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tables/table5.xml" ContentType="application/vnd.openxmlformats-officedocument.spreadsheetml.table+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cordneaa\Dropbox\PFAS - new folder\Database - known and presumptive\"/>
    </mc:Choice>
  </mc:AlternateContent>
  <xr:revisionPtr revIDLastSave="0" documentId="13_ncr:1_{508F957C-6A2E-4812-BE3F-2C815E413569}" xr6:coauthVersionLast="47" xr6:coauthVersionMax="47" xr10:uidLastSave="{00000000-0000-0000-0000-000000000000}"/>
  <bookViews>
    <workbookView xWindow="-110" yWindow="-110" windowWidth="19420" windowHeight="10300" activeTab="1" xr2:uid="{00000000-000D-0000-FFFF-FFFF00000000}"/>
  </bookViews>
  <sheets>
    <sheet name="Disclaimer and contact informat" sheetId="14" r:id="rId1"/>
    <sheet name="USA Contamination Sites" sheetId="2" r:id="rId2"/>
    <sheet name="Michigan" sheetId="4" state="hidden" r:id="rId3"/>
    <sheet name="Copy of Michigan" sheetId="5" state="hidden" r:id="rId4"/>
    <sheet name="Contaminated Water Systems" sheetId="9" state="hidden" r:id="rId5"/>
    <sheet name="Form Responses 1" sheetId="10" state="hidden" r:id="rId6"/>
    <sheet name="To do Water Systems" sheetId="11" state="hidden" r:id="rId7"/>
    <sheet name="Copy of USA Contamination Sites" sheetId="12" state="hidden" r:id="rId8"/>
  </sheets>
  <definedNames>
    <definedName name="Z_33EAACD3_9AAF_49E5_97E0_5D8FB002F353_.wvu.FilterData" localSheetId="1" hidden="1">'USA Contamination Sites'!$I$1:$I$1447</definedName>
    <definedName name="Z_41A05B49_7F3F_4DEB_B608_0B143B59B54E_.wvu.FilterData" localSheetId="1" hidden="1">'USA Contamination Sites'!$A$1:$X$1785</definedName>
    <definedName name="Z_519E3E12_F19C_4FC8_A672_4BCBBBA56ECE_.wvu.FilterData" localSheetId="1" hidden="1">'USA Contamination Sites'!$C$1:$C$1982</definedName>
  </definedNames>
  <calcPr calcId="191029"/>
  <customWorkbookViews>
    <customWorkbookView name="Filter 2" guid="{519E3E12-F19C-4FC8-A672-4BCBBBA56ECE}" maximized="1" windowWidth="0" windowHeight="0" activeSheetId="0"/>
    <customWorkbookView name="Filter 3" guid="{41A05B49-7F3F-4DEB-B608-0B143B59B54E}" maximized="1" windowWidth="0" windowHeight="0" activeSheetId="0"/>
    <customWorkbookView name="Filter 1" guid="{33EAACD3-9AAF-49E5-97E0-5D8FB002F35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44" i="12" l="1"/>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X1242" i="12"/>
  <c r="I1242" i="12"/>
  <c r="F1242" i="12"/>
  <c r="D1242" i="12"/>
  <c r="X1241" i="12"/>
  <c r="I1241" i="12"/>
  <c r="F1241" i="12"/>
  <c r="D1241" i="12"/>
  <c r="X1240" i="12"/>
  <c r="I1240" i="12"/>
  <c r="F1240" i="12"/>
  <c r="D1240" i="12"/>
  <c r="X1239" i="12"/>
  <c r="I1239" i="12"/>
  <c r="F1239" i="12"/>
  <c r="D1239" i="12"/>
  <c r="X1238" i="12"/>
  <c r="I1238" i="12"/>
  <c r="F1238" i="12"/>
  <c r="D1238" i="12"/>
  <c r="X1237" i="12"/>
  <c r="I1237" i="12"/>
  <c r="F1237" i="12"/>
  <c r="D1237" i="12"/>
  <c r="X1236" i="12"/>
  <c r="I1236" i="12"/>
  <c r="F1236" i="12"/>
  <c r="D1236" i="12"/>
  <c r="X1235" i="12"/>
  <c r="I1235" i="12"/>
  <c r="F1235" i="12"/>
  <c r="D1235" i="12"/>
  <c r="X1234" i="12"/>
  <c r="I1234" i="12"/>
  <c r="F1234" i="12"/>
  <c r="D1234" i="12"/>
  <c r="X1233" i="12"/>
  <c r="I1233" i="12"/>
  <c r="F1233" i="12"/>
  <c r="D1233" i="12"/>
  <c r="X1232" i="12"/>
  <c r="I1232" i="12"/>
  <c r="F1232" i="12"/>
  <c r="D1232" i="12"/>
  <c r="X1231" i="12"/>
  <c r="I1231" i="12"/>
  <c r="F1231" i="12"/>
  <c r="D1231" i="12"/>
  <c r="X1230" i="12"/>
  <c r="I1230" i="12"/>
  <c r="F1230" i="12"/>
  <c r="D1230" i="12"/>
  <c r="X1229" i="12"/>
  <c r="I1229" i="12"/>
  <c r="F1229" i="12"/>
  <c r="D1229" i="12"/>
  <c r="X1228" i="12"/>
  <c r="I1228" i="12"/>
  <c r="F1228" i="12"/>
  <c r="D1228" i="12"/>
  <c r="X1227" i="12"/>
  <c r="I1227" i="12"/>
  <c r="F1227" i="12"/>
  <c r="D1227" i="12"/>
  <c r="X1226" i="12"/>
  <c r="I1226" i="12"/>
  <c r="F1226" i="12"/>
  <c r="D1226" i="12"/>
  <c r="X1225" i="12"/>
  <c r="I1225" i="12"/>
  <c r="F1225" i="12"/>
  <c r="D1225" i="12"/>
  <c r="X1224" i="12"/>
  <c r="I1224" i="12"/>
  <c r="F1224" i="12"/>
  <c r="D1224" i="12"/>
  <c r="X1223" i="12"/>
  <c r="I1223" i="12"/>
  <c r="F1223" i="12"/>
  <c r="D1223" i="12"/>
  <c r="X1222" i="12"/>
  <c r="I1222" i="12"/>
  <c r="F1222" i="12"/>
  <c r="D1222" i="12"/>
  <c r="X1221" i="12"/>
  <c r="I1221" i="12"/>
  <c r="F1221" i="12"/>
  <c r="D1221" i="12"/>
  <c r="X1220" i="12"/>
  <c r="I1220" i="12"/>
  <c r="F1220" i="12"/>
  <c r="D1220" i="12"/>
  <c r="X1219" i="12"/>
  <c r="I1219" i="12"/>
  <c r="F1219" i="12"/>
  <c r="D1219" i="12"/>
  <c r="X1218" i="12"/>
  <c r="I1218" i="12"/>
  <c r="F1218" i="12"/>
  <c r="D1218" i="12"/>
  <c r="X1217" i="12"/>
  <c r="I1217" i="12"/>
  <c r="F1217" i="12"/>
  <c r="D1217" i="12"/>
  <c r="X1216" i="12"/>
  <c r="I1216" i="12"/>
  <c r="F1216" i="12"/>
  <c r="D1216" i="12"/>
  <c r="X1215" i="12"/>
  <c r="I1215" i="12"/>
  <c r="F1215" i="12"/>
  <c r="D1215" i="12"/>
  <c r="X1214" i="12"/>
  <c r="I1214" i="12"/>
  <c r="F1214" i="12"/>
  <c r="D1214" i="12"/>
  <c r="X1213" i="12"/>
  <c r="I1213" i="12"/>
  <c r="F1213" i="12"/>
  <c r="D1213" i="12"/>
  <c r="X1212" i="12"/>
  <c r="I1212" i="12"/>
  <c r="F1212" i="12"/>
  <c r="D1212" i="12"/>
  <c r="X1211" i="12"/>
  <c r="I1211" i="12"/>
  <c r="F1211" i="12"/>
  <c r="D1211" i="12"/>
  <c r="X1210" i="12"/>
  <c r="I1210" i="12"/>
  <c r="F1210" i="12"/>
  <c r="D1210" i="12"/>
  <c r="X1209" i="12"/>
  <c r="I1209" i="12"/>
  <c r="F1209" i="12"/>
  <c r="D1209" i="12"/>
  <c r="X1208" i="12"/>
  <c r="I1208" i="12"/>
  <c r="F1208" i="12"/>
  <c r="D1208" i="12"/>
  <c r="X1207" i="12"/>
  <c r="I1207" i="12"/>
  <c r="F1207" i="12"/>
  <c r="D1207" i="12"/>
  <c r="X1206" i="12"/>
  <c r="I1206" i="12"/>
  <c r="F1206" i="12"/>
  <c r="D1206" i="12"/>
  <c r="X1205" i="12"/>
  <c r="I1205" i="12"/>
  <c r="F1205" i="12"/>
  <c r="D1205" i="12"/>
  <c r="X1204" i="12"/>
  <c r="I1204" i="12"/>
  <c r="F1204" i="12"/>
  <c r="D1204" i="12"/>
  <c r="X1203" i="12"/>
  <c r="I1203" i="12"/>
  <c r="F1203" i="12"/>
  <c r="D1203" i="12"/>
  <c r="X1202" i="12"/>
  <c r="I1202" i="12"/>
  <c r="F1202" i="12"/>
  <c r="D1202" i="12"/>
  <c r="X1201" i="12"/>
  <c r="I1201" i="12"/>
  <c r="F1201" i="12"/>
  <c r="D1201" i="12"/>
  <c r="X1200" i="12"/>
  <c r="I1200" i="12"/>
  <c r="F1200" i="12"/>
  <c r="D1200" i="12"/>
  <c r="X1199" i="12"/>
  <c r="I1199" i="12"/>
  <c r="F1199" i="12"/>
  <c r="D1199" i="12"/>
  <c r="X1198" i="12"/>
  <c r="I1198" i="12"/>
  <c r="F1198" i="12"/>
  <c r="D1198" i="12"/>
  <c r="X1197" i="12"/>
  <c r="I1197" i="12"/>
  <c r="F1197" i="12"/>
  <c r="D1197" i="12"/>
  <c r="X1196" i="12"/>
  <c r="I1196" i="12"/>
  <c r="F1196" i="12"/>
  <c r="D1196" i="12"/>
  <c r="X1195" i="12"/>
  <c r="I1195" i="12"/>
  <c r="F1195" i="12"/>
  <c r="D1195" i="12"/>
  <c r="X1194" i="12"/>
  <c r="I1194" i="12"/>
  <c r="F1194" i="12"/>
  <c r="D1194" i="12"/>
  <c r="X1193" i="12"/>
  <c r="I1193" i="12"/>
  <c r="F1193" i="12"/>
  <c r="D1193" i="12"/>
  <c r="X1192" i="12"/>
  <c r="I1192" i="12"/>
  <c r="F1192" i="12"/>
  <c r="D1192" i="12"/>
  <c r="X1191" i="12"/>
  <c r="I1191" i="12"/>
  <c r="F1191" i="12"/>
  <c r="D1191" i="12"/>
  <c r="X1190" i="12"/>
  <c r="I1190" i="12"/>
  <c r="F1190" i="12"/>
  <c r="D1190" i="12"/>
  <c r="X1189" i="12"/>
  <c r="I1189" i="12"/>
  <c r="F1189" i="12"/>
  <c r="D1189" i="12"/>
  <c r="X1188" i="12"/>
  <c r="I1188" i="12"/>
  <c r="F1188" i="12"/>
  <c r="D1188" i="12"/>
  <c r="X1187" i="12"/>
  <c r="I1187" i="12"/>
  <c r="F1187" i="12"/>
  <c r="D1187" i="12"/>
  <c r="X1186" i="12"/>
  <c r="I1186" i="12"/>
  <c r="F1186" i="12"/>
  <c r="D1186" i="12"/>
  <c r="X1185" i="12"/>
  <c r="I1185" i="12"/>
  <c r="F1185" i="12"/>
  <c r="D1185" i="12"/>
  <c r="X1184" i="12"/>
  <c r="I1184" i="12"/>
  <c r="F1184" i="12"/>
  <c r="D1184" i="12"/>
  <c r="X1183" i="12"/>
  <c r="I1183" i="12"/>
  <c r="F1183" i="12"/>
  <c r="D1183" i="12"/>
  <c r="X1182" i="12"/>
  <c r="I1182" i="12"/>
  <c r="F1182" i="12"/>
  <c r="D1182" i="12"/>
  <c r="X1181" i="12"/>
  <c r="I1181" i="12"/>
  <c r="F1181" i="12"/>
  <c r="D1181" i="12"/>
  <c r="X1180" i="12"/>
  <c r="I1180" i="12"/>
  <c r="F1180" i="12"/>
  <c r="D1180" i="12"/>
  <c r="X1179" i="12"/>
  <c r="I1179" i="12"/>
  <c r="F1179" i="12"/>
  <c r="D1179" i="12"/>
  <c r="X1178" i="12"/>
  <c r="I1178" i="12"/>
  <c r="F1178" i="12"/>
  <c r="D1178" i="12"/>
  <c r="X1177" i="12"/>
  <c r="I1177" i="12"/>
  <c r="F1177" i="12"/>
  <c r="D1177" i="12"/>
  <c r="X1176" i="12"/>
  <c r="I1176" i="12"/>
  <c r="F1176" i="12"/>
  <c r="D1176" i="12"/>
  <c r="X1175" i="12"/>
  <c r="I1175" i="12"/>
  <c r="F1175" i="12"/>
  <c r="D1175" i="12"/>
  <c r="X1174" i="12"/>
  <c r="I1174" i="12"/>
  <c r="F1174" i="12"/>
  <c r="D1174" i="12"/>
  <c r="X1173" i="12"/>
  <c r="I1173" i="12"/>
  <c r="F1173" i="12"/>
  <c r="D1173" i="12"/>
  <c r="X1172" i="12"/>
  <c r="I1172" i="12"/>
  <c r="F1172" i="12"/>
  <c r="D1172" i="12"/>
  <c r="X1171" i="12"/>
  <c r="I1171" i="12"/>
  <c r="F1171" i="12"/>
  <c r="D1171" i="12"/>
  <c r="X1170" i="12"/>
  <c r="I1170" i="12"/>
  <c r="F1170" i="12"/>
  <c r="D1170" i="12"/>
  <c r="X1169" i="12"/>
  <c r="I1169" i="12"/>
  <c r="F1169" i="12"/>
  <c r="D1169" i="12"/>
  <c r="X1168" i="12"/>
  <c r="I1168" i="12"/>
  <c r="F1168" i="12"/>
  <c r="D1168" i="12"/>
  <c r="X1167" i="12"/>
  <c r="I1167" i="12"/>
  <c r="F1167" i="12"/>
  <c r="D1167" i="12"/>
  <c r="X1166" i="12"/>
  <c r="I1166" i="12"/>
  <c r="F1166" i="12"/>
  <c r="D1166" i="12"/>
  <c r="X1165" i="12"/>
  <c r="I1165" i="12"/>
  <c r="F1165" i="12"/>
  <c r="D1165" i="12"/>
  <c r="X1164" i="12"/>
  <c r="I1164" i="12"/>
  <c r="F1164" i="12"/>
  <c r="D1164" i="12"/>
  <c r="X1163" i="12"/>
  <c r="I1163" i="12"/>
  <c r="F1163" i="12"/>
  <c r="D1163" i="12"/>
  <c r="X1162" i="12"/>
  <c r="I1162" i="12"/>
  <c r="F1162" i="12"/>
  <c r="D1162" i="12"/>
  <c r="X1161" i="12"/>
  <c r="I1161" i="12"/>
  <c r="F1161" i="12"/>
  <c r="D1161" i="12"/>
  <c r="X1160" i="12"/>
  <c r="I1160" i="12"/>
  <c r="F1160" i="12"/>
  <c r="D1160" i="12"/>
  <c r="X1159" i="12"/>
  <c r="I1159" i="12"/>
  <c r="F1159" i="12"/>
  <c r="D1159" i="12"/>
  <c r="X1158" i="12"/>
  <c r="I1158" i="12"/>
  <c r="F1158" i="12"/>
  <c r="D1158" i="12"/>
  <c r="X1157" i="12"/>
  <c r="I1157" i="12"/>
  <c r="F1157" i="12"/>
  <c r="D1157" i="12"/>
  <c r="X1156" i="12"/>
  <c r="I1156" i="12"/>
  <c r="F1156" i="12"/>
  <c r="D1156" i="12"/>
  <c r="X1155" i="12"/>
  <c r="I1155" i="12"/>
  <c r="F1155" i="12"/>
  <c r="D1155" i="12"/>
  <c r="X1154" i="12"/>
  <c r="I1154" i="12"/>
  <c r="F1154" i="12"/>
  <c r="D1154" i="12"/>
  <c r="X1153" i="12"/>
  <c r="I1153" i="12"/>
  <c r="F1153" i="12"/>
  <c r="D1153" i="12"/>
  <c r="X1152" i="12"/>
  <c r="I1152" i="12"/>
  <c r="F1152" i="12"/>
  <c r="D1152" i="12"/>
  <c r="X1151" i="12"/>
  <c r="I1151" i="12"/>
  <c r="F1151" i="12"/>
  <c r="D1151" i="12"/>
  <c r="X1150" i="12"/>
  <c r="I1150" i="12"/>
  <c r="F1150" i="12"/>
  <c r="D1150" i="12"/>
  <c r="X1149" i="12"/>
  <c r="I1149" i="12"/>
  <c r="F1149" i="12"/>
  <c r="D1149" i="12"/>
  <c r="X1148" i="12"/>
  <c r="I1148" i="12"/>
  <c r="F1148" i="12"/>
  <c r="D1148" i="12"/>
  <c r="X1147" i="12"/>
  <c r="I1147" i="12"/>
  <c r="F1147" i="12"/>
  <c r="D1147" i="12"/>
  <c r="X1146" i="12"/>
  <c r="I1146" i="12"/>
  <c r="F1146" i="12"/>
  <c r="D1146" i="12"/>
  <c r="X1145" i="12"/>
  <c r="I1145" i="12"/>
  <c r="F1145" i="12"/>
  <c r="D1145" i="12"/>
  <c r="X1144" i="12"/>
  <c r="I1144" i="12"/>
  <c r="F1144" i="12"/>
  <c r="D1144" i="12"/>
  <c r="X1143" i="12"/>
  <c r="I1143" i="12"/>
  <c r="F1143" i="12"/>
  <c r="D1143" i="12"/>
  <c r="X1142" i="12"/>
  <c r="I1142" i="12"/>
  <c r="F1142" i="12"/>
  <c r="D1142" i="12"/>
  <c r="X1141" i="12"/>
  <c r="I1141" i="12"/>
  <c r="F1141" i="12"/>
  <c r="D1141" i="12"/>
  <c r="X1140" i="12"/>
  <c r="I1140" i="12"/>
  <c r="F1140" i="12"/>
  <c r="D1140" i="12"/>
  <c r="X1139" i="12"/>
  <c r="I1139" i="12"/>
  <c r="F1139" i="12"/>
  <c r="D1139" i="12"/>
  <c r="X1138" i="12"/>
  <c r="I1138" i="12"/>
  <c r="F1138" i="12"/>
  <c r="D1138" i="12"/>
  <c r="X1137" i="12"/>
  <c r="I1137" i="12"/>
  <c r="F1137" i="12"/>
  <c r="D1137" i="12"/>
  <c r="X1136" i="12"/>
  <c r="I1136" i="12"/>
  <c r="F1136" i="12"/>
  <c r="D1136" i="12"/>
  <c r="X1135" i="12"/>
  <c r="I1135" i="12"/>
  <c r="F1135" i="12"/>
  <c r="D1135" i="12"/>
  <c r="X1134" i="12"/>
  <c r="I1134" i="12"/>
  <c r="F1134" i="12"/>
  <c r="D1134" i="12"/>
  <c r="X1133" i="12"/>
  <c r="I1133" i="12"/>
  <c r="F1133" i="12"/>
  <c r="D1133" i="12"/>
  <c r="X1132" i="12"/>
  <c r="I1132" i="12"/>
  <c r="F1132" i="12"/>
  <c r="D1132" i="12"/>
  <c r="X1131" i="12"/>
  <c r="I1131" i="12"/>
  <c r="F1131" i="12"/>
  <c r="D1131" i="12"/>
  <c r="X1130" i="12"/>
  <c r="I1130" i="12"/>
  <c r="F1130" i="12"/>
  <c r="D1130" i="12"/>
  <c r="X1129" i="12"/>
  <c r="I1129" i="12"/>
  <c r="F1129" i="12"/>
  <c r="D1129" i="12"/>
  <c r="X1128" i="12"/>
  <c r="I1128" i="12"/>
  <c r="F1128" i="12"/>
  <c r="D1128" i="12"/>
  <c r="X1127" i="12"/>
  <c r="I1127" i="12"/>
  <c r="F1127" i="12"/>
  <c r="D1127" i="12"/>
  <c r="X1126" i="12"/>
  <c r="I1126" i="12"/>
  <c r="F1126" i="12"/>
  <c r="D1126" i="12"/>
  <c r="X1125" i="12"/>
  <c r="I1125" i="12"/>
  <c r="F1125" i="12"/>
  <c r="D1125" i="12"/>
  <c r="X1124" i="12"/>
  <c r="I1124" i="12"/>
  <c r="F1124" i="12"/>
  <c r="D1124" i="12"/>
  <c r="X1123" i="12"/>
  <c r="I1123" i="12"/>
  <c r="F1123" i="12"/>
  <c r="D1123" i="12"/>
  <c r="X1122" i="12"/>
  <c r="I1122" i="12"/>
  <c r="F1122" i="12"/>
  <c r="D1122" i="12"/>
  <c r="X1121" i="12"/>
  <c r="I1121" i="12"/>
  <c r="F1121" i="12"/>
  <c r="D1121" i="12"/>
  <c r="X1120" i="12"/>
  <c r="I1120" i="12"/>
  <c r="F1120" i="12"/>
  <c r="D1120" i="12"/>
  <c r="X1119" i="12"/>
  <c r="I1119" i="12"/>
  <c r="F1119" i="12"/>
  <c r="D1119" i="12"/>
  <c r="X1118" i="12"/>
  <c r="I1118" i="12"/>
  <c r="F1118" i="12"/>
  <c r="D1118" i="12"/>
  <c r="X1117" i="12"/>
  <c r="I1117" i="12"/>
  <c r="F1117" i="12"/>
  <c r="D1117" i="12"/>
  <c r="X1116" i="12"/>
  <c r="I1116" i="12"/>
  <c r="F1116" i="12"/>
  <c r="D1116" i="12"/>
  <c r="X1115" i="12"/>
  <c r="I1115" i="12"/>
  <c r="F1115" i="12"/>
  <c r="D1115" i="12"/>
  <c r="X1114" i="12"/>
  <c r="I1114" i="12"/>
  <c r="F1114" i="12"/>
  <c r="D1114" i="12"/>
  <c r="X1113" i="12"/>
  <c r="I1113" i="12"/>
  <c r="F1113" i="12"/>
  <c r="D1113" i="12"/>
  <c r="X1112" i="12"/>
  <c r="I1112" i="12"/>
  <c r="F1112" i="12"/>
  <c r="D1112" i="12"/>
  <c r="X1111" i="12"/>
  <c r="I1111" i="12"/>
  <c r="F1111" i="12"/>
  <c r="D1111" i="12"/>
  <c r="X1110" i="12"/>
  <c r="I1110" i="12"/>
  <c r="F1110" i="12"/>
  <c r="D1110" i="12"/>
  <c r="X1109" i="12"/>
  <c r="I1109" i="12"/>
  <c r="F1109" i="12"/>
  <c r="D1109" i="12"/>
  <c r="X1108" i="12"/>
  <c r="I1108" i="12"/>
  <c r="F1108" i="12"/>
  <c r="D1108" i="12"/>
  <c r="X1107" i="12"/>
  <c r="I1107" i="12"/>
  <c r="F1107" i="12"/>
  <c r="D1107" i="12"/>
  <c r="X1106" i="12"/>
  <c r="I1106" i="12"/>
  <c r="F1106" i="12"/>
  <c r="D1106" i="12"/>
  <c r="X1105" i="12"/>
  <c r="I1105" i="12"/>
  <c r="F1105" i="12"/>
  <c r="D1105" i="12"/>
  <c r="X1104" i="12"/>
  <c r="I1104" i="12"/>
  <c r="F1104" i="12"/>
  <c r="D1104" i="12"/>
  <c r="X1103" i="12"/>
  <c r="I1103" i="12"/>
  <c r="F1103" i="12"/>
  <c r="D1103" i="12"/>
  <c r="X1102" i="12"/>
  <c r="I1102" i="12"/>
  <c r="F1102" i="12"/>
  <c r="D1102" i="12"/>
  <c r="X1101" i="12"/>
  <c r="I1101" i="12"/>
  <c r="F1101" i="12"/>
  <c r="D1101" i="12"/>
  <c r="X1100" i="12"/>
  <c r="I1100" i="12"/>
  <c r="F1100" i="12"/>
  <c r="D1100" i="12"/>
  <c r="X1099" i="12"/>
  <c r="I1099" i="12"/>
  <c r="F1099" i="12"/>
  <c r="D1099" i="12"/>
  <c r="X1098" i="12"/>
  <c r="I1098" i="12"/>
  <c r="F1098" i="12"/>
  <c r="D1098" i="12"/>
  <c r="X1097" i="12"/>
  <c r="I1097" i="12"/>
  <c r="F1097" i="12"/>
  <c r="D1097" i="12"/>
  <c r="X1096" i="12"/>
  <c r="I1096" i="12"/>
  <c r="F1096" i="12"/>
  <c r="D1096" i="12"/>
  <c r="X1095" i="12"/>
  <c r="I1095" i="12"/>
  <c r="F1095" i="12"/>
  <c r="D1095" i="12"/>
  <c r="X1094" i="12"/>
  <c r="I1094" i="12"/>
  <c r="F1094" i="12"/>
  <c r="D1094" i="12"/>
  <c r="X1093" i="12"/>
  <c r="I1093" i="12"/>
  <c r="F1093" i="12"/>
  <c r="D1093" i="12"/>
  <c r="X1092" i="12"/>
  <c r="I1092" i="12"/>
  <c r="F1092" i="12"/>
  <c r="D1092" i="12"/>
  <c r="X1091" i="12"/>
  <c r="I1091" i="12"/>
  <c r="F1091" i="12"/>
  <c r="D1091" i="12"/>
  <c r="X1090" i="12"/>
  <c r="I1090" i="12"/>
  <c r="F1090" i="12"/>
  <c r="D1090" i="12"/>
  <c r="X1089" i="12"/>
  <c r="I1089" i="12"/>
  <c r="F1089" i="12"/>
  <c r="D1089" i="12"/>
  <c r="X1088" i="12"/>
  <c r="I1088" i="12"/>
  <c r="F1088" i="12"/>
  <c r="D1088" i="12"/>
  <c r="X1087" i="12"/>
  <c r="I1087" i="12"/>
  <c r="F1087" i="12"/>
  <c r="D1087" i="12"/>
  <c r="X1086" i="12"/>
  <c r="I1086" i="12"/>
  <c r="F1086" i="12"/>
  <c r="D1086" i="12"/>
  <c r="X1085" i="12"/>
  <c r="I1085" i="12"/>
  <c r="F1085" i="12"/>
  <c r="D1085" i="12"/>
  <c r="X1084" i="12"/>
  <c r="I1084" i="12"/>
  <c r="F1084" i="12"/>
  <c r="D1084" i="12"/>
  <c r="X1083" i="12"/>
  <c r="I1083" i="12"/>
  <c r="F1083" i="12"/>
  <c r="D1083" i="12"/>
  <c r="X1082" i="12"/>
  <c r="I1082" i="12"/>
  <c r="F1082" i="12"/>
  <c r="D1082" i="12"/>
  <c r="X1081" i="12"/>
  <c r="I1081" i="12"/>
  <c r="F1081" i="12"/>
  <c r="D1081" i="12"/>
  <c r="X1080" i="12"/>
  <c r="I1080" i="12"/>
  <c r="F1080" i="12"/>
  <c r="D1080" i="12"/>
  <c r="X1079" i="12"/>
  <c r="I1079" i="12"/>
  <c r="F1079" i="12"/>
  <c r="D1079" i="12"/>
  <c r="X1078" i="12"/>
  <c r="I1078" i="12"/>
  <c r="F1078" i="12"/>
  <c r="D1078" i="12"/>
  <c r="X1077" i="12"/>
  <c r="I1077" i="12"/>
  <c r="F1077" i="12"/>
  <c r="D1077" i="12"/>
  <c r="X1076" i="12"/>
  <c r="I1076" i="12"/>
  <c r="F1076" i="12"/>
  <c r="D1076" i="12"/>
  <c r="X1075" i="12"/>
  <c r="I1075" i="12"/>
  <c r="F1075" i="12"/>
  <c r="D1075" i="12"/>
  <c r="X1074" i="12"/>
  <c r="I1074" i="12"/>
  <c r="F1074" i="12"/>
  <c r="D1074" i="12"/>
  <c r="X1073" i="12"/>
  <c r="I1073" i="12"/>
  <c r="F1073" i="12"/>
  <c r="D1073" i="12"/>
  <c r="X1072" i="12"/>
  <c r="I1072" i="12"/>
  <c r="F1072" i="12"/>
  <c r="D1072" i="12"/>
  <c r="X1071" i="12"/>
  <c r="I1071" i="12"/>
  <c r="F1071" i="12"/>
  <c r="D1071" i="12"/>
  <c r="X1070" i="12"/>
  <c r="I1070" i="12"/>
  <c r="F1070" i="12"/>
  <c r="D1070" i="12"/>
  <c r="X1069" i="12"/>
  <c r="I1069" i="12"/>
  <c r="F1069" i="12"/>
  <c r="D1069" i="12"/>
  <c r="X1068" i="12"/>
  <c r="I1068" i="12"/>
  <c r="F1068" i="12"/>
  <c r="D1068" i="12"/>
  <c r="X1067" i="12"/>
  <c r="I1067" i="12"/>
  <c r="F1067" i="12"/>
  <c r="D1067" i="12"/>
  <c r="X1066" i="12"/>
  <c r="I1066" i="12"/>
  <c r="F1066" i="12"/>
  <c r="D1066" i="12"/>
  <c r="X1065" i="12"/>
  <c r="I1065" i="12"/>
  <c r="F1065" i="12"/>
  <c r="D1065" i="12"/>
  <c r="X1064" i="12"/>
  <c r="I1064" i="12"/>
  <c r="F1064" i="12"/>
  <c r="D1064" i="12"/>
  <c r="X1063" i="12"/>
  <c r="I1063" i="12"/>
  <c r="F1063" i="12"/>
  <c r="D1063" i="12"/>
  <c r="X1062" i="12"/>
  <c r="I1062" i="12"/>
  <c r="F1062" i="12"/>
  <c r="D1062" i="12"/>
  <c r="X1061" i="12"/>
  <c r="I1061" i="12"/>
  <c r="F1061" i="12"/>
  <c r="D1061" i="12"/>
  <c r="X1060" i="12"/>
  <c r="I1060" i="12"/>
  <c r="F1060" i="12"/>
  <c r="D1060" i="12"/>
  <c r="X1059" i="12"/>
  <c r="I1059" i="12"/>
  <c r="F1059" i="12"/>
  <c r="D1059" i="12"/>
  <c r="X1058" i="12"/>
  <c r="I1058" i="12"/>
  <c r="F1058" i="12"/>
  <c r="D1058" i="12"/>
  <c r="X1057" i="12"/>
  <c r="I1057" i="12"/>
  <c r="F1057" i="12"/>
  <c r="D1057" i="12"/>
  <c r="X1056" i="12"/>
  <c r="I1056" i="12"/>
  <c r="F1056" i="12"/>
  <c r="D1056" i="12"/>
  <c r="X1055" i="12"/>
  <c r="I1055" i="12"/>
  <c r="F1055" i="12"/>
  <c r="D1055" i="12"/>
  <c r="X1054" i="12"/>
  <c r="I1054" i="12"/>
  <c r="F1054" i="12"/>
  <c r="D1054" i="12"/>
  <c r="X1053" i="12"/>
  <c r="I1053" i="12"/>
  <c r="F1053" i="12"/>
  <c r="D1053" i="12"/>
  <c r="X1052" i="12"/>
  <c r="I1052" i="12"/>
  <c r="F1052" i="12"/>
  <c r="D1052" i="12"/>
  <c r="X1051" i="12"/>
  <c r="I1051" i="12"/>
  <c r="F1051" i="12"/>
  <c r="D1051" i="12"/>
  <c r="X1050" i="12"/>
  <c r="I1050" i="12"/>
  <c r="F1050" i="12"/>
  <c r="D1050" i="12"/>
  <c r="X1049" i="12"/>
  <c r="I1049" i="12"/>
  <c r="F1049" i="12"/>
  <c r="D1049" i="12"/>
  <c r="X1048" i="12"/>
  <c r="I1048" i="12"/>
  <c r="F1048" i="12"/>
  <c r="D1048" i="12"/>
  <c r="X1047" i="12"/>
  <c r="I1047" i="12"/>
  <c r="F1047" i="12"/>
  <c r="D1047" i="12"/>
  <c r="X1046" i="12"/>
  <c r="I1046" i="12"/>
  <c r="F1046" i="12"/>
  <c r="D1046" i="12"/>
  <c r="X1045" i="12"/>
  <c r="I1045" i="12"/>
  <c r="F1045" i="12"/>
  <c r="D1045" i="12"/>
  <c r="X1044" i="12"/>
  <c r="I1044" i="12"/>
  <c r="F1044" i="12"/>
  <c r="D1044" i="12"/>
  <c r="X1043" i="12"/>
  <c r="I1043" i="12"/>
  <c r="F1043" i="12"/>
  <c r="D1043" i="12"/>
  <c r="X1042" i="12"/>
  <c r="I1042" i="12"/>
  <c r="F1042" i="12"/>
  <c r="D1042" i="12"/>
  <c r="X1041" i="12"/>
  <c r="I1041" i="12"/>
  <c r="F1041" i="12"/>
  <c r="D1041" i="12"/>
  <c r="X1040" i="12"/>
  <c r="I1040" i="12"/>
  <c r="F1040" i="12"/>
  <c r="D1040" i="12"/>
  <c r="X1039" i="12"/>
  <c r="I1039" i="12"/>
  <c r="F1039" i="12"/>
  <c r="D1039" i="12"/>
  <c r="X1038" i="12"/>
  <c r="I1038" i="12"/>
  <c r="F1038" i="12"/>
  <c r="D1038" i="12"/>
  <c r="X1037" i="12"/>
  <c r="I1037" i="12"/>
  <c r="F1037" i="12"/>
  <c r="D1037" i="12"/>
  <c r="X1036" i="12"/>
  <c r="I1036" i="12"/>
  <c r="F1036" i="12"/>
  <c r="D1036" i="12"/>
  <c r="X1035" i="12"/>
  <c r="I1035" i="12"/>
  <c r="F1035" i="12"/>
  <c r="D1035" i="12"/>
  <c r="X1034" i="12"/>
  <c r="I1034" i="12"/>
  <c r="F1034" i="12"/>
  <c r="D1034" i="12"/>
  <c r="X1033" i="12"/>
  <c r="I1033" i="12"/>
  <c r="F1033" i="12"/>
  <c r="D1033" i="12"/>
  <c r="X1032" i="12"/>
  <c r="I1032" i="12"/>
  <c r="F1032" i="12"/>
  <c r="D1032" i="12"/>
  <c r="X1031" i="12"/>
  <c r="I1031" i="12"/>
  <c r="F1031" i="12"/>
  <c r="D1031" i="12"/>
  <c r="X1030" i="12"/>
  <c r="I1030" i="12"/>
  <c r="F1030" i="12"/>
  <c r="D1030" i="12"/>
  <c r="X1029" i="12"/>
  <c r="I1029" i="12"/>
  <c r="F1029" i="12"/>
  <c r="D1029" i="12"/>
  <c r="X1028" i="12"/>
  <c r="I1028" i="12"/>
  <c r="F1028" i="12"/>
  <c r="D1028" i="12"/>
  <c r="X1027" i="12"/>
  <c r="I1027" i="12"/>
  <c r="F1027" i="12"/>
  <c r="D1027" i="12"/>
  <c r="X1026" i="12"/>
  <c r="I1026" i="12"/>
  <c r="F1026" i="12"/>
  <c r="D1026" i="12"/>
  <c r="X1025" i="12"/>
  <c r="I1025" i="12"/>
  <c r="F1025" i="12"/>
  <c r="D1025" i="12"/>
  <c r="X1024" i="12"/>
  <c r="I1024" i="12"/>
  <c r="F1024" i="12"/>
  <c r="D1024" i="12"/>
  <c r="X1023" i="12"/>
  <c r="I1023" i="12"/>
  <c r="F1023" i="12"/>
  <c r="D1023" i="12"/>
  <c r="X1022" i="12"/>
  <c r="I1022" i="12"/>
  <c r="F1022" i="12"/>
  <c r="D1022" i="12"/>
  <c r="X1021" i="12"/>
  <c r="I1021" i="12"/>
  <c r="F1021" i="12"/>
  <c r="D1021" i="12"/>
  <c r="X1020" i="12"/>
  <c r="I1020" i="12"/>
  <c r="F1020" i="12"/>
  <c r="D1020" i="12"/>
  <c r="X1019" i="12"/>
  <c r="I1019" i="12"/>
  <c r="F1019" i="12"/>
  <c r="D1019" i="12"/>
  <c r="X1018" i="12"/>
  <c r="I1018" i="12"/>
  <c r="F1018" i="12"/>
  <c r="D1018" i="12"/>
  <c r="X1017" i="12"/>
  <c r="I1017" i="12"/>
  <c r="F1017" i="12"/>
  <c r="D1017" i="12"/>
  <c r="X1016" i="12"/>
  <c r="I1016" i="12"/>
  <c r="F1016" i="12"/>
  <c r="D1016" i="12"/>
  <c r="X1015" i="12"/>
  <c r="I1015" i="12"/>
  <c r="F1015" i="12"/>
  <c r="D1015" i="12"/>
  <c r="X1014" i="12"/>
  <c r="I1014" i="12"/>
  <c r="F1014" i="12"/>
  <c r="D1014" i="12"/>
  <c r="X1013" i="12"/>
  <c r="I1013" i="12"/>
  <c r="F1013" i="12"/>
  <c r="D1013" i="12"/>
  <c r="X1012" i="12"/>
  <c r="I1012" i="12"/>
  <c r="F1012" i="12"/>
  <c r="D1012" i="12"/>
  <c r="X1011" i="12"/>
  <c r="I1011" i="12"/>
  <c r="F1011" i="12"/>
  <c r="D1011" i="12"/>
  <c r="X1010" i="12"/>
  <c r="I1010" i="12"/>
  <c r="F1010" i="12"/>
  <c r="D1010" i="12"/>
  <c r="X1009" i="12"/>
  <c r="I1009" i="12"/>
  <c r="F1009" i="12"/>
  <c r="D1009" i="12"/>
  <c r="X1008" i="12"/>
  <c r="I1008" i="12"/>
  <c r="F1008" i="12"/>
  <c r="D1008" i="12"/>
  <c r="X1007" i="12"/>
  <c r="I1007" i="12"/>
  <c r="F1007" i="12"/>
  <c r="D1007" i="12"/>
  <c r="X1006" i="12"/>
  <c r="I1006" i="12"/>
  <c r="F1006" i="12"/>
  <c r="D1006" i="12"/>
  <c r="X1005" i="12"/>
  <c r="I1005" i="12"/>
  <c r="F1005" i="12"/>
  <c r="D1005" i="12"/>
  <c r="X1004" i="12"/>
  <c r="I1004" i="12"/>
  <c r="F1004" i="12"/>
  <c r="D1004" i="12"/>
  <c r="X1003" i="12"/>
  <c r="I1003" i="12"/>
  <c r="F1003" i="12"/>
  <c r="D1003" i="12"/>
  <c r="X1002" i="12"/>
  <c r="I1002" i="12"/>
  <c r="F1002" i="12"/>
  <c r="D1002" i="12"/>
  <c r="X1001" i="12"/>
  <c r="I1001" i="12"/>
  <c r="F1001" i="12"/>
  <c r="D1001" i="12"/>
  <c r="X1000" i="12"/>
  <c r="I1000" i="12"/>
  <c r="F1000" i="12"/>
  <c r="D1000" i="12"/>
  <c r="X999" i="12"/>
  <c r="I999" i="12"/>
  <c r="F999" i="12"/>
  <c r="D999" i="12"/>
  <c r="X998" i="12"/>
  <c r="I998" i="12"/>
  <c r="F998" i="12"/>
  <c r="D998" i="12"/>
  <c r="X997" i="12"/>
  <c r="I997" i="12"/>
  <c r="F997" i="12"/>
  <c r="D997" i="12"/>
  <c r="X996" i="12"/>
  <c r="I996" i="12"/>
  <c r="F996" i="12"/>
  <c r="D996" i="12"/>
  <c r="X995" i="12"/>
  <c r="I995" i="12"/>
  <c r="F995" i="12"/>
  <c r="D995" i="12"/>
  <c r="X994" i="12"/>
  <c r="I994" i="12"/>
  <c r="F994" i="12"/>
  <c r="D994" i="12"/>
  <c r="X993" i="12"/>
  <c r="I993" i="12"/>
  <c r="F993" i="12"/>
  <c r="D993" i="12"/>
  <c r="X992" i="12"/>
  <c r="I992" i="12"/>
  <c r="F992" i="12"/>
  <c r="D992" i="12"/>
  <c r="X991" i="12"/>
  <c r="I991" i="12"/>
  <c r="F991" i="12"/>
  <c r="D991" i="12"/>
  <c r="X990" i="12"/>
  <c r="I990" i="12"/>
  <c r="F990" i="12"/>
  <c r="D990" i="12"/>
  <c r="X989" i="12"/>
  <c r="I989" i="12"/>
  <c r="F989" i="12"/>
  <c r="D989" i="12"/>
  <c r="X988" i="12"/>
  <c r="I988" i="12"/>
  <c r="F988" i="12"/>
  <c r="D988" i="12"/>
  <c r="X987" i="12"/>
  <c r="I987" i="12"/>
  <c r="F987" i="12"/>
  <c r="D987" i="12"/>
  <c r="X986" i="12"/>
  <c r="I986" i="12"/>
  <c r="F986" i="12"/>
  <c r="D986" i="12"/>
  <c r="X985" i="12"/>
  <c r="I985" i="12"/>
  <c r="F985" i="12"/>
  <c r="D985" i="12"/>
  <c r="X984" i="12"/>
  <c r="I984" i="12"/>
  <c r="F984" i="12"/>
  <c r="D984" i="12"/>
  <c r="X983" i="12"/>
  <c r="I983" i="12"/>
  <c r="F983" i="12"/>
  <c r="D983" i="12"/>
  <c r="X982" i="12"/>
  <c r="I982" i="12"/>
  <c r="F982" i="12"/>
  <c r="D982" i="12"/>
  <c r="X981" i="12"/>
  <c r="I981" i="12"/>
  <c r="F981" i="12"/>
  <c r="D981" i="12"/>
  <c r="X980" i="12"/>
  <c r="I980" i="12"/>
  <c r="F980" i="12"/>
  <c r="D980" i="12"/>
  <c r="X979" i="12"/>
  <c r="I979" i="12"/>
  <c r="F979" i="12"/>
  <c r="D979" i="12"/>
  <c r="X978" i="12"/>
  <c r="I978" i="12"/>
  <c r="F978" i="12"/>
  <c r="D978" i="12"/>
  <c r="X977" i="12"/>
  <c r="I977" i="12"/>
  <c r="F977" i="12"/>
  <c r="D977" i="12"/>
  <c r="X976" i="12"/>
  <c r="I976" i="12"/>
  <c r="F976" i="12"/>
  <c r="D976" i="12"/>
  <c r="X975" i="12"/>
  <c r="I975" i="12"/>
  <c r="F975" i="12"/>
  <c r="D975" i="12"/>
  <c r="X974" i="12"/>
  <c r="I974" i="12"/>
  <c r="F974" i="12"/>
  <c r="D974" i="12"/>
  <c r="X973" i="12"/>
  <c r="I973" i="12"/>
  <c r="F973" i="12"/>
  <c r="D973" i="12"/>
  <c r="X972" i="12"/>
  <c r="I972" i="12"/>
  <c r="F972" i="12"/>
  <c r="D972" i="12"/>
  <c r="X971" i="12"/>
  <c r="I971" i="12"/>
  <c r="F971" i="12"/>
  <c r="D971" i="12"/>
  <c r="X970" i="12"/>
  <c r="I970" i="12"/>
  <c r="F970" i="12"/>
  <c r="D970" i="12"/>
  <c r="X969" i="12"/>
  <c r="I969" i="12"/>
  <c r="F969" i="12"/>
  <c r="D969" i="12"/>
  <c r="X968" i="12"/>
  <c r="I968" i="12"/>
  <c r="F968" i="12"/>
  <c r="D968" i="12"/>
  <c r="X967" i="12"/>
  <c r="I967" i="12"/>
  <c r="F967" i="12"/>
  <c r="D967" i="12"/>
  <c r="X966" i="12"/>
  <c r="I966" i="12"/>
  <c r="F966" i="12"/>
  <c r="D966" i="12"/>
  <c r="X965" i="12"/>
  <c r="I965" i="12"/>
  <c r="F965" i="12"/>
  <c r="D965" i="12"/>
  <c r="X964" i="12"/>
  <c r="I964" i="12"/>
  <c r="F964" i="12"/>
  <c r="D964" i="12"/>
  <c r="X963" i="12"/>
  <c r="I963" i="12"/>
  <c r="F963" i="12"/>
  <c r="D963" i="12"/>
  <c r="X962" i="12"/>
  <c r="I962" i="12"/>
  <c r="F962" i="12"/>
  <c r="D962" i="12"/>
  <c r="X961" i="12"/>
  <c r="I961" i="12"/>
  <c r="F961" i="12"/>
  <c r="D961" i="12"/>
  <c r="X960" i="12"/>
  <c r="I960" i="12"/>
  <c r="F960" i="12"/>
  <c r="D960" i="12"/>
  <c r="X959" i="12"/>
  <c r="I959" i="12"/>
  <c r="F959" i="12"/>
  <c r="D959" i="12"/>
  <c r="X958" i="12"/>
  <c r="I958" i="12"/>
  <c r="F958" i="12"/>
  <c r="D958" i="12"/>
  <c r="X957" i="12"/>
  <c r="I957" i="12"/>
  <c r="F957" i="12"/>
  <c r="D957" i="12"/>
  <c r="X956" i="12"/>
  <c r="I956" i="12"/>
  <c r="F956" i="12"/>
  <c r="D956" i="12"/>
  <c r="X955" i="12"/>
  <c r="I955" i="12"/>
  <c r="F955" i="12"/>
  <c r="D955" i="12"/>
  <c r="X954" i="12"/>
  <c r="I954" i="12"/>
  <c r="F954" i="12"/>
  <c r="D954" i="12"/>
  <c r="X953" i="12"/>
  <c r="I953" i="12"/>
  <c r="F953" i="12"/>
  <c r="D953" i="12"/>
  <c r="X952" i="12"/>
  <c r="I952" i="12"/>
  <c r="F952" i="12"/>
  <c r="D952" i="12"/>
  <c r="X951" i="12"/>
  <c r="I951" i="12"/>
  <c r="F951" i="12"/>
  <c r="D951" i="12"/>
  <c r="X950" i="12"/>
  <c r="I950" i="12"/>
  <c r="F950" i="12"/>
  <c r="D950" i="12"/>
  <c r="X949" i="12"/>
  <c r="I949" i="12"/>
  <c r="F949" i="12"/>
  <c r="D949" i="12"/>
  <c r="X948" i="12"/>
  <c r="I948" i="12"/>
  <c r="F948" i="12"/>
  <c r="D948" i="12"/>
  <c r="X947" i="12"/>
  <c r="I947" i="12"/>
  <c r="F947" i="12"/>
  <c r="D947" i="12"/>
  <c r="X946" i="12"/>
  <c r="I946" i="12"/>
  <c r="F946" i="12"/>
  <c r="D946" i="12"/>
  <c r="X945" i="12"/>
  <c r="I945" i="12"/>
  <c r="F945" i="12"/>
  <c r="D945" i="12"/>
  <c r="X944" i="12"/>
  <c r="I944" i="12"/>
  <c r="F944" i="12"/>
  <c r="D944" i="12"/>
  <c r="X943" i="12"/>
  <c r="I943" i="12"/>
  <c r="F943" i="12"/>
  <c r="D943" i="12"/>
  <c r="X942" i="12"/>
  <c r="I942" i="12"/>
  <c r="F942" i="12"/>
  <c r="D942" i="12"/>
  <c r="X941" i="12"/>
  <c r="I941" i="12"/>
  <c r="F941" i="12"/>
  <c r="D941" i="12"/>
  <c r="X940" i="12"/>
  <c r="I940" i="12"/>
  <c r="F940" i="12"/>
  <c r="D940" i="12"/>
  <c r="X939" i="12"/>
  <c r="I939" i="12"/>
  <c r="F939" i="12"/>
  <c r="D939" i="12"/>
  <c r="X938" i="12"/>
  <c r="I938" i="12"/>
  <c r="F938" i="12"/>
  <c r="D938" i="12"/>
  <c r="X937" i="12"/>
  <c r="I937" i="12"/>
  <c r="F937" i="12"/>
  <c r="D937" i="12"/>
  <c r="X936" i="12"/>
  <c r="I936" i="12"/>
  <c r="F936" i="12"/>
  <c r="D936" i="12"/>
  <c r="X935" i="12"/>
  <c r="I935" i="12"/>
  <c r="F935" i="12"/>
  <c r="D935" i="12"/>
  <c r="X934" i="12"/>
  <c r="I934" i="12"/>
  <c r="F934" i="12"/>
  <c r="D934" i="12"/>
  <c r="X933" i="12"/>
  <c r="I933" i="12"/>
  <c r="F933" i="12"/>
  <c r="D933" i="12"/>
  <c r="X932" i="12"/>
  <c r="I932" i="12"/>
  <c r="F932" i="12"/>
  <c r="D932" i="12"/>
  <c r="X931" i="12"/>
  <c r="I931" i="12"/>
  <c r="F931" i="12"/>
  <c r="D931" i="12"/>
  <c r="X930" i="12"/>
  <c r="I930" i="12"/>
  <c r="F930" i="12"/>
  <c r="D930" i="12"/>
  <c r="X929" i="12"/>
  <c r="I929" i="12"/>
  <c r="F929" i="12"/>
  <c r="D929" i="12"/>
  <c r="X928" i="12"/>
  <c r="I928" i="12"/>
  <c r="F928" i="12"/>
  <c r="D928" i="12"/>
  <c r="X927" i="12"/>
  <c r="I927" i="12"/>
  <c r="F927" i="12"/>
  <c r="D927" i="12"/>
  <c r="X926" i="12"/>
  <c r="I926" i="12"/>
  <c r="F926" i="12"/>
  <c r="D926" i="12"/>
  <c r="X925" i="12"/>
  <c r="I925" i="12"/>
  <c r="F925" i="12"/>
  <c r="D925" i="12"/>
  <c r="X924" i="12"/>
  <c r="I924" i="12"/>
  <c r="F924" i="12"/>
  <c r="D924" i="12"/>
  <c r="X923" i="12"/>
  <c r="I923" i="12"/>
  <c r="F923" i="12"/>
  <c r="D923" i="12"/>
  <c r="X922" i="12"/>
  <c r="I922" i="12"/>
  <c r="F922" i="12"/>
  <c r="D922" i="12"/>
  <c r="X921" i="12"/>
  <c r="I921" i="12"/>
  <c r="F921" i="12"/>
  <c r="D921" i="12"/>
  <c r="X920" i="12"/>
  <c r="I920" i="12"/>
  <c r="F920" i="12"/>
  <c r="D920" i="12"/>
  <c r="X919" i="12"/>
  <c r="I919" i="12"/>
  <c r="F919" i="12"/>
  <c r="D919" i="12"/>
  <c r="X918" i="12"/>
  <c r="I918" i="12"/>
  <c r="F918" i="12"/>
  <c r="D918" i="12"/>
  <c r="X917" i="12"/>
  <c r="I917" i="12"/>
  <c r="F917" i="12"/>
  <c r="D917" i="12"/>
  <c r="X916" i="12"/>
  <c r="I916" i="12"/>
  <c r="F916" i="12"/>
  <c r="D916" i="12"/>
  <c r="X915" i="12"/>
  <c r="I915" i="12"/>
  <c r="F915" i="12"/>
  <c r="D915" i="12"/>
  <c r="X914" i="12"/>
  <c r="I914" i="12"/>
  <c r="F914" i="12"/>
  <c r="D914" i="12"/>
  <c r="X913" i="12"/>
  <c r="I913" i="12"/>
  <c r="F913" i="12"/>
  <c r="D913" i="12"/>
  <c r="X912" i="12"/>
  <c r="I912" i="12"/>
  <c r="F912" i="12"/>
  <c r="D912" i="12"/>
  <c r="X911" i="12"/>
  <c r="I911" i="12"/>
  <c r="F911" i="12"/>
  <c r="D911" i="12"/>
  <c r="X910" i="12"/>
  <c r="I910" i="12"/>
  <c r="F910" i="12"/>
  <c r="D910" i="12"/>
  <c r="X909" i="12"/>
  <c r="I909" i="12"/>
  <c r="F909" i="12"/>
  <c r="D909" i="12"/>
  <c r="X908" i="12"/>
  <c r="I908" i="12"/>
  <c r="F908" i="12"/>
  <c r="D908" i="12"/>
  <c r="X907" i="12"/>
  <c r="I907" i="12"/>
  <c r="F907" i="12"/>
  <c r="D907" i="12"/>
  <c r="X906" i="12"/>
  <c r="I906" i="12"/>
  <c r="F906" i="12"/>
  <c r="D906" i="12"/>
  <c r="X905" i="12"/>
  <c r="I905" i="12"/>
  <c r="F905" i="12"/>
  <c r="D905" i="12"/>
  <c r="X904" i="12"/>
  <c r="I904" i="12"/>
  <c r="F904" i="12"/>
  <c r="D904" i="12"/>
  <c r="X903" i="12"/>
  <c r="I903" i="12"/>
  <c r="F903" i="12"/>
  <c r="D903" i="12"/>
  <c r="X902" i="12"/>
  <c r="I902" i="12"/>
  <c r="F902" i="12"/>
  <c r="D902" i="12"/>
  <c r="X901" i="12"/>
  <c r="I901" i="12"/>
  <c r="F901" i="12"/>
  <c r="D901" i="12"/>
  <c r="X900" i="12"/>
  <c r="I900" i="12"/>
  <c r="F900" i="12"/>
  <c r="D900" i="12"/>
  <c r="X899" i="12"/>
  <c r="I899" i="12"/>
  <c r="F899" i="12"/>
  <c r="D899" i="12"/>
  <c r="X898" i="12"/>
  <c r="I898" i="12"/>
  <c r="F898" i="12"/>
  <c r="D898" i="12"/>
  <c r="X897" i="12"/>
  <c r="I897" i="12"/>
  <c r="F897" i="12"/>
  <c r="D897" i="12"/>
  <c r="X896" i="12"/>
  <c r="I896" i="12"/>
  <c r="F896" i="12"/>
  <c r="D896" i="12"/>
  <c r="X895" i="12"/>
  <c r="I895" i="12"/>
  <c r="F895" i="12"/>
  <c r="D895" i="12"/>
  <c r="X894" i="12"/>
  <c r="I894" i="12"/>
  <c r="F894" i="12"/>
  <c r="D894" i="12"/>
  <c r="X893" i="12"/>
  <c r="I893" i="12"/>
  <c r="F893" i="12"/>
  <c r="D893" i="12"/>
  <c r="X892" i="12"/>
  <c r="I892" i="12"/>
  <c r="F892" i="12"/>
  <c r="D892" i="12"/>
  <c r="X891" i="12"/>
  <c r="I891" i="12"/>
  <c r="F891" i="12"/>
  <c r="D891" i="12"/>
  <c r="X890" i="12"/>
  <c r="I890" i="12"/>
  <c r="F890" i="12"/>
  <c r="D890" i="12"/>
  <c r="X889" i="12"/>
  <c r="I889" i="12"/>
  <c r="F889" i="12"/>
  <c r="D889" i="12"/>
  <c r="X888" i="12"/>
  <c r="I888" i="12"/>
  <c r="F888" i="12"/>
  <c r="D888" i="12"/>
  <c r="X887" i="12"/>
  <c r="I887" i="12"/>
  <c r="F887" i="12"/>
  <c r="D887" i="12"/>
  <c r="X886" i="12"/>
  <c r="I886" i="12"/>
  <c r="F886" i="12"/>
  <c r="D886" i="12"/>
  <c r="X885" i="12"/>
  <c r="I885" i="12"/>
  <c r="F885" i="12"/>
  <c r="D885" i="12"/>
  <c r="X884" i="12"/>
  <c r="I884" i="12"/>
  <c r="F884" i="12"/>
  <c r="D884" i="12"/>
  <c r="X883" i="12"/>
  <c r="I883" i="12"/>
  <c r="F883" i="12"/>
  <c r="D883" i="12"/>
  <c r="X882" i="12"/>
  <c r="I882" i="12"/>
  <c r="F882" i="12"/>
  <c r="D882" i="12"/>
  <c r="X881" i="12"/>
  <c r="I881" i="12"/>
  <c r="F881" i="12"/>
  <c r="D881" i="12"/>
  <c r="X880" i="12"/>
  <c r="I880" i="12"/>
  <c r="F880" i="12"/>
  <c r="D880" i="12"/>
  <c r="X879" i="12"/>
  <c r="I879" i="12"/>
  <c r="F879" i="12"/>
  <c r="D879" i="12"/>
  <c r="X878" i="12"/>
  <c r="I878" i="12"/>
  <c r="F878" i="12"/>
  <c r="D878" i="12"/>
  <c r="X877" i="12"/>
  <c r="I877" i="12"/>
  <c r="F877" i="12"/>
  <c r="D877" i="12"/>
  <c r="X876" i="12"/>
  <c r="I876" i="12"/>
  <c r="F876" i="12"/>
  <c r="D876" i="12"/>
  <c r="X875" i="12"/>
  <c r="I875" i="12"/>
  <c r="F875" i="12"/>
  <c r="D875" i="12"/>
  <c r="X874" i="12"/>
  <c r="I874" i="12"/>
  <c r="F874" i="12"/>
  <c r="D874" i="12"/>
  <c r="X873" i="12"/>
  <c r="I873" i="12"/>
  <c r="F873" i="12"/>
  <c r="D873" i="12"/>
  <c r="X872" i="12"/>
  <c r="I872" i="12"/>
  <c r="F872" i="12"/>
  <c r="D872" i="12"/>
  <c r="X871" i="12"/>
  <c r="I871" i="12"/>
  <c r="F871" i="12"/>
  <c r="D871" i="12"/>
  <c r="X870" i="12"/>
  <c r="I870" i="12"/>
  <c r="F870" i="12"/>
  <c r="D870" i="12"/>
  <c r="X869" i="12"/>
  <c r="I869" i="12"/>
  <c r="F869" i="12"/>
  <c r="D869" i="12"/>
  <c r="X868" i="12"/>
  <c r="I868" i="12"/>
  <c r="F868" i="12"/>
  <c r="D868" i="12"/>
  <c r="X867" i="12"/>
  <c r="I867" i="12"/>
  <c r="F867" i="12"/>
  <c r="D867" i="12"/>
  <c r="X866" i="12"/>
  <c r="I866" i="12"/>
  <c r="F866" i="12"/>
  <c r="D866" i="12"/>
  <c r="X865" i="12"/>
  <c r="I865" i="12"/>
  <c r="F865" i="12"/>
  <c r="D865" i="12"/>
  <c r="X864" i="12"/>
  <c r="I864" i="12"/>
  <c r="F864" i="12"/>
  <c r="D864" i="12"/>
  <c r="X863" i="12"/>
  <c r="I863" i="12"/>
  <c r="F863" i="12"/>
  <c r="D863" i="12"/>
  <c r="X862" i="12"/>
  <c r="I862" i="12"/>
  <c r="F862" i="12"/>
  <c r="D862" i="12"/>
  <c r="X861" i="12"/>
  <c r="I861" i="12"/>
  <c r="F861" i="12"/>
  <c r="D861" i="12"/>
  <c r="X860" i="12"/>
  <c r="I860" i="12"/>
  <c r="F860" i="12"/>
  <c r="D860" i="12"/>
  <c r="X859" i="12"/>
  <c r="I859" i="12"/>
  <c r="F859" i="12"/>
  <c r="D859" i="12"/>
  <c r="X858" i="12"/>
  <c r="I858" i="12"/>
  <c r="F858" i="12"/>
  <c r="D858" i="12"/>
  <c r="X857" i="12"/>
  <c r="I857" i="12"/>
  <c r="F857" i="12"/>
  <c r="D857" i="12"/>
  <c r="X856" i="12"/>
  <c r="I856" i="12"/>
  <c r="F856" i="12"/>
  <c r="D856" i="12"/>
  <c r="X855" i="12"/>
  <c r="I855" i="12"/>
  <c r="F855" i="12"/>
  <c r="D855" i="12"/>
  <c r="X854" i="12"/>
  <c r="I854" i="12"/>
  <c r="F854" i="12"/>
  <c r="D854" i="12"/>
  <c r="X853" i="12"/>
  <c r="I853" i="12"/>
  <c r="F853" i="12"/>
  <c r="D853" i="12"/>
  <c r="X852" i="12"/>
  <c r="I852" i="12"/>
  <c r="F852" i="12"/>
  <c r="D852" i="12"/>
  <c r="X851" i="12"/>
  <c r="I851" i="12"/>
  <c r="F851" i="12"/>
  <c r="D851" i="12"/>
  <c r="X850" i="12"/>
  <c r="I850" i="12"/>
  <c r="F850" i="12"/>
  <c r="D850" i="12"/>
  <c r="X849" i="12"/>
  <c r="I849" i="12"/>
  <c r="F849" i="12"/>
  <c r="D849" i="12"/>
  <c r="X848" i="12"/>
  <c r="I848" i="12"/>
  <c r="F848" i="12"/>
  <c r="D848" i="12"/>
  <c r="X847" i="12"/>
  <c r="I847" i="12"/>
  <c r="F847" i="12"/>
  <c r="D847" i="12"/>
  <c r="X846" i="12"/>
  <c r="I846" i="12"/>
  <c r="F846" i="12"/>
  <c r="D846" i="12"/>
  <c r="X845" i="12"/>
  <c r="I845" i="12"/>
  <c r="F845" i="12"/>
  <c r="D845" i="12"/>
  <c r="X844" i="12"/>
  <c r="I844" i="12"/>
  <c r="F844" i="12"/>
  <c r="D844" i="12"/>
  <c r="X843" i="12"/>
  <c r="I843" i="12"/>
  <c r="F843" i="12"/>
  <c r="D843" i="12"/>
  <c r="X842" i="12"/>
  <c r="I842" i="12"/>
  <c r="F842" i="12"/>
  <c r="D842" i="12"/>
  <c r="X841" i="12"/>
  <c r="I841" i="12"/>
  <c r="F841" i="12"/>
  <c r="D841" i="12"/>
  <c r="X840" i="12"/>
  <c r="I840" i="12"/>
  <c r="F840" i="12"/>
  <c r="D840" i="12"/>
  <c r="X839" i="12"/>
  <c r="I839" i="12"/>
  <c r="F839" i="12"/>
  <c r="D839" i="12"/>
  <c r="X838" i="12"/>
  <c r="I838" i="12"/>
  <c r="F838" i="12"/>
  <c r="D838" i="12"/>
  <c r="X837" i="12"/>
  <c r="I837" i="12"/>
  <c r="F837" i="12"/>
  <c r="D837" i="12"/>
  <c r="X836" i="12"/>
  <c r="I836" i="12"/>
  <c r="F836" i="12"/>
  <c r="D836" i="12"/>
  <c r="X835" i="12"/>
  <c r="I835" i="12"/>
  <c r="F835" i="12"/>
  <c r="D835" i="12"/>
  <c r="X834" i="12"/>
  <c r="I834" i="12"/>
  <c r="F834" i="12"/>
  <c r="D834" i="12"/>
  <c r="X833" i="12"/>
  <c r="I833" i="12"/>
  <c r="F833" i="12"/>
  <c r="D833" i="12"/>
  <c r="X832" i="12"/>
  <c r="I832" i="12"/>
  <c r="F832" i="12"/>
  <c r="D832" i="12"/>
  <c r="X831" i="12"/>
  <c r="I831" i="12"/>
  <c r="F831" i="12"/>
  <c r="D831" i="12"/>
  <c r="X830" i="12"/>
  <c r="I830" i="12"/>
  <c r="F830" i="12"/>
  <c r="D830" i="12"/>
  <c r="X829" i="12"/>
  <c r="I829" i="12"/>
  <c r="F829" i="12"/>
  <c r="D829" i="12"/>
  <c r="X828" i="12"/>
  <c r="I828" i="12"/>
  <c r="F828" i="12"/>
  <c r="D828" i="12"/>
  <c r="X827" i="12"/>
  <c r="I827" i="12"/>
  <c r="F827" i="12"/>
  <c r="D827" i="12"/>
  <c r="X826" i="12"/>
  <c r="I826" i="12"/>
  <c r="F826" i="12"/>
  <c r="D826" i="12"/>
  <c r="X825" i="12"/>
  <c r="I825" i="12"/>
  <c r="F825" i="12"/>
  <c r="D825" i="12"/>
  <c r="X824" i="12"/>
  <c r="I824" i="12"/>
  <c r="F824" i="12"/>
  <c r="D824" i="12"/>
  <c r="X823" i="12"/>
  <c r="I823" i="12"/>
  <c r="F823" i="12"/>
  <c r="D823" i="12"/>
  <c r="X822" i="12"/>
  <c r="I822" i="12"/>
  <c r="F822" i="12"/>
  <c r="D822" i="12"/>
  <c r="X821" i="12"/>
  <c r="I821" i="12"/>
  <c r="F821" i="12"/>
  <c r="D821" i="12"/>
  <c r="X820" i="12"/>
  <c r="I820" i="12"/>
  <c r="F820" i="12"/>
  <c r="D820" i="12"/>
  <c r="X819" i="12"/>
  <c r="I819" i="12"/>
  <c r="F819" i="12"/>
  <c r="D819" i="12"/>
  <c r="X818" i="12"/>
  <c r="I818" i="12"/>
  <c r="F818" i="12"/>
  <c r="D818" i="12"/>
  <c r="X817" i="12"/>
  <c r="I817" i="12"/>
  <c r="F817" i="12"/>
  <c r="D817" i="12"/>
  <c r="X816" i="12"/>
  <c r="I816" i="12"/>
  <c r="F816" i="12"/>
  <c r="D816" i="12"/>
  <c r="X815" i="12"/>
  <c r="I815" i="12"/>
  <c r="F815" i="12"/>
  <c r="D815" i="12"/>
  <c r="X814" i="12"/>
  <c r="I814" i="12"/>
  <c r="F814" i="12"/>
  <c r="D814" i="12"/>
  <c r="X813" i="12"/>
  <c r="I813" i="12"/>
  <c r="F813" i="12"/>
  <c r="D813" i="12"/>
  <c r="X812" i="12"/>
  <c r="I812" i="12"/>
  <c r="F812" i="12"/>
  <c r="D812" i="12"/>
  <c r="X811" i="12"/>
  <c r="I811" i="12"/>
  <c r="F811" i="12"/>
  <c r="D811" i="12"/>
  <c r="X810" i="12"/>
  <c r="I810" i="12"/>
  <c r="F810" i="12"/>
  <c r="D810" i="12"/>
  <c r="X809" i="12"/>
  <c r="I809" i="12"/>
  <c r="F809" i="12"/>
  <c r="D809" i="12"/>
  <c r="X808" i="12"/>
  <c r="I808" i="12"/>
  <c r="F808" i="12"/>
  <c r="D808" i="12"/>
  <c r="X807" i="12"/>
  <c r="I807" i="12"/>
  <c r="F807" i="12"/>
  <c r="D807" i="12"/>
  <c r="X806" i="12"/>
  <c r="I806" i="12"/>
  <c r="F806" i="12"/>
  <c r="D806" i="12"/>
  <c r="X805" i="12"/>
  <c r="I805" i="12"/>
  <c r="F805" i="12"/>
  <c r="D805" i="12"/>
  <c r="X804" i="12"/>
  <c r="I804" i="12"/>
  <c r="F804" i="12"/>
  <c r="D804" i="12"/>
  <c r="X803" i="12"/>
  <c r="I803" i="12"/>
  <c r="F803" i="12"/>
  <c r="D803" i="12"/>
  <c r="X802" i="12"/>
  <c r="I802" i="12"/>
  <c r="F802" i="12"/>
  <c r="D802" i="12"/>
  <c r="X801" i="12"/>
  <c r="I801" i="12"/>
  <c r="F801" i="12"/>
  <c r="D801" i="12"/>
  <c r="X800" i="12"/>
  <c r="I800" i="12"/>
  <c r="F800" i="12"/>
  <c r="D800" i="12"/>
  <c r="X799" i="12"/>
  <c r="I799" i="12"/>
  <c r="F799" i="12"/>
  <c r="D799" i="12"/>
  <c r="X798" i="12"/>
  <c r="I798" i="12"/>
  <c r="F798" i="12"/>
  <c r="D798" i="12"/>
  <c r="X797" i="12"/>
  <c r="I797" i="12"/>
  <c r="F797" i="12"/>
  <c r="D797" i="12"/>
  <c r="X796" i="12"/>
  <c r="I796" i="12"/>
  <c r="F796" i="12"/>
  <c r="D796" i="12"/>
  <c r="X795" i="12"/>
  <c r="I795" i="12"/>
  <c r="F795" i="12"/>
  <c r="D795" i="12"/>
  <c r="X794" i="12"/>
  <c r="I794" i="12"/>
  <c r="F794" i="12"/>
  <c r="D794" i="12"/>
  <c r="X793" i="12"/>
  <c r="I793" i="12"/>
  <c r="F793" i="12"/>
  <c r="D793" i="12"/>
  <c r="X792" i="12"/>
  <c r="I792" i="12"/>
  <c r="F792" i="12"/>
  <c r="D792" i="12"/>
  <c r="X791" i="12"/>
  <c r="I791" i="12"/>
  <c r="F791" i="12"/>
  <c r="D791" i="12"/>
  <c r="X790" i="12"/>
  <c r="I790" i="12"/>
  <c r="F790" i="12"/>
  <c r="D790" i="12"/>
  <c r="X789" i="12"/>
  <c r="I789" i="12"/>
  <c r="F789" i="12"/>
  <c r="D789" i="12"/>
  <c r="X788" i="12"/>
  <c r="I788" i="12"/>
  <c r="F788" i="12"/>
  <c r="D788" i="12"/>
  <c r="X787" i="12"/>
  <c r="I787" i="12"/>
  <c r="F787" i="12"/>
  <c r="D787" i="12"/>
  <c r="X786" i="12"/>
  <c r="I786" i="12"/>
  <c r="F786" i="12"/>
  <c r="D786" i="12"/>
  <c r="X785" i="12"/>
  <c r="I785" i="12"/>
  <c r="F785" i="12"/>
  <c r="D785" i="12"/>
  <c r="X784" i="12"/>
  <c r="I784" i="12"/>
  <c r="F784" i="12"/>
  <c r="D784" i="12"/>
  <c r="X783" i="12"/>
  <c r="I783" i="12"/>
  <c r="F783" i="12"/>
  <c r="D783" i="12"/>
  <c r="X782" i="12"/>
  <c r="I782" i="12"/>
  <c r="F782" i="12"/>
  <c r="D782" i="12"/>
  <c r="X781" i="12"/>
  <c r="I781" i="12"/>
  <c r="F781" i="12"/>
  <c r="D781" i="12"/>
  <c r="X780" i="12"/>
  <c r="I780" i="12"/>
  <c r="F780" i="12"/>
  <c r="D780" i="12"/>
  <c r="X779" i="12"/>
  <c r="I779" i="12"/>
  <c r="F779" i="12"/>
  <c r="D779" i="12"/>
  <c r="X778" i="12"/>
  <c r="I778" i="12"/>
  <c r="F778" i="12"/>
  <c r="D778" i="12"/>
  <c r="X777" i="12"/>
  <c r="I777" i="12"/>
  <c r="F777" i="12"/>
  <c r="D777" i="12"/>
  <c r="X776" i="12"/>
  <c r="I776" i="12"/>
  <c r="F776" i="12"/>
  <c r="D776" i="12"/>
  <c r="X775" i="12"/>
  <c r="I775" i="12"/>
  <c r="F775" i="12"/>
  <c r="D775" i="12"/>
  <c r="X774" i="12"/>
  <c r="I774" i="12"/>
  <c r="F774" i="12"/>
  <c r="D774" i="12"/>
  <c r="X773" i="12"/>
  <c r="I773" i="12"/>
  <c r="F773" i="12"/>
  <c r="D773" i="12"/>
  <c r="X772" i="12"/>
  <c r="I772" i="12"/>
  <c r="F772" i="12"/>
  <c r="D772" i="12"/>
  <c r="X771" i="12"/>
  <c r="I771" i="12"/>
  <c r="F771" i="12"/>
  <c r="D771" i="12"/>
  <c r="X770" i="12"/>
  <c r="I770" i="12"/>
  <c r="F770" i="12"/>
  <c r="D770" i="12"/>
  <c r="X769" i="12"/>
  <c r="I769" i="12"/>
  <c r="F769" i="12"/>
  <c r="D769" i="12"/>
  <c r="X768" i="12"/>
  <c r="I768" i="12"/>
  <c r="F768" i="12"/>
  <c r="D768" i="12"/>
  <c r="X767" i="12"/>
  <c r="I767" i="12"/>
  <c r="F767" i="12"/>
  <c r="D767" i="12"/>
  <c r="X766" i="12"/>
  <c r="I766" i="12"/>
  <c r="F766" i="12"/>
  <c r="D766" i="12"/>
  <c r="X765" i="12"/>
  <c r="I765" i="12"/>
  <c r="F765" i="12"/>
  <c r="D765" i="12"/>
  <c r="X764" i="12"/>
  <c r="I764" i="12"/>
  <c r="F764" i="12"/>
  <c r="D764" i="12"/>
  <c r="X763" i="12"/>
  <c r="I763" i="12"/>
  <c r="F763" i="12"/>
  <c r="D763" i="12"/>
  <c r="X762" i="12"/>
  <c r="I762" i="12"/>
  <c r="F762" i="12"/>
  <c r="D762" i="12"/>
  <c r="X761" i="12"/>
  <c r="I761" i="12"/>
  <c r="F761" i="12"/>
  <c r="D761" i="12"/>
  <c r="X760" i="12"/>
  <c r="I760" i="12"/>
  <c r="F760" i="12"/>
  <c r="D760" i="12"/>
  <c r="X759" i="12"/>
  <c r="I759" i="12"/>
  <c r="F759" i="12"/>
  <c r="D759" i="12"/>
  <c r="X758" i="12"/>
  <c r="I758" i="12"/>
  <c r="F758" i="12"/>
  <c r="D758" i="12"/>
  <c r="X757" i="12"/>
  <c r="I757" i="12"/>
  <c r="F757" i="12"/>
  <c r="D757" i="12"/>
  <c r="X756" i="12"/>
  <c r="I756" i="12"/>
  <c r="F756" i="12"/>
  <c r="D756" i="12"/>
  <c r="X755" i="12"/>
  <c r="I755" i="12"/>
  <c r="F755" i="12"/>
  <c r="D755" i="12"/>
  <c r="X754" i="12"/>
  <c r="I754" i="12"/>
  <c r="F754" i="12"/>
  <c r="D754" i="12"/>
  <c r="X753" i="12"/>
  <c r="I753" i="12"/>
  <c r="F753" i="12"/>
  <c r="D753" i="12"/>
  <c r="X752" i="12"/>
  <c r="I752" i="12"/>
  <c r="F752" i="12"/>
  <c r="D752" i="12"/>
  <c r="X751" i="12"/>
  <c r="I751" i="12"/>
  <c r="F751" i="12"/>
  <c r="D751" i="12"/>
  <c r="X750" i="12"/>
  <c r="I750" i="12"/>
  <c r="F750" i="12"/>
  <c r="D750" i="12"/>
  <c r="X749" i="12"/>
  <c r="I749" i="12"/>
  <c r="F749" i="12"/>
  <c r="D749" i="12"/>
  <c r="X748" i="12"/>
  <c r="I748" i="12"/>
  <c r="F748" i="12"/>
  <c r="D748" i="12"/>
  <c r="X747" i="12"/>
  <c r="I747" i="12"/>
  <c r="F747" i="12"/>
  <c r="D747" i="12"/>
  <c r="X746" i="12"/>
  <c r="I746" i="12"/>
  <c r="F746" i="12"/>
  <c r="D746" i="12"/>
  <c r="X745" i="12"/>
  <c r="I745" i="12"/>
  <c r="F745" i="12"/>
  <c r="D745" i="12"/>
  <c r="X744" i="12"/>
  <c r="I744" i="12"/>
  <c r="F744" i="12"/>
  <c r="D744" i="12"/>
  <c r="X743" i="12"/>
  <c r="I743" i="12"/>
  <c r="F743" i="12"/>
  <c r="D743" i="12"/>
  <c r="X742" i="12"/>
  <c r="I742" i="12"/>
  <c r="F742" i="12"/>
  <c r="D742" i="12"/>
  <c r="X741" i="12"/>
  <c r="I741" i="12"/>
  <c r="F741" i="12"/>
  <c r="D741" i="12"/>
  <c r="X740" i="12"/>
  <c r="I740" i="12"/>
  <c r="F740" i="12"/>
  <c r="D740" i="12"/>
  <c r="X739" i="12"/>
  <c r="I739" i="12"/>
  <c r="F739" i="12"/>
  <c r="D739" i="12"/>
  <c r="X738" i="12"/>
  <c r="I738" i="12"/>
  <c r="F738" i="12"/>
  <c r="D738" i="12"/>
  <c r="X737" i="12"/>
  <c r="I737" i="12"/>
  <c r="F737" i="12"/>
  <c r="D737" i="12"/>
  <c r="X736" i="12"/>
  <c r="I736" i="12"/>
  <c r="F736" i="12"/>
  <c r="D736" i="12"/>
  <c r="X735" i="12"/>
  <c r="I735" i="12"/>
  <c r="F735" i="12"/>
  <c r="D735" i="12"/>
  <c r="X734" i="12"/>
  <c r="I734" i="12"/>
  <c r="F734" i="12"/>
  <c r="D734" i="12"/>
  <c r="X733" i="12"/>
  <c r="I733" i="12"/>
  <c r="F733" i="12"/>
  <c r="D733" i="12"/>
  <c r="X732" i="12"/>
  <c r="I732" i="12"/>
  <c r="F732" i="12"/>
  <c r="D732" i="12"/>
  <c r="X731" i="12"/>
  <c r="I731" i="12"/>
  <c r="F731" i="12"/>
  <c r="D731" i="12"/>
  <c r="X730" i="12"/>
  <c r="I730" i="12"/>
  <c r="F730" i="12"/>
  <c r="D730" i="12"/>
  <c r="X729" i="12"/>
  <c r="I729" i="12"/>
  <c r="F729" i="12"/>
  <c r="D729" i="12"/>
  <c r="X728" i="12"/>
  <c r="I728" i="12"/>
  <c r="F728" i="12"/>
  <c r="D728" i="12"/>
  <c r="X727" i="12"/>
  <c r="I727" i="12"/>
  <c r="F727" i="12"/>
  <c r="D727" i="12"/>
  <c r="X726" i="12"/>
  <c r="I726" i="12"/>
  <c r="F726" i="12"/>
  <c r="D726" i="12"/>
  <c r="X725" i="12"/>
  <c r="I725" i="12"/>
  <c r="F725" i="12"/>
  <c r="D725" i="12"/>
  <c r="X724" i="12"/>
  <c r="I724" i="12"/>
  <c r="F724" i="12"/>
  <c r="D724" i="12"/>
  <c r="X723" i="12"/>
  <c r="I723" i="12"/>
  <c r="F723" i="12"/>
  <c r="D723" i="12"/>
  <c r="X722" i="12"/>
  <c r="I722" i="12"/>
  <c r="F722" i="12"/>
  <c r="D722" i="12"/>
  <c r="X721" i="12"/>
  <c r="I721" i="12"/>
  <c r="F721" i="12"/>
  <c r="D721" i="12"/>
  <c r="X720" i="12"/>
  <c r="I720" i="12"/>
  <c r="F720" i="12"/>
  <c r="D720" i="12"/>
  <c r="X719" i="12"/>
  <c r="I719" i="12"/>
  <c r="F719" i="12"/>
  <c r="D719" i="12"/>
  <c r="X718" i="12"/>
  <c r="I718" i="12"/>
  <c r="F718" i="12"/>
  <c r="D718" i="12"/>
  <c r="X717" i="12"/>
  <c r="I717" i="12"/>
  <c r="F717" i="12"/>
  <c r="D717" i="12"/>
  <c r="X716" i="12"/>
  <c r="I716" i="12"/>
  <c r="F716" i="12"/>
  <c r="D716" i="12"/>
  <c r="X715" i="12"/>
  <c r="I715" i="12"/>
  <c r="F715" i="12"/>
  <c r="D715" i="12"/>
  <c r="X714" i="12"/>
  <c r="I714" i="12"/>
  <c r="F714" i="12"/>
  <c r="D714" i="12"/>
  <c r="X713" i="12"/>
  <c r="I713" i="12"/>
  <c r="F713" i="12"/>
  <c r="D713" i="12"/>
  <c r="X712" i="12"/>
  <c r="I712" i="12"/>
  <c r="F712" i="12"/>
  <c r="D712" i="12"/>
  <c r="X711" i="12"/>
  <c r="I711" i="12"/>
  <c r="F711" i="12"/>
  <c r="D711" i="12"/>
  <c r="X710" i="12"/>
  <c r="I710" i="12"/>
  <c r="F710" i="12"/>
  <c r="D710" i="12"/>
  <c r="X709" i="12"/>
  <c r="I709" i="12"/>
  <c r="F709" i="12"/>
  <c r="D709" i="12"/>
  <c r="X708" i="12"/>
  <c r="I708" i="12"/>
  <c r="F708" i="12"/>
  <c r="D708" i="12"/>
  <c r="X707" i="12"/>
  <c r="I707" i="12"/>
  <c r="F707" i="12"/>
  <c r="D707" i="12"/>
  <c r="X706" i="12"/>
  <c r="I706" i="12"/>
  <c r="F706" i="12"/>
  <c r="D706" i="12"/>
  <c r="X705" i="12"/>
  <c r="I705" i="12"/>
  <c r="F705" i="12"/>
  <c r="D705" i="12"/>
  <c r="X704" i="12"/>
  <c r="I704" i="12"/>
  <c r="F704" i="12"/>
  <c r="D704" i="12"/>
  <c r="X703" i="12"/>
  <c r="I703" i="12"/>
  <c r="F703" i="12"/>
  <c r="D703" i="12"/>
  <c r="X702" i="12"/>
  <c r="I702" i="12"/>
  <c r="F702" i="12"/>
  <c r="D702" i="12"/>
  <c r="X701" i="12"/>
  <c r="I701" i="12"/>
  <c r="F701" i="12"/>
  <c r="D701" i="12"/>
  <c r="X700" i="12"/>
  <c r="I700" i="12"/>
  <c r="F700" i="12"/>
  <c r="D700" i="12"/>
  <c r="X699" i="12"/>
  <c r="I699" i="12"/>
  <c r="F699" i="12"/>
  <c r="D699" i="12"/>
  <c r="X698" i="12"/>
  <c r="I698" i="12"/>
  <c r="F698" i="12"/>
  <c r="D698" i="12"/>
  <c r="X697" i="12"/>
  <c r="I697" i="12"/>
  <c r="F697" i="12"/>
  <c r="D697" i="12"/>
  <c r="X696" i="12"/>
  <c r="I696" i="12"/>
  <c r="F696" i="12"/>
  <c r="D696" i="12"/>
  <c r="X695" i="12"/>
  <c r="I695" i="12"/>
  <c r="F695" i="12"/>
  <c r="D695" i="12"/>
  <c r="X694" i="12"/>
  <c r="I694" i="12"/>
  <c r="F694" i="12"/>
  <c r="D694" i="12"/>
  <c r="X693" i="12"/>
  <c r="I693" i="12"/>
  <c r="F693" i="12"/>
  <c r="D693" i="12"/>
  <c r="X692" i="12"/>
  <c r="I692" i="12"/>
  <c r="F692" i="12"/>
  <c r="D692" i="12"/>
  <c r="X691" i="12"/>
  <c r="I691" i="12"/>
  <c r="F691" i="12"/>
  <c r="D691" i="12"/>
  <c r="X690" i="12"/>
  <c r="I690" i="12"/>
  <c r="F690" i="12"/>
  <c r="D690" i="12"/>
  <c r="X689" i="12"/>
  <c r="I689" i="12"/>
  <c r="F689" i="12"/>
  <c r="D689" i="12"/>
  <c r="X688" i="12"/>
  <c r="I688" i="12"/>
  <c r="F688" i="12"/>
  <c r="D688" i="12"/>
  <c r="X687" i="12"/>
  <c r="I687" i="12"/>
  <c r="F687" i="12"/>
  <c r="D687" i="12"/>
  <c r="X686" i="12"/>
  <c r="I686" i="12"/>
  <c r="F686" i="12"/>
  <c r="D686" i="12"/>
  <c r="X685" i="12"/>
  <c r="I685" i="12"/>
  <c r="F685" i="12"/>
  <c r="D685" i="12"/>
  <c r="X684" i="12"/>
  <c r="I684" i="12"/>
  <c r="F684" i="12"/>
  <c r="D684" i="12"/>
  <c r="X683" i="12"/>
  <c r="I683" i="12"/>
  <c r="F683" i="12"/>
  <c r="D683" i="12"/>
  <c r="X682" i="12"/>
  <c r="I682" i="12"/>
  <c r="F682" i="12"/>
  <c r="D682" i="12"/>
  <c r="X681" i="12"/>
  <c r="I681" i="12"/>
  <c r="F681" i="12"/>
  <c r="D681" i="12"/>
  <c r="X680" i="12"/>
  <c r="I680" i="12"/>
  <c r="F680" i="12"/>
  <c r="D680" i="12"/>
  <c r="X679" i="12"/>
  <c r="I679" i="12"/>
  <c r="F679" i="12"/>
  <c r="D679" i="12"/>
  <c r="X678" i="12"/>
  <c r="I678" i="12"/>
  <c r="F678" i="12"/>
  <c r="D678" i="12"/>
  <c r="X677" i="12"/>
  <c r="I677" i="12"/>
  <c r="F677" i="12"/>
  <c r="D677" i="12"/>
  <c r="X676" i="12"/>
  <c r="I676" i="12"/>
  <c r="F676" i="12"/>
  <c r="D676" i="12"/>
  <c r="X675" i="12"/>
  <c r="I675" i="12"/>
  <c r="F675" i="12"/>
  <c r="D675" i="12"/>
  <c r="X674" i="12"/>
  <c r="I674" i="12"/>
  <c r="F674" i="12"/>
  <c r="D674" i="12"/>
  <c r="X673" i="12"/>
  <c r="I673" i="12"/>
  <c r="F673" i="12"/>
  <c r="D673" i="12"/>
  <c r="X672" i="12"/>
  <c r="I672" i="12"/>
  <c r="F672" i="12"/>
  <c r="D672" i="12"/>
  <c r="X671" i="12"/>
  <c r="I671" i="12"/>
  <c r="F671" i="12"/>
  <c r="D671" i="12"/>
  <c r="X670" i="12"/>
  <c r="I670" i="12"/>
  <c r="F670" i="12"/>
  <c r="D670" i="12"/>
  <c r="X669" i="12"/>
  <c r="I669" i="12"/>
  <c r="F669" i="12"/>
  <c r="D669" i="12"/>
  <c r="X668" i="12"/>
  <c r="I668" i="12"/>
  <c r="F668" i="12"/>
  <c r="D668" i="12"/>
  <c r="X667" i="12"/>
  <c r="I667" i="12"/>
  <c r="F667" i="12"/>
  <c r="D667" i="12"/>
  <c r="X666" i="12"/>
  <c r="I666" i="12"/>
  <c r="F666" i="12"/>
  <c r="D666" i="12"/>
  <c r="X665" i="12"/>
  <c r="I665" i="12"/>
  <c r="F665" i="12"/>
  <c r="D665" i="12"/>
  <c r="X664" i="12"/>
  <c r="I664" i="12"/>
  <c r="F664" i="12"/>
  <c r="D664" i="12"/>
  <c r="X663" i="12"/>
  <c r="I663" i="12"/>
  <c r="F663" i="12"/>
  <c r="D663" i="12"/>
  <c r="X662" i="12"/>
  <c r="I662" i="12"/>
  <c r="F662" i="12"/>
  <c r="D662" i="12"/>
  <c r="V661" i="12"/>
  <c r="X661" i="12" s="1"/>
  <c r="I661" i="12"/>
  <c r="F661" i="12"/>
  <c r="D661" i="12"/>
  <c r="X660" i="12"/>
  <c r="I660" i="12"/>
  <c r="F660" i="12"/>
  <c r="D660" i="12"/>
  <c r="X659" i="12"/>
  <c r="I659" i="12"/>
  <c r="F659" i="12"/>
  <c r="D659" i="12"/>
  <c r="X658" i="12"/>
  <c r="I658" i="12"/>
  <c r="F658" i="12"/>
  <c r="D658" i="12"/>
  <c r="X657" i="12"/>
  <c r="I657" i="12"/>
  <c r="F657" i="12"/>
  <c r="D657" i="12"/>
  <c r="X656" i="12"/>
  <c r="I656" i="12"/>
  <c r="F656" i="12"/>
  <c r="D656" i="12"/>
  <c r="X655" i="12"/>
  <c r="I655" i="12"/>
  <c r="F655" i="12"/>
  <c r="D655" i="12"/>
  <c r="X654" i="12"/>
  <c r="I654" i="12"/>
  <c r="F654" i="12"/>
  <c r="D654" i="12"/>
  <c r="X653" i="12"/>
  <c r="I653" i="12"/>
  <c r="F653" i="12"/>
  <c r="D653" i="12"/>
  <c r="X652" i="12"/>
  <c r="I652" i="12"/>
  <c r="F652" i="12"/>
  <c r="D652" i="12"/>
  <c r="X651" i="12"/>
  <c r="I651" i="12"/>
  <c r="F651" i="12"/>
  <c r="D651" i="12"/>
  <c r="X650" i="12"/>
  <c r="I650" i="12"/>
  <c r="F650" i="12"/>
  <c r="D650" i="12"/>
  <c r="X649" i="12"/>
  <c r="I649" i="12"/>
  <c r="F649" i="12"/>
  <c r="D649" i="12"/>
  <c r="X648" i="12"/>
  <c r="I648" i="12"/>
  <c r="F648" i="12"/>
  <c r="D648" i="12"/>
  <c r="X647" i="12"/>
  <c r="I647" i="12"/>
  <c r="F647" i="12"/>
  <c r="D647" i="12"/>
  <c r="V646" i="12"/>
  <c r="X646" i="12" s="1"/>
  <c r="I646" i="12"/>
  <c r="F646" i="12"/>
  <c r="D646" i="12"/>
  <c r="X645" i="12"/>
  <c r="I645" i="12"/>
  <c r="F645" i="12"/>
  <c r="D645" i="12"/>
  <c r="X644" i="12"/>
  <c r="I644" i="12"/>
  <c r="F644" i="12"/>
  <c r="D644" i="12"/>
  <c r="X643" i="12"/>
  <c r="I643" i="12"/>
  <c r="F643" i="12"/>
  <c r="D643" i="12"/>
  <c r="X642" i="12"/>
  <c r="I642" i="12"/>
  <c r="F642" i="12"/>
  <c r="D642" i="12"/>
  <c r="X641" i="12"/>
  <c r="I641" i="12"/>
  <c r="F641" i="12"/>
  <c r="D641" i="12"/>
  <c r="X640" i="12"/>
  <c r="I640" i="12"/>
  <c r="F640" i="12"/>
  <c r="D640" i="12"/>
  <c r="X639" i="12"/>
  <c r="I639" i="12"/>
  <c r="F639" i="12"/>
  <c r="D639" i="12"/>
  <c r="X638" i="12"/>
  <c r="I638" i="12"/>
  <c r="F638" i="12"/>
  <c r="D638" i="12"/>
  <c r="X637" i="12"/>
  <c r="I637" i="12"/>
  <c r="F637" i="12"/>
  <c r="D637" i="12"/>
  <c r="X636" i="12"/>
  <c r="I636" i="12"/>
  <c r="F636" i="12"/>
  <c r="D636" i="12"/>
  <c r="X635" i="12"/>
  <c r="I635" i="12"/>
  <c r="F635" i="12"/>
  <c r="D635" i="12"/>
  <c r="X634" i="12"/>
  <c r="I634" i="12"/>
  <c r="F634" i="12"/>
  <c r="D634" i="12"/>
  <c r="X633" i="12"/>
  <c r="I633" i="12"/>
  <c r="F633" i="12"/>
  <c r="D633" i="12"/>
  <c r="X632" i="12"/>
  <c r="I632" i="12"/>
  <c r="F632" i="12"/>
  <c r="D632" i="12"/>
  <c r="X631" i="12"/>
  <c r="I631" i="12"/>
  <c r="F631" i="12"/>
  <c r="D631" i="12"/>
  <c r="X630" i="12"/>
  <c r="I630" i="12"/>
  <c r="F630" i="12"/>
  <c r="D630" i="12"/>
  <c r="X629" i="12"/>
  <c r="I629" i="12"/>
  <c r="F629" i="12"/>
  <c r="D629" i="12"/>
  <c r="X628" i="12"/>
  <c r="I628" i="12"/>
  <c r="F628" i="12"/>
  <c r="D628" i="12"/>
  <c r="X627" i="12"/>
  <c r="I627" i="12"/>
  <c r="F627" i="12"/>
  <c r="D627" i="12"/>
  <c r="X626" i="12"/>
  <c r="I626" i="12"/>
  <c r="F626" i="12"/>
  <c r="D626" i="12"/>
  <c r="X625" i="12"/>
  <c r="I625" i="12"/>
  <c r="F625" i="12"/>
  <c r="D625" i="12"/>
  <c r="X624" i="12"/>
  <c r="I624" i="12"/>
  <c r="F624" i="12"/>
  <c r="D624" i="12"/>
  <c r="X623" i="12"/>
  <c r="I623" i="12"/>
  <c r="F623" i="12"/>
  <c r="D623" i="12"/>
  <c r="X622" i="12"/>
  <c r="I622" i="12"/>
  <c r="F622" i="12"/>
  <c r="D622" i="12"/>
  <c r="X621" i="12"/>
  <c r="I621" i="12"/>
  <c r="F621" i="12"/>
  <c r="D621" i="12"/>
  <c r="X620" i="12"/>
  <c r="I620" i="12"/>
  <c r="F620" i="12"/>
  <c r="D620" i="12"/>
  <c r="X619" i="12"/>
  <c r="I619" i="12"/>
  <c r="F619" i="12"/>
  <c r="D619" i="12"/>
  <c r="X618" i="12"/>
  <c r="V618" i="12"/>
  <c r="I618" i="12"/>
  <c r="F618" i="12"/>
  <c r="D618" i="12"/>
  <c r="X617" i="12"/>
  <c r="I617" i="12"/>
  <c r="F617" i="12"/>
  <c r="D617" i="12"/>
  <c r="X616" i="12"/>
  <c r="I616" i="12"/>
  <c r="F616" i="12"/>
  <c r="D616" i="12"/>
  <c r="X615" i="12"/>
  <c r="I615" i="12"/>
  <c r="F615" i="12"/>
  <c r="D615" i="12"/>
  <c r="X614" i="12"/>
  <c r="I614" i="12"/>
  <c r="F614" i="12"/>
  <c r="D614" i="12"/>
  <c r="X613" i="12"/>
  <c r="I613" i="12"/>
  <c r="F613" i="12"/>
  <c r="D613" i="12"/>
  <c r="X612" i="12"/>
  <c r="I612" i="12"/>
  <c r="F612" i="12"/>
  <c r="D612" i="12"/>
  <c r="X611" i="12"/>
  <c r="I611" i="12"/>
  <c r="F611" i="12"/>
  <c r="D611" i="12"/>
  <c r="X610" i="12"/>
  <c r="I610" i="12"/>
  <c r="F610" i="12"/>
  <c r="D610" i="12"/>
  <c r="X609" i="12"/>
  <c r="I609" i="12"/>
  <c r="F609" i="12"/>
  <c r="D609" i="12"/>
  <c r="X608" i="12"/>
  <c r="I608" i="12"/>
  <c r="F608" i="12"/>
  <c r="D608" i="12"/>
  <c r="X607" i="12"/>
  <c r="I607" i="12"/>
  <c r="F607" i="12"/>
  <c r="D607" i="12"/>
  <c r="X606" i="12"/>
  <c r="I606" i="12"/>
  <c r="F606" i="12"/>
  <c r="D606" i="12"/>
  <c r="X605" i="12"/>
  <c r="I605" i="12"/>
  <c r="F605" i="12"/>
  <c r="D605" i="12"/>
  <c r="X604" i="12"/>
  <c r="I604" i="12"/>
  <c r="F604" i="12"/>
  <c r="D604" i="12"/>
  <c r="X603" i="12"/>
  <c r="I603" i="12"/>
  <c r="F603" i="12"/>
  <c r="D603" i="12"/>
  <c r="X602" i="12"/>
  <c r="I602" i="12"/>
  <c r="F602" i="12"/>
  <c r="D602" i="12"/>
  <c r="X601" i="12"/>
  <c r="I601" i="12"/>
  <c r="F601" i="12"/>
  <c r="D601" i="12"/>
  <c r="X600" i="12"/>
  <c r="I600" i="12"/>
  <c r="F600" i="12"/>
  <c r="D600" i="12"/>
  <c r="X599" i="12"/>
  <c r="I599" i="12"/>
  <c r="F599" i="12"/>
  <c r="D599" i="12"/>
  <c r="X598" i="12"/>
  <c r="I598" i="12"/>
  <c r="F598" i="12"/>
  <c r="D598" i="12"/>
  <c r="X597" i="12"/>
  <c r="I597" i="12"/>
  <c r="F597" i="12"/>
  <c r="D597" i="12"/>
  <c r="X596" i="12"/>
  <c r="I596" i="12"/>
  <c r="F596" i="12"/>
  <c r="D596" i="12"/>
  <c r="X595" i="12"/>
  <c r="I595" i="12"/>
  <c r="F595" i="12"/>
  <c r="D595" i="12"/>
  <c r="X594" i="12"/>
  <c r="I594" i="12"/>
  <c r="F594" i="12"/>
  <c r="D594" i="12"/>
  <c r="X593" i="12"/>
  <c r="I593" i="12"/>
  <c r="F593" i="12"/>
  <c r="D593" i="12"/>
  <c r="X592" i="12"/>
  <c r="I592" i="12"/>
  <c r="F592" i="12"/>
  <c r="D592" i="12"/>
  <c r="X591" i="12"/>
  <c r="I591" i="12"/>
  <c r="F591" i="12"/>
  <c r="D591" i="12"/>
  <c r="X590" i="12"/>
  <c r="I590" i="12"/>
  <c r="F590" i="12"/>
  <c r="D590" i="12"/>
  <c r="X589" i="12"/>
  <c r="I589" i="12"/>
  <c r="F589" i="12"/>
  <c r="D589" i="12"/>
  <c r="X588" i="12"/>
  <c r="I588" i="12"/>
  <c r="F588" i="12"/>
  <c r="D588" i="12"/>
  <c r="X587" i="12"/>
  <c r="I587" i="12"/>
  <c r="F587" i="12"/>
  <c r="D587" i="12"/>
  <c r="X586" i="12"/>
  <c r="I586" i="12"/>
  <c r="F586" i="12"/>
  <c r="D586" i="12"/>
  <c r="X585" i="12"/>
  <c r="I585" i="12"/>
  <c r="F585" i="12"/>
  <c r="D585" i="12"/>
  <c r="X584" i="12"/>
  <c r="I584" i="12"/>
  <c r="F584" i="12"/>
  <c r="D584" i="12"/>
  <c r="X583" i="12"/>
  <c r="I583" i="12"/>
  <c r="F583" i="12"/>
  <c r="D583" i="12"/>
  <c r="X582" i="12"/>
  <c r="I582" i="12"/>
  <c r="F582" i="12"/>
  <c r="D582" i="12"/>
  <c r="X581" i="12"/>
  <c r="I581" i="12"/>
  <c r="F581" i="12"/>
  <c r="D581" i="12"/>
  <c r="X580" i="12"/>
  <c r="I580" i="12"/>
  <c r="F580" i="12"/>
  <c r="D580" i="12"/>
  <c r="X579" i="12"/>
  <c r="I579" i="12"/>
  <c r="F579" i="12"/>
  <c r="D579" i="12"/>
  <c r="X578" i="12"/>
  <c r="I578" i="12"/>
  <c r="F578" i="12"/>
  <c r="D578" i="12"/>
  <c r="X577" i="12"/>
  <c r="I577" i="12"/>
  <c r="F577" i="12"/>
  <c r="D577" i="12"/>
  <c r="X576" i="12"/>
  <c r="I576" i="12"/>
  <c r="F576" i="12"/>
  <c r="D576" i="12"/>
  <c r="X575" i="12"/>
  <c r="I575" i="12"/>
  <c r="F575" i="12"/>
  <c r="D575" i="12"/>
  <c r="X574" i="12"/>
  <c r="I574" i="12"/>
  <c r="F574" i="12"/>
  <c r="D574" i="12"/>
  <c r="X573" i="12"/>
  <c r="I573" i="12"/>
  <c r="F573" i="12"/>
  <c r="D573" i="12"/>
  <c r="V572" i="12"/>
  <c r="X572" i="12" s="1"/>
  <c r="I572" i="12"/>
  <c r="F572" i="12"/>
  <c r="D572" i="12"/>
  <c r="X571" i="12"/>
  <c r="I571" i="12"/>
  <c r="F571" i="12"/>
  <c r="D571" i="12"/>
  <c r="X570" i="12"/>
  <c r="I570" i="12"/>
  <c r="F570" i="12"/>
  <c r="D570" i="12"/>
  <c r="X569" i="12"/>
  <c r="I569" i="12"/>
  <c r="F569" i="12"/>
  <c r="D569" i="12"/>
  <c r="X568" i="12"/>
  <c r="I568" i="12"/>
  <c r="F568" i="12"/>
  <c r="D568" i="12"/>
  <c r="X567" i="12"/>
  <c r="I567" i="12"/>
  <c r="F567" i="12"/>
  <c r="D567" i="12"/>
  <c r="X566" i="12"/>
  <c r="I566" i="12"/>
  <c r="F566" i="12"/>
  <c r="D566" i="12"/>
  <c r="X565" i="12"/>
  <c r="I565" i="12"/>
  <c r="F565" i="12"/>
  <c r="D565" i="12"/>
  <c r="X564" i="12"/>
  <c r="I564" i="12"/>
  <c r="F564" i="12"/>
  <c r="D564" i="12"/>
  <c r="X563" i="12"/>
  <c r="I563" i="12"/>
  <c r="F563" i="12"/>
  <c r="D563" i="12"/>
  <c r="X562" i="12"/>
  <c r="I562" i="12"/>
  <c r="F562" i="12"/>
  <c r="D562" i="12"/>
  <c r="X561" i="12"/>
  <c r="I561" i="12"/>
  <c r="F561" i="12"/>
  <c r="D561" i="12"/>
  <c r="X560" i="12"/>
  <c r="I560" i="12"/>
  <c r="F560" i="12"/>
  <c r="D560" i="12"/>
  <c r="X559" i="12"/>
  <c r="I559" i="12"/>
  <c r="F559" i="12"/>
  <c r="D559" i="12"/>
  <c r="X558" i="12"/>
  <c r="I558" i="12"/>
  <c r="F558" i="12"/>
  <c r="D558" i="12"/>
  <c r="X557" i="12"/>
  <c r="I557" i="12"/>
  <c r="F557" i="12"/>
  <c r="D557" i="12"/>
  <c r="X556" i="12"/>
  <c r="I556" i="12"/>
  <c r="F556" i="12"/>
  <c r="D556" i="12"/>
  <c r="X555" i="12"/>
  <c r="I555" i="12"/>
  <c r="F555" i="12"/>
  <c r="D555" i="12"/>
  <c r="X554" i="12"/>
  <c r="I554" i="12"/>
  <c r="F554" i="12"/>
  <c r="D554" i="12"/>
  <c r="V553" i="12"/>
  <c r="X553" i="12" s="1"/>
  <c r="I553" i="12"/>
  <c r="F553" i="12"/>
  <c r="D553" i="12"/>
  <c r="X552" i="12"/>
  <c r="I552" i="12"/>
  <c r="F552" i="12"/>
  <c r="D552" i="12"/>
  <c r="X551" i="12"/>
  <c r="I551" i="12"/>
  <c r="F551" i="12"/>
  <c r="D551" i="12"/>
  <c r="X550" i="12"/>
  <c r="I550" i="12"/>
  <c r="F550" i="12"/>
  <c r="D550" i="12"/>
  <c r="X549" i="12"/>
  <c r="I549" i="12"/>
  <c r="F549" i="12"/>
  <c r="D549" i="12"/>
  <c r="X548" i="12"/>
  <c r="I548" i="12"/>
  <c r="F548" i="12"/>
  <c r="D548" i="12"/>
  <c r="X547" i="12"/>
  <c r="I547" i="12"/>
  <c r="F547" i="12"/>
  <c r="D547" i="12"/>
  <c r="X546" i="12"/>
  <c r="I546" i="12"/>
  <c r="F546" i="12"/>
  <c r="D546" i="12"/>
  <c r="X545" i="12"/>
  <c r="I545" i="12"/>
  <c r="F545" i="12"/>
  <c r="D545" i="12"/>
  <c r="X544" i="12"/>
  <c r="I544" i="12"/>
  <c r="F544" i="12"/>
  <c r="D544" i="12"/>
  <c r="X543" i="12"/>
  <c r="I543" i="12"/>
  <c r="F543" i="12"/>
  <c r="D543" i="12"/>
  <c r="X542" i="12"/>
  <c r="I542" i="12"/>
  <c r="F542" i="12"/>
  <c r="D542" i="12"/>
  <c r="X541" i="12"/>
  <c r="I541" i="12"/>
  <c r="F541" i="12"/>
  <c r="D541" i="12"/>
  <c r="X540" i="12"/>
  <c r="I540" i="12"/>
  <c r="F540" i="12"/>
  <c r="D540" i="12"/>
  <c r="V539" i="12"/>
  <c r="X539" i="12" s="1"/>
  <c r="I539" i="12"/>
  <c r="F539" i="12"/>
  <c r="D539" i="12"/>
  <c r="X538" i="12"/>
  <c r="I538" i="12"/>
  <c r="F538" i="12"/>
  <c r="D538" i="12"/>
  <c r="X537" i="12"/>
  <c r="I537" i="12"/>
  <c r="F537" i="12"/>
  <c r="D537" i="12"/>
  <c r="X536" i="12"/>
  <c r="I536" i="12"/>
  <c r="F536" i="12"/>
  <c r="D536" i="12"/>
  <c r="X535" i="12"/>
  <c r="I535" i="12"/>
  <c r="F535" i="12"/>
  <c r="D535" i="12"/>
  <c r="X534" i="12"/>
  <c r="I534" i="12"/>
  <c r="F534" i="12"/>
  <c r="D534" i="12"/>
  <c r="X533" i="12"/>
  <c r="I533" i="12"/>
  <c r="F533" i="12"/>
  <c r="D533" i="12"/>
  <c r="X532" i="12"/>
  <c r="I532" i="12"/>
  <c r="F532" i="12"/>
  <c r="D532" i="12"/>
  <c r="X531" i="12"/>
  <c r="I531" i="12"/>
  <c r="F531" i="12"/>
  <c r="D531" i="12"/>
  <c r="X530" i="12"/>
  <c r="I530" i="12"/>
  <c r="F530" i="12"/>
  <c r="D530" i="12"/>
  <c r="X529" i="12"/>
  <c r="I529" i="12"/>
  <c r="F529" i="12"/>
  <c r="D529" i="12"/>
  <c r="X528" i="12"/>
  <c r="I528" i="12"/>
  <c r="F528" i="12"/>
  <c r="D528" i="12"/>
  <c r="X527" i="12"/>
  <c r="I527" i="12"/>
  <c r="F527" i="12"/>
  <c r="D527" i="12"/>
  <c r="X526" i="12"/>
  <c r="I526" i="12"/>
  <c r="F526" i="12"/>
  <c r="D526" i="12"/>
  <c r="X525" i="12"/>
  <c r="I525" i="12"/>
  <c r="F525" i="12"/>
  <c r="D525" i="12"/>
  <c r="X524" i="12"/>
  <c r="I524" i="12"/>
  <c r="F524" i="12"/>
  <c r="D524" i="12"/>
  <c r="X523" i="12"/>
  <c r="I523" i="12"/>
  <c r="F523" i="12"/>
  <c r="D523" i="12"/>
  <c r="X522" i="12"/>
  <c r="I522" i="12"/>
  <c r="F522" i="12"/>
  <c r="D522" i="12"/>
  <c r="X521" i="12"/>
  <c r="I521" i="12"/>
  <c r="F521" i="12"/>
  <c r="D521" i="12"/>
  <c r="X520" i="12"/>
  <c r="I520" i="12"/>
  <c r="F520" i="12"/>
  <c r="D520" i="12"/>
  <c r="X519" i="12"/>
  <c r="I519" i="12"/>
  <c r="F519" i="12"/>
  <c r="D519" i="12"/>
  <c r="X518" i="12"/>
  <c r="I518" i="12"/>
  <c r="F518" i="12"/>
  <c r="D518" i="12"/>
  <c r="X517" i="12"/>
  <c r="I517" i="12"/>
  <c r="F517" i="12"/>
  <c r="D517" i="12"/>
  <c r="X516" i="12"/>
  <c r="I516" i="12"/>
  <c r="F516" i="12"/>
  <c r="D516" i="12"/>
  <c r="X515" i="12"/>
  <c r="I515" i="12"/>
  <c r="F515" i="12"/>
  <c r="D515" i="12"/>
  <c r="X514" i="12"/>
  <c r="I514" i="12"/>
  <c r="F514" i="12"/>
  <c r="D514" i="12"/>
  <c r="X513" i="12"/>
  <c r="I513" i="12"/>
  <c r="F513" i="12"/>
  <c r="D513" i="12"/>
  <c r="X512" i="12"/>
  <c r="I512" i="12"/>
  <c r="F512" i="12"/>
  <c r="D512" i="12"/>
  <c r="X511" i="12"/>
  <c r="I511" i="12"/>
  <c r="F511" i="12"/>
  <c r="D511" i="12"/>
  <c r="X510" i="12"/>
  <c r="I510" i="12"/>
  <c r="F510" i="12"/>
  <c r="D510" i="12"/>
  <c r="X509" i="12"/>
  <c r="I509" i="12"/>
  <c r="F509" i="12"/>
  <c r="D509" i="12"/>
  <c r="X508" i="12"/>
  <c r="I508" i="12"/>
  <c r="F508" i="12"/>
  <c r="D508" i="12"/>
  <c r="X507" i="12"/>
  <c r="I507" i="12"/>
  <c r="F507" i="12"/>
  <c r="D507" i="12"/>
  <c r="X506" i="12"/>
  <c r="I506" i="12"/>
  <c r="F506" i="12"/>
  <c r="D506" i="12"/>
  <c r="X505" i="12"/>
  <c r="I505" i="12"/>
  <c r="F505" i="12"/>
  <c r="D505" i="12"/>
  <c r="X504" i="12"/>
  <c r="I504" i="12"/>
  <c r="F504" i="12"/>
  <c r="D504" i="12"/>
  <c r="V503" i="12"/>
  <c r="X503" i="12" s="1"/>
  <c r="I503" i="12"/>
  <c r="F503" i="12"/>
  <c r="D503" i="12"/>
  <c r="X502" i="12"/>
  <c r="V502" i="12"/>
  <c r="I502" i="12"/>
  <c r="F502" i="12"/>
  <c r="D502" i="12"/>
  <c r="X501" i="12"/>
  <c r="I501" i="12"/>
  <c r="F501" i="12"/>
  <c r="D501" i="12"/>
  <c r="X500" i="12"/>
  <c r="I500" i="12"/>
  <c r="F500" i="12"/>
  <c r="D500" i="12"/>
  <c r="X499" i="12"/>
  <c r="I499" i="12"/>
  <c r="F499" i="12"/>
  <c r="D499" i="12"/>
  <c r="X498" i="12"/>
  <c r="I498" i="12"/>
  <c r="F498" i="12"/>
  <c r="D498" i="12"/>
  <c r="X497" i="12"/>
  <c r="I497" i="12"/>
  <c r="F497" i="12"/>
  <c r="D497" i="12"/>
  <c r="X496" i="12"/>
  <c r="I496" i="12"/>
  <c r="F496" i="12"/>
  <c r="D496" i="12"/>
  <c r="X495" i="12"/>
  <c r="I495" i="12"/>
  <c r="F495" i="12"/>
  <c r="D495" i="12"/>
  <c r="X494" i="12"/>
  <c r="I494" i="12"/>
  <c r="F494" i="12"/>
  <c r="D494" i="12"/>
  <c r="X493" i="12"/>
  <c r="I493" i="12"/>
  <c r="F493" i="12"/>
  <c r="D493" i="12"/>
  <c r="X492" i="12"/>
  <c r="I492" i="12"/>
  <c r="F492" i="12"/>
  <c r="D492" i="12"/>
  <c r="X491" i="12"/>
  <c r="I491" i="12"/>
  <c r="F491" i="12"/>
  <c r="D491" i="12"/>
  <c r="X490" i="12"/>
  <c r="I490" i="12"/>
  <c r="F490" i="12"/>
  <c r="D490" i="12"/>
  <c r="X489" i="12"/>
  <c r="I489" i="12"/>
  <c r="F489" i="12"/>
  <c r="D489" i="12"/>
  <c r="X488" i="12"/>
  <c r="I488" i="12"/>
  <c r="F488" i="12"/>
  <c r="D488" i="12"/>
  <c r="X487" i="12"/>
  <c r="I487" i="12"/>
  <c r="F487" i="12"/>
  <c r="D487" i="12"/>
  <c r="X486" i="12"/>
  <c r="I486" i="12"/>
  <c r="F486" i="12"/>
  <c r="D486" i="12"/>
  <c r="X485" i="12"/>
  <c r="I485" i="12"/>
  <c r="F485" i="12"/>
  <c r="D485" i="12"/>
  <c r="X484" i="12"/>
  <c r="I484" i="12"/>
  <c r="F484" i="12"/>
  <c r="D484" i="12"/>
  <c r="X483" i="12"/>
  <c r="I483" i="12"/>
  <c r="F483" i="12"/>
  <c r="D483" i="12"/>
  <c r="X482" i="12"/>
  <c r="I482" i="12"/>
  <c r="F482" i="12"/>
  <c r="D482" i="12"/>
  <c r="X481" i="12"/>
  <c r="I481" i="12"/>
  <c r="F481" i="12"/>
  <c r="D481" i="12"/>
  <c r="X480" i="12"/>
  <c r="I480" i="12"/>
  <c r="F480" i="12"/>
  <c r="D480" i="12"/>
  <c r="X479" i="12"/>
  <c r="I479" i="12"/>
  <c r="F479" i="12"/>
  <c r="D479" i="12"/>
  <c r="X478" i="12"/>
  <c r="I478" i="12"/>
  <c r="F478" i="12"/>
  <c r="D478" i="12"/>
  <c r="X477" i="12"/>
  <c r="I477" i="12"/>
  <c r="F477" i="12"/>
  <c r="D477" i="12"/>
  <c r="X476" i="12"/>
  <c r="I476" i="12"/>
  <c r="F476" i="12"/>
  <c r="D476" i="12"/>
  <c r="X475" i="12"/>
  <c r="I475" i="12"/>
  <c r="F475" i="12"/>
  <c r="D475" i="12"/>
  <c r="X474" i="12"/>
  <c r="I474" i="12"/>
  <c r="F474" i="12"/>
  <c r="D474" i="12"/>
  <c r="X473" i="12"/>
  <c r="I473" i="12"/>
  <c r="F473" i="12"/>
  <c r="D473" i="12"/>
  <c r="X472" i="12"/>
  <c r="I472" i="12"/>
  <c r="F472" i="12"/>
  <c r="D472" i="12"/>
  <c r="X471" i="12"/>
  <c r="I471" i="12"/>
  <c r="F471" i="12"/>
  <c r="D471" i="12"/>
  <c r="X470" i="12"/>
  <c r="I470" i="12"/>
  <c r="F470" i="12"/>
  <c r="D470" i="12"/>
  <c r="X469" i="12"/>
  <c r="I469" i="12"/>
  <c r="F469" i="12"/>
  <c r="D469" i="12"/>
  <c r="X468" i="12"/>
  <c r="I468" i="12"/>
  <c r="F468" i="12"/>
  <c r="D468" i="12"/>
  <c r="X467" i="12"/>
  <c r="I467" i="12"/>
  <c r="F467" i="12"/>
  <c r="D467" i="12"/>
  <c r="X466" i="12"/>
  <c r="I466" i="12"/>
  <c r="F466" i="12"/>
  <c r="D466" i="12"/>
  <c r="X465" i="12"/>
  <c r="I465" i="12"/>
  <c r="F465" i="12"/>
  <c r="D465" i="12"/>
  <c r="X464" i="12"/>
  <c r="I464" i="12"/>
  <c r="F464" i="12"/>
  <c r="D464" i="12"/>
  <c r="X463" i="12"/>
  <c r="I463" i="12"/>
  <c r="F463" i="12"/>
  <c r="D463" i="12"/>
  <c r="X462" i="12"/>
  <c r="I462" i="12"/>
  <c r="F462" i="12"/>
  <c r="D462" i="12"/>
  <c r="X461" i="12"/>
  <c r="I461" i="12"/>
  <c r="F461" i="12"/>
  <c r="D461" i="12"/>
  <c r="X460" i="12"/>
  <c r="I460" i="12"/>
  <c r="F460" i="12"/>
  <c r="D460" i="12"/>
  <c r="X459" i="12"/>
  <c r="I459" i="12"/>
  <c r="F459" i="12"/>
  <c r="D459" i="12"/>
  <c r="X458" i="12"/>
  <c r="I458" i="12"/>
  <c r="F458" i="12"/>
  <c r="D458" i="12"/>
  <c r="X457" i="12"/>
  <c r="I457" i="12"/>
  <c r="F457" i="12"/>
  <c r="D457" i="12"/>
  <c r="X456" i="12"/>
  <c r="I456" i="12"/>
  <c r="F456" i="12"/>
  <c r="D456" i="12"/>
  <c r="X455" i="12"/>
  <c r="I455" i="12"/>
  <c r="F455" i="12"/>
  <c r="D455" i="12"/>
  <c r="X454" i="12"/>
  <c r="I454" i="12"/>
  <c r="F454" i="12"/>
  <c r="D454" i="12"/>
  <c r="X453" i="12"/>
  <c r="I453" i="12"/>
  <c r="F453" i="12"/>
  <c r="D453" i="12"/>
  <c r="X452" i="12"/>
  <c r="I452" i="12"/>
  <c r="F452" i="12"/>
  <c r="D452" i="12"/>
  <c r="X451" i="12"/>
  <c r="I451" i="12"/>
  <c r="F451" i="12"/>
  <c r="D451" i="12"/>
  <c r="X450" i="12"/>
  <c r="I450" i="12"/>
  <c r="F450" i="12"/>
  <c r="D450" i="12"/>
  <c r="X449" i="12"/>
  <c r="I449" i="12"/>
  <c r="F449" i="12"/>
  <c r="D449" i="12"/>
  <c r="X448" i="12"/>
  <c r="I448" i="12"/>
  <c r="F448" i="12"/>
  <c r="D448" i="12"/>
  <c r="X447" i="12"/>
  <c r="I447" i="12"/>
  <c r="F447" i="12"/>
  <c r="D447" i="12"/>
  <c r="X446" i="12"/>
  <c r="I446" i="12"/>
  <c r="F446" i="12"/>
  <c r="D446" i="12"/>
  <c r="X445" i="12"/>
  <c r="I445" i="12"/>
  <c r="F445" i="12"/>
  <c r="D445" i="12"/>
  <c r="X444" i="12"/>
  <c r="I444" i="12"/>
  <c r="F444" i="12"/>
  <c r="D444" i="12"/>
  <c r="X443" i="12"/>
  <c r="I443" i="12"/>
  <c r="F443" i="12"/>
  <c r="D443" i="12"/>
  <c r="X442" i="12"/>
  <c r="I442" i="12"/>
  <c r="F442" i="12"/>
  <c r="D442" i="12"/>
  <c r="X441" i="12"/>
  <c r="I441" i="12"/>
  <c r="F441" i="12"/>
  <c r="D441" i="12"/>
  <c r="X440" i="12"/>
  <c r="I440" i="12"/>
  <c r="F440" i="12"/>
  <c r="D440" i="12"/>
  <c r="X439" i="12"/>
  <c r="I439" i="12"/>
  <c r="F439" i="12"/>
  <c r="D439" i="12"/>
  <c r="X438" i="12"/>
  <c r="I438" i="12"/>
  <c r="F438" i="12"/>
  <c r="D438" i="12"/>
  <c r="X437" i="12"/>
  <c r="I437" i="12"/>
  <c r="F437" i="12"/>
  <c r="D437" i="12"/>
  <c r="X436" i="12"/>
  <c r="I436" i="12"/>
  <c r="F436" i="12"/>
  <c r="D436" i="12"/>
  <c r="X435" i="12"/>
  <c r="I435" i="12"/>
  <c r="F435" i="12"/>
  <c r="D435" i="12"/>
  <c r="X434" i="12"/>
  <c r="I434" i="12"/>
  <c r="F434" i="12"/>
  <c r="D434" i="12"/>
  <c r="X433" i="12"/>
  <c r="I433" i="12"/>
  <c r="F433" i="12"/>
  <c r="D433" i="12"/>
  <c r="X432" i="12"/>
  <c r="I432" i="12"/>
  <c r="F432" i="12"/>
  <c r="D432" i="12"/>
  <c r="X431" i="12"/>
  <c r="I431" i="12"/>
  <c r="F431" i="12"/>
  <c r="D431" i="12"/>
  <c r="X430" i="12"/>
  <c r="I430" i="12"/>
  <c r="F430" i="12"/>
  <c r="D430" i="12"/>
  <c r="X429" i="12"/>
  <c r="I429" i="12"/>
  <c r="F429" i="12"/>
  <c r="D429" i="12"/>
  <c r="X428" i="12"/>
  <c r="I428" i="12"/>
  <c r="F428" i="12"/>
  <c r="D428" i="12"/>
  <c r="X427" i="12"/>
  <c r="I427" i="12"/>
  <c r="F427" i="12"/>
  <c r="D427" i="12"/>
  <c r="X426" i="12"/>
  <c r="I426" i="12"/>
  <c r="F426" i="12"/>
  <c r="D426" i="12"/>
  <c r="X425" i="12"/>
  <c r="I425" i="12"/>
  <c r="F425" i="12"/>
  <c r="D425" i="12"/>
  <c r="X424" i="12"/>
  <c r="I424" i="12"/>
  <c r="F424" i="12"/>
  <c r="D424" i="12"/>
  <c r="X423" i="12"/>
  <c r="I423" i="12"/>
  <c r="F423" i="12"/>
  <c r="D423" i="12"/>
  <c r="X422" i="12"/>
  <c r="I422" i="12"/>
  <c r="F422" i="12"/>
  <c r="D422" i="12"/>
  <c r="X421" i="12"/>
  <c r="I421" i="12"/>
  <c r="F421" i="12"/>
  <c r="D421" i="12"/>
  <c r="X420" i="12"/>
  <c r="I420" i="12"/>
  <c r="F420" i="12"/>
  <c r="D420" i="12"/>
  <c r="X419" i="12"/>
  <c r="I419" i="12"/>
  <c r="F419" i="12"/>
  <c r="D419" i="12"/>
  <c r="X418" i="12"/>
  <c r="I418" i="12"/>
  <c r="F418" i="12"/>
  <c r="D418" i="12"/>
  <c r="X417" i="12"/>
  <c r="I417" i="12"/>
  <c r="F417" i="12"/>
  <c r="D417" i="12"/>
  <c r="X416" i="12"/>
  <c r="I416" i="12"/>
  <c r="F416" i="12"/>
  <c r="D416" i="12"/>
  <c r="X415" i="12"/>
  <c r="I415" i="12"/>
  <c r="F415" i="12"/>
  <c r="D415" i="12"/>
  <c r="X414" i="12"/>
  <c r="I414" i="12"/>
  <c r="F414" i="12"/>
  <c r="D414" i="12"/>
  <c r="X413" i="12"/>
  <c r="I413" i="12"/>
  <c r="F413" i="12"/>
  <c r="D413" i="12"/>
  <c r="X412" i="12"/>
  <c r="I412" i="12"/>
  <c r="F412" i="12"/>
  <c r="D412" i="12"/>
  <c r="X411" i="12"/>
  <c r="I411" i="12"/>
  <c r="F411" i="12"/>
  <c r="D411" i="12"/>
  <c r="X410" i="12"/>
  <c r="I410" i="12"/>
  <c r="F410" i="12"/>
  <c r="D410" i="12"/>
  <c r="X409" i="12"/>
  <c r="I409" i="12"/>
  <c r="F409" i="12"/>
  <c r="D409" i="12"/>
  <c r="X408" i="12"/>
  <c r="I408" i="12"/>
  <c r="F408" i="12"/>
  <c r="D408" i="12"/>
  <c r="X407" i="12"/>
  <c r="I407" i="12"/>
  <c r="F407" i="12"/>
  <c r="D407" i="12"/>
  <c r="X406" i="12"/>
  <c r="I406" i="12"/>
  <c r="F406" i="12"/>
  <c r="D406" i="12"/>
  <c r="X405" i="12"/>
  <c r="I405" i="12"/>
  <c r="F405" i="12"/>
  <c r="D405" i="12"/>
  <c r="X404" i="12"/>
  <c r="I404" i="12"/>
  <c r="F404" i="12"/>
  <c r="D404" i="12"/>
  <c r="X403" i="12"/>
  <c r="I403" i="12"/>
  <c r="F403" i="12"/>
  <c r="D403" i="12"/>
  <c r="X402" i="12"/>
  <c r="I402" i="12"/>
  <c r="F402" i="12"/>
  <c r="D402" i="12"/>
  <c r="X401" i="12"/>
  <c r="I401" i="12"/>
  <c r="F401" i="12"/>
  <c r="D401" i="12"/>
  <c r="X400" i="12"/>
  <c r="I400" i="12"/>
  <c r="F400" i="12"/>
  <c r="D400" i="12"/>
  <c r="X399" i="12"/>
  <c r="I399" i="12"/>
  <c r="F399" i="12"/>
  <c r="D399" i="12"/>
  <c r="X398" i="12"/>
  <c r="I398" i="12"/>
  <c r="F398" i="12"/>
  <c r="D398" i="12"/>
  <c r="X397" i="12"/>
  <c r="I397" i="12"/>
  <c r="F397" i="12"/>
  <c r="D397" i="12"/>
  <c r="X396" i="12"/>
  <c r="I396" i="12"/>
  <c r="F396" i="12"/>
  <c r="D396" i="12"/>
  <c r="X395" i="12"/>
  <c r="I395" i="12"/>
  <c r="F395" i="12"/>
  <c r="D395" i="12"/>
  <c r="X394" i="12"/>
  <c r="I394" i="12"/>
  <c r="F394" i="12"/>
  <c r="D394" i="12"/>
  <c r="X393" i="12"/>
  <c r="I393" i="12"/>
  <c r="F393" i="12"/>
  <c r="D393" i="12"/>
  <c r="X392" i="12"/>
  <c r="I392" i="12"/>
  <c r="F392" i="12"/>
  <c r="D392" i="12"/>
  <c r="X391" i="12"/>
  <c r="I391" i="12"/>
  <c r="F391" i="12"/>
  <c r="D391" i="12"/>
  <c r="X390" i="12"/>
  <c r="I390" i="12"/>
  <c r="F390" i="12"/>
  <c r="D390" i="12"/>
  <c r="X389" i="12"/>
  <c r="I389" i="12"/>
  <c r="D389" i="12"/>
  <c r="X388" i="12"/>
  <c r="I388" i="12"/>
  <c r="F388" i="12"/>
  <c r="D388" i="12"/>
  <c r="X387" i="12"/>
  <c r="I387" i="12"/>
  <c r="D387" i="12"/>
  <c r="X386" i="12"/>
  <c r="I386" i="12"/>
  <c r="D386" i="12"/>
  <c r="X385" i="12"/>
  <c r="I385" i="12"/>
  <c r="F385" i="12"/>
  <c r="D385" i="12"/>
  <c r="X384" i="12"/>
  <c r="I384" i="12"/>
  <c r="F384" i="12"/>
  <c r="D384" i="12"/>
  <c r="X383" i="12"/>
  <c r="I383" i="12"/>
  <c r="F383" i="12"/>
  <c r="D383" i="12"/>
  <c r="X382" i="12"/>
  <c r="I382" i="12"/>
  <c r="F382" i="12"/>
  <c r="D382" i="12"/>
  <c r="X381" i="12"/>
  <c r="I381" i="12"/>
  <c r="F381" i="12"/>
  <c r="D381" i="12"/>
  <c r="X380" i="12"/>
  <c r="I380" i="12"/>
  <c r="F380" i="12"/>
  <c r="D380" i="12"/>
  <c r="X379" i="12"/>
  <c r="I379" i="12"/>
  <c r="F379" i="12"/>
  <c r="D379" i="12"/>
  <c r="X378" i="12"/>
  <c r="I378" i="12"/>
  <c r="F378" i="12"/>
  <c r="D378" i="12"/>
  <c r="X377" i="12"/>
  <c r="I377" i="12"/>
  <c r="F377" i="12"/>
  <c r="D377" i="12"/>
  <c r="X376" i="12"/>
  <c r="I376" i="12"/>
  <c r="F376" i="12"/>
  <c r="D376" i="12"/>
  <c r="X375" i="12"/>
  <c r="I375" i="12"/>
  <c r="F375" i="12"/>
  <c r="D375" i="12"/>
  <c r="X374" i="12"/>
  <c r="I374" i="12"/>
  <c r="F374" i="12"/>
  <c r="D374" i="12"/>
  <c r="X373" i="12"/>
  <c r="I373" i="12"/>
  <c r="F373" i="12"/>
  <c r="D373" i="12"/>
  <c r="X372" i="12"/>
  <c r="I372" i="12"/>
  <c r="F372" i="12"/>
  <c r="D372" i="12"/>
  <c r="X371" i="12"/>
  <c r="I371" i="12"/>
  <c r="F371" i="12"/>
  <c r="D371" i="12"/>
  <c r="X370" i="12"/>
  <c r="I370" i="12"/>
  <c r="F370" i="12"/>
  <c r="D370" i="12"/>
  <c r="X369" i="12"/>
  <c r="I369" i="12"/>
  <c r="F369" i="12"/>
  <c r="D369" i="12"/>
  <c r="X368" i="12"/>
  <c r="I368" i="12"/>
  <c r="F368" i="12"/>
  <c r="D368" i="12"/>
  <c r="X367" i="12"/>
  <c r="I367" i="12"/>
  <c r="F367" i="12"/>
  <c r="D367" i="12"/>
  <c r="X366" i="12"/>
  <c r="I366" i="12"/>
  <c r="F366" i="12"/>
  <c r="D366" i="12"/>
  <c r="X365" i="12"/>
  <c r="I365" i="12"/>
  <c r="F365" i="12"/>
  <c r="D365" i="12"/>
  <c r="X364" i="12"/>
  <c r="I364" i="12"/>
  <c r="F364" i="12"/>
  <c r="D364" i="12"/>
  <c r="X363" i="12"/>
  <c r="I363" i="12"/>
  <c r="F363" i="12"/>
  <c r="D363" i="12"/>
  <c r="X362" i="12"/>
  <c r="I362" i="12"/>
  <c r="F362" i="12"/>
  <c r="D362" i="12"/>
  <c r="X361" i="12"/>
  <c r="I361" i="12"/>
  <c r="F361" i="12"/>
  <c r="D361" i="12"/>
  <c r="X360" i="12"/>
  <c r="I360" i="12"/>
  <c r="F360" i="12"/>
  <c r="D360" i="12"/>
  <c r="X359" i="12"/>
  <c r="I359" i="12"/>
  <c r="F359" i="12"/>
  <c r="D359" i="12"/>
  <c r="X358" i="12"/>
  <c r="I358" i="12"/>
  <c r="F358" i="12"/>
  <c r="D358" i="12"/>
  <c r="X357" i="12"/>
  <c r="I357" i="12"/>
  <c r="F357" i="12"/>
  <c r="D357" i="12"/>
  <c r="X356" i="12"/>
  <c r="I356" i="12"/>
  <c r="F356" i="12"/>
  <c r="D356" i="12"/>
  <c r="X355" i="12"/>
  <c r="I355" i="12"/>
  <c r="F355" i="12"/>
  <c r="D355" i="12"/>
  <c r="X354" i="12"/>
  <c r="I354" i="12"/>
  <c r="F354" i="12"/>
  <c r="D354" i="12"/>
  <c r="X353" i="12"/>
  <c r="I353" i="12"/>
  <c r="F353" i="12"/>
  <c r="D353" i="12"/>
  <c r="X352" i="12"/>
  <c r="I352" i="12"/>
  <c r="F352" i="12"/>
  <c r="D352" i="12"/>
  <c r="X351" i="12"/>
  <c r="I351" i="12"/>
  <c r="F351" i="12"/>
  <c r="D351" i="12"/>
  <c r="X350" i="12"/>
  <c r="I350" i="12"/>
  <c r="F350" i="12"/>
  <c r="D350" i="12"/>
  <c r="X349" i="12"/>
  <c r="I349" i="12"/>
  <c r="F349" i="12"/>
  <c r="D349" i="12"/>
  <c r="X348" i="12"/>
  <c r="I348" i="12"/>
  <c r="F348" i="12"/>
  <c r="D348" i="12"/>
  <c r="X347" i="12"/>
  <c r="I347" i="12"/>
  <c r="F347" i="12"/>
  <c r="D347" i="12"/>
  <c r="X346" i="12"/>
  <c r="I346" i="12"/>
  <c r="F346" i="12"/>
  <c r="D346" i="12"/>
  <c r="X345" i="12"/>
  <c r="I345" i="12"/>
  <c r="F345" i="12"/>
  <c r="D345" i="12"/>
  <c r="X344" i="12"/>
  <c r="I344" i="12"/>
  <c r="F344" i="12"/>
  <c r="D344" i="12"/>
  <c r="X343" i="12"/>
  <c r="I343" i="12"/>
  <c r="F343" i="12"/>
  <c r="D343" i="12"/>
  <c r="X342" i="12"/>
  <c r="I342" i="12"/>
  <c r="F342" i="12"/>
  <c r="D342" i="12"/>
  <c r="X341" i="12"/>
  <c r="I341" i="12"/>
  <c r="F341" i="12"/>
  <c r="D341" i="12"/>
  <c r="X340" i="12"/>
  <c r="I340" i="12"/>
  <c r="F340" i="12"/>
  <c r="D340" i="12"/>
  <c r="X339" i="12"/>
  <c r="I339" i="12"/>
  <c r="F339" i="12"/>
  <c r="D339" i="12"/>
  <c r="X338" i="12"/>
  <c r="I338" i="12"/>
  <c r="F338" i="12"/>
  <c r="D338" i="12"/>
  <c r="X337" i="12"/>
  <c r="I337" i="12"/>
  <c r="F337" i="12"/>
  <c r="D337" i="12"/>
  <c r="I336" i="12"/>
  <c r="F336" i="12"/>
  <c r="D336" i="12"/>
  <c r="X335" i="12"/>
  <c r="I335" i="12"/>
  <c r="F335" i="12"/>
  <c r="D335" i="12"/>
  <c r="X334" i="12"/>
  <c r="I334" i="12"/>
  <c r="F334" i="12"/>
  <c r="D334" i="12"/>
  <c r="X333" i="12"/>
  <c r="I333" i="12"/>
  <c r="F333" i="12"/>
  <c r="D333" i="12"/>
  <c r="X332" i="12"/>
  <c r="I332" i="12"/>
  <c r="F332" i="12"/>
  <c r="D332" i="12"/>
  <c r="X331" i="12"/>
  <c r="I331" i="12"/>
  <c r="F331" i="12"/>
  <c r="D331" i="12"/>
  <c r="X330" i="12"/>
  <c r="I330" i="12"/>
  <c r="F330" i="12"/>
  <c r="D330" i="12"/>
  <c r="X329" i="12"/>
  <c r="I329" i="12"/>
  <c r="F329" i="12"/>
  <c r="D329" i="12"/>
  <c r="X328" i="12"/>
  <c r="I328" i="12"/>
  <c r="F328" i="12"/>
  <c r="D328" i="12"/>
  <c r="X327" i="12"/>
  <c r="I327" i="12"/>
  <c r="F327" i="12"/>
  <c r="D327" i="12"/>
  <c r="X326" i="12"/>
  <c r="I326" i="12"/>
  <c r="F326" i="12"/>
  <c r="D326" i="12"/>
  <c r="X325" i="12"/>
  <c r="I325" i="12"/>
  <c r="F325" i="12"/>
  <c r="D325" i="12"/>
  <c r="X324" i="12"/>
  <c r="I324" i="12"/>
  <c r="F324" i="12"/>
  <c r="D324" i="12"/>
  <c r="X323" i="12"/>
  <c r="I323" i="12"/>
  <c r="F323" i="12"/>
  <c r="D323" i="12"/>
  <c r="X322" i="12"/>
  <c r="I322" i="12"/>
  <c r="F322" i="12"/>
  <c r="D322" i="12"/>
  <c r="X321" i="12"/>
  <c r="I321" i="12"/>
  <c r="F321" i="12"/>
  <c r="D321" i="12"/>
  <c r="X320" i="12"/>
  <c r="I320" i="12"/>
  <c r="F320" i="12"/>
  <c r="D320" i="12"/>
  <c r="X319" i="12"/>
  <c r="I319" i="12"/>
  <c r="F319" i="12"/>
  <c r="D319" i="12"/>
  <c r="X318" i="12"/>
  <c r="I318" i="12"/>
  <c r="F318" i="12"/>
  <c r="D318" i="12"/>
  <c r="X317" i="12"/>
  <c r="I317" i="12"/>
  <c r="F317" i="12"/>
  <c r="D317" i="12"/>
  <c r="X316" i="12"/>
  <c r="I316" i="12"/>
  <c r="F316" i="12"/>
  <c r="D316" i="12"/>
  <c r="X315" i="12"/>
  <c r="I315" i="12"/>
  <c r="F315" i="12"/>
  <c r="D315" i="12"/>
  <c r="X314" i="12"/>
  <c r="I314" i="12"/>
  <c r="F314" i="12"/>
  <c r="D314" i="12"/>
  <c r="X313" i="12"/>
  <c r="I313" i="12"/>
  <c r="F313" i="12"/>
  <c r="D313" i="12"/>
  <c r="X312" i="12"/>
  <c r="I312" i="12"/>
  <c r="F312" i="12"/>
  <c r="D312" i="12"/>
  <c r="X311" i="12"/>
  <c r="I311" i="12"/>
  <c r="F311" i="12"/>
  <c r="D311" i="12"/>
  <c r="X310" i="12"/>
  <c r="I310" i="12"/>
  <c r="F310" i="12"/>
  <c r="D310" i="12"/>
  <c r="X309" i="12"/>
  <c r="I309" i="12"/>
  <c r="F309" i="12"/>
  <c r="D309" i="12"/>
  <c r="X308" i="12"/>
  <c r="I308" i="12"/>
  <c r="F308" i="12"/>
  <c r="D308" i="12"/>
  <c r="X307" i="12"/>
  <c r="I307" i="12"/>
  <c r="F307" i="12"/>
  <c r="D307" i="12"/>
  <c r="X306" i="12"/>
  <c r="I306" i="12"/>
  <c r="F306" i="12"/>
  <c r="D306" i="12"/>
  <c r="X305" i="12"/>
  <c r="I305" i="12"/>
  <c r="F305" i="12"/>
  <c r="D305" i="12"/>
  <c r="X304" i="12"/>
  <c r="I304" i="12"/>
  <c r="F304" i="12"/>
  <c r="D304" i="12"/>
  <c r="X303" i="12"/>
  <c r="I303" i="12"/>
  <c r="F303" i="12"/>
  <c r="D303" i="12"/>
  <c r="X302" i="12"/>
  <c r="I302" i="12"/>
  <c r="F302" i="12"/>
  <c r="D302" i="12"/>
  <c r="X301" i="12"/>
  <c r="I301" i="12"/>
  <c r="F301" i="12"/>
  <c r="D301" i="12"/>
  <c r="X300" i="12"/>
  <c r="I300" i="12"/>
  <c r="F300" i="12"/>
  <c r="D300" i="12"/>
  <c r="X299" i="12"/>
  <c r="I299" i="12"/>
  <c r="F299" i="12"/>
  <c r="D299" i="12"/>
  <c r="X298" i="12"/>
  <c r="I298" i="12"/>
  <c r="F298" i="12"/>
  <c r="D298" i="12"/>
  <c r="X297" i="12"/>
  <c r="I297" i="12"/>
  <c r="F297" i="12"/>
  <c r="D297" i="12"/>
  <c r="X296" i="12"/>
  <c r="I296" i="12"/>
  <c r="F296" i="12"/>
  <c r="D296" i="12"/>
  <c r="X295" i="12"/>
  <c r="I295" i="12"/>
  <c r="F295" i="12"/>
  <c r="D295" i="12"/>
  <c r="X294" i="12"/>
  <c r="I294" i="12"/>
  <c r="F294" i="12"/>
  <c r="D294" i="12"/>
  <c r="X293" i="12"/>
  <c r="I293" i="12"/>
  <c r="F293" i="12"/>
  <c r="D293" i="12"/>
  <c r="X292" i="12"/>
  <c r="P292" i="12"/>
  <c r="I292" i="12"/>
  <c r="F292" i="12"/>
  <c r="D292" i="12"/>
  <c r="X291" i="12"/>
  <c r="I291" i="12"/>
  <c r="F291" i="12"/>
  <c r="D291" i="12"/>
  <c r="X290" i="12"/>
  <c r="I290" i="12"/>
  <c r="F290" i="12"/>
  <c r="D290" i="12"/>
  <c r="X289" i="12"/>
  <c r="I289" i="12"/>
  <c r="F289" i="12"/>
  <c r="D289" i="12"/>
  <c r="X288" i="12"/>
  <c r="I288" i="12"/>
  <c r="F288" i="12"/>
  <c r="D288" i="12"/>
  <c r="X287" i="12"/>
  <c r="I287" i="12"/>
  <c r="F287" i="12"/>
  <c r="D287" i="12"/>
  <c r="X286" i="12"/>
  <c r="I286" i="12"/>
  <c r="F286" i="12"/>
  <c r="D286" i="12"/>
  <c r="X285" i="12"/>
  <c r="I285" i="12"/>
  <c r="F285" i="12"/>
  <c r="D285" i="12"/>
  <c r="X284" i="12"/>
  <c r="I284" i="12"/>
  <c r="F284" i="12"/>
  <c r="D284" i="12"/>
  <c r="X283" i="12"/>
  <c r="I283" i="12"/>
  <c r="F283" i="12"/>
  <c r="D283" i="12"/>
  <c r="X282" i="12"/>
  <c r="I282" i="12"/>
  <c r="F282" i="12"/>
  <c r="D282" i="12"/>
  <c r="X281" i="12"/>
  <c r="I281" i="12"/>
  <c r="F281" i="12"/>
  <c r="D281" i="12"/>
  <c r="X280" i="12"/>
  <c r="I280" i="12"/>
  <c r="F280" i="12"/>
  <c r="D280" i="12"/>
  <c r="X279" i="12"/>
  <c r="I279" i="12"/>
  <c r="F279" i="12"/>
  <c r="D279" i="12"/>
  <c r="X278" i="12"/>
  <c r="I278" i="12"/>
  <c r="F278" i="12"/>
  <c r="D278" i="12"/>
  <c r="X277" i="12"/>
  <c r="I277" i="12"/>
  <c r="F277" i="12"/>
  <c r="D277" i="12"/>
  <c r="X276" i="12"/>
  <c r="I276" i="12"/>
  <c r="F276" i="12"/>
  <c r="D276" i="12"/>
  <c r="X275" i="12"/>
  <c r="I275" i="12"/>
  <c r="F275" i="12"/>
  <c r="D275" i="12"/>
  <c r="X274" i="12"/>
  <c r="I274" i="12"/>
  <c r="F274" i="12"/>
  <c r="D274" i="12"/>
  <c r="X273" i="12"/>
  <c r="I273" i="12"/>
  <c r="F273" i="12"/>
  <c r="D273" i="12"/>
  <c r="X272" i="12"/>
  <c r="I272" i="12"/>
  <c r="F272" i="12"/>
  <c r="D272" i="12"/>
  <c r="X271" i="12"/>
  <c r="I271" i="12"/>
  <c r="F271" i="12"/>
  <c r="D271" i="12"/>
  <c r="X270" i="12"/>
  <c r="I270" i="12"/>
  <c r="F270" i="12"/>
  <c r="D270" i="12"/>
  <c r="X269" i="12"/>
  <c r="I269" i="12"/>
  <c r="F269" i="12"/>
  <c r="D269" i="12"/>
  <c r="X268" i="12"/>
  <c r="I268" i="12"/>
  <c r="F268" i="12"/>
  <c r="D268" i="12"/>
  <c r="X267" i="12"/>
  <c r="I267" i="12"/>
  <c r="F267" i="12"/>
  <c r="D267" i="12"/>
  <c r="X266" i="12"/>
  <c r="I266" i="12"/>
  <c r="F266" i="12"/>
  <c r="D266" i="12"/>
  <c r="X265" i="12"/>
  <c r="I265" i="12"/>
  <c r="F265" i="12"/>
  <c r="D265" i="12"/>
  <c r="X264" i="12"/>
  <c r="I264" i="12"/>
  <c r="F264" i="12"/>
  <c r="D264" i="12"/>
  <c r="X263" i="12"/>
  <c r="I263" i="12"/>
  <c r="F263" i="12"/>
  <c r="D263" i="12"/>
  <c r="X262" i="12"/>
  <c r="I262" i="12"/>
  <c r="F262" i="12"/>
  <c r="D262" i="12"/>
  <c r="X261" i="12"/>
  <c r="I261" i="12"/>
  <c r="F261" i="12"/>
  <c r="D261" i="12"/>
  <c r="X260" i="12"/>
  <c r="I260" i="12"/>
  <c r="F260" i="12"/>
  <c r="D260" i="12"/>
  <c r="X259" i="12"/>
  <c r="I259" i="12"/>
  <c r="F259" i="12"/>
  <c r="D259" i="12"/>
  <c r="X258" i="12"/>
  <c r="I258" i="12"/>
  <c r="F258" i="12"/>
  <c r="D258" i="12"/>
  <c r="X257" i="12"/>
  <c r="I257" i="12"/>
  <c r="F257" i="12"/>
  <c r="D257" i="12"/>
  <c r="X256" i="12"/>
  <c r="I256" i="12"/>
  <c r="F256" i="12"/>
  <c r="D256" i="12"/>
  <c r="X255" i="12"/>
  <c r="I255" i="12"/>
  <c r="F255" i="12"/>
  <c r="D255" i="12"/>
  <c r="X254" i="12"/>
  <c r="I254" i="12"/>
  <c r="F254" i="12"/>
  <c r="D254" i="12"/>
  <c r="X253" i="12"/>
  <c r="I253" i="12"/>
  <c r="F253" i="12"/>
  <c r="D253" i="12"/>
  <c r="X252" i="12"/>
  <c r="I252" i="12"/>
  <c r="F252" i="12"/>
  <c r="D252" i="12"/>
  <c r="X251" i="12"/>
  <c r="I251" i="12"/>
  <c r="F251" i="12"/>
  <c r="D251" i="12"/>
  <c r="X250" i="12"/>
  <c r="I250" i="12"/>
  <c r="F250" i="12"/>
  <c r="D250" i="12"/>
  <c r="X249" i="12"/>
  <c r="I249" i="12"/>
  <c r="F249" i="12"/>
  <c r="D249" i="12"/>
  <c r="X248" i="12"/>
  <c r="I248" i="12"/>
  <c r="F248" i="12"/>
  <c r="D248" i="12"/>
  <c r="X247" i="12"/>
  <c r="I247" i="12"/>
  <c r="F247" i="12"/>
  <c r="D247" i="12"/>
  <c r="X246" i="12"/>
  <c r="I246" i="12"/>
  <c r="F246" i="12"/>
  <c r="D246" i="12"/>
  <c r="X245" i="12"/>
  <c r="I245" i="12"/>
  <c r="F245" i="12"/>
  <c r="D245" i="12"/>
  <c r="X244" i="12"/>
  <c r="I244" i="12"/>
  <c r="F244" i="12"/>
  <c r="D244" i="12"/>
  <c r="X243" i="12"/>
  <c r="I243" i="12"/>
  <c r="F243" i="12"/>
  <c r="D243" i="12"/>
  <c r="X242" i="12"/>
  <c r="I242" i="12"/>
  <c r="F242" i="12"/>
  <c r="D242" i="12"/>
  <c r="X241" i="12"/>
  <c r="I241" i="12"/>
  <c r="F241" i="12"/>
  <c r="D241" i="12"/>
  <c r="X240" i="12"/>
  <c r="I240" i="12"/>
  <c r="F240" i="12"/>
  <c r="D240" i="12"/>
  <c r="X239" i="12"/>
  <c r="I239" i="12"/>
  <c r="F239" i="12"/>
  <c r="D239" i="12"/>
  <c r="X238" i="12"/>
  <c r="I238" i="12"/>
  <c r="F238" i="12"/>
  <c r="D238" i="12"/>
  <c r="X237" i="12"/>
  <c r="I237" i="12"/>
  <c r="F237" i="12"/>
  <c r="D237" i="12"/>
  <c r="X236" i="12"/>
  <c r="I236" i="12"/>
  <c r="F236" i="12"/>
  <c r="D236" i="12"/>
  <c r="X235" i="12"/>
  <c r="I235" i="12"/>
  <c r="F235" i="12"/>
  <c r="D235" i="12"/>
  <c r="X234" i="12"/>
  <c r="I234" i="12"/>
  <c r="F234" i="12"/>
  <c r="D234" i="12"/>
  <c r="X233" i="12"/>
  <c r="I233" i="12"/>
  <c r="F233" i="12"/>
  <c r="D233" i="12"/>
  <c r="X232" i="12"/>
  <c r="I232" i="12"/>
  <c r="F232" i="12"/>
  <c r="D232" i="12"/>
  <c r="X231" i="12"/>
  <c r="I231" i="12"/>
  <c r="F231" i="12"/>
  <c r="D231" i="12"/>
  <c r="X230" i="12"/>
  <c r="I230" i="12"/>
  <c r="F230" i="12"/>
  <c r="D230" i="12"/>
  <c r="X229" i="12"/>
  <c r="I229" i="12"/>
  <c r="F229" i="12"/>
  <c r="D229" i="12"/>
  <c r="X228" i="12"/>
  <c r="I228" i="12"/>
  <c r="F228" i="12"/>
  <c r="D228" i="12"/>
  <c r="X227" i="12"/>
  <c r="P227" i="12"/>
  <c r="I227" i="12"/>
  <c r="F227" i="12"/>
  <c r="D227" i="12"/>
  <c r="X226" i="12"/>
  <c r="I226" i="12"/>
  <c r="F226" i="12"/>
  <c r="D226" i="12"/>
  <c r="X225" i="12"/>
  <c r="I225" i="12"/>
  <c r="F225" i="12"/>
  <c r="D225" i="12"/>
  <c r="X224" i="12"/>
  <c r="I224" i="12"/>
  <c r="F224" i="12"/>
  <c r="D224" i="12"/>
  <c r="X223" i="12"/>
  <c r="I223" i="12"/>
  <c r="F223" i="12"/>
  <c r="D223" i="12"/>
  <c r="X222" i="12"/>
  <c r="I222" i="12"/>
  <c r="F222" i="12"/>
  <c r="D222" i="12"/>
  <c r="X221" i="12"/>
  <c r="I221" i="12"/>
  <c r="F221" i="12"/>
  <c r="D221" i="12"/>
  <c r="X220" i="12"/>
  <c r="I220" i="12"/>
  <c r="F220" i="12"/>
  <c r="D220" i="12"/>
  <c r="X219" i="12"/>
  <c r="I219" i="12"/>
  <c r="F219" i="12"/>
  <c r="D219" i="12"/>
  <c r="X218" i="12"/>
  <c r="I218" i="12"/>
  <c r="F218" i="12"/>
  <c r="D218" i="12"/>
  <c r="X217" i="12"/>
  <c r="I217" i="12"/>
  <c r="F217" i="12"/>
  <c r="D217" i="12"/>
  <c r="X216" i="12"/>
  <c r="I216" i="12"/>
  <c r="F216" i="12"/>
  <c r="D216" i="12"/>
  <c r="X215" i="12"/>
  <c r="I215" i="12"/>
  <c r="F215" i="12"/>
  <c r="D215" i="12"/>
  <c r="X214" i="12"/>
  <c r="I214" i="12"/>
  <c r="F214" i="12"/>
  <c r="D214" i="12"/>
  <c r="X213" i="12"/>
  <c r="I213" i="12"/>
  <c r="F213" i="12"/>
  <c r="D213" i="12"/>
  <c r="X212" i="12"/>
  <c r="I212" i="12"/>
  <c r="F212" i="12"/>
  <c r="D212" i="12"/>
  <c r="X211" i="12"/>
  <c r="I211" i="12"/>
  <c r="F211" i="12"/>
  <c r="D211" i="12"/>
  <c r="X210" i="12"/>
  <c r="I210" i="12"/>
  <c r="F210" i="12"/>
  <c r="D210" i="12"/>
  <c r="X209" i="12"/>
  <c r="I209" i="12"/>
  <c r="F209" i="12"/>
  <c r="D209" i="12"/>
  <c r="X208" i="12"/>
  <c r="I208" i="12"/>
  <c r="F208" i="12"/>
  <c r="D208" i="12"/>
  <c r="X207" i="12"/>
  <c r="I207" i="12"/>
  <c r="F207" i="12"/>
  <c r="D207" i="12"/>
  <c r="X206" i="12"/>
  <c r="I206" i="12"/>
  <c r="F206" i="12"/>
  <c r="D206" i="12"/>
  <c r="X205" i="12"/>
  <c r="I205" i="12"/>
  <c r="F205" i="12"/>
  <c r="D205" i="12"/>
  <c r="X204" i="12"/>
  <c r="I204" i="12"/>
  <c r="F204" i="12"/>
  <c r="D204" i="12"/>
  <c r="X203" i="12"/>
  <c r="I203" i="12"/>
  <c r="F203" i="12"/>
  <c r="D203" i="12"/>
  <c r="X202" i="12"/>
  <c r="I202" i="12"/>
  <c r="F202" i="12"/>
  <c r="D202" i="12"/>
  <c r="X201" i="12"/>
  <c r="I201" i="12"/>
  <c r="F201" i="12"/>
  <c r="D201" i="12"/>
  <c r="X200" i="12"/>
  <c r="I200" i="12"/>
  <c r="F200" i="12"/>
  <c r="D200" i="12"/>
  <c r="X199" i="12"/>
  <c r="I199" i="12"/>
  <c r="F199" i="12"/>
  <c r="D199" i="12"/>
  <c r="X198" i="12"/>
  <c r="I198" i="12"/>
  <c r="F198" i="12"/>
  <c r="D198" i="12"/>
  <c r="X197" i="12"/>
  <c r="I197" i="12"/>
  <c r="F197" i="12"/>
  <c r="D197" i="12"/>
  <c r="X196" i="12"/>
  <c r="I196" i="12"/>
  <c r="F196" i="12"/>
  <c r="D196" i="12"/>
  <c r="X195" i="12"/>
  <c r="I195" i="12"/>
  <c r="F195" i="12"/>
  <c r="D195" i="12"/>
  <c r="X194" i="12"/>
  <c r="I194" i="12"/>
  <c r="F194" i="12"/>
  <c r="D194" i="12"/>
  <c r="X193" i="12"/>
  <c r="I193" i="12"/>
  <c r="F193" i="12"/>
  <c r="D193" i="12"/>
  <c r="X192" i="12"/>
  <c r="I192" i="12"/>
  <c r="F192" i="12"/>
  <c r="D192" i="12"/>
  <c r="X191" i="12"/>
  <c r="I191" i="12"/>
  <c r="F191" i="12"/>
  <c r="D191" i="12"/>
  <c r="X190" i="12"/>
  <c r="I190" i="12"/>
  <c r="F190" i="12"/>
  <c r="D190" i="12"/>
  <c r="X189" i="12"/>
  <c r="I189" i="12"/>
  <c r="F189" i="12"/>
  <c r="D189" i="12"/>
  <c r="X188" i="12"/>
  <c r="I188" i="12"/>
  <c r="F188" i="12"/>
  <c r="D188" i="12"/>
  <c r="X187" i="12"/>
  <c r="I187" i="12"/>
  <c r="F187" i="12"/>
  <c r="D187" i="12"/>
  <c r="X186" i="12"/>
  <c r="I186" i="12"/>
  <c r="F186" i="12"/>
  <c r="D186" i="12"/>
  <c r="X185" i="12"/>
  <c r="I185" i="12"/>
  <c r="F185" i="12"/>
  <c r="D185" i="12"/>
  <c r="X184" i="12"/>
  <c r="I184" i="12"/>
  <c r="F184" i="12"/>
  <c r="D184" i="12"/>
  <c r="X183" i="12"/>
  <c r="I183" i="12"/>
  <c r="F183" i="12"/>
  <c r="D183" i="12"/>
  <c r="X182" i="12"/>
  <c r="I182" i="12"/>
  <c r="F182" i="12"/>
  <c r="D182" i="12"/>
  <c r="X181" i="12"/>
  <c r="I181" i="12"/>
  <c r="F181" i="12"/>
  <c r="D181" i="12"/>
  <c r="X180" i="12"/>
  <c r="I180" i="12"/>
  <c r="F180" i="12"/>
  <c r="D180" i="12"/>
  <c r="X179" i="12"/>
  <c r="I179" i="12"/>
  <c r="F179" i="12"/>
  <c r="D179" i="12"/>
  <c r="X178" i="12"/>
  <c r="I178" i="12"/>
  <c r="F178" i="12"/>
  <c r="D178" i="12"/>
  <c r="X177" i="12"/>
  <c r="I177" i="12"/>
  <c r="F177" i="12"/>
  <c r="D177" i="12"/>
  <c r="X176" i="12"/>
  <c r="I176" i="12"/>
  <c r="F176" i="12"/>
  <c r="D176" i="12"/>
  <c r="X175" i="12"/>
  <c r="I175" i="12"/>
  <c r="F175" i="12"/>
  <c r="D175" i="12"/>
  <c r="X174" i="12"/>
  <c r="I174" i="12"/>
  <c r="F174" i="12"/>
  <c r="D174" i="12"/>
  <c r="X173" i="12"/>
  <c r="I173" i="12"/>
  <c r="F173" i="12"/>
  <c r="D173" i="12"/>
  <c r="X172" i="12"/>
  <c r="I172" i="12"/>
  <c r="F172" i="12"/>
  <c r="D172" i="12"/>
  <c r="X171" i="12"/>
  <c r="I171" i="12"/>
  <c r="F171" i="12"/>
  <c r="D171" i="12"/>
  <c r="X170" i="12"/>
  <c r="I170" i="12"/>
  <c r="F170" i="12"/>
  <c r="D170" i="12"/>
  <c r="X169" i="12"/>
  <c r="I169" i="12"/>
  <c r="F169" i="12"/>
  <c r="D169" i="12"/>
  <c r="X168" i="12"/>
  <c r="I168" i="12"/>
  <c r="F168" i="12"/>
  <c r="D168" i="12"/>
  <c r="X167" i="12"/>
  <c r="I167" i="12"/>
  <c r="F167" i="12"/>
  <c r="D167" i="12"/>
  <c r="X166" i="12"/>
  <c r="I166" i="12"/>
  <c r="F166" i="12"/>
  <c r="D166" i="12"/>
  <c r="X165" i="12"/>
  <c r="I165" i="12"/>
  <c r="F165" i="12"/>
  <c r="D165" i="12"/>
  <c r="X164" i="12"/>
  <c r="I164" i="12"/>
  <c r="F164" i="12"/>
  <c r="D164" i="12"/>
  <c r="X163" i="12"/>
  <c r="I163" i="12"/>
  <c r="F163" i="12"/>
  <c r="D163" i="12"/>
  <c r="X162" i="12"/>
  <c r="I162" i="12"/>
  <c r="F162" i="12"/>
  <c r="D162" i="12"/>
  <c r="X161" i="12"/>
  <c r="I161" i="12"/>
  <c r="F161" i="12"/>
  <c r="D161" i="12"/>
  <c r="X160" i="12"/>
  <c r="I160" i="12"/>
  <c r="F160" i="12"/>
  <c r="D160" i="12"/>
  <c r="X159" i="12"/>
  <c r="I159" i="12"/>
  <c r="F159" i="12"/>
  <c r="D159" i="12"/>
  <c r="X158" i="12"/>
  <c r="I158" i="12"/>
  <c r="F158" i="12"/>
  <c r="D158" i="12"/>
  <c r="X157" i="12"/>
  <c r="I157" i="12"/>
  <c r="F157" i="12"/>
  <c r="D157" i="12"/>
  <c r="X156" i="12"/>
  <c r="I156" i="12"/>
  <c r="F156" i="12"/>
  <c r="D156" i="12"/>
  <c r="X155" i="12"/>
  <c r="I155" i="12"/>
  <c r="F155" i="12"/>
  <c r="D155" i="12"/>
  <c r="X154" i="12"/>
  <c r="I154" i="12"/>
  <c r="F154" i="12"/>
  <c r="D154" i="12"/>
  <c r="X153" i="12"/>
  <c r="I153" i="12"/>
  <c r="F153" i="12"/>
  <c r="D153" i="12"/>
  <c r="X152" i="12"/>
  <c r="I152" i="12"/>
  <c r="F152" i="12"/>
  <c r="D152" i="12"/>
  <c r="X151" i="12"/>
  <c r="I151" i="12"/>
  <c r="F151" i="12"/>
  <c r="D151" i="12"/>
  <c r="X150" i="12"/>
  <c r="I150" i="12"/>
  <c r="F150" i="12"/>
  <c r="D150" i="12"/>
  <c r="X149" i="12"/>
  <c r="I149" i="12"/>
  <c r="F149" i="12"/>
  <c r="D149" i="12"/>
  <c r="X148" i="12"/>
  <c r="I148" i="12"/>
  <c r="F148" i="12"/>
  <c r="D148" i="12"/>
  <c r="X147" i="12"/>
  <c r="I147" i="12"/>
  <c r="F147" i="12"/>
  <c r="D147" i="12"/>
  <c r="X146" i="12"/>
  <c r="I146" i="12"/>
  <c r="F146" i="12"/>
  <c r="D146" i="12"/>
  <c r="X145" i="12"/>
  <c r="I145" i="12"/>
  <c r="F145" i="12"/>
  <c r="D145" i="12"/>
  <c r="X144" i="12"/>
  <c r="I144" i="12"/>
  <c r="F144" i="12"/>
  <c r="D144" i="12"/>
  <c r="X143" i="12"/>
  <c r="I143" i="12"/>
  <c r="F143" i="12"/>
  <c r="D143" i="12"/>
  <c r="X142" i="12"/>
  <c r="I142" i="12"/>
  <c r="F142" i="12"/>
  <c r="D142" i="12"/>
  <c r="X141" i="12"/>
  <c r="I141" i="12"/>
  <c r="F141" i="12"/>
  <c r="D141" i="12"/>
  <c r="X140" i="12"/>
  <c r="I140" i="12"/>
  <c r="F140" i="12"/>
  <c r="D140" i="12"/>
  <c r="X139" i="12"/>
  <c r="I139" i="12"/>
  <c r="F139" i="12"/>
  <c r="D139" i="12"/>
  <c r="X138" i="12"/>
  <c r="I138" i="12"/>
  <c r="F138" i="12"/>
  <c r="D138" i="12"/>
  <c r="X137" i="12"/>
  <c r="I137" i="12"/>
  <c r="F137" i="12"/>
  <c r="D137" i="12"/>
  <c r="AF136" i="12"/>
  <c r="X136" i="12"/>
  <c r="I136" i="12"/>
  <c r="F136" i="12"/>
  <c r="D136" i="12"/>
  <c r="X135" i="12"/>
  <c r="I135" i="12"/>
  <c r="F135" i="12"/>
  <c r="D135" i="12"/>
  <c r="X134" i="12"/>
  <c r="I134" i="12"/>
  <c r="F134" i="12"/>
  <c r="D134" i="12"/>
  <c r="X133" i="12"/>
  <c r="I133" i="12"/>
  <c r="F133" i="12"/>
  <c r="D133" i="12"/>
  <c r="X132" i="12"/>
  <c r="I132" i="12"/>
  <c r="F132" i="12"/>
  <c r="D132" i="12"/>
  <c r="X131" i="12"/>
  <c r="I131" i="12"/>
  <c r="F131" i="12"/>
  <c r="D131" i="12"/>
  <c r="X130" i="12"/>
  <c r="I130" i="12"/>
  <c r="F130" i="12"/>
  <c r="D130" i="12"/>
  <c r="X129" i="12"/>
  <c r="I129" i="12"/>
  <c r="F129" i="12"/>
  <c r="D129" i="12"/>
  <c r="X128" i="12"/>
  <c r="I128" i="12"/>
  <c r="F128" i="12"/>
  <c r="D128" i="12"/>
  <c r="X127" i="12"/>
  <c r="I127" i="12"/>
  <c r="F127" i="12"/>
  <c r="D127" i="12"/>
  <c r="X126" i="12"/>
  <c r="I126" i="12"/>
  <c r="F126" i="12"/>
  <c r="D126" i="12"/>
  <c r="X125" i="12"/>
  <c r="I125" i="12"/>
  <c r="F125" i="12"/>
  <c r="D125" i="12"/>
  <c r="X124" i="12"/>
  <c r="I124" i="12"/>
  <c r="F124" i="12"/>
  <c r="D124" i="12"/>
  <c r="X123" i="12"/>
  <c r="I123" i="12"/>
  <c r="F123" i="12"/>
  <c r="D123" i="12"/>
  <c r="X122" i="12"/>
  <c r="I122" i="12"/>
  <c r="F122" i="12"/>
  <c r="D122" i="12"/>
  <c r="X121" i="12"/>
  <c r="I121" i="12"/>
  <c r="F121" i="12"/>
  <c r="D121" i="12"/>
  <c r="X120" i="12"/>
  <c r="I120" i="12"/>
  <c r="F120" i="12"/>
  <c r="D120" i="12"/>
  <c r="X119" i="12"/>
  <c r="I119" i="12"/>
  <c r="F119" i="12"/>
  <c r="D119" i="12"/>
  <c r="X118" i="12"/>
  <c r="I118" i="12"/>
  <c r="F118" i="12"/>
  <c r="D118" i="12"/>
  <c r="X117" i="12"/>
  <c r="I117" i="12"/>
  <c r="F117" i="12"/>
  <c r="D117" i="12"/>
  <c r="X116" i="12"/>
  <c r="I116" i="12"/>
  <c r="F116" i="12"/>
  <c r="D116" i="12"/>
  <c r="X115" i="12"/>
  <c r="I115" i="12"/>
  <c r="F115" i="12"/>
  <c r="D115" i="12"/>
  <c r="X114" i="12"/>
  <c r="I114" i="12"/>
  <c r="F114" i="12"/>
  <c r="D114" i="12"/>
  <c r="X113" i="12"/>
  <c r="I113" i="12"/>
  <c r="F113" i="12"/>
  <c r="D113" i="12"/>
  <c r="X112" i="12"/>
  <c r="I112" i="12"/>
  <c r="F112" i="12"/>
  <c r="D112" i="12"/>
  <c r="X111" i="12"/>
  <c r="I111" i="12"/>
  <c r="F111" i="12"/>
  <c r="D111" i="12"/>
  <c r="X110" i="12"/>
  <c r="I110" i="12"/>
  <c r="F110" i="12"/>
  <c r="D110" i="12"/>
  <c r="X109" i="12"/>
  <c r="I109" i="12"/>
  <c r="F109" i="12"/>
  <c r="D109" i="12"/>
  <c r="X108" i="12"/>
  <c r="I108" i="12"/>
  <c r="F108" i="12"/>
  <c r="D108" i="12"/>
  <c r="X107" i="12"/>
  <c r="I107" i="12"/>
  <c r="F107" i="12"/>
  <c r="D107" i="12"/>
  <c r="X106" i="12"/>
  <c r="I106" i="12"/>
  <c r="F106" i="12"/>
  <c r="D106" i="12"/>
  <c r="X105" i="12"/>
  <c r="I105" i="12"/>
  <c r="F105" i="12"/>
  <c r="D105" i="12"/>
  <c r="X104" i="12"/>
  <c r="I104" i="12"/>
  <c r="F104" i="12"/>
  <c r="D104" i="12"/>
  <c r="X103" i="12"/>
  <c r="I103" i="12"/>
  <c r="F103" i="12"/>
  <c r="D103" i="12"/>
  <c r="X102" i="12"/>
  <c r="I102" i="12"/>
  <c r="F102" i="12"/>
  <c r="D102" i="12"/>
  <c r="X101" i="12"/>
  <c r="I101" i="12"/>
  <c r="F101" i="12"/>
  <c r="D101" i="12"/>
  <c r="X100" i="12"/>
  <c r="I100" i="12"/>
  <c r="F100" i="12"/>
  <c r="D100" i="12"/>
  <c r="X99" i="12"/>
  <c r="I99" i="12"/>
  <c r="F99" i="12"/>
  <c r="D99" i="12"/>
  <c r="X98" i="12"/>
  <c r="I98" i="12"/>
  <c r="F98" i="12"/>
  <c r="D98" i="12"/>
  <c r="X97" i="12"/>
  <c r="I97" i="12"/>
  <c r="F97" i="12"/>
  <c r="D97" i="12"/>
  <c r="X96" i="12"/>
  <c r="I96" i="12"/>
  <c r="F96" i="12"/>
  <c r="D96" i="12"/>
  <c r="X95" i="12"/>
  <c r="I95" i="12"/>
  <c r="F95" i="12"/>
  <c r="D95" i="12"/>
  <c r="X94" i="12"/>
  <c r="I94" i="12"/>
  <c r="F94" i="12"/>
  <c r="D94" i="12"/>
  <c r="X93" i="12"/>
  <c r="I93" i="12"/>
  <c r="F93" i="12"/>
  <c r="D93" i="12"/>
  <c r="X92" i="12"/>
  <c r="I92" i="12"/>
  <c r="F92" i="12"/>
  <c r="D92" i="12"/>
  <c r="X91" i="12"/>
  <c r="I91" i="12"/>
  <c r="F91" i="12"/>
  <c r="D91" i="12"/>
  <c r="X90" i="12"/>
  <c r="I90" i="12"/>
  <c r="F90" i="12"/>
  <c r="D90" i="12"/>
  <c r="X89" i="12"/>
  <c r="I89" i="12"/>
  <c r="F89" i="12"/>
  <c r="D89" i="12"/>
  <c r="X88" i="12"/>
  <c r="I88" i="12"/>
  <c r="F88" i="12"/>
  <c r="D88" i="12"/>
  <c r="X87" i="12"/>
  <c r="I87" i="12"/>
  <c r="F87" i="12"/>
  <c r="D87" i="12"/>
  <c r="X86" i="12"/>
  <c r="I86" i="12"/>
  <c r="F86" i="12"/>
  <c r="D86" i="12"/>
  <c r="X85" i="12"/>
  <c r="I85" i="12"/>
  <c r="F85" i="12"/>
  <c r="D85" i="12"/>
  <c r="X84" i="12"/>
  <c r="I84" i="12"/>
  <c r="F84" i="12"/>
  <c r="D84" i="12"/>
  <c r="X83" i="12"/>
  <c r="I83" i="12"/>
  <c r="F83" i="12"/>
  <c r="D83" i="12"/>
  <c r="X82" i="12"/>
  <c r="I82" i="12"/>
  <c r="F82" i="12"/>
  <c r="D82" i="12"/>
  <c r="X81" i="12"/>
  <c r="I81" i="12"/>
  <c r="F81" i="12"/>
  <c r="D81" i="12"/>
  <c r="X80" i="12"/>
  <c r="I80" i="12"/>
  <c r="F80" i="12"/>
  <c r="D80" i="12"/>
  <c r="X79" i="12"/>
  <c r="I79" i="12"/>
  <c r="F79" i="12"/>
  <c r="D79" i="12"/>
  <c r="X78" i="12"/>
  <c r="I78" i="12"/>
  <c r="F78" i="12"/>
  <c r="D78" i="12"/>
  <c r="X77" i="12"/>
  <c r="I77" i="12"/>
  <c r="F77" i="12"/>
  <c r="D77" i="12"/>
  <c r="X76" i="12"/>
  <c r="I76" i="12"/>
  <c r="F76" i="12"/>
  <c r="D76" i="12"/>
  <c r="X75" i="12"/>
  <c r="I75" i="12"/>
  <c r="F75" i="12"/>
  <c r="D75" i="12"/>
  <c r="X74" i="12"/>
  <c r="I74" i="12"/>
  <c r="F74" i="12"/>
  <c r="D74" i="12"/>
  <c r="X73" i="12"/>
  <c r="I73" i="12"/>
  <c r="F73" i="12"/>
  <c r="D73" i="12"/>
  <c r="X72" i="12"/>
  <c r="I72" i="12"/>
  <c r="F72" i="12"/>
  <c r="D72" i="12"/>
  <c r="X71" i="12"/>
  <c r="I71" i="12"/>
  <c r="F71" i="12"/>
  <c r="D71" i="12"/>
  <c r="X70" i="12"/>
  <c r="I70" i="12"/>
  <c r="F70" i="12"/>
  <c r="D70" i="12"/>
  <c r="X69" i="12"/>
  <c r="I69" i="12"/>
  <c r="F69" i="12"/>
  <c r="D69" i="12"/>
  <c r="X68" i="12"/>
  <c r="I68" i="12"/>
  <c r="F68" i="12"/>
  <c r="D68" i="12"/>
  <c r="X67" i="12"/>
  <c r="I67" i="12"/>
  <c r="F67" i="12"/>
  <c r="D67" i="12"/>
  <c r="X66" i="12"/>
  <c r="I66" i="12"/>
  <c r="F66" i="12"/>
  <c r="D66" i="12"/>
  <c r="X65" i="12"/>
  <c r="I65" i="12"/>
  <c r="F65" i="12"/>
  <c r="D65" i="12"/>
  <c r="X64" i="12"/>
  <c r="I64" i="12"/>
  <c r="F64" i="12"/>
  <c r="D64" i="12"/>
  <c r="X63" i="12"/>
  <c r="I63" i="12"/>
  <c r="F63" i="12"/>
  <c r="D63" i="12"/>
  <c r="X62" i="12"/>
  <c r="I62" i="12"/>
  <c r="F62" i="12"/>
  <c r="D62" i="12"/>
  <c r="X61" i="12"/>
  <c r="I61" i="12"/>
  <c r="F61" i="12"/>
  <c r="D61" i="12"/>
  <c r="X60" i="12"/>
  <c r="I60" i="12"/>
  <c r="F60" i="12"/>
  <c r="D60" i="12"/>
  <c r="X59" i="12"/>
  <c r="I59" i="12"/>
  <c r="F59" i="12"/>
  <c r="D59" i="12"/>
  <c r="X58" i="12"/>
  <c r="I58" i="12"/>
  <c r="F58" i="12"/>
  <c r="D58" i="12"/>
  <c r="X57" i="12"/>
  <c r="I57" i="12"/>
  <c r="F57" i="12"/>
  <c r="D57" i="12"/>
  <c r="X56" i="12"/>
  <c r="I56" i="12"/>
  <c r="F56" i="12"/>
  <c r="D56" i="12"/>
  <c r="X55" i="12"/>
  <c r="I55" i="12"/>
  <c r="F55" i="12"/>
  <c r="D55" i="12"/>
  <c r="X54" i="12"/>
  <c r="I54" i="12"/>
  <c r="F54" i="12"/>
  <c r="D54" i="12"/>
  <c r="X53" i="12"/>
  <c r="I53" i="12"/>
  <c r="F53" i="12"/>
  <c r="D53" i="12"/>
  <c r="X52" i="12"/>
  <c r="I52" i="12"/>
  <c r="F52" i="12"/>
  <c r="D52" i="12"/>
  <c r="X51" i="12"/>
  <c r="I51" i="12"/>
  <c r="F51" i="12"/>
  <c r="D51" i="12"/>
  <c r="X50" i="12"/>
  <c r="I50" i="12"/>
  <c r="F50" i="12"/>
  <c r="D50" i="12"/>
  <c r="X49" i="12"/>
  <c r="I49" i="12"/>
  <c r="F49" i="12"/>
  <c r="D49" i="12"/>
  <c r="X48" i="12"/>
  <c r="I48" i="12"/>
  <c r="F48" i="12"/>
  <c r="D48" i="12"/>
  <c r="X47" i="12"/>
  <c r="I47" i="12"/>
  <c r="F47" i="12"/>
  <c r="D47" i="12"/>
  <c r="X46" i="12"/>
  <c r="I46" i="12"/>
  <c r="F46" i="12"/>
  <c r="D46" i="12"/>
  <c r="X45" i="12"/>
  <c r="I45" i="12"/>
  <c r="F45" i="12"/>
  <c r="D45" i="12"/>
  <c r="X44" i="12"/>
  <c r="I44" i="12"/>
  <c r="F44" i="12"/>
  <c r="D44" i="12"/>
  <c r="X43" i="12"/>
  <c r="I43" i="12"/>
  <c r="F43" i="12"/>
  <c r="D43" i="12"/>
  <c r="X42" i="12"/>
  <c r="I42" i="12"/>
  <c r="F42" i="12"/>
  <c r="D42" i="12"/>
  <c r="X41" i="12"/>
  <c r="I41" i="12"/>
  <c r="F41" i="12"/>
  <c r="D41" i="12"/>
  <c r="X40" i="12"/>
  <c r="I40" i="12"/>
  <c r="F40" i="12"/>
  <c r="D40" i="12"/>
  <c r="X39" i="12"/>
  <c r="I39" i="12"/>
  <c r="F39" i="12"/>
  <c r="D39" i="12"/>
  <c r="X38" i="12"/>
  <c r="I38" i="12"/>
  <c r="F38" i="12"/>
  <c r="D38" i="12"/>
  <c r="X37" i="12"/>
  <c r="I37" i="12"/>
  <c r="F37" i="12"/>
  <c r="D37" i="12"/>
  <c r="X36" i="12"/>
  <c r="I36" i="12"/>
  <c r="F36" i="12"/>
  <c r="D36" i="12"/>
  <c r="X35" i="12"/>
  <c r="I35" i="12"/>
  <c r="F35" i="12"/>
  <c r="D35" i="12"/>
  <c r="X34" i="12"/>
  <c r="I34" i="12"/>
  <c r="F34" i="12"/>
  <c r="D34" i="12"/>
  <c r="X33" i="12"/>
  <c r="I33" i="12"/>
  <c r="F33" i="12"/>
  <c r="D33" i="12"/>
  <c r="X32" i="12"/>
  <c r="I32" i="12"/>
  <c r="F32" i="12"/>
  <c r="D32" i="12"/>
  <c r="X31" i="12"/>
  <c r="I31" i="12"/>
  <c r="F31" i="12"/>
  <c r="D31" i="12"/>
  <c r="X30" i="12"/>
  <c r="I30" i="12"/>
  <c r="F30" i="12"/>
  <c r="D30" i="12"/>
  <c r="X29" i="12"/>
  <c r="I29" i="12"/>
  <c r="F29" i="12"/>
  <c r="D29" i="12"/>
  <c r="X28" i="12"/>
  <c r="I28" i="12"/>
  <c r="F28" i="12"/>
  <c r="D28" i="12"/>
  <c r="X27" i="12"/>
  <c r="I27" i="12"/>
  <c r="F27" i="12"/>
  <c r="D27" i="12"/>
  <c r="X26" i="12"/>
  <c r="I26" i="12"/>
  <c r="F26" i="12"/>
  <c r="D26" i="12"/>
  <c r="X25" i="12"/>
  <c r="I25" i="12"/>
  <c r="F25" i="12"/>
  <c r="D25" i="12"/>
  <c r="X24" i="12"/>
  <c r="I24" i="12"/>
  <c r="F24" i="12"/>
  <c r="D24" i="12"/>
  <c r="X23" i="12"/>
  <c r="I23" i="12"/>
  <c r="F23" i="12"/>
  <c r="D23" i="12"/>
  <c r="X22" i="12"/>
  <c r="I22" i="12"/>
  <c r="F22" i="12"/>
  <c r="D22" i="12"/>
  <c r="X21" i="12"/>
  <c r="I21" i="12"/>
  <c r="F21" i="12"/>
  <c r="D21" i="12"/>
  <c r="X20" i="12"/>
  <c r="I20" i="12"/>
  <c r="F20" i="12"/>
  <c r="D20" i="12"/>
  <c r="X19" i="12"/>
  <c r="I19" i="12"/>
  <c r="F19" i="12"/>
  <c r="D19" i="12"/>
  <c r="X18" i="12"/>
  <c r="I18" i="12"/>
  <c r="F18" i="12"/>
  <c r="D18" i="12"/>
  <c r="X17" i="12"/>
  <c r="I17" i="12"/>
  <c r="F17" i="12"/>
  <c r="D17" i="12"/>
  <c r="X16" i="12"/>
  <c r="I16" i="12"/>
  <c r="F16" i="12"/>
  <c r="D16" i="12"/>
  <c r="X15" i="12"/>
  <c r="I15" i="12"/>
  <c r="F15" i="12"/>
  <c r="D15" i="12"/>
  <c r="X14" i="12"/>
  <c r="I14" i="12"/>
  <c r="F14" i="12"/>
  <c r="D14" i="12"/>
  <c r="X13" i="12"/>
  <c r="I13" i="12"/>
  <c r="F13" i="12"/>
  <c r="D13" i="12"/>
  <c r="X12" i="12"/>
  <c r="I12" i="12"/>
  <c r="F12" i="12"/>
  <c r="D12" i="12"/>
  <c r="X11" i="12"/>
  <c r="I11" i="12"/>
  <c r="F11" i="12"/>
  <c r="D11" i="12"/>
  <c r="X10" i="12"/>
  <c r="I10" i="12"/>
  <c r="F10" i="12"/>
  <c r="D10" i="12"/>
  <c r="X9" i="12"/>
  <c r="I9" i="12"/>
  <c r="F9" i="12"/>
  <c r="D9" i="12"/>
  <c r="V8" i="12"/>
  <c r="X8" i="12" s="1"/>
  <c r="I8" i="12"/>
  <c r="F8" i="12"/>
  <c r="D8" i="12"/>
  <c r="X7" i="12"/>
  <c r="I7" i="12"/>
  <c r="F7" i="12"/>
  <c r="D7" i="12"/>
  <c r="X6" i="12"/>
  <c r="I6" i="12"/>
  <c r="F6" i="12"/>
  <c r="D6" i="12"/>
  <c r="X5" i="12"/>
  <c r="I5" i="12"/>
  <c r="F5" i="12"/>
  <c r="D5" i="12"/>
  <c r="X4" i="12"/>
  <c r="I4" i="12"/>
  <c r="F4" i="12"/>
  <c r="D4" i="12"/>
  <c r="X3" i="12"/>
  <c r="I3" i="12"/>
  <c r="F3" i="12"/>
  <c r="D3" i="12"/>
  <c r="X2" i="12"/>
  <c r="I2" i="12"/>
  <c r="F2" i="12"/>
  <c r="D2" i="12"/>
  <c r="A1" i="12"/>
  <c r="D1" i="12" s="1"/>
  <c r="G326" i="9"/>
  <c r="G325" i="9"/>
  <c r="G323" i="9"/>
  <c r="U184" i="5"/>
  <c r="N184" i="5"/>
  <c r="F184" i="5"/>
  <c r="U183" i="5"/>
  <c r="N183" i="5"/>
  <c r="U182" i="5"/>
  <c r="N182" i="5"/>
  <c r="U181" i="5"/>
  <c r="N181" i="5"/>
  <c r="F181" i="5"/>
  <c r="U180" i="5"/>
  <c r="N180" i="5"/>
  <c r="F180" i="5"/>
  <c r="U179" i="5"/>
  <c r="N179" i="5"/>
  <c r="U178" i="5"/>
  <c r="N178" i="5"/>
  <c r="F178" i="5"/>
  <c r="U177" i="5"/>
  <c r="N177" i="5"/>
  <c r="F177" i="5"/>
  <c r="U176" i="5"/>
  <c r="N176" i="5"/>
  <c r="F176" i="5"/>
  <c r="U175" i="5"/>
  <c r="N175" i="5"/>
  <c r="F175" i="5"/>
  <c r="U174" i="5"/>
  <c r="N174" i="5"/>
  <c r="F174" i="5"/>
  <c r="U173" i="5"/>
  <c r="N173" i="5"/>
  <c r="F173" i="5"/>
  <c r="U172" i="5"/>
  <c r="N172" i="5"/>
  <c r="F172" i="5"/>
  <c r="U171" i="5"/>
  <c r="N171" i="5"/>
  <c r="F171" i="5"/>
  <c r="U170" i="5"/>
  <c r="N170" i="5"/>
  <c r="U169" i="5"/>
  <c r="N169" i="5"/>
  <c r="F169" i="5"/>
  <c r="U168" i="5"/>
  <c r="N168" i="5"/>
  <c r="F168" i="5"/>
  <c r="U167" i="5"/>
  <c r="N167" i="5"/>
  <c r="F167" i="5"/>
  <c r="U166" i="5"/>
  <c r="N166" i="5"/>
  <c r="F166" i="5"/>
  <c r="U165" i="5"/>
  <c r="N165" i="5"/>
  <c r="F165" i="5"/>
  <c r="U164" i="5"/>
  <c r="N164" i="5"/>
  <c r="F164" i="5"/>
  <c r="U163" i="5"/>
  <c r="N163" i="5"/>
  <c r="U162" i="5"/>
  <c r="N162" i="5"/>
  <c r="F162" i="5"/>
  <c r="U161" i="5"/>
  <c r="N161" i="5"/>
  <c r="F161" i="5"/>
  <c r="U160" i="5"/>
  <c r="N160" i="5"/>
  <c r="F160" i="5"/>
  <c r="U159" i="5"/>
  <c r="N159" i="5"/>
  <c r="F159" i="5"/>
  <c r="U158" i="5"/>
  <c r="N158" i="5"/>
  <c r="F158" i="5"/>
  <c r="U157" i="5"/>
  <c r="N157" i="5"/>
  <c r="F157" i="5"/>
  <c r="U156" i="5"/>
  <c r="N156" i="5"/>
  <c r="F156" i="5"/>
  <c r="U155" i="5"/>
  <c r="N155" i="5"/>
  <c r="F155" i="5"/>
  <c r="U154" i="5"/>
  <c r="N154" i="5"/>
  <c r="U153" i="5"/>
  <c r="N153" i="5"/>
  <c r="U152" i="5"/>
  <c r="N152" i="5"/>
  <c r="U151" i="5"/>
  <c r="N151" i="5"/>
  <c r="F151" i="5"/>
  <c r="U150" i="5"/>
  <c r="N150" i="5"/>
  <c r="F150" i="5"/>
  <c r="U149" i="5"/>
  <c r="N149" i="5"/>
  <c r="F149" i="5"/>
  <c r="U148" i="5"/>
  <c r="N148" i="5"/>
  <c r="F148" i="5"/>
  <c r="U147" i="5"/>
  <c r="N147" i="5"/>
  <c r="F147" i="5"/>
  <c r="U146" i="5"/>
  <c r="N146" i="5"/>
  <c r="F146" i="5"/>
  <c r="U145" i="5"/>
  <c r="N145" i="5"/>
  <c r="F145" i="5"/>
  <c r="U144" i="5"/>
  <c r="N144" i="5"/>
  <c r="F144" i="5"/>
  <c r="U143" i="5"/>
  <c r="N143" i="5"/>
  <c r="F143" i="5"/>
  <c r="U142" i="5"/>
  <c r="N142" i="5"/>
  <c r="F142" i="5"/>
  <c r="U141" i="5"/>
  <c r="N141" i="5"/>
  <c r="F141" i="5"/>
  <c r="U140" i="5"/>
  <c r="N140" i="5"/>
  <c r="F140" i="5"/>
  <c r="U139" i="5"/>
  <c r="N139" i="5"/>
  <c r="F139" i="5"/>
  <c r="U138" i="5"/>
  <c r="N138" i="5"/>
  <c r="U137" i="5"/>
  <c r="N137" i="5"/>
  <c r="F137" i="5"/>
  <c r="U136" i="5"/>
  <c r="N136" i="5"/>
  <c r="F136" i="5"/>
  <c r="U135" i="5"/>
  <c r="N135" i="5"/>
  <c r="F135" i="5"/>
  <c r="U134" i="5"/>
  <c r="N134" i="5"/>
  <c r="F134" i="5"/>
  <c r="U133" i="5"/>
  <c r="N133" i="5"/>
  <c r="U132" i="5"/>
  <c r="N132" i="5"/>
  <c r="F132" i="5"/>
  <c r="U131" i="5"/>
  <c r="N131" i="5"/>
  <c r="F131" i="5"/>
  <c r="U130" i="5"/>
  <c r="N130" i="5"/>
  <c r="F130" i="5"/>
  <c r="U129" i="5"/>
  <c r="N129" i="5"/>
  <c r="U128" i="5"/>
  <c r="N128" i="5"/>
  <c r="U127" i="5"/>
  <c r="N127" i="5"/>
  <c r="F127" i="5"/>
  <c r="U126" i="5"/>
  <c r="N126" i="5"/>
  <c r="U125" i="5"/>
  <c r="N125" i="5"/>
  <c r="F125" i="5"/>
  <c r="U124" i="5"/>
  <c r="N124" i="5"/>
  <c r="U123" i="5"/>
  <c r="N123" i="5"/>
  <c r="U122" i="5"/>
  <c r="N122" i="5"/>
  <c r="F122" i="5"/>
  <c r="U121" i="5"/>
  <c r="N121" i="5"/>
  <c r="U120" i="5"/>
  <c r="N120" i="5"/>
  <c r="U119" i="5"/>
  <c r="N119" i="5"/>
  <c r="F119" i="5"/>
  <c r="U118" i="5"/>
  <c r="N118" i="5"/>
  <c r="F118" i="5"/>
  <c r="U117" i="5"/>
  <c r="N117" i="5"/>
  <c r="F117" i="5"/>
  <c r="U116" i="5"/>
  <c r="N116" i="5"/>
  <c r="F116" i="5"/>
  <c r="U115" i="5"/>
  <c r="N115" i="5"/>
  <c r="F115" i="5"/>
  <c r="U114" i="5"/>
  <c r="N114" i="5"/>
  <c r="U113" i="5"/>
  <c r="N113" i="5"/>
  <c r="F113" i="5"/>
  <c r="U112" i="5"/>
  <c r="N112" i="5"/>
  <c r="F112" i="5"/>
  <c r="U111" i="5"/>
  <c r="N111" i="5"/>
  <c r="F111" i="5"/>
  <c r="U110" i="5"/>
  <c r="N110" i="5"/>
  <c r="F110" i="5"/>
  <c r="U109" i="5"/>
  <c r="N109" i="5"/>
  <c r="F109" i="5"/>
  <c r="U108" i="5"/>
  <c r="N108" i="5"/>
  <c r="U107" i="5"/>
  <c r="N107" i="5"/>
  <c r="F107" i="5"/>
  <c r="U106" i="5"/>
  <c r="N106" i="5"/>
  <c r="F106" i="5"/>
  <c r="U105" i="5"/>
  <c r="N105" i="5"/>
  <c r="F105" i="5"/>
  <c r="U104" i="5"/>
  <c r="N104" i="5"/>
  <c r="U103" i="5"/>
  <c r="N103" i="5"/>
  <c r="F103" i="5"/>
  <c r="U102" i="5"/>
  <c r="N102" i="5"/>
  <c r="U101" i="5"/>
  <c r="N101" i="5"/>
  <c r="F101" i="5"/>
  <c r="U100" i="5"/>
  <c r="N100" i="5"/>
  <c r="F100" i="5"/>
  <c r="U99" i="5"/>
  <c r="N99" i="5"/>
  <c r="F99" i="5"/>
  <c r="U98" i="5"/>
  <c r="N98" i="5"/>
  <c r="U97" i="5"/>
  <c r="N97" i="5"/>
  <c r="F97" i="5"/>
  <c r="U96" i="5"/>
  <c r="N96" i="5"/>
  <c r="U95" i="5"/>
  <c r="N95" i="5"/>
  <c r="F95" i="5"/>
  <c r="U94" i="5"/>
  <c r="N94" i="5"/>
  <c r="U93" i="5"/>
  <c r="N93" i="5"/>
  <c r="U92" i="5"/>
  <c r="N92" i="5"/>
  <c r="F92" i="5"/>
  <c r="U91" i="5"/>
  <c r="N91" i="5"/>
  <c r="U90" i="5"/>
  <c r="N90" i="5"/>
  <c r="F90" i="5"/>
  <c r="U89" i="5"/>
  <c r="N89" i="5"/>
  <c r="F89" i="5"/>
  <c r="U88" i="5"/>
  <c r="N88" i="5"/>
  <c r="U87" i="5"/>
  <c r="N87" i="5"/>
  <c r="U86" i="5"/>
  <c r="N86" i="5"/>
  <c r="F86" i="5"/>
  <c r="U85" i="5"/>
  <c r="N85" i="5"/>
  <c r="F85" i="5"/>
  <c r="U84" i="5"/>
  <c r="N84" i="5"/>
  <c r="F84" i="5"/>
  <c r="U83" i="5"/>
  <c r="N83" i="5"/>
  <c r="U82" i="5"/>
  <c r="N82" i="5"/>
  <c r="F82" i="5"/>
  <c r="U81" i="5"/>
  <c r="N81" i="5"/>
  <c r="F81" i="5"/>
  <c r="U80" i="5"/>
  <c r="N80" i="5"/>
  <c r="U79" i="5"/>
  <c r="N79" i="5"/>
  <c r="F79" i="5"/>
  <c r="U78" i="5"/>
  <c r="N78" i="5"/>
  <c r="U77" i="5"/>
  <c r="N77" i="5"/>
  <c r="F77" i="5"/>
  <c r="U76" i="5"/>
  <c r="N76" i="5"/>
  <c r="U75" i="5"/>
  <c r="N75" i="5"/>
  <c r="F75" i="5"/>
  <c r="U74" i="5"/>
  <c r="N74" i="5"/>
  <c r="U73" i="5"/>
  <c r="N73" i="5"/>
  <c r="F73" i="5"/>
  <c r="U72" i="5"/>
  <c r="N72" i="5"/>
  <c r="F72" i="5"/>
  <c r="U71" i="5"/>
  <c r="N71" i="5"/>
  <c r="F71" i="5"/>
  <c r="U70" i="5"/>
  <c r="N70" i="5"/>
  <c r="F70" i="5"/>
  <c r="U69" i="5"/>
  <c r="N69" i="5"/>
  <c r="F69" i="5"/>
  <c r="U68" i="5"/>
  <c r="N68" i="5"/>
  <c r="F68" i="5"/>
  <c r="U67" i="5"/>
  <c r="N67" i="5"/>
  <c r="F67" i="5"/>
  <c r="U66" i="5"/>
  <c r="N66" i="5"/>
  <c r="F66" i="5"/>
  <c r="U65" i="5"/>
  <c r="N65" i="5"/>
  <c r="F65" i="5"/>
  <c r="U64" i="5"/>
  <c r="N64" i="5"/>
  <c r="U63" i="5"/>
  <c r="N63" i="5"/>
  <c r="F63" i="5"/>
  <c r="U62" i="5"/>
  <c r="N62" i="5"/>
  <c r="F62" i="5"/>
  <c r="U61" i="5"/>
  <c r="N61" i="5"/>
  <c r="F61" i="5"/>
  <c r="U60" i="5"/>
  <c r="N60" i="5"/>
  <c r="F60" i="5"/>
  <c r="U59" i="5"/>
  <c r="N59" i="5"/>
  <c r="F59" i="5"/>
  <c r="U58" i="5"/>
  <c r="N58" i="5"/>
  <c r="U57" i="5"/>
  <c r="N57" i="5"/>
  <c r="F57" i="5"/>
  <c r="U56" i="5"/>
  <c r="N56" i="5"/>
  <c r="F56" i="5"/>
  <c r="U55" i="5"/>
  <c r="N55" i="5"/>
  <c r="F55" i="5"/>
  <c r="U54" i="5"/>
  <c r="N54" i="5"/>
  <c r="U53" i="5"/>
  <c r="N53" i="5"/>
  <c r="U52" i="5"/>
  <c r="N52" i="5"/>
  <c r="F52" i="5"/>
  <c r="U51" i="5"/>
  <c r="N51" i="5"/>
  <c r="F51" i="5"/>
  <c r="U50" i="5"/>
  <c r="N50" i="5"/>
  <c r="F50" i="5"/>
  <c r="U49" i="5"/>
  <c r="N49" i="5"/>
  <c r="U48" i="5"/>
  <c r="N48" i="5"/>
  <c r="F48" i="5"/>
  <c r="U47" i="5"/>
  <c r="N47" i="5"/>
  <c r="F47" i="5"/>
  <c r="U46" i="5"/>
  <c r="N46" i="5"/>
  <c r="F46" i="5"/>
  <c r="U45" i="5"/>
  <c r="N45" i="5"/>
  <c r="F45" i="5"/>
  <c r="U44" i="5"/>
  <c r="N44" i="5"/>
  <c r="F44" i="5"/>
  <c r="U43" i="5"/>
  <c r="N43" i="5"/>
  <c r="U42" i="5"/>
  <c r="N42" i="5"/>
  <c r="F42" i="5"/>
  <c r="U41" i="5"/>
  <c r="N41" i="5"/>
  <c r="F41" i="5"/>
  <c r="U40" i="5"/>
  <c r="N40" i="5"/>
  <c r="U39" i="5"/>
  <c r="N39" i="5"/>
  <c r="F39" i="5"/>
  <c r="U38" i="5"/>
  <c r="N38" i="5"/>
  <c r="F38" i="5"/>
  <c r="U37" i="5"/>
  <c r="N37" i="5"/>
  <c r="F37" i="5"/>
  <c r="U36" i="5"/>
  <c r="N36" i="5"/>
  <c r="F36" i="5"/>
  <c r="U35" i="5"/>
  <c r="N35" i="5"/>
  <c r="F35" i="5"/>
  <c r="U34" i="5"/>
  <c r="N34" i="5"/>
  <c r="F34" i="5"/>
  <c r="U33" i="5"/>
  <c r="N33" i="5"/>
  <c r="F33" i="5"/>
  <c r="U32" i="5"/>
  <c r="N32" i="5"/>
  <c r="F32" i="5"/>
  <c r="U31" i="5"/>
  <c r="N31" i="5"/>
  <c r="F31" i="5"/>
  <c r="U30" i="5"/>
  <c r="N30" i="5"/>
  <c r="F30" i="5"/>
  <c r="U29" i="5"/>
  <c r="N29" i="5"/>
  <c r="F29" i="5"/>
  <c r="U28" i="5"/>
  <c r="N28" i="5"/>
  <c r="F28" i="5"/>
  <c r="U27" i="5"/>
  <c r="N27" i="5"/>
  <c r="U26" i="5"/>
  <c r="N26" i="5"/>
  <c r="F26" i="5"/>
  <c r="U25" i="5"/>
  <c r="N25" i="5"/>
  <c r="F25" i="5"/>
  <c r="U24" i="5"/>
  <c r="N24" i="5"/>
  <c r="F24" i="5"/>
  <c r="U23" i="5"/>
  <c r="N23" i="5"/>
  <c r="U22" i="5"/>
  <c r="N22" i="5"/>
  <c r="U21" i="5"/>
  <c r="N21" i="5"/>
  <c r="F21" i="5"/>
  <c r="U20" i="5"/>
  <c r="N20" i="5"/>
  <c r="F20" i="5"/>
  <c r="U19" i="5"/>
  <c r="N19" i="5"/>
  <c r="F19" i="5"/>
  <c r="U18" i="5"/>
  <c r="N18" i="5"/>
  <c r="U17" i="5"/>
  <c r="N17" i="5"/>
  <c r="U16" i="5"/>
  <c r="N16" i="5"/>
  <c r="F16" i="5"/>
  <c r="U15" i="5"/>
  <c r="N15" i="5"/>
  <c r="F15" i="5"/>
  <c r="U14" i="5"/>
  <c r="N14" i="5"/>
  <c r="F14" i="5"/>
  <c r="U13" i="5"/>
  <c r="N13" i="5"/>
  <c r="F13" i="5"/>
  <c r="U12" i="5"/>
  <c r="N12" i="5"/>
  <c r="F12" i="5"/>
  <c r="U11" i="5"/>
  <c r="N11" i="5"/>
  <c r="F11" i="5"/>
  <c r="U10" i="5"/>
  <c r="N10" i="5"/>
  <c r="F10" i="5"/>
  <c r="U9" i="5"/>
  <c r="N9" i="5"/>
  <c r="F9" i="5"/>
  <c r="U8" i="5"/>
  <c r="N8" i="5"/>
  <c r="F8" i="5"/>
  <c r="U7" i="5"/>
  <c r="N7" i="5"/>
  <c r="F7" i="5"/>
  <c r="U6" i="5"/>
  <c r="N6" i="5"/>
  <c r="F6" i="5"/>
  <c r="U5" i="5"/>
  <c r="N5" i="5"/>
  <c r="F5" i="5"/>
  <c r="U4" i="5"/>
  <c r="N4" i="5"/>
  <c r="F4" i="5"/>
  <c r="U3" i="5"/>
  <c r="N3" i="5"/>
  <c r="F3" i="5"/>
  <c r="U2" i="5"/>
  <c r="N2" i="5"/>
  <c r="F2" i="5"/>
  <c r="Y184" i="4"/>
  <c r="R184" i="4"/>
  <c r="L184" i="4"/>
  <c r="F184" i="4"/>
  <c r="Y183" i="4"/>
  <c r="R183" i="4"/>
  <c r="L183" i="4"/>
  <c r="Y182" i="4"/>
  <c r="R182" i="4"/>
  <c r="L182" i="4"/>
  <c r="Y181" i="4"/>
  <c r="R181" i="4"/>
  <c r="L181" i="4"/>
  <c r="F181" i="4"/>
  <c r="Y180" i="4"/>
  <c r="R180" i="4"/>
  <c r="L180" i="4"/>
  <c r="F180" i="4"/>
  <c r="Y179" i="4"/>
  <c r="R179" i="4"/>
  <c r="L179" i="4"/>
  <c r="Y178" i="4"/>
  <c r="R178" i="4"/>
  <c r="L178" i="4"/>
  <c r="F178" i="4"/>
  <c r="Y177" i="4"/>
  <c r="R177" i="4"/>
  <c r="L177" i="4"/>
  <c r="F177" i="4"/>
  <c r="Y176" i="4"/>
  <c r="R176" i="4"/>
  <c r="L176" i="4"/>
  <c r="F176" i="4"/>
  <c r="Y175" i="4"/>
  <c r="R175" i="4"/>
  <c r="L175" i="4"/>
  <c r="F175" i="4"/>
  <c r="Y174" i="4"/>
  <c r="R174" i="4"/>
  <c r="L174" i="4"/>
  <c r="F174" i="4"/>
  <c r="Y173" i="4"/>
  <c r="R173" i="4"/>
  <c r="L173" i="4"/>
  <c r="F173" i="4"/>
  <c r="Y172" i="4"/>
  <c r="R172" i="4"/>
  <c r="L172" i="4"/>
  <c r="F172" i="4"/>
  <c r="Y171" i="4"/>
  <c r="R171" i="4"/>
  <c r="L171" i="4"/>
  <c r="F171" i="4"/>
  <c r="Y170" i="4"/>
  <c r="R170" i="4"/>
  <c r="L170" i="4"/>
  <c r="Y169" i="4"/>
  <c r="R169" i="4"/>
  <c r="L169" i="4"/>
  <c r="F169" i="4"/>
  <c r="Y168" i="4"/>
  <c r="R168" i="4"/>
  <c r="L168" i="4"/>
  <c r="F168" i="4"/>
  <c r="Y167" i="4"/>
  <c r="R167" i="4"/>
  <c r="L167" i="4"/>
  <c r="F167" i="4"/>
  <c r="Y166" i="4"/>
  <c r="R166" i="4"/>
  <c r="L166" i="4"/>
  <c r="F166" i="4"/>
  <c r="Y165" i="4"/>
  <c r="R165" i="4"/>
  <c r="L165" i="4"/>
  <c r="F165" i="4"/>
  <c r="Y164" i="4"/>
  <c r="R164" i="4"/>
  <c r="L164" i="4"/>
  <c r="F164" i="4"/>
  <c r="Y163" i="4"/>
  <c r="R163" i="4"/>
  <c r="L163" i="4"/>
  <c r="Y162" i="4"/>
  <c r="R162" i="4"/>
  <c r="L162" i="4"/>
  <c r="F162" i="4"/>
  <c r="Y161" i="4"/>
  <c r="R161" i="4"/>
  <c r="L161" i="4"/>
  <c r="F161" i="4"/>
  <c r="Y160" i="4"/>
  <c r="R160" i="4"/>
  <c r="L160" i="4"/>
  <c r="F160" i="4"/>
  <c r="Y159" i="4"/>
  <c r="R159" i="4"/>
  <c r="L159" i="4"/>
  <c r="F159" i="4"/>
  <c r="Y158" i="4"/>
  <c r="R158" i="4"/>
  <c r="L158" i="4"/>
  <c r="F158" i="4"/>
  <c r="Y157" i="4"/>
  <c r="R157" i="4"/>
  <c r="L157" i="4"/>
  <c r="F157" i="4"/>
  <c r="Y156" i="4"/>
  <c r="R156" i="4"/>
  <c r="L156" i="4"/>
  <c r="F156" i="4"/>
  <c r="Y155" i="4"/>
  <c r="R155" i="4"/>
  <c r="L155" i="4"/>
  <c r="F155" i="4"/>
  <c r="Y154" i="4"/>
  <c r="R154" i="4"/>
  <c r="L154" i="4"/>
  <c r="Y153" i="4"/>
  <c r="R153" i="4"/>
  <c r="L153" i="4"/>
  <c r="Y152" i="4"/>
  <c r="R152" i="4"/>
  <c r="L152" i="4"/>
  <c r="Y151" i="4"/>
  <c r="R151" i="4"/>
  <c r="L151" i="4"/>
  <c r="F151" i="4"/>
  <c r="Y150" i="4"/>
  <c r="R150" i="4"/>
  <c r="L150" i="4"/>
  <c r="F150" i="4"/>
  <c r="Y149" i="4"/>
  <c r="R149" i="4"/>
  <c r="L149" i="4"/>
  <c r="F149" i="4"/>
  <c r="Y148" i="4"/>
  <c r="R148" i="4"/>
  <c r="L148" i="4"/>
  <c r="F148" i="4"/>
  <c r="Y147" i="4"/>
  <c r="R147" i="4"/>
  <c r="L147" i="4"/>
  <c r="F147" i="4"/>
  <c r="Y146" i="4"/>
  <c r="R146" i="4"/>
  <c r="L146" i="4"/>
  <c r="F146" i="4"/>
  <c r="Y145" i="4"/>
  <c r="R145" i="4"/>
  <c r="L145" i="4"/>
  <c r="F145" i="4"/>
  <c r="Y144" i="4"/>
  <c r="R144" i="4"/>
  <c r="L144" i="4"/>
  <c r="F144" i="4"/>
  <c r="Y143" i="4"/>
  <c r="R143" i="4"/>
  <c r="L143" i="4"/>
  <c r="F143" i="4"/>
  <c r="Y142" i="4"/>
  <c r="R142" i="4"/>
  <c r="L142" i="4"/>
  <c r="F142" i="4"/>
  <c r="Y141" i="4"/>
  <c r="R141" i="4"/>
  <c r="L141" i="4"/>
  <c r="F141" i="4"/>
  <c r="Y140" i="4"/>
  <c r="R140" i="4"/>
  <c r="L140" i="4"/>
  <c r="F140" i="4"/>
  <c r="Y139" i="4"/>
  <c r="R139" i="4"/>
  <c r="L139" i="4"/>
  <c r="F139" i="4"/>
  <c r="Y138" i="4"/>
  <c r="R138" i="4"/>
  <c r="L138" i="4"/>
  <c r="Y137" i="4"/>
  <c r="R137" i="4"/>
  <c r="L137" i="4"/>
  <c r="F137" i="4"/>
  <c r="Y136" i="4"/>
  <c r="R136" i="4"/>
  <c r="L136" i="4"/>
  <c r="F136" i="4"/>
  <c r="Y135" i="4"/>
  <c r="R135" i="4"/>
  <c r="L135" i="4"/>
  <c r="F135" i="4"/>
  <c r="Y134" i="4"/>
  <c r="R134" i="4"/>
  <c r="L134" i="4"/>
  <c r="F134" i="4"/>
  <c r="Y133" i="4"/>
  <c r="R133" i="4"/>
  <c r="L133" i="4"/>
  <c r="Y132" i="4"/>
  <c r="R132" i="4"/>
  <c r="L132" i="4"/>
  <c r="F132" i="4"/>
  <c r="Y131" i="4"/>
  <c r="R131" i="4"/>
  <c r="L131" i="4"/>
  <c r="F131" i="4"/>
  <c r="Y130" i="4"/>
  <c r="R130" i="4"/>
  <c r="L130" i="4"/>
  <c r="F130" i="4"/>
  <c r="Y129" i="4"/>
  <c r="R129" i="4"/>
  <c r="L129" i="4"/>
  <c r="Y128" i="4"/>
  <c r="R128" i="4"/>
  <c r="L128" i="4"/>
  <c r="Y127" i="4"/>
  <c r="R127" i="4"/>
  <c r="L127" i="4"/>
  <c r="F127" i="4"/>
  <c r="Y126" i="4"/>
  <c r="R126" i="4"/>
  <c r="L126" i="4"/>
  <c r="Y125" i="4"/>
  <c r="R125" i="4"/>
  <c r="L125" i="4"/>
  <c r="F125" i="4"/>
  <c r="Y124" i="4"/>
  <c r="R124" i="4"/>
  <c r="L124" i="4"/>
  <c r="Y123" i="4"/>
  <c r="R123" i="4"/>
  <c r="L123" i="4"/>
  <c r="Y122" i="4"/>
  <c r="R122" i="4"/>
  <c r="L122" i="4"/>
  <c r="F122" i="4"/>
  <c r="Y121" i="4"/>
  <c r="R121" i="4"/>
  <c r="L121" i="4"/>
  <c r="Y120" i="4"/>
  <c r="R120" i="4"/>
  <c r="L120" i="4"/>
  <c r="Y119" i="4"/>
  <c r="R119" i="4"/>
  <c r="L119" i="4"/>
  <c r="F119" i="4"/>
  <c r="Y118" i="4"/>
  <c r="R118" i="4"/>
  <c r="L118" i="4"/>
  <c r="F118" i="4"/>
  <c r="Y117" i="4"/>
  <c r="R117" i="4"/>
  <c r="L117" i="4"/>
  <c r="F117" i="4"/>
  <c r="Y116" i="4"/>
  <c r="R116" i="4"/>
  <c r="L116" i="4"/>
  <c r="F116" i="4"/>
  <c r="Y115" i="4"/>
  <c r="R115" i="4"/>
  <c r="L115" i="4"/>
  <c r="F115" i="4"/>
  <c r="Y114" i="4"/>
  <c r="R114" i="4"/>
  <c r="L114" i="4"/>
  <c r="Y113" i="4"/>
  <c r="R113" i="4"/>
  <c r="L113" i="4"/>
  <c r="F113" i="4"/>
  <c r="Y112" i="4"/>
  <c r="R112" i="4"/>
  <c r="L112" i="4"/>
  <c r="F112" i="4"/>
  <c r="Y111" i="4"/>
  <c r="R111" i="4"/>
  <c r="L111" i="4"/>
  <c r="F111" i="4"/>
  <c r="Y110" i="4"/>
  <c r="R110" i="4"/>
  <c r="L110" i="4"/>
  <c r="F110" i="4"/>
  <c r="Y109" i="4"/>
  <c r="R109" i="4"/>
  <c r="L109" i="4"/>
  <c r="F109" i="4"/>
  <c r="Y108" i="4"/>
  <c r="R108" i="4"/>
  <c r="L108" i="4"/>
  <c r="Y107" i="4"/>
  <c r="R107" i="4"/>
  <c r="L107" i="4"/>
  <c r="F107" i="4"/>
  <c r="Y106" i="4"/>
  <c r="R106" i="4"/>
  <c r="L106" i="4"/>
  <c r="F106" i="4"/>
  <c r="Y105" i="4"/>
  <c r="R105" i="4"/>
  <c r="L105" i="4"/>
  <c r="F105" i="4"/>
  <c r="Y104" i="4"/>
  <c r="R104" i="4"/>
  <c r="L104" i="4"/>
  <c r="Y103" i="4"/>
  <c r="R103" i="4"/>
  <c r="L103" i="4"/>
  <c r="F103" i="4"/>
  <c r="Y102" i="4"/>
  <c r="R102" i="4"/>
  <c r="L102" i="4"/>
  <c r="Y101" i="4"/>
  <c r="R101" i="4"/>
  <c r="L101" i="4"/>
  <c r="F101" i="4"/>
  <c r="Y100" i="4"/>
  <c r="R100" i="4"/>
  <c r="L100" i="4"/>
  <c r="F100" i="4"/>
  <c r="Y99" i="4"/>
  <c r="R99" i="4"/>
  <c r="L99" i="4"/>
  <c r="F99" i="4"/>
  <c r="Y98" i="4"/>
  <c r="R98" i="4"/>
  <c r="L98" i="4"/>
  <c r="Y97" i="4"/>
  <c r="R97" i="4"/>
  <c r="L97" i="4"/>
  <c r="F97" i="4"/>
  <c r="Y96" i="4"/>
  <c r="R96" i="4"/>
  <c r="L96" i="4"/>
  <c r="Y95" i="4"/>
  <c r="R95" i="4"/>
  <c r="L95" i="4"/>
  <c r="F95" i="4"/>
  <c r="Y94" i="4"/>
  <c r="R94" i="4"/>
  <c r="L94" i="4"/>
  <c r="Y93" i="4"/>
  <c r="R93" i="4"/>
  <c r="L93" i="4"/>
  <c r="Y92" i="4"/>
  <c r="R92" i="4"/>
  <c r="L92" i="4"/>
  <c r="F92" i="4"/>
  <c r="Y91" i="4"/>
  <c r="R91" i="4"/>
  <c r="L91" i="4"/>
  <c r="Y90" i="4"/>
  <c r="R90" i="4"/>
  <c r="L90" i="4"/>
  <c r="F90" i="4"/>
  <c r="Y89" i="4"/>
  <c r="R89" i="4"/>
  <c r="L89" i="4"/>
  <c r="F89" i="4"/>
  <c r="Y88" i="4"/>
  <c r="R88" i="4"/>
  <c r="L88" i="4"/>
  <c r="Y87" i="4"/>
  <c r="R87" i="4"/>
  <c r="L87" i="4"/>
  <c r="Y86" i="4"/>
  <c r="R86" i="4"/>
  <c r="L86" i="4"/>
  <c r="F86" i="4"/>
  <c r="Y85" i="4"/>
  <c r="R85" i="4"/>
  <c r="L85" i="4"/>
  <c r="F85" i="4"/>
  <c r="Y84" i="4"/>
  <c r="R84" i="4"/>
  <c r="L84" i="4"/>
  <c r="F84" i="4"/>
  <c r="Y83" i="4"/>
  <c r="R83" i="4"/>
  <c r="L83" i="4"/>
  <c r="Y82" i="4"/>
  <c r="R82" i="4"/>
  <c r="L82" i="4"/>
  <c r="F82" i="4"/>
  <c r="Y81" i="4"/>
  <c r="R81" i="4"/>
  <c r="L81" i="4"/>
  <c r="F81" i="4"/>
  <c r="Y80" i="4"/>
  <c r="R80" i="4"/>
  <c r="L80" i="4"/>
  <c r="Y79" i="4"/>
  <c r="R79" i="4"/>
  <c r="L79" i="4"/>
  <c r="F79" i="4"/>
  <c r="Y78" i="4"/>
  <c r="R78" i="4"/>
  <c r="L78" i="4"/>
  <c r="Y77" i="4"/>
  <c r="R77" i="4"/>
  <c r="L77" i="4"/>
  <c r="F77" i="4"/>
  <c r="Y76" i="4"/>
  <c r="R76" i="4"/>
  <c r="L76" i="4"/>
  <c r="Y75" i="4"/>
  <c r="R75" i="4"/>
  <c r="L75" i="4"/>
  <c r="F75" i="4"/>
  <c r="Y74" i="4"/>
  <c r="R74" i="4"/>
  <c r="L74" i="4"/>
  <c r="Y73" i="4"/>
  <c r="R73" i="4"/>
  <c r="L73" i="4"/>
  <c r="F73" i="4"/>
  <c r="Y72" i="4"/>
  <c r="R72" i="4"/>
  <c r="L72" i="4"/>
  <c r="F72" i="4"/>
  <c r="Y71" i="4"/>
  <c r="R71" i="4"/>
  <c r="L71" i="4"/>
  <c r="F71" i="4"/>
  <c r="Y70" i="4"/>
  <c r="R70" i="4"/>
  <c r="L70" i="4"/>
  <c r="F70" i="4"/>
  <c r="Y69" i="4"/>
  <c r="R69" i="4"/>
  <c r="L69" i="4"/>
  <c r="F69" i="4"/>
  <c r="Y68" i="4"/>
  <c r="R68" i="4"/>
  <c r="L68" i="4"/>
  <c r="F68" i="4"/>
  <c r="Y67" i="4"/>
  <c r="R67" i="4"/>
  <c r="L67" i="4"/>
  <c r="F67" i="4"/>
  <c r="Y66" i="4"/>
  <c r="R66" i="4"/>
  <c r="L66" i="4"/>
  <c r="F66" i="4"/>
  <c r="Y65" i="4"/>
  <c r="R65" i="4"/>
  <c r="L65" i="4"/>
  <c r="F65" i="4"/>
  <c r="Y64" i="4"/>
  <c r="R64" i="4"/>
  <c r="L64" i="4"/>
  <c r="Y63" i="4"/>
  <c r="R63" i="4"/>
  <c r="L63" i="4"/>
  <c r="F63" i="4"/>
  <c r="Y62" i="4"/>
  <c r="R62" i="4"/>
  <c r="L62" i="4"/>
  <c r="F62" i="4"/>
  <c r="Y61" i="4"/>
  <c r="R61" i="4"/>
  <c r="L61" i="4"/>
  <c r="F61" i="4"/>
  <c r="Y60" i="4"/>
  <c r="R60" i="4"/>
  <c r="L60" i="4"/>
  <c r="F60" i="4"/>
  <c r="Y59" i="4"/>
  <c r="R59" i="4"/>
  <c r="L59" i="4"/>
  <c r="F59" i="4"/>
  <c r="Y58" i="4"/>
  <c r="R58" i="4"/>
  <c r="L58" i="4"/>
  <c r="Y57" i="4"/>
  <c r="R57" i="4"/>
  <c r="L57" i="4"/>
  <c r="F57" i="4"/>
  <c r="Y56" i="4"/>
  <c r="R56" i="4"/>
  <c r="L56" i="4"/>
  <c r="F56" i="4"/>
  <c r="Y55" i="4"/>
  <c r="R55" i="4"/>
  <c r="L55" i="4"/>
  <c r="F55" i="4"/>
  <c r="Y54" i="4"/>
  <c r="R54" i="4"/>
  <c r="L54" i="4"/>
  <c r="Y53" i="4"/>
  <c r="R53" i="4"/>
  <c r="L53" i="4"/>
  <c r="Y52" i="4"/>
  <c r="R52" i="4"/>
  <c r="L52" i="4"/>
  <c r="F52" i="4"/>
  <c r="Y51" i="4"/>
  <c r="R51" i="4"/>
  <c r="L51" i="4"/>
  <c r="F51" i="4"/>
  <c r="Y50" i="4"/>
  <c r="R50" i="4"/>
  <c r="L50" i="4"/>
  <c r="F50" i="4"/>
  <c r="Y49" i="4"/>
  <c r="R49" i="4"/>
  <c r="L49" i="4"/>
  <c r="Y48" i="4"/>
  <c r="R48" i="4"/>
  <c r="L48" i="4"/>
  <c r="F48" i="4"/>
  <c r="Y47" i="4"/>
  <c r="R47" i="4"/>
  <c r="L47" i="4"/>
  <c r="F47" i="4"/>
  <c r="Y46" i="4"/>
  <c r="R46" i="4"/>
  <c r="L46" i="4"/>
  <c r="F46" i="4"/>
  <c r="Y45" i="4"/>
  <c r="R45" i="4"/>
  <c r="L45" i="4"/>
  <c r="F45" i="4"/>
  <c r="Y44" i="4"/>
  <c r="R44" i="4"/>
  <c r="L44" i="4"/>
  <c r="F44" i="4"/>
  <c r="Y43" i="4"/>
  <c r="R43" i="4"/>
  <c r="L43" i="4"/>
  <c r="Y42" i="4"/>
  <c r="R42" i="4"/>
  <c r="L42" i="4"/>
  <c r="F42" i="4"/>
  <c r="Y41" i="4"/>
  <c r="R41" i="4"/>
  <c r="L41" i="4"/>
  <c r="F41" i="4"/>
  <c r="Y40" i="4"/>
  <c r="R40" i="4"/>
  <c r="L40" i="4"/>
  <c r="Y39" i="4"/>
  <c r="R39" i="4"/>
  <c r="L39" i="4"/>
  <c r="F39" i="4"/>
  <c r="Y38" i="4"/>
  <c r="R38" i="4"/>
  <c r="L38" i="4"/>
  <c r="F38" i="4"/>
  <c r="Y37" i="4"/>
  <c r="R37" i="4"/>
  <c r="L37" i="4"/>
  <c r="F37" i="4"/>
  <c r="Y36" i="4"/>
  <c r="R36" i="4"/>
  <c r="L36" i="4"/>
  <c r="F36" i="4"/>
  <c r="Y35" i="4"/>
  <c r="R35" i="4"/>
  <c r="L35" i="4"/>
  <c r="F35" i="4"/>
  <c r="Y34" i="4"/>
  <c r="R34" i="4"/>
  <c r="L34" i="4"/>
  <c r="F34" i="4"/>
  <c r="Y33" i="4"/>
  <c r="R33" i="4"/>
  <c r="L33" i="4"/>
  <c r="F33" i="4"/>
  <c r="Y32" i="4"/>
  <c r="R32" i="4"/>
  <c r="L32" i="4"/>
  <c r="F32" i="4"/>
  <c r="Y31" i="4"/>
  <c r="R31" i="4"/>
  <c r="L31" i="4"/>
  <c r="F31" i="4"/>
  <c r="Y30" i="4"/>
  <c r="R30" i="4"/>
  <c r="L30" i="4"/>
  <c r="F30" i="4"/>
  <c r="Y29" i="4"/>
  <c r="R29" i="4"/>
  <c r="L29" i="4"/>
  <c r="F29" i="4"/>
  <c r="Y28" i="4"/>
  <c r="R28" i="4"/>
  <c r="L28" i="4"/>
  <c r="F28" i="4"/>
  <c r="Y27" i="4"/>
  <c r="R27" i="4"/>
  <c r="L27" i="4"/>
  <c r="Y26" i="4"/>
  <c r="R26" i="4"/>
  <c r="L26" i="4"/>
  <c r="F26" i="4"/>
  <c r="Y25" i="4"/>
  <c r="R25" i="4"/>
  <c r="L25" i="4"/>
  <c r="F25" i="4"/>
  <c r="Y24" i="4"/>
  <c r="R24" i="4"/>
  <c r="L24" i="4"/>
  <c r="F24" i="4"/>
  <c r="Y23" i="4"/>
  <c r="R23" i="4"/>
  <c r="L23" i="4"/>
  <c r="Y22" i="4"/>
  <c r="R22" i="4"/>
  <c r="L22" i="4"/>
  <c r="Y21" i="4"/>
  <c r="R21" i="4"/>
  <c r="L21" i="4"/>
  <c r="F21" i="4"/>
  <c r="Y20" i="4"/>
  <c r="R20" i="4"/>
  <c r="L20" i="4"/>
  <c r="F20" i="4"/>
  <c r="Y19" i="4"/>
  <c r="R19" i="4"/>
  <c r="L19" i="4"/>
  <c r="F19" i="4"/>
  <c r="Y18" i="4"/>
  <c r="R18" i="4"/>
  <c r="L18" i="4"/>
  <c r="Y17" i="4"/>
  <c r="R17" i="4"/>
  <c r="L17" i="4"/>
  <c r="Y16" i="4"/>
  <c r="R16" i="4"/>
  <c r="L16" i="4"/>
  <c r="F16" i="4"/>
  <c r="Y15" i="4"/>
  <c r="R15" i="4"/>
  <c r="L15" i="4"/>
  <c r="F15" i="4"/>
  <c r="Y14" i="4"/>
  <c r="R14" i="4"/>
  <c r="L14" i="4"/>
  <c r="F14" i="4"/>
  <c r="Y13" i="4"/>
  <c r="R13" i="4"/>
  <c r="L13" i="4"/>
  <c r="F13" i="4"/>
  <c r="Y12" i="4"/>
  <c r="R12" i="4"/>
  <c r="L12" i="4"/>
  <c r="F12" i="4"/>
  <c r="Y11" i="4"/>
  <c r="R11" i="4"/>
  <c r="L11" i="4"/>
  <c r="F11" i="4"/>
  <c r="Y10" i="4"/>
  <c r="R10" i="4"/>
  <c r="L10" i="4"/>
  <c r="F10" i="4"/>
  <c r="Y9" i="4"/>
  <c r="R9" i="4"/>
  <c r="L9" i="4"/>
  <c r="F9" i="4"/>
  <c r="Y8" i="4"/>
  <c r="R8" i="4"/>
  <c r="L8" i="4"/>
  <c r="F8" i="4"/>
  <c r="Y7" i="4"/>
  <c r="R7" i="4"/>
  <c r="L7" i="4"/>
  <c r="F7" i="4"/>
  <c r="Y6" i="4"/>
  <c r="R6" i="4"/>
  <c r="L6" i="4"/>
  <c r="F6" i="4"/>
  <c r="Y5" i="4"/>
  <c r="R5" i="4"/>
  <c r="L5" i="4"/>
  <c r="F5" i="4"/>
  <c r="Y4" i="4"/>
  <c r="R4" i="4"/>
  <c r="L4" i="4"/>
  <c r="F4" i="4"/>
  <c r="Y3" i="4"/>
  <c r="R3" i="4"/>
  <c r="L3" i="4"/>
  <c r="F3" i="4"/>
  <c r="Y2" i="4"/>
  <c r="R2" i="4"/>
  <c r="L2" i="4"/>
  <c r="F2" i="4"/>
  <c r="Q1957" i="2"/>
  <c r="Q1956" i="2"/>
  <c r="Q1955" i="2"/>
  <c r="Q1954" i="2"/>
  <c r="Q1953" i="2"/>
  <c r="Q1952" i="2"/>
  <c r="Q1951" i="2"/>
  <c r="Q1950" i="2"/>
  <c r="Q1949" i="2"/>
  <c r="Q1948" i="2"/>
  <c r="Q1947" i="2"/>
  <c r="Q1946" i="2"/>
  <c r="Q1945" i="2"/>
  <c r="Q1944" i="2"/>
  <c r="Q1943" i="2"/>
  <c r="Q1942" i="2"/>
  <c r="Q1941" i="2"/>
  <c r="Q1938" i="2"/>
  <c r="J1938" i="2"/>
  <c r="Q1937" i="2"/>
  <c r="J1937" i="2"/>
  <c r="Q1936" i="2"/>
  <c r="J1936" i="2"/>
  <c r="Q1935" i="2"/>
  <c r="J1935" i="2"/>
  <c r="Q1934" i="2"/>
  <c r="J1934" i="2"/>
  <c r="Q1933" i="2"/>
  <c r="J1933" i="2"/>
  <c r="Q1932" i="2"/>
  <c r="J1932" i="2"/>
  <c r="Q1931" i="2"/>
  <c r="J1931" i="2"/>
  <c r="Q1928" i="2"/>
  <c r="J1928" i="2"/>
  <c r="Q1927" i="2"/>
  <c r="J1927" i="2"/>
  <c r="Q1926" i="2"/>
  <c r="J1926" i="2"/>
  <c r="Q1925" i="2"/>
  <c r="J1925" i="2"/>
  <c r="Q1924" i="2"/>
  <c r="J1924" i="2"/>
  <c r="Q1923" i="2"/>
  <c r="J1923" i="2"/>
  <c r="Q1922" i="2"/>
  <c r="J1922" i="2"/>
  <c r="Q1921" i="2"/>
  <c r="J1921" i="2"/>
  <c r="Q1919" i="2"/>
  <c r="J1919" i="2"/>
  <c r="Q1917" i="2"/>
  <c r="J1917" i="2"/>
  <c r="Q1916" i="2"/>
  <c r="J1916" i="2"/>
  <c r="Q1915" i="2"/>
  <c r="J1915" i="2"/>
  <c r="Q1914" i="2"/>
  <c r="J1914" i="2"/>
  <c r="Q1913" i="2"/>
  <c r="J1913" i="2"/>
  <c r="Q1912" i="2"/>
  <c r="J1912" i="2"/>
  <c r="Q1911" i="2"/>
  <c r="J1911" i="2"/>
  <c r="Q1910" i="2"/>
  <c r="J1910" i="2"/>
  <c r="Q1909" i="2"/>
  <c r="J1909" i="2"/>
  <c r="Q1908" i="2"/>
  <c r="J1908" i="2"/>
  <c r="Q1907" i="2"/>
  <c r="J1907" i="2"/>
  <c r="Q1906" i="2"/>
  <c r="J1906" i="2"/>
  <c r="Q1905" i="2"/>
  <c r="J1905" i="2"/>
  <c r="Q1904" i="2"/>
  <c r="J1904" i="2"/>
  <c r="Q1903" i="2"/>
  <c r="J1903" i="2"/>
  <c r="Q1902" i="2"/>
  <c r="J1902" i="2"/>
  <c r="Q1901" i="2"/>
  <c r="J1901" i="2"/>
  <c r="Q1900" i="2"/>
  <c r="J1900" i="2"/>
  <c r="Q1899" i="2"/>
  <c r="J1899" i="2"/>
  <c r="Q1898" i="2"/>
  <c r="J1898" i="2"/>
  <c r="Q1897" i="2"/>
  <c r="J1897" i="2"/>
  <c r="Q1896" i="2"/>
  <c r="J1896" i="2"/>
  <c r="Q1895" i="2"/>
  <c r="J1895" i="2"/>
  <c r="Q1894" i="2"/>
  <c r="J1894" i="2"/>
  <c r="Q1893" i="2"/>
  <c r="J1893" i="2"/>
  <c r="Q1892" i="2"/>
  <c r="J1892" i="2"/>
  <c r="Q1891" i="2"/>
  <c r="J1891" i="2"/>
  <c r="Q1889" i="2"/>
  <c r="J1889" i="2"/>
  <c r="Q1888" i="2"/>
  <c r="J1888" i="2"/>
  <c r="Q1887" i="2"/>
  <c r="J1887" i="2"/>
  <c r="Q1886" i="2"/>
  <c r="J1886" i="2"/>
  <c r="Q1885" i="2"/>
  <c r="J1885" i="2"/>
  <c r="Q1884" i="2"/>
  <c r="J1884" i="2"/>
  <c r="Q1883" i="2"/>
  <c r="J1883" i="2"/>
  <c r="Q1882" i="2"/>
  <c r="J1882" i="2"/>
  <c r="Q1881" i="2"/>
  <c r="J1881" i="2"/>
  <c r="Q1880" i="2"/>
  <c r="J1880" i="2"/>
  <c r="Q1879" i="2"/>
  <c r="J1879" i="2"/>
  <c r="Q1878" i="2"/>
  <c r="J1878" i="2"/>
  <c r="Q1877" i="2"/>
  <c r="J1877" i="2"/>
  <c r="Q1876" i="2"/>
  <c r="J1876" i="2"/>
  <c r="Q1875" i="2"/>
  <c r="J1875" i="2"/>
  <c r="Q1873" i="2"/>
  <c r="J1873" i="2"/>
  <c r="Q1872" i="2"/>
  <c r="J1872" i="2"/>
  <c r="Q1871" i="2"/>
  <c r="J1871" i="2"/>
  <c r="Q1870" i="2"/>
  <c r="J1870" i="2"/>
  <c r="Q1869" i="2"/>
  <c r="J1869" i="2"/>
  <c r="Q1868" i="2"/>
  <c r="J1868" i="2"/>
  <c r="Q1867" i="2"/>
  <c r="J1867" i="2"/>
  <c r="Q1865" i="2"/>
  <c r="J1865" i="2"/>
  <c r="Q1864" i="2"/>
  <c r="J1864" i="2"/>
  <c r="Q1863" i="2"/>
  <c r="J1863" i="2"/>
  <c r="Q1862" i="2"/>
  <c r="J1862" i="2"/>
  <c r="Q1861" i="2"/>
  <c r="J1861" i="2"/>
  <c r="Q1860" i="2"/>
  <c r="J1860" i="2"/>
  <c r="Q1859" i="2"/>
  <c r="J1859" i="2"/>
  <c r="Q1858" i="2"/>
  <c r="J1858" i="2"/>
  <c r="Q1857" i="2"/>
  <c r="J1857" i="2"/>
  <c r="Q1856" i="2"/>
  <c r="J1856" i="2"/>
  <c r="Q1855" i="2"/>
  <c r="J1855" i="2"/>
  <c r="Q1854" i="2"/>
  <c r="J1854" i="2"/>
  <c r="Q1853" i="2"/>
  <c r="J1853" i="2"/>
  <c r="Q1852" i="2"/>
  <c r="J1852" i="2"/>
  <c r="Q1851" i="2"/>
  <c r="J1851" i="2"/>
  <c r="Q1850" i="2"/>
  <c r="J1850" i="2"/>
  <c r="Q1849" i="2"/>
  <c r="J1849" i="2"/>
  <c r="Q1848" i="2"/>
  <c r="J1848" i="2"/>
  <c r="Q1847" i="2"/>
  <c r="J1847" i="2"/>
  <c r="Q1846" i="2"/>
  <c r="J1846" i="2"/>
  <c r="Q1845" i="2"/>
  <c r="J1845" i="2"/>
  <c r="Q1844" i="2"/>
  <c r="J1844" i="2"/>
  <c r="Q1843" i="2"/>
  <c r="J1843" i="2"/>
  <c r="Q1841" i="2"/>
  <c r="J1841" i="2"/>
  <c r="Q1840" i="2"/>
  <c r="J1840" i="2"/>
  <c r="Q1839" i="2"/>
  <c r="J1839" i="2"/>
  <c r="Q1838" i="2"/>
  <c r="J1838" i="2"/>
  <c r="Q1837" i="2"/>
  <c r="J1837" i="2"/>
  <c r="Q1836" i="2"/>
  <c r="J1836" i="2"/>
  <c r="Q1835" i="2"/>
  <c r="J1835" i="2"/>
  <c r="Q1834" i="2"/>
  <c r="J1834" i="2"/>
  <c r="Q1833" i="2"/>
  <c r="J1833" i="2"/>
  <c r="Q1832" i="2"/>
  <c r="J1832" i="2"/>
  <c r="Q1831" i="2"/>
  <c r="J1831" i="2"/>
  <c r="Q1830" i="2"/>
  <c r="J1830" i="2"/>
  <c r="Q1829" i="2"/>
  <c r="J1829" i="2"/>
  <c r="Q1828" i="2"/>
  <c r="J1828" i="2"/>
  <c r="Q1827" i="2"/>
  <c r="J1827" i="2"/>
  <c r="Q1826" i="2"/>
  <c r="J1826" i="2"/>
  <c r="Q1825" i="2"/>
  <c r="J1825" i="2"/>
  <c r="Q1824" i="2"/>
  <c r="J1824" i="2"/>
  <c r="Q1823" i="2"/>
  <c r="J1823" i="2"/>
  <c r="Q1822" i="2"/>
  <c r="J1822" i="2"/>
  <c r="Q1821" i="2"/>
  <c r="J1821" i="2"/>
  <c r="Q1820" i="2"/>
  <c r="J1820" i="2"/>
  <c r="Q1819" i="2"/>
  <c r="J1819" i="2"/>
  <c r="Q1818" i="2"/>
  <c r="J1818" i="2"/>
  <c r="Q1817" i="2"/>
  <c r="J1817" i="2"/>
  <c r="Q1816" i="2"/>
  <c r="J1816" i="2"/>
  <c r="Q1815" i="2"/>
  <c r="J1815" i="2"/>
  <c r="Q1814" i="2"/>
  <c r="J1814" i="2"/>
  <c r="Q1812" i="2"/>
  <c r="J1812" i="2"/>
  <c r="Q1811" i="2"/>
  <c r="J1811" i="2"/>
  <c r="Q1810" i="2"/>
  <c r="J1810" i="2"/>
  <c r="Q1809" i="2"/>
  <c r="J1809" i="2"/>
  <c r="Q1808" i="2"/>
  <c r="J1808" i="2"/>
  <c r="Q1807" i="2"/>
  <c r="J1807" i="2"/>
  <c r="Q1806" i="2"/>
  <c r="J1806" i="2"/>
  <c r="Q1805" i="2"/>
  <c r="J1805" i="2"/>
  <c r="Q1804" i="2"/>
  <c r="J1804" i="2"/>
  <c r="Q1803" i="2"/>
  <c r="J1803" i="2"/>
  <c r="Q1802" i="2"/>
  <c r="J1802" i="2"/>
  <c r="Q1801" i="2"/>
  <c r="J1801" i="2"/>
  <c r="Q1800" i="2"/>
  <c r="J1800" i="2"/>
  <c r="Q1799" i="2"/>
  <c r="J1799" i="2"/>
  <c r="Q1798" i="2"/>
  <c r="J1798" i="2"/>
  <c r="Q1797" i="2"/>
  <c r="J1797" i="2"/>
  <c r="Q1796" i="2"/>
  <c r="J1796" i="2"/>
  <c r="Q1795" i="2"/>
  <c r="J1795" i="2"/>
  <c r="Q1794" i="2"/>
  <c r="J1794" i="2"/>
  <c r="Q1793" i="2"/>
  <c r="J1793" i="2"/>
  <c r="Q1792" i="2"/>
  <c r="J1792" i="2"/>
  <c r="Q1791" i="2"/>
  <c r="J1791" i="2"/>
  <c r="Q1790" i="2"/>
  <c r="J1790" i="2"/>
  <c r="Q1789" i="2"/>
  <c r="J1789" i="2"/>
  <c r="Q1788" i="2"/>
  <c r="J1788" i="2"/>
  <c r="Q1787" i="2"/>
  <c r="J1787" i="2"/>
  <c r="Q1786" i="2"/>
  <c r="J1786" i="2"/>
  <c r="Q1785" i="2"/>
  <c r="J1785" i="2"/>
  <c r="Q1784" i="2"/>
  <c r="J1784" i="2"/>
  <c r="Q1783" i="2"/>
  <c r="J1783" i="2"/>
  <c r="Q1782" i="2"/>
  <c r="J1782" i="2"/>
  <c r="Q1781" i="2"/>
  <c r="J1781" i="2"/>
  <c r="Q1780" i="2"/>
  <c r="J1780" i="2"/>
  <c r="Q1779" i="2"/>
  <c r="J1779" i="2"/>
  <c r="Q1778" i="2"/>
  <c r="J1778" i="2"/>
  <c r="Q1777" i="2"/>
  <c r="J1777" i="2"/>
  <c r="Q1776" i="2"/>
  <c r="J1776" i="2"/>
  <c r="Q1775" i="2"/>
  <c r="J1775" i="2"/>
  <c r="Q1774" i="2"/>
  <c r="J1774" i="2"/>
  <c r="Q1773" i="2"/>
  <c r="J1773" i="2"/>
  <c r="Q1770" i="2"/>
  <c r="J1770" i="2"/>
  <c r="Q1769" i="2"/>
  <c r="J1769" i="2"/>
  <c r="Q1768" i="2"/>
  <c r="J1768" i="2"/>
  <c r="Q1767" i="2"/>
  <c r="J1767" i="2"/>
  <c r="Q1766" i="2"/>
  <c r="J1766" i="2"/>
  <c r="Q1765" i="2"/>
  <c r="J1765" i="2"/>
  <c r="Q1764" i="2"/>
  <c r="J1764" i="2"/>
  <c r="Q1763" i="2"/>
  <c r="J1763" i="2"/>
  <c r="Q1762" i="2"/>
  <c r="J1762" i="2"/>
  <c r="Q1761" i="2"/>
  <c r="J1761" i="2"/>
  <c r="Q1759" i="2"/>
  <c r="J1759" i="2"/>
  <c r="Q1758" i="2"/>
  <c r="J1758" i="2"/>
  <c r="Q1757" i="2"/>
  <c r="J1757" i="2"/>
  <c r="Q1756" i="2"/>
  <c r="J1756" i="2"/>
  <c r="Q1755" i="2"/>
  <c r="J1755" i="2"/>
  <c r="Q1754" i="2"/>
  <c r="J1754" i="2"/>
  <c r="Q1753" i="2"/>
  <c r="J1753" i="2"/>
  <c r="Q1752" i="2"/>
  <c r="J1752" i="2"/>
  <c r="Q1751" i="2"/>
  <c r="J1751" i="2"/>
  <c r="Q1750" i="2"/>
  <c r="J1750" i="2"/>
  <c r="Q1749" i="2"/>
  <c r="J1749" i="2"/>
  <c r="Q1748" i="2"/>
  <c r="J1748" i="2"/>
  <c r="Q1747" i="2"/>
  <c r="J1747" i="2"/>
  <c r="Q1746" i="2"/>
  <c r="J1746" i="2"/>
  <c r="Q1745" i="2"/>
  <c r="J1745" i="2"/>
  <c r="Q1744" i="2"/>
  <c r="J1744" i="2"/>
  <c r="Q1742" i="2"/>
  <c r="J1742" i="2"/>
  <c r="Q1741" i="2"/>
  <c r="J1741" i="2"/>
  <c r="Q1740" i="2"/>
  <c r="J1740" i="2"/>
  <c r="Q1739" i="2"/>
  <c r="J1739" i="2"/>
  <c r="Q1738" i="2"/>
  <c r="J1738" i="2"/>
  <c r="Q1737" i="2"/>
  <c r="J1737" i="2"/>
  <c r="Q1736" i="2"/>
  <c r="J1736" i="2"/>
  <c r="Q1735" i="2"/>
  <c r="J1735" i="2"/>
  <c r="Q1734" i="2"/>
  <c r="J1734" i="2"/>
  <c r="Q1733" i="2"/>
  <c r="J1733" i="2"/>
  <c r="Q1732" i="2"/>
  <c r="J1732" i="2"/>
  <c r="Q1731" i="2"/>
  <c r="J1731" i="2"/>
  <c r="Q1730" i="2"/>
  <c r="J1730" i="2"/>
  <c r="Q1729" i="2"/>
  <c r="J1729" i="2"/>
  <c r="Q1728" i="2"/>
  <c r="J1728" i="2"/>
  <c r="Q1727" i="2"/>
  <c r="J1727" i="2"/>
  <c r="Q1726" i="2"/>
  <c r="J1726" i="2"/>
  <c r="Q1725" i="2"/>
  <c r="J1725" i="2"/>
  <c r="Q1724" i="2"/>
  <c r="J1724" i="2"/>
  <c r="Q1723" i="2"/>
  <c r="J1723" i="2"/>
  <c r="Q1722" i="2"/>
  <c r="J1722" i="2"/>
  <c r="Q1721" i="2"/>
  <c r="J1721" i="2"/>
  <c r="Q1720" i="2"/>
  <c r="J1720" i="2"/>
  <c r="Q1719" i="2"/>
  <c r="J1719" i="2"/>
  <c r="Q1718" i="2"/>
  <c r="J1718" i="2"/>
  <c r="Q1716" i="2"/>
  <c r="J1716" i="2"/>
  <c r="Q1715" i="2"/>
  <c r="J1715" i="2"/>
  <c r="Q1714" i="2"/>
  <c r="J1714" i="2"/>
  <c r="Q1713" i="2"/>
  <c r="J1713" i="2"/>
  <c r="Q1712" i="2"/>
  <c r="J1712" i="2"/>
  <c r="Q1711" i="2"/>
  <c r="J1711" i="2"/>
  <c r="Q1710" i="2"/>
  <c r="J1710" i="2"/>
  <c r="Q1709" i="2"/>
  <c r="J1709" i="2"/>
  <c r="U1708" i="2"/>
  <c r="Q1708" i="2"/>
  <c r="J1708" i="2"/>
  <c r="Q1707" i="2"/>
  <c r="J1707" i="2"/>
  <c r="Q1706" i="2"/>
  <c r="J1706" i="2"/>
  <c r="Q1704" i="2"/>
  <c r="J1704" i="2"/>
  <c r="Q1703" i="2"/>
  <c r="J1703" i="2"/>
  <c r="Q1701" i="2"/>
  <c r="J1701" i="2"/>
  <c r="Q1700" i="2"/>
  <c r="J1700" i="2"/>
  <c r="Q1699" i="2"/>
  <c r="J1699" i="2"/>
  <c r="Q1698" i="2"/>
  <c r="J1698" i="2"/>
  <c r="Q1696" i="2"/>
  <c r="J1696" i="2"/>
  <c r="Q1695" i="2"/>
  <c r="J1695" i="2"/>
  <c r="Q1694" i="2"/>
  <c r="J1694" i="2"/>
  <c r="Q1693" i="2"/>
  <c r="J1693" i="2"/>
  <c r="Q1692" i="2"/>
  <c r="J1692" i="2"/>
  <c r="Q1690" i="2"/>
  <c r="J1690" i="2"/>
  <c r="Q1689" i="2"/>
  <c r="J1689" i="2"/>
  <c r="Q1688" i="2"/>
  <c r="J1688" i="2"/>
  <c r="Q1686" i="2"/>
  <c r="J1686" i="2"/>
  <c r="Q1684" i="2"/>
  <c r="J1684" i="2"/>
  <c r="Q1682" i="2"/>
  <c r="J1682" i="2"/>
  <c r="Q1680" i="2"/>
  <c r="J1680" i="2"/>
  <c r="Q1679" i="2"/>
  <c r="J1679" i="2"/>
  <c r="Q1678" i="2"/>
  <c r="J1678" i="2"/>
  <c r="Q1677" i="2"/>
  <c r="J1677" i="2"/>
  <c r="Q1676" i="2"/>
  <c r="J1676" i="2"/>
  <c r="Q1675" i="2"/>
  <c r="J1675" i="2"/>
  <c r="Q1674" i="2"/>
  <c r="J1674" i="2"/>
  <c r="Q1673" i="2"/>
  <c r="J1673" i="2"/>
  <c r="Q1672" i="2"/>
  <c r="J1672" i="2"/>
  <c r="Q1671" i="2"/>
  <c r="J1671" i="2"/>
  <c r="Q1670" i="2"/>
  <c r="J1670" i="2"/>
  <c r="Q1669" i="2"/>
  <c r="J1669" i="2"/>
  <c r="Q1668" i="2"/>
  <c r="J1668" i="2"/>
  <c r="Q1667" i="2"/>
  <c r="J1667" i="2"/>
  <c r="Q1666" i="2"/>
  <c r="J1666" i="2"/>
  <c r="Q1665" i="2"/>
  <c r="J1665" i="2"/>
  <c r="Q1664" i="2"/>
  <c r="J1664" i="2"/>
  <c r="Q1663" i="2"/>
  <c r="J1663" i="2"/>
  <c r="Q1662" i="2"/>
  <c r="J1662" i="2"/>
  <c r="Q1661" i="2"/>
  <c r="J1661" i="2"/>
  <c r="Q1660" i="2"/>
  <c r="J1660" i="2"/>
  <c r="Q1659" i="2"/>
  <c r="J1659" i="2"/>
  <c r="Q1658" i="2"/>
  <c r="J1658" i="2"/>
  <c r="Q1657" i="2"/>
  <c r="J1657" i="2"/>
  <c r="Q1656" i="2"/>
  <c r="J1656" i="2"/>
  <c r="Q1655" i="2"/>
  <c r="J1655" i="2"/>
  <c r="Q1654" i="2"/>
  <c r="J1654" i="2"/>
  <c r="Q1653" i="2"/>
  <c r="J1653" i="2"/>
  <c r="Q1652" i="2"/>
  <c r="J1652" i="2"/>
  <c r="Q1651" i="2"/>
  <c r="J1651" i="2"/>
  <c r="Q1650" i="2"/>
  <c r="J1650" i="2"/>
  <c r="Q1649" i="2"/>
  <c r="J1649" i="2"/>
  <c r="Q1647" i="2"/>
  <c r="J1647" i="2"/>
  <c r="Q1646" i="2"/>
  <c r="J1646" i="2"/>
  <c r="Q1645" i="2"/>
  <c r="J1645" i="2"/>
  <c r="Q1644" i="2"/>
  <c r="J1644" i="2"/>
  <c r="Q1643" i="2"/>
  <c r="J1643" i="2"/>
  <c r="Q1642" i="2"/>
  <c r="J1642" i="2"/>
  <c r="Q1641" i="2"/>
  <c r="J1641" i="2"/>
  <c r="Q1640" i="2"/>
  <c r="J1640" i="2"/>
  <c r="Q1639" i="2"/>
  <c r="J1639" i="2"/>
  <c r="Q1638" i="2"/>
  <c r="J1638" i="2"/>
  <c r="Q1637" i="2"/>
  <c r="J1637" i="2"/>
  <c r="Q1636" i="2"/>
  <c r="J1636" i="2"/>
  <c r="Q1635" i="2"/>
  <c r="J1635" i="2"/>
  <c r="Q1634" i="2"/>
  <c r="J1634" i="2"/>
  <c r="Q1633" i="2"/>
  <c r="J1633" i="2"/>
  <c r="Q1632" i="2"/>
  <c r="J1632" i="2"/>
  <c r="Q1631" i="2"/>
  <c r="J1631" i="2"/>
  <c r="Q1630" i="2"/>
  <c r="J1630" i="2"/>
  <c r="Q1629" i="2"/>
  <c r="J1629" i="2"/>
  <c r="Q1628" i="2"/>
  <c r="J1628" i="2"/>
  <c r="Q1627" i="2"/>
  <c r="J1627" i="2"/>
  <c r="Q1626" i="2"/>
  <c r="J1626" i="2"/>
  <c r="Q1625" i="2"/>
  <c r="J1625" i="2"/>
  <c r="Q1624" i="2"/>
  <c r="J1624" i="2"/>
  <c r="Q1623" i="2"/>
  <c r="J1623" i="2"/>
  <c r="Q1622" i="2"/>
  <c r="J1622" i="2"/>
  <c r="Q1621" i="2"/>
  <c r="J1621" i="2"/>
  <c r="Q1620" i="2"/>
  <c r="J1620" i="2"/>
  <c r="Q1619" i="2"/>
  <c r="J1619" i="2"/>
  <c r="Q1618" i="2"/>
  <c r="J1618" i="2"/>
  <c r="Q1617" i="2"/>
  <c r="J1617" i="2"/>
  <c r="Q1616" i="2"/>
  <c r="J1616" i="2"/>
  <c r="Q1615" i="2"/>
  <c r="J1615" i="2"/>
  <c r="Q1613" i="2"/>
  <c r="J1613" i="2"/>
  <c r="Q1612" i="2"/>
  <c r="J1612" i="2"/>
  <c r="Q1611" i="2"/>
  <c r="J1611" i="2"/>
  <c r="Q1610" i="2"/>
  <c r="J1610" i="2"/>
  <c r="Q1609" i="2"/>
  <c r="J1609" i="2"/>
  <c r="Q1608" i="2"/>
  <c r="J1608" i="2"/>
  <c r="Q1607" i="2"/>
  <c r="J1607" i="2"/>
  <c r="Q1606" i="2"/>
  <c r="J1606" i="2"/>
  <c r="Q1605" i="2"/>
  <c r="J1605" i="2"/>
  <c r="Q1604" i="2"/>
  <c r="J1604" i="2"/>
  <c r="Q1603" i="2"/>
  <c r="J1603" i="2"/>
  <c r="Q1602" i="2"/>
  <c r="J1602" i="2"/>
  <c r="Q1601" i="2"/>
  <c r="J1601" i="2"/>
  <c r="Q1600" i="2"/>
  <c r="J1600" i="2"/>
  <c r="Q1599" i="2"/>
  <c r="J1599" i="2"/>
  <c r="Q1598" i="2"/>
  <c r="J1598" i="2"/>
  <c r="Q1597" i="2"/>
  <c r="J1597" i="2"/>
  <c r="Q1596" i="2"/>
  <c r="J1596" i="2"/>
  <c r="Q1595" i="2"/>
  <c r="J1595" i="2"/>
  <c r="Q1593" i="2"/>
  <c r="J1593" i="2"/>
  <c r="Q1592" i="2"/>
  <c r="J1592" i="2"/>
  <c r="Q1591" i="2"/>
  <c r="J1591" i="2"/>
  <c r="Q1589" i="2"/>
  <c r="J1589" i="2"/>
  <c r="Q1588" i="2"/>
  <c r="J1588" i="2"/>
  <c r="Q1587" i="2"/>
  <c r="J1587" i="2"/>
  <c r="Q1586" i="2"/>
  <c r="J1586" i="2"/>
  <c r="Q1585" i="2"/>
  <c r="J1585" i="2"/>
  <c r="Q1584" i="2"/>
  <c r="J1584" i="2"/>
  <c r="Q1583" i="2"/>
  <c r="J1583" i="2"/>
  <c r="Q1582" i="2"/>
  <c r="J1582" i="2"/>
  <c r="Q1581" i="2"/>
  <c r="J1581" i="2"/>
  <c r="Q1580" i="2"/>
  <c r="J1580" i="2"/>
  <c r="Q1579" i="2"/>
  <c r="J1579" i="2"/>
  <c r="Q1578" i="2"/>
  <c r="J1578" i="2"/>
  <c r="Q1577" i="2"/>
  <c r="J1577" i="2"/>
  <c r="Q1576" i="2"/>
  <c r="J1576" i="2"/>
  <c r="Q1575" i="2"/>
  <c r="J1575" i="2"/>
  <c r="Q1574" i="2"/>
  <c r="J1574" i="2"/>
  <c r="Q1573" i="2"/>
  <c r="J1573" i="2"/>
  <c r="Q1572" i="2"/>
  <c r="J1572" i="2"/>
  <c r="Q1571" i="2"/>
  <c r="J1571" i="2"/>
  <c r="Q1570" i="2"/>
  <c r="J1570" i="2"/>
  <c r="Q1569" i="2"/>
  <c r="J1569" i="2"/>
  <c r="Q1568" i="2"/>
  <c r="J1568" i="2"/>
  <c r="Q1566" i="2"/>
  <c r="J1566" i="2"/>
  <c r="Q1565" i="2"/>
  <c r="J1565" i="2"/>
  <c r="Q1564" i="2"/>
  <c r="J1564" i="2"/>
  <c r="Q1563" i="2"/>
  <c r="J1563" i="2"/>
  <c r="Q1562" i="2"/>
  <c r="J1562" i="2"/>
  <c r="Q1561" i="2"/>
  <c r="J1561" i="2"/>
  <c r="Q1560" i="2"/>
  <c r="J1560" i="2"/>
  <c r="Q1559" i="2"/>
  <c r="J1559" i="2"/>
  <c r="Q1558" i="2"/>
  <c r="J1558" i="2"/>
  <c r="Q1557" i="2"/>
  <c r="J1557" i="2"/>
  <c r="Q1555" i="2"/>
  <c r="J1555" i="2"/>
  <c r="Q1554" i="2"/>
  <c r="J1554" i="2"/>
  <c r="Q1553" i="2"/>
  <c r="J1553" i="2"/>
  <c r="Q1552" i="2"/>
  <c r="J1552" i="2"/>
  <c r="Q1551" i="2"/>
  <c r="J1551" i="2"/>
  <c r="Q1550" i="2"/>
  <c r="J1550" i="2"/>
  <c r="Q1549" i="2"/>
  <c r="J1549" i="2"/>
  <c r="Q1548" i="2"/>
  <c r="J1548" i="2"/>
  <c r="Q1547" i="2"/>
  <c r="J1547" i="2"/>
  <c r="Q1546" i="2"/>
  <c r="J1546" i="2"/>
  <c r="Q1545" i="2"/>
  <c r="J1545" i="2"/>
  <c r="Q1544" i="2"/>
  <c r="J1544" i="2"/>
  <c r="Q1543" i="2"/>
  <c r="J1543" i="2"/>
  <c r="Q1542" i="2"/>
  <c r="J1542" i="2"/>
  <c r="Q1540" i="2"/>
  <c r="J1540" i="2"/>
  <c r="Q1539" i="2"/>
  <c r="J1539" i="2"/>
  <c r="U1538" i="2"/>
  <c r="Q1538" i="2"/>
  <c r="J1538" i="2"/>
  <c r="Q1537" i="2"/>
  <c r="J1537" i="2"/>
  <c r="Q1536" i="2"/>
  <c r="J1536" i="2"/>
  <c r="Q1535" i="2"/>
  <c r="J1535" i="2"/>
  <c r="Q1534" i="2"/>
  <c r="J1534" i="2"/>
  <c r="Q1532" i="2"/>
  <c r="J1532" i="2"/>
  <c r="Q1531" i="2"/>
  <c r="J1531" i="2"/>
  <c r="Q1530" i="2"/>
  <c r="J1530" i="2"/>
  <c r="Q1529" i="2"/>
  <c r="J1529" i="2"/>
  <c r="Q1528" i="2"/>
  <c r="J1528" i="2"/>
  <c r="Q1527" i="2"/>
  <c r="J1527" i="2"/>
  <c r="Q1526" i="2"/>
  <c r="J1526" i="2"/>
  <c r="Q1525" i="2"/>
  <c r="J1525" i="2"/>
  <c r="Q1524" i="2"/>
  <c r="J1524" i="2"/>
  <c r="Q1523" i="2"/>
  <c r="J1523" i="2"/>
  <c r="Q1522" i="2"/>
  <c r="J1522" i="2"/>
  <c r="Q1521" i="2"/>
  <c r="J1521" i="2"/>
  <c r="Q1519" i="2"/>
  <c r="J1519" i="2"/>
  <c r="Q1518" i="2"/>
  <c r="J1518" i="2"/>
  <c r="Q1517" i="2"/>
  <c r="J1517" i="2"/>
  <c r="Q1515" i="2"/>
  <c r="J1515" i="2"/>
  <c r="Q1514" i="2"/>
  <c r="J1514" i="2"/>
  <c r="Q1513" i="2"/>
  <c r="J1513" i="2"/>
  <c r="Q1512" i="2"/>
  <c r="J1512" i="2"/>
  <c r="Q1511" i="2"/>
  <c r="J1511" i="2"/>
  <c r="Q1510" i="2"/>
  <c r="J1510" i="2"/>
  <c r="Q1509" i="2"/>
  <c r="J1509" i="2"/>
  <c r="Q1508" i="2"/>
  <c r="J1508" i="2"/>
  <c r="Q1507" i="2"/>
  <c r="J1507" i="2"/>
  <c r="Q1506" i="2"/>
  <c r="J1506" i="2"/>
  <c r="Q1505" i="2"/>
  <c r="J1505" i="2"/>
  <c r="Q1503" i="2"/>
  <c r="J1503" i="2"/>
  <c r="Q1502" i="2"/>
  <c r="J1502" i="2"/>
  <c r="Q1501" i="2"/>
  <c r="J1501" i="2"/>
  <c r="Q1500" i="2"/>
  <c r="J1500" i="2"/>
  <c r="Q1499" i="2"/>
  <c r="J1499" i="2"/>
  <c r="Q1498" i="2"/>
  <c r="J1498" i="2"/>
  <c r="Q1497" i="2"/>
  <c r="J1497" i="2"/>
  <c r="Q1496" i="2"/>
  <c r="J1496" i="2"/>
  <c r="Q1495" i="2"/>
  <c r="J1495" i="2"/>
  <c r="Q1494" i="2"/>
  <c r="J1494" i="2"/>
  <c r="Q1493" i="2"/>
  <c r="J1493" i="2"/>
  <c r="Q1492" i="2"/>
  <c r="J1492" i="2"/>
  <c r="Q1491" i="2"/>
  <c r="J1491" i="2"/>
  <c r="Q1490" i="2"/>
  <c r="J1490" i="2"/>
  <c r="Q1489" i="2"/>
  <c r="J1489" i="2"/>
  <c r="Q1488" i="2"/>
  <c r="J1488" i="2"/>
  <c r="Q1487" i="2"/>
  <c r="J1487" i="2"/>
  <c r="Q1486" i="2"/>
  <c r="J1486" i="2"/>
  <c r="Q1484" i="2"/>
  <c r="J1484" i="2"/>
  <c r="Q1483" i="2"/>
  <c r="J1483" i="2"/>
  <c r="Q1481" i="2"/>
  <c r="J1481" i="2"/>
  <c r="Q1480" i="2"/>
  <c r="J1480" i="2"/>
  <c r="Q1479" i="2"/>
  <c r="J1479" i="2"/>
  <c r="Q1478" i="2"/>
  <c r="J1478" i="2"/>
  <c r="Q1477" i="2"/>
  <c r="J1477" i="2"/>
  <c r="Q1476" i="2"/>
  <c r="J1476" i="2"/>
  <c r="Q1475" i="2"/>
  <c r="J1475" i="2"/>
  <c r="Q1474" i="2"/>
  <c r="J1474" i="2"/>
  <c r="Q1473" i="2"/>
  <c r="J1473" i="2"/>
  <c r="Q1472" i="2"/>
  <c r="J1472" i="2"/>
  <c r="Q1471" i="2"/>
  <c r="J1471" i="2"/>
  <c r="Q1470" i="2"/>
  <c r="J1470" i="2"/>
  <c r="Q1469" i="2"/>
  <c r="J1469" i="2"/>
  <c r="Q1467" i="2"/>
  <c r="J1467" i="2"/>
  <c r="Q1466" i="2"/>
  <c r="J1466" i="2"/>
  <c r="Q1465" i="2"/>
  <c r="J1465" i="2"/>
  <c r="Q1464" i="2"/>
  <c r="J1464" i="2"/>
  <c r="Q1463" i="2"/>
  <c r="J1463" i="2"/>
  <c r="Q1462" i="2"/>
  <c r="J1462" i="2"/>
  <c r="Q1461" i="2"/>
  <c r="J1461" i="2"/>
  <c r="Q1460" i="2"/>
  <c r="J1460" i="2"/>
  <c r="Q1459" i="2"/>
  <c r="J1459" i="2"/>
  <c r="Q1458" i="2"/>
  <c r="J1458" i="2"/>
  <c r="Q1457" i="2"/>
  <c r="J1457" i="2"/>
  <c r="Q1456" i="2"/>
  <c r="J1456" i="2"/>
  <c r="Q1455" i="2"/>
  <c r="J1455" i="2"/>
  <c r="Q1453" i="2"/>
  <c r="J1453" i="2"/>
  <c r="Q1452" i="2"/>
  <c r="J1452" i="2"/>
  <c r="Q1451" i="2"/>
  <c r="J1451" i="2"/>
  <c r="Q1450" i="2"/>
  <c r="J1450" i="2"/>
  <c r="Q1449" i="2"/>
  <c r="J1449" i="2"/>
  <c r="Q1448" i="2"/>
  <c r="J1448" i="2"/>
  <c r="Q1447" i="2"/>
  <c r="J1447" i="2"/>
  <c r="Q1445" i="2"/>
  <c r="J1445" i="2"/>
  <c r="Q1444" i="2"/>
  <c r="J1444" i="2"/>
  <c r="Q1443" i="2"/>
  <c r="J1443" i="2"/>
  <c r="Q1442" i="2"/>
  <c r="J1442" i="2"/>
  <c r="Q1441" i="2"/>
  <c r="J1441" i="2"/>
  <c r="Q1440" i="2"/>
  <c r="J1440" i="2"/>
  <c r="Q1439" i="2"/>
  <c r="J1439" i="2"/>
  <c r="Q1437" i="2"/>
  <c r="J1437" i="2"/>
  <c r="Q1436" i="2"/>
  <c r="J1436" i="2"/>
  <c r="Q1435" i="2"/>
  <c r="J1435" i="2"/>
  <c r="Q1434" i="2"/>
  <c r="J1434" i="2"/>
  <c r="Q1432" i="2"/>
  <c r="J1432" i="2"/>
  <c r="Q1431" i="2"/>
  <c r="J1431" i="2"/>
  <c r="Q1430" i="2"/>
  <c r="J1430" i="2"/>
  <c r="Q1429" i="2"/>
  <c r="J1429" i="2"/>
  <c r="Q1428" i="2"/>
  <c r="J1428" i="2"/>
  <c r="Q1427" i="2"/>
  <c r="J1427" i="2"/>
  <c r="Q1426" i="2"/>
  <c r="J1426" i="2"/>
  <c r="Q1425" i="2"/>
  <c r="J1425" i="2"/>
  <c r="Q1424" i="2"/>
  <c r="J1424" i="2"/>
  <c r="Q1422" i="2"/>
  <c r="J1422" i="2"/>
  <c r="Q1421" i="2"/>
  <c r="J1421" i="2"/>
  <c r="Q1420" i="2"/>
  <c r="J1420" i="2"/>
  <c r="Q1419" i="2"/>
  <c r="J1419" i="2"/>
  <c r="Q1418" i="2"/>
  <c r="J1418" i="2"/>
  <c r="Q1417" i="2"/>
  <c r="J1417" i="2"/>
  <c r="Q1416" i="2"/>
  <c r="J1416" i="2"/>
  <c r="Q1415" i="2"/>
  <c r="J1415" i="2"/>
  <c r="Q1414" i="2"/>
  <c r="J1414" i="2"/>
  <c r="Q1413" i="2"/>
  <c r="J1413" i="2"/>
  <c r="Q1412" i="2"/>
  <c r="J1412" i="2"/>
  <c r="Q1411" i="2"/>
  <c r="J1411" i="2"/>
  <c r="Q1410" i="2"/>
  <c r="J1410" i="2"/>
  <c r="Q1409" i="2"/>
  <c r="J1409" i="2"/>
  <c r="Q1408" i="2"/>
  <c r="J1408" i="2"/>
  <c r="Q1407" i="2"/>
  <c r="J1407" i="2"/>
  <c r="Q1406" i="2"/>
  <c r="J1406" i="2"/>
  <c r="Q1404" i="2"/>
  <c r="J1404" i="2"/>
  <c r="Q1403" i="2"/>
  <c r="J1403" i="2"/>
  <c r="Q1402" i="2"/>
  <c r="J1402" i="2"/>
  <c r="Q1401" i="2"/>
  <c r="J1401" i="2"/>
  <c r="Q1400" i="2"/>
  <c r="J1400" i="2"/>
  <c r="Q1399" i="2"/>
  <c r="J1399" i="2"/>
  <c r="Q1398" i="2"/>
  <c r="J1398" i="2"/>
  <c r="Q1397" i="2"/>
  <c r="J1397" i="2"/>
  <c r="Q1396" i="2"/>
  <c r="J1396" i="2"/>
  <c r="Q1395" i="2"/>
  <c r="J1395" i="2"/>
  <c r="Q1394" i="2"/>
  <c r="J1394" i="2"/>
  <c r="Q1393" i="2"/>
  <c r="J1393" i="2"/>
  <c r="Q1392" i="2"/>
  <c r="J1392" i="2"/>
  <c r="Q1391" i="2"/>
  <c r="J1391" i="2"/>
  <c r="Q1390" i="2"/>
  <c r="J1390" i="2"/>
  <c r="Q1389" i="2"/>
  <c r="J1389" i="2"/>
  <c r="Q1388" i="2"/>
  <c r="J1388" i="2"/>
  <c r="Q1387" i="2"/>
  <c r="J1387" i="2"/>
  <c r="Q1386" i="2"/>
  <c r="J1386" i="2"/>
  <c r="Q1385" i="2"/>
  <c r="J1385" i="2"/>
  <c r="Q1384" i="2"/>
  <c r="J1384" i="2"/>
  <c r="Q1383" i="2"/>
  <c r="J1383" i="2"/>
  <c r="Q1382" i="2"/>
  <c r="J1382" i="2"/>
  <c r="Q1381" i="2"/>
  <c r="J1381" i="2"/>
  <c r="Q1380" i="2"/>
  <c r="J1380" i="2"/>
  <c r="Q1379" i="2"/>
  <c r="J1379" i="2"/>
  <c r="Q1378" i="2"/>
  <c r="J1378" i="2"/>
  <c r="Q1377" i="2"/>
  <c r="J1377" i="2"/>
  <c r="Q1376" i="2"/>
  <c r="J1376" i="2"/>
  <c r="Q1374" i="2"/>
  <c r="J1374" i="2"/>
  <c r="Q1373" i="2"/>
  <c r="J1373" i="2"/>
  <c r="Q1372" i="2"/>
  <c r="J1372" i="2"/>
  <c r="Q1371" i="2"/>
  <c r="J1371" i="2"/>
  <c r="Q1370" i="2"/>
  <c r="J1370" i="2"/>
  <c r="Q1369" i="2"/>
  <c r="J1369" i="2"/>
  <c r="Q1368" i="2"/>
  <c r="J1368" i="2"/>
  <c r="Q1367" i="2"/>
  <c r="J1367" i="2"/>
  <c r="Q1366" i="2"/>
  <c r="J1366" i="2"/>
  <c r="Q1365" i="2"/>
  <c r="J1365" i="2"/>
  <c r="Q1364" i="2"/>
  <c r="J1364" i="2"/>
  <c r="Q1363" i="2"/>
  <c r="J1363" i="2"/>
  <c r="Q1362" i="2"/>
  <c r="J1362" i="2"/>
  <c r="Q1361" i="2"/>
  <c r="J1361" i="2"/>
  <c r="Q1360" i="2"/>
  <c r="J1360" i="2"/>
  <c r="Q1359" i="2"/>
  <c r="J1359" i="2"/>
  <c r="Q1358" i="2"/>
  <c r="J1358" i="2"/>
  <c r="Q1357" i="2"/>
  <c r="J1357" i="2"/>
  <c r="Q1356" i="2"/>
  <c r="J1356" i="2"/>
  <c r="Q1355" i="2"/>
  <c r="J1355" i="2"/>
  <c r="Q1354" i="2"/>
  <c r="J1354" i="2"/>
  <c r="Q1353" i="2"/>
  <c r="J1353" i="2"/>
  <c r="Q1352" i="2"/>
  <c r="J1352" i="2"/>
  <c r="Q1351" i="2"/>
  <c r="J1351" i="2"/>
  <c r="Q1350" i="2"/>
  <c r="J1350" i="2"/>
  <c r="Q1348" i="2"/>
  <c r="J1348" i="2"/>
  <c r="Q1347" i="2"/>
  <c r="J1347" i="2"/>
  <c r="Q1346" i="2"/>
  <c r="J1346" i="2"/>
  <c r="Q1345" i="2"/>
  <c r="J1345" i="2"/>
  <c r="Q1344" i="2"/>
  <c r="J1344" i="2"/>
  <c r="Q1343" i="2"/>
  <c r="J1343" i="2"/>
  <c r="Q1342" i="2"/>
  <c r="J1342" i="2"/>
  <c r="Q1341" i="2"/>
  <c r="J1341" i="2"/>
  <c r="Q1340" i="2"/>
  <c r="J1340" i="2"/>
  <c r="Q1339" i="2"/>
  <c r="J1339" i="2"/>
  <c r="Q1338" i="2"/>
  <c r="J1338" i="2"/>
  <c r="Q1337" i="2"/>
  <c r="J1337" i="2"/>
  <c r="Q1336" i="2"/>
  <c r="J1336" i="2"/>
  <c r="Q1335" i="2"/>
  <c r="J1335" i="2"/>
  <c r="Q1334" i="2"/>
  <c r="J1334" i="2"/>
  <c r="Q1333" i="2"/>
  <c r="J1333" i="2"/>
  <c r="Q1332" i="2"/>
  <c r="J1332" i="2"/>
  <c r="Q1331" i="2"/>
  <c r="J1331" i="2"/>
  <c r="Q1330" i="2"/>
  <c r="J1330" i="2"/>
  <c r="Q1329" i="2"/>
  <c r="J1329" i="2"/>
  <c r="Q1328" i="2"/>
  <c r="J1328" i="2"/>
  <c r="Q1327" i="2"/>
  <c r="J1327" i="2"/>
  <c r="Q1326" i="2"/>
  <c r="J1326" i="2"/>
  <c r="Q1325" i="2"/>
  <c r="J1325" i="2"/>
  <c r="Q1324" i="2"/>
  <c r="J1324" i="2"/>
  <c r="Q1323" i="2"/>
  <c r="J1323" i="2"/>
  <c r="Q1322" i="2"/>
  <c r="J1322" i="2"/>
  <c r="Q1321" i="2"/>
  <c r="J1321" i="2"/>
  <c r="Q1320" i="2"/>
  <c r="J1320" i="2"/>
  <c r="Q1319" i="2"/>
  <c r="J1319" i="2"/>
  <c r="Q1318" i="2"/>
  <c r="J1318" i="2"/>
  <c r="Q1317" i="2"/>
  <c r="J1317" i="2"/>
  <c r="Q1316" i="2"/>
  <c r="J1316" i="2"/>
  <c r="Q1315" i="2"/>
  <c r="J1315" i="2"/>
  <c r="Q1314" i="2"/>
  <c r="J1314" i="2"/>
  <c r="Q1313" i="2"/>
  <c r="J1313" i="2"/>
  <c r="Q1312" i="2"/>
  <c r="J1312" i="2"/>
  <c r="Q1311" i="2"/>
  <c r="J1311" i="2"/>
  <c r="Q1310" i="2"/>
  <c r="J1310" i="2"/>
  <c r="Q1309" i="2"/>
  <c r="J1309" i="2"/>
  <c r="Q1308" i="2"/>
  <c r="J1308" i="2"/>
  <c r="Q1307" i="2"/>
  <c r="J1307" i="2"/>
  <c r="Q1306" i="2"/>
  <c r="J1306" i="2"/>
  <c r="Q1305" i="2"/>
  <c r="J1305" i="2"/>
  <c r="Q1304" i="2"/>
  <c r="J1304" i="2"/>
  <c r="Q1303" i="2"/>
  <c r="J1303" i="2"/>
  <c r="Q1302" i="2"/>
  <c r="J1302" i="2"/>
  <c r="Q1301" i="2"/>
  <c r="J1301" i="2"/>
  <c r="Q1300" i="2"/>
  <c r="J1300" i="2"/>
  <c r="Q1299" i="2"/>
  <c r="J1299" i="2"/>
  <c r="Q1298" i="2"/>
  <c r="J1298" i="2"/>
  <c r="Q1297" i="2"/>
  <c r="J1297" i="2"/>
  <c r="Q1296" i="2"/>
  <c r="J1296" i="2"/>
  <c r="Q1295" i="2"/>
  <c r="J1295" i="2"/>
  <c r="Q1294" i="2"/>
  <c r="J1294" i="2"/>
  <c r="Q1293" i="2"/>
  <c r="J1293" i="2"/>
  <c r="Q1292" i="2"/>
  <c r="J1292" i="2"/>
  <c r="Q1291" i="2"/>
  <c r="J1291" i="2"/>
  <c r="Q1290" i="2"/>
  <c r="J1290" i="2"/>
  <c r="Q1289" i="2"/>
  <c r="J1289" i="2"/>
  <c r="Q1288" i="2"/>
  <c r="J1288" i="2"/>
  <c r="Q1287" i="2"/>
  <c r="J1287" i="2"/>
  <c r="Q1286" i="2"/>
  <c r="J1286" i="2"/>
  <c r="Q1285" i="2"/>
  <c r="J1285" i="2"/>
  <c r="Q1284" i="2"/>
  <c r="J1284" i="2"/>
  <c r="Q1283" i="2"/>
  <c r="J1283" i="2"/>
  <c r="Q1282" i="2"/>
  <c r="J1282" i="2"/>
  <c r="Q1281" i="2"/>
  <c r="J1281" i="2"/>
  <c r="Q1280" i="2"/>
  <c r="J1280" i="2"/>
  <c r="Q1279" i="2"/>
  <c r="J1279" i="2"/>
  <c r="Q1278" i="2"/>
  <c r="J1278" i="2"/>
  <c r="Q1277" i="2"/>
  <c r="J1277" i="2"/>
  <c r="Q1276" i="2"/>
  <c r="J1276" i="2"/>
  <c r="Q1275" i="2"/>
  <c r="J1275" i="2"/>
  <c r="Q1274" i="2"/>
  <c r="J1274" i="2"/>
  <c r="Q1273" i="2"/>
  <c r="J1273" i="2"/>
  <c r="Q1272" i="2"/>
  <c r="J1272" i="2"/>
  <c r="Q1271" i="2"/>
  <c r="J1271" i="2"/>
  <c r="Q1270" i="2"/>
  <c r="J1270" i="2"/>
  <c r="Q1269" i="2"/>
  <c r="J1269" i="2"/>
  <c r="Q1268" i="2"/>
  <c r="J1268" i="2"/>
  <c r="Q1267" i="2"/>
  <c r="J1267" i="2"/>
  <c r="Q1266" i="2"/>
  <c r="J1266" i="2"/>
  <c r="Q1265" i="2"/>
  <c r="J1265" i="2"/>
  <c r="Q1264" i="2"/>
  <c r="J1264" i="2"/>
  <c r="Q1263" i="2"/>
  <c r="J1263" i="2"/>
  <c r="Q1262" i="2"/>
  <c r="J1262" i="2"/>
  <c r="Q1261" i="2"/>
  <c r="J1261" i="2"/>
  <c r="Q1260" i="2"/>
  <c r="J1260" i="2"/>
  <c r="Q1259" i="2"/>
  <c r="J1259" i="2"/>
  <c r="Q1258" i="2"/>
  <c r="J1258" i="2"/>
  <c r="Q1257" i="2"/>
  <c r="J1257" i="2"/>
  <c r="Q1255" i="2"/>
  <c r="J1255" i="2"/>
  <c r="Q1254" i="2"/>
  <c r="J1254" i="2"/>
  <c r="Q1252" i="2"/>
  <c r="J1252" i="2"/>
  <c r="Q1251" i="2"/>
  <c r="J1251" i="2"/>
  <c r="Q1250" i="2"/>
  <c r="J1250" i="2"/>
  <c r="Q1248" i="2"/>
  <c r="J1248" i="2"/>
  <c r="Q1247" i="2"/>
  <c r="J1247" i="2"/>
  <c r="Q1246" i="2"/>
  <c r="J1246" i="2"/>
  <c r="Q1245" i="2"/>
  <c r="J1245" i="2"/>
  <c r="Q1244" i="2"/>
  <c r="J1244" i="2"/>
  <c r="Q1243" i="2"/>
  <c r="J1243" i="2"/>
  <c r="Q1242" i="2"/>
  <c r="J1242" i="2"/>
  <c r="Q1241" i="2"/>
  <c r="J1241" i="2"/>
  <c r="Q1240" i="2"/>
  <c r="J1240" i="2"/>
  <c r="Q1239" i="2"/>
  <c r="J1239" i="2"/>
  <c r="Q1238" i="2"/>
  <c r="J1238" i="2"/>
  <c r="Q1237" i="2"/>
  <c r="J1237" i="2"/>
  <c r="Q1236" i="2"/>
  <c r="J1236" i="2"/>
  <c r="Q1235" i="2"/>
  <c r="J1235" i="2"/>
  <c r="Q1233" i="2"/>
  <c r="J1233" i="2"/>
  <c r="Q1232" i="2"/>
  <c r="J1232" i="2"/>
  <c r="Q1231" i="2"/>
  <c r="J1231" i="2"/>
  <c r="Q1230" i="2"/>
  <c r="J1230" i="2"/>
  <c r="Q1229" i="2"/>
  <c r="J1229" i="2"/>
  <c r="Q1228" i="2"/>
  <c r="J1228" i="2"/>
  <c r="Q1227" i="2"/>
  <c r="J1227" i="2"/>
  <c r="Q1226" i="2"/>
  <c r="J1226" i="2"/>
  <c r="Q1225" i="2"/>
  <c r="J1225" i="2"/>
  <c r="Q1224" i="2"/>
  <c r="J1224" i="2"/>
  <c r="Q1223" i="2"/>
  <c r="J1223" i="2"/>
  <c r="Q1222" i="2"/>
  <c r="J1222" i="2"/>
  <c r="Q1221" i="2"/>
  <c r="J1221" i="2"/>
  <c r="Q1220" i="2"/>
  <c r="J1220" i="2"/>
  <c r="Q1219" i="2"/>
  <c r="J1219" i="2"/>
  <c r="Q1218" i="2"/>
  <c r="J1218" i="2"/>
  <c r="Q1217" i="2"/>
  <c r="J1217" i="2"/>
  <c r="Q1216" i="2"/>
  <c r="J1216" i="2"/>
  <c r="Q1215" i="2"/>
  <c r="J1215" i="2"/>
  <c r="Q1214" i="2"/>
  <c r="J1214" i="2"/>
  <c r="Q1213" i="2"/>
  <c r="J1213" i="2"/>
  <c r="Q1212" i="2"/>
  <c r="J1212" i="2"/>
  <c r="Q1211" i="2"/>
  <c r="J1211" i="2"/>
  <c r="Q1210" i="2"/>
  <c r="J1210" i="2"/>
  <c r="Q1208" i="2"/>
  <c r="J1208" i="2"/>
  <c r="Q1207" i="2"/>
  <c r="J1207" i="2"/>
  <c r="Q1206" i="2"/>
  <c r="J1206" i="2"/>
  <c r="Q1205" i="2"/>
  <c r="J1205" i="2"/>
  <c r="Q1202" i="2"/>
  <c r="J1202" i="2"/>
  <c r="Q1201" i="2"/>
  <c r="J1201" i="2"/>
  <c r="Q1200" i="2"/>
  <c r="J1200" i="2"/>
  <c r="Q1199" i="2"/>
  <c r="J1199" i="2"/>
  <c r="Q1197" i="2"/>
  <c r="J1197" i="2"/>
  <c r="Q1196" i="2"/>
  <c r="J1196" i="2"/>
  <c r="Q1195" i="2"/>
  <c r="J1195" i="2"/>
  <c r="Q1194" i="2"/>
  <c r="J1194" i="2"/>
  <c r="Q1193" i="2"/>
  <c r="J1193" i="2"/>
  <c r="Q1192" i="2"/>
  <c r="J1192" i="2"/>
  <c r="Q1191" i="2"/>
  <c r="J1191" i="2"/>
  <c r="Q1190" i="2"/>
  <c r="J1190" i="2"/>
  <c r="Q1188" i="2"/>
  <c r="J1188" i="2"/>
  <c r="Q1187" i="2"/>
  <c r="J1187" i="2"/>
  <c r="Q1186" i="2"/>
  <c r="J1186" i="2"/>
  <c r="Q1185" i="2"/>
  <c r="J1185" i="2"/>
  <c r="Q1184" i="2"/>
  <c r="J1184" i="2"/>
  <c r="Q1183" i="2"/>
  <c r="J1183" i="2"/>
  <c r="Q1182" i="2"/>
  <c r="J1182" i="2"/>
  <c r="Q1181" i="2"/>
  <c r="J1181" i="2"/>
  <c r="Q1180" i="2"/>
  <c r="J1180" i="2"/>
  <c r="Q1179" i="2"/>
  <c r="J1179" i="2"/>
  <c r="Q1178" i="2"/>
  <c r="J1178" i="2"/>
  <c r="Q1177" i="2"/>
  <c r="J1177" i="2"/>
  <c r="Q1176" i="2"/>
  <c r="J1176" i="2"/>
  <c r="Q1175" i="2"/>
  <c r="J1175" i="2"/>
  <c r="Q1174" i="2"/>
  <c r="J1174" i="2"/>
  <c r="Q1173" i="2"/>
  <c r="J1173" i="2"/>
  <c r="Q1172" i="2"/>
  <c r="J1172" i="2"/>
  <c r="Q1171" i="2"/>
  <c r="J1171" i="2"/>
  <c r="Q1170" i="2"/>
  <c r="J1170" i="2"/>
  <c r="Q1169" i="2"/>
  <c r="J1169" i="2"/>
  <c r="Q1168" i="2"/>
  <c r="J1168" i="2"/>
  <c r="Q1167" i="2"/>
  <c r="J1167" i="2"/>
  <c r="Q1166" i="2"/>
  <c r="J1166" i="2"/>
  <c r="Q1165" i="2"/>
  <c r="J1165" i="2"/>
  <c r="Q1164" i="2"/>
  <c r="J1164" i="2"/>
  <c r="Q1163" i="2"/>
  <c r="J1163" i="2"/>
  <c r="Q1162" i="2"/>
  <c r="J1162" i="2"/>
  <c r="Q1161" i="2"/>
  <c r="J1161" i="2"/>
  <c r="Q1160" i="2"/>
  <c r="J1160" i="2"/>
  <c r="Q1159" i="2"/>
  <c r="J1159" i="2"/>
  <c r="Q1158" i="2"/>
  <c r="J1158" i="2"/>
  <c r="Q1157" i="2"/>
  <c r="J1157" i="2"/>
  <c r="Q1156" i="2"/>
  <c r="J1156" i="2"/>
  <c r="Q1155" i="2"/>
  <c r="J1155" i="2"/>
  <c r="Q1154" i="2"/>
  <c r="J1154" i="2"/>
  <c r="Q1153" i="2"/>
  <c r="J1153" i="2"/>
  <c r="Q1152" i="2"/>
  <c r="J1152" i="2"/>
  <c r="Q1151" i="2"/>
  <c r="J1151" i="2"/>
  <c r="Q1150" i="2"/>
  <c r="J1150" i="2"/>
  <c r="Q1149" i="2"/>
  <c r="J1149" i="2"/>
  <c r="Q1148" i="2"/>
  <c r="J1148" i="2"/>
  <c r="Q1147" i="2"/>
  <c r="J1147" i="2"/>
  <c r="Q1146" i="2"/>
  <c r="J1146" i="2"/>
  <c r="Q1145" i="2"/>
  <c r="J1145" i="2"/>
  <c r="Q1144" i="2"/>
  <c r="J1144" i="2"/>
  <c r="Q1143" i="2"/>
  <c r="J1143" i="2"/>
  <c r="Q1142" i="2"/>
  <c r="J1142" i="2"/>
  <c r="Q1141" i="2"/>
  <c r="J1141" i="2"/>
  <c r="Q1140" i="2"/>
  <c r="J1140" i="2"/>
  <c r="Q1139" i="2"/>
  <c r="J1139" i="2"/>
  <c r="Q1138" i="2"/>
  <c r="J1138" i="2"/>
  <c r="Q1136" i="2"/>
  <c r="J1136" i="2"/>
  <c r="Q1135" i="2"/>
  <c r="J1135" i="2"/>
  <c r="Q1134" i="2"/>
  <c r="J1134" i="2"/>
  <c r="Q1133" i="2"/>
  <c r="J1133" i="2"/>
  <c r="Q1132" i="2"/>
  <c r="J1132" i="2"/>
  <c r="Q1131" i="2"/>
  <c r="J1131" i="2"/>
  <c r="Q1130" i="2"/>
  <c r="J1130" i="2"/>
  <c r="Q1129" i="2"/>
  <c r="J1129" i="2"/>
  <c r="Q1128" i="2"/>
  <c r="J1128" i="2"/>
  <c r="Q1127" i="2"/>
  <c r="J1127" i="2"/>
  <c r="Q1126" i="2"/>
  <c r="J1126" i="2"/>
  <c r="Q1125" i="2"/>
  <c r="J1125" i="2"/>
  <c r="Q1124" i="2"/>
  <c r="J1124" i="2"/>
  <c r="Q1123" i="2"/>
  <c r="J1123" i="2"/>
  <c r="Q1122" i="2"/>
  <c r="J1122" i="2"/>
  <c r="Q1121" i="2"/>
  <c r="J1121" i="2"/>
  <c r="Q1120" i="2"/>
  <c r="J1120" i="2"/>
  <c r="Q1119" i="2"/>
  <c r="J1119" i="2"/>
  <c r="Q1118" i="2"/>
  <c r="J1118" i="2"/>
  <c r="Q1117" i="2"/>
  <c r="J1117" i="2"/>
  <c r="Q1115" i="2"/>
  <c r="J1115" i="2"/>
  <c r="Q1114" i="2"/>
  <c r="J1114" i="2"/>
  <c r="Q1113" i="2"/>
  <c r="J1113" i="2"/>
  <c r="Q1111" i="2"/>
  <c r="J1111" i="2"/>
  <c r="Q1108" i="2"/>
  <c r="J1108" i="2"/>
  <c r="Q1107" i="2"/>
  <c r="J1107" i="2"/>
  <c r="Q1106" i="2"/>
  <c r="J1106" i="2"/>
  <c r="Q1105" i="2"/>
  <c r="J1105" i="2"/>
  <c r="Q1104" i="2"/>
  <c r="J1104" i="2"/>
  <c r="Q1103" i="2"/>
  <c r="J1103" i="2"/>
  <c r="Q1102" i="2"/>
  <c r="J1102" i="2"/>
  <c r="Q1101" i="2"/>
  <c r="J1101" i="2"/>
  <c r="Q1100" i="2"/>
  <c r="J1100" i="2"/>
  <c r="Q1099" i="2"/>
  <c r="J1099" i="2"/>
  <c r="Q1098" i="2"/>
  <c r="J1098" i="2"/>
  <c r="Q1097" i="2"/>
  <c r="J1097" i="2"/>
  <c r="Q1096" i="2"/>
  <c r="J1096" i="2"/>
  <c r="Q1095" i="2"/>
  <c r="J1095" i="2"/>
  <c r="Q1094" i="2"/>
  <c r="J1094" i="2"/>
  <c r="Q1093" i="2"/>
  <c r="J1093" i="2"/>
  <c r="Q1091" i="2"/>
  <c r="J1091" i="2"/>
  <c r="Q1088" i="2"/>
  <c r="J1088" i="2"/>
  <c r="Q1087" i="2"/>
  <c r="J1087" i="2"/>
  <c r="Q1086" i="2"/>
  <c r="J1086" i="2"/>
  <c r="Q1085" i="2"/>
  <c r="J1085" i="2"/>
  <c r="Q1084" i="2"/>
  <c r="J1084" i="2"/>
  <c r="Q1083" i="2"/>
  <c r="J1083" i="2"/>
  <c r="Q1082" i="2"/>
  <c r="J1082" i="2"/>
  <c r="Q1081" i="2"/>
  <c r="J1081" i="2"/>
  <c r="Q1080" i="2"/>
  <c r="J1080" i="2"/>
  <c r="Q1079" i="2"/>
  <c r="J1079" i="2"/>
  <c r="Q1078" i="2"/>
  <c r="J1078" i="2"/>
  <c r="Q1076" i="2"/>
  <c r="J1076" i="2"/>
  <c r="Q1075" i="2"/>
  <c r="J1075" i="2"/>
  <c r="Q1074" i="2"/>
  <c r="J1074" i="2"/>
  <c r="Q1073" i="2"/>
  <c r="J1073" i="2"/>
  <c r="Q1072" i="2"/>
  <c r="J1072" i="2"/>
  <c r="Q1071" i="2"/>
  <c r="J1071" i="2"/>
  <c r="Q1070" i="2"/>
  <c r="J1070" i="2"/>
  <c r="Q1069" i="2"/>
  <c r="J1069" i="2"/>
  <c r="Q1068" i="2"/>
  <c r="J1068" i="2"/>
  <c r="Q1067" i="2"/>
  <c r="J1067" i="2"/>
  <c r="Q1066" i="2"/>
  <c r="J1066" i="2"/>
  <c r="Q1065" i="2"/>
  <c r="J1065" i="2"/>
  <c r="Q1063" i="2"/>
  <c r="J1063" i="2"/>
  <c r="Q1062" i="2"/>
  <c r="J1062" i="2"/>
  <c r="Q1061" i="2"/>
  <c r="J1061" i="2"/>
  <c r="Q1060" i="2"/>
  <c r="J1060" i="2"/>
  <c r="Q1059" i="2"/>
  <c r="J1059" i="2"/>
  <c r="Q1058" i="2"/>
  <c r="J1058" i="2"/>
  <c r="Q1057" i="2"/>
  <c r="J1057" i="2"/>
  <c r="Q1055" i="2"/>
  <c r="J1055" i="2"/>
  <c r="Q1054" i="2"/>
  <c r="J1054" i="2"/>
  <c r="Q1053" i="2"/>
  <c r="J1053" i="2"/>
  <c r="Q1052" i="2"/>
  <c r="J1052" i="2"/>
  <c r="Q1051" i="2"/>
  <c r="J1051" i="2"/>
  <c r="Q1050" i="2"/>
  <c r="J1050" i="2"/>
  <c r="Q1049" i="2"/>
  <c r="J1049" i="2"/>
  <c r="Q1048" i="2"/>
  <c r="J1048" i="2"/>
  <c r="Q1047" i="2"/>
  <c r="J1047" i="2"/>
  <c r="Q1046" i="2"/>
  <c r="J1046" i="2"/>
  <c r="Q1045" i="2"/>
  <c r="J1045" i="2"/>
  <c r="Q1044" i="2"/>
  <c r="J1044" i="2"/>
  <c r="Q1043" i="2"/>
  <c r="J1043" i="2"/>
  <c r="Q1042" i="2"/>
  <c r="J1042" i="2"/>
  <c r="Q1041" i="2"/>
  <c r="J1041" i="2"/>
  <c r="Q1039" i="2"/>
  <c r="J1039" i="2"/>
  <c r="Q1038" i="2"/>
  <c r="J1038" i="2"/>
  <c r="Q1037" i="2"/>
  <c r="J1037" i="2"/>
  <c r="Q1036" i="2"/>
  <c r="J1036" i="2"/>
  <c r="Q1035" i="2"/>
  <c r="J1035" i="2"/>
  <c r="Q1033" i="2"/>
  <c r="J1033" i="2"/>
  <c r="Q1032" i="2"/>
  <c r="J1032" i="2"/>
  <c r="Q1031" i="2"/>
  <c r="J1031" i="2"/>
  <c r="Q1028" i="2"/>
  <c r="J1028" i="2"/>
  <c r="Q1026" i="2"/>
  <c r="J1026" i="2"/>
  <c r="Q1025" i="2"/>
  <c r="J1025" i="2"/>
  <c r="Q1024" i="2"/>
  <c r="J1024" i="2"/>
  <c r="Q1023" i="2"/>
  <c r="J1023" i="2"/>
  <c r="Q1022" i="2"/>
  <c r="J1022" i="2"/>
  <c r="Q1021" i="2"/>
  <c r="J1021" i="2"/>
  <c r="Q1020" i="2"/>
  <c r="J1020" i="2"/>
  <c r="Q1019" i="2"/>
  <c r="J1019" i="2"/>
  <c r="Q1018" i="2"/>
  <c r="J1018" i="2"/>
  <c r="Q1017" i="2"/>
  <c r="J1017" i="2"/>
  <c r="Q1016" i="2"/>
  <c r="J1016" i="2"/>
  <c r="Q1014" i="2"/>
  <c r="J1014" i="2"/>
  <c r="Q1013" i="2"/>
  <c r="J1013" i="2"/>
  <c r="Q1011" i="2"/>
  <c r="J1011" i="2"/>
  <c r="Q1010" i="2"/>
  <c r="J1010" i="2"/>
  <c r="Q1009" i="2"/>
  <c r="J1009" i="2"/>
  <c r="Q1008" i="2"/>
  <c r="J1008" i="2"/>
  <c r="Q1007" i="2"/>
  <c r="J1007" i="2"/>
  <c r="Q1006" i="2"/>
  <c r="J1006" i="2"/>
  <c r="Q1005" i="2"/>
  <c r="J1005" i="2"/>
  <c r="Q1004" i="2"/>
  <c r="J1004" i="2"/>
  <c r="Q1003" i="2"/>
  <c r="J1003" i="2"/>
  <c r="Q1002" i="2"/>
  <c r="J1002" i="2"/>
  <c r="Q1001" i="2"/>
  <c r="J1001" i="2"/>
  <c r="Q1000" i="2"/>
  <c r="J1000" i="2"/>
  <c r="Q999" i="2"/>
  <c r="J999" i="2"/>
  <c r="Q997" i="2"/>
  <c r="J997" i="2"/>
  <c r="Q996" i="2"/>
  <c r="J996" i="2"/>
  <c r="Q993" i="2"/>
  <c r="J993" i="2"/>
  <c r="Q992" i="2"/>
  <c r="J992" i="2"/>
  <c r="Q991" i="2"/>
  <c r="J991" i="2"/>
  <c r="Q989" i="2"/>
  <c r="J989" i="2"/>
  <c r="Q988" i="2"/>
  <c r="J988" i="2"/>
  <c r="Q987" i="2"/>
  <c r="J987" i="2"/>
  <c r="Q986" i="2"/>
  <c r="J986" i="2"/>
  <c r="Q985" i="2"/>
  <c r="J985" i="2"/>
  <c r="Q984" i="2"/>
  <c r="J984" i="2"/>
  <c r="Q983" i="2"/>
  <c r="J983" i="2"/>
  <c r="Q982" i="2"/>
  <c r="J982" i="2"/>
  <c r="Q981" i="2"/>
  <c r="J981" i="2"/>
  <c r="Q980" i="2"/>
  <c r="J980" i="2"/>
  <c r="Q979" i="2"/>
  <c r="J979" i="2"/>
  <c r="Q978" i="2"/>
  <c r="J978" i="2"/>
  <c r="Q977" i="2"/>
  <c r="J977" i="2"/>
  <c r="Q976" i="2"/>
  <c r="J976" i="2"/>
  <c r="Q975" i="2"/>
  <c r="J975" i="2"/>
  <c r="Q974" i="2"/>
  <c r="J974" i="2"/>
  <c r="Q973" i="2"/>
  <c r="J973" i="2"/>
  <c r="Q972" i="2"/>
  <c r="J972" i="2"/>
  <c r="Q971" i="2"/>
  <c r="J971" i="2"/>
  <c r="Q970" i="2"/>
  <c r="J970" i="2"/>
  <c r="Q969" i="2"/>
  <c r="J969" i="2"/>
  <c r="Q968" i="2"/>
  <c r="J968" i="2"/>
  <c r="Q967" i="2"/>
  <c r="J967" i="2"/>
  <c r="Q966" i="2"/>
  <c r="J966" i="2"/>
  <c r="Q965" i="2"/>
  <c r="J965" i="2"/>
  <c r="Q964" i="2"/>
  <c r="J964" i="2"/>
  <c r="Q963" i="2"/>
  <c r="J963" i="2"/>
  <c r="Q962" i="2"/>
  <c r="J962" i="2"/>
  <c r="Q961" i="2"/>
  <c r="J961" i="2"/>
  <c r="Q960" i="2"/>
  <c r="J960" i="2"/>
  <c r="Q959" i="2"/>
  <c r="J959" i="2"/>
  <c r="Q958" i="2"/>
  <c r="J958" i="2"/>
  <c r="Q957" i="2"/>
  <c r="J957" i="2"/>
  <c r="Q956" i="2"/>
  <c r="J956" i="2"/>
  <c r="Q954" i="2"/>
  <c r="J954" i="2"/>
  <c r="Q952" i="2"/>
  <c r="J952" i="2"/>
  <c r="Q951" i="2"/>
  <c r="J951" i="2"/>
  <c r="Q950" i="2"/>
  <c r="J950" i="2"/>
  <c r="Q949" i="2"/>
  <c r="J949" i="2"/>
  <c r="Q948" i="2"/>
  <c r="J948" i="2"/>
  <c r="Q947" i="2"/>
  <c r="J947" i="2"/>
  <c r="Q946" i="2"/>
  <c r="J946" i="2"/>
  <c r="Q945" i="2"/>
  <c r="J945" i="2"/>
  <c r="Q944" i="2"/>
  <c r="J944" i="2"/>
  <c r="Q943" i="2"/>
  <c r="J943" i="2"/>
  <c r="Q942" i="2"/>
  <c r="J942" i="2"/>
  <c r="Q941" i="2"/>
  <c r="J941" i="2"/>
  <c r="Q940" i="2"/>
  <c r="J940" i="2"/>
  <c r="Q939" i="2"/>
  <c r="J939" i="2"/>
  <c r="Q938" i="2"/>
  <c r="J938" i="2"/>
  <c r="Q937" i="2"/>
  <c r="J937" i="2"/>
  <c r="Q936" i="2"/>
  <c r="J936" i="2"/>
  <c r="Q935" i="2"/>
  <c r="J935" i="2"/>
  <c r="Q934" i="2"/>
  <c r="J934" i="2"/>
  <c r="Q933" i="2"/>
  <c r="J933" i="2"/>
  <c r="Q932" i="2"/>
  <c r="J932" i="2"/>
  <c r="Q931" i="2"/>
  <c r="J931" i="2"/>
  <c r="Q930" i="2"/>
  <c r="J930" i="2"/>
  <c r="Q929" i="2"/>
  <c r="J929" i="2"/>
  <c r="Q927" i="2"/>
  <c r="J927" i="2"/>
  <c r="Q926" i="2"/>
  <c r="J926" i="2"/>
  <c r="Q925" i="2"/>
  <c r="J925" i="2"/>
  <c r="Q924" i="2"/>
  <c r="J924" i="2"/>
  <c r="Q923" i="2"/>
  <c r="J923" i="2"/>
  <c r="Q922" i="2"/>
  <c r="J922" i="2"/>
  <c r="Q921" i="2"/>
  <c r="J921" i="2"/>
  <c r="Q920" i="2"/>
  <c r="J920" i="2"/>
  <c r="Q918" i="2"/>
  <c r="J918" i="2"/>
  <c r="Q917" i="2"/>
  <c r="J917" i="2"/>
  <c r="Q916" i="2"/>
  <c r="J916" i="2"/>
  <c r="Q915" i="2"/>
  <c r="J915" i="2"/>
  <c r="Q914" i="2"/>
  <c r="J914" i="2"/>
  <c r="Q913" i="2"/>
  <c r="J913" i="2"/>
  <c r="Q912" i="2"/>
  <c r="J912" i="2"/>
  <c r="Q911" i="2"/>
  <c r="J911" i="2"/>
  <c r="Q910" i="2"/>
  <c r="J910" i="2"/>
  <c r="Q909" i="2"/>
  <c r="J909" i="2"/>
  <c r="Q908" i="2"/>
  <c r="J908" i="2"/>
  <c r="Q907" i="2"/>
  <c r="J907" i="2"/>
  <c r="Q906" i="2"/>
  <c r="J906" i="2"/>
  <c r="Q905" i="2"/>
  <c r="J905" i="2"/>
  <c r="Q904" i="2"/>
  <c r="J904" i="2"/>
  <c r="Q903" i="2"/>
  <c r="J903" i="2"/>
  <c r="Q902" i="2"/>
  <c r="J902" i="2"/>
  <c r="Q901" i="2"/>
  <c r="J901" i="2"/>
  <c r="Q900" i="2"/>
  <c r="J900" i="2"/>
  <c r="Q899" i="2"/>
  <c r="J899" i="2"/>
  <c r="Q898" i="2"/>
  <c r="J898" i="2"/>
  <c r="Q897" i="2"/>
  <c r="J897" i="2"/>
  <c r="Q896" i="2"/>
  <c r="J896" i="2"/>
  <c r="Q895" i="2"/>
  <c r="J895" i="2"/>
  <c r="Q894" i="2"/>
  <c r="J894" i="2"/>
  <c r="Q893" i="2"/>
  <c r="J893" i="2"/>
  <c r="Q892" i="2"/>
  <c r="J892" i="2"/>
  <c r="Q891" i="2"/>
  <c r="J891" i="2"/>
  <c r="Q890" i="2"/>
  <c r="J890" i="2"/>
  <c r="Q888" i="2"/>
  <c r="J888" i="2"/>
  <c r="Q887" i="2"/>
  <c r="J887" i="2"/>
  <c r="Q886" i="2"/>
  <c r="J886" i="2"/>
  <c r="Q885" i="2"/>
  <c r="J885" i="2"/>
  <c r="Q884" i="2"/>
  <c r="J884" i="2"/>
  <c r="Q883" i="2"/>
  <c r="J883" i="2"/>
  <c r="Q882" i="2"/>
  <c r="J882" i="2"/>
  <c r="Q880" i="2"/>
  <c r="J880" i="2"/>
  <c r="Q879" i="2"/>
  <c r="J879" i="2"/>
  <c r="Q878" i="2"/>
  <c r="J878" i="2"/>
  <c r="Q876" i="2"/>
  <c r="J876" i="2"/>
  <c r="Q875" i="2"/>
  <c r="J875" i="2"/>
  <c r="Q874" i="2"/>
  <c r="J874" i="2"/>
  <c r="Q873" i="2"/>
  <c r="J873" i="2"/>
  <c r="Q872" i="2"/>
  <c r="J872" i="2"/>
  <c r="Q871" i="2"/>
  <c r="J871" i="2"/>
  <c r="Q870" i="2"/>
  <c r="J870" i="2"/>
  <c r="Q868" i="2"/>
  <c r="J868" i="2"/>
  <c r="Q867" i="2"/>
  <c r="J867" i="2"/>
  <c r="Q866" i="2"/>
  <c r="J866" i="2"/>
  <c r="Q865" i="2"/>
  <c r="J865" i="2"/>
  <c r="Q864" i="2"/>
  <c r="J864" i="2"/>
  <c r="Q863" i="2"/>
  <c r="J863" i="2"/>
  <c r="Q862" i="2"/>
  <c r="J862" i="2"/>
  <c r="Q861" i="2"/>
  <c r="J861" i="2"/>
  <c r="Q860" i="2"/>
  <c r="J860" i="2"/>
  <c r="Q859" i="2"/>
  <c r="J859" i="2"/>
  <c r="Q858" i="2"/>
  <c r="J858" i="2"/>
  <c r="Q857" i="2"/>
  <c r="J857" i="2"/>
  <c r="Q856" i="2"/>
  <c r="J856" i="2"/>
  <c r="Q855" i="2"/>
  <c r="J855" i="2"/>
  <c r="Q854" i="2"/>
  <c r="J854" i="2"/>
  <c r="Q853" i="2"/>
  <c r="J853" i="2"/>
  <c r="Q852" i="2"/>
  <c r="J852" i="2"/>
  <c r="Q850" i="2"/>
  <c r="J850" i="2"/>
  <c r="Q849" i="2"/>
  <c r="J849" i="2"/>
  <c r="Q848" i="2"/>
  <c r="J848" i="2"/>
  <c r="Q847" i="2"/>
  <c r="J847" i="2"/>
  <c r="Q846" i="2"/>
  <c r="J846" i="2"/>
  <c r="Q845" i="2"/>
  <c r="J845" i="2"/>
  <c r="Q844" i="2"/>
  <c r="J844" i="2"/>
  <c r="Q843" i="2"/>
  <c r="J843" i="2"/>
  <c r="Q842" i="2"/>
  <c r="J842" i="2"/>
  <c r="Q841" i="2"/>
  <c r="J841" i="2"/>
  <c r="Q840" i="2"/>
  <c r="J840" i="2"/>
  <c r="Q839" i="2"/>
  <c r="J839" i="2"/>
  <c r="Q838" i="2"/>
  <c r="J838" i="2"/>
  <c r="Q837" i="2"/>
  <c r="J837" i="2"/>
  <c r="Q836" i="2"/>
  <c r="J836" i="2"/>
  <c r="Q835" i="2"/>
  <c r="J835" i="2"/>
  <c r="Q834" i="2"/>
  <c r="J834" i="2"/>
  <c r="Q833" i="2"/>
  <c r="J833" i="2"/>
  <c r="Q832" i="2"/>
  <c r="J832" i="2"/>
  <c r="Q831" i="2"/>
  <c r="J831" i="2"/>
  <c r="Q830" i="2"/>
  <c r="J830" i="2"/>
  <c r="Q829" i="2"/>
  <c r="J829" i="2"/>
  <c r="Q824" i="2"/>
  <c r="J824" i="2"/>
  <c r="Q823" i="2"/>
  <c r="J823" i="2"/>
  <c r="Q822" i="2"/>
  <c r="J822" i="2"/>
  <c r="Q821" i="2"/>
  <c r="J821" i="2"/>
  <c r="Q820" i="2"/>
  <c r="J820" i="2"/>
  <c r="Q819" i="2"/>
  <c r="J819" i="2"/>
  <c r="Q818" i="2"/>
  <c r="J818" i="2"/>
  <c r="Q817" i="2"/>
  <c r="J817" i="2"/>
  <c r="Q816" i="2"/>
  <c r="J816" i="2"/>
  <c r="Q815" i="2"/>
  <c r="J815" i="2"/>
  <c r="Q814" i="2"/>
  <c r="J814" i="2"/>
  <c r="Q813" i="2"/>
  <c r="J813" i="2"/>
  <c r="Q812" i="2"/>
  <c r="J812" i="2"/>
  <c r="Q811" i="2"/>
  <c r="J811" i="2"/>
  <c r="Q810" i="2"/>
  <c r="J810" i="2"/>
  <c r="Q809" i="2"/>
  <c r="J809" i="2"/>
  <c r="Q808" i="2"/>
  <c r="J808" i="2"/>
  <c r="Q807" i="2"/>
  <c r="J807" i="2"/>
  <c r="Q806" i="2"/>
  <c r="J806" i="2"/>
  <c r="Q805" i="2"/>
  <c r="J805" i="2"/>
  <c r="Q804" i="2"/>
  <c r="J804" i="2"/>
  <c r="Q803" i="2"/>
  <c r="J803" i="2"/>
  <c r="Q802" i="2"/>
  <c r="J802" i="2"/>
  <c r="Q801" i="2"/>
  <c r="J801" i="2"/>
  <c r="Q799" i="2"/>
  <c r="J799" i="2"/>
  <c r="Q798" i="2"/>
  <c r="J798" i="2"/>
  <c r="Q797" i="2"/>
  <c r="J797" i="2"/>
  <c r="Q796" i="2"/>
  <c r="J796" i="2"/>
  <c r="Q793" i="2"/>
  <c r="J793" i="2"/>
  <c r="Q792" i="2"/>
  <c r="J792" i="2"/>
  <c r="Q791" i="2"/>
  <c r="J791" i="2"/>
  <c r="Q790" i="2"/>
  <c r="J790" i="2"/>
  <c r="Q789" i="2"/>
  <c r="J789" i="2"/>
  <c r="Q788" i="2"/>
  <c r="J788" i="2"/>
  <c r="Q787" i="2"/>
  <c r="J787" i="2"/>
  <c r="Q786" i="2"/>
  <c r="J786" i="2"/>
  <c r="Q785" i="2"/>
  <c r="J785" i="2"/>
  <c r="Q784" i="2"/>
  <c r="J784" i="2"/>
  <c r="Q783" i="2"/>
  <c r="J783" i="2"/>
  <c r="Q782" i="2"/>
  <c r="J782" i="2"/>
  <c r="Q781" i="2"/>
  <c r="J781" i="2"/>
  <c r="Q780" i="2"/>
  <c r="J780" i="2"/>
  <c r="Q779" i="2"/>
  <c r="J779" i="2"/>
  <c r="Q778" i="2"/>
  <c r="J778" i="2"/>
  <c r="Q777" i="2"/>
  <c r="J777" i="2"/>
  <c r="Q776" i="2"/>
  <c r="J776" i="2"/>
  <c r="Q775" i="2"/>
  <c r="J775" i="2"/>
  <c r="Q773" i="2"/>
  <c r="J773" i="2"/>
  <c r="Q772" i="2"/>
  <c r="J772" i="2"/>
  <c r="Q771" i="2"/>
  <c r="J771" i="2"/>
  <c r="Q770" i="2"/>
  <c r="J770" i="2"/>
  <c r="Q769" i="2"/>
  <c r="J769" i="2"/>
  <c r="Q768" i="2"/>
  <c r="J768" i="2"/>
  <c r="Q767" i="2"/>
  <c r="J767" i="2"/>
  <c r="Q766" i="2"/>
  <c r="J766" i="2"/>
  <c r="Q765" i="2"/>
  <c r="J765" i="2"/>
  <c r="Q764" i="2"/>
  <c r="J764" i="2"/>
  <c r="Q763" i="2"/>
  <c r="J763" i="2"/>
  <c r="Q762" i="2"/>
  <c r="J762" i="2"/>
  <c r="Q761" i="2"/>
  <c r="J761" i="2"/>
  <c r="Q760" i="2"/>
  <c r="J760" i="2"/>
  <c r="Q759" i="2"/>
  <c r="J759" i="2"/>
  <c r="Q758" i="2"/>
  <c r="J758" i="2"/>
  <c r="Q757" i="2"/>
  <c r="J757" i="2"/>
  <c r="Q756" i="2"/>
  <c r="J756" i="2"/>
  <c r="Q755" i="2"/>
  <c r="J755" i="2"/>
  <c r="Q754" i="2"/>
  <c r="J754" i="2"/>
  <c r="Q753" i="2"/>
  <c r="J753" i="2"/>
  <c r="Q752" i="2"/>
  <c r="J752" i="2"/>
  <c r="Q751" i="2"/>
  <c r="J751" i="2"/>
  <c r="Q750" i="2"/>
  <c r="J750" i="2"/>
  <c r="Q749" i="2"/>
  <c r="J749" i="2"/>
  <c r="Q748" i="2"/>
  <c r="J748" i="2"/>
  <c r="Q747" i="2"/>
  <c r="J747" i="2"/>
  <c r="Q746" i="2"/>
  <c r="J746" i="2"/>
  <c r="Q745" i="2"/>
  <c r="J745" i="2"/>
  <c r="Q744" i="2"/>
  <c r="J744" i="2"/>
  <c r="Q743" i="2"/>
  <c r="J743" i="2"/>
  <c r="Q742" i="2"/>
  <c r="J742" i="2"/>
  <c r="Q741" i="2"/>
  <c r="J741" i="2"/>
  <c r="Q740" i="2"/>
  <c r="J740" i="2"/>
  <c r="Q739" i="2"/>
  <c r="J739" i="2"/>
  <c r="Q738" i="2"/>
  <c r="J738" i="2"/>
  <c r="Q737" i="2"/>
  <c r="J737" i="2"/>
  <c r="Q736" i="2"/>
  <c r="J736" i="2"/>
  <c r="Q735" i="2"/>
  <c r="J735" i="2"/>
  <c r="Q734" i="2"/>
  <c r="J734" i="2"/>
  <c r="Q733" i="2"/>
  <c r="J733" i="2"/>
  <c r="Q732" i="2"/>
  <c r="J732" i="2"/>
  <c r="Q731" i="2"/>
  <c r="J731" i="2"/>
  <c r="Q730" i="2"/>
  <c r="J730" i="2"/>
  <c r="Q729" i="2"/>
  <c r="J729" i="2"/>
  <c r="Q728" i="2"/>
  <c r="J728" i="2"/>
  <c r="Q727" i="2"/>
  <c r="J727" i="2"/>
  <c r="Q726" i="2"/>
  <c r="J726" i="2"/>
  <c r="Q725" i="2"/>
  <c r="J725" i="2"/>
  <c r="Q724" i="2"/>
  <c r="J724" i="2"/>
  <c r="Q723" i="2"/>
  <c r="J723" i="2"/>
  <c r="Q722" i="2"/>
  <c r="J722" i="2"/>
  <c r="Q721" i="2"/>
  <c r="J721" i="2"/>
  <c r="Q720" i="2"/>
  <c r="J720" i="2"/>
  <c r="Q719" i="2"/>
  <c r="J719" i="2"/>
  <c r="Q718" i="2"/>
  <c r="J718" i="2"/>
  <c r="Q717" i="2"/>
  <c r="J717" i="2"/>
  <c r="Q716" i="2"/>
  <c r="J716" i="2"/>
  <c r="Q714" i="2"/>
  <c r="J714" i="2"/>
  <c r="Q713" i="2"/>
  <c r="J713" i="2"/>
  <c r="Q712" i="2"/>
  <c r="J712" i="2"/>
  <c r="Q711" i="2"/>
  <c r="J711" i="2"/>
  <c r="Q710" i="2"/>
  <c r="J710" i="2"/>
  <c r="Q709" i="2"/>
  <c r="J709" i="2"/>
  <c r="Q707" i="2"/>
  <c r="J707" i="2"/>
  <c r="Q706" i="2"/>
  <c r="J706" i="2"/>
  <c r="Q705" i="2"/>
  <c r="J705" i="2"/>
  <c r="Q704" i="2"/>
  <c r="J704" i="2"/>
  <c r="Q702" i="2"/>
  <c r="J702" i="2"/>
  <c r="Q701" i="2"/>
  <c r="J701" i="2"/>
  <c r="Q700" i="2"/>
  <c r="J700" i="2"/>
  <c r="Q699" i="2"/>
  <c r="J699" i="2"/>
  <c r="Q698" i="2"/>
  <c r="J698" i="2"/>
  <c r="Q697" i="2"/>
  <c r="J697" i="2"/>
  <c r="Q696" i="2"/>
  <c r="J696" i="2"/>
  <c r="Q695" i="2"/>
  <c r="J695" i="2"/>
  <c r="Q693" i="2"/>
  <c r="J693" i="2"/>
  <c r="Q692" i="2"/>
  <c r="J692" i="2"/>
  <c r="Q691" i="2"/>
  <c r="J691" i="2"/>
  <c r="Q690" i="2"/>
  <c r="J690" i="2"/>
  <c r="Q689" i="2"/>
  <c r="J689" i="2"/>
  <c r="Q688" i="2"/>
  <c r="J688" i="2"/>
  <c r="Q687" i="2"/>
  <c r="J687" i="2"/>
  <c r="Q686" i="2"/>
  <c r="J686" i="2"/>
  <c r="Q685" i="2"/>
  <c r="J685" i="2"/>
  <c r="Q684" i="2"/>
  <c r="J684" i="2"/>
  <c r="Q683" i="2"/>
  <c r="J683" i="2"/>
  <c r="Q682" i="2"/>
  <c r="J682" i="2"/>
  <c r="Q681" i="2"/>
  <c r="J681" i="2"/>
  <c r="Q680" i="2"/>
  <c r="J680" i="2"/>
  <c r="Q679" i="2"/>
  <c r="J679" i="2"/>
  <c r="Q678" i="2"/>
  <c r="J678" i="2"/>
  <c r="Q677" i="2"/>
  <c r="J677" i="2"/>
  <c r="Q676" i="2"/>
  <c r="J676" i="2"/>
  <c r="Q674" i="2"/>
  <c r="J674" i="2"/>
  <c r="Q672" i="2"/>
  <c r="J672" i="2"/>
  <c r="Q671" i="2"/>
  <c r="J671" i="2"/>
  <c r="Q670" i="2"/>
  <c r="J670" i="2"/>
  <c r="Q669" i="2"/>
  <c r="J669" i="2"/>
  <c r="Q667" i="2"/>
  <c r="J667" i="2"/>
  <c r="Q666" i="2"/>
  <c r="J666" i="2"/>
  <c r="Q665" i="2"/>
  <c r="J665" i="2"/>
  <c r="Q664" i="2"/>
  <c r="J664" i="2"/>
  <c r="Q663" i="2"/>
  <c r="J663" i="2"/>
  <c r="Q662" i="2"/>
  <c r="J662" i="2"/>
  <c r="Q659" i="2"/>
  <c r="J659" i="2"/>
  <c r="Q657" i="2"/>
  <c r="J657" i="2"/>
  <c r="Q656" i="2"/>
  <c r="J656" i="2"/>
  <c r="Q655" i="2"/>
  <c r="J655" i="2"/>
  <c r="Q654" i="2"/>
  <c r="J654" i="2"/>
  <c r="Q653" i="2"/>
  <c r="J653" i="2"/>
  <c r="Q652" i="2"/>
  <c r="J652" i="2"/>
  <c r="Q650" i="2"/>
  <c r="J650" i="2"/>
  <c r="Q649" i="2"/>
  <c r="J649" i="2"/>
  <c r="Q648" i="2"/>
  <c r="J648" i="2"/>
  <c r="Q647" i="2"/>
  <c r="J647" i="2"/>
  <c r="Q646" i="2"/>
  <c r="J646" i="2"/>
  <c r="Q644" i="2"/>
  <c r="J644" i="2"/>
  <c r="Q643" i="2"/>
  <c r="J643" i="2"/>
  <c r="Q642" i="2"/>
  <c r="J642" i="2"/>
  <c r="Q641" i="2"/>
  <c r="J641" i="2"/>
  <c r="Q640" i="2"/>
  <c r="J640" i="2"/>
  <c r="Q639" i="2"/>
  <c r="J639" i="2"/>
  <c r="Q637" i="2"/>
  <c r="J637" i="2"/>
  <c r="Q636" i="2"/>
  <c r="J636" i="2"/>
  <c r="Q635" i="2"/>
  <c r="J635" i="2"/>
  <c r="Q634" i="2"/>
  <c r="J634" i="2"/>
  <c r="Q633" i="2"/>
  <c r="J633" i="2"/>
  <c r="Q632" i="2"/>
  <c r="J632" i="2"/>
  <c r="Q631" i="2"/>
  <c r="J631" i="2"/>
  <c r="Q630" i="2"/>
  <c r="J630" i="2"/>
  <c r="Q627" i="2"/>
  <c r="J627" i="2"/>
  <c r="Q626" i="2"/>
  <c r="J626" i="2"/>
  <c r="Q625" i="2"/>
  <c r="J625" i="2"/>
  <c r="Q624" i="2"/>
  <c r="J624" i="2"/>
  <c r="Q622" i="2"/>
  <c r="J622" i="2"/>
  <c r="Q621" i="2"/>
  <c r="J621" i="2"/>
  <c r="Q620" i="2"/>
  <c r="J620" i="2"/>
  <c r="Q619" i="2"/>
  <c r="J619" i="2"/>
  <c r="Q618" i="2"/>
  <c r="J618" i="2"/>
  <c r="Q617" i="2"/>
  <c r="J617" i="2"/>
  <c r="Q616" i="2"/>
  <c r="J616" i="2"/>
  <c r="Q615" i="2"/>
  <c r="J615" i="2"/>
  <c r="Q614" i="2"/>
  <c r="J614" i="2"/>
  <c r="Q613" i="2"/>
  <c r="J613" i="2"/>
  <c r="Q612" i="2"/>
  <c r="J612" i="2"/>
  <c r="Q611" i="2"/>
  <c r="J611" i="2"/>
  <c r="Q610" i="2"/>
  <c r="J610" i="2"/>
  <c r="Q609" i="2"/>
  <c r="J609" i="2"/>
  <c r="Q608" i="2"/>
  <c r="J608" i="2"/>
  <c r="Q607" i="2"/>
  <c r="J607" i="2"/>
  <c r="Q606" i="2"/>
  <c r="J606" i="2"/>
  <c r="Q605" i="2"/>
  <c r="J605" i="2"/>
  <c r="Q604" i="2"/>
  <c r="J604" i="2"/>
  <c r="Q603" i="2"/>
  <c r="J603" i="2"/>
  <c r="Q602" i="2"/>
  <c r="J602" i="2"/>
  <c r="Q600" i="2"/>
  <c r="J600" i="2"/>
  <c r="Q599" i="2"/>
  <c r="J599" i="2"/>
  <c r="Q598" i="2"/>
  <c r="J598" i="2"/>
  <c r="Q597" i="2"/>
  <c r="J597" i="2"/>
  <c r="Q596" i="2"/>
  <c r="J596" i="2"/>
  <c r="Q595" i="2"/>
  <c r="J595" i="2"/>
  <c r="Q594" i="2"/>
  <c r="J594" i="2"/>
  <c r="Q593" i="2"/>
  <c r="J593" i="2"/>
  <c r="Q592" i="2"/>
  <c r="J592" i="2"/>
  <c r="Q591" i="2"/>
  <c r="J591" i="2"/>
  <c r="Q590" i="2"/>
  <c r="J590" i="2"/>
  <c r="Q589" i="2"/>
  <c r="J589" i="2"/>
  <c r="Q588" i="2"/>
  <c r="J588" i="2"/>
  <c r="Q587" i="2"/>
  <c r="J587" i="2"/>
  <c r="Q586" i="2"/>
  <c r="J586" i="2"/>
  <c r="Q585" i="2"/>
  <c r="J585" i="2"/>
  <c r="Q584" i="2"/>
  <c r="J584" i="2"/>
  <c r="Q583" i="2"/>
  <c r="J583" i="2"/>
  <c r="Q582" i="2"/>
  <c r="J582" i="2"/>
  <c r="Q581" i="2"/>
  <c r="J581" i="2"/>
  <c r="Q580" i="2"/>
  <c r="J580" i="2"/>
  <c r="Q579" i="2"/>
  <c r="J579" i="2"/>
  <c r="Q578" i="2"/>
  <c r="J578" i="2"/>
  <c r="Q577" i="2"/>
  <c r="J577" i="2"/>
  <c r="Q576" i="2"/>
  <c r="J576" i="2"/>
  <c r="Q575" i="2"/>
  <c r="J575" i="2"/>
  <c r="Q574" i="2"/>
  <c r="J574" i="2"/>
  <c r="Q573" i="2"/>
  <c r="J573" i="2"/>
  <c r="Q572" i="2"/>
  <c r="J572" i="2"/>
  <c r="Q571" i="2"/>
  <c r="J571" i="2"/>
  <c r="Q570" i="2"/>
  <c r="J570" i="2"/>
  <c r="Q569" i="2"/>
  <c r="J569" i="2"/>
  <c r="Q568" i="2"/>
  <c r="J568" i="2"/>
  <c r="Q567" i="2"/>
  <c r="J567" i="2"/>
  <c r="Q566" i="2"/>
  <c r="J566" i="2"/>
  <c r="Q565" i="2"/>
  <c r="J565" i="2"/>
  <c r="Q564" i="2"/>
  <c r="J564" i="2"/>
  <c r="Q563" i="2"/>
  <c r="J563" i="2"/>
  <c r="Q562" i="2"/>
  <c r="J562" i="2"/>
  <c r="Q561" i="2"/>
  <c r="J561" i="2"/>
  <c r="Q560" i="2"/>
  <c r="J560" i="2"/>
  <c r="Q559" i="2"/>
  <c r="J559" i="2"/>
  <c r="Q558" i="2"/>
  <c r="J558" i="2"/>
  <c r="Q557" i="2"/>
  <c r="J557" i="2"/>
  <c r="Q555" i="2"/>
  <c r="J555" i="2"/>
  <c r="Q554" i="2"/>
  <c r="J554" i="2"/>
  <c r="Q553" i="2"/>
  <c r="J553" i="2"/>
  <c r="Q552" i="2"/>
  <c r="J552" i="2"/>
  <c r="Q551" i="2"/>
  <c r="J551" i="2"/>
  <c r="Q550" i="2"/>
  <c r="J550" i="2"/>
  <c r="Q549" i="2"/>
  <c r="J549" i="2"/>
  <c r="Q548" i="2"/>
  <c r="J548" i="2"/>
  <c r="Q547" i="2"/>
  <c r="J547" i="2"/>
  <c r="Q546" i="2"/>
  <c r="J546" i="2"/>
  <c r="Q545" i="2"/>
  <c r="J545" i="2"/>
  <c r="Q543" i="2"/>
  <c r="J543" i="2"/>
  <c r="Q540" i="2"/>
  <c r="J540" i="2"/>
  <c r="Q539" i="2"/>
  <c r="J539" i="2"/>
  <c r="Q538" i="2"/>
  <c r="J538" i="2"/>
  <c r="Q537" i="2"/>
  <c r="J537" i="2"/>
  <c r="Q536" i="2"/>
  <c r="J536" i="2"/>
  <c r="Q535" i="2"/>
  <c r="J535" i="2"/>
  <c r="Q534" i="2"/>
  <c r="J534" i="2"/>
  <c r="Q533" i="2"/>
  <c r="J533" i="2"/>
  <c r="Q531" i="2"/>
  <c r="J531" i="2"/>
  <c r="Q530" i="2"/>
  <c r="J530" i="2"/>
  <c r="Q529" i="2"/>
  <c r="J529" i="2"/>
  <c r="Q528" i="2"/>
  <c r="J528" i="2"/>
  <c r="Q527" i="2"/>
  <c r="J527" i="2"/>
  <c r="Q526" i="2"/>
  <c r="J526" i="2"/>
  <c r="Q525" i="2"/>
  <c r="J525" i="2"/>
  <c r="Q524" i="2"/>
  <c r="J524" i="2"/>
  <c r="Q523" i="2"/>
  <c r="J523" i="2"/>
  <c r="Q521" i="2"/>
  <c r="J521" i="2"/>
  <c r="Q520" i="2"/>
  <c r="J520" i="2"/>
  <c r="Q519" i="2"/>
  <c r="J519" i="2"/>
  <c r="Q518" i="2"/>
  <c r="J518" i="2"/>
  <c r="Q517" i="2"/>
  <c r="J517" i="2"/>
  <c r="Q516" i="2"/>
  <c r="J516" i="2"/>
  <c r="Q515" i="2"/>
  <c r="J515" i="2"/>
  <c r="Q513" i="2"/>
  <c r="J513" i="2"/>
  <c r="Q512" i="2"/>
  <c r="J512" i="2"/>
  <c r="Q511" i="2"/>
  <c r="J511" i="2"/>
  <c r="Q510" i="2"/>
  <c r="J510" i="2"/>
  <c r="Q509" i="2"/>
  <c r="J509" i="2"/>
  <c r="Q508" i="2"/>
  <c r="J508" i="2"/>
  <c r="Q507" i="2"/>
  <c r="J507" i="2"/>
  <c r="Q506" i="2"/>
  <c r="J506" i="2"/>
  <c r="Q505" i="2"/>
  <c r="J505" i="2"/>
  <c r="Q503" i="2"/>
  <c r="J503" i="2"/>
  <c r="Q502" i="2"/>
  <c r="J502" i="2"/>
  <c r="Q501" i="2"/>
  <c r="J501" i="2"/>
  <c r="Q500" i="2"/>
  <c r="J500" i="2"/>
  <c r="Q499" i="2"/>
  <c r="J499" i="2"/>
  <c r="Q498" i="2"/>
  <c r="J498" i="2"/>
  <c r="Q497" i="2"/>
  <c r="J497" i="2"/>
  <c r="Q496" i="2"/>
  <c r="J496" i="2"/>
  <c r="Q495" i="2"/>
  <c r="J495" i="2"/>
  <c r="Q494" i="2"/>
  <c r="J494" i="2"/>
  <c r="Q493" i="2"/>
  <c r="J493" i="2"/>
  <c r="Q492" i="2"/>
  <c r="J492" i="2"/>
  <c r="Q491" i="2"/>
  <c r="J491" i="2"/>
  <c r="Q490" i="2"/>
  <c r="J490" i="2"/>
  <c r="Q489" i="2"/>
  <c r="J489" i="2"/>
  <c r="Q488" i="2"/>
  <c r="J488" i="2"/>
  <c r="Q487" i="2"/>
  <c r="J487" i="2"/>
  <c r="Q486" i="2"/>
  <c r="J486" i="2"/>
  <c r="Q485" i="2"/>
  <c r="J485" i="2"/>
  <c r="Q484" i="2"/>
  <c r="J484" i="2"/>
  <c r="Q483" i="2"/>
  <c r="J483" i="2"/>
  <c r="Q482" i="2"/>
  <c r="J482" i="2"/>
  <c r="Q481" i="2"/>
  <c r="J481" i="2"/>
  <c r="Q479" i="2"/>
  <c r="J479" i="2"/>
  <c r="Q478" i="2"/>
  <c r="J478" i="2"/>
  <c r="Q477" i="2"/>
  <c r="J477" i="2"/>
  <c r="Q476" i="2"/>
  <c r="J476" i="2"/>
  <c r="Q475" i="2"/>
  <c r="J475" i="2"/>
  <c r="Q474" i="2"/>
  <c r="J474" i="2"/>
  <c r="Q473" i="2"/>
  <c r="J473" i="2"/>
  <c r="Q472" i="2"/>
  <c r="J472" i="2"/>
  <c r="Q471" i="2"/>
  <c r="J471" i="2"/>
  <c r="Q470" i="2"/>
  <c r="J470" i="2"/>
  <c r="Q469" i="2"/>
  <c r="J469" i="2"/>
  <c r="Q468" i="2"/>
  <c r="J468" i="2"/>
  <c r="Q465" i="2"/>
  <c r="J465" i="2"/>
  <c r="Q463" i="2"/>
  <c r="J463" i="2"/>
  <c r="Q462" i="2"/>
  <c r="J462" i="2"/>
  <c r="Q461" i="2"/>
  <c r="J461" i="2"/>
  <c r="Q460" i="2"/>
  <c r="J460" i="2"/>
  <c r="Q459" i="2"/>
  <c r="J459" i="2"/>
  <c r="Q458" i="2"/>
  <c r="J458" i="2"/>
  <c r="Q456" i="2"/>
  <c r="J456" i="2"/>
  <c r="Q455" i="2"/>
  <c r="J455" i="2"/>
  <c r="Q454" i="2"/>
  <c r="J454" i="2"/>
  <c r="Q453" i="2"/>
  <c r="J453" i="2"/>
  <c r="Q452" i="2"/>
  <c r="J452" i="2"/>
  <c r="Q451" i="2"/>
  <c r="J451" i="2"/>
  <c r="Q450" i="2"/>
  <c r="J450" i="2"/>
  <c r="Q447" i="2"/>
  <c r="J447" i="2"/>
  <c r="Q446" i="2"/>
  <c r="J446" i="2"/>
  <c r="Q445" i="2"/>
  <c r="J445" i="2"/>
  <c r="Q444" i="2"/>
  <c r="J444" i="2"/>
  <c r="Q443" i="2"/>
  <c r="J443" i="2"/>
  <c r="Q442" i="2"/>
  <c r="J442" i="2"/>
  <c r="Q441" i="2"/>
  <c r="J441" i="2"/>
  <c r="Q440" i="2"/>
  <c r="J440" i="2"/>
  <c r="Q439" i="2"/>
  <c r="J439" i="2"/>
  <c r="Q438" i="2"/>
  <c r="J438" i="2"/>
  <c r="Q437" i="2"/>
  <c r="J437" i="2"/>
  <c r="Q436" i="2"/>
  <c r="J436" i="2"/>
  <c r="Q435" i="2"/>
  <c r="J435" i="2"/>
  <c r="Q434" i="2"/>
  <c r="J434" i="2"/>
  <c r="Q432" i="2"/>
  <c r="J432" i="2"/>
  <c r="Q431" i="2"/>
  <c r="J431" i="2"/>
  <c r="Q430" i="2"/>
  <c r="J430" i="2"/>
  <c r="Q429" i="2"/>
  <c r="J429" i="2"/>
  <c r="Q428" i="2"/>
  <c r="J428" i="2"/>
  <c r="Q427" i="2"/>
  <c r="J427" i="2"/>
  <c r="Q426" i="2"/>
  <c r="J426" i="2"/>
  <c r="Q425" i="2"/>
  <c r="J425" i="2"/>
  <c r="Q424" i="2"/>
  <c r="J424" i="2"/>
  <c r="Q423" i="2"/>
  <c r="J423" i="2"/>
  <c r="Q422" i="2"/>
  <c r="J422" i="2"/>
  <c r="Q421" i="2"/>
  <c r="J421" i="2"/>
  <c r="Q420" i="2"/>
  <c r="J420" i="2"/>
  <c r="Q419" i="2"/>
  <c r="J419" i="2"/>
  <c r="Q418" i="2"/>
  <c r="J418" i="2"/>
  <c r="Q417" i="2"/>
  <c r="J417" i="2"/>
  <c r="Q416" i="2"/>
  <c r="J416" i="2"/>
  <c r="Q415" i="2"/>
  <c r="J415" i="2"/>
  <c r="Q414" i="2"/>
  <c r="J414" i="2"/>
  <c r="Q413" i="2"/>
  <c r="J413" i="2"/>
  <c r="Q412" i="2"/>
  <c r="J412" i="2"/>
  <c r="Q410" i="2"/>
  <c r="J410" i="2"/>
  <c r="Q409" i="2"/>
  <c r="J409" i="2"/>
  <c r="Q408" i="2"/>
  <c r="J408" i="2"/>
  <c r="Q407" i="2"/>
  <c r="J407" i="2"/>
  <c r="Q406" i="2"/>
  <c r="J406" i="2"/>
  <c r="Q405" i="2"/>
  <c r="J405" i="2"/>
  <c r="Q404" i="2"/>
  <c r="J404" i="2"/>
  <c r="Q403" i="2"/>
  <c r="J403" i="2"/>
  <c r="Q402" i="2"/>
  <c r="J402" i="2"/>
  <c r="Q401" i="2"/>
  <c r="J401" i="2"/>
  <c r="Q400" i="2"/>
  <c r="J400" i="2"/>
  <c r="Q399" i="2"/>
  <c r="J399" i="2"/>
  <c r="Q398" i="2"/>
  <c r="J398" i="2"/>
  <c r="Q397" i="2"/>
  <c r="J397" i="2"/>
  <c r="Q396" i="2"/>
  <c r="J396" i="2"/>
  <c r="Q395" i="2"/>
  <c r="J395" i="2"/>
  <c r="Q394" i="2"/>
  <c r="J394" i="2"/>
  <c r="Q393" i="2"/>
  <c r="J393" i="2"/>
  <c r="Q392" i="2"/>
  <c r="J392" i="2"/>
  <c r="Q391" i="2"/>
  <c r="J391" i="2"/>
  <c r="Q390" i="2"/>
  <c r="J390" i="2"/>
  <c r="Q389" i="2"/>
  <c r="J389" i="2"/>
  <c r="Q388" i="2"/>
  <c r="J388" i="2"/>
  <c r="Q386" i="2"/>
  <c r="J386" i="2"/>
  <c r="Q385" i="2"/>
  <c r="J385" i="2"/>
  <c r="Q384" i="2"/>
  <c r="J384" i="2"/>
  <c r="Q380" i="2"/>
  <c r="J380" i="2"/>
  <c r="Q379" i="2"/>
  <c r="J379" i="2"/>
  <c r="Q378" i="2"/>
  <c r="J378" i="2"/>
  <c r="Q377" i="2"/>
  <c r="J377" i="2"/>
  <c r="Q376" i="2"/>
  <c r="J376" i="2"/>
  <c r="Q375" i="2"/>
  <c r="J375" i="2"/>
  <c r="Q374" i="2"/>
  <c r="J374" i="2"/>
  <c r="Q373" i="2"/>
  <c r="J373" i="2"/>
  <c r="Q372" i="2"/>
  <c r="J372" i="2"/>
  <c r="Q370" i="2"/>
  <c r="J370" i="2"/>
  <c r="Q369" i="2"/>
  <c r="J369" i="2"/>
  <c r="Q368" i="2"/>
  <c r="J368" i="2"/>
  <c r="Q367" i="2"/>
  <c r="J367" i="2"/>
  <c r="Q366" i="2"/>
  <c r="J366" i="2"/>
  <c r="Q365" i="2"/>
  <c r="J365" i="2"/>
  <c r="Q364" i="2"/>
  <c r="J364" i="2"/>
  <c r="Q363" i="2"/>
  <c r="J363" i="2"/>
  <c r="Q362" i="2"/>
  <c r="J362" i="2"/>
  <c r="Q361" i="2"/>
  <c r="J361" i="2"/>
  <c r="Q360" i="2"/>
  <c r="J360" i="2"/>
  <c r="Q359" i="2"/>
  <c r="J359" i="2"/>
  <c r="Q358" i="2"/>
  <c r="J358" i="2"/>
  <c r="Q357" i="2"/>
  <c r="J357" i="2"/>
  <c r="Q356" i="2"/>
  <c r="J356" i="2"/>
  <c r="Q355" i="2"/>
  <c r="J355" i="2"/>
  <c r="Q354" i="2"/>
  <c r="J354" i="2"/>
  <c r="Q353" i="2"/>
  <c r="J353" i="2"/>
  <c r="Q352" i="2"/>
  <c r="J352" i="2"/>
  <c r="Q351" i="2"/>
  <c r="J351" i="2"/>
  <c r="Q350" i="2"/>
  <c r="J350" i="2"/>
  <c r="Q349" i="2"/>
  <c r="J349" i="2"/>
  <c r="Q348" i="2"/>
  <c r="J348" i="2"/>
  <c r="Q347" i="2"/>
  <c r="J347" i="2"/>
  <c r="Q346" i="2"/>
  <c r="J346" i="2"/>
  <c r="Q345" i="2"/>
  <c r="J345" i="2"/>
  <c r="Q343" i="2"/>
  <c r="J343" i="2"/>
  <c r="Q342" i="2"/>
  <c r="J342" i="2"/>
  <c r="Q341" i="2"/>
  <c r="J341" i="2"/>
  <c r="Q340" i="2"/>
  <c r="J340" i="2"/>
  <c r="Q339" i="2"/>
  <c r="J339" i="2"/>
  <c r="Q337" i="2"/>
  <c r="J337" i="2"/>
  <c r="Q336" i="2"/>
  <c r="J336" i="2"/>
  <c r="Q335" i="2"/>
  <c r="J335" i="2"/>
  <c r="Q334" i="2"/>
  <c r="J334" i="2"/>
  <c r="Q333" i="2"/>
  <c r="J333" i="2"/>
  <c r="Q332" i="2"/>
  <c r="J332" i="2"/>
  <c r="Q331" i="2"/>
  <c r="J331" i="2"/>
  <c r="Q330" i="2"/>
  <c r="J330" i="2"/>
  <c r="Q329" i="2"/>
  <c r="J329" i="2"/>
  <c r="Q328" i="2"/>
  <c r="J328" i="2"/>
  <c r="Q326" i="2"/>
  <c r="J326" i="2"/>
  <c r="Q325" i="2"/>
  <c r="J325" i="2"/>
  <c r="Q324" i="2"/>
  <c r="J324" i="2"/>
  <c r="Q323" i="2"/>
  <c r="J323" i="2"/>
  <c r="Q322" i="2"/>
  <c r="J322" i="2"/>
  <c r="Q321" i="2"/>
  <c r="J321" i="2"/>
  <c r="Q320" i="2"/>
  <c r="J320" i="2"/>
  <c r="Q319" i="2"/>
  <c r="J319" i="2"/>
  <c r="Q318" i="2"/>
  <c r="J318" i="2"/>
  <c r="Q317" i="2"/>
  <c r="J317" i="2"/>
  <c r="Q316" i="2"/>
  <c r="J316" i="2"/>
  <c r="Q314" i="2"/>
  <c r="J314" i="2"/>
  <c r="Q313" i="2"/>
  <c r="J313" i="2"/>
  <c r="Q312" i="2"/>
  <c r="J312" i="2"/>
  <c r="Q311" i="2"/>
  <c r="J311" i="2"/>
  <c r="Q310" i="2"/>
  <c r="J310" i="2"/>
  <c r="Q309" i="2"/>
  <c r="J309" i="2"/>
  <c r="Q308" i="2"/>
  <c r="J308" i="2"/>
  <c r="Q307" i="2"/>
  <c r="J307" i="2"/>
  <c r="Q306" i="2"/>
  <c r="J306" i="2"/>
  <c r="Q305" i="2"/>
  <c r="J305" i="2"/>
  <c r="Q304" i="2"/>
  <c r="J304" i="2"/>
  <c r="Q303" i="2"/>
  <c r="J303" i="2"/>
  <c r="Q302" i="2"/>
  <c r="J302" i="2"/>
  <c r="Q301" i="2"/>
  <c r="J301" i="2"/>
  <c r="Q300" i="2"/>
  <c r="J300" i="2"/>
  <c r="Q299" i="2"/>
  <c r="J299" i="2"/>
  <c r="Q298" i="2"/>
  <c r="J298" i="2"/>
  <c r="Q297" i="2"/>
  <c r="J297" i="2"/>
  <c r="Q296" i="2"/>
  <c r="J296" i="2"/>
  <c r="Q295" i="2"/>
  <c r="J295" i="2"/>
  <c r="Q294" i="2"/>
  <c r="J294" i="2"/>
  <c r="Q293" i="2"/>
  <c r="J293" i="2"/>
  <c r="Q292" i="2"/>
  <c r="J292" i="2"/>
  <c r="Q291" i="2"/>
  <c r="J291" i="2"/>
  <c r="Q290" i="2"/>
  <c r="J290" i="2"/>
  <c r="Q289" i="2"/>
  <c r="J289" i="2"/>
  <c r="Q288" i="2"/>
  <c r="J288" i="2"/>
  <c r="Q287" i="2"/>
  <c r="J287" i="2"/>
  <c r="Q286" i="2"/>
  <c r="J286" i="2"/>
  <c r="Q285" i="2"/>
  <c r="J285" i="2"/>
  <c r="Q284" i="2"/>
  <c r="J284" i="2"/>
  <c r="Q283" i="2"/>
  <c r="J283" i="2"/>
  <c r="Q282" i="2"/>
  <c r="J282" i="2"/>
  <c r="Q281" i="2"/>
  <c r="J281" i="2"/>
  <c r="Q280" i="2"/>
  <c r="J280" i="2"/>
  <c r="Q279" i="2"/>
  <c r="J279" i="2"/>
  <c r="Q278" i="2"/>
  <c r="J278" i="2"/>
  <c r="Q276" i="2"/>
  <c r="J276" i="2"/>
  <c r="Q275" i="2"/>
  <c r="J275" i="2"/>
  <c r="Q274" i="2"/>
  <c r="J274" i="2"/>
  <c r="Q273" i="2"/>
  <c r="J273" i="2"/>
  <c r="Q272" i="2"/>
  <c r="J272" i="2"/>
  <c r="Q271" i="2"/>
  <c r="J271" i="2"/>
  <c r="Q270" i="2"/>
  <c r="J270" i="2"/>
  <c r="Q269" i="2"/>
  <c r="J269" i="2"/>
  <c r="Q268" i="2"/>
  <c r="J268" i="2"/>
  <c r="Q267" i="2"/>
  <c r="J267" i="2"/>
  <c r="Q266" i="2"/>
  <c r="J266" i="2"/>
  <c r="Q265" i="2"/>
  <c r="J265" i="2"/>
  <c r="Q264" i="2"/>
  <c r="J264" i="2"/>
  <c r="Q263" i="2"/>
  <c r="J263" i="2"/>
  <c r="Q262" i="2"/>
  <c r="J262" i="2"/>
  <c r="Q261" i="2"/>
  <c r="J261" i="2"/>
  <c r="Q260" i="2"/>
  <c r="J260" i="2"/>
  <c r="Q258" i="2"/>
  <c r="J258" i="2"/>
  <c r="Q257" i="2"/>
  <c r="J257" i="2"/>
  <c r="Q256" i="2"/>
  <c r="J256" i="2"/>
  <c r="Q255" i="2"/>
  <c r="J255" i="2"/>
  <c r="Q254" i="2"/>
  <c r="J254" i="2"/>
  <c r="Q253" i="2"/>
  <c r="J253" i="2"/>
  <c r="Q252" i="2"/>
  <c r="J252" i="2"/>
  <c r="Q251" i="2"/>
  <c r="J251" i="2"/>
  <c r="Q250" i="2"/>
  <c r="J250" i="2"/>
  <c r="Q248" i="2"/>
  <c r="J248" i="2"/>
  <c r="Q247" i="2"/>
  <c r="J247" i="2"/>
  <c r="Q246" i="2"/>
  <c r="J246" i="2"/>
  <c r="Q245" i="2"/>
  <c r="J245" i="2"/>
  <c r="Q243" i="2"/>
  <c r="J243" i="2"/>
  <c r="Q242" i="2"/>
  <c r="J242" i="2"/>
  <c r="Q241" i="2"/>
  <c r="J241" i="2"/>
  <c r="Q240" i="2"/>
  <c r="J240" i="2"/>
  <c r="Q239" i="2"/>
  <c r="J239" i="2"/>
  <c r="Q238" i="2"/>
  <c r="J238" i="2"/>
  <c r="Q237" i="2"/>
  <c r="J237" i="2"/>
  <c r="Q236" i="2"/>
  <c r="J236" i="2"/>
  <c r="Q235" i="2"/>
  <c r="J235" i="2"/>
  <c r="Q233" i="2"/>
  <c r="J233" i="2"/>
  <c r="Q232" i="2"/>
  <c r="J232" i="2"/>
  <c r="Q230" i="2"/>
  <c r="J230" i="2"/>
  <c r="Q229" i="2"/>
  <c r="J229" i="2"/>
  <c r="Q228" i="2"/>
  <c r="J228" i="2"/>
  <c r="Q227" i="2"/>
  <c r="J227" i="2"/>
  <c r="Q226" i="2"/>
  <c r="J226" i="2"/>
  <c r="Q225" i="2"/>
  <c r="J225" i="2"/>
  <c r="Q224" i="2"/>
  <c r="J224" i="2"/>
  <c r="Q223" i="2"/>
  <c r="J223" i="2"/>
  <c r="Q222" i="2"/>
  <c r="J222" i="2"/>
  <c r="Q221" i="2"/>
  <c r="J221" i="2"/>
  <c r="Q220" i="2"/>
  <c r="J220" i="2"/>
  <c r="Q219" i="2"/>
  <c r="J219" i="2"/>
  <c r="Q218" i="2"/>
  <c r="J218" i="2"/>
  <c r="Q217" i="2"/>
  <c r="J217" i="2"/>
  <c r="Q216" i="2"/>
  <c r="J216" i="2"/>
  <c r="Q215" i="2"/>
  <c r="J215" i="2"/>
  <c r="Q213" i="2"/>
  <c r="J213" i="2"/>
  <c r="Q212" i="2"/>
  <c r="J212" i="2"/>
  <c r="Q211" i="2"/>
  <c r="J211" i="2"/>
  <c r="Q210" i="2"/>
  <c r="J210" i="2"/>
  <c r="Q209" i="2"/>
  <c r="J209" i="2"/>
  <c r="Q208" i="2"/>
  <c r="J208" i="2"/>
  <c r="Q207" i="2"/>
  <c r="J207" i="2"/>
  <c r="Q206" i="2"/>
  <c r="J206" i="2"/>
  <c r="Q205" i="2"/>
  <c r="J205" i="2"/>
  <c r="Q204" i="2"/>
  <c r="J204" i="2"/>
  <c r="Q203" i="2"/>
  <c r="J203" i="2"/>
  <c r="Q202" i="2"/>
  <c r="J202" i="2"/>
  <c r="Q201" i="2"/>
  <c r="J201" i="2"/>
  <c r="Q199" i="2"/>
  <c r="J199" i="2"/>
  <c r="Q198" i="2"/>
  <c r="J198" i="2"/>
  <c r="Q197" i="2"/>
  <c r="J197" i="2"/>
  <c r="Q196" i="2"/>
  <c r="J196" i="2"/>
  <c r="Q195" i="2"/>
  <c r="J195" i="2"/>
  <c r="Q193" i="2"/>
  <c r="J193" i="2"/>
  <c r="Q192" i="2"/>
  <c r="J192" i="2"/>
  <c r="Q191" i="2"/>
  <c r="J191" i="2"/>
  <c r="Q190" i="2"/>
  <c r="J190" i="2"/>
  <c r="Q189" i="2"/>
  <c r="J189" i="2"/>
  <c r="Q188" i="2"/>
  <c r="J188" i="2"/>
  <c r="Q187" i="2"/>
  <c r="J187" i="2"/>
  <c r="Q186" i="2"/>
  <c r="J186" i="2"/>
  <c r="Q185" i="2"/>
  <c r="J185" i="2"/>
  <c r="Q184" i="2"/>
  <c r="J184" i="2"/>
  <c r="Q183" i="2"/>
  <c r="J183" i="2"/>
  <c r="Q182" i="2"/>
  <c r="J182" i="2"/>
  <c r="Q181" i="2"/>
  <c r="J181" i="2"/>
  <c r="Q180" i="2"/>
  <c r="J180" i="2"/>
  <c r="Q179" i="2"/>
  <c r="J179" i="2"/>
  <c r="Q178" i="2"/>
  <c r="J178" i="2"/>
  <c r="Q177" i="2"/>
  <c r="J177" i="2"/>
  <c r="Q176" i="2"/>
  <c r="J176" i="2"/>
  <c r="Q175" i="2"/>
  <c r="J175" i="2"/>
  <c r="Q174" i="2"/>
  <c r="J174" i="2"/>
  <c r="Q173" i="2"/>
  <c r="J173" i="2"/>
  <c r="Q172" i="2"/>
  <c r="J172" i="2"/>
  <c r="Q171" i="2"/>
  <c r="J171" i="2"/>
  <c r="Q170" i="2"/>
  <c r="J170" i="2"/>
  <c r="Q169" i="2"/>
  <c r="J169" i="2"/>
  <c r="Q168" i="2"/>
  <c r="J168" i="2"/>
  <c r="Q167" i="2"/>
  <c r="J167" i="2"/>
  <c r="Q166" i="2"/>
  <c r="J166" i="2"/>
  <c r="Q164" i="2"/>
  <c r="J164" i="2"/>
  <c r="Q163" i="2"/>
  <c r="J163" i="2"/>
  <c r="Q162" i="2"/>
  <c r="J162" i="2"/>
  <c r="Q161" i="2"/>
  <c r="J161" i="2"/>
  <c r="Q160" i="2"/>
  <c r="J160" i="2"/>
  <c r="Q159" i="2"/>
  <c r="J159" i="2"/>
  <c r="Q158" i="2"/>
  <c r="J158" i="2"/>
  <c r="Q157" i="2"/>
  <c r="J157" i="2"/>
  <c r="Q156" i="2"/>
  <c r="J156" i="2"/>
  <c r="Q155" i="2"/>
  <c r="J155" i="2"/>
  <c r="Q154" i="2"/>
  <c r="J154" i="2"/>
  <c r="Q153" i="2"/>
  <c r="J153" i="2"/>
  <c r="Q152" i="2"/>
  <c r="J152" i="2"/>
  <c r="Q151" i="2"/>
  <c r="J151" i="2"/>
  <c r="Q150" i="2"/>
  <c r="J150" i="2"/>
  <c r="Q149" i="2"/>
  <c r="J149" i="2"/>
  <c r="Q147" i="2"/>
  <c r="J147" i="2"/>
  <c r="Q146" i="2"/>
  <c r="J146" i="2"/>
  <c r="Q145" i="2"/>
  <c r="J145" i="2"/>
  <c r="Q144" i="2"/>
  <c r="J144" i="2"/>
  <c r="Q143" i="2"/>
  <c r="J143" i="2"/>
  <c r="Q142" i="2"/>
  <c r="J142" i="2"/>
  <c r="Q141" i="2"/>
  <c r="J141" i="2"/>
  <c r="Q140" i="2"/>
  <c r="J140" i="2"/>
  <c r="Q139" i="2"/>
  <c r="J139" i="2"/>
  <c r="Q138" i="2"/>
  <c r="J138" i="2"/>
  <c r="Q137" i="2"/>
  <c r="J137" i="2"/>
  <c r="Q136" i="2"/>
  <c r="J136" i="2"/>
  <c r="Q134" i="2"/>
  <c r="J134" i="2"/>
  <c r="Q133" i="2"/>
  <c r="J133" i="2"/>
  <c r="Q132" i="2"/>
  <c r="J132" i="2"/>
  <c r="Q131" i="2"/>
  <c r="J131" i="2"/>
  <c r="Q130" i="2"/>
  <c r="J130" i="2"/>
  <c r="Q129" i="2"/>
  <c r="J129" i="2"/>
  <c r="Q128" i="2"/>
  <c r="J128" i="2"/>
  <c r="Q127" i="2"/>
  <c r="J127" i="2"/>
  <c r="Q126" i="2"/>
  <c r="J126" i="2"/>
  <c r="Q125" i="2"/>
  <c r="J125" i="2"/>
  <c r="Q123" i="2"/>
  <c r="J123" i="2"/>
  <c r="Q122" i="2"/>
  <c r="J122" i="2"/>
  <c r="Q121" i="2"/>
  <c r="J121" i="2"/>
  <c r="Q120" i="2"/>
  <c r="J120" i="2"/>
  <c r="Q119" i="2"/>
  <c r="J119" i="2"/>
  <c r="Q118" i="2"/>
  <c r="J118" i="2"/>
  <c r="Q117" i="2"/>
  <c r="J117" i="2"/>
  <c r="Q116" i="2"/>
  <c r="J116" i="2"/>
  <c r="Q115" i="2"/>
  <c r="J115" i="2"/>
  <c r="Q114" i="2"/>
  <c r="J114" i="2"/>
  <c r="Q113" i="2"/>
  <c r="J113" i="2"/>
  <c r="Q112" i="2"/>
  <c r="J112" i="2"/>
  <c r="Q111" i="2"/>
  <c r="J111" i="2"/>
  <c r="Q110" i="2"/>
  <c r="J110" i="2"/>
  <c r="Q109" i="2"/>
  <c r="J109" i="2"/>
  <c r="Q108" i="2"/>
  <c r="J108" i="2"/>
  <c r="Q107" i="2"/>
  <c r="J107" i="2"/>
  <c r="Q106" i="2"/>
  <c r="J106" i="2"/>
  <c r="Q105" i="2"/>
  <c r="J105" i="2"/>
  <c r="Q104" i="2"/>
  <c r="J104" i="2"/>
  <c r="Q103" i="2"/>
  <c r="J103" i="2"/>
  <c r="Q102" i="2"/>
  <c r="J102" i="2"/>
  <c r="Q101" i="2"/>
  <c r="J101" i="2"/>
  <c r="Q100" i="2"/>
  <c r="J100" i="2"/>
  <c r="Q99" i="2"/>
  <c r="J99" i="2"/>
  <c r="Q98" i="2"/>
  <c r="J98" i="2"/>
  <c r="Q97" i="2"/>
  <c r="J97" i="2"/>
  <c r="Q96" i="2"/>
  <c r="J96" i="2"/>
  <c r="Q95" i="2"/>
  <c r="J95" i="2"/>
  <c r="Q94" i="2"/>
  <c r="J94" i="2"/>
  <c r="Q93" i="2"/>
  <c r="J93" i="2"/>
  <c r="Q92" i="2"/>
  <c r="J92" i="2"/>
  <c r="Q91" i="2"/>
  <c r="J91" i="2"/>
  <c r="Q90" i="2"/>
  <c r="J90" i="2"/>
  <c r="Q89" i="2"/>
  <c r="J89" i="2"/>
  <c r="Q88" i="2"/>
  <c r="J88" i="2"/>
  <c r="Q87" i="2"/>
  <c r="J87" i="2"/>
  <c r="Q86" i="2"/>
  <c r="J86" i="2"/>
  <c r="Q85" i="2"/>
  <c r="J85" i="2"/>
  <c r="Q84" i="2"/>
  <c r="J84" i="2"/>
  <c r="Q83" i="2"/>
  <c r="J83" i="2"/>
  <c r="Q82" i="2"/>
  <c r="J82" i="2"/>
  <c r="Q81" i="2"/>
  <c r="J81" i="2"/>
  <c r="Q80" i="2"/>
  <c r="J80" i="2"/>
  <c r="Q79" i="2"/>
  <c r="J79" i="2"/>
  <c r="Q78" i="2"/>
  <c r="J78" i="2"/>
  <c r="Q77" i="2"/>
  <c r="J77" i="2"/>
  <c r="Q76" i="2"/>
  <c r="J76" i="2"/>
  <c r="Q75" i="2"/>
  <c r="J75" i="2"/>
  <c r="Q74" i="2"/>
  <c r="J74" i="2"/>
  <c r="Q73" i="2"/>
  <c r="J73" i="2"/>
  <c r="Q72" i="2"/>
  <c r="J72" i="2"/>
  <c r="Q71" i="2"/>
  <c r="J71" i="2"/>
  <c r="Q70" i="2"/>
  <c r="J70" i="2"/>
  <c r="Q69" i="2"/>
  <c r="J69" i="2"/>
  <c r="Q68" i="2"/>
  <c r="J68" i="2"/>
  <c r="Q67" i="2"/>
  <c r="J67" i="2"/>
  <c r="Q66" i="2"/>
  <c r="J66" i="2"/>
  <c r="Q65" i="2"/>
  <c r="J65" i="2"/>
  <c r="Q64" i="2"/>
  <c r="J64" i="2"/>
  <c r="Q63" i="2"/>
  <c r="J63" i="2"/>
  <c r="Q62" i="2"/>
  <c r="J62" i="2"/>
  <c r="Q61" i="2"/>
  <c r="J61" i="2"/>
  <c r="Q60" i="2"/>
  <c r="J60" i="2"/>
  <c r="Q59" i="2"/>
  <c r="J59" i="2"/>
  <c r="Q58" i="2"/>
  <c r="J58" i="2"/>
  <c r="Q57" i="2"/>
  <c r="J57" i="2"/>
  <c r="Q56" i="2"/>
  <c r="J56" i="2"/>
  <c r="Q55" i="2"/>
  <c r="J55" i="2"/>
  <c r="Q54" i="2"/>
  <c r="J54" i="2"/>
  <c r="Q53" i="2"/>
  <c r="J53" i="2"/>
  <c r="Q52" i="2"/>
  <c r="J52" i="2"/>
  <c r="Q51" i="2"/>
  <c r="J51" i="2"/>
  <c r="Q50" i="2"/>
  <c r="J50" i="2"/>
  <c r="Q49" i="2"/>
  <c r="J49" i="2"/>
  <c r="Q48" i="2"/>
  <c r="J48" i="2"/>
  <c r="Q47" i="2"/>
  <c r="J47" i="2"/>
  <c r="Q46" i="2"/>
  <c r="J46" i="2"/>
  <c r="Q45" i="2"/>
  <c r="J45" i="2"/>
  <c r="Q44" i="2"/>
  <c r="J44" i="2"/>
  <c r="Q43" i="2"/>
  <c r="J43" i="2"/>
  <c r="Q42" i="2"/>
  <c r="J42" i="2"/>
  <c r="Q41" i="2"/>
  <c r="J41" i="2"/>
  <c r="Q40" i="2"/>
  <c r="J40" i="2"/>
  <c r="Q39" i="2"/>
  <c r="J39" i="2"/>
  <c r="Q38" i="2"/>
  <c r="J38" i="2"/>
  <c r="Q37" i="2"/>
  <c r="J37" i="2"/>
  <c r="Q35" i="2"/>
  <c r="J35" i="2"/>
  <c r="Q34" i="2"/>
  <c r="J34" i="2"/>
  <c r="Q33" i="2"/>
  <c r="J33" i="2"/>
  <c r="Q32" i="2"/>
  <c r="J32" i="2"/>
  <c r="Q31" i="2"/>
  <c r="J31" i="2"/>
  <c r="Q30" i="2"/>
  <c r="J30" i="2"/>
  <c r="Q29" i="2"/>
  <c r="J29" i="2"/>
  <c r="Q28" i="2"/>
  <c r="J28" i="2"/>
  <c r="Q27" i="2"/>
  <c r="J27" i="2"/>
  <c r="Q26" i="2"/>
  <c r="J26" i="2"/>
  <c r="Q23" i="2"/>
  <c r="J23" i="2"/>
  <c r="Q22" i="2"/>
  <c r="J22" i="2"/>
  <c r="Q21" i="2"/>
  <c r="J21" i="2"/>
  <c r="Q20" i="2"/>
  <c r="J20" i="2"/>
  <c r="Q18" i="2"/>
  <c r="J18" i="2"/>
  <c r="Q17" i="2"/>
  <c r="J17" i="2"/>
  <c r="Q16" i="2"/>
  <c r="J16" i="2"/>
  <c r="Q15" i="2"/>
  <c r="J15" i="2"/>
  <c r="Q14" i="2"/>
  <c r="J14" i="2"/>
  <c r="Q13" i="2"/>
  <c r="J13" i="2"/>
  <c r="Q12" i="2"/>
  <c r="J12" i="2"/>
  <c r="Q11" i="2"/>
  <c r="J11" i="2"/>
  <c r="Q10" i="2"/>
  <c r="J10" i="2"/>
  <c r="Q9" i="2"/>
  <c r="J9" i="2"/>
  <c r="Q8" i="2"/>
  <c r="J8" i="2"/>
  <c r="Q7" i="2"/>
  <c r="J7" i="2"/>
  <c r="Q6" i="2"/>
  <c r="J6" i="2"/>
  <c r="Q5" i="2"/>
  <c r="J5" i="2"/>
  <c r="Q3" i="2"/>
  <c r="J3" i="2"/>
  <c r="Q2" i="2"/>
  <c r="J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48" authorId="0" shapeId="0" xr:uid="{00000000-0006-0000-0100-000001000000}">
      <text>
        <r>
          <rPr>
            <sz val="11"/>
            <color rgb="FF000000"/>
            <rFont val="Calibri"/>
            <scheme val="minor"/>
          </rPr>
          <t>======
ID#AAAADV3uY30
Olivia Chagnon    (2019-08-13 16:09:32)
see racer lansing</t>
        </r>
      </text>
    </comment>
    <comment ref="A780" authorId="0" shapeId="0" xr:uid="{00000000-0006-0000-0100-000002000000}">
      <text>
        <r>
          <rPr>
            <sz val="11"/>
            <color rgb="FF000000"/>
            <rFont val="Calibri"/>
            <scheme val="minor"/>
          </rPr>
          <t>======
ID#AAAADV3uYnc
Olivia Chagnon    (2019-08-13 15:48:38)
See Lacks Enterprises and Gerald Ford International Airport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300-000001000000}">
      <text>
        <r>
          <rPr>
            <sz val="11"/>
            <color rgb="FF000000"/>
            <rFont val="Calibri"/>
            <scheme val="minor"/>
          </rPr>
          <t>======
ID#AAAADV3uYnc
Olivia Chagnon    (2019-08-13 15:48:38)
See Lacks Enterprises and Gerald Ford International Airport</t>
        </r>
      </text>
    </comment>
    <comment ref="A143" authorId="0" shapeId="0" xr:uid="{00000000-0006-0000-0300-000002000000}">
      <text>
        <r>
          <rPr>
            <sz val="11"/>
            <color rgb="FF000000"/>
            <rFont val="Calibri"/>
            <scheme val="minor"/>
          </rPr>
          <t>======
ID#AAAADV3uY30
Olivia Chagnon    (2019-08-13 16:09:32)
see racer lansing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400-000001000000}">
      <text>
        <r>
          <rPr>
            <sz val="11"/>
            <color rgb="FF000000"/>
            <rFont val="Calibri"/>
            <scheme val="minor"/>
          </rPr>
          <t>======
ID#AAAADV3uYnc
Olivia Chagnon    (2019-08-13 15:48:38)
See Lacks Enterprises and Gerald Ford International Airport</t>
        </r>
      </text>
    </comment>
    <comment ref="A143" authorId="0" shapeId="0" xr:uid="{00000000-0006-0000-0400-000002000000}">
      <text>
        <r>
          <rPr>
            <sz val="11"/>
            <color rgb="FF000000"/>
            <rFont val="Calibri"/>
            <scheme val="minor"/>
          </rPr>
          <t>======
ID#AAAADV3uY30
Olivia Chagnon    (2019-08-13 16:09:32)
see racer lansing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367" authorId="0" shapeId="0" xr:uid="{00000000-0006-0000-0B00-000001000000}">
      <text>
        <r>
          <rPr>
            <sz val="11"/>
            <color rgb="FF000000"/>
            <rFont val="Calibri"/>
            <scheme val="minor"/>
          </rPr>
          <t>======
ID#AAAADV3uY30
Olivia Chagnon    (2019-08-13 16:09:32)
see racer lansing</t>
        </r>
      </text>
    </comment>
    <comment ref="A373" authorId="0" shapeId="0" xr:uid="{00000000-0006-0000-0B00-000002000000}">
      <text>
        <r>
          <rPr>
            <sz val="11"/>
            <color rgb="FF000000"/>
            <rFont val="Calibri"/>
            <scheme val="minor"/>
          </rPr>
          <t>======
ID#AAAADV3uYnc
Olivia Chagnon    (2019-08-13 15:48:38)
See Lacks Enterprises and Gerald Ford International Airport</t>
        </r>
      </text>
    </comment>
    <comment ref="A374" authorId="0" shapeId="0" xr:uid="{00000000-0006-0000-0B00-000003000000}">
      <text>
        <r>
          <rPr>
            <sz val="11"/>
            <color rgb="FF000000"/>
            <rFont val="Calibri"/>
            <scheme val="minor"/>
          </rPr>
          <t>======
ID#AAAADV3uYnE
Olivia Chagnon    (2019-08-13 15:48:03)
See Central Sanitary Landfill</t>
        </r>
      </text>
    </comment>
    <comment ref="A382" authorId="0" shapeId="0" xr:uid="{00000000-0006-0000-0B00-000004000000}">
      <text>
        <r>
          <rPr>
            <sz val="11"/>
            <color rgb="FF000000"/>
            <rFont val="Calibri"/>
            <scheme val="minor"/>
          </rPr>
          <t>======
ID#AAAADV3uYn4
Olivia Chagnon    (2019-08-13 15:50:13)
See 636 40th Street East</t>
        </r>
      </text>
    </comment>
  </commentList>
</comments>
</file>

<file path=xl/sharedStrings.xml><?xml version="1.0" encoding="utf-8"?>
<sst xmlns="http://schemas.openxmlformats.org/spreadsheetml/2006/main" count="56817" uniqueCount="17633">
  <si>
    <t>Site name</t>
  </si>
  <si>
    <t>Other site name(s)</t>
  </si>
  <si>
    <t>State</t>
  </si>
  <si>
    <t>Location</t>
  </si>
  <si>
    <t>**Map ID</t>
  </si>
  <si>
    <t>Industry</t>
  </si>
  <si>
    <t>Suspected source link</t>
  </si>
  <si>
    <t>Most Recent PFAS Testing Results link</t>
  </si>
  <si>
    <t>Matrix Type</t>
  </si>
  <si>
    <t>Sample Matrix</t>
  </si>
  <si>
    <t>Date Sampled</t>
  </si>
  <si>
    <t>Max PFOA (ppt)</t>
  </si>
  <si>
    <t>Max PFOS (ppt)</t>
  </si>
  <si>
    <t>Max PFOA+PFOS from a single sample (ppt)</t>
  </si>
  <si>
    <t>Max Total PFAS from a single sample (ppt)</t>
  </si>
  <si>
    <t>PFAS Level (ppt)</t>
  </si>
  <si>
    <t>**Other PFAS Testing Results Historical [no longer updated]</t>
  </si>
  <si>
    <t>**Max PFOA+PFOS level in drinking water</t>
  </si>
  <si>
    <t>**Max total PFAS detected in a single sample (e.g., PFOA+PFOS+PFNA+etc)</t>
  </si>
  <si>
    <t>**UCMR site? Yes/No</t>
  </si>
  <si>
    <t>**Qualitative description of discovery and drinking water testing ** no need to update unless you come across something cool or it's one of our case studies</t>
  </si>
  <si>
    <t>Regulation and Governmental Response link (gov't websites only)</t>
  </si>
  <si>
    <t>**Known Litigation</t>
  </si>
  <si>
    <t>Community Response</t>
  </si>
  <si>
    <t>Notes</t>
  </si>
  <si>
    <t>**Activism target description: qualitative description of targets and demands/goals, including targets of Local industry, municipal water system, local reg/decision, local awareness/education, state, federal government, supply chain industry, scientists, military</t>
  </si>
  <si>
    <t>**Biomonitoring : Yes/No, add qualitative explanation</t>
  </si>
  <si>
    <t>Link to site-specific references</t>
  </si>
  <si>
    <t>Link to general references for the state</t>
  </si>
  <si>
    <t>Brookhaven/Aquadome Landfill</t>
  </si>
  <si>
    <t>Alabama</t>
  </si>
  <si>
    <t xml:space="preserve">Decatur, Morgan County, Alabama </t>
  </si>
  <si>
    <t>Brookehaven Middle School, Decatur, Alabama</t>
  </si>
  <si>
    <t>Landfill</t>
  </si>
  <si>
    <t>https://whnt.com/news/decatur/3m-study-finds-high-concentrations-of-pfas-chemicals-at-3-closed-morgan-county-landfills/</t>
  </si>
  <si>
    <t>Groundwater</t>
  </si>
  <si>
    <t/>
  </si>
  <si>
    <t>http://adem.alabama.gov/programs/water/drinkingwater/pfaspage.cnt</t>
  </si>
  <si>
    <t>https://drive.google.com/file/d/14VfL2r043-Fko8ZEawWob-iKFjZCm2UW/view?usp=sharing</t>
  </si>
  <si>
    <t>DS</t>
  </si>
  <si>
    <t>Deer Springs Landfill</t>
  </si>
  <si>
    <t>7644 Co Rd 222
Trinity, AL 35673</t>
  </si>
  <si>
    <t>Maxwell-Gunter Air Force Base</t>
  </si>
  <si>
    <t>Montgomery, Alabama</t>
  </si>
  <si>
    <t>Military</t>
  </si>
  <si>
    <t>Firefighting foam used at Maxwell-Gunter Air Force Base</t>
  </si>
  <si>
    <t>https://drive.google.com/file/d/1vDzjU9g2heBhe6R3X-uL8zjOebYiXVA1/view?usp=sharing</t>
  </si>
  <si>
    <t>Highest on-base groundwater detections at release area [2013]:
 -PFOA + PFOS = 122,000 ppt
 -PFOA = 84,000 ppt
 -PFOS = 38,000 ppt
(Air Force, 1.16.2019)
Highest on-base groundwater detections at base boundary[2017]:
 -PFOA+PFOS = 97.1 ppt
 -PFOA = 52.7 ppt
 -PFOS = 44.4 ppt
(Air Force, 1.16.2019)</t>
  </si>
  <si>
    <t>Highest on-base groundwater detections [2013 investigation at release area]:
 -PFBS = 18,000 ppt
 -PFBA = 37,000 ppt
 -PFDA = 17 ppt
 -PFHpA = 20,000 ppt
 -PFHxS = 160,000 ppt
 -PFHxA = 110,000 ppt
 -PFNA = 620 ppt
 -PFPeA = 73,000 ppt
(Air Force, 1.16.2019)
Highest on-base groundwater detections [2017 resampling along base boundary]:
 -PFBS = 11.4 ppt
 -6:2 FTS = 19.1 ppt
 -PFHxS = 137 ppt
 -PFHxA = 25.1 ppt
(Air Force, 1.16.2019)</t>
  </si>
  <si>
    <t>N/A</t>
  </si>
  <si>
    <t>PFOS, PFOA, and PFOS+PFOA exceeded the USEPA HA value during the 2013 sampling event within FTA No. 2, while PFOS+PFOA exceeded the USEPA HA value during the November 2017 SI re-sampling event in one monitoring well installed adjacent to FTA No. 2 along the installation boundary. 
Human groundwater receptors via the ingestion pathway are not present for AFFF Release Area 1 since the installation utilizes drinking water supplied by city of Montgomery (CH2M HILL, 2016), and historical documents reviewed indicated that the only private/public wells identified downgradient of the installation to the north were located across a hydrogeologic divide [the Alabama River].  (Air Force, 1.16.2019)</t>
  </si>
  <si>
    <t>https://drive.google.com/drive/u/1/folders/1udCap1SXpVt2Rg8ln9Na0g0bZ60Mtkaq</t>
  </si>
  <si>
    <t>Montgomery Air National Guard Base</t>
  </si>
  <si>
    <t>Montgomery Regional Airport, Dannelly Field, Gunter Army Airfield Auxiliary #6</t>
  </si>
  <si>
    <t>https://ar.afcec-cloud.af.mil/Search.aspx</t>
  </si>
  <si>
    <t>https://drive.google.com/file/d/1pb9LlaNKR9Isor-qMT7zr1Uw4c8TTK1-/view?usp=sharing</t>
  </si>
  <si>
    <t>Mud Tavern Landfill</t>
  </si>
  <si>
    <t>Old Moulton Road, Morgan County Landfill</t>
  </si>
  <si>
    <t>34.533918, -87.072856</t>
  </si>
  <si>
    <t xml:space="preserve">Disposal of PFAS chemicals in landfill from 3M manufacturing facility in Decatur </t>
  </si>
  <si>
    <t>https://www.waaytv.com/content/news/Environmental-group-says-alarming-levels-of-PFAS-chemicals-found-in-Morgan-County--571443371.html</t>
  </si>
  <si>
    <t>An EPA certified lab found high levels of PFAS in Mud Tavern Creek, downstream from a Decatur area landfill. 3M is working with the Alabama Dept. of Environmental Management on possible remediation strategies (Parker. 6.22.2020)</t>
  </si>
  <si>
    <t>Located on Old Moulton Road, also known as Old Moulton Road or Morgan County landfill</t>
  </si>
  <si>
    <t>https://drive.google.com/drive/folders/1k6a7_97ZeyTIu82WPLDuuqYe2V1TBPqJ</t>
  </si>
  <si>
    <t>Sumpter Smith Joint National Guard Base</t>
  </si>
  <si>
    <t>Birmingham International Airport, Birmingham Air National Guard 117th Refueling Wing, Alabama Air National Guard Base</t>
  </si>
  <si>
    <t>Birmingham, Jefferson County, Alabama</t>
  </si>
  <si>
    <t>Firefighting foam used at Birmingham International Airport / ANGB</t>
  </si>
  <si>
    <t>https://drive.google.com/file/d/1NYEDz1EzIC2w7lBfuVS9Gm08v3EjWDDQ/view?usp=sharing</t>
  </si>
  <si>
    <t>Highest on-base groundwater detections [2018]:
 PFOA + PFOS = 45,230 ppt
 PFOA = 230 ppt
 PFOS = 45,000 ppt
(Alabama Air National Guard, 2.28.2019)</t>
  </si>
  <si>
    <t>Highest on-base groundwater detections [2018]:
 PFBS = 3,600 ppt 
 PFHpA = 4,000 ppt 
 PFHxS = 33,000 ppt 
 PFNA = 230 ppt
(Alabama Air National Guard 2.28.2019)</t>
  </si>
  <si>
    <t xml:space="preserve">No </t>
  </si>
  <si>
    <t>No</t>
  </si>
  <si>
    <t>https://drive.google.com/drive/u/0/folders/1i1z1AzDjKC_2iCNvJt2m24Pam0tMZF2s</t>
  </si>
  <si>
    <t>HZ column AJ Source: Access World News</t>
  </si>
  <si>
    <t>77 Same Old Road</t>
  </si>
  <si>
    <t>Alaska</t>
  </si>
  <si>
    <t>Unknown</t>
  </si>
  <si>
    <t>https://dec.alaska.gov/Applications/SPAR/PublicMVC/CSP/SiteReport/26933</t>
  </si>
  <si>
    <t>https://drive.google.com/file/d/1p4mNTZRTsKzkAoRhzOLmb8xtVRNZtPoZ/view?usp=sharing</t>
  </si>
  <si>
    <t>Drinking Water</t>
  </si>
  <si>
    <t>During the groundwater investigation of the Gustavus Airport Per- and polyfluoroalkyl substances (PFAS) release as a result of the use of aqueous film forming foam (AFFF), the groundwater at the residence was analyzed for PFAS and the results were above the ADEC cleanup level. Release to ground surface infiltrating to groundwater resulting from fire fighting foam used by the City of Gustavus during a response to a brush fire on 5/18/15.</t>
  </si>
  <si>
    <t>https://drive.google.com/drive/u/0/folders/1gRNOoLIxNIyAqK8Bk9THyaAbVhxHZcx5</t>
  </si>
  <si>
    <t>Adak Naval Air Facility</t>
  </si>
  <si>
    <t>Adak, Alaska</t>
  </si>
  <si>
    <t>https://www.akaction.org/wp-content/uploads/Report-Threats-to-Drinking-Water-and-Public-Health-in-Alaska-FINAL-web-version-9-24-19.pdf</t>
  </si>
  <si>
    <t>https://dec.alaska.gov/spar/csp/sites/adak/</t>
  </si>
  <si>
    <t>https://drive.google.com/drive/u/1/folders/1B1GKEK70wuJTnQTBbpJQJcs4KD3cK5Hu</t>
  </si>
  <si>
    <t>Alcantra Armory Complex</t>
  </si>
  <si>
    <t xml:space="preserve">Wasilla, Matanuska-Susitna County, Alaska </t>
  </si>
  <si>
    <t>https://drive.google.com/file/d/1g1t60FsMLcfluvkLqorqlbsHnkF_rNZw/view?usp=sharing</t>
  </si>
  <si>
    <t>https://aws.state.ak.us/OnlinePublicNotices/Notices/Attachment.aspx?id=91795</t>
  </si>
  <si>
    <t>https://drive.google.com/drive/u/0/folders/17vc5JX3Gvo92Bih-kg-GABnBbExIJhXg</t>
  </si>
  <si>
    <t>https://drive.google.com/drive/folders/1xzH-cSgcLzMvZ5DSmuMMwNO6c26VOCDU?usp=sharing</t>
  </si>
  <si>
    <t>Alyeska Nordale Storage Yard</t>
  </si>
  <si>
    <t>Fire Department/Training Facility</t>
  </si>
  <si>
    <t>The Alyeska Nordale Storage Yard is used by Alyeska for pipeline related equipment and substances. Equipment historically stored onsite includes the Tri-max compressed air foam fire suppression systems (CAFS) containing aqueous film forming foam (AFFF). It is suspected the PFAS is a result of Tri-Max CAFS AFFF releases</t>
  </si>
  <si>
    <t>https://dec.alaska.gov/Applications/SPAR/PublicMVC/CSP/SiteReport/26955</t>
  </si>
  <si>
    <t>https://drive.google.com/file/d/1_mWSf1o61gQaRqY4j4fWlCe3aNQ5A4BH/view?usp=sharing</t>
  </si>
  <si>
    <t>Soil</t>
  </si>
  <si>
    <t>https://drive.google.com/drive/u/0/folders/1x8NH95qcreyYlRw1XZfeKDuWg5QRdhL1</t>
  </si>
  <si>
    <t>Amchitka Air Force Base</t>
  </si>
  <si>
    <t>Aleutian Islands, Alaska</t>
  </si>
  <si>
    <t>Amchitka, Aleutian Islands, Alaska</t>
  </si>
  <si>
    <t>Firefighting foam used at Former Amchitka Air Force Base</t>
  </si>
  <si>
    <t>https://partner-mco-archive.s3.amazonaws.com/client_files/1524589484.pdf</t>
  </si>
  <si>
    <t>https://drive.google.com/file/d/1o2Mskhl5PqsYzOf6SqteEWa_IV0NJ0j8/view?usp=sharing</t>
  </si>
  <si>
    <t>Amchitka on-base groundwater detections [2017]:
(on-base groundwater) Combined PFOS/PFOA = 144 ppt
(Sulllivan, 3.2018)</t>
  </si>
  <si>
    <t>Sampling has been performed and the CERCLA process will continue
(Sullivan, 2018)</t>
  </si>
  <si>
    <t>The only on-base monitoring well tested showed detection above the LHA</t>
  </si>
  <si>
    <t>https://drive.google.com/drive/folders/1DAvaRcWJmZhNWQ1q_AHED0zlHGyLsp0c</t>
  </si>
  <si>
    <t>HZ column s</t>
  </si>
  <si>
    <t>Anchorage Airport</t>
  </si>
  <si>
    <t>Airport</t>
  </si>
  <si>
    <t>AFFF use</t>
  </si>
  <si>
    <t>https://dec.alaska.gov/Applications/SPAR/PublicMVC/CSP/SiteReport/27120</t>
  </si>
  <si>
    <t>https://drive.google.com/file/d/1a4UV7OwiKnCr-hlOL4HPcrfeIhrYFWB3/view?usp=sharing</t>
  </si>
  <si>
    <t>https://drive.google.com/drive/u/0/folders/1RtWzvyemLSZMtSQkRkawBw0shzMLGVAU</t>
  </si>
  <si>
    <t>Aniak Airport</t>
  </si>
  <si>
    <t>https://dec.alaska.gov/Applications/SPAR/PublicMVC/CSP/SiteReport/27266</t>
  </si>
  <si>
    <t>Barrow Airport</t>
  </si>
  <si>
    <t>https://dec.alaska.gov/Applications/SPAR/PublicMVC/CSP/SiteReport/26792</t>
  </si>
  <si>
    <t>Surface Water</t>
  </si>
  <si>
    <t>Bethel Airport</t>
  </si>
  <si>
    <t>https://dec.alaska.gov/Applications/SPAR/PublicMVC/CSP/SiteReport/27155</t>
  </si>
  <si>
    <t>https://drive.google.com/drive/u/0/folders/1FCp5HfzFngp7nEVfgiNXf7lWQN5yv-Gd</t>
  </si>
  <si>
    <t>Bloom Enterprises Fire</t>
  </si>
  <si>
    <t>On 5/9/17 a spill occurred as a result of fire originating near an incinerator unit where large quantities of used vegetable oil had been stored in plastic containers. The plastic containers melted during the incident, releasing the vegetable oil. In addition, located in the laydown yard where the fire occurred, a few containers of seal coat (a petroleum based asphalt coating) also melted. Two fire departments were able to extinguish the fire using aqueous film forming foam (AFFF) and by overhauling the affected infrastructure. Some contamination was contained by creating berms and using a sump to collect the oil/water mixture. Pooled product was collected using absorbent material, a rope mop skimmer, and a vacuum truck. Recovered liquids were stored in a 10,000 gallon storage tank on site for future treatment and disposal.</t>
  </si>
  <si>
    <t>https://dec.alaska.gov/Applications/SPAR/PublicMVC/CSP/SiteReport/26896</t>
  </si>
  <si>
    <t>https://drive.google.com/file/d/19cav3FFVTJyuIm1xJDkJjzZ-WDwuh89t/view?usp=sharing</t>
  </si>
  <si>
    <t>https://drive.google.com/drive/u/0/folders/16YvokKcmihXnebJUplPThGrXqlNiydP4</t>
  </si>
  <si>
    <t>City of Kenai Airport</t>
  </si>
  <si>
    <t>Bonita Springs, Florida</t>
  </si>
  <si>
    <t>Use of Aqueous Film Forming Foam (AFFF) at various locations at the Kenai municipal airport.</t>
  </si>
  <si>
    <t>https://dec.alaska.gov/Applications/SPAR/PublicMVC/CSP/SiteReport/27093</t>
  </si>
  <si>
    <t>https://drive.google.com/file/d/131fup-rVEbwr2DFZpXO6H1T_r1SgmQ3z/view?usp=sharing</t>
  </si>
  <si>
    <t>https://drive.google.com/drive/u/0/folders/1oo6i_uXsK7PMjNsS5AXTL-sUPSJm4l4A</t>
  </si>
  <si>
    <t>City of North Pole Fire Station</t>
  </si>
  <si>
    <t>https://dec.alaska.gov/Applications/SPAR/PublicMVC/CSP/SiteReport/27175</t>
  </si>
  <si>
    <t>Clear Air Force Station</t>
  </si>
  <si>
    <t>Anderson, Alaska</t>
  </si>
  <si>
    <t>Firefighting foam used at Clear Air Force Station</t>
  </si>
  <si>
    <t>https://drive.google.com/file/d/1KTlGuj7r03TpGUFzqSrR6vU2VvJ6s-kf/view?usp=sharing</t>
  </si>
  <si>
    <t>Highest on-base groundwater detections [June 2016]:
 -PFOA+PFOS = 2,213 ppt
 -PFOA = 2,200 ppt
 -PFOS = 160 ppt
(Air Force, 3.16.2018)</t>
  </si>
  <si>
    <t>Highest on-base groundwater detections [June 2016]:
 PFBS = 79 ppt
 6:2 FTS = 510 ppt
 8:2 FTS = 69 ppt
 PFHpA = 210 ppt
 PFHxS = 2,900 ppt
 PFHxA = 1,100 ppt
 PFNA = 6.4 ppt
 PFDA = 9.3 ppt
(Air Force 3.16.2018)</t>
  </si>
  <si>
    <t>https://dec.alaska.gov/Applications/SPAR/PublicMVC/CSP/SiteReport/26847</t>
  </si>
  <si>
    <t>http://afcec.publicadmin-record.us.af.mil/</t>
  </si>
  <si>
    <t>https://drive.google.com/drive/u/0/folders/1WEmeFch44FEPrOXfpBe2aHXUnJOW9WF5</t>
  </si>
  <si>
    <t>Cold Bay Airport Abdanoned Fire Station</t>
  </si>
  <si>
    <t>It is suspected that a 1,000-gallon underground storage tank used for heating oil is on site. Twelve 5-gallon containers of aqueous film forming foams were present in the dilapidated building. A metal vault filled with storm water was found near the concrete foundation. The purpose of vault is unknown. In 2014 fourteen 55-gallon drums were removed from the former fire and crash station</t>
  </si>
  <si>
    <t>https://dec.alaska.gov/Applications/SPAR/PublicMVC/CSP/SiteReport/27198</t>
  </si>
  <si>
    <t>Dillingham Airport</t>
  </si>
  <si>
    <t>Dillingham, Alaska</t>
  </si>
  <si>
    <t>Firefighting foam used at Dillingham Airport</t>
  </si>
  <si>
    <t>Holy Rosary Church public drinking well [Dec 2018]:
 -PFOS+PFOA = 42 ppt
(ACAT, 9.24.2019)
Private residential and business wells [Feb-Mar 2019]:
 -65 wells sampled
 -Total PFAS = 7 wells above 70 ppt 
 -Total PFAS = 8 wells ranged 18-69 ppt
 -Total PFAS = 20 wells below 17 ppt
(ACAT, 9.24.2019)
Private wells east of airport [Jun 2019]:
 -30 previously untested wells sampled
 -PFOA+PFOS = 1 well between 18-69 ppt
 -PFOA+PFOS = 6 wells below 17 ppt
 -PFOA+PFOA = 23 wells were non-detect
(ACAT, 9.24.2019)</t>
  </si>
  <si>
    <t>Holy Rosary Church public drinking well [Dec 2018]:
 -PFHxS = 140 ppt
 -Total PFAS = 186 ppt
(ACAT, 9.24.2019)
Private residential and business wells [Feb-Mar 2019]:
 -65 wells sampled
 -Total PFAS = 7 wells above 70 ppt 
 -Total PFAS = 8 wells ranged 18-69 ppt
 -Total PFAS = 20 wells below 17 ppt
(ACAT, 9.24.2019)</t>
  </si>
  <si>
    <t>State Agency</t>
  </si>
  <si>
    <t>The Alaska DEC led initial sampling of nine wells at properties near the Dillingham Airport in December 2018, resulting in the discovery of elevated PFAS levels in Holy Rosary Church drinking well. To further determine the extent of contamination, expanded testing took place in late February/Early March, 2019, which included 65 private residential and business wells (the nine previously tested plus 56 additional wells) located west and east of the airport. Seven wells tested at 70 ppt or higher for the sum of five PFAS, eight wells had results in the 18-69 ppt range, 20 wells had detectable levels below 17ppt, and 30 wells did not have detections of PFAS. Based on these results, Shannon &amp; Wilson conducted further sampling in June 2019 focusing on properties in an area to the east of the airport (DOT&amp;PF, 2019d). Only results for PFOS and PFOA were reported for this sampling effort per the state’s April 2019 PFAS Tech Memo. Of 30 previously untested wells, one contained PFOS+PFOA in the 18-69 ppt range; six contained detectable PFOS+PFOA at levels below 17 ppt, and the remaining wells had no detections of PFOS and/or PFOA (S&amp;W, 2019b, 2019g). According to the site report on DEC’s Contaminated Sites Program, “the most recent sampling event showed no new exceedances so the sampling area will not be expanded further. DOT&amp;PF intends to begin a feasibility study into long-term drinking water options for the impacted well owner”
(ACAT, 9.24.2019)
After several months of groundwater testing around the airport, Shannon &amp; Wilson, Inc., an engineering consultant based in Anchorage, and the Alaska DOT&amp;PF are drafting a feasibility plan for long-term solutions addressing the affected wells, expected to be completed in spring 2019. Upon its completion, DOT&amp;PF will reportedly work with homeowners and businesses to determine and implement the best solution. (Thomson, 12.4.2019)</t>
  </si>
  <si>
    <t>http://dot.alaska.gov/airportwater/dillingham/</t>
  </si>
  <si>
    <t>The Holy Rosary Church well, used as the year-round public drinking water supply for 280 people because of varying degrees of rust/sulfur in private wells in the area, tested positive for PFAS contamination at levels more than twice DEC action levels. The church immediately discontinued use of the well when it received notification from DEC of the contamination and community members who relied on the church well were directed to get their water from the Dillingham Senior Center until “an alternative permanent water solution has been established”. Had the church well first been testedin April 2019, it would not have exceeded DEC’s new, less stringent standards, and it is possible that expanded sampling of other private wells in the area would never have occurred.
 (ACAT, 9.24.2019)</t>
  </si>
  <si>
    <t>https://drive.google.com/drive/u/0/folders/1Pqq-f7i_7ijHLzsJe1OnzH-FW2xNc7mN</t>
  </si>
  <si>
    <t>Eareckson Air Station</t>
  </si>
  <si>
    <t>Shemya Island, Aleutian Islands, Alaska</t>
  </si>
  <si>
    <t>Firefighting foam used at Earekson Air Station</t>
  </si>
  <si>
    <t>https://drive.google.com/file/d/1TFptI6hVjHmDHRBsgD97JvgpD9fa3ijn/view?usp=sharing</t>
  </si>
  <si>
    <t xml:space="preserve">Highest on-base groundwater detections [2014-2017]:
 -PFOA = 3,900 ppt
 -PFOS = 250,000 ppt
(ACAT, 9.24.2019)
On-base treated drinking water [Feb 2017]:
 -PFOA = 7.8 ppt
 -PFOS = 45 ppt
(ACAT, 9.24.2019)
</t>
  </si>
  <si>
    <t>According to Alaska Community Action On Toxics: "The Air Force has consistently minimized the PFAS problem and potential impacts to drinking water safety at Eareckson Air Station. A draft report for long-term monitoring and site inspections for numerous contaminated sites at Eareckson failed to recommend further investigation of PFOS/PFOA at all of the fire training areas despite the initial sampling results showing concentrations of PFOS in groundwater and surface water at concentrations in the tens of thousands parts per trillion at site FT002... The Air Force was unresponsive to a DEC request in September 2018 that the Air Force take immediate action to determine concentrations of an additional four PFAS in Eareckson’s drinking water per the August 2018 Tech Memo. A draft preliminary assessment (PA) dated October 2017 was not provided to DEC until April 30, 2019... too late for DEC’s comments to be considered in the final PA received by DEC at the end of July 2019." (ACAT, 9.24.2019)</t>
  </si>
  <si>
    <t>https://dec.alaska.gov/Applications/SPAR/PublicMVC/CSP/SiteReport/62</t>
  </si>
  <si>
    <t>http://afcec.publicadmin-record.us.af.mil/
https://dec.alaska.gov/Applications/SPAR/PublicMVC/CSP/SiteReport/62</t>
  </si>
  <si>
    <t>https://drive.google.com/drive/u/0/folders/1LibwNMZmUrjE4I_mbcd9VUBky1JlgE4W</t>
  </si>
  <si>
    <t>Eielson Air Force Base</t>
  </si>
  <si>
    <t>Moose Creek, Fairbanks North Star Borough, Alaska</t>
  </si>
  <si>
    <t xml:space="preserve">Firefighting foam used at Eielson Air Force Base </t>
  </si>
  <si>
    <t>https://dec.alaska.gov/spar/csp/sites/eielson/</t>
  </si>
  <si>
    <t>https://dec.alaska.gov/Applications/SPAR/PublicMVC/CSP/Download?documentID=35728&amp;fileName=26773_Final%20AFFF%20Site%20Investigation%20Report%20Eielson%20AFB%20AFFF%20022315.pdf</t>
  </si>
  <si>
    <t xml:space="preserve"> Highest on-base groundwater detections [2014]:
 -PFOS = 2,000,000 ppt
 -PFOA = 250,000 ppt
(USAF, 2.23.2015)
Eilson AFB drinking water system [2015-2016]:
 -PFOS = 62–350 ppt
 -PFOA = 9.8–100 ppt
(Alaska Community Action On Toxics, 9.24.2019)
Off-base private drinking well detections [2016]:
 -PFOS+PFOA = 83 –2, 222 ppt 
(Alaska Community Action On Toxics, 9.24.2019)
PFOS: 3.2 ppt (GHU, 6.2019)
PFOA: 3.0 (GHU, 6.2019)</t>
  </si>
  <si>
    <t>Highest on-base groundwater detections [2014]:
 -PFBS = 2,400 ppt
 -PFBA = 3,100 ppt
 -PFDS = 860 ppt
 -PFDA = 320 ppt
 -PFHpA = 4,200 ppt
 -PFHxS = 130,000 ppt
 -PFHxA = 30,000 ppt
 -PFNA = 420 ppt
 -FOSA = 830 ppt
 -PFPA = 9,800 ppt
(USAF, 2.23.2015)</t>
  </si>
  <si>
    <t xml:space="preserve">In a January 2015 letter to Eielson AFB Major Scott Boyd, EPA Region 10 requested that the Air Force initiate sampling of drinking water supply wells for PFOS and PFOA, citing previous discussions and requests by EPA and DEC as well as the DoD’s own Instruction for the identification, assessment, and risk management of emerging contaminants. In March 2015, Eielson AFB began testing its treated drinking water for PFOS and PFOA during routine water quality monitoring. When testing results confirmed that three of the six on-base drinking water supply wells were contaminated with PFOS and PFOA above the EPA provisional health advisory levels in place at the time, the Air Force stopped using the three supply wells with levels of PFOS exceeding health advisory levels and switched to its other three supply wells. (Alaska Community Action on Toxics, 9.24.2019)
In April 2016, Eielson AFB upgraded its water treatment plant with two granular activated carbon (GAC) units. Results of quarterly sampling in July 2016 found Eielson AFB’s drinking water was above EPA's newly established LHA of 70 ppt. When sampling data showed that the GAC filtration system failed to remove PFOS and PFOA to safe levels, the Air Force switched wells while upgrading the GAC system to a bituminous re-agglomerated activated carbon system. (Alaska Community Action On Toxics, 9.24.2019)
Off-site sampling in 2016 revealed that AFFF releases on Eielson AFB had contaminated every drinking water well in the adjacent community of Moose Creek. Upon discovery of PFOS and PFOA in the groundwater, the USAF provided bottled water to Moose Creek’s 750 residents under an emergency action order and later installed temporary water supply systems to 164 Moose Creek properties under a Time Critical Removal Action. These temporary systems will be removed when the permanent solution for providing safe drinking water [piped water from the City of North Pole Water Treatment Plant] is implemented. The piped water expansion plan was finalized in June 2019 after a public comment period and with agreement by the EPA and DEC. (Alaska Community Action On Toxics, 9.24.2019)
To prevent future use of the contaminated groundwater in the Moose Creek area, the USAF will petition the Alaska Department of Natural Resources to designate the groundwater in the Moose Creek area as a Critical Water Management Area [CWMA], which will “deem the groundwater as unusable for all uses,” and “prohibit the installation of new water wells.” (Alaska Community Action On Toxics, 9.24.2019)
</t>
  </si>
  <si>
    <t>https://dec.alaska.gov/spar/csp/sites/eielson.htm</t>
  </si>
  <si>
    <t>The community voiced concerns regarding the financial impact of the water utility rates associated with Alternatives proposed by the TCRA but were interested in the details of switching their water soure to come from the North Pole WTP (EAFB, 2015)</t>
  </si>
  <si>
    <t>Yes</t>
  </si>
  <si>
    <t>https://drive.google.com/drive/folders/18GYmsaKd6IcJNawItRD7LLYdnLmO1yls</t>
  </si>
  <si>
    <t>https://drive.google.com/file/d/16o1G8QZMX1yPNUv9kHfi563ghEvizNgX/view?usp=sharing</t>
  </si>
  <si>
    <t>Fairbanks International Airport</t>
  </si>
  <si>
    <t>Fairbanks, Alaska</t>
  </si>
  <si>
    <t>AFFF used at the airport</t>
  </si>
  <si>
    <t>Airport groundwater [2018]: 
 -PFOA = 7,400 ppt
 -PFOS = 660,000 ppt
(R&amp;M Consultants Inc., 4.8.2019)
Airport surpface water [2018]: 
 -PFOA = 99 ppt
 -PFOS = 230 ppt
(R&amp;M Consultants Inc., 4.8.2019)</t>
  </si>
  <si>
    <t>https://dec.alaska.gov/spar/csp/sites/fairbanks-international-airport-pfas</t>
  </si>
  <si>
    <t>Fairbanks International Airport Fire Training Pit</t>
  </si>
  <si>
    <t>Miami, Florida</t>
  </si>
  <si>
    <t>https://dec.alaska.gov/Applications/SPAR/PublicMVC/CSP/SiteReport/1071</t>
  </si>
  <si>
    <t>https://drive.google.com/file/d/1bVMeToVP5p39V0012r3xQgOjQ7Saubdn/view?usp=sharing</t>
  </si>
  <si>
    <t>https://drive.google.com/drive/u/0/folders/1NGq-vI5CZFAGGiIsS_an6gjwYfOULQMZ</t>
  </si>
  <si>
    <t>Fairbanks Regional Fire Training Center</t>
  </si>
  <si>
    <t>64.821181, -147.750245</t>
  </si>
  <si>
    <t xml:space="preserve">Firefighting foam used from 1984 to 2004 in fire training exercises at the Regional Fire Training Center, and at Fairbanks International Airport since the 1980s
</t>
  </si>
  <si>
    <t>https://dec.alaska.gov/spar/csp/sites/fairbanks-fire-training-center</t>
  </si>
  <si>
    <t>https://dec.alaska.gov/Applications/SPAR/PublicMVC/CSP/Download?documentID=34519&amp;fileName=26309_Report_2018.04.01%20RFTC%20SummaryRpt1_Redacted.pdf</t>
  </si>
  <si>
    <t>Regional Fire Training Center well [2017]: 
 -PFOA= 660 ppt
 -PFOS= 16,000 ppt
(Shannon &amp; Wilson Inc., 4.26.2018)</t>
  </si>
  <si>
    <t>Highest detections in Airport groundwater [2018]:  
 -PFBS = 9,000ppt
 -PFHpA = 3,000ppt
 -PFHxS = 57,000 ppt
 -PFNA = 910 ppt
(R&amp;M Consultants Inc., 4.8.2019)
Airport surpface water [2018]:
-PFBS= 65ppt
-PFHpA= 11ppt
-PFHxS= 230 ppt
-PFNA= 1.3ppt
(R&amp;M Consultants Inc., 4.8.2019)</t>
  </si>
  <si>
    <t>RFTC : 2015
FAI: 2017</t>
  </si>
  <si>
    <t>The city of Fairbanks has spent arpund $4M in remediation of groundwater, approved a $2,500 water bill stipends for two years to help pay water bills, providing clean water to 48 contaminated homes and businesses, and eventually connecting those properties to either Golden Heart Utilities or College Utilities as of December 2017. (Writer, 2018)
FAI no longer use the type of firefighting foam containg PFAS and is working on ways to contain firefighting foam used for training (Ellis, 6.4.2018)</t>
  </si>
  <si>
    <t>https://dec.alaska.gov/Applications/SPAR/PublicMVC/CSP/SiteReport/26309</t>
  </si>
  <si>
    <t>The Alaska Community Action on Toxics along with affected communiy members have been attending meetings regularly. Affected community member David Berrey has started an organization called WATER (Wake up, Alaskans, to the Toxic Environmental Reality) (Ellis, 2017)</t>
  </si>
  <si>
    <t>As of June 2018, 170 wells had been sampled and 68 of those were above the EPA's LHA 70ppt and 96 are below. 
The DEC previoulsy published a technical memorandum titled "Action Levels for PFAS in Water and Guidance on Sampling Groundwater and Drinking Water," for requirements for the sum of 5 PFAS but has revised that statement and now directs responsible parties to take action on the EPA LHA for the sum of two PFAS, PFOS and PFOA. 
The DEC has recieved the Fairbanks International Airport Fire Training Pit Corrective Action Work Plan that describes the work intended to treat and discharge the water currently retained in the lined pit, cap the pit, and install two monitoring well clusters. (Burgess 5.31.2019)</t>
  </si>
  <si>
    <t>ADEC RFTC: https://dec.alaska.gov/Applications/SPAR/PublicMVC/CSP/SiteReport/26309
ADEC FAI: https://dec.alaska.gov/Applications/SPAR/PublicMVC/CSP/SiteReport/26816</t>
  </si>
  <si>
    <t>https://drive.google.com/drive/folders/1hcNu6XG6b9NhR4lisbyRZfOLEQdx6uCz</t>
  </si>
  <si>
    <t>Fairbanks Regional Fire Training Center Burn Pit</t>
  </si>
  <si>
    <t>https://drive.google.com/file/d/1_w_hJzHQaRaAtwWK_yAl87cJLdw78rna/view?usp=sharing</t>
  </si>
  <si>
    <t>https://drive.google.com/drive/u/0/folders/1UsZ2OOquxHEaq_DqrfzHW0-fERO50hbs</t>
  </si>
  <si>
    <t>Flint Hills Resources Refinery</t>
  </si>
  <si>
    <t>North Pole, Alaska</t>
  </si>
  <si>
    <t>64.735054, -147.345115</t>
  </si>
  <si>
    <t>https://dec.alaska.gov/spar/csp/pfas/sample-results/</t>
  </si>
  <si>
    <t>https://drive.google.com/file/d/1PViCY0godMAQMTh-QR-Xmpm7sWzCzvZ7/view?usp=sharing</t>
  </si>
  <si>
    <t>Interim approval given for onsite groundwater and surface water sampling for PFAS analyses. Approx. 110 well intervals will be sampled to understand the distribution of PFAS in groundwater. Surface water sampling from the North and South gravel pits will also occur. A July 24th Technical Memorandum/Work Plan will be revised to incorporate discussions regarding soil sampling in suspected or known AFFF release locations on the former refinery, as well as detailed evaluation of ecological exposure to PFAS, to reflect deferral until PFAS distribution in groundwater and surface water is better understood from this sampling event. ADEC provided a list of additional wells to sample, and are being considered by Williams/Integral. Interim approval is provided to enable progress on access and field logistics, so sampling may occur during the 2020 field season.</t>
  </si>
  <si>
    <t>https://dec.alaska.gov/spar/csp/sites/north-pole-refinery/</t>
  </si>
  <si>
    <t>Former Kulis Air National Guard Base</t>
  </si>
  <si>
    <t>Anchorage, Alaska</t>
  </si>
  <si>
    <t>Firefighting foam used at the former Kulis Air National Guard Base</t>
  </si>
  <si>
    <t>Highest on-base groundwater detections [2018]:
 -PFOA+PFOS = 16,040 ppt
 -PFOA = 8,440 ppt
 -PFOS = 7,600 ppt
(Air National Guard, 03.20.2019)</t>
  </si>
  <si>
    <t>Highest on-base groundwater detections [2018]:
 -PFBS = 3,680 ppt 
 -PFHpA = 2,550 ppt 
 -PFHxS = 5,430 ppt 
 -PFHxA = 15,800 ppt 
 -PFNA = 32.8 ppt 
(Air National Guard 03.20.2019)</t>
  </si>
  <si>
    <t>https://dec.alaska.gov/Applications/SPAR/PublicMVC/CSP/SiteReport/26531</t>
  </si>
  <si>
    <t>https://drive.google.com/drive/u/0/folders/1MgWM0Q9l5hJUffSkhmwN17tYaI45eyj3</t>
  </si>
  <si>
    <t>Fort Greely</t>
  </si>
  <si>
    <t>Fort Greely, Southeast Fairbanks Census Area, Alaska</t>
  </si>
  <si>
    <t>Fort Greely, Alaska</t>
  </si>
  <si>
    <t>Firefighting foam used at Fort Greely</t>
  </si>
  <si>
    <t>On-base groundwater monitoring well detections [2016]:
 -PFOA+PFOS = 90–99 ppt
(ACAT, 9.24.2019)</t>
  </si>
  <si>
    <t>The U.S. Army has yet to conduct a Preliminary Assessment [PA] to determine if AFFF releases at Fort Greely warrant further investigation. PFOS and PFOA were not sampled for during 2017 groundwater monitoring. DEC requested in September 2018 that Army determine if there are off-site wells that could be impacted by PFAS migration. As of April 2019, the Army had twice indicated that it did not plan to identify or sample downgradient wells. A June 4, 2019 letter from DEC to the Army details inadequate Army investigation of off-site migration of PFAS contamination at Fort Greely, and calls into question Army’s claim that there were reporting and data quality validation issues and its intention to discard PFAS groundwater sampling results from 2016 and 2017 monitoring. (ACAT, 9.24.2019)
Army responded to DEC on July 17, 2019 that it had contracted to conduct a PFAS Preliminary Assessment and Site Inspection [PA/SI] for Fort Greely in accordance with CERCLA, and said that it will sample 13 areas across Fort Greely and will re-sample monitoring wells that previously had PFAS detections. The Army also stated that it would install new wells at the northern boundary of Fort Greely across Jarvis Creek to determine if there is any off-site migration. The work is planned for September 2019. (ACAT, 9.24.2019)</t>
  </si>
  <si>
    <t>https://dec.alaska.gov/spar/csp/sites/fort-greely/</t>
  </si>
  <si>
    <t>https://drive.google.com/drive/u/0/folders/1ohuXhJvChvpKihZsjZt7ZMbVvd9S61Bm</t>
  </si>
  <si>
    <t>Fort Wainwright</t>
  </si>
  <si>
    <t xml:space="preserve">Along with known AFFF use at fire training pits, other potential sources of PFAS contamination include hangar fires and plane crashes that DEC and EPA acknowledge have occurred at Fort Wainwright. There are likely other sources of PFAS contamination from training exercises, emergency response, and accidental releases. </t>
  </si>
  <si>
    <t>Highest on-base groundwater detections [2013]:
 -PFOS = 3,300 ppt
 -PFOA = 400 ppt
Doyon Utilities drinking water wells [2018-19]:
 -PFOS = 2.1 – 2.6 ppt
 -PFOA = ND
Doyon Utilities fire response wells [2017-19]:
 -PFOA+PFOS = 12.6 – 24.7 ppt
Central Heat &amp; Power Plant Well #5 [2018]:
 -PFOA = 6.6 – 14 ppt
 -PFOS = ND
(Alaska Community Action on Toxics, 9.24.2019)</t>
  </si>
  <si>
    <t>There are no sampling data for Fort Wainwright for any PFAS compounds other than PFOS and PFOA. (Alaska Community Action on Toxics, 9.24.2019)</t>
  </si>
  <si>
    <t>The first testing for PFAS at Fort Wainwright occurred in 2013 and was limited to two former fire training areas. The purpose of the sampling was to identify and evaluate potential contamination that could impact future construction projects in the fire pits training area. Based on results showing PFOS and/or PFOA at levels exceeding groundwater and/ or soil migration to groundwater action levels, the Army conducted a second round of groundwater sampling in spring 2015, finding concentrations exceeding EPA’s provisional health advisory limits and DEC’s cleanup levels. Despite detections of PFOS and PFOA in groundwater on the installation in 2013, Doyon Utilities, LLC, the private utility that owns and operates Fort Wainwright’s water system did not test the Main post water supply for PFAS until October 2017. The Army won't release its preliminary assessment for Fort Wainwright to DEC or EPA and will not conduct sampling of potential AFFF release areas until summer 2020. (Alaska Community Action on Toxics, 9.24.2019)
In October 2017, Doyon Utilities tested its primary drinking water source wells, back up wells, and emergency fire protection wells for PFOS and PFOA and explained in a “PFAS Notice” in its 2018 Consumer Confidence Report that of the eight wells tested only one—an emergency fire protection well—had detectable levels of PFOS and PFOA at a combined concentration of 12.6 ppt (Doyon Utilities, 2019b). Doyon Utilities initiated quarterly monitoring for PFOS and PFOA for the eight main post wells in 2018. (Alaska Community Action on Toxics, 9.24.2019)</t>
  </si>
  <si>
    <t>https://cumulis.epa.gov/supercpad/SiteProfiles/index.cfm?fuseaction=second.cleanup&amp;id=1001146</t>
  </si>
  <si>
    <t xml:space="preserve">Alaska Community Action On Toxics released a statewide report on PFAS contamination detailing the testing details and response from government and responsible parties. </t>
  </si>
  <si>
    <t>https://dec.alaska.gov/spar/csp/pfas/</t>
  </si>
  <si>
    <t>https://drive.google.com/drive/u/1/folders/1H7ZfwZ2tWTreq7QslGxWgo8-YR-4cNto</t>
  </si>
  <si>
    <t>https://drive.google.com/drive/u/0/folders/1B1GKEK70wuJTnQTBbpJQJcs4KD3cK5Hu</t>
  </si>
  <si>
    <t>Galena Air Force Station</t>
  </si>
  <si>
    <t>Galena Airport</t>
  </si>
  <si>
    <t>Galena, Yukon-Koyukuk Census Area, Alaska</t>
  </si>
  <si>
    <t>AFFF used for fighting aircraft fires and in fire suppression systems for facilities that store fuels.</t>
  </si>
  <si>
    <t>https://dec.alaska.gov/spar/csp/sites/galena.htm</t>
  </si>
  <si>
    <t>https://dec.alaska.gov/Applications/SPAR/PublicMVC/CSP/SiteReport/26787</t>
  </si>
  <si>
    <t>Galena Forward Operating Location</t>
  </si>
  <si>
    <t>Firefighting foam used at Galena Forward Operating Location</t>
  </si>
  <si>
    <t>Highest on-base groundwater detections [Apr 2014]:
 -PFOS = 239,000 ppt
 -PFOA = 49,900 ppt
(CH2M HILL, 10.10.2014)</t>
  </si>
  <si>
    <t>Highest on-base groundwater detections [Apr 2014]:
 -PFBS = 6,890 ppt
 -PFBA = 4,880 ppt
 -PFHpA = 7,110 ppt
 -PFHxS = 105,000 ppt
 -PFHxA = 33,600 ppt
 -PFNA = 302 ppt
 -PFPeA = 15,000 ppt
(CH2M HILL, 10.10.2014)</t>
  </si>
  <si>
    <t>https://dec.alaska.gov/spar/csp/sites/galena/#:~:text=The%20former%20Galena%20Forward%20Operating,350%20miles%20northwest%20of%20Anchorage.</t>
  </si>
  <si>
    <t>ADEC: https://dec.alaska.gov/spar/csp/sites/galena.aspx</t>
  </si>
  <si>
    <t>https://drive.google.com/drive/u/1/folders/12bgJMV24NhpjvdP6SIREI--pUuzQRS0C</t>
  </si>
  <si>
    <t>Gustavus Airport</t>
  </si>
  <si>
    <t>Gustavus Fire Dept brush fire emergency response</t>
  </si>
  <si>
    <t>Gustavus, Alaska</t>
  </si>
  <si>
    <t>Firfighting foam used at Gustavus Airport and by the Gustavus Volunteer Fire Department during an emergency brush fire response</t>
  </si>
  <si>
    <t>https://alaska-native-news.com/pfas-discovered-in-groundwater-near-gustavus-airport-firefighting-foam-discharge-areas/36993/</t>
  </si>
  <si>
    <t xml:space="preserve">Alaska Airlines Well [Aug 2018]:
 -PFOS = 250 ppt
 -PFOA = 4.3 ppt
(S&amp;W,  April 2019)
Gustavus Water System, NPD Well [June–Sep 2018]:
 -PFOS = 16–23 ppt
 -PFOA = 4.3–6 ppt
(ACAT, 9.24.2019)
Highest private well detections related to airport AFFF plume [Aug-Sep 2018]:
 -PFOS = 5,500 ppt
 -PFOA = 130 ppt
 -PFHxS = 1,900 ppt
 -PFNA = 8.9 ppt
 -PFHpA = 230 ppt
 -PFBS = 57 ppt
(S&amp;W, April 2019)
Highest private well detections related to emergency brush fire AFFF release area [Aug-Sep 2018]:
 -PFOS = 40,000 ppt
 -PFOA = 240 ppt
(S&amp;W, April 2019)
</t>
  </si>
  <si>
    <t xml:space="preserve">Alaska Airlines Well [Aug 2018]:
 -PFHxS = 31 ppt
 -PFHpA = 5.7 ppt
 -PFBS = 4.5 ppt
(S&amp;W, April 2019)
Gustavus Water System, NPD Well [June–Sep 2018]:
 -PFHxS = 11 ppt
 -PFHpA = 1.7 ppt
 -PFBS = 1.2 ppt
(ACAT, 9.24.2019)
Highest private well detections related to airport AFFF plume [Aug-Sep 2018]:
 -PFOS = 5,500 ppt
 -PFOA = 130 ppt
 -PFHxS = 1,900 ppt
 -PFNA = 8.9 ppt
 -PFHpA = 230 ppt
 -PFBS = 57 ppt
(S&amp;W, April 2019)
Highest private well detections related to emergency brush fire AFFF release area [Aug-Sep 2018]:
 -PFHxS = 7,400 ppt
 -PFHpA = 48 ppt
 -PFBS = 170 ppt
 -PFNA = 48 ppt
(S&amp;W, April 2019)
</t>
  </si>
  <si>
    <t>The drinking water fountain at the airport terminal had been shut off prior to the discovery of PFAS contamination due to low levels of petroleum chemicals. (ACAT, 9.24.2019)
Testing of the Gustavus Water System [NPS Well] during June-Sep 2018 showed PFAS detections between 39-44 ppt, which were below action levels. However, in an effort led by Superintendent Philip Hooge, the National Park Service installed a GAC filter to remove PFAS from the NPS well and provide safer water to Park Service employees and Gustavus students and staff. (ACAT, 9.24.2019)
The Alaska DEC and DOT&amp;PF contracted with Shannon &amp; Wilson to lead a well search and sampling effort to evaluate impacts to drinking water wells off of airport property after DOT&amp;PF discovered PFAS at levels exceeding DEC and EPA action levels in the airport well. Results of the first round of sampling confirmed that PFAS are migrating offsite and that concentrations of PFAS in some private groundwater wells were at levels posing unacceptable risk to human health. Beginning with 43 private wells in late August 2018, Shannon &amp; Wilson expanded their sampling effort and tested an additional 23 wells in late September 2018, 28 wells in late October/early November, and three wells in December. As of December 2018, Shannon &amp; Wilson had sampled 101 discrete wells. (ACAT, 9.24.2019)
Bottled water is being provided for well owners with PFAS [sum of 5 PFAS compounds] greater than or equal to 65 ppt. (Duncan, 2019)</t>
  </si>
  <si>
    <t>http://dot.alaska.gov/airportwater/gustavus/</t>
  </si>
  <si>
    <t xml:space="preserve">The community of Gustavus have formed a grassroots project called Gustavus PFAS Action Coalition (GPAC). GPAC meets every other week and has started a campaign on gofundme.com to raise money for exploring options of remediation, set precedent for the next airports to be tested, and to advocate for the health and economic survival of their community. (McLaughlin, 2019)
GPAC members have expressed concern over the possibility that Gustavus residents and visitors may be exposed to PFAS through consumption of wild foods, and the group was successful in getting ADF&amp;G to agree to sample tissue (meat) from wild game that may have ingested surface water and plants within the airport PFAS contamination plume. (ACAT, 9.24.2019) 
At a community meeting in Gustavus in May 2019, participants voiced concern over the lack of opportunities for community input in the state-led PFAS investigation process. Participants pointed out that their local knowledge could help inform the identification of sampling locations for site characterization. Members of GPAC contacted the State to request the opportunity to comment on a draft site characterization work plan for their community and were successful. PFAS Coordinator for DOT&amp;PF, Sammy Loud, confirmed that DOT&amp;PF ultimately invited public input on the plan as a result of GPAC’s request. (ACAT, 9.24.2019) 
</t>
  </si>
  <si>
    <t>ADEC: http://dec.alaska.gov/Applications/SPAR/PublicMVC/CSP/SiteReport/26904</t>
  </si>
  <si>
    <t xml:space="preserve">Republican </t>
  </si>
  <si>
    <t>https://drive.google.com/drive/folders/1imOX_yct6FP0_YHn-BUSbXX_5dOy1-j6</t>
  </si>
  <si>
    <t>Hagevig Fire Training Center</t>
  </si>
  <si>
    <t>Juneau, Alaska</t>
  </si>
  <si>
    <t>Firefighting foam used at Hagevig Fire Training Center</t>
  </si>
  <si>
    <t>https://drive.google.com/file/d/1xBjACCnmX4ei9j-lODm2akLBOzeocoYC/view?usp=sharing</t>
  </si>
  <si>
    <t>Highest concentratons in groundwater at training center site [June 2019]:
 -PFOS = 11,000 ppt 
 -PFOA = 320 ppt 
(Alaska Community Action on Toxics, 9.2019)</t>
  </si>
  <si>
    <t>Highest concentratons in groundwater at training center site [June 2019]:
 -PFBS = 74 ppt
 -PFHpA = 350 ppt
 -PFNA = 660 ppt
 -PFHxS = 2100 ppt
(ADEC, June 2019)</t>
  </si>
  <si>
    <t>https://dec.alaska.gov/Applications/SPAR/PublicMVC/CSP/SiteReport/27107</t>
  </si>
  <si>
    <t>https://drive.google.com/drive/u/1/folders/1Qr48nSJGiIBBXvNlaVdjRWmHeqYKXxnT</t>
  </si>
  <si>
    <t>Hilcorpo NS EOA Fire Training Area</t>
  </si>
  <si>
    <t>Tampa, Florida</t>
  </si>
  <si>
    <t>https://dec.alaska.gov/Applications/SPAR/PublicMVC/CSP/SiteReport/1448</t>
  </si>
  <si>
    <t>Homer Airport</t>
  </si>
  <si>
    <t>https://dec.alaska.gov/Applications/SPAR/PublicMVC/CSP/SiteReport/27309</t>
  </si>
  <si>
    <t>Iliamna Airport</t>
  </si>
  <si>
    <t>https://dec.alaska.gov/Applications/SPAR/PublicMVC/CSP/SiteReport/27265</t>
  </si>
  <si>
    <t>Joint Base Elmendorf-Richardson</t>
  </si>
  <si>
    <t>Elmendorf Air Force Base, Fort Richardson</t>
  </si>
  <si>
    <t>Firefighting foam used at Joint Base Elmendorf-Richardson</t>
  </si>
  <si>
    <t>https://drive.google.com/file/d/1X-eL3ceCZ2Lkm-Q6jHr8ve5wsoICEis9/view?usp=sharing</t>
  </si>
  <si>
    <t>Highest on-base groundwater detections [2017]:
 -PFOA + PFOS = 29,100 ppt
 -PFOA = 5,100 ppt
 -PFOS = 24,000 ppt
(Air Force, 5.1.2018)</t>
  </si>
  <si>
    <t>Highest on-base groundwater detections [2017]:
 -PFBS = 1,000 ppt 
 -6:2 FTS = 1,700 ppt 
 -8:2 FTS = 530 ppt 
 -PFHpA = 970 ppt 
 -PFHxS = 8,500 ppt 
 -PFHxA = 4,700 ppt 
 -PFNA = 30 ppt 
 -PFDA = 27 ppt 
 -PFTeA = 6.4 ppt 
 -PFUnA = 1.4 ppt
(Air Force, 5.1.2018)</t>
  </si>
  <si>
    <t>https://dec.alaska.gov/Applications/SPAR/PublicMVC/CSP/SiteReport/23569</t>
  </si>
  <si>
    <t>Data indicate that ST037 and LF004 seeps, located at the southern and southwestern Baseboundaries, have been impacted by PFAS in groundwater and may be migrating offbase in groundwater and surface water. Groundwater at JBER is used as a backup drinking water source, and PFAS are present in groundwater above screening levels. None of the four JBER-R water supply wells and 12 of the 17 JBER-E water supply wells are located downgradient of the AFFF areas based on our current understanding of groundwater flow directions. Five JBER-E backup water supply wells are located downgradient of the AFFF areas based on our current understanding of groundwater flow directions. (Air Force, 5.1.2018)</t>
  </si>
  <si>
    <t>Juneau Airport</t>
  </si>
  <si>
    <t>King Salmon Air Force Station</t>
  </si>
  <si>
    <t>King Salmon Airport</t>
  </si>
  <si>
    <t>King Salmon, Alaska</t>
  </si>
  <si>
    <t>Firefighting foam used at King Salmon Air Station / King Salmon Airport</t>
  </si>
  <si>
    <t>https://drive.google.com/file/d/1yQxHK32cznxDIPgMCjE5lqcjNNnTbr5X/view?usp=sharing</t>
  </si>
  <si>
    <t>Highest concentrations in groundwater at site [2013]
 -PFOA = 81,000 ppt 
 -PFOS = 150,000 ppt 
(Alaska Community Action on Toxics, 9.2019)</t>
  </si>
  <si>
    <t>http://dot.alaska.gov/airportwater/kingsalmon/</t>
  </si>
  <si>
    <t>https://drive.google.com/drive/u/1/folders/1kFGQ8Liwjlo5r2hiPfm5Z6Dvb6I4jPZn</t>
  </si>
  <si>
    <t>NAPA Auto Parts</t>
  </si>
  <si>
    <t>64.812467, -147.755126</t>
  </si>
  <si>
    <t>Five fire departments responded to a fire at the Napa Auto Parts store and warehouse in Fairbanks on May 26, 2011 before ultimately, an ARFF vehicle from Fairbanks International Airport (FAI) was sent to provide foam for fire suppression.</t>
  </si>
  <si>
    <t>https://dec.alaska.gov/Applications/SPAR/PublicMVC/CSP/Download?documentID=34245&amp;fileName=25865_2018_2019%20onsite%20PFAS%20Report%20v4%20w%20app.pdf</t>
  </si>
  <si>
    <t>Highest on-site groundwater detections [Feb 2019]:
 -PFOA = 1,050 ppt
 -PFOS = 42,200 ppt
 -PFOA+PFOS = 43,100 ppt
(Nortech, 5.15.2019)
Off-site private drinking well detections [Feb/Mar 2019]:
 -PFOA+PFOS = 5.7–21.6 ppt
(Alaska Community Action On Toxics, 9.24.2019)</t>
  </si>
  <si>
    <t>Highest on-site groundwater detections [Feb 2019]:
 -PFBA = 522 ppt
 -PFPeA = 566 ppt
 -PFHxA = 1,890 ppt
 -PFHxS = 23,500 ppt
 -PFHpA = 396 ppt
 -PFNA = 123 ppt
 -PFUnDA = 45.6 ppt
 -PFTrDA = 11.4 ppt
 -PFBS = 5,020 ppt
 -PFPeS = 3,970 ppt
 -PFHpS = 2,270 ppt
 -6:2 FTS = 531 ppt
(Nortech, 5.15.2019)</t>
  </si>
  <si>
    <t>To determine whether the site of the store fire should be investigated for PFAS contamination, DEC requested that the Responsible Party (General Parts Company) find out more from FAI Fire Department about what product was used in the emergency response. An incidence report confirmed that FAI Fire Department had used up to 100 gallons of Ansulite 3% Freeze Protected AFFF to extinguish the fire. DEC then requested that sampling for PFAS occur during the next groundwater monitoring event. Preliminary groundwater testing for PFAS occurred in Oct 2018 and results showed levels of PFOS and PFOA far exceeding EPA’s LHA in all four existing monitoring wells. Results of sampling in February 2019 showed even higher concentrations than in Oct at 43,100 ppt; 11 of 24 PFAS analytes tested for were detected above the reporting limit in each of the four wells in Oct 2018 and Feb 2019. (Alaska Community Action On Toxics, 9.24.2019)
After receiving the first round of PFAS test results from the Oct 2018 groundwater monitoring, DEC requested in January 2019 that General Parts Company/Nortech conduct a well search to identify and sample any private wells in the neighborhood that may be contaminated with PFAS from the AFFF release in the 2011 fire. Nortech collected groundwater samples from ten private wells identified within a one quarter mile radius of Napa Auto Parts in February/March 2019. According to data presented in laboratory reports from SGS North America available on DEC’s Contaminated Sites Database [Hazard ID 25865], five of ten wells had detectable PFAS compounds in their groundwater; none had PFOS/ PFOA above the LHA of 70 ppt. (Alaska Community Action On Toxics, 9.24.2019)</t>
  </si>
  <si>
    <t>https://dec.alaska.gov/Applications/SPAR/PublicMVC/CSP/SiteReport/25865</t>
  </si>
  <si>
    <t>A number of contaminants, including volatile organic compounds [VOCs] and Diesel Range Organics [DRO] are known to have been released into the environment as a result of the fire which consumed both the store and the warehouse. It was not until May 2018 that PFAS contamination is also present at the site.</t>
  </si>
  <si>
    <t>https://drive.google.com/drive/u/1/folders/1pHjMYpjpcS3CCYnBkfb9wHmDUaHnEXrf</t>
  </si>
  <si>
    <t>Naval Base Kitsap - Naval Arctic Research Lab Barrow</t>
  </si>
  <si>
    <t>Utqiaġvik, Alaska</t>
  </si>
  <si>
    <t>Firefighting foam used at Naval Base Kitsap - Naval Arctic Research Lab Barrow</t>
  </si>
  <si>
    <t>https://www.denix.osd.mil/derp/home/documents/pfos-pfoa-briefing-to-the-hasc/FY18%20HASC%20Brief%20on%20PFOS-PFOA_Mar2018.pdf</t>
  </si>
  <si>
    <t>Naval Base Kitsap NARL Barrow - drinking water [2017]:
Combined PFOS/PFOA = 144-262 ppt
(Sullivan, 3.2018)</t>
  </si>
  <si>
    <t>Surface water (Imikpuk Lake) sampled; serves as intermittent water source for hunters and village elders. Investigation underway. (Sullivan, 2018)</t>
  </si>
  <si>
    <t>https://www.navfac.navy.mil/navfac_worldwide/pacific/fecs/northwest/about_us/northwest_documents/environmental-restoration/pfas-groundwater-and-drinking-water-investigation/narl_barrow.html</t>
  </si>
  <si>
    <t xml:space="preserve">All 5 surface water samples detected above the LHA
</t>
  </si>
  <si>
    <t>https://dec.alaska.gov/Applications/SPAR/PublicMVC/CSP/SiteReport/26855</t>
  </si>
  <si>
    <t>https://drive.google.com/drive/folders/1j3sfLktZVP6m9D8ILnP893YuSccAu1mv</t>
  </si>
  <si>
    <t>North Pole Terminal</t>
  </si>
  <si>
    <t>North Pole Fire Department</t>
  </si>
  <si>
    <t xml:space="preserve">North Pole Fire Department training rosters provided to DEC and later obtained by ACAT through a public records act request suggest that AFFF may have been used at the North Pole Fire Station (and on a few occasions at the North Pole Terminal) beginning in the early 1990s. </t>
  </si>
  <si>
    <t>http://dec.alaska.gov/media/7297/2017onsite-2nd-semi-ann-text-app-a.pdf</t>
  </si>
  <si>
    <t>Highest on-site groundwater detections [2017]:
 -PFOA+PFOS = 2,470 ppt
Highest off-site groundwater detections, monitoring well upgradient of Terminal and downgradient of Fire Station [Oct 2018]:
 -PFOA = 280 ppt
 -PFOS = 790 ppt
(Alaska Community Action On Toxics, 9.24.2019)</t>
  </si>
  <si>
    <t>Highest off-site groundwater detections, monitoring well upgradient of Terminal and downgradient of Fire Station [Oct 2018]:
 -PFNA = 2,400 ppt
 -PFHxS = 440 ppt
 -PFHpA = 180 ppt
North Pole Water and Sewer Utility drinking water [2015-2016]:
 -PFHxS = 2.2 – 2.5 ppt
(Alaska Community Action On Toxics, 9.24.2019)</t>
  </si>
  <si>
    <t>Shannon &amp; Wilson conducted initial offsite sampling for PFAS in summer 2018 at select existing groundwater monitoring wells and private drinking water wells for the six PFAS for which DEC set action levels in August 2018 (PFOS, PFOA, PFNA, PFHxS, PFHpA, PFBS). Results showed PFAS detections above action levels in a number of offsite private wells that were sampled (S&amp;W, 2019i), prompting DEC to expand sampling efforts to include a six square mile area north and northwest of the former North Pole Refinery. In fall/early winter 2018, an additional 35 private drinking water wells (20 of which already had point of entry—or POE—treatment systems as a result of sulfolane contamination) and 42 groundwater monitoring wells were sampled. (Alaska Community Action on Toxics, 9.24.2019)
A piped water extension project is in the works to connect North Pole properties with sulfolane- and PFAS-contaminated wells to the North Pole Water and Sewer Utility public water supply. This extension project will also connect the community of Moose Creek to the public utility. (Alaska Community Action on Toxics, 9.24.2019)
Kimberly Lake, located downgradient of the North Pole Refinery was tested for PFAS in October 2018. Surface water test results showed the sum of five PFAS to be 120 ppt and 122 ppt in two samples, prompting fish from the lake to be tested. Fish tissue from three fish from the lake [stocked by ADF&amp;G] showed PFAS at levels causing ADF&amp;G to issue an emergency order on April 3, 2019 closing Kimberly Lake to sport fishing. PFNA ranged from 16- 22 ppb and PFOS concentrations ranged from 47–68 ppb in fish tissue. (Alaska Community Action on Toxics, 9.24.2019)</t>
  </si>
  <si>
    <t>https://drive.google.com/drive/u/1/folders/142p9_JLW0Wni-bYjWO582_IU-mYHE3hH</t>
  </si>
  <si>
    <t>Petro Star Valdez Refinery</t>
  </si>
  <si>
    <t>Pensacola, Florida</t>
  </si>
  <si>
    <t>On July 11, 2019 a tanker truck exploded at the Petro Star Valdez Refinery truck rack while loading diesel fuel. Fire fighting crews used an aqueous film forming foam (AFFF)/water solution to extinguish the fire. The diesel, AFFF, and water solution drained to the northeast side of the facility perimeter with some escaping through an open canal valve. The substance that went through the canal valve followed a drainage that leads to Abercrombe Creek</t>
  </si>
  <si>
    <t>https://dec.alaska.gov/Applications/SPAR/PublicMVC/CSP/SiteReport/27196</t>
  </si>
  <si>
    <t>UA Kenai Fire Training Site</t>
  </si>
  <si>
    <t>Soldotna, Alaska</t>
  </si>
  <si>
    <t>The MAPTS was used for fire training from approximately 1980 to 1988</t>
  </si>
  <si>
    <t>https://dec.alaska.gov/Applications/SPAR/PublicMVC/CSP/SiteReport/454</t>
  </si>
  <si>
    <t>https://drive.google.com/drive/u/0/folders/1rvpGw3z9v_xgatDK1OO4eC0dtYKJtDj_</t>
  </si>
  <si>
    <t>Yakutat Airport</t>
  </si>
  <si>
    <t>Yakutat, Alaska</t>
  </si>
  <si>
    <t>Firefighting foam used at Yakutat Airport</t>
  </si>
  <si>
    <t>Concentrations of a property well adjacent to the airport [Feb 2019]
 -PFOS + PFOA= 48 ppt 
(Alaska Community Action on Toxics, 9.2019)</t>
  </si>
  <si>
    <t>http://dot.alaska.gov/airportwater/yakutat/</t>
  </si>
  <si>
    <t>Republican</t>
  </si>
  <si>
    <t>https://drive.google.com/drive/u/1/folders/1q7EjABPgdUZDR2usBkxNTQjsl30QxmXT</t>
  </si>
  <si>
    <t>Air Force Plant 44</t>
  </si>
  <si>
    <t>Tucson International Airport</t>
  </si>
  <si>
    <t>Arizona</t>
  </si>
  <si>
    <t>Tucson, Arizona</t>
  </si>
  <si>
    <t>https://drive.google.com/file/d/1b240feO2gz-pfdtG6sw71-o79azAOYjE/view?usp=sharing</t>
  </si>
  <si>
    <t>https://azdeq.gov/superfund/us-air-force-plant-44</t>
  </si>
  <si>
    <t>Buckeye Training Site</t>
  </si>
  <si>
    <t>Buckeye, Maricopa County, Arizona</t>
  </si>
  <si>
    <t>https://drive.google.com/drive/folders/1MtshhDFQy_fTCm-Ne2ycOfDhuw9oZ5VZ?usp=sharing</t>
  </si>
  <si>
    <t>Camp Navajo</t>
  </si>
  <si>
    <t>Bellemont, Coconino County, Arizona</t>
  </si>
  <si>
    <t>https://cdn3.ewg.org/sites/default/files/u352/EWG_PFASTable-Army_C01.pdf</t>
  </si>
  <si>
    <t xml:space="preserve">DoD/Military </t>
  </si>
  <si>
    <t>https://azdeq.gov/DOD/camp-navajo</t>
  </si>
  <si>
    <t>https://drive.google.com/drive/u/1/folders/1NDSF5O2zivixjKUEYTRtJ_keJVbx9VmC</t>
  </si>
  <si>
    <t>KM</t>
  </si>
  <si>
    <t>Davis-Monthan Air Force Base</t>
  </si>
  <si>
    <t>Firefighting foam used at Base</t>
  </si>
  <si>
    <t>https://azbigmedia.com/3-arizona-military-bases-now-tested-water-contamination/</t>
  </si>
  <si>
    <t>https://drive.google.com/file/d/1XdY1Ow8B-M8FSRAvKTb902zdV941joUL/view?usp=sharing</t>
  </si>
  <si>
    <t>Tucson Water municipal wells [2018]: 
-PFOS+PFOA: 2,900-3,300 ppt 
-PFOS+PFOA: 97-133 ppt 
(Davis, 7.16.2018)
Davis-Monthan AFB wells [2018]
-(Well 1)PFOS+PFOA : 2,950 ppt 
-(Well 2) PFOS+PFOA: 97 ppt 
-(Well 3) PFOS+PFOA: 30 ppt
(Khmara, 8.9.2018)</t>
  </si>
  <si>
    <t>City of Tuscon - groundwater [2014]:
PFHxS= 260 ppt 
(UCMR3, 2015)</t>
  </si>
  <si>
    <t>Davis-Monthan AFB has not officially taken responsibility for the Tucson Water municipal well contamination, but the site investigation is expected to do so eventually. Tucson Water officials shut off 2 wells just north of D-M AFB when PFOS+PFOA were detected above the EPA limit in 2016 and 2017.  City officials also shut down 6 city wells near the Santa Cruz River in 2016 that detected PFOS and PFOA: 4 of the wells had levels above 70 ppt, the other two were at or below that. Tuscon Water has said to have taken a number of steps to reduce PFAS concentraions. (Davis, 6.17.2018)
The utility cut off flows to the treatment plant from the 3 underground wells with the worst PFAS contamination and began blending the treatment plant's water with CAP water to reduce contamination further. (Davis 10.23.2018)</t>
  </si>
  <si>
    <t>https://azdeq.gov/DOD/DavisMonthan</t>
  </si>
  <si>
    <t>https://drive.google.com/drive/folders/1cRwVLj9t2iU1DCm-nKz8HvurYPAKdTsk</t>
  </si>
  <si>
    <t>Florence Military Reservation</t>
  </si>
  <si>
    <t>Floridaorence, Pinal County, Arizona</t>
  </si>
  <si>
    <t>Former Williams Air Force Base</t>
  </si>
  <si>
    <t>Tempe, Arizona</t>
  </si>
  <si>
    <t>Firefighting foam used at Williams Air Force Base (WAFB) located in Mesa, Arizona</t>
  </si>
  <si>
    <t>https://cumulis.epa.gov/supercpad/SiteProfiles/index.cfm?fuseaction=second.cleanup&amp;id=0900890</t>
  </si>
  <si>
    <t>https://arizona.libertyutilities.com/uploads/RR_CCR_17.pdf</t>
  </si>
  <si>
    <t>City of Tempe municipal wells - groundwater [2014]:
-PFOS= 120 ppt 
-PFOA= 50 ppt
(UCMR3, 2015)
Liberty Utilities municipal wells - groundwater [2014]: 
-PFOA= 50 ppt 
-PFOS= 190ppt 
(UCMR3, 2015)
Oatman Water Company finished water - groundwater [2014]:
-PFOA= 32 ppt 
-PFOS= 230-300 ppt 
(UCMR3, 2015)</t>
  </si>
  <si>
    <t>City of Tempe municipal wells - drinking water [2014]:
-PFHxS= 43-72 ppt 
-PFHpA= 11 ppt 
(UCMR3, 2015)
Liberty Utilities municipal wells - drinking water [2014]: 
-PFHxS= 30-110 ppt 
-PFHpA= 30 ppt 
(UCMR3, 2015)
Oatman Water Company finished water - drinking water [2014]:
-PFHpA= 15 ppt 
-PFHxS= 690 ppt 
(UCMR3, 2015)</t>
  </si>
  <si>
    <t>2013-2014 (UCMR3 testing)</t>
  </si>
  <si>
    <t>After EPA lowered the PFOA+PFOS health advisory from 400 ppt to 70 ppt, City of Tempe water system took three of its wells offline in April 2016. Water from two of the wells had tested above the new recommendation — at 94 and 184 parts per trillion — and a third at 58. (McGlade, 2016)
Liberty Utilities took two of its wells offline in April 2016 when the EPA alerted the city to the advisory level drop (from 400 ppt tp 70 ppt). Liberty Utilities then tested other wells and found two more that produced samples above the new health standard, and took those offline. Liberty said it would stop selling water to two other water utilities until PFAS levels were lowered. (McGlade, 2016)
Also in April 2016, Oatman Water Company found elevated PFAS levels in its municipal well, and had the Arizona DHS do a health consultation. The Nov 2016 consultation report concluded that the PFAS levels in OWC’s water were dangerous, and recommended that OWC implement a long‐term remedy to reduce the PFAS water levels in the public drinking water supply, that health education information about PFAS be provided to community members and the health professionals serving the area, and that pregnant and lactating women, caregivers preparing formula for bottle‐fed infants, and women of child bearing age use alternate water until OWC reduces PFAS in the water. (AZ DHS, 2016)</t>
  </si>
  <si>
    <t>https://azdeq.gov/superfund-site-former-williams-air-force-base</t>
  </si>
  <si>
    <t xml:space="preserve">The former Williams Air Force Base (WAFB) is located in Mesa, Arizona, one town East of Tempe. AFFF was used on the base and in training from 1941 to 1993. Liberty Utilities has more than 18,000 service connections, providing water to customers in Avondale, Goodyear, Litchfield Park and unincorporated parts of Maricopa County (McGlade, 2016). Oatman Water Company (OWC) is a small, privately owned drinking water company that serves 536 persons in Mohave, Arizona. (DHS, 2016). 
The Department of Health Services recommends that OWC implement a long term remedy to reduce PFAS water levels and Liberty Utilities is continuing to monitor their levels annually. </t>
  </si>
  <si>
    <t>EPA: https://cumulis.epa.gov/supercpad/cursites/csitinfo.cfm?id=0900890</t>
  </si>
  <si>
    <t>https://drive.google.com/drive/folders/1AdqnRRkU93zmNOxgpdmsaYbJr03OsVNI</t>
  </si>
  <si>
    <t>Fort Huachuca</t>
  </si>
  <si>
    <t>Huachuca, Cochise County, Arizona</t>
  </si>
  <si>
    <t>Luke Air Force Base</t>
  </si>
  <si>
    <t>Glendale, Maricopa County, Arizona</t>
  </si>
  <si>
    <t>Firefighting foam used at Luke Air Force Base</t>
  </si>
  <si>
    <t>https://www.azcentral.com/story/news/local/glendale/2019/04/10/air-force-test-drinking-water-around-luke-after-finding-toxins-base-water/3415667002/</t>
  </si>
  <si>
    <t>https://drive.google.com/file/d/12NIVrysNW74cbbM3JPHUmJ5NRGxLFO3O/view?usp=sharing</t>
  </si>
  <si>
    <t>Highest on-base groundwater detections [2017]: 
 -PFOS = 710 ppt 
 -PFOA = 105 ppt 
 -PFOS+PFOA = 732 ppt
(Air Force, 4.1.2019, Tables 3.1-3)</t>
  </si>
  <si>
    <t>Highest on-base groundwater detections [2017]: 
 -PFBS = 257 ppt
 -6:2 FTS = 186 ppt
 -8:2 FTS = 72 ppt
 -PFDA = 8.5 ppt
 -PFHpA = 114 ppt
 -PFHxS = 1,060 ppt
 -PFHxA = 705 ppt
 -PFNA = 19.1 ppt
(Air Force, 4.1.2019, Tables 3.1-3)</t>
  </si>
  <si>
    <t>According to an Air Force press release: Drinking water on base at Luke remains safe for human consumption. The Air Force Civil Engineer Center validated results of sampling of groundwater and surface water. Because of detection above the EPA LHA advisory levels, an Expanded Site Inspection will begin immediately to determine if other areas have been impacted. If PFOS/PFOA is detected above the EPA advisory level in any drinking water wells, the Air Force will assess its role and authority to provide alternate drinking water to those affected and in developing a plan for long-term mitigation to drinking water. (US AF, 2019)
Luke AFB has replaced the legacy AFFF with a new responsible formula that contains no PFOS and trace amounts of PFOA in its fire vehichles in 2017 and all but one aircraft hangars with the replacement foam in 2018.  (US AF, 2019)</t>
  </si>
  <si>
    <t>https://azdeq.gov/DOD/Luke-AFB</t>
  </si>
  <si>
    <t>Luke Air Force Base used AFFF to put out at least 10 jet crash fires and suppress many more controlled fires in training activities in the last half century. Thousands of gallons of the foam may have seeped into the ground on the base in far west Glendale that trains fighter pilots. A 2015 report reveals that the base has known for years that the use of firefighting foam may contaminate their water supply. (Fifield, 2019)</t>
  </si>
  <si>
    <t xml:space="preserve">AFB: https://www.luke.af.mil/PFOS-PFOA-Information/
</t>
  </si>
  <si>
    <t>https://drive.google.com/drive/folders/1LVE77bvI2mdoTAzSwm0qdP7-oD0tOyyR</t>
  </si>
  <si>
    <t>Marine Corps Air Station Yuma</t>
  </si>
  <si>
    <t>Yuma, Arizona</t>
  </si>
  <si>
    <t>Firefighting foam used at Marine Corps Air Station Yuma</t>
  </si>
  <si>
    <t>On-base monitoring wells- groundwater [2016]:
-PFOS+PFOA= 75-185 ppt 
(Sullivan, 3.2018)</t>
  </si>
  <si>
    <t>Preliminary Assessment and Site Investigation initiated. The CERCLA process will continue. (Sullivan, 2018)</t>
  </si>
  <si>
    <t>http://www.azdeq.gov/superfund/YumaMarineCorpsAirStation?page=0%2C1</t>
  </si>
  <si>
    <t>8 out of 29 on-base monitoring well samples detected above the LHA. (Sullivan, 2018)</t>
  </si>
  <si>
    <t>https://drive.google.com/drive/folders/1k0E7A1O-Ow_twKYRxXeQZ9IyWD2drC9e</t>
  </si>
  <si>
    <t>Phoenix Air National Guard Base</t>
  </si>
  <si>
    <t>Sky Harbor International Airport</t>
  </si>
  <si>
    <t>Phoenix, Arizona</t>
  </si>
  <si>
    <t>Firefighting foam used at Phoenix ANGB / Sky Harbor Int Airport</t>
  </si>
  <si>
    <t>https://drive.google.com/file/d/1phSJ339Le6QfPRaV3XBNxSofcdEP-X3h/view?usp=sharing</t>
  </si>
  <si>
    <t>Highest on-base groundwater detections [2018]:
 -PFOA+PFOS = 73 ppt
 -PFOA = 23 ppt
 -PFOS = 55 ppt
(Air National Guard, 03.01.2019)</t>
  </si>
  <si>
    <t>Highest on-base groundwater detections [2018]:
 -PFBS = 240 ppt 
 -PFHpA = 78 ppt 
 -PFHxS = 160 ppt 
 -PFNA = 2.9 ppt
(Air National Guard, 03.01.2019)</t>
  </si>
  <si>
    <t>https://drive.google.com/drive/u/0/folders/193WEtHKxAobUbA32qh0yRHF7k-ZnlVd9</t>
  </si>
  <si>
    <t>Picacho Aviation Training Site</t>
  </si>
  <si>
    <t>Picacho, Pinal County, Arizona</t>
  </si>
  <si>
    <t>Silver Bell Army Heliport</t>
  </si>
  <si>
    <t>Marana, Pima, Arizona</t>
  </si>
  <si>
    <t>Tucson Air National Guard Base</t>
  </si>
  <si>
    <t>Tucson International Airport, Morris Air National Guard Base</t>
  </si>
  <si>
    <t>Firefighting foam used at Tucson International Airport / Air National Guard Base</t>
  </si>
  <si>
    <t>https://drive.google.com/file/d/1RndFavo8dPIEo8ophr206G_-QgUB9wcX/view?usp=sharing</t>
  </si>
  <si>
    <t>Highest on-base groundwater detections [2018]:
 -PFOA+PFOS = 4,880 ppt
 -PFOA = 260 ppt
 -PFOS = 4,700 ppt
(Air National Guard, 03.01.2019)</t>
  </si>
  <si>
    <t>Highest on-base groundwater detections [2018]:
 -PFBS = 2,800 ppt 
 -PFHpA = 370 ppt 
 -PFHxS = 4,100 ppt 
 -PFNA = 21 ppt
(Air National Guard, 03.01.2019)</t>
  </si>
  <si>
    <t>https://www.tucsonaz.gov/water/pfas</t>
  </si>
  <si>
    <t>https://drive.google.com/drive/u/0/folders/1cRwVLj9t2iU1DCm-nKz8HvurYPAKdTsk</t>
  </si>
  <si>
    <t>Yuma Proving Ground</t>
  </si>
  <si>
    <t>Yuma, Yuma County, Arizona</t>
  </si>
  <si>
    <t>Eaker Air Force Base</t>
  </si>
  <si>
    <t>Arkansas</t>
  </si>
  <si>
    <t>Blytheville, Arkansas</t>
  </si>
  <si>
    <t>Firefighting foam used at Eaker Air Force Base</t>
  </si>
  <si>
    <t>https://drive.google.com/file/d/1mlKFfPYkutGxBRAs2FkjyqMRTtQCsbbu/view?usp=sharing</t>
  </si>
  <si>
    <t>Highest on-base groundwater detections [2017]:
 -PFOA+PFOS = 280,000 ppt
 -PFOA = 116,000 ppt
 -PFOS = 164,000 ppt
(Air Force, 8.2018)</t>
  </si>
  <si>
    <t>Highest on-base groundwater detections [2017]:
 -PFBS = 25,900 ppt 
 -NETFOSAA = 15,000 ppt 
 -NMEFOSAA = 15,000 ppt 
 -PFHpA = 19,100 ppt 
 -PFHxS = 359,000 ppt 
 -PFHxA = 100,000 ppt 
 -PFNA = 997 ppt 
(Air Force, 8.2018)</t>
  </si>
  <si>
    <t>https://drive.google.com/drive/u/0/folders/1zRue6ytmesnyjSbuMqdxwYIVa0m-9blI</t>
  </si>
  <si>
    <t>https://drive.google.com/drive/u/1/folders/1hXfvHXIs39gObS5cWGSY9vVpUxyuFtge</t>
  </si>
  <si>
    <t>Fort Smith Air National Guard Base</t>
  </si>
  <si>
    <t>Fort Smith Municipal Airport</t>
  </si>
  <si>
    <t>Fort Smith, Arkansas</t>
  </si>
  <si>
    <t>Firefighting foam used at Fort Smith Airport/Air National Guard Base</t>
  </si>
  <si>
    <t>https://drive.google.com/file/d/1A3petUOxYnBgiQ8nreZhAhm0Xoi5Qpeb/view?usp=sharing</t>
  </si>
  <si>
    <t>Highest on-base groundwater detections [2017]:
 -PFOA+PFOS = 366,000 ppt
 -PFOA = 360,000 ppt
 -PFOS = 52,000 ppt
(Air National Guard, 8.8.2018)</t>
  </si>
  <si>
    <t>Highest on-base groundwater detections [2017]:
 -PFBS = 47,000 ppt 
 -PFHpA = 55,000 ppt 
 -PFHxS = 340,000 ppt 
 -PFNA = 7,800 ppt
(Air National Guard 8.8.2018)</t>
  </si>
  <si>
    <t>https://drive.google.com/drive/u/0/folders/1KueQZTBOu-J9HE6uG7e0E3N_ehDxrPV-</t>
  </si>
  <si>
    <t>Little Rock Air Force Base</t>
  </si>
  <si>
    <t>https://drive.google.com/file/d/1BUH7vKZbhY_x_oEJ8Ai1jxoy8r5p26Ph/view?usp=sharing</t>
  </si>
  <si>
    <t>28th Street Landfill</t>
  </si>
  <si>
    <t>California</t>
  </si>
  <si>
    <t>Sacramento, California</t>
  </si>
  <si>
    <t>38.585487314825, -121.463704513122</t>
  </si>
  <si>
    <t>https://geotracker.waterboards.ca.gov/map/pfas_map</t>
  </si>
  <si>
    <t>https://geotracker.waterboards.ca.gov/profile_report?global_id=T10000005189</t>
  </si>
  <si>
    <t>https://drive.google.com/drive/u/0/folders/1DWXhXwl1j4L5eKUdO88JdnrMTynHHza5</t>
  </si>
  <si>
    <t>3rd Ave Landfill</t>
  </si>
  <si>
    <t>San Mateo, California</t>
  </si>
  <si>
    <t>37.5756973, -122.3006897</t>
  </si>
  <si>
    <t>https://geotracker.waterboards.ca.gov/profile_report?global_id=L10004740616</t>
  </si>
  <si>
    <t>Abex Corporation - Remco Hydraulics</t>
  </si>
  <si>
    <t>Willits, California</t>
  </si>
  <si>
    <t>39.402906, -123.351196</t>
  </si>
  <si>
    <t>Acme Fill Land Disposal</t>
  </si>
  <si>
    <t>Martinez, California</t>
  </si>
  <si>
    <t>38.028017004, -122.080815921</t>
  </si>
  <si>
    <t>https://geotracker.waterboards.ca.gov/profile_report?global_id=L10008706352</t>
  </si>
  <si>
    <t>Adelanto Class III Landfill</t>
  </si>
  <si>
    <t>Adelanto, California</t>
  </si>
  <si>
    <t>34.65288486, -117.442755199999</t>
  </si>
  <si>
    <t>https://geotracker.waterboards.ca.gov/profile_report?global_id=L10005089428</t>
  </si>
  <si>
    <t>Air Force Plant 42</t>
  </si>
  <si>
    <t>Palmdale Regional Airport</t>
  </si>
  <si>
    <t>https://drive.google.com/file/d/1WgcXGxc37JS43RIExKO9G_MwhLEjqslR/view?usp=sharing</t>
  </si>
  <si>
    <t>Allied (Republic) Imperial Landfill</t>
  </si>
  <si>
    <t>Imperial, California</t>
  </si>
  <si>
    <t>32.8545267958583, -115.518760243652</t>
  </si>
  <si>
    <t>https://geotracker.waterboards.ca.gov/profile_report?global_id=L10005391970</t>
  </si>
  <si>
    <t>Altamont Landfill</t>
  </si>
  <si>
    <t>Altamont Resource Recovery</t>
  </si>
  <si>
    <t>Livermore, California</t>
  </si>
  <si>
    <t>37.7493816, -121.654705</t>
  </si>
  <si>
    <t>https://www.waterboards.ca.gov/pfas/</t>
  </si>
  <si>
    <t>Alturas Class III Landfill</t>
  </si>
  <si>
    <t>Alturas, California</t>
  </si>
  <si>
    <t>41.4588576782974, -120.56872844696</t>
  </si>
  <si>
    <t>https://geotracker.waterboards.ca.gov/profile_report?global_id=L10007590008</t>
  </si>
  <si>
    <t>American Avenue Municipal Solid Waste Landfill</t>
  </si>
  <si>
    <t>Kerman, California</t>
  </si>
  <si>
    <t>36.6619852, -120.1301987</t>
  </si>
  <si>
    <t>https://geotracker.waterboards.ca.gov/profile_report?global_id=L10006109169</t>
  </si>
  <si>
    <t>Anderson Class III Landfill</t>
  </si>
  <si>
    <t>Class II Surface Imp</t>
  </si>
  <si>
    <t>Anderson, California</t>
  </si>
  <si>
    <t>40.4124811, -122.360034</t>
  </si>
  <si>
    <t>Antelope Valley Public Landfill</t>
  </si>
  <si>
    <t>Palmdale, California</t>
  </si>
  <si>
    <t>34.56731, -118.14984</t>
  </si>
  <si>
    <t>https://geotracker.waterboards.ca.gov/profile_report?global_id=T10000007159</t>
  </si>
  <si>
    <t>Anza Sanitary Landfill</t>
  </si>
  <si>
    <t>Anza, California</t>
  </si>
  <si>
    <t>33.5384756885, -116.627925134</t>
  </si>
  <si>
    <t>https://geotracker.waterboards.ca.gov/profile_report?global_id=L10005246107</t>
  </si>
  <si>
    <t>Apple Valley Municipal Landfill</t>
  </si>
  <si>
    <t>Apple Valley, California</t>
  </si>
  <si>
    <t>34.50031111, -117.1135861</t>
  </si>
  <si>
    <t>Avenal Solid Waste Disposal Service</t>
  </si>
  <si>
    <t>Avenal, California</t>
  </si>
  <si>
    <t>36.0088582492162, -120.116480193207</t>
  </si>
  <si>
    <t>Azusa Land Reclamation Landfill</t>
  </si>
  <si>
    <t>Azusa, California</t>
  </si>
  <si>
    <t>34.1196280876457, -117.926876738068</t>
  </si>
  <si>
    <t>https://geotracker.waterboards.ca.gov/profile_report?global_id=L10005042654</t>
  </si>
  <si>
    <t>Badlands Landfill</t>
  </si>
  <si>
    <t>Moreno Valley, Riverside County, California</t>
  </si>
  <si>
    <t>33.9502686599999, -117.1214307</t>
  </si>
  <si>
    <t>https://geotracker.waterboards.ca.gov/map/pfas_map#</t>
  </si>
  <si>
    <t>https://documents.geotracker.waterboards.ca.gov/esi/uploads/geo_report/7698898553/L10004177173.PDF</t>
  </si>
  <si>
    <t>https://geotracker.waterboards.ca.gov/profile_report?global_id=L10003146754</t>
  </si>
  <si>
    <t>https://drive.google.com/drive/u/0/folders/1R0U9BdY4qvKTpXMdyGeZL_9P3B4zRIHC</t>
  </si>
  <si>
    <t>https://drive.google.com/drive/u/1/folders/1DWXhXwl1j4L5eKUdO88JdnrMTynHHza6</t>
  </si>
  <si>
    <t>Bailard Landfill</t>
  </si>
  <si>
    <t>Oxnard, California</t>
  </si>
  <si>
    <t>34.2294031001637, -119.22534942627</t>
  </si>
  <si>
    <t>Highest soil detections:
PFOA = 32700 ppt
PFOA+PFOS = 32700 ppt</t>
  </si>
  <si>
    <t>Highest soil detections:
All PFAS = 1529250 ppt</t>
  </si>
  <si>
    <t>https://geotracker.waterboards.ca.gov/profile_report?global_id=L10001266944</t>
  </si>
  <si>
    <t>Baker Class III Landfill</t>
  </si>
  <si>
    <t>Baker, California</t>
  </si>
  <si>
    <t>35.23205943, -116.0579583</t>
  </si>
  <si>
    <t>https://geotracker.waterboards.ca.gov/profile_report?global_id=L10008518142</t>
  </si>
  <si>
    <t>Balance Rock Solid Waste Disposal Service</t>
  </si>
  <si>
    <t>Balance Rock, California</t>
  </si>
  <si>
    <t>35.811244857681, -118.655688955109</t>
  </si>
  <si>
    <t>Balboa Park Landfill</t>
  </si>
  <si>
    <t>Arizona St</t>
  </si>
  <si>
    <t>San Diego, San Diego County, California</t>
  </si>
  <si>
    <t>2781 Pershing Drive, San Diego, CA</t>
  </si>
  <si>
    <t>https://geotracker.waterboards.ca.gov/profile_report?cmd=mwreport&amp;global_id=L10006165556&amp;con_num=3972494304</t>
  </si>
  <si>
    <t>https://geotracker.waterboards.ca.gov/profile_report?global_id=L10006165556&amp;mytab=esidata#esidata</t>
  </si>
  <si>
    <t>https://drive.google.com/drive/u/1/folders/1DWXhXwl1j4L5eKUdO88JdnrMTynHHza5</t>
  </si>
  <si>
    <t>Beale Air Force Base</t>
  </si>
  <si>
    <t>Yuba County, California</t>
  </si>
  <si>
    <t>Beale Air Force Base, CA</t>
  </si>
  <si>
    <t>Firefighting foam used at Beale Air Force Base</t>
  </si>
  <si>
    <t>https://drive.google.com/file/d/1GxtlDGkcSsmQnfw2bfNQ9vXIJZgFsgWO/view?usp=sharing</t>
  </si>
  <si>
    <t xml:space="preserve">On-base monitoring wells - groundwater [2017]:
 -PFOS+PFOA= 80-200,000 ppt  
(Sullivan, 3.2018)
</t>
  </si>
  <si>
    <t xml:space="preserve">Completed the base-wide Preliminary Assessment and received regulatory concurrence on the findings. Initiated a base-wide Site Inspection for PFOS and PFOA. Will continue following the CERCLA process through investigation, cleanup, and long-term monitoring. Will perform mitigation activities when impacts to human health are determined. (Sullivan, 2018)
</t>
  </si>
  <si>
    <t>https://www.waterboards.ca.gov/pfas/military.html</t>
  </si>
  <si>
    <t>3 out of 4 on-base monitoring wells exceeded the LHA. (Sullivan, 2018)</t>
  </si>
  <si>
    <t>Democrat</t>
  </si>
  <si>
    <t>https://drive.google.com/drive/u/1/folders/19PUk7usFKw0MZTSNM0USAHxbRsMF58Bz</t>
  </si>
  <si>
    <t>Bell Jr High Landfill</t>
  </si>
  <si>
    <t>32.688205, -117.0400344</t>
  </si>
  <si>
    <t>https://geotracker.waterboards.ca.gov/profile_report?cmd=mwreport&amp;global_id=L10007828563&amp;con_num=7846444189</t>
  </si>
  <si>
    <t>https://geotracker.waterboards.ca.gov/profile_report?global_id=L10007828563&amp;mytab=esidata#esidata</t>
  </si>
  <si>
    <t>Bieber Class III Landfill</t>
  </si>
  <si>
    <t>Bieber, California</t>
  </si>
  <si>
    <t>41.130473, -121.1412285</t>
  </si>
  <si>
    <t>https://geotracker.waterboards.ca.gov/profile_report?global_id=L10005078943</t>
  </si>
  <si>
    <t>Big Bear Class III Waste Management Facility</t>
  </si>
  <si>
    <t>Big Bear, California</t>
  </si>
  <si>
    <t>34.304335667, -116.821767723</t>
  </si>
  <si>
    <t>Billy Wright Solid Waste Landfill</t>
  </si>
  <si>
    <t>Los Banos, California</t>
  </si>
  <si>
    <t>37.0401720348757, -120.973636441803</t>
  </si>
  <si>
    <t>https://geotracker.waterboards.ca.gov/profile_report?global_id=L10008618335</t>
  </si>
  <si>
    <t>Bishop-Sunland Class III Landfill</t>
  </si>
  <si>
    <t>Bishop, California</t>
  </si>
  <si>
    <t>37.3286726450622, -118.400774002075</t>
  </si>
  <si>
    <t>https://geotracker.waterboards.ca.gov/profile_report?global_id=L10001653820</t>
  </si>
  <si>
    <t>Bishop'S Canyon Landfill</t>
  </si>
  <si>
    <t>Los Angeles, California</t>
  </si>
  <si>
    <t>34.0825796479665, -118.237494116332</t>
  </si>
  <si>
    <t>Highest soil detections:
PFOA = 360000 ppt
PFOS = 810000 ppt
PFOA+PFOS = 1060000 ppt</t>
  </si>
  <si>
    <t>Highest soil detections:
All PFAS = 3341080 ppt</t>
  </si>
  <si>
    <t>https://geotracker.waterboards.ca.gov/profile_report?global_id=L10008859354</t>
  </si>
  <si>
    <t>Bkk Class III Landfill</t>
  </si>
  <si>
    <t>West Covina, California</t>
  </si>
  <si>
    <t>34.03670909, -117.9097291</t>
  </si>
  <si>
    <t>https://geotracker.waterboards.ca.gov/profile_report?global_id=L10005364254</t>
  </si>
  <si>
    <t>Black Butte Class III Landfill</t>
  </si>
  <si>
    <t>Mount Shasta, California</t>
  </si>
  <si>
    <t>41.3497302999999, -122.343244</t>
  </si>
  <si>
    <t>https://cumulis.epa.gov/supercpad/SiteProfiles/index.cfm?fuseaction=second.Healthenv&amp;id=1001865</t>
  </si>
  <si>
    <t>Blythe Class III Waste Management Facility</t>
  </si>
  <si>
    <t>Blythe, California</t>
  </si>
  <si>
    <t>33.7265892046, -116.717071656</t>
  </si>
  <si>
    <t>Bob Hope</t>
  </si>
  <si>
    <t>Burbank, California</t>
  </si>
  <si>
    <t>34.19666, -118.35395</t>
  </si>
  <si>
    <t>Highest soil detections:
PFOA = 17000 ppt
PFOA+PFOS = 17000 ppt</t>
  </si>
  <si>
    <t>Highest soil detections:
All PFAS = 669800 ppt</t>
  </si>
  <si>
    <t>Bonsall Landfill</t>
  </si>
  <si>
    <t>Bonsall, California</t>
  </si>
  <si>
    <t>33.24966444, -117.18354807</t>
  </si>
  <si>
    <t>https://geotracker.waterboards.ca.gov/profile_report?global_id=L10001753716</t>
  </si>
  <si>
    <t>Boron Class III Landfill</t>
  </si>
  <si>
    <t>Boron, California</t>
  </si>
  <si>
    <t>34.9904880052827, -117.648317813873</t>
  </si>
  <si>
    <t>https://geotracker.waterboards.ca.gov/profile_report?global_id=L10004638786</t>
  </si>
  <si>
    <t>Bowerman Landfill</t>
  </si>
  <si>
    <t>Irvine, Orange County, California</t>
  </si>
  <si>
    <t>33.70888171, -117.7098716</t>
  </si>
  <si>
    <t>https://documents.geotracker.waterboards.ca.gov/esi/uploads/geo_report/2080902338/L10003191714.PDF</t>
  </si>
  <si>
    <t>https://geotracker.waterboards.ca.gov/profile_report?global_id=L10003191714&amp;mytab=esidata#esidata</t>
  </si>
  <si>
    <t>https://drive.google.com/drive/u/0/folders/1Bl2v3h3znr3OZDyF8LbgKDfnayzYiGe3</t>
  </si>
  <si>
    <t>Bradley Landfill &amp; Recycling</t>
  </si>
  <si>
    <t>Sun Valley, California</t>
  </si>
  <si>
    <t>34.2446388999999, -118.3837086</t>
  </si>
  <si>
    <t>https://drive.google.com/file/d/1_rQ4mmLuu9pFDWV-WBCiTy5sNYHX_bXH/view?usp=sharing</t>
  </si>
  <si>
    <t>https://geotracker.waterboards.ca.gov/profile_report?global_id=L10002384249</t>
  </si>
  <si>
    <t>Bradley Park - Old Linda Vista Landfill</t>
  </si>
  <si>
    <t>San Marcos, San Diego County, California</t>
  </si>
  <si>
    <t>https://geotracker.waterboards.ca.gov/profile_report?cmd=mwreport&amp;rptype=client&amp;global_id=L10006943141&amp;con_num=8853094935&amp;orderby=sampid</t>
  </si>
  <si>
    <t>https://geotracker.waterboards.ca.gov/profile_report?global_id=L10006943141</t>
  </si>
  <si>
    <t>Brawley Class III Waste Management Facility</t>
  </si>
  <si>
    <t>Brawley, California</t>
  </si>
  <si>
    <t>32.9984594, -115.5385905</t>
  </si>
  <si>
    <t>Bridgeport Class III Landfill</t>
  </si>
  <si>
    <t>Bridgeport, California</t>
  </si>
  <si>
    <t>38.2688956, -119.2188667</t>
  </si>
  <si>
    <t>https://geotracker.waterboards.ca.gov/profile_report?global_id=L10002592521</t>
  </si>
  <si>
    <t>Brisbane Class II Landfill</t>
  </si>
  <si>
    <t>Brisbane, California</t>
  </si>
  <si>
    <t>37.6963200817354, -122.396966925903</t>
  </si>
  <si>
    <t>https://geotracker.waterboards.ca.gov/profile_report?global_id=L10001853784</t>
  </si>
  <si>
    <t>Brothers Plating</t>
  </si>
  <si>
    <t>34.11686333, -117.9347317</t>
  </si>
  <si>
    <t>Highest soil detections:
PFOA = 11000 ppt
PFOS = 3200000 ppt
PFOA+PFOS = 3205800 ppt</t>
  </si>
  <si>
    <t>Highest soil detections:
All PFAS = 3743600 ppt</t>
  </si>
  <si>
    <t>https://geotracker.waterboards.ca.gov/profile_report?global_id=T10000013454</t>
  </si>
  <si>
    <t>Buchanan Field</t>
  </si>
  <si>
    <t>Concord, California</t>
  </si>
  <si>
    <t>37.98924, -122.06039</t>
  </si>
  <si>
    <t>https://geotracker.waterboards.ca.gov/profile_report?global_id=T10000012765</t>
  </si>
  <si>
    <t>Buckeye Landfill</t>
  </si>
  <si>
    <t>Shasta Lake, California</t>
  </si>
  <si>
    <t>40.67, -122.39667</t>
  </si>
  <si>
    <t>https://geotracker.waterboards.ca.gov/profile_report?global_id=L10008268744</t>
  </si>
  <si>
    <t>Buena Vista Class III Landfill</t>
  </si>
  <si>
    <t>Watsonville, California</t>
  </si>
  <si>
    <t>36.9204957999999, -121.8118367</t>
  </si>
  <si>
    <t>https://geotracker.waterboards.ca.gov/profile_report?global_id=L10008111979</t>
  </si>
  <si>
    <t>Burbank Landfill</t>
  </si>
  <si>
    <t>34.2067816, -118.3138162</t>
  </si>
  <si>
    <t>https://geotracker.waterboards.ca.gov/profile_report?global_id=L10001359910</t>
  </si>
  <si>
    <t>Burlingame Landfill (Sports Complex)</t>
  </si>
  <si>
    <t>Burlingame, California</t>
  </si>
  <si>
    <t>37.59007, -122.359429</t>
  </si>
  <si>
    <t>https://geotracker.waterboards.ca.gov/profile_report?global_id=L10009873781</t>
  </si>
  <si>
    <t>Calabasas Landfill</t>
  </si>
  <si>
    <t>Agoura Hills, California</t>
  </si>
  <si>
    <t>34.1475492154, -118.712053404</t>
  </si>
  <si>
    <t>https://geotracker.waterboards.ca.gov/profile_report?global_id=L10005926913</t>
  </si>
  <si>
    <t>Calexico Class III Waste Management Facility</t>
  </si>
  <si>
    <t>Calexico, California</t>
  </si>
  <si>
    <t>32.6786884, -115.5435877</t>
  </si>
  <si>
    <t>California Redwood Coast-Humboldt County</t>
  </si>
  <si>
    <t>Mckinleyville, California</t>
  </si>
  <si>
    <t>40.97594, -124.10755</t>
  </si>
  <si>
    <t>https://geotracker.waterboards.ca.gov/profile_report?global_id=T10000012762</t>
  </si>
  <si>
    <t>Camp Parks</t>
  </si>
  <si>
    <t xml:space="preserve">Dublin, Alameda, California </t>
  </si>
  <si>
    <t>Camp Roberts</t>
  </si>
  <si>
    <t xml:space="preserve">San Miguel, San Luis Obispo County, California </t>
  </si>
  <si>
    <t>https://www.nationalguard.mil/Leadership/Joint-Staff/Personal-Staff/Public-Affairs/Community-Relations/Environmental/PFAS-PFOA-Library/California/</t>
  </si>
  <si>
    <t>Castle Air Force Base</t>
  </si>
  <si>
    <t>Merced County, California</t>
  </si>
  <si>
    <t>Firefighting foam used at Former Castle Air Force Base</t>
  </si>
  <si>
    <t>https://drive.google.com/file/d/1kW3xPiWdLntRZ9E1ynqRpf0h25aLn_EW/view?usp=sharing</t>
  </si>
  <si>
    <t>On-base monitoring wells - groundwater [2017]:
 -PFOS+PFOA= 281-2,502 ppt  
(Sullivan, 3.2018)</t>
  </si>
  <si>
    <t>Completed basewide Preliminary Assessment and completed the site inspection at the Fire Training Area. Received regulatory concurrence on the findings. Initiated Site Inspections of other AFFF areas identified in Preliminary Assessment. Plans to complete Site Inspection including determination whether drinking water supplies are impacted. Will follow the CERCLA process for future investigative and cleanup activities. (Sullivan, 2018)</t>
  </si>
  <si>
    <t>3 out of 7 on-base groundwater monitoring well samples exceeded the LHA. (Sullivan, 2018)</t>
  </si>
  <si>
    <t>EPA: https://cumulis.epa.gov/supercpad/SiteProfiles/index.cfm?fuseaction=second.contams&amp;id=0902751</t>
  </si>
  <si>
    <t>https://drive.google.com/drive/u/1/folders/1OBmf0wIja4CGP-M5ox8Jq2bdHNla8fka</t>
  </si>
  <si>
    <t>Cedarville West Solid Waste Disposal Service (Old)</t>
  </si>
  <si>
    <t>Cedarville, California</t>
  </si>
  <si>
    <t>41.54019446, -120.05274519</t>
  </si>
  <si>
    <t>Chalfant Class III Landfill</t>
  </si>
  <si>
    <t>Chalfant, California</t>
  </si>
  <si>
    <t>37.5302174999999, -118.3576492</t>
  </si>
  <si>
    <t>https://geotracker.waterboards.ca.gov/profile_report?global_id=L10007357170</t>
  </si>
  <si>
    <t>Charles M Schulz - Sonoma County</t>
  </si>
  <si>
    <t>Santa Rosa, California</t>
  </si>
  <si>
    <t>38.5084447529999, -122.821977006</t>
  </si>
  <si>
    <t>Highest soil detections:
PFOA = 68000 ppt
PFOA+PFOS = 68000 ppt</t>
  </si>
  <si>
    <t>Highest soil detections:
All PFAS = 4581940 ppt</t>
  </si>
  <si>
    <t>https://geotracker.waterboards.ca.gov/profile_report?global_id=T10000012763</t>
  </si>
  <si>
    <t>Chester Class III Landfill</t>
  </si>
  <si>
    <t>Chester, California</t>
  </si>
  <si>
    <t>40.325303, -121.1376</t>
  </si>
  <si>
    <t>https://geotracker.waterboards.ca.gov/profile_report?global_id=L10008688958</t>
  </si>
  <si>
    <t>Chicago Grade Landfill Solid Waste Disposal Service</t>
  </si>
  <si>
    <t>Templeton, California</t>
  </si>
  <si>
    <t>35.52422129, -120.63194444</t>
  </si>
  <si>
    <t>China Grade Sanitary Landfill</t>
  </si>
  <si>
    <t>Bakersfield, California</t>
  </si>
  <si>
    <t>35.4285454999999, -118.9284746</t>
  </si>
  <si>
    <t>https://geotracker.waterboards.ca.gov/profile_report?global_id=L10002239201</t>
  </si>
  <si>
    <t>Chiquita Canyon Landfill</t>
  </si>
  <si>
    <t>Valencia, California</t>
  </si>
  <si>
    <t>34.4260916, -118.6465496</t>
  </si>
  <si>
    <t>Chrome Craft Facility (Former)</t>
  </si>
  <si>
    <t>38.5659336, -121.4796873</t>
  </si>
  <si>
    <t>https://geotracker.waterboards.ca.gov/profile_report?global_id=SL0606709398</t>
  </si>
  <si>
    <t>City Of Redding Benton Class III Landfill</t>
  </si>
  <si>
    <t>Redding, California</t>
  </si>
  <si>
    <t>40.5706753994611, -122.410440444946</t>
  </si>
  <si>
    <t>https://geotracker.waterboards.ca.gov/profile_report?global_id=L10008990142</t>
  </si>
  <si>
    <t>Clean Harbors Buttonwillow,Inc</t>
  </si>
  <si>
    <t>Buttonwillow, California</t>
  </si>
  <si>
    <t>35.3989599, -119.61586</t>
  </si>
  <si>
    <t>Clover Flat Landfill</t>
  </si>
  <si>
    <t>Calistoga, California</t>
  </si>
  <si>
    <t>38.585341974995, -122.533881682556</t>
  </si>
  <si>
    <t>https://napavalleyregister.com/community/star/opinion/forever-chemicals-in-all-samples-at-clover-flat-landfill/article_6fdf9b4f-6ea9-5fcb-83e3-1955be7fb923.html</t>
  </si>
  <si>
    <t>https://geotracker.waterboards.ca.gov/profile_report?global_id=L10001344067</t>
  </si>
  <si>
    <t>Coastal/Santa Clara Landfill</t>
  </si>
  <si>
    <t>34.2316739216385, -119.208354949951</t>
  </si>
  <si>
    <t>Highest soil detections:
PFOA = 22000 ppt
PFOA+PFOS = 22000 ppt</t>
  </si>
  <si>
    <t>Highest soil detections:
All PFAS = 1375150 ppt</t>
  </si>
  <si>
    <t>https://geotracker.waterboards.ca.gov/profile_report?global_id=L10009668847</t>
  </si>
  <si>
    <t>Cold Canyon Landfill Inc.</t>
  </si>
  <si>
    <t>San Luis Obispo, California</t>
  </si>
  <si>
    <t>35.187230307816, -120.598291142822</t>
  </si>
  <si>
    <t>https://geotracker.waterboards.ca.gov/profile_report?global_id=L10009479187</t>
  </si>
  <si>
    <t>Corona Sanitary Landfill</t>
  </si>
  <si>
    <t>Corona, Riverside County, California</t>
  </si>
  <si>
    <t>33.8632826099999, -117.538623</t>
  </si>
  <si>
    <t>https://documents.geotracker.waterboards.ca.gov/esi/uploads/geo_report/8775692284/L10005490322.PDF</t>
  </si>
  <si>
    <t>https://geotracker.waterboards.ca.gov/profile_report?global_id=L10005490322&amp;mytab=esidata#esidata</t>
  </si>
  <si>
    <t>https://drive.google.com/drive/u/0/folders/1zlmAmlzh4VtXpAQgGEggTcp0kW0SoDzA</t>
  </si>
  <si>
    <t>Dellar Landfill</t>
  </si>
  <si>
    <t>38.58505, -121.46975</t>
  </si>
  <si>
    <t>https://geotracker.waterboards.ca.gov/profile_report?global_id=T10000007791</t>
  </si>
  <si>
    <t>Desert Center Sanitary</t>
  </si>
  <si>
    <t>Desert Center, California</t>
  </si>
  <si>
    <t>33.7771962699999, -115.4096491</t>
  </si>
  <si>
    <t>https://geotracker.waterboards.ca.gov/profile_report?global_id=L10009957466</t>
  </si>
  <si>
    <t>DFSP Ozol</t>
  </si>
  <si>
    <t>Ozol, California</t>
  </si>
  <si>
    <t>https://www.agri-pulse.com/ext/resources/pdfs/congress/STATUS-OF-NOTIFICATIONS-TO-AGRICULTURAL-OPERATIONS-PURSUANT-TO-SECTION-335-OF-THE-FISCAL-YEAR-2021-NATIONAL-DEFENSE-AUTHORIZATION-ACT-1.pdf</t>
  </si>
  <si>
    <t>DoD Component: DLA - Active</t>
  </si>
  <si>
    <t>DFSP San Pedro</t>
  </si>
  <si>
    <t>San Pedro, California</t>
  </si>
  <si>
    <t>Downey Industrial Center</t>
  </si>
  <si>
    <t>Downey, California</t>
  </si>
  <si>
    <t>33.9302396, -118.1180292</t>
  </si>
  <si>
    <t>Duck Pond Landfill</t>
  </si>
  <si>
    <t>National City, California</t>
  </si>
  <si>
    <t>32.655945892, -117.098841146</t>
  </si>
  <si>
    <t>https://geotracker.waterboards.ca.gov/profile_report?global_id=L10009131789</t>
  </si>
  <si>
    <t>Eastern Regional Landfill</t>
  </si>
  <si>
    <t>Truckee, California</t>
  </si>
  <si>
    <t>39.2927168130686, -120.214519335725</t>
  </si>
  <si>
    <t>https://geotracker.waterboards.ca.gov/profile_report?global_id=L10001022155</t>
  </si>
  <si>
    <t>Eastlake Landfill</t>
  </si>
  <si>
    <t>Clearlake, California</t>
  </si>
  <si>
    <t>38.9489486, -122.6045305</t>
  </si>
  <si>
    <t>https://geotracker.waterboards.ca.gov/profile_report?global_id=L10009540332</t>
  </si>
  <si>
    <t>Edom Hill Class III Waste Management Facility 01-141</t>
  </si>
  <si>
    <t>Cathedral City, California</t>
  </si>
  <si>
    <t>33.8820162399999, -116.4347478</t>
  </si>
  <si>
    <t>Edward C. Little Water Reclamation Plant - West Coast Basin Barrier Project - Expansion Phase III</t>
  </si>
  <si>
    <t>El Segundo, California</t>
  </si>
  <si>
    <t>33.9093659999999, -118.3921748</t>
  </si>
  <si>
    <t>WWTP</t>
  </si>
  <si>
    <t>https://ciwqs.waterboards.ca.gov/ciwqs/readOnly/PublicReportPartyAtGlanceServlet?reportID=2&amp;paagrPartyID=51511</t>
  </si>
  <si>
    <t>Edwards Air Force Base</t>
  </si>
  <si>
    <t>Kern County, California</t>
  </si>
  <si>
    <t>Firfighting foam used at Edwards Air Force Base</t>
  </si>
  <si>
    <t>https://www.edwards.af.mil/Portals/50/documents/environment/Final_16_Nov_2017_RAB_Minutes.pdf?ver=2018-08-16-162405-973</t>
  </si>
  <si>
    <t>https://drive.google.com/file/d/1NkgoSQzROPgtKs8IWMRe_VUGYBQvblg-/view?usp=sharing</t>
  </si>
  <si>
    <t xml:space="preserve">Highest on-base groundwater detections [2017]:
 -PFOA+PFOS = 277,000 ppt
 -PFOA = 17,000 ppt
 -PFOS = 260,000 ppt
(Air Force, 8.9.2019)
</t>
  </si>
  <si>
    <t>Highest on-base groundwater detections [2017]:
 -PFBS = 56,000 ppt</t>
  </si>
  <si>
    <t>The Air Force has conducted an investagation of groundwater and soil contamination, and recommends additional sampling conducted during extended SIs at two AFFF areas</t>
  </si>
  <si>
    <t>Little-to-no public knowledge as of July 2019, but former resident tipped off SSEHRI to this site before EWG added it to the map</t>
  </si>
  <si>
    <t>https://drive.google.com/drive/u/1/folders/16h7L1E6-czFLQArOgxjjVTwQykF-NZoZ</t>
  </si>
  <si>
    <t>El Sobrante Landfill</t>
  </si>
  <si>
    <t>Corona, California</t>
  </si>
  <si>
    <t>33.7977191, -117.4762323</t>
  </si>
  <si>
    <t>https://geotracker.waterboards.ca.gov/profile_report?global_id=L10009663094</t>
  </si>
  <si>
    <t>El Toro Marine Corps Air Station</t>
  </si>
  <si>
    <t>Orange County, California</t>
  </si>
  <si>
    <t>Firefighting foam used at El Toro Marine Corps Air Station</t>
  </si>
  <si>
    <t>Orange County Water District - ground water [2014]:
-PFOA= 27 ppt 
-PFOS= 63.7ppt 
(UCMR, 2015)
On-base monitoring wells - groundwater [2016]:
 -PFOS+PFOA= 77.6 - 3,826 ppt 
Off-base monitoring wells - groundwater [2016]:
-PFOS+PFOA= 81.2 - 101.5 ppt 
(Sullivan, 3.2018)</t>
  </si>
  <si>
    <t>Orange County Water District - groundwater [2014]:
- PFHpA= 11.5 ppt 
(UCMR3, 2015)</t>
  </si>
  <si>
    <t>EPA</t>
  </si>
  <si>
    <t>Sampling performed; will notify property owner/reglatory stakeholders of sampling results in 2018. (Sullivan, 2018)
In the summer of 2018, the California Division of Drinking Water established Notification Levels (NL) and Response Levels for PFOA and PFOS. The notification level for PFOA is 14ppt and for PFOS 13ppt. Utilities exceeding NL must notify local governing body and customers. (OCWD, 2019)</t>
  </si>
  <si>
    <t xml:space="preserve">The DoD's sampling: 6 of 18 on-base monitoring well samples detected above the LHA.  1 of 4 off-base monitoring well samples detected above the LHA. (Sullivan, 2018)
The City og Orange detected high levels of PFAS in two of its sixteen groundwater wells- those are now offline. (Guerin, 2016)
Orange County Water District has been proactively conducting additional monitoring of Orange County groundwater following UCMR3 (OCWD, 2019). </t>
  </si>
  <si>
    <t>OCWD: http://www.cbwm.org/docs/othermeetings/2019%2005%2002%20-%20Water%20Quality%20Colloquium/Presentation/3.2%20PFAS%20monitoring%20in%20OC%20and%20the%20USARW_Patrick%20Versluis.pdf</t>
  </si>
  <si>
    <t>https://drive.google.com/drive/folders/1vsGjBqfnT7v3GZCZEXozTq-QQ_DJmWjM</t>
  </si>
  <si>
    <t>Elk Grove Class III Landfill</t>
  </si>
  <si>
    <t>Elk Grove, California</t>
  </si>
  <si>
    <t>38.4159214, -121.3540665</t>
  </si>
  <si>
    <t>https://geotracker.waterboards.ca.gov/profile_report?global_id=L10008601447</t>
  </si>
  <si>
    <t>Elvas Quarry Landfill</t>
  </si>
  <si>
    <t>38.56053, -121.43105</t>
  </si>
  <si>
    <t>https://geotracker.waterboards.ca.gov/profile_report?global_id=T10000007940</t>
  </si>
  <si>
    <t>Encinitas II Landfill</t>
  </si>
  <si>
    <t>Encinitas, San Diego County, California</t>
  </si>
  <si>
    <t>33.03979002, -117.2511731</t>
  </si>
  <si>
    <t>https://geotracker.waterboards.ca.gov/profile_report?cmd=mwreport&amp;global_id=L10007407136&amp;con_num=2680208683</t>
  </si>
  <si>
    <t>https://geotracker.waterboards.ca.gov/profile_report?global_id=L10007407136&amp;mytab=esidata#esidata</t>
  </si>
  <si>
    <t>Fairmead Solid Waste Disposal Service</t>
  </si>
  <si>
    <t>Madera, California</t>
  </si>
  <si>
    <t>37.0636516382364, -120.197153870331</t>
  </si>
  <si>
    <t>Foothill Sanitary Landfill</t>
  </si>
  <si>
    <t>San Joaquin County, California</t>
  </si>
  <si>
    <t>38.0353113450202, -120.934634317383</t>
  </si>
  <si>
    <t>Highest soil detections:
PFOA = 28900 ppt
PFOA+PFOS = 28900 ppt</t>
  </si>
  <si>
    <t>Highest soil detections:
All PFAS = 1968690 ppt</t>
  </si>
  <si>
    <t>https://geotracker.waterboards.ca.gov/profile_report?global_id=L10003929056</t>
  </si>
  <si>
    <t>Former Naval Shipyard Mare Island</t>
  </si>
  <si>
    <t>https://www.navfac.navy.mil/products_and_services/ev/products_and_services/env_restoration/pfas_reading_room.html</t>
  </si>
  <si>
    <t>https://drive.google.com/file/d/1gK144QBIQw5N59EiCEio2UMDo2UbzsWw/view?usp=sharing</t>
  </si>
  <si>
    <t>https://drive.google.com/drive/u/0/folders/1IxjCtUIPQIudDVies0pZK9FHCFKfUaPz</t>
  </si>
  <si>
    <t>Former Omar Rendering Landfill</t>
  </si>
  <si>
    <t>Chula Vista, San Diego County, California</t>
  </si>
  <si>
    <t>32.5969278199999, -117.0269321</t>
  </si>
  <si>
    <t>Hazardous waste material between 1959 and 1978</t>
  </si>
  <si>
    <t>https://documents.geotracker.waterboards.ca.gov/esi/uploads/geo_report/7686266422/L10003156547.PDF</t>
  </si>
  <si>
    <t xml:space="preserve">The Omar Former Rendering Site is situated on 40 acres enclosed by a chain-link and wood fence. The facility accepted hazardous wastes from 1959 to 1978 and utilized evaporation ponds for disposal. Prior to 1980, the contents of six former Class I waste ponds were removed and disposed at a permitted off-site location. In 1981, the impacted soil from beneath the Class I waste ponds was placed in a lined and capped waste cell in the northwest corner of the site The site location is presented on Figure 1. </t>
  </si>
  <si>
    <t>https://geotracker.waterboards.ca.gov/profile_report?global_id=L10003156547&amp;mytab=esidata#esidata</t>
  </si>
  <si>
    <t>Forster Canyon Landfill</t>
  </si>
  <si>
    <t>San Juan Capistrano, Orange County, California</t>
  </si>
  <si>
    <t>33.4841276599999, -117.664118</t>
  </si>
  <si>
    <t>https://documents.geotracker.waterboards.ca.gov/esi/uploads/geo_report/1182634830/L10004423988.PDF</t>
  </si>
  <si>
    <t>https://geotracker.waterboards.ca.gov/profile_report?global_id=L10004423988&amp;mytab=esidata#esidata</t>
  </si>
  <si>
    <t>https://drive.google.com/drive/u/0/folders/1DX8tVxGJteE5SKd37-sBAW0PtU6NuWzG</t>
  </si>
  <si>
    <t>Fort Bidwell Solid Waste Disposal Service</t>
  </si>
  <si>
    <t>Fort Bidwell, California</t>
  </si>
  <si>
    <t>41.87700796, -120.1551287</t>
  </si>
  <si>
    <t>Fort Hunter Liggett</t>
  </si>
  <si>
    <t>Monterey County, California</t>
  </si>
  <si>
    <t>Firefighting foam used at Fort Hunter Liggett</t>
  </si>
  <si>
    <t>Fort Hunter Liggett water system -drinking water [2016]:
-PFOS= 120 ppt 
(Sullivan, 3.2018)</t>
  </si>
  <si>
    <t>The contaminated well was taken offline and the DOD anticipates having enough volume with 3 operational wells and no need to move forward with additional mitigation and/or GAC treatment for drinking water. Consumer notification conducted 02 Mar 17. Implemented recurring sampling/analysis. Preliminary Assesment and Site Inspection anticipated in the first quarter of 2018. (Sullivan, 2017)</t>
  </si>
  <si>
    <t>Initial and confirmatory sampling of this site was conducted throughout the water system from November 2016 - February 2017)</t>
  </si>
  <si>
    <t>https://drive.google.com/drive/u/1/folders/1-uNOUQJpeUyoz3SM9jy3UQv54KArhTqy</t>
  </si>
  <si>
    <t>Fort Ord</t>
  </si>
  <si>
    <t>Monterey Bay, California</t>
  </si>
  <si>
    <t>Firefghting foam used at Fort Ord</t>
  </si>
  <si>
    <t>Fort Ord groundwater monitoring wells [2016]:
-PFOS+PFOA= 120-334 ppt 
(Sullivan, 3.2018)
Fort Ord Groundwater Monitoring Analytical Results [2019]: 
 -A-Aquifer 
  -PFOA = &lt; 2 - 7.6 ppt 
  -PFOS = 1.9-7.9 ppt 
  -Total PFOA/PFOS = 1.9-15.5 ppt 
 -Upper 180-Foot Aquifer 
  -PFOA = &lt; 2 - 113 ppt 
  -PFOS = &lt; 2 - 447 ppt 
  -Total PFOA/PFOS = 2.5-560 ppt 
 -Operable Unit 2 Groundwater Treatment Plant
  -PFOA = &lt; 2 - 15.6 ppt 
  -PFOS = &lt; 2 - 15.3 ppt 
  -Total PFOA/PFOS = ND-30.9 ppt 
(Athena Environmental, 2019)</t>
  </si>
  <si>
    <t>Total PFAS = 560 ppt 
(Elder, 2020)</t>
  </si>
  <si>
    <t>Regulators closed Operable Unit 1 (OU1), approved demolition of OU1 groundwater wells and the Northwest Treatment System; no futher action on PFAS because the groundwater has existing restrictions and is not migrating off post. Draft OU1 Closeout Report currently under review. (Sullivan, 2018)</t>
  </si>
  <si>
    <t>https://drive.google.com/drive/folders/1UCq5sQikueU_obeFAEXqGWfmeP8sWNyV</t>
  </si>
  <si>
    <t>Forward Landfill</t>
  </si>
  <si>
    <t>Manteca, California</t>
  </si>
  <si>
    <t>37.8774306, -121.1655357</t>
  </si>
  <si>
    <t>Highest soil detections:
PFOA = 1900 ppt
PFOA+PFOS = 1900 ppt</t>
  </si>
  <si>
    <t>Highest soil detections:
All PFAS = 85280 ppt</t>
  </si>
  <si>
    <t>https://geotracker.waterboards.ca.gov/profile_report?global_id=L10008827999</t>
  </si>
  <si>
    <t>Fresno Air National Guard Base</t>
  </si>
  <si>
    <t>https://drive.google.com/file/d/1At8J9sxzp9dwXwn3HDebM5o8Od6dAIGf/view?usp=sharing</t>
  </si>
  <si>
    <t>George Air Force Base</t>
  </si>
  <si>
    <t>Victorville, California</t>
  </si>
  <si>
    <t>Firefighting foam used at Former George Air Force Base</t>
  </si>
  <si>
    <t>On-base monitoring wells - groundwater [2015]:
 -PFOA= 31-5,210 ppt 
 -PFOS= 10-1,690 ppt 
(AMEC, 11.17.2016)
On-base monitoring wells - groundwater [2017]: 
-PFOS+PFOA= 87 - 5,396 ppt 
(Sullivan, 3.2018)</t>
  </si>
  <si>
    <t>On-base monitoring wells - groundwater [2015]:
 -PFHxS= ND-5,770 ppt 
 -PFHpA= ND-2,480 ppt 
 -PFBS= ND-1,770 ppt 
-PFNA= ND-170 ppt 
(AMEC, 2016)</t>
  </si>
  <si>
    <t>Completed basewide Preliminary Assessment and completed the site inspection at the Fire Training Area. Received regulatory concurrence on the findings. Initiated Site Inspections of other AFFF areas identified in Preliminary Assessment. Plans to complete Site Inspection including determination whether drinking water supplies are impacted. Will follow the CERCLA process for future investigative and cleanup activities. (Sullivan, 2018)
The Air Force/contractor did not test for PFOA and PFOS in the soil and groundwater at the known unlined dumpsite for Fire Fighting Foam located in the Southeast Disposal Area (SDEA). The Air Force/contractor did not test old supply wells for George AFB, the City of Adelanto, nor the private supply wells less than 1/4 mile downstream of the dumpsite. The Air Force/contractor did not test for PFOA/PFOS in the private wells at several homes that were demolished by the Air Force in the 1990s, located just north and downstream of the fire training area. As of 10/15/2018, the Air Force has to provide a PFOA and PFOS groundwater contamination plume map. (George AFB, 2018)</t>
  </si>
  <si>
    <t>Women have been told not to get pregnant at George Air Force base, according to service members formerly stationed there. These service members have also reported developmental issues in their children, headaches, urinary tract infections, and memories of brown water flowing from taps on-base. (Copp, 2018)</t>
  </si>
  <si>
    <t>https://drive.google.com/drive/folders/1WXcPIaJymN-O-1644R0f1Z9AXQkVDhlj</t>
  </si>
  <si>
    <t>Gillespie Landfill</t>
  </si>
  <si>
    <t>El Cajon, California</t>
  </si>
  <si>
    <t>32.81877005, -116.9831131</t>
  </si>
  <si>
    <t>https://geotracker.waterboards.ca.gov/profile_report?global_id=L10005408290</t>
  </si>
  <si>
    <t>Glenn County Class III Landfill</t>
  </si>
  <si>
    <t>Willows, California</t>
  </si>
  <si>
    <t>39.634601507567, -122.28549560852</t>
  </si>
  <si>
    <t>https://geotracker.waterboards.ca.gov/profile_report?global_id=L10002325362</t>
  </si>
  <si>
    <t>Gopher Hill Class III Landfill</t>
  </si>
  <si>
    <t>Spanish Ranch, California</t>
  </si>
  <si>
    <t>39.9539643807664, -121.031055450439</t>
  </si>
  <si>
    <t>https://geotracker.waterboards.ca.gov/profile_report?global_id=L10002176933</t>
  </si>
  <si>
    <t>Grand Island Class III Landfil</t>
  </si>
  <si>
    <t>Sacramento County, California</t>
  </si>
  <si>
    <t>38.1746588, -121.6491077</t>
  </si>
  <si>
    <t>https://geotracker.waterboards.ca.gov/profile_report?global_id=L10006027844</t>
  </si>
  <si>
    <t>Guadalupe Landfill</t>
  </si>
  <si>
    <t>San Jose, California</t>
  </si>
  <si>
    <t>37.2169603999999, -121.9036772</t>
  </si>
  <si>
    <t>https://geotracker.waterboards.ca.gov/profile_report?global_id=L10007582376</t>
  </si>
  <si>
    <t>Hanford Municipal Solid Waste Disposal Service</t>
  </si>
  <si>
    <t>Hanford, California</t>
  </si>
  <si>
    <t>36.3101696, -119.5990002</t>
  </si>
  <si>
    <t>Harney Lane Class III Landfill</t>
  </si>
  <si>
    <t>Stockton, California</t>
  </si>
  <si>
    <t>38.099108, -121.136512</t>
  </si>
  <si>
    <t>https://geotracker.waterboards.ca.gov/profile_report?global_id=L10008701564</t>
  </si>
  <si>
    <t>Hesperia Class III Landfill</t>
  </si>
  <si>
    <t>Hesperia, California</t>
  </si>
  <si>
    <t>34.344608, -117.3503634</t>
  </si>
  <si>
    <t>https://geotracker.waterboards.ca.gov/profile_report?global_id=L10001835552</t>
  </si>
  <si>
    <t>Hewitt Landfill</t>
  </si>
  <si>
    <t>North Hollywood, California</t>
  </si>
  <si>
    <t>34.2032935928037, -118.401066</t>
  </si>
  <si>
    <t>https://geotracker.waterboards.ca.gov/profile_report?global_id=T10000004448</t>
  </si>
  <si>
    <t>Hewlett Packard Valley Site</t>
  </si>
  <si>
    <t>38.4719635, -122.7398306</t>
  </si>
  <si>
    <t>Highway 237 Landfill</t>
  </si>
  <si>
    <t>37.4180378, -121.9800814</t>
  </si>
  <si>
    <t>https://geotracker.waterboards.ca.gov/profile_report?global_id=L10005750092</t>
  </si>
  <si>
    <t>Highway 59 Solid Waste Landfill</t>
  </si>
  <si>
    <t>Merced, California</t>
  </si>
  <si>
    <t>37.3901375, -120.4999752</t>
  </si>
  <si>
    <t>https://geotracker.waterboards.ca.gov/profile_report?global_id=L10002455947</t>
  </si>
  <si>
    <t>Hillsborough Landfill</t>
  </si>
  <si>
    <t>32.6916877307032, -117.028062343597</t>
  </si>
  <si>
    <t>https://geotracker.waterboards.ca.gov/profile_report?cmd=mwreport&amp;global_id=L10004532342&amp;con_num=3872381389</t>
  </si>
  <si>
    <t>https://geotracker.waterboards.ca.gov/profile_report?global_id=L10004532342&amp;mytab=esidata#esidata</t>
  </si>
  <si>
    <t>Holtville Class III Waste Management Facility</t>
  </si>
  <si>
    <t>Holtville, Imperial County, California</t>
  </si>
  <si>
    <t>32.8487024563942, -115.278688609448</t>
  </si>
  <si>
    <t>https://geotracker.waterboards.ca.gov/profile_report?cmd=mwreport&amp;global_id=L10005968736&amp;con_num=7771874487</t>
  </si>
  <si>
    <t>https://geotracker.waterboards.ca.gov/profile_report?global_id=L10005968736&amp;mytab=esidata#esidata</t>
  </si>
  <si>
    <t>Hot Spa Imperial County Landfill</t>
  </si>
  <si>
    <t>Niland, Imperial County, California</t>
  </si>
  <si>
    <t>33.3985461, -115.6709992</t>
  </si>
  <si>
    <t>https://geotracker.waterboards.ca.gov/profile_report?cmd=mwreport&amp;global_id=L10009821173&amp;con_num=5662054240</t>
  </si>
  <si>
    <t>https://geotracker.waterboards.ca.gov/profile_report?global_id=L10009821173&amp;mytab=esidata#esidata</t>
  </si>
  <si>
    <t>Hudson Element La</t>
  </si>
  <si>
    <t>34.0336475, -118.4578112</t>
  </si>
  <si>
    <t>https://geotracker.waterboards.ca.gov/profile_report?global_id=SL0603705527</t>
  </si>
  <si>
    <t>Imperial County Class III Waste Management Facility</t>
  </si>
  <si>
    <t>Imperial, Imperial County, California</t>
  </si>
  <si>
    <t>32.8459417, -115.6822265</t>
  </si>
  <si>
    <t>https://geotracker.waterboards.ca.gov/profile_report?cmd=mwreport&amp;global_id=L10007284831&amp;con_num=8705660343</t>
  </si>
  <si>
    <t>https://geotracker.waterboards.ca.gov/profile_report?global_id=L10007284831&amp;mytab=esidata#esidata</t>
  </si>
  <si>
    <t>Imperial Landfill</t>
  </si>
  <si>
    <t>104 E Robinson Rd, Imperial, CA</t>
  </si>
  <si>
    <t>https://documents.geotracker.waterboards.ca.gov/regulators/deliverable_documents/9693821549/Imperial%20PFAS%20Report%20(003).pdf</t>
  </si>
  <si>
    <t>https://drive.google.com/drive/folders/1R015s56WYi8M29Eah0g0xg8UFhUMlDXi</t>
  </si>
  <si>
    <t>Inactive Rancho Cordova Test Site - Mcdonnell Douglas</t>
  </si>
  <si>
    <t>Aerojet Inactive</t>
  </si>
  <si>
    <t>Rancho Cordova, California</t>
  </si>
  <si>
    <t>38.5687591, -121.3019917</t>
  </si>
  <si>
    <t>https://geotracker.waterboards.ca.gov/profile_report?global_id=SL205493018</t>
  </si>
  <si>
    <t>Intermountain Class III Landfill</t>
  </si>
  <si>
    <t>Cassel, California</t>
  </si>
  <si>
    <t>40.9386442816502, -121.589532765274</t>
  </si>
  <si>
    <t>https://geotracker.waterboards.ca.gov/profile_report?global_id=L10004557882</t>
  </si>
  <si>
    <t>Jamacha Sanitary Landfill</t>
  </si>
  <si>
    <t>Spring Valley, San Diego County, California</t>
  </si>
  <si>
    <t>32.732702593, -116.943628589</t>
  </si>
  <si>
    <t>https://geotracker.waterboards.ca.gov/profile_report?cmd=mwreport&amp;global_id=L10004933936&amp;con_num=1821158289</t>
  </si>
  <si>
    <t>https://geotracker.waterboards.ca.gov/profile_report?global_id=L10004933936&amp;mytab=esidata#esidata</t>
  </si>
  <si>
    <t>John Smith Road Class III Landfill</t>
  </si>
  <si>
    <t>Hollister, California</t>
  </si>
  <si>
    <t>36.823737, -121.3266771</t>
  </si>
  <si>
    <t>https://geotracker.waterboards.ca.gov/profile_report?global_id=L10008478954</t>
  </si>
  <si>
    <t>John Wayne Airport</t>
  </si>
  <si>
    <t>Costa Mesa, California</t>
  </si>
  <si>
    <t>33.67618729, -117.869112464</t>
  </si>
  <si>
    <t>https://geotracker.waterboards.ca.gov/profile_report?global_id=T10000012860</t>
  </si>
  <si>
    <t>Johnson Canyon Class III Landfill</t>
  </si>
  <si>
    <t>Gonzales, California</t>
  </si>
  <si>
    <t>36.531875, -121.4092316</t>
  </si>
  <si>
    <t>https://geotracker.waterboards.ca.gov/profile_report?global_id=L10004488988</t>
  </si>
  <si>
    <t>Joint Force Training Base-Los Alamitos</t>
  </si>
  <si>
    <t xml:space="preserve">Los Alamitos, Orange County, California </t>
  </si>
  <si>
    <t>Keller Canyon Landfill</t>
  </si>
  <si>
    <t>Pittsburg, California</t>
  </si>
  <si>
    <t>38.003405201, -121.931862701</t>
  </si>
  <si>
    <t>https://geotracker.waterboards.ca.gov/profile_report?global_id=L10008210862</t>
  </si>
  <si>
    <t>Kennedy Meadows Solid Waste Disposal Service</t>
  </si>
  <si>
    <t>Tulare (County), California</t>
  </si>
  <si>
    <t>35.990673825809, -118.106204404572</t>
  </si>
  <si>
    <t>Kiefer Road- Class III Solid Waste Disposal Service</t>
  </si>
  <si>
    <t>Sloughhouse, California</t>
  </si>
  <si>
    <t>38.520981, -121.201927</t>
  </si>
  <si>
    <t>Kirby Canyon Landfill</t>
  </si>
  <si>
    <t>Morgan Hill, California</t>
  </si>
  <si>
    <t>37.1841128, -121.6788567</t>
  </si>
  <si>
    <t>https://geotracker.waterboards.ca.gov/profile_report?global_id=L10006120966</t>
  </si>
  <si>
    <t>Torrance, California</t>
  </si>
  <si>
    <t>33.8449883999999, -118.341202</t>
  </si>
  <si>
    <t>https://geotracker.waterboards.ca.gov/profile_report?global_id=SL204811687</t>
  </si>
  <si>
    <t>L And D Landfill Company</t>
  </si>
  <si>
    <t>38.5254184, -121.38439</t>
  </si>
  <si>
    <t>Highest soil detections:
PFOA = 46000 ppt
PFOS = 1100000 ppt
PFOA+PFOS = 1118000 ppt</t>
  </si>
  <si>
    <t>Highest soil detections:
All PFAS = 2205300 ppt</t>
  </si>
  <si>
    <t>https://geotracker.waterboards.ca.gov/profile_report?global_id=L10004137499</t>
  </si>
  <si>
    <t>Lamb Canyon Landfill</t>
  </si>
  <si>
    <t>Beaumont, Riverside County, California</t>
  </si>
  <si>
    <t>33.8816289999999, -116.9948932</t>
  </si>
  <si>
    <t>https://geotracker.waterboards.ca.gov/profile_report?global_id=L10004177173&amp;mytab=esidata#esidata</t>
  </si>
  <si>
    <t>https://drive.google.com/drive/u/0/folders/1yS_r_Tck9RHM1z8KzHZ8YQ5WfasnL-yN</t>
  </si>
  <si>
    <t>Lancaster Class III Landfill &amp; Recycling Center</t>
  </si>
  <si>
    <t>Lancaster, California</t>
  </si>
  <si>
    <t>34.7442573196254, -118.117597103119</t>
  </si>
  <si>
    <t>https://geotracker.waterboards.ca.gov/profile_report?global_id=L10009466231</t>
  </si>
  <si>
    <t>Landers Class III Waste Management Facility</t>
  </si>
  <si>
    <t>Landers, California</t>
  </si>
  <si>
    <t>34.237283409, -116.369275112</t>
  </si>
  <si>
    <t>Lawrence Livermore National Laboratories Site 300</t>
  </si>
  <si>
    <t>Tracy, California</t>
  </si>
  <si>
    <t>37.6418911458, -121.492738765</t>
  </si>
  <si>
    <t>Lenwood-Hinkley Landfill</t>
  </si>
  <si>
    <t>Hinkley, California</t>
  </si>
  <si>
    <t>34.943261857, -117.109188786999</t>
  </si>
  <si>
    <t>https://geotracker.waterboards.ca.gov/profile_report?global_id=L10001573087</t>
  </si>
  <si>
    <t>Lompoc Solid Waste Disp Site</t>
  </si>
  <si>
    <t>Lompoc, California</t>
  </si>
  <si>
    <t>34.6294061, -120.4824682</t>
  </si>
  <si>
    <t>https://geotracker.waterboards.ca.gov/profile_report?global_id=L10008948495</t>
  </si>
  <si>
    <t>Daughtery Field</t>
  </si>
  <si>
    <t>Long Beach, Los Angeles County, California</t>
  </si>
  <si>
    <t>AFFF</t>
  </si>
  <si>
    <t>https://documents.geotracker.waterboards.ca.gov/esi/uploads/geo_report/3643619000/T10000012772.PDF</t>
  </si>
  <si>
    <t>https://geotracker.waterboards.ca.gov/profile_report?global_id=T10000012772</t>
  </si>
  <si>
    <t>https://drive.google.com/drive/u/0/folders/1J88V9p6LOOOVEycR9IFmxm735AMU83RF</t>
  </si>
  <si>
    <t>Lopez Canyon Landfill</t>
  </si>
  <si>
    <t>34.2937760950677, -118.392198015809</t>
  </si>
  <si>
    <t>Highest soil detections:
PFOA = 99800 ppt
PFOA+PFOS = 99800 ppt</t>
  </si>
  <si>
    <t>Highest soil detections:
All PFAS = 4595760 ppt</t>
  </si>
  <si>
    <t>https://geotracker.waterboards.ca.gov/profile_report?global_id=L10001048735</t>
  </si>
  <si>
    <t>Los Angeles International Airport</t>
  </si>
  <si>
    <t>Los Angeles, Los Angeles County, California</t>
  </si>
  <si>
    <t>https://documents.geotracker.waterboards.ca.gov/esi/uploads/geo_report/4152613759/T10000012773.PDF</t>
  </si>
  <si>
    <t>https://geotracker.waterboards.ca.gov/profile_report?global_id=T10000012773</t>
  </si>
  <si>
    <t>https://drive.google.com/drive/u/0/folders/1SFy3_Zzg-ELjz4ReFqBddGs9jE6ZPb48</t>
  </si>
  <si>
    <t>https://drive.google.com/drive/u/1/folders/1DWXhXwl1j4L5eKUdO88JdnrMTynHHza8</t>
  </si>
  <si>
    <t>Los Angeles World Airports - Lawa Terminal Two Fuel Hydrant Facility</t>
  </si>
  <si>
    <t>33.9471158893498, -118.404850959778</t>
  </si>
  <si>
    <t>Los Angeles World Airports - National Car Rental (Former Avis)</t>
  </si>
  <si>
    <t>Westchester, California</t>
  </si>
  <si>
    <t>33.9507477, -118.3872761</t>
  </si>
  <si>
    <t>https://geotracker.waterboards.ca.gov/profile_report?global_id=T0603701065</t>
  </si>
  <si>
    <t>Lucerne Valley Closed Waste Management Facility</t>
  </si>
  <si>
    <t>Lucerne Valley, California</t>
  </si>
  <si>
    <t>34.516023485, -116.83580122</t>
  </si>
  <si>
    <t>Mammoth Yosemite Airport</t>
  </si>
  <si>
    <t>Mammoth Lakes, Mono County, California</t>
  </si>
  <si>
    <t>https://documents.geotracker.waterboards.ca.gov/esi/uploads/geo_report/9551901042/T10000012789.PDF</t>
  </si>
  <si>
    <t>https://geotracker.waterboards.ca.gov/profile_report?global_id=T10000012789</t>
  </si>
  <si>
    <t>https://drive.google.com/drive/u/0/folders/1s3s2ylUo943bp2qpJgenfHSQdXzcs6xE</t>
  </si>
  <si>
    <t>https://drive.google.com/drive/u/1/folders/1DWXhXwl1j4L5eKUdO88JdnrMTynHHza14</t>
  </si>
  <si>
    <t>March Air Force Base</t>
  </si>
  <si>
    <t>Riverside County, California</t>
  </si>
  <si>
    <t>Firefighting foam used at Former March Air Force Base</t>
  </si>
  <si>
    <t>Eastern Municipal Water District well #59 -drinking water [2013]:
 -PFOA= 53 ppt 
 -PFOS= 82 ppt 
(UCMR3, 2015)
Off-base private wells -drinking water [2016]:
 -PFOS+PFOA= 70-168 ppt 
Off-base monitoring wells -groundwater [2016]:
 -PFOS+PFOA= 553-3,195 ppt 
On-base monitoring wells -groundwater [2016]:
 -PFOS+PFOA= 76-9,666 ppt 
(Sullivan, 3.2018)</t>
  </si>
  <si>
    <t xml:space="preserve">Eastern Municipal Water District well #59 - drinking water [2013]:
 -PFHxS= 120 ppt 
 -PFHpA= 22 ppt 
(UCMR3, 2015)
</t>
  </si>
  <si>
    <t>East Municipal Water District voluntarily shut down Well No. 59 in May 2016 and has entered into two agreements with the Air Force (the designated responsible party). One agreement: Air Force will reimburse the District for the purchase of imported water to replace the water that Well 59 would have produced. Second agreement: Air Force is reimbursing the District for construction of a wellhead treatment facility to remove the PFAS to levels below the Provisional Health Advisory. The District is in the process of executing a third agreement in which Air Force will reimburse the District for the operating costs associated with the operation of the treatment facility. Air Force supplied 2 private-well homes bottled water while connecting to municipal water. (EMWD, 1.25.19)</t>
  </si>
  <si>
    <t xml:space="preserve">Off-Base Drinking Water: 2/4 private drinking water wells, 1 Eastern Municipal Water District well exceeded LHA
Off-Base Groundwater: All off-base gw monitoring samples exceeded LHA
On-Base Groundwater: All on-base gw monitoring samples exceeded LHA
(Sullivan, 2018)
</t>
  </si>
  <si>
    <t>https://drive.google.com/drive/folders/1BcpebbOEKw-cKA5Kpmavql52T-plnIRD</t>
  </si>
  <si>
    <t>Marine Corps Air Ground Combat Center Twentynine Palms</t>
  </si>
  <si>
    <t>Twentynine Palms, San Bernardino County, California</t>
  </si>
  <si>
    <t xml:space="preserve">Firefighting foam used at Twentynine Palms </t>
  </si>
  <si>
    <t xml:space="preserve">On-base monitoring wells - groundwater [2016]:
 -PFOS+PFOA= 318 - 440 ppt 
(Sullivan, 3.2018) </t>
  </si>
  <si>
    <t>2 out of 5 on-base monitoring well samples detected above the LHA. (Sullivan, 2018)</t>
  </si>
  <si>
    <t>https://drive.google.com/drive/u/1/folders/1Qpm7RyNPoz6RXlH7diFlZN4wxHmsrtnS</t>
  </si>
  <si>
    <t>Marine Corps Air Station Tustin</t>
  </si>
  <si>
    <t>Tustin, California</t>
  </si>
  <si>
    <t>Firefighting foam used at Marine Corps Air Station Tustin</t>
  </si>
  <si>
    <t>On-base monitoring wells - groundwater [2016]:
 -PFOS+PFOA= 423-770,000 ppt
(Sullivan, 3.2018)</t>
  </si>
  <si>
    <t>Sampling performed; will notify property owner/reglatory stakeholders of sampling results in 2018. (Sullivan, 2018)</t>
  </si>
  <si>
    <t>All 3 on-base monitoring well samples detected above the LHA. (Sullivan, 2018)</t>
  </si>
  <si>
    <t>https://drive.google.com/drive/u/1/folders/1OST-WFOsdBljKKtGqtiHUoWMrrqp_RXU</t>
  </si>
  <si>
    <t>Marine Corps Base Camp Pendleton (South)</t>
  </si>
  <si>
    <t>San Diego County, California</t>
  </si>
  <si>
    <t>Firefighting foam used at Marine Corps Base Camp Pendleton (South)</t>
  </si>
  <si>
    <t>Camp Pendleton Chlorination Station- groundwater [2014]:
- PFOA= 28 ppt
(UCMR3, 2015)
Camp Pendleton water system well -drinking water [2016]:
-PFOS+PFOA= 77 ppt 
(Sullivan, 3.2018)</t>
  </si>
  <si>
    <t>Camp Pendleton Chlorination Station - groundwater [2013]:
- PFHxS= 41 ppt 
(UCMR3, 2015)</t>
  </si>
  <si>
    <t>The affected well was permanently removed from service within 24 hours of receiving the sample result, and a different water source was activated to supply water to the 43 Area as a precaution. Resampling confirmed levels below LHA in the current water supply &amp; levels slightly above LHA in the well taken out of service. Installation will continue to monitor the system.  (Sullivan, 2018)</t>
  </si>
  <si>
    <t>EWG: https://www.ewg.org/tapwater/system.php?pws=CA3710702</t>
  </si>
  <si>
    <t>https://drive.google.com/drive/folders/1uBB5fdXsei5F8IKXhBs6iH1j2ZUa6d0n</t>
  </si>
  <si>
    <t>Marine Corps Logistics Base Barstow</t>
  </si>
  <si>
    <t>San Bernardino County, California</t>
  </si>
  <si>
    <t>Firefighting foam used on Marine Corps Logistics Base Barstow, chromium plating, and wastewater treatment discharges. (ONIEDA ESC Group, 2018)</t>
  </si>
  <si>
    <t>https://www.otie.com/wp-content/uploads/2018/07/OTIE_PFAS-Brochure_2018.pdf</t>
  </si>
  <si>
    <t>On-base monitoring wells -groundwater [2016]:
-PFOS+PFOA= 80-138 ppt 
Off-base private well -drinking water [2016]:
-PFOS+PFOA= 103 ppt 
(Sullivan, 3.2018)</t>
  </si>
  <si>
    <t xml:space="preserve">On Base: Preliminary Assessment/ Site Investigation initiated. CERCLA process will continue
Off-Base: Exposure has been addressed. Bottled water provided to a resident at a rental property until renter moved out. The Navy claimes to be further evaluating PFAS and working to develop a long-term sustainable solution.  (CRWQCB, 2017)
</t>
  </si>
  <si>
    <t>On Base: [16 out of 37 on-base monitoring well samples detected above the LHA]
Off-Base: [1 out of 2 private wells sampled near the site detected above the LHA]</t>
  </si>
  <si>
    <t>https://drive.google.com/drive/folders/1v8ph1N6P_gSAhlqrPHOR1EnmQSYu2DAe</t>
  </si>
  <si>
    <t>Mariposa County Municipal Solid Waste Landfill</t>
  </si>
  <si>
    <t>Mariposa, California</t>
  </si>
  <si>
    <t>37.5012797999999, -120.0101995</t>
  </si>
  <si>
    <t>https://geotracker.waterboards.ca.gov/profile_report?global_id=L10008183603</t>
  </si>
  <si>
    <t>Marsh Road Landfill</t>
  </si>
  <si>
    <t>Menlo Park, California</t>
  </si>
  <si>
    <t>37.4919575642079, -122.172329654956</t>
  </si>
  <si>
    <t>Highest soil detections:
PFOA = 4240 ppt
PFOA+PFOS = 4240 ppt</t>
  </si>
  <si>
    <t>Highest soil detections:
All PFAS = 862276 ppt</t>
  </si>
  <si>
    <t>https://geotracker.waterboards.ca.gov/profile_report?global_id=L10008021218</t>
  </si>
  <si>
    <t>Mather Air Force Base</t>
  </si>
  <si>
    <t>Sacramento Mather Airport</t>
  </si>
  <si>
    <t>Firefighting foam used at Former Mather Air Force Base</t>
  </si>
  <si>
    <t>California American Water - ground water [2015]:
 -PFOA= 26 ppt 
 -PFOS= 154 ppt 
(UCMR3, 2015)
Former Mather Off-base monitoring wells - groundwater [2017]:
 -PFOS+PFOA= 79-672 ppt 
Former Mather On-base monitoring wells - groundwater [2017]:
 -PFOS+PFOA= 73-16,800 ppt 
(Sullivan, 3.2018)</t>
  </si>
  <si>
    <t>California American Water - Suburban - drinking water [2017]:
 -PFHxS= 85 ppt 
(Sullivan, 2018)</t>
  </si>
  <si>
    <t xml:space="preserve">Affected municipal well discovered during UCMR3 testing in 2015; taken out of service in Oct 2015. Air Force did not accept blame until 2017: Completed Preliminary Assessment (PA) and Site Inspection (SI) at the Fire Training Areas. Initiated SIs of other AFFF areas identified in PA. Installed GAC filter to existing fire training area treatment system to mitigate PFOS/PFOA discharges. (Sullivan, 2018) </t>
  </si>
  <si>
    <t>Off-Base Drinking water: 1 of 2 California American Water drinking water well samples exceeded the LHA
Off-Base Groundwater: 10 of 11 off-base groundwater monitoring samples exceeded LHA
On-Base Groundwater: 9 of 10  on-base groundwater monitoring samples exceeded LHA
(Sullivan, 2018)</t>
  </si>
  <si>
    <t>https://drive.google.com/drive/folders/1EWRQJNx16Jll4TZnGuBi2Q3g8fES_9mI</t>
  </si>
  <si>
    <t>Maxson Street Landfill</t>
  </si>
  <si>
    <t>Oceanside, San Diego County, California</t>
  </si>
  <si>
    <t>33.1985217232381, -117.366535663605</t>
  </si>
  <si>
    <t>https://geotracker.waterboards.ca.gov/profile_report?cmd=mwreport&amp;rptype=det&amp;global_id=L10006664190&amp;con_num=5993704020&amp;orderby=logdate,anadate,parlabel</t>
  </si>
  <si>
    <t>https://geotracker.waterboards.ca.gov/profile_report?global_id=L10006664190</t>
  </si>
  <si>
    <t>McClellan Air Force Base</t>
  </si>
  <si>
    <t>Firefighting foam used at Former McClellan Air Force Base</t>
  </si>
  <si>
    <t>On-base monitoring wells - groundwater [2017]:
 -PFOS+PFOA= 90-348 ppt 
(Sullivan, 3.2018)</t>
  </si>
  <si>
    <t>8 out of 17 on-base groundwater monitoring well samples exceeded the LHA. (Sullivan,  2018)</t>
  </si>
  <si>
    <t>https://drive.google.com/drive/u/1/folders/1r_mo_EdewPj218pdotyaWmUPwhgq9NY7</t>
  </si>
  <si>
    <t>Mccloud Class III Landfill</t>
  </si>
  <si>
    <t>Mccloud, California</t>
  </si>
  <si>
    <t>41.2495515999999, -122.1240453</t>
  </si>
  <si>
    <t>https://geotracker.waterboards.ca.gov/profile_report?global_id=L10007580959</t>
  </si>
  <si>
    <t>Merced Muni Airport</t>
  </si>
  <si>
    <t>37.2854205, -120.5075388</t>
  </si>
  <si>
    <t>https://geotracker.waterboards.ca.gov/profile_report?global_id=SL185232902</t>
  </si>
  <si>
    <t>Metropolitan Oakland International Airport</t>
  </si>
  <si>
    <t>Oakland, Alameda County, California</t>
  </si>
  <si>
    <t>https://documents.geotracker.waterboards.ca.gov/esi/uploads/geo_report/9456182658/T10000012764.PDF</t>
  </si>
  <si>
    <t>https://geotracker.waterboards.ca.gov/profile_report?global_id=T10000012764</t>
  </si>
  <si>
    <t>https://drive.google.com/drive/u/0/folders/1b-duXVsC3WBsKOitVZCL15DAxE-5dTLP</t>
  </si>
  <si>
    <t>https://drive.google.com/drive/u/1/folders/1DWXhXwl1j4L5eKUdO88JdnrMTynHHza17</t>
  </si>
  <si>
    <t>Mission Bay Landfill</t>
  </si>
  <si>
    <t>32.7618503, -117.2100392</t>
  </si>
  <si>
    <t>https://geotracker.waterboards.ca.gov/profile_report?cmd=mwreport&amp;global_id=L10005852203&amp;con_num=9105288028</t>
  </si>
  <si>
    <t>https://geotracker.waterboards.ca.gov/profile_report?global_id=L10005852203&amp;mytab=esidata#esidata</t>
  </si>
  <si>
    <t>Moffett Field Air National Guard Base</t>
  </si>
  <si>
    <t>https://drive.google.com/file/d/1oAarMufha4bnkEh5v0Q4qTbiUI-mKMRr/view?usp=sharing</t>
  </si>
  <si>
    <t>Mojave/Rosamond Landfill</t>
  </si>
  <si>
    <t>Mojave, California</t>
  </si>
  <si>
    <t>34.9941043793464, -118.139017710353</t>
  </si>
  <si>
    <t>https://geotracker.waterboards.ca.gov/profile_report?global_id=L10001517468</t>
  </si>
  <si>
    <t>Monterey Peninsula Class III Landfill</t>
  </si>
  <si>
    <t>Marina, California</t>
  </si>
  <si>
    <t>36.714989, -121.766071999999</t>
  </si>
  <si>
    <t>https://geotracker.waterboards.ca.gov/profile_report?global_id=L10005501051</t>
  </si>
  <si>
    <t>Monterey Regional Airport</t>
  </si>
  <si>
    <t>Monterey, Monterey County, California</t>
  </si>
  <si>
    <t>36.5873, -121.85028</t>
  </si>
  <si>
    <t>https://documents.geotracker.waterboards.ca.gov/esi/uploads/geo_report/5538216650/T10000012767.PDF</t>
  </si>
  <si>
    <t>Highest soil detections:
All PFAS = 3606593 ppt</t>
  </si>
  <si>
    <t>https://geotracker.waterboards.ca.gov/profile_report?global_id=T10000012767</t>
  </si>
  <si>
    <t>https://drive.google.com/drive/u/0/folders/1D8ReQ911rZ8o9zDi2jzywsq1EbL2PIPF</t>
  </si>
  <si>
    <t>https://drive.google.com/drive/u/1/folders/1DWXhXwl1j4L5eKUdO88JdnrMTynHHza13</t>
  </si>
  <si>
    <t>Mussel Rock Landfill</t>
  </si>
  <si>
    <t>Daly City, California</t>
  </si>
  <si>
    <t>37.6665916719803, -122.494458087063</t>
  </si>
  <si>
    <t>Highest soil detections:
PFOA = 37000 ppt
PFOS = 2300000 ppt
PFOA+PFOS = 2337000 ppt</t>
  </si>
  <si>
    <t>Highest soil detections:
All PFAS = 4043900 ppt</t>
  </si>
  <si>
    <t>https://geotracker.waterboards.ca.gov/profile_report?global_id=T10000000086</t>
  </si>
  <si>
    <t>Napa Pipe, Class II Waste Management Unit</t>
  </si>
  <si>
    <t>Napa, California</t>
  </si>
  <si>
    <t>38.2479107, -122.2835714</t>
  </si>
  <si>
    <t>Naval Air Station Alameda</t>
  </si>
  <si>
    <t>Alameda, California</t>
  </si>
  <si>
    <t>Firefighting foam used NAS Alameda</t>
  </si>
  <si>
    <t>On-base monitoring wells - groundwater [2016]:
 -PFOS+PFOA= 112-336,000 ppt 
(Sullivan, 3.2018)</t>
  </si>
  <si>
    <t>Sampling undergone and results reported to property owner/regulatory stakeholders. (Sullivan, 2018)</t>
  </si>
  <si>
    <t>16 of 30 on-base monitoring wells detected above the LHA. (Sullivan, 2018)</t>
  </si>
  <si>
    <t>https://drive.google.com/drive/u/1/folders/16mTpJTIfQOPxwoyjwfYwZ8k7O0oV8TaM</t>
  </si>
  <si>
    <t>Naval Air Station North Island</t>
  </si>
  <si>
    <t>https://drive.google.com/file/d/1IVTove8QzGYQRFq6TJ_8j-4o3HP5E_XT/view?usp=sharing</t>
  </si>
  <si>
    <t>https://drive.google.com/drive/u/0/folders/1IJQGGAnBucLKapKYmVfkbfTDfBl6t03a</t>
  </si>
  <si>
    <t>Naval Air Station Point Mugu CA NAVAIRWARC</t>
  </si>
  <si>
    <t>Point Mugu, California</t>
  </si>
  <si>
    <t>Naval Air Weapons Station China Lake</t>
  </si>
  <si>
    <t>Kern County, San Bernardino County &amp; Inyo County, California</t>
  </si>
  <si>
    <t>Firefighting foam used at NAWS China Lake</t>
  </si>
  <si>
    <t>On-base groundwater monitoring wells -groundwater [2016]:
-PFOS+PFOA= 3,800-8,000,000 ppt 
(Sullivan, 3.2018)</t>
  </si>
  <si>
    <t>Preliminary Assessment and Site Investigation initiated. The CERCLA process will continue</t>
  </si>
  <si>
    <t>7 of 11 on-base monitoring well tests showed detections above the LHA</t>
  </si>
  <si>
    <t xml:space="preserve">Democrat </t>
  </si>
  <si>
    <t>https://drive.google.com/drive/u/1/folders/1jWWeb1kw1p1KAzj5xldJ6jTVHhfAhob9</t>
  </si>
  <si>
    <t>Naval Construction Battalion Center Port Hueneme</t>
  </si>
  <si>
    <t>Port Hueneme, California</t>
  </si>
  <si>
    <t>Firefighting foam used at NCBC Port Hueneme</t>
  </si>
  <si>
    <t>On-base monitoring wells - groundwater [2016]:
 -PFOS+PFOA= 51,000-1,080,000 ppt 
(Sullivan, 3.2018)</t>
  </si>
  <si>
    <t>Preliminary Assessment and Site Investigation initiated. The CERCLA process will continue (Sullivan, 2018)</t>
  </si>
  <si>
    <t>All 4 on-base monitoring well samples detected above the LHA. (Sullivan, 2018)</t>
  </si>
  <si>
    <t>https://drive.google.com/drive/u/1/folders/1fSpQT2NLadv4qvEIqFWJ5R6TaauM85D0</t>
  </si>
  <si>
    <t>Naval Station Treasure Island</t>
  </si>
  <si>
    <t>Treasure Island, California</t>
  </si>
  <si>
    <t>Naval Station Treasure Island, CA</t>
  </si>
  <si>
    <t>Firefighting foam used at Naval Station Treasure Island</t>
  </si>
  <si>
    <t>On-base monitoring wells -groundwater [2016]:
-PFOS+PFOA= 160-10,750 ppt 
(Sullivan, 3.2018)</t>
  </si>
  <si>
    <t>Sampling and notification performed. The CERCLA process will continue (Sullivan, 2018)</t>
  </si>
  <si>
    <t>https://drive.google.com/drive/u/1/folders/11Dqj5O20yEAghrfac_YGDcCECXVugsee</t>
  </si>
  <si>
    <t>Naval Support Activity Monterey - Naval Radio Transmitter Facility Dixon</t>
  </si>
  <si>
    <t>Dixon, California</t>
  </si>
  <si>
    <t>Unknown source from NSA Monterey - Naval Radio Transmitter Facility Dixon</t>
  </si>
  <si>
    <t>On-base water system -drinking water [2016]:
 -PFOS+PFOA= 260 ppt 
(Sullivan, 3.2018)</t>
  </si>
  <si>
    <t>Navy is providing alternative drinking water. System was retested and regional water quality board was notified. Navy will continue to track issues as the state investigates the source and continue to provide alternate water to the installation. (Sullivan, 2018)</t>
  </si>
  <si>
    <t xml:space="preserve">On-base drinking water sample tested positive for PFOA/PFOS. Nearby county property tested their wells which are in a deeper aquifer and had no detections of PFOS/PFOA. No known source of contaminants on Navy property, state has been advised and is looking for potential sources. (Sullivan, 2018)
</t>
  </si>
  <si>
    <t>https://drive.google.com/drive/u/1/folders/1U3Y-EtxqjTen4BDc7yaAPVZN_NeHItZS</t>
  </si>
  <si>
    <t>Neal Rd Class III Landfill</t>
  </si>
  <si>
    <t>Chico, California</t>
  </si>
  <si>
    <t>39.6758147005364, -121.730446815491</t>
  </si>
  <si>
    <t>https://geotracker.waterboards.ca.gov/profile_report?global_id=L10004555712</t>
  </si>
  <si>
    <t>Needles Waste Management Facility</t>
  </si>
  <si>
    <t>Needles, California</t>
  </si>
  <si>
    <t>34.791598227, -114.622591507</t>
  </si>
  <si>
    <t>Newby Island Landfill</t>
  </si>
  <si>
    <t>Milpitas, California</t>
  </si>
  <si>
    <t>37.4611488, -121.9522241</t>
  </si>
  <si>
    <t>https://geotracker.waterboards.ca.gov/profile_report?global_id=L10002276721</t>
  </si>
  <si>
    <t>Newport Plating</t>
  </si>
  <si>
    <t>Newport Beach, California</t>
  </si>
  <si>
    <t>33.6139009999999, -117.928721499999</t>
  </si>
  <si>
    <t>Superfund Site</t>
  </si>
  <si>
    <t>Niland III Waste Management Facility</t>
  </si>
  <si>
    <t>33.2712984, -115.4919196</t>
  </si>
  <si>
    <t>https://geotracker.waterboards.ca.gov/profile_report?cmd=mwreport&amp;global_id=L10004403391&amp;con_num=9172741830</t>
  </si>
  <si>
    <t>https://geotracker.waterboards.ca.gov/profile_report?global_id=L10004403391&amp;mytab=esidata#esidata</t>
  </si>
  <si>
    <t>North Co Sanitary Landfill</t>
  </si>
  <si>
    <t>Lodi, California</t>
  </si>
  <si>
    <t>38.0948725784572, -121.101217442883</t>
  </si>
  <si>
    <t>https://geotracker.waterboards.ca.gov/profile_report?global_id=L10001621439</t>
  </si>
  <si>
    <t>North Miramar Landfill</t>
  </si>
  <si>
    <t>32.86086908, -117.1393536</t>
  </si>
  <si>
    <t>https://geotracker.waterboards.ca.gov/profile_report?cmd=mwreport&amp;global_id=L10006986192&amp;con_num=1518953800</t>
  </si>
  <si>
    <t>https://geotracker.waterboards.ca.gov/profile_report?global_id=L10006986192&amp;mytab=esidata#esidata</t>
  </si>
  <si>
    <t>Norton Air Force Base</t>
  </si>
  <si>
    <t>Redlands, California</t>
  </si>
  <si>
    <t>Firefighting foam used at the former Norton Air Force Base</t>
  </si>
  <si>
    <t>Highest on-base groundwater detections [2017]:
 -PFOA+PFOS = 18.8 ppt
 -PFOA = 21.9 ppt
 -PFOS = 18.8 ppt
(Air Force, 8.16.2018)</t>
  </si>
  <si>
    <t>Highest on-base groundwater detections [2017]:
 -PFBS = 63.1 ppt 
 -PFHpA = 7.45 ppt 
 -PFHxS = 107 ppt 
 -PFHxA = 139 ppt 
(Air Force, 8.16.2018)</t>
  </si>
  <si>
    <t>The analytical results indicate that concentrations of PFOS surface soil samples at AFFF Areas 7 and 8 exceeded the USAF calculated screening level. This non-drinking water pathway is considered complete for AFFF Areas 7 and 8 since human receptors are routinely present in each area, and concentrations of PFOS may pose a risk to human health. However, in the absence of legally enforceable federal or state standards, further action is not recommended until these standards are developed and promulgated. (Air Force, 8.16.2018)</t>
  </si>
  <si>
    <t>https://drive.google.com/drive/u/1/folders/1x949WVYtq2hFwK81jZmbP7e-RikvrfQW</t>
  </si>
  <si>
    <t>Oasis Class III Waste Management Facility</t>
  </si>
  <si>
    <t>Oasis, California</t>
  </si>
  <si>
    <t>33.4403916999999, -116.0799591</t>
  </si>
  <si>
    <t>Highest soil detections:
PFOA = 6300 ppt
PFOS = 510000 ppt
PFOA+PFOS = 516300 ppt</t>
  </si>
  <si>
    <t>Highest soil detections:
All PFAS = 23058440 ppt</t>
  </si>
  <si>
    <t>Ocotillo Waste Management Facility</t>
  </si>
  <si>
    <t>Octillo, Imperial County, California</t>
  </si>
  <si>
    <t>32.7721726, -115.9976056</t>
  </si>
  <si>
    <t>https://geotracker.waterboards.ca.gov/profile_report?cmd=mwreport&amp;global_id=L10003033435&amp;con_num=4501217782</t>
  </si>
  <si>
    <t>https://geotracker.waterboards.ca.gov/profile_report?global_id=L10003033435&amp;mytab=esidata#esidata</t>
  </si>
  <si>
    <t>Ocwd - North Basin</t>
  </si>
  <si>
    <t>Fullerton, California</t>
  </si>
  <si>
    <t>33.8491936, -117.8827369</t>
  </si>
  <si>
    <t>Old Pleasanton Landfill</t>
  </si>
  <si>
    <t>Pleasanton, California</t>
  </si>
  <si>
    <t>37.665387, -121.8394682</t>
  </si>
  <si>
    <t>https://geotracker.waterboards.ca.gov/profile_report?global_id=T10000000095</t>
  </si>
  <si>
    <t>Olinda Alpha Landfill</t>
  </si>
  <si>
    <t>Brea, California</t>
  </si>
  <si>
    <t>33.9326224, -117.8460208</t>
  </si>
  <si>
    <t>https://geotracker.waterboards.ca.gov/profile_report?global_id=L10004560081</t>
  </si>
  <si>
    <t>Ontario International Airport</t>
  </si>
  <si>
    <t>Ontario Air National Guard Station</t>
  </si>
  <si>
    <t>Ontario, San Bernardino County, California</t>
  </si>
  <si>
    <t>34.05189, -117.60853</t>
  </si>
  <si>
    <t>https://documents.geotracker.waterboards.ca.gov/esi/uploads/geo_report/9784892201/T10000012861.PDF</t>
  </si>
  <si>
    <t>https://geotracker.waterboards.ca.gov/profile_report?global_id=T10000012861</t>
  </si>
  <si>
    <t>https://drive.google.com/drive/u/0/folders/1GoyjDOmjveFX-UvdhvvukRcued_9RYTt</t>
  </si>
  <si>
    <t>https://drive.google.com/drive/u/1/folders/1DWXhXwl1j4L5eKUdO88JdnrMTynHHza7</t>
  </si>
  <si>
    <t>Orange County Water District - South Basin</t>
  </si>
  <si>
    <t>Santa Ana, California</t>
  </si>
  <si>
    <t>33.7199377, -117.8516221</t>
  </si>
  <si>
    <t>https://www.ocwd.com/news-events/newsletter/2020/february-2020/update-of-north-and-south-basin-groundwater-cleanup/</t>
  </si>
  <si>
    <t>Ostrom Road Landfill</t>
  </si>
  <si>
    <t>Marysville, California</t>
  </si>
  <si>
    <t>39.073852508, -121.384854877</t>
  </si>
  <si>
    <t>https://geotracker.waterboards.ca.gov/profile_report?global_id=L10001937128</t>
  </si>
  <si>
    <t>Otay Annex Sanitary Landfill</t>
  </si>
  <si>
    <t>Chula Vista, California</t>
  </si>
  <si>
    <t>32.59859229, -117.0092902</t>
  </si>
  <si>
    <t>https://geotracker.waterboards.ca.gov/profile_report?global_id=L10009614226</t>
  </si>
  <si>
    <t>Otay Class 1 Landfill</t>
  </si>
  <si>
    <t>32.605732731, -117.012741336</t>
  </si>
  <si>
    <t>https://geotracker.waterboards.ca.gov/profile_report?cmd=mwreport&amp;global_id=L10006424767&amp;con_num=3811937808</t>
  </si>
  <si>
    <t>https://geotracker.waterboards.ca.gov/profile_report?global_id=L10006424767&amp;mytab=esidata#esidata</t>
  </si>
  <si>
    <t>Ox Mountain (Corinda Los Trancos) Landfill</t>
  </si>
  <si>
    <t>Half Moon Bay, California</t>
  </si>
  <si>
    <t>37.4910292, -122.4109947</t>
  </si>
  <si>
    <t>https://geotracker.waterboards.ca.gov/profile_report?global_id=L10001461904</t>
  </si>
  <si>
    <t>Oxnard Advanced Water Purification Facility</t>
  </si>
  <si>
    <t>34.14505, -119.18395</t>
  </si>
  <si>
    <t>Oxnard Airport</t>
  </si>
  <si>
    <t>Oxnard, Ventura County, California</t>
  </si>
  <si>
    <t>34.1999210999999, -119.2184696</t>
  </si>
  <si>
    <t>https://documents.geotracker.waterboards.ca.gov/esi/uploads/geo_report/7751185536/T10000012774.PDF</t>
  </si>
  <si>
    <t>https://geotracker.waterboards.ca.gov/profile_report?global_id=T10000012774</t>
  </si>
  <si>
    <t>https://drive.google.com/drive/u/0/folders/1Dr-7aylq8Nv74LVSlDwpPDeB2EMXyvQm</t>
  </si>
  <si>
    <t>https://drive.google.com/drive/u/1/folders/1DWXhXwl1j4L5eKUdO88JdnrMTynHHza9</t>
  </si>
  <si>
    <t xml:space="preserve">Palm Springs, Riverside County, California </t>
  </si>
  <si>
    <t>https://documents.geotracker.waterboards.ca.gov/esi/uploads/geo_report/4635948896/T10000012782.PDF</t>
  </si>
  <si>
    <t xml:space="preserve">State Agency </t>
  </si>
  <si>
    <t>https://drive.google.com/drive/folders/1RPkS6z13WZyQgbKnPkZGd9go8DcXbIoY?usp=sharing</t>
  </si>
  <si>
    <t>https://drive.google.com/drive/folders/1LjTpwbK-3NAN9N4FbuE_60aKPwgvhp8_?usp=sharing</t>
  </si>
  <si>
    <t xml:space="preserve">KM </t>
  </si>
  <si>
    <t>Palo Verde III Waste Management Facility</t>
  </si>
  <si>
    <t>Palo Verdo, Imperial County, California</t>
  </si>
  <si>
    <t>33.3911336, -114.7489721</t>
  </si>
  <si>
    <t>https://geotracker.waterboards.ca.gov/profile_report?cmd=mwreport&amp;rptype=client&amp;global_id=L10006866257&amp;con_num=5615892887&amp;orderby=logdate,anadate,parlabel</t>
  </si>
  <si>
    <t>https://geotracker.waterboards.ca.gov/profile_report?global_id=L10006866257&amp;mytab=esidata#esidata</t>
  </si>
  <si>
    <t>Palomar Airport Landfill</t>
  </si>
  <si>
    <t>Carlsbad, California</t>
  </si>
  <si>
    <t>33.12710552, -117.2733222</t>
  </si>
  <si>
    <t>https://geotracker.waterboards.ca.gov/profile_report?global_id=L10003501496</t>
  </si>
  <si>
    <t>Paradise Hills Park Landfill</t>
  </si>
  <si>
    <t>32.6854396, -117.0499742</t>
  </si>
  <si>
    <t>https://geotracker.waterboards.ca.gov/profile_report?cmd=mwreport&amp;rptype=client&amp;global_id=L10008727762&amp;con_num=4555868327&amp;orderby=sampid</t>
  </si>
  <si>
    <t>https://geotracker.waterboards.ca.gov/profile_report?global_id=L10008727762&amp;mytab=esidata#esidata</t>
  </si>
  <si>
    <t>Paso Robles Solid Waste Site</t>
  </si>
  <si>
    <t>Paso Robles, California</t>
  </si>
  <si>
    <t>35.6630502, -120.5337915</t>
  </si>
  <si>
    <t>https://geotracker.waterboards.ca.gov/profile_report?global_id=L10005965610</t>
  </si>
  <si>
    <t>Penrose Landfill</t>
  </si>
  <si>
    <t>34.2192901, -118.384387</t>
  </si>
  <si>
    <t>https://geotracker.waterboards.ca.gov/profile_report?global_id=L10009967534</t>
  </si>
  <si>
    <t>Petaluma Landfill - Casa Grande</t>
  </si>
  <si>
    <t>Petaluma, California</t>
  </si>
  <si>
    <t>38.2289137599999, -122.6080311</t>
  </si>
  <si>
    <t>https://geotracker.waterboards.ca.gov/profile_report?global_id=T10000000111</t>
  </si>
  <si>
    <t>Peter Pitchess Landfill</t>
  </si>
  <si>
    <t>Saugus, California</t>
  </si>
  <si>
    <t>34.46243072, -118.585804</t>
  </si>
  <si>
    <t>https://geotracker.waterboards.ca.gov/profile_report?global_id=L10005092201</t>
  </si>
  <si>
    <t>Picacho Solid Waste Disposal Service</t>
  </si>
  <si>
    <t>Winterhaven, Imperial County, California</t>
  </si>
  <si>
    <t>32.8145041, -114.6188341</t>
  </si>
  <si>
    <t>https://geotracker.waterboards.ca.gov/profile_report?cmd=mwreport&amp;global_id=L10006414912&amp;con_num=5137793421</t>
  </si>
  <si>
    <t>https://geotracker.waterboards.ca.gov/profile_report?global_id=L10006414912&amp;mytab=esidata#esidata</t>
  </si>
  <si>
    <t>Pinole Point Business Park</t>
  </si>
  <si>
    <t>Richmond, California</t>
  </si>
  <si>
    <t>37.9986087333, -122.341305291</t>
  </si>
  <si>
    <t>https://geotracker.waterboards.ca.gov/profile_report?global_id=T10000001617</t>
  </si>
  <si>
    <t>Pollock Remediation Project</t>
  </si>
  <si>
    <t>34.11007, -118.251</t>
  </si>
  <si>
    <t>Portola Class III Landfill</t>
  </si>
  <si>
    <t>Portola, California</t>
  </si>
  <si>
    <t>39.8251786, -120.447449199999</t>
  </si>
  <si>
    <t>https://geotracker.waterboards.ca.gov/profile_report?global_id=L10008218225</t>
  </si>
  <si>
    <t>Potrero Hills Landfill</t>
  </si>
  <si>
    <t>Fairfield, California</t>
  </si>
  <si>
    <t>38.211002155725, -121.978125907959</t>
  </si>
  <si>
    <t>https://geotracker.waterboards.ca.gov/profile_report?global_id=L10009906356</t>
  </si>
  <si>
    <t>Poway Landfill</t>
  </si>
  <si>
    <t>Poway, San Diego County, California</t>
  </si>
  <si>
    <t>32.96565, -117.01935</t>
  </si>
  <si>
    <t>https://geotracker.waterboards.ca.gov/profile_report?cmd=mwreport&amp;global_id=L10001254570&amp;con_num=5878054141</t>
  </si>
  <si>
    <t>https://geotracker.waterboards.ca.gov/profile_report?global_id=L10001254570&amp;mytab=esidata#esidata</t>
  </si>
  <si>
    <t>Prima Deshecha Sanitary Landfill</t>
  </si>
  <si>
    <t>33.4885652999999, -117.6148266</t>
  </si>
  <si>
    <t>https://documents.geotracker.waterboards.ca.gov/esi/uploads/geo_report/8262461781/L10003995148.PDF</t>
  </si>
  <si>
    <t>https://geotracker.waterboards.ca.gov/profile_report?global_id=L10003995148&amp;mytab=esidata#esidata</t>
  </si>
  <si>
    <t>https://drive.google.com/drive/u/0/folders/1GMaRXdOqoUt0MRrMIBV7Gi3c-F9t6vdZ</t>
  </si>
  <si>
    <t>Puente Hills Landfill</t>
  </si>
  <si>
    <t>Whittier, California</t>
  </si>
  <si>
    <t>34.0277774133, -118.016484743</t>
  </si>
  <si>
    <t>https://geotracker.waterboards.ca.gov/profile_report?global_id=L10009779056</t>
  </si>
  <si>
    <t>Ramona Sanitary Landfill</t>
  </si>
  <si>
    <t>Ramona, San Diego County, California</t>
  </si>
  <si>
    <t>33.083729446, -116.864004523</t>
  </si>
  <si>
    <t>https://geotracker.waterboards.ca.gov/profile_report?cmd=mwreport&amp;rptype=det&amp;global_id=L10002513368&amp;con_num=2941677391&amp;orderby=sampid</t>
  </si>
  <si>
    <t>https://geotracker.waterboards.ca.gov/profile_report?global_id=L10002513368&amp;mytab=esidata#esidata</t>
  </si>
  <si>
    <t>Recology Hay Road (Formerly Norcal Waste-Hay Road Landfill;  Formerly B&amp;J Landfill)</t>
  </si>
  <si>
    <t>Vacaville, California</t>
  </si>
  <si>
    <t>38.3104633299999, -121.835629999999</t>
  </si>
  <si>
    <t>https://geotracker.waterboards.ca.gov/profile_report?global_id=L10007011530</t>
  </si>
  <si>
    <t>Red Bluff Class III Landfill</t>
  </si>
  <si>
    <t>Red Bluff, California</t>
  </si>
  <si>
    <t>40.197091, -122.300501999999</t>
  </si>
  <si>
    <t>https://geotracker.waterboards.ca.gov/profile_report?global_id=L10004066371</t>
  </si>
  <si>
    <t>Redding Municipal Airport</t>
  </si>
  <si>
    <t>Redding, Shasta County, California</t>
  </si>
  <si>
    <t>40.50581, -122.29967</t>
  </si>
  <si>
    <t>https://documents.geotracker.waterboards.ca.gov/esi/uploads/geo_report/4898400366/T10000012779.PDF</t>
  </si>
  <si>
    <t>Highest soil detections:
All PFAS = 87100 ppt</t>
  </si>
  <si>
    <t>https://geotracker.waterboards.ca.gov/profile_report?global_id=T10000012779</t>
  </si>
  <si>
    <t>https://drive.google.com/drive/u/0/folders/1__tLB0rRylIFlxexvj0E68OKNV-BGPQT</t>
  </si>
  <si>
    <t>https://drive.google.com/drive/u/1/folders/1DWXhXwl1j4L5eKUdO88JdnrMTynHHza21</t>
  </si>
  <si>
    <t>Redwood Landfill</t>
  </si>
  <si>
    <t>Novato, California</t>
  </si>
  <si>
    <t>38.1661725985487, -122.564794167351</t>
  </si>
  <si>
    <t>https://geotracker.waterboards.ca.gov/profile_report?global_id=L10001825915</t>
  </si>
  <si>
    <t>Ridgecrest/Inyokern Landfill</t>
  </si>
  <si>
    <t>Ridgecrest, California</t>
  </si>
  <si>
    <t>35.6017647156972, -117.739105224609</t>
  </si>
  <si>
    <t>https://geotracker.waterboards.ca.gov/profile_report?global_id=L10005485793</t>
  </si>
  <si>
    <t>Rock Creek Landfill</t>
  </si>
  <si>
    <t>Milton, California</t>
  </si>
  <si>
    <t>38.0347875078541, -120.841635626984</t>
  </si>
  <si>
    <t>https://geotracker.waterboards.ca.gov/profile_report?global_id=L10001327064</t>
  </si>
  <si>
    <t>Sacramento International Airport</t>
  </si>
  <si>
    <t>Sacramento, Sacramento County, California</t>
  </si>
  <si>
    <t>https://documents.geotracker.waterboards.ca.gov/esi/uploads/geo_report/1093090355/T10000012777.PDF</t>
  </si>
  <si>
    <t>https://geotracker.waterboards.ca.gov/profile_report?global_id=T10000012777</t>
  </si>
  <si>
    <t>https://drive.google.com/drive/u/0/folders/1zm65yvzCuDYzjpQiTlbSXjMO52QF8pEW</t>
  </si>
  <si>
    <t>https://drive.google.com/drive/u/1/folders/1DWXhXwl1j4L5eKUdO88JdnrMTynHHza20</t>
  </si>
  <si>
    <t>Salton City Solid Waste Site</t>
  </si>
  <si>
    <t>Salton City, Imperial County, California</t>
  </si>
  <si>
    <t>33.2314043360048, -115.981388337756</t>
  </si>
  <si>
    <t>https://geotracker.waterboards.ca.gov/profile_report?cmd=mwreport&amp;global_id=L10005850536&amp;con_num=6253099918</t>
  </si>
  <si>
    <t>https://geotracker.waterboards.ca.gov/profile_report?global_id=L10005850536&amp;mytab=esidata#esidata</t>
  </si>
  <si>
    <t>San Diego International Airport</t>
  </si>
  <si>
    <t>32.7384563399999, -117.1879907</t>
  </si>
  <si>
    <t>https://documents.geotracker.waterboards.ca.gov/esi/uploads/geo_report/7142168521/T10000012787.PDF</t>
  </si>
  <si>
    <t>https://geotracker.waterboards.ca.gov/profile_report?global_id=T10000012787&amp;mytab=esidata#esidata</t>
  </si>
  <si>
    <t>https://drive.google.com/drive/folders/1lT9ShsA7ALM55i-W677ImhF04Hskmcgo</t>
  </si>
  <si>
    <t>San Francisco International Airport</t>
  </si>
  <si>
    <t>San Francisco, San Francisco County, California</t>
  </si>
  <si>
    <t>https://documents.geotracker.waterboards.ca.gov/esi/uploads/geo_report/5173006534/T10000012790.PDF</t>
  </si>
  <si>
    <t>https://geotracker.waterboards.ca.gov/profile_report?global_id=T10000012790</t>
  </si>
  <si>
    <t>https://drive.google.com/drive/u/0/folders/1RlbwSkJAL-u8xgcYD-6I8HHvzmg5Wqmh</t>
  </si>
  <si>
    <t>https://drive.google.com/drive/u/1/folders/1DWXhXwl1j4L5eKUdO88JdnrMTynHHza16</t>
  </si>
  <si>
    <t>San Jose International Airport</t>
  </si>
  <si>
    <t>San Jose, Santa Clara County, California</t>
  </si>
  <si>
    <t>https://documents.geotracker.waterboards.ca.gov/esi/uploads/geo_report/2174231410/T10000012766.PDF</t>
  </si>
  <si>
    <t>https://geotracker.waterboards.ca.gov/profile_report?global_id=T10000012766</t>
  </si>
  <si>
    <t>https://drive.google.com/drive/u/0/folders/1QTqXxuEWdt0SPd0I5SfAvlrzC7hPAnBn</t>
  </si>
  <si>
    <t>https://drive.google.com/drive/u/1/folders/1DWXhXwl1j4L5eKUdO88JdnrMTynHHza15</t>
  </si>
  <si>
    <t>San Luis County Regional Airport</t>
  </si>
  <si>
    <t>San Luis Obispo, San Luis Obispo County, California</t>
  </si>
  <si>
    <t>https://documents.geotracker.waterboards.ca.gov/regulators/deliverable_documents/7633374869/2020_1009-PFAS%20Investigation%20Report.pdf</t>
  </si>
  <si>
    <t>https://geotracker.waterboards.ca.gov/profile_report?global_id=T10000012768</t>
  </si>
  <si>
    <t>https://drive.google.com/drive/u/0/folders/15W7ykMtvSNnHXhvwcuyAzLTJHu421_Td</t>
  </si>
  <si>
    <t>https://drive.google.com/drive/u/1/folders/1DWXhXwl1j4L5eKUdO88JdnrMTynHHza12</t>
  </si>
  <si>
    <t>San Marcos II Sanitary Landfill</t>
  </si>
  <si>
    <t>33.08591057, -117.1943094</t>
  </si>
  <si>
    <t>https://geotracker.waterboards.ca.gov/profile_report?cmd=mwreport&amp;global_id=L10006325553&amp;con_num=4544332683</t>
  </si>
  <si>
    <t>https://geotracker.waterboards.ca.gov/profile_report?global_id=L10006325553&amp;mytab=esidata#esidata</t>
  </si>
  <si>
    <t>Santa Barbara Airport</t>
  </si>
  <si>
    <t>Santa Barbara, Santa Barbara County, California</t>
  </si>
  <si>
    <t>https://geotracker.waterboards.ca.gov/profile_report?cmd=mwreport&amp;global_id=T10000012769&amp;con_num=3537985026</t>
  </si>
  <si>
    <t>https://geotracker.waterboards.ca.gov/profile_report?global_id=T10000012769&amp;mytab=esidata#esidata</t>
  </si>
  <si>
    <t>https://drive.google.com/drive/u/0/folders/1K2-zYlGYdZJSjj51Hq2MnRjjAGyWs5dW</t>
  </si>
  <si>
    <t>https://drive.google.com/drive/u/1/folders/1DWXhXwl1j4L5eKUdO88JdnrMTynHHza10</t>
  </si>
  <si>
    <t>Santa Clara All Purpose Landfill</t>
  </si>
  <si>
    <t>Santa Clara, California</t>
  </si>
  <si>
    <t>37.41111295, -121.9723396</t>
  </si>
  <si>
    <t>Highest soil detections:
PFOA = 12100 ppt
PFOA+PFOS = 12100 ppt</t>
  </si>
  <si>
    <t>Highest soil detections:
All PFAS = 1982180 ppt</t>
  </si>
  <si>
    <t>https://geotracker.waterboards.ca.gov/profile_report?global_id=L10006514573</t>
  </si>
  <si>
    <t>Santa Cruz Class III Landfill</t>
  </si>
  <si>
    <t>Santa Cruz, California</t>
  </si>
  <si>
    <t>36.9768, -122.1058</t>
  </si>
  <si>
    <t>https://geotracker.waterboards.ca.gov/profile_report?global_id=L10003334990</t>
  </si>
  <si>
    <t>Santa Maria Public Airport</t>
  </si>
  <si>
    <t>Santa Maria, Santa Barbara County, California</t>
  </si>
  <si>
    <t>https://documents.geotracker.waterboards.ca.gov/esi/uploads/geo_report/3323589622/T10000012770.PDF</t>
  </si>
  <si>
    <t>https://geotracker.waterboards.ca.gov/profile_report?global_id=T10000012770</t>
  </si>
  <si>
    <t>https://drive.google.com/drive/u/0/folders/1FkIDOMeIZRH2d_R8eeHboh5L4QXcql7y</t>
  </si>
  <si>
    <t>https://drive.google.com/drive/u/1/folders/1DWXhXwl1j4L5eKUdO88JdnrMTynHHza11</t>
  </si>
  <si>
    <t>Santa Maria Regional Waste Management Facility</t>
  </si>
  <si>
    <t>Santa Maria, California</t>
  </si>
  <si>
    <t>34.9491666999999, -120.380555599999</t>
  </si>
  <si>
    <t>https://geotracker.waterboards.ca.gov/profile_report?global_id=L10008198797</t>
  </si>
  <si>
    <t>Scholl Canyon Landfill</t>
  </si>
  <si>
    <t>Glendale, California</t>
  </si>
  <si>
    <t>34.1558555773853, -118.195650566223</t>
  </si>
  <si>
    <t>Sharpe Army Depot</t>
  </si>
  <si>
    <t>Lathrop, San Joaquin County, California</t>
  </si>
  <si>
    <t>Shore Terminals Llc Selby Terminal</t>
  </si>
  <si>
    <t>Crockett, California</t>
  </si>
  <si>
    <t>38.04826, -122.248</t>
  </si>
  <si>
    <t>Highest soil detections:
PFOA = 187000 ppt
PFOA+PFOS = 187000 ppt</t>
  </si>
  <si>
    <t>Highest soil detections:
All PFAS = 7047254 ppt</t>
  </si>
  <si>
    <t>https://www.bizjournals.com/sanantonio/news/2019/10/16/nustar-closes-california-facility-while-it.html</t>
  </si>
  <si>
    <t>https://geotracker.waterboards.ca.gov/profile_report?global_id=T10000013777</t>
  </si>
  <si>
    <t>Sierra Army Depot</t>
  </si>
  <si>
    <t>Herlong, Lassen County, California</t>
  </si>
  <si>
    <t>https://drive.google.com/drive/u/0/folders/1DWXhXwl1j4L5eKUdO88JdnrMTynHHza6</t>
  </si>
  <si>
    <t>Simi Valley Landfill</t>
  </si>
  <si>
    <t>Simi Valley, California</t>
  </si>
  <si>
    <t>34.2946647836724, -118.796796798706</t>
  </si>
  <si>
    <t>https://geotracker.waterboards.ca.gov/profile_report?global_id=L10001396701</t>
  </si>
  <si>
    <t>Solano Class III Disposal</t>
  </si>
  <si>
    <t>Suisun City, California</t>
  </si>
  <si>
    <t>38.22859, -121.9757333</t>
  </si>
  <si>
    <t>https://geotracker.waterboards.ca.gov/profile_report?global_id=L10005407108</t>
  </si>
  <si>
    <t>Sonoma County Airport</t>
  </si>
  <si>
    <t>Santa Rosa, Sonoma County, California</t>
  </si>
  <si>
    <t>https://documents.geotracker.waterboards.ca.gov/esi/uploads/geo_report/2954506933/T10000012763.PDF</t>
  </si>
  <si>
    <t>https://drive.google.com/drive/u/0/folders/19yDin9kf-TuQpzZ9Q4AYgihdGfi-NSMU</t>
  </si>
  <si>
    <t>https://drive.google.com/drive/u/1/folders/1DWXhXwl1j4L5eKUdO88JdnrMTynHHza19</t>
  </si>
  <si>
    <t>Sonoma County Central Solid Waste Disposal Service</t>
  </si>
  <si>
    <t>38.2952601499999, -122.7455436</t>
  </si>
  <si>
    <t>South Chollas Landfill</t>
  </si>
  <si>
    <t>32.7368959, -117.0592088</t>
  </si>
  <si>
    <t>https://geotracker.waterboards.ca.gov/profile_report?cmd=mwreport&amp;global_id=L10001927106&amp;con_num=7020457386</t>
  </si>
  <si>
    <t>https://geotracker.waterboards.ca.gov/profile_report?global_id=L10001927106&amp;mytab=esidata#esidata</t>
  </si>
  <si>
    <t>South Miramar Landfill</t>
  </si>
  <si>
    <t>32.845575, -117.1578253</t>
  </si>
  <si>
    <t>https://geotracker.waterboards.ca.gov/profile_report?cmd=mwreport&amp;rptype=client&amp;global_id=L10003830787&amp;con_num=4022875308&amp;orderby=logdate,anadate,parlabel</t>
  </si>
  <si>
    <t>https://geotracker.waterboards.ca.gov/profile_report?global_id=L10003830787&amp;mytab=esidata#esidata</t>
  </si>
  <si>
    <t>Spadra Landfill</t>
  </si>
  <si>
    <t>Pomona, California</t>
  </si>
  <si>
    <t>34.0474884, -117.8209248</t>
  </si>
  <si>
    <t>https://geotracker.waterboards.ca.gov/profile_report?global_id=L10001382782</t>
  </si>
  <si>
    <t>Story Road Landfill</t>
  </si>
  <si>
    <t>37.32808851, -121.8670231</t>
  </si>
  <si>
    <t>https://geotracker.waterboards.ca.gov/profile_report?global_id=L10001577696</t>
  </si>
  <si>
    <t>Sunshine Canyon Landfill</t>
  </si>
  <si>
    <t>Sylmar, California</t>
  </si>
  <si>
    <t>34.3344676, -118.5197203</t>
  </si>
  <si>
    <t>https://geotracker.waterboards.ca.gov/profile_report?global_id=L10006014618</t>
  </si>
  <si>
    <t>Sycamore Canyon Landfill</t>
  </si>
  <si>
    <t>Santee, San Diego County, California</t>
  </si>
  <si>
    <t>32.85607102, -117.0302036</t>
  </si>
  <si>
    <t>https://geotracker.waterboards.ca.gov/profile_report?cmd=mwreport&amp;rptype=client&amp;global_id=L10009474974&amp;con_num=6453818202&amp;orderby=sampid</t>
  </si>
  <si>
    <t>https://geotracker.waterboards.ca.gov/profile_report?global_id=L10009474974&amp;mytab=esidata#esidata</t>
  </si>
  <si>
    <t>Tajiguas Solid Waste Site</t>
  </si>
  <si>
    <t>Tajiguas, California</t>
  </si>
  <si>
    <t>34.4823937937891, -120.126537693481</t>
  </si>
  <si>
    <t>https://geotracker.waterboards.ca.gov/profile_report?global_id=L10005252570</t>
  </si>
  <si>
    <t>Teapot Dome Solid Waste Disposal Service</t>
  </si>
  <si>
    <t>Porterville, California</t>
  </si>
  <si>
    <t>36.0165062, -119.1072544</t>
  </si>
  <si>
    <t>Tehachapi Class III Landfill</t>
  </si>
  <si>
    <t>Tehachapi, California</t>
  </si>
  <si>
    <t>35.1227167306163, -118.340692520142</t>
  </si>
  <si>
    <t>https://geotracker.waterboards.ca.gov/profile_report?global_id=L10004106157</t>
  </si>
  <si>
    <t>Toland Road Landfill</t>
  </si>
  <si>
    <t>Santa Paula, Ventura County, California</t>
  </si>
  <si>
    <t>34.4033777231824, -118.996653556824</t>
  </si>
  <si>
    <t>https://documents.geotracker.waterboards.ca.gov/esi/uploads/geo_report/6233892619/L10006875092.PDF</t>
  </si>
  <si>
    <t>https://geotracker.waterboards.ca.gov/profile_report?global_id=L10006875092</t>
  </si>
  <si>
    <t>https://drive.google.com/drive/folders/1B7jnt9s9jS4Mg3KQUkl6Mi0Sp3W3jgpX</t>
  </si>
  <si>
    <t>Travis Air Force Base</t>
  </si>
  <si>
    <t>Solano County, California</t>
  </si>
  <si>
    <t>Firefighting foam used Travis Air Force Base</t>
  </si>
  <si>
    <t>https://drive.google.com/file/d/1OwSCrPrQagLIv4gtGtTIs-LDJSt1eRqh/view?usp=sharing</t>
  </si>
  <si>
    <t>On-base monitoring wells - groundwater [2017]:
 -PFOS+PFOA= 89-40,000 ppt 
(Sullivan, 3.2018)</t>
  </si>
  <si>
    <t>All 12 on-base groundwater monitoring well samples exceeded the LHA. (Sullivan, 2018)</t>
  </si>
  <si>
    <t>https://drive.google.com/drive/folders/1Qe_LQR_3dGFt2vdx8uZRlWYPR0ZjgnI0</t>
  </si>
  <si>
    <t>Tujunga Remediation Project</t>
  </si>
  <si>
    <t>Pacoima, California</t>
  </si>
  <si>
    <t>34.22158, -118.37804</t>
  </si>
  <si>
    <t>https://bondaccountability.resources.ca.gov/Project.aspx?ProjectPK=22470&amp;PropositionPK=48#:~:text=Description%3A%20The%20Tujunga%20Remediation%20Planning,wells%20in%20the%20Tujunga%20Wellfield.</t>
  </si>
  <si>
    <t>Valley Center Landfill</t>
  </si>
  <si>
    <t>Valley Center, San Diego County, California</t>
  </si>
  <si>
    <t>33.23502611, -117.0718093</t>
  </si>
  <si>
    <t>https://geotracker.waterboards.ca.gov/profile_report?cmd=mwreport&amp;global_id=L10004776747&amp;con_num=5295144140</t>
  </si>
  <si>
    <t>https://geotracker.waterboards.ca.gov/profile_report?global_id=L10004776747&amp;mytab=esidata#esidata</t>
  </si>
  <si>
    <t>Vandenberg Air Force Base</t>
  </si>
  <si>
    <t>Firefighting foam used at Vandenberg Air Force Base</t>
  </si>
  <si>
    <t>https://drive.google.com/file/d/1p5ryBz24BfmIizI7hgPw0VYkzhZdGHHh/view?usp=sharing</t>
  </si>
  <si>
    <t>Highest groundwater detections [2018]:
 -PFOA+PFOS = 158,200 ppt
 -PFOA = 8,200 ppt
 -PFOS = 150,000 ppt
(Air Force, 3.26.2019 - Firgures and Tables)</t>
  </si>
  <si>
    <t>Highest on-base groundwater detections [2018]:
 -PFBS = 1,100
 -6:2 FTS = 5,800 ppt
 -8:2 FTS = 11,000 ppt
 -PFHpA = 2,300 ppt
 -PFHxS = 22,000 ppt
 -PFHxA = 8,000 ppt
 -PFNA = 1,800 ppt
(Air Force, 3.26.2019 - Firgures and Tables)</t>
  </si>
  <si>
    <t>https://drive.google.com/drive/u/1/folders/10_VNBF6h1vz-k5zyfyQ_JmAtYem6I-ET</t>
  </si>
  <si>
    <t>Vasco Rd Sanitary Landfill</t>
  </si>
  <si>
    <t>37.7553917982547, -121.724761608459</t>
  </si>
  <si>
    <t>Victorville Class III Landfill</t>
  </si>
  <si>
    <t>34.5905029999999, -117.262337</t>
  </si>
  <si>
    <t>Viejas Sanitary Landfill</t>
  </si>
  <si>
    <t>Alpine, San Diego County, California</t>
  </si>
  <si>
    <t>32.828970411, -116.639580287</t>
  </si>
  <si>
    <t>https://geotracker.waterboards.ca.gov/profile_report?cmd=mwreport&amp;global_id=L10005392761&amp;con_num=9413591861</t>
  </si>
  <si>
    <t>https://geotracker.waterboards.ca.gov/profile_report?global_id=L10005392761&amp;mytab=esidata#esidata</t>
  </si>
  <si>
    <t>Visalia Solid Waste Disposal Service</t>
  </si>
  <si>
    <t>Visalia, California</t>
  </si>
  <si>
    <t>36.3927672733298, -119.385547200989</t>
  </si>
  <si>
    <t>Walker Sanitary Landfill</t>
  </si>
  <si>
    <t>Walker, California</t>
  </si>
  <si>
    <t>38.5539628, -119.456736</t>
  </si>
  <si>
    <t>Watsonville Class III Landfill</t>
  </si>
  <si>
    <t>36.9100304299999, -121.822208</t>
  </si>
  <si>
    <t>West Contra Costa Landfill</t>
  </si>
  <si>
    <t>37.9711657499999, -122.3816047</t>
  </si>
  <si>
    <t>West Miramar Landfill</t>
  </si>
  <si>
    <t>https://geotracker.waterboards.ca.gov/profile_report?cmd=mwreport&amp;global_id=L10004030235&amp;con_num=2713304996</t>
  </si>
  <si>
    <t>https://geotracker.waterboards.ca.gov/profile_report?global_id=L10004030235&amp;mytab=esidata#esidata</t>
  </si>
  <si>
    <t>West Winton Landfill</t>
  </si>
  <si>
    <t>Hayward, California</t>
  </si>
  <si>
    <t>37.64271575, -122.1525797</t>
  </si>
  <si>
    <t>Westwood Class III Landfill</t>
  </si>
  <si>
    <t>Westwood, California</t>
  </si>
  <si>
    <t>40.3154339, -121.0225155</t>
  </si>
  <si>
    <t>Zanker Road Class III Landfill</t>
  </si>
  <si>
    <t>37.4388624641958, -121.949058982803</t>
  </si>
  <si>
    <t>Highest soil detections:
PFOA = 9960 ppt
PFOA+PFOS = 9960 ppt</t>
  </si>
  <si>
    <t>Highest soil detections:
All PFAS = 1354710 ppt</t>
  </si>
  <si>
    <t>Air Force Plant PJKS</t>
  </si>
  <si>
    <t>Colorado</t>
  </si>
  <si>
    <t>https://www.epw.senate.gov/public/index.cfm/superfund-sites-identified-by-epa-to-have-pfas-contamination</t>
  </si>
  <si>
    <t>https://drive.google.com/file/d/152bhgeXxLOcJpUoMXLuiF4mZezdvhPnT/view?usp=sharing</t>
  </si>
  <si>
    <t xml:space="preserve">Identified by the Environmental Protection Agency (EPA) as having PFAS contamination. Provided to the Senate Committee on Environment and Public Works as part of Assistant Administrator David Ross’s response to questions for the record from Ranking Member Carper during the EPW Committee’s March 2019 hearing entitled “Examining the federal response to the risks associated with per- and polyfluoroalkyl substances (PFAS).” </t>
  </si>
  <si>
    <t>https://cumulis.epa.gov/supercpad/SiteProfiles/index.cfm?fuseaction=second.docdata&amp;id=0800359</t>
  </si>
  <si>
    <t>Buckley Air Force Base</t>
  </si>
  <si>
    <t>Aurora, Colorado</t>
  </si>
  <si>
    <t>18500 E 6th Ave, Aurora</t>
  </si>
  <si>
    <t>Firefighting foam used at Buckley Air Force Base</t>
  </si>
  <si>
    <t>https://drive.google.com/file/d/1oi-muDE2lifgA5oWizHb2SnsgRUNimnO/view?usp=sharing</t>
  </si>
  <si>
    <t>Highest on-base groundwater detections [2018]:
 PFOA + PFOS = 205,000 ppt
 PFOA = 190,000 ppt
 PFOS = 99,000 ppt
(Air Force, 4.19.2019)</t>
  </si>
  <si>
    <t>Highest groundwater detections [2018]:
 PFBS = 19,000 ppt
(Air Force 4.19.2019)</t>
  </si>
  <si>
    <t>PFAS contamination in groundwater was discovered at Buckley AFB at 205,000 parts per trillion-because of alarming levels, off-base testing in the surrounding areas is being carried out (Finley. 9.10.2019)</t>
  </si>
  <si>
    <t>AFFF use at the base has resulted in PFOA and PFOS concentrations in surface soil and groundwater above screening levels. Five of the six sites investigated warrant further inspection to examine the potential for human ingestion exposure pathways for groundwater/drinking water. (Air Force 4.19.2019)</t>
  </si>
  <si>
    <t>https://drive.google.com/drive/u/0/folders/1TF6Scr5XIvkS84-PU0RzRuuMuwDha6Af</t>
  </si>
  <si>
    <t>https://drive.google.com/drive/u/1/folders/1qA-x3qSPtUj2HLNua_HFYWqKo72aFbny</t>
  </si>
  <si>
    <t>Cheyenne Mountain Air Force Station</t>
  </si>
  <si>
    <t>https://drive.google.com/file/d/1uRhfCJx6fww8okXya-Vvp_N_j2QHEIzM/view?usp=sharing</t>
  </si>
  <si>
    <t>Divide Fire Protection District</t>
  </si>
  <si>
    <t>Teller County, Colorado</t>
  </si>
  <si>
    <t>103 Co Rd 51, Divide</t>
  </si>
  <si>
    <t>Unconfirmed, but likely a fire station</t>
  </si>
  <si>
    <t>https://cohealthviz.dphe.state.co.us/t/EnvironmentalEpidemiologyPublic/views/PFAS_results_DRAFT/FD?%3AshowAppBanner=false&amp;%3Adisplay_count=n&amp;%3AshowVizHome=n&amp;%3Aorigin=viz_share_link&amp;%3AisGuestRedirectFromVizportal=y&amp;%3Aembed=y</t>
  </si>
  <si>
    <t>Fire district Well 1 [2020]:
-PFOA + PFOS = ND
(Colorado Department of Public Health and the Environment, 6.23.2020)</t>
  </si>
  <si>
    <t>Fire district Well 1 [2020]: 
  -PFHxS = 0.23 ppt
  -PFBS = 0.18 ppt
(Colorado Department of Public Health and the Environment, 6.23.2020)</t>
  </si>
  <si>
    <t>state agency</t>
  </si>
  <si>
    <t>https://www.colorado.gov/pacific/cdphe/PFCs/2020-Sampling-Project</t>
  </si>
  <si>
    <t>No info found</t>
  </si>
  <si>
    <t>https://drive.google.com/drive/u/1/folders/1O9j1oYBnap4zY1lj9xQgCU3XWxGnoSUK</t>
  </si>
  <si>
    <t>IR</t>
  </si>
  <si>
    <t>Donald Wescott Fire Protection District</t>
  </si>
  <si>
    <t>Colorado Springs, El Paso County, Colorado</t>
  </si>
  <si>
    <t>15415 Gleneagle Dr, Colorado Springs</t>
  </si>
  <si>
    <t>Fire district Well 1 [2020]:
  -PFHxS= 0.27 ppt
(Colorado Department of Public Health and the Environment, 6.23.2020)</t>
  </si>
  <si>
    <t>https://cdphe.colorado.gov/pfas</t>
  </si>
  <si>
    <t>https://drive.google.com/drive/folders/1C76OH9QkAmGZIA1H3mQ1Ivof78t3RTtC?usp=sharing</t>
  </si>
  <si>
    <t>East Grand County Fire Protection District</t>
  </si>
  <si>
    <t>Winter Park, Colorado</t>
  </si>
  <si>
    <t>77601 US-40, Winter Park</t>
  </si>
  <si>
    <t>Fire district Well 1 [2020]:
  -PFOA + PFOS = 2.33
  -PFOA = 1.8 ppt
  -PFOS = 0.53 ppt
(Colorado Department of Public Health and the Environment, 6.23.2020)</t>
  </si>
  <si>
    <t>Fire district Well 1 [2020]:
  -PFNA= 2.4 ppt
  -PFHxS = 0.96 ppt
  -PFHpA = 0.25 ppt
(Colorado Department of Public Health and the Environment, 6.23.2020)</t>
  </si>
  <si>
    <t>https://drive.google.com/drive/folders/1dwLyan6x3AYZizQ7l08RjHXm1i_kCJuE?usp=sharing</t>
  </si>
  <si>
    <t>Former Lowry Air Force Base</t>
  </si>
  <si>
    <t>Denver, Colorado</t>
  </si>
  <si>
    <t>7711 E Academy Blvd, Denver</t>
  </si>
  <si>
    <t>Firefighting foam used at former Lowry Air Force Base</t>
  </si>
  <si>
    <t>https://cohealthviz.dphe.state.co.us/t/EnvironmentalEpidemiologyPublic/views/PFAS_results_DRAFT/SamplingSummary?:showAppBanner=false&amp;:display_count=n&amp;:showVizHome=n&amp;:origin=viz_share_link&amp;:isGuestRedirectFromVizportal=y&amp;:embed=y</t>
  </si>
  <si>
    <t>Highest on-base groundwater detections [2014]:
 -PFOA+PFOS = 685 ppt
 -PFOA = 344 ppt
 -PFOS = 341 ppt
(Air Force, 8.17.2016)</t>
  </si>
  <si>
    <t>Highest on-base groundwater detections [2014]:
 -PFBS= 71.8 ppt 
 -PFHpA= 89.7 ppt 
 -PFHxS= 475 ppt 
 -PFNA= 3,630 ppt
(Air Force, 8.17.2016)</t>
  </si>
  <si>
    <t>Since the concentrations of PFOS and PFOA were below the groundwater PALs, and given the high bias in the groundwater sample from LOWRY-FT001P-04, the potential for exposure to deeper aquifers and to surface water via groundwater discharge appears low. (Air Force, 08.17.2016)</t>
  </si>
  <si>
    <t>https://drive.google.com/drive/u/0/folders/1hooq7gg995Z1UEPCyOOFcjMJCMAUciHd</t>
  </si>
  <si>
    <t>Four Mile Fire Protection District #4</t>
  </si>
  <si>
    <t>8437 County Rd 11, Florissant</t>
  </si>
  <si>
    <t>Fire district Well 1 [2020]:
  -PFOA + PFOS = 650
  -PFOA = 100 ppt
  -PFOS = 550 ppt
(Colorado Department of Public Health and the Environment, 6.23.2020)</t>
  </si>
  <si>
    <t>Fire district Well 1 [2020]:
  -PFNA= 8.9 ppt
  -PFHxS = 1300 ppt
  -PFBS = 120 ppt
  -PFDA = 0.67 ppt
  -PFHpA = 91 ppt
  -PFHxA = 290 ppt
(Colorado Department of Public Health and the Environment, 6.23.2020)</t>
  </si>
  <si>
    <t>https://drive.google.com/drive/folders/1UH10FiNGvwUvb_loKcffWIqRxJ0smcAh?usp=sharing</t>
  </si>
  <si>
    <t>Glade Park Volunteer Fire Department</t>
  </si>
  <si>
    <t>Boulder, Boulder County, Colorado</t>
  </si>
  <si>
    <t>16400 D S Rd, Glade Park</t>
  </si>
  <si>
    <t>Fire district Well 1 [2020]:
  -PFHxS = 0.33 ppt
  -PFBS = 0.38 ppt
(Colorado Department of Public Health and the Environment, 6.23.2020)</t>
  </si>
  <si>
    <t>https://drive.google.com/drive/folders/1TvQaqhhqbwd28uQYqVXBduQPi_7zDDLl?usp=sharing</t>
  </si>
  <si>
    <t>Golden Gate Fire Protection District</t>
  </si>
  <si>
    <t>Golden, Colorado</t>
  </si>
  <si>
    <t>7181 Crawford Gulch Rd, Golden</t>
  </si>
  <si>
    <t>Fire district Well 1 [2020]:
-PFOA + PFOS = ND
(Colorado Department of Public Health and the Environment, 6.23.2020)
Fire district Well 2 [2020]:
-PFOA + PFOS = ND
(Colorado Department of Public Health and the Environment, 6.23.2020)
Fire district Well 3 [2020]:
-PFOA + PFOS = ND
(Colorado Department of Public Health and the Environment, 6.23.2020)</t>
  </si>
  <si>
    <t>Fire district Well 1 [2020]:
  -PFHxS = 0.32 ppt
(Colorado Department of Public Health and the Environment, 6.23.2020)
Fire district Well 2 [2020]:
  -PFHxS = 0.34 ppt
(Colorado Department of Public Health and the Environment, 6.23.2020)
Fire district Well 3 [2020]:
  -PFHxS = 0.28 ppt
(Colorado Department of Public Health and the Environment, 6.23.2020)</t>
  </si>
  <si>
    <t>https://drive.google.com/drive/folders/1CKFmGoViDSc0aX9kZ9EuSfmWfh5PzRK4?usp=sharing</t>
  </si>
  <si>
    <t>Hale Fire &amp; Rescue Department</t>
  </si>
  <si>
    <t>Yuma County Fire Protection District</t>
  </si>
  <si>
    <t>Idalia, Yuma County, Colorado</t>
  </si>
  <si>
    <t>6421 County Rd Ll 5, Idalia</t>
  </si>
  <si>
    <t>Fire district Well 1 [2020]:
  -PFHxS = 0.23 ppt
(Colorado Department of Public Health and the Environment, 6.23.2020)</t>
  </si>
  <si>
    <t>https://drive.google.com/drive/folders/1iKCnm6VV3Lzsz4aEdhALTb7jYJ-iFcmP?usp=sharing</t>
  </si>
  <si>
    <t>Lefthand Fire Protection District</t>
  </si>
  <si>
    <t>900 Lefthand Canyon Dr, Boulder</t>
  </si>
  <si>
    <t>Fire district Well 1 [2020]:
  -PFHxS = 0.29 ppt
(Colorado Department of Public Health and the Environment, 6.23.2020)
Fire district Well 2 [2020]:
  -PFHxS = 0.27 ppt
(Colorado Department of Public Health and the Environment, 6.23.2020)
Fire district Well 3 [2020]:
  -PFHxS = 0.35 ppt
  -PFBS = 0.29 ppt
  -PFHpA = 0.25 ppt
(Colorado Department of Public Health and the Environment, 6.23.2020)</t>
  </si>
  <si>
    <t>https://drive.google.com/drive/folders/1qXLJ4DW2vacWvvMazprfMwFAdFw-nzMD?usp=sharing</t>
  </si>
  <si>
    <t>Livermore Fire Protection District</t>
  </si>
  <si>
    <t>Livermore, Larimer County, Colorado</t>
  </si>
  <si>
    <t>311 W County Dr 74e, Livermore</t>
  </si>
  <si>
    <t>Fire district Well 1 [2020]:
  -PFOA + PFOS = 7.5 ppt
  -PFOA = 3.1 ppt
  -PFOS = 4.4 ppt
(Colorado Department of Public Health and the Environment, 6.23.2020)
Fire district Well 2 [2020]:
-PFOA + PFOS = 0.81 ppt
-PFOA = 0.81 ppt
-PFOS = 0 ppt
(Colorado Department of Public Health and the Environment, 6.23.2020)</t>
  </si>
  <si>
    <t>Fire district Well 1 [2020]:
  -PFNA = 1.2 ppt
  -PFHxS = 1.7 ppt
  -PFBS = 1.4 ppt
  -PFHpA = 1.2 ppt
  -PFHxA = 2.8 ppt
(Colorado Department of Public Health and the Environment, 6.23.2020)
Fire district Well 2 [2020]:
  -PFHxS = 0.25 ppt
(Colorado Department of Public Health and the Environment, 6.23.2020)</t>
  </si>
  <si>
    <t>https://drive.google.com/drive/folders/19yQzhjqctGHcQeRH_2OFTdIWCuDivoBC?usp=sharing</t>
  </si>
  <si>
    <t>Peterson Air Force Base</t>
  </si>
  <si>
    <t>Colorado Springs Municipal Airport</t>
  </si>
  <si>
    <t>(Widefield, Security, Fountain) El Paso County, Colorado</t>
  </si>
  <si>
    <t>235 Duluth Ave, Colorado Springs</t>
  </si>
  <si>
    <t xml:space="preserve">Firefighting foam used at Peterson Air Force Base and Colorado Springs Airport </t>
  </si>
  <si>
    <t xml:space="preserve">http://krcc.org/post/closer-look-pfc-contamination-southern-el-paso-county </t>
  </si>
  <si>
    <t>https://drive.google.com/file/d/13mUCT0TAO1r9i7PurDa-mdtZ9omdvrzE/view?usp=sharing</t>
  </si>
  <si>
    <t>City of Fountain treatment facility -surface water [2014]:
-PFOS= 100 ppt 
-PFOA= 40 ppt 
Security Water and Sanitation District - groundwater [2014]:
-PFOS= .04 
-PFOA= .02 ppt 
Widefield Water and Sanitation District - groundwater [2014]:
-PFOS= .21 ppt [2014]
-PFOA= .045 ppt [2014]
(UCMR3, 2015)
Water samples at Airport - ground water [2016]:
 -PFOS= 1,600 ppt 
 -PFOA= 200 ppt 
(DPHE, 5.3.2017)
Peterson AFB on-base monitoring wells - groundwater [2017]:
 -PFOS+PFOA= 79 - 88,400 ppt 
Peterson AFB off-base monitoring wells - groundwater [2017]
-PFOS+PFOA= 130- 980 ppt 
Peterson AFB off-base public and private wells - drinking water [2017]
 -PFOS+PFOA= 70 - 7,910 ppt 
(Sullivan, 3.2018)</t>
  </si>
  <si>
    <t>City of Fountain treatment facility - surface water [2013]:
-PFHpA= 20 ppt 
- PFHxs= 30 ppt 
Security Water and Sanitation District - groundwater [2014]:
-PFHpA= .02 ppt 
-PFHxS= .1 ppt 
Widefield Water and Sanitation District - groundwater [2014]:
-PFHpA= .011 ppt 
-PFHxS= .069 ppt  
(UCMR3, 2015)
Water samples at Airport - ground water [2016]: 
 -PFHpA= 200 ppt 
 -PFHxS= 970 ppt 
 -PFBS= 240 ppt 
-PFNA= 25 ppt 
(DPHE, 2017)</t>
  </si>
  <si>
    <t>According to Air Force, as of August 2017, “Private well owners provided under-sink (kitchen) reverse osmosis (RO) units. Bottled water is being provided to employees of a shopping center. Low-flow granular activated carbon (GAC) systems installed at one (1) mobile home park and one (1) farm house. One local church was connected to city water. Bottled water is being provided to 52 units in another mobile home park. Five (5) water districts are impacted. Three (3) water districts turned off their wells and are purchasing surface water from another source; the Air Force installed additional piping to convey surface water and an Ion Exchange (IX) system. One water district installed two 500-gpm GAC systems and another water district installed a 300-gpm IX system. One water district remains under bottled water." (Sullivan, 2018)
The EPA said in 2019 that it would begin the yearslong process of setting a safe drinking water limit for two types of PFAS by the year's end, while studying the toxicity of other varieties and taking steps to strengthen groundwater cleanup measures across the nation. (Rodgers, 2.15.2019)
Construction is underway on new water plants for Security, Widefield, and Fountain residents. The plants are based on a ion-exchange syste that works to remove toxins, pioneered by Widefield WSD. (Rodgers 8.4.2019)</t>
  </si>
  <si>
    <t xml:space="preserve">Environmental Science students at Colorado College have created a new website, called Fountain Valley Clean Water Coalition, consolidating all of the research and resources homeowners might need in the aftermath of this water contamination. They’ve held a series of public meetings this week to get the word out.
Liz Rosenbaum and Susan Gordon founded The Fountain Valley Clean Water Coalition in 2016 with the goal to make their voices and the community's heard. </t>
  </si>
  <si>
    <t>El Paso County Public Health: https://www.elpasocountyhealth.org/services/perfluorinated-compounds-pfcs-fountain-widefield-security</t>
  </si>
  <si>
    <t>https://drive.google.com/drive/folders/1J_NwNftx24zTq0zk70GPKP7uLqwyq_rm</t>
  </si>
  <si>
    <t>Rocky Ford Fire Department</t>
  </si>
  <si>
    <t>Rocky Ford, Otero, Colorado</t>
  </si>
  <si>
    <t>300 S Main St, Rocky Ford</t>
  </si>
  <si>
    <t>Fire district Well 1 [2020]:
-PFOA + PFOS = ND
(Colorado Department of Public Health and the Environment, 6.23.2020)
Fire district Well 2 [2020]:
-PFOA + PFOS = ND
(Colorado Department of Public Health and the Environment, 6.23.2020)</t>
  </si>
  <si>
    <t>Fire district Well 1 [2020]:
  -PFHxS = 0.27 ppt
(Colorado Department of Public Health and the Environment, 6.23.2020)
Fire district Well 2 [2020]:
  -PFHxS = 0.24 ppt
  -PFTeA = 0.28 ppt
(Colorado Department of Public Health and the Environment, 6.23.2020)</t>
  </si>
  <si>
    <t>https://drive.google.com/drive/folders/1xH8K648aZED-F3VgE_tOR2LxWH5spJn_?usp=sharing</t>
  </si>
  <si>
    <t>Schriever Air Force Base</t>
  </si>
  <si>
    <t>https://drive.google.com/file/d/1aTeZL8aKlLVPnPPfDxx7J9z3_qNwsMTF/view?usp=sharing</t>
  </si>
  <si>
    <t>Sugarloaf Fire Department</t>
  </si>
  <si>
    <t>Sugarloaf, Boulder County, Colorado</t>
  </si>
  <si>
    <t>1677 Lost Angel Rd, Boulder</t>
  </si>
  <si>
    <t>Firefighting foam used at Sugarloaf Fire Department</t>
  </si>
  <si>
    <t>http://www.slfpd.org/water</t>
  </si>
  <si>
    <t xml:space="preserve">Fire district Station 1 Well - groundwater [2018]: 
 -PFOS + PFOA= 1282 ppt 
(Sugar Loaf FPD, 6.19.2018)
Fire district Station 2 Well - groundwater [2018]: 
 -PFOS+PFOA: 234 ppt 
(Sugar Loaf FPD, 6.19.2018)
</t>
  </si>
  <si>
    <t>Sugarloaf Fire Protection district held community meeting in June 2018 to present their findings and plans moving forward to the public (Sugarloaf Fire Protection District, June 2020)</t>
  </si>
  <si>
    <t>https://drive.google.com/drive/u/1/folders/1XeawQf0LpTHY8uWcHnaYP9d8Nojdg8_n</t>
  </si>
  <si>
    <t>Suncor Energy USA Inc.</t>
  </si>
  <si>
    <t>Commerce City, North Metro Denver, Colorado</t>
  </si>
  <si>
    <t>5801 Brighton Blvd, Commerce City</t>
  </si>
  <si>
    <t>Firefighting foam used at Suncor oil refinery</t>
  </si>
  <si>
    <t>https://www.denverpost.com/2019/09/10/pfas-chemical-contamination-denver-colorado/</t>
  </si>
  <si>
    <t>Suncor refinery groundwater wells [2019]:
 -PFOA+PFOS = 10,340 ppt
(Finley, 9.10.2019)</t>
  </si>
  <si>
    <t>2,280 ppt</t>
  </si>
  <si>
    <t>State health dept. officials have ordered Suncor to conduct more tests of river water and groundwater. (Finley, 9.10.2019)</t>
  </si>
  <si>
    <t>State health department officials say that PFAS stemming from Suncor are now likely spreading from Sand Creek into the South Platte River (Finley, 9.10.2019)</t>
  </si>
  <si>
    <t>https://www.suncor.com/en-ca/about-us/refining/commerce-city-refinery/safety-and-environment-information</t>
  </si>
  <si>
    <t>https://drive.google.com/drive/u/1/folders/1AduhAglfPMLyAmFthPX7TO5shVIOgCxI</t>
  </si>
  <si>
    <t>Sunshine Fire Protection District</t>
  </si>
  <si>
    <t>311 Co Rd 83, Boulder</t>
  </si>
  <si>
    <t>Fire district Well 1 [2020]:
-PFOA + PFOS = ND
(Colorado Department of Public Health and the Environment, 6.23.2020)
Fire district station Well 2 [2020]:
-PFOA + PFOS = 0.84 ppt
-PFOA = 0 ppt
-PFOS = 0.84 ppt
(Colorado Department of Public Health and the Environment, 6.23.2020)</t>
  </si>
  <si>
    <t>Fire district Well 1 [2020]:
  -PFHxS = 0.28 ppt
  -PFHpA = 0.25 ppt
(Colorado Department of Public Health and the Environment, 6.23.2020)
Fire district Well 2 [2020]:
  -PFHxS = 4 ppt
  -PFBS = 0.83 ppt
(Colorado Department of Public Health and the Environment, 6.23.2020)</t>
  </si>
  <si>
    <t>United States Air Force Academy</t>
  </si>
  <si>
    <t>https://drive.google.com/file/d/15v0lE1nutjZi3SsItCHdtRszJ_LXGOKc/view?usp=sharing</t>
  </si>
  <si>
    <t>Beacon Heights Landfill</t>
  </si>
  <si>
    <t>Connecticut</t>
  </si>
  <si>
    <t>https://semspub.epa.gov/work/01/100010444.pdf</t>
  </si>
  <si>
    <t>https://cumulis.epa.gov/supercpad/SiteProfiles/index.cfm?fuseaction=second.docdata&amp;id=0100180</t>
  </si>
  <si>
    <t>Bradley Air National Guard Base</t>
  </si>
  <si>
    <t>Bradley International Airport</t>
  </si>
  <si>
    <t>Windsor Locks, Hartford County, Connecticut</t>
  </si>
  <si>
    <t>Firefighting foam used at Bradley International Airport, including a Foam spill on June 8, 2019 resulting from a fire suppression system malfunction. (Hladky - Hartford Courant - 7.17.19)</t>
  </si>
  <si>
    <t>https://www.courant.com/news/connecticut/hc-news-pfas-mdc-versus-deep-20190717-vxk74vwu2nbcbnlivojoqq3cei-story.html</t>
  </si>
  <si>
    <t>https://drive.google.com/file/d/11TFtkFx8frEO-JxC66IPJSoxRNwUtYy6/view?usp=sharing</t>
  </si>
  <si>
    <t>Highest on-base groundwater detections [2017]:
 PFOA + PFOS = 373.8 ppt
 PFOA = 18.8 ppt
 PFOS = 355 ppt
(Air National Guard, 2.5.2018)</t>
  </si>
  <si>
    <t>Highest on-base groundwater detections [2017]:
 PFBS = 34.8 ppt 
 PFHpA = 14.7 ppt 
 PFHxS = 122 ppt 
 PFNA = 6.08 ppt
(Air National Guard 2.5.2018)</t>
  </si>
  <si>
    <t>As of June 2019, Connecticut DPH has issued an advisory to residents not to consume fish caught from the Farmington River or touch foam in the water and along the banks (Town of Windsor - 7.12.2019).  Samples of fish have been collected in 2 locations on the river and are being tested for PFAS. More testing will take place in/around September. Any private wells within 500 feet of the sewer line and the area of the river affected by the spill will be tested as well. After research is conducted on well systems in the area, DEEP will reach out to property owners to conduct further testing. Additional monitoring of river and sediments, with oversight by Connecticut DEEP, is planned for the future. (Town of Windsor - 7.12.2019)
Gov. Ned Lamont established the state PFAS task force in July following rising public concern about the June 8 AFFF spill from a Signature Flight hangar at Bradley International Airport. The task force is required to report back to the Governor with recommendations for state action to clean up, and for possible legislation to control the use of, PFAS by October 1. (Hladky 8.15.2019)</t>
  </si>
  <si>
    <t>https://portal.ct.gov/-/media/DEEP/site_clean_up/current_projects/BradleyB17CrashResponseUpdatepdf.pdf</t>
  </si>
  <si>
    <t xml:space="preserve">Samples of wastewater and sludge from the MDC wastewater treatment plant were taken in early July. Results have yet to be received. (Town of Windsor - 7.12.19) </t>
  </si>
  <si>
    <t>https://townofwindsorct.com/health/notice-farmington-river-advisory/</t>
  </si>
  <si>
    <t>https://drive.google.com/drive/u/1/folders/1alHa6CleOFiW5i8YUPVQDtoAL9urK_Qo</t>
  </si>
  <si>
    <t>https://drive.google.com/drive/u/1/folders/1wiJGN1uxOAWAm2cNSmr71PMKafrIPBLH</t>
  </si>
  <si>
    <t>Windsor Locks, Connecticut</t>
  </si>
  <si>
    <t>700-800 gallons of PFAS firefighting foam was used at a crash fire. The June 2019 spill involved tens of thousands of gallons of the potentially toxic foam.</t>
  </si>
  <si>
    <t>https://www.courant.com/news/connecticut/hc-news-pfas-farmington-river-fish-pollution-20191004-t3yion6v3fex3nv6nv7ietkqge-story.html</t>
  </si>
  <si>
    <t>Eastern CT Fire School</t>
  </si>
  <si>
    <t>Willimantic, Connecticut</t>
  </si>
  <si>
    <t>Firefighting foam used at the Eastern CT Fire School</t>
  </si>
  <si>
    <t>https://portal.ct.gov/-/media/Departments-and-Agencies/DPH/dph/environmental_health/private_wells/PW_Conference_Presentations/2019PWConference/3PrivateWellConfPFASpresentationFINALforDist20190423.pdf?la=en</t>
  </si>
  <si>
    <t>One private drinking well tested above 70 ppt, exact concentration unknown.</t>
  </si>
  <si>
    <t>state agencies</t>
  </si>
  <si>
    <t>State health officials issued a “do not drink” order for the Greenwich well, and bottled water is now being provide for the resident of the Willimantic property where the PFAS contamination was discovered. (Hladky 6.20.2019)</t>
  </si>
  <si>
    <t>https://drive.google.com/drive/u/1/folders/1rEBSFEDFLFN-jJ5AO8Nq-xYt2FesnEg7</t>
  </si>
  <si>
    <t>Ellington Landfill</t>
  </si>
  <si>
    <t>Ellington, Connecticut</t>
  </si>
  <si>
    <t>217 Sadds Mill Rd
Ellington, CT 06029</t>
  </si>
  <si>
    <t>PFAS-containing leachate coming from the Ellington landfill. (Hladky 8.15.2019)</t>
  </si>
  <si>
    <t>https://www.courant.com/news/connecticut/hc-news-pfas-landfill-worries-20190815-ozvn6kfidfhu5apowususpmusy-story.html</t>
  </si>
  <si>
    <t>Private drinking water well in Ellington [2019]:
-Total PFAS = 613 ppt
(Hladky, 9.13.2019)</t>
  </si>
  <si>
    <t>When DEEP began testing for PFAS in 2017, one private well supplying an unoccupied home was found to have PFAS contamination. (Hladky 8.15.2019) Additional testing in February 2019 found PFAS in another priavte well, and the affected resident was informed in April 2019, but didn't receive bottled water until August. (Hladky, 9.13.2019)</t>
  </si>
  <si>
    <t>Residents first complained in 1994 about the possibility that pollution was draining out of the Ellington landfill. (Hamilton, 7.30.1994)</t>
  </si>
  <si>
    <t>https://drive.google.com/drive/u/0/folders/17oOy8kDSxF7_hOh1nBVot8Vzz0e6v9w3</t>
  </si>
  <si>
    <t>https://drive.google.com/drive/u/0/folders/1CNNk_CxjiGz98jA_vaMTb4W0sGHqfaBl</t>
  </si>
  <si>
    <t>Gallup's Quarry</t>
  </si>
  <si>
    <t>https://cumulis.epa.gov/supercpad/cursites/csitinfo.cfm?id=0100201</t>
  </si>
  <si>
    <t>Hartford Landfill</t>
  </si>
  <si>
    <t>Hartford, Connecticut</t>
  </si>
  <si>
    <t>Leachate containing PFAS is draining through a sewage treatment facility and into the Connecticut River. (Hladky 8.15.2019)</t>
  </si>
  <si>
    <t>Leachate</t>
  </si>
  <si>
    <t>According to the Hartford Courant, a sewer agency official said that testing of the leachate coming from the Hartford landfill shows PFAS at levels ten times higher than what was measured in the Farmington River in Windsor after a major spill of PFAS firefighting foam in June. DEEP officials also said their own testing of runoff from the Hartford landfill found multiple PFAS compounds present in groundwater at “significantly higher” levels than current recommended limits for drinking water.
(Hladky 8.15.2019)</t>
  </si>
  <si>
    <t>DEEP spokesperson Lee Sawyer told the Hartfor Courant that state experts haven’t seen the full MDC test report, and that MDC’s testing results in the Hartford landfill runoff appear to be significantly higher than DEEP’s findings. (Hladky 8.15.2019)</t>
  </si>
  <si>
    <t>https://drive.google.com/drive/u/1/folders/1MvXFH0ZrlRPDcMzaaLz6HRaaccORS-zk</t>
  </si>
  <si>
    <t>Kellogg-Deering Well Field</t>
  </si>
  <si>
    <t>https://cumulis.epa.gov/supercpad/SiteProfiles/index.cfm?fuseaction=second.docdata&amp;id=0100252</t>
  </si>
  <si>
    <t>Laurel Park, Inc.</t>
  </si>
  <si>
    <t>https://cumulis.epa.gov/supercpad/SiteProfiles/index.cfm?fuseaction=second.docdata&amp;id=0100232</t>
  </si>
  <si>
    <t>New London Submarine Base</t>
  </si>
  <si>
    <t>https://cumulis.epa.gov/supercpad/SiteProfiles/index.cfm?fuseaction=second.docdata&amp;id=0100261</t>
  </si>
  <si>
    <t>Precision Plating Corporation</t>
  </si>
  <si>
    <t>https://semspub.epa.gov/work/01/595318.pdf</t>
  </si>
  <si>
    <t>https://cumulis.epa.gov/supercpad/SiteProfiles/index.cfm?fuseaction=second.docdata&amp;id=0100156</t>
  </si>
  <si>
    <t>Solvents Recovery Service of New England</t>
  </si>
  <si>
    <t>https://semspub.epa.gov/work/01/100015302.pdf</t>
  </si>
  <si>
    <t>https://semspub.epa.gov/src/collections/01/SC/CTD009717604</t>
  </si>
  <si>
    <t>Stone Ranch Military Reservation</t>
  </si>
  <si>
    <t xml:space="preserve">East Lyme, New London County, Connecticut </t>
  </si>
  <si>
    <t>https://portal.ct.gov/DPH/Drinking-Water/DWS/Per--and-Polyfluoroalkyl-Substances</t>
  </si>
  <si>
    <t>0 E Basin Rd</t>
  </si>
  <si>
    <t>Delaware</t>
  </si>
  <si>
    <t>New Castle, Delaware</t>
  </si>
  <si>
    <t>Located near the New Castle County Airport and New Castle County Airport Fire Training area</t>
  </si>
  <si>
    <t>https://dnrec.alpha.delaware.gov/waste-hazardous/remediation/pfas/investigation-sites/</t>
  </si>
  <si>
    <t>https://apps.dnrec.delaware.gov/dochandler/handler.ashx?docid=6744d73fd212a86f0koj143e20010000</t>
  </si>
  <si>
    <t>Army Creek Landfill</t>
  </si>
  <si>
    <t>https://apps.dnrec.delaware.gov/dochandler/handler.ashx?docid=6744d73fd212a86f0jy64vx6x0010000</t>
  </si>
  <si>
    <t>Delaware Sand and Gravel</t>
  </si>
  <si>
    <t>Dover Air Force Base</t>
  </si>
  <si>
    <t>Dover, Delaware</t>
  </si>
  <si>
    <t>Firefighting foam used at Dover Air Force Base</t>
  </si>
  <si>
    <t>http://www.delawareonline.com/story/money/2016/04/01/delaware-c8-contamination-blamed-firefighting-foam/81538418/</t>
  </si>
  <si>
    <t>https://drive.google.com/file/d/1hAY3gMUkqQXx9KPoz9wsJxP0wXZ6WRfZ/view?usp=sharing</t>
  </si>
  <si>
    <t xml:space="preserve">Private drinking water wells northwest of base [2019]:
 -PFOS+PFOA = 1,800-170,000 ppt 
(Schmidt, 8.6.2019)
Highest on-base groundwater detections [2015]:
 -PFOS+PFOA = 290,000 ppt
 -PFOS = 270,000 ppt
 -PFOA = 20,000 ppt
(Air Force, 7.31.2017. Appendix B)
</t>
  </si>
  <si>
    <t>Highest on-base groundwater detections [2015]:
 -6:2 FTS = 19,000 ppt
 -PFBS = 45,000 ppt
 -PFBA = 11,000 ppt
 -PFHpA = 8,800 ppt
 -PFHxS = 250,000 ppt
 -PFHxA = 47,000 ppt
 -PFNA = 1,500 ppt
 -PFOSA = 2,100 ppt
 -PFPeA = 15,000 ppt
(Air Force, 7.31.2017. Appendix B)</t>
  </si>
  <si>
    <t>Off-Base: [Installed whole-house GAC filtration system at the one residence with a private well exceedance]
On-Base: [Completed Preliminary Assessment. Started Site Inspection. Will continue CERCLA process for investigation, cleanup, monitoring.] On April 2 2020, contractors from the air force base had compleited the installation of whole-house water filtration systems on four off-base properties where PFOA and PFOS contamination levels were found to be above the lifetime health advisory level. Additional water testing is set to take place in Spring 2020 (Parsons, 4.7.2020)</t>
  </si>
  <si>
    <t>https://news.delaware.gov/2019/07/14/usaf-dover-afb-advise-state-agencies-that-pfas-chemicals-exceeding-epa-health-advisory-found-in-four-wells-near-base/</t>
  </si>
  <si>
    <t>https://dnrec.alpha.delaware.gov/waste-hazardous/remediation/pfas/</t>
  </si>
  <si>
    <t>https://drive.google.com/drive/u/1/folders/12cCgUlx1cOS05IlaQUQNs8SGlq3fVB98</t>
  </si>
  <si>
    <t>https://drive.google.com/drive/u/1/folders/1O-EWkWqJmhsdr_BVI_fmrg8s1MiUGBvh</t>
  </si>
  <si>
    <t>Harry Wood Landfill</t>
  </si>
  <si>
    <t>https://apps.dnrec.delaware.gov/dochandler/handler.ashx?docid=6744d73fd212a86f0kb0rdo810010000</t>
  </si>
  <si>
    <t>Hockessin Dry Cleaner</t>
  </si>
  <si>
    <t>Hockessin, Delaware</t>
  </si>
  <si>
    <t>Dry Cleaner</t>
  </si>
  <si>
    <t>https://apps.dnrec.delaware.gov/dochandler/handler.ashx?docid=6744d73fd212a86f0kd4r96ge0010000</t>
  </si>
  <si>
    <t>New Castle Air National Guard Base</t>
  </si>
  <si>
    <t>New Castle County Airport</t>
  </si>
  <si>
    <t xml:space="preserve">Firefighting foam used at New Castle ANGB and New Castle County Airport </t>
  </si>
  <si>
    <t>https://drive.google.com/file/d/1yx9FuZBO65v21I27TIwI9LBMKFVv7EdL/view?usp=sharing</t>
  </si>
  <si>
    <t>City of Newcastle municipal wells - drinking water [2014]: 
 -PFOA= 440 ppt 
 -PFOS= 2,300 ppt
(Municipal Services Commission, 6.1.2015)
Artesian Water Co. Wilmington Manor well - drinking water [2014]: 
 -PFOA= 140 ppt 
 -PFOS= 933-1,800 ppt 
(UCMR3, 2015)
Artesian Water Co. Jefferson Farms well - groundwater [2014]: 
 -PFOS: 180 ppt
(UCMR3, 2015)</t>
  </si>
  <si>
    <t>Artesian Water Co. Wilmington Manor well - drinking water [2014]: 
 -PFHxS= nd-680 ppt 
-PFHpA= nd- 80 ppt 
Artesian Water Co. Jefferson Farms well - groundwater [2014]: 
-PFHxS= 50 ppt 
-PFHpA= 30 ppt 
(UCMR3, 2015)</t>
  </si>
  <si>
    <t>City officials installed a carbon granulated  water filtration system.  While the wells were shut down, the city bought water from Artesian Water Supply. The filter and water purchases have cost the city of New Castle $1.2 million. (Mordock, 2016)</t>
  </si>
  <si>
    <t>https://response.epa.gov/site/sitrep_profile.aspx?site_id=9554</t>
  </si>
  <si>
    <t>https://drive.google.com/drive/folders/1LUl4iGcGZ-JFKrQvCDtbkV9Rfzz0iKM1</t>
  </si>
  <si>
    <t>Procino Plating</t>
  </si>
  <si>
    <t>Blades, Delaware</t>
  </si>
  <si>
    <t>https://apps.dnrec.delaware.gov/dochandler/handler.ashx?docid=6744d73fd212a86f0jwi7f08d0010000</t>
  </si>
  <si>
    <t>Washington Navy Yard</t>
  </si>
  <si>
    <t>District of Columbia</t>
  </si>
  <si>
    <t>https://drive.google.com/file/d/1QmDdbr4hgtLnhwVq7Ns_ZX2tg96lAVzT/view?usp=sharing</t>
  </si>
  <si>
    <t>https://cumulis.epa.gov/supercpad/SiteProfiles/index.cfm?fuseaction=second.docdata&amp;id=0300031</t>
  </si>
  <si>
    <t>https://drive.google.com/drive/u/0/folders/1QfPvOJ3Ov_0SuM9rMAkWSdme9k0Xp5xw</t>
  </si>
  <si>
    <t>118th Avenue Landfill</t>
  </si>
  <si>
    <t>Florida</t>
  </si>
  <si>
    <t>Clearwater, Florida</t>
  </si>
  <si>
    <t>https://floridadep.gov/waste/waste-cleanup/content/waste-site-cleanup-state-funded-pfas-sampling-efforts</t>
  </si>
  <si>
    <t>https://drive.google.com/file/d/10GKwHfZkM4AQjbUkSFvoa3KySchF49cs/view?usp=sharing</t>
  </si>
  <si>
    <t>https://drive.google.com/drive/u/0/folders/1Ndpu9Udqst42msNuaNP2HTLEESuDj9DC</t>
  </si>
  <si>
    <t>960 North Market Street Inc</t>
  </si>
  <si>
    <t>Jacksonville, Florida</t>
  </si>
  <si>
    <t>Steel/metal/electrical processor</t>
  </si>
  <si>
    <t>https://drive.google.com/file/d/1U83kc4Xzc94r5R6Cq2b0bcA6e1zx6qyj/view?usp=sharing</t>
  </si>
  <si>
    <t>Avon Park Air Force Range</t>
  </si>
  <si>
    <t>Frostproof, Florida</t>
  </si>
  <si>
    <t>Firefighting foam used at Avon Parl Air Force Range</t>
  </si>
  <si>
    <t>https://drive.google.com/file/d/1MVmdGUYc-fM2jhG0Wgj7xF_omzTbX8PF/view?usp=sharing</t>
  </si>
  <si>
    <t>Highest on-base groundwater detections [2017]:
 PFOA + PFOS = 22,700 ppt
 PFOA = 1,700 ppt
 PFOS = 21,000 ppt
(Air Force, 2.2018)</t>
  </si>
  <si>
    <t>Highest on-base groundwater detections [2017]:
 PFBS = 240 ppt 
 PFBA = 220 ppt
 6:2 FTS = 2,800 ppt 
 8:2 FTS = 18,000 ppt 
 PFHpA = 1,800 ppt 
 PFHxS = 4,700 ppt 
 PFHxA = 2,400 ppt 
 PFNA = 280 ppt 
 PFDA = 110 ppt 
 PFOSA = 300 ppt
 PFPeA = 1,600 ppt
(Air Force 2.18)</t>
  </si>
  <si>
    <t>"There is no immediate threat to public water supply wells or private drinking water sources from PFAS compounds in groundwater at AFFF Area 1. Water supply wells for APAFR (and its tenants) are located up gradient approximately 0.95 miles and 2.25 miles to the northwest of AFFF Area 1. All of the supply wells are installed in the Floridan aquifer at depths ranging from 540 feet bgs to 1,055 feet bgs, below the regional confining layer (the Hawthorn Group)." (Air Force 2.18)</t>
  </si>
  <si>
    <t>https://floridadep.gov/waste/waste-cleanup/content/dep%E2%80%99s-efforts-address-pfoa-and-pfos-environment</t>
  </si>
  <si>
    <t>https://drive.google.com/drive/u/0/folders/1c60iQE10N-n_eX7H1_lAnl0oAEtRzMhE</t>
  </si>
  <si>
    <t>https://drive.google.com/drive/u/1/folders/1HJI6U11sAh3Oi9BLz8uJM5Uu9-sTQ0j8</t>
  </si>
  <si>
    <t>Beggs Lane</t>
  </si>
  <si>
    <t>F D C Holdings</t>
  </si>
  <si>
    <t>https://prodenv.dep.state.fl.us/DepNexus/public/electronic-documents/ERIC_3956/facility!search</t>
  </si>
  <si>
    <t>Bonita Springs Fire Control &amp; Rescue District Station 4</t>
  </si>
  <si>
    <t>Cassleberry, Florida</t>
  </si>
  <si>
    <t>https://floridadep.gov/waste/waste-cleanup/content/fire-training-facility-preliminary-site-assessments</t>
  </si>
  <si>
    <t>https://drive.google.com/file/d/1gS1rtqJWaKjPg-3w4IjekvAduBGWQmKR/view?usp=sharing</t>
  </si>
  <si>
    <t>https://floridadep.gov/waste/waste-cleanup/content/bonita-springs-fire-control-rescue-district-station-4</t>
  </si>
  <si>
    <t>Butler Plaza</t>
  </si>
  <si>
    <t xml:space="preserve">Sparr, Florida </t>
  </si>
  <si>
    <t>Camp Blanding</t>
  </si>
  <si>
    <t xml:space="preserve">Starke, Clay County, Florida </t>
  </si>
  <si>
    <t>https://www.nationalguard.mil/Leadership/Joint-Staff/Personal-Staff/Public-Affairs/Community-Relations/Environmental/PFAS-PFOA-Library/Florida/</t>
  </si>
  <si>
    <t>Cape Canaveral Air Force Station</t>
  </si>
  <si>
    <t>Cape Canaveral, Florida</t>
  </si>
  <si>
    <t>Firefighting foam used at Cape Canaveral Air Force Station</t>
  </si>
  <si>
    <t>https://drive.google.com/file/d/1sRgLboFLecE_xsgNsBC_2Blt-hZRHCgB/view?usp=sharing</t>
  </si>
  <si>
    <t>On-base monitoring wells - groundwater [2017]:
 -PFOS+PFOA= 74-53,000 ppt 
(Sullivan, 3.2018)</t>
  </si>
  <si>
    <t>State Sen. Doug Broxson, R-Gulf Breeze, acknowledged the region’s recent history with PFOA and PFOS. But he refrained from taking a position on if he would support legislation to enact regulations on the chemicals. He said lawmakers would need to weigh the possible health risks of the substances against the cost to taxpayers “to pay for something that may not be a health risk.”</t>
  </si>
  <si>
    <t>https://drive.google.com/drive/folders/1jjWI1SO6lDUfq1997cBvh1UsjWL4vXPA</t>
  </si>
  <si>
    <t>Celebrity Cleaners</t>
  </si>
  <si>
    <t>Longwood, Florida</t>
  </si>
  <si>
    <t>https://floridadep.gov/waste/waste-cleanup/content/drycleaning-solvent-cleanup-program-state-funded-pfas-sampling-efforts</t>
  </si>
  <si>
    <t>https://drive.google.com/file/d/10KM0bMNBh0zwke9QJevqHgXuqNG4FgHe/view?usp=sharing</t>
  </si>
  <si>
    <t>https://prodenv.dep.state.fl.us/DepNexus/public/electronic-documents/ERIC_5485/facility!search</t>
  </si>
  <si>
    <t>Chipola College Firefighting Academy</t>
  </si>
  <si>
    <t>Titusville, Florida</t>
  </si>
  <si>
    <t>https://drive.google.com/file/d/1glvHUc6TUWEWwANc6sKNITUWMXAecx-t/view?usp=sharing</t>
  </si>
  <si>
    <t>https://floridadep.gov/waste/waste-cleanup/content/chipola-college-firefighting-academy</t>
  </si>
  <si>
    <t>Cinderella Cleaners</t>
  </si>
  <si>
    <t>Lake Park, Florida</t>
  </si>
  <si>
    <t>https://prodenv.dep.state.fl.us/DepNexus/public/electronic-documents/	
ERIC_5174/facility!search</t>
  </si>
  <si>
    <t>Citrus County Sheriff’s Department Training Facility</t>
  </si>
  <si>
    <t xml:space="preserve">Cocoa, Florida </t>
  </si>
  <si>
    <t>https://drive.google.com/file/d/1h_yx61UslH087rlRuMPs6sMzBpCzTXh2/view?usp=sharing</t>
  </si>
  <si>
    <t>https://floridadep.gov/waste/waste-cleanup/content/citrus-county-sheriff%E2%80%99s-department-training-facility</t>
  </si>
  <si>
    <t>City of Hialeah Training Facility</t>
  </si>
  <si>
    <t>Port Richey, Florida</t>
  </si>
  <si>
    <t>https://floridadep.gov/waste/waste-cleanup/content/city-hialeah-training-facility</t>
  </si>
  <si>
    <t>City of Miami Fire Rescue Training Center</t>
  </si>
  <si>
    <t>https://drive.google.com/file/d/1_nya9uaMCIieeCuY2O9jXija4hLB7Dcn/view?usp=sharing</t>
  </si>
  <si>
    <t>https://floridadep.gov/waste/waste-cleanup/content/city-miami-fire-rescue-training-center</t>
  </si>
  <si>
    <t>Classic Cleaners</t>
  </si>
  <si>
    <t>Stuart, Florida</t>
  </si>
  <si>
    <t>https://prodenv.dep.state.fl.us/DepNexus/public/electronic-documents/	
ERIC_4929/facility!search</t>
  </si>
  <si>
    <t>Coral Springs Regional Institute of Public Safety</t>
  </si>
  <si>
    <t>https://drive.google.com/file/d/1jO1jhJyPUBDVst15I5G-KsZE3DOahw0o/view?usp=sharing</t>
  </si>
  <si>
    <t>https://floridadep.gov/waste/waste-cleanup/content/coral-springs-regional-institute-public-safety</t>
  </si>
  <si>
    <t>Corry Station</t>
  </si>
  <si>
    <t>https://drive.google.com/file/d/1LiBONSLZ7lFI2zQlxBwOiHNH7-4In-Nj/view?usp=sharing</t>
  </si>
  <si>
    <t>https://drive.google.com/drive/u/0/folders/1lb_Z4lFAR51QehUGMOxHEZuXpHO2y8QS</t>
  </si>
  <si>
    <t>Dolphin Fabricare</t>
  </si>
  <si>
    <t>Fort Myers, Florida</t>
  </si>
  <si>
    <t>https://prodenv.dep.state.fl.us/DepNexus/public/electronic-documents/ERIC_4847/facility!search</t>
  </si>
  <si>
    <t>Dryclean World</t>
  </si>
  <si>
    <t>Winter Park, Florida</t>
  </si>
  <si>
    <t>https://prodenv.dep.state.fl.us/DepNexus/public/electronic-documents/ERIC_5042/facility!search</t>
  </si>
  <si>
    <t>Eagle-Picher Industries Facility</t>
  </si>
  <si>
    <t>Chemical manufacturer/processor</t>
  </si>
  <si>
    <t>https://drive.google.com/file/d/1rV0l71-_uwUWsg8-OMMHv7NcljNCxSA1/view?usp=sharing</t>
  </si>
  <si>
    <t>Eglin Air Force Base</t>
  </si>
  <si>
    <t>Okaloosa County, Florida</t>
  </si>
  <si>
    <t>Firefighting foam used at Eglin Air Force Base</t>
  </si>
  <si>
    <t>https://drive.google.com/file/d/1nIp-Rq9m7UwCM_juyR2M4Ud5V3hpJIvL/view?usp=sharing</t>
  </si>
  <si>
    <t xml:space="preserve">On-base monitoring wells - groundwater [2017]:
 -PFOS+PFOA= 4,300-280,000 ppt 
(Sullivan, 3.2018)
</t>
  </si>
  <si>
    <t>https://www.eglin.af.mil/News/Article-Display/Article/1512342/water-contamination-concerns-addressed/</t>
  </si>
  <si>
    <t>All 6 on-base monitoring well samples exceeded the LHA. (Sullivan, 2018)</t>
  </si>
  <si>
    <t>Eglin AFB: 
https://www.eglin.af.mil/News/Article-Display/Article/1512342/water-contamination-concerns-addressed/</t>
  </si>
  <si>
    <t>https://drive.google.com/drive/folders/1wlyoLM3PeVv4giURO4Yo-uMoc0dFKFR8</t>
  </si>
  <si>
    <t>Englewood Fire Training Center</t>
  </si>
  <si>
    <t>Largo, Florida</t>
  </si>
  <si>
    <t>https://drive.google.com/file/d/1ZlsLj9mRMQfxPjjHVlGf7AxRbSTorstR/view?usp=sharing</t>
  </si>
  <si>
    <t>https://floridadep.gov/waste/waste-cleanup/content/englewood-fire-training-center</t>
  </si>
  <si>
    <t>Fire Academy of the South</t>
  </si>
  <si>
    <t>St Petersburg, Florida</t>
  </si>
  <si>
    <t>https://drive.google.com/file/d/1rwP_e006DOYKNdkKk6kJiWyvhSFq02xm/view?usp=sharing</t>
  </si>
  <si>
    <t>https://floridadep.gov/waste/waste-cleanup/content/fire-academy-south</t>
  </si>
  <si>
    <t>Florida Air National Guard Base</t>
  </si>
  <si>
    <t>Jacksonville International Airport</t>
  </si>
  <si>
    <t>Firefighting foam used at Florida ANGB at Jacksonville Int Airport</t>
  </si>
  <si>
    <t>https://drive.google.com/file/d/1LKKNrLenFcT3E6rm7UFZNKjpIWrj_7C4/view?usp=sharing</t>
  </si>
  <si>
    <t>Highest on-base groundwater detections [2018]:
 -PFOA+PFOS = 337,000 ppt
 -PFOA = 17,000 ppt
 -PFOS = 320,000 ppt
(Air National Guard, 12.01.2018)</t>
  </si>
  <si>
    <t>Highest on-base groundwater detections [2018]:
 -PFBS = 2,100 ppt 
 -PFHpA = 13,000 ppt 
 -PFHxS = 54,000 ppt 
 -PFNA = 6,500 ppt
(Air National Guard, 12.01.2018)</t>
  </si>
  <si>
    <t>The results of PFAS in sediment did not identify a significant source area and sediment sampling results were below the PALs. There is an indication that PFAS levels in groundwater and surface water exceeding the PALs are migrating off-base, indicated by the elevated concentrations of PFAS detected in these media at the downgradient portion of the base boundary.  Additional sampling and analysis is required at each PRL not achieving a no further action status in order to establish the nature and extent of PFAS for each applicable media and determine if there is a complete receptor pathway. Additional sediment sampling and analysis is required at PRLs where the presence of PFAS in surface water has been identified; including upstream and downstream surface water and sediment sampling at on- and off-base locations. Recommended surface water and sediment sampling locations should include unnamed tributaries/canals, which drain the base and discharge to Cedar Creek, locations in Cedar Creek where these canals discharge, the location where Cedar Creek discharges into the Broward River, and ultimately where the Broward River discharges into the St. Johns River (Air National Guard, 12.01.2018)</t>
  </si>
  <si>
    <t>FDEP: https://floridadep.gov/waste/waste-cleanup/content/pfas-investigation-federal-facilities
Air Force: http://afcec.publicadmin-record.us.af.mil/</t>
  </si>
  <si>
    <t>https://drive.google.com/drive/u/1/folders/1Hkz_iaVCZ4X2EadHLGBA7_YC0dFrFl6x</t>
  </si>
  <si>
    <t>Florida State Fire College</t>
  </si>
  <si>
    <t>Ocala, Marion County, Florida</t>
  </si>
  <si>
    <t>Florida State Fire College, Florida</t>
  </si>
  <si>
    <t>https://www.ocala.com/news/20181224/ex-workers-at-florida-state-fire-college-file-suit</t>
  </si>
  <si>
    <t>https://drive.google.com/file/d/1rAToucPqjdXC48reChUkkNf1lqpq0uaG/view?usp=sharing</t>
  </si>
  <si>
    <t>On-base groundwater monitoring well [2018]
 -PFOS+PFOA: 270
(Pohlman, 12.27.2018)</t>
  </si>
  <si>
    <t>https://floridadep.gov/waste/waste-cleanup/content/florida-state-fire-college</t>
  </si>
  <si>
    <t>https://drive.google.com/drive/u/1/folders/1ly0VJ6fvLO5JJ7ZqsTHh3zs9rEAOwx3h</t>
  </si>
  <si>
    <t>Florida Superior Plating</t>
  </si>
  <si>
    <t>https://drive.google.com/file/d/1KnLfTZXsHRVeV2dGqfPHq4_rODEjPxWS/view?usp=sharing</t>
  </si>
  <si>
    <t>Former Sages Dry Cleaner</t>
  </si>
  <si>
    <t>https://prodenv.dep.state.fl.us/DepNexus/public/electronic-documents/ERIC_4596/facility!search</t>
  </si>
  <si>
    <t>Hillsborough Community College Fire Academy</t>
  </si>
  <si>
    <t>https://drive.google.com/file/d/1b8ihkdTlLChgeIdWg3FxgS556JXrDo4y/view?usp=sharing</t>
  </si>
  <si>
    <t>https://floridadep.gov/waste/waste-cleanup/content/hillsborough-community-college-fire-academy</t>
  </si>
  <si>
    <t>Homestead Air Reserve Base</t>
  </si>
  <si>
    <t>https://drive.google.com/file/d/13vInc5dur_MfHNHTqeT3H80sJqcCQmLx/view?usp=sharing</t>
  </si>
  <si>
    <t>Hurlburt Field Air Force Base</t>
  </si>
  <si>
    <t>Firefighting foam used at Hurlburt Field Air Force Base</t>
  </si>
  <si>
    <t>https://drive.google.com/file/d/1RpRbbxOzxlXv78sqGx_01pWjuztDGlS-/view?usp=sharing</t>
  </si>
  <si>
    <t>Highest on-base groundwater detections [2017]:
 -PFOA+PFOS = 109,830 ppt
 -PFOA = 16,000 ppt
 -PFOS = 108,000 ppt
(Air Force, 06.01.2018)</t>
  </si>
  <si>
    <t>Highest on-base groundwater detections [2017]:
 -PFBS = 9,250 ppt
 -6:2 FTS = 185,000 ppt
 -8:2 FTS = 7, 040 ppt
 -PFDA = 237 ppt
 -PFHpA = 6,480 ppt
 -PFHxS = 65,400 ppt
 -PFHxA = 32,400 ppt
 -PFNA = 422 ppt
(Air Force, 06.01.2018)</t>
  </si>
  <si>
    <t>PFOS and PFOA were detected in surface and/or subsurface soils at AFFF Release Areas 1 through 4 at concentrations above the calculated RSL, based on a residential exposure scenario, which represent potential complete receptor pathways for soils at these four areas. Human groundwater receptors via the ingestion pathway are not present for any AFFF release area at Hurlburt Field since the installation utilizes drinking water supplied by five wells installed into the Floridan aquifer, and the surrounding area obtains its potable water from wells also completed in the Floridan aquifer. (Air Force, 06.01.2018)</t>
  </si>
  <si>
    <t>https://drive.google.com/drive/u/0/folders/1dllqKdCTAOXWDd1RszYcLVpAeBwuRrCm</t>
  </si>
  <si>
    <t>Indian River State College Fire Academy</t>
  </si>
  <si>
    <t>Tampa Wc, Florida</t>
  </si>
  <si>
    <t>https://drive.google.com/file/d/1vfZrLpB6_driJtNMhABygCRkAa_nDeEz/view?usp=sharing</t>
  </si>
  <si>
    <t>https://floridadep.gov/waste/waste-cleanup/content/indian-river-state-college-fire-academy</t>
  </si>
  <si>
    <t>International Professional</t>
  </si>
  <si>
    <t xml:space="preserve">Miami, Florida </t>
  </si>
  <si>
    <t>https://prodenv.dep.state.fl.us/DepNexus/public/electronic-documents/	
ERIC_4365/facility!search</t>
  </si>
  <si>
    <t>Jackson Atomics</t>
  </si>
  <si>
    <t>https://drive.google.com/file/d/1GAyirzWatGGAZAXypr4C8cVWggfx7GcS/view?usp=sharing</t>
  </si>
  <si>
    <t>Jasper Laundry and Dry Cleaner</t>
  </si>
  <si>
    <t>Jasper, Florida</t>
  </si>
  <si>
    <t>https://prodenv.dep.state.fl.us/DepNexus/public/electronic-documents/ERIC_4671/facility!search</t>
  </si>
  <si>
    <t>Kenbar Plating</t>
  </si>
  <si>
    <t>https://drive.google.com/file/d/1Eb3p_ZB7wuQfkXTooOJUld2NVqcpzjC5/view?usp=sharing</t>
  </si>
  <si>
    <t>Kennedy Space Center</t>
  </si>
  <si>
    <t>Merritt Island, Brevard County, Florida</t>
  </si>
  <si>
    <t>https://environmental.ksc.nasa.gov/RemediationProgram/PFAS</t>
  </si>
  <si>
    <t>https://drive.google.com/file/d/16635BTmXNSvhA4EwjP33AoeiM8SloxbX/view?usp=sharing</t>
  </si>
  <si>
    <t>NASA has identified one groundwater site at Kennedy Space Center with PFOA/PFOS that exceed 70 ppt.  
(Waymer, Florida Today - 8.24.2018)</t>
  </si>
  <si>
    <t>None</t>
  </si>
  <si>
    <t>https://drive.google.com/drive/u/1/folders/1XKYW8JWZ9t4uLWzIPx2KReG3sVES7CLn</t>
  </si>
  <si>
    <t>Lake Tech Fire Academy</t>
  </si>
  <si>
    <t>https://drive.google.com/file/d/1Fskup25dhMl2Nb1QQvPXS6FnPGYwIdDL/view?usp=sharing</t>
  </si>
  <si>
    <t>https://floridadep.gov/waste/waste-cleanup/content/lake-tech-fire-academy</t>
  </si>
  <si>
    <t>Lakeland Tanning Site</t>
  </si>
  <si>
    <t>Lakeland, Florida</t>
  </si>
  <si>
    <t>https://drive.google.com/file/d/1z9NUZ8pSfW7F-1ElFF_4KuSCCzgX0LSb/view?usp=sharing</t>
  </si>
  <si>
    <t>Lee Brothers Holsberry C&amp;D Landfill</t>
  </si>
  <si>
    <t>https://drive.google.com/file/d/1Qtn8Qxqj5jVnafKRW3F4qFi4ExFjPF1R/view?usp=sharing</t>
  </si>
  <si>
    <t>MacDill Air Force Base</t>
  </si>
  <si>
    <t>Firefighting foam used at MacDill Air Force Base</t>
  </si>
  <si>
    <t>https://drive.google.com/file/d/1Ivw4SmEI5pqIS60iDUQSrpPP6_U8yqah/view?usp=sharing</t>
  </si>
  <si>
    <t>Highest on-base groundwater detections [2017]:
 -PFOA+PFOS = 523,710 ppt
 -PFOA = 62,400 ppt
 -PFOS = 517,000 ppt
(Air Force, 02.21.2018)</t>
  </si>
  <si>
    <t>Highest on-base groundwater detections [2017]:
 -PFBS = 20,500 ppt
 -6:2 FTS = 175,000 ppt
 -8:2 FTS = 27,000 ppt
 -PFDA = 2,210 ppt
 -PFHpA = 14,600 ppt
 -PFHxS = 335,000 ppt
 -PFHxA = 75,100 ppt
 -PFNA = 3,600 ppt
 -PFUnA = 177 ppt
(Air Force, 02.21.2018)</t>
  </si>
  <si>
    <t>Human groundwater receptors via the ingestion pathway are not present for any AFFF release area at or downgradient of MacDill AFB since the installation utilizes drinking water supplied by the city of Tampa (HGL, 2015), and the primary groundwater exposure points downgradient of the installation are Tampa Bay to the west and south or Hillsborough Bay to the east.  Surface water extraction points for the city of Tampa water supply are located upstream (north) of MacDill AFB (HGL, 2015).  As a result, there is currently no potential receptor pathway with immediate impacts to human health at MacDill AFB. (Air Force, 02.21.2018)</t>
  </si>
  <si>
    <t>https://drive.google.com/drive/u/0/folders/1mh2UKxD6ewvVIj_UjM9szVZJk0veuFc4</t>
  </si>
  <si>
    <t>https://drive.google.com/file/d/1dTJjuR8IoADV_crTBynYd2GNrM0hZq9D/view?usp=sharing</t>
  </si>
  <si>
    <t>Manatee Technical College Fire Academy</t>
  </si>
  <si>
    <t>https://drive.google.com/file/d/1zRG1AHI2ipeFJA29RctnEzwW8-RyQyh7/view?usp=sharing</t>
  </si>
  <si>
    <t>https://floridadep.gov/waste/waste-cleanup/content/manatee-technical-college-fire-academy</t>
  </si>
  <si>
    <t>Marianna Readiness Center</t>
  </si>
  <si>
    <t>Marianna, Jackson County, Florida</t>
  </si>
  <si>
    <t>https://drive.google.com/drive/u/1/folders/1HJI6U11sAh3Oi9BLz8uJM5Uu9-sTQ0j9</t>
  </si>
  <si>
    <t>Marine Corps Base Camp Lejeune</t>
  </si>
  <si>
    <t>https://drive.google.com/file/d/1NvlefZT3j3QyxfZpw3HlmuqiLNoT1uvH/view?usp=sharing</t>
  </si>
  <si>
    <t>https://drive.google.com/drive/u/0/folders/1rWog2XzBcYoT3ZksF96cWoO5VFR1OLeG</t>
  </si>
  <si>
    <t>Melbourne Fire Training Facility</t>
  </si>
  <si>
    <t>Bradenton, Florida</t>
  </si>
  <si>
    <t>https://drive.google.com/file/d/1ShEexF8wWPZ2QlHNFVptCwC1JYL1bOYS/view?usp=sharing</t>
  </si>
  <si>
    <t>https://floridadep.gov/waste/waste-cleanup/content/melbourne-fire-training-facility</t>
  </si>
  <si>
    <t>Miami-Dade College Fire Academy</t>
  </si>
  <si>
    <t>Tallevast, Florida</t>
  </si>
  <si>
    <t>https://drive.google.com/file/d/19mlktvNHaJFfUNDIjCSg_No9tDxUk65t/view?usp=sharing</t>
  </si>
  <si>
    <t>https://floridadep.gov/waste/waste-cleanup/content/miami-dade-college-fire-academy</t>
  </si>
  <si>
    <t>Miami-Dade Fire Rescue</t>
  </si>
  <si>
    <t>https://drive.google.com/file/d/1WAgr-Fw3MMaS6PHoIWjWy4vpkCD5Sb_O/view?usp=sharing</t>
  </si>
  <si>
    <t>https://floridadep.gov/waste/waste-cleanup/content/miami-dade-fire-rescue</t>
  </si>
  <si>
    <t>Monroe County Training Academy</t>
  </si>
  <si>
    <t xml:space="preserve">St Augustine, Florida </t>
  </si>
  <si>
    <t>https://drive.google.com/file/d/1cKeynwqJDBLnHRv_8fcez6kyXQTEoD8y/view?usp=sharing</t>
  </si>
  <si>
    <t>https://floridadep.gov/waste/waste-cleanup/content/monroe-county-training-academy</t>
  </si>
  <si>
    <t>Moses Cleaners</t>
  </si>
  <si>
    <t>Lake City, Florida</t>
  </si>
  <si>
    <t>Sampled &gt;70 ppt</t>
  </si>
  <si>
    <t>https://prodenv.dep.state.fl.us/DepNexus/public/electronic-documents/ERIC_4289/facility!search</t>
  </si>
  <si>
    <t>Musselman Steel Corp</t>
  </si>
  <si>
    <t>https://drive.google.com/file/d/196ZyvSGnsJtlxstKKObMG1pj0uHCI6Ui/view?usp=sharing</t>
  </si>
  <si>
    <t>Nanak Cleaners</t>
  </si>
  <si>
    <t>https://prodenv.dep.state.fl.us/DepNexus/public/electronic-documents/ERIC_5469/facility!search</t>
  </si>
  <si>
    <t>Naval Air Station Cecil Field</t>
  </si>
  <si>
    <t>https://drive.google.com/file/d/1qGDaZ3UTjAm71h-KzySM7r60nZHqY7Jv/view?usp=sharing</t>
  </si>
  <si>
    <t>https://drive.google.com/drive/u/0/folders/1VpyqWpVI9T6_z08NpzJjjXr9U9wvTsV3</t>
  </si>
  <si>
    <t>Naval Air Station Jacksonville</t>
  </si>
  <si>
    <t>Firefighting foam used at NAS Jacksonville</t>
  </si>
  <si>
    <t>https://drive.google.com/file/d/1toUXVwhQH_bbKBOr-DmyT_Kb_QZpmJTn/view?usp=sharing</t>
  </si>
  <si>
    <t xml:space="preserve">On-base monitoring wells - groundwater [2017]:
 -PFOS+PFOA= 3,410-1,397,120 ppt 
(Sullivan, 3.2018)
</t>
  </si>
  <si>
    <t>Preliminary Assessment and Site Investigation initiated. The CERCLA process will continue. (Sullivan, 2018)
The base gets drinking water from 3 deep wells (1,000+ feet) in the Floridian Aquifer, and has a connection to Jacksonville Electric Authority to supplement the drinking water system. (Piggott, 2018) Navy also sent letters to about 3,000 area residents asking them for permission to sample their drinking water if their source is not from the Jacksonville Energy Authority (JEA) water lines (Benk, 2018). 
Testing on private residential drinking wells was conducted in August 2018, and the results found no threats to these drinking water sources. (Daraskevich, 2018)</t>
  </si>
  <si>
    <t>https://www.cnic.navy.mil/regions/cnrse/installations/nas_jacksonville/om/environmental_support/pfas_drinking_water_investigation.html</t>
  </si>
  <si>
    <t>FDEP: https://floridadep.gov/waste/waste-cleanup/content/pfas-investigation-federal-facilities</t>
  </si>
  <si>
    <t>https://drive.google.com/drive/u/0/folders/1FS_l34fMd5y60SExchRrClGn6d6NA4ro</t>
  </si>
  <si>
    <t>Naval Air Station Pensacola</t>
  </si>
  <si>
    <t>Pensacola International Airport</t>
  </si>
  <si>
    <t>Pensacola, Escambia County, Florida</t>
  </si>
  <si>
    <t xml:space="preserve">Emerald Coast Utilities Authorities wells contaminated by firefighting foam used at NAS Pensacola/Pensacola Intl Airport, and by waste disposal/manufacturing emissions at Solutia Chemical company's Pensacola plant. </t>
  </si>
  <si>
    <t>http://www.panhandlepolitico.com/escambia-news/clean-water-network-asks-epa-to-test-ecua-wells/</t>
  </si>
  <si>
    <t>https://prodenv.dep.state.fl.us/DepNexus/public/searchPortal</t>
  </si>
  <si>
    <t>ECUA water system - drinking water [2014]:
 -PFOS= nd-380 ppt 
 -PFOA= nd-65 ppt 
(UCMR3, 2015) 
ECUA Spanish Trail Well - drinking water [2016]
 -PFOA= 19 ppt 
 -PFOS= 40 ppt 
(ECUA, 2016)
NAS Pensacola - groundwater [2017]:
 -PFOS+PFOA= 84-126,300 pppt
OLF Bronson - groundwater [2017]:
 -PFOS+PFOA= 72-1,145 ppt
OLF Saufley Field - groundwater [2017]:
 -PFOS+PFOA= 250-79,000 ppt
(Sullivan, 3.2018)</t>
  </si>
  <si>
    <t xml:space="preserve">ECUA water system - drinking water [2014]:
 -PFHxS= nd-180 ppt 
 -PFHpA= nd-69 ppt 
(UCMR3, 2015)
</t>
  </si>
  <si>
    <t>The Hagler Well and the Bronson Well were removed from service in 2015. The Spanish Trail Well, which began running at limited capacity in July, 2016 and was not returned to full capacity until a costly Granular Activated Carbon (GAC) filtration system was installed in June, 2017. The Airport North Well, which was taken out of service in 2011 and did not resume production until it received a GAC system in August, 2017. (Robinson, 2018)
The Navy is testing private drinking water wells near Naval Air Station Pensacola, Corry Station and Saufley Field to determine if water is contaminated from PFAS. Nearly 3,000 letters total have gone out letting people know if they have a private well and they get drinking water from close to the base, they need to come forward and let them test the water for PFAS. The Navy will provide alternate drinking water for residents if their private drinking water concentrations exceed the EPA health advisory level. (Long, 2019)</t>
  </si>
  <si>
    <t>https://www.cnic.navy.mil/regions/cnrse/installations/nas_pensacola/om/environmental_support/PFCTesting.html</t>
  </si>
  <si>
    <t>In May 2016, the executive director of the Clean Water Network of Florida, Linda Young, sent a letter to the EPA asking for additional testing of ECUA wells to be done by scientists at the EPA lab in Gulf Breeze, FL. (Young, 2016)</t>
  </si>
  <si>
    <t>Pensacola: All 9 on-base monitoring well samples detected above the LHA
OLF Bronson: 3 out of 23 on-base monitoring well samples detected above the LHA.
OLF Saufley: 13 out of 14 on-base monitoring well samples detected above the LHA.
(Sullivan, 2018)
ECUA has not tested for PFOS/PFOA since 2016. Despite confirmation its wells have tested postive for PFOS/PFOA, the utility states that the water remains safe for consumption. (Baucum, 2018)</t>
  </si>
  <si>
    <t>https://drive.google.com/drive/folders/1XdzK0RyecAppUVDmVSdhNCAz7WUtgFLW</t>
  </si>
  <si>
    <t>Naval Air Station Whiting Field</t>
  </si>
  <si>
    <t>Milton, Santa Rosa County, Florida</t>
  </si>
  <si>
    <t>Firfighting foam used at NAS Whiting Field</t>
  </si>
  <si>
    <t>Off-base drinking water wells [2017]
 -PFOA+PFOS= 259 ppt 
(Sullivam, 3.2018)</t>
  </si>
  <si>
    <t>Bottle water provided to one resident and evaluating long-term solutions. (Sullivan, 2018)</t>
  </si>
  <si>
    <t>https://www.cnic.navy.mil/regions/cnrse/installations/nas_whiting_field/om/environmental_support/pfctesting.html</t>
  </si>
  <si>
    <t>1 out of 9 off-base drinking water wells tested above the LHA of 70 ppt for PFOA+PFOS. (Sulivan , 2018)</t>
  </si>
  <si>
    <t>NAVFAC: https://www.navfac.navy.mil/products_and_services/ev/products_and_services/env_restoration/installation_map/navfac_atlantic/southeast/naval_air_station_whiting_field/admin_records.html</t>
  </si>
  <si>
    <t>https://drive.google.com/drive/folders/1cf1oI3mhRWD27I1q5ewRi9eMplfd4SHZ</t>
  </si>
  <si>
    <t>North Trail Laundryland</t>
  </si>
  <si>
    <t>Sarasota, Florida</t>
  </si>
  <si>
    <t>https://prodenv.dep.state.fl.us/DepNexus/public/electronic-documents/	
ERIC_5451/facility!search</t>
  </si>
  <si>
    <t>NTC Orlando</t>
  </si>
  <si>
    <t>https://drive.google.com/file/d/1_5mXdUJdCC9TPFb-3MgOjY6yFBV87mfI/view?usp=sharing</t>
  </si>
  <si>
    <t>https://drive.google.com/drive/u/0/folders/1Rk0NgkjofKvuQ2G9ggGMwI_WdJEC7dA5</t>
  </si>
  <si>
    <t>Ocala Readiness Center</t>
  </si>
  <si>
    <t>https://drive.google.com/drive/u/1/folders/1HJI6U11sAh3Oi9BLz8uJM5Uu9-sTQ0j10</t>
  </si>
  <si>
    <t>Omni-Vest Landfill</t>
  </si>
  <si>
    <t>https://drive.google.com/file/d/1OJgmUJjJJ2T87rvAIBfRB5yvj3qzdpV_/view?usp=sharing</t>
  </si>
  <si>
    <t>Palm Beach County Fire Rescue</t>
  </si>
  <si>
    <t>https://drive.google.com/file/d/1uqVX_B8YOH8KX5lNjrYBYm5c8l3_Z6hk/view?usp=sharing</t>
  </si>
  <si>
    <t>https://floridadep.gov/waste/waste-cleanup/content/palm-beach-county-fire-rescue</t>
  </si>
  <si>
    <t>Palm Beach State College</t>
  </si>
  <si>
    <t>https://drive.google.com/file/d/1FcHrvKDDUAs9RiOD4_JvxUrY935bk9VF/view?usp=sharing</t>
  </si>
  <si>
    <t>https://floridadep.gov/waste/waste-cleanup/content/palm-beach-state-college</t>
  </si>
  <si>
    <t>Palm River Road VOC Plume</t>
  </si>
  <si>
    <t>https://drive.google.com/file/d/1Pq5p2PFNCemuqOHpGgsYxxzBzHBKZnno/view?usp=sharing</t>
  </si>
  <si>
    <t>Pasco County Fire Rescue Training Center</t>
  </si>
  <si>
    <t>https://drive.google.com/file/d/1F6eKKCGqT20CZxUPLk23WLS9lIfmdKw_/view?usp=sharing</t>
  </si>
  <si>
    <t>https://floridadep.gov/waste/waste-cleanup/content/pasco-county-fire-rescue-training-center</t>
  </si>
  <si>
    <t>Patrick Air Force Base</t>
  </si>
  <si>
    <t>Brevard County, Florida</t>
  </si>
  <si>
    <t>Firefighting foam used at Patrick Air Force Base</t>
  </si>
  <si>
    <t>https://drive.google.com/file/d/1iKVu6eFd43clxjp2Am4JxqRT56dlx5AZ/view?usp=sharing</t>
  </si>
  <si>
    <t xml:space="preserve">On-base monitoring wells - groundwater [2017]:
 PFOS+PFOA= 71-4,300,000 ppt 
(Sullivan, 3.2018)
</t>
  </si>
  <si>
    <t>Some residents say that chemicals from Patrick AFB caused an unusually high rate cancer. Almost two decades ago, the community around Patrick was identified as having an unusually high rate of Hodgkin's lymphoma, although no root cause was identified. (Copp, 2018)
Residents demand that the state if Florida find out if their test results and cancer rates among the community are connected. (Ebbs, 2018)</t>
  </si>
  <si>
    <t>https://drive.google.com/drive/folders/14RDonNIe67jHFWH9LhCxTp8eEC6i4AJF</t>
  </si>
  <si>
    <t>Pensacola Fire Department</t>
  </si>
  <si>
    <t>https://drive.google.com/file/d/1p_hMgfIueZYYJ-txHxTHmYSTAB293I2f/view?usp=sharing</t>
  </si>
  <si>
    <t>https://floridadep.gov/waste/waste-cleanup/content/pensacola-fire-department</t>
  </si>
  <si>
    <t>Pharmco Laboratories</t>
  </si>
  <si>
    <t>https://drive.google.com/file/d/1paEhRUTsdjK_MZrD3RPZQDuCSviJ1f0g/view?usp=sharing</t>
  </si>
  <si>
    <t>Plantation Fire Department</t>
  </si>
  <si>
    <t>https://drive.google.com/file/d/1_AtClLCkLLkausxMCkXoOhKq7UuBjejs/view?usp=sharing</t>
  </si>
  <si>
    <t>https://floridadep.gov/waste/waste-cleanup/content/plantation-fire-department</t>
  </si>
  <si>
    <t>Randolph Alterations &amp; Drycleaner</t>
  </si>
  <si>
    <t xml:space="preserve">Tallahassee, Florida </t>
  </si>
  <si>
    <t>https://prodenv.dep.state.fl.us/DepNexus/public/electronic-documents/ERIC_4863/facility!search</t>
  </si>
  <si>
    <t>Reliable Circuits</t>
  </si>
  <si>
    <t>https://drive.google.com/file/d/1zMTubs7kYbAk0tax4yggU2CojDAkjWDA/view?usp=sharing</t>
  </si>
  <si>
    <t>Revivation &amp; Gulf Coast Metal Finishing Inc</t>
  </si>
  <si>
    <t>https://drive.google.com/file/d/1QDM8CgwTrwjr68C4O03LzFFs4l5aEDkH/view?usp=sharing</t>
  </si>
  <si>
    <t>Satellite Archery</t>
  </si>
  <si>
    <t>https://drive.google.com/file/d/17HZPDJeCuTsifh5vNaANFCioG55RGUGK/view?usp=sharing</t>
  </si>
  <si>
    <t>Saufley Construction &amp; Demolition (C &amp; D) Facility</t>
  </si>
  <si>
    <t>https://drive.google.com/file/d/1RV3O1_Lr6DQBo7FXiL6CEo6GXTtR2xR1/view?usp=sharing</t>
  </si>
  <si>
    <t>Silvex</t>
  </si>
  <si>
    <t>https://drive.google.com/file/d/13IMX9Q7JCKVGQgSuamZ_ZiYG4NyQ20dd/view?usp=sharing</t>
  </si>
  <si>
    <t>Skippers</t>
  </si>
  <si>
    <t>Electroplater</t>
  </si>
  <si>
    <t>https://drive.google.com/file/d/155UmDAgAIXWJM68itn5qc9az3-h5pfIU/view?usp=sharing</t>
  </si>
  <si>
    <t>South Florida State College Fire Academy</t>
  </si>
  <si>
    <t>Marianna, Florida</t>
  </si>
  <si>
    <t>https://drive.google.com/file/d/19nwDL_V6R8t9ZNWLh4_Mv4G0UjMdJeC2/view?usp=sharing</t>
  </si>
  <si>
    <t>https://floridadep.gov/waste/waste-cleanup/content/south-florida-state-college-fire-academy</t>
  </si>
  <si>
    <t>Spindrift-Whogas Inc</t>
  </si>
  <si>
    <t>https://drive.google.com/file/d/12Ch18QZ49GDmDmzKsO9osHEuHgE4juMQ/view?usp=sharing</t>
  </si>
  <si>
    <t>Stuart Fire Department</t>
  </si>
  <si>
    <t>Stuart Airport</t>
  </si>
  <si>
    <t>Stuart, Martin County, Florida</t>
  </si>
  <si>
    <t>https://www.tcpalm.com/story/news/2017/06/09/epa-found-pfos-and-pfoa-stuart-drinking-water/380188001/</t>
  </si>
  <si>
    <t>Fire training facility monitoring well - groundwater [2016]:
 -PFOS+PFOA: 34,000 ppt
(McRoberts, 1.17.2019)</t>
  </si>
  <si>
    <t>https://drive.google.com/drive/u/1/folders/1snxodHAXpOnC27NozNQeYCiApwIuTT-Q</t>
  </si>
  <si>
    <t>Tallahassee Fire Training Division</t>
  </si>
  <si>
    <t>Lecanto, Florida</t>
  </si>
  <si>
    <t>https://drive.google.com/file/d/12loMS5Zwa4NTROr2HLTWzrpeMM8D7HdD/view?usp=sharing</t>
  </si>
  <si>
    <t>https://floridadep.gov/waste/waste-cleanup/content/tallahassee-fire-training-division</t>
  </si>
  <si>
    <t>Tampa Fire Rescue Training Center</t>
  </si>
  <si>
    <t>Hialeah, Florida</t>
  </si>
  <si>
    <t>https://drive.google.com/file/d/1ztXYRZbTB-1UzL3m6hCvIGPrKjUSHXHX/view?usp=sharing</t>
  </si>
  <si>
    <t>https://floridadep.gov/waste/waste-cleanup/content/tampa-fire-rescue-training-center</t>
  </si>
  <si>
    <t>Technitronics</t>
  </si>
  <si>
    <t>https://drive.google.com/file/d/1W76jCukYnbULlOisGXIo8WNKyMRNctq4/view?usp=sharing</t>
  </si>
  <si>
    <t>Tortuga, Inc.</t>
  </si>
  <si>
    <t>Nations Bank</t>
  </si>
  <si>
    <t>Touch of Class</t>
  </si>
  <si>
    <t>https://prodenv.dep.state.fl.us/DepNexus/public/electronic-documents/	
ERIC_4697/facility!search</t>
  </si>
  <si>
    <t>Dade City, Florida</t>
  </si>
  <si>
    <t>https://prodenv.dep.state.fl.us/DepNexus/public/electronic-documents/ERIC_5240/facility!search</t>
  </si>
  <si>
    <t>Turbo Power, Inc.</t>
  </si>
  <si>
    <t>https://drive.google.com/file/d/1uIEc5t2-xhWDAg_XqMFM_xrTRCE9Ob_q/view?usp=sharing</t>
  </si>
  <si>
    <t>Tyndall Air Force Base</t>
  </si>
  <si>
    <t>Tyndall, Florida</t>
  </si>
  <si>
    <t>Firefighting foam used at Tyndall Air Force Base</t>
  </si>
  <si>
    <t>https://drive.google.com/file/d/1sktpQo0jkL4CdQ9kzTUjS9j2H3FDLLFo/view?usp=sharing</t>
  </si>
  <si>
    <t>Highest on-base groundwater detections [2014-2016]:
 -PFOA+PFOS = 902,460 ppt 
 -PFOS = 896,000 ppt 
 -PFOA = 64,000 ppt 
(Air Force, 9.15.2018 - Appendix E)</t>
  </si>
  <si>
    <t>Highest on-base groundwater detections [2016]:
 -PFBS = 23,000 ppt 
(Air Force, 9.15.2018 - Appendix E)</t>
  </si>
  <si>
    <t>Gradient Energy services is using evaporation technology to treat 814,000 gallons of PFAS-contaminated water at Tyndall AFB for the DoD, which is searching for cost effective water treatment technologies from industry (Copp 6.2.2020)</t>
  </si>
  <si>
    <t>https://drive.google.com/drive/u/0/folders/1O_bdKc2RGu5nRhtor39UjWcrV1mfw4ep</t>
  </si>
  <si>
    <t>Upsilon Davis</t>
  </si>
  <si>
    <t>https://drive.google.com/file/d/1rFltcS-qaURXsJl5bvPAJvLfoRkm9pKz/view?usp=sharing</t>
  </si>
  <si>
    <t>Vick's Cleaners</t>
  </si>
  <si>
    <t>https://prodenv.dep.state.fl.us/DepNexus/public/electronic-documents/ERIC_4650/facility!search</t>
  </si>
  <si>
    <t>Volusia County Fire Rescue Training Center</t>
  </si>
  <si>
    <t>Coconut Grove, Florida</t>
  </si>
  <si>
    <t>https://drive.google.com/file/d/1N-zPwoFzjip7TaeyOfbnW8HqCcK1XvAy/view?usp=sharing</t>
  </si>
  <si>
    <t>https://floridadep.gov/waste/waste-cleanup/content/volusia-county-fire-rescue-training-center</t>
  </si>
  <si>
    <t>Washac Industries</t>
  </si>
  <si>
    <t>West Florida Scrap Metal - Former</t>
  </si>
  <si>
    <t>Ft Walton Beach, Florida</t>
  </si>
  <si>
    <t>https://drive.google.com/file/d/16CzdZgL_331qq3TNVj7YkHXur2978sNP/view?usp=sharing</t>
  </si>
  <si>
    <t>Air Force Plant 6</t>
  </si>
  <si>
    <t>Dobbins Air Reserve Base</t>
  </si>
  <si>
    <t>Georgia</t>
  </si>
  <si>
    <t>Marrietta, Cobb County, Georgia</t>
  </si>
  <si>
    <t>Dobbins Air Reserve Base, Marrietta, Cobb County, Georgia</t>
  </si>
  <si>
    <t>Firefighting foam used at Dobbins ARB and AF Plant 6, part of a 3336-acre military complex that includes Dobbins Air Reserve Base (DARB), the Atlanta Naval Air Station, the United States Army Reserve, and the Georgia Air National Guard. (AFCEC, 10.2018)</t>
  </si>
  <si>
    <t>https://www.ajc.com/news/local/contaminated-groundwater-toxic-legacy-georgia-air-bases/sKLbYPA7ucd7ojDr5NvtFI/</t>
  </si>
  <si>
    <t>https://drive.google.com/file/d/1G_WjDLThAGTK_v6bwzMpoUeeBl0VXOiH/view?usp=sharing</t>
  </si>
  <si>
    <t>Highest on-base groundwater detections [Dobbins ARB, 2018]:
 -PFOA + PFOS = 80,770 ppt 
 -PFOA: 80,000 ppt 
 -PFOS: 34,000 ppt 
(Air Force, 7.18.2018)
Highest groundwater detections [AF Plant 6, 2018]:
 -PFOA + PFOS = 98,000 ppt 
 -PFOA = 57,000 ppt 
 -PFOS = 41,000 ppt 
(Air Force, 9.7.2018)</t>
  </si>
  <si>
    <t>Highest on-base groundwater detections [Dobbins ARB, 2018]:
 -PFBS = 10,000 ppt 
 -6:2 FTS = 51,000 ppt 
 -8:2 FTS = 650 ppt
 -PFHpA = 6,400 ppt 
 -PFHxA = 98,00 ppt
 -PFHxS = 120,000 ppt
 -PFPeA = 12,000 ppt
(Air Force 7.18.2018)
Highest groundwater detections [AF Plant 6, 2018]:
 PFBS = 23,000 ppt
(Air Force 9.7.2018)</t>
  </si>
  <si>
    <t xml:space="preserve">Military </t>
  </si>
  <si>
    <t>ASL completed SIs at 16 known or suspected areas of AFFF releases at Dobbins ARB and all samples were analyzed for 18 PFAS compounds—including PFBS, PFOA, and PFOS—using modified EPA Method 537. Of the 16 AFFF areas, 14 are recommended for remedial investigations based on PFAS exceedances in one or more sampled media. (AFCEC, 10.2018)</t>
  </si>
  <si>
    <t>Testing indicated that 39 out of 59 groundwater samples from 16 locations at Dobbins were contaminated. Site inspections at Dobbins ARB found groundwater contamination and pollution of creeks that flow south from the base to the Chattahoochee Ocmulgee Rivers. (Lutz, 1.3.2019)</t>
  </si>
  <si>
    <t>https://drive.google.com/drive/folders/1wYNTPgriLC4SHU_mN6X9u0dwR-UXAFgA</t>
  </si>
  <si>
    <t>https://drive.google.com/drive/u/1/folders/1Vhg5uHT1BIQn1v8EPCjeorZ-9TPjUIz0</t>
  </si>
  <si>
    <t>Loopers Bend Wastewater Treatment Plant</t>
  </si>
  <si>
    <t>Dalton, Georgia</t>
  </si>
  <si>
    <t>Industrial discharges to the Dalton Utilities wastewater treatment plant, primarily from carpet manufacturers that use PFAS chemicals to treat their products. Dalton is known as “The Carpet Capital of the World” and is home to many carpet and flooring manufacturers who may use PFCs, such as PFOA and PFOS, as surface protection and stain guards in their products. (Approximately 90% of the world’s carpet is produced in this area.) The majority of the wastewater treated by the Loopers Bend facility is from industrial sources, primarily carpet manufacturers. (USEPA, 2010)</t>
  </si>
  <si>
    <t>https://archive.epa.gov/pesticides/region4/water/documents/web/pdf/d_q_as_dalton_final_10_08_2010.pdf</t>
  </si>
  <si>
    <t>https://archive.epa.gov/pesticides/region4/water/documents/web/pdf/d_fact_sheet_october_2010_dalton.pdf</t>
  </si>
  <si>
    <t>Conasauga River upstream from Loopers Bend WWTP - surface water [2006]:
 -PFOS= 190 ppt 
 -PFOA= 240 ppt 
Conasauga River downstream from Loopers Bend WWTP - surface water [2006]:
 -PFOS= 320 ppt 
 -PFOA= 1,150 ppt
Dalton Utilities compost [2009]: 
 -PFOA= 1,900,000-4,500,000 ppt 
 -PFOS= 210,000-2,500,000 ppt 
Sewage Sludge from Loopers Bend [2009]
 -PFOS= 210,000 ppt 
 -PFOA= 91,000 ppt 
(USEPA, 8.1.2010)
Dalton Utilities - surface water [2015]:
-PFOA= 20 ppt 
(UCMR3, 2015)</t>
  </si>
  <si>
    <t>Dalton Utilities - surface water [2015]:
-PFBS= 120 ppt 
(UCMR3, 2015)</t>
  </si>
  <si>
    <t xml:space="preserve">140 ppt </t>
  </si>
  <si>
    <t>University</t>
  </si>
  <si>
    <t>Due to their proximity to the Loopers Bend facility, EPA sampled drinking water from the public water supply systems of Dalton, Calhoun, Shannon, and Rome, Georgia in March 2009, but found the PFAS concentrations were below EPA’s provisional health advisory (PHA) levels. Upon EPA’s request, Dalton Utilities investigated the potential for PFC contamination in its Loopers Bend wastewater land application sprayfield and the compost generated by the facility, submitting their finding in August 2009. 
From July through September 2009, Dalton Utilities also conducted a survey to identify private drinking water wells in the immediate vicinity of their compost land application area in order to sample the wells for PFCs. Of the 100 out of 110 private drinking water wells sampled within a 1-mile radius of Loopers Bend facility had no PFCs above the detection limit, seven wells had detections below EPA’s PHA for drinking water, two wells had non-PFOS/PFOA detectable PFCs, and one well had concentrations of PFOS slightly above the PHA. Dalton Utilities quickly provided bottled water to the residence with elevated PFOS levels, connected it to the public drinking water system, and notified the residents of their respective private drinking water well sample results. . Dalton continues to sample the remaining drinking water wells that had detectable concentrations of PFCs on a quarterly basis. 
After voluntarily ceasing distribution of the compost in July 2009, and before resuming distribution in May 2010 (with EPA's knowledge), Dalton Utilities completed an extensive survey and PFC sampling of private drinking water wells, compost, soil, and industrial sources discharging to the Loopers Bend WWTP and surface water. (USEPA, 2010)</t>
  </si>
  <si>
    <t>https://archive.epa.gov/pesticides/region4/water/documents/web/pdf/doc_i_qa_pfc_daltonga.pdf</t>
  </si>
  <si>
    <t>https://archive.epa.gov/pesticides/region4/water/documents/web/html/pfcdaltonindex.html</t>
  </si>
  <si>
    <t>https://drive.google.com/drive/u/0/folders/1bwxEJ9-bce0pNMr6uRJg6J9NJfH3JBuO</t>
  </si>
  <si>
    <t>Moody Air Force Base</t>
  </si>
  <si>
    <t>Lowndes County, Georgia</t>
  </si>
  <si>
    <t>Firefighting foam used at Moody Air Force Base</t>
  </si>
  <si>
    <t>https://drive.google.com/file/d/1ltcmw9FRFwcco-Tm272Qw61uRCHl9XDD/view?usp=sharing</t>
  </si>
  <si>
    <t>Hangar 775 - AFFF Area - groundwater [2016]
-PFOA= 170 - 55,000 ppt 
-PFOS= 300 - 320,000 ppt 
(Air Force, 12.2016)
On-base monitoring wells - groundwater [2017]: 
 -PFOS+PFOA= 590-375,000 ppt 
(Sullivan, 3.2018)</t>
  </si>
  <si>
    <t xml:space="preserve">Hangar 775 - AFFF Area - groundwater [2016]:
 -PFBS= 290,000 ppt 
(Air Force, 12.2016)
</t>
  </si>
  <si>
    <t>Completed the base-wide Preliminary Assessment and received regulatory concurrence on the findings. Initiated a base-wide Site Inspection for PFOS and PFOA. Will continue following the CERCLA process through investigation, cleanup, and long-term monitoring. Will perform mitigation activities when impacts to human health are determined. (Sullivan, 2018)</t>
  </si>
  <si>
    <t>https://www.moody.af.mil/News/Article-Display/Article/1518804/moody-drinking-water-deemed-safe/</t>
  </si>
  <si>
    <t>Even though Moody's drinking water isn't affected, nearby residents say that their drinking water wells do not go nearly as deep as the Base's 400 ft well and that Lowndes County public water system has not been tested for the chemicals. Air Force said it was only authorized to address drinking water, and it did not detect contamination in its own drinking water. Therefore, it did not test any water off-base. (Lutz, 1.3.2019)</t>
  </si>
  <si>
    <t>22 out of 34 on-base groundwater monitoring well samples exceeded the LHA. (Sullivan, 2018)</t>
  </si>
  <si>
    <t>https://drive.google.com/drive/folders/1ALF4Z7kYT_6e0fpSomAzZipUAVD34ihC</t>
  </si>
  <si>
    <t>Robins Air Force Base</t>
  </si>
  <si>
    <t>Houston County, Georgia</t>
  </si>
  <si>
    <t>Firefighting foam used at Robins Air Force Base</t>
  </si>
  <si>
    <t>On-base monitoring wells - groundwater [2017]:
-PFOS+PFOA= 150 - 1,400 ppt 
(Sullivan, 3.2018)
Highest on-base detections -groundwater [2018] 
 -PFOS= 250,000 ppt 
 -PFOA= 41,000 ppt 
(Air Force, 6.2018)</t>
  </si>
  <si>
    <t>Highest on-base groundwater detections [2018]:
-PFBS= 2,800 ppt
(Air Force, 6.2018)</t>
  </si>
  <si>
    <t>Completed the base-wide Preliminary Assessment and received regulatory concurrence on the findings. Initiated a base-wide Site Inspection for PFOS and PFOA. Will continue following the CERCLA process through investigation, cleanup, and long-term monitoring. Will perform mitigation activities when impacts to human health are determined. (Sullivan, 2018)
Base officials stated: "The Air Force conducted a thorough Site Inspection at Robins AFB that showed no risk to drinking water supplies, either on or on base. The Site Inspection results showed no drinking water impacts at Robins AFB, and indicated there was not a probability, pathway or proximity to on-base drinking water supplies. We will continue to monitor shallow groundwater areas across the installation to ensure safe drinking water for our Airmen, their families and surrounding communities. We will continue to ensure Robins AFB cares for one of the purist water aquifers in the state of Georgia." (Sinclair Broadcast Group 7.31.2019)</t>
  </si>
  <si>
    <t>62 out of 77 on-base groundwater samples exceeded the LHA. (Sullivan, 2018) 
The investigation report also said that in 2007, between 20,000 and 23,000 gallons of AFFF were released and flowed directly into the wetland north of the base, causing a documented fish kill in Echeconnee Creek. (Air Force, 6.2018)</t>
  </si>
  <si>
    <t>https://drive.google.com/drive/folders/19lxnaxYS5IcIJoLM9sjhmy0Uvs2F3ft5</t>
  </si>
  <si>
    <t>https://drive.google.com/file/d/11OczwxsJrvH2k1RSPIUGLXM-3y-1ETOn/view?usp=sharing</t>
  </si>
  <si>
    <t>Savannah Air National Guard Base</t>
  </si>
  <si>
    <t>Savannah International Airport</t>
  </si>
  <si>
    <t>Garden City, Georgia</t>
  </si>
  <si>
    <t>https://drive.google.com/file/d/14DPusO5JNmoPAlqA6C8wg3Ow86s7FDJX/view?usp=sharing</t>
  </si>
  <si>
    <t>Agana Height-Ponding Basins</t>
  </si>
  <si>
    <t>Guam</t>
  </si>
  <si>
    <t>Hagåtña, Guam</t>
  </si>
  <si>
    <t>Waste</t>
  </si>
  <si>
    <t>https://www.postguam.com/news/local/higher-contamination-found-in-central-area/article_89d42048-9bc6-11e9-b400-27a4b953ee09.html</t>
  </si>
  <si>
    <t>https://drive.google.com/file/d/1sx2Wg2-QhadNHSDPxEXFs_oOnbvaz46H/view?usp=sharing</t>
  </si>
  <si>
    <t xml:space="preserve">Agana Swamp </t>
  </si>
  <si>
    <t>Chronic illegal dumping has happened since WWII. While the swamp itself rises several feet above mean sea level in places, the water table within it rarely varies by more than a few inches above this value except during extreme wet weather conditions. Hydrological gradient in the vicinity of well site runs west to east which precludes the possibility of swamp water infiltrating the aquifer at this point.</t>
  </si>
  <si>
    <t>Chaot River</t>
  </si>
  <si>
    <t>Flows next to the GWA wastewater pump station and towards the Agana swamp.</t>
  </si>
  <si>
    <t>Contaminated Well Site</t>
  </si>
  <si>
    <t xml:space="preserve">Fonte River </t>
  </si>
  <si>
    <t>Other</t>
  </si>
  <si>
    <t>Starts from the valley next to Nimitz hill area where the Korean Air Flight 801 crashed. Distance between Korean Air crash site and the source of the Fonte River is 600 m.</t>
  </si>
  <si>
    <t>Guam International Airport</t>
  </si>
  <si>
    <t>Not 100% sure yet. Potential sources include firefighting foam usage at Andersen Air Force Base, Guam International Airport, and a former Navy base adjacent to the airport</t>
  </si>
  <si>
    <t>https://www.guampdn.com/story/news/2016/08/10/harmful-chemical-found-three-guam-water-wells/88505806/</t>
  </si>
  <si>
    <t>Guam Water Works Authority supply Well A-25 [2015]:
 -PFOS = 220-410 ppt
 -PFHxS = 71-140 ppt
(UCMR3 2015)
Guam Water Works Authority supply Well A-23 [2015]:
 -PFOS = 88-160 ppt
 -PFHxS = 31-51 ppt
(UCMR3 2015)
Guam Water Works Authority supply Well A-30 [2015]:
 -PFOS = 66 ppt
 -PFHxS = 30-51 ppt
(UCMR3 2015)
Guam Water Works Authority supply Well NAS-1 [2015]:
 -PFOS = 67-110 ppt
 -PFHxS = 44-68 ppt
 -PFHpA = 14 ppt
(UCMR3 2015)</t>
  </si>
  <si>
    <t>http://oagguam.org/wp-content/uploads/2019/09/PFAS-Fact-Sheet-1.pdf</t>
  </si>
  <si>
    <t>GWA Wastewater Pump Station Site</t>
  </si>
  <si>
    <t>Discharged millions of gallons of wastewater into the Chaot River until 2006.</t>
  </si>
  <si>
    <t>Korean Air Crash Site</t>
  </si>
  <si>
    <t>Korean Air Flight 801 crashed in hilly terrain on August 6, 1997. Fires reported to be burning there eight hours after impact.</t>
  </si>
  <si>
    <t>Naval Base Guam</t>
  </si>
  <si>
    <t>https://drive.google.com/file/d/13mgwm6LpW0cnFIyYExiaHr1MrkKjr2sO/view?usp=sharing</t>
  </si>
  <si>
    <t>https://drive.google.com/drive/u/0/folders/1QfaHzf6zcY1Ey66cEnbKTUNP_NLjjDIn</t>
  </si>
  <si>
    <t>Fleet and Industrial Supply Center Pearl Harbor</t>
  </si>
  <si>
    <t>Joint Base Pearl Harbor Pearl City Fuel Annex</t>
  </si>
  <si>
    <t>Hawaii</t>
  </si>
  <si>
    <t>https://drive.google.com/file/d/1W73RfR5w_IyVLXhJArPYPKzf-8wUDwpq/view?usp=sharing</t>
  </si>
  <si>
    <t>https://drive.google.com/drive/u/0/folders/1nOSbRz0Yxo0F38acBahbpZaw5Bywzlxl</t>
  </si>
  <si>
    <t>Public Works Center Pearl Harbor</t>
  </si>
  <si>
    <t>Joint Base Pearl Harbor Former Public Works Center Industrial Waste Treatment Plant Site</t>
  </si>
  <si>
    <t>https://drive.google.com/file/d/1MyCN-oL2mlM55fxFPycAD-Tmykm9a84n/view?usp=sharing</t>
  </si>
  <si>
    <t>https://drive.google.com/drive/u/0/folders/1FkfR_aZSCoweZQd29lOu_QdFZyanR_8s</t>
  </si>
  <si>
    <t>Boise Air Terminal</t>
  </si>
  <si>
    <t>Gowen Field Air National Guard Base</t>
  </si>
  <si>
    <t>Idaho</t>
  </si>
  <si>
    <t>Boise, Idaho</t>
  </si>
  <si>
    <t>Firefighting foam used at Gowen Field Air National Guard Base</t>
  </si>
  <si>
    <t>https://drive.google.com/drive/folders/1q2Pxgl5Hm8zblk0QlYUNdj2mNbXiCYUR</t>
  </si>
  <si>
    <t>Highest on-base groundwater detections [2018]:
 PFOA = 8.2 ppt
 PFOS = 290 ppt
(Air National Guard, 2.7.2019)</t>
  </si>
  <si>
    <t>Highest groundwater detections [2018]:
 PFBS = 150 ppt 
 PFHpA = 84 ppt 
 PFHxS = 210 ppt 
 PFNA = 18 ppt
(Air National Guard 2.7.2019)</t>
  </si>
  <si>
    <t>Leidos recommends further investigations at all (Potential Release Location) PRLs based on detection of PFOS/PFOA compounds above the laboratory detection limits in the media sampled at each PRL. They also recommend conducting preliminary site-specific risk assessment calculations in order to identify chemicals of potential concern (COPCs) in every medium and establish preliminary remedial goals for screening purposes. (Air Force, 2.7.2019)</t>
  </si>
  <si>
    <t>PFOS/PFOA compounds are likely migrating offsite given their presence in groundwater and surface water near the Installation boundary. The presence of PFOS/PFOA compounds in six PRLs above the laboratory detection limits and the potential for offsite migration via surface water and groundwater warrants additional investigation. (Air National Guard 2.7.2019)</t>
  </si>
  <si>
    <t>IDEQ: http://deq.idaho.gov/water-quality/drinking-water/drinking-water-health-advisories/</t>
  </si>
  <si>
    <t>https://drive.google.com/drive/u/0/folders/1q2Pxgl5Hm8zblk0QlYUNdj2mNbXiCYUR</t>
  </si>
  <si>
    <t>https://drive.google.com/file/d/1NuAuVFnHIQXFHOexC1kzNInZ3v69gjiC/view?usp=sharing</t>
  </si>
  <si>
    <t>Mountain Home Air Force Base</t>
  </si>
  <si>
    <t>Elmore County, Idaho</t>
  </si>
  <si>
    <t>Firefighting foam used on Mountain Home Air Force Base</t>
  </si>
  <si>
    <t>https://drive.google.com/file/d/1N7fxhPADBafyI5cNtqRU_E3TFODuyXQy/view?usp=sharing</t>
  </si>
  <si>
    <t>On-base monitoring wells - groundwater [2017]:
 -PFOS+PFOA= 77- 105 ppt 
(Sullivan, 3.2018)
Mountain Home AFB Well 9 - groundwater [2018]:
-PFOS+PFOA= 440 ppt 
(IDEQ, 7.2019)</t>
  </si>
  <si>
    <t xml:space="preserve">Bottled water was purchased as an interim safety measure while the contaminated wells were evaluated and a plan was developed. Bottled water is still being supplied to the Control Tower as their only source of drinking water is a contaminated well. The contaminated well (well 4) supplying the industrial side of the base was removed from service in September 2016, and the system was flushed over 3 days. Additional sampling has been conducted to show that PFOS/PFOA is no longer in the distribution lines. (Staff Reports, 9.23.2016)
In August 2018, The 366th Civil Engineer Squadron installed a new ion exchange resin water filtration system that effects Well 4 on the basethat filters PFASs out of the water supply and adds 200,000 gallons of water a day to the base water supply. It will be operational until another clean supply of water can be developed. (Armstrong 10.5.2018)
</t>
  </si>
  <si>
    <t>https://www.mountainhome.af.mil/News/Article-Display/Article/954734/mountain-home-afb-drinking-water-health-advisory/</t>
  </si>
  <si>
    <t>PFOS/PFOA LHA exceedance detected in one on-base drinking water well. (Sullivan, 2018)
The affected area includes but is not limited to the Woodland Grove neighborhood, Child Development Center and Youth Center. The water system in the area east of Gunfighter Avenue including the rest of base housing is unaffected. (Staff Reports 9.23.2016)</t>
  </si>
  <si>
    <t>MHAFB: https://www.mountainhome.af.mil/News/Article-Display/Article/954734/mountain-home-afb-drinking-water-health-advisory/</t>
  </si>
  <si>
    <t>https://drive.google.com/drive/u/0/folders/1ryUysikIuACSTJMxmdIyjPceAxglEG4E</t>
  </si>
  <si>
    <t>https://drive.google.com/drive/u/1/folders/1JrOuHF55I2R1qLgFxC2uFk1bc-qon9hj</t>
  </si>
  <si>
    <t>Capital Air National Guard Base</t>
  </si>
  <si>
    <t>Abraham Lincoln Capital Airport</t>
  </si>
  <si>
    <t>Illinois</t>
  </si>
  <si>
    <t>Springfield, Illinois</t>
  </si>
  <si>
    <t>Firefighting foam used at Abraham Lincoln Capital Airport</t>
  </si>
  <si>
    <t>https://drive.google.com/a/husky.neu.edu/file/d/1K1lLSPdBN0fnZGhdOfkFCwMMc2icRGXo/view?usp=sharing</t>
  </si>
  <si>
    <t>https://drive.google.com/file/d/1K1lLSPdBN0fnZGhdOfkFCwMMc2icRGXo/view?usp=sharing</t>
  </si>
  <si>
    <t>Highest on-base groundwater detections [2017]:
 PFOA + PFOS = 13,473 ppt
 PFOA = 1,620 ppt
 PFOS = 13,100 ppt
(Air National Gaurd, 11.2018)</t>
  </si>
  <si>
    <t>Highest on-base groundwater detections [2017]:
 PFBS= 1,920 ppt 
 PFHpA= 1,590 ppt 
 PFHxS= 13,900 ppt 
 PFNA= 96.9 ppt
(Air Force, 11.2018)</t>
  </si>
  <si>
    <t>SI activities determined that the five PRLs have USEPA Drinking Water HA exceedances. Based on these findings Amec Foster Wheeler recommends additional investigations at the following PRLs to further evaluate groundwater conditions. (Air Force, 10/2018)</t>
  </si>
  <si>
    <t>https://www2.illinois.gov/epa/topics/water-quality/pfas/Pages/default.aspx</t>
  </si>
  <si>
    <t>https://drive.google.com/drive/u/0/folders/1vOPgHcCHVQNaXEOocvPTzyPsuJIJtSf9</t>
  </si>
  <si>
    <t>https://drive.google.com/drive/u/1/folders/1k-XmunFYrMBlz0H2URbS95g7YAAdSO5e</t>
  </si>
  <si>
    <t>Former Chanute Air Force Base</t>
  </si>
  <si>
    <t>Champaign County, Illinois</t>
  </si>
  <si>
    <t>Firefighting foam used at Former Chanute Air Force Base</t>
  </si>
  <si>
    <t>http://www.rantoulpress.com/news/environment/2015-05-26/high-levels-pfcs-found-former-base.html</t>
  </si>
  <si>
    <t>https://drive.google.com/file/d/1n77UkzJ8ZiFqMDRZpRTFSswlbPPXrXiO/view?usp=sharing</t>
  </si>
  <si>
    <t>On-base monitoring well range - groundwater [2014]:
 -PFOS+PFOA= 162-2,098,000 ppt 
On-base monitoring well highest detections [2014]:
 -PFOS= 1,960,000 ppt 
 -PFOA= 151,000 ppt 
(AFCEC, 10.13.2016)</t>
  </si>
  <si>
    <t>Completed basewide Preliminary Assessment and completed the site inspection at the Fire Training Area. Received regulatory concurrence on the findings. Initiated Site Inspections of other AFFF areas identified in Preliminary Assessment. Upgraded existing groundwater treatment systems with granulated activated carbon to mitigate PFOS/PFOA discharges. 
Plans to complete Site Inspection including determination whether drinking water supplies are impacted. Will follow the CERCLA process for future investigative and cleanup activities.</t>
  </si>
  <si>
    <t>38 out of 58 on-base groundwater monitoring well samples exceeded the LHA. PFOS/PFOA were found in the Wisconsinan aquifer, which is not used for drinking water. Tests of the Illinoisan aquifer and Mahomet aquifer, which are groundwater sources for area residents, found no evidence of the substance. PFOS and PFOA were, however, found in the Salt Fork Creek surface water and sediment.</t>
  </si>
  <si>
    <t>https://cumulis.epa.gov/supercpad/SiteProfiles/index.cfm?fuseaction=second.Cleanup&amp;id=0501172#bkground</t>
  </si>
  <si>
    <t>https://drive.google.com/drive/u/1/folders/12ali3treWkAwgRlENw0BVynf6CRgY62R</t>
  </si>
  <si>
    <t>O'Hare International Airport</t>
  </si>
  <si>
    <t>O'Hare Air Reserve Station</t>
  </si>
  <si>
    <t>Chicago, Illinois</t>
  </si>
  <si>
    <t>Peoria Air National Guard Base</t>
  </si>
  <si>
    <t>Peoria International Airport</t>
  </si>
  <si>
    <t>Peoria, Illinois</t>
  </si>
  <si>
    <t>Firefighting foam used at Peoria International Airport / Air National Guard Base</t>
  </si>
  <si>
    <t>https://drive.google.com/file/d/1g7ZLZRZcq6fNOicWNoTK3W9tNf0dj3zH/view?usp=sharing</t>
  </si>
  <si>
    <t>Highest on-base groundwater detections [2018]:
 -PFOA+PFOS = 156,480 ppt
 -PFOA = 4,480 ppt
 -PFOS = 152,000 ppt
(Air National Guard, 11.01.2018)</t>
  </si>
  <si>
    <t>Highest on-base groundwater detections [2018]:
 -PFBS = 18,100 ppt
 -PFHpA = 3,170 ppt
 -PFHxS = 171,000 ppt
 -PFNA = 603 ppt
(Air National Guard, 11.01.2018)</t>
  </si>
  <si>
    <t>Additional investigations are recommended for each of the ten PRLs. PFCs were detected at all PRLs including a sample that exceeded screening criteria collected in PRL 8. Based on thes findings, Amec Foster Wheeler recommends additional soil investigations in all PRLs to delineate the nature and extent of potential source areas. Likewise, SI activities determined that the 10 PRLs have USEPA Drinking Water HA exceedances. Based on these findings Amec Foster Wheeler recommends additional investigations at the 10 PRLs to further evaluate groundwater conditions. (Air National Guard, 11.01.2018)</t>
  </si>
  <si>
    <t>https://drive.google.com/drive/u/0/folders/1BzY2RSn_pssRFOlIbYW0JAfrGmTSlpGL</t>
  </si>
  <si>
    <t>Rock Island Arsenal</t>
  </si>
  <si>
    <t xml:space="preserve">Arsenal Island,  Rock Island County, Illinois </t>
  </si>
  <si>
    <t>https://www.sierraclub.org/sites/www.sierraclub.org/files/sce-authors/u32032/PFAS%20factsheet%202021%20v3%20%282%29%20%281%29.pdf</t>
  </si>
  <si>
    <t>Scott Air Force Base</t>
  </si>
  <si>
    <t>https://drive.google.com/file/d/15qgnYezG_l4pAcbyJHBjIa0v0BLYiy8s/view?usp=sharing</t>
  </si>
  <si>
    <t>US Savanna Army Depot Activity</t>
  </si>
  <si>
    <t>https://cumulis.epa.gov/supercpad/SiteProfiles/index.cfm?fuseaction=second.docdata&amp;id=0501174</t>
  </si>
  <si>
    <t>R05</t>
  </si>
  <si>
    <t>Fort Wayne Air National Guard Base</t>
  </si>
  <si>
    <t>Fort Wayne International Airport</t>
  </si>
  <si>
    <t>Indiana</t>
  </si>
  <si>
    <t>Fort Wayne, Indiana</t>
  </si>
  <si>
    <t>https://drive.google.com/file/d/1fQ8kWyQaWVVmirFkot8IjGQbBannhvGR/view?usp=sharing</t>
  </si>
  <si>
    <t>Grissom Air Reserve Base</t>
  </si>
  <si>
    <t>Cass County &amp; Miami County, Indiana</t>
  </si>
  <si>
    <t>Firefighting foam used at Former Grissom Air Force Base</t>
  </si>
  <si>
    <t>https://drive.google.com/file/d/1BJxq-pSEgCwkndPE-YmVCqYKmEAMfeMi/view?usp=sharing</t>
  </si>
  <si>
    <t>(on-base) Combined PFOS/PFOA = 74-132,000 ppt</t>
  </si>
  <si>
    <t xml:space="preserve">Completed basewide Preliminary Assessment and completed the site inspection at the Fire Training Area. Received regulatory concurrence on the findings. All drinking water well sampling results below the LHA. Plans to complete Site Inspection including determination whether drinking water supplies are impacted. Will follow the CERCLA process for future investigative and cleanup activities. </t>
  </si>
  <si>
    <t>16 out of 18 on-base groundwater monitoring well samples exceeded the LHA</t>
  </si>
  <si>
    <t>https://www.in.gov/idem/resources/nonrule-policies/per-and-polyfluoroalkyl-substances-pfas/</t>
  </si>
  <si>
    <t>https://drive.google.com/drive/u/1/folders/14BNpPlc9CjI4uBTi39TQZ0Cp7TeC9UWn</t>
  </si>
  <si>
    <t>https://drive.google.com/drive/u/1/folders/1UjyEvFD3eL_81mvP4gEdkhogVwaOh09Z</t>
  </si>
  <si>
    <t>Hulman Air National Guard Base</t>
  </si>
  <si>
    <t>Hulman International Airport, Terre Haute National Guard Site, Indiana Air National Guard 181st Intelligence Wing</t>
  </si>
  <si>
    <t>Terre Haute, Indiana</t>
  </si>
  <si>
    <t>Firefighting foam used at Hulman International Airport / Air National Guard Base</t>
  </si>
  <si>
    <t>https://drive.google.com/file/d/1Qj78XzMkZ542UD4KMyf281w-k6a8oC3y/view?usp=sharing</t>
  </si>
  <si>
    <t>Highest on-base groundwater detections [2018]:
 -PFOA+PFOS = 20,600 ppt
 -PFOA = 5,600 ppt
 -PFOS = 15,000 ppt
(Air National Guard, 11.01.2018)</t>
  </si>
  <si>
    <t>Highest on-base groundwater detections [2018]:
 -PFBS = 1,700 ppt 
 -PFHpA = 1,000 ppt 
 -PFHxS = 12,000 ppt 
 -PFNA = 200 ppt
(Air National Guard, 11.01.2018)</t>
  </si>
  <si>
    <t>PFAS were detected at concentrations that exceed the PALs in the three of the four wells used to evaluate off-base migration. Based on the analytical data, it appears that PFAS could be migrating off-base due to the presence of PFAS detected in the four base boundary wells. Terre Haute International Airport may provide an additional source of PFAS. Further investigation at all nine PRLs is necessary to determine the nature and extent of PFAS contamination due to detectable levels at all PRLs. In coordination with the City of Terre Haute, AF should conduct an evaluation of their drinking water distribution system, including sampling of the public drinking water supply wells located within and outside of the base, for potential PFAS impacts. (Air National Guard, 11.01.2018)</t>
  </si>
  <si>
    <t>https://drive.google.com/drive/u/0/folders/1O96myyHdFyUIyjuL8LD4xmZmMU6zCLpK</t>
  </si>
  <si>
    <t>Crane, Indiana</t>
  </si>
  <si>
    <t>https://www.navsea.navy.mil/Home/Warfare-Centers/NSWC-Crane/</t>
  </si>
  <si>
    <t>Shelbyville Army Aviation Support Facility</t>
  </si>
  <si>
    <t>Shelbyville, Shelby County, Indiana</t>
  </si>
  <si>
    <t>Des Moines Air National Guard Base</t>
  </si>
  <si>
    <t>Des Moines International Airport</t>
  </si>
  <si>
    <t>Iowa</t>
  </si>
  <si>
    <t>Des Moines, Iowa</t>
  </si>
  <si>
    <t>Firefighting foam used at Des Moines ANGB/International Airport</t>
  </si>
  <si>
    <t>https://www.iowapublicradio.org/post/des-moines-water-works-official-says-more-testing-needed-after-pfas-found-area-military-base#stream/0</t>
  </si>
  <si>
    <t>https://drive.google.com/file/d/1Zdm9o-ocilDpmGz8Zop64EvVU2hQ2a7M/view?usp=sharing</t>
  </si>
  <si>
    <t>Highest on-base groundwater detections [Sep 2018]:
 -PFOA+PFOS = 13,490 ppt
 -PFOA = 1,900 ppt
 -PFOS = 13,000 ppt
(Air National Guard, 3.7.2019)</t>
  </si>
  <si>
    <t>Highest on-base groundwater detections[Sep 2018]:
 -PFBS = 2,300 ppt 
 -PFHpA = 1,600 ppt 
 -PFHxS = 33,000 ppt 
 -PFNA = 560 ppt
(Air National Guard 3.7.2019)</t>
  </si>
  <si>
    <t>In March 2019, Des Moines Water Works sent letters to the Iowa DNR and Attorney General's offices saying that the contamination at the base “presents immediate and potential danger to public health and the environment” and that “a prompt response is necessary in order to safeguard public health." An analysis by Des Moines Water Works indicates that PFAS is leaching from the ANG base into Frink Creek, which flows into the Raccoon River upstream of the Water Works’ surface water intake. The DNR is working with Des Moines Water Works to analyze more samples from in and around Frink creek. (Payne 5.29.2019)
During the 2019 legislative session, Rep. Charles Isenhart introduced bill HF775, which would prohibit the manufacture, distribution, and sale of consumer products containing PFAS chemicals, including food packaging, fire-fighting foam, and fire-fighting personal protective equipment. The bill also prohibited the sale of upholstered furniture containing flame-retardant chemicals.The Iowa legislature did not pass the bill. (Sierra Club Iowa Chapter 5.2019)
The Des Moines Water Works, the Des Moines Airport Authority, the Iowa Department of Natural Resources, the 132nd Wing of the Iowa Air National Guard, and the U.S. Air National Guard have formed a working group to better understand the scope of Iowa’s PFAS contamination, and to address any impacts to drinking water. (Payne 7.19.2019)</t>
  </si>
  <si>
    <t>In May 2019, the Sierra Club Iowa Chapter published a document on PFAS contamination in Iowa, which included the following reccomendations: 
"1) The Sierra Club Iowa Chapter The Iowa Department of Natural Resources should undertake a PFAS testing program involving water, sediments, and fish tissue and concentrating on waterbodies near airports and places used for fire training exercises. The Iowa Department of Natural Resources conducted tests on 57 public water systems between 2013 and 2015 and found no contamination by the six chemicals that they tested.
2) Testing of water from private wells should include a test for PFAS, particularly if the wells are close to airports and fire training centers. 
3) Public water sources near airports, military bases, fire training exercise areas, and areas where PFAS foams have been used to extinguish fires should be regularly tested for PFAS contamination. 
4) Fire departments should eliminate the use of PFAS foams during firefighting training exercises. Those foams should be used only during hard-to-extinguish fires where water does not suffice, such as fires involving petroleum. 
5) Fire departments should replace their supply of fire-suppression chemicals with fluorine-free foams (those not containing PFAS compounds). 
6) Sewage sludge (biosolids) should be tested for PFAS chemicals. Any sewage sludge testing positive for PFAS should not be applied to land."
(Sierra Club Iowa Chapter 5.2019)</t>
  </si>
  <si>
    <t>http://afcec.publicadmin-record.us.af.mil</t>
  </si>
  <si>
    <t>https://drive.google.com/drive/u/0/folders/1fkSaevn6CyXsD4tJ_giaCvBShOxiBuG2</t>
  </si>
  <si>
    <t>https://drive.google.com/drive/u/1/folders/1VWrrkceI2smkvvkr-2vSvtbG91R9viaO</t>
  </si>
  <si>
    <t>Sioux City Air National Guard Base</t>
  </si>
  <si>
    <t>Sioux Gateway Municipal Airport</t>
  </si>
  <si>
    <t>Sioux City, Iowa</t>
  </si>
  <si>
    <t>Firefighting foam used at Sioux City Air National Guard Base / Sioux Gateway Municipal Airport</t>
  </si>
  <si>
    <t>https://www.iowapublicradio.org/post/military-report-shows-groundwater-contamination-sioux-city-national-guard-base#stream/0</t>
  </si>
  <si>
    <t>https://drive.google.com/file/d/1qZJtzo42SsfavynxzMvqdSG8U380Hz6e/view?usp=sharing</t>
  </si>
  <si>
    <t>Highest on-base groundwater detections [Oct 2018]:
 PFOA + PFOS = 8,610 ppt
 PFOA = 810 ppt
 PFOS = 7,800 ppt
(Air National Guard 3.1.2019)</t>
  </si>
  <si>
    <t>Highest on-base groundwater detections [Oct 2018]:
 PFBS = 4,000 ppt 
 PFHpA = 330 ppt 
 PFHxS = 4,800 ppt 
 PFNA = 71 ppt
(Air National Guard 3.1.2019)</t>
  </si>
  <si>
    <t>US Military reports found high levels of PFAS in groundwater at Sioux City ANGB in 2019 thought to be from the use of firefighting foams. Six of the eight wells tested had PFAS levels in excess of the EPA health advisory. There are no public water systems within a mile of the base. Further testing by the military in this area was conducted in 2019 (Payne. 2.19.2019).</t>
  </si>
  <si>
    <t>https://www.iowadnr.gov/Environmental-Protection/PFAS#:~:text=Based%20on%20sampling%20data%20to,be%20lower%20at%20this%20point.</t>
  </si>
  <si>
    <t>https://drive.google.com/drive/u/1/folders/1GM59b94GGMIhOawUk4JHOsmIDYYsqMUa</t>
  </si>
  <si>
    <t>Forbes Field Air National Guard Base</t>
  </si>
  <si>
    <t>Kansas Air National Guard 190th Air Refueling Wing, Topeka Regional Airport</t>
  </si>
  <si>
    <t>Kansas</t>
  </si>
  <si>
    <t>Topeka, Kansas</t>
  </si>
  <si>
    <t>https://drive.google.com/file/d/1ZRgkyLjSkpAlPjFzfbC2fqKaw2VHUsEr/view?usp=sharing</t>
  </si>
  <si>
    <t>Fort Riley</t>
  </si>
  <si>
    <t>Fort Riley, Geary &amp; Riley County, Kansas</t>
  </si>
  <si>
    <t>https://home.army.mil/riley/index.php/about/dir-staff/dpw/env-div/pfas</t>
  </si>
  <si>
    <t>https://drive.google.com/drive/u/1/folders/1rmZE4iibfB7C5oa7QzmCzWSJ4oWUfgJv</t>
  </si>
  <si>
    <t>Ft. Leavenworth</t>
  </si>
  <si>
    <t>Leavenworth County, Kansas</t>
  </si>
  <si>
    <t>Firefighting foam used at Fort Leavenworth</t>
  </si>
  <si>
    <t>https://www.kdheks.gov/pws/documents/PFAS_Inventory_Report.pdf</t>
  </si>
  <si>
    <t>Highest on-base drinking water detections [2017]:
Combined PFOS/PFOA = 97-649 ppt
(Sullivan, 3.2018)</t>
  </si>
  <si>
    <t>Two of the system wells detected above the LHA and were taken off-line. The remaining wells support the system's current water needs. Army is exploring future options, that includes finding another ground water source, adding GAC, or connecting to local municipality. A contract to study new well source was awarded in Septemer 2017. Preliminary Assessment and/or Site Inspection scheduled for first quarter of 2018</t>
  </si>
  <si>
    <t>https://www.epa.gov/pfas/pfas-community-engagement-leavenworth-ks</t>
  </si>
  <si>
    <t>American Water owns this water system with the wells located on Army property, and was notified of the contamination in March 2017. Army reported that the private company that operates the installation’s drinking water system had shut down two wells contaminated with PFOS and PFOA and plans to install a treatment system before returning those wells to service.</t>
  </si>
  <si>
    <t>https://drive.google.com/drive/u/1/folders/1tWCdf8-BkIeQzcbz7EOmBfE0wsovHiAv</t>
  </si>
  <si>
    <t>McConnell Air Force Base</t>
  </si>
  <si>
    <t>Sedgwick County, Kansas</t>
  </si>
  <si>
    <t>https://drive.google.com/file/d/1NpmAV2HRtDMol6iwrXcQXVcJ5RKkbVDS/view?usp=sharing</t>
  </si>
  <si>
    <t>Plating, Inc.</t>
  </si>
  <si>
    <t>https://cumulis.epa.gov/supercpad/SiteProfiles/index.cfm?fuseaction=second.docdata&amp;id=0705326</t>
  </si>
  <si>
    <t>Louisville Air National Guard Base</t>
  </si>
  <si>
    <t>Kentucky</t>
  </si>
  <si>
    <t>https://drive.google.com/file/d/1zrp9DVHYE0-BnI_56DUjqaFwzHbVv6Oa/view?usp=sharing</t>
  </si>
  <si>
    <t>Naval Surface Warfare Center Louisville</t>
  </si>
  <si>
    <t>Louisville, Kentucky</t>
  </si>
  <si>
    <t>https://drive.google.com/file/d/1PMr8LucEa6PF6Awvlp2k1S7tE7ZofvTb/view?usp=sharing</t>
  </si>
  <si>
    <t>https://drive.google.com/drive/u/0/folders/1z1jbhVe1MYzUgvtgqltW8Z6B0FFfjVQ7</t>
  </si>
  <si>
    <t>Henderson, Kentucky</t>
  </si>
  <si>
    <t>PTFE (Teflon) recycling</t>
  </si>
  <si>
    <t>https://www.thegleaner.com/story/news/local/2021/11/09/pfas-pollution-henderson-kentucky-louisville-public-radio/6347013001/</t>
  </si>
  <si>
    <t>https://www.documentcloud.org/documents/21098892-pg-30-of-offsite-chracterization-report</t>
  </si>
  <si>
    <t>Barksdale Air Force Base</t>
  </si>
  <si>
    <t>Louisiana</t>
  </si>
  <si>
    <t>Bossier City, Louisiana</t>
  </si>
  <si>
    <t>Firefighting foam used at Barksdale Air Force Base</t>
  </si>
  <si>
    <t>https://drive.google.com/file/d/1y7POgKXNmttxPJKHlV7VmxeUsHMnJja6/view?usp=sharing</t>
  </si>
  <si>
    <t>Highest on-base groundwater detections [2018]:
 PFOA + PFOS = 1,100,000 ppt
 PFOA = 200,000 ppt
 PFOS = 1,100,000 ppt
 Other PFAS = 630,000 ppt
(Air Force, 1.2019 - DRAFT)</t>
  </si>
  <si>
    <t>Highest on-base groundwater detections [2018]:
 PFBS = 8,360 ppt 
 6:2 FTS = 1,370 ppt 
 8:2 FTS = 2,200 ppt 
 NETFOSAA = 2,200 ppt 
 NMEFOSAA = 2,200 ppt 
 PFHxS = 38,700 ppt 
 PFHxA = 6,550 ppt 
 PFNA = 12.2 ppt 
 PFTrDA = 830 ppt 
 PFUnA = 830 ppt
(Air Force 1.2019 - DRAFT)</t>
  </si>
  <si>
    <t>Air Force has completed the AFFF release area Site Investigation and  has plans to perform a follow-up groundwater Remedial Investigation (RI) in keeping with Air Force guidance regarding prioritization of future PFOS/PFOA projects. The RI Quality Assurance Project Plan/Work Plan will address LDEQ’s general comments, and the draft final version will be provided to LDEQ for review and comment. (Barksdale Air Force Base, Amec Foster Wheeler Programs, May 2019)</t>
  </si>
  <si>
    <t>https://www.barksdale.af.mil/Portals/52/Draft%20EA_BAFB%20WSF%20(4Aug2017)%20small%20file.pdf?ver=2017-08-22-151627-133</t>
  </si>
  <si>
    <t xml:space="preserve">"Private and public off-base water supply wells were identified via a one-mile distance desktop well inventory. Several domestic wells were identified southeast (downgradient) of the AFFF release areas (Figure 4.2-1)." (Air Force 1.2019)
</t>
  </si>
  <si>
    <t>https://drive.google.com/drive/u/1/folders/1J7aB4ldUY7QhsHA69b0FJZ9NP1UrQgOb</t>
  </si>
  <si>
    <t>https://drive.google.com/drive/u/1/folders/1ygCupZTzLc6YwqRd8B1MjZEvMzedYPaT</t>
  </si>
  <si>
    <t>Camp Minden Training Site</t>
  </si>
  <si>
    <t xml:space="preserve">Minden, Webster Parish, Lousiana </t>
  </si>
  <si>
    <t>https://semspub.epa.gov/work/06/100015051.pdf</t>
  </si>
  <si>
    <t>Former England Air Force Base</t>
  </si>
  <si>
    <t>Rapides Parish, Louisiana</t>
  </si>
  <si>
    <t>Firefighting foam used at Former England Air Force Base</t>
  </si>
  <si>
    <t>https://drive.google.com/file/d/1MTDlzUIxgaixdH2DZxdwmuNMOUlEReyS/view?usp=sharing</t>
  </si>
  <si>
    <t>Highest on-base groundwater detections [Mar 2015]:
 -PFOA = 3,820,000 ppt
 -PFOS = 7,150,000 ppt
(Amec Foster Wheeler, 10.7.2016)</t>
  </si>
  <si>
    <t>Highest on-base groundwater detections [Mar 2015]:
 -PFNA = 21,500 ppt
 -PFHxS = 20,700,000 ppt
 -PFHpA = 281,000 ppt
 -PFBS = 1,530,000 ppt
(Amec Foster Wheeler, 10.7.2016)</t>
  </si>
  <si>
    <t xml:space="preserve">Completed basewide Preliminary Assessment and completed the site inspection at the Fire Training Area. Received regulatory concurrence on the findings. Initiated Site Inspections of other AFFF areas identified in Preliminary Assessment. Plans to complete Site Inspection including determination whether drinking water supplies are impacted. Will follow the CERCLA process for future investigative and cleanup activities. </t>
  </si>
  <si>
    <t>All 8 on-base groundwater monitoring well samples exceeded the LHA</t>
  </si>
  <si>
    <t>https://deq.louisiana.gov/assets/docs/News_Releases/2020/EPAAddsNewPFASDatabase.pdf</t>
  </si>
  <si>
    <t>https://drive.google.com/drive/u/1/folders/1K8IciANWsT7ApjagMkp7-RdbhcRIF9GM</t>
  </si>
  <si>
    <t>Louisiana Army Ammunition Plant</t>
  </si>
  <si>
    <t>https://cumulis.epa.gov/supercpad/cursites/cscdocument.cfm?id=0600770&amp;doc=Y&amp;colid=32120</t>
  </si>
  <si>
    <t>9 River Street</t>
  </si>
  <si>
    <t>Maine</t>
  </si>
  <si>
    <t>Roxbury, Oxford County, Maine</t>
  </si>
  <si>
    <t>44.63886700, -70.58687500</t>
  </si>
  <si>
    <t>https://www.maine.gov/dep/spills/topics/pfas/PFAS-current-results-06022020.pdf</t>
  </si>
  <si>
    <t>Highest drinking water detections [1/10/2020]:
-PFOA = 67.3 ppt
-PFOS = 0.621 ppt
(Maine DEP, 06.02.2020)</t>
  </si>
  <si>
    <t>Highest drinking water detections [1/10/2020]:
-PFBA = 12 ppt
-PFPeA = 11.2 ppt
-PFBS = 0.491 ppt
-PFHxA = 13 ppt
-PFHpA = 10.6 ppt
(Maine DEP, 06.02.2020)</t>
  </si>
  <si>
    <t>https://www.maine.gov/dep/spills/topics/pfas/PFAS-current-results-10262020.pdf</t>
  </si>
  <si>
    <t>https://drive.google.com/drive/u/0/folders/1RsSKYaEE8jqAw7pH05tDHRflkjUL3t5H</t>
  </si>
  <si>
    <t>Augusta Tissue LLC Sludge Landfill</t>
  </si>
  <si>
    <t>Augusta, Kennebec County, Maine</t>
  </si>
  <si>
    <t>44.33660190, -69.74029291</t>
  </si>
  <si>
    <t>Mill sludge</t>
  </si>
  <si>
    <t>https://www.centralmaine.com/2017/02/27/rotten-egg-smell-prompts-state-response-at-former-augusta-landfill/</t>
  </si>
  <si>
    <t>Highest groundwater detections [11/15/2019]:
-PFOA = 72.3 ppt
-PFOS = 161 ppt
(Maine DEP, 06.02.2020)</t>
  </si>
  <si>
    <t>Highest groundwater detections [11/15/2019]:
-PFBA = 374 ppt
-PFPeA = 288 ppt
-PFBS = 4.08 ppt
-PFHxA = 278 ppt
-PFHpA = 19.6 ppt
-PFNA = 4.31 ppt
-PFHxS = 4.57 ppt
-PFDA = 2.03 ppt
-PFHpS = 2.7 ppt
-PFTeA = 0.299 ppt
-PFOsA = 1.2 ppt
-PFUNDA = 0.337 ppt
-N-MeFOSAA = 2 ppt
-PFPeS = 0.862 ppt
-N-EtFOSAA = 4.16 ppt
(Maine DEP, 06.02.2020)</t>
  </si>
  <si>
    <t>Aurundel Landfill</t>
  </si>
  <si>
    <t>Aurundel, York County, Maine</t>
  </si>
  <si>
    <t>43.45051200, -70.52583800</t>
  </si>
  <si>
    <t>Highest groundwater detections [7/17/2019]:
-PFOA = 6.47 ppt
-PFOS = 2.92 ppt
(Maine DEP, 06.02.2020)</t>
  </si>
  <si>
    <t>Highest groundwater detections [7/17/2019]:
-PFBA = 3.48 ppt
-PFPeA = 5.22 ppt
-PFBS = 2.04 ppt
-PFHxA = 4.47 ppt
-PFHpA = 1.85 ppt
-PFHxS = 6.44 ppt
-PFTeA = 0.233 ppt
(Maine DEP, 06.02.2020)</t>
  </si>
  <si>
    <t>https://www.maine.gov/dep/spills/topics/pfas/index.html</t>
  </si>
  <si>
    <t>Bangor Air National Guard Base</t>
  </si>
  <si>
    <t>Bangor International Airport</t>
  </si>
  <si>
    <t>Bangor, Maine</t>
  </si>
  <si>
    <t>Firefighting foam used at Bangor ANGB / Bangor International Airport</t>
  </si>
  <si>
    <t>https://drive.google.com/file/d/1isNqyY_J82UHxvitFtyKkpJO0qiZeCIZ/view?usp=sharing</t>
  </si>
  <si>
    <t>Highest on-base groundwater detections [2017]:
 PFOA + PFOS = 15,320 ppt
 PFOA = 2,420 ppt
 PFOS = 12,900 ppt
(Air National Guard, 3.9.2018)</t>
  </si>
  <si>
    <t>Highest on-base groundwater detections [2017]:
 PFBS = 3,890 ppt 
 PFHpA = 2,010 ppt 
 PFHxS = 21,300 ppt 
 PFNA = 361 ppt
(Air National Guard, 3.9.2018)</t>
  </si>
  <si>
    <t>Groundwater Screening level set in 2014. Now follows EPA recommended guidelines established in 2016. (State of Maine, 3.6.2019).
On March 6, 2019, Governor Janet Mills signed an Executive Order creating a Task Force to examine the extent of contamination in the state and recommend next-steps for the Legislature or administration to consider (State of Maine, 3.6.2019).
On March 22, 2019, the Maine DEP notified sludge/biosolids program licensees and related composting facilities of a new requirement to test for PFOA, PFOS, and PFBS. (Maine DEP, 3.22.2019)</t>
  </si>
  <si>
    <t>Based on the southeast groundwater flow direction at each PRL, and that groundwater results exceed the USEPA Drinking Water HA and MECDC screening guidance at all temporary monitoring wells sampled at PRL 2 through 12, there is a potential for PFC migration downgradient of each PRL and at the Base Boundary. (Air National Guard 3.9.2018)</t>
  </si>
  <si>
    <t>https://www.maine.gov/pfastaskforce/</t>
  </si>
  <si>
    <t>https://drive.google.com/drive/u/0/folders/1sV5k9YUPat6SGVO4EIEAWzXuJM5p1dFJ</t>
  </si>
  <si>
    <t>https://drive.google.com/drive/u/1/folders/1HKXp63rNge_WSUdMVnq31GxFeBTsQfGo</t>
  </si>
  <si>
    <t>Bangor Training Site</t>
  </si>
  <si>
    <t>Bangor, Penobscot County, Maine</t>
  </si>
  <si>
    <t>https://www.maine.gov/dep/spills/topics/pfas/</t>
  </si>
  <si>
    <t>Bar Harbor Wastewater Treatment Facility</t>
  </si>
  <si>
    <t>Bar Harbor, Hancock County, Maine</t>
  </si>
  <si>
    <t>44.38094448	-68.20620926</t>
  </si>
  <si>
    <t>Sludge</t>
  </si>
  <si>
    <t>Highest sludge detections [5/30/2019]:
PFOA = 2700 ppt
-PFOS = 12000 ppt
(Maine DEP, 06.02.2020)</t>
  </si>
  <si>
    <t>Belfast Landfill</t>
  </si>
  <si>
    <t>Belfast, Waldo County, Maine</t>
  </si>
  <si>
    <t>44.42106667, -69.06761667</t>
  </si>
  <si>
    <t>Highest drinking water detections [2/6/2020]:
-PFOA = 424 ppt
-PFOS = 14.7 ppt
(Maine DEP, 06.02.2020)</t>
  </si>
  <si>
    <t>Highest drinking water detections [2/6/2020]:
-PFBA = 103 ppt
-PFPeA = 320
-PFBS = 3.6 ppt
-PFHxA = 329 ppt
-PFHpA = 447 ppt
-PFNA = 46.1 ppt
-PFHxS = 9.05 ppt
-PFPeS = 2.65
-6:2 FTS = 43.7 ppt
-8:2 FTS = 1.97 ppt
(Maine DEP, 06.02.2020)</t>
  </si>
  <si>
    <t>Belfast Wastewater Treatment Facility</t>
  </si>
  <si>
    <t>44.42802098	-69.00702301</t>
  </si>
  <si>
    <t>Highest dewatered sludge detections [5/9/2019]:
-PFOA = 12000 ppt
-PFOS = 20000 ppt
(Maine DEP, 06.02.2020)</t>
  </si>
  <si>
    <t>Biddeford Landfill</t>
  </si>
  <si>
    <t>Biddeford, York County, Maine</t>
  </si>
  <si>
    <t>43.48182700, -70.52932600</t>
  </si>
  <si>
    <t>Highest groundwater detections [7/31/2019]:
-PFOA = 91.9 ppt
-PFOS = 121 ppt
(Maine DEP, 06.02.2020)</t>
  </si>
  <si>
    <t>Highest groundwater detections [7/31/2019]:
-PFBA = 
-PFPeA = 21.2 ppt
-PFBS = 5.59 ppt
-PFHxA = 57.2 ppt
-PFHpA = 30.8 ppt
-PFNA = 3.44 ppt
-PFHpS = 2.42 ppt
-PFHxS = 19.3 ppt
-PFDA = 0.508 ppt
-N-MeFOSAA = 1.73 ppt
-PFPeA = 20.5 ppt
-PFPeS = 3.08 ppt
-N-EtFOSAA = 15.3 ppt
(Maine DEP, 06.02.2020)</t>
  </si>
  <si>
    <t>Bingham Wastewater Treatment Plant</t>
  </si>
  <si>
    <t>Bingham, Somerset County, Maine</t>
  </si>
  <si>
    <t>Highest sludge detections [5/6/2019]:
-PFOS = 23000 ppt
(Maine DEP, 06.02.2020)</t>
  </si>
  <si>
    <t>Blue Hill Wastewater Treatment Facility</t>
  </si>
  <si>
    <t>Blue Hill, Hancock County, Maine</t>
  </si>
  <si>
    <t>Highest sludge detections [5/6/2019]:
-PFOA = 28000 ppt
-PFOS = 23000 ppt
(Maine DEP, 06.02.2020)</t>
  </si>
  <si>
    <t>Brewer Wastewater Treatment Plant</t>
  </si>
  <si>
    <t>Brewer, Penobscot County, Maine</t>
  </si>
  <si>
    <t>44.7747, -68.7823</t>
  </si>
  <si>
    <t>Wastewater</t>
  </si>
  <si>
    <t>Highest wastewater detections [8/28/2019]:
-PFOA = 17.8 ppt
-PFOS = 11.4 ppt
(Maine DEP, 06.02.2020)</t>
  </si>
  <si>
    <t>Highest wastewater detections [8/28/2019]:
-PFBS = 3.59 ppt
(Maine DEP, 06.02.2020)</t>
  </si>
  <si>
    <t>Brunswick Naval Air Station</t>
  </si>
  <si>
    <t>Brunswick, Maine</t>
  </si>
  <si>
    <t>Firefighting foam used at Air Station</t>
  </si>
  <si>
    <t>http://www.maine.gov/dep/spills/topics/pfas/NASB_ResWell_PFC_FactSheet_April2016.pdf</t>
  </si>
  <si>
    <t>Off-base monitoring wells -groundwater [2015]
 -PFOS= 650-24,000 ppt
 -PFOA= 630-15,000 ppt
(Naval Air Station Brunswick, 4.2016)</t>
  </si>
  <si>
    <t>Sampling has been performed and the CERCLA process will continue. As a result of PFAS being detected in Eastern Plume ground water, the Navy has optimized the activated carbon treatment component of the ground water treatment system to ensure effective removal of PFAS from the extracted ground water (Sullivan 2018).  Ongoing treatment system operations monitoring of treated ground water has confirmed that PFOA and PFOS concentrations are at levels below labatory minimum detection limits (Naval Air Station Brunswich 04.2016). 
Groundwater Screening level set in 2014. Now follows EPA recommended guidelines established in 2016. (State of Maine, 3.6.2019).
On March 6, 2019, Governor Janet Mills signed an Executive Order creating a Task Force to examine the extent of contamination in the state and recommend next-steps for the Legislature or administration to consider (State of Maine, 3.6.2019).
On March 22, 2019, the Maine DEP notified sludge/biosolids program licensees and related composting facilities of a new requirement to test for PFOA, PFOS, and PFBS. (Maine DEP, 3.22.2019)</t>
  </si>
  <si>
    <t>70 out of 139 on-base monitoring wells tested above the LHA. (Sullivan 2018). Navy testing of off-base private drinking wells found that no PFOS or PFOA were present, and that other PFAS results were "well below" the LHA (Naval Air Station Brunswick 04.2016)</t>
  </si>
  <si>
    <t>https://cumulis.epa.gov/supercpad/SiteProfiles/index.cfm?fuseaction=second.Cleanup&amp;id=0101073</t>
  </si>
  <si>
    <t>https://drive.google.com/drive/u/1/folders/1gtINA1y-pg-aFh3mwL3w6yH8IAz2HZJ4</t>
  </si>
  <si>
    <t>Bucksport Landfill</t>
  </si>
  <si>
    <t>Bucksport, Hancock County, Maine</t>
  </si>
  <si>
    <t>Waste Water Treatment Plant, Bucksport, ME</t>
  </si>
  <si>
    <t>Highest groundwater detections [9/25/2019]:
-PFOA = 3.1 ppt
-PFOS = 1.56 ppt
(Maine DEP, 06.02.2020)</t>
  </si>
  <si>
    <t>Highest groundwater detections [9/25/2019]:
-PFHxA = 1.16 ppt
-PFBA = 1.11 ppt
-PFBS = 0.554 ppt
-PFHpA = 0.786 ppt
-PFPeA = 0.9 ppt
-PFPeS = 0.373 ppt
-PFHxS = 0.616 ppt
(Maine DEP, 06.02.2020)</t>
  </si>
  <si>
    <t>Corinna Landfill</t>
  </si>
  <si>
    <t>Corinna, Penobscot County, Maine</t>
  </si>
  <si>
    <t>44.9771, -69.2266</t>
  </si>
  <si>
    <t>Highest drinking water detections [4/2/2020]:
-PFOA = 111 ppt
-PFOS = 13.9 ppt
(Maine DEP, 06.02.2020)</t>
  </si>
  <si>
    <t>Highest drinking water detections [4/2/2020]:
-PFHxA = 26.3 ppt
-PFBS = 0.623 ppt
-PFBA = 8.24 ppt
-PFHpA = 58 ppt
-PFNA = 25 ppt
-PFPeA = 11.9 ppt
(Maine DEP, 06.02.2020)</t>
  </si>
  <si>
    <t>Defense Fuel Supply PT</t>
  </si>
  <si>
    <t>Harpswell, Maine</t>
  </si>
  <si>
    <t>43.7782, -70.0145</t>
  </si>
  <si>
    <t>Highest groundwater detections [10/16/2018]:
-PFOA = 3 ppt
(Maine DEP, 06.02.2020)</t>
  </si>
  <si>
    <t>Highest groundwater detections [10/16/2018]:
-PFHxA = 1.2 ppt
-PFBS = 0.97 ppt
-PFHpA = 1.4 ppt
-PFNA = 130 ppt
-PFHxS = 3.2 ppt
-PFUNDA = 0.78 ppt
(Maine DEP, 06.02.2020)</t>
  </si>
  <si>
    <t>Dexter Landfill</t>
  </si>
  <si>
    <t>Dexter, Penobscot County, Maine</t>
  </si>
  <si>
    <t>45.0216, -69.27</t>
  </si>
  <si>
    <t>Highest groundwater detections [5/8/2018]:
-PFOA = 306 ppt
-PFOS = 456 ppt
(Maine DEP, 06.02.2020)</t>
  </si>
  <si>
    <t>Highest groundwater detections [5/8/2018]:
-PFHxA = 72.5 ppt
-PFBA = 22.2 ppt
-PFBS = 15.1 ppt
-PFHpA = 27.7 ppt
-PFNA = 14.9 ppt
-N-MeFOSAA = 5.42 ppt
-PFPeA = 19.9 ppt
-N-EtFOSAA = 56.8 ppt
-6:2 FTS = 12.8 ppt
-PFHxS = 51.1 ppt
-8:2 FTS = 59 ppt
(Maine DEP, 06.02.2020)</t>
  </si>
  <si>
    <t>DM&amp;J Waste Management Inc</t>
  </si>
  <si>
    <t>Winterport, Waldo County, Maine</t>
  </si>
  <si>
    <t>44.6346, -68.8455</t>
  </si>
  <si>
    <t>Compost</t>
  </si>
  <si>
    <t>Highest compost detections [4/9/2020]:
-PFOA = 4420 ppt
-PFOS = 20200 ppt
(Maine DEP, 06.02.2020)</t>
  </si>
  <si>
    <t>Highest compost detections [4/9/2020]:
-PFBS = 404 ppt
(Maine DEP, 06.02.2020)</t>
  </si>
  <si>
    <t>Dow Air Force Base - Fire Training Area</t>
  </si>
  <si>
    <t>44.8059, -68.8339</t>
  </si>
  <si>
    <t>Highest sludge detections [1/28/2020]:
-PFOA = 3.88 ppt
-PFOS = 1.96 ppt
(Maine DEP, 06.02.2020)
Highest groundwater detections [11/19/2019]:
-PFOA = 1440 ppt
-PFOS = 7180 ppt
(Maine DEP, 06.02.2020)</t>
  </si>
  <si>
    <t>Highest sludge detections [1/28/2020]:
-PFHxA = 6.08 ppt
-PFPeA = 4.23 ppt
(Maine DEP, 06.02.2020)
Highest groundwater detections [11/19/2019]: 
-PFHxA = 1390 ppt
-PFDOA = 0.808 ppt
-PFDA = 7.31 ppt
-PFDS = 5.7 ppt
-PFBA = 186 ppt
-PFBS = 185 ppt
-PFHpA = 670 ppt
-PFHpS = 142 ppt
-PFNA = 90.4 ppt
-PFOSA = 249 ppt
-PFUNDA = 15.7 ppt
-N-MeFOSAA = 5.51 ppt
-PFPeA = 620 ppt
-PFPeS = 394 ppt
-N-EtFOSAA = 0.97 ppt
-6:2 FTS = 639 ppt
-8:2 FTS = 564 ppt
-PFNS = 15.5 ppt
-PFTRIA = 1.44 ppt
-PFHxS = 5460 ppt
-4:2 FTS = 10.8 ppt
(Maine DEP, 06.02.2020)</t>
  </si>
  <si>
    <t>https://www1.maine.gov/dep/spills/topics/pfas/index.html</t>
  </si>
  <si>
    <t>Dyer Excavation and Septic</t>
  </si>
  <si>
    <t>Harrison, Cumberland County, Maine</t>
  </si>
  <si>
    <t>44.1487, -70.6387</t>
  </si>
  <si>
    <t>Highest sludge detections [1/28/2020]:
-PFOA = 3880 ppt
-PFOS = 1960 ppt
(Maine DEP, 06.02.2020)</t>
  </si>
  <si>
    <t>Highest sludge detections [1/28/2020]:
-PFHxA = 6080 ppt
-PFPeA = 4230 ppt
(Maine DEP, 06.02.2020)</t>
  </si>
  <si>
    <t>East End Wastewater Treatment Facility</t>
  </si>
  <si>
    <t>Portland, Cumberland County, Maine</t>
  </si>
  <si>
    <t>43.6734, -70.254</t>
  </si>
  <si>
    <t>Septage</t>
  </si>
  <si>
    <t>Highest septage detections [7/15/2019]:
-PFOS = 20000 ppt
(Maine DEP, 06.02.2020)</t>
  </si>
  <si>
    <t>Eastland Woolen Mills</t>
  </si>
  <si>
    <t>44.9214, -69.2606</t>
  </si>
  <si>
    <t>Highest drinking water detections [8/9/2018]:
-PFHpA = 5.1 ppt
(Maine DEP, 06.02.2020)
Highest groundwater detections [8/9/2018]:
-PFHpA = 15 ppt
(Maine DEP, 06.02.2020)</t>
  </si>
  <si>
    <t>Eastport Wastewater Treatment Plant</t>
  </si>
  <si>
    <t>Eastport, Washington County, Maine</t>
  </si>
  <si>
    <t>44.9026, -66.9964</t>
  </si>
  <si>
    <t>Highest sludge detections [7/22/2019]:
-PFBS = 1900 ppt
(Maine DEP, 06.02.2020)</t>
  </si>
  <si>
    <t>Ellsworth Wastewater Treatment Plant</t>
  </si>
  <si>
    <t>Ellsworth, Hancock County, Maine</t>
  </si>
  <si>
    <t>44.556, -68.4437</t>
  </si>
  <si>
    <t>Highest sludge detections [4/9/2020]:
-PFOA = 4340 ppt
-PFOS = 8040 ppt
(Maine DEP, 06.02.2020)</t>
  </si>
  <si>
    <t>Highest sludge detections [4/9/2020]:
-PFBS = 353 ppt
(Maine DEP, 06.02.2020)</t>
  </si>
  <si>
    <t>Evergreen Recycling Enterprises</t>
  </si>
  <si>
    <t>Cumberland, Cumberland County, Maine</t>
  </si>
  <si>
    <t>44.57763124, -68.75847542</t>
  </si>
  <si>
    <t>Highest sludge detections [3/5/2020]:
-PFOA = 1940 ppt
-PFOS = 27400 ppt
(Maine DEP, 06.02.2020)</t>
  </si>
  <si>
    <t>Falmouth Wastewater Treatment Facility</t>
  </si>
  <si>
    <t>Falmouth, Cumberland County, Maine</t>
  </si>
  <si>
    <t>43.7163, -70.2389</t>
  </si>
  <si>
    <t>Highest sludge detections [4/30/2019]:
-PFOA = 15100 ppt
-PFOS = 27400 ppt
(Maine DEP, 06.02.2020)</t>
  </si>
  <si>
    <t>Farmington Wastewater Treatment Plant</t>
  </si>
  <si>
    <t>Farmington, Franklin County, Maine</t>
  </si>
  <si>
    <t>44.65457983	-70.14063484</t>
  </si>
  <si>
    <t>Highest sludge detections [4/30/2019]:
-PFOS = 4700 ppt
(Maine DEP, 06.02.2020)</t>
  </si>
  <si>
    <t>Floatation Products</t>
  </si>
  <si>
    <t>Warren, Knox County, Maine</t>
  </si>
  <si>
    <t>44.16462207	-69.27165627</t>
  </si>
  <si>
    <t>Highest groundwater detections [6/28/2017]:
-PFOA = 2.8 ppt
-PFOS = 4.81 ppt
(Maine DEP, 06.02.2020)</t>
  </si>
  <si>
    <t>Highest groundwater detections [6/28/2017]:
-PFHxA = 2.4 ppt
-PFBA = 170 ppt
-PFBS = 8.7 ppt
-PFHpA = 1.9 ppt
-PFNA = 1.2 ppt
-PFOSA = 3.6 ppt
-PFTeA = 0.38 ppt
-PFHxS = 0.28
(Maine DEP, 06.02.2020)</t>
  </si>
  <si>
    <t>Former Loring Air Force Base</t>
  </si>
  <si>
    <t>Aroostook County, Maine</t>
  </si>
  <si>
    <t>Firefighting foam used at Former Loring Air Force Base</t>
  </si>
  <si>
    <t>Highest on-base groundwater detections [2015-2016]:
 -PFOA = 811 
 -PFOA+PFOS = 8,936 ppt 
 -PFOS = 8,770 ppt 
(Air Force, 12.10.2018)
Highest drinking water detections [Aug 2015, exact source unspecified]:
 -PFOS = 11.4 ppt
 -PFOA = 7.2 ppt
(Maine DEP, 10.22.2019 - Interactive PFAS Map)</t>
  </si>
  <si>
    <t>Highest on-base groundwater detections [2015-2016]:
 -8:2 FTS = 324 ppt
 -6:2 FTS = 721 ppt
 -PFBA = 475 ppt 
 -PFBS = 259 ppt 
 -PFDA = 17.7 ppt 
 -PFHpA = 922 ppt 
 -PFHxA = 1,390 ppt 
 -PFHxS = 2,240 ppt 
 -PFNA = 100 ppt 
 -PFOSA = 42.88 ppt 
 -PFPeA = 1,910 ppt
(Air Force, 12.10.2018)
Highest drinking water detections [exact source unspecified, Aug 2015]:
 -PFBA = 28.6 ppt
 -PFBS = 75.3 ppt
 -PFHpA = 14.4 ppt
 -PFHxA = 75.5 ppt
 -PFHxS = 151 ppt
 -PFPeA = 58.5 ppt
 -PFTeA = 4.9 ppt
(Maine DEP, 10.22.2019 - Interactive PFAS Map)</t>
  </si>
  <si>
    <t>Completed basewide Preliminary Assessment and completed the site inspection at the Fire Training Area. Received regulatory concurrence on the findings. All drinking water well sampling results below the LHA. Plans to complete Site Inspection including determination whether drinking water supplies are impacted. Will follow the CERCLA process for future investigative and cleanup activities. 
Groundwater Screening level set in 2014. Now follows EPA recommended guidelines established in 2016. (State of Maine, 3.6.2019).
On March 6, 2019, Governor Janet Mills signed an Executive Order creating a Task Force to examine the extent of contamination in the state and recommend next-steps for the Legislature or administration to consider (State of Maine, 3.6.2019).
On March 22, 2019, the Maine DEP notified sludge/biosolids program licensees and related composting facilities of a new requirement to test for PFOA, PFOS, and PFBS. (Maine DEP, 3.22.2019)</t>
  </si>
  <si>
    <t>https://cumulis.epa.gov/supercpad/SiteProfiles/index.cfm?fuseaction=second.cleanup&amp;id=0101074</t>
  </si>
  <si>
    <t>https://drive.google.com/drive/u/1/folders/1fShBTDAI9WQQXcAy-4Gnss76GwKlI6QN</t>
  </si>
  <si>
    <t>Freeport Municipal Landfill</t>
  </si>
  <si>
    <t>Freeport, Cumberland County, Maine</t>
  </si>
  <si>
    <t>43.8643, -70.1345</t>
  </si>
  <si>
    <t>Highest groundwater detections [9/5/2019]:
-PFOA = 54.9 ppt
-PFOS = 58.9 ppt
(Maine DEP, 06.02.2020)</t>
  </si>
  <si>
    <t>Highest groundwater detections [9/5/2019]:
-PFHxA = 24.1 ppt
-PFDOA = 0.359 ppt
-PFDA = 0.337
-PFBA = 10.4 ppt
-PFBS = 6.14 ppt
-PFHpA = 11.8 ppt
-PFNA = 3.63 ppt
-PFPeA = 14.7 ppt
-PFPeS = 4.72 ppt
-PFHpS = 1.4 ppt
-PFHxS = 33.2 ppt
(Maine DEP, 06.02.2020)</t>
  </si>
  <si>
    <t>Gardiner Wastewater Treatment Plant</t>
  </si>
  <si>
    <t>Gardiner, Kennebec County, Maine</t>
  </si>
  <si>
    <t>44.19389543	-69.75912216</t>
  </si>
  <si>
    <t>Highest sludge detections [5/24/2019]:
-PFOA = 1200 ppt
-PFOS = 5900 ppt
(Maine DEP, 06.02.2020)</t>
  </si>
  <si>
    <t>Gates Formed Fiber Products</t>
  </si>
  <si>
    <t>Auburn, Androscoggin County, Maine</t>
  </si>
  <si>
    <t>44.03559852	-70.26195732</t>
  </si>
  <si>
    <t>Highest drinking water detections [6/18/2019]:
-PFOA = 0.504 ppt
(Maine DEP, 06.02.2020)</t>
  </si>
  <si>
    <t>Highest drinking water detections [6/18/2019]:
-PFHxA = 0.485 ppt
-PFBA = 0.607 ppt
(Maine DEP, 06.02.2020)</t>
  </si>
  <si>
    <t>Grand Isle Wastewater Treatment Plant</t>
  </si>
  <si>
    <t>Grand Isle, Aroostook County, Maine</t>
  </si>
  <si>
    <t>47.28496779	-68.12350219</t>
  </si>
  <si>
    <t>Highest sludge detections [10/8/2019]:
-PFOA = 33300 ppt
-PFOS = 66900 ppt
(Maine DEP, 06.02.2020)</t>
  </si>
  <si>
    <t>Hartland Sludge Landfill</t>
  </si>
  <si>
    <t>Hartland, Somerset County, Maine</t>
  </si>
  <si>
    <t>44.88445632	-69.46396437</t>
  </si>
  <si>
    <t>Highest groundwater detections [7/25/2019]:
-PFOA = 2.42 ppt
(Maine DEP, 06.02.2020)</t>
  </si>
  <si>
    <t>Highest groundwater detections [7/25/2019]:
-PFHxA = 2.31 ppt
-PFBA = 1.93 ppt
-PFBS = 8.49 ppt
(Maine DEP, 06.02.2020)</t>
  </si>
  <si>
    <t>Hawk Ridge Farm</t>
  </si>
  <si>
    <t>Pownal, Cumberland County, Maine</t>
  </si>
  <si>
    <t>44.61064842	-69.41524029</t>
  </si>
  <si>
    <t>Highest compost detections [6/12/2018]:
-PFOA = 12000 ppt
-PFOS = 14000 ppt
(Maine DEP, 06.02.2020)</t>
  </si>
  <si>
    <t>Highest compost detections [6/12/2018]:
-PFHxA = 400000 ppt
-PFBA = 100000 ppt
-PFBS = 3500 ppt
-PFHpA = 7500 ppt
-PFNA = 2500 ppt
-PFPeA = 34000 ppt
(Maine DEP, 06.02.2020)</t>
  </si>
  <si>
    <t>Houlton International Airport</t>
  </si>
  <si>
    <t>Houlton, Maine</t>
  </si>
  <si>
    <t>Firefighting foam used at Airport</t>
  </si>
  <si>
    <t>https://thecounty.me/2018/02/06/news/houlton-mobile-home-park-water-not-safe-to-drink/</t>
  </si>
  <si>
    <t>https://maine.maps.arcgis.com/apps/webappviewer/index.html?id=331d3c2141064ea1a24bedb73e7fa37f</t>
  </si>
  <si>
    <t xml:space="preserve">Houlton Mobile Home Park well - drinking water [2017]:
 -PFOS+PFOA= 70.6 ppt
(Lynds, 2.6.2018)
</t>
  </si>
  <si>
    <t>Residents of the Houlton Mobile Home Park are being supplied with bottled water.
Groundwater Screening level set in 2014. Now follows EPA recommended guidelines established in 2016. (State of Maine, 3.6.2019).
On March 6, 2019, Governor Janet Mills signed an Executive Order creating a Task Force to examine the extent of contamination in the state and recommend next-steps for the Legislature or administration to consider (State of Maine, 3.6.2019).
On March 22, 2019, the Maine DEP notified sludge/biosolids program licensees and related composting facilities of a new requirement to test for PFOA, PFOS, and PFBS. (Maine DEP, 3.22.2019)</t>
  </si>
  <si>
    <t>https://drive.google.com/drive/u/1/folders/13EdjlprGZRW-SUMDfMDfudSD7MXrYQRD</t>
  </si>
  <si>
    <t>Houlton Water Co</t>
  </si>
  <si>
    <t>Houlton, Aroostook County, Maine</t>
  </si>
  <si>
    <t>46.12475416	-67.84292636</t>
  </si>
  <si>
    <t>Highest sludge detections [6/10/2019]:
-PFOA = 13.3 ppt
-PFOS = 45 ppt
(Maine DEP, 06.02.2020)</t>
  </si>
  <si>
    <t>Highest sludge detections [6/10/2019]:
-PFBS = 1110 ppt
(Maine DEP, 06.02.2020)</t>
  </si>
  <si>
    <t>Interstate Septic Systems</t>
  </si>
  <si>
    <t>Rockland, Knox County, Maine</t>
  </si>
  <si>
    <t>44.09070874	-69.11775241</t>
  </si>
  <si>
    <t>Highest compost detections [4/26/2019]:
-PFBS = 1740 ppt
(Maine DEP, 06.02.2020)</t>
  </si>
  <si>
    <t>ISS Compost Site</t>
  </si>
  <si>
    <t>Highest compost detections [4/26/2019]:
-PFOA = 7040 ppt
-PFOS = 10100 ppt
(Maine DEP, 06.02.2020)</t>
  </si>
  <si>
    <t>Keddy Mill</t>
  </si>
  <si>
    <t>https://cumulis.epa.gov/supercpad/SiteProfiles/index.cfm?fuseaction=second.docdata&amp;id=0106078</t>
  </si>
  <si>
    <t>Kennebunkport Wastewater Treatment Plant</t>
  </si>
  <si>
    <t>Kennebunkport, York County, Maine</t>
  </si>
  <si>
    <t>43.36071247	-70.46910721</t>
  </si>
  <si>
    <t>Highest compost detections [4/26/2019]:
-PFOA = 2830 ppt
-PFOS = 1370 ppt
(Maine DEP, 06.02.2020)</t>
  </si>
  <si>
    <t>LAWPCA</t>
  </si>
  <si>
    <t>Lewiston, Androscoggin County, Maine</t>
  </si>
  <si>
    <t>44.07535426	-70.20479675</t>
  </si>
  <si>
    <t>Highest sludge detections [12/17/2019]:
-PFOA = 1860 ppt
-PFOS = 1240 ppt
(Maine DEP, 06.02.2020)</t>
  </si>
  <si>
    <t>Highest sludge detections [12/17/2019]:
-PFHxA = 4310 ppt
-N-EtFOSAA = 23600 ppt
(Maine DEP, 06.02.2020)</t>
  </si>
  <si>
    <t>[7/11/2019] = 4.32 ppt
(Maine DEP, 06.02.2020)</t>
  </si>
  <si>
    <t>Lebanon Landfill</t>
  </si>
  <si>
    <t>Lebanon, York County, Maine</t>
  </si>
  <si>
    <t>43.37776462	-70.91762176</t>
  </si>
  <si>
    <t>Highest drinking water detections [1/15/2020]:
-PFOA = 0.327 ppt
(Maine DEP, 06.02.2020)</t>
  </si>
  <si>
    <t>Highest drinking water detections [1/15/2020]:
-PFHxA = 0.327 ppt
-PFPeA = 0.456 ppt
(Maine DEP, 06.02.2020)</t>
  </si>
  <si>
    <t>Leeds Metal</t>
  </si>
  <si>
    <t>Leeds, Androscoggin County, Maine</t>
  </si>
  <si>
    <t>44.23720809	-70.07976596</t>
  </si>
  <si>
    <t>Highest drinking water detections [10/3/2018]:
-PFOA = 35.1 ppt
-PFOS = 13.8 ppt
(Maine DEP, 06.02.2020)</t>
  </si>
  <si>
    <t>Highest drinking water detections [10/3/2018]:
-PFHxA = 3.86 ppt
-PFDA = 
-PFBA = 
-PFBS = 
-PFHpA = 4.08 ppt
-PFNA = 
-N-MeFOSAA = 
-PFPeA = 
-PFPeS = 
-N-EtFOSAA = 
-PFHxS = 7.13 ppt
(Maine DEP, 06.02.2020)</t>
  </si>
  <si>
    <t>Lewiston Landfill</t>
  </si>
  <si>
    <t>44.04948811	-70.18187763</t>
  </si>
  <si>
    <t>Highest groundwater detections [9/6/2019]:
-PFOA = 7.37 ppt
-PFOS = 4.78 ppt
(Maine DEP, 06.02.2020)</t>
  </si>
  <si>
    <t>Highest groundwater detections [9/6/2019]:
-PFHxA = 9.58 ppt
-PFDA = 0.831 ppt
-PFBA = 11.1 ppt
-PFBS = 1.71 ppt
-PFHpA = 2.36 ppt
-PFNA = 0.858 ppt
-PFPeA = 15.6 ppt
-PFPeS = 0.835 ppt
-6:2 FTS = 128 ppt
-PFHxS = 4.88 ppt
(Maine DEP, 06.02.2020)</t>
  </si>
  <si>
    <t>Lubec Wastewater Treatment Plant</t>
  </si>
  <si>
    <t>Lubec, Washington County, Maine</t>
  </si>
  <si>
    <t>44.85500000	-66.98277500</t>
  </si>
  <si>
    <t>Highest sludge detections [6/26/2019]:
-PFOA = 890 ppt
-PFOS = 4100 ppt
(Maine DEP, 06.02.2020)</t>
  </si>
  <si>
    <t>Machias Wastewater Treatment Plant</t>
  </si>
  <si>
    <t>Machias, Washington County, Maine</t>
  </si>
  <si>
    <t>44.72002136	-67.45371678</t>
  </si>
  <si>
    <t>Highest sludge detections [6/19/2019]:
-PFOA = 17000 ppt
-PFOS = 23000 ppt
(Maine DEP, 06.02.2020)</t>
  </si>
  <si>
    <t>Highest sludge detections [6/19/2019]:
-PFBS = 4900 ppt
(Maine DEP, 06.02.2020)</t>
  </si>
  <si>
    <t>Madawaska Pollution Control Facility</t>
  </si>
  <si>
    <t>Madawaska, Aroostook County, Maine</t>
  </si>
  <si>
    <t>47.35406100	-68.29957100</t>
  </si>
  <si>
    <t>Highest sludge detections [5/1/2019]:
-PFOA = 12000 ppt
-PFOS = 23500 ppt
(Maine DEP, 06.02.2020)</t>
  </si>
  <si>
    <t>Maine EleCenteronics</t>
  </si>
  <si>
    <t>Lisbon, Maine</t>
  </si>
  <si>
    <t>44.03667220	-70.10428893</t>
  </si>
  <si>
    <t>Metal plating plant and waste lagoons</t>
  </si>
  <si>
    <t>https://www.pressherald.com/2009/03/25/looking-back-132/</t>
  </si>
  <si>
    <t>Highest groundwater detections [7/24/2019]:
-PFOA = 9.61 ppt
-PFOS = 6.32 ppt
(Maine DEP, 06.02.2020)</t>
  </si>
  <si>
    <t>Maine Metal Finishing was sued in 1981 by the U.S. EPA due to accusations of "illegally discharging pollutants such as cyanides, cadmium, chromium, nickel, silver and zinc that seeped through the ground and into the Stroudwater River. The company was also fined $35,000, to be divided equally between the EPA and Maine Department of Environmental Protection, which joined the lawsuit," according to the Portland Press on March 28, 1984.</t>
  </si>
  <si>
    <t>Maine Metal Finishing &amp; Lagoons</t>
  </si>
  <si>
    <t>Gorham, Maine</t>
  </si>
  <si>
    <t>43.64315295	-70.40881605</t>
  </si>
  <si>
    <t>Highest surface water detections [10/12/2017]:
-PFOA = 7.57 ppt
-PFOS = 122 ppt
(Maine DEP, 06.02.2020)</t>
  </si>
  <si>
    <t>Highest surface water detections [10/12/2017]:
-PFHxA = 7.08 ppt
-PFBA = 4.11 ppt
-PFBS = 4.42 ppt
-PFHpA = 2.26 ppt
-PFHpS = 2.05 ppt
-PFPeA = 10.7 ppt
-PFHxDA = 1.44 ppt
-PFHxS = 13.7 ppt
(Maine DEP, 06.02.2020)</t>
  </si>
  <si>
    <t>Maine Resources</t>
  </si>
  <si>
    <t>Brooks, Maine</t>
  </si>
  <si>
    <t>44.54215050	-69.15733629</t>
  </si>
  <si>
    <t>Highest groundwater detections [10/9/2019]:
-PFOA = 28 ppt
-PFOS = 1.41 ppt
(Maine DEP, 06.02.2020)</t>
  </si>
  <si>
    <t>Highest groundwater detections [10/9/2019]:
-PFHxA = 16.7 ppt
-PFDA = 0.455 ppt
-PFBA = 7.77 ppt
-PFBS = 2.57 ppt
-PFHpA = 20.2 ppt
-PFNA = 1.93 ppt
-PFPeA = 11.5 ppt
(Maine DEP, 06.02.2020)</t>
  </si>
  <si>
    <t>McCain Foods</t>
  </si>
  <si>
    <t>Easton, Aroostook County, Maine</t>
  </si>
  <si>
    <t>46.66235667	-67.90543596</t>
  </si>
  <si>
    <t>Highest sludge detections [4/18/2019]:
-PFOS = 9400 ppt
(Maine DEP, 06.02.2020)</t>
  </si>
  <si>
    <t>McKin Co.</t>
  </si>
  <si>
    <t>https://cumulis.epa.gov/supercpad/SiteProfiles/index.cfm?fuseaction=second.docdata&amp;id=0101027</t>
  </si>
  <si>
    <t>Moore's Septic</t>
  </si>
  <si>
    <t>Swanville, Waldo County, Maine</t>
  </si>
  <si>
    <t>44.46039437	-68.98200924</t>
  </si>
  <si>
    <t>Highest compost detections [5/7/2019]:
-PFOA = 20500 ppt
-PFOS = 26400 ppt
(Maine DEP, 06.02.2020)</t>
  </si>
  <si>
    <t>Highest compost detections [5/7/2019]:
-PFBS = 29200 ppt
(Maine DEP, 06.02.2020)</t>
  </si>
  <si>
    <t>Mountain View Correctional Facility</t>
  </si>
  <si>
    <t>Charleston, Penobscot County, Maine</t>
  </si>
  <si>
    <t>45.09300840	-69.09319109</t>
  </si>
  <si>
    <t>Highest sludge detections [6/27/2019]:
-PFOS = 101000 ppt
(Maine DEP, 06.02.2020)</t>
  </si>
  <si>
    <t>Navy VLF Transmitter Cutler</t>
  </si>
  <si>
    <t>Cutler, Maine</t>
  </si>
  <si>
    <t>Firefighting foam used at Navy VLF Transmitter Cutler</t>
  </si>
  <si>
    <t>On-base monitoring wells - groundwater [2017]:
 -PFOS+PFOA= 161-350 ppt 
(Sullivan, 3.2018)</t>
  </si>
  <si>
    <t>Preliminary Assessment and Site Investigation initiated. The CERCLA process will continue
Groundwater Screening level set in 2014. Now follows EPA recommended guidelines established in 2016. (State of Maine, 3.6.2019).
On March 6, 2019, Governor Janet Mills signed an Executive Order creating a Task Force to examine the extent of contamination in the state and recommend next-steps for the Legislature or administration to consider (State of Maine, 3.6.2019).
On March 22, 2019, the Maine DEP notified sludge/biosolids program licensees and related composting facilities of a new requirement to test for PFOA, PFOS, and PFBS. (Maine DEP, 3.22.2019)</t>
  </si>
  <si>
    <t>4 out of 19 on-base monitoring well detections above the LHA</t>
  </si>
  <si>
    <t>https://drive.google.com/drive/u/1/folders/1GTSRCwna7AIpYv3PfPUaxO8IpPToNvc3</t>
  </si>
  <si>
    <t>NCTAMS Cutler</t>
  </si>
  <si>
    <t>https://drive.google.com/file/d/1vVYFb43PeXVqYEP7nas7SKAoEAib0M-6/view?usp=sharing</t>
  </si>
  <si>
    <t>https://drive.google.com/drive/u/0/folders/1by0p8uLbdaqzz99WChckyrW75nt0u1ZV</t>
  </si>
  <si>
    <t>NCTAMS LANT Det - Salvage Area</t>
  </si>
  <si>
    <t>Cutler, Washington County, Maine</t>
  </si>
  <si>
    <t>44.66582336	-67.28568555</t>
  </si>
  <si>
    <t>Highest groundwater detections [11/20/2019]:
-PFOA = 2.95 ppt
-PFOS = 2.1 ppt
(Maine DEP, 06.02.2020)</t>
  </si>
  <si>
    <t>Highest groundwater detections [11/20/2019]:
-PFHxA = 6.09 ppt
-PFTeA = 2.73 ppt
-PFBA = 10.85 ppt
-PFBS = 0.65 ppt
-PFHpA = 2.12 ppt
-PFPeA = 2.13 ppt
-PFHxS = 7.37 ppt
-6:2 FTS = 2.32 ppt
-HFPO-DA = 1.12 ppt
(Maine DEP, 06.02.2020)</t>
  </si>
  <si>
    <t>https://www.maine.gov/dep/ftp/N-A-Projects/WE31%20FTA%20RI_Final_08102017.pdf</t>
  </si>
  <si>
    <t>Highest drinking water detections [5/6/2019]:
-PFOA = 10.3 ppt
-PFOS = 1.58 ppt
(Maine DEP, 06.02.2020)</t>
  </si>
  <si>
    <t>Highest drinking water detections [5/6/2019]:
-PFHxA = 8.67 ppt
-PFBS = 8.95 ppt
-PFHpA = 4.93 ppt
-PFHxS = 3.04 ppt
(Maine DEP, 06.02.2020)</t>
  </si>
  <si>
    <t>Highest drinking water detections [5/6/2019]:
-PFOA = 6.12 ppt
-PFOS = 2.31 ppt
(Maine DEP, 06.02.2020)</t>
  </si>
  <si>
    <t>Highest drinking water detections [5/6/2019]:
-PFHxA = 1.02 ppt
-PFHpA = 1.22 ppt
-PFNA = 0.658 ppt
(Maine DEP, 06.02.2020)</t>
  </si>
  <si>
    <t>Highest sludge detections [4/29/2020]:
-PFOA = 576 ppt
-PFOS = 13200 ppt
(Maine DEP, 06.02.2020)</t>
  </si>
  <si>
    <t>Nest &amp; Sons Compost Site</t>
  </si>
  <si>
    <t>Kennebunk, Maine</t>
  </si>
  <si>
    <t>Highest compost detections [5/6/2019]:
-PFOA = 38800 ppt
-PFOS = 81800 ppt
(Maine DEP, 06.02.2020)</t>
  </si>
  <si>
    <t>Highest groundwater detections [5/6/2019]:
-PFBS = 6810 ppt
(Maine DEP, 06.02.2020)</t>
  </si>
  <si>
    <t>New Gloucester Town Garage</t>
  </si>
  <si>
    <t>New Gloucester, Cumberland County, Maine</t>
  </si>
  <si>
    <t>Highest groundwater detections [5/30/2018]:
-PFOA = 21.2 ppt
-PFOS = 738 ppt
(Maine DEP, 06.02.2020)</t>
  </si>
  <si>
    <t>Highest groundwater detections [5/30/2018]:
-PFHxA = 21 ppt
-PFBA = 11 ppt
-PFBS = 6.33 ppt
-PFHpA = 9.43 ppt
-PFNA = 1.79 ppt
-PFPeA = 13.9 ppt
-PFHxS = 172 ppt
(Maine DEP, 06.02.2020)</t>
  </si>
  <si>
    <t>Norridgewock Wastewater Treatment Plant</t>
  </si>
  <si>
    <t>Norridgewok, Somerset County, Maine</t>
  </si>
  <si>
    <t>44.7226, -69.7887</t>
  </si>
  <si>
    <t>Highest sludge detections [6/24/2019]:
-PFOA = 26000 ppt
-PFOS = 27000 ppt
(Maine DEP, 06.02.2020)</t>
  </si>
  <si>
    <t>Oakland Landfill</t>
  </si>
  <si>
    <t>Oakland, Kennebec County, Maine</t>
  </si>
  <si>
    <t>Highest drinking water detections [12/18/2019]:
-PFOA = 292 ppt
-PFOS = 118 ppt
(Maine DEP, 06.02.2020)</t>
  </si>
  <si>
    <t>Highest groundwater detections [12/18/2019]:
-PFHxA = 95.3 ppt
-PFDA = 0.419 ppt
-PFBA = 30.9 ppt
-PFBS = 0.676 ppt
-PFHpA = 225 ppt
-PFHpS = 4.5 ppt
-PFNA = 135 ppt
-PFPeA = 56.6 ppt
-PFPeS = 0.535 ppt
-PFHxS = 5.34 ppt
(Maine DEP, 06.02.2020)</t>
  </si>
  <si>
    <t>Old Town Wastewater Treatment Facility</t>
  </si>
  <si>
    <t>Old Town, Penobscot County, Maine</t>
  </si>
  <si>
    <t>150 Brunswick Street, Old Town, Maine 04468-1497</t>
  </si>
  <si>
    <t>Highest sludge detections [4/29/2019]:
-PFOS = 9840 ppt
(Maine DEP, 06.02.2020)</t>
  </si>
  <si>
    <t>Old Woodstock Road</t>
  </si>
  <si>
    <t>46.12691500	-67.79872300</t>
  </si>
  <si>
    <t>located near the Houlton International Airport</t>
  </si>
  <si>
    <t>Highest drinking water detections [9/27/2018]:
-PFOA = 38.2 ppt
-PFOS = 826 ppt
(Maine DEP, 06.02.2020)</t>
  </si>
  <si>
    <t>Highest drinking water detections [9/27/2018]:
-PFHxA = 112 ppt
-PFBS = 43.3 ppt
-PFHpA = 22.2 ppt
-PFHxS = 246 ppt
(Maine DEP, 06.02.2020)</t>
  </si>
  <si>
    <t>Pat Jackson Septic Compost Facility</t>
  </si>
  <si>
    <t>Belgrade, Kennebec County, Maine</t>
  </si>
  <si>
    <t>163 Penney Road, Belgrade, ME, 04917</t>
  </si>
  <si>
    <t>Highest compost detections [4/22/2019]:
-PFOA = 60000 ppt
-PFOS = 46000 ppt
(Maine DEP, 06.02.2020)</t>
  </si>
  <si>
    <t>Highest compost detections [4/22/2019]:
-PFBS = 5700 ppt
(Maine DEP, 06.02.2020)</t>
  </si>
  <si>
    <t>Portsmouth Naval Shipyard</t>
  </si>
  <si>
    <t>Kittery, York County, Maine</t>
  </si>
  <si>
    <t>Firefighting foam used at Portsmouth Naval Shipyard</t>
  </si>
  <si>
    <t xml:space="preserve">Groundwater
</t>
  </si>
  <si>
    <t xml:space="preserve">On-base monitoring wells - groundwater [2017]:
 -PFOS+PFOA= 140 ppt
(Sullivan, 3.2018)
</t>
  </si>
  <si>
    <t>1 out of 4 on-base monitoring well samples detected above the LHA</t>
  </si>
  <si>
    <t>https://drive.google.com/drive/u/1/folders/1dZ32EleC93L40mEXPJxLJWJybor-ANAd</t>
  </si>
  <si>
    <t>Presque Isle Wastewater Treatment Plant Fields</t>
  </si>
  <si>
    <t>Presque Isle, Aroostook County, Maine</t>
  </si>
  <si>
    <t>46.62509466	-68.04218423</t>
  </si>
  <si>
    <t>Highest drinking water detections [9/10/2019]:
-PFOA = 46.8 ppt
-PFOS = 33.8 ppt
(Maine DEP, 06.02.2020)</t>
  </si>
  <si>
    <t>Highest drinking water detections [9/10/2019]:
-PFHxA = 10.4 ppt
-PFHpA = 18.9 ppt
(Maine DEP, 06.02.2020)</t>
  </si>
  <si>
    <t>Richardson Fuel Oil Spill</t>
  </si>
  <si>
    <t>Corinna, Maine</t>
  </si>
  <si>
    <t>44.97271367	-69.22539637</t>
  </si>
  <si>
    <t>Highest drinking water detections [4/2/2020]:
-PFOA = 35.3 ppt
-PFOS = 32.8 ppt
(Maine DEP, 06.02.2020)</t>
  </si>
  <si>
    <t>Highest drinking water detections [4/2/2020]:
-PFHxA = 7.98 ppt
-PFBA = 4.26 ppt
-PFBS = 1.81 ppt
-PFHpA = 14.3 ppt
-PFNA = 12.2 ppt
-PFPeA = 4.49 ppt
-PFPeS = 0.288 ppt
-PFHxS = 0.935 ppt
(Maine DEP, 06.02.2020)</t>
  </si>
  <si>
    <t>Route 17 Truck Accident</t>
  </si>
  <si>
    <t>44.40691200	-70.03820800</t>
  </si>
  <si>
    <t>Propane leak caused by truck accident on Route 17</t>
  </si>
  <si>
    <t>https://www.facebook.com/421390327898025/posts/route-17-was-closed-this-morning-due-to-an-accident-involving-a-propane-truck-an/788759201161134/</t>
  </si>
  <si>
    <t>Highest drinking water detections [9/9/2019]:
-PFOA = 2.06 ppt
(Maine DEP, 06.02.2020)</t>
  </si>
  <si>
    <t>[9/9/2019] = 2.06 ppt
(Maine DEP, 06.02.2020)</t>
  </si>
  <si>
    <t>Rumford Mexico Sludge Compost</t>
  </si>
  <si>
    <t>Rumford, Oxford County, Maine</t>
  </si>
  <si>
    <t>44.53970732	-70.51969284</t>
  </si>
  <si>
    <t>Highest compost detections [9/19/2019]:
-PFOA = 7900 ppt
-PFOS = 3700 ppt
(Maine DEP, 06.02.2020)</t>
  </si>
  <si>
    <t>Highest groundwater detections [9/19/2019]:
-PFBS = 4400 ppt
(Maine DEP, 06.02.2020)</t>
  </si>
  <si>
    <t>Saco Tannery Waste Pits</t>
  </si>
  <si>
    <t>Saco, York County, Maine</t>
  </si>
  <si>
    <t>43.55915310	-70.42621479</t>
  </si>
  <si>
    <t>Highest drinking water detections [8/20/2019]:
-PFOA = 11 ppt
(Maine DEP, 06.02.2020)</t>
  </si>
  <si>
    <t>Highest drinking water detections [8/20/2019]:
-PFHpA = 45 ppt
-PFHxS = 17 ppt
(Maine DEP, 06.02.2020)</t>
  </si>
  <si>
    <t>Sanford Municipal Landfill</t>
  </si>
  <si>
    <t>Sanford, York County, Maine</t>
  </si>
  <si>
    <t>43.54894000	-70.31581000</t>
  </si>
  <si>
    <t>Highest surface water detections [5/29/2019]:
-PFOA = 18.2 ppt
-PFOS = 32 ppt
(Maine DEP, 06.02.2020)</t>
  </si>
  <si>
    <t>Highest surface water detections [5/29/2019]:
-PFHxA = 2.62 ppt
-PFBA = 4.33 ppt
-PFHpA = 2.32 ppt
-PFHxS = 5.15 ppt
(Maine DEP, 06.02.2020)</t>
  </si>
  <si>
    <t>Searsport Wastewater Treatment Plant</t>
  </si>
  <si>
    <t>Searsport, Waldo County, Maine</t>
  </si>
  <si>
    <t>44.45576800	-68.90943100</t>
  </si>
  <si>
    <t>Highest sludge detections [5/1/2019]:
-PFOA = 3800 ppt
-PFOS = 8800 ppt
(Maine DEP, 06.02.2020)</t>
  </si>
  <si>
    <t>Skowhegan Water Pollution Control Facility</t>
  </si>
  <si>
    <t>Skowhegan, Somerset County, Maine</t>
  </si>
  <si>
    <t>44.76928114	-69.70906580</t>
  </si>
  <si>
    <t>Highest compost detections [4/11/2019]:
-PFOA = 23800 ppt
-PFOS = 6060 ppt
(Maine DEP, 06.02.2020)</t>
  </si>
  <si>
    <t>Smith Contracting &amp; Septic Tank Service</t>
  </si>
  <si>
    <t>Owls Head, Knox County, Maine</t>
  </si>
  <si>
    <t>44.07728769	-69.08977187</t>
  </si>
  <si>
    <t>Highest sludge detections [12/4/2019]:
-PFOA = 49600 ppt
-PFOS = 4640 ppt
(Maine DEP, 06.02.2020)</t>
  </si>
  <si>
    <t>Highest sludge detections [12/4/2019]:
-PFHxA = 96900 ppt
-PFBS = 2550 ppt
-PFHpA = 27100 ppt
-PFNA = 4260 ppt
(Maine DEP, 06.02.2020)</t>
  </si>
  <si>
    <t>South Portland Wastewater Treatment Plant</t>
  </si>
  <si>
    <t>South Portland, Cumberland County, Maine</t>
  </si>
  <si>
    <t>43.63805258	-70.25751553</t>
  </si>
  <si>
    <t>Highest sludge detections [4/3/2019]:
-PFOA = 2100 ppt
-PFOS = 37200 ppt
(Maine DEP, 06.02.2020)</t>
  </si>
  <si>
    <t>Stone Farm</t>
  </si>
  <si>
    <t>Kennebunk, York County, Maine</t>
  </si>
  <si>
    <t>43.45194857	-70.57527731</t>
  </si>
  <si>
    <t>Local paper mill licensed for land application of bioash and sludge at the site. (Applied 44.6 dry tons sludge and 26.8 dry tons bioash 1983-85 ) 
Two local waste water treatment facilities permitted to spread biosolids at the site. (Total volume sludge spread on-site 1992-2004 2,643 cubic yards)</t>
  </si>
  <si>
    <t>Highest groundwater detections [5/2/2017]:
-PFOA = 41.2 ppt
-PFOS = 2.32 ppt
(Maine DEP, 06.02.2020)</t>
  </si>
  <si>
    <t>Highest groundwater detections [5/2/2017]:
-PFHpA = 2.65 ppt
-PFHxS = 1.73 ppt
(Maine DEP, 06.02.2020)</t>
  </si>
  <si>
    <t>https://static1.squarespace.com/static/54806478e4b0dc44e1698e88/t/5ca63d174e17b678ceb3fa04/1554398523124/MaineDEPMalinowski-MEDairyPFASSite-SLIDES--AEHSConf-16Oct2018.pdf</t>
  </si>
  <si>
    <t>Synagro</t>
  </si>
  <si>
    <t>Berwick, York County, Maine</t>
  </si>
  <si>
    <t>Highest sludge detections [4/19/2019]:
-PFOA = 950 ppt
-PFOS = 25300 ppt
(Maine DEP, 06.02.2020)</t>
  </si>
  <si>
    <t>Textech Industry</t>
  </si>
  <si>
    <t>North Monmouth, Kennebec County, Maine</t>
  </si>
  <si>
    <t>44.27421417	-70.02645225</t>
  </si>
  <si>
    <t>Highest groundwater detections [9/25/2018]:
-PFOA = 150 ppt
-PFOS = 150 ppt
(Maine DEP, 06.02.2020)</t>
  </si>
  <si>
    <t>Highest groundwater detections [9/25/2018]:
-PFHxA = 25 ppt
-PFDA = 8.1 ppt
-PFBA = 6.8 ppt
-PFBS = 3.3 ppt
-PFHpA = 32 ppt
-PFNA = 8.5 ppt
-PFPeA = 12 ppt
-N-EtFOSAA = 160 ppt
-6:2 FTS = 72 ppt
-PFHxS = 9.2 ppt
(Maine DEP, 06.02.2020)</t>
  </si>
  <si>
    <t>Tibbetts Road</t>
  </si>
  <si>
    <t>Exeter, Maine</t>
  </si>
  <si>
    <t>44.94215900	-69.12856000</t>
  </si>
  <si>
    <t>Highest sludge detections [5/22/2019]:
-PFOA = 40500 ppt
-PFOS = 14500 ppt
(Maine DEP, 06.02.2020)</t>
  </si>
  <si>
    <t>Highest sludge detections [5/22/2019]:
-PFHxA = 6630 ppt
-PFDOA = 4710 ppt
-PFDA = 18100 ppt
-PFDS = 817 ppt
-PFBA = 376 ppt
-PFBS = 1470 ppt
-PFHpA = 10600 ppt
-PFHpS = 150 ppt
-PFNA = 7160 ppt
-PFTeA = 1500 ppt
-PFOSA = 477 ppt
-PFUNDA = 3570 ppt
-N-MeFOSAA = 2640 ppt
-PFPeA = 1770 ppt
-N-EtFOSAA = 1590 ppt
-PFHxS = 689 ppt
-PFTriA = 1560 ppt
(Maine DEP, 06.02.2020)</t>
  </si>
  <si>
    <t>Topsham Landfill</t>
  </si>
  <si>
    <t>Topsham, Sagadahoc County, Maine</t>
  </si>
  <si>
    <t>43.93579258	-69.91676176</t>
  </si>
  <si>
    <t>Highest drinking water detections [3/6/2018]:
-PFOA = 30 ppt
-PFOS = 5.7 ppt
(Maine DEP, 06.02.2020)</t>
  </si>
  <si>
    <t>Highest drinking water detections [3/6/2018]:
-PFHxA = 15 ppt
-PFBA = 22 ppt
-PFHpA = 11 ppt
-PFPeA = 6.9 ppt
-PFHxS = 8 ppt
(Maine DEP, 06.02.2020)</t>
  </si>
  <si>
    <t>Tozier Dairy Farm</t>
  </si>
  <si>
    <t>Fairfield, Maine</t>
  </si>
  <si>
    <t>62 Ohio Hill Rd
Fairfield, ME 04937</t>
  </si>
  <si>
    <t>https://www.iatp.org/blog/202007/second-farm-shuttered-due-massive-pfas-contamination-maine-legislators-weigh-easing</t>
  </si>
  <si>
    <t>Tremont Landfill</t>
  </si>
  <si>
    <t>Tremont, Hancock County, Maine</t>
  </si>
  <si>
    <t>44.24997357	-68.34193238</t>
  </si>
  <si>
    <t>Highest drinking water detections [5/18/2017]:
-PFOA = 37.5 ppt
-PFOS = 36.8 ppt
(Maine DEP, 06.02.2020)</t>
  </si>
  <si>
    <t>Highest drinking water detections [5/18/2017]:
-PFHxA = 11.6 ppt
-PFDA = 1.84 ppt
-PFBA = 6.56 ppt
-PFBS = 30.1 ppt
-PFHpA = 14.9 ppt
-PFNA = 9.86 ppt
-PFPeA = 8.78 ppt
-6:2 FTS = 2.08 ppt
-PFHxS = 11.3 ppt
(Maine DEP, 06.02.2020)</t>
  </si>
  <si>
    <t>Truck Accident - Belgrade</t>
  </si>
  <si>
    <t>44.470229, -69.834820</t>
  </si>
  <si>
    <t>Officials say thousands of gallons of oil burned after a tanker-truck overturned in Belgrade</t>
  </si>
  <si>
    <t>https://www.newscentermaine.com/article/news/local/thousands-of-gallons-of-fuel-burn-following-tanker-truck-crash-in-belgrade/97-5428745c-e5a0-410d-a668-92f25ee166b2</t>
  </si>
  <si>
    <t>Highest drinking water detections [8/21/2019]:
-PFOA = 8.76 ppt
-PFOS = 0.653 ppt
(Maine DEP, 06.02.2020)</t>
  </si>
  <si>
    <t>Highest drinking water detections [8/21/2019]:
-PFHxA = 14.1 ppt
-PFDA = 0.741 ppt
-PFBA = 19.9 ppt
-PFHpA = 10.4 ppt
-PFPeA = 12.8 ppt
(Maine DEP, 06.02.2020)</t>
  </si>
  <si>
    <t>Union Chemical Co</t>
  </si>
  <si>
    <t>Hope, Knox County, Maine</t>
  </si>
  <si>
    <t>44.21523592	-69.19619494</t>
  </si>
  <si>
    <t>Highest groundwater detections [10/23/2017]:
-PFOA = 270 ppt
-PFOS = 72 ppt
(Maine DEP, 06.02.2020)</t>
  </si>
  <si>
    <t>Van Buren Wastewater Treatment Plant</t>
  </si>
  <si>
    <t>Van Buren, Aroostook County, Maine</t>
  </si>
  <si>
    <t>47.16661622	-67.93939164</t>
  </si>
  <si>
    <t>Highest sludge detections [6/10/2019]:
-PFOA = 21200 ppt
-PFOS = 15800 ppt
(Maine DEP, 06.02.2020)</t>
  </si>
  <si>
    <t>Vassalboro Landfill</t>
  </si>
  <si>
    <t>Vassalboro, Kennebec County, Maine</t>
  </si>
  <si>
    <t>44.46353369	-69.60384719</t>
  </si>
  <si>
    <t>Highest drinking water detections [9/11/2019]:
-PFOA = 0.732 ppt
(Maine DEP, 06.02.2020)</t>
  </si>
  <si>
    <t>Highest drinking water detections [9/11/2019]:
-PFHxA = 1.34 ppt
-PFBA = 0.698 ppt
-PFPeA = 0.938 ppt
(Maine DEP, 06.02.2020)</t>
  </si>
  <si>
    <t>Vassalboro Sand Salt Storage Bld</t>
  </si>
  <si>
    <t>44.44949137	-69.61360591</t>
  </si>
  <si>
    <t>Highest drinking water detections [10/4/2019]:
-PFOA = 0.715 ppt
(Maine DEP, 06.02.2020)</t>
  </si>
  <si>
    <t>Highest groundwater detections [10/4/2019]:
-PFHxA = 0.727 ppt
-PFBA = 2.26 ppt
-PFBS = 12.2 ppt
-PFHpA = 0.357 ppt
-PFPeA = 0.487 ppt
(Maine DEP, 06.02.2020)</t>
  </si>
  <si>
    <t>Verso Paper</t>
  </si>
  <si>
    <t>Jay, Franklin County, Maine</t>
  </si>
  <si>
    <t>44.50698994	-70.23873501</t>
  </si>
  <si>
    <t>Highest sludge detections [5/28/2019]:
-PFOS = 41000 ppt
(Maine DEP, 06.02.2020)</t>
  </si>
  <si>
    <t>Highest sludge detections [5/28/2019]:
-PFDOA = 5100 ppt
-PFDA = 12000 ppt
-PFOSA = 17000 ppt
-N-EtFOSE = 6200 ppt
(Maine DEP, 06.02.2020)</t>
  </si>
  <si>
    <t>Walnut Hill Road</t>
  </si>
  <si>
    <t>North Yarmouth, Cumberland County, Maine</t>
  </si>
  <si>
    <t>43.81061629	-70.22682756</t>
  </si>
  <si>
    <t>Highest groundwater detections [5/7/2020]:
-PFOA = 9.32 ppt
-PFOS = 11.2 ppt
(Maine DEP, 06.02.2020)</t>
  </si>
  <si>
    <t>Highest groundwater detections [5/7/2020]:
-PFHxA = 2.91 ppt
-PFBA = 2.68 ppt
-PFBS = 0.816 ppt
-PFHpA = 1.51 ppt
-PFNA = 0.361 ppt
-N-MeFOSAA = 
-PFPeA = 3.1 ppt
-PFPeS = 0.412 ppt
-PFHxS = 4.83 ppt
(Maine DEP, 06.02.2020)</t>
  </si>
  <si>
    <t>Waterville Landfill</t>
  </si>
  <si>
    <t>Waterville, Kennebec County, Maine</t>
  </si>
  <si>
    <t>44.52165667	-69.70388882</t>
  </si>
  <si>
    <t>Highest drinking water detections [3/28/2019]:
-PFBA = 0.478 ppt
(Maine DEP, 06.02.2020)</t>
  </si>
  <si>
    <t>Westbrook Wastewater Treatment Plant</t>
  </si>
  <si>
    <t>Westbrook, Cumberland County, Maine</t>
  </si>
  <si>
    <t>43.6929, -70.3489</t>
  </si>
  <si>
    <t>Highest sludge detections [5/7/2019]:
-PFOA = 1240 ppt
-PFOS = 23000 ppt
(Maine DEP, 06.02.2020)</t>
  </si>
  <si>
    <t>Wilton Wastewater Treatment Plant</t>
  </si>
  <si>
    <t>Wilton, Franklin County, Maine</t>
  </si>
  <si>
    <t>44.60076200	-70.23875900</t>
  </si>
  <si>
    <t>Highest compost detections [3/28/2019]:
-PFOA = 2110 ppt
-PFOS = 3430 ppt
(Maine DEP, 06.02.2020)</t>
  </si>
  <si>
    <t>Winterport Wastewater Treatment Plant</t>
  </si>
  <si>
    <t>44.63462046	-68.84549407</t>
  </si>
  <si>
    <t>Highest sludge detections [11/13/2019]:
-PFOA = 1600 ppt
-PFOS = 2200 ppt
(Maine DEP, 06.02.2020)</t>
  </si>
  <si>
    <t>Winthrop Landfill</t>
  </si>
  <si>
    <t>Winthrop, Kennebec County, Maine</t>
  </si>
  <si>
    <t>44.27562889	-69.98810686</t>
  </si>
  <si>
    <t>Highest groundwater detections [8/7/2018]:
-PFOA = 137 ppt
-PFOS = 56 ppt
(Maine DEP, 06.02.2020)</t>
  </si>
  <si>
    <t>Highest groundwater detections [8/7/2018]:
-PFHxS = 4.9 ppt
-PFHpA = 22 ppt
(Maine DEP, 06.02.2020)</t>
  </si>
  <si>
    <t>Wiscasset Wastewater Treatment Plant</t>
  </si>
  <si>
    <t>Wiscasset, Lincoln County, Maine</t>
  </si>
  <si>
    <t>44.00522639	-69.66149300</t>
  </si>
  <si>
    <t>Highest sludge detections [5/23/2019]:
-PFOA = 3400 ppt
-PFOS = 14000 ppt
(Maine DEP, 06.02.2020)</t>
  </si>
  <si>
    <t>Wolf Neck Farm</t>
  </si>
  <si>
    <t>43.8306, -70.0711</t>
  </si>
  <si>
    <t>Highest drinking water detections [10/30/2019]:
-PFBS = 0.654 ppt
(Maine DEP, 06.02.2020)</t>
  </si>
  <si>
    <t>Worcester Associates Landfill</t>
  </si>
  <si>
    <t>Southwest Harbor, Hancock County, Maine</t>
  </si>
  <si>
    <t>44.29258266	-68.34823028</t>
  </si>
  <si>
    <t>Highest drinking water detections [6/1/2017]:
-PFOA = 10.5 ppt
-PFOS = 13.6 ppt
(Maine DEP, 06.02.2020)</t>
  </si>
  <si>
    <t>Highest drinking water detections [6/1/2017]:
-PFHxA = 3.53 ppt
-PFBA = 1.15 ppt
-PFHpA = 3.63 ppt
-PFHxS = 3.19 ppt
(Maine DEP, 06.02.2020)</t>
  </si>
  <si>
    <t>"Behr concluded in 2002 that some compounds were leaching from the landfill into the neighboring wells. As a result of Behr’s conclusion, the MDEP installed water treatment systems on the affected wells."
https://www.courts.maine.gov/opinions_orders/supreme/lawcourt/2014/14me42li.pdf</t>
  </si>
  <si>
    <t>Yarmouth Sludge Compost Site</t>
  </si>
  <si>
    <t>Yarmouth, Cumberland County, Maine</t>
  </si>
  <si>
    <t>43.7909, -70.1657</t>
  </si>
  <si>
    <t>Highest compost detections [7/17/2019]:
-PFOA = 3080 ppt
-PFOS = 4360 ppt
(Maine DEP, 06.02.2020)</t>
  </si>
  <si>
    <t>Highest compost detections [7/17/2019]:
-PFBS = 727 ppt
(Maine DEP, 06.02.2020)</t>
  </si>
  <si>
    <t>Aberdeen Proving Ground</t>
  </si>
  <si>
    <t>Michaelsville Landfill</t>
  </si>
  <si>
    <t>Maryland</t>
  </si>
  <si>
    <t>Aberdeen, Harford County, Maryland</t>
  </si>
  <si>
    <t>https://www.civilianexposure.org/report-shows-15-military-bases-in-maryland-contaminated-with-pfas/</t>
  </si>
  <si>
    <t>https://www.harfordcountymd.gov/DocumentCenter/View/11470/Harford-County-Water-Quality-Report-2017</t>
  </si>
  <si>
    <t>"In 2012 APG testing showed the presence of perfluorinated compounds in 2 of the 7 Harford County Wells."
(Harford County, 2017)</t>
  </si>
  <si>
    <t>Aberdeen Proving Ground - Aberdeen and Edgewood areas - PFAS compounds have been detected in three areas in the surficial aquifer (two areas along the Western Boundary at the Aberdeen Area) and the G-Street area at Edgewood. Additional work is underway to document the extent of contamination. One of the Western Boundary locations was the source of PFAS in the Harford County Perryman wellfield. 
(Maryland DOE, 12.18.2019)</t>
  </si>
  <si>
    <t>https://mde.maryland.gov/PublicHealth/Pages/PFAS-Landing-Page.aspx</t>
  </si>
  <si>
    <t>https://drive.google.com/drive/u/0/folders/184120q-evbcbt2aOspWyLEhv8ftnBXO_</t>
  </si>
  <si>
    <t>https://drive.google.com/drive/u/1/folders/1bA0fTxac0RU2njTEx5JIcAWqZpYygC9D</t>
  </si>
  <si>
    <t>Bainbridge Naval Training Center</t>
  </si>
  <si>
    <t>Port Deposit, Cecil County, Maryland</t>
  </si>
  <si>
    <t>Firefighting foam used at the fire training area</t>
  </si>
  <si>
    <t>"The base is included on a list compiled by the Navy of installations showing bases with known or suspected releases of PFAS"</t>
  </si>
  <si>
    <t>No PFAS testing data available</t>
  </si>
  <si>
    <t>Beltsville Agricultural Research Center</t>
  </si>
  <si>
    <t>https://cumulis.epa.gov/supercpad/SiteProfiles/index.cfm?fuseaction=second.docdata&amp;id=0300415</t>
  </si>
  <si>
    <t>Bethesda Naval Support Activity</t>
  </si>
  <si>
    <t>Bethesda, Montgomery County, Maryland</t>
  </si>
  <si>
    <t>Former lab disposal area</t>
  </si>
  <si>
    <t>"Bethesda is included in a database compiled by the Department of Defense Environmental Restoration Program showing sites with potential PFC/PFAS contamination. The formal lab disposal area has been designated as an area of concern."</t>
  </si>
  <si>
    <t>Brandywine DRMO</t>
  </si>
  <si>
    <t>https://cumulis.epa.gov/supercpad/SiteProfiles/index.cfm?fuseaction=second.docdata&amp;id=0304462</t>
  </si>
  <si>
    <t>Brigadier General Thomas B. Baker Training Site</t>
  </si>
  <si>
    <t>Ellicott City, Howard County, Maryland</t>
  </si>
  <si>
    <t>Camp Baker</t>
  </si>
  <si>
    <t>Allegany County, Maryland</t>
  </si>
  <si>
    <t>Firefighting foam</t>
  </si>
  <si>
    <t>https://www.ewg.org/interactive-maps/2020-military-pfas-sites/map/</t>
  </si>
  <si>
    <t>https://drive.google.com/drive/folders/1bA0fTxac0RU2njTEx5JIcAWqZpYygC9D?usp=sharing</t>
  </si>
  <si>
    <t>Camp Fretterd Readiness Center</t>
  </si>
  <si>
    <t>Reistertown, Baltimore County, Maryland</t>
  </si>
  <si>
    <t>Curtis Bay Coast Guard Yard</t>
  </si>
  <si>
    <t>https://cumulis.epa.gov/supercpad/SiteProfiles/index.cfm?fuseaction=second.docdata&amp;id=0304341</t>
  </si>
  <si>
    <t>Fort Meade</t>
  </si>
  <si>
    <t>Fort Meade CDP, Maryland</t>
  </si>
  <si>
    <t>Fort George G. Meade, MD</t>
  </si>
  <si>
    <t>Firefighting foam used at Fort Meade</t>
  </si>
  <si>
    <t>https://mde.maryland.gov/programs/Water/water_supply/Documents/PFAS_Maryland_UCMR3_2012to2015_Method537.pdf</t>
  </si>
  <si>
    <t>On-base monitoring wells groundwater [2017]:
 -PFOS+PFOA= 300 - 87,000 ppt
(Sullivan, 3.2018)</t>
  </si>
  <si>
    <t xml:space="preserve">Provided sampling results verbally to EPA/MDE. Recommended five-year sampling in conjunction with Groundwater Operable Unit Final 5YR per Army policy for open sites. Sampling results fact sheet to be distributed to stakeholders by October 2018. 
</t>
  </si>
  <si>
    <t>6 Fort Meade drinking water supply wells showed no PFAS detections. 4 out of 4 groundwater wells on former Army Property tested above the LHA</t>
  </si>
  <si>
    <t>https://cumulis.epa.gov/supercpad/cursites/csitinfo.cfm?id=0300435</t>
  </si>
  <si>
    <t>https://drive.google.com/drive/u/1/folders/1x7iQQCXeG8cyqBy62-8ozSnzwFKgXBjQ</t>
  </si>
  <si>
    <t>Frederick Readiness Center</t>
  </si>
  <si>
    <t>Frederick, Frederick County, Maryland</t>
  </si>
  <si>
    <t>Gunpowder Military Reservation</t>
  </si>
  <si>
    <t>Gunpowder, Baltimore County, Maryland</t>
  </si>
  <si>
    <t>Indian Head Naval Surface Warfare Center</t>
  </si>
  <si>
    <t>Charles County, Maryland</t>
  </si>
  <si>
    <t>"Potential use of foam containing PFAS in fire training exercises" per the Navy</t>
  </si>
  <si>
    <t>Joint Base Andrews</t>
  </si>
  <si>
    <t>Prince George's County, Maryland</t>
  </si>
  <si>
    <t>Firefighting foam used at Joint Base Andrews</t>
  </si>
  <si>
    <t>https://drive.google.com/file/d/1tWbgtOOlJ2fIvbescNeFa7fzxNMxsK01/view?usp=sharing</t>
  </si>
  <si>
    <t>Highest on-base groundwater detections [2018]:
 -PFOA+PFOS = 38,400 ppt
 -PFOA = 16,000 ppt
 -PFOS = 33,000 ppt
(Air Force, 05.02.2018)</t>
  </si>
  <si>
    <t>Highest on-base groundwater detections [2018]:
 -PFBS = 6,100 ppt
(Air Force, 05.02.2018)</t>
  </si>
  <si>
    <t>The relationship between the groundwater and surface water drainage suggests that a portion of the groundwater discharges as base flow to six streams discharging from JBA. JBA and most of Prince George’s County obtain their public water supply from the Washington Suburban Sanitary Commission (WSSC) water utility. The source of the public water supply is surface water from the Potomac and Patuxent Rivers. No active drinking water supply wells are on JBA, and new drinking water supply wells are not permitted on JBA (HGL, May 2015).  Groundwater in the area has been impacted to an extent that would create a potential hazard to human health. However, groundwater is not used as a drinking water source on base, and the nearest public water supply well is more than 4 miles southeast [upgradient]. (Air Force, 05.02.2018)</t>
  </si>
  <si>
    <t>https://drive.google.com/drive/u/0/folders/1_PABuWcJsK5vRDsJ4_8nUTqEm7tptqJp</t>
  </si>
  <si>
    <t>La Plata Readiness Center</t>
  </si>
  <si>
    <t>La Plata, Charles County, Maryland</t>
  </si>
  <si>
    <t>Martin State Air National Guard Base</t>
  </si>
  <si>
    <t>Baltimore, Maryland</t>
  </si>
  <si>
    <t>Fire fighting foam</t>
  </si>
  <si>
    <t>https://www.militarypoisons.org/md-slow-on-pfas.html</t>
  </si>
  <si>
    <t>https://drive.google.com/file/d/14UC2kqxtan9zaVqB90dhnaMU6RXwja2J/view?usp=sharing</t>
  </si>
  <si>
    <t>https://drive.google.com/drive/folders/11ne8evaDa0YVPa8YiY4BSYEHmQptPYSQ?usp=sharing</t>
  </si>
  <si>
    <t>Naval Air Station Patuxent River</t>
  </si>
  <si>
    <t>Patuxent River, St. Mary's County, Maryland</t>
  </si>
  <si>
    <t>Firefighting foam used at Patuxent River Naval Air Station</t>
  </si>
  <si>
    <t>https://drive.google.com/file/d/1M0MYOgZaOxu-102uWzq5VGw36qBi4wTU/view?usp=sharing</t>
  </si>
  <si>
    <t>On-base monitoring wells - groundwater [2017]
 -PFOA= 5.3 - 1100 ppt 
 -PFOS= 4.1 - 38 ppt
(NAS Patuxent River, 5.4.2018)</t>
  </si>
  <si>
    <t xml:space="preserve">
On-base monitoring wells (groundwater)
 -PFBS: 3.9 - 20.1 ppt</t>
  </si>
  <si>
    <t>https://www.navfac.navy.mil/products_and_services/ev/products_and_services/env_restoration/installation_map/navfac_atlantic/washington/nas_patuxent_river/admin_records.html</t>
  </si>
  <si>
    <t>https://drive.google.com/drive/u/1/folders/1p0kstu1RNEi79ofar6p4noaPFs9n62KW</t>
  </si>
  <si>
    <t>Naval Research Laboratory Chesapeake Bay Detachment</t>
  </si>
  <si>
    <t>Chesapeake Beach, Maryland</t>
  </si>
  <si>
    <t>Firefighting foam used at Naval Research Laboratory Chesapeake Bay Detachment</t>
  </si>
  <si>
    <t>https://www.navfac.navy.mil/content/dam/navfac/Environmental/PDFs/env_restoration/nrl_cbd/NRL-CBD_Off-base_Sampling_Fact_Sheet_10152018.pdf</t>
  </si>
  <si>
    <t>On-base monitoring wells - groundwater [2017]:
 -PFOS+PFOA= 190 - 241,110 ppt
(Sullivan, 3.2018)</t>
  </si>
  <si>
    <t xml:space="preserve">Preliminary Assessment and Site Investigation initiated. The CERCLA process will continue. ASN (EI&amp;E) directed the Naval Facilities Engineering Command (NAVFAC) Environmental Restoration (ER) Program to conduct an off-base drinking water investigation to address this potential for exposure to PFAS in drinking water, including approximately 79 private drinking water wells which the Navy will request permission to sample. In July 2018, the Navy initiated off‐base drinking water sampling near NRL-CBD. </t>
  </si>
  <si>
    <t>https://www.navfac.navy.mil/products_and_services/ev/products_and_services/env_restoration/installation_map/navfac_atlantic/washington/nrl_cbd/nrl_cbd_pfas.html</t>
  </si>
  <si>
    <t xml:space="preserve">9 of 18 groundwater samples detected above the LHA. All 9 exceedances were in shallow groundwater. No deep grondwater exceedences detected. Of the 22 off-base private wells tested (as of Oct 2018), only 1 well had PFOA below 70 ppt, and 1 well detected some kind of PFAS chemical (not PFOS or PFOA) </t>
  </si>
  <si>
    <t>https://drive.google.com/drive/u/1/folders/1og5HTfy7oCE2dxSmzNFpAGb0WNN8rb4U</t>
  </si>
  <si>
    <t>Naval Surface Warfare Center Annapolis, Bay Head Road Annex</t>
  </si>
  <si>
    <t>Annapolis, Maryland</t>
  </si>
  <si>
    <t>https://drive.google.com/file/d/1fjGFrceNGYeqN6OPKTwVZ8zoNU_YgQJR/view?usp=sharing</t>
  </si>
  <si>
    <t>https://drive.google.com/drive/u/0/folders/13qrzpRyPSjgIu9TIyMEy2bvgaKax1KY4</t>
  </si>
  <si>
    <t>Naval Surface Warfare Center White Oak</t>
  </si>
  <si>
    <t>Silver Spring, Maryland</t>
  </si>
  <si>
    <t>10901 New Hampshire Avenue, Silver Spring, Maryland 20903-5640</t>
  </si>
  <si>
    <t xml:space="preserve">Firefighting foam used at White Oak - Naval Surface Warfare Center Dahlgren Division Detachment </t>
  </si>
  <si>
    <t>https://drive.google.com/file/d/1ls28EWbXXkJYeFaR-lpjXkbeVARM-wwq/view?usp=sharing</t>
  </si>
  <si>
    <t xml:space="preserve">On-base monitoring wells - groundwater [2017]:
 -PFOS+PFOA= 74 - 1,365 ppt
(Sullivan, 3.2018)
</t>
  </si>
  <si>
    <t>Sampling has been performed and the CERCLA process will continue</t>
  </si>
  <si>
    <t>8 out of 16 on-base groundwater monitoring well samples detected above the LHA</t>
  </si>
  <si>
    <t>https://drive.google.com/drive/u/0/folders/17plxjlKifVsobob6FD4br3j241kSKcGK</t>
  </si>
  <si>
    <t>Queen Anne Readiness Center</t>
  </si>
  <si>
    <t>Queen Anne, Queen Anne County, Maryland</t>
  </si>
  <si>
    <t>Solomons Island Navy Recreation Center</t>
  </si>
  <si>
    <t>Solomons Island, Calvert County, Maryland</t>
  </si>
  <si>
    <t>Firefighting foam, unexploded ordnance, discarded munitions, munitions constitutents, and other munitions and explosives of concern are found at the Recreation Center.</t>
  </si>
  <si>
    <t>US Naval Academy</t>
  </si>
  <si>
    <t>Fort Severn</t>
  </si>
  <si>
    <t>US Naval Academy, Annapolis, MD</t>
  </si>
  <si>
    <t>Firefighting foam used at Former Fort Severn - (currently) US Naval Academy</t>
  </si>
  <si>
    <t>On-base monitoring wells - groundwater [2017]:
 -PFOS+PFOA= 70 - 70,000 ppt
(Sullivan, 3.2018)</t>
  </si>
  <si>
    <t>54 out of 68 on-base monitoring well samples detected above the LHA</t>
  </si>
  <si>
    <t>https://drive.google.com/drive/u/1/folders/15EPaa7ocoNR29u-Eim8j_5SUQTJYm47x</t>
  </si>
  <si>
    <t>Webster Field Annex</t>
  </si>
  <si>
    <t xml:space="preserve">St. Inigoes, St. Mary's County, Maryland </t>
  </si>
  <si>
    <t>White Oak, Silver Spring, MD</t>
  </si>
  <si>
    <t>https://www.militarypoisons.org/webster-field.html</t>
  </si>
  <si>
    <t>https://www.militarypoisons.org/uploads/1/0/3/6/10362012/pfas_in_st._inigoes_creek.pdf</t>
  </si>
  <si>
    <t>https://mde.maryland.gov/programs/Water/FishandShellfish/Pages/StMarys_PFAS.aspx</t>
  </si>
  <si>
    <t>54 Richardson Road</t>
  </si>
  <si>
    <t>Massachusetts</t>
  </si>
  <si>
    <t>North Chelmsford, Massachusetts</t>
  </si>
  <si>
    <t>https://www.lowellsun.com/2021/05/06/analysis-finds-multiple-areas-of-pfas-at-site-of-temporary-chelmsford-fire-station/</t>
  </si>
  <si>
    <t>https://www.townofchelmsford.us/AgendaCenter/ViewFile/Item/3038?fileID=5355</t>
  </si>
  <si>
    <t>15/16 wells contained PFAS, 11 were above 20 ppt</t>
  </si>
  <si>
    <t>https://drive.google.com/drive/folders/1YVtIIZUQI6O_Lsb0O40kUXP6GuJwU-mR?usp=sharing</t>
  </si>
  <si>
    <t>https://drive.google.com/drive/folders/1VgdMu6_x_kxf36q2eAIhAEnCpniomQ1Y?usp=sharing</t>
  </si>
  <si>
    <t>https://cumulis.epa.gov/supercpad/cursites/csitinfo.cfm?id=0100392</t>
  </si>
  <si>
    <t>Barnes Air National Guard Base</t>
  </si>
  <si>
    <t>Westfield-Barnes Regional Airport</t>
  </si>
  <si>
    <t>Westfield, Massachusetts</t>
  </si>
  <si>
    <t>Firefighting foam used at Barnes Air National Guard Base and the Westfield-Barnes Regional Airport</t>
  </si>
  <si>
    <t>http://www.gazettenet.com/Barnes-Aquifer-Protection-Committee-discusses-private-well-testing-in-Westfield-due-recent-findings-of-contamination-7966841</t>
  </si>
  <si>
    <t>https://drive.google.com/file/d/1Op6dTP60VvhsUKjs2dMuZbbb4568OgNf/view?usp=sharing</t>
  </si>
  <si>
    <t xml:space="preserve">Westfield Water System wells highest detections - drinking water [2013]:
 -PFOA = 43 ppt 
 -PFOS= 160 ppt 
Westfield Water System wells highest detections - drinking water [2016]:
-PFOA= 140ppt
-PFOS= 1200 ppt
(Westfield 2020, PFCs &amp; Updates)
Highest groundwater detections at Former Fire Training Area 1, directly adjacent to base boundary [June 2016]:
 - PFOS = 1200 ppt
 - PFOA = 140 ppt
(TestAmerica, 10.17.2016)
Highest groundwater detections on base - Phase 1 Site Inspection Report [June 2017]:
 - PFOS = 950 ppt
 - PFOA = 79.3 ppt
 - PFOS+PFOA = 1,029 ppt
(Mass. Air National Guard, 3.13.2018)
Private well sampling [April-June 2017]:
 - 41 wells sampled
 - 24 wells were non-detect for PFOS+PFOA
 - 14 wells between 0-19 ppt PFOS+PFOA
 - 3 wells between 141-856 ppt PFOS+PFOA
(Mass DEP, 7.5.2017)
Westfield Water Dept finished drinking water, multiple sources [2018]: 
-PFOA = ND-6.9 ppt 
-PFOS = ND-22 ppt
(Retrieved from Mass EEA Data Portal)
Westfield Water System wells highest detections - drinking water [2019]:
-PFOA= 5.5 ppt
-PFOS= 9.1 ppt
Westfield Water System wells highest detections - drinking water [2020]:
-PFOA= 20 ppt
-PFOS= 19.1 ppt
(Westfield 2020, PFCs &amp; Updates)
</t>
  </si>
  <si>
    <t>Westfield Water Dept finished drinking water, multiple sources [2018]: 
-PFHXA = ND-4.5 ppt
-PFHXS = ND-31 ppt
-PFHPA = ND - 5.6 ppt
-PFBS = ND - 5.9 ppt
-PFNA = ND
(Retrieved from Mass EEA Data Portal)
Westfiled Water System wells 1 &amp; 2 [2016]:
-PFBS: high of 880 ppt
-PFHxS: high of 840 ppt
-PFHpA: high of 790 ppt 
-PFNA: high of 640 ppt
Westfield - drinking water [2017]:
-Total PFAS: 80.9 ppt
Highest groundwater detections at Former Fire Training Area 1, directly adjacent to base boundary [2016]:
 - PFBS = 100 ppt
 - PFHxS = 650 ppt
 - PFHpA = 42 ppt
(TestAmerica 10.17.2016)
Highest groundwater detections on base [2017]:
 - PFBS = 53.5 ppt
 - PFHpA = 28.7 ppt
 - PFHxS = 737 ppt
 - PFNA = 5.25 ppt
(Mass. Air National Guard, 3.13.2018)</t>
  </si>
  <si>
    <t>2013</t>
  </si>
  <si>
    <t>The Westfield Water System Well #7 was taken out of service in Dec 2015, except for being run during monthly sampling events. Well #8 has been out of service since January 2016. When Well#2 showed a PFOS+PFOA result of 82 ppt in June 2016, it was taken offline and a health advisory was distributed to residents. See (http://www.cityofwestfield.org/672/PFCs-Information-Updates) for more information.
In April 2018, Westfield City Council approved the first reading of a $13 million bond request that addresses the city's contaminated wells, improvements to the East Mountain water tank and a connection to the Springfield Water Works. The $13 million bond would pay for the temporary filtration of Well 2, which is already underway, and completion of permanent filtration of Wells 7 and 8.</t>
  </si>
  <si>
    <t>https://www.mass.gov/info-details/per-and-polyfluoroalkyl-substances-pfas</t>
  </si>
  <si>
    <t>https://drive.google.com/drive/folders/16MeBe4g9w_pulQuoERI_jhKkpUrtlang?usp=sharing</t>
  </si>
  <si>
    <t>https://drive.google.com/drive/u/1/folders/1VgdMu6_x_kxf36q2eAIhAEnCpniomQ1Y</t>
  </si>
  <si>
    <t>Barnstable County Fire Rescue Training Academy</t>
  </si>
  <si>
    <t>Barnstable Municipal Airport</t>
  </si>
  <si>
    <t>Hyannis &amp; Town of Barnstable, Massachusetts</t>
  </si>
  <si>
    <t>Firefighting foam used by Barnstable County Fire Rescue Training Academy  and Barnstable Municipal Airport</t>
  </si>
  <si>
    <t xml:space="preserve">http://www.townofbarnstable.us/PublicWorks/2016-06-21%20Hyannis%20Water%20PFOS%20Update.pdf </t>
  </si>
  <si>
    <t>Mary Dunn public water supply wells - drinking water [2014]:
 -PFOS= 98-430 ppt 
 -PFOA= nd-62 ppt 
Hyannis water system - Maher public supply wells - drinking water [2014]:
 -PFOS= 60-86 ppt 
 -PFOA= nd-20 ppt 
Airport  monitoring wells - groundwater [2016]:
 -PFOS= 12-120 ppt 
 -PFOA= 5-33 ppt 
Hyannis water system - Maher public supply wells - drinking water [2017]:
-PFOS= 38 ppt 
-PFOA= 51 ppt 
 Hyannis Water System finished drinking water, multiple sources [2018]: 
-PFOA = ND-17 ppt 
-PFOS = ND-160 ppt
(Retrieved from Mass EEA Data Portal)</t>
  </si>
  <si>
    <t>Hyannis Water System  finished drinking water, multiple sources [2017-2018]: 
-PFNA = ND-14 ppt
-PFHXS= ND-75 ppt
-PFHPA= ND-15 ppt
-PFBS= ND-8.2 ppt
(Retrieved from Mass EEA Data Portal)</t>
  </si>
  <si>
    <t>2016</t>
  </si>
  <si>
    <t xml:space="preserve">Mary Dunn wells contaminated by BFTA taken off line and GAC system installed in July 2015. 297 tons of excavated PFAS soil disposed at lined landfill in Massachusetts under BOL in January 2017. Two groundwater treatment vessels replaced in July 2016 and April 2017
BMA: MassDEP worked with Hyannis water department to prepare Public Notice for PFAS; Public Notices and Updates Issued in May, June, and July 2016 – Barnstable Wells on Required Quarterly Sampling per MassDEP Drinking Water Program. Airport to evaluate whether they are an additional source of PFAS to Mary Dunn Wells
</t>
  </si>
  <si>
    <t>http://eeaonline.eea.state.ma.us/EEA/fileviewer/Default.aspx?formdataid=0&amp;documentid=526261</t>
  </si>
  <si>
    <t>https://drive.google.com/drive/u/1/folders/14m5BGj9l9pOHAg62qn4i58EoN5zufips</t>
  </si>
  <si>
    <t>Bedford Naval Weapons Industrial Reserve Plant</t>
  </si>
  <si>
    <t>Bedford, Middlesex County, Massachusetts</t>
  </si>
  <si>
    <t>Firefighting foam used Bedford Naval Weapons Industrial Reserve Plant</t>
  </si>
  <si>
    <t>On-base monitoring wells - groundwater [2017]:
 -PFOS+PFOA: 167 ppt
(Sullivan, 3.2018)</t>
  </si>
  <si>
    <t>Preliminary Assessment and Site Investigation initiated. The CERCLA process will continue.</t>
  </si>
  <si>
    <t>1 out of 8 on-base monitoring wells tested above the LHA</t>
  </si>
  <si>
    <t>https://drive.google.com/drive/u/1/folders/10RBDL0T_AipxmnoBDCkSZMw8HqyrtzwD</t>
  </si>
  <si>
    <t>BJAT LLC</t>
  </si>
  <si>
    <t>https://cumulis.epa.gov/supercpad/SiteProfiles/index.cfm?fuseaction=second.docdata&amp;id=0106144</t>
  </si>
  <si>
    <t>Charles George Reclamation Trust Landfill</t>
  </si>
  <si>
    <t>https://ofmpub.epa.gov/frs_public2/fii_query_detail.disp_program_facility?p_registry_id=110024304028</t>
  </si>
  <si>
    <t>Fort Devens</t>
  </si>
  <si>
    <t>Devens Reserve Forces Training Area</t>
  </si>
  <si>
    <t>Devens, Middlesex &amp; Worcester Counties, Massachusetts</t>
  </si>
  <si>
    <t>Fort Devens, Massachusetts</t>
  </si>
  <si>
    <t>Firefighting foam used at Former Fort Devens; currently Devens Reserve Forces Training Area</t>
  </si>
  <si>
    <t xml:space="preserve">On-base monitoring wells - groundwater [2017]:
 -PFOS+PFOA= 77-19,000 ppt
(Sullivan, 3.2018)
Devens Public Water system - drinking water [2017]:
 -PFOS= 40-46 
 -PFOA= 21-22 ppt
(Devens Massechusetts, 2017) 
</t>
  </si>
  <si>
    <t xml:space="preserve">Devens Public Water system - drinking water [2017]:
 -PFHpA= 10-11 ppt 
 -PFHxS= 45-61 ppt 
(Devens Massechusetts, 2017) </t>
  </si>
  <si>
    <t>Preliminary Assessment and Site Inspection have been completed. Results of SI sampling are being shared and coordinated with MaDEP. RI/FSs are expected to begin in FY18. Deven’s MacPherson Well #3 had a combined PFAS detection of 134 ppt in 2017, and was taken offline in Feb 2018.</t>
  </si>
  <si>
    <t>https://www.nae.usace.army.mil/missions/projects-topics/former-fort-devens-environmental-cleanup/</t>
  </si>
  <si>
    <t>32 out of 72 off-base monitoring wells tested above the LHA</t>
  </si>
  <si>
    <t>https://drive.google.com/drive/u/1/folders/1nal1CLtJSN5v6R7NhqxO4FoJcbFf2hk-</t>
  </si>
  <si>
    <t>Fort Devens-Sudbury Training Annex</t>
  </si>
  <si>
    <t>https://semspub.epa.gov/src/collections/01/SC/MAD980520670</t>
  </si>
  <si>
    <t>Groveland Wells</t>
  </si>
  <si>
    <t>https://cumulis.epa.gov/supercpad/SiteProfiles/index.cfm?fuseaction=second.docdata&amp;id=0100750</t>
  </si>
  <si>
    <t>Hanscom Air Force Base</t>
  </si>
  <si>
    <t>Middlesex County, Massachusetts</t>
  </si>
  <si>
    <t>Firefighting foam used at Hanscom Air Force Base</t>
  </si>
  <si>
    <t>https://drive.google.com/file/d/1UK6_28VZ7uMH9bIHO49-2VKSBl4KKj0h/view?usp=sharing</t>
  </si>
  <si>
    <t>Highest on-base groundwater detections [2018]:
 -PFOA+PFOS = 44,360 ppt
 -PFOA = 11,000 ppt
 -PFOS = 44,000 ppt
(Air Force, 07.23.2018)</t>
  </si>
  <si>
    <t>Highest on-base groundwater detections [2018]:
 -PFBS = 540 ppt
 -PFBA = 790 ppt 
 -6:2 FTS = 7,600 ppt 
 -8:2 FTS = 1,000 ppt 
 -PFHpA = 710 ppt 
 -PFHxA = 6,200 ppt
 -PFHxS = 15,000 ppt
 -PFNA = 82 ppt
(Air Force, 07.23.2018)</t>
  </si>
  <si>
    <t>https://cumulis.epa.gov/supercpad/SiteProfiles/index.cfm?fuseaction=second.cleanup&amp;id=0100967</t>
  </si>
  <si>
    <t>Exposure pathways for ingestion of impacted groundwater and surface water are incomplete at the four AFFF areas and no immediate risks to human health were identified. Because the groundwater treatment system at Former FTA II is not designed to treat PFAS, the potential exists for migration of impacted groundwater off site. Use of AFFF during emergency response to the private plane crash discussed in Sections 1.0 and 5.4 has also likely impacted the Shawsheen River downstream from the Motor Pool Release Area. Surface water and groundwater remain media of concern and an RI is recommended to further assess and delineate PFAS impacts. (Air Force, 07.23.2018)</t>
  </si>
  <si>
    <t>https://drive.google.com/drive/u/0/folders/1_HKf_uJ37xnLDvCCPrEWgfMJy4X325Sf</t>
  </si>
  <si>
    <t>Industri-Plex</t>
  </si>
  <si>
    <t>https://cumulis.epa.gov/supercpad/cursites/csitinfo.cfm?id=0100580</t>
  </si>
  <si>
    <t>Iron Horse Park</t>
  </si>
  <si>
    <t>https://cumulis.epa.gov/supercpad/cursites/cadminrecord.cfm?id=0100524&amp;doc=Y&amp;colid=3765</t>
  </si>
  <si>
    <t>Joint Base Cape Cod</t>
  </si>
  <si>
    <t>Otis Air National Guard Base, Coast Guard Air Station Cape Cod, Camp Edwards, Cape Cod Space Force Station</t>
  </si>
  <si>
    <t>Barnstable County, Massachusetts</t>
  </si>
  <si>
    <t xml:space="preserve">Firefighting foam used at Joint Air Force Base Cape Cod </t>
  </si>
  <si>
    <t xml:space="preserve">http://www.capecodtimes.com/news/20160520/air-force-reacts-to-contaminated-falmouth-water-wells </t>
  </si>
  <si>
    <t>https://www.townofbourne.com/sites/g/files/vyhlif316/f/agendas/5_pfos.pfoa_.pdf</t>
  </si>
  <si>
    <t>Landfill monitoring wells - groundwater [2016]:
 -PFOS: 370 ppt
 -PFOA: 240 ppt
Flight Line area monitoring wells - groundwater [2016]:
 -PFOS: 21,000 ppt
 -PFOA: 800 ppt
Ashumet Valley monitoring wells - groundwater [2016]: 
 -PFOS: 27,000 ppt
 -PFOA: 9,800 ppt
(JBCC, 10.12.2016)
Mashpee Village well #6 - drinking water [2017]:
 -PFOS+PFOA: 19-72 ppt
(MassDEP, 5.9.2017) 
On-base groundwater monitoring wells [2017]
PFOS+PFOA= 71-21,800 ppt
Off-base groundwater monitoring wells [2017]
PFOS+PFOA= 90-3,200 ppt
(Sullivan, 2018)</t>
  </si>
  <si>
    <t>2015</t>
  </si>
  <si>
    <t>Off-Base: Sampling and analysis, retesting, two public wells taken offline; bottled water provision for 74 residences, GAC system installed at 13 residences, municipal water connections. Wellhead treatment funding anticipated 2018.
On-Base: Completed basewide Preliminary Assessment, initiated Site Inspection. An expanded SI will be conducted for tanker truck rollover where the site has proceeded to an RI since PFOS+PFOA greater than the LHA has been detected off base in private wells. In Falmouth contamination of 22 private drinking water wells is being mitigated by JBCC’s Air Force Civil Engineer Center
Residents of a 93-unit mobile home park in Mashpee called Lakeside Estates were provided with bottled water when contamination from the compound was initially detected, and the military base has now hooked the mobile homes up to the municipal water system. A municipal well in Mashpee Village that exceeded the LHA; MassDEP strongly recommended that Mashpee Village Well be taken out of service, which occured in March 2017.</t>
  </si>
  <si>
    <t>https://drive.google.com/drive/u/1/folders/1aopR_iu_3njcBZ9REhuhN5x5l_NVka5j</t>
  </si>
  <si>
    <t>Martha's Vineyard Airport</t>
  </si>
  <si>
    <t>Duke's County, Massachusetts</t>
  </si>
  <si>
    <t>Firefighting foam used at Martha's Vineyard Airport</t>
  </si>
  <si>
    <t>https://www.mvtimes.com/2018/12/03/airport-hold-briefing-water-contamination/</t>
  </si>
  <si>
    <t>Highest downgradient private drinking well detections [2018]:
 -PFOS = 917 ppt
 -PFOA = 470 ppt
(MVAC, 1.18.2019)
Highest groundwater detections at/near airport [2018]:
 -PFOS = 219 ppt
 -PFOA = 1,760 ppt
(MVAC, 1.18.2019)</t>
  </si>
  <si>
    <t>Highest downgradient private drinking well detections [2018]:
 -PFBS = 7.91 ppt
 -PFDA = 21.2 ppt
 -PFHpA = 553 ppt
 -PFHxS = 186 ppt
 -PFHxA = 1,260 ppt
 -PFNA = 67 ppt
(MVAC, 1.18.2019)
Highest groundwater detections at/near airport [2018]:
 -PFBS = 22.6 ppt
 -PFDA = 27.9 ppt
 -PFHpA = 1,550 ppt
 -PFHxS = 82.7 ppt
 -PFHxA = 4,400 ppt
 -PFNA = 309 ppt
(MVAC, 1.18.2019)</t>
  </si>
  <si>
    <t>Following completion of the preliminary investigation activities and AFFF assessment at Martha’s Vineyard Airport [MVY], an initial assessment of private wells near MVY was undertaken in October 2018 with the collection of samples from two private wells on Coffins Field Road which is located south of MVY. The results of these initial water samples from private wells at Coffins Field Road did not detect PFAS above the MassDEP Office of Research and Standards Guideline [ORSG] of 70 ppt. Sampling of additional private wells in another area located south of MVY on Waldrons Bottom Road and Vineyard Meadow Farms Road was initiated in early November 2018. This sampling identified concentrations of PFAS above 70 ppt and at concentrations that necessitated reporting to MassDEP as an imminent hazard [IH] based on a Method 3 risk characterization. On November 20, 2018, MassDEP was notified of this condition; RTN 4-0027571 was assigned to the PFAS release at MVY; and orally-approved IRA activities were initiated including providing bottled water to impacted residents and performing an extensive private well sampling and public notification program within the potentially impacted area. (MVAC, 1.18.2019 - Immediate Response Action Plan)</t>
  </si>
  <si>
    <t>The Site is located upon the Martha’s Vineyard Sole Source Aquifer, the primary drinking water source for the island. MVY operates a Non-Transient Non-Community Water System supplied with potable water by the Oak Bluffs Water District, a municipal supplier of drinking water for the area. The Oak Bluffs Water District system is interconnected with the Edgartown water system, and in the event of a water emergency, the Oak Bluffs water system can be fed from the Edgartown water system. In addition, three private water supply wells were identified on MVY properties that are not connected to the airport water system. The Airport Laundromat facility has a non-potable water supply well located at 1 Flight Path. A private water supply well is located at the former Amerigas building, which is currently unused. A private water supply well was also identified at a hanger building operated by Direct Flight (the Stanley Well). Wastewater from MVY is managed by an on-site wastewater treatment plant (WWTP). The WWTP includes approximately 2.4 miles of piping and services the airport facility and the Airport Business Park. Wastewater is treated via a rotating biological contactor prior to discharge to groundwater to the south of the airport on the portion of MVY in West Tisbury, Massachusetts. (MVAC, 1.18.2019 - Immediate Response Action Plan)</t>
  </si>
  <si>
    <t>https://drive.google.com/drive/u/1/folders/1ZSnfCjEVgjSoquBvZp4VC9YJmXxpWJHm</t>
  </si>
  <si>
    <t>MicroFab Inc (Former)</t>
  </si>
  <si>
    <t>https://cumulis.epa.gov/supercpad/SiteProfiles/index.cfm?fuseaction=second.docdata&amp;id=0100442</t>
  </si>
  <si>
    <t>Nantucket Memorial Airport</t>
  </si>
  <si>
    <t xml:space="preserve">Town &amp; County of Nantucket, Massachusetts </t>
  </si>
  <si>
    <t>AFFF use Nantucket Memorial Airport</t>
  </si>
  <si>
    <t>https://www.capecodtimes.com/news/20200712/carcinogenic-chemicals-found-in-nantucket-well-water</t>
  </si>
  <si>
    <t>https://www.ack-pfas.com/</t>
  </si>
  <si>
    <t>Airport Response &amp; Response Timeline: https://www.ack-pfas.com/
Upon the discpvery of PFAS chemicals in the drinking water supply, the Airport provided affected residents with botteld water and installed point-of-entry treatment filtering systems in the homes of the affected residents. As of 7/14/2020, the Airport Comission authorized ongoing investigations to search for additional PFAS contamination in the area of the airport. This additional testing includes areas wouth and to the west of the airport (Nantucket Airport, 2020).</t>
  </si>
  <si>
    <t>https://nantucket-ma.gov/1574/PFAS</t>
  </si>
  <si>
    <t>Naval Air Station South Weymouth</t>
  </si>
  <si>
    <t>Weymouth/Rockland/Abington, Massachusetts</t>
  </si>
  <si>
    <t>Firefighting foam used at Naval Air Station South Weymouth</t>
  </si>
  <si>
    <t xml:space="preserve">On-base monitoring wells - groundwater [2011]:
 -PFOS: nd - 27,000 ppt 
 -PFOA: nd - 25,000 ppt 
(NAVFAC, 11.14.2013)
On-base monitoring wells- groundwater [2017]
 -PFOS+PFOA: 71 - 256,000 ppt 
(Sullivan, 3.2018)
</t>
  </si>
  <si>
    <t>In 2010-2011, the Navy sampled at Hangar 1 and FFTA areas to delineate the nature and extent of PFOA and PFOS, finding 8 wells to exceed the provisional health advisory. Sampling underway to support basewide Remedial Investigation. The CERCLA process will continue.</t>
  </si>
  <si>
    <t>https://cumulis.epa.gov/supercpad/SiteProfiles/index.cfm?fuseaction=second.Healthenv&amp;id=0101826</t>
  </si>
  <si>
    <t>109 out of 186 on-base monitoring well samples detected above the LHA</t>
  </si>
  <si>
    <t>https://drive.google.com/drive/u/1/folders/1MK8yT90HSiM7GQ2H6qniWIzSAiG-3Y2u</t>
  </si>
  <si>
    <t>Nuclear Metals, Inc.</t>
  </si>
  <si>
    <t>https://semspub.epa.gov/src/collections/01/SC/MAD062166335</t>
  </si>
  <si>
    <t>Nyanza Chemical Waste Dump</t>
  </si>
  <si>
    <t>https://semspub.epa.gov/src/collections/01/SC/MAD990685422</t>
  </si>
  <si>
    <t>Olin Chemical</t>
  </si>
  <si>
    <t>https://cumulis.epa.gov/supercpad/SiteProfiles/index.cfm?fuseaction=second.docdata&amp;id=0100438</t>
  </si>
  <si>
    <t>Precision Coating Facility in Hudson</t>
  </si>
  <si>
    <t>Hudson, Middlesex County, Massachusetts</t>
  </si>
  <si>
    <t xml:space="preserve">Chemicals used at Precision Coating Company Facility </t>
  </si>
  <si>
    <t>https://www.mass.gov/doc/map-of-public-drinking-water-supplies-tested-for-pfas-chemicals/download</t>
  </si>
  <si>
    <t>Hudson Water Supply finished drinking water, multiple sources [2016-2019]: 
-PFOA = 2.7 - 59 ppt 
-PFOS = ND-10 ppt
(Retrieved from Mass EEA Data Portal)</t>
  </si>
  <si>
    <t>Hudson Water Supply finished drinking water, multiple sources [2016-2019]:
-PFNA = ND-3.6 ppt 
-PFHXA = ND-13 ppt
-PFHXS = ND-2.1
-PFHPA =ND-14 ppt
-PFBS = ND-4.2 ppt
(Retrieved from Mass EEA Data Portal)</t>
  </si>
  <si>
    <t>2 million-dollar filtration systems have been installed by the city. Precision Coating paid for the first water filtration system along with Boyd Coatings, the company that preceded Precision. These companies have been sued by the town (Schwan, 7.17.2019)</t>
  </si>
  <si>
    <t>https://drive.google.com/drive/u/0/folders/1_hXV7dfES_aLST9BipHKOund3fj4vmVV</t>
  </si>
  <si>
    <t>Re-Solve, Inc.</t>
  </si>
  <si>
    <t>https://cumulis.epa.gov/supercpad/SiteProfiles/index.cfm?fuseaction=second.docdata&amp;id=0100682</t>
  </si>
  <si>
    <t>Rehoboth National Guard Site</t>
  </si>
  <si>
    <t>Rehoboth, Bristol County, Massachusetts</t>
  </si>
  <si>
    <t>Silresim Chemical Corp.</t>
  </si>
  <si>
    <t>https://cumulis.epa.gov/supercpad/SiteProfiles/index.cfm?fuseaction=second.docdata&amp;id=0100326</t>
  </si>
  <si>
    <t>Springvale H&amp;T Water Treatment Plant</t>
  </si>
  <si>
    <t xml:space="preserve">Natick, Middlesex County, Massachusettes </t>
  </si>
  <si>
    <t>https://www.metrowestdailynews.com/story/news/2021/06/16/pfas-natick-drinking-water-massachusetts-contamination-environment/7700915002/</t>
  </si>
  <si>
    <t>https://drive.google.com/file/d/1FH_0spNpO02KvKpBdaa79bQ3xnSXOuj0/view?usp=sharing</t>
  </si>
  <si>
    <t>Sullivan's Ledge</t>
  </si>
  <si>
    <t>https://semspub.epa.gov/src/collections/01/AR/MAD980731343</t>
  </si>
  <si>
    <t>Sutton Brook Disposal Area</t>
  </si>
  <si>
    <t>Rocco Landfill</t>
  </si>
  <si>
    <t>https://cumulis.epa.gov/supercpad/SiteProfiles/index.cfm?fuseaction=second.docdata&amp;id=0100686</t>
  </si>
  <si>
    <t>W. R. Grace &amp; Co. (Acton Plant)</t>
  </si>
  <si>
    <t>https://semspub.epa.gov/src/collections/01/SC/MAD001002252</t>
  </si>
  <si>
    <t>Walton &amp; Lonsbury</t>
  </si>
  <si>
    <t>https://cumulis.epa.gov/supercpad/cursites/csitinfo.cfm?id=0100432</t>
  </si>
  <si>
    <t>Wells G&amp;H</t>
  </si>
  <si>
    <t>https://cumulis.epa.gov/supercpad/cursites/csitinfo.cfm?id=0100749</t>
  </si>
  <si>
    <t>Westover Air Reserve Base</t>
  </si>
  <si>
    <t>Chicopee, Massachusetts</t>
  </si>
  <si>
    <t>Firefighting foam used at Westover Air Reserve Base</t>
  </si>
  <si>
    <t>https://drive.google.com/file/d/1CA8zd1dvmIR0TWOxJ7K3hoTw-FN57Y6s/view?usp=sharing</t>
  </si>
  <si>
    <t xml:space="preserve">Highest groundwater detections [2018]:
 -PFOA+PFOS = 301,000 ppt
 -PFOA = 270,000 ppt
 -PFOS = 140,000 ppt
(Air Force, 08.13.2018) </t>
  </si>
  <si>
    <t xml:space="preserve">Highest on-base groundwater detections [2018]:
 -6:2 FTS = 360,000 ppt 
 -8:2 FTS = 910 ppt 
 -PFBS = 12,000 ppt 
 -PFBA = 24,000 ppt
 -PFHpA = 34,000 ppt 
 -PFHxS = 810,000 ppt
 -PFHxA = 210,000 ppt
 -PFNA = 1,200 ppt
 -PFPeA = 65,000 ppt 
 -PFOSA = 590 ppt
(Air Force, 08.13.2018) </t>
  </si>
  <si>
    <t>http://afcec.publicadmin-record.us.af.mil
https://www.mass.gov/info-details/per-and-polyfluoroalkyl-substances-pfas</t>
  </si>
  <si>
    <t>https://drive.google.com/drive/u/0/folders/1ijbOsBd7YL2BpF8p-Aebt2gGvv5hREzB</t>
  </si>
  <si>
    <t>120th Avenue Area</t>
  </si>
  <si>
    <t>Michigan</t>
  </si>
  <si>
    <t>Robinson Township, Ottawa County, Michigan</t>
  </si>
  <si>
    <t>42.985219, -86.082739</t>
  </si>
  <si>
    <t>https://www.michigan.gov/pfasresponse/0,9038,7-365-86511_82704-499530--,00.html</t>
  </si>
  <si>
    <t>https://www.michigan.gov/pfasresponse/0,9038,7-365-86511_95645-499530--,00.html</t>
  </si>
  <si>
    <t xml:space="preserve">Robinson Elementary School drinking water [Sept-Oct 2018]:
 -PFOS+PFOA = 110-119 ppt
(MPART 7.18.19), (Lofton - MLive - 2.11.19)
</t>
  </si>
  <si>
    <t>Monitoring Well = 2,142.27 ppt Total Tested PFAS
(MPART 7.18.19)</t>
  </si>
  <si>
    <t xml:space="preserve">Monitoring Wells [Feb 2019 - Mar 2019]:
- 24 monitoring well samples PFAS + PFOA 
- 24 results received
- 24 samples non-detect PFOS+PFOA
- 0 samples ND-70 ppt PFOS + PFOA 
- 3 samples above 70 ppt PFOS + PFOA
Highest result = 643.61 ppt PFOS+PFOA 
(MPART 7.18.19)
Private Non-Residential Water:
- 11 samples PFAS + PFOA
- 11 results received
- 1 samples non-detect PFOS+PFOA
- 6 samples ND-70 ppt PFOS + PFOA 
- 4 samples above 70 ppt PFOS + PFOA
(MPART 7.18.19)
Residential Drinking Wells [Nov 2018]:
- 61 residential samples PFAS + PFOA 
- 61 results received
- 32 samples non-detect PFOS + PFOA
- 28 samples ND - 70 ppt PFOS + PFOA
- 1 samples above 70 ppt PFOS + PFOA
(MPART 7.18.19)
PFAS compounds present in soil samples and elevated concentrations in groundwater at Robinson Elementary School and Robinson Township Fire Department indicate PFAS may have been released at both sites. EGLE explored whether this could have been caused by the use of Aqueous Film Forming Foam (AFFF or Class B Fire Fighting Foam). However, the Robinson Township Fire Department indicated AFFF is not currently possessed nor historically used, and the Fire Department does not have any historical knowledge of AFFF being applied in the area. An investigation by EGLE confirmed the foam currently used by the Robinson Township Fire Department does not contain PFAS. No other potential sources such as illicit dumping or disposal of industrial waste have been identified. (MPART 7.18.19)
</t>
  </si>
  <si>
    <t>https://www.michigan.gov/pfasresponse/</t>
  </si>
  <si>
    <t>https://drive.google.com/drive/u/1/folders/11Lw6aNpdh8t688heILngOOdSdcPZFHkA?ths=true</t>
  </si>
  <si>
    <t>https://drive.google.com/drive/u/1/folders/1Pms7FL2HqHNWHQ0nmFgIEcktFHXjhbny</t>
  </si>
  <si>
    <t>JZ column s</t>
  </si>
  <si>
    <t>1279 Rickett Road</t>
  </si>
  <si>
    <t>Brighton, Livingston County, Michigan</t>
  </si>
  <si>
    <t>Various fluid coupling, fabrication, engineering, and metal coating and finishing operations from at least 1985 until 2020.</t>
  </si>
  <si>
    <t>https://www.michigan.gov/pfasresponse/0,9038,7-365-86511_95645-538914--,00.html</t>
  </si>
  <si>
    <t>636 40th Street East</t>
  </si>
  <si>
    <t>Holland, Allegan County, Michigan</t>
  </si>
  <si>
    <t>3M Scotchgard used to fill spray cans and AFFF use at an aerosol paint packaging facility (MPART 6.20.19)</t>
  </si>
  <si>
    <t>https://www.michigan.gov/pfasresponse/0,9038,7-365-86511_82704-493753--,00.html</t>
  </si>
  <si>
    <t>Groundwater  [Oct 2018]:
- 16 monitoring well samples
- 16 results received
- 0 samples non-detect PFOS+PFOA
- 3 samples ND-70 ppt PFOS + PFOA 
- 13 samples above 70 ppt PFOS + PFOA
Highest value = 33,437 ppt PFOS+PFOA 
Residential Drinking Wells [Dec 2018]:
- 1 residential sample
- 1 result received
- 1 sample non-detect PFOS + PFOA
- 0 sample ND - 70 ppt PFOS + PFOA
- 0 sample above 70 ppt PFOS + PFOA
 Temporary Monitoring Wells [May 2019]:
- 29 monitoring well samples
- 18 results received
- 1 samples non-detect PFOS+PFOA
- 13 samples ND-70 ppt PFOS + PFOA 
- 4 samples above 70 ppt PFOS + PFOA
(MPART 6.20.19)</t>
  </si>
  <si>
    <t>Monitoring Well Samples [Oct 2018]:
Total Tested PFAS highest value = 73,866 ppt 
(MPART 6.20.19)</t>
  </si>
  <si>
    <t>Non-Detect (MPART 6.20.19)</t>
  </si>
  <si>
    <t>Monitoring Well Sample [Oct 2018] = 73,866 ppt Total Tested PFAS (MPART 6.20.19)</t>
  </si>
  <si>
    <t>PFAS was originally sampled for by the Holland Board of Public Works as part of the EGLE Industrial Pretreatment Program (IPP). The results of sampling a sump located on the south side of the building which discharges into the city of Holland’s sanitary sewer identified Total Tested PFAS at a concentration of approximately 6,000 ppt. Because of this, EGLE met with Sherwin-Williams, the current owner, and asked that they undertake an investigation to determine the nature and extent of the contamination (MPART 6.20.19)</t>
  </si>
  <si>
    <t>EGLE met with Sherwin-Williams, the current owner, and asked that they undertake an investigation to determine the nature and extent of the contamination at the site. With oversight from EGLE, Sherwin-Williams will continue to conduct investigation activities, including sampling the utility corridor and installing additional permanent monitoring wells where temporary borings showed significant detections in the groundwater, to determine the nature and extent of the impacts at the site (MPART 6.20.19)</t>
  </si>
  <si>
    <t>In the past, the site filled spray cans with 3M Scotchgard and its fire suppression system was primed with Aqueous Film Forming Foam (AFFF). The exact PFAS release location and the materials released is not known at this time. (MPART 6.20.19)
An interim treatment system has been installed to treat the sanitary discharge, which discharges into the city of Holland’s sanitary sewer, as of December 2018. (MPART 6.20.19)</t>
  </si>
  <si>
    <t>https://drive.google.com/drive/u/1/folders/1mMqi2BZyYtUS8MzLoWixy02GtYtgkUGj?ths=true</t>
  </si>
  <si>
    <t>A-W Custom Chrome</t>
  </si>
  <si>
    <t>East Pointe, Macomb County, Michigan</t>
  </si>
  <si>
    <t>17726 E. 9 Mile Rd, East Pointe</t>
  </si>
  <si>
    <t>Electroplating discharge</t>
  </si>
  <si>
    <t>https://www.glwater.org/wp-content/uploads/2020/02/PFAS-Minimization-Program-Summary.pdf</t>
  </si>
  <si>
    <t>Highest groundwater concentrations [9/26/2018]: 
-PFOS = 180 ppt
(GLWA, 01.30.2020)</t>
  </si>
  <si>
    <t>[9/26/2018] = 180 ppt
(GLWA, 01.30.2020)</t>
  </si>
  <si>
    <t>A.G. Simpson</t>
  </si>
  <si>
    <t>Sterling Heights, Macomb County, Michigan</t>
  </si>
  <si>
    <t>6640 Sterling Dr South, Sterling Heights</t>
  </si>
  <si>
    <t>Metal finishing</t>
  </si>
  <si>
    <t>Highest groundwater concentrations [10/22/2018]:
-PFOS = 350 ppt
(GLWA, 01.30.2020)</t>
  </si>
  <si>
    <t>[10/22/2018] = 350 ppt
(GLWA, 01.30.2020)</t>
  </si>
  <si>
    <t>Adams Plating</t>
  </si>
  <si>
    <t>Lansing, Ingham County, Michigan</t>
  </si>
  <si>
    <t>521 N. Rosemary, Lansing, MI</t>
  </si>
  <si>
    <t>In 1964, electroplating operations began at the site and continued until the building was destroyed in a fire in 2010</t>
  </si>
  <si>
    <t>https://www.michigan.gov/pfasresponse/0,9038,7-365-86511_82704-452825--,00.html</t>
  </si>
  <si>
    <t>https://www.michigan.gov/pfasresponse/0,9038,7-365-86511_95645-452825--,00.html</t>
  </si>
  <si>
    <t>Adept Plastic Finishing Inc. Factory</t>
  </si>
  <si>
    <t>Wixom, Oakland County, Michigan</t>
  </si>
  <si>
    <t>TRIBAR - Plant 5/6, Wixom, MI</t>
  </si>
  <si>
    <t xml:space="preserve">Adept Plastic Finishing Inc. factory </t>
  </si>
  <si>
    <t>https://www.mlive.com/news/index.ssf/2018/09/pfas_michigan_wixom_contaminat.html</t>
  </si>
  <si>
    <t>Wixom WWTP discharge [2018]: 
 -PFOS= 290 ppt
 -PFOA= 9.7 ppt
Groundwater at Adept Plastics/Tribar Manufacturing Plant 4 [2018]: 
 -PFOS= 28,000 ppt
(Gardner, 10.1.2018)</t>
  </si>
  <si>
    <t>Wixom WWTP discharge [2018]: 
 -PFHbA= 380 ppt
 -PFBA= 180 ppt
 -6:2 fluorotelomer sulfonate= 7,200 ppt
(Gardner, 10.1.2018)</t>
  </si>
  <si>
    <t xml:space="preserve">The city notified the MDEQ of the water testing results on June 27, and later confirmed that Adept Plating and Plastics, now operating as Tribar Manufacturing Inc., is the only identified source of enforceable PFOS contamination. By October 19, 2018,  Tribar has to detail how the "violations occurred and how future violations will be prevented," and provide a work plan for how it will prevent pass-through contamination while it finds a solution, and pay for the city's ongoing testing. State officials told the manager of Wixom's WWTP on Aug. 6 that the city is expected to do monthly tests of its effluent. Tribar/Adept has hired a contractor to install a granular activated carbon filter for the water it sends to the city's treatment plant. </t>
  </si>
  <si>
    <t>Wixom had its effluent tested on June 14, with results reported to city officials on June 25.
In Oct 2018, the Hamburg Township Board of Trustees sent a letter to Wixom's City Council requesting immediate action to totally eliminate the discharge of PFOS from the city's wastewater treatment plant. The letter cited Hamburg Township residents' feelings of "abject disbelief," "anger" and "fear for their health and the health of their families."</t>
  </si>
  <si>
    <t>https://drive.google.com/drive/u/0/folders/11Y5aGbpkJLfCizHEPDtigcl0sj9Opjfc</t>
  </si>
  <si>
    <t>DS column A</t>
  </si>
  <si>
    <t>Adrian Landfill</t>
  </si>
  <si>
    <t>Adrian, Lenawee County, Michigan</t>
  </si>
  <si>
    <t>41.888357, -83.992735</t>
  </si>
  <si>
    <t>https://www.wastedive.com/news/pfas-forever-chemicals-waste-disposal-landfill-leachate/587042/</t>
  </si>
  <si>
    <t>https://www.michigan.gov/pfasresponse/0,9038,7-365-86511_95645-530255--,00.html</t>
  </si>
  <si>
    <t>Pontiac, Oakland County, Michigan</t>
  </si>
  <si>
    <t>501 Collier Rd, Pontiac, Michigan</t>
  </si>
  <si>
    <t>Highest groundwater concentrations [3/25/2019]:
-PFOA = 170 ppt
-PFOS = 49 ppt
(GLWA, 01.30.2020)</t>
  </si>
  <si>
    <t xml:space="preserve">
(GLWA, 01.30.2020)</t>
  </si>
  <si>
    <t>[3/25/2019] = 219 ppt
(GLWA, 01.30.2020)</t>
  </si>
  <si>
    <t>Aero Box</t>
  </si>
  <si>
    <t>Roseville, Macomb County, Michigan</t>
  </si>
  <si>
    <t>20101 Cornille Dr, Detroit</t>
  </si>
  <si>
    <t>Highest groundwater concentrations [10/23/2018]:
-PFOA = 40 ppt
(GLWA, 01.30.2020)</t>
  </si>
  <si>
    <t>[10/23/2018] = 40 ppt
(GLWA, 01.30.2020)</t>
  </si>
  <si>
    <t>Aero-Motive Company</t>
  </si>
  <si>
    <t>Kalamazoo, Kalamazoo County, Michigan</t>
  </si>
  <si>
    <t>5688 ML Avenue, Kalamazoo, MI</t>
  </si>
  <si>
    <t>Sources of onsite pollution include waste dumped in a disposal pit; trichloroethene (TCE) used for cleaning and in a degreaser, floor drains, and other solvents dumped near the loading dock and in an onsite disposal pit. A release from a 2,500-gallon underground storage tank was reported in 1991. The contaminants detected in the soil and groundwater are volatile organic compounds, mainly the degreasing chemical TCE and associated degradation compounds. PFAS sampling was conducted by ELGE and their consultant due to the historical operations that may have involved PFAS coated or containing products and, known historical presence and migration of contaminants, and the close proximity of residential wells.</t>
  </si>
  <si>
    <t>https://www.michigan.gov/pfasresponse/0,9038,7-365-86511_95645-535385--,00.html</t>
  </si>
  <si>
    <t>Aevitas Specialty Services Corp.</t>
  </si>
  <si>
    <t>Detroit, Wayne County, Michigan</t>
  </si>
  <si>
    <t>663 Lycaste St, Detroit</t>
  </si>
  <si>
    <t>Centralized waste treatment</t>
  </si>
  <si>
    <t>Highest groundwater concentrations [10/15/2018]:
-PFOA = 10 ppt
-PFOS = 70 ppt
(GLWA, 01.30.2020)</t>
  </si>
  <si>
    <t>[10/15/2018] = 80 ppt
(GLWA, 01.30.2020)</t>
  </si>
  <si>
    <t>Allied Paper Landfill</t>
  </si>
  <si>
    <t>268 East Alcott, Kalamazoo, MI</t>
  </si>
  <si>
    <t>https://www.michigan.gov/pfasresponse/0,9038,7-365-86511_95645-537938--,00.html</t>
  </si>
  <si>
    <t>https://www.michigan.gov/pfasresponse/0,9038,7-365-86511_95645-538443--,00.html</t>
  </si>
  <si>
    <t>Alpena Combat Readiness Training Center (CRTC)</t>
  </si>
  <si>
    <t>Alpena County Regional Airport</t>
  </si>
  <si>
    <t>Alpena, Alpena County, Michigan</t>
  </si>
  <si>
    <t>45.0680388589, -83.5659368286</t>
  </si>
  <si>
    <t>Firefighting foam used at the Alpena Combat Readiness Training Center (CRTC)</t>
  </si>
  <si>
    <t>https://www.michigan.gov/pfasresponse/0,9038,7-365-86511_82704_84544---,00.html</t>
  </si>
  <si>
    <t>Highest on-base groundwater detections [2017]:
 -PFOA+PFOS = 82,000 ppt
 -PFOA = 15,000 ppt
 -PFOS = 67,000 ppt
(Air Force, 3.2018)
As of the week of July 13, 2018:
- 115 private wells have been tested for PFOA/PFOS 
- 73 are non-detects
- 34 PFOA &amp; PFOS detected (0.56 - 15.6 ppt)
- 0 samples above MDEQ criteria - PFOA+PFOS 70 ppt
- 51 any PFAS detected (0.51 - 52.1 ppt)
- One well near the old tannery detected PFOA/PFOS at 1,260 ppt
(Schulwitz, 6.23.2018)
PFOS + PFOA drinking water sampling as of March 10, 2020: 
 -124 samples  
 -93 samples ND
 -31 samples between ND and standard (70 ppt) 
 -0 samples greater than 70 ppt 
(MPART, 2020)</t>
  </si>
  <si>
    <t>Highest on-base groundwater detections [2017]:
 -PFBS = 190 ppt 
 -PFPeA = 760 ppt 
 -6:2 FTS = 6,700 ppt 
 -8:2 FTS = 98 ppt 
 -PFHpA = 290 ppt 
 -PFHxA = 2,000 ppt 
 -PFHxS = 31,000 ppt
 -PFNA = 430 ppt
(Air Force 3.2018)</t>
  </si>
  <si>
    <t xml:space="preserve">-MDEQ was made aware of the CRTC site when the Department of Military and Veterans Affairs notified them of an on-base groundwater detection for PFOA/PFOS. Two public meetings have been held at the Alpena CRTC.
On November 7, 2017, the MDEQ began sampling residential wells.
Additional private water well sampling will continue as sampling requests within the designated sampling area are received.
Filters have been provided to approximately 31 homes.
-EGLE started testing around the Alpena Hide &amp; Leather Co. (closed in 1952) site in August 2017. The state is currently excavating contaminated soils and buried leather hides at the site. EGLE will continue to conduct pilot test performace groundwater sampling, investigate and sample foam on the Thunder Bay River, and follow up on resident calls and emails related to the site. (MPART 6.6.19)
</t>
  </si>
  <si>
    <t>https://www.michigan.gov/pfasresponse/0,9038,7-365-86513_96296-525356--,00.html</t>
  </si>
  <si>
    <t xml:space="preserve">All contaminated private residential wells have been affected by the Alpena CRTC plume, not by Alpena Hide and Leather. The latter has not affected any drinking water sources.
DEQ started testing around the Alpena Hide &amp; Leather Co. (closed in 1952) site in August 2017. PFAS have been detected in groundwater, soils, and in the river. Nearby homes &amp; businesses use municipal water. </t>
  </si>
  <si>
    <t>https://drive.google.com/drive/u/0/folders/1rh7BCnmHXqyKXKW8PFw8Sw6kCJza1p9X</t>
  </si>
  <si>
    <t>Alpena Hide and Leather</t>
  </si>
  <si>
    <t>45.074490, -83.436063</t>
  </si>
  <si>
    <t>Tannery waste/emissions from Alpena Hide &amp; Leather Co. (MPART 6.6.19)</t>
  </si>
  <si>
    <t>https://www.michigan.gov/pfasresponse/0,9038,7-365-86511_82704-452810--,00.html</t>
  </si>
  <si>
    <t>On-site groundwater [Dec 2019-Jun 2020]:
 - 288 monitoring well samples for PFOS+PFOA
 - 264 results received
 - 39 samples non-detect 
 - 107 samples between ND-70 ppt 
 - 118 samples above 70 ppt PFOS+PFOA
(MPART 6.6.19)</t>
  </si>
  <si>
    <t>https://drive.google.com/drive/u/1/folders/1hVvbjcFo-EHGwmMpJZSnANY_0qqxFiv6</t>
  </si>
  <si>
    <t>Alpena Wastewater Treatment Plant</t>
  </si>
  <si>
    <t>Alpena, Michigan</t>
  </si>
  <si>
    <t>https://drive.google.com/file/d/1tCcynjyVbxACqzjjHhuhY7KSeAKZ1V7r/view?usp=sharing</t>
  </si>
  <si>
    <t>Ann Arbor Wastewater Treatment Plant</t>
  </si>
  <si>
    <t>Ann Arbor, Michigan</t>
  </si>
  <si>
    <t>Arted Chrome Plating</t>
  </si>
  <si>
    <t>38 Piquette St, Detroit</t>
  </si>
  <si>
    <t>Electroplating</t>
  </si>
  <si>
    <t>Highest groundwater concentrations [8/8/2018]:
-PFOS = 69 ppt
(GLWA, 01.30.2020)</t>
  </si>
  <si>
    <t>[8/8/2018] = 69 ppt
(GLWA, 01.30.2020)</t>
  </si>
  <si>
    <t>Ashley Avenue Disposal Area</t>
  </si>
  <si>
    <t>Grattan Township, Kent County, Michigan</t>
  </si>
  <si>
    <t>43.06466081, -85.32714363</t>
  </si>
  <si>
    <t>https://www.michigan.gov/pfasresponse/0,9038,7-365-86511_82704-499524--,00.html</t>
  </si>
  <si>
    <t>https://www.michigan.gov/pfasresponse/0,9038,7-365-86511_95645-499524--,00.html</t>
  </si>
  <si>
    <t xml:space="preserve"> Groundwater [Jan 2019 - Apr 2019]:
- 10 monitoring well samples 
- 10 results received
- 4 samples non-detect PFOS+PFOA
- 5 samples ND-70 ppt PFOS + PFOA 
- 1 samples above 70 ppt PFOS + PFOA
[Jan 2019]: Highest result = 55 ppt PFOS + PFOA
[Apr 2019]: Highest result = 103 ppt PFOS+PFOA
(MPART 6.20.19)
Residential Wells [Jan 2018]:
- 5 residential samples 
- 5 results received
- 5 samples non-detect PFOS + PFOA
- 0 samples ND - 70 ppt PFOS + PFOA
- 0 samples above 70 ppt PFOS + PFOA
(MPART 6.20.19)</t>
  </si>
  <si>
    <t>https://drive.google.com/drive/u/1/folders/124u3k5w_5Nui1VXjYWqi4zCXHxR-S_3Q?ths=true</t>
  </si>
  <si>
    <t>BASF Corporation</t>
  </si>
  <si>
    <t>Wyoming, Kent County, Michigan</t>
  </si>
  <si>
    <t>42.934718, -85.688408</t>
  </si>
  <si>
    <t>https://www.michigan.gov/pfasresponse/0,9038,7-365-86511_82704-500861--,00.html</t>
  </si>
  <si>
    <t>Groundwater Effluent [May 2018]:
- 1 sample above 70 ppt PFOS + PFOA 
- PFOS = 517 ppt
- PFOA = 30.6 ppt
(MPART 7.1.19)</t>
  </si>
  <si>
    <t>Community/private</t>
  </si>
  <si>
    <t>https://drive.google.com/drive/u/1/folders/1k6D0yEygkkQ02Egxn4vVURL-EDdTflOA?ths=true</t>
  </si>
  <si>
    <t>Battle Creek Wastewater Treatment Plant</t>
  </si>
  <si>
    <t>Battle Creek, Michigan</t>
  </si>
  <si>
    <t>Bay City Wastewater Treatment Plant</t>
  </si>
  <si>
    <t>Bay City, Michigan</t>
  </si>
  <si>
    <t>Beacon Park Finishing</t>
  </si>
  <si>
    <t>15765 Sturgeon, Roseville</t>
  </si>
  <si>
    <t>Highest groundwater concentrations [10/22/2018]:
-PFOA = 4.3 ppt
-PFOS = 50000 ppt
(GLWA, 01.30.2020)</t>
  </si>
  <si>
    <t>[2/11/2019] = 50004 ppt
(GLWA, 01.30.2020)</t>
  </si>
  <si>
    <t>Belmont Armory</t>
  </si>
  <si>
    <t>Belmont, Kent County, Michigan</t>
  </si>
  <si>
    <t>Big Hill Landfill</t>
  </si>
  <si>
    <t>Sturgis, Michigan</t>
  </si>
  <si>
    <t>41.806755, -85.390336</t>
  </si>
  <si>
    <t>Groundwater treatment system at Big Hill Landfill</t>
  </si>
  <si>
    <t>https://www.sturgisjournal.com/news/20200708/pfas-test-results-at-landfill-released</t>
  </si>
  <si>
    <t>https://www.sturgismi.gov/pfas/</t>
  </si>
  <si>
    <t>State agency</t>
  </si>
  <si>
    <t>Further testing in the area has been delayed due to COVID-19, but given that the current test results exceed South Dakota's proposed drinking water standards, further testing of wells on Big Hill Road that could be affected by contamaination from the landfill will be tested in the future (Sturgis Journal 07.09.2020)</t>
  </si>
  <si>
    <t>https://drive.google.com/drive/u/0/folders/1Wc7ahOv-rkPJ3ZntH2GKFwyn3r6qMhkT</t>
  </si>
  <si>
    <t>https://drive.google.com/drive/u/0/folders/1uabj078alqwg8GIADRa0PuaF4PmIOuX4</t>
  </si>
  <si>
    <t>HZ site added</t>
  </si>
  <si>
    <t>Bronson Wastewater Treatment Plant</t>
  </si>
  <si>
    <t>Bronson, Michigan</t>
  </si>
  <si>
    <t>Camp Grayling Joint Maneuver Training Center</t>
  </si>
  <si>
    <t>Grayling, Crawford County, Michigan</t>
  </si>
  <si>
    <t xml:space="preserve">Firefighting foam used at Camp Grayling Army Airfield/Joint Maneuver Training Center </t>
  </si>
  <si>
    <t xml:space="preserve">http://www.mlive.com/news/index.ssf/2017/05/deq_camp_grayling_pfos_pfoa.html </t>
  </si>
  <si>
    <t>https://www.michigan.gov/pfasresponse/0,9038,7-365-86511_82704_84187---,00.html</t>
  </si>
  <si>
    <t xml:space="preserve">On-Base groundwater monitoring wells [2017]:
 -PFOS+PFOA= 87-2,650 ppt
Off-base public drinking water system [2017]:
 -PFOS+PFOA= 70-188 ppt
(Sullivan, 3.2018)
Off-Base groundwater monitoring wells [2017]:
 -PFOA= 97 ppt
 -PFOS= 250-740 ppt
 -PFOS+PFOA= high of 801 ppt
(Ellison, 1.19.2019)
</t>
  </si>
  <si>
    <t>Grayling city municipal wells (to east of base) tested positive for PFHxS
(Ellison 1.19.2019)</t>
  </si>
  <si>
    <t xml:space="preserve">Residential drinking water wells were sampled downgradient of the Camp Grayling Airfield where groundwater samples indicated PFOS/PFOA above the LHA. The Michigan DHHS paid for aquasana drinking water filter systems under counter faucet and the local Health Dept. had them installed in any home with PFOS/PFOA detections. 42 systems have been installed. An additional 14, purchased by local Health Dept. were installed by home owners. The Michigan DEQ has been funded to conduct off-post residential sampling and hydrologic study. The DHHS and local Health Dept. will continue to purchase filter systems and install them as needed or requested by home owners. Michigan DEQ is continuing to expand the area of drinking water sampling to the east side of the airfield... As of Dec 2018, residents in 420 homes in and near Grayling now are using water filters, more than 1,120 homes around the community have been tested, private wells within the city have tested above 1,000-ppt for Total PFAS detection.
</t>
  </si>
  <si>
    <t>https://drive.google.com/drive/u/1/folders/1D-Vrphg-gT3y8D84X6DiNj_AM9sIwLUe</t>
  </si>
  <si>
    <t>Central Sanitary Landfill</t>
  </si>
  <si>
    <t>Pierson, Montcalm County, Michigan</t>
  </si>
  <si>
    <t>21545 W Cannonsville Rd, Pierson, MI 49339</t>
  </si>
  <si>
    <t>Wolverine Worldwide tannery waste disposed of at the Central Sanitary Landfill since mid 1980s (MPART 6.20.19)</t>
  </si>
  <si>
    <t>https://www.michigan.gov/pfasresponse/0,9038,7-365-86511_82704-468563--,00.html</t>
  </si>
  <si>
    <t>Groundwater  [Feb 2018 - Jan 2019]:
- 93 monitoring well samples
- 72 results received
- 15 samples non-detect PFOS+PFOA
- 29 samples ND-70 ppt PFOS+PFOA
- 28 samples above 70 ppt PFOS+PFOA
Drinking Water [May 2018-Oct 2018]:
- 28 residential, type II  samples 
- 28 results received
- 22 samples non-detect PFOS+PFOA
- 6 samples ND-70 ppt PFOS+PFOA
- 0 samples above 70 ppt PFOS+PFOA
(MPART 8.15.2019)</t>
  </si>
  <si>
    <t>Shallow Groundwater Sample [Feb 2018], located on the west side of the landfill near U.S. 131 = 1,062 ppt Total Tested PFAS
(Airgood 4.27.2018 - Anger, anxiety about PFAS expressed at landfill pollution meeting)</t>
  </si>
  <si>
    <t>In November 2017, Wolverine World Wide identified Central Sanitary Site as a location where they disposed of tannery wastes likely containing PFAS. CSL first collected monitoring well samples in February 2018, which confirmed elevated levels of PFAS. (MPART 8.15.2019)</t>
  </si>
  <si>
    <t>From December 2017-February 2018, EGLE proactively required CSL to develop a workplan to address several issues identified at the site, including the conceptual site model and potential PFAS contamination of groundwater at CSL. On April 13, 2018, EGLE learned that onsite monitoring wells that were sampled contained PFAS that exceeded the 70 ppt LHA and immediately began working with CSL, the MDHHS and the Mid-Michigan District Health Department (MMDHD) to develop a phased sampling plan of domestic wells close to and in the directions of groundwater flow from the landfill. June 18, 2018, EGLE, MDHHS, MMDHD, along with CSL, hosted a community open house and public meeting at Tri County High School in Howard City, Michigan. 26 households have been tested by CSL.Three households have been provided a filter by CSL and filters were offered to any resident in the Phase I or II investigation area who had a PFAS detection. (MPART 8.15.2019)
The MDEQ called a public meeting in late April 2018. Republic General Manager, Todd Harland, told concerned residents that a company representative would go door-to-door to houses and businesses within a square mile of the landfill, providing bottled water and testing their private wells. 21 drinking water wells are being targeted for initial testing. In the meeting, the DEQ mentioned plans to install new monitoring wells around the landfill to inform them if PFAS begins migrating away from the landfill. The Mid Michigan District Health Department will be working with the DEQ as an extra resource to provide information to residents looking for further answers. Three households have been provided a filter by CSL and filters were offered to any resident in the Phase I or II investigation area who had a PFAS detection as a precaution by the Mid-Michigan District Health Department.</t>
  </si>
  <si>
    <t>One resident spoke at an April 26, 2018 meeting with concerns about contamination on his land. He believes that his young sons' low birth weight and other health issues may be a result of PFAS. Other residents at the meeting expressed their concerns about action from state representatives and potential health issues. (Airgood 4.27.2018 - Anger, anxiety about PFAS expressed at landfill pollution meeting)</t>
  </si>
  <si>
    <t>CSL is to provide a workplan to further delineate PFAS impacts to groundwater and asses the capture zone of their groundwater treatment system. (MPART 8.15.2019)
"5 of the 12 monitoring wells tested in February 2018 contained PFAS levels over 70 ppt. (MPART 8.15.2019)
According to documents and former employees, Wolverine began sending sludge from the former Rockford tannery to the Central Sanitary Landfill in the early 1980s. Wolverine began using PFAS-laden 3M Scotchgard to treat shoe leather at the tannery in 1958."
One resident spoke at an April 26, 2018 meeting with concerns about contamination on his land. He believes that his young sons' low birth weight and other health issues may be a result of PFAS. Other residents at the meeting expressed their concerns about action from state representatives and potential health issues. (Airgood 4.27.2018 - Anger, anxiety about PFAS expressed at landfill pollution meeting)</t>
  </si>
  <si>
    <t>Three households have been provided a filter by CSL and filters were offered to any resident in the Phase I or II investigation area who had a PFAS detection (MPART 8.15.2019)</t>
  </si>
  <si>
    <t>https://drive.google.com/drive/u/1/folders/1TRMlHCnrc8nwI5CG2UyGsWAvBF_NVyod?ths=true</t>
  </si>
  <si>
    <t>Cherry Capital Airport</t>
  </si>
  <si>
    <t>Traverse City, Grand Traverse County, Michigan</t>
  </si>
  <si>
    <t>Firefighting foam used at airport, Nov. 28 &amp; Dec. 5</t>
  </si>
  <si>
    <t>https://www.record-eagle.com/news/local_news/tc-fire-released-pfas-laden-foam-at-airport/article_c609fa98-7918-11eb-8e0f-1b64b9b4b806.html</t>
  </si>
  <si>
    <t>PFNA: 687 ppt, PFHxS: 25.1 ppt. In soil, PFOS was recorded at 4.68 ppb.</t>
  </si>
  <si>
    <t>https://www.michigan.gov/pfasresponse/0,9038,7-365-86511_95645-556746--,00.html</t>
  </si>
  <si>
    <t>https://drive.google.com/file/d/1jHsyyQZF8xh5abgvsKLtUHD67t6ngu6l/view?usp=sharing</t>
  </si>
  <si>
    <t>https://drive.google.com/drive/folders/1Pms7FL2HqHNWHQ0nmFgIEcktFHXjhbny?usp=sharing</t>
  </si>
  <si>
    <t>Chor Industries</t>
  </si>
  <si>
    <t>Troy, Oakland County, Michigan</t>
  </si>
  <si>
    <t>500 Robbins, Troy</t>
  </si>
  <si>
    <t>Highest groundwater concentrations [10/30/2018]:
-PFOS = 250 ppt
(GLWA, 01.30.2020)</t>
  </si>
  <si>
    <t>[10/30/2018] = 250 ppt
(GLWA, 01.30.2020)</t>
  </si>
  <si>
    <t>Cintas Corporation</t>
  </si>
  <si>
    <t>Westland, Wayne County, Michigan</t>
  </si>
  <si>
    <t>42.970590, -83.761588</t>
  </si>
  <si>
    <t>Highest groundwater concentrations [9/11/2018]:
-PFOS = 40 ppt
(GLWA, 01.30.2020)</t>
  </si>
  <si>
    <t>[9/11/2018] = 40 ppt
(GLWA, 01.30.2020)</t>
  </si>
  <si>
    <t>City of Flint Landfill at Bishop International Airport</t>
  </si>
  <si>
    <t>Floridaint, Genesse County, Michigan</t>
  </si>
  <si>
    <t>42.970203, -83.764171</t>
  </si>
  <si>
    <t>Former landfill (City of Flint Landfill) on the Bishop Airport property (MPART 6.25.2019)</t>
  </si>
  <si>
    <t>https://www.michigan.gov/pfasresponse/0,9038,7-365-86511_82704-487728--,00.html</t>
  </si>
  <si>
    <t>Groundwater [Oct 2018 - Jun 2019]:
- 9 monitoring well samples 
- 9 results received
- 4 samples non-detect PFOS+PFOA
- 2 samples ND-70 ppt PFOS + PFOA 
- 3 samples above 70 ppt PFOS + PFOA
Highest groundwater detections [Oct 2018]
- PFOS + PFOA = 810 ppt
- Total PFAS = 1,236 ppt
Resdiential Drinking Wells [Mar 8, 2019]:
- 1 residential sample 
- 1 result received 
- 1 sample non-detect PFOS + PFOA
- 0 sample ND - 70 ppt PFOS + PFOA
- 0 sample above 70 ppt PFOS + PFOA
(MPART 8.1.2019)</t>
  </si>
  <si>
    <t>Non-Detect (MPART 8.1.2019)</t>
  </si>
  <si>
    <t>Groundwater Sample [Oct 2018] = 1,236 ppt Total PFAS
(MPART 8.1.2019)</t>
  </si>
  <si>
    <t>EGLE collected groundwater samples of the site in Oct 2018 on behalf of the city of Flint. Results received in Nov indicated elevated levels of PFAS. One residential drinking well has been tested and results indicated non-detect levels of PFAS. (MPART 8.1.2019)</t>
  </si>
  <si>
    <t>EGLE has started evaluating existing data to determine the nature of the regional groundwater aquifers.  Additionally, a more detailed evaluation of site liability is under review. Over the next several months, work will include evaluating the new data and determining if drinking water aquifer impacts exist and to evaluate potential risk to nearby private wells. Future work will be conducted in cooperation with the city of Flint. EGLE will continue to coordinate with multiple local and state agency partners at the site. They are also wroking to evaluate site liability and financial viability. (MPART 8.1.2019)</t>
  </si>
  <si>
    <t>The airport is located along Swartz Creek. Areas near the airport appear to be serviced by private wells. There is currently no indication of impact to the deeper regional drinking water aquifer, however, future investigations will evaluate this drinking water pathway to ensure it is protected. (MPART 6.25.19)
The airport “has been proactively working to support the DEQ in (its) remediation efforts and will continue to do so," said Bishop International Airport director Craig Williams. (Fonger 1.18.2019 - Elevated levels of PFAS found in groundwater at Bishop Airport)</t>
  </si>
  <si>
    <t>State Senate Minority Leader Jim Ananich expressed his concern over the contamination site discovery in Jan 2019. "The direct source of contamination must be identified and cleaned up immediately.” (Fonger 1.18.2019 - Elevated levels of PFAS found in groundwater at Bishop Airport)</t>
  </si>
  <si>
    <t>https://drive.google.com/drive/u/1/folders/1uu0xwDEwDbKPMPXXDU6fMZG_mLd6HphC</t>
  </si>
  <si>
    <t>City of Livonia - Type III Landfill</t>
  </si>
  <si>
    <t>Livonia, Wayne County, Michigan</t>
  </si>
  <si>
    <t>32500 Glendale Rd, Livonia, Michigan</t>
  </si>
  <si>
    <t>Highest groundwater concentrations [10/15/2018]:
-PFOA = 50 ppt
-PFOS = 100 ppt
(GLWA, 01.30.2020)</t>
  </si>
  <si>
    <t>[10/15/2018] = 150 ppt
(GLWA, 01.30.2020)</t>
  </si>
  <si>
    <t>City of Pontiac</t>
  </si>
  <si>
    <t>575 Collier Rd, Pontiac, Michigan</t>
  </si>
  <si>
    <t>Highest groundwater concentrations [10/5/2018]:
-PFOA = 75 ppt
-PFOS = 15 ppt
(GLWA, 01.30.2020)</t>
  </si>
  <si>
    <t>[10/5/2018] = 90 ppt
(GLWA, 01.30.2020)</t>
  </si>
  <si>
    <t>https://www.michigan.gov/pfasresponse/0,9038,7-365-86511_95645-535371--,00.html</t>
  </si>
  <si>
    <t>Clean Earth of Michigan</t>
  </si>
  <si>
    <t>1245 E. Coldwater Rd, Flint, MI</t>
  </si>
  <si>
    <t>Highest groundwater concentrations [5/28/2019]:
-PFOA = 900 ppt
-PFOS = 1600 ppt
(GLWA, 01.30.2020)</t>
  </si>
  <si>
    <t>[5/28/2019] = 2500 ppt
(GLWA, 01.30.2020)</t>
  </si>
  <si>
    <t>Colbath Road - Oscoda Area</t>
  </si>
  <si>
    <t>Oscoda, Iosco County, Michigan</t>
  </si>
  <si>
    <t>44.48307584361613, -83.39098747289464</t>
  </si>
  <si>
    <t>Alleged use of AFFF firefighting foam to put out fires in the Colbath Road area. (MPART 7.18.2019)</t>
  </si>
  <si>
    <t>https://www.michigan.gov/pfasresponse/0,9038,7-365-86511_82704_97100---,00.html</t>
  </si>
  <si>
    <t>https://egle.maps.arcgis.com/apps/webappviewer/index.html?id=36c48f4a7d144c21a79291ba280cf50b</t>
  </si>
  <si>
    <t>Colbath Road - 6 groundwater monitoring well samples [Sep 2018]:
- PFOS + PFOA = ND - 46.86 ppt
Groundwater boring sample near NE corner of Colbath Rd and F-41 [Dec 2018]:
- PFOA = 5.28 ppt
- PFOS = 3.47 ppt
(MPART 7.18.2019)</t>
  </si>
  <si>
    <t>&lt; 70 ppt PFOS + PFOA (MPART 7.18.2019)</t>
  </si>
  <si>
    <t>Groundwater Sample [Sep 2018] = 46.86 ppt PFOS + PFOA (MPART 7.18.2019)</t>
  </si>
  <si>
    <t>In October 2016, soil borings and monitoring wells were installed to determine the extent of PFAS contamination in the Colbath Road area. Residential wells were tested for drinking water contamination in October and November 2018. (MPART 7.18.2019)</t>
  </si>
  <si>
    <t>Beginning on October 21, 2016 RRD’s Geological Services Unit (GSU) completed two soil borings, conducted vertical aquifer sampling (VAS), and installed four monitor wells in the Colbath Road area to help determine the extent of PFAS contamination from alleged use of firefighting foam to put out fires in the area. On February 6. 2018, EGLE conducted seasonal sampling of selected existing monitor wells in the Colbath Road area.On September 26 and 27, 2018, EGLE sampled 6 Colbath Road monitor wells again. In late October/early November 2018, EGLE sampled residential wells in these areas, along with the Loud Drive area. On December 3 and 4, 2018, a boring was conducted, and groundwater was sampled near the northeast corner of Colbath Road and F-41. On March 5 – 7, 2019, EGLE sampled residential drinking water wells around the Oscoda Township Dump, Colbath Road Area, Loud Drive, and other Oscoda areas. (MPART 7.18.2019)</t>
  </si>
  <si>
    <t>No residential well samples in the Colbath Road area have tested above the LHA of 70 ppt for PFOA/PFOS. (MPART 7.18.2019)</t>
  </si>
  <si>
    <t>https://drive.google.com/drive/u/1/folders/1zvp8vSk5gjlNbMh_oBYzSIp_9sGt_pbf</t>
  </si>
  <si>
    <t>Coldwater Road Landfill</t>
  </si>
  <si>
    <t>Floridaint, Michigan</t>
  </si>
  <si>
    <t>1245 Coldwater Rd, Flint, MI</t>
  </si>
  <si>
    <t>Leachate from PFAS-contaiing waste dumped in the landfill</t>
  </si>
  <si>
    <t xml:space="preserve">https://theintercept.com/2016/02/17/flint-residents-may-have-been-drinking-pfcs-in-addition-to-lead/ </t>
  </si>
  <si>
    <t>https://www.michigan.gov/pfasresponse/0,9038,7-365-86511_82704-452819--,00.html</t>
  </si>
  <si>
    <t>On-site groundwater monitoring wells [Aug 2016]:
 -PFOS+PFOA: 1 of 3 samples above 70 ppt 
11 of 19 samples above 70 ppt  
(Fonger, 1.30.2019)</t>
  </si>
  <si>
    <t>PFAS detected at 2 sampled locations &gt; 70 ppt. DEQ plan more sampling to determine if contamination is moving offsite. Properties to the south and west use municipal water.
"In June 2017, Gilkey creek, feeds the Flint River, detected PFOS at 920 ppt. According to DEQ, potential sources include a nearby industrial site where PFAS-laden AFFF was used to put out a fire, a former chrome plating facility, and a nearby former General Motors property used for industrial waste dumping in the 1970s." (MLive)
The Buick City site “was an automotive manufacturing facility formerly held by General Motors Corporation prior to declaring Chapter 11 bankruptcy protection in 2011. The RACER Trust currently owns about 364 acres in this location; two parcels totaling approximately 49 acres were sold and redeveloped for new manufacturing operations.” (Michigan.gov)
RACER installed a water treatment system in late October 2018"</t>
  </si>
  <si>
    <t>https://drive.google.com/drive/u/0/folders/1Agice1xvvNs0t7pbRC3gmFR46sSAiR3y</t>
  </si>
  <si>
    <t>Color Coat Plating Company</t>
  </si>
  <si>
    <t>Madison Heights, Oakland County, Michigan</t>
  </si>
  <si>
    <t>355 W. Girard, Madison Hiehgts</t>
  </si>
  <si>
    <t>Highest groundwater concentrations [9/26/2018]:
-PFOS = 230 ppt
(GLWA, 01.30.2020)</t>
  </si>
  <si>
    <t>[9/26/2018] = 230 ppt
(GLWA, 01.30.2020)</t>
  </si>
  <si>
    <t>Commerce Twp Wastewater Treatment Plant</t>
  </si>
  <si>
    <t>Commerce Township, Michigan</t>
  </si>
  <si>
    <t>Controlled Power Company</t>
  </si>
  <si>
    <t>1955 Stephenson Highway, Troy</t>
  </si>
  <si>
    <t>Highest groundwater concentrations [10/30/2018]:
-PFOS = 20 ppt
(GLWA, 01.30.2020)</t>
  </si>
  <si>
    <t>[10/30/2018] = 20 ppt
(GLWA, 01.30.2020)</t>
  </si>
  <si>
    <t>Dana Container Tank Cleaning Division</t>
  </si>
  <si>
    <t>1551 Caniff St, Detroit, MI</t>
  </si>
  <si>
    <t>Transportation equipment cleaning</t>
  </si>
  <si>
    <t>Highest groundwater concentrations [9/10/2018]:
-PFOA = 280 ppt
-PFOS = 140 ppt
(GLWA, 01.30.2020)</t>
  </si>
  <si>
    <t>[9/10/2018] = 420 ppt
(GLWA, 01.30.2020)</t>
  </si>
  <si>
    <t>Delhi Twp Wastewater Treatment Plant</t>
  </si>
  <si>
    <t>Holt, Michigan</t>
  </si>
  <si>
    <t>Depor Industries (Metal Improvement Company)</t>
  </si>
  <si>
    <t>Shelby Township, Macomb County, Michigan</t>
  </si>
  <si>
    <t>14830 23 Mile Rd, Shelby Township, Michigan</t>
  </si>
  <si>
    <t>Highest groundwater concentrations [11/1/2018]:
-PFOA = 20 ppt
(GLWA, 01.30.2020)</t>
  </si>
  <si>
    <t>[11/1/2018] = 20 ppt
(GLWA, 01.30.2020)</t>
  </si>
  <si>
    <t>Depor Industries (Troy)</t>
  </si>
  <si>
    <t>1902 Northwood, Troy, Michigan</t>
  </si>
  <si>
    <t>Highest groundwater concentrations [9/25/2018]:
-PFOS = 9750 ppt
(GLWA, 01.30.2020)</t>
  </si>
  <si>
    <t>[9/25/2018] = 9750 ppt
(GLWA, 01.30.2020)</t>
  </si>
  <si>
    <t>Detroit Chrome, Inc. dba DCI Aerotech</t>
  </si>
  <si>
    <t>7515 Lyndin, Detroit, Michigan</t>
  </si>
  <si>
    <t>Highest groundwater concentrations [5/20/2019]:
-PFOA = 19000 ppt
(GLWA, 01.30.2020)</t>
  </si>
  <si>
    <t>[5/20/2019] = 19000 ppt
(GLWA, 01.30.2020)</t>
  </si>
  <si>
    <t>Detroit Diesel Corporation</t>
  </si>
  <si>
    <t>13400 W. Outer Dr, Detroit</t>
  </si>
  <si>
    <t>Highest groundwater concentrations [9/28/2018]:
-PFOA = 5.7 ppt
-PFOS = 11 ppt
(GLWA, 01.30.2020)</t>
  </si>
  <si>
    <t>[9/28/2018] = 16.3 ppt
(GLWA, 01.30.2020)</t>
  </si>
  <si>
    <t>Detroit Metropolitan Wayne County Airport</t>
  </si>
  <si>
    <t>604 S. Michigan Avenue, Howell, MI</t>
  </si>
  <si>
    <t>Highest groundwater concentrations [12/18/2019]:
-PFOA = 140 ppt
-PFOS = 220 ppt
(GLWA, 01.30.2020)</t>
  </si>
  <si>
    <t>[12/18/2019] = 360 ppt
(GLWA, 01.30.2020)</t>
  </si>
  <si>
    <t>Dexter Wastewater Treatment Plant</t>
  </si>
  <si>
    <t>Dexter, Michigan</t>
  </si>
  <si>
    <t>Diamond Chrome Plating</t>
  </si>
  <si>
    <t>Howell, Livingston County, Michigan</t>
  </si>
  <si>
    <t>42.603167514809925, -83.93276471711573</t>
  </si>
  <si>
    <t>This site has operated as a chrome plater since 1953. PFAS surfactants were used to suppress vapors resulting from the chrome plating operations. (MPART 7.18.2019)</t>
  </si>
  <si>
    <t>https://www.michigan.gov/pfasresponse/0,9038,7-365-86511_82704-487739--,00.html</t>
  </si>
  <si>
    <t>Groundwater  [Sep 2018 - Apr 2019]:
- 17 monitoring well samples
- 4 samples non-detect PFOS+PFOA
- 5 samples ND-70 ppt PFOS + PFOA 
- 8 samples above 70 ppt PFOS + PFOA
(MPART 7.18.2019)
Drinking Water [Nov 2018 - Mar 2019]: 
- 4 residential samples 
- 4 samples non-detect PFOS + PFOA
- 0 samples ND - 70 ppt PFOS + PFOA
- 0 samples above 70 ppt PFOS + PFOA
(MPART 7.18.2019)
Highest groundwater detections on DCP property [Dec 2018-Feb 2019]:
- PFOS = 30,000 ppt 
- PFOA = 23 ppt  
(MPART Map 3.6.2019)</t>
  </si>
  <si>
    <t>Non-Detect (MPART 7.18.19)</t>
  </si>
  <si>
    <t>Groundwater Sample [Dec 2018] = 30,016 ppt PFOS + PFOA
(MPART Map 3.6.2019)</t>
  </si>
  <si>
    <t>Diamond Chrome Plating [DCP] began sampling for PFAS in their groundwater, treated storm water, and sanitary sewer discharge to the City of Howell Wastewater Treatment Plant in the Spring of 2018. High levels of PFOS and PFOA were detected in groundwater monitoring wells. On November 26, 2018, EGLE collected two residential samples from homes southwest of DCP that are not connected to municipal water. On February 21, 2019, EGLE scheduled the sampling of two additional residential wells. All residential wells had Non-Detect results. (MPART 7.18.19)</t>
  </si>
  <si>
    <t>DCP continues to monitor PFOS and PFAS in its storm water and industrial discharges to the city of Howell Wastewater Treatment Plant. EGLE, in cooperation with the Livingston County Health Department, conducted a residential well survey in the area and found two additional residential wells to be sampled for PFAS and other parameters. (MPART 6.6.2019)
In September 2019, EGLE will resample the 4 residential wells in on a bi-annual basis since there was no PFAS detected previously.
EGLE will continue to review and evaluate the data from DCP to determine if additional monitoring wells are necessary to evaluate PFAS in the groundwater. On July 26, 2019, EGLE met with DCP. (MPART 8.20.2019)</t>
  </si>
  <si>
    <t>DCP continues to have numerous compliance issues – including PFAS exceedance in the groundwater – which they are currently addressing through the compliance agreement with EGLE (MPART 8.20.2019)
Four residential wells have been tested by EGLE and all are non-detect for Total Tested PFAS. These wells will be re-sampled in September 2019. (MPART 8.20.2019)</t>
  </si>
  <si>
    <t>DCP began treating storm water and sanitary sewer discharge to the City of Howell Wastewater Treatment Plant in the Spring of 2018. (MPART 8.20.2019)</t>
  </si>
  <si>
    <t>On July 8, 2019, there was a multi-site PFAS Livingston County informational session sponsored by Congresswoman Elissa Slotkin.  (MPART 8.20.2019) "I don't think they're doing enough,"  Slotkin said of the EPA's efforts to combat PFAS Contamination. (Bradley 7.9.2019 - U.S. Rep. Elissa Slotkin gets firsthand look)</t>
  </si>
  <si>
    <t>https://drive.google.com/drive/u/1/folders/1K8xeerZ9fFYvmCvUNgv5vaJ4trKnkHjM</t>
  </si>
  <si>
    <t>Disposal and Recycling Technologies</t>
  </si>
  <si>
    <t>8647 Lyndon, Detroit</t>
  </si>
  <si>
    <t>Highest groundwater concentrations [9/11/2018]:
-PFOA = 1790 ppt
-PFOS = 530 ppt
(GLWA, 01.30.2020)</t>
  </si>
  <si>
    <t>[9/11/2018] = 2320 ppt
(GLWA, 01.30.2020)</t>
  </si>
  <si>
    <t>Domestic Uniform Rental</t>
  </si>
  <si>
    <t>520 Heywood Street, Hartford, Michigan</t>
  </si>
  <si>
    <t>Highest groundwater concentrations [9/10/2018]:
-PFOA = 20 ppt
-PFOS = 50 ppt
(GLWA, 01.30.2020)</t>
  </si>
  <si>
    <t>[9/10/2018] = 70 ppt
(GLWA, 01.30.2020)</t>
  </si>
  <si>
    <t>Downriver Wastewater Treatment Plant</t>
  </si>
  <si>
    <t>Wyandotte, Michigan</t>
  </si>
  <si>
    <t>DSC McLouth Steel Gibraltar Plant</t>
  </si>
  <si>
    <t>https://cumulis.epa.gov/supercpad/SiteProfiles/index.cfm?fuseaction=second.docdata&amp;id=0510362</t>
  </si>
  <si>
    <t>Du-Wel Metals</t>
  </si>
  <si>
    <t>Hartford, Van Buren County, Michigan</t>
  </si>
  <si>
    <t>3800 18th St, Detroit</t>
  </si>
  <si>
    <t>Electroplating activities from Du-Wel Metals from 1957-2002 resulted in the discharge of contaminated wastewater on site. (MPART 7.1.19)</t>
  </si>
  <si>
    <t>https://www.michigan.gov/pfasresponse/0,9038,7-365-86511_82704-500862--,00.html</t>
  </si>
  <si>
    <t>https://www.michigan.gov/pfasresponse/0,9038,7-365-86511_95645-500862--,00.html</t>
  </si>
  <si>
    <t>Groundwater  [Apr 2019]:
- 19 monitoring well samples PFOS + PFOA
- 19 results received
- 2 samples non-detect PFOS+PFOA
- 4 samples ND-70 ppt PFOS + PFOA 
- 13 samples above 70 ppt PFOS + PFOA
(MPART 7.1.19)
Residential Drinking Wells [May 2019]:
- 101 residential samples PFOS + PFOA
- 71 results received
- 31 samples non-detect PFOS + PFOA
- 35 samples ND - 70 ppt PFOS + PFOA
- 24 samples above 70 ppt PFOS + PFOA
(MPART 7.1.19)
 Du-Wel Metals On-Site Groundwater [May 2019]:
- PFOS = ND - 8,690 ppt
- PFOA = ND - 35.3 ppt
Source: (MPART 7.1.19)</t>
  </si>
  <si>
    <t>Du-Wel Metals On-Site Groundwater [May 2019]:
Highest Total PFAS = 8,808.3 ppt
Interactive map via (MPART 7.1.19)</t>
  </si>
  <si>
    <t>900 ppt in private well (Newman 5.31.2019)</t>
  </si>
  <si>
    <t>Groundwater [May 2019] = 8,808.3 ppt Total PFAS (MPART 7.1.19)</t>
  </si>
  <si>
    <t>From 1987 to 2002, Du-Wel conducted soil and groundwater investigations and soil corrective actions with the oversight of EGLE. From 2002 to present, EGLE has been conducting investigation and remediation activities for contaminants other than PFAS compounds, such as chlorinated solvents, at the site.Currently, EGLE is sampling residential drinking water wells close to or within the chlorinated solvent plume. The local fire department is providing bottled water to residents awaiting test results. (MPART 7.1.19)</t>
  </si>
  <si>
    <t>Yes - Bottled water is available at the local fire department to residents living in the study area who are waiting for their test results or installation of filters (MPART 7.1.19). Filters have been provided to residents with well water containing PFAS (Newman, Herald-Palladium, 5.31.19)</t>
  </si>
  <si>
    <t>State Representative Beth Griffin said, "I have been in contact with state, county, city and township officials, and, while early results show contamination is minimal, we will be taking proactive measures to ensure the safety of residents’ drinking water. As we learn more about this situation I will be helping to distribute resources and information, as it becomes available. PFAS contamination has been found across the state, and I will continue to work with my colleagues at the state level to pursue long-term solutions to protect the drinking water in our households.” (Moody - Moody on the Market - 5.9.19)</t>
  </si>
  <si>
    <t>https://drive.google.com/drive/u/1/folders/1LgAxnbdGgYbZ7yBNjDkRJeQHsauawpJA?ths=true</t>
  </si>
  <si>
    <t>Dynamic Metal Finishing</t>
  </si>
  <si>
    <t>5999 Bewick St, Detroit</t>
  </si>
  <si>
    <t>Highest groundwater concentrations [9/26/2018]:
-PFOS = 10 ppt
(GLWA, 01.30.2020)</t>
  </si>
  <si>
    <t>[9/26/2018] = 10 ppt
(GLWA, 01.30.2020)</t>
  </si>
  <si>
    <t>Dynamic Robotic Solutions</t>
  </si>
  <si>
    <t>Auburn Hills, Oakland County, Michigan</t>
  </si>
  <si>
    <t>1255 Harmon Rd, Auburn Hills, MI 48326</t>
  </si>
  <si>
    <t>Highest groundwater concentrations [10/15/2018]:
-PFOA = 1.7 ppt
(GLWA, 01.30.2020)</t>
  </si>
  <si>
    <t>[10/15/2018] = 1.7 ppt
(GLWA, 01.30.2020)</t>
  </si>
  <si>
    <t>East Lansing Wastewater Recycling Facility</t>
  </si>
  <si>
    <t>East Lansing, Michigan</t>
  </si>
  <si>
    <t>EleCentero Chemical Finishing - Remico</t>
  </si>
  <si>
    <t>1255 Harmon Rd, Auburn Hills</t>
  </si>
  <si>
    <t>Plating activities by Electro Chemical Finishing (MPART 7.18.19)</t>
  </si>
  <si>
    <t>https://www.michigan.gov/pfasresponse/0,9038,7-365-86511_82704-497627--,00.html</t>
  </si>
  <si>
    <t>https://www.michigan.gov/pfasresponse/0,9038,7-365-86511_95645-497627--,00.html</t>
  </si>
  <si>
    <t>Groundwater [Nov 2018 - Apr 2019]:
- 13 monitoring well samples 
- 13 results received
- 0 samples non-detect PFOS+PFOA
- 3 samples ND-70 ppt PFOS + PFOA 
- 10 samples above 70 ppt PFOS + PFOA
(MPART 7.18.19)</t>
  </si>
  <si>
    <t>Groundwater Site Testing Ranges [Apr 2019]:
Total PFAS = 104 ppt - 12,215 ppt
(MPART Map 6.5.19)</t>
  </si>
  <si>
    <t>Groundwater [Apr 2019] = 12,215 ppt Total PFAS
(MPART Map 6.5.19)</t>
  </si>
  <si>
    <t>As part of EGLE’s Industrial Pretreatment Program (IPP), the City of Wyoming sampled ECF’s wastewater. Due to the results of the wastewater testing, and the facility’s history as a plater, EGLE requested ECF to create a workplan and begin sampling. In February 2019, ECF sampled its on-site purge well system and discovered high levels of PFAS. No drinking water samples have been taken on site. (MPART 7.18.19)</t>
  </si>
  <si>
    <t>On April 16, 2019, EGLE and ECF reached an agreement on a multi-step work plan to assess and investigate PFAS impacts to groundwater. EGLE will continue to work with ECF as they complete investigation and delineation of the PFAS plume. (MPART 7.18.19)</t>
  </si>
  <si>
    <t>The Electro Chemical Finishing (ECF) facility had a release sometime before December 11, 2014, when a discharge of plating wastewater to Roys Creek was observed coming from a stormwater outfall through a breach in the floor. Following the repair and resolution of this breach, ECF conducted an investigation to determine the extent of the plating wastewater impact. A plume of contaminants other than PFAS was discovered extending to the north. (MPART 7.18.19)
ECF’s consultant is working to expand the area of a receptor survey to assure that no drinking water or other supply wells are located in the PFAS investigation area. (MPART 7.18.19)</t>
  </si>
  <si>
    <t>https://drive.google.com/drive/u/1/folders/1uDZpHGgFJdU8Q0ICCEhdPwvIFl5Ymk01?ths=true</t>
  </si>
  <si>
    <t>EnviroSolids</t>
  </si>
  <si>
    <t>Dearborn, Wayne County, Michigan</t>
  </si>
  <si>
    <t>6011 Wyoming Ave, Dearborn</t>
  </si>
  <si>
    <t>Highest groundwater concentrations [10/15/2018]:
-PFOA = 70 ppt
(GLWA, 01.30.2020)</t>
  </si>
  <si>
    <t>[10/15/2018] = 70 ppt
(GLWA, 01.30.2020)</t>
  </si>
  <si>
    <t>EQ Detroit dba US Ecology</t>
  </si>
  <si>
    <t>1923 Frederick St, Detroit, Michigan</t>
  </si>
  <si>
    <t>Highest groundwater concentrations [9/11/2018]:
-PFOA = 60 ppt
-PFOS = 650 ppt
(GLWA, 01.30.2020)</t>
  </si>
  <si>
    <t>[9/11/2018] = 710 ppt
(GLWA, 01.30.2020)</t>
  </si>
  <si>
    <t>EQ Resource Recovery</t>
  </si>
  <si>
    <t>Romulus, Wayne County, Michigan</t>
  </si>
  <si>
    <t>45.791903, -87.061034</t>
  </si>
  <si>
    <t>Highest groundwater concentrations [10/15/2018]:
-PFOA = 130 ppt
-PFOS = 240 ppt
(GLWA, 01.30.2020)</t>
  </si>
  <si>
    <t>[10/15/2018] = 370 ppt
(GLWA, 01.30.2020)</t>
  </si>
  <si>
    <t>Escanaba, Michigan</t>
  </si>
  <si>
    <t>45.848333, -87.023333</t>
  </si>
  <si>
    <t>Firefighting foam used at Escanaba Defense Fuel Supply Point</t>
  </si>
  <si>
    <t>http://www.michigan.gov/som/0,4669,7-192-45414_45929_82704-452817--,00.html</t>
  </si>
  <si>
    <t>https://www.michigan.gov/pfasresponse/0,9038,7-365-86511_82704-452817--,00.html</t>
  </si>
  <si>
    <t>On-base monitoring wells - groundwater [2015]:
 -PFOS= 1,860-11,100 ppt 
 -PFOA= 55-189 ppt 
(Air Force Civil Engineer Center, 6.19.2017)</t>
  </si>
  <si>
    <t xml:space="preserve">On-base monitoring wells - groundwater [2015]:
 -PFBS= 93-210 ppt 
 -Total PFAS= 15,900 ppt 
(Air Force Civil Engineer Center, 6.19.2017)
</t>
  </si>
  <si>
    <t>According to a December 2, 2017 article in the Escanaba Daily Press, the Hannahville Native American Nation purchased the property and is considering redevelopment of the property.The Hannahville Native American Nation is aware of the PFAS contamination at the site according to DEQ Remediation and Redevelopment Division district staff.</t>
  </si>
  <si>
    <t>No drinking water exposures have been identified so far. Surface water and sediment samples were collected in 2017. Results are under review, and the next steps will be determined based on the results.
The Escanaba DFSP is located on the Little Bay de Noc shoreline and was a bulk fuel storage facility that supplied jet fuel to the former K.I. Sawyer Air Force Base in Gwinn via pipeline. The PFAS contamination at the site first came to the DEQ’s attention in April 2014.</t>
  </si>
  <si>
    <t>https://drive.google.com/drive/u/0/folders/1IP9GuvDL7hQ1tbIxH49hnG1_N71AqMbr</t>
  </si>
  <si>
    <t>Flint Wastewater Treatment Plant</t>
  </si>
  <si>
    <t>Flint, Michigan</t>
  </si>
  <si>
    <t>Ford Motor Company - Allen Park Clay Mine Landfill</t>
  </si>
  <si>
    <t>Allen Park, Wayne County, Michigan</t>
  </si>
  <si>
    <t>17005 Oakwood Blvd, Allen Park</t>
  </si>
  <si>
    <t>Highest groundwater concentrations [2/20/2019]:
-PFOA = 50 ppt
-PFOS = 160 ppt
(GLWA, 01.30.2020)</t>
  </si>
  <si>
    <t>[2/20/2019] = 210 ppt
(GLWA, 01.30.2020)</t>
  </si>
  <si>
    <t>Ford Motor Company - Dearborn Truck Plant</t>
  </si>
  <si>
    <t>3001 Miller Rd, Dearborn</t>
  </si>
  <si>
    <t>Highest groundwater concentrations [2/4/2019]:
-PFOA = 2.8 ppt
-PFOS = 2.5 ppt
(GLWA, 01.30.2020)</t>
  </si>
  <si>
    <t>Ford Motor Company - New Model Program Development Center</t>
  </si>
  <si>
    <t>17000 Oakwood Boulevard, Allen Park, Michigan</t>
  </si>
  <si>
    <t>Highest groundwater concentrations [10/15/2018]:
-PFOS = 10 ppt
(GLWA, 01.30.2020)</t>
  </si>
  <si>
    <t>[10/15/2018] = 10 ppt
(GLWA, 01.30.2020)</t>
  </si>
  <si>
    <t>Ford Motor Company - Saline Plant</t>
  </si>
  <si>
    <t>Saline, Washtenaw County, Michigan</t>
  </si>
  <si>
    <t>Chrome plating activities from 1966 - 1984 conducted by Ford Saline Plant (MPART 7.18.19)</t>
  </si>
  <si>
    <t>https://www.michigan.gov/pfasresponse/0,9038,7-365-86511_82704-497629--,00.html</t>
  </si>
  <si>
    <t>https://www.michigan.gov/pfasresponse/0,9038,7-365-86511_95645-497629--,00.html</t>
  </si>
  <si>
    <t xml:space="preserve">Groundwater [Oct 2018 - May 2019]:
- 35 monitoring well samples 
- 35 results received
- 9 samples non-detect PFOS+PFOA
- 18 samples ND-70 ppt PFOS + PFOA 
- 8 samples above 70 ppt PFOS + PFOA
[Oct 2018]: Highest value = 819 ppt PFOS + PFOA
(MPART 7.18.19)
Drift Aquifer  [May 2019]:
- 4 samples
- 4 results received
- 3 samples non-detect PFOS + PFOA
- 1 sample ND - 70 ppt PFOS + PFOA (11 ppt PFOA)
 (MPART 7.18.19)
</t>
  </si>
  <si>
    <t>Groundwater Samling Results [Oct 2018]:
Highest value = 7,418.1 ppt Total Tested PFAS
(MPART 7.18.19)</t>
  </si>
  <si>
    <t>Groundwater [Oct 2018] = 7,418.1 ppt Total Tested PFAS
(MPART 7.18.19)</t>
  </si>
  <si>
    <t>The location was sampled by Ford in October 2018 due to its historical chrome plating options. No drinking water samples have been taken on-site. (MPART 7.18.19)</t>
  </si>
  <si>
    <t>EGLE has sampled all municipal water supplies for PFAS. On June 26, 2019, EGLE met with Ford to discuss next round of sampling on-site.(MPART 7.18.19)</t>
  </si>
  <si>
    <t>https://www.michigan.gov/pfasresponse/0,9038,7-365-86511_82704-497629--rss,00.html</t>
  </si>
  <si>
    <t>https://drive.google.com/drive/u/1/folders/10z2-jKpuiPOzUt5lsGYiK5CVnR7Zgcyv?ths=true</t>
  </si>
  <si>
    <t>Former Carl's Retreading Company facility</t>
  </si>
  <si>
    <t>Grawn, Grand Traverse County, Michigan</t>
  </si>
  <si>
    <t>5175 Sawyer Woods Drive
Grawn, MI 49637</t>
  </si>
  <si>
    <t>1995 fire at Carl's Retreading, where AFFF was used</t>
  </si>
  <si>
    <t>https://www.michigan.gov/pfasresponse/0,9038,7-365-86511_82704-473719--,00.html</t>
  </si>
  <si>
    <t>Monitoring well C - groundwater [2018]: 
 -PFOA= 60 ppt
 -PFOS= 260 ppt
Monitoring Well B - groundwater [2018]:
 -PFOA= 92 ppt
 -PFOS= 69 ppt 
(MPART 6.20.2019)
12 contaminated private residential wells - drinking water [2018]:
 -PFOA+PFOS= 2-36 ppt
(Travis 9.7.2018)</t>
  </si>
  <si>
    <t>Additional sampling of the drinking water at Blair Elementary School and one residence directly downgradient of the Carl’s site (both of which rely on private well water) was conducted following the detections of PFAS in groundwater. The school's water found no detection of PFAS, and the one residence had PFAS at 6 ppt. DEQ officials will return next month to sample water wells for 35 more homes to determine if the contamination spread. Private wells at 12 homes have tested positive for low PFAS levels; the Grand Traverse County Health Department began providing bottled water to the affected residents in early September 2018, until more information is collected.</t>
  </si>
  <si>
    <t>State funded activities were initiated in 2018 to evaluate whether use of AFFF on the 1995 tire fire resulted in PFAS contamination in the groundwater. In May 2018, MDEQ conducted a limited groundwater investigation immediately downgradient of the Carl’s Retreading site to check for PFAS contamination. Five sampling locations (labeled A – E on the site map) were selected for sampling of the aquifer down to 70 feet below ground surface. Results for sample locations B, C, D, and E detected PFAS in all four samples.
"Carl's Retreading operated for several years as a scrap tire collection/recycling site.  On December 29, 1995, a fire in a tire shredding machine ignited scrap tires that were piled up to 30 feet high, burning for several weeks. Blair Elementary School was closed and 62 residents were evacuated from their homes during the fire. The fire department unsuccessfully tried using aqueous film forming foam (AFFF) to put out the fire, ultimately spraying it down with water and burying the burning tires.
Afterward, Carl’s Retreading did not address outstanding obligations under state environmental laws, and the DEQ filed a complaint in circuit court in 1998.  A Default Judgment was entered, holding Carl's Retreading and its partners liable. In 1999, Carl's Retreading abandoned the site and initiated bankruptcy proceedings.
"</t>
  </si>
  <si>
    <t>https://drive.google.com/drive/u/0/folders/1W3HxmaXUJLGBjICXqfH_fFFCRvb-p_96</t>
  </si>
  <si>
    <t>Former Crown Vantage Papermill &amp; Landfill</t>
  </si>
  <si>
    <t>Parchment &amp; Cooper Townships, Michigan</t>
  </si>
  <si>
    <t>5175 Sawyer Woods Drive, Grawn, MI</t>
  </si>
  <si>
    <t>The old Crown Vantage mill used PFAS to coat food-wrap paper.</t>
  </si>
  <si>
    <t>https://www.michigan.gov/pfasresponse/0,9038,7-365-86511_95645-479889--,00.html</t>
  </si>
  <si>
    <t>https://www.michigan.gov/pfasresponse/0,9038,7-365-86511_82704-479889--,00.html</t>
  </si>
  <si>
    <t xml:space="preserve">On July 26, residents on Parchment's municipal water supply were told to immediately stop drinking the water after high levels of PFAS were discovered in the municipal water source. The governor's office announced a state of emergency on July 29. Bottled water is being distributed to residents on Parchment's water system at Parchment High School.  Lt. Gov. Brian Calley says state and local officials are working to ensure residents have safe water. The Parchment water system is being drained and will be hooked up to Kalamazoo's water system, and will later be flushed, according to officials. In early August 2018, Kalamazoo City Commission aapproved an agreement to provide one year's worth of potable water to the city of Parchment, which will pay the cost of connecting its system to Kalamazoo's and will pay a bulk rate to Kalamazoo for the water supplied. On Aug 27, 2018, officials removed the 'do not drink' water advisory for Parchment residents, but hesitated to call the water "safe" since low amounts of PFASs remain. The Michigan health department is planning an exposure assessment study to research possible health impacts on residents. </t>
  </si>
  <si>
    <t>Detroit law firm Liddle &amp; Dubin P.C. filed a federal class action lawsuit in U.S. District Court in Grand Rapids Thursday, Nov. 1 , alleging 3M and Georgia-Pacific are responsible for contaminating Parchment's municipal drinking water. Three Parchment residents, are seeking financial compensation and funding to evaluate the health impacts of people exposed to PFAS</t>
  </si>
  <si>
    <t>The state has tested 196 private wells. Of the 126 tests completed, all have at least some PFAS, with a dozen above the 70 ppt EPA drinking water advisory level. An estimated 3,000 residents in are on Parchment's city water system, including residents in Parchment and parts of Cooper Township. 
"I'll never drink city water again, any city water, any well water," said a Cooper Township resident. "I've lost trust in the water system across the country.”</t>
  </si>
  <si>
    <t>Former Portage City Landfill</t>
  </si>
  <si>
    <t>Portage Fire Training Facility</t>
  </si>
  <si>
    <t>Portage, Kalamazoo County, Michigan</t>
  </si>
  <si>
    <t>42.332727, -85.575019</t>
  </si>
  <si>
    <t>AFFF used at fire training facility; disposal of PFAS-contaminated waste in landfill</t>
  </si>
  <si>
    <t>https://www.michigan.gov/pfasresponse/0,9038,7-365-86511_95645-517163--,00.html</t>
  </si>
  <si>
    <t>Highest on-site groundwater detections [2019]:
 -PFOA+PFOS = 7,190 ppt
(MPART, updated 1.28.2020)</t>
  </si>
  <si>
    <t>https://drive.google.com/drive/u/0/folders/1QZiaxrQ7XFVzjhJ669aKD00RdyDq96Xo</t>
  </si>
  <si>
    <t>Former Wurtsmith Air Force Base</t>
  </si>
  <si>
    <t>Oscoda Township, Michigan</t>
  </si>
  <si>
    <t>44.453645863891545, -83.38025035203744</t>
  </si>
  <si>
    <t xml:space="preserve">Firefighting foam used at former Wurtsmith Air Force Base (WAFB) </t>
  </si>
  <si>
    <t>https://www.nationofchange.org/2018/04/13/fear-and-fury-in-michigan-town-where-air-force-contaminated-water/</t>
  </si>
  <si>
    <t>https://www.michigan.gov/pfasresponse/0,9038,7-365-86511_82704_83952---,00.html</t>
  </si>
  <si>
    <t xml:space="preserve">Off-base private drinking wells [2017]:
-PFOS+PFOA= 2923 ppt 
On-base groundwater wells [2017]:
 -PFOS+PFOA= 88-810,000 ppt
(Sullivan, 3.2018)
Groundwater under Oscoda Township residence [2016]:
 -PFOS= 96 ppt
 -PFOA= 3,300 ppt
 -Total PFAS= 19,734
(Ellison 1.30.2019)
</t>
  </si>
  <si>
    <t>Groundwater under Oscoda Township residence [2016]:
 -PFHxS= 12,000 ppt
 -Total PFAS= 19,734
(Ellison 1.30.2019)</t>
  </si>
  <si>
    <t>2010</t>
  </si>
  <si>
    <t>Off-Base: [Connected private well owner to public water] 
On-Base Groundwater: [Completed basewide PA and SI at FT Area. Installed gw treatment system to stop discharges into Clark's Marsh. SI underway. Adding GAC to groundwater treatment systems]
In August 2018, Oscoda Area Schools received a $50,000 federal grant from the U.S. Department of Agriculture to help connect the schools to an existing Au Sable Township water main.
Oscoda Area Schools (OAS) officially began receiving municipal water from the Huron Shores Regional Utility Authority (HSRUA) on  Oct. 12, 2018
On Oct. 22, 2018, announced that Oscoda Township will receive $1 million  in grants from the U.S. Department of Agriculture to get residents clean drinking water and help remediate contamination. The money will be used to connect homes using well water to the municipal drinking water system to protect residents from exposure. The township will receive $750,000 in Water and Waste Disposal Loans and Grants and $250,000 in Emergency Community Water Assistance Grants.
On Feburary 25th, 2020, it was announced that the U.S. Air Force would be putting $13.5 million towards PFAS cleanup at the former air base. The money is from a government spending bill called thr Further Conosolidated Appropriations Act of 2020. This bill gave the Department of Defense an additional $60 million for PFAS cleanup at closed bases (Ellison, 2.27.2020).
On April 15th, 2020, it was announced that military engineers will continue to spend several more years inverstigating the contamination at the air base. The $13.5 million from the Feburary Congressional appropriation will be used to conduct a "comprehensive investigation around the old base". This decision raised criticism from residents who believe the money should be used to install filtration system to capture PFAS contaminants polluting local water (Ellison, 4.15.2020).</t>
  </si>
  <si>
    <t>Off-Base Drinking water: [1 out of 67 private drinking water wells exceeded the LHA] 
On-Base Groundwater: [5 out of 63 on-base groundwater monitoring wells exceeded the LHA] 
"History via Garret Ellison/MLive: “In 2012, the state issued a ‘do not eat’ advisory for native fish in Clark's Marsh and the Au Sable River, which are both heavily impacted. In 2015, Michigan's first activated carbon pump-and-treat system was built at fire training area. A second went online in mid-2018. In 2016, residents near the base were warned not to drink their tap water. In 2018, a ‘do not eat’ advisory was issued for deer around the base. Old hydrant water testing and historical plume modeling indicates former base families were exposed to high PFAS levels in base tap water.” The state has found plumes of at least 8 square miles by the base. Plumes have crossed underneath the river and Van Etten Lake and are hitting Lake Huron. Contamination is found at the Oscoda High School and neighborhoods where base teams used AFFF on wildfires and in mutual aid response. As of July 2018, MLive reports that remediation costs for Wurstsmith near $300 million                            
The state discovered widespread PFAS contamination at Wurtsmith in 2010, but academic researchers first discovered them at a former firefighting area on base in the late 1990s. (MLive 7.17.2019)"
The NOW (Need Our Water) community activist group was formed in response to the discovery of toxic PFAS foam on the Van Etten Lake shoreline. Residents re-stablished a Restoration Advisory Board in 2017.
EGLE hosted a townhall on 7.16.2019 following its announcement of a verbal agreement with the Air Force that claimed to speed up the PFAS investigation that locals say has 'dragged on past the point of absurdity.' Residents have called the verbal agreement "propaganda" and a "nothingburger". Before the townhall, more than 20 protestors with NOW (Need Our Water) protested by the side of U.S. 23 holding signs, chanting “clean water now!” “Stop the bleeding!” and “9 years! No plan! No action!” to passing drivers. Later, during the townhall, locals vented frustrations to state officials and scientists about how the PFAS plumes stemming from Wurtsmith AFB are affecting their lives. Also at the townhall, Oscoda Township supervisor Aaron Weed said that treatment systems are needed along the F-41 highway between the base and Van Etten Lake: “I know there’s a systemic problem within the DEQ that’s slowing things down...I want to know where the bottleneck is. I want names. There’s a whistleblower protection act. I expect that to get utilized,” Weed said. Weed also sent a letter to Gov. Whitmer’s office blasting the verbal agreement with the Air Force. (MLive 7.17.2019)
Quotes from residents during the 7.16.2019 townhall: “New Mexico filed a lawsuit this past January against the Air Force for groundwater contamination... What has the state of Michigan done?” /  “I think it’s the responsibility of our state department of health to give us names of doctors to go to if we want to know what’s in our blood, if we want to pay for it independently.” /  “I ate fish out of [Van Etten Lake]. I ate pike. The pike eat the small fish. They’re the big contamination... I’m not happy about it. It makes me bitter to think about it.” (MLive 7.17.2019)
According to NOW, during a virtual meeting with the Wurtsmith Restoration Advisory Board (RAB) on April 15th, Air Force Officials declared that the $13.5 million secured through federal appropriations would be put toowards more investigations and studies at the base rather than being used for immediate cleanup of the PFAS contamination (Iosco COunty News-Herald 5.5.2020)</t>
  </si>
  <si>
    <t>https://drive.google.com/drive/u/1/folders/1CYkfCgh7eFTGDJczhLhB85cRIXNanoOQ</t>
  </si>
  <si>
    <t>Fort Gratiot Landfill</t>
  </si>
  <si>
    <t>Fort Gratiot Township, St. Clair County, Michigan</t>
  </si>
  <si>
    <t>3290 Keewahdin Road, Fort Gratiot Township, MI</t>
  </si>
  <si>
    <t>Industrial waste, including paper pulp waste, paint sludge, and contaminated soil from environmental cleanup projects disposed of between 1969 and 1994 (MPART 7.18.19)</t>
  </si>
  <si>
    <t>https://www.michigan.gov/pfasresponse/0,9038,7-365-86511_82704-490707--,00.html</t>
  </si>
  <si>
    <t>Groundwater [Dec 2018 - Apr 2019]:
- 29 monitoring well samples 
- 29 results received
- 10 samples non-detect PFOS+PFOA
- 14 samples ND-70 ppt PFOS + PFOA 
- 6 samples above 70 ppt PFOS + PFOA.
Highest groundwater detections on adjacent properties to the north, south, and east [Apr 2019]:
- PFOS+PFOA = 450 ppt
- Total PFAS = 578 ppt
Highest groundwater detections on Landfill property [Apr 2019]:
- PFOS+PFOA = 421.9 ppt
- Total PFAS = 4,845 ppt
Nearby surface water from Kettlewell Pond, McIntyre Park Pond, Howe Drain, and 2 unnamed drains [Dec 2018]:
-PFOS = ND-150 ppt 
-PFOA = 3-42 ppt 
(MPART 7.18.2019)</t>
  </si>
  <si>
    <t>Landfill Groundwater Sample [Apr 2019] = 4,845 ppt Total PFAS
(MPART 7.18.19)</t>
  </si>
  <si>
    <t>This site was identified due to the results from EGLE’s proactive Industrial Pretreatment Program. In May 2018, Port Huron WWTP personnel tested a sump on the property and found elevated levels of PFAS. In Oct 2018, EGLE identified two residential wells near the landfill and sought to test them. Only one well was tested on November 7, 2018; the other owner declined the offer. A newly identified drinking water well at a County garage off Parker Road was sampled by EGLE's contractor on April 26 and the results were Non-Detect. (MPART 7.18.19)</t>
  </si>
  <si>
    <t>In 1994, the landfill stopped accepting waste in response to the Michigan Department of natural Resources (MDNR) order to Cease and Desist. Due to the owner’s lack of financial capability, the Michigan Department of Environment, Great Lakes, and Energy (EGLE) oversees post-closure maintenance and monitoring. On February 4, 2019, EGLE turned the groundwater/leachate pumps off and they are no longer discharging to the Port Huron Waste Water Treatment Plant. EGLE is on-site weekly to check for leachate outbreaks and/or sumps overflowing on the property. The system will be started back up if any issues occur from being turned off. (MPART 7.18.2019)
EGLE will continue to secure additional off-site property access around the landfill to determine extent of contamination (shallow groundwater and surface water) and calculate groundwater flow direction in the area. The surface water investigation of the Howe/Brandymore Drain will be expanded west to investigate other possible sources of PFAS into the drains. The next off-site shallow groundwater and surface water investigation will occur July 1 - 2, 2019, by EGLE's contractor. (MPART 7.18.2019)</t>
  </si>
  <si>
    <t>Once shallow groundwater flow is determined around the landfill, additional drinking water wells may be identified further from the landfill and would be evaluated for possible PFAS sampling. (MPART 7.18.19)
Surface water samples were collected from McIntyre Park, Kettlewell Pond, Ft. Gratiot Pond, Howe Drain, and an unnamed drain south of the property (MPART 7.18.19)</t>
  </si>
  <si>
    <t>https://drive.google.com/drive/u/1/folders/1Z230glgcU8P6WHIGQcgGRC6Uv7KG8vIv?ths=true</t>
  </si>
  <si>
    <t>Fowlerville Wastewater Treatment Plant</t>
  </si>
  <si>
    <t>Fowlerville, Michigan</t>
  </si>
  <si>
    <t>G2O Energy</t>
  </si>
  <si>
    <t>8750 Grinnell, Detroit</t>
  </si>
  <si>
    <t>Gaylord Wastewater Treatment Plant</t>
  </si>
  <si>
    <t>Gaylord, Michigan</t>
  </si>
  <si>
    <t>Lake Orion, Oakland County, Michigan</t>
  </si>
  <si>
    <t>42.300294, -83.107421</t>
  </si>
  <si>
    <t>Highest groundwater concentrations [11/1/2018]:
-PFOS = 30 ppt
(GLWA, 01.30.2020)</t>
  </si>
  <si>
    <t>[11/1/2018] = 30 ppt
(GLWA, 01.30.2020)</t>
  </si>
  <si>
    <t>Genesee Co-Ragnone Wastewater Treatment Plant</t>
  </si>
  <si>
    <t>Montrose, Michigan</t>
  </si>
  <si>
    <t>Gerald Ford International Airport</t>
  </si>
  <si>
    <t>Grand Rapids, Michigan</t>
  </si>
  <si>
    <t>4555 Giddings Rd, Lake Orion</t>
  </si>
  <si>
    <t>Firefighting foam used for training exercises at Gerald Ford International Airport during the 70s-90s
https://www.michigan.gov/pfasresponse/0,9038,7-365-86511_95645-487698--,00.html</t>
  </si>
  <si>
    <t>http://www.woodtv.com/news/target-8/pfas-foam-used-at-ford-airport-uphill-from-homes/1085854590</t>
  </si>
  <si>
    <t>https://www.michigan.gov/pfasresponse/0,9038,7-365-86511_82704-487698--,00.html</t>
  </si>
  <si>
    <t>Airport monitoring wells - groundwater [2018]:
 -PFOS+PFOA= 973 ppt 
 -Total PFAS= 3,364 ppt 
Independent private well testing - drinking water [2018]:
 -PFOS+PFOA= &lt;70 ppt 
 -Total PFAS= high of 96 ppt 
(MPART 6.6.2019)
Lacks Industries’ Walden Lake-  discharge [2018]:
 -PFOS= 240 ppt 
Lacks residential well sampling - drinking water [2018]:
 -Total PFAS= 2-54 ppt 
(MPART 6.20.2019)</t>
  </si>
  <si>
    <t>PFHpA detected at well closest airport: 15.5 ppt
(Kolker 4.16.2018)</t>
  </si>
  <si>
    <t>The DEQ has asked the airport to investigate whether PFAS is contaminating the airport and if it has spread.. Contamination levels have been below the 70 ppt standard</t>
  </si>
  <si>
    <t>20 wells have been tested by Gordon Water Systems at the request of residents. 4 of 20 wells tested showed PFAS detections</t>
  </si>
  <si>
    <t>https://drive.google.com/drive/u/0/folders/1bHWMRfj0nGBbUZfAOUEhyMOlH8N-u-2y</t>
  </si>
  <si>
    <t>GLWA WRRF</t>
  </si>
  <si>
    <t>Detroit, Michigan</t>
  </si>
  <si>
    <t>Gordie Howe International Bridge U.S. Port of Entry (Customs Plaza)</t>
  </si>
  <si>
    <t>This site is the future location of the Gordie Howe International Bridge U.S. Port of Entry, and encompasses approximately 190 acres of historical heavy industrial, commercial, and residential properties in southwest Detroit</t>
  </si>
  <si>
    <t>https://www.michigan.gov/pfasresponse/0,9038,7-365-86511_82704_83952-512946--,00.html</t>
  </si>
  <si>
    <t>https://www.michigan.gov/pfasresponse/0,9038,7-365-86511_95645-493752--,00.html</t>
  </si>
  <si>
    <t xml:space="preserve">On-site monitoring wells-  groundwater [2018]:
 -PFOA+PFOS= high of 710 ppt 
On-site monitoring wells-  groundwater [2019]:
 -PFOA+PFOS= high of 20 ppt 
(MPART 6.21.2019)
</t>
  </si>
  <si>
    <t>On-site monitoring wells - groundwater [2018]:
 -Total PFAS= high of 1,982 ppt 
On-site monitoring wells - groundwater [2019]:
 -Total PFAS= high of 34 ppt 
(MPART 6.21.2019)</t>
  </si>
  <si>
    <t>A Restrictive Covenant is currently in place to prohibit the construction and use of wells to extract groundwater for any potable purposes (e.g., drinking, irrigation, etc.). Michigan Department of Transportation (MDOT, Owner) is currently maintaining due care compliance including due care for PFAS.  The Windsor-Detroit Bridge Authority (WDBA) and their contractor BNA, starting construction activities in Spring 2019 through December 2024, are also maintaining due care. A Soil Management Plan (SMP) has been prepared by MDOT for the bridge project. BNA has both soil and water management plans, which include PFAS management.</t>
  </si>
  <si>
    <t>The site is currently under construction with on-going geotechnical and structural testing being completed by the contractor, Bridging North America (BNA).</t>
  </si>
  <si>
    <t>https://drive.google.com/drive/u/1/folders/10Qt5EjXya8IwkX0tb6cg6WwHtsBLRk1m?ths=true</t>
  </si>
  <si>
    <t>Grand Ledge, Eaton County, Michigan</t>
  </si>
  <si>
    <t>6:2 FTS, PFHxA, PFOA</t>
  </si>
  <si>
    <t>https://www.michigan.gov/pfasresponse/0,9038,7-365-86511_95645-506316--,00.html</t>
  </si>
  <si>
    <t>Grand Rapids WRRF</t>
  </si>
  <si>
    <t>GST AuthoLeather</t>
  </si>
  <si>
    <t>31601 Industrial Rd, Livonia</t>
  </si>
  <si>
    <t>Highest groundwater concentrations [10/15/2018]:
-PFOA = 20 ppt
(GLWA, 01.30.2020)</t>
  </si>
  <si>
    <t>[10/15/2018] = 20 ppt
(GLWA, 01.30.2020)</t>
  </si>
  <si>
    <t>Hajjar Plating Services</t>
  </si>
  <si>
    <t>Wayne, Wayne County, Michigan</t>
  </si>
  <si>
    <t>38300 Van Born Rd, Wayne, MI</t>
  </si>
  <si>
    <t>Electroplating and metal finishing</t>
  </si>
  <si>
    <t>Highest groundwater concentrations [8/8/2018]:
-PFOS = 370 ppt
(GLWA, 01.30.2020)</t>
  </si>
  <si>
    <t>[8/8/2018] = 370 ppt
(GLWA, 01.30.2020)</t>
  </si>
  <si>
    <t>Henry Ford Hospital</t>
  </si>
  <si>
    <t>2799 West Grand Blvd, Detroit</t>
  </si>
  <si>
    <t>Highest groundwater concentrations [8/24/2018]:
-PFOA = 5.62 ppt
-PFOS = 3.49 ppt
(GLWA, 01.30.2020)</t>
  </si>
  <si>
    <t>[8/24/2018] = 9.11 ppt
(GLWA, 01.30.2020)</t>
  </si>
  <si>
    <t>Holland Wastewater Treatment Plant</t>
  </si>
  <si>
    <t>Holland, Michigan</t>
  </si>
  <si>
    <t>Howell Wastewater Treatment Plant</t>
  </si>
  <si>
    <t>Howell, Michigan</t>
  </si>
  <si>
    <t>Industrial Metal Coating</t>
  </si>
  <si>
    <t>6070 18 Mile Rd, Sterling Heights</t>
  </si>
  <si>
    <t>Highest groundwater concentrations [10/22/2018]:
-PFOA = 50 ppt
(GLWA, 01.30.2020)</t>
  </si>
  <si>
    <t>[10/22/2018] = 50 ppt
(GLWA, 01.30.2020)</t>
  </si>
  <si>
    <t>International Hardcoat</t>
  </si>
  <si>
    <t>Lapeer Wastewater Treatment, Lapeer, MI</t>
  </si>
  <si>
    <t>Highest groundwater concentrations [9/11/2018]:
-PFOS = 20 ppt
(GLWA, 01.30.2020)</t>
  </si>
  <si>
    <t>[9/11/2018] = 20 ppt
(GLWA, 01.30.2020)</t>
  </si>
  <si>
    <t>Ionia Wastewater Treatment Plant</t>
  </si>
  <si>
    <t>Ionia, Michigan</t>
  </si>
  <si>
    <t>Ithaca Sanitary Landfill</t>
  </si>
  <si>
    <t>Ithaca, Michigan</t>
  </si>
  <si>
    <t>12400 Burt Rd, Detroit</t>
  </si>
  <si>
    <t xml:space="preserve">Former landfill; potentially used by Wolverine Worldwide to dump tannery waste </t>
  </si>
  <si>
    <t>https://www.themorningsun.com/news/local/pfas-related-chemicals-found-at-former-dump-site-in-ithaca/article_427f2a38-b5d2-11e8-bb84-9bcdf2fc5d7e.html</t>
  </si>
  <si>
    <t>https://www.michigan.gov/pfasresponse/0,9038,7-365-86511_82704-482361--,00.html</t>
  </si>
  <si>
    <t xml:space="preserve">Groundwater monitoring wells at former landfill site (currently Gratiot County Animal Control office) - drinking water [2018]: 
 -PFOA+PFOS = ND-7,300 ppt
(Bradley 9.11.2018)
</t>
  </si>
  <si>
    <t>DEQ is conducting sampling of drinking water wells from 20 homes surrounding the dump site to see if PFAS chemicals penetrated a clay layer above the wells. If PFAS are found above the federal limit, residents will be offered bottled water and water filters.</t>
  </si>
  <si>
    <t>Testing at 8 sites around the landfill, by the Michigan Department of Environmental Quality as part of the Michigan PFAS Action Response Team, found 4 wells with values in the hundreds (ppt), 1 well at 7,300 ppt, and 3 others in the single digits.</t>
  </si>
  <si>
    <t>https://drive.google.com/drive/u/0/folders/19KSXb7f41ke9F-VLGkVqG1BbcbrwN4DF</t>
  </si>
  <si>
    <t>Jackson Wastewater Treatment Plant</t>
  </si>
  <si>
    <t>Jackson, Michigan</t>
  </si>
  <si>
    <t>Kalamazoo Wastewater Treatment Plant</t>
  </si>
  <si>
    <t>Kalamazoo, Michigan</t>
  </si>
  <si>
    <t>AFFF spill at nearby Kalamazoo-Battle Creek International Airport</t>
  </si>
  <si>
    <t>https://www.mlive.com/news/kalamazoo/2021/04/firefighting-foam-spill-at-kalamazoo-airport-causes-pfas-spike-at-wastewater-treatment-plant.html</t>
  </si>
  <si>
    <t>Results from the testing showed levels of PFOS+PFOA concentrations in leachate exceeding the Part 201 criteria of 70 ppt</t>
  </si>
  <si>
    <t>Kalamazoo-Battle Creek International Airport</t>
  </si>
  <si>
    <t>AFFF spill</t>
  </si>
  <si>
    <t>https://www.michigan.gov/pfasresponse/0,9038,7-365-86511_95645-553176--,00.html</t>
  </si>
  <si>
    <t>https://drive.google.com/drive/folders/1j10dVFpbkz0x2fiinBgZBVqUiCDRCunb?usp=sharing</t>
  </si>
  <si>
    <t>Kentwood Landfill</t>
  </si>
  <si>
    <t>https://www.michigan.gov/pfasresponse/0,9038,7-365-86511_95600_95631-508870--,00.html</t>
  </si>
  <si>
    <t>https://cumulis.epa.gov/supercpad/SiteProfiles/index.cfm?fuseaction=second.docdata&amp;id=0502165</t>
  </si>
  <si>
    <t>KI Sawyer Air Force Base</t>
  </si>
  <si>
    <t>Gwinn, Michigan</t>
  </si>
  <si>
    <t>43.287938, -84.654107</t>
  </si>
  <si>
    <t xml:space="preserve">Two fire training areas and three plane crash sites where firefighting foam was used, two land fills, and undeveloped areas where WWTP sludges were land-applied </t>
  </si>
  <si>
    <t>http://www.michigan.gov/som/0,4669,7-192-45414_45929_82704-452822--,00.html</t>
  </si>
  <si>
    <t>https://www.michigan.gov/pfasresponse/0,9038,7-365-86511_82704-452822--,00.html</t>
  </si>
  <si>
    <t xml:space="preserve">On-base monitoring wells - groundwater [2015]:
 -PFOS+PFOA= 479-58,210 ppt 
 -Total PFAS= high of 176,910 ppt 
(Air Force 12.01.2018)
Private residential wells - drinking water [2017]:
 -PFOS+PFOA= 202-3,651 ppt 
(Sullivan, 3.2018)
 </t>
  </si>
  <si>
    <t>In 2017, the USAF conducted sampling of surface water, sediment, the WWTP, and two residential wells east of the base. One of two residential wells had PFAS above the LHA of 70 parts per trillion (ppt) PFOA and PFOS individually or combined; the other was non-detect. Bottled water was provided immediately by the USAF upon receipt of the first residential well samples, and follow-up samples collected from both residential wells had essentially identical results.
In June 2018, the USAF installed a whole-house treatment system in a residence, and the treatment system is being operated by the USAF for the resident. Initial samples of the treated water were non-detect for all PFAS compounds (with consistent concentrations in the well sample), and the first routine quarterly samples of the system and the well were collected in early September 2018;  results show consistent contaminant levels in the well sample, and non-detect for the treated water.
In November 2018, the USAF began a follow-up investigation of the extent of PFAS migration off-base (“Phase IV”). Six wells were installed, with an additional deeper well at one of those locations planned once all recent sample data are available. Additional locations will be determined in 2019 based on all the new sample results.</t>
  </si>
  <si>
    <t>Off-Base: [1 out of 9 private drinking water well samples detected above the LHA]
On-Base: [8 out of 12 private drinking water well samples detected above the LHA]</t>
  </si>
  <si>
    <t>https://drive.google.com/drive/u/0/folders/183SOtC3Gnnal77aknjvWIH6Ete5vIkHZ</t>
  </si>
  <si>
    <t>KI Sawyer Wastewater Treatment Plant-Marquette Co</t>
  </si>
  <si>
    <t>King Highway Landfill</t>
  </si>
  <si>
    <t>42.286211, -85.555816</t>
  </si>
  <si>
    <t>https://www.michigan.gov/pfasresponse/0,9038,7-365-86511_95645-538445--,00.html</t>
  </si>
  <si>
    <t>Lacks Industries</t>
  </si>
  <si>
    <t>Grand Rapids, Kent County, Michigan</t>
  </si>
  <si>
    <t>K. I. Sawyer AFB, MI</t>
  </si>
  <si>
    <t>Former Lacks Enterprises metal plating operations from 1963 until 1984. (MPART 6.20.19)</t>
  </si>
  <si>
    <t>https://www.michigan.gov/pfasresponse/0,9038,7-365-86511_82704-452843--,00.html</t>
  </si>
  <si>
    <t>Drinking Water [Sep 2018]:
- 22 residential, type I, type II samples 
- 22 results received
- 14 samples non-detect PFOS + PFOA
- 8 samples ND - 70 ppt PFOS + PFOA
- 0 samples above 70 ppt PFOS + PFOA
Groundwater [Aug 2018 - Apr 2019]:
- 89 monitoring well samples 
- 89 results received
- 58 samples non-detect PFOS+PFOA
- 15 samples ND-70 ppt PFOS + PFOA 
- 16 samples above 70 ppt PFOS + PFOA
Groundwater sampling highest results [Jan 2019]:
- PFOS + PFOA = 970 ppt
Phase I residential sampling range:
- Total PFAS = 2 - 54 ppt 
(MPART 8.1.2019)</t>
  </si>
  <si>
    <t>Highest groundwater detections on Lacks Property [Jan 2019]:
- PFHxS = 100 ppt
- PFBS =  30 ppt
- Total PFAS = 1,700 ppt
(MPART 8.1.2019)</t>
  </si>
  <si>
    <t>54 ppt (MPART 8.1.2019)</t>
  </si>
  <si>
    <t>Groundwater Monitoring Well Sample [Jan 2019] = 1,170 ppt Total PFAS (MPART Map 8.1.2019)</t>
  </si>
  <si>
    <t>EGLE first tested groundwater remediation (purge) well discharge on-site in August 2018 due to historical plating operations performed by Lacks Industries and found contamination. (MPART 8.1.2019)</t>
  </si>
  <si>
    <t>On October 30, 2018, Lacks Industries and EGLE hosted a community meeting in Cascade Township with the public to discuss the investigation. As of December 10, 2018, Lacks, EGLE, and the Kent County Health Department have sampled 21 drinking water wells and have received preliminary results for 20 of those samples. On December 10, 2018, EGLE sent the first GovDelivery email update on site investigation to residents. On June 17, 2019, EGLE met with Lacks Industries to discuss current monitoring and the possibility of additional sampling. On June 26, 2019, Lacks resampled two residential wells on the east segment of Burton that had prior detections; results are pending. Lacks Industries will continue to sample monitoring wells to determine the extent of the contamination. EGLE will continue to email updates to residents via GovDelivery, as new pertinent information becomes available. As data is received from Lacks, EGLE will update the online map. (MPART 8.1.2019)</t>
  </si>
  <si>
    <t>EGLE will be sampling fish from Walden and Wood lakes. Fish have been collected, and results should be available by June 2019. (MPART 8.1.2019)
EGLE will continue to evaluate the need for further residential well sampling as the investigation proceeds and may conduct another round of confirmatory sampling. To date, a decision on future residential well sampling has not been made. (MPART 8.1.2019)</t>
  </si>
  <si>
    <t>Fish advisory issued for Walden Lake, urging locals not to consume more than 6 fish per year of any species due to elevated PFOS levels 
(MPART - Consumption guidelines for fish with elevated PFOS levels)</t>
  </si>
  <si>
    <t>https://drive.google.com/drive/u/1/folders/1wvM-mvXrGZx9Ih3hLc5kzMP22zURRSOy</t>
  </si>
  <si>
    <t>Lacks Industries - Saranac</t>
  </si>
  <si>
    <t>Saranac, Ionia County,  Michigan</t>
  </si>
  <si>
    <t>1601 Galbraith Ave S.E., Grand Rapids, MI</t>
  </si>
  <si>
    <t>The site is a former metal plating facility and producer of plastic parts. (MPART 8.1.2019)</t>
  </si>
  <si>
    <t>https://www.michigan.gov/pfasresponse/0,9038,7-365-86511_82704-487733--,00.html</t>
  </si>
  <si>
    <t>https://egle.maps.arcgis.com/apps/webappviewer/index.html?id=a4dd6961ec5f401aa9ce9ae082eedcd7</t>
  </si>
  <si>
    <t>Groundwater [Sep 2018 - Mar 2019]:
- 18 samples
- 12 samples non-detect for PFOS+PFOA
- 2 samples between ND-70 ppt for PFOS+PFOA
- 4 samples above 70 ppt
(MPART 6.6.2019)
Highest groundwater detections on Lacks property [Sep 2018]:
- PFOA = 35 ppt
- PFOS = 1,800 ppt
- PFOS + PFOA = 2,270 ppt
(MPART Map 6.6.2019)</t>
  </si>
  <si>
    <t>Highest groundwater detections on Lacks Property [Sep 2018]:
- PFHxS = 260 ppt
- PFBS = 42 ppt
- Total PFAS = 2,340 ppt
(MPART 6.6.2019)</t>
  </si>
  <si>
    <t>Village of Saranac municipal wells = Non-Detect (MPART 8.1.2019)</t>
  </si>
  <si>
    <t>Groundwater Sample [Sep 2018] = 2,340 ppt Total Tested PFAS
(MPART 8.1.2019)</t>
  </si>
  <si>
    <t>EGLE initially sampled two groundwater wells in September 2018 for PFAS due to historical plating operations. The Village of Saranac's municipal wells were also tested for drinking water contamination but results were non-detect. (MPART 8.1.2019)</t>
  </si>
  <si>
    <t>This is currently a United States Environmental Protection Agency (USEPA)-lead Resource Conservation and Recovery Act (RCRA) Subtitle C corrective action facility that conducted plating operations historically. The Michigan Department of Environment, Great Lakes, and Energy (EGLE) will become the lead agency in February 2019. On February 28, EGLE responded to a February 27, 2019 contact from the Ionia County Health Department to verify that there are no other drinking water receptors within the plume. Based on the sampling results, EGLE staff will evaluate sample coverage and direct the facility to sample additional wells as necessary. EGLE will continue to email updates to residents via GovDelivery, as new pertinent information becomes available. (MPART 6.6.2019)</t>
  </si>
  <si>
    <t>22 residential wells have been tested (one self-test, the rest by Lacks Industries, with EGLE or Kent County Health Department present). All results have been received; there have been no detections over the USEPA Lifetime Health Advisory (LHA) of 70 ppt. (MPART 6.6.2019)</t>
  </si>
  <si>
    <t>https://drive.google.com/drive/u/1/folders/10vS_ruePnh-nlgeOxiLbpevYjap4Pcxe</t>
  </si>
  <si>
    <t>Lansing Wastewater Treatment Plant</t>
  </si>
  <si>
    <t>Lansing, Michigan</t>
  </si>
  <si>
    <t>Lapeer Plating &amp; Plastics</t>
  </si>
  <si>
    <t>Lapeer Wastewater Treatment Plant</t>
  </si>
  <si>
    <t>Lapeer, Michigan</t>
  </si>
  <si>
    <t>6138 Riverside Drive, Saranac, Michigan</t>
  </si>
  <si>
    <t>Lapeer Plating &amp; Plastics facility and the Lapeer Wastewater Treatment Plant (Lapeer WWTP)</t>
  </si>
  <si>
    <t>http://www.michigan.gov/som/0,4669,7-192-45414_45929_82704-452827--,00.html</t>
  </si>
  <si>
    <t>https://www.michigan.gov/pfasresponse/0,9038,7-365-86511_82704-452827--,00.html</t>
  </si>
  <si>
    <t>Lapeer Plating and Plastics wastewater discharge [6.2017]
 -PFOS = 19,000 ppt 
Lapeer WWTP finished effluent discharge [6.2017]
 -PFOS= 415-2,000 ppt
 Lapeer Plating and Plastics wastewater discharge [11.2017]
 -PFOS=  440 ppt 
Lapeer WWTP finished effluent discharge [11.2017]
 -PFOS= 16-23 ppt 
(MPART, 6.6.19)</t>
  </si>
  <si>
    <t>Multiple meetings held w/ Lapeer Plating&amp;Plastics and Lapeer WWTP. DEQ issued Violation Notice to Lapeer P&amp;P to correct the discharge. There is a fish consumption advisory on the Flint River as a result of the discharge to surface waters. Lapeer Plating installed activated carbon filtration and new piping that has reduced PFAS in its effluent. PFOS concentrations in the treated wastewater discharge from the Lapeer WWTP has also decreased significantly (ranging from 16-23 ppt over the last several months) since Lapeer Plating &amp; Plastics installed treatment for PFOS. On January 25, 2019, the city of Lapeer, as a result of recent discharge violations, issued a Notice of Noncompliance and Opportunity to Show cause prior to termination of service on January 30, 2019 to Lapeer Plating &amp; Plastics.</t>
  </si>
  <si>
    <t>Testing found PFOS at 2,000-ppt in the Lapeer sewage plant effluent in summer 2017. PFOS in the Lapeer Plating discharge tested at 19,000-ppt. Testing also found PFAS in the biosolid sludge from the sewage plant that was applied on fields. 
In 2017, PFAS in the Flint River was traced back to a chrome finishing company that was discharging contaminated industrial sewage to the Lapeer Wastewater Treatment Plant. Lapeer Plating &amp; Plastics says it stopped using PFAS in 2013, but elevated levels of residual contaminants remain. Lapeer Plating installed activated carbon filtration and new piping that has reduced PFAS in its effluent. "The Lapeer investigation formed the structure of a statewide DEQ effort to find and remove PFAS sources from industrial wastewater." (MLive/Garret Ellison)</t>
  </si>
  <si>
    <t>https://drive.google.com/drive/u/0/folders/1jXThUmWBt8EYvhOol-VeUjDLS8xaC9Yr</t>
  </si>
  <si>
    <t>Lear Corporation dba Eagle Ottawa</t>
  </si>
  <si>
    <t>Rochester Hills, Oakland County, Michigan</t>
  </si>
  <si>
    <t>259 Sixth Avenue, Manistee, MI</t>
  </si>
  <si>
    <t>Leather tanning and finishing</t>
  </si>
  <si>
    <t>Highest groundwater concentrations [9/21/2018]:
-PFOA = 43 ppt
-PFOS = 14 ppt
(GLWA, 01.30.2020)</t>
  </si>
  <si>
    <t>[9/21/2018] = 57 ppt
(GLWA, 01.30.2020)</t>
  </si>
  <si>
    <t>Lear Siegler Inc</t>
  </si>
  <si>
    <t>Mendon, St. Joseph County, Michigan</t>
  </si>
  <si>
    <t>2930 W Auburn Rd, Rochester Hills</t>
  </si>
  <si>
    <t>https://www.michigan.gov/pfasresponse/0,9038,7-365-86511_82704-499528--,00.html</t>
  </si>
  <si>
    <t>https://www.michigan.gov/pfasresponse/0,9038,7-365-86511_95645-499528--,00.html#:~:text=PFAS%20Sites-,Lear%20Siegler%20Inc.%2C%20Mendon%2C%20St.,Joseph%20County&amp;text=This%20automotive%20accessory%20manufacturer%20is,West%20Clark%20Street%20in%20Mendon.</t>
  </si>
  <si>
    <t>Groundwater [Oct 2018]:
- 6 monitoring well samples 
- 6 results received
- 0 samples non-detect PFOS+PFOA
- 2 samples ND-70 ppt PFOS + PFOA 
- 4 samples above 70 ppt PFOS + PFOA
Highest result = 1,312 ppt PFOS+PFOA 
(MPART 7.18.19)</t>
  </si>
  <si>
    <t>https://drive.google.com/drive/u/1/folders/18VJmEPNTMGh08F3o9O8f7xaVi06Ma-Bu?ths=true</t>
  </si>
  <si>
    <t>Loud Drive - Oscoda Area</t>
  </si>
  <si>
    <t>236 West Clark Street, Mendon, Michigan</t>
  </si>
  <si>
    <t>Firefighting foam used at former Wurtsmith Air Force Base (MPART 7.18.2019)</t>
  </si>
  <si>
    <t>Loud, Spruce, Interlake Drive Groundwater Samples [Feb 2018]
- PFOS + PFOA= 0 samples above 70 ppt 
Loud, Spruce, Interlake Drive Groundwater Samples [Sep 2018]
- PFOS + PFOA= ND-5.23 ppt
*Loud Drive monitoring well samples included in Wurtsmith Air Force Base site testing results (See Wurtsmith Air Force Base)
(MPART 7.18.2019)</t>
  </si>
  <si>
    <t>Vertical Aquifer Sample [March 2018] = 98 ppt Total PFAS
(MPART 7.18.2019)</t>
  </si>
  <si>
    <t>In May 2016, a resident of Loud Drive called Saginaw Bay District Staff and inquired about drinking water results from a sample she had taken from her home. Her sample contained tetrachloroethylene above the health based drinking water criteria. Staff arranged for a confirmatory sample to be taken; an additional sample was also taken for PFAS compounds.The result of that sample indicated that PFAS was present in the well. (MPART 7.18.2019)</t>
  </si>
  <si>
    <t>In October 2016, based on the results of residential well samples along Loud Drive, RRD’s Geological Services Unit (GSU) completed 8 borings, conducted vertical aquifer sampling (VAS), and installed 2 monitor wells along Loud Drive, another well at the corner of Spruce and Stewart, and a well at the end of Interlake Drive. A Phase 2 Investigation was conducted by GSU beginning on March 22, 2017 which consisted of two borings with VAS conducted on the bottom lands of Van Etten Lake after the lake level was lowered for the winter. On February 6, 2018, EGLE sampled the groundwater monitoring wells on Loud, Spruce, and Interlake Drive. On September 25, 2018, EGLE sampled the groundwater wells again. On March 5 – 7, 2019, EGLE sampled residential drinking water wells around the Oscoda Township Dump, Colbath Road Area, Loud Drive, and other Oscoda areas. On July 16, 2019, EGLE held a Town Hall meeting to discuss updates associated with the Oscoda Area and the former Wurtsmith Air Force Base. (MPART 7.18.2019)</t>
  </si>
  <si>
    <t>Contamination at Loud Drive can be attributed to activities at the former Wurtsmith Air Force Base. Loud Drive runs alongside Van Etten Lake. (MPART 7.18.2019)</t>
  </si>
  <si>
    <t>NOW (Need Our Water) formed in Oscoda in</t>
  </si>
  <si>
    <t>https://drive.google.com/drive/u/1/folders/1CoGZW73tckH74OZE06jUDJAjmADnq-ql</t>
  </si>
  <si>
    <t>Lyon Township Wastewater Treatment Plant</t>
  </si>
  <si>
    <t>New Hudson, Michigan</t>
  </si>
  <si>
    <t>M-60 Tanker Spill</t>
  </si>
  <si>
    <t>Howard Township, Cass County, Michigan</t>
  </si>
  <si>
    <t>41.840658, -86.156789</t>
  </si>
  <si>
    <t>Gasoline tanker spill at the intersection of State Highway M-60 and Pine Lake Street in Howard Township. The Howard Township Fire Department used Aqueous film forming foam [AFFF] to prevent fire and explosion hazards (MPART 6.20.19)</t>
  </si>
  <si>
    <t xml:space="preserve"> https://www.michigan.gov/pfasresponse/0,9038,7-365-86511_82704-463155--,00.html</t>
  </si>
  <si>
    <t>https://www.michigan.gov/pfasresponse/0,9038,7-365-86511_95645-463155--,00.html</t>
  </si>
  <si>
    <t>Groundwater [Sep 2017 - July 2018]:
- 8 monitoring well samples 
- 8 results received
- 0 samples non-detect PFOS + PFOA
- 0 samples ND-70 ppt PFOS + PFOA
- 8 samples above 70 ppt PFOS + PFOA
Highest groundwater sampling result [Jul 2018]:
- PFOS = 1,280,000 ppt
- PFOA = 40,000 ppt
- PFOS + PFOA = 1,320,000 ppt
Drinking Water [Jan 2018 - July 2018]:
- 9 residential well samples 
- 9 results received
- 5 samples non-detect PFOS + PFOA
- 4 samples ND-70 ppt PFOS + PFOA
- 0 samples above 70 ppt PFOS + PFOA 
(MPART 8.1.2019)</t>
  </si>
  <si>
    <t>Trace Levels (MPART 8.1.2019)</t>
  </si>
  <si>
    <t>Source Area Monitoring Well [Jul 2018] = 1,320,000 ppt PFOS + PFOA
(MPART 8.1.2019)</t>
  </si>
  <si>
    <t>EGLE requested that Brenner Oil test for PFOS and PFOA in the source area monitor well in September 2017. Elevated levels of PFAS were detected. In January 2018, EGLE also collected samples from nearby residences and found only trace levels of PFAS. (MPART 8.1.2019)</t>
  </si>
  <si>
    <t>State Agency, Industry</t>
  </si>
  <si>
    <t>On April 5, 2018, EGLE requested that Brenner Oil as a responsible party determine the extent of PFOS and PFOA contamination in the groundwater and monitor area water supply wells under the authority of Part 201. EGLE has requested information regarding remedial approaches the liable party intends to use to mitigate and prevent the migration of contamination off-site and to Mud Lake. (MPART 8.1.2019)</t>
  </si>
  <si>
    <t>The liable party conducted another groundwater sampling event on June 6 - 7. Three monitor wells and 2 residential water supply wells were tested for PFOS and PFOA. Results are pending. (MPART 8.1.2019)
The liable party, Brenner Oil, has hired a contractor to excavate the contaminated soil, collect confirmation soil samples, install groundwater monitoring wells, and develop a groundwater monitoring plan. Consultants for the liable party contacted the property owner regarding proposed drilling locations and to plan to begin fieldwork on May 1. The insurance company made arrangement with the property owner for site access in late April 2019. (MPART 6.20.19)</t>
  </si>
  <si>
    <t>https://drive.google.com/drive/u/1/folders/101Vm5T0Gg8VFTI_XB2fLZxOqQAI6Sirh</t>
  </si>
  <si>
    <t>MacDermid Inc.</t>
  </si>
  <si>
    <t>Ferndale, Oakland County, Michigan</t>
  </si>
  <si>
    <t>41.840634, -86.157421</t>
  </si>
  <si>
    <t>Manufacturing of chemical products at MacDermid Inc (MPART 7.18.19)</t>
  </si>
  <si>
    <t>https://www.michigan.gov/pfasresponse/0,9038,7-365-86511_82704-490716--,00.html</t>
  </si>
  <si>
    <t>Groundwater  [Oct 2018]:
- 2 monitoring well samples
- 2 results received
- 0 samples non-detect PFOS+PFOA
- 0 samples ND-70 ppt PFOS + PFOA 
- 2 samples above 70 ppt PFOS + PFOA
Highest groundwater monitoring well detections [Oct 2018]:
- PFOS + PFOA = 18,570 ppt
- Total Tested PFAS = 34,840 ppt
Effluent sample [Aug 2018]:
- PFOS = 1,600 ppt
- PFOA = 31 ppt
- Total Tested PFAS = 205,277 ppt
(MPART 7.18.19)</t>
  </si>
  <si>
    <t>Effluent Sample [Aug 2018] = 205,277 ppt Total Tested PFAS
(MPART 7.18.19)</t>
  </si>
  <si>
    <t>PFAS were sampled for in October 2018 as part of a current RCRA corrective action investigation based on knowledge that PFAS were used on-site in the manufacturing process. There are no drinking water wells to be tested for within one mile of the site. EGLE has sampled municipal water for the City of Ferndale. (MPART 7.18.19)</t>
  </si>
  <si>
    <t>EGLE will review the Soil Excavation Remediation Summary Report provided by MacDermind in April 2019 and determine if and what additional sampling may be required. MacDermid is working with the Great Lakes Water Authority (GLWA) to develop a plan to manage the elevated levels of PFAS in their wastewater effluent. (MPART 7.18.19)</t>
  </si>
  <si>
    <t>The facility has a “Groundwater Not in an Aquifer” designation, which effectively prevents use of site groundwater as a drinking water source (MPART 7.18.19)
Contamination appears limited to the immediate area of two former wastewater lagoons. The contaminated shallow groundwater is perched and discontinuous, meaning it is not mobile (MPART 7.18.19)</t>
  </si>
  <si>
    <t>https://drive.google.com/drive/u/1/folders/1flJyL2QT0MsNXujL_1x0vCci0OcK5C7J?ths=true</t>
  </si>
  <si>
    <t>MAHLE Engine Components</t>
  </si>
  <si>
    <t>Muskegon, Muskegon County, Michigan</t>
  </si>
  <si>
    <t>Former engine component manufacturing and plating operations by MAHLE Engine Components until 2011. (MPART 7.18.19)</t>
  </si>
  <si>
    <t>https://www.michigan.gov/pfasresponse/0,9038,7-365-86511_82704-490718--,00.html</t>
  </si>
  <si>
    <t>Groundwater  [Sep 2018 - Mar 2019]:
- 36 monitoring well samples
- 36 results received
- 1 samples non-detect PFOS+PFOA
- 20 samples ND-70 ppt PFOS + PFOA 
- 15 samples above 70 ppt PFOS + PFOA
Highest monitoring well detections [Sep 2018]: 
- PFOS + PFOA = 946.75 ppt
- Total PFAS = 4,737.8 ppt
Highest monitoring well detections [Nov 2018]: 
- PFOS + PFOA = 746.2 ppt 
- Total PFAS = 73,121.4 ppt
(MPART 7.18.19)</t>
  </si>
  <si>
    <t>Monitoring Well Sample [Nov 2018] = 73,121.4 ppt Total PFAS (MPART 7.18.19)</t>
  </si>
  <si>
    <t>Existing monitoring wells were sampled in September 2018 by MAHLE due to former plating operations on the property. MAHLE has notified down-gradient properties and is confirming that no drinking water wells are located down-gradient. EGLE has sampled all municipal water supplies for the City of Muskegon. (MPART 7.18.19)</t>
  </si>
  <si>
    <t>On February 7, 2019, EGLE met with MAHLE to discuss the next steps for delineating the contamination. As of June 2019, MAHLE will continue to delineate the downgradient groundwater contaminant plume; EGLE will containue to provide regulatory oversight (MPART 7.18.19)</t>
  </si>
  <si>
    <t>In May 2019, MAHLE sampled surface water and groundwater in streambeds to evaluate if contaminated groundwater is venting to downgradient streams. No exceedances of Rule 57 Surface Water Quality values were detected in the surface water samples. (MPART 7.18.19)
On October 22, 2018, MAHLE sent Notices of Migration to down-gradient property owners to notify them of contamination moving off-site. Public Health Muskegon Count was also sent copies of the Notices of Migration. The Notices contained a data map with PFOA concentrations depicted and groundwater flow direction information (MPART 7.18.19)</t>
  </si>
  <si>
    <t>https://drive.google.com/drive/u/1/folders/1k8fy1tIiH5bP23BGAUTqTWDZmNWRLDGc?ths=true</t>
  </si>
  <si>
    <t>Manistee Plating</t>
  </si>
  <si>
    <t>Manistee, Manistee County, Michigan</t>
  </si>
  <si>
    <t>Former plating facility that operated from 1954 to 1992. (MPART 6.6.2019)</t>
  </si>
  <si>
    <t>https://www.michigan.gov/pfasresponse/0,9038,7-365-86511_82704-481133--,00.html</t>
  </si>
  <si>
    <t xml:space="preserve"> Groundwater [July 2018 - May 2019]:
- 22 monitoring well samples 
- 22 results received
- 0 samples non-detect PFOS+PFOA
- 2 samples ND-70 ppt PFOS + PFOA 
- 20 samples above 70 ppt PFOS + PFOA
Groundwater sampling highest result [July 2018]: 
PFOS= 1,700 ppt
(MPART 8.1.2019)</t>
  </si>
  <si>
    <t>Groundwater Sample [Jul 2018] = 1,700 ppt
(MPART 8.1.2019)</t>
  </si>
  <si>
    <t xml:space="preserve">EGLE first tested this site in July 2018 due to historical plating operations and groundwater contamination. They also tested all municipal water supplies in Manistee for drinking water contamination and found no detections of PFAS (MPART 8.1.2019) </t>
  </si>
  <si>
    <t>EGLE has sampled all municipal water supplies for PFAS. In May 2019, EGLE sampled existing site monitoring wells; results are pending. They are planning one additional groundwater sampling event with their environmental consultant. (MPART 6.6.19)</t>
  </si>
  <si>
    <t>https://drive.google.com/drive/u/1/folders/1_nKt4anbBalnEkIByYM-n4avwO_6Zhno</t>
  </si>
  <si>
    <t>Marathon Petroleum Company</t>
  </si>
  <si>
    <t>44.507468, -83.421365</t>
  </si>
  <si>
    <t>Highest groundwater concentrations [4/18/2018]:
-PFOA = 76 ppt
-PFOS = 800 ppt
(GLWA, 01.30.2020)</t>
  </si>
  <si>
    <t>[4/18/2018] = 830 ppt
(GLWA, 01.30.2020)</t>
  </si>
  <si>
    <t>https://www.michigan.gov/pfasresponse/0,9038,7-365-86511_95645-538915--,00.html</t>
  </si>
  <si>
    <t>Marquette Wastewater Treatment Plant</t>
  </si>
  <si>
    <t>Marquette, Michigan</t>
  </si>
  <si>
    <t>McDonald Store Fire</t>
  </si>
  <si>
    <t>1319 S. Fort St, Detroit</t>
  </si>
  <si>
    <t>Release of AFFF (firefighting foam) to fight McDonald store fire in 1992. (MPART 7.11.19)</t>
  </si>
  <si>
    <t>https://www.michigan.gov/pfasresponse/0,9038,7-365-86511_82704_97100-514891--,00.html</t>
  </si>
  <si>
    <t>Surface Water Sampling [Jul 2018]:
- Highest total PFAS = 10.1 ppt
(MPART 7.11.19)</t>
  </si>
  <si>
    <t>Because AFFF was used to extinguish the fire, EGLE conducted soil, sediment, and surface water sampling on July 2018 and confirmed elevated PFAS levels. (MPART 7.18.2019)</t>
  </si>
  <si>
    <t>DLZ, EGLE’s consultant developed a work plan for site investigation to determine the nature and extent of PFAS contamination at McDonald Store in November 2017. Staff finished the review of the McDonald Store Fire report and has received the final report from DLZ (MPART 7.11.19)</t>
  </si>
  <si>
    <t>Local residents stated that so much foam was used to battle the McDonald Store fire that foam “flowed across F-41” (MPART 7.11.19)</t>
  </si>
  <si>
    <t>The McDonald store was destroyed by a fire on December 25, 1992. The fire was eventually put out by a fire crew from Wurtsmith AFB using AFFF on December 26. (MPART 7.11.19)
Local residents stated that so much foam was used to battle the McDonald Store fire that foam “flowed across F-41” (MPART 7.11.19)</t>
  </si>
  <si>
    <t>https://drive.google.com/drive/u/1/folders/180WWaTe0OGzcmxgby2-6gBvc11WOH5xi</t>
  </si>
  <si>
    <t>McGean-Rohco</t>
  </si>
  <si>
    <t>38521 Schoolcraft Rd, Livonia</t>
  </si>
  <si>
    <t>Highest groundwater concentrations [9/11/2018]:
-PFOA = 120 ppt
-PFOS = 310 ppt
(GLWA, 01.30.2020)</t>
  </si>
  <si>
    <t>[9/11/2018] = 430 ppt
(GLWA, 01.30.2020)</t>
  </si>
  <si>
    <t>MDOT - Parcel 5348</t>
  </si>
  <si>
    <t>330 Livernois, Detroit, Michigan</t>
  </si>
  <si>
    <t>Highest groundwater concentrations [1/18/2019]:
-PFOA = 29 ppt
-PFOS = 14 ppt
(GLWA, 01.30.2020)</t>
  </si>
  <si>
    <t>[1/18/2019] = 43 ppt
(GLWA, 01.30.2020)</t>
  </si>
  <si>
    <t>Merlin Entertainments - Sea Life Michigan</t>
  </si>
  <si>
    <t>4316 Baldwin Rd, Auburn Hills, MI 48326</t>
  </si>
  <si>
    <t>Highest groundwater concentrations [10/3/2018]:
-PFOS = 6.4 ppt
(GLWA, 01.30.2020)</t>
  </si>
  <si>
    <t>[10/3/2018] = 6.4 ppt
(GLWA, 01.30.2020)</t>
  </si>
  <si>
    <t>Firefighting foam used at Battle Creek ANGB</t>
  </si>
  <si>
    <t>https://www.michigan.gov/pfasresponse/0,9038,7-365-86511_82704-473472--,00.html</t>
  </si>
  <si>
    <t>On-base groundwater [2018]
 -PFOA= 21,000 ppt
 -PFOS= 55,500 ppt
(Devereaux 8.2.2018)
Two contaminated private wells -drinking water [2018]: 
 -PFOS+PFOA: high of 411 ppt 
(Blakely, 8.1.2018)</t>
  </si>
  <si>
    <t>On-Base water wells show presence of 13 PFAS compounds – Highest results [2018]:
PFHxS=38,400 ppt
(Devereaux 8.2.2018)</t>
  </si>
  <si>
    <t>The DEQ will continue to visit home owners in a portion of Bedford Township to request permission and to test water wells north and northwest and more than one mile from the Base.  Work is also in progress to evaluate records to determine if there are other suspected locations where PFAS may have been made or used. In July 2018, the DEQ is preparing to host another Open House and a Town Hall meeting for the public. July 16-17, 2018, sample results were received for residential wells in Bedford Township. Results indicated 2 wells had PFOS+PFOA concentrations of 10-45 ppt and 30 wells were less than 10 ppt. No wells exceeded Lifetime Health Advisory (LHA) criteria of 70 ppt.
On July 30, 2018, an Open House and Town Hall meeting was held for the public.
August 1-10, 2018, the MDEQ sampled 11 additional residential wells, and 1 Type II well following requests received during and after the July 30 Open House.
Filters have been provided by the Calhoun County Health Department to 25 homes in the Helmer-Dickman Road Area. Two homes have been provided replacement filters.
Bottled water was temporarily provided to 8 homes by the Calhoun County Health Department, but only until they had a filter installed.</t>
  </si>
  <si>
    <t>https://drive.google.com/drive/u/0/folders/1QrlDmygmdlJE5M6k39PlLLSGSjZubNIm</t>
  </si>
  <si>
    <t>Michner Plating</t>
  </si>
  <si>
    <t>Jackson, Jackson County, Michigan</t>
  </si>
  <si>
    <t>4316 Baldwin Rd, Auburn Hills</t>
  </si>
  <si>
    <t>Former plating shop that operated from the 1930s to 2007. (MPART 6.6.19)</t>
  </si>
  <si>
    <t>https://www.michigan.gov/pfasresponse/0,9038,7-365-86511_82704-485521--,00.html</t>
  </si>
  <si>
    <t>On-Site Groundwater  [Aug 2018 - Jan 2019]:
- 9 monitoring well samples
- 9 results received
- 0 samples non-detect PFOS+PFOA
- 0 samples ND-70 ppt PFOS + PFOA 
- 0 samples above 70 ppt PFOS + PFOA
Groundwater sampling highest result [Aug 2018]: 
PFOS + PFOA= 9,479 ppt
(MPART 8.1.2019)</t>
  </si>
  <si>
    <t>Groundwater Sample [Aug 2018] = 9,479 ppt PFOS + PFOA
(MPART 8.1.2019)</t>
  </si>
  <si>
    <t>In August 2018, EGLE tested this site for PFAS due to the historical operations and their current investigation of other contaminants at the site. Nearby properties use municipal water, which has been tested by EGLE as well. (MPART 8.1.2019)</t>
  </si>
  <si>
    <t>On January 4, 2019, EGLE met with the Jackson County Health Department (JCHD) officials to discuss contamination on site and potential risks to off-site properties and residents. On June 25, 2019 EGLE collected fish samples from the Grand River at Gale Road (upstream of Eaton Rapids) and from the Moores Park impoundment in Lansing for analysis of PFAS and other contaminants. The results are not expected before the end of the year. On July 18, 2019 EGLE received a workplan to collect additional site data, to conduct PFAS treatability and pilot study on site, which is currently being evaluated. (MPART 8.1.19)</t>
  </si>
  <si>
    <t>“The biggest concern is possible impact to the river,” said Scott Dean, EGLE spokesperson. “The City of Jackson’s municipal system was tested on July 11th and results came back non-detect.” (Gardner 12.27.2018 - PFAS found at contaminated ex-factory in Jackson)
*Groundwater sampling data listed 0 under samples above 70 ppt, likely a typo</t>
  </si>
  <si>
    <t>https://drive.google.com/drive/u/1/folders/1vY-KS3qP5jFZrRaPr-lzNqp5oGp30LzP</t>
  </si>
  <si>
    <t>Midland Wastewater Treatment Plant</t>
  </si>
  <si>
    <t>Midland, Michigan</t>
  </si>
  <si>
    <t>Monroe Metro Wastewater Treatment Plant</t>
  </si>
  <si>
    <t>Monroe, Michigan</t>
  </si>
  <si>
    <t>MRP Properties Co, LLC</t>
  </si>
  <si>
    <t>Alma, Gratiot County, Michigan</t>
  </si>
  <si>
    <t>42.253267, -84.406330</t>
  </si>
  <si>
    <t>This site operated as a petroleum refinery from approximately 1938 to 1999. There were multiple known fires on-site by which aqueous film forming foam was used to extinguish them. (MPART 7.18.2019)</t>
  </si>
  <si>
    <t>https://www.michigan.gov/pfasresponse/0,9038,7-365-86511_82704-489608--,00.html</t>
  </si>
  <si>
    <t>Groundwater [May 2018 - Mar 2019]:
- 62 monitoring well samples 
- 13 samples non-detect PFOS+PFOA
- 25 samples ND-70 ppt PFOS + PFOA 
- 24 samples above 70 ppt PFOS + PFOA
(MPART 7.18.2019)
Highest groundwater detections MRP property [May 2018]:
- PFOS = 2,500 ppt 
- PFOA = 140 ppt 
(Interactive Map via MPART 7.18.2019)</t>
  </si>
  <si>
    <t>Highest groundwater detections on MRP property [2018]:
- PFNA = 4.8 ppt 
- PFHxS = 2,300 ppt 
- PFBS = 330 ppt 
- Total PFAS = 2,973 ppt 
(Interactive Map via MPART 6.20.2019)</t>
  </si>
  <si>
    <t>Groundwater Sample [2018] = 2,973 ppt Total PFAS (MPART 7.18.2019)</t>
  </si>
  <si>
    <t>The site was sampled in May 2018 due to historical AFFF firefighting foam use. 19 groundwater samples were collected, indicating the presence of PFAS. The city of Alma uses the Gratiot Area Water Authority which had tested their municipal water on August 29, 2018 and PFAS was non-detect. (MPART 7.18.19)</t>
  </si>
  <si>
    <t>EGLE is working with MRP, DHHS, and local community health agencies to arrange sampling of approximately four residential wells adjacent to Horse Creek along Lincoln Road, and is working to get information to MRP so they can determine the source of funding for potential residential well sampling in July. In 2019, an online web map was released so citizens can interact with the data. (MPART 7.18.2019)</t>
  </si>
  <si>
    <t>There is an ordinance that prohibits the installation of new drinking water wells in the city of Alma. Existing wells are grandfathered in. The city of Alma uses the Gratiot Area Water Authority which had tested their municipal water on August 29, 2018 and PFAS was non-detect. The site and the off-site plume are not inside of a wellhead protection area. (MPART 7.18.2019)</t>
  </si>
  <si>
    <t>https://drive.google.com/drive/u/1/folders/1BKx1evnQXwHY677JqKX_LkkZiLLiFSB7?ths=true</t>
  </si>
  <si>
    <t>Mt Clemens Wastewater Treatment Plant</t>
  </si>
  <si>
    <t>Mount Clemens, Michigan</t>
  </si>
  <si>
    <t>Muskegon Co WWMS Metro Wastewater Treatment Plant</t>
  </si>
  <si>
    <t>Muskegon, Michigan</t>
  </si>
  <si>
    <t>Nolichucky Industrial Corp</t>
  </si>
  <si>
    <t>1610 East Superior Street, Alma, MI</t>
  </si>
  <si>
    <t>Former paper manufacturing operations on the site until late 1980s and potentially operations by a former GP paper mill which surrounds the site on all four sides. (MPART 7.22.19)</t>
  </si>
  <si>
    <t>https://www.michigan.gov/pfasresponse/0,9038,7-365-86511_82704-498496--,00.html</t>
  </si>
  <si>
    <t>https://www.michigan.gov/pfasresponse/0,9038,7-365-86511_95645-498496--,00.html</t>
  </si>
  <si>
    <t>On April 12 and 13, 2019, EGLE collected 12 groundwater monitoring well samples from the south portion of the property with suspected PFAS contamination. Coordination on the investigation will continue between EGLE, MDHHS, the city of Kalamazoo, and Kalamazoo County Health Department. EGLE has added this site to the N. 34th Street and Crown Vantage Property weekly update meetings. (MPART 7.22.19)</t>
  </si>
  <si>
    <t>https://drive.google.com/drive/u/1/folders/1wAV9A4kFkmOBAN01iYQOmZ8cz-8v68pR?ths=true</t>
  </si>
  <si>
    <t>North Kent SA Wastewater Treatment Plant</t>
  </si>
  <si>
    <t>Northeast Gravel</t>
  </si>
  <si>
    <t>3769 Cannonsburg Road, Belmont, MI</t>
  </si>
  <si>
    <t>https://www.michigan.gov/pfasresponse/0,9038,7-365-86511_82704-500860--,00.html</t>
  </si>
  <si>
    <t>https://www.michigan.gov/pfasresponse/0,9038,7-365-86511_95645-500860--,00.html</t>
  </si>
  <si>
    <t>Groundwater [Oct 2017 - Feb 2019]:
- 14 monitoring well samples PFOS + PFOA 
- 14 results received 
- 2 samples non-detect PFOS+PFOA
- 4 samples ND-70 ppt PFOS + PFOA 
- 8 samples above 70 ppt PFOS + PFOA
(MPART 7.1.19)
Residential Wells  [Oct 2017 - Feb 2019]:
- 7 residential samples PFOS + PFOA
- 7 results received
- 4 samples non-detect PFOS + PFOA
- 3 samples ND - 70 ppt PFOS + PFOA
- 0 samples above 70 ppt PFOS + PFOA
(MPART 7.1.19)
Irrigation Well Samples:
4 samples: ND - 2,491 ppt PFOS + PFOA
(MPART 7.1.19)
Surface Water Samples - three ponds owned by Boulder Creek Development/Golf Course [June 2018]: 
- 858 ppt PFOS
- 1,830 ppt PFOS
- 2,760 ppt PFOS 
(MPART 7.1.19)</t>
  </si>
  <si>
    <t>https://drive.google.com/drive/u/1/folders/181qkYNQrdk2QE2Sov9hZj2gljUhbUFoV?ths=true</t>
  </si>
  <si>
    <t>Oakland Co-Pontiac Wastewater Treatment Plant</t>
  </si>
  <si>
    <t>Pontiac, Michigan</t>
  </si>
  <si>
    <t>Oakland County International Airport</t>
  </si>
  <si>
    <t>Waterford Township, Michigan</t>
  </si>
  <si>
    <t>https://www.oakgov.com/aviation/airports/ocia/Pages/pfas-response.aspx</t>
  </si>
  <si>
    <t>https://www.oakgov.com/aviation/airports/ocia/Documents/PFAS%20May%202021%20GW%20Sampling%20Report.pdf</t>
  </si>
  <si>
    <t>Oakland Heights Development Landfill</t>
  </si>
  <si>
    <t>2350 Brown Road, Auburn Hills, Michigan</t>
  </si>
  <si>
    <t>Highest groundwater concentrations [9/12/2018]:
-PFOA = 840 ppt
-PFOS = 700 ppt
(GLWA, 01.30.2020)</t>
  </si>
  <si>
    <t>[9/12/2018] = 1540 ppt
(GLWA, 01.30.2020)</t>
  </si>
  <si>
    <t>https://www.michigan.gov/pfasresponse/0,9038,7-365-86511_95645-533203--,00.html</t>
  </si>
  <si>
    <t>Oscoda Area Schools</t>
  </si>
  <si>
    <t>Pinecrest River and Roads</t>
  </si>
  <si>
    <t>3550 E River Rd, Oscoda, MI 48750</t>
  </si>
  <si>
    <t>A fire extinguished with AFFF at Oscoda Schools on October 18, 1995 (MPART 7.11.19)</t>
  </si>
  <si>
    <t>Monitoring Well Samples - 4 monitoring well samples  [Sep 2018]
-PFOS +PFOA = 7.2 ppt - 99.2 ppt
(MPART 7.18.2019)</t>
  </si>
  <si>
    <t>4 ppt (Ellison 8.16.2018 - Oscoda PFAS plumes force new school water supply)</t>
  </si>
  <si>
    <t>99.2 ppt PFOS + PFOA (MPART 7.18.2019)</t>
  </si>
  <si>
    <t>In October 2016, sampling was conducted to help determine the extent of PFAS contamination from the use of firefighting foam to put out a building fire at the school bus garage area. (MPART 7.18.2019)</t>
  </si>
  <si>
    <t>On February 7, 2018, EGLE sampled existing monitoring wells and drinking water wells at Oscoda Area Schools/River Road. As of October 13, 2018, Oscoda Area Schools are now hooked up to the municipal water system. (MPART 7.11.19)</t>
  </si>
  <si>
    <t>https://www.michigan.gov/pfasresponse/0,9038,7-365-86511_82704_97100_97106---,00.html</t>
  </si>
  <si>
    <t>https://drive.google.com/drive/u/1/folders/15yKEV8JPDr0B7IyJUbZiNRtXK2nqETzy</t>
  </si>
  <si>
    <t>Oscoda Township Dump</t>
  </si>
  <si>
    <t>44.506340, -83.380301</t>
  </si>
  <si>
    <t>https://www.michigan.gov/pfasresponse/0,9038,7-365-86511_82704-453181--,00.html</t>
  </si>
  <si>
    <t xml:space="preserve"> Groundwater [Dec 2018]:
- 16 monitoring well samples 
- 16 results received
- 2 samples non-detect PFOS+PFOA
- 11 samples ND-70 ppt PFOS + PFOA 
- 3 samples above 70 ppt PFOS + PFOA
Highest result = 363.2 ppt PFOS+PFOA
(MPART 7.18.19)
Residential Wells [Mar 2019 - Jun 2019]:
- 10 residential samples 
- 10 results received
- 10 samples non-detect PFOS + PFOA
- 0 samples ND - 70 ppt PFOS + PFOA
- 0 samples above 70 ppt PFOS + PFOA
(MPART 7.18.19)</t>
  </si>
  <si>
    <t>Highest groundwater testing results, found at the south east corner of the dump [Dec 2018]: 
 -Total PFAS = 618.83 ppt 
(MPART 7.18.19)</t>
  </si>
  <si>
    <t>https://drive.google.com/drive/u/1/folders/17906YQ1_cCPEAMKCR8YNYtZeWg3L0TPf?ths=true</t>
  </si>
  <si>
    <t>Oscoda, Michigan</t>
  </si>
  <si>
    <t>Peerless Plating</t>
  </si>
  <si>
    <t>Muskegon Heights, Muskegon County, Michigan</t>
  </si>
  <si>
    <t>2554 S Getty St
Muskegon Heights, MI 49444</t>
  </si>
  <si>
    <t>Electroplating operations by Peerless Plating (MPART 7.18.19)</t>
  </si>
  <si>
    <t>https://www.michigan.gov/pfasresponse/0,9038,7-365-86511_82704-497626--,00.html</t>
  </si>
  <si>
    <t>https://www.michigan.gov/pfasresponse/0,9038,7-365-86511_95645-497626--,00.html</t>
  </si>
  <si>
    <t>Groundwater [Oct 2018]:
- 6 samples 
- 6 results received
- 2 samples non-detect PFOS+PFOA
- 3 samples ND-70 ppt PFOS + PFOA 
- 1 sample above 70 ppt PFOS + PFOA
Highest result = 80 ppt PFOS+PFOA
(MPART 5.17.19)</t>
  </si>
  <si>
    <t>Groundwater testing [Oct 2018]:
Total Tested PFAS Highest result = 102 ppt
(MPART 7.18.19)</t>
  </si>
  <si>
    <t>Groundwater [Oct 2018] = 102 ppt Total Tested PFAS
(MPART 7.18.19)</t>
  </si>
  <si>
    <t>In October 2018, PFAS was sampled for by EGLE's contractor due to historic electroplating operations on-site. There are no known residential drinking water wells in the area to be tested. (MPART 7.18.19)</t>
  </si>
  <si>
    <t>On May 20, 2019, EGLE sampled all 43 groundwater monitoring wells on-site (results have yet to be released). They have tested all municipal water supplies for PFAS (MPART 7.18.19)</t>
  </si>
  <si>
    <t>The majority of nearby residential properties use municipal water from the city of Muskegon Heights, which is sourced from Lake Michigan. There are no known residential drinking water wells in the area. (MPART 7.18.19)</t>
  </si>
  <si>
    <t>https://drive.google.com/drive/u/1/folders/16mBnSymjcxJBURzwlpSBbtLBShkKyFOp?ths=true</t>
  </si>
  <si>
    <t>Pellston Regional Airport</t>
  </si>
  <si>
    <t xml:space="preserve">Pellston, Emmet County, Michigan </t>
  </si>
  <si>
    <t xml:space="preserve">Firefighting foam spill during crash testing </t>
  </si>
  <si>
    <t>https://upnorthlive.com/news/local/spill-of-firefighting-foam-containing-pfas-at-pellston-airport-under-investigation</t>
  </si>
  <si>
    <t>https://www.michigan.gov/pfasresponse/0,9038,7-365-86511_95600_95632-546670--,00.html</t>
  </si>
  <si>
    <t>PFHxS: 340 ppt</t>
  </si>
  <si>
    <t>https://drive.google.com/file/d/1MEiFip2pwS9vT2al58tJiSmNziOBI0S7/view?usp=sharing</t>
  </si>
  <si>
    <t>Pine Tree Acres</t>
  </si>
  <si>
    <t>Lenox Township, Macomb County, Michigan</t>
  </si>
  <si>
    <t>36600 29 Mile Rd, Lenox Township</t>
  </si>
  <si>
    <t>Highest groundwater concentrations [11/20/2018]:
-PFOA = 1800 ppt
-PFOS = 430 ppt
(GLWA, 01.30.2020)</t>
  </si>
  <si>
    <t>[11/20/2018] = 2230 ppt
(GLWA, 01.30.2020)</t>
  </si>
  <si>
    <t>Plating Specialties</t>
  </si>
  <si>
    <t>1675 E. Ten Mile Rd, Madison Heights</t>
  </si>
  <si>
    <t>Port Huron Wastewater Treatment Plant</t>
  </si>
  <si>
    <t>Port Huron, Michigan</t>
  </si>
  <si>
    <t>Production Plated Plastics</t>
  </si>
  <si>
    <t>North 34th Street</t>
  </si>
  <si>
    <t>Richland Township, Kalamazoo County, Michigan</t>
  </si>
  <si>
    <t>42.377061, -85.438916</t>
  </si>
  <si>
    <t>Of the facilities sampled by Fleis &amp; Vanderbrink, Kalamazoo found 10 sites were discharging PFOA and 20 sites were discharging PFOS into the city's wastewater system. The primary contributor is former Production Plated Plastics, owned by the state since 1989.</t>
  </si>
  <si>
    <t>https://www.michigan.gov/pfasresponse/0,9038,7-365-86511_95645-473485--,00.html</t>
  </si>
  <si>
    <t>https://www.michigan.gov/pfasresponse/investigations/sites-aoi/Kalamazoo-County/north-34th-street</t>
  </si>
  <si>
    <t>4 Richland Township private drinking water wells [2018]: 
 -PFOS+PFOA= 143 ppt, 696 ppt, 986 ppt and 1,116 ppt 
(Brent 7.17.2018)
Treated effluent from Kalamazoo Water Reclamation Plant [2018]: 
 -PFOS= 29-38 ppt 
 -PFOA=12-15ppt
Discharge from former Production Plated Plastics site [2018]: 
 -PFOS= 8,000 ppt 
(Barrett 7.15.2018)</t>
  </si>
  <si>
    <t>Per the city's request, the DEQ ceased discharge from the former Production Plated Plastics site on June 21, 2018. The DEQ is also in the process of installing a groundwater treatment system at the Production Plated Plastics site, expected to be operational by the end of July 2018. It is also providing bottled water to the 3 homes with contaminated wells. The state is installing an upgraded treatment system at the former production plant, and will provide alternative water sources for affected residents. On May 31, 2018, the DEQ hosted a meeting with the city, state health department, and county health department to discuss the city’s sampling results and path moving forward.</t>
  </si>
  <si>
    <t>A federal judge ordered Production Plated Plastics to pay $1.5 million in fines in 1992, stating that the company "purposely thwarted the effectiveness of hazardous waste laws by failing to clean up soil and groundwater contamination." (Barret, MLive) The electro-plating company was ordered to close its Richland Township facility. The company produced plastic parts for the automotive industry from 1969 until it closed in 1989.</t>
  </si>
  <si>
    <t>On July 18, 2018, MDEQ held a townhall at the Living Hope Church to provide information and answer questions from Richland residents.</t>
  </si>
  <si>
    <t>Kalamazoo found 10 sites were discharging PFOA and 20 sites were discharging PFOS into the city's wastewater system. The primary contributor is the former Production Plated Plastics site, whch is also responsible for the 3 contaminated private drinking water wells in Richland Township, which are now receiving bottled water.  Spokesperson Scott Dean said the DEQ plans to collect approximately 300 residential well samples in a new expanded study area. 
The state took possession of the Production Plated Plastics site when the company went bankrupt, and has retained ownership due to environmental issues associated with the site. "The state operates a groundwater pumping system at the site meant to prevent groundwater contaminated with chromium VI, nickel and volatile compounds from migrating offsite. Pumps discharge directly into the sanitary sewer system that flows back to the city of Kalamazoo's wastewater treatment plant. Until recently, the groundwater discharge from the site had never been tested for PFAS... PFAS had not been identified as a chemical of concern associated with the site." (Barret, MLive)</t>
  </si>
  <si>
    <t>https://drive.google.com/drive/u/0/folders/1RuVos8sV1DFx6ZiB-kWGjGAgYFIZB93V</t>
  </si>
  <si>
    <t>PSB Credit Services</t>
  </si>
  <si>
    <t>42.740500, -84.582727</t>
  </si>
  <si>
    <t>Highest groundwater concentrations [11/28/2018]:
-PFOA = 200 ppt
-PFOS = 160 ppt
(GLWA, 01.30.2020)</t>
  </si>
  <si>
    <t>[11/28/2018] = 360 ppt
(GLWA, 01.30.2020)</t>
  </si>
  <si>
    <t>RACER Buick City Site</t>
  </si>
  <si>
    <t>561 Collier Rd, Auburn Hills, Michigan</t>
  </si>
  <si>
    <t xml:space="preserve">In April 2018, groundwater sampling at GM's former Buick City factory showed elevated PFAS levels in nearby groundwater, and the site is currently being investigated as a potential source of PFASs in the Flint River. </t>
  </si>
  <si>
    <t>https://www.mlive.com/news/flint/2018/11/post_526.html</t>
  </si>
  <si>
    <t>https://www.michigan.gov/pfasresponse/0,9038,7-365-86511_82704-477319--,00.html#:~:text=This%20site%20is%20located%20at,11%20bankruptcy%20protection%20in%202011.</t>
  </si>
  <si>
    <t xml:space="preserve">Groundwater near former pickling and enamling area [Nov 2018]:
 -PFOS = 2,510–6,070 ppt
(MPART, 9.16.2019 - RACER Buick City)
Highest groundwater near paint shop [Nov 2018]:
 -PFOS = 10,090 ppt
(MPART, 9.16.2019)
Highest groundwater near former paint shop [Nov 2018]:
 -PFOS = 38,000 ppt
(MPART, 9.16.2019)
Highest groundwater east of railroad tracks, unknown source area [Nov 2018]:
 -PFOS = 18,660 ppt 
(MPART, 9.16.2019)
</t>
  </si>
  <si>
    <t>Highest groundwater detections near fire training area [Oct 2018]:
 -Total PFAS = 600 ppt
(MPART, 9.16.2019)
Highest groundwater detections near historic painting operations [Oct 2018]:
 -Total PFAS = 15,000 ppt
(MPART, 9.16.2019)
Highest groundwater detections near former painting/enameling operation [Oct 2018]:
 -Total PFAS = 4,800 ppt
(MPART, 9.16.2019)</t>
  </si>
  <si>
    <t>Genesee County Health Department hosted a meeting at their offices in Flint.  City of Flint, DEQ, RACER, DHHS and others were in attendance to receive updates regarding Coldwater Road Landfill, Gilkey Creek, Richfield Landfill, Buick City, Bishop Airport, and Flint River fish advisory (Feb 13, 2019). RACER submitted a summary of sampling activities and evaluations completed as part of the required short-term characterization study for per- and poly-fluoroalkyl substances (PFAS) at the Outfalls associated with the Buick City Site (Feb 22, 2019). RACER, DEQ and EPA met in Chicago to update EPA on investigative work testing the sanitary sewers, storm sewers, groundwater and soil on and near the former Buick City site during the federal government shutdown (Feb 26, 2019)</t>
  </si>
  <si>
    <t>RACER Buick City Sanitary Sewer testing (Jan 2019):
Hamilton Avenue sample contained PFOA at a concentration of 2,280 ppt and PFOS at a concentration of 27,580 ppt. The next downstream sample collected from the sanitary sewer, contained PFOA at a concentration of 420 ppt and PFOS at a concentration of 4,670 ppt.  
"RACER Trust says contamination from ""former chrome plating areas, a former waste water treatment plant, and in storm sewers"" is being investigated. The site is discharging PFAS to the Flint River via contaminated groundwater entering the storm sewers.
On March 24th, 2020 RACER Trust indefinitely paused work to replace and reroute 3,600 ft of understround sewer lines. These sewer lines run through the old Buick City site on the north side of Flint, MI. The work was paused as a part of the ceasement of all nonessential busninss practices in the state of Michigan in response to the COVID-19 outbreak."</t>
  </si>
  <si>
    <t>https://drive.google.com/drive/u/1/folders/1Swh7b-mYNqrcih0w9KcOFLnL7dMr2PUA</t>
  </si>
  <si>
    <t>RACER Eckles Road</t>
  </si>
  <si>
    <t>12950 Eckles Road, Livonia, MI</t>
  </si>
  <si>
    <t>Historical plating operations and fire training activities at former General Motors Delphi Chassis Spring and Bumper Plant. (MPART 6.6.19)</t>
  </si>
  <si>
    <t>https://www.michigan.gov/pfasresponse/0,9038,7-365-86511_82704-485523--,00.html</t>
  </si>
  <si>
    <t>https://www.michigan.gov/pfasresponse/0,9038,7-365-86511_95645-485523--,00.html</t>
  </si>
  <si>
    <t>Groundwater [Aug 2018]:
- 45 monitoring well samples 
- 45 results received
- 2 samples non-detect PFOS+PFOA
- 30 samples ND-70 ppt PFOS + PFOA 
- 13  samples above 70 ppt PFOS + PFOA
Wastewater influent sample range:
PFOS= 81 - 110 ppt
Wastewater effluent sample range:
PFOS= 86 – 96 ppt
(MPART 8.1.2019)</t>
  </si>
  <si>
    <t>RACER collected groundwater samples from January 2017 to test for PFAS which confirmed contamination. There are no known impacts to drinking water, however EGLE tested the city of Livonia's municipal water supply for PFAS and found no presence of the chemical. (MPART 8.1.2019)</t>
  </si>
  <si>
    <t>On December 18, 2018, the USEPA approved the cease-operations for groundwater pumping and the basis behind the cessation of pumping.  The pumping will be discontinued through June 30, 2019, unless a condition is observed that would merit pumping be restarted. RACER and the contractor GHD (with EPA approval) have developed a treatment study for PFAS contaminated groundwater which is currently in the laboratory stage with a report expected by September 30, 2019. (MPART 8.1.2019)</t>
  </si>
  <si>
    <t>The plant was decommissioned and demolished in 2000-2001. Little to no information is known about the historic use of PFAS-containing materials. (MPART 6.6.19)
Additional PFAS characterization is proposed in 2019 to delineate horizontal and vertical extents of PFAS-impacted groundwater within the southwest corner of the property, and how it may impact the proposed installation of a permeable reactive gate. (MPART 6.6.19)</t>
  </si>
  <si>
    <t>https://drive.google.com/drive/u/1/folders/1JnTOzAhoXHqi1cTgeyAvNCDHQmiX6Gl5?ths=true</t>
  </si>
  <si>
    <t>RACER Lansing Plant &amp; Adams Plating plant</t>
  </si>
  <si>
    <t>http://www.michigan.gov/som/0,4669,7-192-45414_45929_82704-452825--,00.html</t>
  </si>
  <si>
    <t xml:space="preserve">RACER Lansing Plants 2,3,6 - groundwater [Dec 2016-Jun 2018]
 -183 monitoring well samples 
 -53 samples non-detect PFOS+PFOA
 -82 samples ND-70 ppt PFOS+PFOA
 -48 samples above 70 ppt PFOS+PFOA
 -Highest level at 14,000 ppt PFOS+PFOA
(MPART 7.18.19)
Lansing’s Adams Plant - groundwater [July 2016]:
 -22 monitoring well samples 
 -7 samples non-detect PFOS+PFOA
 -0 samples ND-70 ppt PFOS+PFOA
 -15 samples above 70 ppt PFOS+PFOA
 -Highest level at 2,860 ppt PFOS+PFOA
(MPART 6.16.19)
</t>
  </si>
  <si>
    <t>Adams Plating: In March 2018, at the suggestion of the MDEQ, the Lansing Board of Water and Light collected samples for PFAS given the detections in groundwater near the Adams Plating site. Samples were collected from the two water treatment plant taps and from the raw water headers coming into both of the treatment plants.All results reported were non-detect for PFAS, with a reporting limit of 2 ppt.There are no private wells in the area of the site that are using this groundwater as a drinking water source.
RACER Plants 2,3, &amp; 6: In December 2016, the MDEQ requested and RACER conducted initial sampling at Plant 3, which is a former GM facility. Data confirmed PFOA/PFOS was released from a formerly housed chrome plating area. Between August 2017 and December 2018, RACER conducted (under MDEQ oversight) a series of sampling events to define PFAS extent at all three plants as well as Dunnebacke Park off-site near Plant 3. PFAS was detected at all three Plants over 70 ppt PFOS+PFOA in groundwater monitoring well samples. PFAS was detected off-site in the park below 70 ppt PFOA+PFOS. In October 2018, RACER blocked sewers at Plant 3 to prevent off-site contamination.</t>
  </si>
  <si>
    <t>On August 8, 2018, a meeting was held with the USEPA, Lansing Township, and the MDEQ to discuss this and the RACER Lansing Plants 2, 3, and 6 site. It was decided that quarterly meetings will be held going forward. The next quarterly meeting is being planned by the RACER project managers in the MDEQ.</t>
  </si>
  <si>
    <t>https://drive.google.com/drive/u/0/folders/1RVmIMJfTXdFslkTf6483GdlSYoYxZN_a</t>
  </si>
  <si>
    <t>RACER Lansing Plants 2, 3, 6</t>
  </si>
  <si>
    <t>521 North Rosemary, Lansing, MI</t>
  </si>
  <si>
    <t>Manufacturing activities at RACER Lansing Plants 2, 3, and 6. (MPART 7.18.19)</t>
  </si>
  <si>
    <t>https://www.michigan.gov/pfasresponse/0,9038,7-365-86511_82704-452826--,00.html</t>
  </si>
  <si>
    <t>Groundwater [Dec 2016 - Jun 2018]:
- 202 monitoring well samples 
- 202 results received
- 59 samples non-detect PFOS+PFOA
- 90 samples ND-70 ppt PFOS+PFOA
- 53 samples above 70 ppt PFOS+PFOA
(MPART 8.1.2019)</t>
  </si>
  <si>
    <t>In December 2016, EGLE requested and RACER conducted initial sampling at Plant 3, which is a former GM facility. Data confirmed PFOA/PFOS was released from a formerly housed chrome plating area. (MPART 8.1.2019)</t>
  </si>
  <si>
    <t>Between August 2017 and December 2018, RACER conducted (under EGLE oversight) a series of sampling events to define PFAS extent at all three plants as well as Dunnebacke Park off-site near Plant 3. On August 8, 2018, a meeting was held with the USEPA, Lansing Township, and the EGLE to discuss the RACER Lansing Plants 2, 3, and 6 site. It was decided that quarterly meetings will be held going forward. On June 18, 2019, RACER submitted a Work Plan for additional PFAS delineation at Plant 2.  EGLE proposed revisions and a revised Work Plan was submitted on July 29, 2019.  EGLE expects to approve this Work Plan shortly.  (MPART 8.1.2019)</t>
  </si>
  <si>
    <t>RACER has been providing regular project updates to residents through mailings, community meetings and meetings with city of Lansing and Lansing Township officials as well as the Lansing Board of Water and Light (MPART 7.18.19)</t>
  </si>
  <si>
    <t>https://drive.google.com/drive/u/1/folders/1mSopRBr6TzGUi_occp-dvxuI-Sex1ipB</t>
  </si>
  <si>
    <t>Former GM Livonia</t>
  </si>
  <si>
    <t>12950 Eckles Rd
Livonia, MI 48150</t>
  </si>
  <si>
    <t>Highest groundwater concentrations [8/10/2018]:
-PFOA = 5 ppt
-PFOS = 96 ppt
(GLWA, 01.30.2020)</t>
  </si>
  <si>
    <t>[8/10/2018] = 101 ppt
(GLWA, 01.30.2020)</t>
  </si>
  <si>
    <t>RACER Willow Run</t>
  </si>
  <si>
    <t>Ypsilanti, Washtenaw County, Michigan</t>
  </si>
  <si>
    <t>13000 Eckles Rd, Livonia, MI</t>
  </si>
  <si>
    <t>https://www.michigan.gov/pfasresponse/0,9038,7-365-86511_82704-499529--,00.html</t>
  </si>
  <si>
    <t>https://www.michigan.gov/pfasresponse/0,9038,7-365-86511_95645-499529--,00.html</t>
  </si>
  <si>
    <t>Groundwater Collection Discharge Total Tested PFAS [Mar 2018] = 1,400 ppt 
(MPART 6.13.19)</t>
  </si>
  <si>
    <t>https://drive.google.com/drive/u/1/folders/1BW7Khzj9mBBDBGiFnnElx5n4dIBwaLAY?ths=true</t>
  </si>
  <si>
    <t>Richcoat</t>
  </si>
  <si>
    <t>11145 East Mount Morris Road, Davison, MI</t>
  </si>
  <si>
    <t>Highest groundwater concentrations [10/22/2018]:
-PFOS = 30 ppt
(GLWA, 01.30.2020)</t>
  </si>
  <si>
    <t>[10/22/2018] = 30 ppt
(GLWA, 01.30.2020)</t>
  </si>
  <si>
    <t>Richfield Landfill</t>
  </si>
  <si>
    <t>Davison, Genesee County, Michigan</t>
  </si>
  <si>
    <t>40573 Brentwood, Sterling Heights, MI</t>
  </si>
  <si>
    <t>PFAS-containing leachate from old fill portion of the Richfield Landfill. (MPART 5.9.19)</t>
  </si>
  <si>
    <t>https://www.michigan.gov/pfasresponse/0,9038,7-365-86511_82704-477577--,00.html</t>
  </si>
  <si>
    <t>Highest groundwater detection [2012]
- PFOS + PFOA= 201 ppt
(Fonger 9.18.2018 )
Groundwater  [Apr 2018]:
- 2 monitoring well samples
- 2 results received
- 0 samples non-detect PFOS + PFOA
- 1 sample ND-70 ppt PFOS+PFOA
- 1 sample above 70 ppt PFOS+PFOA
Drinking Water [Oct 2018]:
- 3 residential samples 
- 3 results received
- 3 samples non-detect PFOS+PFOA
- 0 samples ND-70 ppt PFOS+PFOA
- 0 samples above 70 ppt PFOS+PFOA
(MPART 8.1.2019)</t>
  </si>
  <si>
    <t>Groundwater Sample [Apr 2018] = 888.2 ppt PFOS + PFOA
(MPART 8.1.2019)</t>
  </si>
  <si>
    <t>EGLE first collected one leachate and two groundwater samples in April 2018 which showed elevated levels of PFAS. (MPART 8.1.2019)</t>
  </si>
  <si>
    <t>On November 19, 2018, EGLE attended a meeting with local leaders to discuss residential well PFAS sample results and to discuss site status and next steps. (MPART 5.9.19)</t>
  </si>
  <si>
    <t>Landfill was abandoned in 2013 after Richfield Landfill Inc. filed for bankruptcy. There is no viable liable party at this time and available financial assurance is nearly depleted. (MPART 5.9.19)
There is no known impact to the drinking water aquifer which is lower than and hydraulically separated from the upper impacted aquifer.  On-site groundwater monitoring wells will continue to be monitored to evaluate PFAS plume concentrations and configuration in the upper aquifer. (MPART 5.9.19)</t>
  </si>
  <si>
    <t>https://drive.google.com/drive/u/1/folders/1-NT5pBcjCa_FAVaikseRibRVEAc5Iq2U</t>
  </si>
  <si>
    <t>RJL Equity Holdings</t>
  </si>
  <si>
    <t>4430 Lapeer Rd, Auburn Hills, MI</t>
  </si>
  <si>
    <t>Highest groundwater concentrations [11/2/2018]:
-PFOS = 20 ppt
(GLWA, 01.30.2020)</t>
  </si>
  <si>
    <t>[11/2/2018] = 20 ppt
(GLWA, 01.30.2020)</t>
  </si>
  <si>
    <t>Rogue Manufacturing Complex</t>
  </si>
  <si>
    <t>600 W. Pickard, Mt. Pleasant, MI</t>
  </si>
  <si>
    <t>Ford Motor Company and AK Steel manufacturing, spread by wastewater and the Rogue River</t>
  </si>
  <si>
    <t>https://www.arabamericannews.com/2020/09/11/pfas-contamination-found-at-ford-and-ak-steels-rouge-manufacturing-site/</t>
  </si>
  <si>
    <t>Tlaib, Dingell Press for More Information on New PFAS Sites in Southeast Michigan</t>
  </si>
  <si>
    <t>https://www.michigan.gov/pfasresponse/0,9038,7-365-86511_95645-533982--,00.html</t>
  </si>
  <si>
    <t>Roosevelt Refinery</t>
  </si>
  <si>
    <t>Mt. Pleasant, Michigan</t>
  </si>
  <si>
    <t>Firefighting foam used/stored at Roosevelt Refinery</t>
  </si>
  <si>
    <t>http://www.michigan.gov/som/0,4669,7-192-45414_45929_82704-452832--,00.html</t>
  </si>
  <si>
    <t>https://www.michigan.gov/pfasresponse/0,9038,7-365-86511_95645-452832--,00.html</t>
  </si>
  <si>
    <t>Highest monitoring well detection - groundwater [2017]:
 -PFOS+PFOA= 1,370 ppt 
(Kukulka 9.27.2018)</t>
  </si>
  <si>
    <t>The DEQ asked MRP Properties to sample the groundwater at Mt. Pleasant in Aug 2017 because the site was a former refinery. The DEQ became aware of PFAS concentrations at Roosevelt Refinery in Oct 2017.  The Chippewa River (source of surface water samples) runs through the Saginaw Chippewa Indian Tribal area; the Tribe was notified of PFAS contamination on Nov 13, 2017. On Jan 9, 2018, the MDEQ was contacted by the Tribe to discuss potential grants from the U.S. Environmental Protection Agency (USEPA) and/or the State of Michigan for PFAS sampling.</t>
  </si>
  <si>
    <t>On August 03, 2018, the MDEQ was contacted by the Saginaw Chippewa Indian Tribe requesting quarterly meetings to discuss the Roosevelt facility and other sites within the reservation.
On September 19, 2018, MDEQ staff met with the Tribe, USEPA, and other local units of government and provided an update on the Roosevelt facility, including a PowerPoint presentation and a site tour. This was the first quarterly meeting between these parties.</t>
  </si>
  <si>
    <t>https://drive.google.com/drive/u/0/folders/1OX8U-ls3YJc4hh3KTrv7f5-u9dG4IHKz</t>
  </si>
  <si>
    <t>S Huron Valley UA Wastewater Treatment Plant</t>
  </si>
  <si>
    <t>Brownstwn Twp, Michigan</t>
  </si>
  <si>
    <t>34001 W Jefferson Ave, Brownstwn Twp, Mi</t>
  </si>
  <si>
    <t>Saginaw Wastewater Treatment Plant</t>
  </si>
  <si>
    <t>Saginaw, Michigan</t>
  </si>
  <si>
    <t>Sandusky Wastewater Treatment Plant</t>
  </si>
  <si>
    <t>Sandusky, Michigan</t>
  </si>
  <si>
    <t>3001 Miller Rd, Dearborn, MI 48120</t>
  </si>
  <si>
    <t>Selfridge Air National Guard Base</t>
  </si>
  <si>
    <t>Mt. Clemens / Harrison Township, Michigan</t>
  </si>
  <si>
    <t>Firefighting foam used at Selfridge Air National Gaurd Base</t>
  </si>
  <si>
    <t>https://www.michigan.gov/pfasresponse/0,9038,7-365-86511_95792_95797-510274--,00.html</t>
  </si>
  <si>
    <t>https://drive.google.com/file/d/1pMVSWAlMcvGwcen65Kr-zpygWvLDXhhP/view?usp=sharing</t>
  </si>
  <si>
    <t xml:space="preserve">Lake St. Clair samples - surface water [2017]:
 -Total PFAS= high of 211 ppt 
Clinton River samples - surface water [2.2018]:
 -PFOA= nd-8.4 ppt 
 -PFOS= nd-610 ppt 
(Michigan DEQ, 9.2018)
Mt. Clemens Municipal Water - drinking water [2018]: 
 -PFOS= ND 
 -PFOA= 0.93 ppt
 -Other PFAS: 2.71 ppt
Ira Township Municipal Water - drinking water [2018]: 
 -PFOS= 1.77 ppt 
 -PFOA= 1.51 ppt 
 -Other PFAS: 4.37 ppt
New Baltimore Municipal Water - drinking water [2018]: 
 -PFOS= 0.48 ppt 
 -PFOA= 2.05 ppt 
 -Other PFAS: 4.76 ppt
(Michigan DEQ, 3.2.2018) </t>
  </si>
  <si>
    <t>The Selfridge ANG Base outfall samples [2018]
- PFHxS, commonly found in AFFF, made up 43% of the total PFAS contamination found in base drainage.
( Michigan DEQ 9.2018)</t>
  </si>
  <si>
    <t>In early October 2017 the DEQ asked six surface water treatment plants to sample for PFAS. There is a consumption advisory for bluegill and sunfish in Lake St. Clair due to PFOS. 
The Department of Defense began looking into AFFF use at Selfridge in 2015, but did not get around to testing base groundwater spring of 2018. The base is considering installing GAC filters at drainage outfalls, and has replaced 91,000 pounds of AFFF with a newer foam containing different PFAS compounds.</t>
  </si>
  <si>
    <t>https://www.michigan.gov/pfasresponse/0,9038,7-365-86511_95645-482359--,00.html</t>
  </si>
  <si>
    <t xml:space="preserve">Selfridge has been determined as a source of PFAS in Lake St. Clair, which provides the raw drinking water for several communities, including Mount Clemens, New Baltimore and Ira Township, which serve a combined population of about 35,000.
The Air National Guard's work plan identifies 25 different areas on the base being investigated as potential plume sources where AFFF was released, including 3 fire training areas, 6 hangars, a nozzle testing area, 2 crash sites, 2 parking/maintenance ramps, base fire department buildings, drainage basins, a former wastewater treatment plant and some sewage sludge drying beds and application areas. </t>
  </si>
  <si>
    <t>https://drive.google.com/drive/u/0/folders/1UBZEuElSBSIdyCQ56JK0NbwM3k2f9Uka</t>
  </si>
  <si>
    <t>Selfridge Plating</t>
  </si>
  <si>
    <t>Harrison Township, Macomb County, Michigan</t>
  </si>
  <si>
    <t>636 40th Street East, Holland, MI</t>
  </si>
  <si>
    <t>Electroplating discharging and metal finishing</t>
  </si>
  <si>
    <t>Highest groundwater concentrations [9/17/2018]:
-PFOS = 30 ppt
(GLWA, 01.30.2020)</t>
  </si>
  <si>
    <t>[9/17/2018] = 30 ppt
(GLWA, 01.30.2020)</t>
  </si>
  <si>
    <t>42081 Irwin Rd, Harrison Twsp, MI</t>
  </si>
  <si>
    <t>In the past, the site filled spray cans with 3M Scotchgard and its fire suppression system was primed with Aqueous Film Forming Foam (AFFF)</t>
  </si>
  <si>
    <t xml:space="preserve">On-site monitoring wells - groundwater [2018]:
 -PFOS+PFOA = 33,437ppt
(MPART 6.20.19)
</t>
  </si>
  <si>
    <t>On-site monitoring wells - groundwater [2018]:
 -Total PFAS= ND-73,866 ppt
(MPART 6.21.2019)</t>
  </si>
  <si>
    <t>PFAS was originally sampled for by the Holland Board of Public Works as part of the Michigan Department of Environmentt, Great Lakes, and Energy (EGLE) Industrial Pretreatment Program (IPP). The results of sampling a sump located on the south side of the building which discharges into the city of Holland’s sanitary sewer identified Total Tested PFAS at a concentration of approximately 6,000 ppt. Because of this, EGLE met with Sherwin-Williams, the current owner, and asked that they undertake an investigation to determine the nature and extent of the contamination. An interim treatment system has been installed to treat the sanitary discharge as of December 2018.</t>
  </si>
  <si>
    <t>https://drive.google.com/drive/u/1/folders/1mMqi2BZyYtUS8MzLoWixy02GtYtgkUGj</t>
  </si>
  <si>
    <t>South Macomb Disposal Authority</t>
  </si>
  <si>
    <t>Macomb, Macomb County, Michigan</t>
  </si>
  <si>
    <t>21290 24 Mile Rd, Macomb, MI</t>
  </si>
  <si>
    <t>Highest groundwater concentrations [10/25/2018]:
-PFOA = 30 ppt
-PFOS = 20 ppt
(GLWA, 01.30.2020)</t>
  </si>
  <si>
    <t>[10/25/2018] = 50 ppt
(GLWA, 01.30.2020)</t>
  </si>
  <si>
    <t>Southeastern Oakland County Resource Recovery Authority</t>
  </si>
  <si>
    <t>1741 School Rd, Rochester Hills, MI</t>
  </si>
  <si>
    <t>Highest groundwater concentrations [11/28/2018]:
-PFOA = 30 ppt
-PFOS = 40 ppt
(GLWA, 01.30.2020)</t>
  </si>
  <si>
    <t>[11/28/2018] = 70 ppt
(GLWA, 01.30.2020)</t>
  </si>
  <si>
    <t>https://www.michigan.gov/pfasresponse/0,9038,7-365-86511_95645-544634--,00.html</t>
  </si>
  <si>
    <t>SprayTek</t>
  </si>
  <si>
    <t>43.030279, -85.588288</t>
  </si>
  <si>
    <t>Highest groundwater concentrations [10/30/2018]:
-PFOA = 10 ppt
(GLWA, 01.30.2020)</t>
  </si>
  <si>
    <t>[10/30/2018] = 10 ppt
(GLWA, 01.30.2020)</t>
  </si>
  <si>
    <t>State Disposal Superfund</t>
  </si>
  <si>
    <t>Plainfield Township, Kent County, Michigan</t>
  </si>
  <si>
    <t>2535 Wolcott St., Ferndale, MI</t>
  </si>
  <si>
    <t>https://www.michigan.gov/pfasresponse/0,9038,7-365-86511_82704-452840--,00.html</t>
  </si>
  <si>
    <t>https://www.michigan.gov/pfasresponse/0,9038,7-365-86511_95645-452840--,00.html</t>
  </si>
  <si>
    <t>https://drive.google.com/drive/u/1/folders/1so5glyE-Ys0qYPTFCaihfsepvLNT1fgc</t>
  </si>
  <si>
    <t>Strength Environmental</t>
  </si>
  <si>
    <t>Advanced Resources Recovery, Environmental Waste Control, Inc., Valicor Environmental Services</t>
  </si>
  <si>
    <t>Inkster, MI</t>
  </si>
  <si>
    <t>27140 Princeton St, Inkster, MI 48141</t>
  </si>
  <si>
    <t>Highest groundwater concentrations [5/14/2019]:
-PFOA = 96 ppt
-PFOS = 710 ppt
(GLWA, 01.30.2020)</t>
  </si>
  <si>
    <t>[5/14/2019] = 806 ppt
(GLWA, 01.30.2020)</t>
  </si>
  <si>
    <t>Thermofil</t>
  </si>
  <si>
    <t>Green Oaks Township, Livingston County, Michigan</t>
  </si>
  <si>
    <t>6150 Whitmore Lake Rd
Brighton, MI 48116</t>
  </si>
  <si>
    <t>https://www.michigan.gov/pfasresponse/0,9038,7-365-86511_82704-500859--,00.html</t>
  </si>
  <si>
    <t>https://www.michigan.gov/pfasresponse/0,9038,7-365-86511_95645-500859--,00.html</t>
  </si>
  <si>
    <t xml:space="preserve">Groundwater  [Apr 2018]:
- 11 monitoring well samples PFOS + PFOA
- 11 results received 
- 6 samples non-detect PFOS+PFOA
- 3 samples ND-70 ppt PFOS + PFOA 
- 2 samples above 70 ppt PFOS + PFOA
Highest value = 163 ppt PFOS+PFOA
(MPART 7.1.19)
</t>
  </si>
  <si>
    <t>https://drive.google.com/drive/u/1/folders/1vOBww8OqwcmsOhqTIKVkiFS-RYeasb0_?ths=true</t>
  </si>
  <si>
    <t>Traverse City Wastewater Treatment Plant</t>
  </si>
  <si>
    <t>Traverse City, Michigan</t>
  </si>
  <si>
    <t>US Ecology Michigan</t>
  </si>
  <si>
    <t>6520 Georgia St, Detroit, MI</t>
  </si>
  <si>
    <t>Highest groundwater concentrations [10/15/2018]:
-PFOS = 30 ppt
(GLWA, 01.30.2020)</t>
  </si>
  <si>
    <t>[10/15/2018] = 30 ppt
(GLWA, 01.30.2020)</t>
  </si>
  <si>
    <t>US Ecology Romulus</t>
  </si>
  <si>
    <t>36345 Van Born Rd, Romulus, MI</t>
  </si>
  <si>
    <t>Highest groundwater concentrations [May 2019]:
-PFOA = 350 ppt
-PFOS = 170 ppt
(GLWA, 01.30.2020)</t>
  </si>
  <si>
    <t>[5/24/2019] = 510 ppt
(GLWA, 01.30.2020)</t>
  </si>
  <si>
    <t>Usher Oil Company</t>
  </si>
  <si>
    <t>Saline Sewage Disposal Plant, MI</t>
  </si>
  <si>
    <t>Highest groundwater concentrations [9/11/2018]:
-PFOA = 40 ppt
-PFOS = 120 ppt
(GLWA, 01.30.2020)</t>
  </si>
  <si>
    <t>[9/11/2018] = 160 ppt
(GLWA, 01.30.2020)</t>
  </si>
  <si>
    <t>Van Etten Lake - Oscoda Area</t>
  </si>
  <si>
    <t>9000 Roselawn St, Detroit, MI</t>
  </si>
  <si>
    <t>Van Etten Lake Pore Water Samples [Dec 2018]:
- PFOA= 11.4 – 108 ppt 
- PFOS= 54.5 – 566 ppt
(MPART 7.18.2019)</t>
  </si>
  <si>
    <t>Van Etten Lake Foam Samples- 15 foam samples [2017]
- Total PFAS Range: 2,487 ppt to 164,113 ppt
(MPART 7.11.19)</t>
  </si>
  <si>
    <t>On June 25, 2018, EGLE launched a pilot project to begin testing how to remove foam from Van Etten Lake. On November 8, 2018, EGLE conducted a drone flight to check on the ability to see groundwater seeps into Van Etten Lake.An additional drone flight was flown December 19, 2018 due to the lake level being dropped for the winter. N/A was collected due to the drone crashing. Starting on February 6, 2019, EGLE's contractor finalized the Van Etten Lake Surface Water Sampling Report and sent it out to Oscoda Township, the RAB, Need Our Water (NOW), USAF, DHD2, and EGLE staff. On February 26, 2019, EGLE’s consultant, DLZ, sampled ice in Van Etten Lake to check for the presence of PFAS.  This work was performed in response to the frozen foam and ice issues from last winter on the lake. Three levels of ice will be analyzed. On March 19, 2019, EGLE received results from the Van Etten Lake ice sampling and are currently under review. (MPART 7.11.19)</t>
  </si>
  <si>
    <t>On September 1, 2017, District Health Department #2 issued a “do not eat the foam” advisory for Van Etten Lake cautioning residents against swallowing the foam. (MPART 7.11.19)</t>
  </si>
  <si>
    <t>https://drive.google.com/drive/u/1/folders/1z2HzVi-wFZIVl8vyN21qoVFATOzRE1Vj</t>
  </si>
  <si>
    <t>Viking Corporation</t>
  </si>
  <si>
    <t>Hastings, Barry County, Michigan</t>
  </si>
  <si>
    <t>Testing of fire suppression foam on the property. The foam generated from testing was ultimately discharged to the Holland Board of Public Works waste water treatment system. (MPART 7.18.2019)</t>
  </si>
  <si>
    <t>https://www.michigan.gov/pfasresponse/0,9038,7-365-86511_82704-489610--,00.html</t>
  </si>
  <si>
    <t>Groundwater [Oct 2018]:
- 5 monitoring well samples 
- 0 samples non-detect PFOS+PFOA
- 1 samples ND-70 ppt PFOS + PFOA 
- 4 samples above 70 ppt PFOS + PFOA
(MPART 7.18.2019)
Highest groundwater detections on Viking property:
- PFOS+PFOA = 192,000 ppt
(MPART 7.18.2019)</t>
  </si>
  <si>
    <t>Highest groundwater detections on Viking property:
- Total PFAS = 335,090 ppt
(MPART 7.19.2019)</t>
  </si>
  <si>
    <t>Groundwater Sample [Oct 2018] = 335,090 ppt Total PFAS
(MPART 7.18.2019)</t>
  </si>
  <si>
    <t>Viking took 5 groundwater samples near the northern edge of their property and received results indicating elevated levels of PFAS. Viking Corp. and nearby properties are supplied with municipal water from Hastings, so no residential wells have been tested. EGLE has tested all municipal wells off-site. (MPART 7.18.2019)</t>
  </si>
  <si>
    <t xml:space="preserve">EGLE will continue to work with Viking Corp. to define the extent of the contamination and implement source control 'as soon as weather permits'. (MPART 7.18.2019) </t>
  </si>
  <si>
    <t>Viking is in the process of ascertaining further details on the history of AFFF testing at their property. In late May 2019, Viking Corp. was able to collect soil samples around the test basin and install an upland groundwater monitoring well cluster. Groundwater monitoring wells could not be installed in the wetland area as planned as conditions in the wetland were too wet for access. (MPART 7.18.2019)</t>
  </si>
  <si>
    <t>https://drive.google.com/drive/u/1/folders/1cvBxgardnCP8C0dUJllUgO6YYxgphOPJ?ths=true</t>
  </si>
  <si>
    <t>15551 S Airport Rd, Battle Creek, MI 49015</t>
  </si>
  <si>
    <t>https://drive.google.com/file/d/18ibRHJ9T3NXLr8G5ePliqeC0tgkjDkU-/view?usp=sharing</t>
  </si>
  <si>
    <t>Historically has tested PFOA+PFOS as high as 76,000 ppt, but most recent groundwater testing in 2020 reflect lower levels of contamination.</t>
  </si>
  <si>
    <t>Warren Wastewater Treatment Plant</t>
  </si>
  <si>
    <t>Warren, Michigan</t>
  </si>
  <si>
    <t>Wash King Laundry</t>
  </si>
  <si>
    <t>Baldwin, Lake County, Michigan</t>
  </si>
  <si>
    <t>210 North Industrial Park Drive
Hastings, Michigan</t>
  </si>
  <si>
    <t>Drycleaning activities by former laundromat Wash King Laundry (MPART 5.1.19)</t>
  </si>
  <si>
    <t>https://www.michigan.gov/pfasresponse/0,9038,7-365-86511_82704-481160--,00.html</t>
  </si>
  <si>
    <t>Groundwater [Jul 2018-Sep 2018]:
- 27 groundwater samples 
- 27 results received
- 21 samples non-detect PFOS+PFOA
- 2 samples ND-70 ppt PFOS+PFOA
- 4  samples above 70 ppt PFOS+PFOA
Groundwater samples highest value [Jul 2018]:
- PFOS + PFOA= 310 ppt
- Total Tested PFAS= 550 ppt
Residential Drinking Water [Sep 2018 - Feb 2019]:
- 4 residential samples 
- 4 results received
- 1  samples non-detect PFOS+PFOA
- 3 samples ND-70 ppt PFOS+PFOA
- 0  samples above 70 ppt PFOS+PFOA
Residential Well Sites
Results indicated very low level detections [4 ppt] at one location, whereas the other had 60 ppt PFOS+PFOA detected [Feb 2019]
(MPART 8.7.2019)</t>
  </si>
  <si>
    <t>60 ppt (MPART 8.7.2019)</t>
  </si>
  <si>
    <t>Groundwater Sample [Jul 2018] = 550 ppt Total Tested PFAS
(MPART 8.7.2019)</t>
  </si>
  <si>
    <t>EGLE proactively tested this Superfund site for PFAS in July 2018 due to the active remediation work that is occurring on-site for other contaminants, and due to the potential of dry cleaners to be a source of PFAS. (MPART 8.7.2019)</t>
  </si>
  <si>
    <t>In September 2018, the community water supply was tested for PFAS as part of EGLE’s statewide public water supply testing initiative, and again as part of the regular site investigation. They also collected confirmation samples from the wells previously tested to confirm initial results, more thoroughly evaluate the extent, and to evaluate groundwater down-gradient of the treated groundwater discharge lagoons. Samples were also taken from locations near and/or downgradient of the treated groundwater discharge lagoons, from an extraction well near the former wastewater seepage lagoons, and from the influent into the treatment system. EGLE, DHHS, and the Lake County Health Department are considering options to connect the resident whose water supply is being filtered to the community water supply. EGLE will continue to monitor on a semi-annual basis.  (MPART 8.7.2019)</t>
  </si>
  <si>
    <t>An active groundwater pump and treat system is operating at this site. (MPART 5.1.19)
The Lake County Health Department has attempted to contact the property owner immediately south of the site to discuss connecting that residence/hotel to the community water supply. The owner is unavailable for an extended period; no authorized representative has been delegated to discuss the possible hook up to alternate water.  (MPART 8.7.2019)</t>
  </si>
  <si>
    <t>One resident with 60 ppt PFOS+PFOA detection has been provided alternate water and an in-house filter.</t>
  </si>
  <si>
    <t>https://drive.google.com/drive/u/1/folders/1s747WFr8B9WQSOlT1JYhuMxoTTCUddTT</t>
  </si>
  <si>
    <t>Washtenaw Industrial Facility</t>
  </si>
  <si>
    <t>9247 South M-37, Baldwin, MI</t>
  </si>
  <si>
    <t>Plating operations at Washtenaw Industrial Facility LLC (formerly Universal Die Cast). (MPART 7.18.2019)</t>
  </si>
  <si>
    <t>https://www.michigan.gov/pfasresponse/0,9038,7-365-86511_82704-489606--,00.html</t>
  </si>
  <si>
    <t>https://www.michigan.gov/pfasresponse/0,9038,7-365-86511_95645-489606--,00.html</t>
  </si>
  <si>
    <t>Groundwater [Sep 2018 - Apr 2019]:
- 32 monitoring well samples 
- 2 samples non-detect PFOS+PFOA
- 5 samples ND-70 ppt PFOS + PFOA 
- 25 samples above 70 ppt PFOS + PFOA
Residential Drinking Wells [Mar 2019]:
- 8 residential samples 
- 8 samples non-detect PFOS + PFOA
- 0 samples ND - 70 ppt PFOS + PFOA
- 0 samples above 70 ppt PFOS + PFOA
(MPART 7.18.19)
Highest groundwater detections on property [Mar 2019]:
- PFOS = 7,400 ppt
- PFOA = 260 ppt
- PFOA+PFOA = 7,660 ppt
(Interactive Map via MPART 6.6.2019)</t>
  </si>
  <si>
    <t>Highest groundwater detections on property [Mar 2019]:
- Total PFAS = 8,197 ppt
- PFHxS = 660 ppt
- PFBS = 64 ppt
(Interactive map via MPART 6.6.2019)</t>
  </si>
  <si>
    <t>9 ppt</t>
  </si>
  <si>
    <t>Groundwater Sample [Mar 2019] = 8,197 ppt Totatl PFAS
(MPART 7.18.19)</t>
  </si>
  <si>
    <t>EGLE and Washtenaw Industrial Facility each took groundwater samples in Sep 2018 after prior detections of chromium were found. Residential well sampling was conducted in Apr 2019. (MPART 7.18.19)</t>
  </si>
  <si>
    <t>April 9, 2019 - Public Health Action Plan finalized
EGLE will work with the USEPA to direct WIFL to determine the extent of PFAS on-site and determine what options are available for managing the groundwater. EGLE will work with WIFL to sample the monitoring wells on the property.Based upon those results, WIFL may be directed to install additional wells to provide adequate coverage along the river. There are several parcels to the south of the river and a few of those are east of Monroe St that have domestic wells.There are also four former water supply wells on the former plant site. EGLE will be directing the facility to sample the deeper aquifers in an expedited but careful manner. (MPART 7.18.2019)</t>
  </si>
  <si>
    <t>Recently, Washtenaw County identified potential drinking water receptors adjacent to the site, near the PFAS impacted water. While groundwater from the site discharges directly to the Saline River, it is unclear if the underlying clay layer provides adequate protection for the drinking water receptors. The other primary receptor is the Saline River. (MPART 7.18.2019)</t>
  </si>
  <si>
    <t>https://drive.google.com/drive/u/1/folders/1NmoSsuX_ZTpaY00cuLHuIb_A68cAx7FT?ths=true</t>
  </si>
  <si>
    <t>Waste Management of MI - Eagle Valley Recycle and Disposal</t>
  </si>
  <si>
    <t>Orion, Oakland County, Michigan</t>
  </si>
  <si>
    <t>600 W. Silverbell Rd, Orion, Michigan</t>
  </si>
  <si>
    <t>Highest groundwater concentrations [11/20/2018]:
-PFOS = 170 ppt
(GLWA, 01.30.2020)</t>
  </si>
  <si>
    <t>[11/20/2018] = 170 ppt
(GLWA, 01.30.2020)</t>
  </si>
  <si>
    <t>Waste Management of MI - Woodland Meadows North Landfill</t>
  </si>
  <si>
    <t>4620 Hannan Rd, Wayne, Michigan</t>
  </si>
  <si>
    <t>Highest groundwater concentrations [11/20/2018]:
-PFOA = 150 ppt
-PFOS = 57 ppt
(GLWA, 01.30.2020)</t>
  </si>
  <si>
    <t>[11/20/2018] = 207 ppt
(GLWA, 01.30.2020)</t>
  </si>
  <si>
    <t>Waste Management of MI - Woodland Meadows RDF - Van Buren</t>
  </si>
  <si>
    <t>5900 Hannan Rd, Wayne, Michigan</t>
  </si>
  <si>
    <t>Highest groundwater concentrations [11/20/2018]:
-PFOA = 2000 ppt
-PFOS = 510 ppt
(GLWA, 01.30.2020)</t>
  </si>
  <si>
    <t>[11/20/2018] = 2510 ppt
(GLWA, 01.30.2020)</t>
  </si>
  <si>
    <t>Waterford Hills Landfill</t>
  </si>
  <si>
    <t>Waterford, Oakland County, Michigan</t>
  </si>
  <si>
    <t>7900 Gale Rd, Waterford, MI</t>
  </si>
  <si>
    <t>Highest groundwater concentrations [8/2/2018]:
-PFOA = 680 ppt
-PFOS = 130 ppt
(GLWA, 01.30.2020)</t>
  </si>
  <si>
    <t>[8/2/2018] = 810 ppt
(GLWA, 01.30.2020)</t>
  </si>
  <si>
    <t>White Pigeon Township</t>
  </si>
  <si>
    <t xml:space="preserve">White Pigeon Township, St. Joseph County, Michigan </t>
  </si>
  <si>
    <t>1855 House St, Plainfield Township, MI</t>
  </si>
  <si>
    <t>PFAS chemicals used at the White Pigeon Paper Company (WPPC)</t>
  </si>
  <si>
    <t>https://www.michigan.gov/pfasresponse/0,9038,7-365-86511_95645-523914--,00.html</t>
  </si>
  <si>
    <t>Groundwater sampling former WPPC site (August 2019): 
 -highest on-site PFOA + PFOS concentration = 15,400 ppt 
(Michigan PFAS Action Response Team, 2020)</t>
  </si>
  <si>
    <t>On October 31, 2019 EGLE recieved a notice Notice of Offsite Migration from GPI Midwest, LLC for groundwater samples collected from the former WPPC property. This notice reflected that 16 out of 19 groundwater monitoring wells exceeded the criteria of 70 ppt for PFOA + PFOS. 12 residential drinking wells were sampled for PFAS contamination by EGLE on Feb 12, 2020, and of these 12 wells 2 tested above the EPA's lifetime health advisory of 70 ppt for PFOA + PFOS. As of March 2020, EGLE is continuing to sample residential drinking wells located in the study area. (MPART, 2020)</t>
  </si>
  <si>
    <t>Bottled water supplied to affected residents until filters can be installed (MPART, 2020)</t>
  </si>
  <si>
    <t>A-Site Landfill</t>
  </si>
  <si>
    <t>42.28237, -85.544463</t>
  </si>
  <si>
    <t>Wixom Wastewater Treatment Plant</t>
  </si>
  <si>
    <t>Wixom, Michigan</t>
  </si>
  <si>
    <t>Wolverine House Street Disposal Area</t>
  </si>
  <si>
    <t>Belmont, Plainfield Township, and Algoma Township, Kent County, Michigan</t>
  </si>
  <si>
    <t>https://www.michigan.gov/pfasresponse/0,9038,7-365-86511_82704_83030---,00.html</t>
  </si>
  <si>
    <t>House Street area residential well: 96,000 ppt</t>
  </si>
  <si>
    <t>community</t>
  </si>
  <si>
    <t>https://www.epa.gov/newsreleases/wolverine-world-wide-inc-begins-cleanup-wolverine-tannery-and-house-street-disposal</t>
  </si>
  <si>
    <t>https://drive.google.com/drive/u/0/folders/1bCB00C5QRmJ1UBoPscCVzgGsAsNKumft</t>
  </si>
  <si>
    <t>Wolverine Worldwide Rockford Tannery</t>
  </si>
  <si>
    <t>Wolverine Plating</t>
  </si>
  <si>
    <t>Rockford, Kent County, Michigan</t>
  </si>
  <si>
    <t>42.5116157, -82.9549942</t>
  </si>
  <si>
    <t>https://www.michigan.gov/pfasresponse/0,9038,7-365-86511_82704-488796--,00.html</t>
  </si>
  <si>
    <t>Highest groundwater detections [summer/fall 2017]:
 -Total PFAS = 532,399 ppt
(MPART, 6.4.2020 - Rockford Tannery)</t>
  </si>
  <si>
    <t>490,000 ppt in groundwater</t>
  </si>
  <si>
    <t>In response to the allegations from the citizen group beginning in June 2010, EGLE staff from the Waste Management and Radiological Protection Division, Water Resources Division, Air Quality Division, Remediation and Redevelopment Division, and the Office of Criminal Investigations took numerous calls, met with representatives of the citizen group, conducted site inspections and followed up with representatives of Wolverine.  EGLE was unable to find substantive violations.
In June 2011, the citizen’s group petitioned the United States Environmental Protection Agency (USEPA) under the Comprehensive Environmental Response Compensation and Liability Act (CERCLA) to perform a preliminary assessment (PA) of the site.The PA was completed in June 2012 and the USEPA referred the site to EGLE for further investigation.
Wolverine conducted a post-demolition environmental investigation of soils and groundwater in 2011.
Wolverine conducted additional investigations in 2012, 2013, 2014, and 2016 to better define the extent of contamination. Buried hides and leather scraps were discovered during these investigations.
In the Fall 2016, the citizens group shared with Wolverine that a fish advisory had been issued for the Rogue River for per- and polyfluoroalkyl substances (PFAS) and that Wolverine may have used products in their leather processing that contained these compounds. 
Wolverine sampled groundwater and surface water for PFAS in Summer and Fall 2017. PFOA and PFOS were detected in the groundwater and surface water at up to 490,000 ppt and 12 ppt respectively. Total tested PFAS concentrations detected in groundwater were up to 532,399 ppt.</t>
  </si>
  <si>
    <t>community and state agency</t>
  </si>
  <si>
    <t>https://www.epa.gov/mi/wolverine-world-wide-tannery</t>
  </si>
  <si>
    <t>June 2011 -  citizens' group petitioned the US EPA under the Comprehensive Environmental Response Compensation and Liability Act (CERCLA) to perform a preliminary assessment (PA) of the site. The PA was completed in June 2012 and the USEPA referred the site to EGLE for further investigation. (MPART 6.6.19)
Wolverine conducted additional investigations in 2012, 2013, 2014, and 2016 to better define the extent of contamination.Buried hides and leather scraps were discovered during these investigations. (MPART 6.6.19)
Fall 2016 - citizens group shared with Wolverine that a fish advisory had been issued for the Rogue River for per- and polyfluoroalkyl substances (PFAS) and that Wolverine may have used products in their leather processing that contained these compounds. (MPART 6.6.19)</t>
  </si>
  <si>
    <t>https://drive.google.com/drive/u/1/folders/16k9q_GfKDxIlkLwYq5hYoOsOeFXo_I51</t>
  </si>
  <si>
    <t>Wyoming Wastewater Treatment Plant</t>
  </si>
  <si>
    <t>Wyoming, Michigan</t>
  </si>
  <si>
    <t>YCUA Regional Wastewater Treatment Plant</t>
  </si>
  <si>
    <t>Ypsilanti, Michigan</t>
  </si>
  <si>
    <t>Z Technologies Corporation</t>
  </si>
  <si>
    <t>Redford Township, Wayne County, Michigan</t>
  </si>
  <si>
    <t>26500 Capitol Avenue, Redford Township, MI</t>
  </si>
  <si>
    <t>Paint Formulating</t>
  </si>
  <si>
    <t>Highest groundwater concentrations [10/15/2018]:
-PFOA = 20 ppt
-PFOS = 60 ppt
(GLWA, 01.30.2020)</t>
  </si>
  <si>
    <t>3M Chemolite</t>
  </si>
  <si>
    <t>3M Cottage Grove</t>
  </si>
  <si>
    <t>Minnesota</t>
  </si>
  <si>
    <t>Washington County, Minnesota (Cottage Grove, Woodbury, Oakdale, Lake Elmo)</t>
  </si>
  <si>
    <t>10746 Keats Ave S, Cottage Grove, MN 55016</t>
  </si>
  <si>
    <t xml:space="preserve">The 3M Company produced PFAS at its Cottage Grove facility from the late 1940's until 2002. (MN Dept of Health - PFAS Sites in Minnesota) </t>
  </si>
  <si>
    <t>https://webapp.pca.state.mn.us/cleanup/search/superfund?siteId=1163-AREA0000000005</t>
  </si>
  <si>
    <t xml:space="preserve">There are trace amounts of PFBA, PFBA, and PFHxS in most wells </t>
  </si>
  <si>
    <t>2006</t>
  </si>
  <si>
    <t xml:space="preserve">PFAS have been detected at concentrations below levels of health concern in the Cottage Grove municipal wells and private drinking water wells near the 3M-Cottage Grove facility. The sources of the PFAS in the city and private wells are believed to be the 3M-Woodbury Disposal Site and the 3M-Oakdale Disposal Site and Washington County Landfill in Lake Elmo. MDH and MPCA continue to monitor city and private wells throughout south Washington County and provide treatment systems for wells that exceed MDH drinking water criteria. A large GAC filter system was added under the Cottage Grove the plant to remove PFAS from ground water before it goes into the river. Further upgrades to this groundwater pump-out system are planned to try to stop all PFAS from leaving the site.
Over 1400 private wells have been sampled primarily in portions of Lake Elmo, West Lakeland Township, north Afton, Cottage Grove, Grey Cloud Island Township, and south Maplewood.Over 600 new drinking water advisories have been issued. Approximately 300 additional wells have been identified for sampling in spring 2018. More wells will be added as needed, based on sample results.
There are currently six community public water supplies that have individual wells above the MDH health-based guidance values: Oakdale, Lake Elmo, Woodbury, Cottage Grove, St. Paul Park, and Bemidji. All of these cities put in place interim measures to manage their public water supply systems to provide drinking water at or below the MDH health-based guidance values. These measures included shutting off the most highly contaminated wells and relying on wells that are clean or have lower levels of PFAS. 
</t>
  </si>
  <si>
    <t>https://www.pca.state.mn.us/sites/default/files/pfc3-04.pdf</t>
  </si>
  <si>
    <t>https://drive.google.com/drive/u/1/folders/163HG7HBHJL9Q0HzihI0D4aGbwPssaP_a</t>
  </si>
  <si>
    <t>https://drive.google.com/drive/u/1/folders/1JHapkdyZrRziZCfTAWAX-nxDpQ_WEWlp?ths=true</t>
  </si>
  <si>
    <t>3M Oakdale Disposal Site</t>
  </si>
  <si>
    <t>Oakdale, Minnesota</t>
  </si>
  <si>
    <t>44.997114, -92.972347</t>
  </si>
  <si>
    <t>PFAS primarily from the 3M-Oakdale Disposal Site have been detected in most of the Oakdale municipal wells.  3M has indicated that PFAS waste was disposed at this site.</t>
  </si>
  <si>
    <t>https://www.health.state.mn.us/communities/environment/hazardous/topics/sites.html#LE</t>
  </si>
  <si>
    <t>https://webapp.pca.state.mn.us/cleanup/search/superfund?siteId=185391-AREA0000000003</t>
  </si>
  <si>
    <t>Oakdale Municipal Well #5 [2005-2008]:
 -PFOA = 460-1,020 ppt
 -PFOS = 730-1,410 ppt
Oakdale Municipal Well #7 [2005-2008]:
 -PFOA = 210-390 ppt
 -PFOS = 150-450 ppt
Oakdale Municipal Well #8 [2005-2008]:
 -PFOA = 420-700 ppt
 -PFOS = 510-1,090 ppt
Oakdale Municipal Well #9 [2005-2008]:
 -PFOA = 200-920 ppt
 -PFOS = 170-790 ppt
(ATSDR, 8.29.2008)</t>
  </si>
  <si>
    <t>Oakdale Municipal Well #5 [2005-2008]:
 -PFBA = 1,360-1,960 ppt
 -PFPeA = 60-180 ppt
 -PFHxA = 130-360 ppt
 -PFHxS = 70-90 ppt
Oakdale Municipal Well #7 [2005-2008]:
 -PFBA = 650-1,080 ppt
 -PFHxA = 60-260 ppt
Oakdale Municipal Well #8 [2005-2008]:
 -PFBA = 1,080-1,550 ppt
 -PFPeA = 50-80 ppt
 -PFHxA = 80-330 ppt
 -PFHxS = 50-80 ppt
Oakdale Municipal Well #9 [2005-2008]:
 -PFBA = 1,310-2,150 ppt
 -PFPeA = 50-80 ppt
 -PFHxA = 110-470 ppt
 -PFHxS = 70-110 ppt
(ATSDR, 8.29.2008)</t>
  </si>
  <si>
    <t>On October 30, 2006, the city began operating a new filtration plant designed to remove PFCs from water
coming from city wells #5 and #9. Well #9 was the city's newest and largest capacity well. The design and
construction of the plant was financed by the 3M Company. The plant is operated by city staff with the
ongoing costs paid by 3M. (City of Oakdale 2016)
In 2010, with funds from 3M, the city installed a new well outside of the PFC affected area to provide additional clean water during periods of high water demand. However, at times of highest demand, other city wells with PFCs may need to be used. (MN Dept of Health - Oakdale Public Water Supply)</t>
  </si>
  <si>
    <t>https://www.health.state.mn.us/communities/environment/hazardous/topics/sites.html#OD</t>
  </si>
  <si>
    <t>https://drive.google.com/drive/u/1/folders/1AlgVL7_grJHlcIyqnx9m-9r1r5xANYKW</t>
  </si>
  <si>
    <t>3M Woodbury</t>
  </si>
  <si>
    <t xml:space="preserve">Woodbury, Washington County, Minnesota </t>
  </si>
  <si>
    <t>44.865680, -92.898151</t>
  </si>
  <si>
    <t xml:space="preserve">Disposal of liquid and solid wastes generated by the 3M facility </t>
  </si>
  <si>
    <t>https://webapp.pca.state.mn.us/cleanup/search/superfund?siteId=188197-AREA0000000002</t>
  </si>
  <si>
    <t>Highest on-site groundwater detections [2010-2011]:
 -PFOA = 12,500 ppt
 -PFOS = 2,240 ppt
(Weston Solutions, 11.2011)</t>
  </si>
  <si>
    <t>Highest on-site groundwater detections [2010-2011]:
 -PFBA = 28,800 ppt
 -PFPeA = 3,990 ppt
 -PFHxA = 3,880 ppt
 -PFHpA = 660 ppt
 -PFBS = 9,490 ppt
 -PFHS = 7,890 ppt
(Weston Solutions, 11.2011)</t>
  </si>
  <si>
    <t>https://www.pca.state.mn.us/sites/default/files/c-pfc3-02.pdf</t>
  </si>
  <si>
    <t>Aitkin Area Landfill</t>
  </si>
  <si>
    <t>Aitkin, Minnesota</t>
  </si>
  <si>
    <t>https://www.pca.state.mn.us/waste/pfas-landfills</t>
  </si>
  <si>
    <t>https://docs.google.com/spreadsheets/d/1hRu_fnwKe4j_dNU5cczPJSTcPUe8qTtJ/edit?usp=sharing&amp;ouid=107676736406888330935&amp;rtpof=true&amp;sd=true</t>
  </si>
  <si>
    <t>https://webapp.pca.state.mn.us/wimn/site/4300</t>
  </si>
  <si>
    <t>https://drive.google.com/drive/u/0/folders/1JHapkdyZrRziZCfTAWAX-nxDpQ_WEWlp</t>
  </si>
  <si>
    <t>Albert Lea Sanitary Landfill</t>
  </si>
  <si>
    <t>Albert Lea, Minnesota</t>
  </si>
  <si>
    <t>https://webapp.pca.state.mn.us/wimn/site/3178</t>
  </si>
  <si>
    <t>Anderson Landfill</t>
  </si>
  <si>
    <t>Sebeka, Minnesota</t>
  </si>
  <si>
    <t>https://webapp.pca.state.mn.us/wimn/site/1199</t>
  </si>
  <si>
    <t>Anoka-Ramsey Landfill</t>
  </si>
  <si>
    <t>Ramsey, Minnesota</t>
  </si>
  <si>
    <t>https://webapp.pca.state.mn.us/wimn/site/165</t>
  </si>
  <si>
    <t>Barnesville Landfill</t>
  </si>
  <si>
    <t>Barnesville, Minnesota</t>
  </si>
  <si>
    <t>https://webapp.pca.state.mn.us/wimn/site/1448</t>
  </si>
  <si>
    <t>Battle Lake Landfill</t>
  </si>
  <si>
    <t>Battle Lake, Minnesota</t>
  </si>
  <si>
    <t>https://webapp.pca.state.mn.us/wimn/site/3179</t>
  </si>
  <si>
    <t>Becker County Landfill</t>
  </si>
  <si>
    <t>Detroit Lakes, Minnesota</t>
  </si>
  <si>
    <t>https://webapp.pca.state.mn.us/wimn/site/460</t>
  </si>
  <si>
    <t>Bemidji Regional Airport</t>
  </si>
  <si>
    <t>Bemidji, Beltrami County, Minnesota</t>
  </si>
  <si>
    <t>Bemidji Regional Airport, Minnesota</t>
  </si>
  <si>
    <t xml:space="preserve">Firefighting foam used at Bemidji Regional Airport </t>
  </si>
  <si>
    <t>https://www.pca.state.mn.us/sites/default/files/c-pfc1-20.pdf</t>
  </si>
  <si>
    <t>https://www.ewg.org/tapwater/system.php?pws=MN1040002</t>
  </si>
  <si>
    <t xml:space="preserve">Bemidji Municipal Drinking Water Wells [May - Nov 2017]:
-PFOS: 79-267 ppt
-PFOA: ND-30 ppt
(City of Bemidji 2017 - Bemidji 2017 Drinking Water Report)
Bemidgi Airport Groundwater and Surface Water [2009-2011]:
 -PFOS: ND-789 ppt
 -PFOA: ND-200 ppt
(Minnesota Pollution Control Agency 6.30.2011)
</t>
  </si>
  <si>
    <t xml:space="preserve">Bemidji Municipal Drinking Water Wells [May - Nov 2017]:
-PFBS: 4-35 ppt
-PFHxS: 31-463 ppt
-PFBA: ND-3 ppt
(City of Bemidji 2017 - Bemidji 2017 Drinking Water Report)
Bemidgi Airport Groundwater and Surface Water [2009-2011]:
-PFBS: ND-129 ppt
-PFBA: ND-21.1 ppt
-PFHxS: ND-1,490 ppt
(Minnesota Pollution Control Agency 6.30.2011)
</t>
  </si>
  <si>
    <t>According to Bemidji's 2017 water quality report, ever since PFAS chemicals were detected at "levels of concern", the city has been working with the MDH to develop a way to deliver water to its customers that meet Minnesota's health-based value (HBV) recommendations for PFAS chemicals. The wells with the highest concentrations have been turned off, and water from the wells with lower PFAS levels is being blended with uncontaminated water to keep concentrations in the finished water below the HBVs. Other area wells are being tested and the city is working to identify alternative water sources. (City of Bemidji 2017 - Bemidji 2017 Drinking Water Report). In 2019, the city of Bemidji began digging a new municipal well far enough away from the airport to avoid contamination. This is expected to be completed by the end of the year. (Marohn 2.14.2019 - 'Forever' chemicals leave costly water problem in Bemidji)</t>
  </si>
  <si>
    <t>https://www.health.state.mn.us/communities/environment/hazardous/topics/sites.html#AFFFdone</t>
  </si>
  <si>
    <t>As of May 2017, the Minnesota Department of Health has developed health-based guidance values for various PFAS chemicals. The updated values are 35 ppt for PFOA and 27 ppt for PFOS. (Minnesota Department of Health 5.23.2017 - MDH issues new guidance on chemicals in some private wells)</t>
  </si>
  <si>
    <t>https://www.health.state.mn.us/communities/environment/hazardous/topics/pfcs.html</t>
  </si>
  <si>
    <t>Democratic-Farmer-Labor</t>
  </si>
  <si>
    <t>https://drive.google.com/drive/u/1/folders/1PlOhoMllGr8c2y_tC6ASZjmNE99WLplb</t>
  </si>
  <si>
    <t>Benson Landfill</t>
  </si>
  <si>
    <t>Benson, Minnesota</t>
  </si>
  <si>
    <t>https://webapp.pca.state.mn.us/wimn/site/1061</t>
  </si>
  <si>
    <t>Big Stone County Landfill</t>
  </si>
  <si>
    <t>Beardsley, Minnesota</t>
  </si>
  <si>
    <t>https://webapp.pca.state.mn.us/wimn/site/3801</t>
  </si>
  <si>
    <t>Brainerd Public Utilities Wastewater Treatment Plant</t>
  </si>
  <si>
    <t>Brainerd, Crow Wing County, Minnesota</t>
  </si>
  <si>
    <t>Primary source is from chrome plating operations at Keystone Automotive 
(USDHHS 8.13.2008 - PFOS Detections in the City of Brainerd, Minnesota)</t>
  </si>
  <si>
    <t>https://www.health.state.mn.us/communities/environment/hazardous/docs/pfas/pfosdetectbrainerd.pdf</t>
  </si>
  <si>
    <t>https://www.pca.state.mn.us/sites/default/files/wq-am1-10.pdf</t>
  </si>
  <si>
    <t>Highest Brainerd monitoring well detections [2013]:
- PFOA = 61 ppt
- PFOS = 66 ppt
(Minnesota Pollution Control Agency 7.2019 - The Condition of Minnesota’s Groundwater Quality, 2013-2017)
Brainerd Public Utilities Wastewater Treatment Plant [Apr - Nov 2007]:
Influent
- PFOS = 121 - 954 ppt
Effluent
- PFOS = 189 - 1,510 ppt
(US DHHS 8.13.2008 - PFOS Detections in the City of Brainerd, Minnesota)</t>
  </si>
  <si>
    <t>Highest Brainerd monitoring well detections [2013]:
- PFBA = 76.9 ppt
- PFXxA = 110 ppt
(Minnesota Pollution Control Agency 7.2019 - The Condition of Minnesota’s Groundwater Quality, 2013-2017)
- PFHpA = 123 ppt 
- PFPeA = 87.4 ppt
- PFOSA, PFNA, PFDA, PFUnA,PFDoA ranges = 17.1 - 41.8 ppt
(Minnesota Pollution Control Agency 9.2017 -  Perfluorinated Chemicals in Minnesota’s Ambient Groundwater, 2013)</t>
  </si>
  <si>
    <t xml:space="preserve">In May 2017, the MDH revised its human health guidance for PFOA, setting a HRL of 35 ppt. In 2019, the agency lowered its guidance for PFOS, setting a HBV of 15 ppt (Minnesota Pollution Control Agency 7.2019 - The Condition of Minnesota’s Groundwater Quality, 2013-2017). </t>
  </si>
  <si>
    <t>No known litigation</t>
  </si>
  <si>
    <t>https://drive.google.com/drive/u/1/folders/166-W-3sDh-xSxFVuiCXuExgmUPauqFxX</t>
  </si>
  <si>
    <t>Bueckers 1 Landfill</t>
  </si>
  <si>
    <t>Melrose, Minnesota</t>
  </si>
  <si>
    <t>https://webapp.pca.state.mn.us/wimn/site/1445</t>
  </si>
  <si>
    <t>Camp Ripley</t>
  </si>
  <si>
    <t>Little Falls, Morrison County, Minnesota</t>
  </si>
  <si>
    <t>https://www.ewg.org/testimony-official-correspondence/tests-find-notorious-forever-chemicals-elevated-levels-drinking</t>
  </si>
  <si>
    <t>Carlton County 2 Landfill</t>
  </si>
  <si>
    <t>Carlton, Minnesota</t>
  </si>
  <si>
    <t>https://webapp.pca.state.mn.us/wimn/site/1059</t>
  </si>
  <si>
    <t>Carlton County South Landfill</t>
  </si>
  <si>
    <t>Moose Lake, Minnesota</t>
  </si>
  <si>
    <t>https://webapp.pca.state.mn.us/wimn/site/2545</t>
  </si>
  <si>
    <t>Chippewa County Landfill</t>
  </si>
  <si>
    <t>Montevideo, Minnesota</t>
  </si>
  <si>
    <t>https://webapp.pca.state.mn.us/wimn/site/277</t>
  </si>
  <si>
    <t>Cook Area Landfill</t>
  </si>
  <si>
    <t>Cook, Minnesota</t>
  </si>
  <si>
    <t>https://webapp.pca.state.mn.us/wimn/site/2539</t>
  </si>
  <si>
    <t>Cotton Area Landfill</t>
  </si>
  <si>
    <t>Cotton, Minnesota</t>
  </si>
  <si>
    <t>https://webapp.pca.state.mn.us/wimn/site/3810</t>
  </si>
  <si>
    <t>Crosby American Properties Landfill</t>
  </si>
  <si>
    <t>Inver Grove Heights, Minnesota</t>
  </si>
  <si>
    <t>https://webapp.pca.state.mn.us/wimn/site/1444</t>
  </si>
  <si>
    <t>Crosby Landfill</t>
  </si>
  <si>
    <t>Crosby, Minnesota</t>
  </si>
  <si>
    <t>https://webapp.pca.state.mn.us/wimn/site/1803</t>
  </si>
  <si>
    <t>Crow Wing County Landfill</t>
  </si>
  <si>
    <t>0, Minnesota</t>
  </si>
  <si>
    <t>https://webapp.pca.state.mn.us/wimn/site/2376</t>
  </si>
  <si>
    <t>Dodge County Landfill</t>
  </si>
  <si>
    <t>Kasson, Minnesota</t>
  </si>
  <si>
    <t>https://webapp.pca.state.mn.us/wimn/site/1772</t>
  </si>
  <si>
    <t>Duluth Air National Guard Base</t>
  </si>
  <si>
    <t>Duluth International Airport, Lake Superior College</t>
  </si>
  <si>
    <t>Duluth, Saint Louis County, Minnesota</t>
  </si>
  <si>
    <t>Firefighting foam used at Duluth International Airport/Air National Gaurd Base</t>
  </si>
  <si>
    <t xml:space="preserve">Duluth ANGB highest on-base groundwater detections [2018]:
- PFOA + PFOS = 9,300 ppt
- PFOA = 600 ppt
- PFOS = 8,700 ppt
(Air National Guard 5.2019 - SI Report for PFAS at Duluth ANGB)
Lake Superior College ERTC highest private well detections [2010]:
- PFOS = 7,260 ppt
(Minnesota Pollution Control Agency 2.25.2011 - PFC Containing Firefighting Foams and Their Use in Minnesota) </t>
  </si>
  <si>
    <t>Duluth ANGB highest on-base groundwater detections [2018]:
 PFBS = 660 ppt 
 PFHpA = 260 ppt 
 PFHxS = 5,400 ppt 
 PFNA = 32 ppt
(Air National Guard 5.2019 - SI Report for PFAS at Duluth ANGB)
Lake Superior College ERTC highest private well detections [2010]
- PFHxS = 11,200 ppt
(Minnesota Pollution Control Agency 2.25.2011 - PFC Containing Firefighting Foams and Their Use in Minnesota)</t>
  </si>
  <si>
    <t>"Duluth Air National Guard is in the process of investigating the PFAS contamination on and surrounding the base,'' said Lucie Amundsen, PCA spokeswoman. The Air National Guard is also conducting an additional investigation on the contamination at Duluth International Airport. (Myers 9.10.2019 - Great Lakes groups want action on fire-retardant chemicals)</t>
  </si>
  <si>
    <t>https://www.health.state.mn.us/communities/environment/hazardous/topics/sites.html#AFFFuse</t>
  </si>
  <si>
    <t>https://drive.google.com/drive/u/1/folders/1KD1eFNbh-sQqWpEONSBrxpNjW152gLLy</t>
  </si>
  <si>
    <t>East Bethel Demolition &amp; Sanitary Landfill</t>
  </si>
  <si>
    <t>East Bethel, Minnesota</t>
  </si>
  <si>
    <t>https://webapp.pca.state.mn.us/wimn/site/1107</t>
  </si>
  <si>
    <t>East Metro Superfund PFAS Area</t>
  </si>
  <si>
    <t>https://webapp.pca.state.mn.us/cleanup/search/superfund?siteId=224898-AREA0000000001</t>
  </si>
  <si>
    <t>Eighty Acre Landfill</t>
  </si>
  <si>
    <t>Bemidji, Minnesota</t>
  </si>
  <si>
    <t>https://webapp.pca.state.mn.us/wimn/site/276</t>
  </si>
  <si>
    <t>Faribault County Landfill</t>
  </si>
  <si>
    <t>Bricelyn, Minnesota</t>
  </si>
  <si>
    <t>https://webapp.pca.state.mn.us/wimn/site/310</t>
  </si>
  <si>
    <t>Fifty Lakes Landfill</t>
  </si>
  <si>
    <t>Fifty Lakes, Minnesota</t>
  </si>
  <si>
    <t>https://webapp.pca.state.mn.us/wimn/site/2542</t>
  </si>
  <si>
    <t>Floodwood Landfill</t>
  </si>
  <si>
    <t>Floridaoodwood, Minnesota</t>
  </si>
  <si>
    <t>https://webapp.pca.state.mn.us/wimn/site/1796</t>
  </si>
  <si>
    <t>Flying Cloud Landfill</t>
  </si>
  <si>
    <t>Eden Prairie, Minnesota</t>
  </si>
  <si>
    <t>https://webapp.pca.state.mn.us/wimn/site/5151</t>
  </si>
  <si>
    <t>Freeway Landfill</t>
  </si>
  <si>
    <t>Burnsville, Minnesota</t>
  </si>
  <si>
    <t>https://webapp.pca.state.mn.us/wimn/site/189186</t>
  </si>
  <si>
    <t>French Lake Landfill</t>
  </si>
  <si>
    <t>Cokato, Minnesota</t>
  </si>
  <si>
    <t>https://webapp.pca.state.mn.us/wimn/site/280</t>
  </si>
  <si>
    <t>Gofer Landfill</t>
  </si>
  <si>
    <t>Fairmont, Minnesota</t>
  </si>
  <si>
    <t>https://webapp.pca.state.mn.us/wimn/site/451</t>
  </si>
  <si>
    <t>Goodhue Cooperative Landfill</t>
  </si>
  <si>
    <t>Goodhue, Minnesota</t>
  </si>
  <si>
    <t>https://webapp.pca.state.mn.us/wimn/site/1791</t>
  </si>
  <si>
    <t>Grand Rapids Area Sanitary Landfill</t>
  </si>
  <si>
    <t>Grand Rapids, Minnesota</t>
  </si>
  <si>
    <t>https://webapp.pca.state.mn.us/wimn/site/1769</t>
  </si>
  <si>
    <t>Hansen Landfill</t>
  </si>
  <si>
    <t>Mankato, Minnesota</t>
  </si>
  <si>
    <t>https://webapp.pca.state.mn.us/wimn/site/1198</t>
  </si>
  <si>
    <t>Hibbing Landfill</t>
  </si>
  <si>
    <t>Hibbing, Minnesota</t>
  </si>
  <si>
    <t>https://webapp.pca.state.mn.us/wimn/site/1793</t>
  </si>
  <si>
    <t>Hickory Grove Landfill</t>
  </si>
  <si>
    <t>McGrath, Minnesota</t>
  </si>
  <si>
    <t>https://webapp.pca.state.mn.us/wimn/site/4304</t>
  </si>
  <si>
    <t>Highway 77 Landfill</t>
  </si>
  <si>
    <t>Tower, Minnesota</t>
  </si>
  <si>
    <t>https://webapp.pca.state.mn.us/wimn/site/2549</t>
  </si>
  <si>
    <t>Hopkins Landfill</t>
  </si>
  <si>
    <t>Hopkins, Minnesota</t>
  </si>
  <si>
    <t>https://webapp.pca.state.mn.us/wimn/site/278</t>
  </si>
  <si>
    <t>Houston County Landfill</t>
  </si>
  <si>
    <t>Houston, Minnesota</t>
  </si>
  <si>
    <t>https://webapp.pca.state.mn.us/wimn/site/1764</t>
  </si>
  <si>
    <t>Hoyt Lakes Landfill</t>
  </si>
  <si>
    <t>Hoyt Lakes, Minnesota</t>
  </si>
  <si>
    <t>https://webapp.pca.state.mn.us/wimn/site/474</t>
  </si>
  <si>
    <t>Iron Range Landfill</t>
  </si>
  <si>
    <t>Taconite, Minnesota</t>
  </si>
  <si>
    <t>https://webapp.pca.state.mn.us/wimn/site/449</t>
  </si>
  <si>
    <t>Ironwood Landfill</t>
  </si>
  <si>
    <t>Spring Valley, Minnesota</t>
  </si>
  <si>
    <t>https://webapp.pca.state.mn.us/wimn/site/2153</t>
  </si>
  <si>
    <t>Isanti-Chisago County Landfill</t>
  </si>
  <si>
    <t>Stanley, Minnesota</t>
  </si>
  <si>
    <t>https://webapp.pca.state.mn.us/wimn/site/1765</t>
  </si>
  <si>
    <t>Jackson County Landfill</t>
  </si>
  <si>
    <t>Lakefield, Minnesota</t>
  </si>
  <si>
    <t>https://webapp.pca.state.mn.us/wimn/site/1058</t>
  </si>
  <si>
    <t>Johnson Brothers Landfill</t>
  </si>
  <si>
    <t>Blaine, Minnesota</t>
  </si>
  <si>
    <t>https://webapp.pca.state.mn.us/wimn/site/2279</t>
  </si>
  <si>
    <t>Karlstad Landfill</t>
  </si>
  <si>
    <t>Karlstad, Minnesota</t>
  </si>
  <si>
    <t>https://webapp.pca.state.mn.us/wimn/site/1200</t>
  </si>
  <si>
    <t>Killian Landfill</t>
  </si>
  <si>
    <t>Motley, Minnesota</t>
  </si>
  <si>
    <t>https://webapp.pca.state.mn.us/wimn/site/453</t>
  </si>
  <si>
    <t>Kluver Landfill</t>
  </si>
  <si>
    <t>Alexandria, Minnesota</t>
  </si>
  <si>
    <t>https://webapp.pca.state.mn.us/wimn/site/1459</t>
  </si>
  <si>
    <t>Koochiching County Landfill</t>
  </si>
  <si>
    <t>International Falls, Minnesota</t>
  </si>
  <si>
    <t>https://webapp.pca.state.mn.us/wimn/site/1805</t>
  </si>
  <si>
    <t>Kummer Landfill</t>
  </si>
  <si>
    <t>https://webapp.pca.state.mn.us/wimn/site/1460</t>
  </si>
  <si>
    <t>La Grand Landfill</t>
  </si>
  <si>
    <t>https://webapp.pca.state.mn.us/wimn/site/4297</t>
  </si>
  <si>
    <t>Lake County Landfill</t>
  </si>
  <si>
    <t>Two Harbors, Minnesota</t>
  </si>
  <si>
    <t>https://webapp.pca.state.mn.us/wimn/site/4604</t>
  </si>
  <si>
    <t>Lake Elmo</t>
  </si>
  <si>
    <t>Lake Elmo, Minnesota</t>
  </si>
  <si>
    <t>Environmental sampling determined that PFAS in the groundwater in Lake Elmo come from both the former Washington County Landfill and the 3M-Oakdale Disposal Site. PFAS at the site in Oakdale enter Raleigh Creek, which flows east to the city of Lake Elmo and discharges into Eagle Point Lake in the Lake Elmo Park Reserve. As the PFAS travel in the creek, some infiltrate into the groundwater and combine with PFAS already in the groundwater from the former Washington County Landfill. (Minnesota Dept of Health - PFAS Sites in Minnesota)</t>
  </si>
  <si>
    <t>Private well downgradient of WC Landfill [2006-2008]:
 -PFOA = 210-700 ppt
(MN Dept of Health, 7.6.2009)</t>
  </si>
  <si>
    <t>Private drinking well downgradient of WC Landfill [2006-2008]:
 -PFBA = 11,770-19,000 ppt
 -PFPeA = ND-280 ppt
 -PFHxA = ND-360 ppt
(MN Dept of Health, 7.6.2009)
Lake Elmo Municipal wells [2011-2012]:
 -PFBA = 77-340 ppt
(EWG Tapwater Database)</t>
  </si>
  <si>
    <t>In 2005, the MPCA began providing granular activated carbon (GAC) treatment for wells that exceeded the HBVs, well advisory guidelines, or had a hazard index of greater than or equal to one. Existing wells outside the area of the proposed municipal water-supply expansion were eligible for GAC treatment. The MPCA provided bottled water until GAC treatment or an alternate water supply could be provided to these wells. (ATSDR, 8.29.2008)
"By the end of 2007, drinking water well advisories had been issued to 55 current private (and one public business) well owners in Lake Elmo based on PFOS and/or PFOA levels that exceeded their respective HRLs, PFBA levels that exceeded a well advisory guideline that had been used up to that point, or a hazard index of one based on the presence of combinations of the three PFCs. Exposures were reduced to acceptable levels by the provision of bottled water and/or GAC filters by the MPCA, or the use of ownerinstalled filter systems. These actions by the MPCA are triggered by a MDH drinking water well advisory." (ATSDR, 8.29.2008)
Homes in the Tablyn Park and Lake Elmo Heights neighborhoods, two areas where a majority of the private wells were impacted, were connected to the Lake Elmo municipal water supply in 2007. 3M provided a $3.3 million grant for the water extension project, and paid for two years of the residents’ water bills. The private wells that served these homes were sealed to prevent future exposure to the PFAS. MDH and MPCA staff continue to monitor private wells in the Torre Pines, Parkview, Stonegate, Whistling Valley, and other nearby neighborhoods. All homes where PFAS exceed MDH drinking water criteria are provided with GAC filter systems that are monitored and maintained by MPCA. Wells located along the edges of the PFAS plume are also sampled to monitor any changes in the size and concentration of the plume. In 2009-2011, MPCA completed cleanup actions at the former Washington County Landfill. This consisted of excavating all of the waste at the site and placing it in triple-lined containment cells. Well #1 was shut off to eliminate PFOA from the city water. (MDH - PFAS Sites in Minnesota)
After shutting down a municipal well in 2018, the City received news in February 2019 that it would receive about $2 million from the State of Minnesota 3M Settlement Grant Funds for a new well and the sealing of the contaminated well. The City has begun the preliminary surveying work in Tana Ridge
Park to identify a location for the new well and pump house. In addition, the project will include watermain looping along 50th St between Lily Ave and Lake Elmo Ave. The Tana Ridge Park location was selected based upon it being outside of the 5 mile radius impacted by the White Bear Lake lawsuit, outside of the plume areas related to PFAS and TCE and because it was property owned by the city. The test well is expected to be completed by the end of summer 2019 and the water system improvements should be online by the end of summer 2020. (City of Lake Elmo, summer 2019 - City Drinking Water Update)</t>
  </si>
  <si>
    <t>Initial sampling detected only low levels of PFOA were detected in several wells south of the landfill. However, in 2005 PFOS and PFOA were detected in most Oakdale city wells, including one near the border with Lake Elmo, which led to additional sampling that detected both PFOS and PFOA in many more wells in the Tablyn Park and Lake Elmo Heights neighborhoods. In 2006, the list of PFAS was expanded to include five additional PFAS that were detected in the landfill. Widespread detection of PFBA led to a much larger well sampling effort throughout southwest Lake Elmo. To date, the MDH and MPCA have sampled over 400 private wells as part of this ongoing investigation of PFAS in the groundwater of western Lake Elmo. PFAS were detected in over 300 private wells, some at levels above health concern. (MN Dept of Health - PFAS Sites in Minnesota)</t>
  </si>
  <si>
    <t>https://drive.google.com/drive/u/1/folders/16w8J06qq22Dr_EQVgt665ZVWlQjhv6ez</t>
  </si>
  <si>
    <t>Lake of the Woods County Landfill</t>
  </si>
  <si>
    <t>Williams, Minnesota</t>
  </si>
  <si>
    <t>https://webapp.pca.state.mn.us/wimn/site/3806</t>
  </si>
  <si>
    <t>Lindala Landfill</t>
  </si>
  <si>
    <t>Annandale, Minnesota</t>
  </si>
  <si>
    <t>https://webapp.pca.state.mn.us/wimn/site/1202</t>
  </si>
  <si>
    <t>Lindenfelser Landfill</t>
  </si>
  <si>
    <t>Saint Michael, Minnesota</t>
  </si>
  <si>
    <t>https://webapp.pca.state.mn.us/wimn/site/2152</t>
  </si>
  <si>
    <t>Louisville Landfill</t>
  </si>
  <si>
    <t>Louisville Township, Minnesota</t>
  </si>
  <si>
    <t>https://webapp.pca.state.mn.us/wimn/site/1461</t>
  </si>
  <si>
    <t>Mankato Landfill</t>
  </si>
  <si>
    <t>https://webapp.pca.state.mn.us/wimn/site/306</t>
  </si>
  <si>
    <t>Maple Landfill</t>
  </si>
  <si>
    <t>Pequot Lakes, Minnesota</t>
  </si>
  <si>
    <t>https://webapp.pca.state.mn.us/wimn/site/197055</t>
  </si>
  <si>
    <t>Meeker County Landfill</t>
  </si>
  <si>
    <t>Litchfield, Minnesota</t>
  </si>
  <si>
    <t>https://webapp.pca.state.mn.us/wimn/site/311</t>
  </si>
  <si>
    <t>Mille Lacs County Landfill</t>
  </si>
  <si>
    <t>Milaca, Minnesota</t>
  </si>
  <si>
    <t>https://webapp.pca.state.mn.us/wimn/site/455</t>
  </si>
  <si>
    <t>Minneapolis Air National Guard Base</t>
  </si>
  <si>
    <t>Saint Paul, Minnesota</t>
  </si>
  <si>
    <t>https://drive.google.com/file/d/1fyuHZi5dKceenjHcLJpLsboqLY2SUFJ-/view?usp=sharing</t>
  </si>
  <si>
    <t>Minnesota Sanitation Services Landfill</t>
  </si>
  <si>
    <t>Kasota, Minnesota</t>
  </si>
  <si>
    <t>https://webapp.pca.state.mn.us/wimn/site/305</t>
  </si>
  <si>
    <t>Murray County Landfill</t>
  </si>
  <si>
    <t>Slayton, Minnesota</t>
  </si>
  <si>
    <t>https://webapp.pca.state.mn.us/wimn/site/1762</t>
  </si>
  <si>
    <t>Northeast Otter Tail County Landfill</t>
  </si>
  <si>
    <t>New York Mills, Minnesota</t>
  </si>
  <si>
    <t>https://webapp.pca.state.mn.us/wimn/site/196865</t>
  </si>
  <si>
    <t>Northwest Angle Inlet Landfill</t>
  </si>
  <si>
    <t>Northwest Angle Inlet, Minnesota</t>
  </si>
  <si>
    <t>https://webapp.pca.state.mn.us/wimn/site/2538</t>
  </si>
  <si>
    <t>Northwoods Landfill</t>
  </si>
  <si>
    <t>Ely, Minnesota</t>
  </si>
  <si>
    <t>https://webapp.pca.state.mn.us/wimn/site/309</t>
  </si>
  <si>
    <t>Oak Grove Landfill</t>
  </si>
  <si>
    <t>Oak Grove Twp, Minnesota</t>
  </si>
  <si>
    <t>https://webapp.pca.state.mn.us/wimn/site/4605</t>
  </si>
  <si>
    <t>Olmsted County Landfill</t>
  </si>
  <si>
    <t>Oronoco, Minnesota</t>
  </si>
  <si>
    <t>https://webapp.pca.state.mn.us/wimn/site/2277</t>
  </si>
  <si>
    <t>Orr Landfill</t>
  </si>
  <si>
    <t>Orr, Minnesota</t>
  </si>
  <si>
    <t>https://webapp.pca.state.mn.us/wimn/site/2392</t>
  </si>
  <si>
    <t>Pine Lane Landfill</t>
  </si>
  <si>
    <t>Wyoming, Minnesota</t>
  </si>
  <si>
    <t>https://webapp.pca.state.mn.us/wimn/site/448</t>
  </si>
  <si>
    <t>Pipestone County Landfill</t>
  </si>
  <si>
    <t>Pipestone, Minnesota</t>
  </si>
  <si>
    <t>https://webapp.pca.state.mn.us/wimn/site/1761</t>
  </si>
  <si>
    <t>Pollution Controls Inc.</t>
  </si>
  <si>
    <t>PCI</t>
  </si>
  <si>
    <t>Shakopee, Minnesota</t>
  </si>
  <si>
    <t>https://webapp.pca.state.mn.us/cleanup/search/superfund?siteId=3180-AREA0000000002</t>
  </si>
  <si>
    <t>Red Rock Landfill</t>
  </si>
  <si>
    <t>Austin, Minnesota</t>
  </si>
  <si>
    <t>https://webapp.pca.state.mn.us/wimn/site/3182</t>
  </si>
  <si>
    <t>Redwood County Landfill</t>
  </si>
  <si>
    <t>Redwood Falls, Minnesota</t>
  </si>
  <si>
    <t>https://webapp.pca.state.mn.us/wimn/site/456</t>
  </si>
  <si>
    <t>Rock County Landfill</t>
  </si>
  <si>
    <t>Luverne, Minnesota</t>
  </si>
  <si>
    <t>https://webapp.pca.state.mn.us/wimn/site/452</t>
  </si>
  <si>
    <t>Roseau County-Salol Landfill</t>
  </si>
  <si>
    <t>Salol, Minnesota</t>
  </si>
  <si>
    <t>https://webapp.pca.state.mn.us/wimn/site/1774</t>
  </si>
  <si>
    <t>Sauk Centre Landfill</t>
  </si>
  <si>
    <t>Sauk Centre, Minnesota</t>
  </si>
  <si>
    <t>https://webapp.pca.state.mn.us/wimn/site/1201</t>
  </si>
  <si>
    <t>Sibley County Landfill</t>
  </si>
  <si>
    <t>Gaylord, Minnesota</t>
  </si>
  <si>
    <t>https://webapp.pca.state.mn.us/wimn/site/2274</t>
  </si>
  <si>
    <t>St. Augusta Landfill</t>
  </si>
  <si>
    <t>Saint Cloud, Minnesota</t>
  </si>
  <si>
    <t>https://webapp.pca.state.mn.us/wimn/site/1605</t>
  </si>
  <si>
    <t>St. Paul Park</t>
  </si>
  <si>
    <t>St. Paul Park, Washington County, Minnesota</t>
  </si>
  <si>
    <t>Plume travelling downstream from Oakdale and possibly Lake Elmo contamination sites, both affected by the 3M-Oakdale Disposal Site (Shaw 6.30.2018 - 3M pollution flares up again, crippling city water systems).</t>
  </si>
  <si>
    <t>https://www.twincities.com/2018/06/30/3m-pollution-flares-up-again-st-paul-park-oakdale-woodbury-lake-elmo-cottage-grove-water-systems/</t>
  </si>
  <si>
    <t>Highest St. Paul Park municipal well detections [2017]:
- PFOA = 43 ppt
(Minnesota DOH 8.23.2018 -  Perfluorochemicals (PFCs) in the East Metro)</t>
  </si>
  <si>
    <t>St. Paul Park municipal well detections [2012]:
- PFBA = 1,163 ppt 
(Kary and Cannon 11.2.2018 - Cancer-linked Chemicals Manufactured by 3M)
[2006 - 2010]:
- PFBA = 900 - 2300 ppt 
(Minnesota DOH 1.5.2012 - Perfluorochemical Contamination in Southern Washington County)</t>
  </si>
  <si>
    <t>The city shut down two of its three operational municipal wells as a result of PFOA contamination. As of June 2018, the city of St. Paul Park made the decision to spend $3.8 million on a temporary filtration system to re-open its closed wells, which was expected to be open by the end of the year. They were also considering building a permanent water-filtration facility as well (Shaw 6.30.2018 - 3M pollution flares up again, crippling city water systems).</t>
  </si>
  <si>
    <t>Two of three municipal water wells were shut down as a result of contamination (Shaw 6.30.2018 - 3M pollution flares up again, crippling city water systems)</t>
  </si>
  <si>
    <t>https://www.health.state.mn.us/communities/environment/hazardous/sites/sitesbycounty.html</t>
  </si>
  <si>
    <t>https://drive.google.com/drive/u/1/folders/1qbfKMS7kIqAk7RSF2aZgPr-F-wIp9qHh</t>
  </si>
  <si>
    <t>Stevens County Landfill</t>
  </si>
  <si>
    <t>Morris, Minnesota</t>
  </si>
  <si>
    <t>https://webapp.pca.state.mn.us/wimn/site/307</t>
  </si>
  <si>
    <t>Sun Prairie Landfill</t>
  </si>
  <si>
    <t>Le Center, Minnesota</t>
  </si>
  <si>
    <t>https://webapp.pca.state.mn.us/wimn/site/3181</t>
  </si>
  <si>
    <t>Tellijohn Landfill</t>
  </si>
  <si>
    <t>Le Sueur, Minnesota</t>
  </si>
  <si>
    <t>https://webapp.pca.state.mn.us/wimn/site/308</t>
  </si>
  <si>
    <t>Vadnais Heights</t>
  </si>
  <si>
    <t>Vadnais Heights, Minnesota</t>
  </si>
  <si>
    <t>https://www.cityvadnaisheights.com/797/Demolition-Landfill-Site</t>
  </si>
  <si>
    <t>Wabasha County Landfill</t>
  </si>
  <si>
    <t>Kellogg, Minnesota</t>
  </si>
  <si>
    <t>https://webapp.pca.state.mn.us/wimn/site/1788</t>
  </si>
  <si>
    <t>Wadena County Landfill</t>
  </si>
  <si>
    <t>Wadena, Minnesota</t>
  </si>
  <si>
    <t>https://webapp.pca.state.mn.us/wimn/site/2278</t>
  </si>
  <si>
    <t>Walker-Hackensack Landfill</t>
  </si>
  <si>
    <t>Hackensack, Minnesota</t>
  </si>
  <si>
    <t>https://webapp.pca.state.mn.us/wimn/site/1802</t>
  </si>
  <si>
    <t>Waseca County Landfill</t>
  </si>
  <si>
    <t>Waseca, Minnesota</t>
  </si>
  <si>
    <t>https://webapp.pca.state.mn.us/wimn/site/459</t>
  </si>
  <si>
    <t>Washington County Landfill</t>
  </si>
  <si>
    <t>https://webapp.pca.state.mn.us/wimn/site/2273</t>
  </si>
  <si>
    <t>Waste Disposal Engineering Landfill</t>
  </si>
  <si>
    <t>Andover, Minnesota</t>
  </si>
  <si>
    <t>https://webapp.pca.state.mn.us/wimn/site/1458</t>
  </si>
  <si>
    <t>Watonwan County Landfill</t>
  </si>
  <si>
    <t>Saint James, Minnesota</t>
  </si>
  <si>
    <t>https://webapp.pca.state.mn.us/wimn/site/454</t>
  </si>
  <si>
    <t>Western Lake Superior Sanitary District Landfill</t>
  </si>
  <si>
    <t>Duluth, Minnesota</t>
  </si>
  <si>
    <t>https://webapp.pca.state.mn.us/wimn/site/166</t>
  </si>
  <si>
    <t>Winona County Landfill</t>
  </si>
  <si>
    <t>Winona, Minnesota</t>
  </si>
  <si>
    <t>https://webapp.pca.state.mn.us/wimn/site/1452</t>
  </si>
  <si>
    <t>Woodlake Landfill</t>
  </si>
  <si>
    <t>Medina, Minnesota</t>
  </si>
  <si>
    <t>https://webapp.pca.state.mn.us/wimn/site/977</t>
  </si>
  <si>
    <t>Yellow Medicine County Landfill</t>
  </si>
  <si>
    <t>Granite Falls, Minnesota</t>
  </si>
  <si>
    <t>https://webapp.pca.state.mn.us/wimn/site/2151</t>
  </si>
  <si>
    <t>Camp McCain</t>
  </si>
  <si>
    <t>Mississippi</t>
  </si>
  <si>
    <t>Grenada, Grenada County, Mississippi</t>
  </si>
  <si>
    <t>https://drive.google.com/drive/u/1/folders/1fdnPvEwMee0suQ4rqkndVAEfhxrAC72i</t>
  </si>
  <si>
    <t>Camp Shelby</t>
  </si>
  <si>
    <t>Hattiesburg, Forrest County, Mississippi</t>
  </si>
  <si>
    <t>Columbus Air Force Base</t>
  </si>
  <si>
    <t>Lowndes County, Mississippi</t>
  </si>
  <si>
    <t>Firefighting foam used at Columbus Air Force Base</t>
  </si>
  <si>
    <t>https://drive.google.com/file/d/1l2SqSn84-SROdrj-H4cuU1bw28AUVSN2/view?usp=sharing</t>
  </si>
  <si>
    <t>Highest on-base groundwater detections [Jan 2017]:
 -PFOA+PFOS = 810,700 ppt
 -PFOA = 70,700 ppt
 -PFOS = 740,000 ppt
(Air Force 10.8.2018 - Final SI Report for AFFF at Columbus AFB)</t>
  </si>
  <si>
    <t>Highest on-base groundwater detections [Jan 2017]:
 -PFBS = 17,600 ppt 
 -6:2 FTS = 102,000 ppt 
 -8:2 FTS = 48,300 ppt 
 -PFHpA = 50,300 ppt 
 -PFHxS = 309,000 ppt 
 -PFHxA = 103,000 ppt 
 -PFNA = 4,270 ppt 
 -PFDA = 948 ppt 
(Air Force 10.8.2018 - Final SI Report for AFFF at Columbus AFB)</t>
  </si>
  <si>
    <t>Off‐base potential exposure receptors for groundwater were identified via a one‐mile distance desktop well inventory and site reconnaissance downgradient (northwest and southwest) of AFFF Release Areas 1, 2, 3, 5, and 6.  Potential receptors were not identified northwest of the installation, but were identified south/southwest of the installation.  Analytical results from monitoring wells installed along the southwestern installation boundary detected PFOS, PFOA, and/or PFBS; however, detections were below the USEPA HA value for PFOS and PFOA and the Tap Water RSL for PFBS.
(Air Force 10.8.2018 - Final SI Report for AFFF at Columbus AFB)</t>
  </si>
  <si>
    <t>http://afcec.publicadmin-record.us.af.mil/Search.aspx</t>
  </si>
  <si>
    <t>https://drive.google.com/drive/u/0/folders/1QlSYp3tFgDQvrhwyAWnWfTJaUPlXQSWc</t>
  </si>
  <si>
    <t>Gulfport Combat Readiness Training Center</t>
  </si>
  <si>
    <t>Gulfport-Biloxi International Airport</t>
  </si>
  <si>
    <t>Gulfport, Harrison County, Mississippi</t>
  </si>
  <si>
    <t>Firefighting foam used at Gulfport Regional Airport / Combat Readiness Training Center</t>
  </si>
  <si>
    <t>https://drive.google.com/file/d/12t9ULb2AGYf02bzhutqEtgyShbZ9OsUP/view?usp=sharing</t>
  </si>
  <si>
    <t>Highest on-base groundwater detections [2018]:
 -PFOA+PFOS = 77,600 ppt
 -PFOA = 6,600 ppt
 -PFOS = 71,000 ppt
(Air Force 01.01.2019 - Final SI Report for PFAS at Gulfport Regional Airport CRTC)</t>
  </si>
  <si>
    <t>Highest on-base groundwater detections [2018]:
 -PFBS = 670 ppt 
 -PFHpA = 4,400 ppt 
 -PFHxS = 6,800 ppt 
 -PFNA = 250 ppt
(Air Force 01.01.2019 - Final SI Report for PFAS at Gulfport Regional Airport CRTC)</t>
  </si>
  <si>
    <t>Completed basewide Site Inspection to determine presence or absence of PFAS compounds on-site. Soil, groundwater, surface water, and sediment were tested. Additional investigations were recommended for all media at Gulfport CRTC and DQOs were proposed based on the results of the SI. Recommendation that additional samples need be required at each PRL to establish the nature and extent of PFOS/PFOA constituents for each applicable medium and to determine if there is a complete receptor pathway.
(Air Force 01.01.2019 - Final SI Report for PFAS at Gulfport Regional Airport CRTC)</t>
  </si>
  <si>
    <t>In general, additional samples are required at each PRL to establish the nature and extent of PFOS/PFOA constituents for each applicable medium and to determine if there is a complete receptor pathway. Additional groundwater sampling is recommended to determine the extent of PFOS/PFOA impacts beyond the CRTC boundary. Additional surface water and sediment samples should be collected beyond the CRTC boundary, downstream of Outfalls 003, 007, and 008. There were no PFOS/PFOA detections in the one on-site potable water source. 
(Air Force 01.01.2019 - Final SI Report for PFAS at Gulfport Regional Airport CRTC)</t>
  </si>
  <si>
    <t>https://drive.google.com/drive/u/0/folders/11ujeREsdgHGhW-2iJpSaEFWhQLMnObwE</t>
  </si>
  <si>
    <t>Gulfport Naval Construction Battalion Center</t>
  </si>
  <si>
    <t>Firefighting foam used at Gulfport Naval Construction Battalion Center</t>
  </si>
  <si>
    <t>https://drive.google.com/drive/u/0/folders/1-S-34qNYvHpGOf0Z_ZgvbRIxhaFAaO83</t>
  </si>
  <si>
    <t>On-base groundwater:
 -PFOS+PFOA: 91-480 ppt
(Sullivan 3.2018 - Addressing PFOS and PFOA)
Off-base private wells - drinking water [Feb - Mar 2019]:
- 13 samples non-detect PFOS + PFOA
- 1 non-drinking shallow sample  ND - 70 ppt PFOS + PFOA
(Gazebo Gazette 5.7.2019 - Water Determined Safe for Consumption in West Gulfport)</t>
  </si>
  <si>
    <t>Preliminary Assessment and Site Investigation initiated. The CERCLA process will continue through 2018. 
(Sullivan 3.2018 - Addressing PFOS and PFOA)</t>
  </si>
  <si>
    <t>https://www.secnav.navy.mil/eie/pages/pfc-pfas.aspx</t>
  </si>
  <si>
    <t>Jackson Air National Guard Base</t>
  </si>
  <si>
    <t>Jackson International Airport, Mississippi Air National Guard 172nd Airlift Wing, Allen C. Thompson Field, Camp Shelby Assault Strip</t>
  </si>
  <si>
    <t>Jackson, Hinds County, Mississippi</t>
  </si>
  <si>
    <t>Firefighting foam used at Jackson International Airport / Air National Guard Base</t>
  </si>
  <si>
    <t>https://drive.google.com/file/d/19jfEkpkmGQf2w2iVc1LvkdTz1fHclrYK/view?usp=sharing</t>
  </si>
  <si>
    <t>Highest on-base groundwater detections [2018]:
 -PFOA+PFOS = 526 ppt
 -PFOA = 88 ppt
 -PFOS = 440 ppt
(Air Force 11.01.2018 - Final SI Report for PFAS at Jackson Intl Airport)</t>
  </si>
  <si>
    <t>Highest on-base groundwater detections [2018]:
 -PFBS = 91 ppt 
 -PFHpA = 39 ppt 
 -PFHxS = 570 ppt 
 -PFNA = 2.4 ppt
(Air Force 11.01.2018 - Final SI Report for PFAS at Jackson Intl Airport)</t>
  </si>
  <si>
    <t>Completed basewide Preliminary Assessment and Final Site Inspection. Soil, groundwater, surface water, and sediment were tested. Plans include further investigation of all eight PRLs to determine the nature and extent of PFOS/PFOA contamination due to detectable levels at all PRLs. Additional soil, groundwater, surface water, and sediment sampling is recommended.
(Air Force 11.01.2018 - Final SI Report for PFAS at Jackson Intl Airport)</t>
  </si>
  <si>
    <t>High concentrations of PFOS/PFOA at the downgradient Installation boundary provides basis for additional investigations of groundwater to determine the nature and extent of PFOS/PFOA present beyond the Installation boundary.  In general, additional samples are required at each PRL to establish the nature and extent of PFOS/PFOA constituents for each applicable medium and to determine if there is a complete receptor pathway. (Air Force 11.01.2018 - Final SI Report for PFAS at Jackson Intl Airport)</t>
  </si>
  <si>
    <t>https://drive.google.com/drive/u/0/folders/1MbvsI6OgGbtzIAKEwpYmPnreSrr_XVXS</t>
  </si>
  <si>
    <t>Keesler Air Force Base</t>
  </si>
  <si>
    <t>Biloxi, Harrison County, Mississippi</t>
  </si>
  <si>
    <t>Firefighting foam used at Keesler Air Force Base</t>
  </si>
  <si>
    <t>https://drive.google.com/file/d/1rqg-Eyn2BLERYTRW6iemR_bNE9c0TaHI/view?usp=sharing</t>
  </si>
  <si>
    <t>Highest on-base groundwater detections [2018]:
 -PFOA+PFOS = 80,819 ppt
 -PFOA = 18,800 ppt
 -PFOS = 80,400 ppt
(Air Force, 11.09.2018)</t>
  </si>
  <si>
    <t>Highest on-base groundwater detections [2018]:
 -PFBS = 6,920 ppt 
 -6:2 FTS = 5,840 ppt 
 -8:2 FTS = 681 ppt
 -PFDA = 19 ppt
 -PFHpA = 3,130 ppt 
 -PFHxS = 16,900 ppt 
 -PFHxA = 64,900 ppt 
 -PFNA = 220 ppt 
 -PFUnA = 9.3 ppt
(Air Force, 11.09.2018)</t>
  </si>
  <si>
    <t>Completed basewide Preliminary Assessment and Final Site Inspection. Final site inspections were completed by a private contractor in July 2017. The purpose of the SI was to determine, through environmental media sampling, if a
release of PFAS has occurred at potential AFFF release areas identified during a Preliminary Assessment, which was confirmed. 
(Air Force 11.09.2018 - Final SI Report for AFFF at Keesler AFB)</t>
  </si>
  <si>
    <t>https://www.keesler.af.mil/Portals/14/documents/Environmental/CCR%202016%20Annual%20Water%20Quality%20Report.pdf</t>
  </si>
  <si>
    <t>Potential human exposure receptors from PFAS in shallow groundwater include USAF personnel and residents, grounds maintenance workers, utility workers, construction workers that may expose the shallow water table at AFFF Release Areas 1 and 2 where PFOS, PFOA, and PFOA+PFOA exceeded the USEPA HA value.  Human groundwater receptors via the ingestion pathway are not present for these AFFF release area at or downgradient of Keesler AFB since the installation utilizes drinking water drawn from sand layers deep within the Miocene aquifer system (HGL, 2016), and the primary groundwater exposure points downgradient of the installation are Back Bay of Biloxi to the north and Mississippi Sound to the south and southwest, which are not drinking water sources. 
(Air Force 11.09.2018 - Final SI Report for AFFF at Keesler AFB)</t>
  </si>
  <si>
    <t>https://drive.google.com/drive/u/0/folders/1mmm7lcEf12z5lYWg2G87cTNIGXYzOpOf</t>
  </si>
  <si>
    <t>Key Field Air National Guard Base</t>
  </si>
  <si>
    <t>Mississippi Air National Guard 186th Air Refueling Wing</t>
  </si>
  <si>
    <t>Meridian, Mississippi</t>
  </si>
  <si>
    <t>6225 M St
Meridian, MS 39307</t>
  </si>
  <si>
    <t>https://drive.google.com/file/d/1_6i7esixz13s-vIHJzM_0Z70cqO4qOll/view?usp=sharing</t>
  </si>
  <si>
    <t>Naval Air Station Meridian</t>
  </si>
  <si>
    <t>Luaderdale County/Kemper County, Mississippi</t>
  </si>
  <si>
    <t>Firefighting foam used at Naval Air Station Meridian</t>
  </si>
  <si>
    <t>https://www.navfac.navy.mil/niris/SOUTHEAST/MERIDIAN_NAS/N63043_000343.pdf</t>
  </si>
  <si>
    <t>On-base monitoring wells - groundwater:
 -PFOS + PFOA: 123-23,000 ppt
(Sullivan 3.2018 - Addressing PFOS and PFOA)
Off-base private wells - drinking water [Apr 2017]:
- PFOS + PFOA = ND
 (Bohrer 4.28.2017 - NAS Meridian finds water wells free of PFAS chemicals)</t>
  </si>
  <si>
    <t xml:space="preserve">Preliminary Assessment and Site Investigation initiated. The CERCLA process will continue. (Sullivan 3.2018 - Addressing PFAS and PFOA) In April 2017, the Navy requested permission to sample drinking water from wells within designated areas near Naval Air Station (NAS) Meridian. Two drinking water wells were sampled from April 17-19. (Bohrer 4.28.2017 - NAS Meridian finds water wells free of PFAS chemicals) The Navy held an Open House in April, 2017 to talk to people who live near the site about having their private
drinking water wells tested for PFAS. (ATSDR - How is ATSDR involved investigating PFAS in the environment?) </t>
  </si>
  <si>
    <t>17 out of 40 on-base monitoring well samples detected above the LHA
(Sullivan 3.2018 - Addressing PFOS and PFOA)</t>
  </si>
  <si>
    <t>https://drive.google.com/drive/u/1/folders/1LgOhJ2m8teOpbl10sw30tBVMRnkTZDN6</t>
  </si>
  <si>
    <t>Fort Leonard Wood</t>
  </si>
  <si>
    <t>Missouri</t>
  </si>
  <si>
    <t>Missouri Ozarks, Missouri</t>
  </si>
  <si>
    <t>https://dnr.mo.gov/waste-recycling/sites-regulated-facilities/federal/fort-leonard-wood-army-training-center</t>
  </si>
  <si>
    <t>https://www.ewg.org/sites/default/files/u352/EWG_PFASTable-Army_C01.pdf</t>
  </si>
  <si>
    <t>Lake City Army Ammunition Plant (Northwest Lagoon)</t>
  </si>
  <si>
    <t>https://cumulis.epa.gov/supercpad/SiteProfiles/index.cfm?fuseaction=second.docdata&amp;id=0701757</t>
  </si>
  <si>
    <t>Lambert Air National Guard Base</t>
  </si>
  <si>
    <t>Lambert International Airport</t>
  </si>
  <si>
    <t>Bridgeton, St. Louis County, Missouri</t>
  </si>
  <si>
    <t>Firefighting foam used at Lambert International Airport / Air National Guard Base</t>
  </si>
  <si>
    <t>https://drive.google.com/file/d/1mf_SzKfXJtebnXkHgFEpUWBnMl-Nbcdo/view?usp=sharing</t>
  </si>
  <si>
    <t>Highest on-base groundwater detections [2018]:
 -PFOA+PFOS = 910 ppt
 -PFOA = 340 ppt
 -PFOS = 570 ppt
(Air National Guard 03.01.2019 - Final SI Report for PFAS at Lambert ANGB)</t>
  </si>
  <si>
    <t>Highest on-base groundwater detections [2018]:
 -PFBS = 130 ppt 
 -PFHpA = 360 ppt 
 -PFHxS = 220 ppt 
 -PFNA = 33 ppt
(Air National Guard 03.01.2019 - Final SI Report for PFAS at Lambert ANGB)</t>
  </si>
  <si>
    <t>Completed basewide Preliminary Assessment and Final Site Inspection. Plans include further investigation to determine the nature and extent of PFAS contamination
(Air National Guard 03.01.2019 - Final SI Report for PFAS at Lambert ANGB).</t>
  </si>
  <si>
    <t>PFOS/PFOA compounds are likely migrating off Base given their presence and magnitude near the hydraulically downgradient Installation boundary. In general, additional samples are required at each PRL in order to establish the nature and extent of PFAS constituents for each applicable medium and determine if a complete receptor pathway exists. For soil, additional samples are proposed to determine if a source area exists, and if so, to determine the vertical and horizontal extent for both the vadose and saturated zones. For groundwater, additional samples are proposed to quantify potential impacts from upgradient sources and assess the nature and extent of PFAS concentrations beyond the Base boundary. Surface water and sediment samples should be collected to evaluate PFAS concentrations in surface water and sediment. 
(Air National Guard 03.01.2019 - Final SI Report for PFAS at Lambert ANGB)</t>
  </si>
  <si>
    <t>https://drive.google.com/drive/u/0/folders/17wIaRhJ9UINpEf88PIsSgoqEQn5dr5J0</t>
  </si>
  <si>
    <t>https://drive.google.com/drive/u/1/folders/1dTV8Q8901s7OPLU4-GbgNAoDFO9tM2Dt</t>
  </si>
  <si>
    <t>Richards-Gebaur Memorial Airport</t>
  </si>
  <si>
    <t>Richards-Gebaur Air Force Station, Richards-Gebaur Air Reserve Station</t>
  </si>
  <si>
    <t>Kansas City, Cass County, Missouri</t>
  </si>
  <si>
    <t>Firefighting foam used at Former Richards-Gebaur Air Force Base</t>
  </si>
  <si>
    <t>On-base groundwater monitoring wells [Jul 2015]:
-PFOS+PFOA: 3,103-372,300 ppt
-PFOS: 24,000 - 329,000 ppt
-PFOA: 3,020 - 43,300 ppt
(Air Force 10.01.2018 - Final SI for AFFF at Former Richards-Gebaur AFB)</t>
  </si>
  <si>
    <t>On-base groundwater monitoring wells [Jul 2015]:
 -PFNA: 8-912 ppt
 -PFHxS: 14,400-234,000 ppt
 -PFHpA: 1,150-21,100 ppt
 -PFBS: 1,500-25,900 ppt
(Air Force 10.01.2018 - Final SI Report for AFFF at Former Richards-Gebaur AFB)</t>
  </si>
  <si>
    <t>Completed basewide Preliminary Assessment and completed the site inspection at the Fire Training Area. Received regulatory concurrence on the findings. Initiated Site Inspections of other AFFF areas identified in Preliminary Assessment. Plans to complete Site Inspection including determination whether drinking water supplies are impacted. Will follow the CERCLA process for future investigative and cleanup activities. 
(Sullivan 3.2018 - Addressing PFOS and PFOA)</t>
  </si>
  <si>
    <t>https://19january2017snapshot.epa.gov/sites/production/files/2015-09/documents/2nd_5year_review_richards_gebaur_afb_kansas_city_mo.pdf</t>
  </si>
  <si>
    <t>All 4 on-base groundwater monitoring well samples exceeded the LHA
(Sullivan 3.2018 - Addressing PFAS and PFOA)</t>
  </si>
  <si>
    <t>https://drive.google.com/drive/u/1/folders/15FXGE8GqqAJfVb5R51jG8v_wCU1BvdH0</t>
  </si>
  <si>
    <t>Rosecrans Air National Guard Base</t>
  </si>
  <si>
    <t>Rosecrans Memorial Airport</t>
  </si>
  <si>
    <t>St. Joseph, Buchanan County, Missouri</t>
  </si>
  <si>
    <t>Firefighting foam used at Rosecrans Memorial Airport / Air National Guard Base</t>
  </si>
  <si>
    <t>https://drive.google.com/file/d/1oG3IXzzIrOxe3riefgKJKjUw6Ik-xJGm/view?usp=sharing</t>
  </si>
  <si>
    <t>Highest on-base groundwater detections [2018]:
 -PFOA+PFOS = 39,100 ppt
 -PFOA = 5,100 ppt
 -PFOS = 34,000 ppt
(Air National Guard, 02.01.2019 - Final SI Report for PFAS at Rosecrans ANGB)</t>
  </si>
  <si>
    <t>Highest on-base groundwater detections [2018]:
 -PFBS = 3,900 ppt 
 -PFHpA = 2,100 ppt 
 -PFHxS = 36,000 ppt 
 -PFNA = 65 ppt
(Air National Guard, 02.01.2019)</t>
  </si>
  <si>
    <t>Completed basewide Preliminary Assessment and Final Site Inspection. Plans include further investigation to determine the nature and extent of PFAS contamination and developing a site model to select future sampling locations
(Air National Guard, 02.01.2019 - Final SI Report for PFAS at Rosecrans ANGB).</t>
  </si>
  <si>
    <t>The maximum combined concentration of PFOS and PFOA at the Installation boundary was 4,680 ng/L. PFOS/PFOA compounds are likely migrating offsite given their presence and magnitude at the Installation boundary. Additional investigations are recommended for soil and groundwater at each of the eight PRLs assessed during this SI, including: an expanded conceptual site model that considers localized groundwater and surface water flow paths to select future sampling locations; an expanded groundwater sampling program (including analysis of an expanded list of PFAS constituents) with upgradient, cross-gradient, and downgradient off-Base monitoring wells to better define the upgradient and cross-gradient source of PFAS and PFAS concentrations that have migrated off-Base. (Air National Guard, 02.01.2019 Final SI Report for PFAS at Rosecrans ANGB)</t>
  </si>
  <si>
    <t>https://drive.google.com/drive/u/0/folders/1eo9cCr8DjWkIvdXhwC5D6wAXP2LyDb81</t>
  </si>
  <si>
    <t>Whiteman Air Force Base</t>
  </si>
  <si>
    <t>Johnson County, Missouri</t>
  </si>
  <si>
    <t>Firefighting foam used at Whiteman Air Force Base</t>
  </si>
  <si>
    <t>https://www.whiteman.af.mil/Portals/53/documents/Water%20Reports/2018%20Consumer%20Confidence%20Report.pdf?ver=2019-06-26-131427-800</t>
  </si>
  <si>
    <t>https://drive.google.com/file/d/1SHHjcqlnmVWh7jPAtxzVLBgd7kceORnk/view?usp=sharing</t>
  </si>
  <si>
    <t>Highest groundwater detections [2018]:
 -PFOA+PFOS = 89,000 ppt
 -PFOA = 60,000 ppt
 -PFOS = 29,000 ppt
(Air Force, 03.22.2018 - Appendix D, Final SI Report for AFFF Usage at Whiteman AFB)</t>
  </si>
  <si>
    <t>Highest on-base groundwater detections [2018]:
 -6:2 FTS = 12,000 ppt
 -8:2 FTS = 100 ppt
 -PFBS = 7,400 ppt
 -PFBA = 2,900 ppt
 -PFHpA = 5,000 ppt
 -PFHxS = 95,000 ppt
 -PFHxA = 34,000 ppt
 -PFNA = 280 ppt
 -PFPeA = 7,600 ppt
(Air Force 03.22.2018 - Appendix D, Final SI Report for AFFF Usage at Whiteman AFB)</t>
  </si>
  <si>
    <t>Completed basewide Preliminary Assessment and Final Site Inspection. For areas with detections above the maximum recommended levels, further characterization will occur once state or federal standards are established. 
(Air Force 08.27.2018 - Final SI Report for AFFF usage at Whiteman AFB)</t>
  </si>
  <si>
    <t>https://www.whiteman.af.mil/News/Article/1598730/extinguishing-safely-base-facilities-to-receive-firefighting-chemical-upgrade/</t>
  </si>
  <si>
    <t>The exposure pathway for groundwater is incomplete because all drinking water wells in the area are cased below the surficial aquifer and extract groundwater from below at least one confining unit. Groundwater, sediment, and surface water remain medias of concern. Future characterization after State or Federal soil/groundwater standards are promulgated is recommended to further assess groundwater flow and to delineate PFAS impacts at the former FTA. (Air Force 08.27.2018 - Final SI Report for AFFF usage at Whiteman AFB)</t>
  </si>
  <si>
    <t>https://drive.google.com/drive/u/0/folders/1XKfi196Y2HLTXHV3u8k1vh-mbDfLdTXM</t>
  </si>
  <si>
    <t>Billings Field Maintenance Shop 06</t>
  </si>
  <si>
    <t>Montana</t>
  </si>
  <si>
    <t>Billings, Yellowstone County, Montana</t>
  </si>
  <si>
    <t>https://drive.google.com/drive/u/1/folders/1AU0kMcRjrJaAu4DUN1_Ytil_iF-T0S-j</t>
  </si>
  <si>
    <t>Limestone Hills Training Area</t>
  </si>
  <si>
    <t xml:space="preserve">Townsend, Broadwater County, Montana </t>
  </si>
  <si>
    <t>Malmstrom Air Force Base</t>
  </si>
  <si>
    <t>Great Falls, Cascade County, Montana</t>
  </si>
  <si>
    <t>Firefighting foam used at Malmstrom Air Force Based</t>
  </si>
  <si>
    <t>https://drive.google.com/file/d/1qzt7ltGXw8LZbL7gAinaLg4qL4VaWHSv/view?usp=sharing</t>
  </si>
  <si>
    <t>Highest on-base groundwater detections [2016]:
 -PFOA+PFOS = 5,730 ppt
 -PFOA = 5,500 ppt
 -PFOS = 1,900 ppt
(Air Force, 8.17.2018 - Final SI Report of AFFF Areas at Malmstrom AFB)</t>
  </si>
  <si>
    <t>Highest on-base groundwater detections [2016]:
 -PFBS = 1,000 ppt
 -6:2 FTS = 8,300 ppt 
(Air Force, 8.17.2018 - Final SI Report of AFFF Areas at Malmstrom AFB)</t>
  </si>
  <si>
    <t>Completed basewide site inspection of six AFFF areas at Malmstrom AFB to determine if a confirmed PFOS and PFOA release has occurred at these sites. Site inspections occurred in October 2016 and May 2017. All areas have been recommended for remedial investigation. The Air Force is currently discussing next steps for further investigation.
(Air Force, 8.17.2018 - Final SI Report of AFFF Areas at Malmstrom AFB)</t>
  </si>
  <si>
    <t>https://deq.mt.gov/Portals/112/DEQAdmin/PFAS/2020_06_30_PFAS_ActionPlan.pdf</t>
  </si>
  <si>
    <t>There are currently no drinking water wells at Malmstrom AFB (primary or contingency), with the Missouri River serving as the drinking water source for both Great Falls and Malmstrom AFB. The raw water river intake is approximately 8 miles upstream from the base. There are approximately 450 private water supply wells located off base within a 4-mile radius of Malmstrom AFB; however, no information is readily available regarding the depths of these wells. They are likely used for domestic drinking water, drinking water for livestock, and irrigation water for agriculture. Groundwater, used as raw drinking water for the Great Falls area, is generally at least 180 feet bgs and primarily taken from the Madison aquifer. (Air Force, 8.17.2018 - Final SI Report of AFFF Areas at Malstrom AFB)</t>
  </si>
  <si>
    <t>https://drive.google.com/drive/u/0/folders/1Kc_woUm-0UrKTx8kFQiVBUlaoUyLu9T3</t>
  </si>
  <si>
    <t>Montana Air National Guard Base</t>
  </si>
  <si>
    <t>Great Falls International Airport</t>
  </si>
  <si>
    <t>Firefighting foam used at Great Falls Int. Airport / Montana Air National Guard Base</t>
  </si>
  <si>
    <t>Highest on-base groundwater detections [2018]:
 -PFOA+PFOS = 4,020 ppt
 -PFOA = 3,900 ppt
 -PFOS = 1,100 ppt
(Air Force 02.01.2019 - Final SI Report for PFAS at Great Falls ANGB)</t>
  </si>
  <si>
    <t>Highest on-base groundwater detections [2018]:
 -PFBS = 1,300 ppt 
 -PFHpA = 3,900 ppt 
 -PFHxS = 20,000 ppt 
 -PFNA = 48 ppt
(Air Force 02.01.2019 - Final SI Report for PFAS at Great Falls ANGB)</t>
  </si>
  <si>
    <t>Completed basewide inspection at Montana Air National Guard in July 2018. Eight PFAS-impacted locations wer identified. Discussion regarding further investigation and remediation at MANG is ongoing (Montana DEQ 8.6.2019 - PFAS Site Summary, Montana Air National Guard/Great Falls International Airport).</t>
  </si>
  <si>
    <t>PFOS/PFOA compounds are likely migrating off-site given their presence and magnitude in groundwater and surface water near the Installation boundary. For soil, additional samples are proposed to determine if a source area exists, and if so, to determine the vertical and horizontal extent for both the vadose and saturated zones. For groundwater, additional samples are proposed to quantify potential impacts from upgradient sources and assess the nature and extent of PFAS concentrations beyond the Base boundary. Additional surface water and sediment samples should be collected at PRL 9 (including analysis of an expanded list of PFAS constituents) to further evaluate PFAS concentrations in surface water and sediment. (Air Force 02.01.2019 - Final SI Report for PFAS at Great Falls ANGB)</t>
  </si>
  <si>
    <t>Camp Ashland</t>
  </si>
  <si>
    <t>Nebraska</t>
  </si>
  <si>
    <t xml:space="preserve">Ashland, Saunders County, Nebraska </t>
  </si>
  <si>
    <t>https://drive.google.com/drive/u/1/folders/1oeaM5yDQ1UIO4nchvIiTClArnkW-MH4J</t>
  </si>
  <si>
    <t>Greenlief Training Site</t>
  </si>
  <si>
    <t xml:space="preserve">Hastings, Adams County, Nebraska </t>
  </si>
  <si>
    <t>Lincoln Air National Guard Base</t>
  </si>
  <si>
    <t>Lincoln Municipal Airport</t>
  </si>
  <si>
    <t>Lincoln, Lancaster County, Nebraska</t>
  </si>
  <si>
    <t>Firefighting foam used at Lincoln Municipal Airport / Air National Guard Base</t>
  </si>
  <si>
    <t>https://drive.google.com/file/d/1sraUkPz7-4aYIi5Sj1AbDsDu_vzFyXl5/view?usp=sharing</t>
  </si>
  <si>
    <t>Highest on-base groundwater detections [2018]:
 -PFOA+PFOS = 14,700 ppt
 -PFOA = 1,700 ppt
 -PFOS = 13,000 ppt
(Air National Guard, 03.01.2019 - Final SI Report for PFAS at Lincoln ANGB)</t>
  </si>
  <si>
    <t>Highest on-base groundwater detections [2018]:
 -PFBS = 2,100 ppt 
 -PFHpA = 760 ppt 
 -PFHxS = 15,000 ppt 
 -PFNA = 91 ppt
(Air National Guard 03.01.2019 - Final SI Report for PFAS at Lincoln ANGB)</t>
  </si>
  <si>
    <t>Completed basewide Preliminary Assessment and Final Site Inspection. Plans include further investigation to determine the nature and extent of PFAS contamination with expanded sampling of groundwater, soil, and sediment (Air National Guard 03.01.2019 - Final SI Report for PFAS at Lincoln ANGB).</t>
  </si>
  <si>
    <t>PFOS/PFOA compounds are likely migrating offsite given their presence and magnitude at the Installation boundary. Additional investigations are recommended for soil and groundwater at each of the 13 PRLs
assessed during this SI. In general, additional samples are required at each PRL in order to establish the nature and extent of PFOS/PFOA constituents for each applicable medium and determine if a complete receptor pathway exists. (Air National Guard 03.01.2019 - Final SI Report for PFAS at Lincoln ANGB)</t>
  </si>
  <si>
    <t>https://drive.google.com/drive/u/0/folders/1BnuynTdqCbtbcz-epKuBdIuG48D772kH</t>
  </si>
  <si>
    <t>Mead Training Site</t>
  </si>
  <si>
    <t xml:space="preserve">Mead, Saunders County, Nebraska </t>
  </si>
  <si>
    <t>Norfolk FMS 07</t>
  </si>
  <si>
    <t>Norfolk, Madison County, Nebraska</t>
  </si>
  <si>
    <t>Offutt Air Force Base</t>
  </si>
  <si>
    <t>https://drive.google.com/file/d/1R14NohJNrvGlC78oKl-4W9VLnhwsifWL/view?usp=sharing</t>
  </si>
  <si>
    <t>Creech Air Force Base</t>
  </si>
  <si>
    <t>Nevada</t>
  </si>
  <si>
    <t>https://drive.google.com/file/d/1GL6U5eUIPDDSL1vlcOE7amoVteShAj5G/view?usp=sharing</t>
  </si>
  <si>
    <t>Naval Air Station Fallon</t>
  </si>
  <si>
    <t>Fallon, Nevada</t>
  </si>
  <si>
    <t>https://drive.google.com/file/d/1GSZNN7V_kxlkSE4BMmHjQjwPyTye-ZL0/view?usp=sharing</t>
  </si>
  <si>
    <t>https://drive.google.com/drive/u/0/folders/1fVbfYGONPwbH_dq9pL3l5BDrD7vyY0i9</t>
  </si>
  <si>
    <t>Nellis Air Force Base</t>
  </si>
  <si>
    <t>https://drive.google.com/file/d/1zDzsRljfu8eZVUgBTuwFBZS4Woj9rcLS/view?usp=sharing</t>
  </si>
  <si>
    <t>Highest PFAS results from Main Fire Station (Building 277)</t>
  </si>
  <si>
    <t>Reno Tahoe Air National Guard Base</t>
  </si>
  <si>
    <t>Reno Tahoe International Airport</t>
  </si>
  <si>
    <t>Reno, Washoe County, Nevada</t>
  </si>
  <si>
    <t>Firefighting foam used by the Air National Guard 152nd Airlift Wing at Reno-Tahoe International Airport</t>
  </si>
  <si>
    <t>https://drive.google.com/file/d/1EYXDoUWPH3Kx385CspKjdCDixWRWsF_a/view?usp=sharing</t>
  </si>
  <si>
    <t>Highest on-base groundwater detections [2018]:
 -PFOA+PFOS = 119,700 ppt
 -PFOA = 9,700 ppt
 -PFOS = 110,000 ppt
(Air National Guard, 11.1.2018)</t>
  </si>
  <si>
    <t>Highest on-base groundwater detections [2018]:
 -PFBS = 3,400 ppt 
 -PFHpA = 4,700 ppt 
 -PFHxS = 36,000 ppt 
 -PFNA = 2,500 ppt
(Air National Guard, 11.1.2018)</t>
  </si>
  <si>
    <t>Completed basewide Preliminary Assessment and Site Inspection including sampling of surface water, groundwater, soil, and sediment in April 2018. Additional sampling and investigation is recommended to determine the nature and extent of PFAS contamination on-site. 
(Air National Guard, 11.1.2018)</t>
  </si>
  <si>
    <t>The maximum combined concentration of PFOS and PFOA occurred in the southeastern corner at MW-REN07-01, in the downgradient direction from the PRLs at the Installation. PFOS/PFOA compounds are likely migrating offsite given their presence and magnitude at the Installation boundary. Expanded groundwater sampling program is recommended, including the installation and sampling of upgradient and downgradient off-Base monitoring wells to better define the upgradient source of PFOS/PFOA as well as impacts of PFOS/PFOA that have migrated off Base. 
(Air National Guard, 11.1.2018)</t>
  </si>
  <si>
    <t>https://drive.google.com/drive/u/0/folders/1lvM_geARDEUPHpDOnWAMqP5mnNUCVpTB</t>
  </si>
  <si>
    <t>https://drive.google.com/drive/u/1/folders/16T7AAwOkxy__qYXVPNxFx6KTq-cGNhgd</t>
  </si>
  <si>
    <t>101 Mulberry Street Property</t>
  </si>
  <si>
    <t>New Hampshire</t>
  </si>
  <si>
    <t>Claremont, New Hampshire</t>
  </si>
  <si>
    <t>101 Mulberry St, Claremont, NH</t>
  </si>
  <si>
    <t>https://www4.des.state.nh.us/nh-pfas-investigation/wp-content/uploads/tables-pdf.pdf</t>
  </si>
  <si>
    <t>PFNA = 4.56 ppt
PFHxS = 2.85 ppt
(NHDES, 06.01.2020)</t>
  </si>
  <si>
    <t>https://www.dhhs.nh.gov/dphs/pfcs/index.htm</t>
  </si>
  <si>
    <t>122 McGregor Street</t>
  </si>
  <si>
    <t>Manchester, Hillsborough County, New Hampshire</t>
  </si>
  <si>
    <t>https://nhdes.maps.arcgis.com/apps/View/index.html?appid=66770bef141c43a98a445c54a17720e2&amp;extent=-73.5743,42.5413,-69.6852,45.4509</t>
  </si>
  <si>
    <t>Highest groundwater detections [4/8/2020]:
-PFOA = 10.1 ppt
-PFOS = 3.63 ppt
(NHDES, 05.26.2020)</t>
  </si>
  <si>
    <t>Highest groundwater detections [4/8/2020]:
-PFBS = 27.5 ppt
-PFHxA = 11.7 ppt
-PFHpA = 4.98 ppt
-PFHxS = 8.34 ppt
-GenX = 1.37 ppt
(NHDES, 05.26.2020)</t>
  </si>
  <si>
    <t>Currently a Rite Aid</t>
  </si>
  <si>
    <t>https://www4.des.state.nh.us/DESOneStop/PRSDetail.aspx?ID=0006778&amp;Type=PRS</t>
  </si>
  <si>
    <t>https://drive.google.com/drive/u/0/folders/1RAtQRzKR5HRhwNtNp-o7KFUsN7b7qQAr</t>
  </si>
  <si>
    <t>1339 Hooksett Road</t>
  </si>
  <si>
    <t>Hooksett, Merrimack County, New Hampshire</t>
  </si>
  <si>
    <t>https://www4.des.state.nh.us/IISProxy/IISProxy.dll?ContentId=4762865</t>
  </si>
  <si>
    <t>Highest groundwater detections [2/19/2019]:
-PFOA = 26.0 ppt
-PFOS = 10.0 ppt
(NHDES, 03.08.2019)</t>
  </si>
  <si>
    <t>Highest groundwater detections [2/19/2019]:
-PFBA = 3.2 ppt
-PFPeA = 6.8 ppt
-PFBS = 3.6 ppt
-PFHxA = 4.6 ppt
-PFHpA = 4.8 ppt
-PFHxS = 8.3 ppt
(NHDES, 03.08.2019)</t>
  </si>
  <si>
    <t>O'Reilly Auto Parts</t>
  </si>
  <si>
    <t>https://www4.des.state.nh.us/DESOneStop/PRSDetail.aspx?ID=0038257&amp;Type=PRS</t>
  </si>
  <si>
    <t>https://drive.google.com/drive/u/0/folders/1IiOX_hRY24fjsq-tQ2XY7Douk775rrY5</t>
  </si>
  <si>
    <t>139 Folly Mill Road</t>
  </si>
  <si>
    <t>Seabrook, Rockingham County, New Hampshire</t>
  </si>
  <si>
    <t>https://www4.des.state.nh.us/IISProxy/IISProxy.dll?ContentId=4743604</t>
  </si>
  <si>
    <t>Highest groundwater detections [9/4/2018]:
-PFOA = 3.22 ppt
-PFOS = 3.11 ppt
(NHDES, 10.12.2018)</t>
  </si>
  <si>
    <t>Highest groundwater detections [9/4/2018]:
-PFBA = 2.03 ppt
(NHDES, 10.12.2018)</t>
  </si>
  <si>
    <t>CR Electronics</t>
  </si>
  <si>
    <t>https://www4.des.state.nh.us/DESOneStop/PRSDetail.aspx?ID=0017357&amp;Type=PRS</t>
  </si>
  <si>
    <t>https://drive.google.com/drive/u/0/folders/1kNtTq1lvGKOW7pZwqdxtblVzvHhEtY1E</t>
  </si>
  <si>
    <t>14 Depot Street</t>
  </si>
  <si>
    <t>Goffstown, Hillsborough County, New Hampshire</t>
  </si>
  <si>
    <t>https://www4.des.state.nh.us/IISProxy/IISProxy.dll?ContentId=4762241</t>
  </si>
  <si>
    <t>Highest groundwater detections [4/3/2018]:
-PFOA = 130 ppt
-PFOS = 680 ppt
(NHDES, 02.28.2019)</t>
  </si>
  <si>
    <t>Highest groundwater detections [4/3/2018]:
-PFBA = 220 ppt
-PFPeA = 880 ppt
-PFBS = 21 ppt
-PFHxA = 600 ppt
-PFHpA = 190 ppt
-PFNA = 15 ppt
-PFHxS = 160 ppt
(NHDES, 02.28.2019)</t>
  </si>
  <si>
    <t>https://www4.des.state.nh.us/DESOneStop/PRSDetail.aspx?ID=0037898&amp;Type=PRS</t>
  </si>
  <si>
    <t>https://drive.google.com/drive/u/1/folders/1yYV4wWx_JfngP7sE9Lvu2fr2u3XflKL0</t>
  </si>
  <si>
    <t>150 Burke Street</t>
  </si>
  <si>
    <t>Nashua, Hillsborough County, New Hampshire</t>
  </si>
  <si>
    <t>https://www4.des.state.nh.us/IISProxy/IISProxy.dll?ContentId=4778707</t>
  </si>
  <si>
    <t>Highest groundwater detections [10/30/2018]:
-PFOA = 20 ppt
-PFOS = 59 ppt
(NHDES, 06.07.2019)</t>
  </si>
  <si>
    <t>Highest groundwater detections [10/30/2018]:
-PFBA = 6.1 ppt
-PFPeA = 5.4 ppt
-PFBS = 9.8 ppt
-PFHxA = 7.0 ppt
-PFHpA = 6.2 ppt
-PFNA = 0.55 ppt
-PFHxS = 4.3 ppt
(NHDES, 06.07.2019)</t>
  </si>
  <si>
    <t>Ingersoll Rand</t>
  </si>
  <si>
    <t>https://www4.des.state.nh.us/DESOneStop/PRSDetail.aspx?ID=0003792&amp;Type=PRS</t>
  </si>
  <si>
    <t>https://drive.google.com/drive/u/0/folders/1dL-GBh-261cIobRVtQCsEImUwzXIWFnF</t>
  </si>
  <si>
    <t>150 Mirona Road Property</t>
  </si>
  <si>
    <t>Portsmouth, New Hampshire</t>
  </si>
  <si>
    <t>150 Mirona Rd, Portsmouth, NH</t>
  </si>
  <si>
    <t>PFNA = 4.7 ppt
PFHxS = 12.8 ppt
(NHDES, 06.01.2020)</t>
  </si>
  <si>
    <t>RE/MAX By the Bay</t>
  </si>
  <si>
    <t>16 Industrial Park Drive Llc</t>
  </si>
  <si>
    <t>Dover, New Hampshire</t>
  </si>
  <si>
    <t>16 Industrial Park Drive, Dover, NH</t>
  </si>
  <si>
    <t>21 Haverhill Road</t>
  </si>
  <si>
    <t>Windham, Rockingham County, New Hampshire</t>
  </si>
  <si>
    <t>https://www4.des.state.nh.us/IISProxy/IISProxy.dll?ContentId=4847767</t>
  </si>
  <si>
    <t>Highest groundwater detections [11/20/2019]:
-PFOA = 12 ppt
-PFOS = 3.9 ppt
(NHDES, 05.22.2020)</t>
  </si>
  <si>
    <t>Highest groundwater detections [11/20/2019]:
-PFBS = 1.3 ppt
-PFHxA = 4.0 ppt
-PFHpA = 3.0 ppt
-PFHxS = 1.1 ppt
(NHDES, 05.22.2020)</t>
  </si>
  <si>
    <t>https://www4.des.state.nh.us/DESOneStop/PRSDetail.aspx?ID=0037839&amp;Type=PRS</t>
  </si>
  <si>
    <t>https://drive.google.com/drive/u/0/folders/1G6FDJzZ2evWXMVp050yiCG2fSre-5X1N</t>
  </si>
  <si>
    <t>227A Atlantic Avenue Area Site</t>
  </si>
  <si>
    <t>North Hampton, New Hampshire</t>
  </si>
  <si>
    <t>PFNA = 2 ppt
PFHxS = 290 ppt
(NHDES, 06.01.2020)</t>
  </si>
  <si>
    <t xml:space="preserve">Baldassarre Automotive </t>
  </si>
  <si>
    <t>23 Bus Road</t>
  </si>
  <si>
    <t>Salem, Rockingham County, New Hampshire</t>
  </si>
  <si>
    <t>https://www4.des.state.nh.us/IISProxy/IISProxy.dll?ContentId=4749421</t>
  </si>
  <si>
    <t>Highest groundwater detections [2018]:
-PFOA = 957 ppt
-PFOS = 3150 ppt
(NHDES, 12.14.2018)</t>
  </si>
  <si>
    <t>Highest groundwater detections [2018]:
-PFBA = 783 ppt
-PFPeA = 3100 ppt
-PFHxA = 1450 ppt
-PFDoA = 645 ppt 
(NHDES, 12.14.2018)</t>
  </si>
  <si>
    <t>https://www4.des.state.nh.us/DESOneStop/PRSDetail.aspx?ID=0038939&amp;Type=PRS</t>
  </si>
  <si>
    <t>https://drive.google.com/drive/u/0/folders/1QNArO6sHMbSQ-on8vI2x73gerxqCjraI</t>
  </si>
  <si>
    <t>24 Scobie Pond Road</t>
  </si>
  <si>
    <t>Derry, Rockingham County, New Hampshire</t>
  </si>
  <si>
    <t>https://www4.des.state.nh.us/IISProxy/IISProxy.dll?ContentId=4716483</t>
  </si>
  <si>
    <t>Highest groundwater detections [2/2/2018]:
-PFOA = 59 ppt
-PFOS = 24 ppt
(NHDES, 06.13.2018)</t>
  </si>
  <si>
    <t>Highest groundwater detections [2/2/2018]:
-PFPeA = 9 ppt 
-PFHxA = 8 ppt
-PFHpA = 8 ppt
-PFNA = 2 ppt
-PFHxS = 38 ppt
(NHDES, 06.13.2018)</t>
  </si>
  <si>
    <t>https://www4.des.state.nh.us/DESOneStop/PRSDetail.aspx?ID=0038422&amp;Type=PRS</t>
  </si>
  <si>
    <t>https://drive.google.com/drive/u/0/folders/1hotpRNKPc_aCE4W5DB_hRRaL-JbMbrW8</t>
  </si>
  <si>
    <t>28 Commercial Court</t>
  </si>
  <si>
    <t>Auburn, New Hampshire</t>
  </si>
  <si>
    <t>28 Commercial Court, Auburn, NH</t>
  </si>
  <si>
    <t>32 Washington Street</t>
  </si>
  <si>
    <t>Keene, Cheshire County, New Hampshire</t>
  </si>
  <si>
    <t>https://www4.des.state.nh.us/IISProxy/IISProxy.dll?ContentId=4747875</t>
  </si>
  <si>
    <t>Highest groundwater detections [5/2/2018]:
-PFOA = 48.6 ppt
-PFOS = 17.0 ppt
(NHDES, 11.15.2018)</t>
  </si>
  <si>
    <t>Highest groundwater detections [5/2/2018]:
-PFBA = 22.1 ppt
-PFPeA = 56.8 ppt
-PFBS = 80.1 ppt
-PFHxA = 36.6 ppt
-PFHpA = 36.2 ppt
-PFHxS = 11.1 ppt
(NHDES, 11.15.2018)</t>
  </si>
  <si>
    <t>https://www4.des.state.nh.us/DESOneStop/PRSDetail.aspx?ID=0031675&amp;Type=PRS</t>
  </si>
  <si>
    <t>https://drive.google.com/drive/u/0/folders/1Z7SAMxCbNXJxJrsJdI6AWyqzXJM0DQKn</t>
  </si>
  <si>
    <t>323 DW Highway</t>
  </si>
  <si>
    <t>Highest groundwater detections [4/3/2020]:
-PFOA = 170 ppt
-PFOS = 210 ppt
(NHDES, 08.04.2020)</t>
  </si>
  <si>
    <t>Highest groundwater detections [4/3/2020]:
-PFBA = 26 ppt
-PFPeA = 27 ppt
-PFBS = 3.5 ppt
-PFHxA = 25 ppt
-PFHpA = 20 ppt
-PFNA = 11 ppt
-PFHxS = 12 ppt
(NHDES, 08.04.2020)</t>
  </si>
  <si>
    <t>https://www4.des.state.nh.us/DESOneStop/PRSDetail.aspx?ID=0019450&amp;Type=PRS</t>
  </si>
  <si>
    <t>https://drive.google.com/drive/u/0/folders/1AG7OwDr8ATEwgMzpT6OminJep6RxUwlC</t>
  </si>
  <si>
    <t>55 Central Street</t>
  </si>
  <si>
    <t>https://www4.des.state.nh.us/IISProxy/IISProxy.dll?ContentId=4850227</t>
  </si>
  <si>
    <t>Highest groundwater detections [3/24/2020]:
-PFOA = 21 ppt
-PFOS = 41 ppt
(NHDES, 06.10.2020)</t>
  </si>
  <si>
    <t>Highest groundwater detections [3/24/2020]:
-PFBA = 160 ppt
-PFPeA = 28 ppt
-PFBS = 14 ppt
-PFHxA = 22 ppt
-PFHpA = 9.6 ppt
-6:2 FTS = 27 ppt
-PFHxS = 22 ppt
(NHDES, 06.10.2020)</t>
  </si>
  <si>
    <t>https://www4.des.state.nh.us/DESOneStop/PRSDetail.aspx?ID=0038735&amp;Type=PRS</t>
  </si>
  <si>
    <t>https://drive.google.com/drive/u/1/folders/1o_fxhWbW-xvnT2P5KJ7Y9lyCFyonkx38</t>
  </si>
  <si>
    <t>610 Lafayette Road</t>
  </si>
  <si>
    <t>Hampton, New Hampshire</t>
  </si>
  <si>
    <t>PFNA = 4.9 ppt
PFHxS = 2.3 ppt
(NHDES, 06.01.2020)</t>
  </si>
  <si>
    <t>85 Industrial Park II LLC</t>
  </si>
  <si>
    <t>PFHxS = 1.84 ppt
(NHDES, 06.01.2020)</t>
  </si>
  <si>
    <t>97 Shoppes - Commerc Septic System</t>
  </si>
  <si>
    <t>Salem, New Hampshire</t>
  </si>
  <si>
    <t>43 MAIN ST
SALEM, NH</t>
  </si>
  <si>
    <t>Achille Agway</t>
  </si>
  <si>
    <t>80 MARTEL COURT
KEENE, NH</t>
  </si>
  <si>
    <t>https://www4.des.state.nh.us/IISProxy/IISProxy.dll?ContentId=4845945</t>
  </si>
  <si>
    <t>Highest groundwater detections [12/13/2019]:
-PFOA = 5.6 ppt
-PFOS = 1.7 ppt
(NHDES, 05.2020)
Highest groundwater detections [11/28/2018]:
-PFOA = 8.5 ppt
-PFOS = 2.6 ppt
(NHDES, 05.2020)</t>
  </si>
  <si>
    <t>Highest groundwater detections [12/13/2019]:
-PFBA = 9.1 ppt
-PFPeA = 5.8 ppt
-PFBS = 5.0 ppt
-PFHxA = 7.0 ppt
-PFHpA = 3.2 ppt
-PFHxS = 1.3 ppt
(NHDES, 05.2020)
Highest groundwater detections [11/28/2018]:
-PFBA = 48 ppt
-PFPeA = 44 ppt
-PFBS = 8.2 ppt
-PFHxA = 100 ppt
-PFHpA = 4.7 ppt
-PFNA = 1.1 ppt
-PFHxS = 2.6 ppt
(NHDES, 05.2020)</t>
  </si>
  <si>
    <t>https://www4.des.state.nh.us/DESOneStop/PRSDetail.aspx?ID=0012544&amp;Type=PRS</t>
  </si>
  <si>
    <t>https://drive.google.com/drive/u/0/folders/12cmKymG2UymIw-8uXh3dS6vDShERur6C</t>
  </si>
  <si>
    <t>Acworth Town Landfill</t>
  </si>
  <si>
    <t>Acworth, Sullivan County, New Hampshire</t>
  </si>
  <si>
    <t>222 BERYL MTN RD
ACWORTH</t>
  </si>
  <si>
    <t>https://www4.des.state.nh.us/IISProxy/IISProxy.dll?ContentId=4762235</t>
  </si>
  <si>
    <t>Highest groundwater detections [12/17/2018]:
-PFOA = 65.1 ppt
-PFOS = 5.92 ppt
(NHDES, 02.27.2019)</t>
  </si>
  <si>
    <t>Highest groundwater detections [12/17/2018]:
-PFBA = 9.26 ppt
-PFPeA = 15.6 ppt
-PFHxA = 22.6 ppt
-PFHpA = 41.4 ppt
-PFBS = 4.52 ppt
-PFHxS = 13.3 ppt
(NHDES, 02.27.2019)</t>
  </si>
  <si>
    <t>https://www4.des.state.nh.us/DESOneStop/PRSDetail.aspx?ID=0001324&amp;Type=PRS</t>
  </si>
  <si>
    <t>https://drive.google.com/drive/u/0/folders/1sj6jCdD-I9ZDWVMSvHu2ymLEoxzFR03a</t>
  </si>
  <si>
    <t>Al Lambert's Garage</t>
  </si>
  <si>
    <t>63 MAMMOTH RD
HOOKSETT, NH</t>
  </si>
  <si>
    <t>Highest groundwater detections [11/19/2019]:
-PFOA = 135 ppt
-PFOS = 1080 ppt
(NHDES, 01.28.2020)</t>
  </si>
  <si>
    <t>Highest groundwater detections [11/19/2019]:
-PFBA = 12.9 ppt
-PFPeA = 35.6 ppt
-PFBS = 45.1 ppt
-PFHxA = 55.9 ppt
-PFHpA = 29.4 ppt
-PFNA = 21.0 ppt
-PFHxS = 840 ppt
(NHDES, 01.28.2020)</t>
  </si>
  <si>
    <t>https://www4.des.state.nh.us/DESOneStop/PRSDetail.aspx?ID=0025019&amp;Type=PRS</t>
  </si>
  <si>
    <t>https://drive.google.com/drive/u/0/folders/1nFHVIRRMjNvJdnDSmBoy6DZlXzHJnE5m</t>
  </si>
  <si>
    <t>Allenstown Landfill</t>
  </si>
  <si>
    <t>Allenstown, Merrimack County, New Hampshire</t>
  </si>
  <si>
    <t>161 GRANITE ST
ALLENSTOWN</t>
  </si>
  <si>
    <t>https://www4.des.state.nh.us/IISProxy/IISProxy.dll?ContentId=4829840</t>
  </si>
  <si>
    <t>Highest groundwater detections [11/25/2019]:
-PFOA = 25 ppt
-PFOS = 219 ppt
(NHDES, 02.25.2020)</t>
  </si>
  <si>
    <t>Highest groundwater detections [11/25/2019]:
-PFBA = 9.91 ppt
-PFPeA = 13.9 ppt
-PFBS = 10.3 ppt
-PFHxA = 11.4 ppt
-PFHpA = 10.6 ppt
-PFHxS = 68.9 ppt
-PFPeS = 7.56 ppt
(NHDES, 02.25.2020)</t>
  </si>
  <si>
    <t>https://www4.des.state.nh.us/DESOneStop/PRSDetail.aspx?ID=0002574&amp;Type=PRS</t>
  </si>
  <si>
    <t>https://drive.google.com/drive/u/0/folders/1Mu1RIh6GGwyg4YMysY3KBv97OHbHlyaD</t>
  </si>
  <si>
    <t>Alltex Uniform Rental Service Inc</t>
  </si>
  <si>
    <t>324 Taylor Street
Manchester, New Hampshire 03103</t>
  </si>
  <si>
    <t>https://www4.des.state.nh.us/IISProxy/IISProxy.dll?ContentId=4808462</t>
  </si>
  <si>
    <t>Highest groundwater detections [8/16/2018]:
-PFOA = 120 ppt
-PFOS = 1800 ppt
(NHDES, 09.16.2019)</t>
  </si>
  <si>
    <t>https://www4.des.state.nh.us/DESOneStop/PRSDetail.aspx?ID=0003729&amp;Type=PRS</t>
  </si>
  <si>
    <t>https://drive.google.com/drive/u/0/folders/1X8h05zhBXf-S49P2ci2EttFBgCBBKDen</t>
  </si>
  <si>
    <t>Alton Landfill</t>
  </si>
  <si>
    <t>Alton, Belknap County, New Hampshire</t>
  </si>
  <si>
    <t>43.508361, -71.223811</t>
  </si>
  <si>
    <t>https://www4.des.state.nh.us/IISProxy/IISProxy.dll?ContentId=4855487</t>
  </si>
  <si>
    <t>Highest groundwater detections [May 2020]:
-PFOA = 39.8 ppt
-PFOS = 14 ppt
(NHDES, 06.29.2020)</t>
  </si>
  <si>
    <t>Highest groundwater detections [May 2020]:
-PFBA = 10.6 ppt
-PFPeA =  4.29 ppt
-PFHxA = 17.2 ppt
-PFHpA = 12.9 ppt
-PFHxS = 5.96 ppt
(NHDES, 06.29.2020)</t>
  </si>
  <si>
    <t>https://www4.des.state.nh.us/DESOneStop/PRSDetail.aspx?ID=0000001&amp;Type=PRS</t>
  </si>
  <si>
    <t>https://drive.google.com/drive/u/0/folders/1zgIjO9Xm1hDC44SV9Pi7MtcoKFAfa2FH</t>
  </si>
  <si>
    <t>Alton Traffic Circle (Tanker Rollover)</t>
  </si>
  <si>
    <t>43.451908, -71.212119</t>
  </si>
  <si>
    <t>https://www4.des.state.nh.us/IISProxy/IISProxy.dll?ContentId=4820147</t>
  </si>
  <si>
    <t>Highest groundwater detections [9/27/2018]:
-PFOA = 346 ppt
-PFOS = 39500 ppt
(NHDES, 12.03.2019)</t>
  </si>
  <si>
    <t>Highest groundwater detections [9/27/2018]:
-PFHpA = 94.3 ppt
-PFNA = 47.4 ppt
-PFHxS = 2680 ppt
(NHDES, 12.03.2019)</t>
  </si>
  <si>
    <t>https://www4.des.state.nh.us/DESOneStop/PRSDetail.aspx?ID=0009234&amp;Type=PRS</t>
  </si>
  <si>
    <t>https://drive.google.com/drive/u/0/folders/1JT1xNIc-3gixTIAImU_TqXyByIU_ET-R</t>
  </si>
  <si>
    <t>Ambargis Mill</t>
  </si>
  <si>
    <t>Newport, Sullivan County, New Hampshire</t>
  </si>
  <si>
    <t>8 Greenwood Road
Newport, New Hampshire</t>
  </si>
  <si>
    <t>https://www4.des.state.nh.us/IISProxy/IISProxy.dll?ContentId=4717153</t>
  </si>
  <si>
    <t>Highest groundwater detections [10/17/2017]:
-PFOA = 2.36 ppt
-PFOS = 2.92 ppt
(NHDES, 05.11.2018)</t>
  </si>
  <si>
    <t>Highest groundwater detections [10/17/2017]:
-PFBA = 2.24 ppt
(NHDES, 05.11.2018)</t>
  </si>
  <si>
    <t>https://www4.des.state.nh.us/DESOneStop/PRSDetail.aspx?ID=0007938&amp;Type=PRS</t>
  </si>
  <si>
    <t>https://drive.google.com/drive/u/0/folders/1zjmO4w8O2aKGvVyawm9s0-TZyJVGtAiX</t>
  </si>
  <si>
    <t>Andover Town Landfill</t>
  </si>
  <si>
    <t>Andover, Merrimack County, New Hampshire</t>
  </si>
  <si>
    <t>43.443257, -71.788038</t>
  </si>
  <si>
    <t>https://www4.des.state.nh.us/IISProxy/IISProxy.dll?ContentId=4743439</t>
  </si>
  <si>
    <t>Highest groundwater detections [7/27/2018]:
-PFOA = 8.61 ppt
(NHDES, 10.12.2018)</t>
  </si>
  <si>
    <t>https://www4.des.state.nh.us/DESOneStop/PRSDetail.aspx?ID=0000160&amp;Type=PRS</t>
  </si>
  <si>
    <t>https://drive.google.com/drive/u/0/folders/1Ah46n6OoDbIAoPTMYhcNrl7MOaLLDs4C</t>
  </si>
  <si>
    <t>Antique Repair Company</t>
  </si>
  <si>
    <t>Stratham, New Hampshire</t>
  </si>
  <si>
    <t>23 PORTSMOUTH AVE
STRATHAM, NH</t>
  </si>
  <si>
    <t>PFNA = 5.9 ppt
(NHDES, 06.01.2020)</t>
  </si>
  <si>
    <t>Appletree Mall</t>
  </si>
  <si>
    <t>Londonderry, New Hampshire</t>
  </si>
  <si>
    <t>4 ORCHARD VW DR
LONDONDERRY, NH</t>
  </si>
  <si>
    <t>https://www4.des.state.nh.us/nh-pfas-investigation/wp-content/uploads/tables-pdf.pdf https://www.unionleader.com/news/environment/londonderry-residents-with-pfas-contaminated-wells-to-wait-longer-for-filtration-systems/article_805de0fd-294e-5f78-9e3b-d86a6a95a2c4.html</t>
  </si>
  <si>
    <t>PFNA = 568 ppt
PFHxS = 27 ppt
(NHDES, 06.01.2020)</t>
  </si>
  <si>
    <t>Ashland Landfill</t>
  </si>
  <si>
    <t>Ashland, Grafton County, New Hampshire</t>
  </si>
  <si>
    <t>96 COLLINS ST
ASHLAND, NH</t>
  </si>
  <si>
    <t>https://www4.des.state.nh.us/IISProxy/IISProxy.dll?ContentId=4734342</t>
  </si>
  <si>
    <t>Highest groundwater detections [6/21/2018]:
-PFPeA = 7.26 ppt
(NHDES, 08.24.2018)</t>
  </si>
  <si>
    <t>https://www4.des.state.nh.us/DESOneStop/PRSDetail.aspx?ID=0000218&amp;Type=PRS</t>
  </si>
  <si>
    <t>https://drive.google.com/drive/u/0/folders/1x8cDk6C3bu341_0V1j8juAA3_IZjcuAS</t>
  </si>
  <si>
    <t>Ashland Wastewater Treatment Facility UWW Lagoon</t>
  </si>
  <si>
    <t>Ashland, New Hampshire</t>
  </si>
  <si>
    <t>137 COLLINS ST
ASHLAND, NH</t>
  </si>
  <si>
    <t>PFNA = 13.6 ppt
(NHDES, 06.01.2020)</t>
  </si>
  <si>
    <t>Atkinson Country Club</t>
  </si>
  <si>
    <t>Atkinson, New Hampshire</t>
  </si>
  <si>
    <t>Aubuchon</t>
  </si>
  <si>
    <t>Martial Arts Center</t>
  </si>
  <si>
    <t>25 ROXBURY STREET
KEENE NH 03431</t>
  </si>
  <si>
    <t>Highest groundwater detections [11/18/2019]:
-PFOA = 27.5 ppt
-PFOS = 8.33 ppt
(NHDES, 12.13.2019)</t>
  </si>
  <si>
    <t>Highest groundwater detections [11/18/2019]:
-PFBA = 22.5 ppt
-PFPeA = 21.6 ppt
-PFBS = 134 ppt
-PFHxA = 14.0 ppt
-PFHpA = 10.7 ppt
(NHDES, 12.13.2019)</t>
  </si>
  <si>
    <t>https://www4.des.state.nh.us/DESOneStop/PRSDetail.aspx?ID=0010987&amp;Type=PRS</t>
  </si>
  <si>
    <t>https://drive.google.com/drive/u/0/folders/17v2KJUqnR78xzulzK77CG22uIPJ9vtMu</t>
  </si>
  <si>
    <t>Auburn Landfill</t>
  </si>
  <si>
    <t>Auburn, Rockingham County, New Hampshire</t>
  </si>
  <si>
    <t>43.015226, -71.319881</t>
  </si>
  <si>
    <t>https://www4.des.state.nh.us/IISProxy/IISProxy.dll?ContentId=4814171</t>
  </si>
  <si>
    <t>Highest groundwater detections [4/10/2018]:
-PFOA = 38.7 ppt
-PFOS = 59.0 ppt
(NHDES, 10.24.2019)</t>
  </si>
  <si>
    <t>Highest groundwater detections [4/10/2018]:
-PFBA = 6.52 ppt
-PFPeA = 12.7 ppt
-PFBS = 2.28 ppt
-PFHxA = 11.8 ppt
-PFHpA = 10.4 ppt
-PFHxS = 9.05 ppt
(NHDES, 10.24.2019)</t>
  </si>
  <si>
    <t>https://www4.des.state.nh.us/DESOneStop/PRSDetail.aspx?ID=0001521&amp;Type=PRS</t>
  </si>
  <si>
    <t>https://drive.google.com/drive/u/0/folders/1Z2z21FluoXP3a-tzvsVI2adIxZQ5OFJ4</t>
  </si>
  <si>
    <t>Auburn Road Landfill</t>
  </si>
  <si>
    <t>88 AUBURN RD LANDFILL
LONDONDERRY, NH</t>
  </si>
  <si>
    <t>PFNA = 4.04 ppt
PFHxS = 8.06 ppt
(NHDES, 06.01.2020)</t>
  </si>
  <si>
    <t>Auto Wholesaler of Hooksett</t>
  </si>
  <si>
    <t>Nault Subaru</t>
  </si>
  <si>
    <t>Hooksett, New Hampshire</t>
  </si>
  <si>
    <t>1339 HOOKSETT RD
HOOKSETT, NH</t>
  </si>
  <si>
    <t>PFHxS = 6.32 ppt
(NHDES, 06.01.2020)</t>
  </si>
  <si>
    <t>Balsams UWW Lagoon</t>
  </si>
  <si>
    <t>Dixville, New Hampshire</t>
  </si>
  <si>
    <t>ONE SPUR RD
DIXVILLE, NH</t>
  </si>
  <si>
    <t>Barney Bass Company</t>
  </si>
  <si>
    <t>Baron Machine Company</t>
  </si>
  <si>
    <t>Laconia, New Hampshire</t>
  </si>
  <si>
    <t>40 Primrose Drive Laconia, NH 03246</t>
  </si>
  <si>
    <t>Barrington Landfill</t>
  </si>
  <si>
    <t>Barrington, Strafford County, New Hampshire</t>
  </si>
  <si>
    <t>43.229758, -71.018467</t>
  </si>
  <si>
    <t>https://www4.des.state.nh.us/IISProxy/IISProxy.dll?ContentId=4747882</t>
  </si>
  <si>
    <t>Highest groundwater detections [9/28/2018]:
-PFOA = 11.4 ppt
(NHDES, 11.27.2018)</t>
  </si>
  <si>
    <t>https://www4.des.state.nh.us/DESOneStop/PRSDetail.aspx?ID=0000568&amp;Type=PRS</t>
  </si>
  <si>
    <t>https://drive.google.com/drive/u/0/folders/1G1dcPNBxv2qhYv-uDlNMc1f6JI00Gygi</t>
  </si>
  <si>
    <t>Bay District</t>
  </si>
  <si>
    <t>Moultonborough, New Hampshire</t>
  </si>
  <si>
    <t>418 NH-10, Grantham, NH 03753</t>
  </si>
  <si>
    <t>BCEP Landfill</t>
  </si>
  <si>
    <t>Pittsfield, Merrimack County, New Hampshire</t>
  </si>
  <si>
    <t>115 LACONIA RD
PITTSFIELD, NH</t>
  </si>
  <si>
    <t>https://www4.des.state.nh.us/IISProxy/IISProxy.dll?ContentId=4851941</t>
  </si>
  <si>
    <t>Highest groundwater detections [4/8/2020]:
-PFOA = 15.9 ppt
-PFOS = 10.2 ppt
(NHDES, 06.18.2020)</t>
  </si>
  <si>
    <t>Highest groundwater detections [4/8/2020]:
-PFBA = 1.94 ppt
-PFPeA = 2.92 ppt
-PFHxA = 3.92 ppt
-PFHpA = 3.68 ppt
-PFHxS = 2.26 ppt
-6:2 FTS = 11.9 ppt
(NHDES, 06.18.2020)</t>
  </si>
  <si>
    <t>https://www4.des.state.nh.us/DESOneStop/PRSDetail.aspx?ID=0000704&amp;Type=PRS</t>
  </si>
  <si>
    <t>https://drive.google.com/drive/u/0/folders/1yYzJVuutpoKpF5_98oTFS7ADLbef3lQc</t>
  </si>
  <si>
    <t>Bedford Landfill</t>
  </si>
  <si>
    <t>Bedford, Hillsborough County, New Hampshire</t>
  </si>
  <si>
    <t>77 CHUBBUCK RD
BEDFORD, NH</t>
  </si>
  <si>
    <t>https://www4.des.state.nh.us/IISProxy/IISProxy.dll?ContentId=4827538</t>
  </si>
  <si>
    <t>Highest groundwater detections [11/23/2019]:
-PFOA = 52.2 ppt
-PFOS = 15.9 ppt
(NHDES, 02.03.2020)</t>
  </si>
  <si>
    <t>Highest groundwater detections [11/23/2019]:
-PFBA = 21.3 ppt
-PFPeA = 29.7 ppt
-PFBS = 11.2 ppt
-PFHxA = 25.5 ppt
-PFHpA = 18.9 ppt
-PFHxS = 57.9 ppt
(NHDES, 02.03.2020)</t>
  </si>
  <si>
    <t>https://www4.des.state.nh.us/DESOneStop/PRSDetail.aspx?ID=0000195&amp;Type=PRS</t>
  </si>
  <si>
    <t>https://drive.google.com/drive/u/0/folders/1NzmDNxvr_E67Fekp-JN10UAQ67bSPGF0</t>
  </si>
  <si>
    <t>Beede EleCenterical Instrument Co</t>
  </si>
  <si>
    <t>Concord, Merrimack County, New Hampshire</t>
  </si>
  <si>
    <t>https://www4.des.state.nh.us/IISProxy/IISProxy.dll?ContentId=4754502</t>
  </si>
  <si>
    <t>Highest groundwater detections [4/24/2018]:
-PFBA = 2.89 ppt
(NHDES, 01.16.2019)</t>
  </si>
  <si>
    <t>https://www4.des.state.nh.us/DESOneStop/PRSDetail.aspx?ID=0000017&amp;Type=PRS</t>
  </si>
  <si>
    <t>https://drive.google.com/drive/u/0/folders/1rJpdoGyV35sHx6f0tYbd1_J0jKT5JZQg</t>
  </si>
  <si>
    <t>Beede Waste Oil</t>
  </si>
  <si>
    <t>Plaistow, Rockingham County, New Hampshire</t>
  </si>
  <si>
    <t>221 MAIN ST
PLAISTOW</t>
  </si>
  <si>
    <t>Highest groundwater detections [12/6/2019]:
-PFOA = 9.0 ppt
-PFOS = 7.6 ppt</t>
  </si>
  <si>
    <t>Highest groundwater detections [12/6/2019]:
-PFPeA = 5.1 ppt
-PFBS = 6.6 ppt
-PFHxS = 5.8 ppt
(NHDES, 02.24.2020)</t>
  </si>
  <si>
    <t>https://www4.des.state.nh.us/DESOneStop/PRSDetail.aspx?ID=0007464&amp;Type=PRS</t>
  </si>
  <si>
    <t>https://drive.google.com/drive/u/0/folders/1cUqi5nKzOaWFG_7C0MrYjs0e4DoBfRwb</t>
  </si>
  <si>
    <t>Belmont Landfill</t>
  </si>
  <si>
    <t>Belmont, Belknap County, New Hampshire</t>
  </si>
  <si>
    <t>43.461872, -71.498163</t>
  </si>
  <si>
    <t>https://www4.des.state.nh.us/IISProxy/IISProxy.dll?ContentId=4822122</t>
  </si>
  <si>
    <t>Highest groundwater detections [10/25/2019]:
-PFOA = 48.4 ppt
-PFOS = 132 ppt
(NHDES, 12.20.2019)</t>
  </si>
  <si>
    <t>Highest groundwater detections [10/25/2019]:
-PFBA = 12.4 ppt
-PFPeA = 11.9 ppt
-PFHxA = 9.25 ppt
-PFHpA = 8.67 ppt
-PFNA = 8.47 ppt
(NHDES, 12.20.2019)</t>
  </si>
  <si>
    <t>https://www4.des.state.nh.us/DESOneStop/PRSDetail.aspx?ID=0000182&amp;Type=PRS</t>
  </si>
  <si>
    <t>https://drive.google.com/drive/u/0/folders/1Fzb2RvMpUc7vumoIK5dXQ5TNRo-U51M5</t>
  </si>
  <si>
    <t>Bengal Cleaners Facility</t>
  </si>
  <si>
    <t>Portsmouth, Rockingham County, New Hampshire</t>
  </si>
  <si>
    <t>738 Islington Street
Portsmouth, New Hampshire</t>
  </si>
  <si>
    <t>https://www4.des.state.nh.us/IISProxy/IISProxy.dll?ContentId=4823461</t>
  </si>
  <si>
    <t>Highest groundwater detections [12/5/2017]:
-PFOA = 7.9 ppt
-PFOS = 2.59 ppt
(NHDES, 12.19.2019)</t>
  </si>
  <si>
    <t>Highest groundwater detections [12/5/2017]:
-PFBA = 8.63 ppt
-PFPeA = 14.9 ppt
-PFBS = 41.3 ppt
-PFHxA = 8.16 ppt
-PFHpA = 3.39 ppt
-PFNA = 10.2 ppt
-PFHxS = 3.91 ppt
(NHDES, 12.19.2019)</t>
  </si>
  <si>
    <t>https://www4.des.state.nh.us/DESOneStop/PRSDetail.aspx?ID=0007606&amp;Type=PRS</t>
  </si>
  <si>
    <t>https://drive.google.com/drive/u/0/folders/1Bk_7JTvSKtD0Dh6wMqrPsCj9PTnRE_0T</t>
  </si>
  <si>
    <t>Benson Park</t>
  </si>
  <si>
    <t>Hudson, Hillsborough County, New Hampshire</t>
  </si>
  <si>
    <t>42.766781, -71.402919</t>
  </si>
  <si>
    <t>https://www4.des.state.nh.us/IISProxy/IISProxy.dll?ContentId=4845593</t>
  </si>
  <si>
    <t>Highest groundwater detections [4/9/2020]:
-PFOA = 18.4 ppt
-PFOS = 12.0 ppt
(NHDES, 05.18.2020)</t>
  </si>
  <si>
    <t>Highest groundwater detections [4/9/2020]:
-PFBA = 10.0 ppt
-PFHxA = 5.33 ppt
(NHDES, 05.18.2020)</t>
  </si>
  <si>
    <t>https://www4.des.state.nh.us/DESOneStop/PRSDetail.aspx?ID=0006150&amp;Type=PRS</t>
  </si>
  <si>
    <t>https://drive.google.com/drive/u/0/folders/1892QYIYYTrmEZJKqiZ_KlPijbRp6bXGf</t>
  </si>
  <si>
    <t>Berlin Town Landfill I</t>
  </si>
  <si>
    <t>Berlin, Coos County, New Hampshire</t>
  </si>
  <si>
    <t>44.520859, -71.152033</t>
  </si>
  <si>
    <t>https://www4.des.state.nh.us/IISProxy/IISProxy.dll?ContentId=4759779</t>
  </si>
  <si>
    <t>Highest groundwater detections [11/19/2018]:
-PFOA = 89.1 ppt
-PFOS = 53.1 ppt
(NHDES, 02.19.2019)</t>
  </si>
  <si>
    <t>Highest groundwater detections [11/19/2018]:
-PFBA = 11.8 ppt
-PFPeA = 9.06 ppt
-PFHxA = 46.3 ppt
-PFHpA = 18.7 ppt
-PFHxS = 7.37 ppt
(NHDES, 02.19.2019)</t>
  </si>
  <si>
    <t>https://www4.des.state.nh.us/DESOneStop/PRSDetail.aspx?ID=0000004&amp;Type=PRS</t>
  </si>
  <si>
    <t>https://drive.google.com/drive/u/0/folders/18iZBzmbpfk9YzGbmAKFBOj4WrHeskOen</t>
  </si>
  <si>
    <t>Bethlehem Town Landfill</t>
  </si>
  <si>
    <t>Bethlehem, Grafton County, New Hampshire</t>
  </si>
  <si>
    <t>44.296704, -71.691042</t>
  </si>
  <si>
    <t>https://www4.des.state.nh.us/IISProxy/IISProxy.dll?ContentId=4753726</t>
  </si>
  <si>
    <t>Bethlehem Town Landfill [11/16/2018]:
-PFOA = ND - 44 ppt
-PFOS = ND - 81 ppt
(NHDES, 01.07.2019)</t>
  </si>
  <si>
    <t>Bethlehem Town Landfill [11/16/2018]:
-PFBA = ND - 7 ppt
-PFPeA = ND - 8 ppt
-PFHxA = ND - 8 ppt
-PFHpA = ND - 9 ppt
-PFNA = ND - 4 ppt
-PFHxS = ND - 12 ppt
(NHDES, 01.07.2019)</t>
  </si>
  <si>
    <t>https://www4.des.state.nh.us/DESOneStop/PRSDetail.aspx?ID=0000006&amp;Type=PRS</t>
  </si>
  <si>
    <t>https://drive.google.com/drive/u/0/folders/1yAz0mLqR_oHAO0960bM5iWX9sl1v1m4A</t>
  </si>
  <si>
    <t>Big Apple Convenience Store</t>
  </si>
  <si>
    <t>Tilton, Belknap County, New Hampshire</t>
  </si>
  <si>
    <t>148 MAIN ST
TILTON</t>
  </si>
  <si>
    <t>Highest groundwater detections [4/21/2019]:
-PFOA = 4 ppt
(NHDES, 06.20.2019)</t>
  </si>
  <si>
    <t>Highest groundwater detections [4/21/2019]:
-PFBA = 23 ppt
-PFPeA = 10 ppt
-PFHxA = 25 ppt
-PFHpA = 3 ppt
(NHDES, 06.20.2019)</t>
  </si>
  <si>
    <t>https://www4.des.state.nh.us/DESOneStop/PRSDetail.aspx?ID=0002981&amp;Type=PRS</t>
  </si>
  <si>
    <t>https://drive.google.com/drive/u/0/folders/1lyeFaa5u2FzcILOHPJRbIDq0nSqxJjQ5</t>
  </si>
  <si>
    <t>Newbury, New Hampshire</t>
  </si>
  <si>
    <t>43.364959, -72.045334</t>
  </si>
  <si>
    <t>Blueberry Station Car Wash</t>
  </si>
  <si>
    <t>Barnstead, New Hampshire</t>
  </si>
  <si>
    <t>1 SUNCOOK VALLEY RD
BARNSTEAD, NH</t>
  </si>
  <si>
    <t>Bodwell Septage Lagoon &amp; Treatment</t>
  </si>
  <si>
    <t>East Kingston, Rockingham County, New Hampshire</t>
  </si>
  <si>
    <t>Biological Recycling Company LLC [BRC], which processes septage and spreads sludge on fields, is the suspected source of PFAS contamination</t>
  </si>
  <si>
    <t>https://www.unionleader.com/news/environment/des-well-water-contamination-detected-in-east-kingston-linked-to/article_45688cc7-5541-5054-b6af-9c246b2a7833.html</t>
  </si>
  <si>
    <t>https://www4.des.state.nh.us/IISProxy/IISProxy.dll?ContentId=4853935</t>
  </si>
  <si>
    <t>Highest private well detections [5/29/2020]:
-PFOA = 264 ppt
-PFOS = 25.7 ppt
(NHDES, 06.23.2020)
Highest on-site groundwater detections at BRC [2019]:
 -PFOA+PFOS = 378 ppt
(NHDES, 6.20.2019)
Private drinking well detections adjacent to BRC site [2019]:
 -PFOA = 2.6 – 200 ppt
 -PFOS = &lt;1 – 36 ppt
(NHDES, 6.20.2019)</t>
  </si>
  <si>
    <t>Highest groundwater detections [5/29/2020]:
-PFBA = 37.9 ppt
-PFPeA = 125 ppt
-PFBS = 166 ppt
-PFHxA = 122 ppt
-PFHpA = 90.3 ppt
-PFNA = 7.80 ppt
-PFDA = 3.07 ppt
-PFHxS = 67.8 ppt
-PFPeS = 7.76 ppt
-PFHpS = 2.06 ppt
-PFOSA = 25.7
(NHDES, 06.23.2020)
Private drinking well detections adjacent to BRC site [2019]:
 -PFNA = &lt;1 - 5.9 ppt
 -PFHxS = &lt;1 - 61 ppt
(NHDES, 6.20.2019)</t>
  </si>
  <si>
    <t>Site was tested with PFAS ≥ Healht Based Level. PFAS screening was conducted in November 2018, confirmatory round of PFAS sampling required as of 1/30/2019.</t>
  </si>
  <si>
    <t>https://www.des.nh.gov/media/pr/2019/20190614-east-kingston-pfas-meeting.htm</t>
  </si>
  <si>
    <t>17 Supply Wells Sampled to Date:
 -7 Supply Wells Have PFOA and/or PFOA+PFOS &gt; AGQS
 -8 Supply Wells Have Detections of PFAS &lt; AGQS
 -7 of 10 On-site Monitoring Wells With PFOA and/or PFOA+PFOS Above AGQS
(NHDES, 6.20.2019)</t>
  </si>
  <si>
    <t>https://www4.des.state.nh.us/DESOneStop/PRSDetail.aspx?ID=0001794&amp;Type=GWP</t>
  </si>
  <si>
    <t>https://drive.google.com/open?id=1VDZfZ3iSQ-hQm4RST330ovRmrsmaf-NG</t>
  </si>
  <si>
    <t>https://drive.google.com/drive/u/1/folders/1RsSKYaEE8jqAw7pH05tDHRflkjUL3t5H</t>
  </si>
  <si>
    <t>Bond Optics</t>
  </si>
  <si>
    <t>Lebanon, Grafton County, New Hampshire</t>
  </si>
  <si>
    <t>43.66168, -72.24249</t>
  </si>
  <si>
    <t>https://www4.des.state.nh.us/IISProxy/IISProxy.dll?ContentId=4851946</t>
  </si>
  <si>
    <t>Bond Optics [May 2019]:
-PFOA = ND - 16.20 ppt
-PFOS = ND - 4.46 ppt</t>
  </si>
  <si>
    <t>Bond Optics [May 2019]:
-PFBA = 7.73 - 79.1 ppt
-PFHxA = ND - 12.60 ppt
-PFNA = ND - 79.1 ppt
-PFUnA = ND - 10.7 ppt</t>
  </si>
  <si>
    <t>https://www4.des.state.nh.us/DESOneStop/PRSDetail.aspx?ID=0003692&amp;Type=PRS</t>
  </si>
  <si>
    <t>https://drive.google.com/drive/u/0/folders/1d-srAEriVmn4FjmtHeAZ6ASFxhDrm4Ic</t>
  </si>
  <si>
    <t>Bonnie Plants</t>
  </si>
  <si>
    <t>Fomerly Jolly Farmer</t>
  </si>
  <si>
    <t>Lempster, New Hampshire</t>
  </si>
  <si>
    <t>43.23559, -72.176442</t>
  </si>
  <si>
    <t>Boudreau Septage Lagoon</t>
  </si>
  <si>
    <t>Haverhill, New Hampshire</t>
  </si>
  <si>
    <t>44.079726, -72.021100</t>
  </si>
  <si>
    <t>PFNA = 7.9 ppt
PFHxS = 14.9 ppt
(NHDES, 06.01.2020)</t>
  </si>
  <si>
    <t>Bow Landfill</t>
  </si>
  <si>
    <t>Bow, Merrimack County, New Hampshire</t>
  </si>
  <si>
    <t>43.155493, -71.538508</t>
  </si>
  <si>
    <t>https://www4.des.state.nh.us/IISProxy/IISProxy.dll?ContentId=4726699</t>
  </si>
  <si>
    <t>Highest groundwater detections [4/11/2018]:
-PFOA = 3.7 ppt
-PFOS = 3.6 ppt
(NHDES, 07.25.2018)</t>
  </si>
  <si>
    <t>Highest groundwater detections [4/11/2018]:
-PFHxA = 1.3 ppt
(NHDES, 07.25.2018)</t>
  </si>
  <si>
    <t>https://www4.des.state.nh.us/DESOneStop/PRSDetail.aspx?ID=0000007&amp;Type=PRS</t>
  </si>
  <si>
    <t>https://drive.google.com/drive/u/0/folders/18oQTs7KLyWmPB1WJFU-lt-GablXKu0rN</t>
  </si>
  <si>
    <t>Breton Cleaners</t>
  </si>
  <si>
    <t>Somersworth, Strafford County, New Hampshire</t>
  </si>
  <si>
    <t>1 Winter Street, Somersworth, New Hampshire 03878</t>
  </si>
  <si>
    <t>https://www4.des.state.nh.us/IISProxy/IISProxy.dll?ContentId=4788376</t>
  </si>
  <si>
    <t>Highest groundwater detections [8/21/2018]:
-PFOA = 20.1 ppt
-PFOS = 16.5 ppt
(NHDES, 09.24.2018)</t>
  </si>
  <si>
    <t>Highest groundwater detections [8/21/2018]:
-PFBA = 9.99 ppt
-PFPeA = 9.68 ppt
-PFBS = 8.88 ppt
-PFHxA = 7.61 ppt
-PFHpA = 3.58 ppt
-PFHxS = 9.89 ppt 
(NHDES, 09.24.2018)</t>
  </si>
  <si>
    <t>https://www4.des.state.nh.us/DESOneStop/PRSDetail.aspx?ID=0014261&amp;Type=PRS</t>
  </si>
  <si>
    <t>https://drive.google.com/drive/u/0/folders/1E0UcmlDxJTpGXarxOejvRGacDBmTT3cH</t>
  </si>
  <si>
    <t>Bretton Woods Rib</t>
  </si>
  <si>
    <t>Carrol, New Hampshire</t>
  </si>
  <si>
    <t>44.26525, -71.466932</t>
  </si>
  <si>
    <t>Bridgewater Dump &amp; Incinerator</t>
  </si>
  <si>
    <t>Bridgewater, Grafton County, New Hampshire</t>
  </si>
  <si>
    <t>290 Dick Brown Rd, Bridgewater, NH</t>
  </si>
  <si>
    <t>https://www4.des.state.nh.us/IISProxy/IISProxy.dll?ContentId=4717195</t>
  </si>
  <si>
    <t>Highest groundwater detections [12/12/2017]:
-PFOA = 7.81 ppt
(NHDES, 05.16.2018)</t>
  </si>
  <si>
    <t>Highest groundwater detections [12/12/2017]:
-PFHxA = 4.86 ppt
-PFHxS = 4.60 ppt
(NHDES, 05.16.2018)</t>
  </si>
  <si>
    <t>https://www4.des.state.nh.us/DESOneStop/PRSDetail.aspx?ID=0002691&amp;Type=PRS</t>
  </si>
  <si>
    <t>https://drive.google.com/drive/u/0/folders/1Gwpgwl4WX7yVYItoJ8quY8XfI-w1idQW</t>
  </si>
  <si>
    <t>Bronze Craft</t>
  </si>
  <si>
    <t>37 Will St, Nashua, NH</t>
  </si>
  <si>
    <t>Highest groundwater detections [11/8/2018]:
-PFOA = 12 ppt
-PFOS = 4.9 ppt
(NHDES, 11.26.2018)</t>
  </si>
  <si>
    <t>Highest groundwater detections [11/8/2018]:
-PFBA = 2.4 ppt
-PFPeA = 1.9 ppt
-PFBS = 2.5 ppt
-PFHxA = 3.2 ppt
-PFHpA = 2.0 ppt
-PFNA = 0.54 ppt
-PFHxS = 5.0 ppt
(NHDES, 11.26.2018)</t>
  </si>
  <si>
    <t>https://www4.des.state.nh.us/DESOneStop/PRSDetail.aspx?ID=0013305&amp;Type=PRS</t>
  </si>
  <si>
    <t>https://drive.google.com/drive/u/0/folders/10qE0hQX21yRCtZJFOYWwUn_UNHfFAgaB</t>
  </si>
  <si>
    <t>Brooks Property</t>
  </si>
  <si>
    <t>Windsor, Hillsborough County, New Hampshire</t>
  </si>
  <si>
    <t>1385 Second New Hampshire Turnpike, Windsor, NH</t>
  </si>
  <si>
    <t>Highest groundwater detections [10/23/2019]:
-PFOA = 6.6 ppt
-PFOS = 9.2 ppt
(NHDES, 06.25.2020)</t>
  </si>
  <si>
    <t>Highest groundwater detections [10/23/2019]:
-PFBA = 12 ppt
-PFPeA = 5.5 ppt
-PFBS = 1.9 ppt
-PFHxA = 6.3 ppt
-PFHpA = 7.8 ppt
-PFNA = 1.5 ppt
-PFHxS = 17 ppt
(NHDES, 06.25.2020)</t>
  </si>
  <si>
    <t>https://www4.des.state.nh.us/DESOneStop/PRSDetail.aspx?ID=0011395&amp;Type=PRS</t>
  </si>
  <si>
    <t>https://drive.google.com/drive/u/0/folders/1d3jdYNJD7pbfsMmTmGk3E3rDOGOsB2jM</t>
  </si>
  <si>
    <t>Brookside Mini Mart</t>
  </si>
  <si>
    <t>Wilton, Hillsborough County, New Hampshire</t>
  </si>
  <si>
    <t>626 RTE 101
WILTON, NH</t>
  </si>
  <si>
    <t>Highest groundwater detections [11/30/2018]:
-PFOA = 7.36 ppt
(NHDES, 12.28.2018)</t>
  </si>
  <si>
    <t>Highest groundwater detections [11/30/2018]:
-PFPeA = 4.93 ppt
-PFHxA = 6.62 ppt
-PFNA = 13.2 ppt
(NHDES, 12.28.2018)</t>
  </si>
  <si>
    <t>https://www4.des.state.nh.us/DESOneStop/PRSDetail.aspx?ID=0029010&amp;Type=PRS</t>
  </si>
  <si>
    <t>https://drive.google.com/drive/u/0/folders/1v2No_n9F9DxAm6M7HQKFyzkDxp1B6ZRv</t>
  </si>
  <si>
    <t>Brown's Septage Pits</t>
  </si>
  <si>
    <t>Peterborough, Hillsborough County, New Hampshire</t>
  </si>
  <si>
    <t>248 CARLEY ROAD
PETERBOROUGH, NEW HAMPSHIRE</t>
  </si>
  <si>
    <t>Highest groundwater detections [4/9/2020]:
-PFOA = 50 ppt
-PFOS = 68 ppt
(NHDES, 06.26.2020)</t>
  </si>
  <si>
    <t>https://www4.des.state.nh.us/DESOneStop/PRSDetail.aspx?ID=0006764&amp;Type=PRS</t>
  </si>
  <si>
    <t>https://drive.google.com/drive/u/1/folders/1X3btpZD6yM-NmOQD4WrmdnI2DKXzcSBn</t>
  </si>
  <si>
    <t>Bulky Waste Landfill</t>
  </si>
  <si>
    <t>Epping, Rockingham County, New Hampshire</t>
  </si>
  <si>
    <t>43.049239, -71.045760</t>
  </si>
  <si>
    <t>https://www4.des.state.nh.us/IISProxy/IISProxy.dll?ContentId=4818920</t>
  </si>
  <si>
    <t>Highest groundwater detections [10/1/2019]:
-PFOA = 505 ppt
-PFOS = 128 ppt
(NHDES, 11.19.2019)</t>
  </si>
  <si>
    <t>Highest groundwater detections [10/1/2019]:
-PFBA = 29.4 ppt
-PFPeA = 105 ppt
-PFBS = 36.4 ppt
-PFHxA = 167 ppt
-PFHpA = 162 ppt
-PFNA = 23.7 ppt
-PFHxS = 196 ppt
(NHDES, 11.19.2019)</t>
  </si>
  <si>
    <t>https://www4.des.state.nh.us/DESOneStop/PRSDetail.aspx?ID=0021304&amp;Type=PRS</t>
  </si>
  <si>
    <t>https://drive.google.com/drive/u/0/folders/1hFcY_SjXtNBEj44tZ_36PTH_e7LWaQsk</t>
  </si>
  <si>
    <t>Burns Hill Road Landfill</t>
  </si>
  <si>
    <t>62 BURNS HILL RD
HUDSON, NH</t>
  </si>
  <si>
    <t>Highest on-site groundwater detections [11/20/2018]:
-PFOA = 34.0 ppt
-PFOS = 28.5 ppt
(NHDES, 06.30.2020)</t>
  </si>
  <si>
    <t>Highest on-site groundwater detections [11/20/2018]:
-PFBA = 8.94 ppt
-PFPeA = 8.51 ppt
-PFBS = 11.70 ppt
-PFHxA = 6.00 ppt
-PFHpA = 8.10 ppt
-PFHxS = 3.42 ppt
(NHDES, 06.30.2020)</t>
  </si>
  <si>
    <t>https://www4.des.state.nh.us/DESOneStop/PRSDetail.aspx?ID=0003120&amp;Type=PRS</t>
  </si>
  <si>
    <t>https://drive.google.com/drive/u/0/folders/1hLeUpk0ZQJJmu6FBTzlsrrHZF-vXM8Nk</t>
  </si>
  <si>
    <t>Buxton Oil</t>
  </si>
  <si>
    <t>49 Shirking Road
Epping, New Hampshire</t>
  </si>
  <si>
    <t>https://www4.des.state.nh.us/IISProxy/IISProxy.dll?ContentId=4843894</t>
  </si>
  <si>
    <t>Highest groundwater detections [11/7/2019]:
-PFOA = 12 ppt
-PFOS = 28 ppt
(NHDES, 05.07.2020)</t>
  </si>
  <si>
    <t>Highest groundwater detections [11/7/2019]:
-PFBA = 6.8 ppt
-PFPeA = 4.4 ppt
-PFBS = 3.0 ppt
-PFHxA = 6.4 ppt
-PFHpA = 5.3 ppt
-PFHxS = 2.1 ppt
-PFHpS = 2.0 ppt
(NHDES, 05.07.2020)</t>
  </si>
  <si>
    <t>https://www4.des.state.nh.us/DESOneStop/PRSDetail.aspx?ID=0038520&amp;Type=PRS</t>
  </si>
  <si>
    <t>https://drive.google.com/drive/u/0/folders/16wcUtUvhsHTN3vdR5Bpj1JifarC__bGx</t>
  </si>
  <si>
    <t>California Fields</t>
  </si>
  <si>
    <t>Boscawen, Merrimack County, New Hampshire</t>
  </si>
  <si>
    <t>Crescent St, Boscawen, NH</t>
  </si>
  <si>
    <t>https://www4.des.state.nh.us/IISProxy/IISProxy.dll?ContentId=4793013</t>
  </si>
  <si>
    <t>Highest groundwater detections [4/25/2019]:
-PFOA = 16 ppt
-PFOS = 8 ppt
(NHDES, 07.23.2019)</t>
  </si>
  <si>
    <t>Highest groundwater detections [4/25/2019]:
-PFBA = 24 ppt
-PFPeA = 16 ppt
-PFHxA = 13 ppt
-PFHpA = 9 ppt
-PFHxS = 6 ppt
(NHDES, 07.23.2019)</t>
  </si>
  <si>
    <t>https://www4.des.state.nh.us/DESOneStop/PRSDetail.aspx?ID=0002680&amp;Type=PRS</t>
  </si>
  <si>
    <t>https://drive.google.com/drive/u/0/folders/18-Js4gu3yuIS16Kd1tl3duwjfAMefIdL</t>
  </si>
  <si>
    <t>Camp Hale UWW Lagoon</t>
  </si>
  <si>
    <t>Sawich, New Hampshire</t>
  </si>
  <si>
    <t>92 Millbridge Rd, Sandwich, NH 03227</t>
  </si>
  <si>
    <t>Camp Takodah Ymca</t>
  </si>
  <si>
    <t>Richmond, New Hampshire</t>
  </si>
  <si>
    <t>Camp Winaukee</t>
  </si>
  <si>
    <t>Moultonborough, Carroll County, New Hampshire</t>
  </si>
  <si>
    <t>432 WINAUKEE RD
MOULTONBOROUGH, NH</t>
  </si>
  <si>
    <t>https://www4.des.state.nh.us/IISProxy/IISProxy.dll?ContentId=4776657</t>
  </si>
  <si>
    <t>Highest groundwater detections [5/7/2019]:
-PFOA = 1.97 ppt
-PFOS = 2.53 ppt
(NHDES, 05.22.2019)</t>
  </si>
  <si>
    <t>https://www4.des.state.nh.us/DESOneStop/PRSDetail.aspx?ID=0008320&amp;Type=PRS</t>
  </si>
  <si>
    <t>https://drive.google.com/drive/u/0/folders/1WTW0aO8KjIDQoJ2mYhnK0lcY_gIOTTcq</t>
  </si>
  <si>
    <t>Canaan Wastewater Treatment Facility</t>
  </si>
  <si>
    <t>Canaan, New Hampshire</t>
  </si>
  <si>
    <t>124 TRANSFER STATION RD
CANAAN</t>
  </si>
  <si>
    <t>Candia Landfill</t>
  </si>
  <si>
    <t>Candia, Rockingham County, New Hampshire</t>
  </si>
  <si>
    <t>119 NEW BOSTON RD
CANDIA, NH</t>
  </si>
  <si>
    <t>https://www4.des.state.nh.us/IISProxy/IISProxy.dll?ContentId=4819877</t>
  </si>
  <si>
    <t>Highest groundwater detections [4/22/2019]:
-PFOA = 78.5 ppt
-PFOS = 56.6 ppt
(NHDES, 12.04.2019)</t>
  </si>
  <si>
    <t>Highest groundwater detections [4/22/2019]:
-PFBA = 28.5 ppt
-PFPeA = 43.1 ppt
-PFBS = 10.3 ppt
-PFHxA = 78.0 ppt
-PFHpA = 20.3 ppt
-PFHxS = 7.30 ppt
(NHDES, 12.04.2019)</t>
  </si>
  <si>
    <t>https://www4.des.state.nh.us/DESOneStop/PRSDetail.aspx?ID=0001748&amp;Type=PRS</t>
  </si>
  <si>
    <t>https://drive.google.com/drive/u/0/folders/1GHrpEjcYEQRm4ijElQlT8U4IAZtYbbQ1</t>
  </si>
  <si>
    <t>Canterbury Landfill</t>
  </si>
  <si>
    <t>Canterbury, Merrimack County, New Hampshire</t>
  </si>
  <si>
    <t>Canterbury Solid Waste Facilty, NH</t>
  </si>
  <si>
    <t>https://www4.des.state.nh.us/IISProxy/IISProxy.dll?ContentId=4824639</t>
  </si>
  <si>
    <t>Highest groundwater detections [11/15/2019]:
-PFOA = 196 ppt
-PFOS = 1363 ppt
(NHDES, 01.21.2020)</t>
  </si>
  <si>
    <t>Highest groundwater detections [11/15/2019]:
-PFHxA = 299 ppt 
-PFHpA = 30 ppt
-PFHxS = 2136 ppt
(NHDES, 01.21.2020)</t>
  </si>
  <si>
    <t>https://www4.des.state.nh.us/DESOneStop/PRSDetail.aspx?ID=0000010&amp;Type=PRS</t>
  </si>
  <si>
    <t>https://drive.google.com/drive/u/0/folders/1I-UWFkVVm59hv-af1rDCXFtIuS70hXy-</t>
  </si>
  <si>
    <t>Cardigan Mountain</t>
  </si>
  <si>
    <t>Lebanon, New Hampshire</t>
  </si>
  <si>
    <t>62 ALUMNI DR
CANAAN, NH</t>
  </si>
  <si>
    <t>PFHxS = 13 ppt
(NHDES, 06.01.2020)</t>
  </si>
  <si>
    <t>Cardinal Landfill</t>
  </si>
  <si>
    <t>Farmington, Strafford County, New Hampshire</t>
  </si>
  <si>
    <t>43.375302, -71.039206</t>
  </si>
  <si>
    <t>https://www4.des.state.nh.us/IISProxy/IISProxy.dll?ContentId=4827982</t>
  </si>
  <si>
    <t>Highest groundwater detections [11/7/2019]:
-PFOA = 6.42 ppt
-PFOS = 5.44 ppt
(NHDES, 02.11.2020)</t>
  </si>
  <si>
    <t>Highest groundwater detections [11/7/2019]:
-PFBA = 10.9 ppt
-PFPeA = 1.96 ppt
-PFBS = 2.62 ppt
-PFHxA = 2.73 ppt
-6:2 FTS = 4.5 ppt
-N-EtFOSAA = 2.08 ppt
(NHDES, 02.11.2020)</t>
  </si>
  <si>
    <t>https://www4.des.state.nh.us/DESOneStop/PRSDetail.aspx?ID=0000027&amp;Type=PRS</t>
  </si>
  <si>
    <t>https://drive.google.com/drive/u/0/folders/1UPSNoGPDKMVdwjfUB051hAoe4EBwpWPw</t>
  </si>
  <si>
    <t>Carrol County Complex Overland Flow</t>
  </si>
  <si>
    <t>Ossipee, New Hampshire</t>
  </si>
  <si>
    <t>43.685003, -71.137857</t>
  </si>
  <si>
    <t>PFNA = 5.43 ppt
(NHDES, 06.01.2020)</t>
  </si>
  <si>
    <t>Carroll Town Landfill</t>
  </si>
  <si>
    <t>Carroll, Coos County, New Hampshire</t>
  </si>
  <si>
    <t>240 NEW STRAW ROAD, Carroll, NH</t>
  </si>
  <si>
    <t>https://www4.des.state.nh.us/IISProxy/IISProxy.dll?ContentId=4821250</t>
  </si>
  <si>
    <t>Carroll Town Landfill [April 2019]:
-PFOA = ND - 52.6 ppt
-PFOS = ND
(NHDES, 12.13.2019)</t>
  </si>
  <si>
    <t>Carroll Town Landfill [April 2019]:
-PFBA = ND - 13.8 ppt
-PFPeA = ND - 60.5 ppt
-PFHxA = ND - 41.3 ppt
-PFHpA = ND - 32.7 ppt
-PFHxS = ND - 24.9 ppt
(NHDES, 12.13.2019)</t>
  </si>
  <si>
    <t>https://www4.des.state.nh.us/DESOneStop/PRSDetail.aspx?ID=0000277&amp;Type=PRS</t>
  </si>
  <si>
    <t>https://drive.google.com/drive/u/0/folders/15q9AV6bslb94JPEun0T-RhtPh0CR04hG</t>
  </si>
  <si>
    <t>Cates Hill Landfill</t>
  </si>
  <si>
    <t>44.4999, -71.1887</t>
  </si>
  <si>
    <t>https://www4.des.state.nh.us/IISProxy/IISProxy.dll?ContentId=4824777</t>
  </si>
  <si>
    <t>Cates Hill Landfill [10/22/2019]:
-PFOA = ND - 3000 ppt
-PFOS = ND - 4310 ppt
(NHDES, 01.06.2020)
Cates Hill Landfill [4/25/2018]:
-PFOA = ND - 773 ppt
-PFOS = ND - 652 ppt
(NHDES, 01.06.2020)</t>
  </si>
  <si>
    <t>Cates Hill Landfill [10/22/2019]:
-PFBA = ND - 301 ppt
-PFPeA = ND - 752 ppt
-PFBS = ND - 34.7 ppt
-PFHxA = ND - 997 ppt
-PFHpA = ND - 989 ppt
-PFNA = ND - 215 ppt
-PFHxS = ND - 175 ppt
(NHDES, 01.06.2020)
Cates Hill Landfill [4/25/2018]:
-PFBA = ND - 111 ppt
-PFPeA = ND - 242 ppt
-PFBS = ND - 15.9 ppt
-PFHxA = ND - 264 ppt
-PFHpA = ND - 314 ppt
-PFNA = ND - 144 ppt
-PFHxS = ND - 41.9 ppt
(NHDES, 01.06.2020)</t>
  </si>
  <si>
    <t>https://www4.des.state.nh.us/DESOneStop/PRSDetail.aspx?ID=0000005&amp;Type=PRS</t>
  </si>
  <si>
    <t>https://drive.google.com/drive/u/0/folders/1ocXM8RFelR4IKARBleZf4nMMXGz5N_iW</t>
  </si>
  <si>
    <t>Cedar Cove Septic</t>
  </si>
  <si>
    <t>Alton, New Hampshire</t>
  </si>
  <si>
    <t>43.545566, -71.202719</t>
  </si>
  <si>
    <t>Center Harbor Landfill</t>
  </si>
  <si>
    <t>Center Harbor, Belknap County, New Hampshire</t>
  </si>
  <si>
    <t>43.691662, -71.501061</t>
  </si>
  <si>
    <t>https://www4.des.state.nh.us/IISProxy/IISProxy.dll?ContentId=4803501</t>
  </si>
  <si>
    <t>Highest groundwater detections [8/5/2019]:
-PFOA = 9.06 ppt
-PFOS = 19.6 ppt
(NHDES, 08.29.2019)</t>
  </si>
  <si>
    <t>Highest groundwater detections  [8/5/2019]:
-PFBA = 4.94 ppt
(NHDES, 08.29.2019)</t>
  </si>
  <si>
    <t>https://www4.des.state.nh.us/DESOneStop/PRSDetail.aspx?ID=0000648&amp;Type=PRS</t>
  </si>
  <si>
    <t>https://drive.google.com/drive/u/0/folders/1GGMiECDfUVaBpQ-DtW4Figbql9wT4LX-</t>
  </si>
  <si>
    <t>Center Strafford Training Site</t>
  </si>
  <si>
    <t>Center Strafford, Strafford County, New Hampshire</t>
  </si>
  <si>
    <t>Army National Guard, Strafford, NH</t>
  </si>
  <si>
    <t>Firefighting foam used at National Guard training site</t>
  </si>
  <si>
    <t>Highest on-site drinking water detections [2017-2018]:
-PFOA: 10.0 ppt
-PFOS: 5.8 ppt
(DENIX, 04.26.2019)</t>
  </si>
  <si>
    <t>Highest on-site drinking water detections [2017-2018]:
-PFBS: 2.0 ppt
-PFBA: 3.2 ppt
-PFHxS: 1.7 ppt
-PFHxA: 13.5 ppt
-PFPeA: 10.8 ppt
-PFNA: 1.3 ppt
-PFHpA: 2.7 ppt
-6:2 FTS: 9.6 ppt
(DENIX, 04.26.2019)</t>
  </si>
  <si>
    <t>https://www4.des.state.nh.us/nh-pfas-investigation/</t>
  </si>
  <si>
    <t>Central Metal Finishing</t>
  </si>
  <si>
    <t>3 LEXINGTON RD, WINDHAM, NH 03087</t>
  </si>
  <si>
    <t>Industrial emissions from Central Metal Finishing Inc. facility</t>
  </si>
  <si>
    <t>https://www.des.nh.gov/media/pr/2017/20170609-windham-pfcs.htm</t>
  </si>
  <si>
    <t>Monitoring wells - groundwater:
 -PFOS+PFOA: 70-396 ppt [2016]
Center School drinking water:
 -PFOS+PFOA: 21.5 ppt 
(NHDES 6.9.2017 - Several Well Water Results from Windham Contain Elevated Concentrations of PFCs)</t>
  </si>
  <si>
    <t>In 2017, local officials reviewed three proposals from developers with plans to address the contamination, including locating the source and fixing the problem. According to state law, property owners were responsible for remediation. (Edelstein 9.18.2017 - Windham looks into water filtration system)</t>
  </si>
  <si>
    <t>https://windhamnh.gov/DocumentCenter/View/6069/PFOS_DESLetter_Jan2019</t>
  </si>
  <si>
    <t>https://drive.google.com/drive/u/1/folders/15mC7l2vBYvEWMQZmXXy0VDV8NUI7henQ</t>
  </si>
  <si>
    <t>Central Plating &amp; Co.</t>
  </si>
  <si>
    <t>Walpole, New Hampshire</t>
  </si>
  <si>
    <t>PFNA = 0.72 ppt
PFHxS = 806 ppt
(NHDES, 06.01.2020)</t>
  </si>
  <si>
    <t>Central Portion of Howe Drive</t>
  </si>
  <si>
    <t>Amherst, Hillsborough County, New Hampshire</t>
  </si>
  <si>
    <t>2 Howe Dr, Amherst, NH</t>
  </si>
  <si>
    <t>https://www4.des.state.nh.us/IISProxy/IISProxy.dll?ContentId=4696022</t>
  </si>
  <si>
    <t>Highest groundwater detections [8/21/2017]:
-PFOA = 965 ppt
-PFOS = 29.8 ppt
(NHDES, 01.30.2018)</t>
  </si>
  <si>
    <t>Highest groundwater detections [8/21/2017]:
-PFBA = 8.18 ppt
-PFPeA = 25.0 ppt
-PFBS = 122 ppt
-PFHxA = 42.6 ppt
-PFHpA = 67.2 ppt
(NHDES, 01.30.2018)</t>
  </si>
  <si>
    <t>https://cumulis.epa.gov/supercpad/CurSites/csitinfo.cfm?id=0102034</t>
  </si>
  <si>
    <t>https://www4.des.state.nh.us/DESOneStop/PRSDetail.aspx?ID=0037571&amp;Type=PRS</t>
  </si>
  <si>
    <t>https://drive.google.com/drive/u/0/folders/15PkhJPM1YyIa1019ue78fAfZF2gdaDeM</t>
  </si>
  <si>
    <t>Central Screw</t>
  </si>
  <si>
    <t>Keene Mill</t>
  </si>
  <si>
    <t>149 Emerald St, Keene, NH</t>
  </si>
  <si>
    <t>https://www4.des.state.nh.us/IISProxy/IISProxy.dll?ContentId=4757081</t>
  </si>
  <si>
    <t>Highest groundwater detections [11/2/2017]:
-PFOS = 14.6 ppt
(NHDES, 01.25.2019)</t>
  </si>
  <si>
    <t>Highest groundwater detections [11/2/2017]:
-PFBS = 6.42 ppt
-PFHxS = 18.0 ppt
(NHDES, 01.25.2019)</t>
  </si>
  <si>
    <t>https://www4.des.state.nh.us/DESOneStop/PRSDetail.aspx?ID=0000481&amp;Type=PRS</t>
  </si>
  <si>
    <t>https://drive.google.com/drive/u/0/folders/1n_mGOEYaITQM_9zjZ6LhlOsfTIcj4v88</t>
  </si>
  <si>
    <t>Charlestown Wastewater Treatment Facility</t>
  </si>
  <si>
    <t>Charlestown, New Hampshire</t>
  </si>
  <si>
    <t>187 Lower Landing Rd, Charlestown, NH 03603</t>
  </si>
  <si>
    <t>PFNA = 9.63 ppt
(NHDES, 06.01.2020)</t>
  </si>
  <si>
    <t>Chart Industries (Former Process Engineering)</t>
  </si>
  <si>
    <t>144 N MAIN ST
PLAISTOW</t>
  </si>
  <si>
    <t>https://www4.des.state.nh.us/IISProxy/IISProxy.dll?ContentId=4856549</t>
  </si>
  <si>
    <t>Highest groundwater detections [10/16/2018]:
-PFOA = 3.93 ppt
(NHDES, 07.06.2020)</t>
  </si>
  <si>
    <t>Highest groundwater detections [10/16/2018]:
-PFPeA = 3.32 ppt
-PFHxA = 3.50 ppt
-PFHpA = 2.55 ppt
(NHDES, 07.06.2020)</t>
  </si>
  <si>
    <t>https://www4.des.state.nh.us/DESOneStop/PRSDetail.aspx?ID=0000982&amp;Type=PRS</t>
  </si>
  <si>
    <t>https://drive.google.com/drive/u/0/folders/1mlrEMp_7tpVIeh3-FpoY0RCeXUkdUNFa</t>
  </si>
  <si>
    <t>Chester Landfill</t>
  </si>
  <si>
    <t>Chester, Rockingham County, New Hampshire</t>
  </si>
  <si>
    <t>50 Dump Rd, Chester, NH 03036</t>
  </si>
  <si>
    <t>https://www4.des.state.nh.us/IISProxy/IISProxy.dll?ContentId=4854356</t>
  </si>
  <si>
    <t>Highest groundwater detections [2019]:
-PFOA = 28.3 ppt
-PFOS = 7.32 ppt
(NHDES, 06.24.2020)</t>
  </si>
  <si>
    <t>Highest groundwater detections [2019]:
-PFBA = 8.43 ppt
-PFPeA = 8.83 ppt
-PFHxA = 12.4 ppt
-PFHpA = 7.34 ppt
-PFHxS = 4.74 ppt
(NHDES, 06.24.2020)</t>
  </si>
  <si>
    <t>https://www4.des.state.nh.us/DESOneStop/PRSDetail.aspx?ID=0000772&amp;Type=PRS</t>
  </si>
  <si>
    <t>https://drive.google.com/drive/u/0/folders/14YLsF4wgcEzxyRRRPW1RXtEu4d3IM8eI</t>
  </si>
  <si>
    <t>Manchester, New Hampshire</t>
  </si>
  <si>
    <t>341 Taylor St, Mancheser, NH</t>
  </si>
  <si>
    <t>PFHxS = 6.5 ppt
(NHDES, 06.01.2020)</t>
  </si>
  <si>
    <t>Claremont Landfill</t>
  </si>
  <si>
    <t>Claremont, Sullivan County, New Hampshire</t>
  </si>
  <si>
    <t>43.364973, -72.272479</t>
  </si>
  <si>
    <t>https://www4.des.state.nh.us/IISProxy/IISProxy.dll?ContentId=4844952</t>
  </si>
  <si>
    <t>Highest groundwater detections [10/8/2018]:
-PFOA = 4.5 ppt
(NHDES, 05.15.2020)</t>
  </si>
  <si>
    <t>Highest groundwater detections [10/8/2018]:
-PFPeA = 1.9 ppt 
-PFHxA = 2.2 ppt
-PFHpA = 0.91 ppt
-PFNA = 4.3 ppt
-PFBS =1.5 ppt
-PFHxS = 1.2 ppt
(NHDES, 05.15.2020)</t>
  </si>
  <si>
    <t>https://www4.des.state.nh.us/DESOneStop/PRSDetail.aspx?ID=0000284&amp;Type=PRS</t>
  </si>
  <si>
    <t>https://drive.google.com/drive/u/0/folders/1uNjGFb0lefOFsY0DHA5gwZVvzmp2GVBn</t>
  </si>
  <si>
    <t>Clocktower Place</t>
  </si>
  <si>
    <t>Nashua, New Hampshire</t>
  </si>
  <si>
    <t>2 CLOCKTOWER PL
NASHUA, NH</t>
  </si>
  <si>
    <t>PFNA = 12 ppt
PFHxS = 4 ppt
(NHDES, 06.01.2020)</t>
  </si>
  <si>
    <t>Closed Rochester Landfill</t>
  </si>
  <si>
    <t>Rochester, Strafford County, New Hampshire</t>
  </si>
  <si>
    <t>43.2598, -70.937764</t>
  </si>
  <si>
    <t>https://www.fosters.com/news/20180628/3-rochester-monitoring-wells-show-pfas-contamination</t>
  </si>
  <si>
    <t>Closed Rochester Landfill [6/2/2020]:
-PFOA = ND - 424 ppt
-PFOS = ND - 144 ppt
(NHDES, 07.08.2020)</t>
  </si>
  <si>
    <t>Closed Rochester Landfill [6/2/2020]:
-PFBA = ND - 16.5 ppt
-PFPeA = ND - 23.8 ppt
-PFHxA = ND - 84.0 ppt
-PFHpA = ND - 65.7 ppt
-PFNA = ND -  ppt
-PFBS = ND - 22.1 ppt
-PFHxS = ND - 68.3 ppt
-PFPeS = ND - 20.4
-PFHpS = ND - 5.66 ppt
-NEtFOSAA = ND - 3.60 ppt
(NHDES, 07.08.2020)</t>
  </si>
  <si>
    <t>3 groundwater monitoring wells tested in 2018 showed PFAS contamination-two wells at the Old Rochester Landfill and one at the city's wastewater treatment plant. None of these wells are used for water intended for human consumption. The state will expand its monitoring program for wells at the landfill and at a nearby mobile home park, costing the city an additional $11,500. The wells tested positive for both PFOS and PFOA (Stucker 6.28.2018).</t>
  </si>
  <si>
    <t>https://www4.des.state.nh.us/DESOneStop/PRSDetail.aspx?ID=0000240&amp;Type=PRS</t>
  </si>
  <si>
    <t>https://drive.google.com/drive/u/0/folders/1hZGtA5TJRLQyaPhSOjNqZK7uMkHPQ5Vk</t>
  </si>
  <si>
    <t>Co-ed Sportswear</t>
  </si>
  <si>
    <t>Newington, Rockingham County, New Hampshire</t>
  </si>
  <si>
    <t>27 PLEASANT STREET
NEWFIELDS, NEW HAMPSHIRE</t>
  </si>
  <si>
    <t>https://www4.des.state.nh.us/IISProxy/IISProxy.dll?ContentId=4853326</t>
  </si>
  <si>
    <t>Highest groundwater detections [5/5/2020]:
-PFOA = 4.5 ppt
-PFOS = 2.25 ppt
(NHDES, 06.22.2020)</t>
  </si>
  <si>
    <t>Highest groundwater detections 5/5/2020]:
-PFBA = 3.36 ppt
-PFBS = 3.57 ppt
-PFHxA = 3.04 ppt
-PFHpA = 1.91 ppt
(NHDES, 06.22.2020)</t>
  </si>
  <si>
    <t>https://www4.des.state.nh.us/DESOneStop/PRSDetail.aspx?ID=0012828&amp;Type=PRS</t>
  </si>
  <si>
    <t>https://drive.google.com/drive/u/0/folders/1wi5OS2sxCNRThYvLGL2kFYZT1K3jpOyX</t>
  </si>
  <si>
    <t>Coakley Landfill</t>
  </si>
  <si>
    <t>North Hampton, Rockingham County, New Hampshire</t>
  </si>
  <si>
    <t>Highest private well detections [06/27/2019]:
-PFOA = 21 ppt
-PFOS = 7.6 ppt
(NHDES, 07.31.2019)</t>
  </si>
  <si>
    <t>Highest private well detections [06/27/2019]:
-PFBA = 8.5 ppt
-PFPeA = 12 ppt
-PFBS = 3.1 ppt
-PFHxA = 19 ppt
-PFHpA = 6.1 ppt
-PFNA = 0.94 ppt
-PFHxS = 2.4 ppt
-4:2 FTS = 1.1 ppt
-PFHpS = 0.55 ppt
(NHDES, 07.31.2019)</t>
  </si>
  <si>
    <t>https://www4.des.state.nh.us/DESOneStop/PRSDetail.aspx?ID=0000431&amp;Type=PRS</t>
  </si>
  <si>
    <t>https://drive.google.com/drive/u/0/folders/1qi3RM_KnePT6lMj78ZzYtZPzibqWU2j9</t>
  </si>
  <si>
    <t>Cocheco Park</t>
  </si>
  <si>
    <t>43.1961, -70.8763</t>
  </si>
  <si>
    <t>Cold Regions Research &amp; Engineering Lab</t>
  </si>
  <si>
    <t>Hanover, New Hampshire</t>
  </si>
  <si>
    <t>72 LYME RD
HANOVER, NH</t>
  </si>
  <si>
    <t>PFNA = 3.6 ppt
PFHxS = 20 ppt
(NHDES, 06.01.2020)</t>
  </si>
  <si>
    <t>Colebrook Landfill</t>
  </si>
  <si>
    <t>Colebrook, Coos County, New Hampshire</t>
  </si>
  <si>
    <t>44.8796, -71.4841</t>
  </si>
  <si>
    <t>Leachate from PFAS-containing waste dumped in Colebrook Landfill</t>
  </si>
  <si>
    <t>Highest on-site groundwater detections [Apr–Jul 2019]:
 -PFOA = 229 ppt
 -PFOS = 23 ppt
(NHDES, 6.7.2019); (NHDES, 9.10.2019)</t>
  </si>
  <si>
    <t>Highest on-site groundwater detections [Apr–Jul 2019]:
 -PFBA = 67.4 ppt
 -PFPeA = 132 ppt
 -PFBS = 20.2 ppt
 -PFHxA = 218 ppt
 -PFHpA = 142 ppt
 -PFHxS = 50.3 ppt
 -PFNA = 8.35 ppt
(NHDES, 6.7.2019); (NHDES, 9.10.2019)</t>
  </si>
  <si>
    <t>Ongoing groundwater quality monitoring required by NHDES under the site's Groundwater Management Permit
(NHDES, 6.28.2019)</t>
  </si>
  <si>
    <t>https://drive.google.com/drive/u/0/folders/1EVUFKvYF65M9LuTOsvT4FcP0bR9b7DYD</t>
  </si>
  <si>
    <t>Comcast</t>
  </si>
  <si>
    <t>676 Island Pond Road
Manchester, NH 03109</t>
  </si>
  <si>
    <t>https://www4.des.state.nh.us/IISProxy/IISProxy.dll?ContentId=4794898</t>
  </si>
  <si>
    <t>Highest groundwater detections [4/28/2018]:
-PFOA = 42 ppt
-PFOS = 74 ppt
(NHDES, 07.19.2019)</t>
  </si>
  <si>
    <t>Highest groundwater detections [4/28/2018]:
-PFBA = 30 ppt
-PFPeA = 110 ppt
-PFBS = 75 ppt
-PFHxA = 130 ppt
-PFHpA = 43 ppt
-PFNA = 2.4 ppt
-PFHxS = 220 ppt
(NHDES, 07.19.2019)</t>
  </si>
  <si>
    <t>https://www4.des.state.nh.us/DESOneStop/PRSDetail.aspx?ID=0012805&amp;Type=PRS</t>
  </si>
  <si>
    <t>https://drive.google.com/drive/u/0/folders/1Asy4404QxlsJAUMzcQFil7vi5r980DAS</t>
  </si>
  <si>
    <t>Computer Optics</t>
  </si>
  <si>
    <t>46 Morgan Rd, Hudson, NH</t>
  </si>
  <si>
    <t>https://www4.des.state.nh.us/IISProxy/IISProxy.dll?ContentId=4782549</t>
  </si>
  <si>
    <t>Highest groundwater detections [April 2019]:
-PFOA = 25 ppt
-PFOS = 26 ppt
(NHDES, 06.20.2019)</t>
  </si>
  <si>
    <t>Highest groundwater detections [April 2019]:
-PFBA = 8 ppt
-PFPeA = 12 ppt
-PFHxA = 12 ppt
-PFHpA = 8 ppt
(NHDES, 06.20.2019)</t>
  </si>
  <si>
    <t>https://www4.des.state.nh.us/DESOneStop/PRSDetail.aspx?ID=0000553&amp;Type=PRS</t>
  </si>
  <si>
    <t>https://drive.google.com/drive/u/0/folders/1i6dwG6M26QtFBByclASnRPaEeUqDTTZL</t>
  </si>
  <si>
    <t>Concord City Landfill</t>
  </si>
  <si>
    <t>77 OLD TURNPIKE RD
CONCORD</t>
  </si>
  <si>
    <t>https://www4.des.state.nh.us/IISProxy/IISProxy.dll?ContentId=4855491</t>
  </si>
  <si>
    <t>Highest groundwater detections [4/1/2020]:
-PFOA = 13.6 ppt
-PFOS = 19.8 ppt
(NHDES, 06.25.2020)</t>
  </si>
  <si>
    <t>Highest groundwater detections [4/1/2020]:
-PFBA = 16.4 ppt
-PFPeA = 18.6 ppt
-PFHxA = 28.5 ppt
-PFHpA = 5.14 ppt
-PFBS = 7.03 ppt
(NHDES, 06.25.2020)</t>
  </si>
  <si>
    <t>https://www4.des.state.nh.us/DESOneStop/PRSDetail.aspx?ID=0000189&amp;Type=PRS</t>
  </si>
  <si>
    <t>https://drive.google.com/drive/u/0/folders/1RM9LFvzY2XT6kzu7rdoYaJbUHLSxIfsS</t>
  </si>
  <si>
    <t>Concord Cleaners</t>
  </si>
  <si>
    <t>82 SOUTH MAIN STREET
CONCORD</t>
  </si>
  <si>
    <t>https://www4.des.state.nh.us/IISProxy/IISProxy.dll?ContentId=4843896</t>
  </si>
  <si>
    <t>Highest groundwater detections [11/26/2019]:
-PFOA = 45.3 ppt
-PFOS = 127 ppt
(NHDES, 04.21.2020)</t>
  </si>
  <si>
    <t>Highest groundwater detections [11/26/2019]:
-PFBA = 16.9 ppt
-PFPeA = 55.7 ppt
-PFBS = 13.1 ppt
-PFHxA =32.8 ppt
-PFHpA = 17.6 ppt
-PFNA = 12.1 ppt
-PFHxS = 13.1 ppt
-PFDA = 1.61 ppt
-PFPeA = 1.73 ppt
-PFHpS = 6.41 ppt
-PFDS = 4.26 ppt
(NHDES, 04.21.2020)</t>
  </si>
  <si>
    <t>https://www4.des.state.nh.us/DESOneStop/PRSDetail.aspx?ID=0010527&amp;Type=PRS</t>
  </si>
  <si>
    <t>https://drive.google.com/drive/u/0/folders/12Va3QHD5QjFxItwoHXh8P3AbAeUPACTf</t>
  </si>
  <si>
    <t>Continental Industries</t>
  </si>
  <si>
    <t>Hinsdale, Cheshire County, New Hampshire</t>
  </si>
  <si>
    <t>253 Monument Road
Hinsdale, NH 03451</t>
  </si>
  <si>
    <t>https://www4.des.state.nh.us/IISProxy/IISProxy.dll?ContentId=4716614</t>
  </si>
  <si>
    <t>Highest groundwater detections [5/8/2018]:
-PFOA = 2.74 ppt
(NHDES, 05.2018)</t>
  </si>
  <si>
    <t>Highest groundwater detections [5/8/2018]:
-PFBA = 2.02 ppt
(NHDES, 05.2018)</t>
  </si>
  <si>
    <t>https://www4.des.state.nh.us/DESOneStop/PRSDetail.aspx?ID=0002883&amp;Type=PRS</t>
  </si>
  <si>
    <t>https://drive.google.com/drive/u/0/folders/1x0WWdzyuUQ-LPoEzElwZhPI8qhKEdSv5</t>
  </si>
  <si>
    <t>Conway Village Fire District</t>
  </si>
  <si>
    <t>Conway, New Hampshire</t>
  </si>
  <si>
    <t>PFNA = 5.1 ppt
(NHDES, 06.01.2020)</t>
  </si>
  <si>
    <t>Londonderry, Rockingham County, New Hampshire</t>
  </si>
  <si>
    <t>144 HARVEY ROAD
LONDONDERRY</t>
  </si>
  <si>
    <t>Highest groundwater detections [10/24/2019]:
-PFOA = 184 ppt
-PFOS = 548 ppt
(NHDES, 12.23.2019)</t>
  </si>
  <si>
    <t>Highest groundwater detections [10/24/2019]:
-PFNA = 12.8 ppt
(NHDES, 12.23.2019)</t>
  </si>
  <si>
    <t>https://www4.des.state.nh.us/DESOneStop/PRSDetail.aspx?ID=0014279&amp;Type=PRS</t>
  </si>
  <si>
    <t>https://drive.google.com/drive/u/0/folders/1nluaY40DYhGvxl-bfBsDhOOeTX7hpCtS</t>
  </si>
  <si>
    <t>Corn Hill Road Landfill and Stump Dump</t>
  </si>
  <si>
    <t>36 MARLBORO RD
BOSCAWEN</t>
  </si>
  <si>
    <t>https://www4.des.state.nh.us/IISProxy/IISProxy.dll?ContentId=4850150</t>
  </si>
  <si>
    <t>Highest groundwater detections [April 2020]:
-PFOA = 118 ppt
-PFOS = 49 ppt</t>
  </si>
  <si>
    <t>Highest groundwater detections [April 2020]:
-PFBA = 55.5 ppt
-PFPeA = 224 ppt
-PFHxA = 144 ppt
-PFHpA = 102 ppt
-PFNA = 4.27 ppt
-PFBS = 47.7 ppt
-PFHxS = 66.3 ppt</t>
  </si>
  <si>
    <t>https://www4.des.state.nh.us/DESOneStop/PRSDetail.aspx?ID=0001623&amp;Type=PRS</t>
  </si>
  <si>
    <t>https://drive.google.com/drive/u/0/folders/1IH8U8gkehN771Dr-YbGaPAt-P5hcgnfv</t>
  </si>
  <si>
    <t>Cross Road Landfill</t>
  </si>
  <si>
    <t>Exeter, Rockingham County, New Hampshire</t>
  </si>
  <si>
    <t>Exeter Transfer Station, NH</t>
  </si>
  <si>
    <t>https://www4.des.state.nh.us/IISProxy/IISProxy.dll?ContentId=4827141</t>
  </si>
  <si>
    <t>Highest groundwater detections [11/12/2018]:
-PFOA = 4.47 ppt
(NHDES, 01.31.2020)</t>
  </si>
  <si>
    <t>Highest groundwater detections [11/12/2018]:
-PFHxA = 6.62 ppt
(NHDES, 01.31.2020)</t>
  </si>
  <si>
    <t>https://www4.des.state.nh.us/DESOneStop/PRSDetail.aspx?ID=0000978&amp;Type=PRS</t>
  </si>
  <si>
    <t>https://drive.google.com/drive/u/0/folders/1Zpw13V68eqdZSyUQ5Z_Emh-B7VyQSFHV</t>
  </si>
  <si>
    <t>Crotched Mountain Rehab</t>
  </si>
  <si>
    <t>Greenfield, New Hampshire</t>
  </si>
  <si>
    <t>1 VERNEY DR
GREENFIELD, NH</t>
  </si>
  <si>
    <t>Croydon Landfill</t>
  </si>
  <si>
    <t>Croydon, Sullivan County, New Hampshire</t>
  </si>
  <si>
    <t>43.457347, -72.154854</t>
  </si>
  <si>
    <t>https://www4.des.state.nh.us/IISProxy/IISProxy.dll?ContentId=4768854</t>
  </si>
  <si>
    <t>Highest groundwater detections [3/8/2019]:
-PFOA = 3.0 ppt
-PFOS = 13 ppt
(NHDES, 04.15.2019)</t>
  </si>
  <si>
    <t>Highest groundwater detections [3/8/2019]:
-PFBA = 2.2 ppt
-PFPeA = 6.1 ppt
-PFHxA = 7.0 ppt
-PFHpA = 2.8 ppt
(NHDES, 04.15.2019)</t>
  </si>
  <si>
    <t>https://www4.des.state.nh.us/DESOneStop/PRSDetail.aspx?ID=0002807&amp;Type=PRS</t>
  </si>
  <si>
    <t>https://drive.google.com/drive/u/0/folders/1SlL_9PNuVUeIy01-MaG2ENF2PBLhNg0Z</t>
  </si>
  <si>
    <t>Cullen Residence</t>
  </si>
  <si>
    <t>Dover, Strafford County, New Hampshire</t>
  </si>
  <si>
    <t>20 PREBLE STREET
DOVER NH 03820</t>
  </si>
  <si>
    <t>https://www4.des.state.nh.us/IISProxy/IISProxy.dll?ContentId=4770148</t>
  </si>
  <si>
    <t>Cullen Residence [10/22/2018]:
-PFOA = ND - 39 ppt
-PFOS = ND - 16 ppt
(NHDES, 04.19.2019)</t>
  </si>
  <si>
    <t>Cullen Residence [10/22/2018]:
-PFBA = ND - 12 ppt
-PFPeA = ND - 170 ppt
-PFHxA = ND - 15 ppt
-PFHpA = ND - 12 ppt
-PFNA = ND - 3.7 ppt
-PFBS = ND - 17 ppt
-PFHxS = ND - 6.2 ppt
(NHDES, 04.19.2019)</t>
  </si>
  <si>
    <t>https://www4.des.state.nh.us/DESOneStop/PRSDetail.aspx?ID=0037626&amp;Type=PRS</t>
  </si>
  <si>
    <t>https://drive.google.com/drive/u/0/folders/1Jlg7JwsG3nuH_duz3VX5z4wtGO8K3BQe</t>
  </si>
  <si>
    <t>Daisy Cleaners</t>
  </si>
  <si>
    <t>42.78145, -71.2295</t>
  </si>
  <si>
    <t>PFNA = 5 ppt
PFHxS = 17.9 ppt
(NHDES, 06.01.2020)</t>
  </si>
  <si>
    <t>Dalton Landfill</t>
  </si>
  <si>
    <t>Dalton, Coos County, New Hampshire</t>
  </si>
  <si>
    <t>44.429906, -71.665053</t>
  </si>
  <si>
    <t>https://www4.des.state.nh.us/IISProxy/IISProxy.dll?ContentId=4847762</t>
  </si>
  <si>
    <t>Dalton Landfill [November 2019]:
-PFOA = ND - 58.9 ppt
-PFOS = ND - 590 ppt
(NHDES, 4.23.2020)</t>
  </si>
  <si>
    <t>Dalton Landfill [November 2019]:
-PFPeA = ND - 7.91 ppt
-PFHxA = ND - 6.07 ppt
-PFHxS = ND - 4.5 ppt
-PFNA = ND - 828 ppt
(NHDES, 4.23.2020)</t>
  </si>
  <si>
    <t>Additional PFAS sampling to occur during October 2021 sampling round</t>
  </si>
  <si>
    <t>https://www4.des.state.nh.us/DESOneStop/PRSDetail.aspx?ID=0000658&amp;Type=PRS</t>
  </si>
  <si>
    <t>https://drive.google.com/drive/u/0/folders/1SrPHJjTO5Y6J8iFzcVpouMRJ-Dci760q</t>
  </si>
  <si>
    <t>Dartmouth Rennie Farm Site</t>
  </si>
  <si>
    <t>Hanover, Grafton County, New Hampshire</t>
  </si>
  <si>
    <t>9 Rennie Rd, Hanover, NH</t>
  </si>
  <si>
    <t>https://www4.des.state.nh.us/IISProxy/IISProxy.dll?ContentId=4748179</t>
  </si>
  <si>
    <t>Highest groundwater detections [9/17/2018]:
-PFBA = 2.10 ppt
(NHDES, 11.30.2018)</t>
  </si>
  <si>
    <t>https://www4.des.state.nh.us/DESOneStop/PRSDetail.aspx?ID=0027737&amp;Type=PRS</t>
  </si>
  <si>
    <t>https://drive.google.com/drive/u/0/folders/1R0hi_GzXVe1wgt3cn-0GoCTj5ZPZyFmG</t>
  </si>
  <si>
    <t>DDR Seabrook</t>
  </si>
  <si>
    <t>700 Lafayette Road
Seabrook, New Hampshire 03874</t>
  </si>
  <si>
    <t>https://www4.des.state.nh.us/IISProxy/IISProxy.dll?ContentId=4755438</t>
  </si>
  <si>
    <t>Highest groundwater detections [11/29/2018]:
-PFOA = 4.6 ppt
-PFOS = 2.3 ppt
(NHDES, 01.21.2019)</t>
  </si>
  <si>
    <t>Highest groundwater detections [11/29/2018]:
-PFBA = 4.2 ppt
-PFPeA = 13 ppt
-PFBS = 11 ppt
-PFHxA = 9.7 ppt
-PFHpA = 4.3 ppt
-PFNA = 1.1 ppt
-PFHxS = 0.86 ppt
(NHDES, 01.21.2019)</t>
  </si>
  <si>
    <t>https://www4.des.state.nh.us/DESOneStop/PRSDetail.aspx?ID=0014814&amp;Type=PRS</t>
  </si>
  <si>
    <t>https://drive.google.com/drive/u/0/folders/1stpHCvf4GxqfWCSZZI8uCkmrZ2pWcg5S</t>
  </si>
  <si>
    <t>Deerfield Landfill</t>
  </si>
  <si>
    <t>Deerfield, Rockingham County, New Hampshire</t>
  </si>
  <si>
    <t>51 BROWN RD
DEERFIELD, NH</t>
  </si>
  <si>
    <t>https://www4.des.state.nh.us/IISProxy/IISProxy.dll?ContentId=4807925</t>
  </si>
  <si>
    <t>Highest groundwater detections [10/11/2018]:
-PFOA = 13.8 ppt
-PFOS = 4.47 ppt
(NHDES, 09.12.2019)</t>
  </si>
  <si>
    <t>Highest groundwater detections [10/11/2018]:
-PFBA = 12.3 ppt
-PFHxA = 5.58 ppt
(NHDES, 09.12.2019)</t>
  </si>
  <si>
    <t>https://www4.des.state.nh.us/DESOneStop/PRSDetail.aspx?ID=0000020&amp;Type=PRS</t>
  </si>
  <si>
    <t>https://drive.google.com/drive/u/0/folders/1My3nNoZQBg0mmHk3jD1VImEPjUIDAjZs</t>
  </si>
  <si>
    <t>Derry Municipal Landfill</t>
  </si>
  <si>
    <t>50 Transfer Lane, Derry, NH</t>
  </si>
  <si>
    <t>https://www4.des.state.nh.us/IISProxy/IISProxy.dll?ContentId=4854008</t>
  </si>
  <si>
    <t>Highest groundwater detections [4/16/2020]:
-PFOA = 21.4 ppt
-PFOS = 15.2 ppt
(NHDES, 06.22.2020)</t>
  </si>
  <si>
    <t>Highest groundwater detections [4/16/2020]:
-PFBA = 8.33 ppt
-PFPeA = 12.4 ppt
-PFBS = 4.9 ppt
-PFHxA = 14.8 ppt
-PFHpA = 5.10 ppt
(NHDES, 06.22.2020)</t>
  </si>
  <si>
    <t>https://www4.des.state.nh.us/DESOneStop/PRSDetail.aspx?ID=0000283&amp;Type=PRS</t>
  </si>
  <si>
    <t>https://drive.google.com/drive/u/0/folders/1aMpztrj4G89-bvBGvkI-o5JAzx32SxB2</t>
  </si>
  <si>
    <t>DFSP Newington</t>
  </si>
  <si>
    <t>43.109189, -70.803935</t>
  </si>
  <si>
    <t xml:space="preserve">On-base monitoring wells (groundwater):
 -PFOS+PFOA: 70-479,000 ppt (2014)
City of Portsmouth (drinking water):
-http://files.cityofportsmouth.com/files/ww/Pease_PFAS_Results_thru_2019_Jan.pdf
</t>
  </si>
  <si>
    <t>Highest soil detections [6/26/2019]:
-PFOA = 2750 ppt
-PFOS = 69500 ppt
(NHDES, 09.09.2019)
On-base monitoring wells - groundwater:
PFOS+PFOA = 90-1,270 ppt
(Sullivan 3.2018 - Addressing PFOS and PFOA)</t>
  </si>
  <si>
    <t>Highest soil detections [6/26/2019]:
-PFBA = 1800 ppt
-PFDS = 500 ppt
-PFDA = 1030 ppt
-PFPeA = 2200 ppt
-PFHxA = 786 ppt
-PFHpA = 866 ppt
-PFNA = 2740 ppt
-PFHxS = 1200 ppt
-PFUnDA = 915 ppt
-PFOSA = 2360 ppt
(NHDES, 09.09.2019)</t>
  </si>
  <si>
    <t>Testing of private wells in Newington related to the PFC drinking water investigation at the Former Pease Air Force Base/Pease Tradeport Authority. Samples were collected by consultants for the Air Force during 2014 to 2016. Residents above 70 ppt received alternative water or point of entry treatment systems (NHDES 1.10.2017 - NHDES State-wide Perfluorinated Chemicals (PFC) in Drinking Water Investigation). A water concerns meeting was held for Newington residents on September 26, 2017, hosted by the Air Force, NHDES, and EPA. (Town of Newington 10.24.2017 - Water Concerns Meeting)</t>
  </si>
  <si>
    <t>https://www4.des.state.nh.us/DESOneStop/PRSDetail.aspx?ID=0038213&amp;Type=PRS</t>
  </si>
  <si>
    <t>Testing for Pease</t>
  </si>
  <si>
    <t>https://drive.google.com/drive/u/1/folders/12XlnuqDYTLqincA6IRhJTGDQP4vIlV_B</t>
  </si>
  <si>
    <t>Dot Gully Hill Storage Shed</t>
  </si>
  <si>
    <t>Concord, New Hampshire</t>
  </si>
  <si>
    <t>43.2966, -71.52188</t>
  </si>
  <si>
    <t>PFHxS = 52.4 ppt
(NHDES, 06.01.2020)</t>
  </si>
  <si>
    <t>Dover Gas Works</t>
  </si>
  <si>
    <t>43.19791, -70.8775</t>
  </si>
  <si>
    <t>PFNA = 78 ppt
PFHxS = 21 ppt
(NHDES, 06.01.2020)</t>
  </si>
  <si>
    <t>Dover Landfill Superfund Site</t>
  </si>
  <si>
    <t xml:space="preserve">43.206680, -70.931363
</t>
  </si>
  <si>
    <t>https://www4.des.state.nh.us/IISProxy/IISProxy.dll?ContentId=4759735</t>
  </si>
  <si>
    <t>Dover Landfill Superfund Site [August 2018]:
-PFOA = ND - 110 ppt
-PFOS = ND - 32 ppt
(NHDES, 02.18.2019)</t>
  </si>
  <si>
    <t>Dover Landfill Superfund Site [August 2018]:
-PFBA = ND - 34 ppt
-PFPeA = ND - 28 ppt
-PFHxA = ND - 86 ppt
-PFHpA = ND - 57 ppt
-PFNA = ND - 10 ppt
-PFBS = ND - 25 ppt
-PFHxS = ND - 34 ppt
(NHDES, 02.18.2019)</t>
  </si>
  <si>
    <t>https://www4.des.state.nh.us/DESOneStop/PRSDetail.aspx?ID=0001781&amp;Type=PRS</t>
  </si>
  <si>
    <t>https://drive.google.com/drive/u/0/folders/1zyjinvRX-QKgxCGJKXYVj8-I5ygQHBL4</t>
  </si>
  <si>
    <t>Dover Public Works Garage</t>
  </si>
  <si>
    <t>43.195250, -70.868492</t>
  </si>
  <si>
    <t>PFNA = 53 ppt
PFHxS = 5 ppt
(NHDES, 06.01.2020)</t>
  </si>
  <si>
    <t>Dublin Municipal Landfill</t>
  </si>
  <si>
    <t>Dublin, Cheshire County, New Hampshire</t>
  </si>
  <si>
    <t>Dublin Town Sanitary Landfill, NH</t>
  </si>
  <si>
    <t>https://www4.des.state.nh.us/IISProxy/IISProxy.dll?ContentId=4854539</t>
  </si>
  <si>
    <t>Highest groundwater detections [April 2020]:
-PFOA = 0.62 ppt
-PFOS = 0.72 ppt
(NHDES, 06.23.2020)</t>
  </si>
  <si>
    <t>Highest groundwater detections [April 2020]:
-PFBA = 1.8 ppt
-PFPeA = 0.93 ppt
-PFBS = 0.49 ppt
-PFHxA = 0.49 ppt
-PFHpA = 0.52 ppt
-PFHxS = 0.39 ppt
(NHDES, 06.23.2020)</t>
  </si>
  <si>
    <t>https://www4.des.state.nh.us/DESOneStop/PRSDetail.aspx?ID=0001784&amp;Type=PRS</t>
  </si>
  <si>
    <t>https://drive.google.com/drive/u/0/folders/1k2iuT-pCQdi5IYsfQi-Sh-fu6GiMkv_d</t>
  </si>
  <si>
    <t>Dummer Yard Landfill</t>
  </si>
  <si>
    <t>44.478258, -71.159139</t>
  </si>
  <si>
    <t>https://www4.des.state.nh.us/IISProxy/IISProxy.dll?ContentId=4757773</t>
  </si>
  <si>
    <t>Dummer Yard Landfill - James River [12/18/2018]:
-PFOA = ND - 421 ppt
-PFOS = ND - 708 ppt
(NHDES, 02.01.2019)</t>
  </si>
  <si>
    <t>Dummer Yard Landfill - James River [12/18/2018]:
-PFBA = ND - 13.8 ppt
-PFPeA = ND - 13.4 ppt
-PFBS = ND - 3.73 ppt
-PFHxA = ND - 28.1 ppt
-PFHpA = ND - 51.4 ppt
-PFNA = ND - 13.0 ppt
-PFHxS = ND - 21.6 ppt
(NHDES, 02.01.2019)</t>
  </si>
  <si>
    <t>https://www4.des.state.nh.us/DESOneStop/PRSDetail.aspx?ID=0000151&amp;Type=PRS</t>
  </si>
  <si>
    <t>https://drive.google.com/drive/u/0/folders/1LV4Tlz6UQgqjWKOuJzyksATgKBC4uKpU</t>
  </si>
  <si>
    <t>Durham Landfill</t>
  </si>
  <si>
    <t>Durham, Strafford County, New Hampshire</t>
  </si>
  <si>
    <t>43.123167, -70.901986</t>
  </si>
  <si>
    <t>https://www4.des.state.nh.us/IISProxy/IISProxy.dll?ContentId=4807928</t>
  </si>
  <si>
    <t>Durham Landfill [7/23/2019]:
-PFOA = 25.0 ppt
-PFOS = 3.74 ppt
(NHDES, 08.06.2019)</t>
  </si>
  <si>
    <t>Durham Landfill [7/23/2019]:
-PFBA = 3.58 ppt
-PFPeA = 10.0 ppt
-PFHxA = 12.9 ppt
-PFHpA = 9.92 ppt
-PFBS = 2.69 ppt
-PFHxS = 8.32 ppt
(NHDES, 08.06.2019)</t>
  </si>
  <si>
    <t>https://www4.des.state.nh.us/DESOneStop/PRSDetail.aspx?ID=0002115&amp;Type=PRS</t>
  </si>
  <si>
    <t>https://drive.google.com/drive/u/0/folders/1AJrq4Klk9dE51EVlD5QNRK4knLWuwIeO</t>
  </si>
  <si>
    <t>E &amp; R Laundry</t>
  </si>
  <si>
    <t>42.987536, -71.461292</t>
  </si>
  <si>
    <t>PFNA = 7.6 ppt
PFHxS = 46 ppt
(NHDES, 06.01.2020)</t>
  </si>
  <si>
    <t>Eastman</t>
  </si>
  <si>
    <t>Grantham, New Hampshire</t>
  </si>
  <si>
    <t>31 Draper Rd, Grantham, NH 03753</t>
  </si>
  <si>
    <t>Effingham Transfer Station</t>
  </si>
  <si>
    <t>Effingham, Carroll County, New Hampshire</t>
  </si>
  <si>
    <t>43.7409, -71.0042</t>
  </si>
  <si>
    <t>https://www4.des.state.nh.us/IISProxy/IISProxy.dll?ContentId=4838809</t>
  </si>
  <si>
    <t>Highest Detections [9/23/2019]:
-PFOA = 30.3 ppt
-PFOS = 123 ppt
(NHDES, 11.19.2019)</t>
  </si>
  <si>
    <t>Highest Detections [9/23/2019]:
-PFHxS = 26.6 ppt
-PFPeA = 4.94 ppt
-PFHxA = 6.87 ppt
-PFHpA = 5.59 ppt
(NHDES, 11.19.2019)</t>
  </si>
  <si>
    <t>https://www4.des.state.nh.us/DESOneStop/PRSDetail.aspx?ID=0000555&amp;Type=PRS</t>
  </si>
  <si>
    <t>https://drive.google.com/drive/u/0/folders/1YmdN83TZ8GPGxLs6WRdIPTHUOZxiUC1Z</t>
  </si>
  <si>
    <t>Emerson Road Landfill</t>
  </si>
  <si>
    <t>Stark, Coos County, New Hampshire</t>
  </si>
  <si>
    <t>44.616743, -71.476421</t>
  </si>
  <si>
    <t>https://www4.des.state.nh.us/IISProxy/IISProxy.dll?ContentId=4689965</t>
  </si>
  <si>
    <t>Highest groundwater detections [11/14/2017]:
-PFOA = 7.1 ppt
(NHDES, 12.22.2017)</t>
  </si>
  <si>
    <t>Also known as James River Bark Pile</t>
  </si>
  <si>
    <t>https://www4.des.state.nh.us/DESOneStop/PRSDetail.aspx?ID=0000226&amp;Type=PRS</t>
  </si>
  <si>
    <t>https://drive.google.com/drive/u/0/folders/1H7QhCbgN7fSuhq7-x0v96gFbjnvcU3Yt</t>
  </si>
  <si>
    <t>Emery Drive Site</t>
  </si>
  <si>
    <t>Atkinson, Rockingham County, New Hampshire</t>
  </si>
  <si>
    <t>9 Belknap Drive
Atkinson, NH 03811</t>
  </si>
  <si>
    <t>Highest groundwater detections [11/26/2018]:
-PFOA = 6.6 ppt
-PFOS = 2.1 ppt
(NHDES, 01.02.2019)</t>
  </si>
  <si>
    <t>https://www4.des.state.nh.us/DESOneStop/PRSDetail.aspx?ID=0012309&amp;Type=PRS</t>
  </si>
  <si>
    <t>https://drive.google.com/drive/u/0/folders/1KKheXYZmYX4r42t30n8w9194vcQ1PjaP</t>
  </si>
  <si>
    <t>Enterprise Car Rental</t>
  </si>
  <si>
    <t>10 NAVIGATOR RD
LONDONDERRY</t>
  </si>
  <si>
    <t>https://www4.des.state.nh.us/IISProxy/IISProxy.dll?ContentId=4822546</t>
  </si>
  <si>
    <t>Highest groundwater detections [10/14/2019]:
-PFOA = 56.7 ppt
-PFOS = 5.81 ppt
(NHDES, 12.20.2019)</t>
  </si>
  <si>
    <t>Highest groundwater detections [10/14/2019]:
-PFBA = 14.2 ppt
-PFPeA = 21.8 ppt
-PFHxA = 24.2 ppt
-PFHpA = 16.6 ppt
-PFHxS = 4.82 ppt
(NHDES, 12.20.2019)</t>
  </si>
  <si>
    <t>https://www4.des.state.nh.us/DESOneStop/PRSDetail.aspx?ID=0006763&amp;Type=PRS</t>
  </si>
  <si>
    <t>https://drive.google.com/drive/u/0/folders/1r727UKCY7ZiC1uV80swF3fiUIyP-yQJH</t>
  </si>
  <si>
    <t>Epping Wastewater Treatment Facility</t>
  </si>
  <si>
    <t>Epping, New Hampshire</t>
  </si>
  <si>
    <t>LAGOON RD
EPPING, NH</t>
  </si>
  <si>
    <t>PFNA = 35.3 ppt
(NHDES, 06.01.2020)</t>
  </si>
  <si>
    <t>Errol Landfill</t>
  </si>
  <si>
    <t>Errol, Coos County, New Hampshire</t>
  </si>
  <si>
    <t>44.789115, -71.157342</t>
  </si>
  <si>
    <t>https://www4.des.state.nh.us/IISProxy/IISProxy.dll?ContentId=4813102</t>
  </si>
  <si>
    <t>Highest groundwater detections [8/8/2019]:
-PFOA = 20.6 ppt
-PFOS = 5.66 ppt
(NHDES, 10.21.2019)</t>
  </si>
  <si>
    <t>https://www4.des.state.nh.us/DESOneStop/PRSDetail.aspx?ID=0001800&amp;Type=PRS</t>
  </si>
  <si>
    <t>https://drive.google.com/drive/u/0/folders/11yEF8wxZB4lkpTQWpMBmoEV7UJSg6BoV</t>
  </si>
  <si>
    <t>Esslinger Oil Undercoating</t>
  </si>
  <si>
    <t>Alstead, New Hampshire</t>
  </si>
  <si>
    <t>87 HILL RD
ALSTEAD, NH</t>
  </si>
  <si>
    <t>Eversource Energy (Former Psnh)</t>
  </si>
  <si>
    <t>43.11157, -71.985</t>
  </si>
  <si>
    <t>PFNA = 161 ppt
PFHxS = 7.88 ppt
(NHDES, 06.01.2020)</t>
  </si>
  <si>
    <t>Exeter Wastewater Treatment Facility UWW</t>
  </si>
  <si>
    <t>Lagoon</t>
  </si>
  <si>
    <t>Exeter, New Hampshire</t>
  </si>
  <si>
    <t>42.996967, -70.944756</t>
  </si>
  <si>
    <t>PFNA = 8.1 ppt
PFHxS = 16 ppt
(NHDES, 06.01.2020)</t>
  </si>
  <si>
    <t>Exit 13 Coal Tar Pond</t>
  </si>
  <si>
    <t>43.195335, -71.525180</t>
  </si>
  <si>
    <t>https://www4.des.state.nh.us/IISProxy/IISProxy.dll?ContentId=4844104</t>
  </si>
  <si>
    <t>Highest groundwater detections [2019]:
-PFOA = 21.8 ppt
-PFOS = 63.3 ppt
(NHDES, 05.12.2020)</t>
  </si>
  <si>
    <t>Highest groundwater detections [2019]:
-PFBA = 4.5 ppt
-PFPeA = 6.58 ppt
-PFBS = 5.17 ppt
-PFHxA = 11.2 ppt
-PFHpA = 9.33 ppt
-PFHxS = 3.57 ppt
(NHDES, 05.12.2020)</t>
  </si>
  <si>
    <t>https://www4.des.state.nh.us/DESOneStop/PRSDetail.aspx?ID=0004042&amp;Type=PRS</t>
  </si>
  <si>
    <t>https://drive.google.com/drive/u/0/folders/17uVj2sCGN6WI3YOGrzHaXO2skje9cKbT</t>
  </si>
  <si>
    <t>Fab Braze Corp</t>
  </si>
  <si>
    <t>476 AMHERST ST
NASHUA, NH</t>
  </si>
  <si>
    <t>Faran Property</t>
  </si>
  <si>
    <t>42 Bridgewater Hill Road
Bridgewater, New Hampshire</t>
  </si>
  <si>
    <t>https://www4.des.state.nh.us/IISProxy/IISProxy.dll?ContentId=4766198</t>
  </si>
  <si>
    <t>Highest groundwater detections [9/13/2018]:
-PFOA = 5.35 ppt
(NHDES, 03.25.2019)</t>
  </si>
  <si>
    <t>https://www4.des.state.nh.us/DESOneStop/PRSDetail.aspx?ID=0035350&amp;Type=PRS</t>
  </si>
  <si>
    <t>https://drive.google.com/drive/u/0/folders/1VeUKxSxt5rDG7dkBG7Kfl4glJBX1251n</t>
  </si>
  <si>
    <t>Farmington Municipal Landfill</t>
  </si>
  <si>
    <t>Dump Rd
Farmington, NH 03835</t>
  </si>
  <si>
    <t>https://www4.des.state.nh.us/IISProxy/IISProxy.dll?ContentId=4849027</t>
  </si>
  <si>
    <t>Farmington Municipal Landfill [4/28/2020]:
-PFOA = 96.7 - 139 ppt
-PFOS = 4.47 - 240 ppt
(NHDES, 06.04.2020)</t>
  </si>
  <si>
    <t>Farmington Municipal Landfill [4/28/2020]:
-PFBA = 7.43 - 18.7 ppt
-PFPeA = 11.3.- 40.4 ppt
-PFHxA = 16.1 - 66 ppt
-PFHpA = 14.8 - 58 ppt
-PFBS = 8.58 - 44.4 ppt
-PFHxS = 12.8 - 41.4 ppt
(NHDES, 06.04.2020)</t>
  </si>
  <si>
    <t>https://www4.des.state.nh.us/DESOneStop/PRSDetail.aspx?ID=0001803&amp;Type=PRS</t>
  </si>
  <si>
    <t>https://drive.google.com/drive/u/0/folders/1uvofFbqIU1p_l-JZ31m1uh_TMrUfalxj</t>
  </si>
  <si>
    <t>Farmington Rib Site Mw-14</t>
  </si>
  <si>
    <t>Farmington, New Hampshire</t>
  </si>
  <si>
    <t>43.39481, -71.51679</t>
  </si>
  <si>
    <t>PFHxS = 5.63 ppt
(NHDES, 06.01.2020)</t>
  </si>
  <si>
    <t>Fimbel Door Tannery Sludge Landfill</t>
  </si>
  <si>
    <t>24 Fox Street
Nashua, NH 03060</t>
  </si>
  <si>
    <t>https://www4.des.state.nh.us/IISProxy/IISProxy.dll?ContentId=4759234</t>
  </si>
  <si>
    <t>Highest groundwater detections [5/15/2018]:
-PFOA = 16.2 ppt
-PFOS = 3.61 ppt
(NHDES, 02.12.2019)</t>
  </si>
  <si>
    <t>Highest groundwater detections [5/15/2018]:
-PFHxA = 6.06 ppt
(NHDES, 02.12.2019)</t>
  </si>
  <si>
    <t>https://www4.des.state.nh.us/DESOneStop/PRSDetail.aspx?ID=0000405&amp;Type=PRS</t>
  </si>
  <si>
    <t>https://drive.google.com/drive/u/0/folders/1za5j3wM5V4_XoxSQfnivtvnxc7SiVXRv</t>
  </si>
  <si>
    <t>Findings Inc</t>
  </si>
  <si>
    <t>160 Water Street
Keene, New Hampshire</t>
  </si>
  <si>
    <t>Highest groundwater detections [4/30/2019]:
-PFOA = 5 ppt
-PFOS = 3.4 ppt
(NHDES, 06.26.2019)</t>
  </si>
  <si>
    <t>Highest groundwater detections [4/30/2019]:
-PFBA = 6 ppt
-PFPeA = 2.7 ppt
-PFBS = 2.3 ppt
-PFHxA = 2.6 ppt
(NHDES, 06.26.2019)</t>
  </si>
  <si>
    <t>Jewelry shop</t>
  </si>
  <si>
    <t>https://www4.des.state.nh.us/DESOneStop/PRSDetail.aspx?ID=0033819&amp;Type=PRS</t>
  </si>
  <si>
    <t>https://drive.google.com/drive/u/0/folders/1vOu59QDlZOXkor_f_Hm-aWP19xa7e0o_</t>
  </si>
  <si>
    <t>Fletcher Mountain - 14 Depot St</t>
  </si>
  <si>
    <t>Goffstown, New Hampshire</t>
  </si>
  <si>
    <t>43.1933, -71.62217</t>
  </si>
  <si>
    <t>PFNA = 15 ppt
PFHxS = 160 ppt
(NHDES, 06.01.2020)</t>
  </si>
  <si>
    <t>Flight One</t>
  </si>
  <si>
    <t>1 INDUSTRIAL DRIVE
LONDONDERRY</t>
  </si>
  <si>
    <t>https://www4.des.state.nh.us/IISProxy/IISProxy.dll?ContentId=4802047</t>
  </si>
  <si>
    <t>Highest groundwater detections [4/18/2018]:
-PFOA = 52.4 ppt
-PFOS = 17.2 ppt
(NHDES, 08.26.2019)</t>
  </si>
  <si>
    <t>Highest groundwater detections [4/18/2018]:
-PFBA = 6.74 ppt
-PFPeA = 9.04 ppt
-PFBS = 1.98 ppt
-PFHxA = 11.3 ppt
-PFHpA = 9.50 ppt
-PFNA = 2.68 ppt
-PFHxS = 11.8 ppt
(NHDES, 08.26.2019)</t>
  </si>
  <si>
    <t>https://www4.des.state.nh.us/DESOneStop/PRSDetail.aspx?ID=0000500&amp;Type=PRS</t>
  </si>
  <si>
    <t>https://drive.google.com/drive/u/0/folders/1mkTnNCmoAVvGIZUehZgY607BM6FDoJTC</t>
  </si>
  <si>
    <t>Fogg Auto Salvage Property</t>
  </si>
  <si>
    <t>Seabrook, New Hampshire</t>
  </si>
  <si>
    <t>45 STARD RD
SEABROOK, NH</t>
  </si>
  <si>
    <t>Former A.C. Lawrence Tannery Site</t>
  </si>
  <si>
    <t>Winchester, Cheshire County, New Hampshire</t>
  </si>
  <si>
    <t>Bridge St, Winchester, NH</t>
  </si>
  <si>
    <t>Highest groundwater detections [3/5/2020]:
-PFOA = 37.2 ppt
-PFOS = 101 ppt
(NHDES, 04.29.2020)</t>
  </si>
  <si>
    <t>Highest groundwater detections [3/5/2020]:
-PFBA = 4.75 ppt
-PFBS = 2.16 ppt
-PFHxA = 3.95 ppt
-PFHpA = 5.78 ppt
-PFHxS = 10.9 ppt
(NHDES, 04.29.2020)</t>
  </si>
  <si>
    <t>https://www4.des.state.nh.us/DESOneStop/PRSDetail.aspx?ID=0002079&amp;Type=PRS</t>
  </si>
  <si>
    <t>https://drive.google.com/drive/u/0/folders/1EjhhOZAgWGKh9wgjYjyF-U0XojdXgHA-</t>
  </si>
  <si>
    <t>Former ABC Fabricators</t>
  </si>
  <si>
    <t>Laconia, Belknap County, New Hampshire</t>
  </si>
  <si>
    <t>30 COOK CT
LACONIA</t>
  </si>
  <si>
    <t>Highest groundwater detections [6/29/2019]:
-PFOA = 16 ppt
-PFOS = 20 ppt
(NHDES, 07.31.2019)</t>
  </si>
  <si>
    <t>Highest groundwater detections [6/29/2019]:
-PFHxA = 5 ppt
(NHDES, 07.31.2019)</t>
  </si>
  <si>
    <t>https://www4.des.state.nh.us/DESOneStop/PRSDetail.aspx?ID=0028683&amp;Type=PRS</t>
  </si>
  <si>
    <t>https://drive.google.com/drive/u/0/folders/1PDyT1HONRXx1hamcGLksPtjSbEn5czKX</t>
  </si>
  <si>
    <t>Former ACT</t>
  </si>
  <si>
    <t>100 Northeastern Boulevard
Nashua, NH</t>
  </si>
  <si>
    <t>https://www4.des.state.nh.us/IISProxy/IISProxy.dll?ContentId=4743984</t>
  </si>
  <si>
    <t>Highest groundwater detections [5/15/2018]:
-PFOA = 14 ppt
-PFOS = 37 ppt
(NHDES, 08.16.2018)</t>
  </si>
  <si>
    <t>Highest groundwater detections [5/15/2018]:
-PFBA = 5.5 ppt
-PFPeA = 13 ppt
-PFBS = 2.0 ppt
-PFHxA = 8.2 ppt
-PFHpA = 2.9 ppt
-PFNA = 1.4 ppt
-PFHxS = 3.0 ppt
(NHDES, 08.16.2018)</t>
  </si>
  <si>
    <t>https://www4.des.state.nh.us/DESOneStop/PRSDetail.aspx?ID=0001774&amp;Type=PRS</t>
  </si>
  <si>
    <t>https://drive.google.com/drive/u/0/folders/1tSVtIovUn-dWSXGcEM2LHrAWUS9yd3FC</t>
  </si>
  <si>
    <t>Former Advanced Recycling</t>
  </si>
  <si>
    <t>10 WALLACE ST
ROCHESTER</t>
  </si>
  <si>
    <t>Former Advanced Recycling [5/1/2019]:
-PFOA = 29 ppt
-PFOS = 17 ppt
(NHDES, 1.24.2020)</t>
  </si>
  <si>
    <t>Former Advanced Recycling [5/1/2019]:
-PFBA = 9 ppt
-PFPeA = 4.7 ppt
-PFHxA = 7.9 ppt
-PFHpA = 7.7 ppt
-PFNA = 2.3 ppt
-PFBS = 7.2 ppt
-PFHxS = 7.2 ppt
(NHDES, 1.24.2020)</t>
  </si>
  <si>
    <t>https://www4.des.state.nh.us/DESOneStop/PRSDetail.aspx?ID=0016625&amp;Type=PRS</t>
  </si>
  <si>
    <t>https://drive.google.com/drive/u/0/folders/1OaCY9uKLFIMYvzF3JgtRdwVH_QSstbsC</t>
  </si>
  <si>
    <t>Former Aerotronic Site</t>
  </si>
  <si>
    <t>Contoocook, Merrimack County, New Hampshire</t>
  </si>
  <si>
    <t>28 RIVERSIDE DR
HOPKINTON</t>
  </si>
  <si>
    <t>https://www4.des.state.nh.us/IISProxy/IISProxy.dll?ContentId=4822552</t>
  </si>
  <si>
    <t>Highest groundwater detections [10/9/2019]:
-PFOA = 167 ppt
-PFOS = 1530 ppt
(NHDES, 12.2019)</t>
  </si>
  <si>
    <t>Highest groundwater detections [10/9/2019]:
-PFBA = 11.8 ppt
-PFPeA = 16.3 ppt
-PFHxA = 41.5 ppt
-PFHpA = 20.7 ppt
-PFNA = 11.7 ppt
-PFBS = 4.89 ppt
-PFHxS = 306 ppt
(NHDES, 12.2019)</t>
  </si>
  <si>
    <t>https://www4.des.state.nh.us/DESOneStop/PRSDetail.aspx?ID=0002866&amp;Type=PRS</t>
  </si>
  <si>
    <t>https://drive.google.com/drive/u/0/folders/1dqJoZk6WM61nxfAUGwhD00hLF7ZzIGL6</t>
  </si>
  <si>
    <t>Former Allied Leather Tannery</t>
  </si>
  <si>
    <t>27 CANAL ST
CONCORD</t>
  </si>
  <si>
    <t>https://www4.des.state.nh.us/IISProxy/IISProxy.dll?ContentId=4821249</t>
  </si>
  <si>
    <t>Highest groundwater detections [10/29/2019]:
-PFOA = 10 ppt
-PFOS = 39 ppt
(NHDES, 12.13.2019)</t>
  </si>
  <si>
    <t>Highest groundwater detections [10/29/2019]:
-PFBA = 4.9 ppt
-PFPeA = 9.8 ppt
-PFBS = 9.7 ppt
-PFDA = 0.53 ppt
-PFHxA = 8.1 ppt
-PFHpA = 3.2 ppt
-PFNA = 1.6 ppt
-PFHxS = 5.5 ppt
(NHDES, 12.13.2019)</t>
  </si>
  <si>
    <t>https://www4.des.state.nh.us/DESOneStop/PRSDetail.aspx?ID=0012975&amp;Type=PRS</t>
  </si>
  <si>
    <t>https://drive.google.com/drive/u/0/folders/1gDKREFeHRU4pssCSmKdbGuqHbM_rsH4W</t>
  </si>
  <si>
    <t>Former Alltex Uniform</t>
  </si>
  <si>
    <t>Colonial Services Site</t>
  </si>
  <si>
    <t>124 BARTLETT ST.
PORTSMOUTH</t>
  </si>
  <si>
    <t>Highest groundwater detections [5/14/2020]:
-PFOA = 60.1 ppt
-PFOS = 410 ppt
(NHDES, 06.28.2019)</t>
  </si>
  <si>
    <t>Highest groundwater detections [5/14/2020]:
-PFBA = 11.8 ppt
-PFPeA = 23.6 ppt
-PFBS = 7.11 ppt
-PFHxA = 24.8 ppt
-PFHpA = 11.9 ppt
-PFNA = 5.87 ppt
-PFHxS = 11.9 ppt
-PFDA = 5.25 ppt
-PFDS = 2.05 ppt
-PFHpS = 3.48 ppt
-PFPeS = 2.83 ppt
-N-MeFOSAA = 3.66 ppt
-6:2 FTS = 9.33 ppt
(NHDES, 06.28.2019)</t>
  </si>
  <si>
    <t>https://www4.des.state.nh.us/DESOneStop/PRSDetail.aspx?ID=0008283&amp;Type=PRS</t>
  </si>
  <si>
    <t>https://drive.google.com/drive/u/0/folders/1wyKWSS4wZO4T_KHFstoMtW-Be8jefMWi</t>
  </si>
  <si>
    <t>Former Bournival Kia Site</t>
  </si>
  <si>
    <t>2458 LAFAYETTE ROAD
PORTSMOUTH</t>
  </si>
  <si>
    <t>Highest groundwater detections [10/26/2018]:
-PFOA = 12 ppt
-PFOS = 10 ppt
(NHDES, 12.14.2018)</t>
  </si>
  <si>
    <t>Highest groundwater detections [10/26/2018]:
-PFBA = 7.1 ppt
-PFPeA = 12 ppt
-PFBS = 7 ppt
-PFHxA = 11 ppt
-PFHpA = 3.9 ppt
-PFNA = 2.3 ppt
-PFHxS = 2.9 ppt
(NHDES, 12.14.2018)</t>
  </si>
  <si>
    <t>https://www4.des.state.nh.us/DESOneStop/PRSDetail.aspx?ID=0025065&amp;Type=PRS</t>
  </si>
  <si>
    <t>https://drive.google.com/drive/u/0/folders/1QkWShGjmt22M1Cxb2Vgzc0HwlqoNJbIp</t>
  </si>
  <si>
    <t>Former Burn Dump</t>
  </si>
  <si>
    <t>43.512603, -71.450158</t>
  </si>
  <si>
    <t>https://www4.des.state.nh.us/IISProxy/IISProxy.dll?ContentId=4756005</t>
  </si>
  <si>
    <t>Highest groundwater detections [11/29/2018]:
-PFOA = 6.60 ppt
-PFOS = 5.01 ppt
(NHDES, 01.22.2019)</t>
  </si>
  <si>
    <t>Highest groundwater detections [11/29/2018]:
-PFBA = 31.7 ppt
-PFPeA = 28.4 ppt
-PFHxA = 17.1 ppt
-PFHpA = 4.45 ppt
(NHDES, 01.22.2019)</t>
  </si>
  <si>
    <t>https://www4.des.state.nh.us/DESOneStop/PRSDetail.aspx?ID=0013055&amp;Type=PRS</t>
  </si>
  <si>
    <t>https://drive.google.com/drive/u/0/folders/19OCwHREcH4Ii8cf6R0EWJWjKNx9Tw4G3</t>
  </si>
  <si>
    <t>Former Ciao Pasta</t>
  </si>
  <si>
    <t>Franklin, Merrimack County, New Hampshire</t>
  </si>
  <si>
    <t>194 - 202 CENTRAL ST
FRANKLIN</t>
  </si>
  <si>
    <t>https://www4.des.state.nh.us/IISProxy/IISProxy.dll?ContentId=4783973</t>
  </si>
  <si>
    <t>Highest groundwater detections [12/5/2018]:
-PFOA = 120 ppt
-PFOS = 200 ppt
(NHDES, 06.26.2019)</t>
  </si>
  <si>
    <t>Highest groundwater detections [12/5/2018]:
-PFBA = 55 ppt
-PFPeA = 410 ppt
-PFBS = 5.8 ppt
-PFHxA = 150 ppt
-PFHpA = 66 ppt
-PFNA = 16 ppt
-PFHxS = 76 ppt
(NHDES, 06.26.2019)</t>
  </si>
  <si>
    <t>https://www4.des.state.nh.us/DESOneStop/PRSDetail.aspx?ID=0037800&amp;Type=PRS</t>
  </si>
  <si>
    <t>https://drive.google.com/drive/u/0/folders/1fKrYDpYWsi9fyEpLi30Q56DkzrtFueMX</t>
  </si>
  <si>
    <t>Former Collins &amp; Aikman TEG Facility</t>
  </si>
  <si>
    <t>https://www4.des.state.nh.us/IISProxy/IISProxy.dll?ContentId=4850175</t>
  </si>
  <si>
    <t>Former Collins &amp; Aikman TEG Facility [11/29/2018]:
-PFOA = 4.05 ppt
-PFOS = 28.8 ppt
(NHDES, 06.05.2020)</t>
  </si>
  <si>
    <t>Former Collins &amp; Aikman TEG Facility [11/29/2018]:
-PFBA = ND - 3.08 ppt
-PFPeA = ND - 2.94 ppt
-PFHxA = ND - 2.25 ppt
-PFHpA = ND - 1.88 ppt
(NHDES, 06.05.2020)</t>
  </si>
  <si>
    <t>https://www4.des.state.nh.us/DESOneStop/PRSDetail.aspx?ID=0013955&amp;Type=PRS</t>
  </si>
  <si>
    <t>https://drive.google.com/drive/u/0/folders/1mhJHEn07vZCheS4lfiy5g-ytPVD68dTu</t>
  </si>
  <si>
    <t>Former Cray Oil Facility</t>
  </si>
  <si>
    <t>Woodsville, Grafton County, New Hampshire</t>
  </si>
  <si>
    <t>https://www4.des.state.nh.us/IISProxy/IISProxy.dll?ContentId=4751078</t>
  </si>
  <si>
    <t>Highest groundwater detections [4/25/2018]:
-PFOS = 24.0 ppt
(NHDES, 12.30.2018)</t>
  </si>
  <si>
    <t>https://www4.des.state.nh.us/DESOneStop/PRSDetail.aspx?ID=0013105&amp;Type=PRS</t>
  </si>
  <si>
    <t>https://drive.google.com/drive/u/0/folders/1HeXBFIlHdnNEvJjDLVeLHx1uqTYkSO6C</t>
  </si>
  <si>
    <t>Former Dorr Woolen Facility</t>
  </si>
  <si>
    <t>529 SUNAPEE ST
NEWPORT</t>
  </si>
  <si>
    <t>https://www4.des.state.nh.us/IISProxy/IISProxy.dll?ContentId=4758774</t>
  </si>
  <si>
    <t>Highest groundwater detections [October 2018]:
-PFOA = 1960 ppt
-PFOS = 16.5 ppt
(NHDES, 02.08.2019)</t>
  </si>
  <si>
    <t>Highest groundwater detections [October 2018]:
-PFBA = 258 ppt
-PFPeA = 1120 ppt
-PFHxA = 942 ppt
-PFHpA = 761 ppt
-PFNA = 484 ppt
-PFBS = 2.29 ppt
-6:2 FTS = 23.60 ppt
-PFDA = 745 ppt
-8:2 FTS = 32.1 ppt
-PFUnA = 38.0 ppt
(NHDES, 02.08.2019)</t>
  </si>
  <si>
    <t>https://www4.des.state.nh.us/DESOneStop/PRSDetail.aspx?ID=0013297&amp;Type=PRS</t>
  </si>
  <si>
    <t>https://drive.google.com/drive/u/0/folders/1SR_jVhvHmIzELzfveh8waKBgJ2D5xRKM</t>
  </si>
  <si>
    <t>Former EleCentero-Circuits</t>
  </si>
  <si>
    <t>64 N PRIMROSE DR
LACONIA</t>
  </si>
  <si>
    <t>https://www4.des.state.nh.us/IISProxy/IISProxy.dll?ContentId=4851642</t>
  </si>
  <si>
    <t>Highest groundwater detections [4/21/2020]:
-PFOA = 29 ppt
-PFOS = 170 ppt
(NHDES, 05.18.2020)</t>
  </si>
  <si>
    <t>Highest groundwater detections [4/21/2020]:
-PFBA = 2.5 ppt
-PFPeA =  16 ppt
-PFHxA = 53 ppt
-PFHpA = 10 ppt
-PFBS = 62 ppt
-PFHxS = 260 ppt
(NHDES, 05.18.2020)</t>
  </si>
  <si>
    <t>https://www4.des.state.nh.us/DESOneStop/PRSDetail.aspx?ID=0000914&amp;Type=PRS</t>
  </si>
  <si>
    <t>https://drive.google.com/drive/u/0/folders/1CWoWH3wqVWfSVBDmlUNrj2Rt8_JNdN1N</t>
  </si>
  <si>
    <t>Former Elexsys International</t>
  </si>
  <si>
    <t>41 Simon Street
Nashua, NH</t>
  </si>
  <si>
    <t>Highest groundwater detections [8/26/2019]:
-PFOA = 43.1 ppt
-PFOS = 32.7 ppt
(NHDES, 10.30.2019)</t>
  </si>
  <si>
    <t>Highest groundwater detections [8/26/2019]:
-PFBA = 7.8 ppt
-PFPeA = 17.9 ppt
-PFBS = 13.6 ppt
-PFHxA = 14.5 ppt
-PFHpA = 12.8 ppt
-PFNA = 4.38 ppt
-PFHxS = 4.43 ppt
(NHDES, 10.30.2019)</t>
  </si>
  <si>
    <t>https://www4.des.state.nh.us/DESOneStop/PRSDetail.aspx?ID=0003584&amp;Type=PRS</t>
  </si>
  <si>
    <t>https://drive.google.com/drive/u/0/folders/18pk2o0wScICirH6UZfcOOUeJ9df0J8Hu</t>
  </si>
  <si>
    <t>Former Elite Laundry Site</t>
  </si>
  <si>
    <t>Jaffrey, Cheshire County, New Hampshire</t>
  </si>
  <si>
    <t>10 Laundry Way, Jaffrey, NH</t>
  </si>
  <si>
    <t>https://www4.des.state.nh.us/IISProxy/IISProxy.dll?ContentId=4671659</t>
  </si>
  <si>
    <t>Highest groundwater detections [5/24/2017]:
-PFOA = 26 ppt
-PFOS = 110 ppt
(NHDES, 08.16.2017)</t>
  </si>
  <si>
    <t>Highest groundwater detections [5/24/2017]:
-PFBA = 2.9 ppt
-PFPeA = 16 ppt
-PFBS = 2.2 ppt
-PFHxA = 7.0 ppt
-PFHpA = 15 ppt
-PFNA = 1.6 ppt
-PFHxS = 13 ppt
-PFDA = 1.1 ppt
-PFHpS = 1.9 ppt
(NHDES, 08.16.2017)</t>
  </si>
  <si>
    <t>https://www4.des.state.nh.us/DESOneStop/PRSDetail.aspx?ID=0009307&amp;Type=PRS</t>
  </si>
  <si>
    <t>https://drive.google.com/drive/u/0/folders/1w0pu6gW3pAfoUedqBT7bdr96cmViL3Yo</t>
  </si>
  <si>
    <t>Former Elliot Rose Landfill</t>
  </si>
  <si>
    <t>32 DOVER POINT RD
DOVER</t>
  </si>
  <si>
    <t>https://www4.des.state.nh.us/IISProxy/IISProxy.dll?ContentId=4734099</t>
  </si>
  <si>
    <t>Former Elliot Rose Landfill [6/15/2018]:
-PFOA = ND - 42.3 ppt
-PFOS = ND - 520 ppt
(NHDES, 08.21.2018)</t>
  </si>
  <si>
    <t>Former Elliot Rose Landfill [6/15/2018]:
-PFBA = ND - 19.7 ppt
-PFPeA = ND - 20.3 ppt
-PFHxA = ND - 24.0 ppt
-PFHpA = ND - 21.9 ppt
-PFBS = ND - 4.06 ppt
-PFHxS = ND - 10.50 ppt
(NHDES, 08.21.2018)</t>
  </si>
  <si>
    <t>https://www4.des.state.nh.us/DESOneStop/PRSDetail.aspx?ID=0037945&amp;Type=PRS</t>
  </si>
  <si>
    <t>https://drive.google.com/drive/u/0/folders/1b06YuJd0PPXVCoPQsvw_uQ5DMJ9Dkwo-</t>
  </si>
  <si>
    <t>Former Essex Mills</t>
  </si>
  <si>
    <t>Newmarket, New Hampshire</t>
  </si>
  <si>
    <t>10 BAY RD
NEWMARKET, NH</t>
  </si>
  <si>
    <t>Former Fluffy's Convenience Store</t>
  </si>
  <si>
    <t>545 Laconia Road
Tilton, New Hampshire</t>
  </si>
  <si>
    <t>https://www4.des.state.nh.us/IISProxy/IISProxy.dll?ContentId=4746254</t>
  </si>
  <si>
    <t>Highest groundwater detections [9/28/2018]:
-PFOA = 2.4 ppt
-PFOS = 5.4 ppt
(NHDES, 11.06.2018)</t>
  </si>
  <si>
    <t>Highest groundwater detections [9/28/2018]:
-PFBA = 92 ppt
-PFBS = 1.3 ppt
-PFHxA = 2.1 ppt
-PFHpA = 1.5 ppt
-PFNA = 1.5 ppt
(NHDES, 11.06.2018)</t>
  </si>
  <si>
    <t>https://www4.des.state.nh.us/DESOneStop/PRSDetail.aspx?ID=0001473&amp;Type=PRS</t>
  </si>
  <si>
    <t>https://drive.google.com/drive/u/0/folders/1vi0diCv9duOddK1pMaWpC9nQEFr3_rCW</t>
  </si>
  <si>
    <t>Former Foye's Corner Market Property</t>
  </si>
  <si>
    <t>Rye, Rockingham County, New Hampshire</t>
  </si>
  <si>
    <t>5 PIONEER ROAD
RYE</t>
  </si>
  <si>
    <t>Highest groundwater detections [1/14/2020]:
-PFOA = 30.6 ppt
-PFOS = 5.77 ppt
(NHDES, 03.02.2020)</t>
  </si>
  <si>
    <t>Highest groundwater detections [1/14/2020]:
-PFBA = 23.6 ppt
-PFPeA = 81.4 ppt
-PFBS = 33.8 ppt
-PFHxA = 75 ppt
-PFHpA = 15 ppt
-PFHxS = 2.67 ppt
(NHDES, 03.02.2020)</t>
  </si>
  <si>
    <t>https://www4.des.state.nh.us/DESOneStop/PRSDetail.aspx?ID=0010683&amp;Type=PRS</t>
  </si>
  <si>
    <t>https://drive.google.com/drive/u/0/folders/1OY-XcCu9jCkPtgprOEzx58P36S0Bqgcn</t>
  </si>
  <si>
    <t>Former Gary's Fuels</t>
  </si>
  <si>
    <t>Haverhill, Grafton County, New Hampshire</t>
  </si>
  <si>
    <t>2838 Dartmouth College Hw, North Haverhill, NH</t>
  </si>
  <si>
    <t>"The source of the PFAS is not clear"
(NHDES, 7.12.2018)</t>
  </si>
  <si>
    <t>https://www4.des.state.nh.us/IISProxy/IISProxy.dll?ContentId=4723536</t>
  </si>
  <si>
    <t>Former Gary's Fuels [May 2018]:
-PFOA = ND - 376 ppt
-PFOS = ND
(NHDES, 7.12.2018)</t>
  </si>
  <si>
    <t>Former Gary's Fuels [May 2018]:
-PFBA = ND - 59.1 ppt
-PFPeA = ND - 192 ppt
-PFBS = ND - 59.3 ppt
-PFHxA = ND - 581 ppt
-PFHpA = ND - 151 ppt
-PFHxS = ND - 745 ppt
(NHDES, 7.12.2018)</t>
  </si>
  <si>
    <t>Additional PFAS sampling requested by NHDES within 60 days of 4/17/2020</t>
  </si>
  <si>
    <t>https://www4.des.state.nh.us/DESOneStop/PRSDetail.aspx?ID=0038737&amp;Type=PRS</t>
  </si>
  <si>
    <t>https://drive.google.com/drive/u/0/folders/1lPvB8IgF9p5K97bfg7VCcjeKGX3AVpHF</t>
  </si>
  <si>
    <t>Former Graphic Packaging International</t>
  </si>
  <si>
    <t>510 Hall Bow, Concord, NH</t>
  </si>
  <si>
    <t>https://www4.des.state.nh.us/IISProxy/IISProxy.dll?ContentId=4749162</t>
  </si>
  <si>
    <t>Highest groundwater detections [10/30/2018]:
-PFOA = 8.10 ppt
-PFOS = 5.49 ppt
(NHDES, 12.11.2018)</t>
  </si>
  <si>
    <t>Highest groundwater detections [10/30/2018]:
-PFBA = 12.9 ppt
-PFPeA = 29.1 ppt
-PFBS = 4.01 ppt
-PFHxA = 3.54 ppt
-PFHpA = 3.29 ppt
-PFNA = 1.08 ppt
-PFHxS = 3.62 ppt
(NHDES, 12.11.2018)</t>
  </si>
  <si>
    <t>https://www4.des.state.nh.us/DESOneStop/PRSDetail.aspx?ID=0000336&amp;Type=PRS</t>
  </si>
  <si>
    <t>https://drive.google.com/drive/u/0/folders/1iRyewWrzQy58FxmoWZPJAyyTKIQBYWms</t>
  </si>
  <si>
    <t>Former Hunt's Auto</t>
  </si>
  <si>
    <t>Franconia, Grafton County, New Hampshire</t>
  </si>
  <si>
    <t>664 EASTON RD, FRANCONIA, NH</t>
  </si>
  <si>
    <t>https://www4.des.state.nh.us/IISProxy/IISProxy.dll?ContentId=4823737</t>
  </si>
  <si>
    <t>Former Hunt's Auto [April 2019]:
-PFOA = 95.5 ppt
-PFOS = 734 ppt
(NHDES, 12.31.2019)</t>
  </si>
  <si>
    <t>Former Hunt's Auto [April 2019]:
-PFBA = 47.9 ppt
-PFPeA = 176 ppt
-PFBS = 12.6 ppt
-PFHxA = 172 ppt
-PFHpA = 60.9 ppt
-PFHxS = 108 ppt
-PFNA = 15.0 ppt
(NHDES, 12.31.2019)</t>
  </si>
  <si>
    <t>https://www4.des.state.nh.us/DESOneStop/PRSDetail.aspx?ID=0038738&amp;Type=PRS</t>
  </si>
  <si>
    <t>https://drive.google.com/drive/u/0/folders/1NsR4z4uWhJP8aJH2CLzGmCsGeMXEsm2x</t>
  </si>
  <si>
    <t>Former Insurance Salvage Auction</t>
  </si>
  <si>
    <t>38 OLD CANDIA RD
AUBURN, NH</t>
  </si>
  <si>
    <t>Former Johnson &amp; Dix Bulk Oil Facility</t>
  </si>
  <si>
    <t>1 Gulf Street
Concord, New Hampshire</t>
  </si>
  <si>
    <t>https://www4.des.state.nh.us/IISProxy/IISProxy.dll?ContentId=4849952</t>
  </si>
  <si>
    <t>Highest groundwater detections [4/28/2020]:
-PFOA = 41.9 ppt
-PFOS = 9.52 ppt
(NHDES, 06.10.2020)</t>
  </si>
  <si>
    <t>Highest groundwater detections [4/28/2020]:
-PFBS = 8.19 ppt
-PFHxA = 20.2 ppt
-PFHpA = 30.7 ppt
-PFHxS = 9.58 ppt
(NHDES, 06.10.2020)</t>
  </si>
  <si>
    <t>https://www4.des.state.nh.us/DESOneStop/PRSDetail.aspx?ID=0010087&amp;Type=PRS</t>
  </si>
  <si>
    <t>https://drive.google.com/drive/u/0/folders/15tXmxQ--kr7IP_phy5xW5XPaPFTMNbb7</t>
  </si>
  <si>
    <t>Former Johnson &amp; Johnson Facility</t>
  </si>
  <si>
    <t>Hampstead, Rockingham County, New Hampshire</t>
  </si>
  <si>
    <t>130 ROUTE 111
HAMPSTEAD</t>
  </si>
  <si>
    <t>Highest groundwater detections [4/22/2020]:
-PFOA = 6.4 ppt
-PFOS = 37 ppt
(NHDES, 07.01.2020)</t>
  </si>
  <si>
    <t>Highest groundwater detections [4/22/2020]:
-PFBA = 2.4 ppt
-PFPeA = 3 ppt
-PFBS = 2.7 ppt
-PFHxA = 3 ppt
-PFHxS = 3.8 ppt
(NHDES, 07.01.2020)</t>
  </si>
  <si>
    <t>https://www4.des.state.nh.us/DESOneStop/PRSDetail.aspx?ID=0009771&amp;Type=PRS</t>
  </si>
  <si>
    <t>https://drive.google.com/drive/u/0/folders/18oihiLHlItqytbqK9GiQO9i_gYRb3HCW</t>
  </si>
  <si>
    <t>Former Key Packaging Industries Corp</t>
  </si>
  <si>
    <t>14 GARABEDIAN DR
SALEM</t>
  </si>
  <si>
    <t>Highest groundwater detections [5/26/2020]:
-PFOA = 13.8 ppt
-PFOS = 12 ppt
(NHDES, 07.13.2020)</t>
  </si>
  <si>
    <t>Highest groundwater detections [5/26/2020]:
-PFBA = 2.30 ppt
-PFPeA = 3.98 ppt
-PFHxA = 3.71 ppt
-PFHpA = 3.01 ppt
-PFNA = 4.04 ppt
(NHDES, 07.13.2020)</t>
  </si>
  <si>
    <t>https://www4.des.state.nh.us/DESOneStop/PRSDetail.aspx?ID=0034201&amp;Type=PRS</t>
  </si>
  <si>
    <t>https://drive.google.com/drive/u/0/folders/1FSjBYTOpQdezI5SowUDMy8UnPXsq5oUu</t>
  </si>
  <si>
    <t>Former L.W. Packard Mill</t>
  </si>
  <si>
    <t>6 MILL ST
ASHLAND</t>
  </si>
  <si>
    <t>https://www4.des.state.nh.us/IISProxy/IISProxy.dll?ContentId=4727256</t>
  </si>
  <si>
    <t>Former L.W. Packard Mill [May 2018]:
-PFOA = ND - 39.3 ppt
-PFOS = ND - 12.4 ppt
(NHDES, 07.24.2018)</t>
  </si>
  <si>
    <t>Former L.W. Packard Mill [May 2018]:
-PFBA = ND - 8.06 ppt
-PFPeA = ND - 7.85 ppt
-PFHxA = ND - 8.32 ppt
-PFHpA = ND - 20.0 ppt
(NHDES, 07.24.2018)</t>
  </si>
  <si>
    <t>https://www4.des.state.nh.us/DESOneStop/PRSDetail.aspx?ID=0034995&amp;Type=PRS</t>
  </si>
  <si>
    <t>https://drive.google.com/drive/u/0/folders/1Pw7TVstyhaUKKQ929a2RNEFeW3cFF0qP</t>
  </si>
  <si>
    <t>Former Lamont Labs</t>
  </si>
  <si>
    <t>42.931426, -71.427195</t>
  </si>
  <si>
    <t>PFHxS = 6.13 ppt
(NHDES, 06.01.2020)</t>
  </si>
  <si>
    <t>Former LeClair Property</t>
  </si>
  <si>
    <t>30 SANBORN RD
LONDONDERRY</t>
  </si>
  <si>
    <t>https://www4.des.state.nh.us/IISProxy/IISProxy.dll?ContentId=4743977</t>
  </si>
  <si>
    <t>Highest groundwater detections [6/25/2018]:
-PFOA = 48.9 ppt
-PFOS = 12.6 ppt
(NHDES, 10.23.2018)</t>
  </si>
  <si>
    <t>Highest groundwater detections [6/25/2018]:
-PFBA = 20.8 ppt
-PFPeA = 58.2 ppt 
-PFHxA = 37.1 ppt
-PFHpA = 18.2 ppt
(NHDES, 10.23.2018)</t>
  </si>
  <si>
    <t>https://www4.des.state.nh.us/DESOneStop/PRSDetail.aspx?ID=0038715&amp;Type=PRS</t>
  </si>
  <si>
    <t>https://drive.google.com/drive/u/0/folders/1sgfwuf1w7KUCmDiUS0DFLDNZ9TANoQRf</t>
  </si>
  <si>
    <t>Former Lempster Landfill</t>
  </si>
  <si>
    <t>Lempster, Sullivan County, New Hampshire</t>
  </si>
  <si>
    <t>Lempster Town Transfer Station, Lempster, NH</t>
  </si>
  <si>
    <t>https://www4.des.state.nh.us/IISProxy/IISProxy.dll?ContentId=4849029</t>
  </si>
  <si>
    <t>Highest groundwater detections [4/10/2020]:
-PFOA = 10 ppt
-PFOS = 41 ppt
(NHDES, 05.27.2020)</t>
  </si>
  <si>
    <t>https://www4.des.state.nh.us/DESOneStop/PRSDetail.aspx?ID=0000045&amp;Type=PRS</t>
  </si>
  <si>
    <t>https://drive.google.com/drive/u/0/folders/146WluYdqsRS0XJJ32w6kxubaw4IHoa4b</t>
  </si>
  <si>
    <t>Former Madburry Metals</t>
  </si>
  <si>
    <t>290 Knox Marsh Rd, Madbury, NH 03823</t>
  </si>
  <si>
    <t>Former Madburry Metals facility</t>
  </si>
  <si>
    <t>http://www.fosters.com/news/20180717/dover-shuts-down-one-drinking-water-well-due-to-contamination</t>
  </si>
  <si>
    <t>Dover Water Dept - drinking water [Oct 2016]:
 - PFOA = 160 ppt 
 - PFOS = 82 ppt
(City of Dover 2019 - Water Quality Report)
City monitoring wells - groundwater ranges [Jun 2017-Aug 2018]:
 - PFOA = 98–425 ppt 
 - PFOS = 189–579 ppt 
 - PFOS+PFOA = 354 – 888 ppt
(City of Dover 1.31.2019 - Results of 2018 Water Quality and Groundwater Level Monitoring)</t>
  </si>
  <si>
    <t>Dover Water Dept - drinking water [Oct 2016]:
- PFHpA: 22 ppt 
- PFHxS: 22 ppt
(City of Dover 2019 - Water Quality Report)
City monitoring wells - groundwater ranges [Jun 2017-Aug 2018]:
- PFBS: 12.9 - 42.3 ppt
- PFHxS: 47.4 - 143 ppt
- PFNA: ND - 8.47 ppt
(City of Dover 1.31.2019 - Results of 2018 Water Quality and Groundwater Level Monitoring)</t>
  </si>
  <si>
    <t>The City shut down the Griffen Well in 2015 after finding elevated PFAS levels (City of Dover 3.18.2016 - Dover's Water Supply Remains Safe). City officials decided to stop using the Ireland Well on June 28, 2018, after PFOS+PFOA were recorded above 70 ppt. Pudding Hill Aquifer was also shut off as a precautionary measure. Dover is working with the NH DES to determine treatment options for the affected wells. Dover is also planning to bring a well online at Willand Pond and creating interconnection system with Somersworth that would allow a sharing of water if necessary. The interconnection plan still needs approval from both Dover and Somersworth City councils (Early 7.17.2018 - Dover shuts down one drinking water well due to contamination)</t>
  </si>
  <si>
    <t>https://www.des.nh.gov/organization/divisions/water/wmb/wqs/documents/r-wd-19-30.pdf</t>
  </si>
  <si>
    <t>https://drive.google.com/drive/u/1/folders/1HQRWgLPnskZKM7rj4fSAG5rNZu1jNWG6</t>
  </si>
  <si>
    <t>Former McGoldrick Property</t>
  </si>
  <si>
    <t>34-60 CANAL ST
HINSDALE</t>
  </si>
  <si>
    <t>https://www4.des.state.nh.us/IISProxy/IISProxy.dll?ContentId=4795789</t>
  </si>
  <si>
    <t>Highest groundwater detections [6/5/2019]:
-PFOA = 13 ppt
-PFOS = 280 ppt
(NHDES, 07.16.2019)</t>
  </si>
  <si>
    <t>Highest groundwater detections [6/5/2019]:
-PFBA = 4.95 ppt
-PFPeA = 2.64 ppt
-PFBS = 1.18 ppt
-PFHxA = 3.52 ppt
-PFHpA = 4.21 ppt
-PFNA = 13 ppt
-PFHxS = 1.54 ppt
(NHDES, 07.16.2019)</t>
  </si>
  <si>
    <t>https://www4.des.state.nh.us/DESOneStop/PRSDetail.aspx?ID=0038658&amp;Type=PRS</t>
  </si>
  <si>
    <t>https://drive.google.com/drive/u/0/folders/1KIfFu9FVjBCejiR9rlxS9A4oFHnLEoau</t>
  </si>
  <si>
    <t>Former Midway Excavators</t>
  </si>
  <si>
    <t>South Hampton, Rockingham County, New Hampshire</t>
  </si>
  <si>
    <t>89 EXETER RD
SOUTH HAMPTON</t>
  </si>
  <si>
    <t>https://www4.des.state.nh.us/IISProxy/IISProxy.dll?ContentId=4757250</t>
  </si>
  <si>
    <t>Highest groundwater detections [1/8/2019]:
-PFOA = 16.0 ppt
-PFOS = 11.8 ppt
(NHDES, 01.27.2019)</t>
  </si>
  <si>
    <t>Highest groundwater detections [1/8/2019]:
-PFBA = 4.3 ppt
-PFPeA = 3.70 ppt
-PFBS = 105 ppt
-PFHxA = 3.52 ppt
-PFHpA = 4.72 ppt
-PFNA = 2.46 ppt
-PFHxS = 2.76 ppt
(NHDES, 01.27.2019)</t>
  </si>
  <si>
    <t>https://www4.des.state.nh.us/DESOneStop/PRSDetail.aspx?ID=0015238&amp;Type=PRS</t>
  </si>
  <si>
    <t>https://drive.google.com/drive/u/0/folders/1igFbZ74OQ5_px975U1jer_40jF6fbCjT</t>
  </si>
  <si>
    <t>Former Moore Business Forms</t>
  </si>
  <si>
    <t>2060 Brown Avenue
Manchester, New Hampshire 03103</t>
  </si>
  <si>
    <t>https://www4.des.state.nh.us/IISProxy/IISProxy.dll?ContentId=4823594</t>
  </si>
  <si>
    <t>Highest groundwater detections [11/21/2019]:
-PFOA = 129 ppt
-PFOS = 17.3 ppt
(NHDES, 01.08.2020)</t>
  </si>
  <si>
    <t>Highest groundwater detections [11/21/2019]:
-PFNA = 2.72 ppt
-PFHxS = 2.83 ppt
(NHDES, 01.08.2020)</t>
  </si>
  <si>
    <t>https://www4.des.state.nh.us/DESOneStop/PRSDetail.aspx?ID=0000048&amp;Type=PRS</t>
  </si>
  <si>
    <t>https://drive.google.com/drive/u/0/folders/1KqT2o9yZDkorRx8UWY75lIuOSbt5iqT8</t>
  </si>
  <si>
    <t>Former Moultonborough Town Landfill</t>
  </si>
  <si>
    <t>253 HOLLAND STREET
MOULTONBOROUGH</t>
  </si>
  <si>
    <t>Former Moultonborough Town Landfill [4/16/2020]:
-PFOA = ND - 277 ppt
-PFOS = ND - 601 ppt
(NHDES, 05.04.2020)</t>
  </si>
  <si>
    <t>Former Moultonborough Town Landfill [4/16/2020]:
-PFBA = ND - 25.6 ppt
-PFPeA = ND - 35.4 ppt
-PFHxA = ND - 60.4 ppt
-PFHpA = ND - 62.4 ppt
-PFNA = ND - 19.4 ppt
-PFBS = ND - 14.4 ppt
-PFHxS = ND - 293 ppt
(NHDES, 05.04.2020)</t>
  </si>
  <si>
    <t>https://www4.des.state.nh.us/DESOneStop/PRSDetail.aspx?ID=0000281&amp;Type=PRS</t>
  </si>
  <si>
    <t>https://drive.google.com/drive/u/0/folders/1vHk6Fv1Lkwxf7w54dkbniPJZs4SRjubr</t>
  </si>
  <si>
    <t>Former Nashua Motor Express</t>
  </si>
  <si>
    <t>270 Amherst Street
Nashua, New Hampshire</t>
  </si>
  <si>
    <t>https://www4.des.state.nh.us/IISProxy/IISProxy.dll?ContentId=4807919</t>
  </si>
  <si>
    <t>Highest groundwater detections [8/5/2019]:
-PFOA = 36 ppt
-PFOS = 34 ppt
(NHDES, 09.13.2019)</t>
  </si>
  <si>
    <t>Highest groundwater detections [8/5/2019]:
-PFBA = 6.4 ppt
-PFPeA = 28 ppt
-PFBS = 6.6 ppt
-PFHxA = 32 ppt
-PFHpA = 13 ppt
-PFHxS = 99 ppt
(NHDES, 09.13.2019)</t>
  </si>
  <si>
    <t>https://www4.des.state.nh.us/DESOneStop/PRSDetail.aspx?ID=0031232&amp;Type=PRS</t>
  </si>
  <si>
    <t>https://drive.google.com/drive/u/0/folders/18MTs48dptDnVGtZb69KwlakV5G8NA0qG</t>
  </si>
  <si>
    <t>Former Nashua Site</t>
  </si>
  <si>
    <t>Merrimack, Hillsborough County, New Hampshire</t>
  </si>
  <si>
    <t>59 Daniel Webster Highway
Merrimack, New Hampshire</t>
  </si>
  <si>
    <t>https://www4.des.state.nh.us/IISProxy/IISProxy.dll?ContentId=4826253</t>
  </si>
  <si>
    <t>Highest groundwater detections [11/21/2019]:
-PFOA = 68 ppt
-PFOS = 520 ppt
(NHDES, 01.24.2020)</t>
  </si>
  <si>
    <t>Highest groundwater detections [11/21/2019]:
-PFBA = 96 ppt
-PFPeA = 600 ppt
-PFBS = 5 ppt
-PFHxA = 310 ppt
-PFHpA = 110 ppt
-PFHxS = 28 ppt
(NHDES, 01.24.2020)</t>
  </si>
  <si>
    <t>https://www4.des.state.nh.us/DESOneStop/PRSDetail.aspx?ID=0000423&amp;Type=PRS</t>
  </si>
  <si>
    <t>https://drive.google.com/drive/u/0/folders/1pLpL9dzjK0RpfEVRsNLX-7y0THujVH9Y</t>
  </si>
  <si>
    <t>Former Naughton Landfill</t>
  </si>
  <si>
    <t>Bradford, Merrimack County, New Hampshire</t>
  </si>
  <si>
    <t>152 E MAIN ST
BRADFORD</t>
  </si>
  <si>
    <t>https://www4.des.state.nh.us/IISProxy/IISProxy.dll?ContentId=4821951</t>
  </si>
  <si>
    <t>Highest groundwater detections [11/21/2019]:
-PFOA = 57.0 ppt
-PFOS = 51.9 ppt
(NHDES, 12.18.2019)</t>
  </si>
  <si>
    <t>Highest groundwater detections [11/21/2019]:
-PFBA = 5.43 ppt
-PFPeA = 14.6 ppt
-PFHxA = 10.3 ppt
-PFHpA = 13.0 ppt
-PFHxS = 36.3 ppt
(NHDES, 12.18.2019)</t>
  </si>
  <si>
    <t>https://www4.des.state.nh.us/DESOneStop/PRSDetail.aspx?ID=0001741&amp;Type=PRS</t>
  </si>
  <si>
    <t>https://drive.google.com/drive/u/0/folders/1tGD4XDdCknASGGhsuIsQt7Cno7k7ijdc</t>
  </si>
  <si>
    <t>Former Philip Singer Revocable Trust</t>
  </si>
  <si>
    <t>43.070168, -70.773608</t>
  </si>
  <si>
    <t>https://www4.des.state.nh.us/IISProxy/IISProxy.dll?ContentId=4755164</t>
  </si>
  <si>
    <t>Highest groundwater detections [3/5/2018]:
-PFOA = 27 ppt
-PFOS = 11 ppt
(NHDES, 07.09.2018)</t>
  </si>
  <si>
    <t>Highest groundwater detections [3/5/2018]:
-PFBA = 24 ppt
-PFPeA = 79 ppt
-PFBS = 4.3 ppt
-PFHxA = 34 ppt
-PFHpA = 30 ppt
-PFNA = 4.1 ppt
-PFHxS = 6.3 ppt
(NHDES, 07.09.2018)</t>
  </si>
  <si>
    <t>https://www4.des.state.nh.us/DESOneStop/PRSDetail.aspx?ID=0037989&amp;Type=PRS</t>
  </si>
  <si>
    <t>https://drive.google.com/drive/u/0/folders/14VII9tylrP0conKIA17kKSGFIPD6hwMZ</t>
  </si>
  <si>
    <t>Former Pierce Ford</t>
  </si>
  <si>
    <t>303 N. MAIN STREET
ROCHESTER</t>
  </si>
  <si>
    <t>Former Pierce Ford [4/29/2020]:
-PFOS = 25 - 990 ppt
-PFOA = 31 - 100 ppt
(NHDES, 06.02.2020)</t>
  </si>
  <si>
    <t>Former Pierce Ford [4/29/2020]:
-PFBA = 3 - 8.6 ppt
-PFPeA = 1.9 - 6.5 ppt
-PFHxA = 3.6 - 10 ppt
-PFHpA = 3.4 - 11 ppt
-PFNA = 1.7 - 2.9 ppt
-PFBS = 2.8 - 6.4 ppt
-PFHxS = 7.8 - 52 ppt
-PFHpS = 4.1 - 26 ppt
-FOSA = ND - 0.66 ppt
-` = ND - 9.7 - 24 ppt
-6:2FTS = ND - 50 ppt
(NHDES, 06.02.2020)</t>
  </si>
  <si>
    <t>https://www4.des.state.nh.us/DESOneStop/PRSDetail.aspx?ID=0006677&amp;Type=PRS</t>
  </si>
  <si>
    <t>https://drive.google.com/drive/u/0/folders/1m9YIn2n42FG_K8kiUTh6mEXzqneJ3SK7</t>
  </si>
  <si>
    <t>Former Pittsfield Weaving</t>
  </si>
  <si>
    <t>43.310482, -71.317562</t>
  </si>
  <si>
    <t>Highest groundwater detections [10/18/2019]:
-PFOA = 8.12 ppt
-PFOS = 107 ppt
(NHDES, 01.03.2020)</t>
  </si>
  <si>
    <t>Highest groundwater detections [10/18/2019]:
N/A
(NHDES, 01.03.2020)</t>
  </si>
  <si>
    <t>https://www4.des.state.nh.us/DESOneStop/PRSDetail.aspx?ID=0002024&amp;Type=PRS</t>
  </si>
  <si>
    <t>https://drive.google.com/drive/u/0/folders/1v-QjCaQD_FtCgciabG_8m0fFsWQVNDUJ</t>
  </si>
  <si>
    <t>Former Regis Tannery</t>
  </si>
  <si>
    <t>Raymond, Rockingham County, New Hampshire</t>
  </si>
  <si>
    <t>43.035492, -71.185761</t>
  </si>
  <si>
    <t>Highest groundwater detections [8/28/2018]:
-PFOA = 1020 ppt
-PFOS = 2300 ppt
(NHDES, 10.31.2018)</t>
  </si>
  <si>
    <t>Highest groundwater detections [8/28/2018]:
-PFBA = 12.6 ppt
-PFPeA = 13.4 ppt
-PFBS = 37.3 ppt
-PFHxA = 58.7 ppt
-PFHpA = 130 ppt
-PFNA = 4.12 ppt
-PFHxS = 702 ppt
(NHDES, 10.31.2018)</t>
  </si>
  <si>
    <t>https://www4.des.state.nh.us/DESOneStop/PRSDetail.aspx?ID=0000278&amp;Type=PRS</t>
  </si>
  <si>
    <t>https://drive.google.com/drive/u/0/folders/1e7K35eLQcEUNxcXAqVgTBMBh_tuYzmBO</t>
  </si>
  <si>
    <t>Former Spear USA</t>
  </si>
  <si>
    <t>Milford, Hillsborough County, New Hampshire</t>
  </si>
  <si>
    <t>48 Powers Street
Milford, New Hampshire</t>
  </si>
  <si>
    <t>https://www4.des.state.nh.us/IISProxy/IISProxy.dll?ContentId=4820765</t>
  </si>
  <si>
    <t>Highest groundwater detections [10/29/2019]:
-PFOA = 10 ppt
-PFOS = 21 ppt
(NHDES, 12.09.2019)</t>
  </si>
  <si>
    <t>Highest groundwater detections [10/29/2019]:
-PFBA = 18 ppt
-PFPeA = 70 ppt
-PFHxA = 32 ppt
-PFHpA = 5 ppt
(NHDES, 12.09.2019)</t>
  </si>
  <si>
    <t>https://www4.des.state.nh.us/DESOneStop/PRSDetail.aspx?ID=0003127&amp;Type=PRS</t>
  </si>
  <si>
    <t>https://drive.google.com/drive/u/0/folders/10UhzU5U_MV3p7qzVwF0FJvL3Cxqx7_LT</t>
  </si>
  <si>
    <t>Former Synergy Gas (Allstar Gas)</t>
  </si>
  <si>
    <t>43.374534, -72.337095</t>
  </si>
  <si>
    <t>https://www4.des.state.nh.us/IISProxy/IISProxy.dll?ContentId=4696067</t>
  </si>
  <si>
    <t>Highest groundwater detections [11/8/2017]:
-PFOA = 19 ppt
-PFOS = 62 ppt
(NHDES, 01.31.2018)</t>
  </si>
  <si>
    <t>Highest groundwater detections [11/8/2017]:
-PFHpA = 15 ppt
-PFHxS = 98 ppt
(NHDES, 01.31.2018)</t>
  </si>
  <si>
    <t>https://www4.des.state.nh.us/DESOneStop/PRSDetail.aspx?ID=0006133&amp;Type=PRS</t>
  </si>
  <si>
    <t>https://drive.google.com/drive/u/0/folders/1rtThr1MLO4HRJBUMngphMSN2ddHvaya-</t>
  </si>
  <si>
    <t>Former TCI Facility</t>
  </si>
  <si>
    <t>105 Route 101A
Amherst, NH 03031</t>
  </si>
  <si>
    <t>https://www4.des.state.nh.us/IISProxy/IISProxy.dll?ContentId=4854019</t>
  </si>
  <si>
    <t>Highest groundwater detections [2019]:
-PFOA = 7100 ppt
-PFOS = 72 ppt
(NHDES, 06.23.2020)</t>
  </si>
  <si>
    <t>Highest groundwater detections [2019]:
-PFNA = 8.3 ppt
-PFHxS = 11 ppt
(NHDES, 06.23.2020)</t>
  </si>
  <si>
    <t>https://www4.des.state.nh.us/DESOneStop/PRSDetail.aspx?ID=0036782&amp;Type=PRS</t>
  </si>
  <si>
    <t>https://drive.google.com/drive/u/0/folders/1es0OWyOXtfRRb1bElynrJOIOc7vv8T3g</t>
  </si>
  <si>
    <t>Former Textiles Coated International</t>
  </si>
  <si>
    <t>105 Route 101A, Amherst, NH</t>
  </si>
  <si>
    <t xml:space="preserve">Manufacturing activities by Textiles Coated International (TCI) </t>
  </si>
  <si>
    <t>https://www4.des.state.nh.us/nh-pfas-investigation/?page_id=225</t>
  </si>
  <si>
    <t>Residential private wells - drinking water [2016]:
 -PFOA: highest detection = 620 ppt
4 of 11 wells above 100 ppt PFOA
(NHDES 5.11.2016 - NHDES Expanding PFOA Investigation)</t>
  </si>
  <si>
    <t>NHDES tested private wells within a one mile radius of TCI in May 2016. TCI notified NHDES in October 2016 that it would being to connect seven properties in Amherst to public water in the fall of 2016. These properties’ wells were impacted with PFOA and are located within close proximity to the existing public water lines and/or will require a short extension of the public water lines. TCI had previously indicated they would fund preparation of a design and bid specification package for construction of a public water line to the remaining residents in Amherst receiving bottled water. (NHDES - NH PFAS Investigation - Amherst) In March 2017, the state senate approved a bill that would lend Textiles Coated International $5 million from water trust to build new water lines.  In April 2017, TCI agreed to fund design efforts for a potential extension of public water service in Amherst to include 102 properties. Construction began in October 2017. In May 2018, the water well connection project was completed and TCI provided NHDES with a Work Plan for decommissioning water supply wells at properties that are connected to the public water system. (Martin 5.24.2018 - Amherst Water Supply Well Decommissioning Update)</t>
  </si>
  <si>
    <t>https://www4.des.state.nh.us/IISProxy/IISProxy.dll?ContentId=4707038</t>
  </si>
  <si>
    <t>https://drive.google.com/drive/u/1/folders/19BTCZXz54lLFXbL2DUQOoXdvh1TPqt9w</t>
  </si>
  <si>
    <t>Former Textron Automotive Company Property</t>
  </si>
  <si>
    <t>https://www4.des.state.nh.us/IISProxy/IISProxy.dll?ContentId=4849033</t>
  </si>
  <si>
    <t>Former Textron Automotive Company [April 2020]:
-PFOA = ND - 4.56 ppt
-PFOS = ND - 3.09 ppt
(NHDES, 06.04.2020)</t>
  </si>
  <si>
    <t>Former Textron Automotive Company [April 2020]:
-PFPeA = ND - 2.68 ppt
-PFHxA = ND - 2.64 ppt
-PFBS = ND - 8.94 ppt
(NHDES, 06.04.2020)</t>
  </si>
  <si>
    <t>https://www4.des.state.nh.us/DESOneStop/PRSDetail.aspx?ID=0000402&amp;Type=PRS</t>
  </si>
  <si>
    <t>https://drive.google.com/drive/u/0/folders/16XE1cPmoVWH3j7mg6_ev4ON62--P0URH</t>
  </si>
  <si>
    <t>Former University Center</t>
  </si>
  <si>
    <t>400 Commercial St, Manchester, NH</t>
  </si>
  <si>
    <t>https://www4.des.state.nh.us/IISProxy/IISProxy.dll?ContentId=4822117</t>
  </si>
  <si>
    <t>Highest groundwater detections [10/29/2019]:
-PFOA = 27.4 ppt
-PFOS = 18.9 ppt
(NHDES, 12.19.2019)</t>
  </si>
  <si>
    <t>Highest groundwater detections [10/29/2019]:
-PFBA = 8.10 ppt
-PFPeA = 15.0 ppt
-PFBS = 8.89 ppt
-PFHxA = 12.4 ppt
-PFHpA = 6.92 ppt
-PFHxS = 8.92 ppt
(NHDES, 12.19.2019)</t>
  </si>
  <si>
    <t>https://www4.des.state.nh.us/DESOneStop/PRSDetail.aspx?ID=0001937&amp;Type=PRS</t>
  </si>
  <si>
    <t>https://drive.google.com/drive/u/1/folders/1pono9UVkcBnFfbrygHMmsxV_zL8-wjPQ</t>
  </si>
  <si>
    <t>Former Vernitron Property</t>
  </si>
  <si>
    <t>117 UNION STREET
LACONIA, NEW HAMPSHIRE</t>
  </si>
  <si>
    <t>https://www4.des.state.nh.us/IISProxy/IISProxy.dll?ContentId=4669255</t>
  </si>
  <si>
    <t>Highest groundwater detections [6/26/2017]:
-PFOA = 5.86 ppt
-PFOS = 7.60 ppt
(NHDES, 08.01.2017)</t>
  </si>
  <si>
    <t>Highest groundwater detections [6/26/2017]:
-PFBA = 5.38 ppt
-PFPeA = 8.33 ppt
-PFBS = 6.90 ppt
-PFHxA = 6.16 ppt
(NHDES, 08.01.2017)</t>
  </si>
  <si>
    <t xml:space="preserve">has been cleaned up </t>
  </si>
  <si>
    <t>https://www4.des.state.nh.us/DESOneStop/PRSDetail.aspx?ID=0013543&amp;Type=PRS</t>
  </si>
  <si>
    <t>https://drive.google.com/drive/u/0/folders/1C81Rd6kB2GDUko61l7kHzBHSsKVweSsi</t>
  </si>
  <si>
    <t>Former Vishay Sprague</t>
  </si>
  <si>
    <t>70 Pembroke Road
Concord, New Hampshire 03301</t>
  </si>
  <si>
    <t>https://www4.des.state.nh.us/IISProxy/IISProxy.dll?ContentId=4851648</t>
  </si>
  <si>
    <t>Highest groundwater detections [5/18/2020]:
-PFOS = 158 ppt
(NHDES, 06.15.2020)</t>
  </si>
  <si>
    <t>EleCenteropac Worldwide</t>
  </si>
  <si>
    <t>https://www4.des.state.nh.us/DESOneStop/PRSDetail.aspx?ID=0000420&amp;Type=PRS</t>
  </si>
  <si>
    <t>https://drive.google.com/drive/u/0/folders/1cgj0X7Lx3eyKwngJehGShNXZcUoceCpI</t>
  </si>
  <si>
    <t>Former Zinn's Bowling Lanes</t>
  </si>
  <si>
    <t>421 West Street
Keene, NH 03865</t>
  </si>
  <si>
    <t>https://www4.des.state.nh.us/IISProxy/IISProxy.dll?ContentId=4701844</t>
  </si>
  <si>
    <t>Highest groundwater detections [10/19/2017]:
-PFOA = 7 ppt
(NHDES, 02.13.2018)</t>
  </si>
  <si>
    <t>Highest groundwater detections [10/19/2017]:
-PFBA = 5 ppt
-PFPeA = 8 ppt
-PFHpA = 3 ppt
-PFHxS = 6 ppt
(NHDES, 02.13.2018)</t>
  </si>
  <si>
    <t>https://www4.des.state.nh.us/DESOneStop/PRSDetail.aspx?ID=0000903&amp;Type=PRS</t>
  </si>
  <si>
    <t>https://drive.google.com/drive/u/0/folders/1vl-xzDzThYaNgmq_fb0w_DryPNpoTOv7</t>
  </si>
  <si>
    <t>Four Hills Landfill</t>
  </si>
  <si>
    <t>840 W HOLLIS ST
NASHUA, NH</t>
  </si>
  <si>
    <t>Highest groundwater detections [11/21/2019]:
-PFOA = 190 ppt
-PFOS = 92.2 ppt
(NHDES, 06.12.2020)</t>
  </si>
  <si>
    <t>Highest groundwater detections [11/21/2019]:
-PFBA = 349 ppt
-PFPeA = 106 ppt
-PFBS = 19.3 ppt
-PFHxA = 210 ppt
-PFHpA = 69.2 ppt
-PFNA = 4.24 ppt
-PFHxS = 78.1 ppt
-PFPeS = 5.91 ppt
-PFHpS = 4.28 ppt
-6:2 FTS = 8.23 ppt
(NHDES, 06.12.2020)</t>
  </si>
  <si>
    <t>https://www4.des.state.nh.us/DESOneStop/PRSDetail.aspx?ID=0004905&amp;Type=PRS</t>
  </si>
  <si>
    <t>https://drive.google.com/drive/u/0/folders/1xOmF1bmfLjQ5K-9h4FLHi8paQo_IsmBO</t>
  </si>
  <si>
    <t>Framatome Connectors USA</t>
  </si>
  <si>
    <t>Lincoln, Grafton County, New Hampshire</t>
  </si>
  <si>
    <t>34 BERN DIBNER DR, LINCOLN, NH</t>
  </si>
  <si>
    <t>https://www4.des.state.nh.us/IISProxy/IISProxy.dll?ContentId=4828630</t>
  </si>
  <si>
    <t>Framatome Connectors USA [2019]:
-PFOA = ND - 61.2 ppt
-PFOS = ND - 296 ppt
(NHDES, 02.2020)</t>
  </si>
  <si>
    <t>Framatome Connectors USA [2019]:
-PFHxS = ND - 31.5 ppt
-PFNA = ND - 31.2 ppt
(NHDES, 02.2020)</t>
  </si>
  <si>
    <t>https://www4.des.state.nh.us/DESOneStop/PRSDetail.aspx?ID=0000726&amp;Type=PRS</t>
  </si>
  <si>
    <t>https://drive.google.com/drive/u/0/folders/1qET8rtW0go73f5UVnJmb6LKEO-fSlx6r</t>
  </si>
  <si>
    <t>Franklin Fire Station</t>
  </si>
  <si>
    <t>Franklin, New Hampshire</t>
  </si>
  <si>
    <t>43.44486, -71.651569</t>
  </si>
  <si>
    <t>PFNA = 480 ppt
PFHxS = 1500 ppt
(NHDES, 06.01.2020)</t>
  </si>
  <si>
    <t>Rindge, New Hampshire</t>
  </si>
  <si>
    <t>40 UNIVERSITY DR
RINDGE, NH</t>
  </si>
  <si>
    <t>Freedom Landfill</t>
  </si>
  <si>
    <t>Freedom, Carroll County, New Hampshire</t>
  </si>
  <si>
    <t>43.82083, -71.08667</t>
  </si>
  <si>
    <t>https://www4.des.state.nh.us/IISProxy/IISProxy.dll?ContentId=4823924</t>
  </si>
  <si>
    <t>Freedom Landfill [9/26/2019]:
-PFOA = ND - 24.9 ppt
-PFOS = ND - 54.1 ppt
(NHDES, 12.20.2019)</t>
  </si>
  <si>
    <t>Freedom Landfill [9/26/2019]:
-PFBA = ND - 2.08 ppt
-PFHxA = ND - 2.36 ppt
-PFHpA = ND - 3.36 ppt
(NHDES, 12.20.2019)</t>
  </si>
  <si>
    <t>https://www4.des.state.nh.us/DESOneStop/PRSDetail.aspx?ID=0002683&amp;Type=PRS</t>
  </si>
  <si>
    <t>https://drive.google.com/drive/u/0/folders/1V_RNyVaC5zi5sKyNy2xSsEZ39dMipQ-6</t>
  </si>
  <si>
    <t>Freese Properties</t>
  </si>
  <si>
    <t>16 CLARK STREET
PITTSFIELD</t>
  </si>
  <si>
    <t>https://www4.des.state.nh.us/IISProxy/IISProxy.dll?ContentId=4781639</t>
  </si>
  <si>
    <t>Highest groundwater detections [8/7/2018]:
-PFOA = 24.6 ppt
-PFOS = 28.82 ppt
(NHDES, 06.17.2019)</t>
  </si>
  <si>
    <t>Highest groundwater detections [8/7/2018]:
-PFBA = 12.6 ppt
-PFPeA = 6.88 ppt
-PFBS = 1.75 ppt
-PFHxA = 8.06 ppt
-PFHpA = 7.86 ppt
-PFHxS = 2.31 ppt
(NHDES, 06.17.2019)</t>
  </si>
  <si>
    <t>https://www4.des.state.nh.us/DESOneStop/PRSDetail.aspx?ID=0037550&amp;Type=PRS</t>
  </si>
  <si>
    <t>https://drive.google.com/drive/u/0/folders/1Is-JopByOZ8MZQTvFEFqozTxZp-UAuiI</t>
  </si>
  <si>
    <t>Freudenberg-NOK</t>
  </si>
  <si>
    <t>Bristol, Grafton County, New Hampshire</t>
  </si>
  <si>
    <t>https://www4.des.state.nh.us/IISProxy/IISProxy.dll?ContentId=4843891</t>
  </si>
  <si>
    <t>Freudenberg-NOK [April 2020]:
-PFOA = ND - 2320 ppt
-PFOS = ND - 114 ppt
(NHDES, 05.07.2020)</t>
  </si>
  <si>
    <t>Freudenberg-NOK [April 2020]:
-PFBA = ND - 662 ppt
-PFPeA = ND - 4090 ppt
-PFHxA = ND - 2640 ppt
-PFHpA = ND - 1060 ppt
-PFNA = ND - 68.1 ppt
-PFBS = ND - 29.1 ppt
-PFHxS = ND - 32.6 ppt
(NHDES, 05.07.2020)</t>
  </si>
  <si>
    <t>https://www4.des.state.nh.us/DESOneStop/PRSDetail.aspx?ID=0000294&amp;Type=PRS</t>
  </si>
  <si>
    <t>https://drive.google.com/drive/u/0/folders/1VymU6bkp-8yND9Fzi1NU2QGDO_aXrNnq</t>
  </si>
  <si>
    <t>GE Aviation</t>
  </si>
  <si>
    <t>31 Industrial Park Dr, Hooksett, NH</t>
  </si>
  <si>
    <t>https://www4.des.state.nh.us/IISProxy/IISProxy.dll?ContentId=4749695</t>
  </si>
  <si>
    <t>Highest groundwater detections [10/12/2018]:
-PFOA = 11.3 ppt
-PFOS = 8.88 ppt
(NHDES, 12.12.2018)</t>
  </si>
  <si>
    <t>Highest groundwater detections [10/12/2018]:
-PFBA = 3.36 ppt
-PFPeA = 9.29 ppt
-PFBS = 1.76 ppt
-PFHxA = 10.3 ppt
-PFHpA = 4.52 ppt
-PFHxS = 4.37 ppt
(NHDES, 12.12.2018)</t>
  </si>
  <si>
    <t>https://www4.des.state.nh.us/DESOneStop/PRSDetail.aspx?ID=0000370&amp;Type=PRS</t>
  </si>
  <si>
    <t>https://drive.google.com/drive/u/0/folders/1aF7GDUHlXK_CtoIsbEd_82gb0RwnBPx-</t>
  </si>
  <si>
    <t>Gilford Fire Training</t>
  </si>
  <si>
    <t>Gilford, Belknap County, New Hampshire</t>
  </si>
  <si>
    <t>43.584145, -71.427391</t>
  </si>
  <si>
    <t>https://www4.des.state.nh.us/IISProxy/IISProxy.dll?ContentId=4822558</t>
  </si>
  <si>
    <t>Highest groundwater detections [9/8/2017]:
-PFOA = 6.01 ppt
-PFOS = 85.1 ppt
(NHDES, 9.23.2017 - GFTA-MW-4-0)</t>
  </si>
  <si>
    <t>Highest groundwater detections [9/8/2017]:
-PFPeA =  7.26 ppt
-PFHxA = 4.66 ppt
-PFHpA = 3.66 ppt
-PFHxS = 52.9 ppt
-6:2 FTS = 13.8 ppt
-8:2 FTS = 3.14 ppt
(NHDES, 9.23.2017 - GFTA-MW-4-0)</t>
  </si>
  <si>
    <t>https://www4.des.state.nh.us/DESOneStop/PRSDetail.aspx?ID=0000032&amp;Type=PRS</t>
  </si>
  <si>
    <t>https://drive.google.com/drive/u/0/folders/1KETjggLKUpc7NRLm5gt9N2wbzZzSO3_c</t>
  </si>
  <si>
    <t>Gilford Municpal Complex</t>
  </si>
  <si>
    <t>Gilford Fire Department</t>
  </si>
  <si>
    <t>Firefighting foam used at Gilford Fire Department</t>
  </si>
  <si>
    <t>https://www.des.nh.gov/organization/commissioner/documents/pfoa-statewide-status-20170110.pdf</t>
  </si>
  <si>
    <t>Gilford Municipal Complex and residential drinking water wells: 
- 5 samples
- 5 results received 
- 4 samples below 10 ppt PFOS+PFOA 
- 1 sample 45 - &lt;70 ppt
(NHDES, 1.10.2017)</t>
  </si>
  <si>
    <t>Community/Private</t>
  </si>
  <si>
    <t>https://drive.google.com/drive/u/1/folders/1E0YqCq2OviG5ZenxCnr7XnNham_HSZcg</t>
  </si>
  <si>
    <t>Gilmanton Landfill</t>
  </si>
  <si>
    <t>Gilmanton, Belknap County, New Hampshire</t>
  </si>
  <si>
    <t>Gilmanton Transfer &amp; Recycling, NH</t>
  </si>
  <si>
    <t>https://www4.des.state.nh.us/IISProxy/IISProxy.dll?ContentId=4820608</t>
  </si>
  <si>
    <t>Highest groundwater detections [11/6/2019]:
-PFOA = 387 ppt
-PFOS = 179 ppt
(NHDES, 12.04.2019)</t>
  </si>
  <si>
    <t>Highest groundwater detections [11/6/2019]:
-PFBA = 28.8 ppt
-PFPeA =  89.5 ppt
-PFHxA = 78.6 ppt
-PFHpA = 87.9 ppt
-PFNA = 5.66 ppt
-PFBS = 11.0 ppt
-PFHxS = 33.9 ppt
(NHDES, 12.04.2019)</t>
  </si>
  <si>
    <t>https://www4.des.state.nh.us/DESOneStop/PRSDetail.aspx?ID=0000808&amp;Type=PRS</t>
  </si>
  <si>
    <t>https://drive.google.com/drive/u/0/folders/1X9IHLcQKrr8ZLSXzQ5IjujuMcEdxFiBw</t>
  </si>
  <si>
    <t>Gilson Road Site</t>
  </si>
  <si>
    <t>57 GILSON RD
NASHUA, NH</t>
  </si>
  <si>
    <t>PFNA = 11.1 ppt
PFHxS = 3.9 ppt
(NHDES, 06.01.2020)</t>
  </si>
  <si>
    <t>Gilsum Landfill</t>
  </si>
  <si>
    <t>Gilsum, Cheshire County, New Hampshire</t>
  </si>
  <si>
    <t>43.044681, -72.296781</t>
  </si>
  <si>
    <t>https://www4.des.state.nh.us/IISProxy/IISProxy.dll?ContentId=4817913</t>
  </si>
  <si>
    <t>Highest groundwater detections [9/26/2019]:
-PFOA = 56.1 ppt
-PFOS = 653 ppt
(NHDES, 11.14.2019)</t>
  </si>
  <si>
    <t>Highest groundwater detections [9/26/2019]:
-PFPeA = 4.91 ppt
-PFHxA = 9.60 ppt
-PFHpA = 8.37 ppt
-PFNA = 6.52 ppt
(NHDES, 11.14.2019)</t>
  </si>
  <si>
    <t>https://www4.des.state.nh.us/DESOneStop/PRSDetail.aspx?ID=0002478&amp;Type=PRS</t>
  </si>
  <si>
    <t>https://drive.google.com/drive/u/0/folders/1KxSZAT9B3Ew9wkC5yfEIH062DT7FHT4c</t>
  </si>
  <si>
    <t>Gl &amp; V Pulp Group</t>
  </si>
  <si>
    <t>Former Ingersoll-Rand</t>
  </si>
  <si>
    <t>150 BURKE ST
NASHUA, NH</t>
  </si>
  <si>
    <t>PFNA = 0.68 ppt
PFHxS = 4.3 ppt
(NHDES, 06.01.2020)</t>
  </si>
  <si>
    <t>Glencliff Home</t>
  </si>
  <si>
    <t>Benton, New Hampshire</t>
  </si>
  <si>
    <t>PFNA = 4.49 ppt
(NHDES, 06.01.2020)</t>
  </si>
  <si>
    <t>Godin Landfill</t>
  </si>
  <si>
    <t>42.849191, -71.201266</t>
  </si>
  <si>
    <t>https://www4.des.state.nh.us/IISProxy/IISProxy.dll?ContentId=4795144</t>
  </si>
  <si>
    <t xml:space="preserve">Highest groundwater detections [5/22/2019]:
-PFOA = 1.1 ppt
-PFOS = 1.6 ppt
(NHDES, 07.24.2019) </t>
  </si>
  <si>
    <t>Highest groundwater detections [5/22/2019]:
-PFBA = 7.8 ppt
-PFPeA = 14 ppt
-PFBS = 1.0 ppt
-PFHxA = 8 ppt
-PFHpA = 2.8 ppt
-PFHxS = 5.2 ppt
(NHDES, 07.24.2019)</t>
  </si>
  <si>
    <t>https://www4.des.state.nh.us/DESOneStop/PRSDetail.aspx?ID=0001419&amp;Type=PRS</t>
  </si>
  <si>
    <t>https://drive.google.com/drive/u/0/folders/1hssVvAlGxHS3VNC7hiErrWGc-DMPP2sE</t>
  </si>
  <si>
    <t>Goffstown DPW Garage</t>
  </si>
  <si>
    <t>51 Depot Street
Goffstown, New Hampshire 03045</t>
  </si>
  <si>
    <t>https://www4.des.state.nh.us/IISProxy/IISProxy.dll?ContentId=4736256</t>
  </si>
  <si>
    <t>Highest groundwater detections [8/22/2018]:
-PFOA = 8.6 ppt
-PFOS = 2.5 ppt
(NHDES, 09.11.2018)</t>
  </si>
  <si>
    <t>Highest groundwater detections [8/22/2018]:
-PFBA = 2.8 ppt
-PFPeA = 21 ppt
-PFBS = 3.9 ppt
-PFHxA = 7.4 ppt
-PFHpA = 4.9 ppt
-PFNA = 1.8 ppt
-PFHxS = 1.5 ppt
(NHDES, 09.11.2018)</t>
  </si>
  <si>
    <t>https://www4.des.state.nh.us/DESOneStop/PRSDetail.aspx?ID=0037414&amp;Type=PRS</t>
  </si>
  <si>
    <t>https://drive.google.com/drive/u/0/folders/1aFdGb-6tZN5pgr3ytHJbI157usmww53E</t>
  </si>
  <si>
    <t>Goffstown Landfill</t>
  </si>
  <si>
    <t>42.997044, -71.503592</t>
  </si>
  <si>
    <t>https://www4.des.state.nh.us/IISProxy/IISProxy.dll?ContentId=4630113</t>
  </si>
  <si>
    <t>Highest groundwater detections [6/2/2016]:
-PFOA = 12.4 ppt
-PFOS = 10.9 ppt
(NHDES, 06.20.2016)</t>
  </si>
  <si>
    <t>Highest groundwater detections [6/2/2016]:
-PFBS = 3.16 ppt
-PFHpA = 2.71 ppt
-PFHxS = 7.39 ppt
(NHDES, 06.20.2016)</t>
  </si>
  <si>
    <t>https://www4.des.state.nh.us/DESOneStop/PRSDetail.aspx?ID=0000033&amp;Type=PRS</t>
  </si>
  <si>
    <t>https://drive.google.com/drive/u/1/folders/1KJCsgqvcwgx5KB2IwI0i2W5Ab_P3xr_P</t>
  </si>
  <si>
    <t>Gonic Mill</t>
  </si>
  <si>
    <t>https://www4.des.state.nh.us/IISProxy/IISProxy.dll?ContentId=4748573</t>
  </si>
  <si>
    <t>Gonic Mill [11/5/2018]:
-PFOA = ND - 11.5 ppt
-PFOS = ND - 16.7 ppt
(NHDES, 12.05.2018)</t>
  </si>
  <si>
    <t>Gonic Mill [11/5/2018]:
-PFBA = ND - 5.96 ppt
-PFPeA = ND - 15.0 ppt
-PFHxA = ND - 10.0 ppt
-PFBS = ND - 8.64 ppt
(NHDES, 12.05.2018)</t>
  </si>
  <si>
    <t>https://www4.des.state.nh.us/DESOneStop/PRSDetail.aspx?ID=0002036&amp;Type=PRS</t>
  </si>
  <si>
    <t>https://drive.google.com/drive/u/0/folders/1GlsvpBSfoW9mEL2oaUrqTYZD9UaTwivc</t>
  </si>
  <si>
    <t>Gorham Paper Mill UWW Lagoons</t>
  </si>
  <si>
    <t>Gorham, New Hampshire</t>
  </si>
  <si>
    <t>72 CASCADE FLTS
GORHAM</t>
  </si>
  <si>
    <t>PFHxS = 5.13 ppt
(NHDES, 06.01.2020)</t>
  </si>
  <si>
    <t>Goshen Landfill</t>
  </si>
  <si>
    <t>Goshen, Sullivan County, New Hampshire</t>
  </si>
  <si>
    <t>Dump Rd
Goshen, NH 03752</t>
  </si>
  <si>
    <t>https://www4.des.state.nh.us/IISProxy/IISProxy.dll?ContentId=4779086</t>
  </si>
  <si>
    <t>Highest groundwater detections [4/23/2018]:
-PFOA = 317 ppt
-PFOS = 548 ppt
(NHDES, 06.07.2019)</t>
  </si>
  <si>
    <t>Highest groundwater detections [4/23/2018]:
-PFBA = 6 ppt
-PFPeA = 7 ppt
-PFHxA = 16 ppt
-PFHpA =54 ppt
-PFNA = 5 ppt
-PFHxS = 29 ppt
(NHDES, 06.07.2019)</t>
  </si>
  <si>
    <t>https://www4.des.state.nh.us/DESOneStop/PRSDetail.aspx?ID=0000207&amp;Type=PRS</t>
  </si>
  <si>
    <t>https://drive.google.com/drive/u/0/folders/1k2v3Eex_vLrbKzdzxUwx2UrNBsYo6u4f</t>
  </si>
  <si>
    <t>Goss International Americas</t>
  </si>
  <si>
    <t>121 Broadway, Dover, NH</t>
  </si>
  <si>
    <t>https://www4.des.state.nh.us/IISProxy/IISProxy.dll?ContentId=4746934</t>
  </si>
  <si>
    <t>Highest groundwater detections [5/1/2018]:
-PFOA = 2.6 ppt
-PFOS = 1.9 ppt
(NHDES, 11.15.2018)</t>
  </si>
  <si>
    <t>Highest groundwater detections [5/1/2018]:
-PFBA = 2.4 ppt
-PFPeA = 1.3 ppt
-PFBS = 0.37 ppt
-PFHxA = 1.7 ppt
-PFHpA = 1.0 ppt
-PFNA = 0.50 ppt
-PFHxS = 0.62 ppt
(NHDES, 11.15.2018)</t>
  </si>
  <si>
    <t>https://www4.des.state.nh.us/DESOneStop/PRSDetail.aspx?ID=0002473&amp;Type=PRS</t>
  </si>
  <si>
    <t>https://drive.google.com/drive/u/0/folders/1zKTzERIiAlK4fu7GYy3dK0XfOsz4nsXk</t>
  </si>
  <si>
    <t>Grafton Old Landfill</t>
  </si>
  <si>
    <t>Grafton, Grafton County, New Hampshire</t>
  </si>
  <si>
    <t>43.594419, -71.938532</t>
  </si>
  <si>
    <t>https://www4.des.state.nh.us/IISProxy/IISProxy.dll?ContentId=4854000</t>
  </si>
  <si>
    <t>Grafton Old Landfill [Apr 2020]:
-PFOA = ND - 42.1 ppt
-PFOS = ND - 382 ppt
(NHDES, 06.24.2020)</t>
  </si>
  <si>
    <t>Grafton Old Landfill [April 2020]:
-PFBA = ND - 8.36 ppt
-PFPeA = ND - 13.9 ppt
-PFBS = ND - 5.54 ppt
-PFHxA = ND - 36.00 ppt
-PFHpA = ND - 11.10 ppt
-PFHxS = ND - 77.10 ppt
(NHDES, 06.24.2020)</t>
  </si>
  <si>
    <t>https://www4.des.state.nh.us/DESOneStop/PRSDetail.aspx?ID=0002757&amp;Type=PRS</t>
  </si>
  <si>
    <t>https://drive.google.com/drive/u/0/folders/1R7nNwfdUDtwP6Nayf3q0E_g1wIKQO2di</t>
  </si>
  <si>
    <t>Bartlett, New Hampshire</t>
  </si>
  <si>
    <t>Grantham Landfill</t>
  </si>
  <si>
    <t>Grantham, Sullivan County, New Hampshire</t>
  </si>
  <si>
    <t>43.494219, -72.103711</t>
  </si>
  <si>
    <t>https://www4.des.state.nh.us/IISProxy/IISProxy.dll?ContentId=4851400</t>
  </si>
  <si>
    <t>Highest groundwater detections [4/24/2020]:
-PFOA = 14.6 ppt
-PFOS = 9.2 ppt
(NHDES, 06.12.2020)</t>
  </si>
  <si>
    <t>Highest groundwater detections [4/24/2020]:
-PFPeA = 6.06 ppt
-PFHxA = 4.85 ppt
(NHDES, 06.12.2020)</t>
  </si>
  <si>
    <t>https://www4.des.state.nh.us/DESOneStop/PRSDetail.aspx?ID=0002792&amp;Type=PRS</t>
  </si>
  <si>
    <t>https://drive.google.com/drive/u/0/folders/17Makj_tMkNh3bQAodqsqXx69xBnwLE-x</t>
  </si>
  <si>
    <t>Groton Town Dump</t>
  </si>
  <si>
    <t>Groton, Grafton County, New Hampshire</t>
  </si>
  <si>
    <t>43.740436, -71.853639</t>
  </si>
  <si>
    <t>https://www4.des.state.nh.us/IISProxy/IISProxy.dll?ContentId=4750734</t>
  </si>
  <si>
    <t>Groton Town Dump [November 2018]:
-PFOA = ND - 8.15 ppt
-PFOS = ND - 17.60 ppt
(NHDES, 12.21.2018)</t>
  </si>
  <si>
    <t>Groton Town Dump [November 2018]:
-PFBS = ND - 5.23 ppt
(NHDES, 12.21.2018)</t>
  </si>
  <si>
    <t>Additional PFAS sampling was required for April 2019, but no reports have been uploaded.
(NHDES, 03.08.2019)</t>
  </si>
  <si>
    <t>https://www4.des.state.nh.us/DESOneStop/PRSDetail.aspx?ID=0002748&amp;Type=PRS</t>
  </si>
  <si>
    <t>https://drive.google.com/drive/u/0/folders/1QoEyiYto-p2tdthBco78wkdDIN5e3CDw</t>
  </si>
  <si>
    <t>Grove Road Landfill</t>
  </si>
  <si>
    <t>42.999207, -70.791543</t>
  </si>
  <si>
    <t>Highest groundwater detections [4/30/2020]:
-PFOA = 82.3 ppt
-PFOS = 84.9 ppt
(NHDES, 06.10.2020)</t>
  </si>
  <si>
    <t>Highest groundwater detections [4/30/2020]:
-PFBA = 8.0 ppt
-PFPeA = 14.4 ppt
-PFBS = 5.99 ppt
-PFHxA = 19.7 ppt
-PFHpA = 18.9 ppt
-PFHxS = 28.1 ppt
(NHDES, 06.10.2020)</t>
  </si>
  <si>
    <t>https://www4.des.state.nh.us/DESOneStop/PRSDetail.aspx?ID=0002039&amp;Type=PRS</t>
  </si>
  <si>
    <t>https://drive.google.com/drive/u/0/folders/1Z7x1c-GkJmSrSsneSfZrin2gs63SMXmd</t>
  </si>
  <si>
    <t>Groveton Landfill</t>
  </si>
  <si>
    <t>Northumberland, Coos County, New Hampshire</t>
  </si>
  <si>
    <t>44.603133, -71.536469</t>
  </si>
  <si>
    <t>https://www4.des.state.nh.us/IISProxy/IISProxy.dll?ContentId=4834696</t>
  </si>
  <si>
    <t>Groveton Landfill [October 2018]:
-PFOA = ND - 107 ppt
-PFOS = ND - 232 ppt
(NHDES, 2018)</t>
  </si>
  <si>
    <t>Groveton Landfill, [October 2018]:
-PFBA = ND - 40.9 ppt
-PFPeA = ND - 172 ppt
-PFBS = ND - 25.4 ppt
-PFHxA = ND - 149 ppt
-PFHpA = ND - 48.0 ppt
-PFHxS = ND - 300 ppt
(NHDES, 2018)</t>
  </si>
  <si>
    <t>https://www4.des.state.nh.us/DESOneStop/PRSDetail.aspx?ID=0000475&amp;Type=PRS</t>
  </si>
  <si>
    <t>https://drive.google.com/drive/u/0/folders/1FJgg-BZjfESOx0VygVBO8FEqwTqzdgJt</t>
  </si>
  <si>
    <t>Groveton, New Hampshire</t>
  </si>
  <si>
    <t>44.592409, -71.518835</t>
  </si>
  <si>
    <t>PFNA = 4.5 ppt
(NHDES, 06.01.2020)</t>
  </si>
  <si>
    <t>Hacros Chemicals</t>
  </si>
  <si>
    <t>441 Daniel Webster Highway, Merrimack, NH</t>
  </si>
  <si>
    <t>Highest groundwater detections [5/13/2020]:
-PFOA = 110 ppt
-PFOS = 11 ppt
(NHDES, 06.30.2020)</t>
  </si>
  <si>
    <t>Highest groundwater detections [5/13/2020]:
-PFBA = 9.5 ppt
-PFPeA = 26 ppt
-PFBS = 8.0 ppt
-PFHxA = 32 ppt
-PFHpA = 21 ppt
-PFNA = 2.4 ppt
-PFHxS = 3.4 ppt
(NHDES, 06.30.2020)</t>
  </si>
  <si>
    <t>https://www4.des.state.nh.us/DESOneStop/PRSDetail.aspx?ID=0000719&amp;Type=PRS</t>
  </si>
  <si>
    <t>https://drive.google.com/drive/u/0/folders/1PfCRMI8fqoYzDGRVZiAp9wCsasSFiZUm</t>
  </si>
  <si>
    <t>Hadco Printed Circuit</t>
  </si>
  <si>
    <t>7 MANCHESTER RD DERRY</t>
  </si>
  <si>
    <t>Highest groundwater detections [5/4/2020]:
-PFOA = 81.2 ppt
-PFOS = 328 ppt
(NHDES, 05.04.2020)</t>
  </si>
  <si>
    <t>Highest groundwater detections [10/18/2019]:
-PFBA = 31.3 ppt
-PFPeA = 124 ppt
-PFHxA = 71.4 ppt
-PFHpA = 56 ppt
-PFNA = 6.13 ppt
-PFHxS = 87.1 ppt
(NHDES, 05.04.2020)</t>
  </si>
  <si>
    <t>https://www4.des.state.nh.us/DESOneStop/PRSDetail.aspx?ID=0003689&amp;Type=PRS</t>
  </si>
  <si>
    <t>https://drive.google.com/drive/u/0/folders/1TjDZOOpgaHwpMw5f8OfRkc1YCkpmT5xS</t>
  </si>
  <si>
    <t>Hampshire Chemical Corp</t>
  </si>
  <si>
    <t>2 East Spit Brook Road
Nashua, NH 03030-5735</t>
  </si>
  <si>
    <t>Highest groundwater detections [12/26/2018]:
-PFOA = 22 ppt
-PFOS = 26 ppt
(NHDES, 02.07.2019)</t>
  </si>
  <si>
    <t>https://www4.des.state.nh.us/DESOneStop/PRSDetail.aspx?ID=0000142&amp;Type=PRS</t>
  </si>
  <si>
    <t>https://drive.google.com/drive/u/0/folders/12TVu1XrkqUNVwnmLA99j17EHfk8EkmrF</t>
  </si>
  <si>
    <t>Hampton Foreign Auto</t>
  </si>
  <si>
    <t>Hampton, Rockingham County, New Hampshire</t>
  </si>
  <si>
    <t>586 LAFAYETTE ROAD
HAMPTON</t>
  </si>
  <si>
    <t>https://www4.des.state.nh.us/IISProxy/IISProxy.dll?ContentId=4744883</t>
  </si>
  <si>
    <t>Highest groundwater detections [4/10/2018]:
-PFOA = 21.7 ppt
-PFOS = 31.5 ppt
(NHDES, 10.29.2018)</t>
  </si>
  <si>
    <t>Highest groundwater detections [4/10/2018]:
-PFBA = 7.81 ppt
-PFPeA = 17.6 ppt
-PFBS = 24.5 ppt
-PFHxA = 14.9 ppt
-PFHpA = 8.56 ppt
-PFNA = 2.73 ppt
-PFHxS = 2.20 ppt
(NHDES, 10.29.2018)</t>
  </si>
  <si>
    <t>https://www4.des.state.nh.us/DESOneStop/PRSDetail.aspx?ID=0010364&amp;Type=PRS</t>
  </si>
  <si>
    <t>https://drive.google.com/drive/u/0/folders/1BPgmIiH_8BofmJTRWI3cA_ZUSicuGkxp</t>
  </si>
  <si>
    <t>Hampton Landfill</t>
  </si>
  <si>
    <t>42.927200, -70.823613</t>
  </si>
  <si>
    <t>https://www4.des.state.nh.us/IISProxy/IISProxy.dll?ContentId=4862002</t>
  </si>
  <si>
    <t>Highest groundwater detections [5/12/2020]:
-PFOA = 24.5 ppt
-PFOS = 91.5 ppt
(NHDES, 06.30.2020)</t>
  </si>
  <si>
    <t>Highest groundwater detections [5/12/2020]:
-PFBA = 8.46 ppt
-PFHxA = 6.01 ppt 
-PFHpA = 5.91 ppt 
(NHDES, 06.30.2020)</t>
  </si>
  <si>
    <t>https://www4.des.state.nh.us/DESOneStop/PRSDetail.aspx?ID=0001608&amp;Type=PRS</t>
  </si>
  <si>
    <t>https://drive.google.com/drive/u/0/folders/1ry-J2siXsSQYCsAFvkxhD7MtPY61plz5</t>
  </si>
  <si>
    <t>Hampton Toll Plaza</t>
  </si>
  <si>
    <t>Hampton Toll Plaza
Blue Star Turnpike
Hampton, NH 03256</t>
  </si>
  <si>
    <t>https://www4.des.state.nh.us/IISProxy/IISProxy.dll?ContentId=4794888</t>
  </si>
  <si>
    <t>Highest groundwater detections [5/22/2019]:
-PFOA = 12 ppt
-PFOS = 2 ppt
(NHDES, 07.30.2019)</t>
  </si>
  <si>
    <t>Highest groundwater detections [5/22/2019]:
-PFBA = 9.8 ppt
-PFPeA = 7.2 ppt
-PFBS = 2.8 ppt
-PFHxA = 6.3 ppt
-PFHpA = 7.1 ppt
-PFHxS = 1.4 ppt
(NHDES, 07.30.2019)</t>
  </si>
  <si>
    <t>https://www4.des.state.nh.us/DESOneStop/PRSDetail.aspx?ID=0011539&amp;Type=PRS</t>
  </si>
  <si>
    <t>https://drive.google.com/drive/u/0/folders/1KuMMUiz_Eg4JDnNXwQrQEJNv81SIek4t</t>
  </si>
  <si>
    <t>Hancock Landfill</t>
  </si>
  <si>
    <t>Hancock, Hillsborough County, New Hampshire</t>
  </si>
  <si>
    <t>44 Bennington Road
Hancock, New Hampshire</t>
  </si>
  <si>
    <t>https://www4.des.state.nh.us/IISProxy/IISProxy.dll?ContentId=4755452</t>
  </si>
  <si>
    <t>Highest groundwater detections [11/30/2018]:
-PFOA = 140 ppt
-PFOS = 1200 ppt
(NHDES, 01.17.2019)</t>
  </si>
  <si>
    <t>Highest groundwater detections [11/30/2018]:
-PFBS = 18 ppt
-PFHxA = 60 ppt
-PFHpA = 25 ppt
-PFNA = 39 ppt
-PFHxS = 220 ppt
(NHDES, 01.17.2019)</t>
  </si>
  <si>
    <t>https://www4.des.state.nh.us/DESOneStop/PRSDetail.aspx?ID=0000208&amp;Type=PRS</t>
  </si>
  <si>
    <t>https://drive.google.com/drive/u/1/folders/1lIH6ghXKGSSOuCe9uF5oSKHhkpNSwLNZ</t>
  </si>
  <si>
    <t>Hanover Consumer Coop Society</t>
  </si>
  <si>
    <t>51 S PARK ST
HANOVER</t>
  </si>
  <si>
    <t>https://www4.des.state.nh.us/IISProxy/IISProxy.dll?ContentId=4858127</t>
  </si>
  <si>
    <t>Hanover Consumer Coop Society [5/29/2020]:
-PFOA = 63.40 - 127.00 ppt
-PFOS = 8.67 - 49.10 ppt
(NHDES, 07.10.2020)</t>
  </si>
  <si>
    <t>Hanover Consumer Coop Society [5/29/2020]:
-PFBA = 19.80 - 29.80 ppt
-PFPeA = 20.60 - 74.20 ppt
-PFBS = 5.30 - 10.10 ppt
-PFHxA = 27.30 - 72.20 ppt
-PFHpA = 20.80 - 49.10 ppt
-PFHxS = 2.49 - 10.30 ppt
-PFNA = 4.92 - 60.70 ppt
(NHDES, 07.10.2020)</t>
  </si>
  <si>
    <t>https://www4.des.state.nh.us/DESOneStop/PRSDetail.aspx?ID=0012776&amp;Type=PRS</t>
  </si>
  <si>
    <t>https://drive.google.com/drive/u/0/folders/1BvLpuuyYPemY-_A6dB8RdWhH-klu_gJ3</t>
  </si>
  <si>
    <t>Hanscom's Truck Stop, Inc.</t>
  </si>
  <si>
    <t>60 WEST RD
PORTSMOUTH, NH</t>
  </si>
  <si>
    <t>PFNA = 2 ppt
PFHxS = 10 ppt
(NHDES, 06.01.2020)</t>
  </si>
  <si>
    <t>Harding Metals</t>
  </si>
  <si>
    <t>Northwood, Rockingham County, New Hampshire</t>
  </si>
  <si>
    <t>42 HARDING DR
NORTHWOOD, NH</t>
  </si>
  <si>
    <t>https://www4.des.state.nh.us/IISProxy/IISProxy.dll?ContentId=4836269</t>
  </si>
  <si>
    <t>Highest groundwater detections [3/9/2020]:
-PFOA = 334 ppt
-PFOS = 1030 ppt
(NHDES, 04.06.2020)</t>
  </si>
  <si>
    <t>Highest groundwater detections [3/9/2020]:
-PFBA = 56.5 ppt
-PFPeA = 98.4 ppt
-PFBS = 10.4 ppt
-PFHxA = 86.5 ppt
-PFHpA = 62.0 ppt
-PFNA = 20.9 ppt
-PFHxS = 
(NHDES, 04.06.2020)</t>
  </si>
  <si>
    <t>https://www4.des.state.nh.us/DESOneStop/PRSDetail.aspx?ID=0000067&amp;Type=PRS</t>
  </si>
  <si>
    <t>https://drive.google.com/drive/u/0/folders/1IeKj0ViO0prCo5HvaUX6AKOeSwfSirYT</t>
  </si>
  <si>
    <t>Harrisville Landfill</t>
  </si>
  <si>
    <t>Harrisville, Cheshire County, New Hampshire</t>
  </si>
  <si>
    <t>66 WILLARD HILL ROAD
HARRISVILLE, NH</t>
  </si>
  <si>
    <t>https://www4.des.state.nh.us/IISProxy/IISProxy.dll?ContentId=4716123</t>
  </si>
  <si>
    <t>Highest groundwater detections [4/5/2018]:
-PFOA = 63 ppt
-PFOS = 65 ppt
(NHDES, 06.14.2018)</t>
  </si>
  <si>
    <t>Highest groundwater detections [4/5/2018]:
-PFBA = 23 ppt
-PFPeA = 21 ppt
-PFHxA = 19 ppt
-PFHpA = 13 ppt
-PFNA = 2 ppt
-PFHxS = 8 ppt
(NHDES, 06.14.2018)</t>
  </si>
  <si>
    <t>https://www4.des.state.nh.us/DESOneStop/PRSDetail.aspx?ID=0000338&amp;Type=PRS</t>
  </si>
  <si>
    <t>https://drive.google.com/drive/u/0/folders/1ad7sY2mmNDrp2isOhAjvc6DJqaG2p3Fl</t>
  </si>
  <si>
    <t>Heidelberg Web Systems Inc.</t>
  </si>
  <si>
    <t>Former Harris</t>
  </si>
  <si>
    <t>121 BROADWAY
DOVER, NH</t>
  </si>
  <si>
    <t>PFNA = 2 ppt
PFHxS = 3.1 ppt
(NHDES, 06.01.2020)</t>
  </si>
  <si>
    <t>Henkel Seabrook East Facility</t>
  </si>
  <si>
    <t>137 Folly Mill Rd, Seabrook, NH</t>
  </si>
  <si>
    <t>https://www4.des.state.nh.us/IISProxy/IISProxy.dll?ContentId=4679097</t>
  </si>
  <si>
    <t>Highest groundwater detections [Fall 2017]:
-PFOA = 11.1 ppt
-PFOS = 4.28 ppt
(NHDES, 10.18.2017)</t>
  </si>
  <si>
    <t>Highest groundwater detections [Fall 2017]:
-PFBS = 4.43 ppt
(NHDES, 10.18.2017)</t>
  </si>
  <si>
    <t>Also known as K J Quinn &amp; Co Inc</t>
  </si>
  <si>
    <t>https://www4.des.state.nh.us/DESOneStop/PRSDetail.aspx?ID=0002053&amp;Type=PRS</t>
  </si>
  <si>
    <t>https://drive.google.com/drive/u/0/folders/1guACHNnx459i-7KbCd7qFXGhihjBXHhz</t>
  </si>
  <si>
    <t>Henniker Landfill</t>
  </si>
  <si>
    <t>Henniker, Merrimack County, New Hampshire</t>
  </si>
  <si>
    <t>Henniker Transfer Station, NH</t>
  </si>
  <si>
    <t>https://www4.des.state.nh.us/IISProxy/IISProxy.dll?ContentId=4726609</t>
  </si>
  <si>
    <t>Highest groundwater detections [4/18/2018]: 
-PFOS = 55.4 ppt
(NHDES, 07.24.2018)</t>
  </si>
  <si>
    <t>Highest groundwater detections [4/18/2018]:
N/A
(NHDES, 07.24.2018)</t>
  </si>
  <si>
    <t>https://www4.des.state.nh.us/DESOneStop/PRSDetail.aspx?ID=0000034&amp;Type=PRS</t>
  </si>
  <si>
    <t>https://drive.google.com/drive/u/0/folders/1n_KVK5aIrpyJ_huKhuYsXvHrmPawjPZI</t>
  </si>
  <si>
    <t>Hillsborough, Hillsborough County, New Hampshire</t>
  </si>
  <si>
    <t>40 Norton Rd, Hillsborough, NH</t>
  </si>
  <si>
    <t>https://www4.des.state.nh.us/IISProxy/IISProxy.dll?ContentId=4757787</t>
  </si>
  <si>
    <t>Highest deep aquifer groundwater detections [11/26/2018]:
-PFOA = 1.7 ppt
-PFOS = 2.0 ppt
(NHDES, 01.31.2019)</t>
  </si>
  <si>
    <t>https://www4.des.state.nh.us/DESOneStop/PRSDetail.aspx?ID=0000124&amp;Type=PRS</t>
  </si>
  <si>
    <t>https://drive.google.com/drive/u/0/folders/1Lk8j2htpAK1vvxj9LnS4RW-vQNHC_H4M</t>
  </si>
  <si>
    <t>Hillsborough Area Work Center</t>
  </si>
  <si>
    <t>196 West Main St, Hillsborough, NH</t>
  </si>
  <si>
    <t>https://www4.des.state.nh.us/IISProxy/IISProxy.dll?ContentId=4754948</t>
  </si>
  <si>
    <t>Highest groundwater detections [10/13/2017]:
-PFOA = 434 ppt
-PFOS = 235 ppt
(NHDES, 12.28.2018)</t>
  </si>
  <si>
    <t>Highest groundwater detections [10/13/2017]:
-PFBA = 84.0 ppt
-PFPeA = 216 ppt
-PFBS = 4.60 ppt
-PFHxA = 211 ppt
-PFHpA = 243 ppt
-PFNA = 161 ppt
-PFHxS = 7.88 ppt
(NHDES, 12.28.2018)</t>
  </si>
  <si>
    <t>https://www4.des.state.nh.us/DESOneStop/PRSDetail.aspx?ID=0032910&amp;Type=PRS</t>
  </si>
  <si>
    <t>https://drive.google.com/drive/u/0/folders/1OswJn35FqcwpvX06nss26fmsMAD5c5SN</t>
  </si>
  <si>
    <t>45 MUNICIPAL DR
HILLSBOROUGH, NH</t>
  </si>
  <si>
    <t>https://www4.des.state.nh.us/IISProxy/IISProxy.dll?ContentId=4821953</t>
  </si>
  <si>
    <t>Highest downgradient detections [11/6/2019]:
-PFOA = 430 ppt
-PFOS = 310 ppt
(NHDES, 12.20.2019)</t>
  </si>
  <si>
    <t>Highest downgradient detections [11/6/2019]:
-PFBA = 73 ppt
-PFPeA = 130 ppt
-PFBS = 7.8 ppt
-PFHxA = 160 ppt
-PFHpA = 200 ppt
-PFNA = 110 ppt
-PFHxS = 7.7 ppt
-6:2 FTS = 23 ppt
-PFOSA = 8.9 ppt
-PFPeS = 0.88 ppt
-PFHpS = 4.3 ppt
(NHDES, 12.20.2019)</t>
  </si>
  <si>
    <t>https://www4.des.state.nh.us/DESOneStop/PRSDetail.aspx?ID=0000199&amp;Type=PRS</t>
  </si>
  <si>
    <t>https://drive.google.com/drive/u/0/folders/1mrQF8iiJZqTiDm76nP2kly9AXvQ723rQ</t>
  </si>
  <si>
    <t>Hinsdale Products Landfill</t>
  </si>
  <si>
    <t>221 Northfield Road, Hinsdale, NH</t>
  </si>
  <si>
    <t>https://www4.des.state.nh.us/IISProxy/IISProxy.dll?ContentId=4740760</t>
  </si>
  <si>
    <t>Highest groundwater detections [7/11/2018]:
-PFOA = 18.6 ppt
(NHDES, 09.25.2018)</t>
  </si>
  <si>
    <t>Highest groundwater detections [7/11/2018]:
-PFBA = 8.40 ppt
-PFBS = 9.70 ppt
-PFHxA = 4.44 ppt
-PFHpA = 6.76 ppt
(NHDES, 09.25.2018)</t>
  </si>
  <si>
    <t>https://www4.des.state.nh.us/DESOneStop/PRSDetail.aspx?ID=0000036&amp;Type=PRS</t>
  </si>
  <si>
    <t>https://drive.google.com/drive/u/0/folders/1TXnCPuuoyym1fkiuC6TMo3NG_NxnsBso</t>
  </si>
  <si>
    <t>Hitchiner Manufacturing Landfill</t>
  </si>
  <si>
    <t>42.835800, -71.695544</t>
  </si>
  <si>
    <t>https://www4.des.state.nh.us/IISProxy/IISProxy.dll?ContentId=4700716</t>
  </si>
  <si>
    <t>Highest groundwater detections [11/22/2017]:
-PFOA = 4.8 ppt
(NHDES, 03.06.2018)</t>
  </si>
  <si>
    <t>https://www4.des.state.nh.us/DESOneStop/PRSDetail.aspx?ID=0003578&amp;Type=PRS</t>
  </si>
  <si>
    <t>https://drive.google.com/drive/u/0/folders/1SC4GoC8zXCKxvFWw9UGgvRrOMI7aNGFU</t>
  </si>
  <si>
    <t>Holderness Landfill</t>
  </si>
  <si>
    <t>Holderness, Grafton County, New Hampshire</t>
  </si>
  <si>
    <t>43.717094, -71.546364</t>
  </si>
  <si>
    <t>https://www4.des.state.nh.us/IISProxy/IISProxy.dll?ContentId=4826248</t>
  </si>
  <si>
    <t>Highest groundwater detections [10/4/2019]:
-PFOA = 69.3 ppt
-PFOS = 69.4 ppt
(NHDES, 10.28.2019)</t>
  </si>
  <si>
    <t>Highest groundwater detections [10/4/2019]:
-PFBA = 5.24 ppt
-PFPeA = 12.3 ppt
-PFHxA = 15.0 ppt
-PFHpA = 18.0 ppt
-PFNA = 91.5 ppt
-PFHxS = 16.0 ppt
(NHDES, 10.28.2019)</t>
  </si>
  <si>
    <t>https://www4.des.state.nh.us/DESOneStop/PRSDetail.aspx?ID=0002373&amp;Type=PRS</t>
  </si>
  <si>
    <t>https://drive.google.com/drive/u/0/folders/1OyxRxjRky1vH3P0cNQiRCOvtP7S07Os0</t>
  </si>
  <si>
    <t>Hooksett Landfill</t>
  </si>
  <si>
    <t>210 W RIVER RD
HOOKSETT, NH</t>
  </si>
  <si>
    <t>https://www4.des.state.nh.us/IISProxy/IISProxy.dll?ContentId=4856002</t>
  </si>
  <si>
    <t>Highest groundwater detections [4/21/2020]:
-PFOA = 15.4 ppt
-PFOS = 5.82 ppt
(NHDES, 06.30.2020)</t>
  </si>
  <si>
    <t>Highest groundwater detections [4/21/2020]:
-PFBA = 30.6 ppt
-PFPeA = 138 ppt
-PFBS = 5.72 ppt
-PFHxA = 91.2 ppt
-PFHpA = 41.3 ppt
-PFHxS = 21.9 ppt
(NHDES, 06.30.2020)</t>
  </si>
  <si>
    <t>https://www4.des.state.nh.us/DESOneStop/PRSDetail.aspx?ID=0001833&amp;Type=PRS</t>
  </si>
  <si>
    <t>https://drive.google.com/drive/u/0/folders/1MgBSDAZ_DP2nsnPYprO_561UYSjc6G0g</t>
  </si>
  <si>
    <t>Hopkinton/Webster Landfill</t>
  </si>
  <si>
    <t>Hopkinton, Merrimack County, New Hampshire</t>
  </si>
  <si>
    <t>Hopkinton/Webster Transfer Station, NH</t>
  </si>
  <si>
    <t>https://www4.des.state.nh.us/IISProxy/IISProxy.dll?ContentId=4851646</t>
  </si>
  <si>
    <t>Highest groundwater detections [4/15/2020]:
-PFOA = 361 ppt
-PFOS = 190 ppt
(NHDES, 06.11.2020)</t>
  </si>
  <si>
    <t>Highest groundwater detections [4/15/2020]:
-PFBA = 53.9 ppt
-PFPeA = 195 ppt
-PFHxA = 202 ppt
-PFHpA = 80.4 ppt
-PFNA = 10.8 ppt
-PFBS = 59.1 ppt
-PFHxS = 45.0 ppt
-PFDA = 45.9 ppt
-MeFOSAA = 23.7 ppt
-EtFOSAA = 26.3 ppt
(NHDES, 06.11.2020)</t>
  </si>
  <si>
    <t>https://www4.des.state.nh.us/DESOneStop/PRSDetail.aspx?ID=0000219&amp;Type=PRS</t>
  </si>
  <si>
    <t>https://drive.google.com/drive/u/0/folders/15fVLFkj3cWAHz0aa1CiuQ3j3EdYHV73z</t>
  </si>
  <si>
    <t>Hypertherm, Inc.</t>
  </si>
  <si>
    <t>21 GREAT HOLLOW RD
HANOVER</t>
  </si>
  <si>
    <t>https://www4.des.state.nh.us/IISProxy/IISProxy.dll?ContentId=4750740</t>
  </si>
  <si>
    <t>Hypertherm [October 2018]:
-PFOA = ND - 6 ppt
-PFOS = ND - 16 ppt
(NHDES, 12.20.2018)</t>
  </si>
  <si>
    <t>Hypertherm [October 2018]:
-PFHxA = ND - 9 ppt
-PFBA = ND - 130 ppt
-PFHpA = ND - 5 ppt
(NHDES, 12.20.2018)</t>
  </si>
  <si>
    <t>https://www4.des.state.nh.us/DESOneStop/PRSDetail.aspx?ID=0006995&amp;Type=PRS</t>
  </si>
  <si>
    <t>https://drive.google.com/drive/u/0/folders/1MyHbILaz3xHxCRVcQZkWizhGiX9Oq0E0</t>
  </si>
  <si>
    <t>Impacted Water Supply Wells</t>
  </si>
  <si>
    <t>42.863231, -71.339196</t>
  </si>
  <si>
    <t>PFNA = 2.94 ppt
PFHxS = 3.02 ppt
(NHDES, 06.01.2020)</t>
  </si>
  <si>
    <t>Indeck Energy Center</t>
  </si>
  <si>
    <t>Alexandria, Grafton County, New Hampshire</t>
  </si>
  <si>
    <t>151 SMITH RIVER RD
ALEXANDRIA, NH</t>
  </si>
  <si>
    <t>https://www4.des.state.nh.us/IISProxy/IISProxy.dll?ContentId=4696086</t>
  </si>
  <si>
    <t>Highest groundwater detections [11/28/2017]:
-PFBA = 9.79 ppt
-PFPeA = 35.6 ppt
-PFHxA = 29.5 ppt
-PFHpA = 7.06 ppt
(NHDES, 01.25.2018)</t>
  </si>
  <si>
    <t>https://www4.des.state.nh.us/DESOneStop/PRSDetail.aspx?ID=0000215&amp;Type=PRS</t>
  </si>
  <si>
    <t>https://drive.google.com/drive/u/0/folders/1WcOIk-FxyYuvPfKURY-F1h3EBrWA3Kg_</t>
  </si>
  <si>
    <t>Irving Oil Bulk Terminal</t>
  </si>
  <si>
    <t>188 Frank C Gilman Hwy
Alton, NH 03809</t>
  </si>
  <si>
    <t>https://www4.des.state.nh.us/IISProxy/IISProxy.dll?ContentId=4833274</t>
  </si>
  <si>
    <t>Highest groundwater detections [11/27/2019]:
-PFOA = 15.6 ppt
-PFOS = 87.9
(NHDES, 03.19.2020)</t>
  </si>
  <si>
    <t>Highest groundwater detections [11/27/2019]:
-PFBA = 36.8 ppt
-PFPeA = 28.50
-PFHxA = 7.15 ppt
-PFHpA = 3.83 ppt
-PFNA = 5.10 ppt
-PFBS = 6.36 ppt
-PFHxS = 129 ppt
-6:2 FTS = 2.99 ppt
-PFHpS = 4.05 ppt
(NHDES, 03.19.2020)</t>
  </si>
  <si>
    <t>https://www4.des.state.nh.us/DESOneStop/PRSDetail.aspx?ID=0038575&amp;Type=PRS</t>
  </si>
  <si>
    <t>https://drive.google.com/drive/u/0/folders/1fKDOl7xLS2phbqcWmlXF_yoORTPJSnDI</t>
  </si>
  <si>
    <t>Jackson Old Landfill</t>
  </si>
  <si>
    <t>Jackson, Carroll County, New Hampshire</t>
  </si>
  <si>
    <t>44.194507, -71.193539</t>
  </si>
  <si>
    <t>https://www4.des.state.nh.us/IISProxy/IISProxy.dll?ContentId=4691804</t>
  </si>
  <si>
    <t>Highest groundwater detections [11/10/2017]:
-PFOA = 7.66 ppt
-PFOS = 9.50 ppt
(NHDES, 01.12.2018)</t>
  </si>
  <si>
    <t>https://www4.des.state.nh.us/DESOneStop/PRSDetail.aspx?ID=0000439&amp;Type=PRS</t>
  </si>
  <si>
    <t>https://drive.google.com/drive/u/0/folders/1RSwGY0acn18u2_v39MpYo6Kn-nv1f0wt</t>
  </si>
  <si>
    <t>Jaffrey Landfill and Wastewater Treatment Plant</t>
  </si>
  <si>
    <t>Jaffrey Town Transfer Station, NH</t>
  </si>
  <si>
    <t>https://www4.des.state.nh.us/IISProxy/IISProxy.dll?ContentId=4758751</t>
  </si>
  <si>
    <t>Highest downgradient detections [11/28/2018]:
-PFOA = 20.6 ppt
-PFOS = 26.3 ppt
(NHDES, 02.13.2019)</t>
  </si>
  <si>
    <t>Highest downgradient detections [11/28/2018]:
-PFBA = 6.41 ppt
-PFPeA = 5.26 ppt
-PFHxA = 8.18 ppt
-PFHpA = 6.52 ppt
-PFNA = 7.62 ppt
-PFHxS = 4.22 ppt
(NHDES, 02.13.2019)</t>
  </si>
  <si>
    <t>https://www4.des.state.nh.us/DESOneStop/PRSDetail.aspx?ID=0000156&amp;Type=PRS</t>
  </si>
  <si>
    <t>https://drive.google.com/drive/u/0/folders/1F_d--m_5xGTArNZRwIPUomUV5iIsXoja</t>
  </si>
  <si>
    <t>Janco Realty</t>
  </si>
  <si>
    <t>Rollinsford, Strafford County, New Hampshire</t>
  </si>
  <si>
    <t>50 GOODWIN RD
ROLLINSFORD</t>
  </si>
  <si>
    <t>Janco Realty [9/25/2019]:
-PFOA = ND - 11 ppt
-PFOS = ND - 16 ppt
(NHDES, 11.08.2019)</t>
  </si>
  <si>
    <t>https://www4.des.state.nh.us/DESOneStop/PRSDetail.aspx?ID=0009940&amp;Type=PRS</t>
  </si>
  <si>
    <t>https://drive.google.com/drive/u/0/folders/1GBjzV1Al-pBWN-xLzuA5cZ1ULags4eas</t>
  </si>
  <si>
    <t>Jarvis Cutting Tools</t>
  </si>
  <si>
    <t>Rochester, New Hampshire</t>
  </si>
  <si>
    <t>100 JARVIS AVE
ROCHESTER, NH</t>
  </si>
  <si>
    <t>JCM Management</t>
  </si>
  <si>
    <t>540 North Commercial St, Manchester, NH</t>
  </si>
  <si>
    <t>https://www4.des.state.nh.us/IISProxy/IISProxy.dll?ContentId=4853346</t>
  </si>
  <si>
    <t>Highest groundwater detections [5/7/2020]:
-PFOA = 365 ppt
-PFOS = 674 ppt
(NHDES, 06.19.2020)</t>
  </si>
  <si>
    <t>Highest groundwater detections [5/7/2020]:
-PFBA = 64.9 ppt
-PFPeA = 247 ppt
-PFBS = 16.9 ppt
-PFHxA = 189 ppt
-PFHpA = 219 ppt
-PFNA = 15.9 ppt
-PFHxS = 89.9 ppt
(NHDES, 06.19.2020)</t>
  </si>
  <si>
    <t>https://www4.des.state.nh.us/DESOneStop/PRSDetail.aspx?ID=0023463&amp;Type=PRS</t>
  </si>
  <si>
    <t>https://drive.google.com/drive/u/1/folders/14HSz5048Q3dys3gH3jl8H6_7fbPnUeeD</t>
  </si>
  <si>
    <t>Jefferson Landfill</t>
  </si>
  <si>
    <t>Jefferson, Coos County, New Hampshire</t>
  </si>
  <si>
    <t>Jefferson Transfer Station, NH</t>
  </si>
  <si>
    <t>https://www4.des.state.nh.us/IISProxy/IISProxy.dll?ContentId=4717174</t>
  </si>
  <si>
    <t>Highest groundwater detections [11/14/2017]:
-PFOA = 1.2 ppt
-PFOS = 2.8 ppt
(NHDES, 05.18.2018)</t>
  </si>
  <si>
    <t>Highest groundwater detections [11/14/2017]:
-PFBA = 0.55 ppt
-PFBS = 2.3 ppt
-PFHxA = 0.46 ppt
-PFHxS = 0.66 ppt
(NHDES, 05.18.2018)</t>
  </si>
  <si>
    <t>https://www4.des.state.nh.us/DESOneStop/PRSDetail.aspx?ID=0000041&amp;Type=PRS</t>
  </si>
  <si>
    <t>https://drive.google.com/drive/u/0/folders/1XrLFllr1TqeXBpc7PvOaK4VPu9An61eJ</t>
  </si>
  <si>
    <t>John Perkins Elementary School</t>
  </si>
  <si>
    <t>Marlow, New Hampshire</t>
  </si>
  <si>
    <t>919 NH RTE 10
MARLOW, NH</t>
  </si>
  <si>
    <t>PFHxS = 23 ppt
(NHDES, 06.01.2020)</t>
  </si>
  <si>
    <t>John's Truck &amp; Auto Salvage</t>
  </si>
  <si>
    <t>Kingston, Rockingham County, New Hampshire</t>
  </si>
  <si>
    <t>71A NEW BOSTON ROAD
KINGSTON, NEW HAMPSHIRE</t>
  </si>
  <si>
    <t>https://www4.des.state.nh.us/IISProxy/IISProxy.dll?ContentId=4759662</t>
  </si>
  <si>
    <t>Highest groundwater detections [6/28/2018]:
-PFOA = 7.23 ppt
-PFOS = 5.84 ppt
(NHDES, 02.10.2019)</t>
  </si>
  <si>
    <t>Highest groundwater detections [6/28/2018]:
-PFBA = 1.96 ppt
-PFPeA = 2.86 ppt
-PFHxA = 3.71 ppt
-PFHpA = 1.82 ppt
-PFHxS = 3.98 ppt
(NHDES, 02.10.2019)</t>
  </si>
  <si>
    <t>https://www4.des.state.nh.us/DESOneStop/PRSDetail.aspx?ID=0034305&amp;Type=PRS</t>
  </si>
  <si>
    <t>https://drive.google.com/drive/u/0/folders/10v7YKDqdEErUlMDmcfRkk3O_u8tktaIg</t>
  </si>
  <si>
    <t>Jones Landfill and Ash Containment</t>
  </si>
  <si>
    <t>43.055177, -70.759931</t>
  </si>
  <si>
    <t>Highest groundwater detections [4/22/2020]:
-PFOA = 20.9 ppt
-PFOS = 15.8 ppt
(NHDES, 07.02.2020)</t>
  </si>
  <si>
    <t>Highest groundwater detections [4/22/2020]:
-PFBA = 3.76 ppt
-PFPeA = 3.49 ppt
-PFBS = 3.32 ppt
-PFHxA = 4.73 ppt
-PFHpA = 3.33 ppt
-PFHxS = 7.69 ppt
(NHDES, 07.02.2020)</t>
  </si>
  <si>
    <t>https://www4.des.state.nh.us/DESOneStop/PRSDetail.aspx?ID=0000080&amp;Type=PRS</t>
  </si>
  <si>
    <t>https://drive.google.com/drive/u/0/folders/19wyKnv2fxI0tuM5wFvHBI0yGwB7qY19l</t>
  </si>
  <si>
    <t>Kapotis Property</t>
  </si>
  <si>
    <t>https://www4.des.state.nh.us/DESOneStop/HWGDetail.aspx?ID=NHD510084189-0013065</t>
  </si>
  <si>
    <t>Kearsarge Metallurgical Corp</t>
  </si>
  <si>
    <t>Conway, Carroll County, New Hampshire</t>
  </si>
  <si>
    <t>123 HOBBS STREET
CONWAY NH 03818</t>
  </si>
  <si>
    <t>https://www4.des.state.nh.us/IISProxy/IISProxy.dll?ContentId=4700795</t>
  </si>
  <si>
    <t>Kearsarge Metallurgical Corp [10/9/2017]:
-PFOA = ND - 20 ppt
-PFOS = ND - 2.9 ppt
(NHDES, 02.22.2018)</t>
  </si>
  <si>
    <t>Kearsarge Metallurgical Corp [10/9/2017]:
-PFBA = ND - 14 ppt
-PFHxA = ND - 9.8 ppt
-PFHpA = ND - 11 ppt
-PFBS = ND - 9.5 ppt
-PFHxS = ND - 2.9 ppt
(NHDES, 02.22.2018)</t>
  </si>
  <si>
    <t>https://www4.des.state.nh.us/DESOneStop/PRSDetail.aspx?ID=0013323&amp;Type=PRS</t>
  </si>
  <si>
    <t>https://drive.google.com/drive/u/0/folders/1SQqhdlRA8THvEkwA08hx-exOAy22jWm1</t>
  </si>
  <si>
    <t>Keefe Envir</t>
  </si>
  <si>
    <t>43.034237, -71.051539</t>
  </si>
  <si>
    <t>Highest Piscassic River detections [4/16/2020]:
-PFOA = 16.5 ppt
-PFOS = 26.8 ppt
(NHDES, 06.24.2020)</t>
  </si>
  <si>
    <t>Highest Piscassic River detections [4/16/2020]:
-PFPeA = 4.72 ppt
-PFBS = 2.56 ppt
-PFHxA = 6.21 ppt
-PFHpA = 3.09 ppt
(NHDES, 06.24.2020)</t>
  </si>
  <si>
    <t>https://www4.des.state.nh.us/DESOneStop/PRSDetail.aspx?ID=0000404&amp;Type=PRS</t>
  </si>
  <si>
    <t>https://drive.google.com/drive/u/0/folders/1EcZIAW0BZvk5NM9t3-SuRwz9vYmrjsY6</t>
  </si>
  <si>
    <t>Keene Municipal Landfill</t>
  </si>
  <si>
    <t>42.976356, -72.348558</t>
  </si>
  <si>
    <t>https://www4.des.state.nh.us/IISProxy/IISProxy.dll?ContentId=4830193</t>
  </si>
  <si>
    <t>Highest groundwater detections [11/20/2019]:
-PFOA = 211 ppt
-PFOS = 193 ppt
(NHDES, 02.28.2020)</t>
  </si>
  <si>
    <t>Highest groundwater detections [11/20/2019]:
-PFBA = 53.2 ppt
-PFPeA = 62.1 ppt
-PFBS = 14.9 ppt
-PFHxA = 88.8 ppt
-PFHpA = 54.4 ppt
-PFNA = 6.72 ppt
-PFHxS = 51.5 ppt
(NHDES, 02.28.2020)</t>
  </si>
  <si>
    <t>https://www4.des.state.nh.us/DESOneStop/PRSDetail.aspx?ID=0002333&amp;Type=PRS</t>
  </si>
  <si>
    <t>https://drive.google.com/drive/u/0/folders/1-Z50LjhgSZCa7hdhOklucV3mZzBv6Zi-</t>
  </si>
  <si>
    <t>Keene Old City Landfill</t>
  </si>
  <si>
    <t>560 MAIN STREET
KEENE, NH</t>
  </si>
  <si>
    <t>https://www4.des.state.nh.us/IISProxy/IISProxy.dll?ContentId=4814186</t>
  </si>
  <si>
    <t>Highest groundwater detections [6/5/2019]:
-PFOA = 22 ppt
-PFOS = 93 ppt
(NHDES, 10.23.2019)</t>
  </si>
  <si>
    <t>Highest groundwater detections [6/5/2019]:
-PFBA = 88 ppt
-PFPeA = 198 ppt
-PFBS = 129 ppt
-PFHxA = 191 ppt
-PFHpA = 21 ppt
-PFHxS = 211 ppt
(NHDES, 10.23.2019)</t>
  </si>
  <si>
    <t>https://www4.des.state.nh.us/DESOneStop/PRSDetail.aspx?ID=0000043&amp;Type=PRS</t>
  </si>
  <si>
    <t>https://drive.google.com/drive/u/0/folders/1h5c28ioEfUhh-L3kO6tBb6l8XcvBunGm</t>
  </si>
  <si>
    <t>Kingston Fire Department</t>
  </si>
  <si>
    <t xml:space="preserve">Firefighting foam used at Kingston Fire Department </t>
  </si>
  <si>
    <t>Kingston Fire Department and residential drinking water wells: 
- 41 samples
- 18 results received 
- 4 samples below 10 ppt PFOS+PFOA 
- 9 samples 10 - &lt;45 ppt 
- 1 sample 45 - &lt;70 ppt
- 4 samples above 70 ppt PFOS+PFOA 
Kingston Fire Department well [2016]:
- PFOA = 140 ppt
(NHDES, 1.10.2017)</t>
  </si>
  <si>
    <t>NHDES first tested the Fire Department’s well on September 30 2016, which showed 140 ppt of PFOA and other non-regulated PFCs. At that time, NHDES instructed the town to cease using the well for consumptive purposes. The town complied and has made water available for impacted residents from the Kingston Community Library. NHDES will continue to work closely with the Town of Kingston to further investigate the presence of PFOA and other non-regulated PFCs in the groundwater in this area (Martin, 10.27.2016 - Investigation Update Well Water Results from the Kingston, NH).</t>
  </si>
  <si>
    <t>https://www.des.nh.gov/media/pr/2016/20161027-well-water-kingston.htm</t>
  </si>
  <si>
    <t>https://drive.google.com/drive/u/1/folders/1Y_jKNniqwXZnoyhmfbTXzP_TzQlg4uLP</t>
  </si>
  <si>
    <t>Kingston Landfill</t>
  </si>
  <si>
    <t>265 Route 125
Kingston, NH 03848</t>
  </si>
  <si>
    <t>https://www4.des.state.nh.us/IISProxy/IISProxy.dll?ContentId=4818914</t>
  </si>
  <si>
    <t>Highest groundwater detections [10/9/2018]:
-PFOA = 4.99 ppt
(NHDES, 11.25.2019)</t>
  </si>
  <si>
    <t>Highest groundwater detections [10/9/2018]:
-PFPeA = 4.24 ppt 
-PFHxA = 5.76 ppt
(NHDES, 11.25.2019)</t>
  </si>
  <si>
    <t>https://www4.des.state.nh.us/DESOneStop/PRSDetail.aspx?ID=0000282&amp;Type=PRS</t>
  </si>
  <si>
    <t>https://drive.google.com/drive/u/0/folders/1qjjha_yhatkz3Dh0tvQsXUSrJvmPZgg8</t>
  </si>
  <si>
    <t>Laconia Landfill</t>
  </si>
  <si>
    <t>43.596398, -71.436337</t>
  </si>
  <si>
    <t>https://www4.des.state.nh.us/IISProxy/IISProxy.dll?ContentId=4860791</t>
  </si>
  <si>
    <t>Highest groundwater detections [11/15/2018]:
-PFBA = 4.36 ppt
(NHDES, 07.16.2020)</t>
  </si>
  <si>
    <t>https://www4.des.state.nh.us/DESOneStop/PRSDetail.aspx?ID=0000381&amp;Type=PRS</t>
  </si>
  <si>
    <t>https://drive.google.com/drive/u/0/folders/1a4aEePpLCg0BjVSl-aia3tsmeEnsLD1v</t>
  </si>
  <si>
    <t>Lakes Region Linen</t>
  </si>
  <si>
    <t>41 OPECHEE ST
LACONIA</t>
  </si>
  <si>
    <t>Highest groundwater detections [11/4/2019]:
-PFOA = 11.6 ppt
-PFOS = 124 ppt
(NHDES, 01.08.2020)</t>
  </si>
  <si>
    <t>Highest groundwater detections [11/4/2019]:
-PFBA = 9.71 ppt
-PFPeA =  10.2 ppt
-PFHxA = 5.06 ppt
-PFHpA = 6.41 ppt
-PFBS = 8.27 ppt
(NHDES, 01.08.2020)</t>
  </si>
  <si>
    <t>https://www4.des.state.nh.us/DESOneStop/PRSDetail.aspx?ID=0022199&amp;Type=PRS</t>
  </si>
  <si>
    <t>https://drive.google.com/drive/u/0/folders/1OjjER5o6SiHgeuwzZZn_JKqTIhA7cqta</t>
  </si>
  <si>
    <t>Lamprey Regional Solid Waste Cooperative</t>
  </si>
  <si>
    <t>Somersworth Wastewater Plant, NH</t>
  </si>
  <si>
    <t>Highest groundwater detections [11/7/2018]:
-PFOA = 8.3 ppt
-PFOS = 4.7 ppt
(NHDES, 03.25.2019)</t>
  </si>
  <si>
    <t>Highest groundwater detections [11/7/2018]:
-PFBS = 1.2 ppt
-PFHpA = 1.3 ppt
-PFHxS = 2.2 ppt
(NHDES, 03.25.2019)</t>
  </si>
  <si>
    <t>https://www4.des.state.nh.us/DESOneStop/PRSDetail.aspx?ID=0000101&amp;Type=PRS</t>
  </si>
  <si>
    <t>https://drive.google.com/drive/u/0/folders/1wzCCuUQYDSUO7r-7I1A5hnMoxJ_-Z2Tu</t>
  </si>
  <si>
    <t>43.615213, -72.332169</t>
  </si>
  <si>
    <t>https://www4.des.state.nh.us/IISProxy/IISProxy.dll?ContentId=4849018</t>
  </si>
  <si>
    <t>Lebanon Landfill [July 2019]:
-PFOA = ND - 45.3 ppt
-PFOS = ND - 15.1 ppt
(NHDES, 06.05.2020)</t>
  </si>
  <si>
    <t>Lebanon Landfill [July 2019]:
-PFBA = 5.20 - 115 ppt
-PFPeA = ND - 242 ppt
-PFHxA = ND - 296 ppt
-PFHpA = ND - 55.7 ppt
-PFBS = ND - 77.7 ppt
-PFHxS = ND - 28.5 ppt
(NHDES, 06.05.2020)</t>
  </si>
  <si>
    <t>https://www4.des.state.nh.us/DESOneStop/PRSDetail.aspx?ID=0000414&amp;Type=PRS</t>
  </si>
  <si>
    <t>https://drive.google.com/drive/u/0/folders/1-g-pxhs_yOHjPClJWOtzo1cLcWOaJ-3N</t>
  </si>
  <si>
    <t>Lee Circle Mobil</t>
  </si>
  <si>
    <t>Lee, Strafford County, New Hampshire</t>
  </si>
  <si>
    <t>MOBIL 13052
48 CONCORD RD
LEE</t>
  </si>
  <si>
    <t>https://www4.des.state.nh.us/IISProxy/IISProxy.dll?ContentId=4761878</t>
  </si>
  <si>
    <t>Lee Circle Mobil [2018]:
-PFOA = ND - 28 ppt
-PFOS = ND - 38 ppt
(NHDES, 02.26.2019)</t>
  </si>
  <si>
    <t>Lee Circle Mobil [2018]:
-PFBA = ND - 19 ppt
-PFPeA = ND - 9.4 ppt
-PFHxA = ND - 11 ppt
-PFHpA = ND - 6.5 ppt
-PFBS = ND - 4.4 ppt
(NHDES, 02.26.2019)</t>
  </si>
  <si>
    <t>https://www4.des.state.nh.us/DESOneStop/PRSDetail.aspx?ID=0003606&amp;Type=PRS</t>
  </si>
  <si>
    <t>https://drive.google.com/drive/u/0/folders/1A8YMU99TPaYTHP2Jrbz7motue8ORqFA5</t>
  </si>
  <si>
    <t>Liberty Utilities</t>
  </si>
  <si>
    <t>38 BRIDGE STREET
NASHUA, NEW HAMPSHIRE</t>
  </si>
  <si>
    <t>https://www4.des.state.nh.us/IISProxy/IISProxy.dll?ContentId=4826597</t>
  </si>
  <si>
    <t>Highest groundwater detections [5/15/2019]:
-PFOA = 14 ppt
-PFOS = 8.8 ppt
(NHDES, 01.30.2020)</t>
  </si>
  <si>
    <t>Highest groundwater detections [5/15/2019]:
-PFBA = 9.8 ppt
-PFPeA = 11 ppt
-PFBS = 5.0 ppt
-PFHxA = 12 ppt
-PFHpA = 6.5 ppt
-PFNA = 0.52 ppt
-PFHxS = 4.7 ppt
(NHDES, 01.30.2020)</t>
  </si>
  <si>
    <t>also called EnergyNorth Natural Gas</t>
  </si>
  <si>
    <t>https://www4.des.state.nh.us/DESOneStop/PRSDetail.aspx?ID=0008323&amp;Type=PRS</t>
  </si>
  <si>
    <t>https://drive.google.com/drive/u/0/folders/1-cfFJffzf9_U0_g90v9jKxg0IeZDscxj</t>
  </si>
  <si>
    <t>Lincoln Park</t>
  </si>
  <si>
    <t>Lincoln Park, Greenlay St, Nashua, NH 03063</t>
  </si>
  <si>
    <t>https://www4.des.state.nh.us/IISProxy/IISProxy.dll?ContentId=4843888</t>
  </si>
  <si>
    <t>Highest groundwater detections [10/31/2019]:
-PFOA = 90.4 ppt
-PFOS = 21.8 ppt
(NHDES, 05.07.2020)</t>
  </si>
  <si>
    <t>Highest groundwater detections [10/31/2019]:
-PFBA = 12.6 ppt
-PFPeA = 15 ppt
-PFBS = 6.78 ppt
-PFHxA = 25.2 ppt
-PFHpA = 24.6 ppt
-PFHxS = 7.02 ppt
(NHDES, 05.07.2020)</t>
  </si>
  <si>
    <t>https://www4.des.state.nh.us/DESOneStop/PRSDetail.aspx?ID=0011790&amp;Type=PRS</t>
  </si>
  <si>
    <t>https://drive.google.com/drive/u/0/folders/1zmMs-KoQSl7U4ycUm-nFG8D1zu7IYzn-</t>
  </si>
  <si>
    <t>Lincoln Wastewater Treatment Facility UWW Lagoon</t>
  </si>
  <si>
    <t>Lincoln, New Hampshire</t>
  </si>
  <si>
    <t>16 RECYCLE RD
LINCOLN, NH</t>
  </si>
  <si>
    <t>Lisbon Landfill</t>
  </si>
  <si>
    <t>Lisbon, Grafton County, New Hampshire</t>
  </si>
  <si>
    <t>660 Bath Rd, Lisbon, NH</t>
  </si>
  <si>
    <t>Highest groundwater detections [4/23/2020]:
-PFOA = 102 ppt
-PFOS = 9.3 ppt
(NHDES, 06.01.2020)</t>
  </si>
  <si>
    <t>Highest groundwater detections [4/23/2020]:
-PFBA = 12.0 ppt
-PFPeA = 24.5 ppt
-PFBS = 5.58 ppt
-PFHxA = 38.5 ppt
-PFHpA = 30.03 ppt
-PFHxS = 20.4 ppt
(NHDES, 06.01.2020)</t>
  </si>
  <si>
    <t>https://www4.des.state.nh.us/DESOneStop/PRSDetail.aspx?ID=0000140&amp;Type=PRS</t>
  </si>
  <si>
    <t>https://drive.google.com/drive/u/0/folders/196ugU1zzS9wsxBUNreXqr69xCmmAiQyb</t>
  </si>
  <si>
    <t>Littleton Town Landfill</t>
  </si>
  <si>
    <t>Littleton, Grafton County, New Hampshire</t>
  </si>
  <si>
    <t>44.305961, -71.789978</t>
  </si>
  <si>
    <t>Littleton Town Landfill [4/22/2019]:
-PFOA = ND - 477 ppt
-PFOS = ND - 57.0 ppt
(NHDES, 6.12.2019)</t>
  </si>
  <si>
    <t>Littleton Town Landfill [4/22/2019]:
-PFBA = ND - 172 ppt
-PFPeA = ND - 468 ppt
-PFBS = ND - 7.11 ppt
-PFHxA = ND - 521 ppt
-PFHpA = ND - 464 ppt
-PFHxS = ND - 26.9 ppt
(NHDES, 6.12.2019)</t>
  </si>
  <si>
    <t>https://www4.des.state.nh.us/DESOneStop/PRSDetail.aspx?ID=0000159&amp;Type=PRS</t>
  </si>
  <si>
    <t>https://drive.google.com/drive/u/0/folders/1dv7f0aDl0fNY0aC0E6-fqghT5p0-4AZW</t>
  </si>
  <si>
    <t>LLS Landfill</t>
  </si>
  <si>
    <t>87 Lowell Rd, Salem, NH</t>
  </si>
  <si>
    <t>Possible AFFF used to fight fires at LLS Landfill</t>
  </si>
  <si>
    <t>Highest groundwater detections [11/5/2019]:
-PFOA: 850 ppt
-PFOS: 320 ppt
(NHDES, 04.02.2020)
Residential drinking water and surface water [Hedgehog Pond]:
- 44 samples 
- 44 results received
- 41 samples below 10 ppt PFOS+PFOA
- 3  samples between 10 and 45 ppt PFOS+PFOA
(NHDES, 1.10.2017)
Groundwater at LLS Landfill:
- PFOA = 2.5-560 ppt
- PFOS = 1.3-260 ppt
(Schinella, 6.3.2016)</t>
  </si>
  <si>
    <t>Highest groundwater detections [11/5/2019]:
-PFBA = 110.0 ppt
-PFPeA = 190.0 ppt
-PFBS = 130 ppt
-PFHxA = 230.0 ppt
-PFHpA = 160.0 ppt
-PFNA = 33 ppt
-PFHxS = 180 ppt
-6:2 FTS = 50.0 ppt
-PFHpS = 24 ppt
(NHDES, 04.02.2020)</t>
  </si>
  <si>
    <t>Groundwater monitoring by NHDES began in 1984 at LLS Landfill. Monitoring is currently conducted by the site owner (Schinella, 6.3.2016).</t>
  </si>
  <si>
    <t>https://www4.des.state.nh.us/nh-pfas-investigation/?page_id=75</t>
  </si>
  <si>
    <t>https://www4.des.state.nh.us/DESOneStop/PRSDetail.aspx?ID=0000089&amp;Type=PRS</t>
  </si>
  <si>
    <t>https://drive.google.com/drive/u/1/folders/1U2tngpTf52uwmwZbmNAx7DtUxW6X0xUS</t>
  </si>
  <si>
    <t>Longa Disposal Area</t>
  </si>
  <si>
    <t>17 Twin Bridge Road
Merrimack, New Hampshire</t>
  </si>
  <si>
    <t>https://www4.des.state.nh.us/IISProxy/IISProxy.dll?ContentId=4606455</t>
  </si>
  <si>
    <t>Highest groundwater detections [April 2016]:
-PFOA = 140 ppt
-PFOS = 41 ppt
(NHDES, 06.08.2016)</t>
  </si>
  <si>
    <t>Highest groundwater detections [April 2016]:
-PFBA = 13 ppt
-PFPeA = 21 ppt
-PFBS = 6.5 ppt
-PFHxA = 26 ppt
-PFHpA = 14 ppt
-PFHxS = 7.5 ppt
(NHDES, 06.08.2016)</t>
  </si>
  <si>
    <t>former Superfund site</t>
  </si>
  <si>
    <t>https://www4.des.state.nh.us/DESOneStop/PRSDetail.aspx?ID=0000428&amp;Type=PRS</t>
  </si>
  <si>
    <t>https://drive.google.com/drive/u/0/folders/1i5VfDVdC3ChI1wi9P5U3VToF4Dl0gvUu</t>
  </si>
  <si>
    <t>Loudon Landfill</t>
  </si>
  <si>
    <t>Loudon, Merrimack County, New Hampshire</t>
  </si>
  <si>
    <t>Highest groundwater detections [11/19/2019]:
-PFOA = 282 ppt
-PFOS = 9.02 ppt
(NHDES, 06.19.2020)</t>
  </si>
  <si>
    <t>Highest groundwater detections [11/19/2019]:
-PFBA = 111 ppt
-PFPeA = 229 ppt
-PFHxA = 225 ppt
-PFHpA = 482 ppt
-PFNA = 8.39 ppt
-PFBS = 41.5 ppt
-PFHxS = 25.5 ppt
(NHDES, 06.19.2020)</t>
  </si>
  <si>
    <t>https://www4.des.state.nh.us/DESOneStop/PRSDetail.aspx?ID=0000477&amp;Type=PRS</t>
  </si>
  <si>
    <t>https://drive.google.com/drive/u/0/folders/1zmO7pZnMZFnLn4Bi57hPJtQX7I23CuYL</t>
  </si>
  <si>
    <t>Lower Mount Washington Valley Landfill</t>
  </si>
  <si>
    <t>44.019423, -71.068279</t>
  </si>
  <si>
    <t>https://www4.des.state.nh.us/IISProxy/IISProxy.dll?ContentId=4827540</t>
  </si>
  <si>
    <t>Highest groundwater detections [5/6/2019]:
-PFOA = 40.6 ppt
(NHDES, 01.31.2020)
Highest leachate detections [9/18/2018]:
-PFOA = 1200 ppt
-PFOS = 190 ppt
(NHDES, 01.31.2020)</t>
  </si>
  <si>
    <t>Highest groundwater detections [5/6/2019]:
-PFBA = 55.5 ppt
-PFPeA = 125 ppt
-PFBS = 43.1 ppt
-PFHxA = 148 ppt
-PFHpA = 30.6 ppt
-PFNA = 4.79 ppt
-PFHxS = 7.11 ppt
(NHDES, 01.31.2020)
Highest leachate detections [9/18/2018]:
-PFBA = 650 ppt
-PFPeA = 920 ppt
-PFBS = 230 ppt
-PFHxA = 1100 ppt
-PFHpA = 350 ppt
-PFNA = 51 ppt
-PFHxS = 250 ppt
(NHDES, 01.31.2020)</t>
  </si>
  <si>
    <t>https://www4.des.state.nh.us/DESOneStop/PRSDetail.aspx?ID=0001346&amp;Type=PRS</t>
  </si>
  <si>
    <t>https://drive.google.com/drive/u/0/folders/1xEIwPZ9BQY5aHvIQ_04tlF1yEL-mIeWM</t>
  </si>
  <si>
    <t>Lyndall Performance Materials</t>
  </si>
  <si>
    <t xml:space="preserve">Industrial wastes from Lydall Performance Materials, Inc. </t>
  </si>
  <si>
    <t>On-site groundwater detections [2017]:
 -PFOA = 1.7 – 21000 ppt
 -PFOS = 2 – 9500 ppt
 -PFOA+PFOS = 3.9 – 27600 ppt
(AFC, 12.7.2017)
Off-site private wells, residential drinking water [2017]:
 -PFOA = ND – 88 ppt
 -PFOS = ND – 140 ppt
 -PFOA+PFOS = ND – 228 ppt
(AFC, 12.7.2017)</t>
  </si>
  <si>
    <t>On-site groundwater well detections [2017]:
 -PFBS = ND – 780 ppt
 -PFBA = ND – 180 ppt
 -PFHpA = &lt;1 – 3600 ppt
 -PFHxS = ND – 2400 ppt
 -PFHxA = ND – 1900 ppt
 -PFNA = ND – 520 ppt
 -PFPeA = ND – 1300 ppt
(AFC, 12.7.2017)</t>
  </si>
  <si>
    <t xml:space="preserve">NHDES, Lydall and the City of Rochester have been working to determine the source of PFOS and PFOA contamination (Currie, 2.3.2017). </t>
  </si>
  <si>
    <t>As of February 2017, the company is providing bottled water to one residence with elevated levels of PFOS and PFOA. If Lydall is determined to be the contamination source, they will work with the City of Rochester to extend the public water supply to the impacted residence. (Currie, 2.3.2017)</t>
  </si>
  <si>
    <t>https://drive.google.com/drive/u/1/folders/1cwMFdshKadvh-5f8k8W2uqlQ7AKF0jjY</t>
  </si>
  <si>
    <t>Madison Landfill</t>
  </si>
  <si>
    <t>Madison, Carroll County, New Hampshire</t>
  </si>
  <si>
    <t>Town of Madison Transfer Station, Madison, NH</t>
  </si>
  <si>
    <t>https://www4.des.state.nh.us/IISProxy/IISProxy.dll?ContentId=4731085</t>
  </si>
  <si>
    <t>Highest groundwater detections [5/8/2018]:
-PFOA = 2.8 ppt
(NHDES, 07.25.2018)</t>
  </si>
  <si>
    <t>Highest groundwater detections [5/8/2018]:
-PFPeA = 13 ppt 
-PFBS = 2.6 ppt
-PFHxA = 19 ppt
-PFHpA = 7.8 ppt
(NHDES, 07.25.2018)</t>
  </si>
  <si>
    <t>https://www4.des.state.nh.us/DESOneStop/PRSDetail.aspx?ID=0000141&amp;Type=PRS</t>
  </si>
  <si>
    <t>https://drive.google.com/drive/u/0/folders/1eW6Q_TH5vVHWpcbv_PVVNiIjw--Aom1y</t>
  </si>
  <si>
    <t>Main Street Sunoco</t>
  </si>
  <si>
    <t>522 Main Street
Keene, NH 03431</t>
  </si>
  <si>
    <t>https://www4.des.state.nh.us/IISProxy/IISProxy.dll?ContentId=4757774</t>
  </si>
  <si>
    <t>Highest groundwater detections [12/12/2018]:
-PFOS = 4.57 ppt
(NHDES, 01.25.2019)</t>
  </si>
  <si>
    <t>https://www4.des.state.nh.us/DESOneStop/PRSDetail.aspx?ID=0015786&amp;Type=PRS</t>
  </si>
  <si>
    <t>https://drive.google.com/drive/u/0/folders/1YZXeTkk1NXJZ9xRY3wMal_3pcSIyZC6i</t>
  </si>
  <si>
    <t>Majestic Motors</t>
  </si>
  <si>
    <t>734R Daniel Webster Highway
Merrimack, NH 03054</t>
  </si>
  <si>
    <t>https://www4.des.state.nh.us/IISProxy/IISProxy.dll?ContentId=4734704</t>
  </si>
  <si>
    <t>Highest groundwater detections [7/31/2018]:
-PFOA = 650 ppt
-PFOS = 34 ppt
(NHDES, 08.28.2018)</t>
  </si>
  <si>
    <t>Highest groundwater detections [7/31/2018]:
-PFBA = 33.0 ppt
-PFPeA = 71.0 ppt
-PFHxA = 84.0 ppt
-PFHpA = 76 ppt
-PFNA = 10 ppt
-PFHxS = 42 ppt
(NHDES, 08.28.2018)</t>
  </si>
  <si>
    <t>https://www4.des.state.nh.us/DESOneStop/PRSDetail.aspx?ID=0017144&amp;Type=PRS</t>
  </si>
  <si>
    <t>https://drive.google.com/drive/u/0/folders/1ssyprXW3oBcyVd8jE62jEwWQELBifMhu</t>
  </si>
  <si>
    <t>Mammoth Road Area</t>
  </si>
  <si>
    <t>449 MAMMOTH ROAD
LONDONDERRY, NH</t>
  </si>
  <si>
    <t>PFNA = 6.64 ppt
PFHxS = 20.5 ppt
(NHDES, 06.01.2020)</t>
  </si>
  <si>
    <t>Manchester Landfill</t>
  </si>
  <si>
    <t>513 DUNBARTON RD
MANCHESTER, NH</t>
  </si>
  <si>
    <t>https://www4.des.state.nh.us/IISProxy/IISProxy.dll?ContentId=4829257</t>
  </si>
  <si>
    <t>Highest groundwater detections [11/7/2018]:
-PFOA = 532 ppt
-PFOS = 47.6 ppt
(NHDES, 01.31.2020)</t>
  </si>
  <si>
    <t>Highest groundwater detections [11/7/2018]:
-PFBA = 111 ppt
-PFPeA = 62.8 ppt
-PFBS = 5.77 ppt
-PFHxA = 116 ppt
-PFHpA = 103 ppt
-PFNA = 10 ppt
-PFHxS = 25 ppt
(NHDES, 01.31.2020)</t>
  </si>
  <si>
    <t>https://www4.des.state.nh.us/DESOneStop/PRSDetail.aspx?ID=0000047&amp;Type=PRS</t>
  </si>
  <si>
    <t>https://drive.google.com/drive/u/1/folders/1LRN9WENLkVTTm4CVFBbncCFQHSEv9D8-</t>
  </si>
  <si>
    <t>Manchester Place</t>
  </si>
  <si>
    <t>1200 Elm St, Manchester, NH</t>
  </si>
  <si>
    <t>https://www4.des.state.nh.us/IISProxy/IISProxy.dll?ContentId=4814173</t>
  </si>
  <si>
    <t>Highest groundwater detections [5/27/2017]:
-PFOA = 34.4 ppt
-PFOS = 14.6 ppt
(NHDES, 10.17.2019)</t>
  </si>
  <si>
    <t>https://www4.des.state.nh.us/DESOneStop/PRSDetail.aspx?ID=0004712&amp;Type=PRS</t>
  </si>
  <si>
    <t>https://drive.google.com/drive/u/1/folders/1tmYv4Bw-cfmgpH6NYBsf7bD8nrAbmGX2</t>
  </si>
  <si>
    <t>Manchester Transit Authority</t>
  </si>
  <si>
    <t>110 Elm Street
Manchester, New Hampshire 03103</t>
  </si>
  <si>
    <t>https://www4.des.state.nh.us/IISProxy/IISProxy.dll?ContentId=4783156</t>
  </si>
  <si>
    <t>Highest groundwater detections [4/24/2019]:
-PFOA = 24 ppt
-PFOS = 10 ppt
(NHDES, 06.26.2019)</t>
  </si>
  <si>
    <t>Highest groundwater detections [4/24/2019]:
-PFBA = 5.40 ppt
-PFPeA = 11 ppt
-PFBS = 18 ppt
-PFHxA = 8.6 ppt
-PFHpA = 5.2 ppt
-PFHxS = 8.1 ppt
(NHDES, 06.26.2019)</t>
  </si>
  <si>
    <t>https://www4.des.state.nh.us/DESOneStop/PRSDetail.aspx?ID=0011656&amp;Type=PRS</t>
  </si>
  <si>
    <t>https://drive.google.com/drive/u/0/folders/1Y0imIYK1xVs3Ec8_ItcDGHTagOXYHICE</t>
  </si>
  <si>
    <t>Manchester YMCA Camp Foss</t>
  </si>
  <si>
    <t>Stratford, New Hampshire</t>
  </si>
  <si>
    <t>242 WILLEY POND RD
STRAFFORD, NH</t>
  </si>
  <si>
    <t>Manchester-Boston Regional Airport</t>
  </si>
  <si>
    <t>https://www4.des.state.nh.us/IISProxy/IISProxy.dll?ContentId=4829455</t>
  </si>
  <si>
    <t>Highest groundwater detections [November 2019]:
-PFOA = 290 ppt
-PFOS = 100 ppt
(NHDES, 02.20.2020)</t>
  </si>
  <si>
    <t>Highest groundwater detections [November 2019]:
-PFBA = 230 ppt
-PFPeA = 200 ppt
-PFBS = 27 ppt
-PFHxA = 170 ppt
-PFHpA = 110 pt
-PFNA = 33 ppt
-PFHxS = 120 ppt
(NHDES, 02.20.2020)</t>
  </si>
  <si>
    <t>https://www4.des.state.nh.us/DESOneStop/PRSDetail.aspx?ID=0010334&amp;Type=PRS</t>
  </si>
  <si>
    <t>https://drive.google.com/drive/u/0/folders/1fX2-qeCG3CBnYTvdm54QhnvPxXTul22d</t>
  </si>
  <si>
    <t>Marciano Residence</t>
  </si>
  <si>
    <t>Hampstead, New Hampshire</t>
  </si>
  <si>
    <t>228 MAIN ST
HAMPSTEAD, NH</t>
  </si>
  <si>
    <t>PFHxS = 2.04 ppt
(NHDES, 06.01.2020)</t>
  </si>
  <si>
    <t>Marklin Candle Co Former Aerotronic Fac</t>
  </si>
  <si>
    <t>Hopkinton, New Hampshire</t>
  </si>
  <si>
    <t>28 RIVERSIDE DR
HOPKINTON, NH</t>
  </si>
  <si>
    <t>PFNA = 14.2 ppt
PFHxS = 497 ppt
(NHDES, 06.01.2020)</t>
  </si>
  <si>
    <t>Marlborough Landfill</t>
  </si>
  <si>
    <t>Marlborough, Cheshire County, New Hampshire</t>
  </si>
  <si>
    <t>42.914158, -72.191472</t>
  </si>
  <si>
    <t>Highest groundwater detections [10/24/2018]:
-PFOA = 10.8 ppt
-PFOS = 11.2 ppt
(NHDES, 12.15.2018)</t>
  </si>
  <si>
    <t>https://www4.des.state.nh.us/DESOneStop/PRSDetail.aspx?ID=0000051&amp;Type=PRS</t>
  </si>
  <si>
    <t>https://drive.google.com/drive/u/0/folders/1XsoyeNi-9vhUUd5S11-RF8nC9a_oHLxK</t>
  </si>
  <si>
    <t>Marlow Municipal Landfill</t>
  </si>
  <si>
    <t>Marlow, Cheshire County, New Hampshire</t>
  </si>
  <si>
    <t>43.127066, -72.21665</t>
  </si>
  <si>
    <t>Highest groundwater detections [5/6/2020]:
-PFOA = 80.5 ppt
-PFOS = 1210 ppt
(NHDES, 07.2020)</t>
  </si>
  <si>
    <t>Highest groundwater detections [5/6/2020]:
-PFPeA = 2.6 ppt
-PFBS = 4.9 ppt
-PFHxA = 2.5 ppt
-PFHpA = 5.5 ppt
-PFNA = 3.5 ppt
-PFHxS = 5.0 ppt
(NHDES, 07.2020)</t>
  </si>
  <si>
    <t>https://www4.des.state.nh.us/DESOneStop/PRSDetail.aspx?ID=0002814&amp;Type=PRS</t>
  </si>
  <si>
    <t>https://drive.google.com/drive/u/0/folders/198-haqPVCjrBLYpMu330l9NOiAsvGLz6</t>
  </si>
  <si>
    <t>Martin'S Ferry</t>
  </si>
  <si>
    <t>43.043802, -71.453151</t>
  </si>
  <si>
    <t>PFHxS = 81 ppt
(NHDES, 06.01.2020)</t>
  </si>
  <si>
    <t>Mclane Northeast Truck Wash</t>
  </si>
  <si>
    <t>932 MAPLE ST
HOPKINTON, NH</t>
  </si>
  <si>
    <t>Meadow Brook Crossing</t>
  </si>
  <si>
    <t>Amherst, New Hampshire</t>
  </si>
  <si>
    <t>124 RTE 101A
AMHERST, NH</t>
  </si>
  <si>
    <t>Meadowood Assembly Hall</t>
  </si>
  <si>
    <t>Fitzwilliam, Cheshire County, New Hampshire</t>
  </si>
  <si>
    <t>118 Bowkerville Road
Fitzwilliam, NH 03447</t>
  </si>
  <si>
    <t>Highest groundwater detections [6/3/2020]:
118 Bowkerville Road
-PFOA = 2.64 ppt
-PFOS = 2.36 ppt
(NHDES, 07.28.2020)</t>
  </si>
  <si>
    <t>https://www4.des.state.nh.us/DESOneStop/PRSDetail.aspx?ID=0010403&amp;Type=PRS</t>
  </si>
  <si>
    <t>https://drive.google.com/drive/u/0/folders/1roWrSkGujxC1pOdwJYZZrRlbrLnq69Yl</t>
  </si>
  <si>
    <t>Meadowood Fire Training Facility</t>
  </si>
  <si>
    <t>Fitzwilliam/Troy, Cheshire County, New Hampshire</t>
  </si>
  <si>
    <t>Firefighting foam used for training exercises at Meadowood Fire Training Facility</t>
  </si>
  <si>
    <t>https://www4.des.state.nh.us/IISProxy/IISProxy.dll?ContentId=4874011</t>
  </si>
  <si>
    <t>Residential drinking water:
 - 6 samples
 - 6 results received 
 - 5 samples below 10 ppt PFOS+PFOA
 - 1 samples between 10 and 45 ppt PFOS+PFOA 
(NHDES, 1.10.2017)</t>
  </si>
  <si>
    <t>Meadowood has paid approximately $100,000 for the testing. The next round of testing will be completed in November 2019 (Fitzwilliam, 4.16.2019).</t>
  </si>
  <si>
    <t>https://drive.google.com/drive/u/1/folders/1T__F2tViuvs0oaAPqzrcyy-Ny7q_7-XF</t>
  </si>
  <si>
    <t>Melba Burton Property</t>
  </si>
  <si>
    <t>15 Tolles Street
Hudson, New Hampshire 03051</t>
  </si>
  <si>
    <t>https://www4.des.state.nh.us/IISProxy/IISProxy.dll?ContentId=4746641</t>
  </si>
  <si>
    <t>Highest groundwater detections [9/26/2018]:
-PFPeA = 2.79 ppt 
-PFBS = 3.41 ppt
-PFHxA = 3.67 ppt
-PFHpA = 2.10 ppt
(NHDES, 10.31.2018)</t>
  </si>
  <si>
    <t>https://www4.des.state.nh.us/DESOneStop/PRSDetail.aspx?ID=0007970&amp;Type=PRS</t>
  </si>
  <si>
    <t>https://drive.google.com/drive/u/0/folders/1HX4rscRVyKDdmY7KFrAdkVLH9hTFG6a2</t>
  </si>
  <si>
    <t>Meredith Landfill</t>
  </si>
  <si>
    <t>Meredith, Belknap County, New Hampshire</t>
  </si>
  <si>
    <t>17 Jenness Hill Rd, Meredith, NH 03253</t>
  </si>
  <si>
    <t>Highest groundwater detections [1/22/2020]:
-PFOA = 7.26 ppt
-PFOS = 4.28 ppt
(NHDES, 03.18.2020)</t>
  </si>
  <si>
    <t>Highest groundwater detections [1/22/2020]:
-PFBA = 2.71 ppt
-PFPeA =  3.38 ppt
-PFHxA = 4.00 ppt
-PFHpA = 4.00 ppt
-PFHxS = 4.87 ppt
(NHDES, 03.18.2020)</t>
  </si>
  <si>
    <t>https://www4.des.state.nh.us/DESOneStop/PRSDetail.aspx?ID=0000052&amp;Type=PRS</t>
  </si>
  <si>
    <t>https://drive.google.com/drive/u/0/folders/1lXkpybaXpLqrSU8e3LsWAh9jv8YzpNuq</t>
  </si>
  <si>
    <t>Meriden Wastewater Treatment Facility</t>
  </si>
  <si>
    <t>Plainfield, Sullivan County, New Hampshire</t>
  </si>
  <si>
    <t>90 Bonner Road
Plainfield, NH 03561</t>
  </si>
  <si>
    <t>https://www4.des.state.nh.us/IISProxy/IISProxy.dll?ContentId=4757845</t>
  </si>
  <si>
    <t>Highest groundwater detections [5/16/2018]:
-PFOA = 9.53 ppt
-PFOS = 6.90 ppt
(NHDES, 02.05.2019)</t>
  </si>
  <si>
    <t>Highest groundwater detections [5/16/2018]:
-PFBA = 63.3 ppt
-PFPeA = 118 ppt
-PFBS = 9.20 ppt
-PFHxA = 18.1 ppt
-PFHpA = 10.5 ppt
(NHDES, 02.05.2019)</t>
  </si>
  <si>
    <t>https://www4.des.state.nh.us/DESOneStop/PRSDetail.aspx?ID=0002935&amp;Type=PRS</t>
  </si>
  <si>
    <t>https://drive.google.com/drive/u/0/folders/1cJ3D_m6nBgBVB-PiPWu6Gd7QMfQTMjZc</t>
  </si>
  <si>
    <t>Boscawen, New Hampshire</t>
  </si>
  <si>
    <t>325 Daniel Webster HWY
BOSCAWEN, NH</t>
  </si>
  <si>
    <t>Merrimack Landfill</t>
  </si>
  <si>
    <t>42.896111, -71.544119</t>
  </si>
  <si>
    <t>Highest groundwater detections [11/7/2019]:
-PFOA = 2450 ppt
-PFOS = 648 ppt
(NHDES, 02.12.2020)</t>
  </si>
  <si>
    <t>Highest groundwater detections [11/7/2019]:
-PFBA = 827 ppt
-PFPeA = 305 ppt
-PFBS = 85.0 ppt
-PFHxA = 610 ppt
-PFHpA = 298 ppt
-PFNA = 21.0 ppt
-PFHxS = 285 ppt
(NHDES, 02.12.2020)</t>
  </si>
  <si>
    <t>https://www4.des.state.nh.us/DESOneStop/PRSDetail.aspx?ID=0000055&amp;Type=PRS</t>
  </si>
  <si>
    <t>https://drive.google.com/drive/u/0/folders/1UGvYwZ82SztDXNI7MVqsUl81kQiQTJN8</t>
  </si>
  <si>
    <t>Messer Street Coal Tar Site</t>
  </si>
  <si>
    <t>127 Messer Street
Laconia, New Hampshire 03246</t>
  </si>
  <si>
    <t>https://www4.des.state.nh.us/IISProxy/IISProxy.dll?ContentId=4848181</t>
  </si>
  <si>
    <t>Highest groundwater detections [4/14/2020]:
-PFOA = 48 ppt
-PFOS = 1.3 ppt
(NHDES, 05.28.2020)</t>
  </si>
  <si>
    <t>Highest groundwater detections [4/14/2020]:
-PFBA = 5.0 ppt
-PFPeA = 6.4 ppt
-PFBS = 9.2 ppt
-PFHxA = 7.8 ppt
-PFHpA = 8.2 ppt
-PFNA = 4300 ppt
-PFHxS = 1.6 ppt
-PFDA = 0.30 ppt
(NHDES, 05.28.2020)</t>
  </si>
  <si>
    <t>https://www4.des.state.nh.us/DESOneStop/PRSDetail.aspx?ID=0004618&amp;Type=PRS</t>
  </si>
  <si>
    <t>https://drive.google.com/drive/u/0/folders/197xuW_u2w42MLcQKRyb1ksBLkUemroHB</t>
  </si>
  <si>
    <t>Milford Sludge Disposal Land</t>
  </si>
  <si>
    <t>564 Nashua Street
Milford, NH 03055</t>
  </si>
  <si>
    <t>Highest groundwater detections [2/28/2019]:
-PFOA = 36.4 ppt
-PFOS = 51.7 ppt
(NHDES, 03.14.2019)</t>
  </si>
  <si>
    <t>Highest groundwater detections [2/28/2019]:
-PFBA = 4.25 ppt
-PFPeA = 5.51 ppt
-PFBS = 11.6 ppt
-PFHxA = 8.12 ppt
-PFHpA = 8.22 ppt
-PFNA = 4.52 ppt
-PFHxS = 9.59 ppt
(NHDES, 03.14.2019)</t>
  </si>
  <si>
    <t>https://www4.des.state.nh.us/DESOneStop/PRSDetail.aspx?ID=0000337&amp;Type=PRS</t>
  </si>
  <si>
    <t>https://drive.google.com/drive/u/0/folders/1P_PHlmlCxtLci556MFGzDktv4Op6I0PS</t>
  </si>
  <si>
    <t>Milford Transfer Station</t>
  </si>
  <si>
    <t>72 N RIVER RD
MILFORD</t>
  </si>
  <si>
    <t>https://www4.des.state.nh.us/IISProxy/IISProxy.dll?ContentId=4849019</t>
  </si>
  <si>
    <t>Highest groundwater detections [4/30/2020]:
-PFOA = 47.8 ppt
-PFOS = 34.4 ppt
(NHDES, 06.05.2020)</t>
  </si>
  <si>
    <t>Highest groundwater detections [4/30/2020]:
-PFBA = 7.7 ppt
-PFPeA = 13.9 ppt
-PFBS = 10.9 ppt
-PFHxA = 14.2 ppt
-PFHpA = 9.5 ppt
-PFHxS = 27.7 ppt
(NHDES, 06.05.2020)</t>
  </si>
  <si>
    <t>https://www4.des.state.nh.us/DESOneStop/PRSDetail.aspx?ID=0001960&amp;Type=PRS</t>
  </si>
  <si>
    <t>https://drive.google.com/drive/u/0/folders/11tPbXjoQvQ2e69ZuEc_klF_raxwNEN_o</t>
  </si>
  <si>
    <t>Mill West</t>
  </si>
  <si>
    <t>195 McGregor St, Manchester, NH</t>
  </si>
  <si>
    <t>https://www4.des.state.nh.us/IISProxy/IISProxy.dll?ContentId=4669247</t>
  </si>
  <si>
    <t>Highest groundwater detections [6/28/2017]:
-PFOA = 15.2 ppt
-PFOS = 39.3 ppt
(NHDES, 08.03.2017)</t>
  </si>
  <si>
    <t>Highest groundwater detections [6/28/2017]:
-PFPeA =10.4 ppt 
-PFBS = 9.20 ppt
-PFHxA = 8.75 ppt
-PFHxS = 11.9 ppt
(NHDES, 08.03.2017)</t>
  </si>
  <si>
    <t>https://www4.des.state.nh.us/DESOneStop/PRSDetail.aspx?ID=0001389&amp;Type=PRS</t>
  </si>
  <si>
    <t>https://drive.google.com/drive/u/1/folders/1cel7IEpCZhPtOYCRmHwUgrovhiue8koA</t>
  </si>
  <si>
    <t>Milton Town Landfill</t>
  </si>
  <si>
    <t>Milton, Strafford County, New Hampshire</t>
  </si>
  <si>
    <t>43.434072, -70.991984</t>
  </si>
  <si>
    <t>Milton Town Landfill [11/14/2019]:
-PFOA = ND - 8.5 ppt
-PFOS = ND - 18.8 ppt
(NHDES, 11.25.2019)</t>
  </si>
  <si>
    <t>https://www4.des.state.nh.us/DESOneStop/PRSDetail.aspx?ID=0001966&amp;Type=PRS</t>
  </si>
  <si>
    <t>https://drive.google.com/drive/u/0/folders/1_aSx9dgco_LfVgpTZsKIfRlI6Ur9t8ao</t>
  </si>
  <si>
    <t>Monadnock Paper Mill</t>
  </si>
  <si>
    <t>Bennington, New Hampshire</t>
  </si>
  <si>
    <t>117 ANTRIM RD
BENNINGTON, NH</t>
  </si>
  <si>
    <t>Moore Business Equipment</t>
  </si>
  <si>
    <t>279 LOCUST STREET
DOVER</t>
  </si>
  <si>
    <t>https://www4.des.state.nh.us/IISProxy/IISProxy.dll?ContentId=4768852</t>
  </si>
  <si>
    <t>Moore Business Equipment [4/3/2019]:
-PFOA = ND - 8.30 ppt
-PFOS = ND - 6.77 ppt
(NHDES, 04.16.2019)</t>
  </si>
  <si>
    <t>Moore Business Equipment [4/3/2019]:
-PFPeA = ND - 3.41 ppt
-PFHxA = ND - 4.98 ppt
-PFHpA = ND - 2.33 ppt
-PFHxS = ND - 25.3 ppt
(NHDES, 04.16.2019)</t>
  </si>
  <si>
    <t>https://www4.des.state.nh.us/DESOneStop/PRSDetail.aspx?ID=0010870&amp;Type=PRS</t>
  </si>
  <si>
    <t>https://drive.google.com/drive/u/0/folders/1stBeyDp9XlWwgNQEp5iGjDm02tkTM1Ez</t>
  </si>
  <si>
    <t>Mottolo Waste Site</t>
  </si>
  <si>
    <t>42.988892, -71.175142</t>
  </si>
  <si>
    <t>Highest overburden detections [10/22/2019]:
-PFOA = 249 ppt
-PFOS = 106 ppt
(NHDES, 02.18.2020)
Highest residential supply well detections [10/22/2019]:
-PFOA = 3.29 ppt
(NHDES, 02.18.2020)
Highest surface water detections [10/25/2019]:
-PFOA = 6.53 ppt
-PFOS = 4.25 ppt
(NHDES, 02.18.2020)</t>
  </si>
  <si>
    <t>Highest overburden detections [10/22/2019]:
-PFBA = 4.74 ppt
-PFPeA = 8.31 ppt
-PFBS = 5.91 ppt
-PFHxA = 15.2 ppt
-PFHpA = 16.6 ppt
-PFHxS = 38.2 ppt
-PFHpS = 7.77 ppt
-PFPeS = 12.6 ppt
-NEtFOSAA = 5.70 ppt
(NHDES, 02.18.2020)
Highest residential supply well detections [10/22/2019]:
-6:2 FTS = 84.6 ppt
(NHDES, 02.18.2020)
Highest surface water detections [10/25/2019]:
-PFBA = 2.09 ppt
-PFBS = 2.89 ppt
(NHDES, 02.18.2020)</t>
  </si>
  <si>
    <t>https://www4.des.state.nh.us/DESOneStop/PRSDetail.aspx?ID=0002032&amp;Type=PRS</t>
  </si>
  <si>
    <t>https://drive.google.com/drive/u/0/folders/1C7By_pgmLRLd9z_f-_UmJO-wnGRCy49V</t>
  </si>
  <si>
    <t>Mountain View Grand Resort &amp; Spa</t>
  </si>
  <si>
    <t>Whitefield, New Hampshire</t>
  </si>
  <si>
    <t>44.42457, -71.586493</t>
  </si>
  <si>
    <t>PFNA = 41 ppt
PFHxS = 8.6 ppt
(NHDES, 06.01.2020)</t>
  </si>
  <si>
    <t>Mt. Carberry Landfill</t>
  </si>
  <si>
    <t>Success, Coos County, New Hampshire</t>
  </si>
  <si>
    <t>Highest groundwater detections [5/12/2020]:
-PFOA = 47.2 ppt
-PFOS = 21.9 ppt
(NHDES, 06.30.2020)</t>
  </si>
  <si>
    <t>Highest groundwater detections [5/12/2020]:
-PFBA = 13.5 ppt
-PFPeA = 16.7 ppt
-PFBS = 6.33 ppt
-PFHxA = 26.5 ppt
-PFHpA = 18.2 ppt
-PFNA = 6.34 ppt
-PFHxS = 5.74 ppt
-PFOSA = 15.6 ppt
-PFDA = 6.88 ppt
(NHDES, 06.30.2020)</t>
  </si>
  <si>
    <t>https://www4.des.state.nh.us/DESOneStop/PRSDetail.aspx?ID=0000297&amp;Type=PRS</t>
  </si>
  <si>
    <t>https://drive.google.com/drive/u/0/folders/1sD6L7qc_EYvQHHI8GHn25a9F-QhTy6JM</t>
  </si>
  <si>
    <t>Mt. Washington Hotel Resort</t>
  </si>
  <si>
    <t>310 MOUNT WASHINGTON HOTEL RD
CARROLL, NH</t>
  </si>
  <si>
    <t>42.7775, -71.4976</t>
  </si>
  <si>
    <t>PFNA = 3.6 ppt
PFHxS = 110 ppt
(NHDES, 06.01.2020)</t>
  </si>
  <si>
    <t>42.748394, -71.52197</t>
  </si>
  <si>
    <t>PFHxS = 5.14 ppt
(NHDES, 06.01.2020)</t>
  </si>
  <si>
    <t>Nashua Road Property</t>
  </si>
  <si>
    <t>18 Nashua Road
Bedford, NH 03110</t>
  </si>
  <si>
    <t>https://www4.des.state.nh.us/IISProxy/IISProxy.dll?ContentId=4838813</t>
  </si>
  <si>
    <t>Highest groundwater detections [2/12/2020]:
-PFOA = 23.7 ppt
-PFOS = 8.75 ppt
(NHDES, 04.23.2020)</t>
  </si>
  <si>
    <t>Highest groundwater detections [2/12/2020]:
-PFPeA = 6.37 ppt 
-PFHxA = 6.49 ppt
(NHDES, 04.23.2020)</t>
  </si>
  <si>
    <t>https://www4.des.state.nh.us/DESOneStop/PRSDetail.aspx?ID=0015355&amp;Type=PRS</t>
  </si>
  <si>
    <t>https://drive.google.com/drive/u/0/folders/1he9M5qlpZkh05IP4n3dG2LJsNBYVM32u</t>
  </si>
  <si>
    <t>NCES Landfill</t>
  </si>
  <si>
    <t>581 TRUDEAU RD
BETHLEHEM</t>
  </si>
  <si>
    <t>https://www4.des.state.nh.us/IISProxy/IISProxy.dll?ContentId=4851399</t>
  </si>
  <si>
    <t>NCES [April 2020]:
-PFOA = 9.55 - 12.7 ppt
-PFOS = ND - 4.42 ppt
(NHDES, 06.12.2020)</t>
  </si>
  <si>
    <t>NCES [April 2020]:
-PFBA = ND - 7.21 ppt
-PFPeA = 4.71 - 13.7 ppt
-PFHxA = 7.02 - 19.2 ppt
-PFHpA = ND - 6.19 ppt
-PFBS = ND - 5.86 ppt
(NHDES, 06.12.2020)</t>
  </si>
  <si>
    <t>https://www4.des.state.nh.us/DESOneStop/PRSDetail.aspx?ID=0000149&amp;Type=PRS</t>
  </si>
  <si>
    <t>https://drive.google.com/drive/u/0/folders/1-kjEn6vdiw2trj-XTOPCmodLVEgFRsKv</t>
  </si>
  <si>
    <t>New Boston Air Force Station</t>
  </si>
  <si>
    <t>Amherst, Mont Vernon, New Boston, Hillsborough County, New Hampshire</t>
  </si>
  <si>
    <t>Firefighting foam used at New Boston Air Force Station</t>
  </si>
  <si>
    <t>https://drive.google.com/file/d/1wegRoRmL8yh5CMRzYYWYihqg3ObkIRfz/view?usp=sharing</t>
  </si>
  <si>
    <t>On-base supply wells - drinking water:
 -PFOS+PFOA: 13-83 ppt 
(Sullivan 3.2018 - Addressing PFOS and PFOA)</t>
  </si>
  <si>
    <t>Drinking water well above the LHA was shut down. Air Force is conducting quarterly sampling for operational drinking water wells. Project has been awarded to add Activated Carbon to impacted well to fix PFOS/PFOA. Quarterly testing will continue (Sullivan 3.2018 - Addressing PFOS and PFOA). NHDES conducted outreach to private off-site water supply well owners in fall 2016 and collected water samples from a number of wells (NHDES - New Boston Air Force Station).</t>
  </si>
  <si>
    <t>https://www.des.nh.gov/organization/divisions/waste/hwrb/fss/dod/documents/newboston.pdf</t>
  </si>
  <si>
    <t>1 of 2 on-base drinking water wells detected above the LHA
(Sullivan 3.2018 Addressing PFOS and PFOA)</t>
  </si>
  <si>
    <t>https://drive.google.com/drive/u/1/folders/1DB1NvMolTP_6oq30_Pu7RJ4-lXGlX-zy</t>
  </si>
  <si>
    <t>New Boston Landfill</t>
  </si>
  <si>
    <t>New Boston, Hillsborough County, New Hampshire</t>
  </si>
  <si>
    <t>412 OLD COACH RD
NEW BOSTON, NH</t>
  </si>
  <si>
    <t>Highest groundwater detections [4/24/2019]:
-PFOA = 5.11 ppt
-PFOS = 4.21 ppt
(NHDES, 06.19.2019)</t>
  </si>
  <si>
    <t>Highest groundwater detections [4/24/2019]:
-PFBA = 3.58 ppt
-PFPeA = 4.24 ppt
-PFBS = 4.47 ppt
-PFHxA = 3.77 ppt
-PFHpA = 2.58 ppt
-PFHxS = 2.46 ppt
(NHDES, 06.19.2019)</t>
  </si>
  <si>
    <t>https://www4.des.state.nh.us/DESOneStop/PRSDetail.aspx?ID=0000274&amp;Type=PRS</t>
  </si>
  <si>
    <t>https://drive.google.com/drive/u/1/folders/1-dhx6DP54S78gLWQjO4rxhXgKpP415WB</t>
  </si>
  <si>
    <t>New England Metal Recycling</t>
  </si>
  <si>
    <t>Madbury, Strafford County, New Hampshire</t>
  </si>
  <si>
    <t>290 KNOX MARSH RD
MADBURY</t>
  </si>
  <si>
    <t>New England Metal Recycling [April 2020]:
-PFOA = ND - 914 ppt
-PFOS = ND - 606 ppt
(NHDES, 05.20.2020)</t>
  </si>
  <si>
    <t>New England Metal Recycling [April 2020]:
-PFBA = ND - 59.6 ppt
-PFPeA = ND - 124 ppt
-PFHxA = ND - 181 ppt
-PFHpA = ND - 164 ppt
-PFNA = ND - 41.8 ppt
-PFDA = ND - 7.44
-PFBS = ND - 127 ppt
-PFHxS = ND - 421 ppt
(NHDES, 05.20.2020)</t>
  </si>
  <si>
    <t>https://www4.des.state.nh.us/DESOneStop/PRSDetail.aspx?ID=0000220&amp;Type=PRS</t>
  </si>
  <si>
    <t>https://drive.google.com/drive/u/0/folders/155MhccVyqz_ncciUlIF9YsmUgOUXOJt1</t>
  </si>
  <si>
    <t>New Hampshire National Guard Training Site</t>
  </si>
  <si>
    <t>Pembroke, Merrimack County, New Hampshire</t>
  </si>
  <si>
    <t>New Hampton Wastewater Treatment Facility Monitoring</t>
  </si>
  <si>
    <t>New Hampton, New Hampshire</t>
  </si>
  <si>
    <t>43.602464, -71.655167</t>
  </si>
  <si>
    <t>PFHxS = 14.7 ppt
(NHDES, 06.01.2020)</t>
  </si>
  <si>
    <t>New Ipswich Landfill</t>
  </si>
  <si>
    <t>New Ipswich, Hillsborough County, New Hampshire</t>
  </si>
  <si>
    <t>42.784522, -71.912218</t>
  </si>
  <si>
    <t>https://www4.des.state.nh.us/IISProxy/IISProxy.dll?ContentId=4780468</t>
  </si>
  <si>
    <t>Highest groundwater detections [11/29/2018]:
-PFOA = 719 ppt
-PFOS = 569 ppt
(NHDES, 02.01.2019)</t>
  </si>
  <si>
    <t>Highest groundwater detections [11/29/2018]:
-PFBA = 128 ppt
-PFPeA = 324 ppt
-PFBS = 10.6 ppt
-PFHxA = 456 ppt
-PFHpA = 678 ppt
-PFNA = 104 ppt
-PFHxS = 156 ppt
(NHDES, 02.01.2019)</t>
  </si>
  <si>
    <t>https://www4.des.state.nh.us/DESOneStop/PRSDetail.aspx?ID=0000058&amp;Type=PRS</t>
  </si>
  <si>
    <t>https://drive.google.com/drive/u/1/folders/1_XGRMlQ1pM94F5yrROIso_kHzuh8vXtr</t>
  </si>
  <si>
    <t>New London Old Town Landfill</t>
  </si>
  <si>
    <t>New London, Merrimack County, New Hampshire</t>
  </si>
  <si>
    <t>43.40675, -71.920111</t>
  </si>
  <si>
    <t>https://www4.des.state.nh.us/IISProxy/IISProxy.dll?ContentId=4821261</t>
  </si>
  <si>
    <t>Highest groundwater detections [10/21/2019]:
-PFOA = 39.5 ppt
-PFOS = 42.3 ppt
(NHDES, 12.11.2019)</t>
  </si>
  <si>
    <t>Highest detection [10/21/2019]:
-PFHpA = 6.6 ppt
(NHDES, 12.11.2019)</t>
  </si>
  <si>
    <t>https://www4.des.state.nh.us/DESOneStop/PRSDetail.aspx?ID=0000059&amp;Type=PRS</t>
  </si>
  <si>
    <t>https://drive.google.com/drive/u/0/folders/1ghnvtqT0G2tYZeerByFpPmTuPeIEttuP</t>
  </si>
  <si>
    <t>New London Stump Dump</t>
  </si>
  <si>
    <t>74 Old Dump Rd, New London, NH</t>
  </si>
  <si>
    <t>https://www4.des.state.nh.us/IISProxy/IISProxy.dll?ContentId=4748173</t>
  </si>
  <si>
    <t>Highest groundwater detections [6/1/2018]:
-PFOA = 8.73 ppt
-PFOS = 13.7 ppt
(NHDES, 11.30.2018)</t>
  </si>
  <si>
    <t>https://www4.des.state.nh.us/DESOneStop/PRSDetail.aspx?ID=0000396&amp;Type=PRS</t>
  </si>
  <si>
    <t>https://drive.google.com/drive/u/0/folders/1_P7tsF9gCCcPB_2EltbsrAlG8HgRbj_K</t>
  </si>
  <si>
    <t>Newbury Demo Debris Landfill</t>
  </si>
  <si>
    <t>43.3129, -72.169</t>
  </si>
  <si>
    <t>PFNA = 1.9 ppt
PFHxS = 150 ppt
(NHDES, 06.01.2020)</t>
  </si>
  <si>
    <t>Newbury Landfill</t>
  </si>
  <si>
    <t>Newbury, Merrimack County, New Hampshire</t>
  </si>
  <si>
    <t>201 OLD POST RD
NEWBURY</t>
  </si>
  <si>
    <t>https://www4.des.state.nh.us/IISProxy/IISProxy.dll?ContentId=4762860</t>
  </si>
  <si>
    <t>Highest groundwater detections [10/2/2018]:
-PFOA = 48 ppt
-PFOS = 240 ppt
(NHDES, 03.11.2019)</t>
  </si>
  <si>
    <t>Highest groundwater detections [10/2/2018]:
-PFBA = 8.3 ppt
-PFPeA = 15 ppt
-PFHxA = 27 ppt
-PFHpA = 13 ppt
-PFNA = 1.1 ppt
-PFBS = 10 ppt
-PFHxS = 150 ppt
(NHDES, 03.11.2019)</t>
  </si>
  <si>
    <t>https://www4.des.state.nh.us/DESOneStop/PRSDetail.aspx?ID=0000588&amp;Type=PRS</t>
  </si>
  <si>
    <t>https://drive.google.com/drive/u/0/folders/1KsVnIvB5x7WwBp3d79aGxsJI7LPi1bwL</t>
  </si>
  <si>
    <t>Newfields Light Industrial Prk</t>
  </si>
  <si>
    <t>Newfields, New Hampshire</t>
  </si>
  <si>
    <t>27 PLEASANT ST
NEWFIELDS, NH</t>
  </si>
  <si>
    <t>Newmarket Landfill</t>
  </si>
  <si>
    <t>Newmarket, Rockingham County, New Hampshire</t>
  </si>
  <si>
    <t>43.073156, -70.988450</t>
  </si>
  <si>
    <t>https://www4.des.state.nh.us/IISProxy/IISProxy.dll?ContentId=4688730</t>
  </si>
  <si>
    <t>Highest groundwater detections [10/2/2017]:
-PFOA = 12 ppt
-PFOS = 12 ppt
(NHDES, 11.17.2017)</t>
  </si>
  <si>
    <t>No further sampling required by NHDES</t>
  </si>
  <si>
    <t>https://www4.des.state.nh.us/DESOneStop/PRSDetail.aspx?ID=0000393&amp;Type=PRS</t>
  </si>
  <si>
    <t>https://drive.google.com/drive/u/0/folders/1TQ_32mdRWK2vcMJ9pAqFchM3Oe7wfR5s</t>
  </si>
  <si>
    <t>Newport Municipal Landfill</t>
  </si>
  <si>
    <t>Newport, New Hampshire</t>
  </si>
  <si>
    <t>43.34485, -72.1732</t>
  </si>
  <si>
    <t>PFHxS = 4.81 ppt
(NHDES, 06.01.2020)</t>
  </si>
  <si>
    <t>Newton Municipal Landfill</t>
  </si>
  <si>
    <t>Newton, Rockingham County, New Hampshire</t>
  </si>
  <si>
    <t>Newton Recycling Center, NH</t>
  </si>
  <si>
    <t>Highest groundwater detections [4/7/2020]:
-PFOA = 17.4 ppt
-PFOS = 25.6 ppt
(NHDES, 06.09.2020)</t>
  </si>
  <si>
    <t>Highest groundwater detections [4/7/2020]:
-PFHxS = 4.01 ppt
(NHDES, 06.09.2020)</t>
  </si>
  <si>
    <t>https://www4.des.state.nh.us/DESOneStop/PRSDetail.aspx?ID=0002630&amp;Type=PRS</t>
  </si>
  <si>
    <t>https://drive.google.com/drive/u/0/folders/1jY7QaScXgPnREw3TB8Z56bAuFBtnHWRf</t>
  </si>
  <si>
    <t>NH Motor Speedway</t>
  </si>
  <si>
    <t>https://www4.des.state.nh.us/IISProxy/IISProxy.dll?ContentId=4827418</t>
  </si>
  <si>
    <t>Highest groundwater detections [7/26/2018]:
-PFOA = 38.7 ppt
-PFOS = 240 ppt
(NHDES, 02.03.2019)</t>
  </si>
  <si>
    <t>Highest groundwater detections [7/26/2018]:
-PFBA = 30.3 ppt
-PFPeA = 60.3 ppt
-PFHxA = 57.1 ppt
-PFHpA = 27.0 ppt
-PFNA = 31.1 ppt
-PFBS = 7.89 ppt
-PFHxS = 229 ppt
(NHDES, 02.03.2019)</t>
  </si>
  <si>
    <t>https://www4.des.state.nh.us/DESOneStop/PRSDetail.aspx?ID=0039231&amp;Type=PRS</t>
  </si>
  <si>
    <t>https://drive.google.com/drive/u/0/folders/1xD7Tsdct_isvnNlqtvyv2ac6Oo6OFFSB</t>
  </si>
  <si>
    <t>NH Plating Company</t>
  </si>
  <si>
    <t>42.854508, -71.487455</t>
  </si>
  <si>
    <t>Highest surface water detections [5/23/2019]:
-PFOA = 30.7 ppt
-PFOS = 19.8 ppt
(NHDES, 06.26.2019)</t>
  </si>
  <si>
    <t>Highest surface water detections [5/23/2019]:
-PFBA = 2.44 ppt
-PFPeA = 4.38 ppt
-PFBS = 4.80 ppt
-PFHxA = 6.79 ppt
-PFHpA = 5.52 ppt
-PFHxS = 3.67
(NHDES, 06.26.2019)</t>
  </si>
  <si>
    <t>https://www4.des.state.nh.us/DESOneStop/PRSDetail.aspx?ID=0001951&amp;Type=PRS</t>
  </si>
  <si>
    <t>https://drive.google.com/drive/u/0/folders/1FEn15er0S7Q19Z9lbhqdZaX-96308gZi</t>
  </si>
  <si>
    <t>NHDOT Gully Hill Road Site</t>
  </si>
  <si>
    <t>9 GULLY HILL ROAD
CONCORD</t>
  </si>
  <si>
    <t>https://www4.des.state.nh.us/IISProxy/IISProxy.dll?ContentId=4851401</t>
  </si>
  <si>
    <t>Highest groundwater detections [4/27/2020]:
-PFOA = 4.97 ppt
-PFOS = 14.1 ppt
(NHDES, 06.12.2020)</t>
  </si>
  <si>
    <t>Highest groundwater detections [4/27/2020]:
-PFBA = 16.5 ppt
-PFPeA = 54.9 ppt
-PFBS = 13.9 ppt
-PFHxA = 45.4 ppt
-PFHpA = 12.7 ppt
-PFPeS = 10.4 ppt
-PFHxS = 41.9 ppt
-6:2 FTS = 5.38 ppt
(NHDES, 06.12.2020)</t>
  </si>
  <si>
    <t>https://www4.des.state.nh.us/DESOneStop/PRSDetail.aspx?ID=0008502&amp;Type=PRS</t>
  </si>
  <si>
    <t>https://drive.google.com/drive/u/0/folders/1sryCKun2AkvOFBFjZd3vcAkmveb8FYPi</t>
  </si>
  <si>
    <t>North Conway Rib</t>
  </si>
  <si>
    <t>104 SAWMILL LN
CONWAY, NH</t>
  </si>
  <si>
    <t>PFNA = 6.71 ppt
PFHxS = 178 ppt
(NHDES, 06.01.2020)</t>
  </si>
  <si>
    <t>North Hampton &amp; Greenland</t>
  </si>
  <si>
    <t>Hampton/North Hampton, Rockingham County, New Hampshire</t>
  </si>
  <si>
    <t>Dumping of PFAS-containing waste at Coakley Landfill and Pro-Wash Car Wash</t>
  </si>
  <si>
    <t>http://www.seacoastonline.com/news/20171002/lawmakers-seek-lower-pfc-advisory-level</t>
  </si>
  <si>
    <t xml:space="preserve">Coakley Landfill on and off-site monitoring wells [May 2016 - Sep 2017]:
- PFOA: 57.6 - 1,240 ppt
- PFOS: ND - 452 ppt
(PFAS Community Engagement 6.25.2018)
Coakley Landfill off-site surface water [Apr 2017 - Sep 2017]:
 -PFOA: 26.6 - 675 ppt 
 -PFOS: 17 - 1,120 ppt 
(PFAS Community Engagement 6.25.2018)
Residential well water near Coakley Landfill [May 2016]:
- PFOA: ND - 25 ppt
- PFOS: ND - 8.1 ppt
(NHDES 7.26.2016 - Residential Well Water Results near the Former Coakley Landfill)
Greenland BH Golf Club supply well drinking water [Jul 2016]:
 -PFOA: 25 ppt 
 -PFOA: &lt;8 ppt 
Aquarion water system drinking water [ Nov 2017]:
 - PFOS + PFOA: 27.6 ppt
(Aquarion Water Company 2014 - 2018 - Results of PFAS Testing)
Pro-Wash property wells:
- PFOS + PFOA = 159 ppt
(Sullivan, 6.4.2018 - Car wash cited for PFAS pollution)
</t>
  </si>
  <si>
    <t>Coakley Landfill on and off-site monitoring wells [May 2016 - Sep 2017]:
- PFBS: ND - 31.9 ppt
- PFHpA: 22.8 - 709 ppt
- PFHxS: ND - 120 ppt
- PFNA: ND - 169 ppt
- Total PFAS: 71.4 - 2,098.3 ppt
(PFAS Community Engagement 6.25.2018)
Coakley Landfill off-site surface water [Apr 2017 - Sep 2017]:
 - PFBS: ND - 5.4 ppt
 - PFHpA: ND - 410 ppt
 - PFHxS: ND - 19 ppt
 - PFHxA: 19 - 220 ppt
 - PFNA: ND - 296 ppt
 - PFBTA: ND - 72 ppt
 - PFDA: ND - 40 ppt
 - PFPEA: 9.3 - 140 ppt
 - Total PFAS: 50.5 - 2,353 ppt
(PFAS Community Engagement 6.25.2018)
Pro-Wash property wells [2018]:
- Total Tested PFAS = 9000 ppt
(Sullivan 5.4.2018 - New Test Results May Confirm Car Wash)</t>
  </si>
  <si>
    <t xml:space="preserve">In October 2017, EPA released a report on the Coakley landfill stating “there is not a current unacceptable human health risk at the site.” Despite the high concentrations of PFAs in surface waters near the Superfund cleanup site, the EPA report did not recommend remediation of the chemicals. The report also ordered the Coakley Landfill Group to conduct an investigation into the flow of groundwater in deep water bedrock at the site (McMenemy 10.5.2017 - EPA not backing remediation of Coakley landfill). Coakley Landfill Group agreed in 2016 to pay up to $200,000 to reimburse developer Eric Chinburg for his cost to extend a water line to a new development being built near the Superfund cleanup site. But the Group has consistently refused to extend municipal water to other residents living near the landfill in North Hampton and Greenland. As of April 2018, Portsmouth taxpayers have already funded $107,102 for their share of the cost to run a municipal water line to the new development in Greenland. (McMenemy - City Taxpayers Pay $107k for Waterline Near Coakley Landfill). In June 2017, the EPA stated that they had no immediate plans to order Coakley Landfill to clean up the water contamination (McMenemy 6.12.2019). In July 2019, NH approved new PFAS drinking water standards as follows: 12 parts per trillion for PFOA, 15 ppt for PFOS, 18 ppt for PFHxS and 11 ppt for PFNA. These limits will likely affect Coakley Landfill (Ropeik 7.18.2019 - N.H. Approves Unprecedented Limits). </t>
  </si>
  <si>
    <t>https://www.des.nh.gov/organization/divisions/waste/hwrb/fss/superfund/summaries/documents/coakley.pdf</t>
  </si>
  <si>
    <t xml:space="preserve">Activist Jillian Lane established Greenland Safe Water Action after discovering that Coakley Landfill near her home was the source of area PFAS contamination (PFAS Community Engagement 6.25.2018). </t>
  </si>
  <si>
    <t>https://drive.google.com/drive/u/1/folders/1u0GdecgBh7-ewzbdwMkLG-nuGJJUrBII</t>
  </si>
  <si>
    <t>North Street and Washington Street Area</t>
  </si>
  <si>
    <t>43.374353, -72.336602</t>
  </si>
  <si>
    <t>https://www4.des.state.nh.us/IISProxy/IISProxy.dll?ContentId=4766285</t>
  </si>
  <si>
    <t>Highest groundwater detections [10/3/2018]:
-PFOA = 8.99 ppt
-PFOS = 43.4 ppt
(NHDES, 03.26.2019)</t>
  </si>
  <si>
    <t>Highest groundwater detections [10/3/2018]:
-PFPeA = 4.35 ppt 
-PFBS = 9.48 ppt
(NHDES, 03.26.2019)</t>
  </si>
  <si>
    <t>https://www4.des.state.nh.us/DESOneStop/PRSDetail.aspx?ID=0038616&amp;Type=PRS</t>
  </si>
  <si>
    <t>https://drive.google.com/drive/u/0/folders/1AmqyJW7HdOZRE9xtNvNeIGfm4RqbWnRs</t>
  </si>
  <si>
    <t>Northfield, New Hampshire</t>
  </si>
  <si>
    <t>147 PARK ST
NORTHFIELD, NH</t>
  </si>
  <si>
    <t>PFNA = 0 ppt
PFHxS = 262 ppt
(NHDES, 06.01.2020)</t>
  </si>
  <si>
    <t>Northumberland Overland Flow</t>
  </si>
  <si>
    <t>Northumberland, New Hampshire</t>
  </si>
  <si>
    <t>44.597547, -71.523203</t>
  </si>
  <si>
    <t>PFNA = 6.19 ppt
PFHxS = 6.37 ppt
(NHDES, 06.01.2020)</t>
  </si>
  <si>
    <t>Northwood Septage Facility</t>
  </si>
  <si>
    <t>Northwood, New Hampshire</t>
  </si>
  <si>
    <t>43.209275, -71.197208</t>
  </si>
  <si>
    <t>PFNA = 96.9 ppt
PFHxS = 14.4 ppt
(NHDES, 06.01.2020)</t>
  </si>
  <si>
    <t>Norton Landfill</t>
  </si>
  <si>
    <t>390 Highland Ave, Littleton, NH</t>
  </si>
  <si>
    <t>https://www4.des.state.nh.us/IISProxy/IISProxy.dll?ContentId=4697942</t>
  </si>
  <si>
    <t>Highest groundwater detections [11/29/2017]:
-PFOA = 11 ppt
-PFOS = 5 ppt
(NHDES, 01.31.2018)</t>
  </si>
  <si>
    <t>Highest groundwater detections [11/29/2017]:
-PFHxA = 2 ppt
(NHDES, 01.31.2018)</t>
  </si>
  <si>
    <t>https://www4.des.state.nh.us/DESOneStop/PRSDetail.aspx?ID=0006747&amp;Type=PRS</t>
  </si>
  <si>
    <t>https://drive.google.com/drive/u/0/folders/1lpumSeVk353D3nJRZdjiLbOngcEd8UKN</t>
  </si>
  <si>
    <t>Nottingham Municipal Solid Waste Facility</t>
  </si>
  <si>
    <t>Nottingham, Rockingham County, New Hampshire</t>
  </si>
  <si>
    <t>11 FREEMAN HALL RD
NOTTINGHAM</t>
  </si>
  <si>
    <t>Highest groundwater detections [4/14/2020]:
-PFOA = 2010 ppt
-PFOS = 239 ppt
(NHDES, 07.23.2020)</t>
  </si>
  <si>
    <t>Highest groundwater detections [4/14/2020]:
-PFBA = 388 ppt
-PFPeA = 1010 ppt
-PFBS = 10.8 ppt
-PFHxA = 1130 ppt
-PFHpA = 1660 ppt
-PFNA = 56.5 ppt
-PFHxS = 327 ppt
(NHDES, 07.23.2020)</t>
  </si>
  <si>
    <t>https://www4.des.state.nh.us/DESOneStop/PRSDetail.aspx?ID=0001411&amp;Type=PRS</t>
  </si>
  <si>
    <t>https://drive.google.com/drive/u/0/folders/1Qjt3VqCv6QzpgWs-5Plv4KCk6UIJzbC_</t>
  </si>
  <si>
    <t>OG/KSD Superfund Site</t>
  </si>
  <si>
    <t>42.895098, -71.075540</t>
  </si>
  <si>
    <t>https://www4.des.state.nh.us/IISProxy/IISProxy.dll?ContentId=4812194</t>
  </si>
  <si>
    <t>Highest groundwater detections [8/27/2019]:
-PFOA = 22.0 ppt
(NHDES, 10.15.2019)</t>
  </si>
  <si>
    <t>Highest groundwater detections [8/27/2019]:
-PFBA = 2.01 ppt
-PFPeA = 2.35 ppt
-PFBS = 7.46 ppt
-PFHxA = 4.11 ppt
-PFHpA = 6.99 ppt
(NHDES, 10.15.2019)</t>
  </si>
  <si>
    <t>https://www4.des.state.nh.us/DESOneStop/PRSDetail.aspx?ID=0001866&amp;Type=PRS</t>
  </si>
  <si>
    <t>https://drive.google.com/drive/u/0/folders/1teOhWvSjEWc1V-xWSuBtmtvVUln8YK-f</t>
  </si>
  <si>
    <t>Old Franklin Landfill</t>
  </si>
  <si>
    <t>43.428486, -71.648583</t>
  </si>
  <si>
    <t>Need more specific info, but generally just leachate from PFAS-containing waste in the landfill</t>
  </si>
  <si>
    <t>https://www4.des.state.nh.us/IISProxy/IISProxy.dll?ContentId=4866902</t>
  </si>
  <si>
    <t>Highest groundwater detections [5/10/2019]:
-PFOA = 32.7 ppt
-PFOS = 9.86 ppt
(NHDES, 08.13.2020)</t>
  </si>
  <si>
    <t>Highest groundwater detections [5/10/2019]:
-PFBA = 5.59 ppt
-PFHxA = 11.4 ppt
-PFHpA = 7.02 ppt
(NHDES, 08.13.2020)</t>
  </si>
  <si>
    <t>https://www4.des.state.nh.us/DESOneStop/PRSDetail.aspx?ID=0001807&amp;Type=PRS</t>
  </si>
  <si>
    <t>https://drive.google.com/drive/u/0/folders/1ulKjMFpriPgvi3XQxIGlgeIVfcx-K4tQ</t>
  </si>
  <si>
    <t>Old Milton Dump</t>
  </si>
  <si>
    <t>43.436939, -70.989848</t>
  </si>
  <si>
    <t>https://www4.des.state.nh.us/IISProxy/IISProxy.dll?ContentId=4700758</t>
  </si>
  <si>
    <t>Old Milton Dump [10/17/2017]:
-PFOA = ND - 30.2 ppt
-PFOS = ND - 96.9 ppt
(NHDES, 12.15.2017)</t>
  </si>
  <si>
    <t>Old Milton Dump [10/17/2017]:
-PFHxS = ND - 11 ppt
(NHDES, 12.15.2017)</t>
  </si>
  <si>
    <t>https://www4.des.state.nh.us/DESOneStop/PRSDetail.aspx?ID=0003438&amp;Type=PRS</t>
  </si>
  <si>
    <t>https://drive.google.com/drive/u/0/folders/1AL9pioP6aRf7UDKhkoQU5fEcM4wwr4z6</t>
  </si>
  <si>
    <t>Old Salem Wastewater Facility</t>
  </si>
  <si>
    <t>346 SOUTH BROADWAY
SALEM</t>
  </si>
  <si>
    <t>Highest groundwater detections [6/24/2019]:
-PFOA = 209 ppt
-PFOS = 164 ppt
(NHEDS, 02.25.2019)</t>
  </si>
  <si>
    <t>Highest groundwater detections [6/24/2019]:
-PFBA = 12.9 ppt
-PFPeA = 21.9 ppt
-PFBS = 7.76 ppt
-PFHxA = 23.8 ppt
-PFHpA = 30.2 ppt
-PFNA = 8.00 ppt
-PFHxS = 46.6 ppt
(NHEDS, 02.25.2019)</t>
  </si>
  <si>
    <t>https://www4.des.state.nh.us/DESOneStop/PRSDetail.aspx?ID=0000091&amp;Type=PRS</t>
  </si>
  <si>
    <t>https://drive.google.com/drive/u/0/folders/1WNayw17xtBVLVyG-IvQL7EMIWnlzh5TZ</t>
  </si>
  <si>
    <t>Old Suncook Road Landfill</t>
  </si>
  <si>
    <t>43.190650, -71.505515</t>
  </si>
  <si>
    <t>https://www4.des.state.nh.us/IISProxy/IISProxy.dll?ContentId=4827535</t>
  </si>
  <si>
    <t>Highest groundwater detections [10/2/2019]:
-PFOA = 148 ppt
-PFOS = 19.3 ppt</t>
  </si>
  <si>
    <t>Highest groundwater detections [10/2/2019]:
-PFPeA = 9.69 ppt
-PFHxA = 26.7 ppt
-PFHpA = 34.2 ppt
-PFHxS = 29.1 ppt</t>
  </si>
  <si>
    <t>https://www4.des.state.nh.us/DESOneStop/PRSDetail.aspx?ID=0000115&amp;Type=PRS</t>
  </si>
  <si>
    <t>https://drive.google.com/drive/u/0/folders/15AjTo0LEEW_C_KmKDyA6PgQNIQHfIwO_</t>
  </si>
  <si>
    <t>One Washington Center Inc</t>
  </si>
  <si>
    <t>43.194616, -70.871977</t>
  </si>
  <si>
    <t>PFNA = 9.7 ppt
PFHxS = 8.52 ppt
(NHDES, 06.01.2020)</t>
  </si>
  <si>
    <t>Orford Landfill</t>
  </si>
  <si>
    <t>Orford, Grafton County, New Hampshire</t>
  </si>
  <si>
    <t>43.908889, -71.997405</t>
  </si>
  <si>
    <t>https://www4.des.state.nh.us/IISProxy/IISProxy.dll?ContentId=4778705</t>
  </si>
  <si>
    <t>Orford Landfill, [May 2019]:
-PFOA = ND - 55 ppt
-PFOS = ND - 12 ppt
(NHDES, 06.07.2019)</t>
  </si>
  <si>
    <t>Orford Landfill [May 2019]:
-PFHxS = ND - 7 ppt
-PFHpA = ND - 23 ppt
(NHDES, 06.07.2019)</t>
  </si>
  <si>
    <t>https://www4.des.state.nh.us/DESOneStop/PRSDetail.aspx?ID=0000643&amp;Type=PRS</t>
  </si>
  <si>
    <t>https://drive.google.com/drive/u/0/folders/1RooA0fGnQo59mKzpUheN0nNQspY0zm_j</t>
  </si>
  <si>
    <t>Ossipee Landfill &amp; Incinerator</t>
  </si>
  <si>
    <t>Ossipee, Carroll County, New Hampshire</t>
  </si>
  <si>
    <t>41 CHICKVILLE RD
OSSIPEE</t>
  </si>
  <si>
    <t>https://www4.des.state.nh.us/IISProxy/IISProxy.dll?ContentId=4779087</t>
  </si>
  <si>
    <t>Ossipee Landfill [5/2/2019]:
-PFOA = ND - 25.8 ppt
-PFOS = ND - 27.5 ppt
(NHDES, 05.29.2019)</t>
  </si>
  <si>
    <t>Ossipee Landfill [5/2/2019]:
-PFBA = ND - 1.87 ppt
-PFPeA = ND - 3.11 ppt
-PFHxA = ND - 6.73 ppt
-PFHpA = ND - 5.86 ppt
-PFNA = ND - 9.74 ppt
-PFHxS = ND - 21.2 ppt
(NHDES, 05.29.2019)</t>
  </si>
  <si>
    <t>https://www4.des.state.nh.us/DESOneStop/PRSDetail.aspx?ID=0000069&amp;Type=PRS</t>
  </si>
  <si>
    <t>https://drive.google.com/drive/u/0/folders/1CP6ewLHZAdp3I5jD9Q0IUxE36Bap1J62</t>
  </si>
  <si>
    <t>Ossipee Town Septic Leachfields</t>
  </si>
  <si>
    <t>43.731214, -71.109614</t>
  </si>
  <si>
    <t>PFHxS = 4.58 ppt
(NHDES, 06.01.2020)</t>
  </si>
  <si>
    <t>Ottati &amp; Goss</t>
  </si>
  <si>
    <t>Great Lakes Container Corp</t>
  </si>
  <si>
    <t>Kingston, New Hampshire</t>
  </si>
  <si>
    <t>120 RTE 125
KINGSTON, NH</t>
  </si>
  <si>
    <t>PFNA = 28.8 ppt
PFHxS = 61.8 ppt
(NHDES, 06.01.2020)</t>
  </si>
  <si>
    <t>Kingston Steel Drum</t>
  </si>
  <si>
    <t>https://cumulis.epa.gov/supercpad/SiteProfiles/index.cfm?fuseaction=second.docdata&amp;id=0101210</t>
  </si>
  <si>
    <t>P&amp;H Transportation</t>
  </si>
  <si>
    <t>42.917940, -71.399523</t>
  </si>
  <si>
    <t>Highest groundwater detections [April 2020]:
-PFOA = 95.9 ppt
-PFOS = 9.4 ppt
(NHDES, 06.2020)</t>
  </si>
  <si>
    <t>Highest groundwater detections [April 2020]:
-PFBA = 113 ppt
-PFPeA = 376 ppt
-PFHxA = 224 ppt
-PFHpA = 116 ppt
-PFNA = 8.4 ppt
-PFHxS = 224 ppt
(NHDES, 06.2020)</t>
  </si>
  <si>
    <t>https://www4.des.state.nh.us/DESOneStop/PRSDetail.aspx?ID=0037542&amp;Type=PRS</t>
  </si>
  <si>
    <t>https://drive.google.com/drive/u/0/folders/1_ip1YmnAbSEnCtakA5QW9ZMEs2N_Uy1M</t>
  </si>
  <si>
    <t>Pak 2000</t>
  </si>
  <si>
    <t>Tuftonboro, Carroll County, New Hampshire</t>
  </si>
  <si>
    <t>43.644658, -71.278922</t>
  </si>
  <si>
    <t>Pak 2000 [4/29/2020]:
-PFOA = ND - 14 ppt
-PFOS = ND - 269 ppt
(NHDES, 06.25.2020)</t>
  </si>
  <si>
    <t>Pak 2000 [4/29/2020]:
-PFHpA = ND - 9 ppt
-PFBS = ND - 41 ppt
-PFHxS = ND - 534 ppt
(NHDES, 06.25.2020)</t>
  </si>
  <si>
    <t>https://www4.des.state.nh.us/DESOneStop/PRSDetail.aspx?ID=0006446&amp;Type=PRS</t>
  </si>
  <si>
    <t>https://drive.google.com/drive/u/0/folders/1Kb2__KVfWWhz_vpkrtRaTg3I1LcY2vIb</t>
  </si>
  <si>
    <t>Pease Air Force Base</t>
  </si>
  <si>
    <t xml:space="preserve">Firefighting foam used at former Pease Air Force Base </t>
  </si>
  <si>
    <t>http://www.testingforpease.com/pfcs-pease/</t>
  </si>
  <si>
    <t>On-base monitoring wells (groundwater) (2014):
 -PFOS+PFOA: 70-479,000 ppt 
Summary of detections in Pease Tradeport public water supply, Harrison well (June 2014-May 2017)
 -PFOA = ND-14 ppt 
 -PFOS = 11-38 ppt 
(U.S. Department of Health and Human Services, 2020)
Summary PFAS detected in Pease Tradeport public water supply, Smith well (June 2014-May 2017)
 -PFOA = ND-11 ppt 
 -PFOS = ND-26 ppt 
(US Department of Health and Human Services, 2020)</t>
  </si>
  <si>
    <t>PFNA = 290 ppt
PFHxS = 31000 ppt
(NHDES, 06.01.2020)</t>
  </si>
  <si>
    <t>2014</t>
  </si>
  <si>
    <t xml:space="preserve">475/1600 resident blood samples had elevated levels compared to national average. Blood testing reopened for residents who have not been tested (7/29/16). 
Off-Base Drinking water: [Public well shut off May 2014. Installed carbon filtration systems for three private well owners. Provide bottled water for Fish and Wildlife Service seasonal use facility. Air Force has agreement with the City of Portsmouth to install a treatment system on the Public well. Installed interim groundwater mitigation system to prevent migration of groundwater above the LHA to private water wells. Developed design plan to install interim mitigation system to prevent migration of groundwater above the LHA to the pubic DW wells. Air Force funding City of Portsmouth actions to install treatment system. Negotiate with private well owners to connect to public water supply in the next 18 months. ] 
In Jan 2015, Testing for Pease organizes and advocates for blood testing of Tradeport area water users. In July 2015, the EPA orders the Air Force to design a drinking water treatment system for Portsmouth and a treatment system for the Pease aquifer. In Sep 2016, GAC filters are installed on the Smith and Harrison Wells to determine parameters for the final treatment system, which is designed in 2018 and scheduled for construction in 2019 
On and Off-Base Groundwater: [Completed basewide Preliminary Assessment and completed the site inspection. Received regulatory concurrence on the findings. Interim modification of existing Fire Training Area groundwater treatment systems with granulated activated carbon to mitigate PFOS/PFOA discharges. Designed groundwater treatment systems for a Fire Training Area and aircraft crash site to prevent migration of groundwater above the LHA to drinking water wells. Plans to perform delineation of PFOS/PFOA in groundwater along the pathways to drinking water identified receptors; install interim groundwater mitigation systems at Fire Training Area site and aircraft crash site to prevent migration of groundwater above the LHA to drinking water wells.] 
</t>
  </si>
  <si>
    <t>https://cumulis.epa.gov/supercpad/SiteProfiles/index.cfm?fuseaction=second.cleanup&amp;id=0101213</t>
  </si>
  <si>
    <t>https://drive.google.com/drive/u/0/folders/1LJluwv7vvz2422DpV1eqecDiS-gkwf0M</t>
  </si>
  <si>
    <t>Pembroke Landfill</t>
  </si>
  <si>
    <t>Pembroke Transfer Station / Dept of Public Works, 8 Exchange St, Pembroke</t>
  </si>
  <si>
    <t>https://www4.des.state.nh.us/IISProxy/IISProxy.dll?ContentId=4767090</t>
  </si>
  <si>
    <t>Highest groundwater detections [4/9/2018]:
-PFOA = 15.3 ppt
-PFOS = 19.5 ppt
(NHDES, 04.03.2019)</t>
  </si>
  <si>
    <t>Highest groundwater detections [4/9/2018]:
-PFPeA = 8.53 ppt
-PFHxA = 7.36 ppt
(NHDES, 04.03.2019)</t>
  </si>
  <si>
    <t>https://www4.des.state.nh.us/DESOneStop/PRSDetail.aspx?ID=0002598&amp;Type=PRS</t>
  </si>
  <si>
    <t>https://drive.google.com/drive/u/0/folders/1Zx2lX2-k_X0EICU-2Bf10jVk52dGhsB4</t>
  </si>
  <si>
    <t>People's Laundry Facility</t>
  </si>
  <si>
    <t>9 GIFFIN ST
KEENE</t>
  </si>
  <si>
    <t>https://www4.des.state.nh.us/IISProxy/IISProxy.dll?ContentId=4763825</t>
  </si>
  <si>
    <t>Highest groundwater detections [12/3/2018]:
-PFOA = 12 ppt
-PFOS = 23 ppt
(NHDES, 02.15.2019)</t>
  </si>
  <si>
    <t>Highest groundwater detections [12/3/2018]:
-PFBA = 11 ppt
-PFHxA = 6 ppt
-PFHpA = 4 ppt
-PFHxS = 4 ppt
(NHDES, 02.15.2019)</t>
  </si>
  <si>
    <t>https://www4.des.state.nh.us/DESOneStop/PRSDetail.aspx?ID=0025061&amp;Type=PRS</t>
  </si>
  <si>
    <t>https://drive.google.com/drive/u/0/folders/1VwAQcyeInZ2Ro3ZtD4SJCiphF1Z_54xD</t>
  </si>
  <si>
    <t>Peterborough Town Landfill</t>
  </si>
  <si>
    <t>Peterborough Recycling Center, NH</t>
  </si>
  <si>
    <t>https://www4.des.state.nh.us/IISProxy/IISProxy.dll?ContentId=4851944</t>
  </si>
  <si>
    <t>Highest groundwater detections [5/12/2020]:
-PFOA = 21 ppt
-PFOS = 74 ppt
(NHDES, 06.15.2020)</t>
  </si>
  <si>
    <t>Highest groundwater detections [5/12/2020]:
-PFNA = 3.2 ppt
-PFHxS = 3.3 ppt
(NHDES, 06.15.2020)</t>
  </si>
  <si>
    <t>https://www4.des.state.nh.us/DESOneStop/PRSDetail.aspx?ID=0000071&amp;Type=PRS</t>
  </si>
  <si>
    <t>https://drive.google.com/drive/u/1/folders/18hZmBCUY85csp-zmzDd_vXDpd2F_jJzV</t>
  </si>
  <si>
    <t>Piermont Landfill</t>
  </si>
  <si>
    <t>Piermont, Grafton County, New Hampshire</t>
  </si>
  <si>
    <t>Piermont Transfer Station, NH</t>
  </si>
  <si>
    <t>https://www4.des.state.nh.us/IISProxy/IISProxy.dll?ContentId=4822548</t>
  </si>
  <si>
    <t>Highest groundwater detections [11/4/2019]:
-PFOA = 7.87 ppt
-PFOS = 16.1 ppt
(NHDES, 12.30.2019)</t>
  </si>
  <si>
    <t>Highest groundwater detections [11/4/2019]:
-PFHxS = 63.2 ppt 
(NHDES, 12.30.2019)</t>
  </si>
  <si>
    <t>https://www4.des.state.nh.us/DESOneStop/PRSDetail.aspx?ID=0000761&amp;Type=PRS</t>
  </si>
  <si>
    <t>https://drive.google.com/drive/u/0/folders/15k6zWay3ldGXkYmyPrUuohY_DBXcK3x0</t>
  </si>
  <si>
    <t>Pike Industries Landfill</t>
  </si>
  <si>
    <t>Northfield, Merrimack County, New Hampshire</t>
  </si>
  <si>
    <t>Town of Northfield Recycle Center, NH</t>
  </si>
  <si>
    <t>https://www4.des.state.nh.us/IISProxy/IISProxy.dll?ContentId=4679095</t>
  </si>
  <si>
    <t>Highest groundwater detections [7/21/2017]:
-PFOA = 4 ppt
(NHDES, 10.09.2017)</t>
  </si>
  <si>
    <t>Highest groundwater detections [7/21/2017]:
-PFPeA = 2 ppt
-PFHxA = 2 ppt
(NHDES, 10.09.2017)</t>
  </si>
  <si>
    <t>https://www4.des.state.nh.us/DESOneStop/PRSDetail.aspx?ID=0000467&amp;Type=PRS</t>
  </si>
  <si>
    <t>https://drive.google.com/drive/u/0/folders/1xRuoPlcPnlKlpR4XHw3SC8_5u37yBW-z</t>
  </si>
  <si>
    <t>Pittsburg Rib Site</t>
  </si>
  <si>
    <t>Pittsburg, New Hampshire</t>
  </si>
  <si>
    <t>45.049628, -71.385233</t>
  </si>
  <si>
    <t>PFNA = 7.99 ppt
(NHDES, 06.01.2020)</t>
  </si>
  <si>
    <t>Pittsburg Septage Lagoon</t>
  </si>
  <si>
    <t>45.070428, -71.442144</t>
  </si>
  <si>
    <t>PFHxS = 6.48 ppt
(NHDES, 06.01.2020)</t>
  </si>
  <si>
    <t>Pittsfield Public Works Dept</t>
  </si>
  <si>
    <t>Pittsfield, New Hampshire</t>
  </si>
  <si>
    <t>36 CLARK ST
PITTSFIELD, NH</t>
  </si>
  <si>
    <t>PFHxS = 0.7 ppt
(NHDES, 06.01.2020)</t>
  </si>
  <si>
    <t>Pittsfield Wastewater Treatment Facility UWW Lagoon</t>
  </si>
  <si>
    <t>127 S MAIN ST
PITTSFIELD, NH</t>
  </si>
  <si>
    <t>PFHxS = 4.77 ppt
(NHDES, 06.01.2020)</t>
  </si>
  <si>
    <t>Plaistow Municipal Landfill</t>
  </si>
  <si>
    <t>Plaistow, New Hampshire</t>
  </si>
  <si>
    <t>42.86386, -71.99891</t>
  </si>
  <si>
    <t>PFNA = 5 ppt
PFHxS = 13 ppt
(NHDES, 06.01.2020)</t>
  </si>
  <si>
    <t>Plaza 28</t>
  </si>
  <si>
    <t>501 MAMMOTH ROAD
LONDONDERRY</t>
  </si>
  <si>
    <t>Highest groundwater detections [6/19/2019]:
-PFOA = 33 ppt
-PFOS = 16 ppt
(NHDES, 07.2019)</t>
  </si>
  <si>
    <t>Highest groundwater detections [6/19/2019]:
-PFBA = 7.8 ppt
-PFPeA = 9.8 ppt
-PFBS = 6.7 ppt
-PFHxA = 12 ppt
-PFHpA = 7.4 ppt
-PFNA = 1.7 ppt
-PFHxS = 9.7 ppt
(NHDES, 07.2019)</t>
  </si>
  <si>
    <t>https://www4.des.state.nh.us/DESOneStop/PRSDetail.aspx?ID=0000262&amp;Type=PRS</t>
  </si>
  <si>
    <t>https://drive.google.com/drive/u/0/folders/1o4lOcqYyRYQUEVfyuqIAtilsHLM6qGjF</t>
  </si>
  <si>
    <t>Plaza 800</t>
  </si>
  <si>
    <t>Highest groundwater detections [9/28/2018]:
-PFOA = 38 ppt
-PFOS = 340 ppt
(NHDES, 03.29.2019)</t>
  </si>
  <si>
    <t>Highest groundwater detections [9/28/2018]:
-PFBA = 6.3 ppt
-PFPeA = 49 ppt
-PFHxA = 150 ppt
-PFHpA = 36 ppt
-PFNA = 13 ppt
(NHDES, 03.29.2019)</t>
  </si>
  <si>
    <t>https://www4.des.state.nh.us/DESOneStop/PRSDetail.aspx?ID=0000927&amp;Type=PRS</t>
  </si>
  <si>
    <t>https://drive.google.com/drive/u/0/folders/1eTzp-W0u0QCcRMowPGv4XbOSxKfbJnBG</t>
  </si>
  <si>
    <t>Plymouth Incinerator and Ash Landfill</t>
  </si>
  <si>
    <t>Plymouth, Grafton County, New Hampshire</t>
  </si>
  <si>
    <t>Plymouth Incinerator-Recycling, Plymouth, NH</t>
  </si>
  <si>
    <t>https://www4.des.state.nh.us/IISProxy/IISProxy.dll?ContentId=4827984</t>
  </si>
  <si>
    <t>Plymouth Incinerator and Ash Landfill [July 2019]:
-PFOA = ND - 17.6 ppt
-PFOS = ND - 29.5 ppt
(NHDES, 02.12.2020)</t>
  </si>
  <si>
    <t>Plymouth Incinerator and Ash Landfill [July 2019]:
-PFBA = ND - 5.63 ppt
-PFPeA = ND - 6.86 ppt
-PFBS = ND - 8.56 ppt
-PFHxA = ND - 7.62 ppt
-PFHpA = ND - 7.80 ppt
-PFHxS = ND - 4.60 ppt
-PFNA = ND - 3.08 ppt
(NHDES, 02.12.2020)</t>
  </si>
  <si>
    <t>https://www4.des.state.nh.us/DESOneStop/PRSDetail.aspx?ID=0002017&amp;Type=PRS</t>
  </si>
  <si>
    <t>https://drive.google.com/drive/u/0/folders/1A7IASvwEcblBk_KInQfbnmEeu6rXaiKh</t>
  </si>
  <si>
    <t>Portsmouth Used Car Center</t>
  </si>
  <si>
    <t>180 MIRONA ROAD
PORTSMOUTH</t>
  </si>
  <si>
    <t>Highest groundwater detections [10/16/2019]:
-PFOA = 14 ppt
-PFOS = 52 ppt
(NHDES, 01.03.2020)</t>
  </si>
  <si>
    <t>Highest groundwater detections [10/16/2019]:
-PFBS = 7.3 ppt
-PFHxA = 12 ppt
-PFHpA = 8.2 ppt
-PFHxS = 14 ppt
-6:2 FTS = 2.8 ppt
-N-EtFOSAA = 15 ppt
(NHDES, 01.03.2020)</t>
  </si>
  <si>
    <t>https://www4.des.state.nh.us/DESOneStop/PRSDetail.aspx?ID=0006322&amp;Type=PRS</t>
  </si>
  <si>
    <t>https://drive.google.com/drive/u/0/folders/17XGSLWMDvv_5hf62g7rNT3z1KYyEqlIt</t>
  </si>
  <si>
    <t>Prowash Carwash and Lube</t>
  </si>
  <si>
    <t>22 LAFAYETTE RD
NORTH HAMPTON</t>
  </si>
  <si>
    <t>https://www4.des.state.nh.us/IISProxy/IISProxy.dll?ContentId=4782561</t>
  </si>
  <si>
    <t>Highest groundwater detections [1/15/2019]:
-PFOA = 185 ppt
-PFOS = 44.9 ppt
(NHDES, 06.24.2019)
Highest groundwater detections [9/21/2018]:
-PFOA = 188 ppt
-PFOS = 44.9 ppt
(NHDES, 06.24.2019)</t>
  </si>
  <si>
    <t>Highest groundwater detections [1/15/2019]:
-PFBA = 88.8 ppt
-PFPeA = 428 ppt
-PFBS = 58.8 ppt
-PFHxA = 663 ppt
-PFHpA = 89.7 ppt
-PFNA = 102 ppt
-PFHxS = 29.8 ppt
(NHDES, 06.24.2019)
Highest groundwater detections [9/21/2018]:
-PFBA = 122 ppt
-PFPeA = 546 ppt
-PFBS = 44.1 ppt
-PFHxA = 583 ppt
-PFHpA = 165 ppt
-PFNA = 54.9 ppt
-PFHxS = 13.1 ppt
(NHDES, 06.24.2019)</t>
  </si>
  <si>
    <t>https://www4.des.state.nh.us/DESOneStop/PRSDetail.aspx?ID=0038743&amp;Type=PRS</t>
  </si>
  <si>
    <t>https://drive.google.com/drive/u/0/folders/18g0iFBaNrEo9hSp6IeCWYXI6CtY9VO49</t>
  </si>
  <si>
    <t>PSNH 227</t>
  </si>
  <si>
    <t>227 Emerald St, Keene, NH</t>
  </si>
  <si>
    <t>Highest groundwater detections [10/5/2017]:
-PFOA = 4.0 ppt
-PFOS = 5.9 ppt
(NHDES, 12.20.2017)</t>
  </si>
  <si>
    <t>Highest groundwater detections [10/5/2017]:
-PFBA = 4.6 ppt
-PFPeA = 1.8 ppt
-PFBS = 3.0 ppt
-PFHxA = 2.9 ppt
-PFHpA = 2.0 ppt
-PFNA = 0.91 ppt
-PFHxS = 2.0 ppt
-6:2 FTS = 4.7 ppt
-PFHpS = 0.90 ppt
-PFUnA = 0.52 ppt
(NHDES, 12.20.2017)</t>
  </si>
  <si>
    <t>https://www4.des.state.nh.us/DESOneStop/PRSDetail.aspx?ID=0005399&amp;Type=PRS</t>
  </si>
  <si>
    <t>https://drive.google.com/drive/u/0/folders/1qlG7M7AqzFCONPUK4OMrAKX4eVnauRef</t>
  </si>
  <si>
    <t>Randolph Landfill</t>
  </si>
  <si>
    <t>Randolph, Coos County, New Hampshire</t>
  </si>
  <si>
    <t>44.357030, -71.373254</t>
  </si>
  <si>
    <t>https://www4.des.state.nh.us/IISProxy/IISProxy.dll?ContentId=4688267</t>
  </si>
  <si>
    <t>Highest groundwater detections [11/30/2017]:
-PFOA = 4 ppt
-PFOS = 11 ppt
(NHDES, 12.13.2017)</t>
  </si>
  <si>
    <t>https://www4.des.state.nh.us/DESOneStop/PRSDetail.aspx?ID=0000613&amp;Type=PRS</t>
  </si>
  <si>
    <t>https://drive.google.com/drive/u/0/folders/1rKEs2X7UQSWRY5DbkvXRfi3VQEHElfux</t>
  </si>
  <si>
    <t>Ray's Chevron Station</t>
  </si>
  <si>
    <t>179 South Willow Street
Manchester, NH 03104</t>
  </si>
  <si>
    <t>https://www4.des.state.nh.us/IISProxy/IISProxy.dll?ContentId=4699476</t>
  </si>
  <si>
    <t>Highest groundwater detections [10/5/2017]:
-PFOA = 28 ppt
-PFOS = 10 ppt
(NHDES, 02.15.2018)</t>
  </si>
  <si>
    <t>Highest groundwater detections [10/5/2017]:
-PFBA = 12 ppt
-PFPeA = 42 ppt
-PFBS = 10 ppt
-PFHxA = 28 ppt
-PFHpA = 10 ppt
-PFHxS = 11 ppt
(NHDES, 02.15.2018)</t>
  </si>
  <si>
    <t>https://www4.des.state.nh.us/DESOneStop/PRSDetail.aspx?ID=0037828&amp;Type=PRS</t>
  </si>
  <si>
    <t>https://drive.google.com/drive/u/0/folders/1NpsvSRzw2PqyPI5Xy9vWvRkgr8fR8b9A</t>
  </si>
  <si>
    <t>Raymond Landfill</t>
  </si>
  <si>
    <t>104 PRESCOTT RD
RAYMOND, NH</t>
  </si>
  <si>
    <t>Highest groundwater detections [5/31/2018]:
-PFOA = 91.40 ppt
-PFOS = 828 ppt
(NHDES, 07.10.2018)</t>
  </si>
  <si>
    <t>Highest groundwater detections [5/31/2018]:
-PFBA = 102.54 ppt
-PFPeA = 7.21 ppt
-PFBS = 2.76 ppt
-PFHxA = 10.46 ppt
-PFHpA = 12.88 ppt
-PFNA = 1.90 ppt
-PFHxS = 17.71 ppt
(NHDES, 07.10.2018)</t>
  </si>
  <si>
    <t>Received notice of non-compliance and extension for failing to submit PFAS data on time</t>
  </si>
  <si>
    <t>https://www4.des.state.nh.us/DESOneStop/PRSDetail.aspx?ID=0001869&amp;Type=PRS</t>
  </si>
  <si>
    <t>https://drive.google.com/drive/u/0/folders/1oeYyMFRVtO8PSFm-mvSodwBhaxAVRCbx</t>
  </si>
  <si>
    <t>Richard Flynn Fire Academy</t>
  </si>
  <si>
    <t>98 SMOKEY BEAR BLVD
CONCORD</t>
  </si>
  <si>
    <t>https://www4.des.state.nh.us/IISProxy/IISProxy.dll?ContentId=4858799</t>
  </si>
  <si>
    <t>Highest groundwater detections [9/20/2019]:
-PFOA = 910 ppt
-PFOS = 35000 ppt
(NHDES, 07.10.2020)</t>
  </si>
  <si>
    <t>Highest groundwater detections [9/20/2019]:
-PFBA = 280 ppt
-PFPeA = 2200 ppt
-PFHxA = 1500 ppt
-PFHpA = 780 ppt
-PFNA = 25000 ppt
-PFBS = 130 ppt
-PFHxS = 5100 ppt
-PFDA = 56 ppt
-PFHpS = 500 ppt
-6:2 FTS = 23000
-8:2 FTS = 2400 ppt
(NHDES, 07.10.2020)</t>
  </si>
  <si>
    <t>https://www4.des.state.nh.us/DESOneStop/PRSDetail.aspx?ID=0038711&amp;Type=PRS</t>
  </si>
  <si>
    <t>https://drive.google.com/drive/u/0/folders/1vEW_reU3vcG8Ils63p5--u5u6mjtR3Ao</t>
  </si>
  <si>
    <t>Riverside Plaza</t>
  </si>
  <si>
    <t>360 WINCHESTER ST.
KEENE, NH</t>
  </si>
  <si>
    <t>https://www4.des.state.nh.us/IISProxy/IISProxy.dll?ContentId=4832731</t>
  </si>
  <si>
    <t>Highest groundwater detections [11/30/2019]:
-PFOA = 7.63 ppt
-PFOS = 4.65 ppt
(NHDES, 02.28.2020)</t>
  </si>
  <si>
    <t>Highest groundwater detections [11/30/2019]:
-PFBA = 6.27 ppt
-PFPeA = 8.28 ppt
-PFBS = 2.64 ppt
-PFHxA = 6.00 ppt
-PFHpA = 3.39 ppt
-PFHxS = 1.23 ppt
(NHDES, 02.28.2020)</t>
  </si>
  <si>
    <t>https://www4.des.state.nh.us/DESOneStop/PRSDetail.aspx?ID=0002820&amp;Type=PRS</t>
  </si>
  <si>
    <t>https://drive.google.com/drive/u/0/folders/1pmMdNGFvOg-rdOzj0ADb3w_jZUUHdAy9</t>
  </si>
  <si>
    <t>Rochester Wastewater Treatment Facility UWW Lagoon</t>
  </si>
  <si>
    <t>175 PICKERING RD
ROCHESTER, NH</t>
  </si>
  <si>
    <t>PFNA = 18 ppt
PFHxS = 11.3 ppt
(NHDES, 06.01.2020)</t>
  </si>
  <si>
    <t>Rockingham County Complex</t>
  </si>
  <si>
    <t>Rockingham Fire Training Facility</t>
  </si>
  <si>
    <t>Brentwood, Rockingham County, New Hampshire</t>
  </si>
  <si>
    <t>Firefighting foam used for training exercises at Rockingham County Fire Training Facility</t>
  </si>
  <si>
    <t>Highest groundwater well detections [5/16/2018]:
-PFOA = 11 ppt
(NHDES, 06.22.2018)
Residential drinking water and groundwater: 
- 21 samples
- 9 results received 
- 6 samples below 10 ppt PFOS+PFOA 
- 3 samples above 70 ppt PFOS+PFOA 
(NHDES, 1.10.2017)
Highest groundwater monitoring well detection:
- PFOS + PFOA = 12,600 ppt
Highest drinking water detection:
- PFOA = 5.1. ppt
(McMenemy 3.2.2017 - PFC levels high at Rockingham County site)</t>
  </si>
  <si>
    <t>Highest groundwater well detections [5/16/2018]:
-PFBS = 6.8 ppt
-PFHpA = 4.3 ppt
-PFHxA = 4.9 ppt
(NHDES, 06.22.2018)</t>
  </si>
  <si>
    <t xml:space="preserve">DES tested drinking water wells near the contaminated monitoring wells to determine if contamination reached drinking water. DES has asked the fire training unit to conduct a site investigation with regular monitoring due to PFAS detections (McMenemy 3.2.2017 - PFC levels high at Rockingham County site). </t>
  </si>
  <si>
    <t>https://www4.des.state.nh.us/DESOneStop/PRSDetail.aspx?ID=0037624&amp;Type=PRS</t>
  </si>
  <si>
    <t>https://drive.google.com/drive/u/1/folders/1XV02S5dv9tTRRZMKTMDrTGJhShYcBFfI</t>
  </si>
  <si>
    <t>Roketenetz Landfill</t>
  </si>
  <si>
    <t>Pelham, Hillsborough County, New Hampshire</t>
  </si>
  <si>
    <t>42.754325, -71.298439</t>
  </si>
  <si>
    <t>Highest groundwater detections [11/14/2019]:
-PFOA = 810 ppt
-PFOS = 1700 ppt
(NHDES, 01.20.2020)</t>
  </si>
  <si>
    <t>Highest groundwater detections [11/14/2019]:
-PFBA = 190 ppt
-PFPeA = 330 ppt
-PFBS = 9.2 ppt
-PFHxA = 390 ppt
-PFHpA = 310 ppt
-PFNA = 150 ppt
-PFHxS = 79 ppt
-PFDA = 68 ppt
-PFHpS = 55 ppt
-FOSA = 1.9 ppt
(NHDES, 01.20.2020)</t>
  </si>
  <si>
    <t>https://www4.des.state.nh.us/DESOneStop/PRSDetail.aspx?ID=0002020&amp;Type=PRS</t>
  </si>
  <si>
    <t>https://drive.google.com/drive/u/0/folders/1MwcKZ-E4v-VxT2O5KjOlqenrKydeoN3Z</t>
  </si>
  <si>
    <t>Rousell/Gardner Park</t>
  </si>
  <si>
    <t>Roussel Memorial Field, Nashua, NH</t>
  </si>
  <si>
    <t>https://www4.des.state.nh.us/IISProxy/IISProxy.dll?ContentId=4751260</t>
  </si>
  <si>
    <t>Highest groundwater detections [10/31/2018]:
-PFOA = 253 ppt
(NHDES, 12.31.2018)</t>
  </si>
  <si>
    <t>Highest groundwater detections [10/31/2018]:
-PFBA = 37.2 ppt
-PFPeA = 62.0 ppt
-PFBS = 8.61 ppt
-PFHxA = 85.4 ppt
-PFHpA = 54.0 ppt
-PFHxS = 8.62 ppt
(NHDES, 12.31.2018)</t>
  </si>
  <si>
    <t>https://www4.des.state.nh.us/DESOneStop/PRSDetail.aspx?ID=0011739&amp;Type=PRS</t>
  </si>
  <si>
    <t>https://drive.google.com/drive/u/0/folders/1QiinMB8ohCAsLw3uBdpuymdjSAavUjE7</t>
  </si>
  <si>
    <t>Rowell and Watson</t>
  </si>
  <si>
    <t>30 Watson Lane, Rollinsford, NH</t>
  </si>
  <si>
    <t>https://www4.des.state.nh.us/IISProxy/IISProxy.dll?ContentId=4759415</t>
  </si>
  <si>
    <t>Highest groundwater detections [11/8/2018]:
-PFOA = 8.23 ppt
-PFOS = 3.94 ppt
(NHDES, 02.12.2019)</t>
  </si>
  <si>
    <t>Highest groundwater detections [11/8/2018]:
-PFBA = 10.9 ppt
-PFPeA = 22.5 ppt
-PFHxA = 14.1 ppt
-PFHpA = 6.54 ppt
-PFNA = 2.38 ppt
(NHDES, 02.12.2019)</t>
  </si>
  <si>
    <t>https://www4.des.state.nh.us/DESOneStop/PRSDetail.aspx?ID=0008871&amp;Type=PRS</t>
  </si>
  <si>
    <t>https://drive.google.com/drive/u/0/folders/10K-KZfRVL_OzbbMamNOvkN2S2Ctd3YhO</t>
  </si>
  <si>
    <t>42.9449, -71.4535</t>
  </si>
  <si>
    <t>PFNA = 7.07 ppt
PFHxS = 11.5 ppt
(NHDES, 06.01.2020)</t>
  </si>
  <si>
    <t>Rumney Transfer Station</t>
  </si>
  <si>
    <t>Rumney, Grafton County, New Hampshire</t>
  </si>
  <si>
    <t>1363 BUFFALO RD, RUMNEY, NH</t>
  </si>
  <si>
    <t>https://www4.des.state.nh.us/IISProxy/IISProxy.dll?ContentId=4670318</t>
  </si>
  <si>
    <t>Rumney Transfer Station [5/25/2017]:
-PFOA = ND - 26.8 ppt
-PFOS = ND - 28.7 ppt
(NHDES, 07.31.2017)</t>
  </si>
  <si>
    <t>Rumney Transfer Station [5/25/2017]:
-PFBA = ND - 15.5 ppt
-PFPeA = ND - 68.8 ppt
-PFHxA = ND - 68.1 ppt
-PFHpA = ND - 42.0 ppt
-PFHxS = ND - 7.48 ppt
(NHDES, 07.31.2017)</t>
  </si>
  <si>
    <t>https://www4.des.state.nh.us/IISProxy/IISProxy.dll?ContentId=4830303</t>
  </si>
  <si>
    <t>Received a notice of non-compliance from the NHDES for failing to submit May 2019 groundwater data, which "was also to include confirmatory sampling results for per- and polyfluoroalkyl substances (PFAS), which was required in response to the initial sampling, reported to NHDES in July 2017"
(NHDES, 03.04.2020)</t>
  </si>
  <si>
    <t>https://www4.des.state.nh.us/DESOneStop/PRSDetail.aspx?ID=0002347&amp;Type=PRS</t>
  </si>
  <si>
    <t>https://drive.google.com/drive/u/0/folders/1FprI9N9cRcdvzT76zioVGf_kp10L_WvA</t>
  </si>
  <si>
    <t>Rye Landfill</t>
  </si>
  <si>
    <t>43.006511, -70.808328</t>
  </si>
  <si>
    <t>Highest groundwater detections [11/8/2019]:
-PFOA = 47.1 ppt
-PFOS = 22.7 ppt
(NHDES, 12.17.2019)</t>
  </si>
  <si>
    <t>Highest groundwater detections [11/8/2019]:
-PFBA = 10.2 ppt
-PFPeA = 15.5 ppt
-PFHxA = 19.7 ppt
-PFHpA = 11.6 ppt
-PFHxS = 8.7 ppt
(NHDES, 12.17.2019)</t>
  </si>
  <si>
    <t>https://www4.des.state.nh.us/DESOneStop/PRSDetail.aspx?ID=0000225&amp;Type=PRS</t>
  </si>
  <si>
    <t>https://drive.google.com/drive/u/0/folders/166hbOvx8TSKBc9jmog9KuFr2jr65eSwW</t>
  </si>
  <si>
    <t>Saint Gobain Performance Plastics</t>
  </si>
  <si>
    <t xml:space="preserve">Saint-Gobain Performance Plastics </t>
  </si>
  <si>
    <t>https://www4.des.state.nh.us/nh-pfas-investigation/?cat=8</t>
  </si>
  <si>
    <t xml:space="preserve">MVWD system wells - highest detections [2016]:
 -PFOA = 130 ppt 
 -PFOS = 18 ppt 
(NHDES - Merrimack Village District Wells PFAS Results 2016-2019)
MVWD system wells - highest detections [2019]:
 -PFOA = 25 ppt 
 -PFOS = 2.5 ppt  
(NHDES - Merrimack Village District Wells PFAS Results 2016-2019)
Groundwater at Saint-Gobain facility [March 2019]:
 -PFOA = 69,500 ppt
(Houghton, 9.27.2019)
Monitoring well on property adjacent to Saint-Gobain facility - groundwater [Summer 2018]: 
 -PFOA: 19,000 ppt 
(Houghton, 8.20.2018)
Monitoring wells at Merrimack landfill - groundwater [2016]:
 -PFOA: 20-2,200ppt, 8 of 10 samples above 100 ppt
</t>
  </si>
  <si>
    <t>MVWD system wells - highest detections [2019]:
 -PFBS = 5.7 ppt
 -PFBA = 5.4 ppt
 -PFHpA = 3.9 ppt 
 -PFHxS = 1.1 ppt 
 -PFHxA = 4.6 ppt 
 -PFNA = &lt;1 ppt 
 -Total PFAS = 42.8 ppt
(NHDES - Merrimack Village District Wells PFAS Results 2016-2019)
MVWD system wells - highest detections [2016]:
 -PFBS = 10 ppt
 -PFBA = 100 ppt
 -PFDA = 2 ppt 
 -PFHpA = 23 ppt
 -PFHxS = 8.2 ppt
 -PFHxA = 30 ppt
 -PFNA = 2 ppt
 -PFPeA = 14 ppt
 -Total PFAS = 226.8 ppt 
(NHDES - Merrimack Village District Wells PFAS Results 2016-2019)</t>
  </si>
  <si>
    <t>141 ppt PFOS + PFOA 
(NHDES - Merrimack Village District Water Works Test Results)</t>
  </si>
  <si>
    <t>Public drinking water wells = 226.8 ppt PFOA+PFOS+ PFBS+PFHpA+PFHxS+PFHxA+PFPeA</t>
  </si>
  <si>
    <t>State announced 400 properties will get bottled water (4/10/16). Saint Gobain held responsible for clean up, bottled water, soil analysis by DES (5/4/16). NH DES wants Saint-Gobain to fund Bedford access to public drinking water. As of Oct. 1, 2018, NHDES is requiring the Saint-Gobain plant to investigate and apply for a permit to install air pollution controls on its local facility, as the Saint-Gobain facility continues emit small amounts of PFAS compounds, which could be contributing to existing groundwater issues (10.1.18).
On September 30, 2019 new Ambient Groundwater Quality Standards (AGQS) went into effect for four per- and polyfluoroalkyl substances (PFAS) that include: 12 ppt for PFOA, 15 ppt for PFOS, 18 ppt for PFHxS, and 11 ppt for PFNA. In anticipation of these new standards, NHDES issued a letter to Saint-Gobain on July 25, 2019 requesting a work plan “to identify water supply wells that exceed the four new AGQS due to impacts by releases from the Saint-Gobain facility, and to provide an alternate source of potable water that meets applicable federal and state water quality criteria where the new standards are exceeded.” Saint-Gobain has committed to providing short term bottled water to property owners with wells that exceed AGQS and will explore permanent alternate water solutions as the extent of AGQS exceedances is further identified. (NHDES, 10.4.2019)</t>
  </si>
  <si>
    <t>https://www4.des.state.nh.us/nh-pfas-investigation/?p=1216</t>
  </si>
  <si>
    <t xml:space="preserve">In March 2016, Weitz &amp; Luxenberg and Erin Brockovich broadened their Hoosick Falls investigation to include Merrimack. (Houghton 3.09.2016 - Environmentalist Erin Brockovich expands water contamination) Two New Hampshire firms filed as well. One was a class action suit filed by Gottesman &amp; Hollis, Nashua and the Hannon Law Firm in June 2016, representing all residents in Merrimack and Bedford who used Merrimack Water District as their water supply. It will be heard in September 2019. The second suit was filed by Nixon, Vogelman, Slawsky Simoneau in Manchester, representing residents primarily from Merrimack who are suing Saint-Gobain and the Merrimack Village District Water Works. (Liebeskind 5.14.2018 - Two major New Hampshire lawsuits filed against Saint-Gobain)
</t>
  </si>
  <si>
    <t>Merrimack Citizens for Clean Water: https://www.cleanwaternh.org/
In an Oct 2019 protest outside Saint-Gobain Performance Plastics, protesters asked Saint-Gobain for six immediate needs — a commitment to stop all PFAS air emissions; a comprehensive work plan to identify and address soil contamination in the entire town; testing of all private wells in Merrimack; providing bottled water to all Merrimack residents; assistance with the creation of a recycling program to handle increased use of bottled water; the creation of a community participation work group. Saint-Gobain CEO, Thomas Kinisky responded positively in a letter to Merrimack Citizens for Clean Water, saying that a Community Advisory Committee could help to bridge the gap between the company and local residents: "we would be pleased to discuss the opportunity to form such a committee for the benefit of the Merrimack community”. According to Kinisky, local residents, government leaders, regulators, local advisory groups, employees, company representatives, municipal service officials and the local Chamber of Commerce could participate. Laurene Allen of Merrimack Citizens for Clean Water said the response from Kinisky was a result of bipartisan and unified community consensus. (Houghton, 10.22.2019)</t>
  </si>
  <si>
    <t>Merrimack Citizens for Clean Water - Represent residents affected by PFAS contamination sourced from Saint Gobain Performance Plastics. 
Community activism began in 2016 when contamination was found in Merrimack public water wells. MCFCW members have expressed their concerns at meetings, conferences, and developed a Petition for Public Water Filtration and Blood Tests in August 2016. They have met with organizations including the New Hampshire Medical Association, NH DES, and NH DHHS. 
(Merrimack Citizens for Clean Water 4.27.2018)</t>
  </si>
  <si>
    <t>The group's main goals include: 
- Water filtration of all public wells to stop PFAS exposure via water consumption 
- Remediation of all PFAS impacted private wells and access to a clean water source 
- More protective regulatory water standards combining all PFAS chemicals 
- Community support and education to better understand the multiple pathways of PFAS exposure and risks to health 
- Improved communication and support for our PFAS impacted community from NHDES, NHDHHS and the ATSDR 
- Polluter responsibility and accountability
(Merrimack Citizens for Clean Water 2019)</t>
  </si>
  <si>
    <t>Facebook - Citizens for Clean Water
- Over 200 members
- Closed group
Website - cleanwaternh.org</t>
  </si>
  <si>
    <t>Yes - 147 individuals from Merrimack, Litchfield, Bedford, and Amherst participated in the 2016 DHHS PFC blood testing program. The blood test results did not include any residents utilizing the Merrimack Village District municipal water supply, just residents with private wells. The results showed that these individuals had higher levels of PFOA than those tested in the general U.S. population, which was done in 2011 and 2012. (Feely 2.1.2017 - Blood tests find PFOA contamination at twice)</t>
  </si>
  <si>
    <t>In fall 2019, town officials asked Saint-Gobain to temporarily halt operations after new testing showed ongoing presence of PFOA at the facility. The town council also asked DES to shut down the facility until it is in compliance with new regulations, but the agency did not take that action. (Houghton, 10.22.2019)</t>
  </si>
  <si>
    <t>https://drive.google.com/drive/u/0/folders/1-ld7lBLt-xHsLD3geiQ0Rs93Jg1VTSPf</t>
  </si>
  <si>
    <t>Salisbury Landfill</t>
  </si>
  <si>
    <t>Salisbury, Merrimack County, New Hampshire</t>
  </si>
  <si>
    <t>43.341059, -71.800526</t>
  </si>
  <si>
    <t>https://www4.des.state.nh.us/IISProxy/IISProxy.dll?ContentId=4855493</t>
  </si>
  <si>
    <t>Highest groundwater detections [4/3/2020]:
-PFOA = 5.91 ppt
(NHDES, 06.26.2020)
Highest groundwater detections [4/10/2019]:
-PFOA = 22.1 ppt
(NHDES, 07.24.2019)</t>
  </si>
  <si>
    <t>Highest groundwater detections [4/3/2020]:
N/A
(NHDES, 06.26.2020)
Highest groundwater detections [4/10/2019]:
-PFBA = 5.51 ppt
-PFPeA = 4.21 ppt
(NHDES, 07.24.2019)</t>
  </si>
  <si>
    <t>https://www4.des.state.nh.us/DESOneStop/PRSDetail.aspx?ID=0000094&amp;Type=PRS</t>
  </si>
  <si>
    <t>https://drive.google.com/drive/u/0/folders/1mADC-Qrey-XcmkFhrhBL3r_8WyhU3Hld</t>
  </si>
  <si>
    <t>Sanborn Road Area Site</t>
  </si>
  <si>
    <t>42.917243, -71.393554</t>
  </si>
  <si>
    <t>PFHxS = 1540 ppt
(NHDES, 06.01.2020)</t>
  </si>
  <si>
    <t>Sanbornton Landfill</t>
  </si>
  <si>
    <t>Sanbornton, Belknap County, New Hampshire</t>
  </si>
  <si>
    <t>Sanbornton Recycling Center, NH</t>
  </si>
  <si>
    <t>https://www4.des.state.nh.us/IISProxy/IISProxy.dll?ContentId=4817021</t>
  </si>
  <si>
    <t>Highest groundwater detections [5/25/2018]:
-PFOA = 12.4 ppt
(NHDES, 10.21.2019)</t>
  </si>
  <si>
    <t>Highest groundwater detections [5/25/2018]:
-PFBA = 6.01 ppt
-PFPeA =  8.40 ppt
-PFHxA = 15 ppt
-PFHpA = 10.7 ppt
-PFHxS = 4.49 ppt
(NHDES, 10.21.2019)</t>
  </si>
  <si>
    <t>https://www4.des.state.nh.us/DESOneStop/PRSDetail.aspx?ID=0000095&amp;Type=PRS</t>
  </si>
  <si>
    <t>https://drive.google.com/drive/u/0/folders/1p5AxtXKNXCfx95_PUY2n3GY5KR-gkQPe</t>
  </si>
  <si>
    <t>Sandwich Landfill</t>
  </si>
  <si>
    <t>Sandwich, Carroll County, New Hampshire</t>
  </si>
  <si>
    <t>465 Holderness Road (Route 113)
Center Sandwich, NH 03227</t>
  </si>
  <si>
    <t>https://www4.des.state.nh.us/IISProxy/IISProxy.dll?ContentId=4740160</t>
  </si>
  <si>
    <t>Highest groundwater detections [8/8/2018]:
-PFOA = 4.49 ppt
-PFOS = 4.67 ppt
(NHDES, 09.20.2018)</t>
  </si>
  <si>
    <t>https://www4.des.state.nh.us/DESOneStop/PRSDetail.aspx?ID=0000096&amp;Type=PRS</t>
  </si>
  <si>
    <t>https://drive.google.com/drive/u/0/folders/1I-O9RpvpcCLG9X4dbDeK46Wg7fjnqRHr</t>
  </si>
  <si>
    <t>Sargent Camp Nature Classroom Wastewater Lagoon</t>
  </si>
  <si>
    <t>Hancock, New Hampshire</t>
  </si>
  <si>
    <t>61 WINDY ROW
HANCOCK, NH</t>
  </si>
  <si>
    <t>PFNA = 6.14 ppt
(NHDES, 06.01.2020)</t>
  </si>
  <si>
    <t>Savage Municipal Water Supply</t>
  </si>
  <si>
    <t>https://cumulis.epa.gov/supercpad/SiteProfiles/index.cfm?fuseaction=second.docdata&amp;id=0101145</t>
  </si>
  <si>
    <t>Schiller Station Closed Landfill</t>
  </si>
  <si>
    <t>400 Gosling Road
Portsmouth, New Hampshire</t>
  </si>
  <si>
    <t>https://www4.des.state.nh.us/IISProxy/IISProxy.dll?ContentId=4670111</t>
  </si>
  <si>
    <t>Highest groundwater detections [6/28/2017]:
-PFOS = 7.51 ppt
(NHDES, 08.09.2017)</t>
  </si>
  <si>
    <t>Highest groundwater detections [6/28/2017]:
-PFBA = 4.64 ppt
(NHDES, 08.09.2017)</t>
  </si>
  <si>
    <t>https://www4.des.state.nh.us/DESOneStop/PRSDetail.aspx?ID=0000419&amp;Type=PRS</t>
  </si>
  <si>
    <t>https://drive.google.com/drive/u/0/folders/1hXXR3AKoPK-SNZesb7AT6-rNno6ZpDld</t>
  </si>
  <si>
    <t>Schofield Septage</t>
  </si>
  <si>
    <t>Lisbon, New Hampshire</t>
  </si>
  <si>
    <t>44.271594, -71.810722</t>
  </si>
  <si>
    <t>Shadow Lake Rd</t>
  </si>
  <si>
    <t>Doiron Rd Area Site</t>
  </si>
  <si>
    <t>Shadow Lake Rd &amp; Doiron Rd
Salem, NH 03079</t>
  </si>
  <si>
    <t>PFNA = 4.2 ppt
PFHxS = 5.7 ppt
(NHDES, 06.01.2020)</t>
  </si>
  <si>
    <t>Shady Lane Landfill</t>
  </si>
  <si>
    <t>Upper Shady Field, Nashua, NH</t>
  </si>
  <si>
    <t>https://www4.des.state.nh.us/IISProxy/IISProxy.dll?ContentId=4749878</t>
  </si>
  <si>
    <t>Highest groundwater detections [11/21/2018]:
-PFOA = 59.3 ppt
-PFOS = 47.7 ppt
(NHDES, 12.13.2018)</t>
  </si>
  <si>
    <t>Highest groundwater detections [11/21/2018]:
-PFBA = 8.13 ppt
-PFPeA = 9.98 ppt
-PFBS = 6.43 ppt
-PFHxA = 12.3 ppt
-PFHpA = 12.0 ppt
-PFHxS = 9.73 ppt
(NHDES, 12.13.2018)</t>
  </si>
  <si>
    <t>https://www4.des.state.nh.us/DESOneStop/PRSDetail.aspx?ID=0000279&amp;Type=PRS</t>
  </si>
  <si>
    <t>https://drive.google.com/drive/u/0/folders/1RXlwURg3h9tPD8w9VF_CvxtnAM8RDYZh</t>
  </si>
  <si>
    <t>Shannon Rd Landfill</t>
  </si>
  <si>
    <t>101 SHANNON RD
SALEM, NH</t>
  </si>
  <si>
    <t>Highest groundwater detections [4/15/2020]:
-PFOA = 169 ppt
-PFOS = 255 ppt
(NHDES, 06.01.2020)</t>
  </si>
  <si>
    <t>Highest groundwater detections [4/15/2020]:
-PFBA = 16.2 ppt
-PFPeA = 14.2 ppt
-PFBS = 28.1 ppt
-PFHxA = 33.0 ppt
-PFHpA = 14.6 ppt
-PFHxS = 39.7 ppt
(NHDES, 06.01.2020)</t>
  </si>
  <si>
    <t>https://www4.des.state.nh.us/DESOneStop/PRSDetail.aspx?ID=0002041&amp;Type=PRS</t>
  </si>
  <si>
    <t>https://drive.google.com/drive/u/0/folders/1tgv65QY3iZADTxtOLiCH47mCcWcVy1tq</t>
  </si>
  <si>
    <t>Shelburne Landfill</t>
  </si>
  <si>
    <t>Shelburne, Coos County, New Hampshire</t>
  </si>
  <si>
    <t>44.394564, -71.045081</t>
  </si>
  <si>
    <t>https://www4.des.state.nh.us/IISProxy/IISProxy.dll?ContentId=4726538</t>
  </si>
  <si>
    <t>Highest groundwater detections [6/13/2018]:
-PFOA = 7.93 ppt
-PFOS = 12.1 ppt
(NHDES, 07.18.2018)</t>
  </si>
  <si>
    <t>Highest groundwater detections [6/13/2018]:
-PFHxA = 1.81 ppt
-PFHpA = 2.03 ppt
-PFHxS = 2.34 ppt
(NHDES, 07.18.2018)</t>
  </si>
  <si>
    <t>https://www4.des.state.nh.us/DESOneStop/PRSDetail.aspx?ID=0000913&amp;Type=PRS</t>
  </si>
  <si>
    <t>https://drive.google.com/drive/u/0/folders/10NLr2EgqRWTnblLCMOjC16rc8r6aZX0u</t>
  </si>
  <si>
    <t>Simply Green Bulk Facility</t>
  </si>
  <si>
    <t>LAMPREY BROS BULK STORAGE
227R ATLANTIC AVE
NORTH HAMPTON</t>
  </si>
  <si>
    <t>https://www4.des.state.nh.us/IISProxy/IISProxy.dll?ContentId=4716376</t>
  </si>
  <si>
    <t>Highest groundwater detections [4/30/2018]:
-PFOA = 110 ppt
-PFOS = 660 ppt
(NHDES, 06.07.2018)</t>
  </si>
  <si>
    <t>Highest groundwater detections [4/30/2018]:
-PFBA = 490 ppt
-PFPeA = 11 ppt
-PFBS = 11 ppt
-PFHxA = 40 ppt
-PFHpA = 11 ppt
-PFNA = 2 ppt
-PFHxS = 290 ppt
-PFHpS = 20 ppt
(NHDES, 06.07.2018)</t>
  </si>
  <si>
    <t>https://www4.des.state.nh.us/DESOneStop/PRSDetail.aspx?ID=0038739&amp;Type=PRS</t>
  </si>
  <si>
    <t>https://drive.google.com/drive/u/0/folders/1_1HN8_yOamfk_AEc7E5nIqtIzBjB1bkT</t>
  </si>
  <si>
    <t>Solid Waste District Property Management Parcel</t>
  </si>
  <si>
    <t>25 Old Dover Road
Rochester, NH 03839</t>
  </si>
  <si>
    <t>https://www4.des.state.nh.us/IISProxy/IISProxy.dll?ContentId=4720744</t>
  </si>
  <si>
    <t>Highest groundwater detections [5/18/2018]:
-PFBS = 9.68 ppt
(NHDES, 06.29.2018)</t>
  </si>
  <si>
    <t>https://www4.des.state.nh.us/DESOneStop/PRSDetail.aspx?ID=0015112&amp;Type=PRS</t>
  </si>
  <si>
    <t>https://drive.google.com/drive/u/0/folders/1M-bQHK41axaGZwLZ2hjgO2P9DBouPQun</t>
  </si>
  <si>
    <t>Somersworth Sanitary Landfill</t>
  </si>
  <si>
    <t>43.2617503, -70.8653372</t>
  </si>
  <si>
    <t>https://www4.des.state.nh.us/IISProxy/IISProxy.dll?ContentId=4834529</t>
  </si>
  <si>
    <t>Somersworth Sanitary Landfill [September 2019]:
-PFOA = ND - 280 ppt
-PFOS = ND - 108 ppt
(NHDES, 03.06.2020)</t>
  </si>
  <si>
    <t>Somersworth Sanitary Landfill [September 2019]:
-PFBA = ND - 18.0 ppt
-PFPeA = ND - 28.8 ppt
-PFHxA = ND - 57.8 ppt
-PFHpA = ND - 94.4 ppt
-PFNA = ND - 11.8 ppt
-PFBS = ND - 21.3 ppt
-PFHxS = ND - 42.1 ppt
(NHDES, 03.06.2020)</t>
  </si>
  <si>
    <t>https://www4.des.state.nh.us/DESOneStop/PRSDetail.aspx?ID=0000100&amp;Type=PRS</t>
  </si>
  <si>
    <t>https://drive.google.com/drive/u/0/folders/1N4SZA0DupMrsd7X8_wYdu_teUyjkG7Db</t>
  </si>
  <si>
    <t>Souhegan Landfill</t>
  </si>
  <si>
    <t>260 RTE 101
AMHERST, NH</t>
  </si>
  <si>
    <t>https://www4.des.state.nh.us/IISProxy/IISProxy.dll?ContentId=4748156</t>
  </si>
  <si>
    <t>Highest leachate detections [9/12/2018]:
-PFOA = 2600 ppt
-PFOS = 25 ppt
(NHDES, 09.28.2018)</t>
  </si>
  <si>
    <t>Highest leachate detections [9/12/2018]:
-PFBA = 250 ppt
-PFPeA = 150 ppt
-PFBS = 22 ppt
-PFHxA = 470 ppt
-PFHpA = 210 ppt
-PFHxS = 150 ppt
(NHDES, 09.28.2018)</t>
  </si>
  <si>
    <t>https://www4.des.state.nh.us/DESOneStop/PRSDetail.aspx?ID=0000145&amp;Type=PRS</t>
  </si>
  <si>
    <t>https://drive.google.com/drive/u/1/folders/1d1Fg1SeM1LXwWAY0goyeqVgVAw0quykx</t>
  </si>
  <si>
    <t>South Municipal Water Supply Well</t>
  </si>
  <si>
    <t>https://semspub.epa.gov/src/collections/01/AR/NHD980671069</t>
  </si>
  <si>
    <t>South Municipal Well</t>
  </si>
  <si>
    <t>42.911453, -71.932447</t>
  </si>
  <si>
    <t>https://www4.des.state.nh.us/IISProxy/IISProxy.dll?ContentId=4756023</t>
  </si>
  <si>
    <t>Highest groundwater detections [12/6/2018]
-PFOA = 4.29 ppt
-PFOS = 8.33 ppt
(NHDES, 01.08.2019)</t>
  </si>
  <si>
    <t>https://www4.des.state.nh.us/DESOneStop/PRSDetail.aspx?ID=0000073&amp;Type=PRS</t>
  </si>
  <si>
    <t>https://drive.google.com/drive/u/0/folders/1pi5SFUVOdDd6TnTTHkgKKyY8Wy7v_xGp</t>
  </si>
  <si>
    <t>Southern Portion of Caldwell Drive</t>
  </si>
  <si>
    <t>42.804414, -71.574226</t>
  </si>
  <si>
    <t>https://www4.des.state.nh.us/IISProxy/IISProxy.dll?ContentId=4696023</t>
  </si>
  <si>
    <t>Highest groundwater detections [8/22/2017]:
-PFOA = 1090 ppt
-PFOS = 13.2 ppt
(NHDES, 01.30.2018)</t>
  </si>
  <si>
    <t>Highest groundwater detections [8/22/2017]:
-PFBA = 6.93 ppt
-PFPeA = 15.1 ppt
-PFBS = 112 ppt
-PFHxA = 38.9 ppt
-PFHpA = 102 ppt
(NHDES, 01.30.2018)</t>
  </si>
  <si>
    <t>https://www4.des.state.nh.us/DESOneStop/PRSDetail.aspx?ID=0037572&amp;Type=PRS</t>
  </si>
  <si>
    <t>https://drive.google.com/drive/u/0/folders/1Ym8AGf-fxo4h5TAm3AuXgXZtbIb3IVVE</t>
  </si>
  <si>
    <t>Spartan Consolidated</t>
  </si>
  <si>
    <t>160 ROCKINGHAM ROAD
LONDONDERRY</t>
  </si>
  <si>
    <t>Highest detections [7/29/2019]:
-PFOA = 630 ppt
-PFOS = 12000 ppt
(NHDES, 09.20.2019)</t>
  </si>
  <si>
    <t>Highest detections [7/29/2019]:
-PFBS = 470 ppt
-PFNA = 250 ppt
-PFDA = 1300 ppt
-PFDoA = 4400 ppt
-PFTeDA = 1400 ppt
-PFTrDA = 600 ppt
-PFUnA = 1500 ppt
-NEtFOSAA = 1900 ppt
-NMeFOSAA = 1400 ppt
(NHDES, 09.20.2019)</t>
  </si>
  <si>
    <t>https://www4.des.state.nh.us/DESOneStop/PRSDetail.aspx?ID=0000529&amp;Type=PRS</t>
  </si>
  <si>
    <t>https://drive.google.com/drive/u/0/folders/10ipsYyPyT7BZLt_XBShyy-l-3v1_t2h0</t>
  </si>
  <si>
    <t>Spear NH</t>
  </si>
  <si>
    <t>Formerly Gar-Doc</t>
  </si>
  <si>
    <t>Milford, New Hampshire</t>
  </si>
  <si>
    <t>48 POWERS ST
MILFORD, NH</t>
  </si>
  <si>
    <t>Sprague River Road Terminal</t>
  </si>
  <si>
    <t>372 SHATTUCK WAY
NEWINGTON, NEW HAMPSHIRE</t>
  </si>
  <si>
    <t>https://www4.des.state.nh.us/IISProxy/IISProxy.dll?ContentId=4767003</t>
  </si>
  <si>
    <t>Highest groundwater detections [11/21/2018]:
-PFOA = 8.2 ppt
-PFOS = 1.6 ppt
(NHDES, 03.25.2019)</t>
  </si>
  <si>
    <t>https://www4.des.state.nh.us/DESOneStop/PRSDetail.aspx?ID=0000245&amp;Type=PRS</t>
  </si>
  <si>
    <t>https://drive.google.com/drive/u/0/folders/19AH86lLUI2R4lRExTxjPQk51Z6HrG1rF</t>
  </si>
  <si>
    <t>Springfield Power Facility</t>
  </si>
  <si>
    <t>Springfield, Sullivan County, New Hampshire</t>
  </si>
  <si>
    <t>54 Fisher Corner Road, Springfield NH</t>
  </si>
  <si>
    <t>https://www4.des.state.nh.us/IISProxy/IISProxy.dll?ContentId=4832220</t>
  </si>
  <si>
    <t>Highest groundwater detections [11/13/2019]:
-PFOA = 10.3 ppt
-PFOS = 7.05 ppt
(NHDES, 03.09.2020)</t>
  </si>
  <si>
    <t>Highest groundwater detections [11/13/2019]:
-PFBA = 15.70 ppt
-PFPeA = 8.68 ppt
-PFHxA = 8.74 ppt
-PFHpA = 5.19 ppt
(NHDES, 03.09.2020)</t>
  </si>
  <si>
    <t>https://www4.des.state.nh.us/DESOneStop/PRSDetail.aspx?ID=0000295&amp;Type=PRS</t>
  </si>
  <si>
    <t>https://drive.google.com/drive/u/0/folders/1UAtwL_EXbopPWe8_J3_QpYc-4O0ItqlX</t>
  </si>
  <si>
    <t>Stateline Plaza</t>
  </si>
  <si>
    <t>Highest groundwater detections [October 2019]:
-PFOA = 41 ppt
-PFOS = 13 ppt
(NHDES, 12.16.2019)</t>
  </si>
  <si>
    <t>Highest groundwater detections [October 2019]:
-PFBA = 11 ppt
-PFPeA = 48 ppt
-PFBS = 5.5 ppt
-PFHxA = 40 ppt
-PFHpA = 18 ppt
-PFNA = 6.3 ppt
-PFHxS = 4.8 ppt
(NHDES, 12.16.2019)</t>
  </si>
  <si>
    <t>https://www4.des.state.nh.us/DESOneStop/PRSDetail.aspx?ID=0000076&amp;Type=PRS</t>
  </si>
  <si>
    <t>https://drive.google.com/drive/u/0/folders/1t07z4Tz5HLArAaaSy-AnhPk2ZQv-tIzp</t>
  </si>
  <si>
    <t>44.11446, -71.1893</t>
  </si>
  <si>
    <t>Strafford Landfill</t>
  </si>
  <si>
    <t>Strafford, Strafford County, New Hampshire</t>
  </si>
  <si>
    <t>43.241669, -71.126892</t>
  </si>
  <si>
    <t>Strafford Landfill [11/4/2019]:
-PFOA = ND - 45.1 ppt
-PFOS = ND - 150 ppt
(NHDES, 12.18.2019)</t>
  </si>
  <si>
    <t>Strafford Landfill [11/4/2019]:
-PFPeA = ND - 18.5 ppt
-PFHxA = ND - 19.6 ppt
-PFHpA = ND - 9.54 ppt
-PFHxS = ND - 11.0 ppt
(NHDES, 12.18.2019)</t>
  </si>
  <si>
    <t>https://www4.des.state.nh.us/DESOneStop/PRSDetail.aspx?ID=0001669&amp;Type=PRS</t>
  </si>
  <si>
    <t>https://drive.google.com/drive/u/0/folders/1HVP-V2DsdVltNycRz9wmt1gdtBGKag96</t>
  </si>
  <si>
    <t>Stratham Fire Department</t>
  </si>
  <si>
    <t>Stratham, Rockingham County, New Hampshire</t>
  </si>
  <si>
    <t>4 WINNICUTT RD
STRATHAM, NH</t>
  </si>
  <si>
    <t>Highest groundwater detections [7/15/2019]:
-PFOA = 45 ppt
-PFOS = 41 ppt
(NHDES, 09.09.2019)</t>
  </si>
  <si>
    <t>Highest groundwater detections [7/15/2019]:
-PFBA = 3.0 ppt
-PFPeA = 3.9 ppt
-PFBS = 10 ppt
-PFHxA = 18 ppt
-PFHpA = 4.0 ppt
-PFHxS = 110 ppt
(NHDES, 09.09.2019)</t>
  </si>
  <si>
    <t>https://www4.des.state.nh.us/DESOneStop/PRSDetail.aspx?ID=0039137&amp;Type=PRS</t>
  </si>
  <si>
    <t>https://drive.google.com/drive/u/0/folders/1DWdTWCb-r0Eo5agUwRPFNsBstb0QuA3A</t>
  </si>
  <si>
    <t>Stratham Landfill</t>
  </si>
  <si>
    <t>25 UNION ROAD
STRATHAM</t>
  </si>
  <si>
    <t>https://www4.des.state.nh.us/IISProxy/IISProxy.dll?ContentId=4861985</t>
  </si>
  <si>
    <t>Highest groundwater detections [5/4/2020]:
-PFOA = 95.5 ppt
-PFOS = 37.2 ppt
(NHDES, 07.27.2020)</t>
  </si>
  <si>
    <t>Highest groundwater detections [5/4/2020]:
-PFBA = 12.9 ppt
-PFPeA = 15.3 ppt
-PFBS = 7.71 ppt
-PFHxA = 17.0 ppt
-PFHpA = 12.6 ppt
-PFHxS = 58.2 ppt
(NHDES, 07.27.2020)</t>
  </si>
  <si>
    <t>https://www4.des.state.nh.us/DESOneStop/PRSDetail.aspx?ID=0000895&amp;Type=PRS</t>
  </si>
  <si>
    <t>https://drive.google.com/drive/u/0/folders/1RiLe3H6fR9ZkcrW2YhUAr_Tv_WVJ43eh</t>
  </si>
  <si>
    <t>Sunapee Landfill</t>
  </si>
  <si>
    <t>Sunapee, Sullivan County, New Hampshire</t>
  </si>
  <si>
    <t>89 AVERY RD
SUNAPEE</t>
  </si>
  <si>
    <t>https://www4.des.state.nh.us/IISProxy/IISProxy.dll?ContentId=4855483</t>
  </si>
  <si>
    <t>Highest groundwater detections [4/20/2020]:
-PFOA = 327 ppt
-PFOS = 208 ppt
(NHDES, 06.29.2020)</t>
  </si>
  <si>
    <t>Highest groundwater detections [4/20/2020]:
-PFBA = 66.3 ppt
-PFPeA =  148 ppt
-PFHxA = 158 ppt
-PFHpA = 197 ppt
-PFNA = 86.3 ppt
-PFBS = 4.36 ppt
-PFHxS = 19.5 ppt
(NHDES, 06.29.2020)</t>
  </si>
  <si>
    <t>https://www4.des.state.nh.us/DESOneStop/PRSDetail.aspx?ID=0002790&amp;Type=PRS</t>
  </si>
  <si>
    <t>https://drive.google.com/drive/u/0/folders/1wjoHccounONSDtcnZLKgSIgN6XCjC_8v</t>
  </si>
  <si>
    <t>Sunshine Fabricare</t>
  </si>
  <si>
    <t>93 SOUTH MAPLE STREET
MANCHESTER, NEW HAMPSHIRE</t>
  </si>
  <si>
    <t>Highest groundwater detections [6/11/2019]:
-PFOA = 33.5 ppt
(NHDES, 07.09.2019)</t>
  </si>
  <si>
    <t>Highest groundwater detections [6/11/2019]:
-PFBA = 7.31 ppt
-PFPeA = 18.5 ppt
-PFHxA = 19.2 ppt
-PFHpA = 14.9 ppt
-PFHxS = 6.95 ppt
(NHDES, 07.09.2019)</t>
  </si>
  <si>
    <t>https://www4.des.state.nh.us/DESOneStop/PRSDetail.aspx?ID=0010787&amp;Type=PRS</t>
  </si>
  <si>
    <t>https://drive.google.com/drive/u/0/folders/1cWF3mV2L7ZgOysCubqs5cXlHo3WfPDlG</t>
  </si>
  <si>
    <t>Sutton Septage Facility</t>
  </si>
  <si>
    <t>Sutton, New Hampshire</t>
  </si>
  <si>
    <t>795 NH-114, South Sutton, NH 03273</t>
  </si>
  <si>
    <t>PFNA = 21.1 ppt
PFHxS = 57 ppt
(NHDES, 06.01.2020)</t>
  </si>
  <si>
    <t>Sylvester Superfund Site</t>
  </si>
  <si>
    <t>57 Gilson Rd, Nashua, NH</t>
  </si>
  <si>
    <t>https://www4.des.state.nh.us/IISProxy/IISProxy.dll?ContentId=4833387</t>
  </si>
  <si>
    <t>Highest groundwater detections [10/30/2019]:
-PFOA = 470 ppt
-PFOS = 1190 ppt
(NHDES, 03.24.2020)</t>
  </si>
  <si>
    <t>Highest groundwater detections [10/30/2019]:
-PFBA = 45.4 ppt
-PFPeA = 23.8 ppt
-PFBS = 7.55 ppt
-PFHxA = 38.6 ppt
-PFHpA = 69.7 ppt
-PFNA = 11.1 ppt
-PFHxS = 7.43 ppt
-PFHpS = 16.7 ppt
-PFOSA = 81.2 ppt
-N-EtFOSAA = 15.7 ppt
-6:2 FTS = 10.8 ppt
-8:2 FTS = 3.32 ppt
(NHDES, 03.24.2020)</t>
  </si>
  <si>
    <t>https://www4.des.state.nh.us/DESOneStop/PRSDetail.aspx?ID=0001977&amp;Type=PRS</t>
  </si>
  <si>
    <t>https://drive.google.com/drive/u/0/folders/1gU2aFOHVQ7kMT5he9gPtpuYsYLgeCydT</t>
  </si>
  <si>
    <t>T Bird Mini Mart</t>
  </si>
  <si>
    <t>170 CHARLESTOWN RD
CLAREMONT, NH</t>
  </si>
  <si>
    <t>PFHxS = 3 ppt
(NHDES, 06.01.2020)</t>
  </si>
  <si>
    <t>Tamworth Town Landfill</t>
  </si>
  <si>
    <t>Tamworth, Carroll County, New Hampshire</t>
  </si>
  <si>
    <t>43.8397, -71.2698</t>
  </si>
  <si>
    <t>Highest detections [10/10/2019]:
-PFOA = 269 ppt
-PFOS = 103 ppt
(NHDES, 11.26.2019)</t>
  </si>
  <si>
    <t>Highest detections [10/10/2019]:
-PFBA = 36.2 ppt
-PFPeA = 73.5 ppt
-PFHxA = 93.1 ppt
-PFHpA = 125 ppt
-PFHxS = 9.39 ppt
-PFNA = 89.0 ppt
(NHDES, 11.26.2019)</t>
  </si>
  <si>
    <t>https://www4.des.state.nh.us/DESOneStop/PRSDetail.aspx?ID=0000135&amp;Type=PRS</t>
  </si>
  <si>
    <t>https://drive.google.com/drive/u/0/folders/1GbuPEvEl2pOLF0P-ofAdzZ_O8o4rKrpY</t>
  </si>
  <si>
    <t>Thornton Landfill</t>
  </si>
  <si>
    <t>Thornton, Grafton County, New Hampshire</t>
  </si>
  <si>
    <t>43.877469, -71.655175</t>
  </si>
  <si>
    <t>https://www4.des.state.nh.us/IISProxy/IISProxy.dll?ContentId=4821252</t>
  </si>
  <si>
    <t>Highest groundwater detections [11/11/2019]:
-PFOA = 13.9 ppt
(NHDES, 12.13.2019)</t>
  </si>
  <si>
    <t>Highest groundwater detections [11/11/2019]:
-PFHxA = 4.63 ppt
-PFHpA = 4.79 ppt
(NHDES, 12.13.2019)</t>
  </si>
  <si>
    <t>https://www4.des.state.nh.us/DESOneStop/PRSDetail.aspx?ID=0002690&amp;Type=PRS</t>
  </si>
  <si>
    <t>https://drive.google.com/drive/u/0/folders/12lEyCeF5ZgCddD-yF0KPnoHFYn_SNOut</t>
  </si>
  <si>
    <t>43.179297, -71.034219</t>
  </si>
  <si>
    <t>https://www4.des.state.nh.us/IISProxy/IISProxy.dll?ContentId=4754507</t>
  </si>
  <si>
    <t>Tibbetts Road [November 2018]:
-PFOA = ND - 2.46 ppt
-PFOS = ND - 2.71 ppt
(NHDES, 01.15.2019)</t>
  </si>
  <si>
    <t>Tibbetts Road [November 2018]:
-PFBA = ND - 7.58 ppt
-PFPeA = ND - 4.96 ppt
-PFHxA = ND - 3.10 ppt
-PFHpA = ND - 0.710 ppt
-PFNA = ND - 0.385 ppt
-PFBS = ND - 0.298 ppt
-PFHxS = ND - 0.679 ppt
(NHDES, 01.15.2019)</t>
  </si>
  <si>
    <t>https://www4.des.state.nh.us/DESOneStop/PRSDetail.aspx?ID=0001713&amp;Type=PRS</t>
  </si>
  <si>
    <t>https://drive.google.com/drive/u/0/folders/10dJsZ4-s9jDoG8mS4qFLt_eZjWhmpOmt</t>
  </si>
  <si>
    <t>Tim &amp; Jonis Towing &amp; Auto Recycling</t>
  </si>
  <si>
    <t>97 JENNESS RD
EPPING, NH</t>
  </si>
  <si>
    <t>PFHxS = 17 ppt
(NHDES, 06.01.2020)</t>
  </si>
  <si>
    <t>Timken Aerospace</t>
  </si>
  <si>
    <t>336 MECHANIC ST
LEBANON</t>
  </si>
  <si>
    <t>https://www4.des.state.nh.us/IISProxy/IISProxy.dll?ContentId=4802057</t>
  </si>
  <si>
    <t>Timken Aerospace [June 2019]:
-PFOS = ND - 18.7 ppt
(NHDES, 08.23.2019)
Timken Aerospace [June 2018]:
-PFOA = ND - 4.94 ppt
-PFOS = ND - 18.1 ppt
(NHDES, 08.23.2019)</t>
  </si>
  <si>
    <t>Timken Aerospace [June 2019]:
-PFBA = ND - 40.7 ppt
-PFPeA = ND - 6.11 ppt
-PFHxA = ND - 4.57 ppt
(NHDES, 08.23.2019)
Timken Aerospace [June 2018]:
-PFBA = ND - 55.3 ppt
-PFPeA = ND - 10.9 ppt
-PFHxA = ND - 6.93 ppt
(NHDES, 08.23.2019)</t>
  </si>
  <si>
    <t>https://www4.des.state.nh.us/DESOneStop/PRSDetail.aspx?ID=0000247&amp;Type=PRS</t>
  </si>
  <si>
    <t>https://drive.google.com/drive/u/0/folders/13hmuD0DIxmhGB2O0NKW33bpTHoZT5m7A</t>
  </si>
  <si>
    <t>Timken Super Precision</t>
  </si>
  <si>
    <t>7 OPTICAL AVE
KEENE, NH</t>
  </si>
  <si>
    <t>https://www4.des.state.nh.us/IISProxy/IISProxy.dll?ContentId=4717161</t>
  </si>
  <si>
    <t>Highest groundwater detections [4/3/2018]:
-PFOS = 6.13 ppt
(NHDES, 05.18.2018)</t>
  </si>
  <si>
    <t>https://www4.des.state.nh.us/DESOneStop/PRSDetail.aspx?ID=0000910&amp;Type=PRS</t>
  </si>
  <si>
    <t>https://drive.google.com/drive/u/0/folders/1p29ThrAfAjHwaPPqPXZzHiYybLQe5g36</t>
  </si>
  <si>
    <t>Tinkham Garage Site</t>
  </si>
  <si>
    <t>42.860849, -71.351883</t>
  </si>
  <si>
    <t>Highest private well detections [February 2020]:
-PFOA = 20.5 ppt
-PFOS = 28.1 ppt
(NHDES, 04.16.2020)</t>
  </si>
  <si>
    <t>Highest private well detections [February 2020]:
-PFBA = 4.02 ppt
-PFPeA = 12.7 ppt
-PFBS = 9.36 ppt
-PFHxA = 10.5 ppt
-PFHpA = 7.16 ppt
-PFNA = 1.92 ppt
-PFHxS = 2.30 ppt
(NHDES, 04.16.2020)</t>
  </si>
  <si>
    <t>https://www4.des.state.nh.us/DESOneStop/PRSDetail.aspx?ID=0001880&amp;Type=PRS</t>
  </si>
  <si>
    <t>https://drive.google.com/drive/u/0/folders/1ZS0OFUv-IAstYlPFSnTX6JqCMJGIqw_r</t>
  </si>
  <si>
    <t>Topstone Mill</t>
  </si>
  <si>
    <t>101 Mulberry Street
Claremont, New Hampshire</t>
  </si>
  <si>
    <t>https://www4.des.state.nh.us/IISProxy/IISProxy.dll?ContentId=4714203</t>
  </si>
  <si>
    <t>Highest groundwater detections [11/29/2017]:
-PFOA = 7.46 ppt
(NHDES, 05.16.2018)</t>
  </si>
  <si>
    <t>Highest groundwater detections [11/29/2017]:
-PFBA = 2.60 ppt
-PFPeA = 4.80 ppt
-PFHxA = 4.85 ppt
-PFHpA = 3.25 ppt
-PFHxS = 2.83 ppt
(NHDES, 05.16.2018)</t>
  </si>
  <si>
    <t>https://www4.des.state.nh.us/DESOneStop/PRSDetail.aspx?ID=0022887&amp;Type=PRS</t>
  </si>
  <si>
    <t>https://drive.google.com/drive/u/0/folders/1vxlZOfP1LZ1e7DLwLc8g44AeHDgJqufb</t>
  </si>
  <si>
    <t>Tri-State Car Crushing Facility</t>
  </si>
  <si>
    <t>902 U.S. Rte 10, Lempster, NH</t>
  </si>
  <si>
    <t>https://www4.des.state.nh.us/IISProxy/IISProxy.dll?ContentId=4720251</t>
  </si>
  <si>
    <t>Highest groundwater detections [4/18/2018]:
-PFOA = 3 ppt
-PFOS = 6 ppt
(NHDES, 06.15.2018)</t>
  </si>
  <si>
    <t>https://www4.des.state.nh.us/DESOneStop/PRSDetail.aspx?ID=0016638&amp;Type=PRS</t>
  </si>
  <si>
    <t>https://drive.google.com/drive/u/0/folders/1dpUXCBINLuuXNwA_4GHhLbFxBnoPpMq9</t>
  </si>
  <si>
    <t>Tricket Stratham Irving Car Wash</t>
  </si>
  <si>
    <t>48 PORTSMOUTH AVE
STRATHAM, NH</t>
  </si>
  <si>
    <t>Trowbridge Drive Area</t>
  </si>
  <si>
    <t>Merrimack, New Hampshire</t>
  </si>
  <si>
    <t>42.87626, -71.56764</t>
  </si>
  <si>
    <t>PFHxS = 4 ppt
(NHDES, 06.01.2020)</t>
  </si>
  <si>
    <t>Troy Landfill</t>
  </si>
  <si>
    <t>Troy, Cheshire County, New Hampshire</t>
  </si>
  <si>
    <t>60 QUARRY RD
TROY, NH</t>
  </si>
  <si>
    <t>Highest groundwater detections [10/2/2018]:
-PFOA = 55 ppt
-PFOS = 34 ppt
(NHDES, 01.17.2020)</t>
  </si>
  <si>
    <t>Highest groundwater detections [10/2/2018]:
-PFPeA = 16 ppt
-PFHxA = 12 ppt
-PFHpA = 12 ppt
-PFNA = 65 ppt
-PFHxS = 18 ppt
(NHDES, 01.17.2020)</t>
  </si>
  <si>
    <t>https://www4.des.state.nh.us/DESOneStop/PRSDetail.aspx?ID=0002074&amp;Type=PRS</t>
  </si>
  <si>
    <t>https://drive.google.com/drive/u/0/folders/1ITn-iyEDTCvgDQvQSJFDlFe9bMPLtgah</t>
  </si>
  <si>
    <t>Troy Mills Rockwood Brook Landfill</t>
  </si>
  <si>
    <t>42.790209, -72.163123</t>
  </si>
  <si>
    <t>Highest groundwater detections [5/24/2019]:
-PFOA = 343 ppt
-PFOS = 14.3 ppt
(NHDES, 06.26.2019)</t>
  </si>
  <si>
    <t>Highest groundwater detections [5/24/2019]:
-PFBA = 42.1 ppt
-PFPeA = 102 ppt
-PFBS = 10.8 ppt
-PFHxA = 131 ppt
-PFHpA = 164 ppt
-PFNA = 23.1 ppt
-PFDA = 8.72 ppt
-PFHxS = 8.71 ppt
(NHDES, 06.26.2019)</t>
  </si>
  <si>
    <t>https://www4.des.state.nh.us/DESOneStop/PRSDetail.aspx?ID=0000104&amp;Type=PRS</t>
  </si>
  <si>
    <t>https://drive.google.com/drive/u/0/folders/1FptYO-nwhR3NnvgZBzuq2DPH8lxQ4HYN</t>
  </si>
  <si>
    <t>Tuftonboro Town Landfill</t>
  </si>
  <si>
    <t>Tuftonboro Recycling Center, NH</t>
  </si>
  <si>
    <t>Tuftonboro Town Landfill [4/30/2019]:
-PFOA = 8.17 - 136 ppt
-PFOS = ND - 1.96 ppt
(NHDES, 09.23.2019)</t>
  </si>
  <si>
    <t>Tuftonboro Town Landfill [4/30/2019]:
-PFBA = ND - 93.8 ppt
-PFPeA = 3.18 - 211 ppt
-PFHxA = 5.40 - 250 ppt
-PFHpA = 11.5 - 237 ppt
-PFNA = ND - 3.16 ppt
-PFBS = ND - 6.48 ppt
-PFHxS = ND - 34.7 ppt
(NHDES, 09.23.2019)</t>
  </si>
  <si>
    <t>https://www4.des.state.nh.us/DESOneStop/PRSDetail.aspx?ID=0000106&amp;Type=PRS</t>
  </si>
  <si>
    <t>https://drive.google.com/drive/u/0/folders/1FIQ72gc3sxDhfh-n7JCKctrzazXTfbyK</t>
  </si>
  <si>
    <t>Turnkey Landfill</t>
  </si>
  <si>
    <t>Leachate from PFAS-containing waste at Turnkey Landfill</t>
  </si>
  <si>
    <t>https://www.bostonglobe.com/metro/2019/11/05/toxic-chemicals-can-dumped-into-merrimack-river-federal-and-state-officials-say/N0u3jOxo1CnpcQiACEW88N/story.html?s_campaign=breakingnews:newsletter</t>
  </si>
  <si>
    <t>Highest groundwater detections [3/18/2020]:
-PFOA = 280 ppt
-PFOS = 68 ppt
(NHDES, 06.08.2020)
Highest on-site leachate detections [Sep 2018]:
 -PFOA = 10,000 ppt
 -PFOS = 1,700 ppt
(Eurofins, 10.4.2018)</t>
  </si>
  <si>
    <t>Highest groundwater detections [3/18/2020]:
-PFNA = 15 ppt
-PFHxS = 11 ppt
(NHDES, 06.08.2020)
Highest on-site leachate detections [Sep 2018]:
 -6:2 FTS = 940 ppt
 -8:2 FTS = 100 ppt
 -NEtFOSAA = 390 ppt
 -NMeFOSAA = 380 ppt
 -PFBS = 6,000 ppt
 -PFBA = 1,400 ppt
 -PFDeA = 590 ppt
 -PFDA = 92 ppt
 -PFHpA = 1,500 ppt
 -PFHxS = 1,300 ppt
 -PFHxA = 6,900 ppt
 -PFPeA = 1,900 ppt
 -PFPeS = 200 ppt
 -PFDA = 49 ppt
 -PFNA = 380 ppt
(Eurofins, 10.4.2018)</t>
  </si>
  <si>
    <t>Concern for drinking water in the area and the cost of PFAS treatment led the Lowell, Mass. wastewater plant on the Merrimack River to say it will stop accepting leachate from New Hampshire’s Turnkey Landfill in Rochester (Ropeik 11.8.2019)</t>
  </si>
  <si>
    <t>https://www4.des.state.nh.us/DESOneStop/PRSDetail.aspx?ID=0000292&amp;Type=PRS</t>
  </si>
  <si>
    <t>https://drive.google.com/drive/u/0/folders/1DulBMDjZdflLQ5mETadGPNiDkCHQGCTj</t>
  </si>
  <si>
    <t>Union Telephone Company</t>
  </si>
  <si>
    <t>7-11 Central St, Farmington, NH</t>
  </si>
  <si>
    <t>Union Telephone Company [10/5/2018]:
-PFOA = ND - 4.68 ppt
-PFOS = ND - 11.6 ppt
(NHDES, 02.07.2020)</t>
  </si>
  <si>
    <t>Union Telephone Company [10/5/2018]:
-PFBS = ND - 4.98 ppt
-PFHxS = ND - 2.70 ppt
(NHDES, 02.07.2020)</t>
  </si>
  <si>
    <t>https://www4.des.state.nh.us/DESOneStop/PRSDetail.aspx?ID=0022331&amp;Type=PRS</t>
  </si>
  <si>
    <t>https://drive.google.com/drive/u/0/folders/1khz26HNpdxEamDdrEYp7C238dlyuvf4R</t>
  </si>
  <si>
    <t>Unity Municipal Landfill</t>
  </si>
  <si>
    <t>Unity, Sullivan County, New Hampshire</t>
  </si>
  <si>
    <t>43.304293, -72.259345</t>
  </si>
  <si>
    <t>https://www4.des.state.nh.us/IISProxy/IISProxy.dll?ContentId=4777065</t>
  </si>
  <si>
    <t>Highest groundwater detections [4/19/2017]:
-PFOA = 3700 ppt
-PFOS = 92 ppt
(NHDES, 05.28.2019)</t>
  </si>
  <si>
    <t>Highest groundwater detections [4/19/2017]:
-PFBA = 250 ppt
-PFPeA = 610 ppt
-PFHxA = 680 ppt
-PFHpA = 840 ppt
-PFNA = 410 ppt
-PFBS = 85 ppt
-PFHxS = 40 ppt
(NHDES, 05.28.2019)</t>
  </si>
  <si>
    <t>https://www4.des.state.nh.us/DESOneStop/PRSDetail.aspx?ID=0000653&amp;Type=PRS</t>
  </si>
  <si>
    <t>https://drive.google.com/drive/u/0/folders/1Ao0uJonf-2Z9Clpld19cm-DWwGRADiRx</t>
  </si>
  <si>
    <t>Varney Cleaners</t>
  </si>
  <si>
    <t>52 Third Street
Dover, NH</t>
  </si>
  <si>
    <t>https://www4.des.state.nh.us/IISProxy/IISProxy.dll?ContentId=4779077</t>
  </si>
  <si>
    <t>Highest groundwater detections [5/7/2019]:
-PFOA = 9.33 ppt
-PFOS = 12.3 ppt
(NHDES, 06.11.2019)</t>
  </si>
  <si>
    <t>Highest groundwater detections [5/7/2019]:
-PFBA = 4.63 ppt
-PFPeA = 4.61 ppt
-PFBS = 9.40 ppt
(NHDES, 06.11.2019)</t>
  </si>
  <si>
    <t>https://www4.des.state.nh.us/DESOneStop/PRSDetail.aspx?ID=0024199&amp;Type=PRS</t>
  </si>
  <si>
    <t>https://drive.google.com/drive/u/0/folders/1zEN7ZOANSr70nQhUuQjNXaSn3B88CBRu</t>
  </si>
  <si>
    <t>Wakefield Country Store Property</t>
  </si>
  <si>
    <t>Wakefield, Carroll County, New Hampshire</t>
  </si>
  <si>
    <t>3406 White Mountain Highway, Wakefield, NH</t>
  </si>
  <si>
    <t>https://www4.des.state.nh.us/IISProxy/IISProxy.dll?ContentId=4827946</t>
  </si>
  <si>
    <t>Highest groundwater detections [10/31/2018]:
-PFOA = 4.27 ppt
-PFOS = 4.30 ppt
(NHDES, 02.03.2020)</t>
  </si>
  <si>
    <t>Highest groundwater detections [10/31/2018]:
-PFBA = 2.42 ppt
-PFPeA = 2.92 ppt
-PFHxA = 2.62 ppt
-PFHpA = 1.83 ppt
(NHDES, 02.03.2020)</t>
  </si>
  <si>
    <t>https://www4.des.state.nh.us/DESOneStop/PRSDetail.aspx?ID=0003939&amp;Type=PRS</t>
  </si>
  <si>
    <t>https://drive.google.com/drive/u/0/folders/1pizv_kaF_SnhS2TzHgCcHUdVRx0ekpeQ</t>
  </si>
  <si>
    <t>Wakefield Town Landfill</t>
  </si>
  <si>
    <t>Wakefield Town Transfer Station, NH</t>
  </si>
  <si>
    <t>https://www4.des.state.nh.us/IISProxy/IISProxy.dll?ContentId=4832791</t>
  </si>
  <si>
    <t>Highest detections [June 2019]:
-PFOA = 373 ppt
-PFOS = 90.6 ppt
(NHDES, 07.26.2019)</t>
  </si>
  <si>
    <t>Highest detections [June 2019]:
-PFBA = 96.3 ppt
-PFPeA = 321 ppt
-PFHxA = 344 ppt
-PFHpA = 269 ppt
-PFNA = 60.6 ppt
-PFBS = 6.9 ppt
-PFHxS = 37.8 ppt
(NHDES, 07.26.2019)</t>
  </si>
  <si>
    <t>https://www4.des.state.nh.us/DESOneStop/PRSDetail.aspx?ID=0000136&amp;Type=PRS</t>
  </si>
  <si>
    <t>https://drive.google.com/drive/u/0/folders/1GTQxY6EllVlauR0mXlg-n04DlQD3O2OK</t>
  </si>
  <si>
    <t>Wakefield Wastewater Treatment Facility</t>
  </si>
  <si>
    <t>Wakefield, New Hampshire</t>
  </si>
  <si>
    <t>1685 WHITE MOUNTAIN HWY
WAKEFIELD, NH</t>
  </si>
  <si>
    <t>Walmart Distrib Center Septic</t>
  </si>
  <si>
    <t>Raymond, New Hampshire</t>
  </si>
  <si>
    <t>42 FREETOWN RD
RAYMOND, NH</t>
  </si>
  <si>
    <t>Walpole Landfill</t>
  </si>
  <si>
    <t>Walpole, Cheshire County, New Hampshire</t>
  </si>
  <si>
    <t>43.129447, -72.410267</t>
  </si>
  <si>
    <t>Highest groundwater detections [11/25/2019]:
-PFOA = 47.9 ppt
-PFOS = 200 ppt
(NHDES, 12.24.2019)</t>
  </si>
  <si>
    <t>Highest groundwater detections [11/25/2019]:
-PFBA = 7.86 ppt
-PFPeA = 12.9 ppt
-PFHxA = 11.1 ppt
-PFHpA = 13.1 ppt
-PFHxS = 9.89 ppt 
(NHDES, 12.24.2019)</t>
  </si>
  <si>
    <t>https://www4.des.state.nh.us/DESOneStop/PRSDetail.aspx?ID=0000224&amp;Type=PRS</t>
  </si>
  <si>
    <t>https://drive.google.com/drive/u/0/folders/1kTLNi1de7ZV_xDL0GSIV3OXnO9mxNrmE</t>
  </si>
  <si>
    <t>Warde Health Center Sisters Of Mercy Leachfield</t>
  </si>
  <si>
    <t>Windham, New Hampshire</t>
  </si>
  <si>
    <t>42.8136, -71.261462</t>
  </si>
  <si>
    <t>Warren Landfill</t>
  </si>
  <si>
    <t>Warren, Grafton County, New Hampshire</t>
  </si>
  <si>
    <t>Warren Town Transfer Station, NH</t>
  </si>
  <si>
    <t>https://www4.des.state.nh.us/IISProxy/IISProxy.dll?ContentId=4716558</t>
  </si>
  <si>
    <t>Highest groundwater detections [4/26/2018]:
-PFBA = 5.20 ppt
-PFHxA = 4.31 ppt
(NHDES, 05.24.2018)</t>
  </si>
  <si>
    <t>https://www4.des.state.nh.us/DESOneStop/PRSDetail.aspx?ID=0002744&amp;Type=PRS</t>
  </si>
  <si>
    <t>https://drive.google.com/drive/u/0/folders/1rM4LYZDz9_iJvk7awlt7mBnH8XYwBbxR</t>
  </si>
  <si>
    <t>Warwick Mills Septic</t>
  </si>
  <si>
    <t>New Ipswich, New Hampshire</t>
  </si>
  <si>
    <t>301 TURNPIKE RD
NEW IPSWICH, NH</t>
  </si>
  <si>
    <t>PFNA = 4 ppt
(NHDES, 06.01.2020)</t>
  </si>
  <si>
    <t>Washington Landfill</t>
  </si>
  <si>
    <t>Washington, Sullivan County, New Hampshire</t>
  </si>
  <si>
    <t>963 MAIN ST
WASHINGTON, NH</t>
  </si>
  <si>
    <t>https://www4.des.state.nh.us/IISProxy/IISProxy.dll?ContentId=4747593</t>
  </si>
  <si>
    <t>Highest groundwater detections [11/13/2018]:
-PFOA = 14.0 ppt
-PFOS = 27.7 ppt
(NHDES, 11.26.2018)</t>
  </si>
  <si>
    <t>Highest groundwater detections [11/13/2018]:
-PFBA = 5.29 ppt
(NHDES, 11.26.2018)</t>
  </si>
  <si>
    <t>https://www4.des.state.nh.us/DESOneStop/PRSDetail.aspx?ID=0000590&amp;Type=PRS</t>
  </si>
  <si>
    <t>https://drive.google.com/drive/u/0/folders/1WLM5SMBwB-RCdauk7IH_DsX8qQjrqwE7</t>
  </si>
  <si>
    <t>Wastewater Cross Tack Pile</t>
  </si>
  <si>
    <t>Jaffrey, New Hampshire</t>
  </si>
  <si>
    <t>42.815953, -72.14947</t>
  </si>
  <si>
    <t>PFHxS = 7.4 ppt
(NHDES, 06.01.2020)</t>
  </si>
  <si>
    <t>Waterville Valley Wastewater Treatment Facility UWW Lagoon</t>
  </si>
  <si>
    <t>Waterville Valley, New Hampshire</t>
  </si>
  <si>
    <t>43.946264, -71.510056</t>
  </si>
  <si>
    <t>PFNA = 6 ppt
(NHDES, 06.01.2020)</t>
  </si>
  <si>
    <t>Weare Transfer Station</t>
  </si>
  <si>
    <t>Weare, Hillsborough County, New Hampshire</t>
  </si>
  <si>
    <t>224 MERRILL RD
WEARE, NH</t>
  </si>
  <si>
    <t>https://www4.des.state.nh.us/IISProxy/IISProxy.dll?ContentId=4747592</t>
  </si>
  <si>
    <t>Highest groundwater detections [11/6/2018]:
-PFOA = 7.41 ppt
-PFOS = 8.19 ppt
(NHDES, 11.06.2018)</t>
  </si>
  <si>
    <t>https://www4.des.state.nh.us/DESOneStop/PRSDetail.aspx?ID=0000179&amp;Type=PRS</t>
  </si>
  <si>
    <t>https://drive.google.com/drive/u/0/folders/1d5zMj9D6CKKYHou5owwL5Rurb0y89jG8</t>
  </si>
  <si>
    <t>Weber Auto &amp; Truck Parts Inc</t>
  </si>
  <si>
    <t>Derry, New Hampshire</t>
  </si>
  <si>
    <t>42.86856, -71.259636</t>
  </si>
  <si>
    <t>PFNA = 8 ppt
PFHxS = 140 ppt
(NHDES, 06.01.2020)</t>
  </si>
  <si>
    <t>Webster Square Shopping Center</t>
  </si>
  <si>
    <t>Highest groundwater detections [5/24/2019]:
-PFOA = 42.3 ppt
-PFOS = 12.5 ppt
(NHDES, 07.08.2019)</t>
  </si>
  <si>
    <t>Highest groundwater detections [5/24/2019]:
-PFBA = 13.3 ppt
-PFPeA = 25.7 ppt
-PFBS = 18.9 ppt
-PFHxA = 22.7 ppt
-PFHpA = 12.2 ppt
-PFHxS = 22.1 ppt
(NHDES, 07.08.2019)</t>
  </si>
  <si>
    <t>https://www4.des.state.nh.us/DESOneStop/PRSDetail.aspx?ID=0001227&amp;Type=PRS</t>
  </si>
  <si>
    <t>https://drive.google.com/drive/u/0/folders/1BtELDluxBPh-8zhcZ8mvm5YBvaqFnvJ5</t>
  </si>
  <si>
    <t>Wentworth Landfill</t>
  </si>
  <si>
    <t>Wentworth, New Hampshire</t>
  </si>
  <si>
    <t>43.84777, -71.9926</t>
  </si>
  <si>
    <t>PFHxS = 8.73 ppt
(NHDES, 06.01.2020)</t>
  </si>
  <si>
    <t>Wentworth Scrap Metal Property</t>
  </si>
  <si>
    <t>246 JONES AVE
PORTSMOUTH</t>
  </si>
  <si>
    <t>https://www4.des.state.nh.us/IISProxy/IISProxy.dll?ContentId=4749160</t>
  </si>
  <si>
    <t>Highest groundwater detections [8/8/2018]:
-PFOA = 27.3 ppt
-PFOS = 78.7 ppt
(NHDES, 12.11.2018)</t>
  </si>
  <si>
    <t>Highest groundwater detections [8/8/2018]:
-PFBA = 11.6 ppt
-PFPeA = 16.8 ppt
-PFBS = 3.68 ppt
-PFHxA = 13.5 ppt
-PFHpA = 10.9 ppt
-PFNA = 3.90 ppt
-PFHxS = 23.1 ppt
(NHDES, 12.11.2018)</t>
  </si>
  <si>
    <t>https://www4.des.state.nh.us/DESOneStop/PRSDetail.aspx?ID=0015205&amp;Type=PRS</t>
  </si>
  <si>
    <t>https://drive.google.com/drive/u/0/folders/1LZjR83CbEnDEpUbffoGlhwNozjW0qBSV</t>
  </si>
  <si>
    <t>West Road Municipal Landfill</t>
  </si>
  <si>
    <t>42.822389, -71.424768</t>
  </si>
  <si>
    <t>https://www4.des.state.nh.us/IISProxy/IISProxy.dll?ContentId=4856554</t>
  </si>
  <si>
    <t>Highest groundwater detections [5/22/2020]:
-PFOA = 16.3 ppt
-PFOS = 7.9 ppt
(NHDES, 06.30.2020)</t>
  </si>
  <si>
    <t>Highest groundwater detections [5/22/2020]:
-PFBA = 3.8 ppt
-PFPeA = 7.0 ppt
-PFBS = 3.2 ppt
-PFHxA = 7.8 ppt
-PFHpA = 4.0 ppt
-PFHxS = 2.6 ppt
(NHDES, 06.30.2020)</t>
  </si>
  <si>
    <t>https://www4.des.state.nh.us/DESOneStop/PRSDetail.aspx?ID=0000037&amp;Type=PRS</t>
  </si>
  <si>
    <t>https://drive.google.com/drive/u/0/folders/1mRbPOFyR76CubRaXpcQevynZzZuGaDfy</t>
  </si>
  <si>
    <t>Westmoreland Landfill</t>
  </si>
  <si>
    <t>Westmoreland, Cheshire County, New Hampshire</t>
  </si>
  <si>
    <t>403 LONDON CROSSROAD
WESTMORELAND</t>
  </si>
  <si>
    <t>Highest groundwater detections [11/18/2019]:
-PFOA = 82.1 ppt
-PFOS = 103 ppt
(NHDES, 12.21.2019)</t>
  </si>
  <si>
    <t>Highest groundwater detections [11/18/2019]:
-PFHpA = 10.4 ppt
(NHDES, 12.21.2019)</t>
  </si>
  <si>
    <t>https://www4.des.state.nh.us/DESOneStop/PRSDetail.aspx?ID=0000587&amp;Type=PRS</t>
  </si>
  <si>
    <t>https://drive.google.com/drive/u/0/folders/1Jw61SR4zi2OfxH508U-COKqJQLfC4c6B</t>
  </si>
  <si>
    <t>White Mountain Laundry &amp; Dry Cleaners</t>
  </si>
  <si>
    <t>44.52742, -71.124926</t>
  </si>
  <si>
    <t>White Mountain Laundry Site</t>
  </si>
  <si>
    <t>North Conway, Carroll County, New Hampshire</t>
  </si>
  <si>
    <t>50 Seavey Street, North Conway, NH</t>
  </si>
  <si>
    <t>https://www4.des.state.nh.us/IISProxy/IISProxy.dll?ContentId=4749683</t>
  </si>
  <si>
    <t>Highest groundwater detections [10/31/2017]:
-PFOA = 6.11 ppt
(NHDES, 12.17.2018)</t>
  </si>
  <si>
    <t>https://www4.des.state.nh.us/DESOneStop/PRSDetail.aspx?ID=0005680&amp;Type=PRS</t>
  </si>
  <si>
    <t>https://drive.google.com/drive/u/0/folders/1SZk7lfdBO0AE8xx-kyZPs0ppBvIdFAew</t>
  </si>
  <si>
    <t>Wilton Packaging Group</t>
  </si>
  <si>
    <t>1 RIVERSIDE WAY
WILTON, NH</t>
  </si>
  <si>
    <t>https://www4.des.state.nh.us/IISProxy/IISProxy.dll?ContentId=4749446</t>
  </si>
  <si>
    <t>Highest groundwater detections [10/17/2018]:
-PFOA = 2.7 ppt
-PFOS = 2.4 ppt
(NHDES, 12.10.2018)</t>
  </si>
  <si>
    <t>Highest groundwater detections [10/17/2018]:
-PFBA = 3.5 ppt
(NHDES, 12.10.2018)</t>
  </si>
  <si>
    <t>https://www4.des.state.nh.us/DESOneStop/PRSDetail.aspx?ID=0002817&amp;Type=PRS</t>
  </si>
  <si>
    <t>https://drive.google.com/drive/u/0/folders/1Cc4jfYrfyQ67tITU-7SCEzrp99qfZOH0</t>
  </si>
  <si>
    <t>Wilton Sanitary Landfill</t>
  </si>
  <si>
    <t>42.838081, -71.750725</t>
  </si>
  <si>
    <t>https://www4.des.state.nh.us/IISProxy/IISProxy.dll?ContentId=4820763</t>
  </si>
  <si>
    <t>Highest groundwater detections [10/27/2019]:
-PFOA = 20.7 ppt
-PFOS = 12.3 ppt
(NHDES, 12.06.2019)</t>
  </si>
  <si>
    <t>Highest groundwater detections [10/27/2019]:
-N-EtFOSAA = 3.18 ppt
(NHDES, 12.06.2019)</t>
  </si>
  <si>
    <t>https://www4.des.state.nh.us/DESOneStop/PRSDetail.aspx?ID=0000198&amp;Type=PRS</t>
  </si>
  <si>
    <t>https://drive.google.com/drive/u/0/folders/1Fw-L-PNbMLaAjr3TKt302ambr4tS1pkN</t>
  </si>
  <si>
    <t>Windham Landfill</t>
  </si>
  <si>
    <t>45 MARBLEHEAD RD
WINDHAM, NH</t>
  </si>
  <si>
    <t>Highest groundwater detections [9/20/2019]:
-PFOA = 8.10 ppt
(NHDES, 10.30.2019)</t>
  </si>
  <si>
    <t>Highest groundwater detections [9/20/2019]:
-PFBA = 7.94 ppt
-PFPeA = 13.7 ppt
-PFHxA = 9.28 ppt
(NHDES, 10.30.2019)</t>
  </si>
  <si>
    <t>https://www4.des.state.nh.us/DESOneStop/PRSDetail.aspx?ID=0000472&amp;Type=PRS</t>
  </si>
  <si>
    <t>https://drive.google.com/drive/u/0/folders/1gn0KcJkW8udweEURNil6LVO4lyvL3w2q</t>
  </si>
  <si>
    <t>42.813944, -71.247595</t>
  </si>
  <si>
    <t>PFHxS = 5.89 ppt
(NHDES, 06.01.2020)</t>
  </si>
  <si>
    <t>Boat Repair shop</t>
  </si>
  <si>
    <t>Windham Senior Center Area</t>
  </si>
  <si>
    <t>2 N. LOWELL ROAD
WINDHAM, NH</t>
  </si>
  <si>
    <t>Based on the information available to date, a discharge of regulated contaminants (PFOA and
PFOS) appears to have occurred at 2 North Lowell Road (Senior Center). At this time it is
unclear whether or not a separate discharge of PFOA and PFOS may have occurred at 3
Fellows Road, which would have been anticipated to have used Class B Firefighting Foam.</t>
  </si>
  <si>
    <t>https://windhamnh.gov/DocumentCenter/View/6298/Letter-from-NH-DES---Windham-Senior-Center-Area</t>
  </si>
  <si>
    <t>Highest drinking water detections [4/6/2020]:
-PFOA = 28 ppt
-PFOS = 41 ppt
(NHDES, 06.03.2020)</t>
  </si>
  <si>
    <t>Highest drinking water detections [4/6/2020]:
-PFBS = 78 ppt
-PFHxA = 7.3 ppt
-PFHpA = 10 ppt
-PFNA = 2.3 ppt
-PFHxS = 3.1 ppt
(NHDES, 06.03.2020)</t>
  </si>
  <si>
    <t>Comprises Windham Senior Center, Windham Town Hall, MacThompson Realty Inc., 5 N. Lowell Rd, 9 N. Lowell Road, Windham Fire Station, Windham Police Station, 4 Fellows Road, 8 Fellows Road, 9 Indian Rock Road, 13-15 Indian Rock Road, 17 Indian Rock Road, 19 Indian Rock Road, 25 Indian Rock Road, 29 Indian Rock Road, 30 Indian Rock Road, Howie Glynn &amp; Sons Convenience, JP Kids Daycare, Windham Presbyterian Church, Windham Terrace Apartments, 1-12 Collins Brook Road, 5 Newfound Road, 9 Camelot Road, 15 3rd Street, 3 Spruce Road, 10-59 Ministerial Road, 2-6 Pine Brook Road, 4 Gaumont Road, 1-3 Elm Street</t>
  </si>
  <si>
    <t>https://www4.des.state.nh.us/DESOneStop/PRSDetail.aspx?ID=0038086&amp;Type=PRS</t>
  </si>
  <si>
    <t>https://drive.google.com/drive/u/0/folders/1k8w093Y6kQd3alpdN5Aqy4KkiTURr4jo</t>
  </si>
  <si>
    <t>Wolfeboro Abandoned Dump</t>
  </si>
  <si>
    <t>Wolfeboro, Carroll County, New Hampshire</t>
  </si>
  <si>
    <t>43.6037, -71.216</t>
  </si>
  <si>
    <t>https://nhdes.maps.arcgis.com/apps/View/index.html?appid=66770bef141c43a98a445c54a17720e2&amp;extent=-73.5743,42.5413,-69.6852,45.4505</t>
  </si>
  <si>
    <t>https://www4.des.state.nh.us/DESOneStop/PRSDetail.aspx?ID=0002674&amp;Type=PRS</t>
  </si>
  <si>
    <t>Wolfeboro Abandoned Dump [5/2/2019]:
-PFOA = ND - 13 ppt
-PFOS = ND - 13 ppt
(NHDES, 07.15.2019)</t>
  </si>
  <si>
    <t>Wolfeboro Abandoned Dump [5/2/2019]:
-PFBA = ND - 6.1 ppt
-PFPeA = ND - 8.5 ppt
-PFHxA = ND - 10 ppt
-PFHpA = ND - 4.4 ppt
-PFBS = ND - 3.7 ppt
-PFHxS = ND - 7.4 ppt
(NHDES, 07.15.2019)</t>
  </si>
  <si>
    <t>https://drive.google.com/drive/u/0/folders/1XEgaNZ2SjiA4vHaG1A4lONCKxdvNtbM7</t>
  </si>
  <si>
    <t>Wolfeboro Ash Landfill</t>
  </si>
  <si>
    <t>400 BEECH POND RD
WOLFEBORO</t>
  </si>
  <si>
    <t>https://nhdes.maps.arcgis.com/apps/View/index.html?appid=66770bef141c43a98a445c54a17720e2&amp;extent=-73.5743,42.5413,-69.6852,45.4504</t>
  </si>
  <si>
    <t>Wolfeboro Ash Landfill [11/20/2019]:
-PFOA = ND - 230 ppt
-PFOS = ND - 79.0
(NHDES, 02.25.2020)</t>
  </si>
  <si>
    <t>Wolfeboro Ash Landfill [11/20/2019]:
-PFBA = ND - 32.2 ppt
-PFPeA = ND - 115 ppt
-PFHxA = ND - 149 ppt
-PFHpA = ND - 121 ppt
-PFNA = ND - 7.28 ppt
-PFBS = ND - 128 ppt
-PFHxS = ND - 107 ppt
(NHDES, 02.25.2020)</t>
  </si>
  <si>
    <t>https://www4.des.state.nh.us/DESOneStop/PRSDetail.aspx?ID=0000110&amp;Type=PRS</t>
  </si>
  <si>
    <t>https://drive.google.com/drive/u/0/folders/1_9dfv-OV3JbxXwEPWougtxjhonmlpZ0n</t>
  </si>
  <si>
    <t>Wolfeboro Rib Site</t>
  </si>
  <si>
    <t>Wolfeboro, New Hampshire</t>
  </si>
  <si>
    <t>43.633, -71.23</t>
  </si>
  <si>
    <t>PFNA = 4.49 ppt
PFHxS = 9.49 ppt
(NHDES, 06.01.2020)</t>
  </si>
  <si>
    <t>RIB = rapid infiltration basin</t>
  </si>
  <si>
    <t>Wolfeboro Spray</t>
  </si>
  <si>
    <t>43.67, -71.227</t>
  </si>
  <si>
    <t>PFHxS = 20.8 ppt
(NHDES, 06.01.2020)</t>
  </si>
  <si>
    <t>American Cyamid Co</t>
  </si>
  <si>
    <t>New Jersey</t>
  </si>
  <si>
    <t>https://cumulis.epa.gov/supercpad/SiteProfiles/index.cfm?fuseaction=second.docdata&amp;id=0200144</t>
  </si>
  <si>
    <t>Atlantic City Municipal Utility Authority</t>
  </si>
  <si>
    <t xml:space="preserve">Atlantic City, Atlantic County, New Jersey </t>
  </si>
  <si>
    <t>Firefighting foam relesased at the Federal Aviation Administration’s property at the Atlantic City International Airport</t>
  </si>
  <si>
    <t>https://www.nj.gov/dep/watersupply/pdf/pfc-study.pdf</t>
  </si>
  <si>
    <t>Atlantic City MUA drinking water [2015]:
 -PFOS = ND-48 ppt; avg 32.9 ppt
 -PFOA = ND-43 ppt; avg 12 ppt
(UCMR3, 2015, via EWG Tapwater database)</t>
  </si>
  <si>
    <t>Atlantic City municipal drinking water [2015]:
 -PFHxS = 53 - 94 ppt; avg 67.7 ppt 
 -PFHpA = ND - 11 ppt; avg 1.57 ppt
- Total PFAS = 57 - 312 ppt
(UCMR3 via EWG Tapwater database)</t>
  </si>
  <si>
    <t>The Atlantic City Municipal Utilities Authority received a $20 million dollar estimate to upgrade its water treatment system to carbon plus membrane filtration after New Jersey established lower state PFAS standards - 14 ppt for PFOA and 13 ppt for PFOS. 
(Brunetti 3.18.2019 - Atlantic City MUA pursuing lawsuits to help clean chemical from water)</t>
  </si>
  <si>
    <t>https://echo.epa.gov/detailed-facility-report?fid=NJ0102001&amp;sys=SDWIS</t>
  </si>
  <si>
    <t>https://drive.google.com/drive/u/1/folders/1s0dhmO7fNmMQqYkFses5aX0KzSskQslX</t>
  </si>
  <si>
    <t>https://drive.google.com/drive/u/1/folders/1gzW7FcQQelMoZUZ8VhdxW1RrTOgXt8vS</t>
  </si>
  <si>
    <t>Bridgeton Armory</t>
  </si>
  <si>
    <t xml:space="preserve">Bridgeton, Cumberland County, New Jersey </t>
  </si>
  <si>
    <t>https://drive.google.com/drive/u/1/folders/1gzW7FcQQelMoZUZ8VhdxW1RrTOgXt8vS?ths=true</t>
  </si>
  <si>
    <t>Chemours Chamber Works</t>
  </si>
  <si>
    <t>Deepwater, Salem County, New Jersey</t>
  </si>
  <si>
    <t>Chemours Chambers Works, Deepwater, NJ</t>
  </si>
  <si>
    <t xml:space="preserve">DuPont Chambers Works Facility </t>
  </si>
  <si>
    <t>https://www.delawareriverkeeper.org/sites/default/files/resources/Letters/PFOA_pollution_in_the_vicinity_of_the_DuPont_Chambers_Works_Facility_4-28-09.pdf</t>
  </si>
  <si>
    <t>DuPont Chambers Works Facility on and off-site monitoring wells [2009]:
- PFOA = 12 - 2200 ppt</t>
  </si>
  <si>
    <t>2008</t>
  </si>
  <si>
    <t>NJ set a statewide safe level of 40 ppt for PFOA in 2014. NJ proposed safe level of 13 ppt PFNA</t>
  </si>
  <si>
    <t>Letters were sent to water companies near the Chambers Works facility, urging them to treat and/or provide drinking water to customers to meet the New Jersey standard of 40 ppt which was in place at the time contamination was discovered. (Delaware Riverkeeper 4.28.2009 - PFOA pollution in the vicinity of the DuPont Chambers Works Facility)</t>
  </si>
  <si>
    <t>https://www.nj.gov/dep/srp/emerging-contaminants/</t>
  </si>
  <si>
    <t>https://drive.google.com/drive/u/0/folders/1A3VO8nP7j_UMfojgs0P_Gz1i5hxiom8f</t>
  </si>
  <si>
    <t>Fair Lawn Well Field</t>
  </si>
  <si>
    <t>https://cumulis.epa.gov/supercpad/SiteProfiles/index.cfm?fuseaction=second.docdata&amp;id=0200765</t>
  </si>
  <si>
    <t>Federal Aviation Administration Technical Center (USDOT)</t>
  </si>
  <si>
    <t>https://cumulis.epa.gov/supercpad/SiteProfiles/index.cfm?fuseaction=second.docdata&amp;id=0201178</t>
  </si>
  <si>
    <t>Flemington Armory</t>
  </si>
  <si>
    <t>Floridaemington, Hunterdon County, New Jersey</t>
  </si>
  <si>
    <t>Former Naval Air Warfare Center Trenton</t>
  </si>
  <si>
    <t>Trenton-Mercer Airport</t>
  </si>
  <si>
    <t>Ewing Township, Mercer County, New Jersey</t>
  </si>
  <si>
    <t>Firefighting foam used at Former Naval Air Warfare Center Trenton, now Trenton-Mercer Airport</t>
  </si>
  <si>
    <t>On-base groundwater [2017]:
- PFOS + PFOA = 178-27,800 ppt
Off-base groundwater [2017]:
- PFOS + PFOA = 112 ppt
(Sullivan 3.2018 - Addressing PFOS and PFOA)</t>
  </si>
  <si>
    <t>Sampling performed. The CERCLA process will continue 
(Sullivan 3.2018 - Addressing PFOS and PFOA)</t>
  </si>
  <si>
    <t>23 out of 38 on-base monitoring well samples detected above the LHA
(Sullivan 3.2018 - Addressing PFOS and PFOA)</t>
  </si>
  <si>
    <t>https://drive.google.com/drive/u/1/folders/16CFzNfSUhPP24rCl7RCGFnyXlwfMrbFU</t>
  </si>
  <si>
    <t>Fort Dix (landfill site)</t>
  </si>
  <si>
    <t>https://cumulis.epa.gov/supercpad/SiteProfiles/index.cfm?fuseaction=second.docdata&amp;id=0201164</t>
  </si>
  <si>
    <t>Franklin Armory</t>
  </si>
  <si>
    <t>Franklin, Somerset County, New Jersey</t>
  </si>
  <si>
    <t>Garfield Ground Water Contamination</t>
  </si>
  <si>
    <t>https://cumulis.epa.gov/supercpad/SiteProfiles/index.cfm?fuseaction=second.docdata&amp;id=0206317</t>
  </si>
  <si>
    <t>Gloucester County Fire Training Area</t>
  </si>
  <si>
    <t>Gloucester County, New Jersey</t>
  </si>
  <si>
    <t>Firefighting foam used in training areas.</t>
  </si>
  <si>
    <t>https://d1ung6i9j8i9xc.cloudfront.net/wp-content/blogs.dir/123/files/2020/10/Solvay-lawsuit-Oct-2020.pdf</t>
  </si>
  <si>
    <t>Highest groundwater concentrations [2020]:
PFOA = 29.2
PFOS = 4360 ppt</t>
  </si>
  <si>
    <t>Highest groundwater concentrations [2020]:
PFNA = 980 ppt</t>
  </si>
  <si>
    <t>Solvay accused GCFTA of pollution in a lawsuit, conducting its own sampling to prove that the GCFTA was responsible for PFAS contamination near Solvay's West Deptford facility.</t>
  </si>
  <si>
    <t>Helen Kramer Landfill</t>
  </si>
  <si>
    <t>https://cumulis.epa.gov/supercpad/SiteProfiles/index.cfm?fuseaction=second.docdata&amp;id=0200552</t>
  </si>
  <si>
    <t>Joint Base McGuire-Dix-Lakehurst</t>
  </si>
  <si>
    <t>Burlington County, New Jersey</t>
  </si>
  <si>
    <t xml:space="preserve">Firefighting foam used at Joint Base McGuire-Dix-Lakehurst </t>
  </si>
  <si>
    <t xml:space="preserve">http://www.nj.com/burlington/index.ssf/2017/03/water_on_off_nj_military_base_contaminated_with_ch.html                                 </t>
  </si>
  <si>
    <t>https://www.nj.gov/dep/dsr/publications/Investigation%20of%20Levels%20of%20Perfluorinated%20Compounds%20in%20New%20Jersey%20Fish,%20Surface%20Water,%20and%20Sediment.pdf</t>
  </si>
  <si>
    <t>Off-base drinking water [2017]:
- PFOS+PFOA= 152 - 1,688 ppt 
(Sullivan 3.2018 - Addressing PFOS and PFOA)
On-base groundwater:
- PFOS+PFOA= 264,300 ppt 
On-base surface water:
- PFOS+PFOA= ND - 8,830 ppt
(O'Reilly 3.27.2017 - Joint Base reports high levels of two hazardous)</t>
  </si>
  <si>
    <t>The military conducted a preliminary assessment in August 2015 after initial sampling in January 2015 (Bagentose and Scala 5.1.2016 - Air Force investigating potential contamination). As of November 2016, the Air Force completed preliminary assessments for 96 percent of the 200 installations. The Air Force is prioritizing sampling based on factors, such as; potential pathways to drinking water, depth to groundwater and potential for contaminate to migrate off base (Joint Base McGuire-Dix-Lakehurst - Understanding PFCs). Bottled water provided to three properties with private wells that LHA. Installed 2 point-of-entry (POE) GAC systems and 1 point-of-use [POU] RO system and discontinued bottled water. System monitoring and O&amp;M ongoing for the 3 treatment systems. Plans to engage with local municipality, connect to existing municipal water service, and extend water line as permanent solution to replace installed POE GAC systems at 2 properties; completion expected May 2018. Conduct one year of monitoring at 1 property with installed RO Unit to determine if initial exceedance is valid [subsequent confirmation samples have been ND]. Conduct minimum of one year of quarterly monitoring at 19 properties with PFOS/PFOA detections below the LHAs (Sullivan 3.2018 - Addressing PFOS and PFOA).</t>
  </si>
  <si>
    <t>https://www.jbmdl.jb.mil/PFCs/</t>
  </si>
  <si>
    <t>https://drive.google.com/drive/u/1/folders/1K9xui7UFs15QClVJ_3ZdbWsy6_QSu_mt</t>
  </si>
  <si>
    <t>Martin Aaron, Inc.</t>
  </si>
  <si>
    <t>https://cumulis.epa.gov/supercpad/cursites/csitinfo.cfm?id=0200278</t>
  </si>
  <si>
    <t>Naval Air Engineering Center</t>
  </si>
  <si>
    <t>https://cumulis.epa.gov/supercpad/SiteProfiles/index.cfm?fuseaction=second.docdata&amp;id=0201174</t>
  </si>
  <si>
    <t>Naval Weapons Station Earle</t>
  </si>
  <si>
    <t>Colts Neck Township, Monmouth County, New Jersey</t>
  </si>
  <si>
    <t xml:space="preserve">Firefighting foam used at Naval Weapons Station Earle and Earle Military Sealift Command </t>
  </si>
  <si>
    <t>www.cnic.navy.mil/regions/cnrma/installations/nws_earle/om/environmental_support/nws_earle_msc_ffs_drinking_water.html</t>
  </si>
  <si>
    <t>On-base drinking water [Dec 2015]:
- PFOA = 2.3 ppt
- PFOS = 1.7 ppt
(Overview of Testing Results for PFCs and Follow-On Actions for Naval Weapons Station Earle, Colts Neck, NJ)
Off-base drinking water: 
- PFOS + PFOA = 70 - 228 ppt
(Sullivan 3.2018 - Addressing PFOS and PFOA)</t>
  </si>
  <si>
    <t xml:space="preserve">On-base drinking water [Dec 2015]:
PFNA= 2.4 ppt
(Overview of Testing Results for PFCs and Follow-On Actions for Naval Weapons Station Earle, Colts Neck, NJ) </t>
  </si>
  <si>
    <t>On-base: No corrective actions were deemed necessary based on testing results. 
(Overview of Testing Results for PFCs and Follow-On Actions for Naval Weapons Station Earle, Colts Neck, NJ) 
Off-base: Current exposure has been addressed. Bottled water supplied until connections to municipal water were completed. No further actions needed.
(Sullivan 3.2018 - Addressing PFOS and PFOA)</t>
  </si>
  <si>
    <t>https://cumulis.epa.gov/supercpad/SiteProfiles/index.cfm?fuseaction=second.cleanup&amp;id=0201160</t>
  </si>
  <si>
    <t>13 out of 18 on-base monitoring well detections above the LHA. Navy tested one system at Earle and 3 other systems were tested by the supplier, with no PFOS/PFOA detections at any of the systems. 2 of 28 private wells tested above the LHA 
(Sullivan 3.2018 - Addressing PFOS and PFOA)</t>
  </si>
  <si>
    <t>https://drive.google.com/drive/u/1/folders/1XKFfLVtNpJlVWvB0n5otKs3R1akHwY_L</t>
  </si>
  <si>
    <t>New Jersey Air National Guard Base</t>
  </si>
  <si>
    <t>Egg Harbor, New Jersey</t>
  </si>
  <si>
    <t>https://drive.google.com/file/d/1CETTum1XzFUKXfOnlEYFa0Eaj5rNhw4t/view?usp=sharing</t>
  </si>
  <si>
    <t>Orange Valley Regional Ground Water Contamination</t>
  </si>
  <si>
    <t>https://cumulis.epa.gov/supercpad/SiteProfiles/index.cfm?fuseaction=second.docdata&amp;id=0203649</t>
  </si>
  <si>
    <t>Solvay Specialty Polymers Plant</t>
  </si>
  <si>
    <t>West Deptford, Gloucester County, New Jersey</t>
  </si>
  <si>
    <t xml:space="preserve">Industrial wastes from Solvay Specialty Polymer and Arkema </t>
  </si>
  <si>
    <t>https://www.nj.com/news/2020/07/new-contamination-at-an-infamous-nj-chemical-plant-has-scientists-worried.html</t>
  </si>
  <si>
    <t>https://drive.google.com/file/d/1xK5_cvjB98Fr5IuMtC_qijBeY3i57FDF/view</t>
  </si>
  <si>
    <t>In March 2019, the DEP issued a directive to Solvay — plus Dow DuPont, DuPont, Chemours and 3M — that demanded the chemical companies identify and clean-up PFAS pollution around New Jersey. (https://www.nj.com/news/2020/07/new-contamination-at-an-infamous-nj-chemical-plant-has-scientists-worried.html)</t>
  </si>
  <si>
    <t>The results, from research by the EPA and NJDEP were published in a study in Science: https://science.sciencemag.org/content/368/6495/1103</t>
  </si>
  <si>
    <t>Woodbury Creek</t>
  </si>
  <si>
    <t>Woodbury, Gloucester County, New Jersey</t>
  </si>
  <si>
    <t>http://guides.gcls.org/c.php?g=803127&amp;p=5735433</t>
  </si>
  <si>
    <t>Woodbury Creek surface water [2018]:
- PFOA = 7.2 ppt
- PFOS = 6.4 ppt
- Total Tested PFAS = 53.1 ppt 
(NJDEP 4.9.2019 - Investigation of Levels of Perfluorinated Compounds)</t>
  </si>
  <si>
    <t xml:space="preserve">Municipal drinking water [2013]:
Woodbury City Water Department
 -PFNA = ND-55.88 ppt; avg 11.3 ppt
(UCMR3, 2013, via EWG Tapwater database)
- PFNA first detected around 2013 in city well #7
- 2016 Harvard study found PFNA at 56 ppt 
Woodbury Creek surface water [2018]:
- PFBA = 5.5 ppt
- PFPeA = 10.4 ppt
- PFHxA = 8.9 ppt
- PFHxS = 2.9 ppt
- PFHpA = 4.2 ppt
(NJDEP 4.9.2019 - Investigation of Levels of Perfluorinated Compounds)
</t>
  </si>
  <si>
    <t>In 2014, the City of Woodbury shut down Well No. 7 as a pre-emptive action due to the detection of PFNA in the water supply (City of Woodbury 2016 - Emergent Condition Evaluation). At the time of detection, PFNA was unregulated. In November 2016, a private company was contracted to design a treatment process for Well No. 7 and Well No. 8 at the existing Red Bank Water Treatment Plant. They recommended using Granular Activated Carbon filters. On August 7, 2017, NJDEP proposed amendments to the Safe Drinking Water Act Rules that include establishing a new MCL for PFNA of 13 ppt. On September 4, 2018, the NJDEP adopted the MCL and concurrently amended the Ground Water Quality Standard for PFNA to 13 ppt. (Cape May County Herald 9.4.2018 - NJ Makes Regulatory History; Safe Drinking Water)</t>
  </si>
  <si>
    <t>https://echo.epa.gov/detailed-facility-report?fid=NJ0822001&amp;sys=SDWIS</t>
  </si>
  <si>
    <t>https://drive.google.com/drive/folders/11nIYk4jDicrmUBYAr7ZrUzkkKjyX2urW</t>
  </si>
  <si>
    <t>Picatinny Arsenal</t>
  </si>
  <si>
    <t xml:space="preserve">New Jersey </t>
  </si>
  <si>
    <t xml:space="preserve">Jefferson and Rockaway Township, Morris County, New Jersey </t>
  </si>
  <si>
    <t>Cannon Air Force Base</t>
  </si>
  <si>
    <t>New Mexico</t>
  </si>
  <si>
    <t>Clovis, Curry County, New Mexico</t>
  </si>
  <si>
    <t>Firefighting foam used at Cannon Air Force Base</t>
  </si>
  <si>
    <t>http://www.krwg.org/post/cannon-air-force-base-groundwater-contamination</t>
  </si>
  <si>
    <t>https://drive.google.com/file/d/1N0_Ty2FSawoKLufmt3ov4c2RsGwR8RyH/view?usp=sharing</t>
  </si>
  <si>
    <t>Off-base private drinking water wells [2018]:
- PFOA+PFOS= 25-1,600 ppt
On base groundwater highest detection [2018]:
- PFOA+PFOS = Over 26,000 ppt
(NMED, NMDOH, and NMDA 10.16.2018 - Cannon Air Force Base Groundwater Contamination)</t>
  </si>
  <si>
    <t>"If you are a private well owner in the area of Cannon or Holloman Air Force bases and would like your water tested for PFAS, please contact the New Mexico Department of Health at 505-827-0006."</t>
  </si>
  <si>
    <t>https://www.env.nm.gov/pfas/main/</t>
  </si>
  <si>
    <t>Local dairy farmers have shown frustration over the impact that contaminated has had on their businesses. Farms including Schaap's Highland Dairy have been unable to sell cattle products due to the high levels of PFAS sourced from Cannon Air Force Base. One well on-site of the farm tested at 12,000 ppt PFAS. Representatives of Dairy Producers of New Mexico and New Mexico lawmakers have pushed for regulations and remediation (Linn, 2.22.2019 - Groundwater contamination devastates).</t>
  </si>
  <si>
    <t>https://drive.google.com/drive/u/1/folders/11ktgggpemymmpOGCAnk5z4ZvxclHt-Iv</t>
  </si>
  <si>
    <t>https://drive.google.com/drive/u/1/folders/1S7TxvbgEeIga6RhHP0qHd0Wdt4ebhZVO</t>
  </si>
  <si>
    <t>Holloman Air Force Base</t>
  </si>
  <si>
    <t>Otero County, New Mexico</t>
  </si>
  <si>
    <t>Firefighting foam used at Holloman Air Force Base</t>
  </si>
  <si>
    <t>https://drive.google.com/file/d/1ias6lRHpcUzqfusRwuEKWV2imaPBOoJo/view?usp=sharing</t>
  </si>
  <si>
    <t>Highest on-base groundwater detections [2018]:
 -PFOA + PFOS = 1,066,600 ppt
 -PFOA = 254,000 ppt
 -PFOS = 1,040,000 ppt
(Air Force 11.01.2018 - Final SI Report for AFFF at Holloman AFB)</t>
  </si>
  <si>
    <t>Highest on-base groundwater detections [2018]:
 -PFBS = 226,000 ppt 
 -6:2 FTS = 329,000 ppt 
 -PFHpA = 66,100 ppt 
 -PFHxS = 859,000 ppt 
 -PFHxA = 672,000 ppt 
 -PFNA = 228 ppt 
(Air Force 11.01.2018 - Final SI Report for AFFF at Holloman AFB)</t>
  </si>
  <si>
    <t>Human groundwater receptors via the ingestion pathway are not present for any AFFF release area at or downgradient [southwest] of Holloman AFB since groundwater beneath Holloman AFB is classified as unfit for human consumption due to the generally poor ambient groundwater quality. All potable water at the installation is obtained from 15 wells located 12 to 35 miles southeast of the installation at an average depth of 450 to 550 feet (Holloman AFB, 2016). The potable water supply at Holloman AFB is routinely sampled for PFAS and no detections have been reported. Groundwater flow on, and in the vicinity of Holloman AFB is directed to the southwest, coincident with regional topography and therefore all identified private water supply wells are located in up- or side-gradient locations relative to the AFFF release areas and not considered receptors for groundwater from the installation. (Air Force 11.01.2018 - Final SI Report for AFFF at Holloman AFB)</t>
  </si>
  <si>
    <t>https://drive.google.com/drive/u/0/folders/1-mfqyCbmiEfxUpHY1oNa2P_sS1qyW1zW</t>
  </si>
  <si>
    <t>Kirtland Air Force Base</t>
  </si>
  <si>
    <t>Albuquerque, Bernalillo County</t>
  </si>
  <si>
    <t>Firefighting foam used at Kirtman Air Force Base</t>
  </si>
  <si>
    <t>https://www.sfreporter.com/news/2020/03/24/pentagon-ids-four-more-nm-sites-at-risk-of-pfas-contamination/</t>
  </si>
  <si>
    <t>https://drive.google.com/file/d/1Qm5P_qNYjV4De8UYLdvACIjdq5kN-MvF/view?usp=sharing</t>
  </si>
  <si>
    <t>Highest on-base groundwater detections [2/15/2017]:
-PFOS = 4.4 ppt 
(OTIE, 09.2017)</t>
  </si>
  <si>
    <t>Highest on-base groundwater detections [2/15/2017]:
-PFBS = 8.5 ppt 
-PFHxA = 6.0 ppt
-PFTeDA = 14 ppt
(OTIE, 09.2017)</t>
  </si>
  <si>
    <t>https://drive.google.com/drive/u/0/folders/1BtnPC9psGyxx7ZcR4-85tUeQh4d0G2JS</t>
  </si>
  <si>
    <t>White Sands Missile Range</t>
  </si>
  <si>
    <t>White Sands, Doña Ana County, New Mexico</t>
  </si>
  <si>
    <t>https://drive.google.com/drive/folders/1zhMVxqwDv6IWsIf1ibFX_qYh5GE6jAfw?usp=sharing</t>
  </si>
  <si>
    <t>Allied-Signal Laminate Systems - Mechanic Street</t>
  </si>
  <si>
    <t>New York</t>
  </si>
  <si>
    <t>Hoosick Falls, New York</t>
  </si>
  <si>
    <t>42.903455556, -73.350630556</t>
  </si>
  <si>
    <t>Industrial activities have been conducted at the Site since the mind 19th century beginning with the Wood¿s Mowing and Machinery Co. that performed many steel-industry related activities. Such activities including a foundry, forge, machining, and assembly of the final product. Coal storge and energy production to power the operations also occurred. In the early twentieth century, much of the factory buildings burned and the site remained vacant. In the 1970¿s and 80¿s several buildings were constructed and operated by Oak Materials to produce laminate substrates for printed circuit boards</t>
  </si>
  <si>
    <t>https://www.dec.ny.gov/cfmx/extapps/derexternal/haz/details.cfm?ProgNo=442050</t>
  </si>
  <si>
    <t>https://drive.google.com/drive/u/0/folders/1sltlDu105VOjR5fdgjrT1B-wnQHSJq48</t>
  </si>
  <si>
    <t>Brookhaven National Laboratory (USDOE)</t>
  </si>
  <si>
    <t>https://cumulis.epa.gov/supercpad/SiteProfiles/index.cfm?fuseaction=second.docdata&amp;id=0202841</t>
  </si>
  <si>
    <t>Camp Smith</t>
  </si>
  <si>
    <t>Cortlandt, Weschester County, New York</t>
  </si>
  <si>
    <t>https://drive.google.com/drive/u/1/folders/1Yla_380Qxjf4iLAK34ajtSEXmM8gBJ9P</t>
  </si>
  <si>
    <t>Cohoes Norlite Facility</t>
  </si>
  <si>
    <t>Cohoes, Albany County, New York</t>
  </si>
  <si>
    <t xml:space="preserve">Incineration of firefighting foam at the Norlite facility </t>
  </si>
  <si>
    <t>https://www.troyrecord.com/news/local-news/norlite-facility-in-cohoes-accused-of-burning-firefighting-foam-for/article_7667b1ae-5413-11ea-8f9e-1ba495ff6227.html</t>
  </si>
  <si>
    <t>https://www.bennington.edu/sites/default/files/sources/docs/Norlite%20Water%20Results%204.25.20.pdf</t>
  </si>
  <si>
    <t xml:space="preserve">Water Sampling Results [March 2020]: 
 -Sampling Point Stream Acrors Norlite Entrance: 
  -PFOA = 4.5 ppt 
  -PFOS = 5.4 ppt 
 -Sampling Point Stream Alexander St:
  -PFOA = &lt; 2 ppt 
  -PFOS = &lt; 2 ppt 
 -Sampling Point Pond At Mawhawk:
  -PFOA = 4.1 ppt 
  -PFOS = 5 ppt 
 -Sampling Point BCW-2:
  -PFOA = 250 ppt 
  -PFOS = &lt; 2 ppt 
 -Sampling Point BCW-1:
  -PFOA = 1300 ppt 
  -PFOS = &lt; 2 ppt 
 -Sampling Point BCW-7:
  -PFOA = 2100 ppt 
  -PFOS = &lt; 2 ppt
 -Sampling Point BCW-8: 
  -PFOA = 470 ppt 
  -PFOS = &lt; 2 ppt 
 -Sampling Point Benn Pond: 
  -PFOA = 96 ppt 
  -PFOS = &lt;2 ppt 
 -Sampling Point Dickinson Tap: 
  -PFOA = &lt; 2 ppt 
  -PFOS = &lt; 2 ppt
 -Sampling Point Snow: 
  -PFOA = &lt; 2 ppt 
  -PFOS = &lt; 2 ppt 
 -Sampling Point FTB: 
  -PFOA = &lt; 2 ppt 
  -PFOS = &lt; 2 ppt  
 -POND Surface Water (Pre-Oxidation)
  -PFOS = 3.6 ppt 
  -PFOA = 5.9 ppt 
 -POND Surface Water (Post-Oxidation) 
  -PFOS = 4.5 ppt 
  -PFOA = 7.7 ppt 
(Bennington College Labratory Results, 2020)
Norlite Soil Sampling Results [March 2020]:
 -Soil Near Alexander Grab Soil:
  -PFOS = 500 ppt 
  -PFOA = 440 ppt 
 -Near River Grab Soil:
  -PFOS = 1000 ppt 
  -PFOA = 730 ppt 
 -Housing Grab Soil (Pre Oxidation): 
  -PFOS = 1200 ppt 
  -PFOA = 450 ppt 
 -Housing Grab Soil (Post Oxidation): 
  -PFOA = 570 ppt 
  -PFOS = 940 ppt 
(Bennington College Labratory Results, 2020)
</t>
  </si>
  <si>
    <t>Norlite Water Sampling Results [March 2020]: 
 -Sampling Point Stream Acrors Norlite Entrance: 
  -PFBS = &lt; 2 ppt 
  -PFHpA = 4.6 ppt
  -PFHxS = &lt; 2 ppt
  -PFNA =  &lt; 2 ppt
  -PFDA =  &lt; 2 ppt
  -PFHxA = 10 ppt 
  -PFDoA =  &lt; 2 ppt
  -PFTrDA =  &lt; 2 ppt
  -PFUnA =  &lt; 2 ppt
  -PFTeDA =  &lt; 2 ppt
 -Sampling Point Stream Alexander St:
  -PFBS =  &lt; 2 ppt
  -PFHpA =  &lt; 2 ppt
  -PFHxS =  &lt; 2 ppt
  -PFNA =  &lt; 2 ppt
  -PFDA =  &lt; 2 ppt
  -PFHxA =  &lt; 2 ppt
  -PFDoA =  &lt; 2 ppt
  -PFTrDA =  &lt; 2 ppt
  -PFUnA =  &lt; 2 ppt
  -PFTeDA =  &lt; 2 ppt
 -Sampling Point Pond At Mawhawk:
  -PFBS =  &lt; 2 ppt
  -PFHpA =  &lt; 2 ppt
  -PFHxS = 2.1 ppt 
  -PFNA = 10 ppt 
  -PFDA =  &lt; 2 ppt
  -PFHxA = 2.3 ppt 
  -PFDoA =  &lt; 2 ppt
  -PFTrDA =  &lt; 2 ppt
  -PFUnA =  &lt; 2 ppt
  -PFTeDA =  &lt; 2 ppt
 -Sampling Point BCW-2:
  -PFBS =  &lt; 2 ppt
  -PFHpA = 10 ppt 
  -PFHxS =  &lt; 2 ppt
  -PFNA =  &lt; 2 ppt
  -PFDA =  &lt; 2 ppt
  -PFHxA = 3.6 ppt 
  -PFDoA =  &lt; 2 ppt
  -PFTrDA =  &lt; 2 ppt
  -PFUnA =  &lt; 2 ppt
  -PFTeDA =  &lt; 2 ppt
 -Sampling Point BCW-1:
  -PFBS =  &lt; 2 ppt
  -PFHpA = 67 ppt 
  -PFHxS =  &lt; 2 ppt
  -PFNA =  &lt; 2 ppt
  -PFDA =  &lt; 2 ppt
  -PFHxA = 12 ppt 
  -PFDoA =  &lt; 2 ppt
  -PFTrDA =  &lt; 2 ppt
  -PFUnA =  &lt; 2 ppt
  -PFTeDA =  &lt; 2 ppt
 -Sampling Point BCW-7:
  -PFBS = 2.2 ppt 
  -PFHpA = 76 ppt
  -PFHxS =  &lt; 2 ppt
  -PFNA =  &lt; 2 ppt
  -PFDA =  &lt; 2 ppt
  -PFHxA = 29 ppt 
  -PFDoA =  &lt; 2 ppt
  -PFTrDA =  &lt; 2 ppt
  -PFUnA =  &lt; 2 ppt
  -PFTeDA =  &lt; 2 ppt
 -Sampling Point BCW-8: 
  -PFBS =  &lt; 2 ppt
  -PFHpA = 15 ppt 
  -PFHxS =  &lt; 2 ppt
  -PFNA =  &lt; 2 ppt
  -PFDA =  &lt; 2 ppt
  -PFHxA =  4.1 ppt 
  -PFDoA =  &lt; 2 ppt
  -PFTrDA =  &lt; 2 ppt
  -PFUnA =  &lt; 2 ppt
  -PFTeDA =  &lt; 2 ppt
 -Sampling Point Benn Pond: 
  -PFBS = 2.9 ppt 
  -PFHpA = 5.3 ppt 
  -PFHxS =  &lt; 2 ppt
  -PFNA = 2.7 ppt 
  -PFDA =  &lt; 2 ppt
  -PFHxA = 4.9 ppt 
  -PFDoA =  &lt; 2 ppt
  -PFTrDA =  &lt; 2 ppt
  -PFUnA =  &lt; 2 ppt
  -PFTeDA =  &lt; 2 ppt
-Sampling Point Dickinson Tap: 
  -PFBS =  &lt; 2 ppt
  -PFHpA =  &lt; 2 ppt
  -PFHxS =  &lt; 2 ppt
  -PFNA =  &lt; 2 ppt
  -PFDA =  &lt; 2 ppt
  -PFHxA =  &lt; 2 ppt
  -PFDoA =  &lt; 2 ppt
  -PFTrDA =  &lt; 2 ppt
  -PFUnA =  &lt; 2 ppt
  -PFTeDA =  &lt; 2 ppt
 -Sampling Point Snow: 
  -PFBS =  &lt; 2 ppt
  -PFHpA =  &lt; 2 ppt
  -PFHxS =  &lt; 2 ppt
  -PFNA =  &lt; 2 ppt
  -PFDA =  &lt; 2 ppt
  -PFHxA =  &lt; 2 ppt
  -PFDoA =  &lt; 2 ppt
  -PFTrDA =  &lt; 2 ppt
  -PFUnA =  &lt; 2 ppt
  -PFTeDA =  &lt; 2 ppt
 -Sampling Point FTB: 
  -PFBS =  &lt; 2 ppt
  -PFHpA =  &lt; 2 ppt
  -PFHxS =  &lt; 2 ppt
  -PFNA =  &lt; 2 ppt
  -PFDA =  &lt; 2 ppt
  -PFHxA =  &lt; 2 ppt
  -PFDoA =  &lt; 2 ppt
  -PFTrDA =  &lt; 2 ppt
  -PFUnA =  &lt; 2 ppt
  -PFTeDA =  &lt; 2 ppt
-POND Surface Water (Pre-Oxidation)
  -PFBS = 44 ppt 
  -PFBA = 11 ppt 
  -PFHpA = 10 ppt 
  -PFHxS = 2.2 ppt 
  -PFHxA = 12 ppt 
  -PFNA = 2 ppt 
  -PFOSA = 1.8 ppt 
  -PFPeA = 17 ppt 
 -POND Surface Water (Post-Oxidation) 
  -PFPeA = 24 ppt 
  -PFHpA = 11 ppt 
  -PFHxA = 13 ppt 
  -PFBS = 47 ppt 
  -PFBA = 22 ppt 
(Bennington College Labratory Results, 2020)
Norlite Soil Sampling Results [March 2020]:
 -Near River Grab Soil: 
  -PFDA = 320 ppt 
  -PFNA = 310 ppt 
  -PFPeA = 320 ppt 
 -Housing Grab Soil (Pre Oxidation): 
  -PFBA = 1500 ppt 
  -PFNA = 390 ppt 
 -Housing Grab Soil (Post Oxidation): 
  -PFBA = 480 ppt 
  -PFNA = 340 ppt 
  -PFPeA = 280 ppt 
 (Bennington College Labratory Results, 2020)</t>
  </si>
  <si>
    <t>Both Vermont and New Hampshire have been sending PFAS chamicals to the Norlite facility to be incinerates in recent years. The Norlite facility has not processed AFFF material since December 2019. Bennington college began water and soil sampling of areas surrouding the Norlite facility in the beginning of March 2020. Upon recieving the results of these tests, it was found that both the soil and surface water near the Norlite incinerator in Cohoes were found to be contaminated with PFAS chemicals (Hogue, 2020). The pattern of PFAS contamination in the soil and water around the Norolite facility resembles that of AFFF contamination at air force bases and firefighting training centers (Darmanjian &amp;  DiMascio, 2020)</t>
  </si>
  <si>
    <t>https://www.dec.ny.gov/press/122504.html</t>
  </si>
  <si>
    <t>https://drive.google.com/drive/folders/1CizbNVn_8X0a8338Em0XRyZDvLkYxD0Z</t>
  </si>
  <si>
    <t>Colesville Municipal Landfill</t>
  </si>
  <si>
    <t>https://cumulis.epa.gov/supercpad/cursites/csitinfo.cfm?id=0202237</t>
  </si>
  <si>
    <t>Dewey Loeffel Landfill</t>
  </si>
  <si>
    <t>https://cumulis.epa.gov/supercpad/SiteProfiles/index.cfm?fuseaction=second.docdata&amp;id=0201218</t>
  </si>
  <si>
    <t>DFSP Verona</t>
  </si>
  <si>
    <t>Verona, Oneida County, New York</t>
  </si>
  <si>
    <t>43.126261, -75.590641</t>
  </si>
  <si>
    <t>Firefighting foam used at DFSP Verona</t>
  </si>
  <si>
    <t>On-base groundwater monitoring wells [2017]:
 PFOS+PFOA = 86-1,300 ppt
(Sullivan 3.2018 - Addressing PFOS and PFOA)</t>
  </si>
  <si>
    <t>As of March 2018, actions are under development in coordination with regulators.
(Sullivan 3.2018 - Addressing PFOS and PFOA)</t>
  </si>
  <si>
    <t>https://www.dec.ny.gov/chemical/108831.html</t>
  </si>
  <si>
    <t>https://drive.google.com/drive/u/1/folders/1JMAyOlMPJ-YOx11t8u0cMymYlu_8h0lq</t>
  </si>
  <si>
    <t>https://drive.google.com/drive/folders/1sltlDu105VOjR5fdgjrT1B-wnQHSJq48</t>
  </si>
  <si>
    <t>East Hampton Airport</t>
  </si>
  <si>
    <t>East Hampton Town &amp; Wainscott, Suffolk County, New York</t>
  </si>
  <si>
    <t>Firefighting foam used at East Hampton Airport</t>
  </si>
  <si>
    <t>http://www.suffolkcountyny.gov/health/pfcwaterinfo</t>
  </si>
  <si>
    <t>East Hampton Private Wells:
- 258 samples collected
- PFAS detected in 135 wells, 9 detections exceed 70 ppt
(Chinese 5.15.2018 - Wainscott gets emergency declaration over water contamination)
Highest on-site groundwater detection - East Hampton Airport [2018]:
- PFOS = 290 ppt 
(Wright 1.8.2019 - State Finds High Concentrations Of Chemical Pollution At East Hampton Airport)</t>
  </si>
  <si>
    <t xml:space="preserve">The state DEC has funded point-of-enrty treatment water filtration systems in homes that exceed the 70 ppt advisory level. In May 2018, the East Hampton town board voted 5-0 to reimburse homeowners up to $3,000 for the installation of point-of-entry filtration systems for homes below 70 ppt, which expected to fund about 90 percent of the installation cost to homeowners. The town has budgeted $400,000 from its surplus fund to pay for the systems (Chinese 5.15.2018 - Wainscott gets emergency declaration over water contamination). On Oct. 2 2018, NY State announced $200 million in grants to help communities remove emerging contaminants from drinking water, including $9.7 million for a water main in Wainscott. The SCWA completed extending water mains to more than 500 homes in Wainscott in December 2018. (Wright 1.8.2019 - State Finds High Concentrations Of Chemical Pollution At East Hampton Airport)
</t>
  </si>
  <si>
    <t>Wainscott residents voiced concerns at 2018 town meetings, angered by the lack of action taken by the East Hampton Town Board members.  “I called and called. I was finally given the name of the person to talk to. I called her four times, and she never called back," said one individual. Some residents filed a class action lawsuit against 3M, other firefighting foam producers, and East Hampton (Murphy 5.1.2018 - Contaminated Water Has Residents Fuming).</t>
  </si>
  <si>
    <t>https://www.suffolkcountyny.gov</t>
  </si>
  <si>
    <t>https://drive.google.com/drive/u/1/folders/1d0DjiydD42Av8-CObChmwcEBnB4cYqn4</t>
  </si>
  <si>
    <t>Former Griffiss Air Force Base</t>
  </si>
  <si>
    <t>Rome, Oneida County, New York</t>
  </si>
  <si>
    <t>Firefighting foam used at Former Griffiss Air Force Base</t>
  </si>
  <si>
    <t>https://www.dec.ny.gov/data/DecDocs/633006/Report.HW.633006.2017-04-28.DRAFT%20SITE%20INSPECTION%20REPORT%20FOR%20AQUEOUS%20FILM%20FORMING%20FOAM%20(AFFF)%20AREAS.pdf</t>
  </si>
  <si>
    <t>On-base groundwater monitoring wells [2017]:
 - PFOS + PFOA = 641-61,233 ppt
(Sullivan 3.2018 - Addressing PFOS and PFOA)</t>
  </si>
  <si>
    <t>Highest on-base groundwater detections [2017]:
- PFBS = 700 ppt
- PFHpA = 1,300 ppt
- PFHxS = 11,400 ppt
- PFNA = 170 ppt
(Air Force, 11.1.2018 - Final SI Report for AFFF Areas Former Griffiss Air Force Base, New York)</t>
  </si>
  <si>
    <t>The Air Force conducted a Site Inspection (SI) of the base fire training area in 2015 to determine the presence of 14 PFAS compounds in soil, groundwater, surface water, and sediment at and down-gradient of the site.  PFAS were detected in all media, and in groundwater and surface water above the EPA Health Advisory Level of 70 ppt.  The AF conducted a base-wide Preliminary Assessment (PA) in 2015 to identify other potential areas of PFAS contamination at the base for sampling investigations.  This assessment identified 17 additional areas for investigation.  In 2016 the AF initiated a base-wide Site Inspection (SI) for the 17 AFFF sites identified in the PA, as well as 1 additional area. The AF has indicated that it will eventually conduct a follow-up Remedial Investigation (RI) to determine the full nature and extent of PFAS contamination at the Fire Training Area and AFFF SI sites where the presence of PFAS was confirmed.  The timeframe for this is not clear, however, and likely will be based on promulgation of regulatory standards for PFAS by NYSDEC and/or EPA. No further PFAS investigations are planned by the AF over the short term due to current AF policy, which calls for additional investigations only at areas in which there have been actual impacts to drinking water supplies.
(EPA - Griffiss Air Force Base)</t>
  </si>
  <si>
    <t>https://cumulis.epa.gov/supercpad/SiteProfiles/index.cfm?fuseaction=second.cleanup&amp;id=0202438</t>
  </si>
  <si>
    <t>https://drive.google.com/drive/u/1/folders/15lmpR24dL4_O4Wd3JRVIFDvPpoEIFr56</t>
  </si>
  <si>
    <t>Former Oak Materials John Street</t>
  </si>
  <si>
    <t>42.901205556, -73.353155556</t>
  </si>
  <si>
    <t>Dodge Industries developed PTFE coated fiberglass yarn, thread, and braiding operations, and began manufacturing at the John Street Facility in 1956. Dodge Industries was purchased by Oak Materials Group in 1967</t>
  </si>
  <si>
    <t>https://www.dec.ny.gov/cfmx/extapps/derexternal/haz/details.cfm?ProgNo=442049</t>
  </si>
  <si>
    <t>Fort Drum</t>
  </si>
  <si>
    <t>Fort Drum (CDP), Jefferson County, New York</t>
  </si>
  <si>
    <t>Firefighting foam used at Fort Drum</t>
  </si>
  <si>
    <t>https://home.army.mil/drum/application/files/8615/5535/5022/2018_Fort_Drum_AWQR.pdf</t>
  </si>
  <si>
    <t>On-base groundwater monitoring wells [2017]:
- PFOS + PFOA = 128-15,000 ppt
(Sullivan 3.2018 - Addressing PFOS and PFOA)
On-base drinking water [May - Nov 2018]:
- PFOS = ND
- PFOA = ND - 1.1 ppt
(Fort Drum Public Works 4.2019 - 2018 Annual Drinking Water Quality Report)</t>
  </si>
  <si>
    <t>On-base drinking water [May-Nov 2018]:
- PFBS = 1.0 - 2.6 ppt
- PFHpA = 1.5 - 4.7 ppt
- PFHxS = 2.1-6.2 ppt
- PFHxA = 10 - 31 ppt
(Fort Drum Public Works 4.2019 - 2018 Annual Drinking Water Quality Report)</t>
  </si>
  <si>
    <t>CERCLA Basewide Preliminary Assessment has begun. 
(Sullivan 3.2018 - Addressing PFOS and PFOA)</t>
  </si>
  <si>
    <t>https://drive.google.com/drive/u/1/folders/1d8_JvA_1p8m7b-d70TaKFZ_0KXQBSX04</t>
  </si>
  <si>
    <t>Gabreski Air National Guard Base</t>
  </si>
  <si>
    <t>Gabreski Airport</t>
  </si>
  <si>
    <t>Westhampton Beach, Suffolk County, New York</t>
  </si>
  <si>
    <t>Suspect AFFF used at base from 1970s until phase out in 2004.</t>
  </si>
  <si>
    <t>http://www.suffolkcountyny.gov/Departments/HealthServices/GroundWaterQualityWesthampton.aspx</t>
  </si>
  <si>
    <t>https://drive.google.com/file/d/10zKHQcmTmiVCvo-s0zkocYDTP_x4wyC8/view?usp=sharing</t>
  </si>
  <si>
    <t>Groundwater downgradient of current fire training area: 
- PFOA = 6,930 ppt
- PFOS = 58,900 ppt
Groundwater downgradient of former fire training area: 
- PFOA = 653 ppt  
- PFOS = 44,300 ppt
On-Base monitoring wells: 
- PFOS = 14,300 ppt
Public drinking water systems:
- PFOS + PFOA = ND - 530 ppt
(Sullivan, 3.2018)</t>
  </si>
  <si>
    <t>On April 25, 2016, NYSDEC added PFOS to the state’s hazardous substances list in order to make use of the State Superfund program. Monitoring was conducted by the Suffolk County Water Authority (SCWA) under the EPA’s Unregulated Contaminant Monitoring Rule, which found PFOS in public supply wells near the New York State Air National Guard Base at Gabreski Airport located at Old Riverhead Road in Westhampton Beach. The public water supply is being treated to remove contamination and currently meets all state and federal drinking water standards, as well as the US EPA health advisory level for PFOS and perfluorooctanoic acid (PFOA). NYS to pay for private residential wells in affected area to be linked up with municipal system, work w/ County to provide bottled water &amp; inform residents 
Base purchases DW water from Suffolk County. The County took action by blending and taking DW wells out of service. The County is currently installing GAC filters.</t>
  </si>
  <si>
    <t>https://drive.google.com/drive/u/0/folders/1QlNV6LuKXVVR_wXkBvwUSo8aIhJF93Qh</t>
  </si>
  <si>
    <t>Hampton Bays Fire Station</t>
  </si>
  <si>
    <t>Hampton Bays, Suffolk County, New York</t>
  </si>
  <si>
    <t>Firefighting foam used at Hampton Bays Fire Station</t>
  </si>
  <si>
    <t>https://www.nrdc.org/experts/joan-leary-matthews/undrinkable-water-hampton-bays-ny-edition</t>
  </si>
  <si>
    <t>Hampton Bays Municipal Water:
[2017]
- PFOS = 79 ppt, 41 ppt [2015], 82 ppt [2014]
- PFOA = 6.8 ppt
- PFOS + PFOA = 85.8 ppt
(Hampton Bays 8.2017 - Letter to Residents)
(EPA - UCMR3)
Highest on-site groundwater detection - Hampton Bays Fire Station [2018]:
- PFOS = 2,400 ppt 
(Schwartz 2.27.2019 - New York State adds Hampton Bays fire station to Superfund registry)</t>
  </si>
  <si>
    <t>The contaminated well was taken off-line in May 2016, and testing was expanded to the other two wells at the well field, both of which showed PFOS and PFOA, resulting in the closure of those wells in the summer and fall of 2017 (Hampton Bays 8.2017 - Letter to Residents). The Southhampton Town Board, which serves as the commissioners of the water district, approved the spending of $1 million to install carbon filtration systems on the affected wells. In July 2018, two of the three wells came back online following the completion of the filtration systems (Gordon 7.24.2018 - Hampton Bays Water District Gets Green Light).</t>
  </si>
  <si>
    <t>Residents have shown distrust of local leaders and believe that officials aren't doing enough to clean up the contamination and prevent future contamination. Many residents spoke out in the article "This Blue-Collar Hamptons Town Has Dealt With 4 Tainted Water Crises In 2 Years" (Kaufman 7.27.2018 - This Blue-Collar Hamptons Town Has Dealt).</t>
  </si>
  <si>
    <t>https://www.dec.ny.gov/data/der/factsheet/152249riwpeng.pdf</t>
  </si>
  <si>
    <t>https://drive.google.com/drive/u/1/folders/1OQHUOrhleHTwsoUaTm3OiNYyaNeLanG8</t>
  </si>
  <si>
    <t>Hancock Field Air National Guard Base</t>
  </si>
  <si>
    <t>Syracuse, Onondaga County, New York</t>
  </si>
  <si>
    <t>Firefighting foam used at Hancock Field Air National Guard Base</t>
  </si>
  <si>
    <t>https://drive.google.com/file/d/1qNmonYjOOSOyzNY2LDEHxE8TCSARLBSG/view?usp=sharing</t>
  </si>
  <si>
    <t>Highest on-base groundwater detections [2018]:
 -PFOA+PFOS = 139,200 ppt
 -PFOA = 9,500 ppt
 -PFOS = 130,000 ppt
(Air Force 03.01.2019 - Phase 2 Regional SI for PFAS at Hancock Field ANGB)</t>
  </si>
  <si>
    <t>Highest on-base groundwater detections [2018]:
 -PFBS = 5,700 ppt 
 -PFHpA = 3,700 ppt 
 -PFHxS = 42,000 ppt 
 -PFNA = 8,500 ppt
(Air Force 03.01.2019 - Phase 2 Regional SI for PFAS at Hancock Field ANGB)</t>
  </si>
  <si>
    <t>The Air Force hired a contractor to conduct site testing of soil, sediment, surface water, and groundwater between April and May 2018. Of the 13 PRL's tested as part of the site investigation, 12 of them were determined to warrant further investigation to determine the nature and extent of PFAS contamination. It is also recommended that additional sites be sampled after considering groundwater and surface water flow paths. 
(Air Force 03.01.2019 - Phase 2 Regional SI for PFAS at Hancock Field ANGB)</t>
  </si>
  <si>
    <t>https://drive.google.com/drive/u/0/folders/1xR3kwFn_KpiXVcZFpwa6sIZVJVtj97tJ</t>
  </si>
  <si>
    <t>Hoosick Falls Landfill</t>
  </si>
  <si>
    <t>42.917924034, -73.357152543</t>
  </si>
  <si>
    <t>https://www.dec.ny.gov/chemical/108791.html</t>
  </si>
  <si>
    <t>https://www.dec.ny.gov/docs/remediation_hudson_pdf/hflscrappept1.pdf</t>
  </si>
  <si>
    <t>https://hoosickareacpwg.org/#overview</t>
  </si>
  <si>
    <t>https://www.dec.ny.gov/cfmx/extapps/derexternal/haz/details.cfm?ProgNo=442007</t>
  </si>
  <si>
    <t>https://drive.google.com/drive/u/0/folders/1DifDALn_wCM_1Az-CZXphjTepIEQ6jrD</t>
  </si>
  <si>
    <t>Horsehead Training Site</t>
  </si>
  <si>
    <t>Horseheads, Chemung County, New York</t>
  </si>
  <si>
    <t>Naval Weapons Industrial Reserve Plant Bethpage</t>
  </si>
  <si>
    <t>https://drive.google.com/file/d/1-mNh4ipXnrGoiFAR06fE3r4kdG8fragb/view?usp=sharing</t>
  </si>
  <si>
    <t>https://drive.google.com/drive/u/0/folders/1K69wEiHHoyQsr7DXlN8B6IfdEttdfvFB</t>
  </si>
  <si>
    <t>Naval Weapons Industrial Reserve Plant, Calverton</t>
  </si>
  <si>
    <t>Riverhead, Suffolk County, New York</t>
  </si>
  <si>
    <t>Firefighting foam used at Naval Weapons Industrial Reserve Plant, Calverton</t>
  </si>
  <si>
    <t>On-base groundwater monitoring wells [2017]:
- PFOS + PFOA = 89-2,700 ppt
(Sullivan 3.2018 - Addressing PFOS and PFOA)
Off-base private drinking water [2018]:
- PFOS + PFOA = 4.61 - 16.83 ppt
(NAVFAC 10.14.2019 - PFAS Drinking Water Well Sampling)</t>
  </si>
  <si>
    <t>In Fall 2018, the Navy sampled 14 private wells in the vicinity of the Grumman/Calverton property. Plans to resample will occur in Fall 2019 to validate the results of the testing. In April 2019, the Navy started investigating the potential PFAS areas of concerns on the Grumman Facility. Investigations at the Site 2 – Former Fire Training Area and the Aircraft Paint Hangars is continuing in 2019 as well. The Navy has prepared a draft PA and shared it with New York regulators -New York Department of Health and New York State Department of Environmental Conservation. The Navy is conducting investigating on the areas identified in the PA as “Further PFAS Assessment Recommended” in order to evaluate whether these contaminants are in media (NAVFAC 10.14.2019 - PFAS Drinking Water Well Sampling).</t>
  </si>
  <si>
    <t>https://www.navfac.navy.mil/products_and_services/ev/products_and_services/env_restoration/installation_map/navfac_atlantic/midlant/calverton.html</t>
  </si>
  <si>
    <t>Local environmentalists have requested that the Navy expand residential well testing in the vicinity of Riverhead. The Navy responded, telling residents that they would broaden the sampling area if PFAS was discovered in the initial wells tested (Salamanca 10.11.2018 - Town, environmentalists want Navy to expand).
As of April 13, 2020, the Waterloo Village Board joined the class-action lawsuit against the manufacturer of AFFF, which has been found to be contaminating the water in Seneca Lake (sed for the public's water supply). New York City-based Napoli-Shkolnik will be conducting the investigation and taking legal action (Shaw, 4.20.2020)</t>
  </si>
  <si>
    <t>https://www.navfac.navy.mil/products_and_services/ev/products_and_services/env_restoration/installation_map/navfac_atlantic/midlant/calverton/pfas.html</t>
  </si>
  <si>
    <t>https://drive.google.com/drive/u/1/folders/11zXVbppZmJxvqdmVOhR1TTCyXPhd7-eP</t>
  </si>
  <si>
    <t>New Windsor Landfill</t>
  </si>
  <si>
    <t>New Windsor, Orange County, New York</t>
  </si>
  <si>
    <t>41.494559, -74.079426</t>
  </si>
  <si>
    <t>Firefighting foam used at Stewart Air National Guard Base / Stewart International Airport</t>
  </si>
  <si>
    <t>https://www.recordonline.com/news/20190502/new-windsor-closing-wells-after-toxic-chemicals-found</t>
  </si>
  <si>
    <t>New Windsor Landfill highest groundwater detections [2016]:
 -PFOS = 50.3 ppt
 -PFOA = 40.4 ppt
(NYSDEC, Aug.2016)</t>
  </si>
  <si>
    <t>Highest gw detections at former New Windsor Landfill [2016]:
 -PFHxS = 86.6 ppt
 -PFHpA = 5.9 ppt
 -PFBS = 23.9 ppt
(NYSDEC, Aug.2016)</t>
  </si>
  <si>
    <t>EPA (UCMR3)</t>
  </si>
  <si>
    <t xml:space="preserve">New Windsor shut down it Butterhill Park wells in April 2019 after PFOS and PFOA was detected in the water. Detections were below the 10 ppt advisory level recommended by the New York State Drinking Water Quality Council. A treatment system for Butterhill will be installed, with $12 million of the total $18 million provided by New York City's Department of Environmental Protection (Randall 5.2.2019 - New Windsor closing wells). The town began using water from the Catskill Aqueduct following the shut down of the Butterhill wells (Randall, 5.15.2019 - New Windsor begins drawing from new water source). </t>
  </si>
  <si>
    <t>As of July 2019, 98 claims have been filed against the City of New Windsor for damages related to PFAS contamination in the public drinking water supply (Randall 7.23.3019 - 98 claims filed against New Windsor).</t>
  </si>
  <si>
    <t>Yes - New York State has funded provision of bottled water, municipal water supply extension and connections for private residences in the Town of New Windsor, with wells impacted by PFAS (NYS DEC - Newburgh Information for Communities Impacted by PFAS).</t>
  </si>
  <si>
    <t>https://drive.google.com/drive/u/0/folders/1lp-Vg9gQLEFORUwhxfrw4HGxQkrBcEZt</t>
  </si>
  <si>
    <t>Niagara Falls Air Reserve Station</t>
  </si>
  <si>
    <t>Niagara Falls, Niagara County, New York</t>
  </si>
  <si>
    <t>Firefighting foam used at Niagara Falls Air Reserve Station</t>
  </si>
  <si>
    <t>https://www.dec.ny.gov/data/DecDocs/932106/Report.RCRA.932106.2019-01-10.Final_Site_Inspection_Report_AFFF_at_NFARS.pdf</t>
  </si>
  <si>
    <t>https://drive.google.com/file/d/1H9kw_0L98kFrYugYvq4nJy0e2w0kpbF8/view?usp=sharing</t>
  </si>
  <si>
    <t>Highest on-base groundwater detections [2018]:
 -PFOA+PFOS = 1,310,000 ppt
 -PFOA = 110,000 ppt
 -PFOS = 1,200,000 ppt
(Air Force 12.18.2018 - Final SI Report for PFAS at Niagara Falls ARS)</t>
  </si>
  <si>
    <t>Highest on-base groundwater detections [2018]:
 -PFBS = 31,000 ppt
 -6:2FTS = 86,000 ppt
 -8:2FTS = 11,000 ppt
 -PFBA = 36,000 ppt
 -PFHpA = 30,000 ppt
 -PFHxS = 870,000 ppt
 -PFHxA = 230,000 ppt
 -PFNA = 14,000 ppt
 -PFOSA = 22,000 ppt
 -PFPeA = 68,000 ppt
(Air Force 12.18.2018 - Final SI Report for PFAS at Niagara Falls ARS)</t>
  </si>
  <si>
    <t>Completed basewide Site Inspection including sampling of surface water, groundwater, soil, and sediment in August 2017. An RI was recommended at all sites tested (eight total) to determine the extent of contamination.
(Air Force 12.18.2018 - Final SI Report for PFAS at Niagara Falls ARS)</t>
  </si>
  <si>
    <t>Groundwater was identified as a media of concern at seven of the eight AFFF areas. Soil was identified as a media of concern at seven of the eight AFFF areas and sediment was a media of concern at three of eight AFFF areas. Surface water was a media of concern at three of the eight AFFF areas as well.
(Air Force 12.18.2018 - Final SI Report for PFAS at Niagara Falls ARS)</t>
  </si>
  <si>
    <t>https://drive.google.com/drive/u/0/folders/1q3MzUIlCojpumfvLuW44C7dOcSjZwNAu</t>
  </si>
  <si>
    <t>Oak Materials River Road</t>
  </si>
  <si>
    <t>42.891325911, -73.359838112</t>
  </si>
  <si>
    <t>From around 1967 through around 2000, various manufacturing operations were conducted at this site involving a procession of parties including the Oak Materials Group of Oak Industries and Allied Signal. Activities included the manufacture of flexible films and foils and flexible laminates for the electronics industry and skiving of Teflon tapes and machining Teflon parts. An abandoned landfill was located on the property.</t>
  </si>
  <si>
    <t>https://www.dec.ny.gov/cfmx/extapps/derexternal/haz/details.cfm?ProgNo=442008</t>
  </si>
  <si>
    <t>Onondaga Lake</t>
  </si>
  <si>
    <t>https://cumulis.epa.gov/supercpad/SiteProfiles/index.cfm?fuseaction=second.docdata&amp;id=0203382</t>
  </si>
  <si>
    <t>Petersburgh Landfill</t>
  </si>
  <si>
    <t>Petersburgh/Rensselaer County, New York</t>
  </si>
  <si>
    <t>42.725725, -73.325547222</t>
  </si>
  <si>
    <t>https://www.dec.ny.gov/chemical/108820.html</t>
  </si>
  <si>
    <t>Petersburgh Landfill Monitoring Wells:
- PFOA = 1,600 ppt
Petersburgh Landfill Leachate Sample:
- PFOA = 4,200 ppt
(New York State - Environmental Remediation Databases Details: Petersburgh Landfill)</t>
  </si>
  <si>
    <t>https://www.dec.ny.gov/cfmx/extapps/derexternal/haz/details.cfm?ProgNo=442054</t>
  </si>
  <si>
    <t>Plattsburgh International Airport</t>
  </si>
  <si>
    <t>Plattsburgh Air Force Base</t>
  </si>
  <si>
    <t>Plattsburgh, New York</t>
  </si>
  <si>
    <t>Firefighting Foam used at Plattsburgh Airforce Base</t>
  </si>
  <si>
    <t>https://www.northcountrypublicradio.org/news/story/30828/20160129/air-force-finds-chemicals-in-groundwater-near-former-plattsburgh-base</t>
  </si>
  <si>
    <t>(off-base drinking water) PFOS+PFOA = 90-412 ppt
(on-base grondwater) PFOS+PFOA = 258-1,045,000 ppt</t>
  </si>
  <si>
    <t xml:space="preserve">Was declared a superfund site in 1989. Off-Base: [Installed GAC systems for 3 private wells, gave 1 resident bottled water because physical constraints prevented filter installation. Connection of private water well owners to public water supply planned for fall 2017 or spring 2018.] </t>
  </si>
  <si>
    <t>https://cumulis.epa.gov/supercpad/SiteProfiles/index.cfm?fuseaction=second.cleanup&amp;id=0202439</t>
  </si>
  <si>
    <t>Off-Base Drinking water: [4 out of 53 private drinking water wells exceeded the LHA] 
On-Base Groundwater: [22 out of 31 on-base groundwater monitoring well samples exceeded the LHA]</t>
  </si>
  <si>
    <t>https://cumulis.epa.gov/supercpad/SiteProfiles/index.cfm?fuseaction=second.Healthenv&amp;id=0202439</t>
  </si>
  <si>
    <t xml:space="preserve"> </t>
  </si>
  <si>
    <t>https://drive.google.com/drive/u/0/folders/16AFzaQ9SZ1P7_iFmbH9sM7uW5W0Knj1L</t>
  </si>
  <si>
    <t>Saint-Gobain Performance Plastics and Honeywell manufacturing plant</t>
  </si>
  <si>
    <t>http://www.timesunion.com/local/article/Saint-Gobain-Honeywell-sued-over-Hoosick-Falls-10814472.php</t>
  </si>
  <si>
    <t>https://www.health.ny.gov/environmental/investigations/hoosick/images/results_dist.jpg</t>
  </si>
  <si>
    <t>PFOA (Private wells: 8.6- 412 ppt;  Groundwater near Saint Gobain: 20- 18,000 ppt;  Dump: 21,000 ppt;  Hoosic River: 9- 17 ppt)</t>
  </si>
  <si>
    <t>Hoosick Falls resident Michael Hickey took samples of his water and had them tested for any potential contamiants, revealing the presennce of PFAS chemicals. Additional testing by the state revealed widespread contamination of the towns water with toxic PFAS chemicals used at the nearby Saint-Gobain Performance Plastics Facility (Begam, 2019).</t>
  </si>
  <si>
    <t xml:space="preserve">Declared Superfund site; NY DEC add PFOS/PFOA to hazardous substances list (Aug.2017). 4 PFOA bills introduced to NY legislature (July 2016). 12 member Drinking Water Quality Council named by Gov Cuomo must provide ideas for max PFOA levels by 10/2/18. 
The EPA completed a Technical Assistance Needs Assessment for the Hoosick Falls area in September 2018. The TANA report made some recommendations, one of which is to support a community-based discussion group. The NY DEC has proposed the Hoosick Area Community Participation Work Group, which would gather input, work with government agencies, and allow residents to learn more about the technical side of the ongoing PFAS investigation.
</t>
  </si>
  <si>
    <t>Several federal class action lawsuits, property suits, and a personal injury lawsuit filed against Saint Gobain/Honeywell. Town voted to reject $1.05M settlement with Saint Gobain and Honeywell in 2017. Town accepts $330k from SG/Honeywell (2.28.2018)
A appellate court's May 18, 2020 a decision in the federal Second Circut upheld the plaintiffs' request for continuing medical momitoring of residents. As a result, if the plaintiffs wer to tin the federal lawsuit againast St. Gobain and Honeywell corporations, medical monitoring costs may be included in the total sum (Karlin, 2020).</t>
  </si>
  <si>
    <t>The town of Hoosick and village of Hoosick Falls are forming a working group of residents and business owners to participate in discussions on cleanup work at PFOA-contaminated sites. The Paige Group, an independent, third-party facilitator, has been engaged to help form and manage what will be called the Hoosick Area Community Participation Work Group, designed to provide local residents with a voice and encourage discussion about the Hoosick area state Superfund sites and related water quality projects. - Bennington Banner (see link in column AQ)</t>
  </si>
  <si>
    <t>https://cumulis.epa.gov/supercpad/SiteProfiles/index.cfm?fuseaction=second.docdata&amp;id=0202702</t>
  </si>
  <si>
    <t>https://drive.google.com/drive/u/0/folders/1d4eqGyOA1V2J8JeZ7U181IlMMJOozmIA</t>
  </si>
  <si>
    <t>Schenectady Air National Guard Base</t>
  </si>
  <si>
    <t>Scotia, New York</t>
  </si>
  <si>
    <t>https://drive.google.com/file/d/1TgdfMhaCqRIAxsdufUgRT4CQU4_V0YLB/view?usp=sharing</t>
  </si>
  <si>
    <t>Seneca Army Ammunition Plant (Depot)</t>
  </si>
  <si>
    <t>Seneca County, New York</t>
  </si>
  <si>
    <t>Firefighting foam used at, or industrial emissions from Seneca Army Ammunition Plant</t>
  </si>
  <si>
    <t>On-base groundwater monitoring wells [2017]
- PFOS + PFOA = 580-89,000 ppt
(Sullivan 3.2018 - Addressing PFOS and PFOA)
Village of Waterloo municipal wells [Sep 2019]:
- PFOA = 1.24 ppt
(Shaw 10.13.2019 - Low levels of PFAS found in Waterloo)</t>
  </si>
  <si>
    <t>Village of Waterloo municipal wells [Sep 2019]:
- PFHxS = 2.83 ppt
(Shaw 10.13.2019 - Low levels of PFAS found in Waterloo)</t>
  </si>
  <si>
    <t xml:space="preserve">The SI sampling took place in April 2017, and the draft SI report was submitted in October 2017. EPA and NYSDEC reviewed the report and submitted comments to the Army. A final report was issued in 2018 and approved by EPA and NYSDEC. A draft work plan for an Expanded SI (ESI) was submitted by the Army in 2018. A final work plan was issued in December 2018.  EPA and NYSDEC approved the final work plan with provisions.  EPA requested that future investigations include soil at the sites as well as groundwater in the deeper bedrock aquifer.  EPA also requested that the Army conduct a Preliminary Assessment (PA) of the entire former depot to determine whether AFFF may have been used or stored at other areas of the former depot. Fieldwork for the ESI began in May 2019. Sampling of 22 off-depot drinking water wells was conducted by NYSDOH in 2018.  None of the wells had PFAS above EPA’s HAL (EPA - Seneca Army Depot Romulus, NY). In September 2019, drinking water sampling was conducted in the nearby Village of Waterloo. Efforts are in place to obtain funding for a granular-activated carbon system to be included in the current water treatment plant upgrade project (Shaw 10.13.2019 - Low levels of PFAS found in Waterloo). </t>
  </si>
  <si>
    <t>https://cumulis.epa.gov/supercpad/SiteProfiles/index.cfm?fuseaction=second.cleanup&amp;id=0202425</t>
  </si>
  <si>
    <t>16 out of 43 on-base monitoring wells above the LHA; Airfield below LHA, the Fire Training Area below LHA, and the Fire training and demonstration pad exceeded LHA.
(Sullivan 3.2018 - Addressing PFOS and PFOA)</t>
  </si>
  <si>
    <t>https://cumulis.epa.gov/supercpad/cursites/csitinfo.cfm?id=0202425</t>
  </si>
  <si>
    <t>https://drive.google.com/drive/u/1/folders/13famj5c7YjnCwp_CasTacxmNBxZndf7p</t>
  </si>
  <si>
    <t>Stewart Air National Guard Base</t>
  </si>
  <si>
    <t>Stewart International Airport</t>
  </si>
  <si>
    <t>City of Newburgh, Town of Newburgh, and Town of New Windsor, Orange County, New York</t>
  </si>
  <si>
    <t>https://drive.google.com/file/d/1E__ASqCx5wr5t-8QdchoE-v0Q6lKPjBl/view?usp=sharing</t>
  </si>
  <si>
    <t>Highest gw/sw detections at Stewart ANGB outfalls [2016]:
 -PFOS = 5,900 ppt
 -PFOA = 220 ppt
(NYSDEC, Aug.2016)</t>
  </si>
  <si>
    <t>City of Newburgh drinking water system [2013-2014]:
 -PFHxS = 57-70 ppt
 -PFHpA = 17-21 ppt
(UCMR3 via EWG Tapwater Database)
Highest gw/sw detections at Stewart ANGB outfalls [2016]:
 -PFHxS = 430 ppt
 -PFHpA = 130 ppt
 -PFNA = 43 ppt
 -PFBS = 50 ppt
(NYSDEC, Aug.2016)
New Windsor Consolidated Water Dept [drinking water, 2014]:
 -PFHxS = ND-53.6 ppt
 -PFHpA = ND=19 ppt
(UCMR3 via EWG Tap Water Database)
Highest gw detections at former New Windsor Landfill [2016]:
 -PFHxS = 86.6 ppt
 -PFHpA = 5.9 ppt
 -PFBS = 23.9 ppt
(NYSDEC, Aug.2016)</t>
  </si>
  <si>
    <t>In May 2015, City of Newburgh issues their 2014 Annual Water Quality Report with PFOS contamination identified in Washington Lake.  In February 2016, Gov Cuomo forms the Water Quality Rapid Response Team.  March 2016: DEC commences sampling efforts to identify potential source(s) of contamination.  In April 2016, DOH and DEC continue sampling in watershed; DEC confirms that Brown’s Pond is PFOS‐free; DOH commences optimization work on the current water system and confirms that an aqueduct connection and pump station are viable alternative water sources.  In May 2016, DOH and DEC continue ongoing sampling in watershed and engagement with Newburgh City government. DEC determines that Stewart Air National Guard Base is contributing to high concentrations of PFOS in the watershed via storm water outfalls.  In June 2016, DEC and DOH identify funding sources and contracts for NYC water payments, GAC system, and Brown’s Pond pipe/valve infrastructure upgrades. NYSDOT commences investigation. In August 2016, DEC lists Stewart Air National Guard Base as Class 2 state Superfund site, names Stewart International Airport as P‐site. In October 2016, Improvements to Catskill Aqueduct connection begins, DOT investigation results released, biomonitoring (blood testing) program announced. In October 2017, GAC Treatment system building is completed. In December 2017, Waterline extension work initiated in the Town of New Windsor. In February 2018, DEC and DOT meet with DoD officials to discuss IRM at Rec Pond; DEC begins connecting impacted residents in the Town of New Windsor to recently extended public water supply line. (NYSDEC, 2018 - Newburgh, DEC &amp; DOH Timeline of Activities)
Where contaminants are detected in private wells, DEC provided bottled water as an interim measure, and installed point of entry treatment (POET) systems or connections to the municipal water supply as long-term solutions. In the Leary Lane, Coranas Lane and Steele Road areas, an extension of municipal water lines is currently being designed and installed. (NYSDEC - Newburgh: Information for Communities Impacted by PFAS)</t>
  </si>
  <si>
    <t xml:space="preserve">Public meetings were held in the City of Newburgh on June 20, 2016, September 19, 2016, October 25, 2016, and December 5, 2016 to present the findings of the state's investigations, discuss planned actions, and to hear the concerns of the community. An additional meeting was held February 6, 2017 to give an update on Beaver Dam Lake. DEC and DOH have attended City Council meetings on November 27, 2017 and January 8, 2018, and hosted an Availability Session at the City of Newburgh Activities Center on February 5, 2018. (NYSDEC - Newburgh: Information for Communities Impacted by PFAS)
</t>
  </si>
  <si>
    <t xml:space="preserve">-Construction of a permanent piped connection between the Catskill Aqueduct and the City of Newburgh's pump station was completed and became operational at the end of December 2016. 
-A fill-pipe from the Catskill Aqueduct to Brown's Pond was also installed by DEC in the Spring of 2017 which allows the City of Newburgh to fill Brown's Pond when necessary. The state has also begun the design of a carbon filtration plant for Newburgh. 
-Where PFASs have been detected in private wells, DEC provided bottled water and installed point of entry treatment (POET) systems or connections to the municipal water supply as long-term solutions. 
-The state also built and operated a system to draw down Washington Lake - by pumping and filtering lake water and then discharging clean water into Silver Stream - in order to protect the integrity of the Washington Lake dam.   
-The State Health Department offered blood testing to people in the Newburgh area with concerns about their past exposures to PFOS from Nov 2016 - Dec 2017. More than 3,500 people had serum samples analyzed for PFCs during this first round of blood testing. Plans for a second round of blood testing for Newburgh area residents will be announced at a later date.
</t>
  </si>
  <si>
    <t>https://www.cityofnewburgh-ny.gov/water-department/pages/2016-pfos-contamination-water-crisis-update
http://www.dec.ny.gov/chemical/108825.html</t>
  </si>
  <si>
    <t>https://drive.google.com/drive/u/0/folders/175ZyX1pDNWrQIGZCEmIJjgEoIiz1nyHc</t>
  </si>
  <si>
    <t>Suffolk County Firematics Training Facility</t>
  </si>
  <si>
    <t>Yaphank, Suffolk County, New York</t>
  </si>
  <si>
    <t>Firefighting foam used at Suffolk County Firematics Training Facility</t>
  </si>
  <si>
    <t>https://patch.com/new-york/westhampton-hamptonbays/toxic-pfas-chemical-found-long-island-here-s-where</t>
  </si>
  <si>
    <t>Suffolk County Firematics Training Facility [Nov 2016 - Dec 2017]:
- PFOS = ND - 3520 ppt 
- PFOA = ND - 330 ppt
(Suffolk County Department of Health Services 12.2017 - Temporary Profile Monitoring Well PFAS Data)</t>
  </si>
  <si>
    <t>Suffolk County Firematics Training Facility [Nov 2016 - Dec 2017]:
- PFHxS = ND - 1,020 ppt
- PFHpA = ND - 234 ppt
- PFNA = ND - 552 ppt
(Suffolk County Department of Health Services 12.2017 - Temporary Profile Monitoring Well PFAS Data)</t>
  </si>
  <si>
    <t>In July 2016, SCDHS begain sampling for PFAS. In October 2016, the county entered an agreement with the Suffolk County Water Authority to connect all residents in the area to a public water supply. As of March 2018, 45 homes were connected to public water at no cost. In April 2017, the Firematics site was designated as a Superfund Site.  In August 2017, the county made an agreement with the New York State Department of Environmental Conservation, through which the county agreed to investigate and fully remediate the contaminated area. 
(Long Island News 8.2.2017 - Progress Continues in Response to PFC Impacts at Yaphank Firematics Site)</t>
  </si>
  <si>
    <t>https://www.suffolkcountyny.gov/Departments/Health-Services/Environmental-Quality/Groundwater-Quality-in-Yaphank</t>
  </si>
  <si>
    <t>Community members in Yaphank, NY filed a lawsuit against The 3M Co., Tyco Fire Products LP, which manufacutred fluorinated AFFF firefighting foams used at Suffolk County Firematics Training Facility that subsequently contaminated their water supply.
(Mallari-Torres 12.13.2017 - Yaphank, New York residents file suit over alleged contamination of water supply)</t>
  </si>
  <si>
    <t>Firematics served as Suffolk County’s firefighting training facility since 1959 and used PFC-containing foam until May 2016, when chemicals in the foam were classified as hazardous substances by NYS.
(Long Island News 8.2.2017 - Progress Continues in Response to PFC Impacts)</t>
  </si>
  <si>
    <t>https://drive.google.com/drive/u/1/folders/1Pw_YyB7LoSyOD4UXj86GrkjBwjiUmclI</t>
  </si>
  <si>
    <t>Taconic Plastics Factory</t>
  </si>
  <si>
    <t>Taconic Plastics Limited factory (owned by Saint-Gobain) and Petersburgh Landfill.</t>
  </si>
  <si>
    <t>Petersburgh Municipal Water [2016]:
- PFOA = 93.3 ppt [Well #2], 95.9 ppt [finished water sample]
(WRGB 2.20.2016 - PFOAs found in Petersburgh water)
Private Wells Near Taconic Factory
- PFOA = 20 - 2100 ppt 
(PFAS Project - Rensselaer County and Petersburgh, New York)</t>
  </si>
  <si>
    <t>2016, but DEC had documents showing high PFOA in 2004</t>
  </si>
  <si>
    <t xml:space="preserve">Taconic first alerted NY DEC about contamination in 2005, however the state did not investigate further. The New York State Department of Health began testing Petersburgh's water supply in 2016. The Town of Petersburgh did the same (Ward 2.15.2016 - Town board approves conducting its own water testing in Petersburgh). The NY DEC declared PFOS a hazardous substance, which took effect on April 25, 2016. The change allows the DEC to regulate the handling and storage of PFOS and also allows the state to remediate contaminated sites under NY’s state superfund program (Riverkeeper 7.2016 - Contamination of the Drinking Water Reservoir and Watershed of the City of Newburgh) In 2018, the state Department of Environmental Conservation began investigating contamination from air deposition in Petersburgh (Lombardo 8.2.2018 - Study finds airborne spread of PFOA contamination). In August 2018, the Petersburgh Town Board approved spending $1.2 million to upgrade the town's water district by establishing new wells, which service 80 properties. Taconic funded $470,000 of the cost. The town applied for a state grant to cover the rest (Fries 8.20.2018 - Costs rise in Petersburgh's battle to clean up PFOA contamination). </t>
  </si>
  <si>
    <t xml:space="preserve">Community members greated a group called PFOA Water Contamination Community Support in 2016, with the purpose of sharing information and connecting with other area residents. </t>
  </si>
  <si>
    <t>https://drive.google.com/drive/u/1/folders/1Cv7_qSjwnbh62BvGEcCLExvqDqdl-88S</t>
  </si>
  <si>
    <t>West Point Military Reservation</t>
  </si>
  <si>
    <t>West Point, Orange County, New York</t>
  </si>
  <si>
    <t>Westchester County Airport</t>
  </si>
  <si>
    <t>Westchester County, New York</t>
  </si>
  <si>
    <t>Firefighting foam used at Westchester County Airport</t>
  </si>
  <si>
    <t xml:space="preserve">http://crcairport.org/wp-content/uploads/2018/01/letter.VCP_.V00499.V00611.2017-08-18.WCA_Followup_PFCs.pdf   </t>
  </si>
  <si>
    <t xml:space="preserve">Highest non-municipal supply well detections: 
1-3 New King Street, West Harrison, NY
- PFOS + PFOA = 96 ppt
(NYSDEC 8.18.2017 - Request for Sampling PFCs at Westchester County Airport)
Highest on-site groundwater detection - Westchester County Airport [Sep 2018]:
- PFOS + PFOA = 14,940 ppt
(Yonkers Times 5.4.2019 - Coalition Against County Airport Expansion Cites 'Forever Chemicals') </t>
  </si>
  <si>
    <t xml:space="preserve">Westchester County Airport Groundwater Highest Detection [Sep 2018]
- Total Tested PFAS = 57,390 ppt
(Yonkers Times 5.4.2019 - Coalition Against County Airport Expansion Cites 'Forever Chemicals') </t>
  </si>
  <si>
    <t>In July 2017, NY DEC issued letter to Westchester County saying PFOS/PFOA were detected near Airport; called for testing of 14 county wells, for county to install water treatment system &amp; provide bottled water until then (NYSDEC 8.18.2017 - Request for Sampling PFCs at Westchester County Airport)</t>
  </si>
  <si>
    <t>http://crcairport.org/wp-content/uploads/2018/01/letter.VCP_.V00499.V00611.2017-08-18.WCA_Followup_PFCs.pdf</t>
  </si>
  <si>
    <t>https://drive.google.com/drive/u/1/folders/13FLgWN0x0W8gqLvo64C4XgST8RdyYR9o</t>
  </si>
  <si>
    <t>Charlotte-Douglas International Airport</t>
  </si>
  <si>
    <t>Charlotte Air National Guard Base</t>
  </si>
  <si>
    <t>North Carolina</t>
  </si>
  <si>
    <t>Charlotte, Mecklenburg County, North Carolina</t>
  </si>
  <si>
    <t>Firefighting foam used at Charlotte-Douglas International Airport / Charlotte Air National Guard Base</t>
  </si>
  <si>
    <t>https://drive.google.com/file/d/1dgsueIcGg9_QyJ28Q_tg-2wWIwWvAQ2u/view?usp=sharing</t>
  </si>
  <si>
    <t>Highest on-base groundwater detections [2018]:
 PFOA + PFOS = 10,100 ppt
 PFOA = 4,100 ppt
 PFOS = 6,000 ppt
(Air National Guard 4.10.19)</t>
  </si>
  <si>
    <t>Highest on-base groundwater detections [2018]:
 PFBS = 1,300 ppt 
 PFHpA = 1,100 ppt 
 PFHxS = 9,100 ppt 
 PFNA = 220 ppt
(Air National Guard 4.10.19)</t>
  </si>
  <si>
    <t>In general, additional samples are required at each PRL to establish the nature and extent of PFOS/PFOA constituents for each applicable medium and to determine if there is a complete receptor pathway. For soil, additional samples are recommended to determine if a defined source area exists, and if so, what the vertical and horizontal extents for both the vadose and saturated zones are. Additional groundwater sampling is recommended to determine the extent of PFOS/PFOA impacts within and beyond the Installation boundary. Additional sediment and surface water samples should be collected up- and downstream of the Installation boundary at Outfall SDO-004 and Outfall SDO-005 to determine the extent of PFOS/PFOA impacts to these media, and to define the source that is contributing to surface water exceedances at these outfalls. (Air National Guard 4.10.19)</t>
  </si>
  <si>
    <t>https://www.145aw.ang.af.mil/Contact-Us/PFAS-PFOA-Information/</t>
  </si>
  <si>
    <t>https://drive.google.com/drive/u/0/folders/1_s8G7ETqLlMwIDm1rLllA5sDeO_1TNFn</t>
  </si>
  <si>
    <t>https://drive.google.com/drive/u/0/folders/1f8gHfUbgH4w0DdeirtRLSMerU6kNJ4Ux</t>
  </si>
  <si>
    <t>Chemours Truck Spill</t>
  </si>
  <si>
    <t>Fayetteville, North Carolina</t>
  </si>
  <si>
    <t>https://files.nc.gov/ncdeq/GenX/Data/Truck-Spill-Investigation-Figure.pdf</t>
  </si>
  <si>
    <t>https://files.nc.gov/ncdeq/GenX/Data/Truck-Spill-Investigation-Table-final.pdf</t>
  </si>
  <si>
    <t>Liquid spilled from a truck transporting material for Chemours on 9/18/18</t>
  </si>
  <si>
    <t>Cherry Point Marine Corps Air Station</t>
  </si>
  <si>
    <t>https://cumulis.epa.gov/supercpad/SiteProfiles/index.cfm?fuseaction=second.docdata&amp;id=0403174</t>
  </si>
  <si>
    <t>Colonial Pipeline Spill</t>
  </si>
  <si>
    <t>Huntersville, North Carolina</t>
  </si>
  <si>
    <t>Colonial Pipeline sprayed a commonly used fire suppressant known as F-500 encapsulate on the contaminated land to minimize the risk that vapors from the release would ignite.</t>
  </si>
  <si>
    <t>https://www.lexology.com/library/detail.aspx?g=041a4cc2-6fcc-4acb-8dc2-eff3682b74d1</t>
  </si>
  <si>
    <t>https://deq.nc.gov/about/divisions/waste-management/underground-storage-tanks-section/colonial-pipeline-spill#data,-results-and-required-reports</t>
  </si>
  <si>
    <t>Environmental Soils</t>
  </si>
  <si>
    <t>Shelby, North Carolina</t>
  </si>
  <si>
    <t xml:space="preserve">Environmental Soils has a state permit to accept dirt containing petroleum, such as gasoline, which is then treated and spread on roughly 40 acres of land where non-food crops are grown. </t>
  </si>
  <si>
    <t>http://www.ncpolicywatch.com/2021/07/27/state-officials-investigating-source-of-cleveland-county-pfas-contamination/</t>
  </si>
  <si>
    <t>Fayetteville Works Plant</t>
  </si>
  <si>
    <t>DuPont’s Fayetteville Works Plant</t>
  </si>
  <si>
    <t xml:space="preserve">http://www.wral.com/news/local/story/149780/   </t>
  </si>
  <si>
    <t>Sweeny Treatment plant -- GenX: 32 ppt (1.8.2018);  Private Bladen County well -- GenX: 4,000 ppt (1.13.2018);  Brunswick County finished water -- GenX: 9 ppt (2.15.2018);  Robeson County private well -- GenX: 42 ppt (3.6.2018)</t>
  </si>
  <si>
    <t>June 21, 2017: Clean Cape Fear and Cape Fear River Watch host the first Water Wednesday, a GenX forum which drew more than 300 attendees. 
July 26, 2017: Clean Cape Fear hosts "Just the Facts Please: An Evening With Scientists" during which it is announced that a grant request is being submitted to conduct human health studies on residents. (Ballard, 7.31.2017)
Aug. 15-19, 2017: Erin Brokovich and 'water guy' Robert Bowcock visit Wilmington. They attend a forum (no other panelists accepted), a closed-door meeting with elected and civic leaders. (Clean Cape Fear, Timeline of Events)
Jan. 20, 2018: Clean Cape Fear co-founder Lynne Shoemaker's Wilmington Organizing for Women holds Women's March in Wilmington. Three members of Clean Cape Fear speak (Clean Cape Fear - Event Flow: Timeline of Events).
Beth Markesino, leader of North Carolina Stop GenX in our Water, questions whether Chemours can be trusted to reveal all of the chemicals it is discharging. Markesino said the group’s records show that Chemours discharges 50 PFAS chemicals in its wastewater. “Per our records, DEQ has yet to secure a list of chemicals manufactured or discharged as byproducts,” Markesino said in an email to the Fayetteville Observer. “How are we to know what list of chemicals will be cut from emissions, if we do not yet know the full equation of their PFAS chemical usage for 99 percent to cut?... Our communities suffer while we wait for regulatory actions to catch up. Dupont and Chemours have withheld the health effects of these chemicals from our communities. They have chosen over and over again profit over people.” (Barnes, 10.7.2019)
Kathleen Gallagher, another leader of North Carolina Stop GenX in our Water, in an email to the Fayetteville Observer: “Until Chemours voluntarily steps up and covers medical monitoring, they have not done enough... Chemours should be running water lines to every property and paying water bills as long as (the) owner retains property... And, they need to publicly admit they are not heroes for adding thermal oxidizer or delivering water. That is the least they can (do) for breaking the law.” (Barnes, 10.7.2019)
Randa Dunn, affected resident: “The ‘solutions’ [Chemours] have put forth were forced on them and have been made in a condescending manner... No one believes they are sincere in stopping the pollution. The air emissions is only one part of our lives being contaminated by carcinogens.... Do we think Chemours is doing enough? NO. Will the oxidizer control 99%? Will the alarms go off when it does not work? Do we think the carcinogen contamination of water, ground and air will stop or even be controlled? NO. The answer is that it has not been controlled or stopped for 30 years.” (Barnes, 10.7.2019)</t>
  </si>
  <si>
    <t>https://www.cleancapefear.org/new-page-3</t>
  </si>
  <si>
    <t>https://drive.google.com/drive/u/0/folders/1afcCDiRWP9B8AeL56G-85UxzcHuOsnhz</t>
  </si>
  <si>
    <t>Fort Bragg</t>
  </si>
  <si>
    <t xml:space="preserve">Fort Bragg, Cumberland County, North Carolina </t>
  </si>
  <si>
    <t>MCOLF Atlantic</t>
  </si>
  <si>
    <t>Atlantic, Carteret County, North Carolina</t>
  </si>
  <si>
    <t>Firefighting foam used at MCOLF Atlantic</t>
  </si>
  <si>
    <t>https://www.navfac.navy.mil/products_and_services/ev/products_and_services/env_restoration/installation_map/navfac_atlantic/midlant/cherry_point/mcolf_atlantic_pfas.html</t>
  </si>
  <si>
    <t>https://www.navfac.navy.mil/content/dam/navfac/Environmental/PDFs/env_restoration/MCBCherryPoint/2018.02.12_Off-base_sampling_FactSheet_MCOLFAtlantic.pdf</t>
  </si>
  <si>
    <t>2 wells confirmed above EPA's PFAS health advisory level. Numbers unavailable. 26 wells showed trace amounts of PFAS</t>
  </si>
  <si>
    <t>The Navy has sampled over 200 private drinking water wells within a designated area near MCOLF Atlantic for certain PFAS (NAVFAC - MCOLF Atlantic PFAS drinking water well sampling).</t>
  </si>
  <si>
    <t>https://drive.google.com/drive/u/0/folders/12sz-qPMFJWIHG9xdw7XPMV-ltiRBN5Dm</t>
  </si>
  <si>
    <t>Piedmont Triad International Airport</t>
  </si>
  <si>
    <t>Greensboro, North Carolina</t>
  </si>
  <si>
    <t>Firefighting foam used at Piedmont Triad International Airport, which briefly served as the 81st RSC: E. Earle Rives AFRC [Army Air Corps] during WWII. (Wireback 3.10.18), (Sullivan 3.2018)</t>
  </si>
  <si>
    <t>https://www.greensboro.com/news/government/greensboro-links-water-contaminant-to-chemical-foam-used-in-airport/article_8e5b9ded-e38a-5888-a260-fa4b05bd4e70.html</t>
  </si>
  <si>
    <t>https://greensboro.com/news/state/greensboro-works-on-its-pfos-problem-as-evidence-of-harm-grows/article_4c8f3064-b1a0-57df-a7f7-0847c134f571.html</t>
  </si>
  <si>
    <t>City of Greensboro PWS [2014]:
 -PFOS = ND-90 ppt 
(UCMR 2014)
City of Greensboro PWS [2018]:
 -PFOS = 2.8-36 ppt
 -PFOA = 2-8.1 ppt
(City of Greensboro 2018)
Mitchell WTP [2018]:
 -PFOS = 11-88 ppt
 -PFOA = 2.6-12 ppt
(City of Greensboro 2018)
Townsend WTP [2018]:
 -PFOS = 13-40 ppt
 -PFOA = 2.8-6.5 ppt
(City of Greensboro 2018)</t>
  </si>
  <si>
    <t>City of Greensboro PWS [2014]:
 -PFHxS = ND-34 ppt 
(UCMR 2014)</t>
  </si>
  <si>
    <t>96 ppt (City of Greensboro 8.7.2018)</t>
  </si>
  <si>
    <t>Detected during UCMR testing in 2014</t>
  </si>
  <si>
    <t xml:space="preserve">In December 2015, Greensboro City Council approved a comprehensive watershed investigation, which began in mid-2016 to identify the sources of PFAS contamination. The investigations identified the industrial area surrounding and including PT Intl Airport as the likely source of PFAS contamination, and that a significant contributor was use of AFFF for training and emergency response activities. The Water Resources Department [WRD] began voluntary quarterly testing in 2016 as part of the field investigation work. Monthly water testing began in May 2018 and weekly water quality testing began in August 2018. The reports can be found online. In August 2018, the Water Resources Department [WRD] reduced distribution of water from the Mitchell Water Treatment plant and increased the supply of water from other sources until sampling results confirmed levels dropped below the health advisory level. (Greensboro Water Resources Department 5.17.2019 - PFOS/PFOA Response Measures)
City officials have held meetings with business stakeholders in the area where PFAS were found to work to prevent additional releases to the environment. WRD developed and implemented an operational response protocol to used Powered Activated Carbon [PAC] in case the health advisory level is exceeded. The City completed pilot–scale testing of GAC treatment which showed to effectively remove PFOS and PFOA from the city’s water. The city also identified funding and timing for constructing permanent GAC treatment upgrades at the Mitchell WTP that address PFOS and PFOA. (Greensboro Water Resources Department 5.17.2019 - PFOS/PFOA Response Measures)
</t>
  </si>
  <si>
    <t xml:space="preserve">PFOS detection was seen in the water system's 2014 Consumer Confidence Report. The public water system did not immediately report exceedances due to compliance averaging of all test results. </t>
  </si>
  <si>
    <t>https://www.greensboro-nc.gov/departments/water-resources/water-system/pfos-pfoa-updates</t>
  </si>
  <si>
    <t>https://drive.google.com/drive/u/0/folders/1mCpmzpg5yp9A2vLQ4_A6gPEptWkjxFzN</t>
  </si>
  <si>
    <t>Seymour Johnson Air Force Base</t>
  </si>
  <si>
    <t>Goldsboro, Wayne County, North Carolina</t>
  </si>
  <si>
    <t>Firefighting foam used at Seymour Johnson Air Force Base</t>
  </si>
  <si>
    <t>https://www.seymourjohnson.af.mil/Portals/105/2018%20CCR-%20final.pdf</t>
  </si>
  <si>
    <t>Highest on-base groundwater detections [2017]:
 PFOA + PFOS = 312,000 ppt
 PFOA = 100,000 ppt
 PFOS = 300,000 ppt
(Air Force 10.26.17)</t>
  </si>
  <si>
    <t>Highest on-base groundwater detections [2017]:
 PFBS = 16,000 ppt
 6:2 FTS = 130,000 ppt
 8:2 FTS = 4,500 ppt
 PFBA = 14,000 ppt
 PFHpA = 16,000 ppt
 PFHxS = 200,000 ppt
 PFHxA = 120,000 ppt
 PFNA = 1,200 ppt
 PFOSA = 1,200 ppt
 PFPeA = 34,000 ppt
(Air Force 10.26.17)</t>
  </si>
  <si>
    <t>Based on the analytical results, a release of AFFF has been confirmed at AFFF Area 1 to surface soil and groundwater that presents a potential hazard to human health. (Air Force 10.25.17)</t>
  </si>
  <si>
    <t>https://drive.google.com/drive/u/0/folders/1n1ocI6SIIkDT41vlYPc8J9_5aj5Vdwup</t>
  </si>
  <si>
    <t>Goldsboro, North Carolina</t>
  </si>
  <si>
    <t>https://drive.google.com/file/d/1IySF3dxVVPT40P5cmtjJYlY1tQ_StjNJ/view?usp=sharing</t>
  </si>
  <si>
    <t>Stanly County Air National Guard Base</t>
  </si>
  <si>
    <t>Stanly County Airport</t>
  </si>
  <si>
    <t>New London, Stanly County, North Carolina</t>
  </si>
  <si>
    <t>Firefighting foam used at Stanly County Aiport / Air National Guard Base</t>
  </si>
  <si>
    <t>https://drive.google.com/file/d/1-P7-TFNrHRYmrwxhhtXSfhyJHA81B0Oo/view?usp=sharing</t>
  </si>
  <si>
    <t>Highest on-base groundwater detections [2017]:
 -PFOA+PFOS = 985 ppt
 -PFOA = 133 ppt
 -PFOS = 852 ppt
(Air National Guard, 3.25.2019)</t>
  </si>
  <si>
    <t>Highest on-base groundwater detections [2017]:
 -PFBS = 628 ppt
 -PFHpA = 462 ppt
 -PFHxS = 3,580 ppt
 -PFNA = 3.8 ppt
(Air National Guard, 3.25.2019)</t>
  </si>
  <si>
    <t>https://drive.google.com/drive/u/0/folders/1zgMoPMpDzuAefqwhwS188Oikes825kDu</t>
  </si>
  <si>
    <t>Big Dipper Landfill</t>
  </si>
  <si>
    <t>North Dakota</t>
  </si>
  <si>
    <t>Big Dipper, North Dakota</t>
  </si>
  <si>
    <t>https://drive.google.com/file/d/1GMlyOu26Wz3RfVZxb0ZmcSTEE-z4MLqg/view?usp=sharing</t>
  </si>
  <si>
    <t>Bismarck Landfill</t>
  </si>
  <si>
    <t>Bismarck, North Dakota</t>
  </si>
  <si>
    <t>Bismarck Wastewater Treatment Plant</t>
  </si>
  <si>
    <t>Camp Davis</t>
  </si>
  <si>
    <t xml:space="preserve">Valley City, Barnes County, North Dakota </t>
  </si>
  <si>
    <t>https://drive.google.com/drive/folders/1K5bz5z6kLSFgEXbBTp7tvdU8lvPIbWYP?usp=sharing</t>
  </si>
  <si>
    <t>Camp Grafton</t>
  </si>
  <si>
    <t>Devils Lake, Ramsey County, North Dakota</t>
  </si>
  <si>
    <t>Cavalier Air Force Station</t>
  </si>
  <si>
    <t>https://drive.google.com/file/d/1zrouM3pZZcVFqQMcDfPo4AXIgDjn99-I/view?usp=sharing</t>
  </si>
  <si>
    <t>Devils Lake Wastewater Treatment Plant</t>
  </si>
  <si>
    <t>Dickinson Landfill</t>
  </si>
  <si>
    <t>Dickinson, North Dakota</t>
  </si>
  <si>
    <t>Dickinson Wastewater Treatment Plant</t>
  </si>
  <si>
    <t>Fargo Landfill</t>
  </si>
  <si>
    <t>Fargo, North Dakota</t>
  </si>
  <si>
    <t>Fargo Wastewater Treatment Plant</t>
  </si>
  <si>
    <t>Garrison Training Center</t>
  </si>
  <si>
    <t>Garrison, McLean County, North Dakota</t>
  </si>
  <si>
    <t>Grand Forks Air Force Base</t>
  </si>
  <si>
    <t>Grand Forks, North Dakota</t>
  </si>
  <si>
    <t>Firefighting foam used at Grand Forks Air Force Base</t>
  </si>
  <si>
    <t>http://www.valleynewslive.com/home/headlines/Tests-ordered-after-possible-drinking-water-contamination-at-North-Dakota-military-bases-371844792.html?device=phone&amp;c=y</t>
  </si>
  <si>
    <t>https://drive.google.com/file/d/1X9c0pI7BmqmbAI5cqfJmE7uLKiAHij3Z/view?usp=sharing</t>
  </si>
  <si>
    <t>Highest on-base groundwater detections [2018]:
 -PFOS+PFOA = 75,000 ppt 
 -PFOS = 35,000 ppt
 -PFOA = 40,000 ppt
(Air Force, 5.15.2019 - Appendix D)</t>
  </si>
  <si>
    <t>Highest on-base groundwater detections [2018]:
 -6:2 FTS = 110,000 ppt
 -8:2 FTS = 25 ppt
 -PFBS = 8,500 ppt
 -PFBA = 7,300 ppt
 -PFHpA = 5,700 ppt
 -PFHxS = 89,000 ppt
 -PFHxA = 35,000 ppt
 -PFNA = 300 ppt
 -PFOSA = 7.8 ppt
 -PFPeA = 33,000 ppt
(Air Force, 5.15.2019 - Appendix D)</t>
  </si>
  <si>
    <t>https://drive.google.com/drive/u/0/folders/1_SIlq_Acaah6TCiaqYHpS7Xfly5jlYIv</t>
  </si>
  <si>
    <t>Grand Forks Current Landfill</t>
  </si>
  <si>
    <t>Grand Forks Former Landfill</t>
  </si>
  <si>
    <t>Grand Forks Wastewater Treatment Plant</t>
  </si>
  <si>
    <t>Hector Field Air National Guard Base</t>
  </si>
  <si>
    <t>Hector Field International Airport</t>
  </si>
  <si>
    <t>Fargo, Cass County, North Dakota</t>
  </si>
  <si>
    <t>Firefighting foam used at Hector Field International Airport / Air National Guard Base</t>
  </si>
  <si>
    <t>https://drive.google.com/file/d/1WeK5nNImqxsqHzhG40P-HlOrcbjejIfs/view?usp=sharing</t>
  </si>
  <si>
    <t>Highest on-base groundwater detections [2018]:
 -PFOA+PFOS = 74,000 ppt
 -PFOA = 16,000 ppt
 -PFOS = 58,000 ppt
(Air National Guard, 3.1.2019)</t>
  </si>
  <si>
    <t>Highest on-base groundwater detections [2018]:
 -PFBS = 8,400 ppt 
 -PFHpA = 11,000 ppt 
 -PFHxS = 79,000 ppt 
 -PFNA = 29 ppt
(Air National Guard, 3.1.2019)</t>
  </si>
  <si>
    <t>https://drive.google.com/drive/u/0/folders/1ZyKaZ7I3AcPvNBrbRX3XuUw9FUBF8pcx</t>
  </si>
  <si>
    <t>Hettinger Wastewater Treatment Plant</t>
  </si>
  <si>
    <t>Jahner Landfill</t>
  </si>
  <si>
    <t>Jahner, North Dakota</t>
  </si>
  <si>
    <t>Jamestown Cell D Wastewater Treatment Plant</t>
  </si>
  <si>
    <t>Jamestown Wastewater Treatment Plant</t>
  </si>
  <si>
    <t>McDaniel Landfill</t>
  </si>
  <si>
    <t>McDaniel, North Dakota</t>
  </si>
  <si>
    <t>McKenzie County Landfill</t>
  </si>
  <si>
    <t>McKenzie County, North Dakota</t>
  </si>
  <si>
    <t>Minot Air Force Base</t>
  </si>
  <si>
    <t>Ward County, North Dakota</t>
  </si>
  <si>
    <t>Firefighting foam used at Minot Air Force Base</t>
  </si>
  <si>
    <t>https://drive.google.com/file/d/19qHU3zeXWcXqJajNNtt9ndmBRekaPe3Y/view?usp=sharing</t>
  </si>
  <si>
    <t>Highest on-base groundwater detections [2018]:
 -PFOA+PFOS = 453,000 ppt
 -PFOA = 20,000 ppt
 -PFOS = 440,000 ppt
(Air Force, 1.18.2019)</t>
  </si>
  <si>
    <t>Highest on-base groundwater detections [2018]:
 -PFBS = 49,000 ppt
 -6:2 FTS = 410,000 ppt
 -8:2 FTS = 9,500 ppt
 -PFBA = 20,000 ppt
 -PFHpA = 25,000 ppt
 -PFHxS = 330,000 ppt
 -PFHxA = 210,000 ppt
 -PFNA = 1,600 ppt
 -PFOSA = 3,500 ppt
 -PFPeA = 68,000 ppt
(Air Force, 1.18.2019 - Appendix D)</t>
  </si>
  <si>
    <t>All exposure pathways are incomplete and expanded SIs and RIs are recommended for multiple Fire training areas. (Air Force, 1.18.2019)</t>
  </si>
  <si>
    <t>https://drive.google.com/drive/u/0/folders/1X8eJqYtNOEYh5HzPn80uuHfjTi-cZCGI</t>
  </si>
  <si>
    <t>Minot Landfill</t>
  </si>
  <si>
    <t>Minot, North Dakota</t>
  </si>
  <si>
    <t>Minot Wastewater Treatment Plant</t>
  </si>
  <si>
    <t>Noonan Landfill</t>
  </si>
  <si>
    <t>Noonan, North Dakota</t>
  </si>
  <si>
    <t>Robinson Wastewater Treatment Plant</t>
  </si>
  <si>
    <t>Sawyer Landfill Facility</t>
  </si>
  <si>
    <t>Sawyer, North Dakota</t>
  </si>
  <si>
    <t>Testing included five areas of the landfill facility: S Pond Evap Basin 1 Landfill, S Pond Evap Basin 2 Landfill, S Pond Evap Basin 3 Landfill, N Pond West Landfill, N Pond East Landfill</t>
  </si>
  <si>
    <t>Walhalla Wastewater Treatment Plant</t>
  </si>
  <si>
    <t>Williston Landfill</t>
  </si>
  <si>
    <t>Williston, North Dakota</t>
  </si>
  <si>
    <t>Air Force Plant 85</t>
  </si>
  <si>
    <t>Ohio</t>
  </si>
  <si>
    <t>Columbus, Franklin County, Ohio</t>
  </si>
  <si>
    <t>From 1941 to 1977, a fire-training area was used to burn waste oil, solvents and aviation fuels in training exercises. Additionally, ast operations at the plant included machining, metal finishing, electroplating, forming, painting, coating and assembly. (Ohio EPA 8.15.2019)</t>
  </si>
  <si>
    <t>https://drive.google.com/a/husky.neu.edu/file/d/1LPI3WkIrkDRvnvgDsEG6ZcYOvHZw4r0X/view?usp=sharing</t>
  </si>
  <si>
    <t>https://drive.google.com/file/d/1tvcI73WVoDHbjuRLlhDvWGKdUtA3hQFL/view?usp=sharing</t>
  </si>
  <si>
    <t>Highest on-base groundwater detections [2018]:
 PFOA + PFOS = 3,400 ppt
 PFOA = 3,400 ppt
 PFOS = 4.9 ppt
(Air Force 3.27.2018)</t>
  </si>
  <si>
    <t>Highest on-base groundwater detections [2018]:
 PFBS = 3.8 ppt
 PFBA = 190 ppt
 PFHpA = 260 ppt
 PFHxA = 460 ppt
 PFPeA = 530 ppt
(Air Force 3.27.2018)</t>
  </si>
  <si>
    <t>Air Force has completed a Site Inspection Report: "Based on the analytical results, a release of AFFF has been confirmed at the FTA that has impacted groundwater and surface water. However, as discussed in Sections 4.0 and 5.0, the exposure pathways for both groundwater and surface water are incomplete. Based on the PFAS impacts to groundwater and surface water, the former FTA is recommended for a remedial investigation to further determine the nature and extent of the contamination and for a risk evaluation." (Air Force 3.27.2018)</t>
  </si>
  <si>
    <t>https://epa.ohio.gov/cdo/afp85</t>
  </si>
  <si>
    <t>https://drive.google.com/drive/u/0/folders/1scj9AdIO8MKNFdDh8khZS_1G16-kvHcT</t>
  </si>
  <si>
    <t>https://drive.google.com/drive/folders/1v77vtziX_3iVOE5ughvhk36StsBDnBGG?usp=sharing</t>
  </si>
  <si>
    <t>Camp Ravenna Joint Military Training Center</t>
  </si>
  <si>
    <t xml:space="preserve">Ravenna, Portage County, Ohio </t>
  </si>
  <si>
    <t>Camp Tarlton</t>
  </si>
  <si>
    <t>Tarlton, Fairfield &amp; Pickaway County, Ohio</t>
  </si>
  <si>
    <t>Former Gentile Air Force Station</t>
  </si>
  <si>
    <t>Kettering, Montgomery County, Ohio</t>
  </si>
  <si>
    <t>Firefighting foam used at the former Gentile Air Force Station</t>
  </si>
  <si>
    <t>Highest on-base groundwater detections [2018]:
 -PFOA + PFOS = 179.9 ppt
 -PFOA = 33.9 ppt
 -PFOS = 146 ppt
(Air Force, 7.26.2018)
Montgomery County Water Services 1 PWS [2014]:
 -PFOS = ND-54.2 ppt, 13.6 ppt [average]
(UCMR3 2015)</t>
  </si>
  <si>
    <t>Highest on-base groundwater detections [2018]:
 PFBS = 83.8 ppt
 PFHxA = 1,470 ppt
 PFHxS = 149 ppt
 PFHpA = 95.1 ppt
 PFNA = 3.54 ppt
(Air Force, 7.26.2018)</t>
  </si>
  <si>
    <t>There are no actionable complete drinking water pathways at the former Gentile AFS. PFOS and PFOA groundwater concentrations do not exceed USEPA HAs at the former installation boundary. In addition, identified drinking water wells are 0.5 miles downgradient. (Air Force 7.26.2018)</t>
  </si>
  <si>
    <t>https://drive.google.com/drive/u/0/folders/1QJjq68Bpo6WtgqZYcW4s6yDSU6zwpeky</t>
  </si>
  <si>
    <t>Mansfield Air National Guard Base</t>
  </si>
  <si>
    <t>Mansfield-Lahm Regional Airport, 179th Airlift Wing</t>
  </si>
  <si>
    <t>https://drive.google.com/file/d/1DiIsymPLPv7wbLOG47vRG7i0uRPnZ4nC/view?usp=sharing</t>
  </si>
  <si>
    <t>Newark Air Force Base</t>
  </si>
  <si>
    <t>Heath, Ohio</t>
  </si>
  <si>
    <t>Firefighting foam used at the former Newark Air Force Base</t>
  </si>
  <si>
    <t>Highest on-base groundwater detections [2017]:
 -PFOS+PFOS = 656 ppt
 -PFOA = 221 ppt
 -PFOS = 435 ppt
(Air Force, 10.26.2018)</t>
  </si>
  <si>
    <t>Highest on-base groundwater detections [2017]:
 -PFBS = 76.1 ppt 
 -PFHpA = 296 ppt 
 -PFHxS = 527 ppt 
 -PFHxA = 273 ppt 
 -PFNA = 29.9 ppt 
 -PFDA = 1.95 ppt 
 -PFTeA = 1.44 ppt
(Air Force, 10.26.2018)</t>
  </si>
  <si>
    <t>https://drive.google.com/drive/u/0/folders/1p3LZ4N5LPnBwiDNE5nuKItv62nibAmPi</t>
  </si>
  <si>
    <t>Rickenbacker Air National Guard Base</t>
  </si>
  <si>
    <t>Lockbourne, Franklin County, Ohio</t>
  </si>
  <si>
    <t>Firefighting foam used at both BRAC and currently active portions of Rickenbacker Air National Guard Base</t>
  </si>
  <si>
    <t>https://drive.google.com/file/d/1H1IWztkGLpkjthrmt7d-XvNZA_z9kxir/view?usp=sharing</t>
  </si>
  <si>
    <t>Highest on-base groundwater detections [BRAC portion, 2017]:
 -PFOA+PFOS = 60,200 ppt
 -PFOA = 45,800 ppt
 -PFOS = 14,400 ppt
(Air National Guard, 10.25.2018)
Highest on-base groundwater detections [active portion, 2017]:
 -PFOA+PFOS = 1,700 ppt
 -PFOA = 270 ppt
 -PFOS = 1,400 ppt
(Air National Guard, 10.25.2018)</t>
  </si>
  <si>
    <t>Highest on-base groundwater detections [BRAC portion, 2017]:
 -PFBS = 4,470 ppt 
 -PFHpA = 4,820 ppt 
 -PFHxS = 46,600 ppt 
 -PFHxA = 25,600 ppt 
 -PFNA = 146 ppt 
 -PFDA = 6.25 ppt 
 -PFTeA = 1.57 ppt 
(Air National Guard, 10.25.2018)
Highest on-base groundwater detections [active portion, 2017]:
 -PFBS = 380 ppt
 -PFHpA = 350 ppt
 -PFHxS = 3,600 ppt
 -PFNA = 21 ppt
(Air National Guard, 10.25.2018)</t>
  </si>
  <si>
    <t>BRAC ANGB: Nineteen wells (domestic and unknown-use water wells) were identified as potentially present within ½ mile hydraulically downgradient (southeast and southwest) of the base boundary. These wells were reportedly completed at depths greater than 60 feet below ground surface, suggesting that the wells were installed within the intermediate aquifer and below the UWBU. The silty clay layer between the UWBU and intermediate aquifer forms a laterally continuous aquitard and acts as a hydrologic barrier preventing downward movement of groundwater. Based on the presence of the aquitard vertical migration potential is limited. In addition, PFOS and PFOA were not present at concentrations exceeding USEPA HAs along downgradient base boundaries. There are no reported private or public supply wells within the base boundaries nor within 0.5 miles of the AFFF Areas. Therefore, the drinking water pathway is considered incomplete.
Active ANGB: The SI results provide a basis for additional investigation of groundwater to determine the nature and extent of PFOS/PFOA present beyond the Installation boundary. In general, additional samples are required at each PRL to establish the nature and extent of PFOS/PFOA constituents for each applicable medium and to determine if there is a complete receptor pathway. For soil, additional samples are recommended to determine if a defined source area exists, and if so, to determine the vertical and horizontal extents in the vadose and saturated zones. Additional groundwater sampling is recommended to determine the extent of PFOS/PFOA at the PRLs and to assess impacts beyond the Installation boundary. Additional surface water and sediment samples should be collected beyond the Installation boundary, particularly at PRL 7.]</t>
  </si>
  <si>
    <t>https://drive.google.com/drive/u/0/folders/1EZH6WHSVbdVe0qLzHDbt5Qb066S6mPCU</t>
  </si>
  <si>
    <t>Springfield-Beckley Air National Guard Base</t>
  </si>
  <si>
    <t>Springfield-Beckley Municipal Airport, Ohio Air National Guard 178th Fighter Wing</t>
  </si>
  <si>
    <t>Springfield, Ohio</t>
  </si>
  <si>
    <t>https://drive.google.com/file/d/1z8zMoSUtj1pcpJIucD06iRTMMs9dTBZR/view?usp=sharing</t>
  </si>
  <si>
    <t>Toledo Air National Guard Base</t>
  </si>
  <si>
    <t>Toledo Express Airport</t>
  </si>
  <si>
    <t>Swanton, Lucas County, Ohio</t>
  </si>
  <si>
    <t>Firefighting foam used at Toledo Express Airport / Toledo Air National Guard Base</t>
  </si>
  <si>
    <t>https://drive.google.com/file/d/1_b8O8cSB7o32qpRBfL3zSGEkeGo593AE/view?usp=sharing</t>
  </si>
  <si>
    <t>Highest on-base groundwater detections [2017]:
 -PFOA+PFOS = 47,690 ppt
 -PFOA = 690 ppt
 -PFOS = 47,000 ppt
(Air National Guard, 1.1.2019)
Private off-base drinking wells [2016-2017]:
 -16 wells sampled
 -All non-detect for PFOS
 -7 wells detected PFOA
 -One well above 70 ppt
 -Highest PFOA detection = 349 ppt
(Ohio EPA, 11.16.2017)</t>
  </si>
  <si>
    <t>Highest on-base groundwater detections [2018]:
 -PFBS = 790 ppt 
 -PFHpA = 370 ppt 
 -PFHxS = 5,400 ppt 
 -PFNA = 140 ppt
(Air National Guard, 1.1.2019)</t>
  </si>
  <si>
    <t>Ohio EPA and the Toledo-Lucas County Health Dept sampled 16 private wells off base; none showed detections for PFOS, but PFOA was detected in 7 wells, and one well was over 70 ppt for PFOA. Immediately upon receiving lab results, OANG/Toledo-Lucas Co Health Dept. visited residents at home with 349 ppt PFOA and offered bottled water. Offer was accepted, and OANG has provided bottled water and now is arranging for the home to be connected to a public water system. Residents at homes with 59 ppt declined bottled water.</t>
  </si>
  <si>
    <t>Additional groundwater sampling is recommended to determine the extent of PFOS/PFOA impacts beyond the Installation boundary. Additional surface water and sediment samples should be collected beyond the Installation boundary at Stormwater Outfalls. 
(Air National Guard, 1.1.2019)</t>
  </si>
  <si>
    <t>https://drive.google.com/drive/u/0/folders/1yf4j_6JU5xpVVsYi5Sd-WfWzNGajV6WF</t>
  </si>
  <si>
    <t>Wright-Patterson Air Force Base</t>
  </si>
  <si>
    <t>Dayton, Ohio</t>
  </si>
  <si>
    <t>AFFF use at Wright-Patterson Air Force Base</t>
  </si>
  <si>
    <t>http://wyso.org/post/dayton-demands-wright-patterson-air-force-base-respond-water-contamination</t>
  </si>
  <si>
    <t>https://drive.google.com/file/d/1zxisR0afI2Wr9LVQgGy__Hb2tSCeDHJe/view?usp=sharing</t>
  </si>
  <si>
    <t xml:space="preserve">Highest groundwater detections on-base [2018]:
 -PFOS = 7,000 ppt
 -PFOA = 610 ppt
 -PFOS+PFOA = 7,610 ppt
(Air Force 5.30.2018)
Wright-Patterson AFB Area A Public Water System [2014-2015]:
 -PFOS = ND-210 ppt [range], 85 ppt [average]
 -PFOA = ND-25 ppt [range], 3.13 ppt [average]
(UCMR3 2015)
[Initial Combined PFOA/PFOS in on-Base wells: &lt;10 ppt];  [Combined PFOA/PFOS in two Hufman Dam wells: 200 ppt, 700 ppt];  [Combined PFOA/PFOS in Tait's Hill well: 1,200 ppt];  [Treated water from Ottowa WTP: 10.5-12.5 ppt] </t>
  </si>
  <si>
    <t>Highest groundwater detections on-base [2018]:
 -PFBS = 290 ppt
(Air Force 5.30.2018)
Wright-Patterson AFB Area A Public Water System [2015]:
 -PFHxS = 39-150 ppt
 -PFHpA = ND-11 ppt
(UCMR3 2015)</t>
  </si>
  <si>
    <t>City officials are asking the Air Force to stop the groundwater contamination and shut down contaminated wells. Air Force built a $2.7 million water treatment system that uses charcoal filters to get contamination out of the water.</t>
  </si>
  <si>
    <t>https://www.ohioruralwater.org/pfas.html</t>
  </si>
  <si>
    <t>https://drive.google.com/drive/u/0/folders/1j9kbSqvPm7mwle5pfATDBWpYKT9xdOEZ</t>
  </si>
  <si>
    <t>Youngstown Air Reserve Station</t>
  </si>
  <si>
    <t>https://drive.google.com/file/d/1uY4b0sYp3DdxxZ9PRl7B3rH2uVFPh1wm/view?usp=sharing</t>
  </si>
  <si>
    <t>Air Force Plant 3</t>
  </si>
  <si>
    <t>Tulsa International Airport</t>
  </si>
  <si>
    <t>Oklahoma</t>
  </si>
  <si>
    <t>Tulsa, Oklahoma</t>
  </si>
  <si>
    <t>https://drive.google.com/file/d/1ivM77N1kJmnG9YAmgMrwzEJBDArZRRHb/view?usp=sharing</t>
  </si>
  <si>
    <t>Altus Air Force Base</t>
  </si>
  <si>
    <t>Jackson County, Oklahoma</t>
  </si>
  <si>
    <t>Firefighting foam used at Altus Air Force Base</t>
  </si>
  <si>
    <t>https://drive.google.com/file/d/1lVkNVCsOgb44HYHL3o02NvmbfgdgI-w4/view?usp=sharing</t>
  </si>
  <si>
    <t>(on-base) PFOS+PFOA: 190-290,000 ppt</t>
  </si>
  <si>
    <t xml:space="preserve">Completed basewide Preliminary Assessment and initiated Site Inspection. Will continue following CERCLA process for investigation, cleanup, and long-term monitoring. Will perform mitigation activities when impacts to human health are determined. 
</t>
  </si>
  <si>
    <t>11 out of 12 on-base monitoring wells detected above the LHA</t>
  </si>
  <si>
    <t>https://www.altus.af.mil/About-Us/Environmental-Information/</t>
  </si>
  <si>
    <t>https://drive.google.com/drive/u/0/folders/19wuesHyIopJhJye5ukc9O8tgFnF7zjLb</t>
  </si>
  <si>
    <t>https://drive.google.com/drive/u/0/folders/1SrzIY6gLhHkSVGEOu51iLETRLE2RRCUn</t>
  </si>
  <si>
    <t>Camp Gruber Training Center</t>
  </si>
  <si>
    <t>Braggs, Muskogee County, Oklahoma</t>
  </si>
  <si>
    <t>Tinker Air Force Base</t>
  </si>
  <si>
    <t>Oklahoma County, Oklahoma</t>
  </si>
  <si>
    <t>Firefighting foam used at Tinker Air Force Base</t>
  </si>
  <si>
    <t>https://partner-mco-archive.s3.amazonaws.com/client_files/1524589484.pdf?_ga=2.189391531.128705673.1557328248-1570108806.1554223543</t>
  </si>
  <si>
    <t>https://drive.google.com/file/d/1be_h-L5Q4H5Hiq_6heHG0KJgbGJMcrgx/view?usp=sharing</t>
  </si>
  <si>
    <t xml:space="preserve">On-base groundwater (July 2016)
 -PFOA: ND-97,000 ppt 
 -PFOS: ND-460,000 ppt </t>
  </si>
  <si>
    <t>On-base groundwater (July 2016)
 -PFBS: ND-69,000 ppt 
 -PFBA: ND-36,000 ppt 
 -PFHpA: ND-22,000 ppt 
 -PFHxS: 17-470,000 ppt
 -PFHxA: ND-210,000 ppt
 -PFNA: ND-290 ppt</t>
  </si>
  <si>
    <t xml:space="preserve">Completed the base-wide Preliminary Assessment and received regulatory concurrence on the findings. Initiated a base-wide Site Inspection for PFOS and PFOA. </t>
  </si>
  <si>
    <t>15 out of 19 on-base monitoring wells detected PFOS/PFOA above the LHA</t>
  </si>
  <si>
    <t>https://drive.google.com/drive/u/0/folders/1FC7ltgfD9_tHYdKT-lXgm0ggnRfaxozG</t>
  </si>
  <si>
    <t>Tulsa Air National Guard Base</t>
  </si>
  <si>
    <t>Firefighting foam used at Tulsa International Airport / Air National Guard Base</t>
  </si>
  <si>
    <t>http://www.cpeo.org/lists/military/2019/pdfWNgAeyWNJH.pdf</t>
  </si>
  <si>
    <t>Highest on-base groundwater detections [2018]:
 -PFOA+PFOS = 47,400 ppt
 -PFOA = 4,000 ppt
 -PFOS = 44,000 ppt
(Air National Guard, 11.1.2018)</t>
  </si>
  <si>
    <t>Highest on-base groundwater detections [2018]:
 -PFBS = 7,600 ppt
 -PFHpA = 9,600 ppt
 -PFHxS = 69,000 ppt
 -PFNA = 640 ppt
(Air National Guard, 11.1.2018)</t>
  </si>
  <si>
    <t>PFOS/PFOA compounds are likely migrating offsite given their presence and magnitude near the Installation boundary. The conceptual site model should take into consideration that TUL is located immediately upgradient and downgradient based on both surface water and groundwater flow directions. The presence of PFOS/PFOA compounds from upgradient or downgradient locations within the TUL footprint may identify an additional source of contamination. This additional off-Base source of contamination not related to Tulsa ANGB was not evaluated because the evaluation of off-Base sources is not within the scope of this SI. (Air National Guard, 11.1.2018)</t>
  </si>
  <si>
    <t>https://drive.google.com/drive/u/0/folders/1UC8NuQlrBTzgwNiXxKETjj748Rvbtn3K</t>
  </si>
  <si>
    <t>Vance Air Force Base</t>
  </si>
  <si>
    <t>Kegelman Auxiliary Field</t>
  </si>
  <si>
    <t>Enid, Garfield County, Oklahoma</t>
  </si>
  <si>
    <t>Firefighting foam used at Vance Air Force Base / Kegelman Auxiliary Field</t>
  </si>
  <si>
    <t>https://drive.google.com/file/d/1MZsGQv0xNNoBhN_mRpisGRlsQwKAnTaY/view?usp=sharing</t>
  </si>
  <si>
    <t>Highest on-base groundwater detections [2017]:
 -PFOA+PFOS = 329,000 ppt
 -PFOA = 39,000 ppt
 -PFOS = 290,000 ppt
(Air Force, 7.2.2018)</t>
  </si>
  <si>
    <t>Highest on-base groundwater detections [2017]:
 -PFBS = 18,000 ppt 
 -6:2 FTS = 71,000 ppt 
 -8:2 FTS = 1,200 ppt 
 -PFHpA = 12,000 ppt 
 -PFHxS = 190,000 ppt 
 -PFHxA = 62,000 ppt 
 -PFNA = 1,800 ppt 
(Air Force, 7.2.2018)</t>
  </si>
  <si>
    <t>Potential human exposure receptors from PFAS in groundwater include USAF personnel, residents, workers, and/or visitors at Vance AFB and KAF who may expose the shallow water table at AFFF Release Areas 1 and 6, respectively, where concentrations of PFOS, PFOA, and PFOS+PFOA exceeded the USEPA HA value. In addition, potential human exposure receptors include individuals located outside the installation boundaries that may obtain drinking water from private or public water supply wells that withdraw groundwater from the impacted aquifer and are located downgradient of AFFF release areas 1
8 and 6. Because the installations obtain potable water from municipal sources located more than four miles upgradient (north-northeast) of the base boundary at Vance AFB and one mile upgradient (north) of the base boundary at KAF, on-base human groundwater receptors via the ingestion pathway are not present at Vance AFB or KAF. (Air Force, 7.2.2018)</t>
  </si>
  <si>
    <t>https://drive.google.com/drive/u/0/folders/1B9eiE6V8YiuSJXhpWTkJ3XKRH90-GNg1</t>
  </si>
  <si>
    <t>Will Rogers Air National Guard Base</t>
  </si>
  <si>
    <t>Oklahoma City, Oklahoma</t>
  </si>
  <si>
    <t>Firefighting foam used at Will Rogers Air National Guard Base</t>
  </si>
  <si>
    <t>https://drive.google.com/file/d/13VioDNRJiN4u48mk-LLOmlhLuEvnYlGP/view?usp=sharing</t>
  </si>
  <si>
    <t>Highest on-base groundwater detections [2018]:
 -PFOA+PFOS = 13,300 ppt
 -PFOA = 3,300 ppt
 -PFOS = 10,000 ppt
(Air National Guard, 12.1.2018)</t>
  </si>
  <si>
    <t>Highest on-base groundwater detections [2018]:
 -PFBS = 1,300 ppt 
 -PFHpA = 820 ppt 
 -PFHxS = 11,000 ppt 
 -PFNA = 260 ppt
(Air National Guard, 12.1.2018)</t>
  </si>
  <si>
    <t>An expanded groundwater sampling program is recommended to complete horizontal and vertical delineation of the PFOS/PFOA impacts, along with a further groundwater investigation at the Base boundary is recommended due to the presence of PFAS in groundwater above their respective project action limits (PALs). PFOS/PFOA compounds are likely migrating offsite given their presence and magnitude near the Installation boundary. The installation and sampling of new upgradient and downgradient off-Base monitoring wells is needed to better define the upgradient source of PFOS/PFOA as well as impacts of PFOS/PFOA that have migrated off Base. (Air National Guard, 12.1.2018)</t>
  </si>
  <si>
    <t>https://drive.google.com/drive/u/0/folders/1XM8PGT9Qggca9isMee2gii687uqLvOBz</t>
  </si>
  <si>
    <t>Bends National Guard Site (COTEF)</t>
  </si>
  <si>
    <t>Oregon</t>
  </si>
  <si>
    <t>Bend, Deschutes County, Oregon</t>
  </si>
  <si>
    <t>https://drive.google.com/drive/u/0/folders/1inU8GiL3ea7OLsY9jO09ktEQo87u139r</t>
  </si>
  <si>
    <t>BIAK Training Center</t>
  </si>
  <si>
    <t>Powell Butte, Crook County, Oregon</t>
  </si>
  <si>
    <t>Camp Rilea</t>
  </si>
  <si>
    <t xml:space="preserve">Warrenton, Clatsop County, Oregon </t>
  </si>
  <si>
    <t>Christmas Valley Radar Site</t>
  </si>
  <si>
    <t>Chistmas Valley Air Station</t>
  </si>
  <si>
    <t>Christmas Valley, Lake County Oregon</t>
  </si>
  <si>
    <t>Grants Pass Armory</t>
  </si>
  <si>
    <t>Grants Pass, Josephine County, Oregon</t>
  </si>
  <si>
    <t>Kingsley Field Air National Guard Base</t>
  </si>
  <si>
    <t>Klamath Falls International Airport</t>
  </si>
  <si>
    <t>Klamath Falls, Oregon</t>
  </si>
  <si>
    <t>Firefighting foam used at Kingsly Field Air National Guard Base / Klamath Falls International Airport</t>
  </si>
  <si>
    <t>https://www.deq.state.or.us/Webdocs/Controls/Output/PdfHandler.ashx?p=4d46b4ff-4006-4395-9f08-cfcbc74b1ab9pdf&amp;s=Kingsley%20Field_PFOS-PFOA-Work%20Plan_DF_01%2016%2018.pdf</t>
  </si>
  <si>
    <t>https://drive.google.com/file/d/1rV1Tml5aoorenqXWzHxLx0RYUCaS4hVZ/view?usp=sharing</t>
  </si>
  <si>
    <t>Highest on-base groundwater detections [2018]:
 -PFOA+PFOS = 401,000 ppt
 -PFOA = 21,000 ppt
 -PFOS = 380,000 ppt
(Air National Guard 11.01.2018)</t>
  </si>
  <si>
    <t>Highest on-base groundwater detections [2018]:
 -PFBS = 9,700 ppt 
 -PFHpA = 7,700 ppt 
 -PFHxS = 68,000 ppt 
 -PFNA = 490 ppt
(Air National Guard 11.01.2018)</t>
  </si>
  <si>
    <t xml:space="preserve">In August 2015, as part of the CERCLA process, a Preliminary Assessment was conducted at Kingsley Field which determined the need for a Site Inspection. The SI began in September 2017, in coordination with the Oregon DEQ with the final report published in November 2018. This SI determined that PFAS compounds were present above EPA guidelines, so a Remedial Investigation has been ordered with a date to be determined. A Restoration Advisory Board (RAB) is scheduled to convene, which provides opportunities for community involvement in the remediation process, either through membership or through attendance at public RAB meetings. (Klamath Falls News, 10.15.2019)
</t>
  </si>
  <si>
    <t>https://www.deq.state.or.us/lq/ECSI/ecsidetailfull.asp?seqnbr=816</t>
  </si>
  <si>
    <t>In August 2019, the 173rd Fighter Wing partnered with local agencies to form the Kingsley Field Working Group in order to address PFAS contamination at the base. The working group is made up of representatives from the City of Klamath Falls, Klamath County, Bureau of Land Management, Bureau of Reclamation, Klamath County Public Works, Klamath Irrigation District, and Oregon Institute of Technology, and is working to establish where further testing should be conducted and to determine if contamination has spread beyond the areas tested under the initial site inspection. According to Gene Souza, District Manager for Klamath Irrigation District, “Interagency partners across the Basin are taking due diligence in examining the issue to determine if community mitigation measures are required. The team is actively engaged with the process and our input is being well received.” (Klamath Falls News, 10.15.2019)</t>
  </si>
  <si>
    <t>PFOS/PFOA compounds are likely migrating offsite (Airport property) given their presence and magnitude near the Installation boundary and the groundwater exceedances observed at PRL 2 located north of the Installation boundary. In general, additional samples are required at each PRL in order to establish the nature and extent of PFOS/PFOA constinuents for each applicable medium and determine if a complete receptor pathway exists. (Air National Guard 11.01.2018)</t>
  </si>
  <si>
    <t>https://drive.google.com/drive/u/0/folders/14TgCTb3uYJaf9OdGH99JUn9ngkH74KHT</t>
  </si>
  <si>
    <t xml:space="preserve">Lebanon, Linn County, Oregon </t>
  </si>
  <si>
    <t>Ontario Readiness Center</t>
  </si>
  <si>
    <t>Ontario, Malheur County, Oregon</t>
  </si>
  <si>
    <t>Oregon Air National Guard Base</t>
  </si>
  <si>
    <t>Portland, Oregon</t>
  </si>
  <si>
    <t>https://www.columbian.com/news/2019/mar/03/firefighting-foam-contaminated-northeast-portland-groundwater/</t>
  </si>
  <si>
    <t>https://www.deq.state.or.us/Webdocs/Controls/Output/PdfHandler.ashx?p=a1951cb6-d7ab-4330-89c1-75d04a5e2dd5.pdf&amp;s=Final%20PFAS%20WP_and_Appendices.pdf</t>
  </si>
  <si>
    <t>ANGB On-base groundwater monitoring wells &amp; surface water:
 -[surface water] PFOS+PFOA: 1,500 ppt (Jan 2019)
 -[groundwater] PFOS+PFOA: high of 40,000 ppt (Jan 2019)</t>
  </si>
  <si>
    <t>PFNA,PFBA, PFHxS, PFHpA, PFHxA all detected at moderate-to-elevated levels in Aiport and ANGB groundwater</t>
  </si>
  <si>
    <t>DEQ learned of contamination at the Oregon Air National Guard base just south of the main airport in mid 2016, and the state environmental regulator alerted the Port of Portland about the problem that September. The Air National Guard, which conducts its own firefighter training immediately south of the Airport, signed a voluntary cleanup agreement with DEQ.</t>
  </si>
  <si>
    <t>https://www.portlandoregon.gov/water/article/664733</t>
  </si>
  <si>
    <t>https://www.deq.state.or.us/lq/ECSI/ecsidetail.asp?seqnbr=1372</t>
  </si>
  <si>
    <t>https://drive.google.com/drive/u/0/folders/1b_szRf2kFYKMdVQTdnguWGB-oDGq9Xgc</t>
  </si>
  <si>
    <t>Portland Air National Guard Base</t>
  </si>
  <si>
    <t>https://drive.google.com/file/d/1UYc6c7oDP0TxAGuqc5QoPUlvWFAD-TG2/view?usp=sharing</t>
  </si>
  <si>
    <t>Portland Fire &amp; Rescue Bureau Training Facility</t>
  </si>
  <si>
    <t>Fire &amp; Rescue Bureau monitoring wells (groundwater):
 -Total PFAS: high of 1,600 ppt</t>
  </si>
  <si>
    <t xml:space="preserve">https://www.142fw.ang.af.mil </t>
  </si>
  <si>
    <t>Portland International Airport</t>
  </si>
  <si>
    <t>Portland Int’l Airport monitoring wells (groundwater):
 -PFOA: 476-30,900 ppt (Apr 2017)
 -PFOS: 342-203,000 ppt (Apr 2017)</t>
  </si>
  <si>
    <t>https://www.oregon.gov/oha/PH/HEALTHYENVIRONMENTS/HEALTHYNEIGHBORHOODS/TOXICSUBSTANCES/Pages/PFAS.aspx</t>
  </si>
  <si>
    <t>Roseburg Armory</t>
  </si>
  <si>
    <t>Roseburg, Douglas County, Oregon</t>
  </si>
  <si>
    <t>Salem Anderson Readiness Center</t>
  </si>
  <si>
    <t>Salem, Marion County, Oregon</t>
  </si>
  <si>
    <t>AVCO Lycoming (Williamsport Division)</t>
  </si>
  <si>
    <t>Pennsylvania</t>
  </si>
  <si>
    <t>https://cumulis.epa.gov/supercpad/cursites/csitinfo.cfm?id=0300699</t>
  </si>
  <si>
    <t>Bergey's Tires</t>
  </si>
  <si>
    <t>East Rockhill &amp; West Rockhill, Pennsylvania</t>
  </si>
  <si>
    <t>1419 Route 309, Sellersville, PA 18960</t>
  </si>
  <si>
    <t>Firefighting foam used to put out a 1986 tire fire at Bergey's Tire and Auto. The AFFF foam was used by a team of firefighters from the former Naval Air Station Joint Reserve Base Willow Grove and Naval Air Warfare Center Warminster</t>
  </si>
  <si>
    <t>http://files.dep.state.pa.us/Water/DrinkingWater/Perfluorinated%20Chemicals/2019-11-5%20-%20Residential%20Wells%20-%20Aerial.pdf</t>
  </si>
  <si>
    <t>Perkasie Well #7: [PFOS=3.4 ppt,  PFOA=2.8 ppt]
Perkasie Well #4: [PFOS=11 ppt,  PFOA=3.5 ppt]
NPWA Well NP-74: [PFOS+PFOA=117 ppt (shut down)]
NPWA Well NP-73: {PFOS+PFOA=65 ppt (shut down)]
40 private wells ranging 2-61 ppt PFOS+PFOA
12 private wells ranging 70-16,360 ppt PFOS+PFOA</t>
  </si>
  <si>
    <t xml:space="preserve">After the NPWA wells were shut down in 2016, the DEP began testing private drinking wells, trying to find the source of contamination: 156 homes tested so far, 12 are above the EPA’s 70 ppt limit, and 40 more ranging from 2 to 61 ppt. One result was as high as 16,360 ppt, or 233 times the EPA limit.
In June 2018, the DEP published a proposed action plan to spend about $96,000 to install GAC filtration systems on all 12 homes with private wells above 70 ppt. The DEP will pay for maintenance for the first year, then the cost will fall to homeowners. The DEP estimates it will pay $9,000 for maintenance in the first year, or $750 per system.
DEP considered connecting the affected homes to public water, but calculated it would cost $2 million and also could spread the chemical plume to other properties. DEP has been providing bottled water to affected homes and paying for hundreds of sampling tests for the chemicals.
</t>
  </si>
  <si>
    <t>https://www.dep.pa.gov/Citizens/My-Water/drinking_water/PFAS/Pages/Ridge-Run-PFC-Site.aspx</t>
  </si>
  <si>
    <t>https://www.dep.pa.gov/Citizens/My-Water/drinking_water/PFAS/Pages/default.aspx</t>
  </si>
  <si>
    <t>https://drive.google.com/drive/u/0/folders/1aWA9ToG8BKymivxUjSnEae06-6RJeAC7</t>
  </si>
  <si>
    <t>https://drive.google.com/drive/u/0/folders/1DZVTtHrtffhNzVd3s8hAy8pcQfLzMzIV</t>
  </si>
  <si>
    <t>Carlisle Barracks</t>
  </si>
  <si>
    <t xml:space="preserve">Carlisle, Cumberland County, Pennsylvania </t>
  </si>
  <si>
    <t>https://aec.army.mil/index.php/PFAS/PA/CABK</t>
  </si>
  <si>
    <t>Harrisburg Air National Guard Base</t>
  </si>
  <si>
    <t>Harrisburg International Airport</t>
  </si>
  <si>
    <t>Lower Swatara Township, Dauphin County, Pennsylvania</t>
  </si>
  <si>
    <t>Firefighting foam used at Harrisburg ANGB at Harrisburg International Airport (193rd)</t>
  </si>
  <si>
    <t>https://drive.google.com/file/d/1r7cfEC9mg01K3wW_TIO03EUv-XkZ5N41/view?usp=sharing</t>
  </si>
  <si>
    <t>(off-base) Combined PFOS/PFOA = 20-103 ppt</t>
  </si>
  <si>
    <t xml:space="preserve">Discovered in 2014 from UCMR3 sampling that PFOS/PFOA were detected above the LHAs. State approved an action plan: remove affected drinking water wells from service; use other drinking water wells to produce water below the LHAs; monthly sampling. </t>
  </si>
  <si>
    <t xml:space="preserve">PFOS+PFOA deteced above the LHA in public drinking water wells </t>
  </si>
  <si>
    <t>https://drive.google.com/drive/u/0/folders/1WU5I4InkvAcJAaebkw7xaicfcuVIR1oY</t>
  </si>
  <si>
    <t>Horsham Air Guard Station</t>
  </si>
  <si>
    <t>Former Willow Grove Naval Air Station Joint Reserve Base</t>
  </si>
  <si>
    <t>Horsham, Montgomery County, Pennsylvania</t>
  </si>
  <si>
    <t>Firefighting foam used at former Naval Air Warfare Center in Warminster and former Naval Air Station Joint Reserve Base in Horsham, along with the active Horsham Air Guard Station and Willow Grove Naval Air Station Joint Reserve Base (NASJRB)</t>
  </si>
  <si>
    <t>http://www.nbcphiladelphia.com/news/local/Erin-Brockovich-Law-Firm-Investigating-Contaminated-Water-Military-Horsham-Willow-Grove-NAS-PFOA-PFOS-382104591.html</t>
  </si>
  <si>
    <t>https://drive.google.com/file/d/10UaKTrMTkXSYcla7wXYtsla30yx19gub/view?usp=sharing</t>
  </si>
  <si>
    <t>Highest on-base groundwater detections, Horsham AGS [2017-2018]:
 -PFOA = 10,000 ppt
 -PFOS = 320,000 ppt
(Leidos, 8.31.2018); (Leidos, 6.25.2018)</t>
  </si>
  <si>
    <t>Highest on-base groundwater detections, Horsham AGS [2017-2018]:
 -PFBS = 15,000 ppt
 -PFHpA = 3,400 ppt
 -PFHxS = 61,000 ppt
 -PFNA = 68 ppt
(Leidos, 8.31.2018); (Leidos, 6.25.2018)</t>
  </si>
  <si>
    <t>Groundwater contamination discovered by Navy in 2011, PFOA/PFOS discovered in public/private wells 2013.</t>
  </si>
  <si>
    <t xml:space="preserve">On-Base Drinking Water: [Alternate water source is being utilized. Drinking water sampling and analysis has been underway for several years. Two drinking water wells are offline. Currently sampling monthly at four locations. New treatment plant is being built] 
On-Base Groundwater: [Continued sampling, carbon added to supply wells on-base and off-base municipal wells, impacted municipalities blending water while carbon under construction, alternate water supplied to impacted private well owners until municipal connections complete. Continue using the Base supply wells that have carbon filtration. Follow the CERCLA process for future investigative and cleanup activities.]  
Off-Base Drinking Water: [Public Wells: 7 impacted wells taken offline. Carbon filtration under design/construction for all 7. Municipalities purchasing make up water from neighboring suppliers. Private Wells: Bottled water delivery by ANG until municipal connect complete in spring 2018.] </t>
  </si>
  <si>
    <t>https://cumulis.epa.gov/supercpad/SiteProfiles/index.cfm?fuseaction=second.Stayup&amp;id=0303820</t>
  </si>
  <si>
    <t>Several class action suits filed; 12 residents file in 2016. Suit filed against 5 manufacturers on behalf of 2 residents in 2017. A writ of summons was filed on behalf of 461 employees and residents of the 3 bases in Montgomery and Bucks County (2.22.17).   In May 2018, the Warminster Municipal Authority, the Horsham Water and Sewer Authority, and Warrington all filed separate suits against manufacturers of firefighting foam, including 3M Co. of Minnesota, the Buckeye Fire Protection Co. of North Carolina, National Foam Inc. of West Chester, and Chemguard, Ansul, and Tyco Fire Products, all of Wisconsin.</t>
  </si>
  <si>
    <t>https://cumulis.epa.gov/supercpad/SiteProfiles/index.cfm?fuseaction=second.cleanup&amp;id=0303820</t>
  </si>
  <si>
    <t>https://drive.google.com/drive/u/0/folders/1kiF0RZEcwdrPIWG69oNdWucoYrfjcnVk</t>
  </si>
  <si>
    <t>https://drive.google.com/drive/u/0/folders/1dFI-Vs3ngMevdb5n_tx0v8xvcXI5bdxa</t>
  </si>
  <si>
    <t>Letterkenny Army Depot</t>
  </si>
  <si>
    <t>Franklin County, Pennsylvania</t>
  </si>
  <si>
    <t>Firefighting foam used/stored at Letterkenny Army Depot</t>
  </si>
  <si>
    <t xml:space="preserve">Combined PFOS/PFOA = 82-2,069 ppt </t>
  </si>
  <si>
    <t>Another round of sampling at 16 on-post wells in early 2018. Most likely site will proceed to RI/FS.</t>
  </si>
  <si>
    <t xml:space="preserve">6 of 24 onbase monitoring wells above LHA. 0 of 3 off-base wells above LHA. Initial sampling completed in 2013 and compared to 2009 provisional health advisory. Sampling repeated in 2017 where results were above the 2009 provisional health advisory.
</t>
  </si>
  <si>
    <t>https://drive.google.com/drive/u/0/folders/198jhC0SI4HHcwEXKK_pfMc19fjomha9L</t>
  </si>
  <si>
    <t>Middletown Air Field</t>
  </si>
  <si>
    <t>https://cumulis.epa.gov/supercpad/cursites/csitinfo.cfm?id=0301295</t>
  </si>
  <si>
    <t>National Foam Manufacturing Facility</t>
  </si>
  <si>
    <t>West Chester, Chester County, Pennsylvania</t>
  </si>
  <si>
    <t>AFFF manufacturing</t>
  </si>
  <si>
    <t>Highest on-site groundwater detections:
PFOA = 24,400 ppt
PFOS = 31,500 ppt</t>
  </si>
  <si>
    <t>Highest on-site groundwater detections:
PFNA = 85,800 ppt</t>
  </si>
  <si>
    <t>Naval Air Warfare Center
Warminster</t>
  </si>
  <si>
    <t>Warminster, Bucks County, Pennsylvania</t>
  </si>
  <si>
    <t>https://www.bracpmo.navy.mil/content/dam/bracpmo/northeast/former_naval_air_warfare_center_warminster/pdfs/environmental/NAWC_20180501_map_WellSampleLocations_.pdf</t>
  </si>
  <si>
    <t xml:space="preserve">DoD PFAS Report (March 2018)
-Private wells: PFOS/PFOA=71-1,800 ppt
-Public water: PFOS/PFOA-88-1,300 ppt
</t>
  </si>
  <si>
    <t>Warminster officials request Navy continue to pay for remediation, ask for resident blood testing (7.21.16). State gave $11.5mil loan to Warminster Municipal Authority to install carbon filters at public wells contaminated by PFASs (10.18.17). Warminster Municipal Water has shut off 6 public wells due to high PFOS/PFOA detections (6.20.16)</t>
  </si>
  <si>
    <t>https://cumulis.epa.gov/supercpad/SiteProfiles/index.cfm?fuseaction=second.Stayup&amp;id=0302466#Stayup</t>
  </si>
  <si>
    <t>https://drive.google.com/drive/u/0/folders/15j5tFoVI3qyMTSBn42tANDTm2acyX0Ev</t>
  </si>
  <si>
    <t>Navy Ships Parts Control Center</t>
  </si>
  <si>
    <t>https://cumulis.epa.gov/supercpad/cursites/copinfo.cfm?id=0302460</t>
  </si>
  <si>
    <t>North Penn - Area 2</t>
  </si>
  <si>
    <t>https://cumulis.epa.gov/supercpad/SiteProfiles/index.cfm?fuseaction=second.docdata&amp;id=0300579</t>
  </si>
  <si>
    <t>North Penn - Area 5</t>
  </si>
  <si>
    <t>https://cumulis.epa.gov/supercpad/cursites/csitinfo.cfm?id=0301452</t>
  </si>
  <si>
    <t>North Penn U.S. Army Reserve Center</t>
  </si>
  <si>
    <t>Morristown, Pennsylvania</t>
  </si>
  <si>
    <t>Firefighting foam used at North Penn U.S. Army Reserve Center</t>
  </si>
  <si>
    <t>(on-base) Combined PFOS/PFOA = 70-276 ppt; 
(off-base) Combined PFOS/PFOA = 110 ppt</t>
  </si>
  <si>
    <t xml:space="preserve">Sept '17: Sampled two groundwater monitoring wells exceeded EPA LHA (21,391 and 33,131 ppt). Plan in Oct 17 resample the two groundwater wells. Additional sampling to be coordinated with PADEP and Township.
</t>
  </si>
  <si>
    <t xml:space="preserve">Tested 5 on-post ground water monitoring wells with 4 detections at or above LHA (Jun 16). Tested four nearby homes wells that use groundwater (Apr 17). One detection in agricultural well over EPA LHA (110 ppt). 
</t>
  </si>
  <si>
    <t>https://drive.google.com/drive/u/0/folders/1lSlYyvt1tZpT5ZU9Gz7gUDDh_3BXiTZ3</t>
  </si>
  <si>
    <t>Pittsburgh Air National Guard</t>
  </si>
  <si>
    <t>https://drive.google.com/file/d/180-Opkrrsh4563DYKy_0d_x5CThTtuj4/view?usp=sharing</t>
  </si>
  <si>
    <t>Raymark</t>
  </si>
  <si>
    <t>https://cumulis.epa.gov/supercpad/SiteProfiles/index.cfm?fuseaction=second.docdata&amp;id=0300894</t>
  </si>
  <si>
    <t>Rodale Manufacturing Co., Inc.</t>
  </si>
  <si>
    <t>https://cumulis.epa.gov/supercpad/cursites/csitinfo.cfm?id=0301744</t>
  </si>
  <si>
    <t>Safety Light Corporation</t>
  </si>
  <si>
    <t>https://cumulis.epa.gov/supercpad/cursites/csitinfo.cfm?id=0304257</t>
  </si>
  <si>
    <t>Tobyhanna Army Depot</t>
  </si>
  <si>
    <t>https://cumulis.epa.gov/supercpad/SiteProfiles/index.cfm?fuseaction=second.docdata&amp;id=0302464</t>
  </si>
  <si>
    <t>Valmont TCE Site (Former - Valmont Industrial Park)</t>
  </si>
  <si>
    <t>https://cumulis.epa.gov/supercpad/cursites/csitinfo.cfm?id=0303307</t>
  </si>
  <si>
    <t>Watson Johnson Landfill</t>
  </si>
  <si>
    <t>https://cumulis.epa.gov/supercpad/cursites/csitinfo.cfm?id=0301517</t>
  </si>
  <si>
    <t>Camp Santiago Training Center</t>
  </si>
  <si>
    <t>Puerto Rico</t>
  </si>
  <si>
    <t xml:space="preserve">Salinas, Puerto Rico </t>
  </si>
  <si>
    <t>Fort Allen Training Area</t>
  </si>
  <si>
    <t xml:space="preserve">Juana Díaz, Puerto Rico </t>
  </si>
  <si>
    <t>Roosevelt Roads Camp Garcia</t>
  </si>
  <si>
    <t>Vieques, Puerto Rico</t>
  </si>
  <si>
    <t>Coventry Training Site</t>
  </si>
  <si>
    <t>Rhode Island</t>
  </si>
  <si>
    <t>Coventry, Kent County, Rhode Island</t>
  </si>
  <si>
    <t>Davisville Naval Construction Battalion</t>
  </si>
  <si>
    <t>https://cumulis.epa.gov/supercpad/cursites/csitinfo.cfm?id=0101430</t>
  </si>
  <si>
    <t>Landfill &amp; Resource Recovery, Inc. (L&amp;RR)</t>
  </si>
  <si>
    <t>https://cumulis.epa.gov/supercpad/cursites/csitinfo.cfm?id=0101265</t>
  </si>
  <si>
    <t>Naval Station Newport</t>
  </si>
  <si>
    <t>Newport Naval Education and Training Center</t>
  </si>
  <si>
    <t>Newport County, Rhode Island</t>
  </si>
  <si>
    <t>Firefighting foam used at Naval Station Newport</t>
  </si>
  <si>
    <t>https://drive.google.com/file/d/1PkCsP9a16pU-sOxVu-RJE5Utl9Z-v8HC/view?usp=sharing</t>
  </si>
  <si>
    <t>(on-base) Combined PFOS/PFOA = 95-20,420 ppt</t>
  </si>
  <si>
    <t>20 out of 58 on-base monitoring well samples detected above the LHA</t>
  </si>
  <si>
    <t>https://cumulis.epa.gov/supercpad/SiteProfiles/index.cfm?fuseaction=second.docdata&amp;id=0101431</t>
  </si>
  <si>
    <t>https://drive.google.com/drive/u/0/folders/1tWSX3nmtB-wMS9ocUAKz6Xe6YxhRsl1p</t>
  </si>
  <si>
    <t>North Smithfield</t>
  </si>
  <si>
    <t>North Smithfield, Providence County, Rhode Island</t>
  </si>
  <si>
    <t>https://www.143aw.ang.af.mil/About-Us/Environmental/</t>
  </si>
  <si>
    <t>Picillo Farm</t>
  </si>
  <si>
    <t>https://cumulis.epa.gov/supercpad/cursites/csitinfo.cfm?id=0101284</t>
  </si>
  <si>
    <t>Quonset Air National Guard Base</t>
  </si>
  <si>
    <t>Quonset State Airport</t>
  </si>
  <si>
    <t>North Kingstown, Rhode Island</t>
  </si>
  <si>
    <t>Firefighting foam used at Quonset State Airport / Air National Guard Base</t>
  </si>
  <si>
    <t>https://drive.google.com/file/d/1GOsP9ZizpupENJ5_cXichOQuwOdOOLYG/view?usp=sharing</t>
  </si>
  <si>
    <t>Highest on-base groundwater detections [2018]:
 -PFOA+PFOS = 2,865 ppt
 -PFOA = 1,110 ppt
 -PFOS = 2,680 ppt
(Air National Guard, 06.28.2018)</t>
  </si>
  <si>
    <t>Highest on-base groundwater detections [2018]:
 -PFBS = 64.5 ppt 
 -PFHpA = 108 ppt 
 -PFHxS = 909 ppt 
 -PFNA = 14.7 ppt
(Air National Guard 06.28.2018)</t>
  </si>
  <si>
    <t>SI activities determined that the four PRLs have USEPA Drinking Water HA exceedances. However, both groundwater and surface water at QANGB are not identified by RIDEM as sources of drinking water. Based on these findings Amec Foster Wheeler recommends No Further Action (NFA) for the four PRLs included in the SI. In addition to the four PRLs included in the SI, two off-site PRLs were reported in the PA (BB&amp;E, 2016), both of which have documented use of aqueous film forming foam. Investigations of these potential off-Base releases were not included in the scope of the SI and further investigation is not recommended due to the lack of human health or ecological risk at this non-drinking water aquifer. (Air National Guard, 06.29.2018)</t>
  </si>
  <si>
    <t>https://drive.google.com/drive/u/0/folders/1UGRxryBYAvlzb3rPBC_5AjNtvccVb9zj</t>
  </si>
  <si>
    <t>Western Sand &amp; Gravel</t>
  </si>
  <si>
    <t>https://cumulis.epa.gov/supercpad/SiteProfiles/index.cfm?fuseaction=second.docdata&amp;id=0101233</t>
  </si>
  <si>
    <t>Former Myrtle Beach Air Force Base</t>
  </si>
  <si>
    <t>South Carolina</t>
  </si>
  <si>
    <t>Myrtle Beach, South Carolina</t>
  </si>
  <si>
    <t>Firefighting foam used at Former Myrtle Beach Air Force Base</t>
  </si>
  <si>
    <t>https://drive.google.com/file/d/1UTrrv8KY2IpegZmUCd12gJlqNEym_NQ2/view?usp=sharing</t>
  </si>
  <si>
    <t>Highest on-base groundwater detections (2015):
 -PFOA+PFOS = 2,640,000 ppt
 -PFOS = 2,490,000
 -PFOA = 150,000
(Air Force 8.19.2016)</t>
  </si>
  <si>
    <t>Highest on-base groundwater detections (2015):
 -PFBS = 32,100 ppt
 -PFHpA = 57,700 ppt
 -PFNA = 10,000 ppt
 -PFHxS = 740,000 ppt
(Air Force 8.19.2016)</t>
  </si>
  <si>
    <t>All 9 on-base groundwater monitoring well samples exceeded the LHA</t>
  </si>
  <si>
    <t>https://scdhec.gov/BOW/perfluoroalkyl-substances-pfas</t>
  </si>
  <si>
    <t>https://drive.google.com/drive/u/0/folders/1pPzV4iTfH2RlS_GXCbEeY-f12XNxdjAj</t>
  </si>
  <si>
    <t>https://drive.google.com/drive/u/0/folders/1-CReV-pHv38qcbGChE-lIODNqQPcMoTe</t>
  </si>
  <si>
    <t>Joint Base Charleston – Air</t>
  </si>
  <si>
    <t>Charleston County, South Carolina</t>
  </si>
  <si>
    <t>Firefighting foam used at Joint Base Charleston-Air</t>
  </si>
  <si>
    <t>https://drive.google.com/file/d/17si1PWza-nxji01yD9fFwEtQ6dmBirok/view?usp=sharing</t>
  </si>
  <si>
    <t>Highest on-base groundwater detections [2017]:
 -PFOA = 790,000 ppt
 -PFOS = 360,000 ppt
(Air Force 11.15.2017)</t>
  </si>
  <si>
    <t>Highest on-base groundwater detections [2017]:
 -6:2FTS = 300,000 ppt
 -8:2FTS = 64,000 ppt
 -PFBS = 34,000 ppt
 -PFBA = 32,000 ppt
 -PFHpA = 48,000 ppt
 -PFHxS = 1,600,000 ppt
 -PFHxA = 340,000 ppt
 -PFNA = 2,100 ppt
 -PFPeA = 100,000 ppt
(Air Force 11.15.2017)</t>
  </si>
  <si>
    <t>https://drive.google.com/drive/u/0/folders/1ESr4zJo28RrJu6GLU_yBGPU-NnJ3LMRr</t>
  </si>
  <si>
    <t>McCrady Training Site</t>
  </si>
  <si>
    <t xml:space="preserve">Eastover,  Richland County, South Carolina </t>
  </si>
  <si>
    <t>McEntire Joint National Guard Base</t>
  </si>
  <si>
    <t>Richland County, South Carolina</t>
  </si>
  <si>
    <t>Firefighting foam used at McEntire Joint National Guard Base</t>
  </si>
  <si>
    <t>https://drive.google.com/file/d/1xae2aOXwajmKwVojA434T5qQ98ggJ0kb/view?usp=sharing</t>
  </si>
  <si>
    <t>Highest on-base groundwater detections:
 PFOA + PFOS = 9,890 ppt
 PFOA = 550 ppt
 PFOS = 9,500 ppt
(Air National Guard 4.1.2019)</t>
  </si>
  <si>
    <t>Highest on-base groundwater detections:
 PFBS = 310 ppt 
 PFHpA = 430 ppt 
 PFHxS = 2,800 ppt 
 PFNA = 88 ppt
(Air National Guard 4.1.2019)</t>
  </si>
  <si>
    <t>Although the concentrations in the boundary wells are among the lowest reported from the nine McEntire JNGB SI monitoring wells, the presence of PFOS/PFOA at detectable concentrations provides basis for additional investigations of groundwater to determine if PFOS/PFOA is present beyond the Installation boundary, as well as to define the nature and extent (vertical and horizontal) of PFOS/PFOA within the Installation. (Air National Guard 4.1.2019)
In general, additional samples are required at each PRL to establish the nature and extent of PFOS/PFOA constituents for each applicable medium and to determine if there is a complete receptor pathway. For soil, additional samples are recommended to determine if a defined source area exists, and if so, what the vertical and horizontal extents for both the vadose and saturated zones are. Additional groundwater sampling is recommended to determine the extent of PFOS/PFOA within the Installation and potential impacts beyond the Installation boundary. Additional surface water and sediment samples should be collected beyond the Installation boundary at Outfalls 001, 003, 004, 006, and 010 and the WTTP Outfall if sufficient water is available to sample. (Air National Guard 4.1.2019)</t>
  </si>
  <si>
    <t>https://www.169fw.ang.af.mil/Environmental/</t>
  </si>
  <si>
    <t>https://drive.google.com/drive/u/0/folders/1HDANhdUFwdJYL-BzFVXD1ZTt7VVpZaj_</t>
  </si>
  <si>
    <t>Parris Island Marine Corps Recruit Depot</t>
  </si>
  <si>
    <t>https://drive.google.com/file/d/17iILGUf1hlLEeUxsVXBW-EgVhvxCqI3Y/view?usp=sharing</t>
  </si>
  <si>
    <t>https://cumulis.epa.gov/supercpad/SiteProfiles/index.cfm?fuseaction=second.docdata&amp;id=0403488</t>
  </si>
  <si>
    <t>https://drive.google.com/drive/u/0/folders/1DuQP3ArHrAC3CPay4SAH2SKXmpylae1K</t>
  </si>
  <si>
    <t>Shaw Air Force Base</t>
  </si>
  <si>
    <t>Sumter County, South Carolina</t>
  </si>
  <si>
    <t>Firefighting foam used at Shaw Air Force Base</t>
  </si>
  <si>
    <t>https://www.scdhec.gov/sites/default/files/media/document/PFAS%20DW%20data%20SAFB%20April%2029_0.pdf</t>
  </si>
  <si>
    <t>https://drive.google.com/file/d/1aRq7DditXwPiZ3mi3np9qqLTjGEtXGB8/view?usp=sharing</t>
  </si>
  <si>
    <t>Highest on-base groundwater detections:
 PFOA + PFOS = 43,000 ppt
 PFOA = 13,000 ppt
 PFOS = 30,000 ppt
(Air Force 1.31.2019)
Crescent Mobile Home Park drinking water [2019]:
 -Total PFAS = 96 ppt
(Washington Post 1.7.2020</t>
  </si>
  <si>
    <t>Highest on-base groundwater detections:
 PFBS = 18,000 ppt
 6:2 FTS = 210,000 ppt
 8:2 FTS = 4,900 ppt
 PFBA = 9,600 ppt
 PFHpA = 3,800 ppt
 PFHxS = 100,000 ppt
 PFHxA = 56,000 ppt
 PFNA = 1,200 ppt
 PFPeA = 24,000 ppt
(Air Force 1.31.2019)</t>
  </si>
  <si>
    <t>https://www.scdhec.gov/BOW/perfluoroalkyl-substances-pfas/pfas-shaw-air-force-base</t>
  </si>
  <si>
    <t>Potential impacts to human health were identified in all six AFFF areas at Shaw AFB based on the results of the analyses of groundwater samples and the presence of drinking water supply wells within 4 miles downgradient of each area. (Air Force 1.31.2019)
No community meetings or public notices were issued following the results of the Air Force Site Inspection (SI) Report, which noted potential impacts to drinking water. Neither the Air Force nor the state health department tested the tap water at the communities that surround Shaw AFB. (Brown 7.13.2019)</t>
  </si>
  <si>
    <t>https://scdhec.gov/BOW/perfluoroalkyl-substances-pfas/pfas-shaw-air-force-base</t>
  </si>
  <si>
    <t>https://drive.google.com/drive/u/0/folders/1PB-jivQincx_q2ZtbNlmxOQHyGDkB0CC</t>
  </si>
  <si>
    <t>Custer Training Site</t>
  </si>
  <si>
    <t>South Dakota</t>
  </si>
  <si>
    <t>Custer, Custer County, South Dakota</t>
  </si>
  <si>
    <t>Ellsworth Air Force Base</t>
  </si>
  <si>
    <t>Box Elder, South Dakota</t>
  </si>
  <si>
    <t>Firefighting foam used at Ellsworth Air Force Base</t>
  </si>
  <si>
    <t>http://www.kotatv.com/content/news/Health-and-safety-constant-concerns-for-Ellsworth-Air-Force-Base--377474501.html</t>
  </si>
  <si>
    <t>https://drive.google.com/file/d/1gCiMYNzUqEApsLrElPDmnTWf7F1j54DC/view?usp=sharing</t>
  </si>
  <si>
    <t>(off-base drinking water) Combined PFOS/PFOA = 182 ppt;
(off-base groundwater) Combined PFOS/PFOA = 150-33,900 ppt;
(on-base groundwater) Combined PFOS/PFOA = 72-551,000 ppt</t>
  </si>
  <si>
    <t>Off-Base Drinking Water: [Alt dw source provided in January 2017. Two properties connected to Base-operated waterline, which has provided water since the 1990s to other off-base residents affected by trichloroethene contamination. No further action.]</t>
  </si>
  <si>
    <t>https://denr.sd.gov/des/gw/superfund/Superfund_Sites.aspx</t>
  </si>
  <si>
    <t>Off-Base Drinking Water: [1 private drinking water well sampled exceeded the LHA]
Off-Base Groundwater: [10 of 12 off-base monitoring well samples exceeded the LHA] 
On-Base Groundwater: [43 of 46 on-base monitoring well samples exceeded the LHA]</t>
  </si>
  <si>
    <t>https://denr.sd.gov/des/gw/Superfund/Superfund_Sites.aspx</t>
  </si>
  <si>
    <t>https://drive.google.com/drive/u/0/folders/1R6hJWrlYzJuRMaYk4bZEFlAwZFTs1PfD</t>
  </si>
  <si>
    <t>Sioux Falls Regional Airport</t>
  </si>
  <si>
    <t>Joe Foss Field Air National Guard Base</t>
  </si>
  <si>
    <t>Sioux Falls, South Dakota</t>
  </si>
  <si>
    <t>Firefighting foam used at Sioux Falls Regional Airport. The Sioux Falls Fire Department was responsible for fire protection at the airport from 1970 to 1991, when the South Dakota Air National Guard took over firefighting responsibilities at the airport, conducting tests and training primarily on its base near the southern end of the airport’s two runways.</t>
  </si>
  <si>
    <t>https://rapidcityjournal.com/news/local/firefighting-foam-contaminates-millions-of-gallons-of-sioux-falls-water/article_fa8ca607-662d-5b2b-9a7f-75816870396e.html</t>
  </si>
  <si>
    <t>https://drive.google.com/file/d/1ugYJE5IcrFUxyEIB9JL1eR_ME76rdUEw/view?usp=sharing</t>
  </si>
  <si>
    <t>19 Municipal wells (no longer in use) exceed 70 ppt for PFOS/PFOA. Highest detection around 14,000 ppt.</t>
  </si>
  <si>
    <t>PFBS</t>
  </si>
  <si>
    <t xml:space="preserve">As part of a 2011/2012 survey, drinking water samples were collected, and results showed low levels of PFOA and PFOS, ranging from 3.10 to 4.45 parts per trillion. 
In 2013 additional testing was conducted to identify potential sources of the PFASs. On a voluntary basis, the City discontinued use of wells when PFASs were found. Additional water testing was performed in 2014, 2015, and 2016. After the EPA finalized the PFOS and PFOA Health Advisory levels in May 2016, additional water samples were collected. Very low levels of PFOS were detected, which resulted in the discontinued use of additional wells. Since August 2016 monthly samples have been collected from the treated water and from the treated water purchased from the Lewis and Clark Regional Water System and analyzed for PFASs. No PFASs have been detected in any of the samples. – via Sioux Falls’ city website
City testing of private wells near the airport’s southern boundary found a few PFAS detections that were shared with well owners. Neither the Big Sioux River nor the Diversion Channel have been tested. Further investigation by the Air National Guard is scheduled for 2019, including the possibility of off-base testing. 
</t>
  </si>
  <si>
    <t>https://drive.google.com/drive/u/0/folders/1aeiZHUuPJYYxIAXcqGIWtJgjyoal6ZZZ</t>
  </si>
  <si>
    <t>West Camp Rapid</t>
  </si>
  <si>
    <t xml:space="preserve">Rapid City, Pennington County, South Dakota </t>
  </si>
  <si>
    <t>Air National Guard - Berry Field</t>
  </si>
  <si>
    <t>Tennessee</t>
  </si>
  <si>
    <t>https://www.arcgis.com/home/webmap/viewer.html?webmap=9c4319a1e84d4746a962786a1c275b14&amp;extent=-92.2744,31.4623,-80.2993,39.7713</t>
  </si>
  <si>
    <t>Arnold Air Force Base</t>
  </si>
  <si>
    <t>Tullahoma, Tenessee</t>
  </si>
  <si>
    <t>Firefighting foam used at Arnold Air Force Base</t>
  </si>
  <si>
    <t>https://www.nashvillepublicradio.org/post/investigation-dangerous-and-persistent-chemicals-discovered-middle-tennessee-military-base#stream/0</t>
  </si>
  <si>
    <t>https://drive.google.com/file/d/1vdJbIUzuyz1z5h-mfRQSTuVR29J82LQw/view?usp=sharing</t>
  </si>
  <si>
    <t>Highest on-base groundwater detections [2017]:
 -PFOA + PFOS = 175,000 ppt
 -PFOA = 16,000 ppt
 -PFOS = 159,000 ppt
(Air Force 1.22.2019)</t>
  </si>
  <si>
    <t>Highest on-base groundwater detections [2017]:
 -PFBS = 2,590 ppt 
 -6:2 FTS = 2,050 ppt 
 -8:2 FTS = 227 ppt 
 -NETFOSAA = 33 ppt 
 -NMEFOSAA = 33 ppt 
 -PFHxS = 24,100 ppt 
 -PFHxA = 23,300 ppt 
 -PFNA = 394 ppt 
 -PFDoA = 12 ppt 
 -PFUnA = 580 ppt
(Air Force 1.22.2019)</t>
  </si>
  <si>
    <t>The state DEC formed a PFAS Working Group in 2017 to better understand the issue and look for contamination sources in the state.</t>
  </si>
  <si>
    <t>PFOS, PFOA, and/or PFOS+PFOA in groundwater exceeded the USEPA HA value at AFFF Release Areas 1 through 5 and 7 through 9.  Human receptors via the ingestion pathway are not present at the installation since PFAS was not detected above the respective screening levels in the AEDC Public Water System or groundwater supply wells  located  at  the golf  course  and Crockett  Cove  Recreation  Area;  however, groundwater receptors  are  present within  a  four‐mile  distance of  Arnold AFB downgradient of  AFFF Release Areas 1, 3, 7, and 8.  (Air Force 1.22.2019)
On-site groundwater, the Woods Reservior, and potential drinking water sources are effected.</t>
  </si>
  <si>
    <t>https://www.tn.gov/environment/program-areas/opsp-policy-and-sustainable-practices/policy/pfas.html</t>
  </si>
  <si>
    <t>https://drive.google.com/drive/u/0/folders/1Y1aHr_zyN8Ww099VZE3qd2PK5yJ289gq</t>
  </si>
  <si>
    <t>https://drive.google.com/drive/u/0/folders/1n6HKb20OgbywensImeSw5zqDVcedoZ1C</t>
  </si>
  <si>
    <t>McGhee Tyson Air National Guard Base</t>
  </si>
  <si>
    <t>McGhee Tyson Aiport</t>
  </si>
  <si>
    <t>Alcoa, Blount County, Tennessee</t>
  </si>
  <si>
    <t>Firefighting foam used at McGhee Tyson Airport / Air National Guard Base</t>
  </si>
  <si>
    <t>https://drive.google.com/file/d/18V_x_IwjThwZTVYGQ2hLTWI15Wr9xlI4/view?usp=sharing</t>
  </si>
  <si>
    <t>Highest on-base groundwater detections [2018]:
 -PFOA + PFOS = 4,930 ppt
 -PFOA = 630 ppt
 -PFOS = 4,300 ppt
(Air Force 2.1.2019)</t>
  </si>
  <si>
    <t>Highest on-base groundwater detections [2018]:
 -PFBS = 190 ppt 
 -PFHpA = 210 ppt 
 -PFHxS = 2,000 ppt 
 -PFNA = 25 ppt
(Air Force 2.1.2019)</t>
  </si>
  <si>
    <t>All six PFOS/PFOA compounds were detected above the laboratory detection limit in the wells at the Installation boundary, indicating PFOS/PFOA have reached and are potentially present downgradient of the boundary. In general, additional samples are required at each PRL to establish the nature and extent of PFOS/PFOA constituents for each applicable medium and to determine if there is a complete receptor pathway. For soil, additional samples are recommended to determine if a defined source area exists, and if so, what the vertical and horizontal extents for both the vadose and saturated zones are. Additional up- and downgradient groundwater sampling is recommended to determine the extent of PFOS/PFOA impacts beyond the Installation boundary. Additional surface water and sediment samples should be collected beyond the Installation boundary and from the former drainage ditch both up- and downgradient of the Stormwater Detention Pond. (Air Force 2.1.2019)</t>
  </si>
  <si>
    <t>https://drive.google.com/drive/u/0/folders/1e_zJqp8NzA1nQDoH2ISsxCNzlWcLRuH9</t>
  </si>
  <si>
    <t>Memphis Air National Guard Base</t>
  </si>
  <si>
    <t>Memphis International Airport</t>
  </si>
  <si>
    <t>Memphis, Tennessee</t>
  </si>
  <si>
    <t>Firefighting foam used at Memphis International Aiport / Air National Guard Base</t>
  </si>
  <si>
    <t>https://drive.google.com/file/d/1Bh64ltghx8qyI0liu-5CIdP_LpkATIV-/view?usp=sharing</t>
  </si>
  <si>
    <t>Highest on-base groundwater detections [2018]:
 -PFOA+PFOS = 19.7 ppt
 -PFOA = 14 ppt
 -PFOS = 5.8 ppt
(Air National Guard, 10.01.2018)</t>
  </si>
  <si>
    <t>Highest on-base groundwater detections [2018]:
 -PFBS = 43 ppt
 -PFHpA = 5.1 ppt
 -PFHxS = 28 ppt
(Air National Guard, 10.01.2018)</t>
  </si>
  <si>
    <t>In general, additional samples are required at each PRL to establish the nature and extent of PFOS/PFOA constituents for each applicable medium and to determine if there is a complete receptor pathway. Further investigation of the extent of impacted surface water is recommended, including collecting surface water samples in Hurricane Creek. The conceptual site model should take into consideration that Memphis International Airport is located immediately west and north of Memphis ANGB. The presence of PFOS/PFOA compounds from locations within the Memphis International Airport footprint may identify an additional source of contamination that is beyond the scope of this SI. (Air National Guard, 10.01.2018)</t>
  </si>
  <si>
    <t>https://drive.google.com/drive/u/0/folders/1LfZHdlJiQB_30DUN5AxZiiqsuQuxwgRb</t>
  </si>
  <si>
    <t>Nashville Air National Guard Base</t>
  </si>
  <si>
    <t>Nashville International Airport</t>
  </si>
  <si>
    <t>Nashville, Tennessee</t>
  </si>
  <si>
    <t>Firefighting foam used at Nashville Metropolitan Airport / Air National Guard Base</t>
  </si>
  <si>
    <t>http://www.arcgis.com/home/webmap/viewer.html?webmap=9c4319a1e84d4746a962786a1c275b14&amp;extent=-92.2744,31.4623,-80.2993,39.7713</t>
  </si>
  <si>
    <t>https://drive.google.com/file/d/1TFtsmIUVFCWLRXkZvFMGOuYTQZHx_Btd/view?usp=sharing</t>
  </si>
  <si>
    <t>Highest on-base groundwater detections [2018]:
 -PFOA+PFOS = 109 ppt
 -PFOA = 13 ppt
 -PFOS = 96 ppt
(Air National Guard, 08.01.2018)</t>
  </si>
  <si>
    <t>Highest on-base groundwater detections [2018]:
 -PFBS = 27 ppt 
 -PFHpA = 5.1 ppt 
 -PFHxS = 130 ppt 
 -PFNA = 1.4 ppt
(Air National Guard, 08.01.2018)</t>
  </si>
  <si>
    <t>In general, additional samples are required at each PRL to establish the nature and extent of PFOS/PFOA constituents for each applicable medium and to determine if there is a complete receptor pathway. Additional surface water and sediment samples should be collected at PRL 5, taking care to sample upstream of the Nashville International Airport storm water inlet. The conceptual site model should take into consideration that the Nashville International Airport is located immediately downgradient based on both surface water and groundwater flow directions. The presence of PFOS/PFOA compounds from downgradient locations within the Nashville International Airport footprint may identify an additional source of contamination that is beyond the scope of this SI. (Air National Guard, 08.01.2018)</t>
  </si>
  <si>
    <t>https://drive.google.com/drive/u/0/folders/15qn0A3AjPXVyZKBBVWJ2BzYMpTpPkQyu</t>
  </si>
  <si>
    <t>Naval Support Activity Mid-South</t>
  </si>
  <si>
    <t>Former Naval Air Station Memphis</t>
  </si>
  <si>
    <t>Millington, Tennessee</t>
  </si>
  <si>
    <t>Firefighting foam used at Former NAS Memphis / (currently) Naval Support Activity Mid-South</t>
  </si>
  <si>
    <t>https://drive.google.com/file/d/1w1LzxyPp1JZ6afPj1COX2jZySM_1Urc_/view?usp=sharing</t>
  </si>
  <si>
    <t>(on-base) Combined PFOS/PFOA = 70-1,238 ppt</t>
  </si>
  <si>
    <t>Sampling undergone and results reported to property owner/regulatory stakeholders</t>
  </si>
  <si>
    <t>2 out of 4 on-base monitoring well samples detected above the LHA</t>
  </si>
  <si>
    <t>https://drive.google.com/drive/u/0/folders/1l-Hc3yYjlNuBpkYUb80uBUQz8TE6PfQk</t>
  </si>
  <si>
    <t>Air Force Plant 4</t>
  </si>
  <si>
    <t>Texas</t>
  </si>
  <si>
    <t>https://drive.google.com/file/d/1hwPMIGgj0FnVHDurNtqqYHrGO8fc8Rs-/view?usp=sharing</t>
  </si>
  <si>
    <t>Army National Guard El Campo Readiness Center</t>
  </si>
  <si>
    <t>El Campo, Texas</t>
  </si>
  <si>
    <t>801 CR 306, El Campo</t>
  </si>
  <si>
    <t>Firefighting foam used at Army National Guard El Campo Readiness Center</t>
  </si>
  <si>
    <t>El Campo well combined PFOS/PFOA = 79.4 ppt [Apr 2017]
(Texas Military Department 5.17.2017)</t>
  </si>
  <si>
    <t>Bottled water is being provided for an alternate drinking water supply. A Granular Activated Carbon Filter System installed and confirmation sampling conducted in August 2017. Additional sampling will be conducted in November 2017 and February 2018 to determine if filtration system is reducing drinking water below the LHA. If sampling results determine the water source is below the LHA, bottled water usage will be discontinued and the water well reestablished as potable. (Sullivan, Department of Defense, 03.2018)</t>
  </si>
  <si>
    <t>https://tmd.texas.gov/texas-army-national-guard-addressing-water-issue-at-el-campo-armory</t>
  </si>
  <si>
    <t>On base water system sample exceeded LHA. El Campo well served the El Campo Armory and Facility Maintenance Shop (Texas Military Department 5.17.2017)</t>
  </si>
  <si>
    <t>https://drive.google.com/drive/u/1/folders/1hYNi_t_JK6qej2mx-m_xqJe34bGQmJNn?ths=true</t>
  </si>
  <si>
    <t>https://drive.google.com/drive/u/0/folders/1LpxTlKqi7W0TyhphKUsU2SufsFXHckZC</t>
  </si>
  <si>
    <t>Bergstrom Air Force Base</t>
  </si>
  <si>
    <t>Austin, Texas</t>
  </si>
  <si>
    <t>Firefighting foam used at Former Bergstrom Air Force Base from 1942 to 1991 (Air Force 06.30.2016)</t>
  </si>
  <si>
    <t>https://drive.google.com/file/d/1qI2WMukKonzoWG9rIgtL9KDpvAKOlX7V/view?usp=sharing</t>
  </si>
  <si>
    <t>Highest on-base groundwater detections:
- PFOA + PFOS = 9,970 ppt
- PFOA = 1,110 ppt 
- PFOS = 8,860 ppt
(Air Force 06.30.2016)</t>
  </si>
  <si>
    <t>Highest on-base groundwater detections:
- PFBS = 205 ppt
- PFHpA = 279 ppt
- PFHxS = 3,790 ppt
- PFNA = 79.6 ppt
(Air Force 06.30.2017)</t>
  </si>
  <si>
    <t>Completed basewide Preliminary Assessment and completed the site inspection at the Fire Training Area. Received regulatory concurrence on the findings. Initiated Site Inspections of other AFFF areas identified in Preliminary Assessment. Plans to complete Site Inspection including determination whether drinking water supplies are impacted. Will follow the CERCLA process for future investigative and cleanup activities. (Sullivan 2018)</t>
  </si>
  <si>
    <t>All 5 on-base groundwater monitoring well samples exceeded the LHA (Air Force 06.30.2019)</t>
  </si>
  <si>
    <t>https://drive.google.com/drive/u/1/folders/1Hy8bzJShXQU2kAGlPt0t96HFiDJEmWl6?ths=true</t>
  </si>
  <si>
    <t>Camp Bowie-Musgrave</t>
  </si>
  <si>
    <t>Brownwood, Brown County, Texas</t>
  </si>
  <si>
    <t>Chase Field Naval Air Station</t>
  </si>
  <si>
    <t>Beeville, Texas</t>
  </si>
  <si>
    <t>Corpus Christi Texas Naval Air Station</t>
  </si>
  <si>
    <t>Nueces County, Texas</t>
  </si>
  <si>
    <t>Naval Air Station Corpus Christi, TX</t>
  </si>
  <si>
    <t>Firefighting foam used at Corpus Christi Texas Naval Air Station</t>
  </si>
  <si>
    <t>(on-base) Combined PFOS/PFOA = 229-510 ppt</t>
  </si>
  <si>
    <t>4 out of 14 on-base monitoring wells detected above the LHA</t>
  </si>
  <si>
    <t>https://www.cnic.navy.mil/content/cnic/cnic_hq/regions/cnrse/installations/nas_corpus_christi/om/environmental_support/pfas-drinking-water-investigation/_jcr_content/par1/pdfdownload_672100962/file.res/CorpusChristi_Fact%20Sheet_012420%20(compatible).pdf</t>
  </si>
  <si>
    <t>https://drive.google.com/drive/u/0/folders/1txRyEgSeGmOwantra-oLC82Ma1Eu-lzm</t>
  </si>
  <si>
    <t>Dyess Air Force Base</t>
  </si>
  <si>
    <t>Abilene, Texas</t>
  </si>
  <si>
    <t>Dyess Air Force Base, Texas</t>
  </si>
  <si>
    <t>Firefighting foam used at Dyess Air Force Base</t>
  </si>
  <si>
    <t>https://drive.google.com/file/d/14v0Gw83WMACl3zuiR8YISOcOpxefzSM0/view?usp=sharing</t>
  </si>
  <si>
    <t>Highest on-base groundwater detections [2018]:
 -PFOA + PFOS = 448,200 ppt
 -PFOA = 384,000 ppt
 -PFOS = 171,000 ppt
(Air Force, 4.4.2019)</t>
  </si>
  <si>
    <t>Highest on-base groundwater detections [2018]:
 -PFBS = 76,700 ppt 
 -6:2 FTS = 470,000 ppt
 -8:2 FTS = 455 ppt
 -PFBA = 27,500 ppt
 -PFHpA = 38,300 ppt 
 -PFHxS = 702,000 ppt 
 -PFHxA = 247,000 ppt 
 -PFNA = 427 ppt
 -PFOSA = 289 ppt
 -PFPeA = 70,700 ppt
(Air Force, 4.4.2019)</t>
  </si>
  <si>
    <t>Although no immediate impact to human health through ingestion of PFAS-impacted groundwater was identified based on the SI, further investigation and evaluation of PFAS impacts to groundwater are recommened. (Air Force, 4.4.2019)</t>
  </si>
  <si>
    <t>https://drive.google.com/drive/u/0/folders/1k8GDm-TuKsemAvhUhH8Wr3nWPZZccO3M</t>
  </si>
  <si>
    <t>El Campo, Wharton County, Texas</t>
  </si>
  <si>
    <t>Ellington Field Joint Reserve Base</t>
  </si>
  <si>
    <t>Houston, Texas</t>
  </si>
  <si>
    <t>Firefighting foam used at Ellington Field Joint Reserve Base</t>
  </si>
  <si>
    <t>https://drive.google.com/drive/u/0/folders/168d21heZdnylQT7_ipiytsFPEUJGWSlp</t>
  </si>
  <si>
    <t>Highest on-base groundwater detections [2018]:
 -PFOA+PFOS = 61,000 ppt
 -PFOA = 14,000 ppt
 -PFOS = 47,000 ppt
(Air National Guard, 12.20.2018)</t>
  </si>
  <si>
    <t>Highest on-base groundwater detections [2018]:
 -PFBS = 3,300 ppt 
 -PFHpA = 2,500 ppt 
 -PFHxS = 50,000 ppt 
 -PFNA = 120 ppt
(Air National Guard, 12.20.2018)</t>
  </si>
  <si>
    <t>All six PFOS/PFOA compounds were detected in the samples collected near the Installation boundary. The screening results indicate the consistent presence of PFOS/PFOA compounds in the water samples at concentrations exceeding screening criteria. PFOS/PFOA compounds are likely migrating offsite given their presence and magnitude at the Installation boundary. In general, additional samples are required at each PRL in order to establish the nature and extent of PFOA/PFOS constituents for each applicable medium and determine if a complete receptor pathway exists. (Air National Guard, 12.20.2018)</t>
  </si>
  <si>
    <t>Goodfellow Air Force Base</t>
  </si>
  <si>
    <t>https://drive.google.com/file/d/1INGeuxzKllo8qIA0V-SqfXa1i1CH81Ey/view?usp=sharing</t>
  </si>
  <si>
    <t>Grand Prairie Armed Forces Reserve Complex</t>
  </si>
  <si>
    <t>Former Naval Air Station Dallas</t>
  </si>
  <si>
    <t>Dallas, Texas</t>
  </si>
  <si>
    <t>32.74, -96.97</t>
  </si>
  <si>
    <t>Firefighting foam used at Grand Prairie Armed Forces Reserve Complex (Former NAS Dallas)</t>
  </si>
  <si>
    <t>(on-base) Combined PFOS/PFOA = 70-1,247,000 ppt</t>
  </si>
  <si>
    <t>Sampling has been done and an Affected Property Assessment Report in in the works</t>
  </si>
  <si>
    <t>16 out of 22 on-base monitoring well detections above the LHA</t>
  </si>
  <si>
    <t>https://www.tceq.texas.gov/drinkingwater/drinkwaterconcerns.html</t>
  </si>
  <si>
    <t>https://drive.google.com/drive/u/0/folders/1XewguT_JZ4SRSco0JAYv8FXMALDxAsyC</t>
  </si>
  <si>
    <t>International Terminals Company</t>
  </si>
  <si>
    <t>Deer Park, Harris County, Texas</t>
  </si>
  <si>
    <t>https://galvbay.org/environmental-impacts-of-itc-fire-what-galveston-bay-foundation-has-found/</t>
  </si>
  <si>
    <t>More than 130,000 gallons of Class B firefighting foams were used to put out the ITC fire involving chemical storage tanks. (Sierra Club - 5.29.2019)</t>
  </si>
  <si>
    <t>https://drive.google.com/drive/u/1/folders/10vtrL6nFYz6aMFVnTpHCwQ6zMLeVUR3r?ths=true</t>
  </si>
  <si>
    <t>Joint Base San Antonio - Lackland Air Force Base</t>
  </si>
  <si>
    <t>San Antonio, Bexar County, Texas</t>
  </si>
  <si>
    <t>Lackland Air Force Base, TX</t>
  </si>
  <si>
    <t>Firefighting foam used at Lackland Air Force Base</t>
  </si>
  <si>
    <t>https://drive.google.com/file/d/1TTZ32rYuOHDPnbvUh9b9CWqnD1BLwgQJ/view?usp=sharing</t>
  </si>
  <si>
    <t>Highest on-base groundwater detections at Lackland AFB [2017]:
 PFOS+PFOA = 767,000 ppt
 PFOA = 130,000 ppt
 PFOS = 680,000 ppt
source: (Air Force 6.1.2017 appendix)</t>
  </si>
  <si>
    <t>Highest on-base groundwater detections [2017]:
 PFBA = 47,000 ppt
 PFBS = 81,000 ppt
 PFPeA = 140,000 ppt
 PFHxA = 90,000 ppt
 PFHxS = 230,000 ppt
 6:2 FTS = 3,000 ppt
 PFHpA = 56,000 ppt
 PFOSA = 1,800 ppt
 8:2 FTS = 2,000 ppt
 PFNA = 4,800 ppt
source: (Air Force 6.1.2017 appendix)</t>
  </si>
  <si>
    <t xml:space="preserve">Completed the base-wide Preliminary Assessment and received regulatory concurrence on the findings. Initiated a base-wide Site Inspection for PFOS and PFOA. Will continue following the CERCLA process through investigation, cleanup, and long-term monitoring. Will perform mitigation activities when impacts to human health are determined. 
</t>
  </si>
  <si>
    <t>Groundwater receptors from AFFF areas include the shallow alluvial aquifer beneath JBSA-Lackland and Leon Creek. The shallow alluvial aquifer that underlies JBSA-Lackland has been classified as a Class 3 groundwater and is not used as a drinking water source. Therefore, the potential for human exposure to PFAS in drinking water is low. Groundwater contributes to the base flow of Leon Creek. Therefore, impacted groundwater could introduce PFAS to the surface water feature, Leon Creek and its related tributaries. The drainage ditch discharges to Leon Creek approximately 1.1 miles southwest of the area. Leon Creek is known to be used for recreational fishing by residents or nearby communities and could provide an exposure pathway to humans through dermal contact and ingestion of fish. Potential receptors for surface water would include recreational users of Leon Creek and associated biota. (Air Force 6.1.2017)</t>
  </si>
  <si>
    <t>https://drive.google.com/drive/u/1/folders/1bPHe0dQGjkU4_ToqEMtiw5TsclmkYoqC?ths=true</t>
  </si>
  <si>
    <t>Joint Base San Antonio - Randolph Air Force Base</t>
  </si>
  <si>
    <t>Randolph Air Force Base, TX</t>
  </si>
  <si>
    <t>Firefighting foam used at Randolph Air Force Base</t>
  </si>
  <si>
    <t>https://drive.google.com/file/d/1FRofumnzFr5iS8_TxeZ1zQDYWBunPbZP/view?usp=sharing</t>
  </si>
  <si>
    <t>Highest on-base groundwater detections at Randoph AFB [2017]: 
PFOA + PFOS = 182,000 ppt 
PFOA = 62,000 ppt
PFOS = 120,000 ppt 
source: (Air Force 11.12.2018)</t>
  </si>
  <si>
    <t>Highest groundwater detections:
 PFBS = 15,000 ppt 
 6:2 FTS = 139,000 ppt
 8:2 FTS = 1,650 ppt
 PFBA = 10,000 ppt 
 PFPeA = 29,000 ppt 
 PFOSA = 500 ppt 
 PFHpA = 3,800 ppt 
 PFHxS = 140,000 ppt 
 PFHxA = 110,000 ppt 
 PFNA = 240 ppt 
 PFDA = 15 ppt
(Air Force, 11.12.2018)</t>
  </si>
  <si>
    <t>Completed the base-wide Preliminary Assessment and received regulatory concurrence on the findings. Initiated a base-wide Site Inspection for PFOS and PFOA. Will continue following the CERCLA process through investigation, cleanup, and long-term monitoring. Will perform mitigation activities when impacts to human health are determined.</t>
  </si>
  <si>
    <t>https://drive.google.com/drive/u/1/folders/12_w4Abh0IytrZxslv_FrAn1ET7hsATHz?ths=true</t>
  </si>
  <si>
    <t>Kelly Air Force Base</t>
  </si>
  <si>
    <t>San Antonio, Texas</t>
  </si>
  <si>
    <t>Firefighting foam used at Former Kelly Air Force Base</t>
  </si>
  <si>
    <t>Highest on-base groundwater detections [2014]:
- PFOA + PFOS = 35,800 ppt
- PFOA = 30,000 ppt
- PFOS = 5,110 ppt
(Air Force 09.21.2017)</t>
  </si>
  <si>
    <t>Highest on-base groundwater detections [2014]:
 -PFBS = 7,330 ppt 
 -PFHpA = 2,410 ppt 
 -PFHxS = 77,200 ppt 
 -PFNA = 64.6 ppt 
(Air Force, 09.21.2017)</t>
  </si>
  <si>
    <t>Completed basewide Preliminary Assessment and completed the site inspection at the Fire Training Area as of August 31, 2017. Received regulatory concurrence on the findings. Initiated Site Inspections of other AFFF areas identified in Preliminary Assessment. Plans to complete Site Inspection including determination whether drinking water supplies are impacted. Will follow the CERCLA process for future investigative and cleanup activities. (Sullivan, Department of Defense, 03.2018)</t>
  </si>
  <si>
    <t>All 4 on-base groundwater monitoring well samples exceeded the LHA (Air Force 9.212017)</t>
  </si>
  <si>
    <t>https://drive.google.com/drive/u/1/folders/1fYDQFe4UWFk2YQGKTr3XuP00Dglemjs9?ths=true</t>
  </si>
  <si>
    <t>Laughlin Air Force Base</t>
  </si>
  <si>
    <t>Del Rio, Texas</t>
  </si>
  <si>
    <t>Laughlin Air Force Base, Texas</t>
  </si>
  <si>
    <t>Firefighting foam used at Laughlin Air Force Base</t>
  </si>
  <si>
    <t>https://www.laughlin.af.mil/News/Article-Display/Article/1890695/laughlin-water-report-released/</t>
  </si>
  <si>
    <t>Highest on-base groundwater detections [2018]:
 -PFOA+PFOS = 27,300 ppt
 -PFOA = 7,300 ppt
 -PFOS = 20,000 ppt
(Air Force, 10.10.2018)</t>
  </si>
  <si>
    <t>Highest on-base groundwater detections [2018]:
 -PFBS = 3,800 ppt 
 -6:2 FTS = 7,000 ppt
 -8:2 FTS = 650 ppt
 -PFBA = 1,300 ppt 
 -PFPeA = 3,800 ppt 
 -PFOSA = 140 ppt 
 -PFHpA = 1,600 ppt 
 -PFHxS = 22,000 ppt 
 -PFHxA = 7,800 ppt 
 -PFNA = 120 ppt 
 -PFDA = 8.3 ppt
(Air Force, 10.10.2018)</t>
  </si>
  <si>
    <t>Potential human exposure receptors include individuals located outside the installation boundary that may obtain drinking water from a private or public water supply well that draws groundwater from the impacted aquifer and is located downgradient of the AFFF source areas. The installation utilizes drinking water supplied by the City of Del Rio and no public water supply wells are located on the installation. The shallow aquifer downgradient of the installation is not a known drinking water source. No public water supply or private drinking water wells are located within four miles of the installation boundary and in a downgradient position of the AFFF release areas. Therefore, human groundwater receptors via the ingestion pathway associated with the three AFFF release areas at LAFB are not present. (Air Force 10.10.2018)</t>
  </si>
  <si>
    <t>https://drive.google.com/drive/u/0/folders/1BiHkwHDb2KEyLHz8zfx2vQ-DkTVwKeqb</t>
  </si>
  <si>
    <t>Reese Air Force Base</t>
  </si>
  <si>
    <t>Lubbock, Texas</t>
  </si>
  <si>
    <t>Firefighting foam used at Former Reese Air Force Base</t>
  </si>
  <si>
    <t>Highest on-base groundwater detections:
 -PFBS = 811 ppt 
 -PFBA = 462 ppt 
 -PFPeA = 1,430 ppt 
 -PFOSA = 15.1 ppt 
 -PFHpA = 354 ppt 
 -PFHxS = 12,000 ppt 
 -PFHxA = 3,710 ppt 
 -PFNA = 26.3 ppt 
 -PFDS = 269 ppt 
(Air Force, 10.01.2018)</t>
  </si>
  <si>
    <t>https://www.afcec.af.mil/News/Article-Display/Article/2030669/air-force-taking-next-steps-to-address-pfas-at-former-reese-afb/</t>
  </si>
  <si>
    <t>3 public water wells and 222 private wells have tested above the LHA (Air Force 6.05.2019)</t>
  </si>
  <si>
    <t>https://drive.google.com/drive/u/1/folders/11c1X0qOOC6Y9PtwDH7RylKpSRA2Dp5EH?ths=true</t>
  </si>
  <si>
    <t>Sheppard Air Force Base</t>
  </si>
  <si>
    <t>Wichita Falls, Texas</t>
  </si>
  <si>
    <t>Firefighting foam used at Sheppard Air Force Base</t>
  </si>
  <si>
    <t>https://drive.google.com/file/d/1NpBfLXjtuz4-s8jgx5OaDLpLp_8iIjgp/view?usp=sharing</t>
  </si>
  <si>
    <t>Highest on-basegroundwater detections [2018]:
 -PFOA+PFOS = 650,000 ppt
 -PFOA = 140,000 ppt
 -PFOS = 550,000 ppt
(Air Force, 02.28.2019)</t>
  </si>
  <si>
    <t>Highest on-base groundwater detections [2018]:
 -PFBS = 230,000 ppt 
 -6:2 FTS = 500,000 ppt
 -8:2 FTS = 40,000 ppt
 -PFBA = 120,000 ppt 
 -PFPeA = 180,000 ppt 
 -PFHpA = 64,000 ppt 
 -PFHxS = 850,000 ppt 
 -PFHxA = 710,000 ppt 
 -PFNA = 8,600 ppt 
 -PFOSA = 720 ppt
(Air Force, 02.28.2019)</t>
  </si>
  <si>
    <t>A desktop water well review of the Texas Water Development Board website indicated approximately 86 private domestic and public water supply wells within a four-mile distance pf the installation boundary, but none are within a one-mile distance of the installation boundary. (Air Force, 02.28.2019)</t>
  </si>
  <si>
    <t>https://drive.google.com/drive/u/0/folders/1qwhcJ_G-q5dfNs4tEfFz0QeNupltkJjo</t>
  </si>
  <si>
    <t>Camp Williams</t>
  </si>
  <si>
    <t>Utah</t>
  </si>
  <si>
    <t>Bluffdale, Salt Lake County, Utah</t>
  </si>
  <si>
    <t>https://drive.google.com/drive/u/0/folders/1A6o4FTnC1drWv54oLHsMSYzSCiWu2yR-</t>
  </si>
  <si>
    <t>Hill Air Force Base</t>
  </si>
  <si>
    <t>Ogden, Weber County, Utah</t>
  </si>
  <si>
    <t>Firefighting foam used at Hill Air Force Base</t>
  </si>
  <si>
    <t>https://drive.google.com/file/d/1RabKFY9pdhm-DIsmxGBPXOssyvTzy_2r/view?usp=sharing</t>
  </si>
  <si>
    <t>(on-base) Combined PFOS/PFOA = 73-930 ppt</t>
  </si>
  <si>
    <t>12 out of 13 on-base groundwater monitoring well samples exceeded the LHA</t>
  </si>
  <si>
    <t>https://www.wqpmag.com/coronavirus-covid-19/utah-military-bases-show-pfas-contamination</t>
  </si>
  <si>
    <t>https://drive.google.com/drive/u/0/folders/1xybbOCa5C3sUYR3PpkRC6pE-fsMUZtt8</t>
  </si>
  <si>
    <t>Salt Lake City International Airport</t>
  </si>
  <si>
    <t>Utah Air National Guard Base</t>
  </si>
  <si>
    <t>Salt Lake City, Utah</t>
  </si>
  <si>
    <t>Firefighting foam used at Salt Lake City International Airport / Utah Air National Guard Base</t>
  </si>
  <si>
    <t>https://drive.google.com/file/d/1Dg9KY12O2vDkW5ixw-aGV9DFcXlvz8YS/view?usp=sharing</t>
  </si>
  <si>
    <t>Highest on-base groundwater detections [2018]:
 -PFOA+PFOS = 139,000 ppt
 -PFOA = 29,000 ppt
 -PFOS = 110,000 ppt
(Air National Guard, 10.01.2018)</t>
  </si>
  <si>
    <t>Highest on-base groundwater detections [2018]:
 -6:2 FTS = 23,000 ppt
 -8:2 FTS = 490 ppt 
 -PFBS = 33,000 ppt
 -PFBA = 7,700 ppt
 -PFHpA = 10,000 ppt
 -PFHxS = 160,000 ppt
 -PFHxA = 60,000 ppt
 -PFNA = 96,000 ppt
 -PFOSA = 730 ppt
 -PFPeA = 13,000 ppt
(Air National Guard, 10.01.2018)</t>
  </si>
  <si>
    <t>https://drive.google.com/drive/u/0/folders/1VQxKT8mUcaFb8ySZQjvpvJqSw8IkB-8z</t>
  </si>
  <si>
    <t>Barnard Landfill</t>
  </si>
  <si>
    <t>Vermont</t>
  </si>
  <si>
    <t>https://www.datawrapper.de/_/pmQX8/</t>
  </si>
  <si>
    <t>https://drive.google.com/file/d/1JhhV5mZ6zw_VMwGJ3SWPF1_cUHAeanAg/view?usp=sharing</t>
  </si>
  <si>
    <t>https://drive.google.com/drive/u/0/folders/1lGp9mNF1VW52zcJOUD9x-wZO9oAb_opR</t>
  </si>
  <si>
    <t>Barre City Wastewater Treatment Facility</t>
  </si>
  <si>
    <t>Barre, Vermont</t>
  </si>
  <si>
    <t>PFAS in Surface Waters | Department of Environmental Conservation (vermont.gov)</t>
  </si>
  <si>
    <t>2021-PFAS-Surface-Water-Fish-Tissue-and-WWTF-Effluent-Monitoring-Report.pdf (vermont.gov)</t>
  </si>
  <si>
    <t>Bennington Municipal Sanitary Landfill</t>
  </si>
  <si>
    <t>https://semspub.epa.gov/work/01/639139.pdf</t>
  </si>
  <si>
    <t>https://cumulis.epa.gov/supercpad/cursites/csitinfo.cfm?id=0101493</t>
  </si>
  <si>
    <t>Bennington Wastewater Treatment Facility</t>
  </si>
  <si>
    <t>Bennington, Vermont</t>
  </si>
  <si>
    <t>https://dec.vermont.gov/sites/dec/files/documents/PFAS%20Sampling%20Report%207.10.18%20FINAL.pdf</t>
  </si>
  <si>
    <t>Bethel/Royalton Landfill</t>
  </si>
  <si>
    <t>BFI Sanitary Landfill (Rockingham)</t>
  </si>
  <si>
    <t>https://cumulis.epa.gov/supercpad/cursites/csitinfo.cfm?id=0101475</t>
  </si>
  <si>
    <t>Bridgewater Landfill</t>
  </si>
  <si>
    <t>Bristol Waste Management, Inc. Landfill</t>
  </si>
  <si>
    <t>Burgess Bro Landfill</t>
  </si>
  <si>
    <t>Burgess Brothers C&amp;D Landfill</t>
  </si>
  <si>
    <t>Burgess Superfund Site</t>
  </si>
  <si>
    <t>Bennington, Bennington County, Vermont</t>
  </si>
  <si>
    <t>1246 Burgess Rd, Bennington, VT</t>
  </si>
  <si>
    <t>Highest groundwater detections [10/2016]:
-PFOA = 900 ppt
-PFOS = 140 ppt
(VTDEC, 07.10.2018)</t>
  </si>
  <si>
    <t>https://dec.vermont.gov/pfas</t>
  </si>
  <si>
    <t>Burlington Air National Guard Base</t>
  </si>
  <si>
    <t>Burlington International Airport, Chittenden County National Guard Base</t>
  </si>
  <si>
    <t>South Burlington, Chittenden County, Vermont</t>
  </si>
  <si>
    <t>Burlington International Airport, Vermont</t>
  </si>
  <si>
    <t>Firefighting foam used at Burlington ANGB/International Airport</t>
  </si>
  <si>
    <t>https://drive.google.com/file/d/1OM0nIJCOhlPT97PkvM4aBXkVlunsR2Xi/view?usp=sharing</t>
  </si>
  <si>
    <t>Highest on-base groundwater detections [2017]:
 PFOA + PFOS = 72,000 ppt
 PFOA = 41,000 ppt
 PFOS = 66,000 ppt
(Air National Guard 1.2018)</t>
  </si>
  <si>
    <t>Highest groundwater detections [2017]:
 PFBS = 3,400 ppt 
 PFPeA = 2,000 ppt 
 6:2 FTS = 8,300 ppt 
 8:2 FTS = 290 ppt 
 PFHpA = 580 ppt 
 PFHxS = 3,400 ppt 
 PFHxA = 110 ppt
(Air National Guard 1.2018)</t>
  </si>
  <si>
    <t>https://drive.google.com/drive/u/0/folders/1hz1Jv-yK1BDkP6n2odZtH_YDts61FDO8</t>
  </si>
  <si>
    <t>Burlington-Main Wastewater Treatment Plant</t>
  </si>
  <si>
    <t>Burlington, Vermont</t>
  </si>
  <si>
    <t>Received leachate from landfills</t>
  </si>
  <si>
    <t>Cambridge Landfill</t>
  </si>
  <si>
    <t>Camp Ethan Allen Training Site</t>
  </si>
  <si>
    <t>Jericho, Chittenden County, Vermont</t>
  </si>
  <si>
    <t>Highest groundwater detections [2016]:
-PFOA - 30.8 ppt
(VTDEC, 07.10.2018)</t>
  </si>
  <si>
    <t>Champlain Cable</t>
  </si>
  <si>
    <t>Hercules Inc.</t>
  </si>
  <si>
    <t>Colchester, Vermont</t>
  </si>
  <si>
    <t>Wirecoating operations</t>
  </si>
  <si>
    <t>https://vtdigger.org/2016/07/14/pfoa-found-in-groundwater-at-globalfoundries-champlain-cable-plants/</t>
  </si>
  <si>
    <t>Charlotte Landfill</t>
  </si>
  <si>
    <t>Chittenden Solid Waste District Landfill</t>
  </si>
  <si>
    <t>Burlington, Chittenden County, Vermont</t>
  </si>
  <si>
    <t>Highest leachate detections [3/13/2018]:
-PFOA = 418 ppt
-PFOS = 22.5 ppt
(VTDEC, 07.10.2018)</t>
  </si>
  <si>
    <t>Commerce Street Plume</t>
  </si>
  <si>
    <t>https://cumulis.epa.gov/supercpad/cursites/csitinfo.cfm?id=0101470</t>
  </si>
  <si>
    <t>Coventry Landfill (NEWSVT)</t>
  </si>
  <si>
    <t>Newport, Orleans County, Vermont</t>
  </si>
  <si>
    <t>Highest leachate detections [3/13/2018]:
-PFOA = 1850 ppt
-PFOS = 244 ppt
(VTDEC, 07.10.2018)</t>
  </si>
  <si>
    <t>CSWD Williston Lined Landfill</t>
  </si>
  <si>
    <t>CV Landfill Landfill</t>
  </si>
  <si>
    <t>Dover Landfill</t>
  </si>
  <si>
    <t>Dover Municipal Landfill</t>
  </si>
  <si>
    <t>Dover, Windham County, Vermont</t>
  </si>
  <si>
    <t>Dover Transfer Station, Dover, VT</t>
  </si>
  <si>
    <t>Highest groundwater detections [9/2016]:
-PFOA = 8.43 ppt
-PFOS = 4.98 ppt
(VTDEC, 07.10.2018)</t>
  </si>
  <si>
    <t>Eveready Bennington</t>
  </si>
  <si>
    <t>Battery manufacturing</t>
  </si>
  <si>
    <t>Eveready St. Albans</t>
  </si>
  <si>
    <t>St. Albans, Vermont</t>
  </si>
  <si>
    <t>Former ChemFab Teflon Plant</t>
  </si>
  <si>
    <t>North Bennington, Vermont</t>
  </si>
  <si>
    <t xml:space="preserve">Former Chemfab teflon fabric coating plants, later purchased by Saint-Gobain  </t>
  </si>
  <si>
    <t>https://vtdigger.org/investigations/teflon-town-part-1/</t>
  </si>
  <si>
    <t>https://dec.vermont.gov/geological-survey/groundwater/town-gw/bennington</t>
  </si>
  <si>
    <t>Highest private well detections [2016-17]:
 -PFOA = 2,730 ppt 
 -PFOS = 131 ppt 
(Vermont DEC, 1.19.2016)</t>
  </si>
  <si>
    <t>Highest private well detections [2016-17]:
 -PFHpA = 103 ppt 
(Vermont DEC, 1.19.2016)</t>
  </si>
  <si>
    <t xml:space="preserve">Government officials held the first public meeting at the Bennington firehouse the day after the contamination was announced. In addition to conducting further sampling, the Vermont DEC responded to the contamination by providing bottled water to affected residents and, later, installing Point of Entry Treatment (POET) systems in private wells to filter the water. After preliminary tests showed levels of PFOA as high as 140 ppt in the former Bennington landfill, the Vermont DEC announced further EPA groundwater testing. Discussions regarding extending the uncontaminated municipal water line to service affected homes began and in May 2016. The state of Vermont sued Saint Gobain, requesting the company finance the project, and in late 2017, construction of the 10 mile line extension began. (SSEHRI - PFAS Contamination in Bennington, Vermont)
State to fund the design of a municipal line extension to all residents (11.23.16). DEC requires testing of all closed landfills in Windham and Bennington Counties (12.1.16). Vermont ANR establish groundwater enforcement standard of 20ppt PFOA, 30ppt PFOS in 2016 emergency rule. Gov Shumlin initiates statewide testing (6.9.16). State senate approves bill requiring polluting parties (PFOA) to pay for remediation (2.15.17). </t>
  </si>
  <si>
    <t>https://dec.vermont.gov/pfas/pfoa/communities</t>
  </si>
  <si>
    <t>In the months following the contamination discovery, NSF awarded Bennington College a $90k Rapid Response grant to offer a course on PFOA contamination open to college students and area residents; led by David Bond, director of the Center for the Advancement of Public Action [CAPA], Chemistry professor Janet Foley and geologist Tim Schroeder. Ultimately, the program aims to create a database that spans the states of Vermont and New York. The following year, the grant was expanded by $300k, allowing the Bennington college professors to collaborate with Laura Mac Manus-Spencer of Union College and increase fieldwork opportunities for the students. (CAPA, 8.21.2018 - Understanding PFOA; Background)</t>
  </si>
  <si>
    <t>Test results from 470 Bennington residents indicate average of 1000 ppt of PFOA in blood samples (1.27.17).</t>
  </si>
  <si>
    <t>https://drive.google.com/drive/u/0/folders/11cbVmBaqGGaLIY7WiFdLU8yDU0dzYw_P</t>
  </si>
  <si>
    <t>Former Dodge Farm Dump Site</t>
  </si>
  <si>
    <t>Pownal, Vermont</t>
  </si>
  <si>
    <t>The current owners indicate that they have found several dumping areas around the farm that contain “melted” wire bundles and other debris from the former wire manufacturing facility. PFAS are likely present in this debris and may be leaching into soils and groundwater</t>
  </si>
  <si>
    <t>https://anrweb.vt.gov/PubDocs/DEC/Hazsites/870129.PFAS.Summary.pdf</t>
  </si>
  <si>
    <t>Former General Cable Facility</t>
  </si>
  <si>
    <t>Former Plant No. 3</t>
  </si>
  <si>
    <t>Global Foundries</t>
  </si>
  <si>
    <t>IBM SYSTEMS &amp; TECHNOLOGY SEMICONDUCTOR FACILITY</t>
  </si>
  <si>
    <t>Essex, Vermont</t>
  </si>
  <si>
    <t>Semiconductor manufacturing</t>
  </si>
  <si>
    <t>http://www.mynbc5.com/article/water-contamination-found-at-two-chittenden-county-sites/3327693</t>
  </si>
  <si>
    <t>Halifax Landfill</t>
  </si>
  <si>
    <t>Halifax Municipal Landfill</t>
  </si>
  <si>
    <t>Halifax, Windham County, Vermont</t>
  </si>
  <si>
    <t>2044 Branch Rd, Halifax, VT</t>
  </si>
  <si>
    <t>Highest groundwater detections [10/2017]:
-PFOA = 44.9 ppt
-PFOS = 37 ppt
(VTDEC, 07.10.2018)</t>
  </si>
  <si>
    <t>Harbour Industry</t>
  </si>
  <si>
    <t>Shelburne, Vermont</t>
  </si>
  <si>
    <t>Montpelier Wastewater Treatment Facility</t>
  </si>
  <si>
    <t>Montpelier, Vermont</t>
  </si>
  <si>
    <t>Moretown Landfill</t>
  </si>
  <si>
    <t>Moretown, Washington County, Vermont</t>
  </si>
  <si>
    <t>19 Kaiser Dr, Waterbury, VT</t>
  </si>
  <si>
    <t>Highest leachate detections [3/13/2018]:
-PFOA = 2800 ppt
-PFOS = 300 ppt
(VTDEC, 07.10.2018)</t>
  </si>
  <si>
    <t>Newport City Wastewater Treatment Facility</t>
  </si>
  <si>
    <t>Newport, Vermont</t>
  </si>
  <si>
    <t>Previously received landfill leachate</t>
  </si>
  <si>
    <t>North Hyde Park Training Site</t>
  </si>
  <si>
    <t>North Hyde Park, Lamoille County, Vermont</t>
  </si>
  <si>
    <t>44.680357, -72.594632</t>
  </si>
  <si>
    <t>https://www.militarypoisons.org/vermont.html</t>
  </si>
  <si>
    <t>https://cdn3.ewg.org/sites/default/files/u352/EWG_PFASTable-Army_C01.pdf?_ga=2.27118269.1802277307.1589039917-836179027.1562707229</t>
  </si>
  <si>
    <t>Old Pownal Landfill (West Landfill)</t>
  </si>
  <si>
    <t>Pownal, Bennington County, Vermont</t>
  </si>
  <si>
    <t xml:space="preserve">Use of Teflon-containing PFOA at the former Warren Wire/General Cable Co. factory. </t>
  </si>
  <si>
    <t>https://www.benningtonbanner.com/stories/pfas-in-old-landfill-prompts-more-testing,607655</t>
  </si>
  <si>
    <t>Highest groundwater detections [9/2016]:
-PFOA = 14 ppt
-PFOS = 5 ppt
(VTDEC, 07.10.2018)</t>
  </si>
  <si>
    <t>https://drive.google.com/drive/folders/11cbVmBaqGGaLIY7WiFdLU8yDU0dzYw_P</t>
  </si>
  <si>
    <t>Old Springfield Landfill</t>
  </si>
  <si>
    <t>https://cumulis.epa.gov/supercpad/SiteProfiles/index.cfm?fuseaction=second.cleanup&amp;id=0101437</t>
  </si>
  <si>
    <t>Pownal Fire Department #2</t>
  </si>
  <si>
    <t>Pownal Landfill</t>
  </si>
  <si>
    <t>Pownal Tannery</t>
  </si>
  <si>
    <t>https://cumulis.epa.gov/supercpad/cursites/csitinfo.cfm?id=0101463</t>
  </si>
  <si>
    <t>Putney Paper Landfill</t>
  </si>
  <si>
    <t>Putney Paper Sludge Landfill</t>
  </si>
  <si>
    <t>Putney, Windham County, Vermont</t>
  </si>
  <si>
    <t>Putney Paper Mill, Putney, VT</t>
  </si>
  <si>
    <t>Highest groundwater detections [10/2016]:
-PFOA = 18 ppt
-PFOS = 11 ppt
(VTDEC, 07.10.2018)</t>
  </si>
  <si>
    <t>https://drive.google.com/drive/folders/1o9EXiyyAVB_spCy1okhaLex7ovjeJgdN</t>
  </si>
  <si>
    <t>Randolph, Orange County, Vermont</t>
  </si>
  <si>
    <t>Highest leachate detections [3/13/2018]:
-PFOA = 2110 ppt
-PFOS = 278 ppt
(VTDEC, 07.10.2018)</t>
  </si>
  <si>
    <t>Randolph Wastewater Treatment Plant</t>
  </si>
  <si>
    <t>Randolph, Vermont</t>
  </si>
  <si>
    <t>Rathe Landfill</t>
  </si>
  <si>
    <t>489 Rathe Rd, Colchester, VT 05446</t>
  </si>
  <si>
    <t>Highest leachate detections [3/13/2018]:
-PFOA = 110 ppt
-PFOS = 99.1 ppt
(VTDEC, 07.10.2018)</t>
  </si>
  <si>
    <t>Rutland City Landfill</t>
  </si>
  <si>
    <t>Rutland-Southern Vermont Regional Airport business park</t>
  </si>
  <si>
    <t>Clarendon, Vermont</t>
  </si>
  <si>
    <t>Firefighting foam used during training at the airport and a 1986 plane crash site there</t>
  </si>
  <si>
    <t>https://www.rutlandherald.com/articles/hazardous-chemicals-found-in-airport-business-park-well/</t>
  </si>
  <si>
    <t>2 Business Park wells -- (PFOS: 6-8 ppt),  (PFOA: 7-19 ppt),  (Combined PFAS: 63-87 ppt)</t>
  </si>
  <si>
    <t>A hazardous site manager for the state Waste Management and Prevention Divison (WMPD)said that a granulated carbon filter will be installed for the wells serving the 8 affected businesses. A community meeting was held by the WMPD.</t>
  </si>
  <si>
    <t>https://dec.vermont.gov/press-release/state-agencies-work-remove-pfas-contamination-rutland-business-park-water-system</t>
  </si>
  <si>
    <t>The 2 contaminated wells provide water to 8 businesses at the business park including the Vermont Country Store. The affected businesses were notified and bottled water was provided for employees.</t>
  </si>
  <si>
    <t>https://drive.google.com/drive/u/0/folders/1A9YVxBZGusEMLpl39kb80VsK0ICi-NDf</t>
  </si>
  <si>
    <t>Shaftsbury Landfill</t>
  </si>
  <si>
    <t>South Burlington Landfill</t>
  </si>
  <si>
    <t>87 Landfill Rd, South Burlington, VT 05403</t>
  </si>
  <si>
    <t>Highest leachate detections [3/13/2018]:
-PFOA = 79.5 ppt
-PFOS = 29.6 ppt
(VTDEC, 07.10.2018)</t>
  </si>
  <si>
    <t>South Burlington Wastewater Treatment Plant</t>
  </si>
  <si>
    <t>South Burlington, Vermont</t>
  </si>
  <si>
    <t>South Hero Landfill</t>
  </si>
  <si>
    <t>Starksboro Landfill</t>
  </si>
  <si>
    <t>Stunderland Municipal Landfill</t>
  </si>
  <si>
    <t>Sunderland, Bennington County, Vermont</t>
  </si>
  <si>
    <t>2295 River Road, Sunderland, VT 05250</t>
  </si>
  <si>
    <t>Highest groundwater detections [10/2016]:
-PFOA = 2 ppt
(VTDEC, 07.10.2018)</t>
  </si>
  <si>
    <t>Upper Valley Landfill</t>
  </si>
  <si>
    <t>Vermont Fire Academy</t>
  </si>
  <si>
    <t>Pittsford, Rutland County, Vermont</t>
  </si>
  <si>
    <t>AFFF used during training exercises from the 1970s to 2011.</t>
  </si>
  <si>
    <t>https://www.stone-env.com/assets/resources/443aa16247/16-061-PFAS-and-Water-Treatment-at-VT-Fire-Academy.pdf</t>
  </si>
  <si>
    <t>https://drive.google.com/drive/u/0/folders/1rLpujWTQ8faXtu_cyAhxNLk1NstR5wzl</t>
  </si>
  <si>
    <t>Warren Wire Facility</t>
  </si>
  <si>
    <t>Westminster Training Site</t>
  </si>
  <si>
    <t>Westminster, Windham County, Vermont</t>
  </si>
  <si>
    <t>Vermont Army National Guard, Westminster, VT</t>
  </si>
  <si>
    <t>Windham Solid Waste Management District Regional Landfill</t>
  </si>
  <si>
    <t>Brattleboro, Windham County, Vermont</t>
  </si>
  <si>
    <t>Highest groundwater detections [12/2016]:
-PFOA = 8.99 ppt
(VTDEC, 07.10.2018)</t>
  </si>
  <si>
    <t>WSWMD Landfill Landfill</t>
  </si>
  <si>
    <t>Bethlehem Military Compound</t>
  </si>
  <si>
    <t>Virgin Islands</t>
  </si>
  <si>
    <t>Christiansted, Saint Croix, U.S. Virgin Islands</t>
  </si>
  <si>
    <t>Blair Hangar AAOF</t>
  </si>
  <si>
    <t>Kingshill, Saint Croix, U.S. Virgin Islands</t>
  </si>
  <si>
    <t>Francis Armory Nazareth</t>
  </si>
  <si>
    <t>Red Hook, Saint Thomas, U.S. Virgin Islands</t>
  </si>
  <si>
    <t>Hams Bluff Army National Guard Site (St. Croix)</t>
  </si>
  <si>
    <t>Frederiksted, Saint Croix, U.S. Virgin Islands</t>
  </si>
  <si>
    <t>Sprat Hall Army National Guard Site</t>
  </si>
  <si>
    <t>Arrowhead Associates, Inc.</t>
  </si>
  <si>
    <t>Scovill Corp.</t>
  </si>
  <si>
    <t>Virginia</t>
  </si>
  <si>
    <t>https://cumulis.epa.gov/supercpad/SiteProfiles/index.cfm?fuseaction=second.cleanup&amp;id=0302565</t>
  </si>
  <si>
    <t>Chesapeake NSGA NW</t>
  </si>
  <si>
    <t>Chesapeake, Virginia</t>
  </si>
  <si>
    <t>DuPont Spruance Plant</t>
  </si>
  <si>
    <t>Richmond, Virginia</t>
  </si>
  <si>
    <t xml:space="preserve">DuPont's Spruance plant </t>
  </si>
  <si>
    <t>http://www.businesswire.com/news/home/20060301005817/en/News-USW-DuPont-Contaminated-James-River-Carcinogen</t>
  </si>
  <si>
    <t>PFOA (7,500 ppt)</t>
  </si>
  <si>
    <t>https://www.epa.gov/hwcorrectiveaction/hazardous-waste-cleanup-dupont-spruance-facility-richmond-va</t>
  </si>
  <si>
    <t>800,000 ppt PFOA found in DuPont employees' blood</t>
  </si>
  <si>
    <t>https://drive.google.com/drive/u/0/folders/19fTuqoZz6ifFmIIi1n64K5_HuZ0tTFP_</t>
  </si>
  <si>
    <t>https://drive.google.com/drive/u/0/folders/1jI2qfUNHJx9JWwCQcG49AABEIOL-IKdx</t>
  </si>
  <si>
    <t>Joint Base Langley-Eustis</t>
  </si>
  <si>
    <t>Newport News, Virginia</t>
  </si>
  <si>
    <t>Firefighting foam used at Joint Base Langley-Eustis</t>
  </si>
  <si>
    <t>https://drive.google.com/file/d/11qG8rJFOeJqi_jrLFmHx0SeDLq9EhFTI/view?usp=sharing</t>
  </si>
  <si>
    <t>Highest on-base groundwater detections [2016]:
 -PFOA + PFOS = 77,600 ppt
 -PFOA = 4,600 ppt
 -PFOS = 73,000 ppt
(Air Force, 6.30.2017)</t>
  </si>
  <si>
    <t>Highest on-base groundwater detections [2016]:
 -6:2FTS = 9,500 ppt
 -8:2FTS = 500 ppt
 -PFBS = 24,000 ppt
 -PFBA = 5,000 ppt
 -PFHpA = 4,600 ppt
 -PFHxS = 76,000 ppt
 -PFHxA = 23,000 ppt
 -PFNA = 760 ppt
 -PFPeA = 9,600 ppt
(Air Force, 6.30.2017)</t>
  </si>
  <si>
    <t>https://www.jble.af.mil/</t>
  </si>
  <si>
    <t>There are no known drinking water wells in use on base and the nearest PWS wells (LH-1 and LH-1b) are approximately 1.82 miles upgradient to the northeast. Although there is no immediate threat to drinking water, a potentially complete human exposure pathway exists under the future residential use scenario. Groundwater flow at the current FTA is thought to be to the southwest toward an unnamed tributary and discharge of PFOA-/PFOS-impacted groundwater to surface water at both the unnamed tidal creek and the James River is likely. Complete human exposure pathways to impacted surface water include dermal contact with, or ingestion of, impacted water while swimming and ingestion of fish taken from the creek or the James River. Groundwater flow from Fire Station #2 is thought to be to the southwest toward the unnamed tributary and discharge of PFOA/PFOS impacted groundwater to the adjacent tidal creek to the south is likely. There is no surface water in the immediate vicinity of Fire Station #2, however, so no surface water samples were collected. (Air Force, 6.30.2017)</t>
  </si>
  <si>
    <t>https://drive.google.com/drive/u/0/folders/1KptuMzrGi8DIxafGkFGiouAzpVal-S4R</t>
  </si>
  <si>
    <t>NALF Fentress</t>
  </si>
  <si>
    <t xml:space="preserve">Firefighting foam Naval Auxiliary Landing Field Fentress </t>
  </si>
  <si>
    <t xml:space="preserve">http://wtkr.com/2016/01/20/drinking-water-at-nalf-fentress-shows-pfc-chemicals-present/  </t>
  </si>
  <si>
    <t>https://www.cnic.navy.mil/content/dam/cnic/cnrma/pdfs/Environmental/Drinking_Water_and_Testing_Information/Installation_Scheduling_and_Results/Oceana/Fentress/Final%20NALF_Fentress_Basewide_PFAS_SI_Report.pdf</t>
  </si>
  <si>
    <t>(on-base water system) PFOS=1,000 ppt; PFOA=1,800 ppt; Combined PFOS/PFOA=2,800-4,900 ppt
(On-base groundwater) Combined PFOS/PFOA = 81-52,900 ppt
(off-base wells) Combined PFOS/PFOA = 74-1,660 ppt</t>
  </si>
  <si>
    <t xml:space="preserve">Off-Base: [Addressed current exposure. Bottled water to 6 residents; installation of 5 point of entry treatment units and running pilot tests (1 resident has not agreed to treatment system)]
</t>
  </si>
  <si>
    <t>https://www.cnic.navy.mil/regions/cnrma/installations/nas_oceana/om/environmental_support/NALF_fentress_drinking_water.html</t>
  </si>
  <si>
    <t>17 out of 29 on-base monitoring well samples tested above the LHA. 7 out of 54 off-base dw wells exceeded the LHA.  2 Senators called on Secretary of Navy to address the issue. Navy will provide bottled water for the personnel on base and those drinking from contaminated wells.</t>
  </si>
  <si>
    <t>https://www.navfac.navy.mil/products_and_services/ev/products_and_services/env_restoration/installation_map/navfac_atlantic/midlant/oceana/fentress_pfas.html</t>
  </si>
  <si>
    <t>https://drive.google.com/drive/u/0/folders/1QKXqUlFDznZk9NEZRKkRlyEbtjnj8kIT</t>
  </si>
  <si>
    <t>NASA Wallops Flight Center</t>
  </si>
  <si>
    <t>Wallops Island &amp; Town of Chincoteague, Virginia</t>
  </si>
  <si>
    <t>Firefighting foam used at Wallops Flight Center</t>
  </si>
  <si>
    <t>https://apnews.com/ad64d656f942466b8ecd201b47a8d29e</t>
  </si>
  <si>
    <t>https://www.nasa.gov/sites/default/files/atoms/files/final_nasa_wff_pfas_si_report.pdf</t>
  </si>
  <si>
    <t xml:space="preserve">2 of 3 Chincoteague shallow wells, and the deep well adjacent to them, detected PFOS+PFOA above 70 ppt. </t>
  </si>
  <si>
    <t>After the contamination was discovered, NASA began providing an alternative water supply to Chincoteague from uncontaminated Wallops municipal wells. NASA recently submitted a site investigation plan for review by federal and state officials, which calls for sampling soil and groundwater and using monitoring wells to try to understand exactly where the PFAS is and how it’s moving. Once that data is available, NASA will conduct a risk assessment and evaluate remediation options. NASA is not charging the town for the alternative water or the testing, but Chincoteague paid about $350,000 to buy the property for new wells and to drill two test wells</t>
  </si>
  <si>
    <t>https://www.nasa.gov/feature/background-latest-information-on-pfas-at-nasa-wallops/</t>
  </si>
  <si>
    <t>Temporary treatment for the affected wells is in the design and permitting phase, and perimeter wells have been installed at Wallops to monitor if contamination is moving towards facility boundaries. Water supplies were tested in October 2017, and sample results indicate there are no detectable levels of PFOA or PFOS in the finished drinking water. NASA will continue to test drinking water supplies for PFAS.</t>
  </si>
  <si>
    <t>https://drive.google.com/drive/folders/1pf0aEtf5rlXE1uHxkVz6akgOjhNOQFEZ</t>
  </si>
  <si>
    <t>Naval Air Station Oceana</t>
  </si>
  <si>
    <t>Virginia Beach, Virginia</t>
  </si>
  <si>
    <t>Firefighting foam used at Field</t>
  </si>
  <si>
    <t>https://www.cnic.navy.mil/content/dam/cnic/cnrma/pdfs/Environmental/Drinking_Water_and_Testing_Information/General_Information_and_Facts/CO_letter_NFE_Personnel.pdf</t>
  </si>
  <si>
    <t>https://www.navfac.navy.mil/niris/MID_ATLANTIC/OCEANA_NAS/N60191_001287.pdf</t>
  </si>
  <si>
    <t>Combined PFOS/PFOA (74 - 493,600 ppt)</t>
  </si>
  <si>
    <t>Detected, but numbers unavailable</t>
  </si>
  <si>
    <t>On-Base: [Navy provided alt drinking water, upgraded wastewater treatment plant. Will continue to monitor finished water for PFOS/PFOA as required for operation and maintenance of the system.]
 Off-site sampling did not detect levels above EPA’s lifetime HA.</t>
  </si>
  <si>
    <t>https://www.cnic.navy.mil/regions/cnrma/installations/nas_oceana/om/environmental_support/oceana_drinking_water.html</t>
  </si>
  <si>
    <t>https://www.navfac.navy.mil/products_and_services/ev/products_and_services/env_restoration/installation_map/navfac_atlantic/midlant/oceana/oceana_pfas.html</t>
  </si>
  <si>
    <t>https://drive.google.com/drive/u/0/folders/1xKEraxTzOFTrX1KGueO4rzGQO1uUjdtX</t>
  </si>
  <si>
    <t>Naval Weapons Station - Yorktown</t>
  </si>
  <si>
    <t>https://cumulis.epa.gov/supercpad/cursites/csitinfo.cfm?id=0302869</t>
  </si>
  <si>
    <t>NAVSUP Fleet Logistics Center Norfolk</t>
  </si>
  <si>
    <t>Formerly Norfolk FISC</t>
  </si>
  <si>
    <t>Norfolk, Virginia</t>
  </si>
  <si>
    <t>https://www.navsup.navy.mil/public/navsup/flcn/</t>
  </si>
  <si>
    <t>Norfolk Naval Base</t>
  </si>
  <si>
    <t>Firefighting foam used at Norfolk Virginia Naval Base</t>
  </si>
  <si>
    <t>(on-base) Combined PFOS/PFOA = 73-3,373 ppt</t>
  </si>
  <si>
    <t>29 out of 45 on-base monitoring well samples detected above the LHA</t>
  </si>
  <si>
    <t>https://www.deq.virginia.gov/get-involved/the-environment-you/per-and-polyfluoroalkyl-substances-pfas</t>
  </si>
  <si>
    <t>https://drive.google.com/drive/u/0/folders/1M1Scut6KPJD_7dQyfloKzUjDXmW5NOgP</t>
  </si>
  <si>
    <t>Norfolk Naval Shipyard</t>
  </si>
  <si>
    <t>Portsmouth, Virginia</t>
  </si>
  <si>
    <t>https://drive.google.com/file/d/1FDK92LDsSllnarmGNbvbnQOxXYMG6RLR/view?usp=sharing</t>
  </si>
  <si>
    <t>https://drive.google.com/drive/u/0/folders/1ayj6zCCQxBFTLLcEBwKNCIgcY8v5jTca</t>
  </si>
  <si>
    <t>Richmond International Airport</t>
  </si>
  <si>
    <t>Byrd Field, Virginia Air National Guard 192nd Fighter Wing</t>
  </si>
  <si>
    <t>Sandston, Virginia</t>
  </si>
  <si>
    <t>Firefighting foam used by the former 192nd Air National Guard Fighter Wing at Richmond International Airport</t>
  </si>
  <si>
    <t>https://drive.google.com/file/d/1sQ-oNwJYDaG-BfrNz_6C79GQOyXvaFnr/view?usp=sharing</t>
  </si>
  <si>
    <t>Highest on-base groundwater detections [2018]:
 -PFOA+PFOS = 2,270 ppt
 -PFOA = 588 ppt
 -PFOS = 1,680 ppt
(Air National Guard, 05.07.2019)</t>
  </si>
  <si>
    <t>Highest on-base groundwater detections [2018]:
 -PFBS = 307 ppt 
 -PFHpA = 735 ppt 
 -PFHxS = 4,030 ppt 
 -PFNA = 50 ppt
(Air National Guard, 05.07.2019)</t>
  </si>
  <si>
    <t>Groundwater results exceed the USEPA Drinking Water HA at temporary monitoring wells sampled at PRLs 1, 2, 3 and 5, and at the Base Boundary. Therefore, based on the local and regional groundwater flow directions at the RIBF there is a potential for PFC migration downgradient of each PRL toward the White Oak Swamp Creek and at the Base Boundary toward the southeast. Additional investigations are recommended to evaluate concentrations of PFCs in groundwater at each of the five PRLs. This should include an evaluation to identify the source, and downstream investigation to determine the nature and extent of the release. Additional investigations are recommended both up and downgradient of the Base boundary to evaluate if there are PFCs migrating onto the Base and the extent of contamination migrating off Base. Amec Foster Wheeler recommends that further investigations include analysis of additional compounds, including precursor compounds, to supplement the UCMR3 list. Precursor compounds have potential to result in increased concentrations downgradient and can serve as a lingering source. (Air National Guard, 05.07.2019)</t>
  </si>
  <si>
    <t>https://drive.google.com/drive/u/0/folders/1Q3UuYSv9ESUsZkmazjq2sllIVcHK3JbL</t>
  </si>
  <si>
    <t>St. Juliens Creek Annex (U.S. Navy)</t>
  </si>
  <si>
    <t>https://cumulis.epa.gov/supercpad/cursites/csitinfo.cfm?id=0302852</t>
  </si>
  <si>
    <t>US Defense General Supply Center (DLA)</t>
  </si>
  <si>
    <t>https://cumulis.epa.gov/supercpad/cursites/csitinfo.cfm?id=0302849</t>
  </si>
  <si>
    <t>Wake Island Airfield</t>
  </si>
  <si>
    <t>Wake Island</t>
  </si>
  <si>
    <t>https://drive.google.com/file/d/1HeW7ZQos9DbbpciFHXMP5qnAR7M3kKBj/view?usp=sharing</t>
  </si>
  <si>
    <t>Eastside Fire Rescue</t>
  </si>
  <si>
    <t>Washington</t>
  </si>
  <si>
    <t>Issaquah, Washington</t>
  </si>
  <si>
    <t>Firefighting foam used at Eastside Fire Rescue</t>
  </si>
  <si>
    <t>https://www.issaquahwa.gov/PFCs</t>
  </si>
  <si>
    <t>https://www.issaquahwa.gov/490/Water-Quality</t>
  </si>
  <si>
    <t>Unfinished drinking water (Well #4) [City of Issaquah]:
 -PFOA: 21.5 ppt (2013), 18.1 ppt (2015)
 -PFOS: 600 ppt (2013), 472 ppt (2015)
Finished drinking water [City of Issaquah]:
 -PFOA: ND (2016)
 -PFOS: ND-77.2 ppt (2016)</t>
  </si>
  <si>
    <t>Unfinished drinking water (Well #4) [City of Issaquah]:
 -PFBS: ND (2013), 69.5 ppt (2015)
 -PFHpA: 25.8 ppt (2013), 20.7 ppt (2015)
 -PFHxS: 241 ppt (2013), 194 ppt (2015)
 -PFNA: 28 ppt (2013), 22 ppt (2015)
Finished drinking water [City of Issaquah]:
 -PFBS: ND (2016)
 -PFHpA: ND (2016)
 -PFHxS: ND-37.5 ppt (2016)
 -PFNA: ND (2016)</t>
  </si>
  <si>
    <t>https://www.issaquahwa.gov/1742/PFAS</t>
  </si>
  <si>
    <t xml:space="preserve">None. City was the discovering entity; took steps immediately. </t>
  </si>
  <si>
    <t>https://www.doh.wa.gov/CommunityandEnvironment/Contaminants/PFAS</t>
  </si>
  <si>
    <t>https://drive.google.com/drive/u/0/folders/15UWmbcJQzRlvGRimqyrMJQ7R_igzY5pc</t>
  </si>
  <si>
    <t>https://drive.google.com/drive/u/0/folders/1McBSeX2VTKGuIpe-IdaFYayBBQsc8_kn</t>
  </si>
  <si>
    <t>Fairchild Air Force Base</t>
  </si>
  <si>
    <t>Airway Heights, Washington</t>
  </si>
  <si>
    <t xml:space="preserve">Firefighting foam used at Fairchild Air Force Base </t>
  </si>
  <si>
    <t>http://www.spokesman.com/stories/2017/may/03/testing-confirms-chemical-contamination-in-residen/
https://www.fairchild.af.mil/News/Article-Display/Article/1184640/preliminary-ground%20water-sampling-results-indicate-contaminants-in-airway-height/</t>
  </si>
  <si>
    <t>https://drive.google.com/file/d/1tdL2wkvJscpluhxwjIvuqkovB9bt4hiV/view?usp=sharing</t>
  </si>
  <si>
    <t>Combined PFOA/PFOS: 
-upwards of 1,250 ppt within Airway Heights
-5,700 ppt in wells within 5 miles of Fairchild AFB
(WA DOH 2017)</t>
  </si>
  <si>
    <t>Combined 6 PFAS compounds (upwards of 4,400 ppt found in wells within 5 miles of AFB)</t>
  </si>
  <si>
    <t>2017</t>
  </si>
  <si>
    <t xml:space="preserve">PFOS listed at PBT in Washington. Residents whose water supply was found to have levels above the health advisory level were notified and provided bottled water by the Air Force "immediately after preliminary results were received." Air Force negotiating MOU with municipality; potentially install GAC filtration on public dw system. Whole house filters in residences with affected wells; expected completion dat: TBD (Fairchild AFB 2017) (Elder 2019). New contract between Airway Heights and Spokane for 2 functioning water piping systems so that AH residents could have access to Spokane city water (Wolfheil 2019).
Sen. Maria Cantwell asked for $70-80 million in DoD restoration work funds in 2018 (Whidbey News-Times 2018). </t>
  </si>
  <si>
    <t>https://www.fairchild.af.mil/PFOS-PFOA-INFO/</t>
  </si>
  <si>
    <t>Airway Height Water Crisis Community Service group page created on Facebook in immediate response;  inactive since Jan 2018, 46 members. 
Community water contamination forum held by Spokane Riverkeeper April 2019 with regional ATSDR rep and other experts (Sokol 2019) (Gonzaga Law Service 2019).
No other types of organization known.
"I think everyone would feel better if we had a completely clean source of water,"-Kevin Anderson, resident (Elder 2019)</t>
  </si>
  <si>
    <t>https://drive.google.com/drive/u/0/folders/1DGQhyU9WtPLafVl9aPLXKk6I2XU62_kO</t>
  </si>
  <si>
    <t>Fort Lewis Logistics Center</t>
  </si>
  <si>
    <t>https://cumulis.epa.gov/supercpad/cursites/csitinfo.cfm?id=1001131</t>
  </si>
  <si>
    <t>Joint Base Lewis-McChord</t>
  </si>
  <si>
    <t>Joint Base Lewis-McChord, Washington</t>
  </si>
  <si>
    <t>Firefighting foam Joint Base Lewis-McChord (JBLM)</t>
  </si>
  <si>
    <t>https://www.thenewstribune.com/news/local/military/article136098683.html</t>
  </si>
  <si>
    <t>https://www.ezview.wa.gov/Portals/_1962/Documents/PFAS/Health-2019-PFAS-CAP.pdf</t>
  </si>
  <si>
    <t>Lewis Golf Course: PFOA + PFOS
combined = 59-78 ppt
JBLM/Main North: PFOA + PFOS
combined = 81-87 ppt
Lewis Well: PFOA + PFOS
combined = 71-88 ppt
McChord Field: PFOA + PFOS
combined = 76-250 ppt (WA ECY 2019) (Sullivan 2018).</t>
  </si>
  <si>
    <t>Fort Lewis Cantonment Well # 14) PFHpA: 12.7 ppt (UCMR 2014)</t>
  </si>
  <si>
    <t>4 wells exceeding the LHA have been taken off line. Remaining wells being used to supply water until treatment system is installed. USACE contract working to provide GAC treatment at 5 wells. Preliminary Assessment/Site Inspection scheduled for FY 2018. (Sullivan 2018)</t>
  </si>
  <si>
    <t>https://www.lakewoodwater.org/pwt/page/update-water-sampling-jblm-and-lwd</t>
  </si>
  <si>
    <t>None, Military took wells above the LHA offline before releasing information to public</t>
  </si>
  <si>
    <t>https://drive.google.com/drive/u/0/folders/1Yir4z1sLqj8TuB5VdxXk2PyVT-sYYr7T</t>
  </si>
  <si>
    <t>Montesano</t>
  </si>
  <si>
    <t>Montesano, Grays Harbor County, Washington</t>
  </si>
  <si>
    <t>Moses Lake Wellfield Contamination</t>
  </si>
  <si>
    <t>https://cumulis.epa.gov/supercpad/SiteProfiles/index.cfm?fuseaction=second.cleanup&amp;id=1001249</t>
  </si>
  <si>
    <t>Naval Air Station Whidbey Island</t>
  </si>
  <si>
    <t>Whidbey Island, Washington</t>
  </si>
  <si>
    <t xml:space="preserve">https://www.ezview.wa.gov/Portals/_1962/Documents/PFAS/083017Slides.pdf  </t>
  </si>
  <si>
    <t>https://www.navfac.navy.mil/content/dam/navfac/NAVFAC%20Atlantic/NAVFAC%20Northwest/PDFs/About%20Us/environmental-restoration-2019/NASWI_DW_April19%20Resampling%20Data%20Summary.pdf</t>
  </si>
  <si>
    <t>Ault Field (DW): Combined PFOS/PFOA = 140-3,823 ppt
Coupeville (DW): Combined PFOS/PFOA = 130-660 ppt
Area 6 Landfill (DW):
On-Base gw: [Combined PFOS/PFOA = 28,470-58,922 ppt]
230 public and private water wells within 1.5 miles of two naval air station facilities were tested:                                                                                                                                                                                                             PFOA: 7 homes had 130-660 ppt, 6 homes at &lt;70 ppt                                                                                                                                                                                                                                                      
PFOS: one home had 2,500-3,800 ppt
(Wilkinson 2018)</t>
  </si>
  <si>
    <t>"the Navy found PFHxS, PFHxA and PFHpA in [Coupeville] wells… Coupeville knew from its own testing that PFHxS, PFHxA, PFHpA were in the town’s water for almost a year before telling the public." (see 2nd suspected source url)</t>
  </si>
  <si>
    <t>Off-Base: Bottled water being provided to residents by Ault Field and near Outlying Landing Field Coupeville. Various remediation options under evaluation
On-Base: Preliminary Assessment and Site Investigation initiated. The CERCLA process will continue
NAS Whidbey Island Restoration Advisory Board formed 2016. Met Aug 14th, 2018; discussed PFAS as well as VOCs, off-base and on-base solutions and restoration. They stated they would continue to provide bottled water to necessary homes. and in the long-term, have finalized a Removal Action Memorandum and Town-Navy Memorandum of Understanding for Coupeville residents. Near Ault Field, the Navy will test the aquifer water and is monitoring new wells. Near "Area 6 Landfill", NAS Whidbey Island is searching for long-term water treatment options.</t>
  </si>
  <si>
    <t>https://www.islandcountywa.gov/Health/EH/Hydrogeology/Pages/NAS-PFAS.aspx</t>
  </si>
  <si>
    <t>https://drive.google.com/drive/u/0/folders/1FjH4As9Eg1a3-3hrRU0UK-uIMwdCssQL</t>
  </si>
  <si>
    <t>Naval Base Kitsap-Bangor</t>
  </si>
  <si>
    <t>Silverdale, Kitsap County, Washington</t>
  </si>
  <si>
    <t>Naval Base Kitsap, WA</t>
  </si>
  <si>
    <t>Firefighting foam used for testing, training, firefighting, and other life-saving emergency.</t>
  </si>
  <si>
    <t>https://www.navfac.navy.mil/navfac_worldwide/pacific/fecs/northwest/about_us/northwest_documents/environmental-restoration/pfas-groundwater-and-drinking-water-investigation/nbk_pfas.html#:~:text=Since%20February%202020%2C%20the%20Navy,substances%2C%20commonly%20known%20as%20PFAS.&amp;text=(Out%20of%20respect%20for%20owner,the%20Navy%20to%20the%20owners.)</t>
  </si>
  <si>
    <t>https://drive.google.com/drive/u/0/folders/1JLLe1JqKBWH71sMfEoYVcJQrYv9_V8uw</t>
  </si>
  <si>
    <t>Allegany Ballistics Laboratory</t>
  </si>
  <si>
    <t>West Virginia</t>
  </si>
  <si>
    <t>https://cumulis.epa.gov/supercpad/cursites/csitinfo.cfm?id=0303171</t>
  </si>
  <si>
    <t>Chemours Company</t>
  </si>
  <si>
    <t xml:space="preserve">DuPont Washington Works </t>
  </si>
  <si>
    <t>Parkersburg, West Virginia</t>
  </si>
  <si>
    <t xml:space="preserve">DuPont Washington Works plant </t>
  </si>
  <si>
    <t>https://www.epa.gov/hwcorrectiveactionsites/hazardous-waste-cleanup-chemours-company-fc-llc-formerly-dupont-washington</t>
  </si>
  <si>
    <t>Parkersburg Utility Board drinking water [2014]:
 -PFOA = 41–63 ppt
(UCMR3, 2015)
Historical levels in nearby drinking water systems:
 -PFOA = 1,000–20,000 ppt
(USEPA, 3.2009)</t>
  </si>
  <si>
    <t>2003: WV Circuit Judge George Hill rules C8 is toxic, orders DuPont to pay for blood testing to determine residents' exposure levels.
2005: EPA fines DuPont $16.5 million for its decades-long C8 cover-up; 
Most current (federal): 
June-July 2019: US Senate Committee passes the National Defense Authorization Act through the Senate. Includes 6 main provisions related to PFAS. Requires EPA to set use limitation rules, DoD to phase out PFAS in firefighting foams by 2023 (Midura 06.20.2019) (Stabenow 06.27.2019). Trump advisers will ask the bill to be vetoed if it makes it through the House (Beitsch &amp; Green 07.10.2019).</t>
  </si>
  <si>
    <t>As of October 2016, 3,535 plaintiffs have filed personal-injury lawsuits against DuPont in response to study results that indicated "a probable link" between PFOA exposure and several conditions (Rich 01.06.2016)
Personal testimonies from affected community members are now being shared on several platforms, from documentaries like 'The Devil We Know' to panels at conferences like the 2019 National PFAS Conference</t>
  </si>
  <si>
    <t xml:space="preserve">https://www.epa.gov/sites/production/files/2018-11/documents/horsham_report_out_final.pdf </t>
  </si>
  <si>
    <t>https://drive.google.com/drive/u/0/folders/1DIOmxCxV6kwf8ICaojkQ0EjBBQtMA5U9</t>
  </si>
  <si>
    <t>https://drive.google.com/drive/u/0/folders/1b-iZ3QnAOuPGVee1di7btnZDrMtxSw1H</t>
  </si>
  <si>
    <t>McLaughlin Air National Guard Base</t>
  </si>
  <si>
    <t>West Virginia Air National Guard 130th Airlift Wing, Yeager Airport</t>
  </si>
  <si>
    <t>Charleston, West Virginia</t>
  </si>
  <si>
    <t>https://drive.google.com/file/d/1fzKJCB-sJ4jaUGrEWZZwl4UygIOWBqew/view?usp=sharing</t>
  </si>
  <si>
    <t>Shepherd Field Air National Guard Base</t>
  </si>
  <si>
    <t>Eastern West Virginia Regional Airport, Martinsburg Air National Guard Base</t>
  </si>
  <si>
    <t>Martinsburg, West Virginia</t>
  </si>
  <si>
    <t>Firefighting foam used at Shepherd Field Air National Guard Base /  Eastern West Virginia Regional Airport</t>
  </si>
  <si>
    <t>https://www.heraldmailmedia.com/news/tri_state/west_virginia/air-force-exploring-whether-it-contaminated-berkeley-county-water/article_4d075120-1eed-11e6-812a-ffd59553d727.html</t>
  </si>
  <si>
    <t>https://drive.google.com/file/d/1QfKJxQVHEZ3nAuXmPp_hBde_FNwh35pY/view?usp=sharing</t>
  </si>
  <si>
    <t>Highest on-base groundwater detections [2017]:
 -PFOA = 18,900 ppt
 -PFOS = 45,700 ppt
(WV Air National Guard, 10.22.2018)
City of Martinsburg PWS, Big Springs well [2014-2016]:
 -PFOA = ND-45.9 ppt
 -PFOS = ND-114 ppt
(National Guard Bureau, 9.9.2016)</t>
  </si>
  <si>
    <t>Highest on-base groundwater detections [2017]:
 -PFBS = 3,840 ppt
 -PFhpA = 6,350 ppt
 -PFHxS = 52,700 ppt
 -PFNA = 570 ppt
(WV Air National Guard, 10.22.2018)
City of Martinsburg PWS, Big Springs well [2014-2016]:
 -PFBS = ND-106 ppt
 -PFHpA = ND-11.7 ppt
 -PFHxS = ND-105 ppt
 -PFNA = ND-22 ppt
(National Guard Bureau, 9.9.2016)</t>
  </si>
  <si>
    <t>Martinsburg public water systems were tested after the EPA LHA was updated to 70 ppt. Tests indicated that Martinsburg water exceeded this limit.</t>
  </si>
  <si>
    <t>State agency (City)</t>
  </si>
  <si>
    <t xml:space="preserve">The city shut down Big Springs water-filtration plant after stricter EPA LHA was released as a "precautionary measure", according to maroy George Karos (Umstead 05.21.2016). The Air Force and National Guard had planned to reimburse the city of Martinsburg $10 million for plant remediation, but that plan was put on hold in June 2017 (Umstead 01.12.2017). The city of Martinsburg still intends to install remediation systems.  </t>
  </si>
  <si>
    <t>https://www.atsdr.cdc.gov/pfas/activities/assessments/sites/berkeley-county-wv.html?CDC_AA_refVal=https%3A%2F%2Fwww.atsdr.cdc.gov%2Fpfas%2Fcommunities%2FBerkeley-County-WV.html</t>
  </si>
  <si>
    <t>In May 2018, Martinsburg attorney Kin Sayre filed a claim requesting the Air National Guard pay for damages caused by high levels of PFOS &amp; PFOA that seeped into the water supply at the Big Springs water filtration plant in Martinsburg (McCormick 05.21.2016)</t>
  </si>
  <si>
    <t>City of Martinsburg sues federal government over contamination from firefighting foams used by the Air National Guard, asking them to pay for damages (McCormick 05.21.2016)</t>
  </si>
  <si>
    <t>In Jan. 2017, a representative of the guard and the Air Force admitted that the 167th Airlift Wing contributed to contamination (McCormick 05.21.2018)</t>
  </si>
  <si>
    <t>https://cumulis.epa.gov/supercpad/SiteProfiles/index.cfm?fuseaction=second.cleanup&amp;id=0304760</t>
  </si>
  <si>
    <t>https://drive.google.com/drive/u/0/folders/1gmtzaLdanNR2K4zxMailUl5BwAj6LaMy</t>
  </si>
  <si>
    <t>Ashview Terrace Apartments</t>
  </si>
  <si>
    <t>Wisconsin</t>
  </si>
  <si>
    <t>Ashwaubenon, Wisconsin</t>
  </si>
  <si>
    <t>https://dnr.wi.gov/botw/GetActivityDetail.do?dsn=564043&amp;siteId=28154000&amp;crumb=1</t>
  </si>
  <si>
    <t>https://drive.google.com/file/d/1PTSrdqAMdvOALO_GFF715iXUBsJJfRWH/view?usp=sharing</t>
  </si>
  <si>
    <t>https://drive.google.com/drive/u/0/folders/1xMpNarNNyf9phg3BgtHmNj3CEDvMmef5</t>
  </si>
  <si>
    <t>https://drive.google.com/drive/u/0/folders/16cPCO907bUFpX-CKzAj1EGj8_TD142PQ</t>
  </si>
  <si>
    <t>Burke Wastewater Treatment PLT (FMR)</t>
  </si>
  <si>
    <t xml:space="preserve">Madison, Wisconsion </t>
  </si>
  <si>
    <t>https://dnr.wi.gov/botw/GetActivityDetail.do?dsn=315773&amp;siteId=8744100&amp;crumb=1</t>
  </si>
  <si>
    <t>https://drive.google.com/file/d/17B0S3Hpva_5nmC66LPwJkat2l_EnCAhH/view?usp=sharing</t>
  </si>
  <si>
    <t>https://drive.google.com/drive/folders/1rZuhwoK57gWGvcMxGSW_QjE28ymDSN5o?usp=sharing</t>
  </si>
  <si>
    <t>ChemDesign Products Inc.</t>
  </si>
  <si>
    <t>Marinette, Wisconsin</t>
  </si>
  <si>
    <t>https://dnr.wi.gov/botw/GetActivityDetail.do?dsn=583852&amp;siteId=1099500&amp;crumb=1</t>
  </si>
  <si>
    <t>PFAS detected in groundwater</t>
  </si>
  <si>
    <t>Chippewa Valley Airport</t>
  </si>
  <si>
    <t>Eau Claire, Wisconsion</t>
  </si>
  <si>
    <t>https://dnr.wi.gov/botw/GetActivityDetail.do?dsn=588115&amp;siteId=3765100&amp;crumb=1</t>
  </si>
  <si>
    <t>https://drive.google.com/file/d/1aMhJSnazuqQY1PfGkOJdRRJMuvrbfpgh/view?usp=sharing</t>
  </si>
  <si>
    <t>https://drive.google.com/drive/u/0/folders/1hDQWED0hGaOLc-5_v2HAs035Db8aUwQ_</t>
  </si>
  <si>
    <t>Eaton Corporation Watertown</t>
  </si>
  <si>
    <t>Watertown, Wisconsion</t>
  </si>
  <si>
    <t>https://dnr.wi.gov/botw/GetActivityDetail.do?dsn=587520&amp;siteId=33927900&amp;crumb=1</t>
  </si>
  <si>
    <t>https://drive.google.com/file/d/1yCi11pFuFGEDTLmWBHRp7odW0rLpZmZJ/view?usp=sharing</t>
  </si>
  <si>
    <t>https://drive.google.com/drive/u/0/folders/1qbHC9znu6SVSe8V6NiTIWz8xTeIkfZc9</t>
  </si>
  <si>
    <t>EAU Claire Well Field</t>
  </si>
  <si>
    <t>https://dnr.wi.gov/botw/GetActivityDetail.do?dsn=588061&amp;siteId=1095700&amp;crumb=1</t>
  </si>
  <si>
    <t xml:space="preserve">Presence of PFAS substances is indicated on site website, but no testing data available. </t>
  </si>
  <si>
    <t>https://drive.google.com/drive/folders/1TCgrutDie24AJSrHd4pm3Ukblf3lZrib?usp=sharing</t>
  </si>
  <si>
    <t>Former Town of Newton Gravel Pit</t>
  </si>
  <si>
    <t>Manitowoc City</t>
  </si>
  <si>
    <t>Manitowoc, Wisconsion</t>
  </si>
  <si>
    <t>https://dnr.wi.gov/botw/GetActivityDetail.do?dsn=33760&amp;siteId=2693600&amp;crumb=1</t>
  </si>
  <si>
    <t>https://drive.google.com/file/d/1MEUFDAEEMIUbrLUvYpHTzTbiv4Zf9R26/view?usp=sharing</t>
  </si>
  <si>
    <t>https://drive.google.com/drive/u/0/folders/1AfPYfk5iY-_ef0IXy3T6CaYpgjwwhZ3L</t>
  </si>
  <si>
    <t>Gander Property</t>
  </si>
  <si>
    <t>Dodgeville, Wisconsion</t>
  </si>
  <si>
    <t>https://dnr.wi.gov/botw/GetActivityDetail.do?dsn=587639&amp;siteId=34009900&amp;crumb=1</t>
  </si>
  <si>
    <t>General Mitchell Air National Guard Base</t>
  </si>
  <si>
    <t>General Mitchell International Airport, Wisconsin Air National Guard 128th Air Refueling Wing</t>
  </si>
  <si>
    <t>Milwaukee, Wisconsin</t>
  </si>
  <si>
    <t>Firefighting foam used at General Mitchell Air Reserve Station</t>
  </si>
  <si>
    <t>https://drive.google.com/file/d/1gd7EUjgXMqVqnDgp6NpisOnuYoWaTRnF/view?usp=sharing</t>
  </si>
  <si>
    <t>On-base: Combined PFOS/PFOA = 88-10,830 ppt 
(Sullivan 03.2018)</t>
  </si>
  <si>
    <t xml:space="preserve">Completed basewide Preliminary Assessment and completed the site inspection at the Fire Training Area. Received regulatory concurrence on the findings. Initiated Site Inspections of other AFFF areas identified in Preliminary Assessment. Plans to complete Site Inspection including determination whether drinking water supplies are impacted. Will follow the CERCLA process for future investigative and cleanup activities (Sullivan 03.2018). CSWAB formally petitioned the state to begin the rulemaking process for PFOA and PFOS in September 2017. The DNR’s formal request to state health officials is the first step in this process. In 2019, with change in WI governor, legislation regarding the state's own legal health advisory limit is under consideration. WI may adopt LHA of 20 ppt, the strictest limit the nation has seen (Verburg 06.22.2019)
</t>
  </si>
  <si>
    <t>5 out of 6 on-base groundwater monitoring well samples exceeded the LHA (Sullivan 03.2018)</t>
  </si>
  <si>
    <t>https://www.wehnonline.org/pfas
https://dnr.wi.gov/topic/Contaminants/PFAS.html 
cswab.org</t>
  </si>
  <si>
    <t>https://drive.google.com/drive/folders/1d38_OedFdTuaKD4t-zes1wt0da5wkdKZ</t>
  </si>
  <si>
    <t>https://drive.google.com/drive/folders/1jJQ9yj0v4F-uS3q-WO91RAcoKlPt6Y1z</t>
  </si>
  <si>
    <t>Georgia-Pacific</t>
  </si>
  <si>
    <t>Green Bay, Wisconsin</t>
  </si>
  <si>
    <t>https://dnr.wi.gov/botw/SetUpBasicSearchForm.do</t>
  </si>
  <si>
    <t>https://drive.google.com/file/d/1iTslDnK-ZmEwQuBAvow_yxhzcBag_xLc/view?usp=sharing</t>
  </si>
  <si>
    <t>https://dnr.wi.gov/botw/GetActivityDetail.do?adn=0205586429&amp;siteId=1898800&amp;crumb=1&amp;search=b</t>
  </si>
  <si>
    <t>https://drive.google.com/drive/u/0/folders/1dMaecNegzLL0yXKhRZu8xlwXLJcGWiy-</t>
  </si>
  <si>
    <t>Hayward TNG Site</t>
  </si>
  <si>
    <t>Hayward, Sawyer County, Wisconsin</t>
  </si>
  <si>
    <t>JCI/Tyco Fire Technology Center</t>
  </si>
  <si>
    <t>Tyco-Ansul Fire Technology Center</t>
  </si>
  <si>
    <t>Tyco-Ansul, Marinette, WI</t>
  </si>
  <si>
    <t>Tyco Fire Products is being held responsible for the contamination</t>
  </si>
  <si>
    <t>https://dnr.wi.gov/botw/GetActivityDetail.do?dsn=580694&amp;siteId=1552500&amp;crumb=1</t>
  </si>
  <si>
    <t>https://drive.google.com/file/d/1Zb83L110PHNhXAPCl5RqzYQxTLe9Sv8a/view?usp=sharing</t>
  </si>
  <si>
    <t>Highest surface water detections [7/28/2020]:
-PFOS = 72 ppt
-PFOA = 1000 ppt
(Arcadis, 08.28.2020)
-PFOA: 190 ppt [06.2017]
 -PFOS: 12 ppt [06.2017]
(WDNR 06.27.2017)
Drinking Water [Nov 2017]:
 -PFOA+PFAS: 73-1,900 ppt
(Johnson Controls, 5.16.2019)</t>
  </si>
  <si>
    <t>Highest surface water detections [7/28/2020]:
-PFBA = 51 ppt
-PFBS = 3.0 ppt
-PFDA = 2.6 ppt
-PFHpS = 2.2 ppt
-PFHpA = 63 ppt
-PFHxS = 27 ppt
-PFHxA = 160 ppt
-PFNA = 51 ppt
-FOSA = 12 ppt
-PFPeS = 2 ppt
-PFPeA = 140 ppt
-4:2 FTS = 13 ppt
-6:2 FTS = 900 ppt
-8:2 FTS = 81 ppt
-N-EtFOSAA = 1.8 ppt
(Arcadis, 08.28.2020)</t>
  </si>
  <si>
    <t>CSWAB formally petitioned the state to begin the rulemaking process for PFOA and PFOS in September 2017. The DNR’s formal request to state health officials is the first step in this process. In 2019, with change in WI governor, legislation regarding the state's own legal health advisory limit is under consideration. WI may adopt LHA of 20 ppt, the strictest limit the nation has seen (Verburg, 06.22.2019) Tyco has earmarked the cost of cleanup and is setting aside $140 million for the next fiscal quarter (Bergquist, 08.06.2019)</t>
  </si>
  <si>
    <t>https://dnr.wi.gov/news/releases/article/?id=5234
https://dnr.wi.gov/topic/contaminants/marinette.html</t>
  </si>
  <si>
    <t>https://drive.google.com/drive/u/0/folders/1l02EBhBrjx9WicYFkwfp6rsw1rtPpMuW</t>
  </si>
  <si>
    <t>JCI/Tyco Stanton</t>
  </si>
  <si>
    <t>https://dnr.wi.gov/botw/GetActivityDetail.do?dsn=581955&amp;siteId=643000&amp;crumb=1</t>
  </si>
  <si>
    <t>https://drive.google.com/file/d/1BuzCAjjIB_HbC_nwJVG4qesFdgWypLTZ/view?usp=sharing</t>
  </si>
  <si>
    <t>La Crosse Regional Airport</t>
  </si>
  <si>
    <t>La Crosse, La Crosse County, Wisconsin</t>
  </si>
  <si>
    <t>Jet plane crash, jet fuel spill, firefighting foam used at testing site and former airport fire station</t>
  </si>
  <si>
    <t>https://www.cityoflacrosse.org/city-services/private-potable-well-sampling-for-pfas</t>
  </si>
  <si>
    <t>https://dnr.wi.gov/botw/GetActivityDetail.do?detailSeqNo=32998</t>
  </si>
  <si>
    <t>https://drive.google.com/drive/folders/1H-CDSCq5qi1888hwhfKuH3NWeOJgbcKS</t>
  </si>
  <si>
    <t>MG&amp;E Substation ATC Transformer Fire</t>
  </si>
  <si>
    <t>https://dnr.wi.gov/botw/GetActivityDetail.do?dsn=584085&amp;siteId=7889500&amp;crumb=1</t>
  </si>
  <si>
    <t>https://drive.google.com/file/d/1ldmlxUIgKLNpeVg7uKTvMwIoN8o5EvcY/view?usp=sharing</t>
  </si>
  <si>
    <t>https://drive.google.com/drive/folders/1afbIe2FNPgGiTCInSvOW3j83WKHbeHfA?usp=sharing</t>
  </si>
  <si>
    <t>Milwaukee Estuary</t>
  </si>
  <si>
    <t>https://dnr.wi.gov/botw/DownloadBlobFile.do?docSeqNo=155101&amp;docName=20200309_99_Surface_Water_PFAS_Concentrations.xlsx</t>
  </si>
  <si>
    <t>https://dnr.wi.gov/botw/GetActivityDetail.do?adn=0241585337&amp;siteId=32821900&amp;crumb=1&amp;search=b</t>
  </si>
  <si>
    <t>https://drive.google.com/drive/u/0/folders/1iPu5rLq6ZhuGYnBNsPmCXIVFxsG2TrTe</t>
  </si>
  <si>
    <t>Mirro CO PLT #20 (FORMER)</t>
  </si>
  <si>
    <t xml:space="preserve">Chilton City, Wisconsion </t>
  </si>
  <si>
    <t>https://dnr.wi.gov/botw/GetActivityDetail.do?dsn=520157&amp;siteId=581900&amp;crumb=1</t>
  </si>
  <si>
    <t>https://drive.google.com/file/d/1ff0Z9jFBol5wOSPdrbGtC4KLNbbdu8K-/view?usp=sharing</t>
  </si>
  <si>
    <t>Refuse Hideaway (SF NL) SL</t>
  </si>
  <si>
    <t>Middleton, Wisconsion</t>
  </si>
  <si>
    <t>https://dnr.wi.gov/botw/GetActivityDetail.do?dsn=35361&amp;siteId=1710200&amp;crumb=1</t>
  </si>
  <si>
    <t>Rhinelander Landfill</t>
  </si>
  <si>
    <t xml:space="preserve">Rhinelander, Oneida County, Wisconsin </t>
  </si>
  <si>
    <t>https://starjournalnow.com/2020/12/23/testing-shows-only-trace-amounts-of-pfas-discharging-from-old-rhinelander-landfill/</t>
  </si>
  <si>
    <t>http://www.rhinelandercityhall.org/uploads/Other%20Departments/Landfill%20PFAS%20Results%20and%20News%20Release.pdf</t>
  </si>
  <si>
    <t>https://dnr.wisconsin.gov/topic/PFAS</t>
  </si>
  <si>
    <t>https://drive.google.com/drive/folders/1FxONfiPuBBDtcSVnXmLwfV9viPrqPT99?usp=sharing</t>
  </si>
  <si>
    <t>Rhinelander-Oneida County Airport</t>
  </si>
  <si>
    <t>Spread of sewage sludge contaminated with PFAS by the City of Rhinelander from the city's wastewater treatment plant over the airport property as well as firefighting foam used at the airport and stored near the airport's main terminal (Meyer, 2020).</t>
  </si>
  <si>
    <t>https://www.wxpr.org/post/rhinelander-spread-tons-sludge-near-site-contaminated-wells-wxpr-investigation-finds#stream/0</t>
  </si>
  <si>
    <t>https://www.wpr.org/researchers-look-ways-stop-flow-pfas-rhinelanders-water-supply</t>
  </si>
  <si>
    <t xml:space="preserve">Following additional testing in 2019 that confirmed that PFAS still remain in Well # 7, the city shut down the well and continued to monitor for PFAS. </t>
  </si>
  <si>
    <t>https://dnr.wi.gov/botw/ViewNR700.do;jsessionid=TM8ZRB562nZCYH_IMYUQTym8zN6orkzeOduPIlt3D1fvtP33IvoC!1225810264?saprRespSN=24728</t>
  </si>
  <si>
    <t>Rockgen Energy Center</t>
  </si>
  <si>
    <t>Cambridge, Wisconsion</t>
  </si>
  <si>
    <t>https://dnr.wi.gov/botw/GetActivityDetail.do?dsn=587341&amp;siteId=7890100&amp;crumb=1</t>
  </si>
  <si>
    <t>https://drive.google.com/file/d/1_BcvOAy8vxkYGZjpdFe-fwtspWY68GD5/view?usp=sharing</t>
  </si>
  <si>
    <t>https://drive.google.com/drive/folders/16ZY7_V5AWmxWOCSn8mjbsKa-s2McdJHV?usp=sharing</t>
  </si>
  <si>
    <t>Starkweather Creek Truax Field</t>
  </si>
  <si>
    <t>https://dnr.wi.gov/botw/GetActivityDetail.do?dsn=584369&amp;siteId=32315900&amp;crumb=1</t>
  </si>
  <si>
    <t>https://drive.google.com/file/d/1T5sAeFdY3sJCyQ9gtcpg55dC8GERpP4U/view?usp=sharing</t>
  </si>
  <si>
    <t>https://drive.google.com/drive/folders/1bAUHdwsAlhDvJL2d2TABXvTfY399X4gT?usp=sharing</t>
  </si>
  <si>
    <t>Superior Refining Company LLC</t>
  </si>
  <si>
    <t xml:space="preserve">Superior, Wisconsion </t>
  </si>
  <si>
    <t>https://dnr.wi.gov/botw/GetActivityDetail.do?dsn=581317&amp;siteId=666100&amp;crumb=1</t>
  </si>
  <si>
    <t>https://drive.google.com/file/d/1JSx4z7Q2qgdFbCgkNNiuhwp0bN8yibe5/view?usp=sharing</t>
  </si>
  <si>
    <t>https://drive.google.com/drive/folders/174nXpGwHgKqbhw6PlVvGczAljJ79X0em?usp=sharing</t>
  </si>
  <si>
    <t>Tecumseh Products</t>
  </si>
  <si>
    <t>New Holstein, Calumet County, Wisconsin</t>
  </si>
  <si>
    <t>https://dnr.wi.gov/botw/GetActivityDetail.do?adn=0208585623&amp;siteId=636100&amp;crumb=1&amp;search=b</t>
  </si>
  <si>
    <t>https://drive.google.com/drive/folders/1ttR6e_cjruCwjc7bd3g3pzkwODkoMXZa?usp=sharing</t>
  </si>
  <si>
    <t>The Solberg Company</t>
  </si>
  <si>
    <t>Howard, Wisconsin</t>
  </si>
  <si>
    <t>https://dnr.wi.gov/botw/GetActivityDetail.do?dsn=587486&amp;siteId=24676500&amp;crumb=1</t>
  </si>
  <si>
    <t>https://drive.google.com/file/d/1gg4BVfSkkc7bOfJeDy7ns42fR3tfTksE/view?usp=sharing</t>
  </si>
  <si>
    <t>https://drive.google.com/drive/folders/12Av4TV_B0kTf1ScSvUwF2PuOQN5eHmtF?usp=sharing</t>
  </si>
  <si>
    <t>Truax Air National Guard Base</t>
  </si>
  <si>
    <t>Dane County Regional Airport</t>
  </si>
  <si>
    <t>Madison, Dane County, Wisconsin</t>
  </si>
  <si>
    <t>Firefighting foam used at Truax Field ANGB and Dane County Regional Airport</t>
  </si>
  <si>
    <t>https://www.msnairport.com/about/ecomentality/PFAS-Information</t>
  </si>
  <si>
    <t>https://drive.google.com/file/d/1BYUpR4z36c8nMdWICOwTfVtgCog4947c/view?usp=sharing</t>
  </si>
  <si>
    <t xml:space="preserve">Highest on-base groundwater detections (Nov 2017):
 -PFOS: 39,000 ppt
 -PFOA: 841 ppt
Madison Water Utility Well #15 (drinking water):
 -PFOS+PFOA: 10 ppt
</t>
  </si>
  <si>
    <t>Highest on-base groundwater detections (Nov 2017):
 -PFHxS: 8,820 ppt
 -PFNA: 107 ppt
 -PFBS: 1,050 ppt
 -PFHpA: 445 ppt
Madison Water Utility Well #15 (drinking water):
 -Total PFAS: 37 ppt
(Sullivan 03.2018)</t>
  </si>
  <si>
    <t>https://www.publichealthmdc.com/environmental-health/environmental-hazards/per-and-polyfluoroalkyl-substances-pfas-1#:~:text=Dane%20County%20Regional%20Airport%20Stormwater,and%20cleanup%20of%20the%20site.</t>
  </si>
  <si>
    <t>https://drive.google.com/drive/folders/1JhXpayJUhHRgqu5yWCXvORyyWQxVd5kx</t>
  </si>
  <si>
    <t>US Army Reserve Fort McCoy</t>
  </si>
  <si>
    <t>Sparta, Monroe County, Wisconsin</t>
  </si>
  <si>
    <t>Firefighting foam used at Fort McCoy</t>
  </si>
  <si>
    <t>https://cswab.org/toxic-compound-highest-in-groundwater-at-fort-mccoy/</t>
  </si>
  <si>
    <t>https://drive.google.com/file/d/1SvEmZyCL8T3UY6tHgZJ3EU-DQ9lR70xF/view?usp=sharing</t>
  </si>
  <si>
    <t>On-base groundwater:
-PFOA: 720-3,400 ppt [June 2017]
-PFOS: high of 121,000 ppt [June 2017
(Sullivan 03.2018)</t>
  </si>
  <si>
    <t>CSWAB formally petitioned the state to begin the rulemaking process for PFOA and PFOS in September 2017. The DNR’s formal request to state health officials is the first step in this process. In 2019, with change in WI governor, legislation regarding the state's own legal health advisory limit is under consideration. WI may adopt LHA of 20 ppt, the strictest limit the nation has seen (Verburg 06.22.2019)</t>
  </si>
  <si>
    <t>The PFAS Community Campaign (under CSWAB) is a coalition of organizations based in Wisconsin working together to prevent exposures to PFAS via drinking water and other pathways. A statewide coalition of 28 organizations organized by CSWAB issued a joint position statement on April 10, 2019 supporting regulation of PFAS as a class of compounds. (CSWAB 04.10.2019)</t>
  </si>
  <si>
    <t>https://drive.google.com/drive/u/0/folders/1mUBAaAIQKs5_eqEaP_Ga58PeAVh9lLVJ</t>
  </si>
  <si>
    <t>Volk Field Air National Guard Base</t>
  </si>
  <si>
    <t>Camp Douglas, Juneau County, Wisconsin</t>
  </si>
  <si>
    <t>Firefighting foam used at Volk Field ANGB</t>
  </si>
  <si>
    <t>https://cswab.org/wp-content/uploads/2018/12/Wisconsin-Map-PFAS-Statewide-Truax-Madison-WSJ-Dec-2018.pdf</t>
  </si>
  <si>
    <t>https://drive.google.com/file/d/19mPmPXavCe4-FYUUDLdEY3V-TK8IrqIK/view?usp=sharing</t>
  </si>
  <si>
    <t>Highest on-base groundwater detections:
 -PFOS: 23,000 ppt [09.2016]
 -PFOA: 5,700 ppt [09.2016]
(CSWAB, WDNR 12.2018)</t>
  </si>
  <si>
    <t>Highest on-base groundwater detections:
 -PFHxS: 11,000 ppt
 -PFNA: 31 ppt
 -PFHxA: 2,700 ppt
 -PFBS: 460 ppt
 -PFOSA: 860 ppt
 -PFHpA: 220 ppt</t>
  </si>
  <si>
    <t>https://drive.google.com/drive/folders/1G1GcJpNHrf5-ri4SYS6Kd29Sv84-oml1</t>
  </si>
  <si>
    <t>Wagner Oil Spill STH 45</t>
  </si>
  <si>
    <t>Antigo, Wisconsion</t>
  </si>
  <si>
    <t>https://dnr.wi.gov/botw/GetActivityDetail.do?dsn=577387&amp;siteId=28907900&amp;crumb=1</t>
  </si>
  <si>
    <t>https://drive.google.com/file/d/1Toj8Pxg9XrjhmfcDHpdiT54MgkVA2Im6/view?usp=sharing</t>
  </si>
  <si>
    <t>https://drive.google.com/drive/folders/1F7Uqaguouos6QFkUagBldH2SqqPUhhQn?usp=sharing</t>
  </si>
  <si>
    <t>Wang F35 Building Constructions</t>
  </si>
  <si>
    <t>https://dnr.wi.gov/botw/GetActivityDetail.do?dsn=585319&amp;siteId=32817900&amp;crumb=1</t>
  </si>
  <si>
    <t>https://drive.google.com/file/d/1acbboc5GYkuKDgXvPrXVxrwWkX1l0EuV/view?usp=sharing</t>
  </si>
  <si>
    <t>https://drive.google.com/drive/folders/1GatAKU0_BrFHcFJ6-Xr1CoOceZKSh2D1?usp=sharing</t>
  </si>
  <si>
    <t>Wang-115 Fighter Wing</t>
  </si>
  <si>
    <t>https://dnr.wi.gov/botw/GetActivityDetail.do?dsn=581254&amp;siteId=5311900&amp;crumb=1</t>
  </si>
  <si>
    <t>https://drive.google.com/file/d/1oi-U3eyyVdwQbDdUm_Qv9QmKhjW8pSDu/view?usp=sharing</t>
  </si>
  <si>
    <t>https://drive.google.com/drive/u/0/folders/1fnNRTbiN6qe6l3aHuIwXthn9QZeeLBCq</t>
  </si>
  <si>
    <t>Woodbridge Foam Corp Former</t>
  </si>
  <si>
    <t>Brodhead, Wisconsion</t>
  </si>
  <si>
    <t>https://dnr.wi.gov/botw/GetActivityDetail.do?dsn=560101&amp;siteId=982500&amp;crumb=1</t>
  </si>
  <si>
    <t>https://drive.google.com/file/d/1-Tc1NCDThHOZeYO6icSfYsosag6633dY/view?usp=sharing</t>
  </si>
  <si>
    <t>WRR Environmental ERVCS</t>
  </si>
  <si>
    <t>Washington, Wisconsion</t>
  </si>
  <si>
    <t>AFFF used to suppress fires at the WRR facility on Ryder Road
in 2007 and 2010.</t>
  </si>
  <si>
    <t>https://dnr.wi.gov/botw/GetActivityDetail.do?dsn=587957&amp;siteId=1529200&amp;crumb=1</t>
  </si>
  <si>
    <t>https://drive.google.com/file/d/1R8A9lSZMLY4IIokxY1i6BPClrSGpiMFs/view?usp=sharing</t>
  </si>
  <si>
    <t>https://drive.google.com/drive/u/0/folders/1bGhl3Tn8T1ZbYLCL2oc4ca8OU42ZJKmv</t>
  </si>
  <si>
    <t>Camp Guernsey</t>
  </si>
  <si>
    <t>Wyoming</t>
  </si>
  <si>
    <t xml:space="preserve">Guernsey, Platte County, Wyoming </t>
  </si>
  <si>
    <t>https://drive.google.com/drive/folders/1ecZ05lYWUMVHg1G0m5ezKYFLjMkk3GWR</t>
  </si>
  <si>
    <t>Cheyenne Air National Guard Base</t>
  </si>
  <si>
    <t>Wyoming Air National Guard Base</t>
  </si>
  <si>
    <t>Cheyenne, Wyoming</t>
  </si>
  <si>
    <t>https://drive.google.com/file/d/1p6526cLiewaPjksAeL00MPmoW_H9o_65/view?usp=sharing</t>
  </si>
  <si>
    <t>Cheyenne Regional Airport</t>
  </si>
  <si>
    <t>Firefighting foam used at Cheyenne Air National Guard Base / Cheyenne Municipal Airport</t>
  </si>
  <si>
    <t>Highest on-base groundwater detections [Aug 2018]:
 -PFOA + PFOS = 94,400 ppt
 -PFOA = 8,500 ppt
 -PFOS = 89,000 ppt
(Air National Guard 12.2018)</t>
  </si>
  <si>
    <t>Highest groundwater detections [Aug 2018]:
 PFBS = 3,000 ppt 
 PFHpA = 2,900 ppt 
 PFHxS = 22,000 ppt 
 PFNA = 140 ppt
(Air National Guard 12.2018)</t>
  </si>
  <si>
    <t>Based on the presence and magnitude of PFOS and PFOA concentrations observed in the surface water and groundwater samples from locations near the northern and eastern Installation boundary, PFOS/PFOA compounds are likely migrating off Base. (Air National Guard 12.2018)</t>
  </si>
  <si>
    <t>https://drive.google.com/drive/u/0/folders/1YV967nnrLYYyvSnbXCH5gj_b2jb3Ki0q</t>
  </si>
  <si>
    <t>F.E. Warren Air Force Base</t>
  </si>
  <si>
    <t>Firefighting foam used at FE Warren Air Force Base</t>
  </si>
  <si>
    <t>https://drive.google.com/file/d/1h0wxoP8XpVbvyqlbBGhoKf9iK5JeRA-G/view?usp=sharing</t>
  </si>
  <si>
    <t>Highest on-base groundwater detections [2017]:
 -PFOA = 72,000 ppt
 -PFOS = 64,000 ppt
(US Army Corps of Engineers, 8.8.2018)</t>
  </si>
  <si>
    <t>Highest on-base groundwater detections [2017]:
 -PFBS = 11,000 ppt
 -PFBA = 7,900 ppt
 -6:2FTS = 49,000 ppt
 -8:2FTS = 760 ppt
 -PFHpA = 6,100 ppt
 -PFHxS = 140,000 ppt
 -PFHxA = 53,000 ppt
 -PFNA = 660 ppt
 -PFOSA = 3,000 ppt
 -PFPeA = 13,000 ppt
(US Army Corps of Engineers, 8.8.2018)</t>
  </si>
  <si>
    <t xml:space="preserve">Completed basewide Preliminary Assessment. Initiated basewide Site Inspection. Will continue following CERCLA process for investigation, cleanup, and longterm monitoring. Will perform mitigation activities when impacts to human health are determined.
</t>
  </si>
  <si>
    <t>https://cumulis.epa.gov/supercpad/SiteProfiles/index.cfm?fuseaction=second.contams&amp;id=0800017</t>
  </si>
  <si>
    <t>https://drive.google.com/drive/folders/1KmRG-k1YFytopGrVc8-IhtSiP8iKgHUp</t>
  </si>
  <si>
    <t>Site Name</t>
  </si>
  <si>
    <t>**Address</t>
  </si>
  <si>
    <r>
      <rPr>
        <b/>
        <i/>
        <sz val="11"/>
        <color rgb="FF666666"/>
        <rFont val="Times New Roman"/>
      </rPr>
      <t>Geolocation validation</t>
    </r>
    <r>
      <rPr>
        <i/>
        <sz val="11"/>
        <color rgb="FF666666"/>
        <rFont val="Times New Roman"/>
      </rPr>
      <t xml:space="preserve">
</t>
    </r>
    <r>
      <rPr>
        <sz val="11"/>
        <color rgb="FF666666"/>
        <rFont val="Times New Roman"/>
      </rPr>
      <t>Y/N/?, Initials, Reason (optional)</t>
    </r>
  </si>
  <si>
    <r>
      <rPr>
        <b/>
        <i/>
        <sz val="11"/>
        <color rgb="FF666666"/>
        <rFont val="Times New Roman"/>
      </rPr>
      <t xml:space="preserve">New address (if wrong)
</t>
    </r>
    <r>
      <rPr>
        <sz val="11"/>
        <color rgb="FF666666"/>
        <rFont val="Times New Roman"/>
      </rPr>
      <t xml:space="preserve">If column H is empty, paste lat/long </t>
    </r>
  </si>
  <si>
    <t>Notes and Additional Information</t>
  </si>
  <si>
    <t>Federal/State/Local online resources</t>
  </si>
  <si>
    <t>Y, DB</t>
  </si>
  <si>
    <t>Y, AS</t>
  </si>
  <si>
    <t>104 North Kinney Avenue</t>
  </si>
  <si>
    <t>https://www.michigan.gov/pfasresponse/investigations/sites-aoi/isabella-county/104-north-kinney-avenue</t>
  </si>
  <si>
    <t>https://drive.google.com/file/d/1OJMSBiN_MEjJ9Uunm7CRSmaMbblNii2D/view?usp=share_link</t>
  </si>
  <si>
    <t>https://drive.google.com/drive/folders/1OX8U-ls3YJc4hh3KTrv7f5-u9dG4IHKz?usp=share_link</t>
  </si>
  <si>
    <t>https://drive.google.com/drive/folders/1ZgLd9ihVSI3av7mQvluoownq7x_9UXYI?usp=share_link</t>
  </si>
  <si>
    <t>N EG, KM verified</t>
  </si>
  <si>
    <t>27.879748364979886, -82.68531326199056</t>
  </si>
  <si>
    <r>
      <rPr>
        <sz val="11"/>
        <color theme="1"/>
        <rFont val="Times New Roman"/>
      </rPr>
      <t xml:space="preserve">Possible use of AFFF by Robinson Township Fire Department, however, no historical use in the area has been known and no definite source has been confirmed. </t>
    </r>
    <r>
      <rPr>
        <i/>
        <sz val="11"/>
        <color theme="1"/>
        <rFont val="Times New Roman"/>
      </rPr>
      <t>(MPART 7.18.19)</t>
    </r>
  </si>
  <si>
    <t>Y EG</t>
  </si>
  <si>
    <t>1279 Rickett Road, Brighton, MI</t>
  </si>
  <si>
    <t>Contamination caused by various fluid coupling, fabrication, engineering, and metal coating and finishing operations</t>
  </si>
  <si>
    <t xml:space="preserve">Y, AS </t>
  </si>
  <si>
    <t>The Kane Company (one of their many facilities)</t>
  </si>
  <si>
    <r>
      <rPr>
        <sz val="11"/>
        <color rgb="FF000000"/>
        <rFont val="Times New Roman"/>
      </rPr>
      <t xml:space="preserve"> </t>
    </r>
    <r>
      <rPr>
        <u/>
        <sz val="11"/>
        <color rgb="FF1155CC"/>
        <rFont val="Times New Roman"/>
      </rPr>
      <t>https://www.windhampost109.org/</t>
    </r>
    <r>
      <rPr>
        <sz val="11"/>
        <color rgb="FF000000"/>
        <rFont val="Times New Roman"/>
      </rPr>
      <t xml:space="preserve"> Wilbur E. Tarbell, Post 109</t>
    </r>
  </si>
  <si>
    <t>N, AS, Moved location slighly to line up with adress, KM verified</t>
  </si>
  <si>
    <t>42.973552, -70.83146</t>
  </si>
  <si>
    <t>2440 West Highland Road – Upland Area of the Shiawassee River Superfund Site</t>
  </si>
  <si>
    <t>https://www.michigan.gov/pfasresponse/investigations/sites-aoi/livingston-county/2440-west-highland-road</t>
  </si>
  <si>
    <t>https://drive.google.com/file/d/1bPLmQuGUC9CfzCZAdldyB9CjTy3HRRxA/view?usp=share_link</t>
  </si>
  <si>
    <t>https://drive.google.com/drive/folders/1K8xeerZ9fFYvmCvUNgv5vaJ4trKnkHjM?usp=share_link</t>
  </si>
  <si>
    <r>
      <rPr>
        <sz val="11"/>
        <color rgb="FF000000"/>
        <rFont val="Times New Roman"/>
      </rPr>
      <t xml:space="preserve">Heritage Plumbing </t>
    </r>
    <r>
      <rPr>
        <u/>
        <sz val="11"/>
        <color rgb="FF1155CC"/>
        <rFont val="Times New Roman"/>
      </rPr>
      <t>https://justcallheritage.com/</t>
    </r>
    <r>
      <rPr>
        <sz val="11"/>
        <color rgb="FF000000"/>
        <rFont val="Times New Roman"/>
      </rPr>
      <t xml:space="preserve"> </t>
    </r>
  </si>
  <si>
    <t>3523 Heights-Ravenna Road</t>
  </si>
  <si>
    <t>https://www.michigan.gov/pfasresponse/investigations/sites-aoi/muskegon-county/3523-heights-ravenna-road</t>
  </si>
  <si>
    <t>https://drive.google.com/file/d/16ODOzH8upA7P-7I-GWyCaGf15z5hoA1L/view?usp=share_link</t>
  </si>
  <si>
    <t>https://drive.google.com/drive/folders/1k8fy1tIiH5bP23BGAUTqTWDZmNWRLDGc?usp=share_link</t>
  </si>
  <si>
    <t>360 South Street Car Wash</t>
  </si>
  <si>
    <t>Ortonville, Michigan</t>
  </si>
  <si>
    <t>https://www.michigan.gov/pfasresponse/investigations/sites-aoi/oakland-county/360-south-street-car-wash</t>
  </si>
  <si>
    <t>https://drive.google.com/file/d/1ycHFlUzvyfgtk65Ba4uSgT_wniEubwqn/view?usp=share_link</t>
  </si>
  <si>
    <t>https://drive.google.com/drive/folders/1-fLl2OJ2CIKt14cMKzWfNKXeu5jCa_jc?usp=share_link</t>
  </si>
  <si>
    <r>
      <rPr>
        <sz val="11"/>
        <color rgb="FF000000"/>
        <rFont val="Times New Roman"/>
      </rPr>
      <t xml:space="preserve">N, DB </t>
    </r>
    <r>
      <rPr>
        <u/>
        <sz val="11"/>
        <color rgb="FF1155CC"/>
        <rFont val="Times New Roman"/>
      </rPr>
      <t>https://ceqanet.opr.ca.gov/2000062131</t>
    </r>
    <r>
      <rPr>
        <sz val="11"/>
        <color rgb="FF000000"/>
        <rFont val="Times New Roman"/>
      </rPr>
      <t>, KM verified</t>
    </r>
  </si>
  <si>
    <t>37.54737526895344, -122.31518295038336</t>
  </si>
  <si>
    <r>
      <rPr>
        <sz val="11"/>
        <color rgb="FF000000"/>
        <rFont val="Times New Roman"/>
      </rPr>
      <t xml:space="preserve">Committed Collision and Auto Body Center </t>
    </r>
    <r>
      <rPr>
        <u/>
        <sz val="11"/>
        <color rgb="FF1155CC"/>
        <rFont val="Times New Roman"/>
      </rPr>
      <t>http://committedcollision.com/</t>
    </r>
  </si>
  <si>
    <t>Sherwin-Williams</t>
  </si>
  <si>
    <t>636 40th St E, Holland, MI</t>
  </si>
  <si>
    <t>N, AS, Moved location to line up with address, KM verified</t>
  </si>
  <si>
    <r>
      <rPr>
        <sz val="11"/>
        <color rgb="FF000000"/>
        <rFont val="Times New Roman"/>
      </rPr>
      <t xml:space="preserve">another location of the Kane Company </t>
    </r>
    <r>
      <rPr>
        <u/>
        <sz val="11"/>
        <color rgb="FF1155CC"/>
        <rFont val="Times New Roman"/>
      </rPr>
      <t>https://www.kane-company.com/portfolio/85-industrial-park-drive/</t>
    </r>
    <r>
      <rPr>
        <sz val="11"/>
        <color rgb="FF000000"/>
        <rFont val="Times New Roman"/>
      </rPr>
      <t xml:space="preserve"> </t>
    </r>
  </si>
  <si>
    <t>850 Ladd Road</t>
  </si>
  <si>
    <t>Walled Lake, Michigan</t>
  </si>
  <si>
    <t>https://www.michigan.gov/pfasresponse/investigations/sites-aoi/oakland-county/850-ladd-road</t>
  </si>
  <si>
    <t>https://drive.google.com/file/d/1skhBEgrh3hRW-2bhfXRWSUb7V4ouas2x/view?usp=share_link</t>
  </si>
  <si>
    <t>https://drive.google.com/drive/folders/1BtEWiOlTvOQpkQdWa-63Jgt1gy8rZ1OX?usp=share_link</t>
  </si>
  <si>
    <t>17726 E. 9 Mile Rd, East Pointe, MI</t>
  </si>
  <si>
    <t>6640 Sterling Dr South, Sterling Heights, MI</t>
  </si>
  <si>
    <t xml:space="preserve">Aberdeen Proving Ground - Aberdeen and Edgewood areas - PFAS compounds have been detected in three areas in the surficial aquifer (two areas along the Western Boundary at the Aberdeen Area) and the G-Street area at Edgewood. </t>
  </si>
  <si>
    <t>521 N Rosemary St, Lansing, MI 48917</t>
  </si>
  <si>
    <t>Former electroplating site</t>
  </si>
  <si>
    <t>Tribar - Plant 5/6</t>
  </si>
  <si>
    <t>48668 Alpha Dr, Wixom, MI 48393</t>
  </si>
  <si>
    <t>1970 Ogden Hwy, Cadmus, MI 49221</t>
  </si>
  <si>
    <t>Advanced Disposal Services Solid Waste Midwest, Inc</t>
  </si>
  <si>
    <t>20101 Cornille Dr, Detroit, MI</t>
  </si>
  <si>
    <t xml:space="preserve">Historical operations may have involved materials coated in or containing PFAS, and the site is in close proximity to residential wells. </t>
  </si>
  <si>
    <t>663 Lycaste St, Detroit, MI</t>
  </si>
  <si>
    <t>While the majority of houses in these two villages are connected to sewer lines, about 30% of homes in Agana Heights are on septic systems. Area is prone to flooding durirng wet weather conditions. Four ponding basins are connected into the underlying aquifer.</t>
  </si>
  <si>
    <t>13.468518, 144.761883</t>
  </si>
  <si>
    <t>N BL, KM edited based on map</t>
  </si>
  <si>
    <t>2322 N Mingo Rd, Tulsa, OK 74116</t>
  </si>
  <si>
    <t xml:space="preserve">Y BL </t>
  </si>
  <si>
    <t>AFFF used at Dobbins ARB and AF Plant 6, part of a 3336-acre military complex that includes Dobbins Air Reserve Base (DARB), the Atlanta Naval Air Station, the United States Army Reserve, and the Georgia Air National Guard. (AFCEC, 10.2018)</t>
  </si>
  <si>
    <t>N BL, KM edited and verified</t>
  </si>
  <si>
    <t>36.114131, -86.675403</t>
  </si>
  <si>
    <t>Y EG - not coordinates, but the location looks like it's called Universe Auto at that address</t>
  </si>
  <si>
    <t>Identified by the Environmental Protection Agency (EPA) as having PFAS contamination. Provided to the Senate Committee on Environment and Public Works.</t>
  </si>
  <si>
    <t>N, DB, KM verified</t>
  </si>
  <si>
    <t>32.855367805424756, -115.52693450932453</t>
  </si>
  <si>
    <t>The site was used for manufacturing. In the 1970s and 80s several buildings were constructed and operated by Oak Materials to produce laminate substrates for printed circuit boards</t>
  </si>
  <si>
    <t>5884 A St, Alpena, MI 49707</t>
  </si>
  <si>
    <t>AFFF used at the Alpena Combat Readiness Training Center (CRTC)</t>
  </si>
  <si>
    <t>210 Harbor Drive, Alpena, MI 49707</t>
  </si>
  <si>
    <t>37.749391665195944, -121.64980020335058</t>
  </si>
  <si>
    <t>AFFF used at Altus Air Force Base</t>
  </si>
  <si>
    <t>Badger, Alaska</t>
  </si>
  <si>
    <t>Y EG, base is abandoned so it doesn't show up on google maps, but all other sources provide the same approximate coordinates</t>
  </si>
  <si>
    <t>AFFF was used at the former Amchitka Air Force Base. The only on-base monitoring well tested showed detection above the LHA</t>
  </si>
  <si>
    <t>40.55431975773342, -74.55808921824777</t>
  </si>
  <si>
    <t>40.414958853508836, -122.35718007373733</t>
  </si>
  <si>
    <t>11854 294th St, Sebeka, MN</t>
  </si>
  <si>
    <t>Aniak, Alaska</t>
  </si>
  <si>
    <t>49 S Dixboro Road, Ann Arbor, MI 48105</t>
  </si>
  <si>
    <t>Suspected contamination from the mall's old septic system</t>
  </si>
  <si>
    <t>Arbor Hills Landfill</t>
  </si>
  <si>
    <t>Salem Township, Michigan</t>
  </si>
  <si>
    <t>https://www.michigan.gov/pfasresponse/investigations/sites-aoi/washtenaw-county/arbor-hills-landfill</t>
  </si>
  <si>
    <t>https://drive.google.com/drive/folders/1ZgLd9ihVSI3av7mQvluoownq7x_9UXYI?usp=sharing</t>
  </si>
  <si>
    <t xml:space="preserve">N, DB, KM verified </t>
  </si>
  <si>
    <t>29.172312412018314, -96.2530761159127</t>
  </si>
  <si>
    <t>AFFF used at Army National Guard El Campo Readiness Center</t>
  </si>
  <si>
    <t>AFFF used at Arnold Air Force Base</t>
  </si>
  <si>
    <t>38.087115, -76.789233</t>
  </si>
  <si>
    <t>N, KM, KM verified</t>
  </si>
  <si>
    <t>38 Piquette Street, Detroit, MI 48202</t>
  </si>
  <si>
    <t>N, AS, moved location to actual treatment facility, KM verified</t>
  </si>
  <si>
    <t>43.687066, -71.644227</t>
  </si>
  <si>
    <r>
      <rPr>
        <sz val="11"/>
        <color theme="1"/>
        <rFont val="Times New Roman"/>
      </rPr>
      <t xml:space="preserve">Industrial wastes, including plating wastes, discharged on the ground surface at three separate areas on the Ashley Avenue property. </t>
    </r>
    <r>
      <rPr>
        <i/>
        <sz val="11"/>
        <color theme="1"/>
        <rFont val="Times New Roman"/>
      </rPr>
      <t>(MPART 6.20.19)</t>
    </r>
  </si>
  <si>
    <t>44.4894629031572, -88.07265930539441</t>
  </si>
  <si>
    <t>N BL, KM verified</t>
  </si>
  <si>
    <t>AFFF relesased at the Federal Aviation Administration’s property at the Atlantic City International Airport</t>
  </si>
  <si>
    <t>Y EG - address is correct, but it's not a martial arts center or Aubuchon</t>
  </si>
  <si>
    <t>AuSable Township Smith Street Area</t>
  </si>
  <si>
    <t>AuSable, Michigan</t>
  </si>
  <si>
    <t xml:space="preserve">Primary contamination site in the area is the former Wurtsmith Airforce Base, but PFAS was also found in a landfill in the area and AFFF was used to put out fires at a local McDonald's and a school storage building. </t>
  </si>
  <si>
    <t>https://www.michigan.gov/pfasresponse/investigations/sites-aoi/iosco-county/oscoda-area/documents</t>
  </si>
  <si>
    <t>https://drive.google.com/drive/u/1/folders/1C_9_Ert2cgqBNMmV3YII3HiHy6Ht8wdh</t>
  </si>
  <si>
    <t>https://drive.google.com/drive/u/1/folders/1ZgLd9ihVSI3av7mQvluoownq7x_9UXYI</t>
  </si>
  <si>
    <t>N, AS, moved location to actual auto store address, KM verified</t>
  </si>
  <si>
    <t>43.054761, -71.439136</t>
  </si>
  <si>
    <t>AFFF used at Avon Parl Air Force Range</t>
  </si>
  <si>
    <t>Axalta Coating Systems</t>
  </si>
  <si>
    <t>https://www.michigan.gov/pfasresponse/investigations/sites-aoi/macomb-county/axalta-coating-systems</t>
  </si>
  <si>
    <t>https://drive.google.com/file/d/1DBkqPK_r_m73e6-j1-JECrlfWhb6tlPt/view?usp=share_link</t>
  </si>
  <si>
    <t>https://drive.google.com/drive/folders/18C3DdP887vYxXMIvtxhPPc__iG3wEus2?usp=share_link</t>
  </si>
  <si>
    <t>AFFF was used at the fire training area.</t>
  </si>
  <si>
    <t>Baird and McQuire Chemical</t>
  </si>
  <si>
    <t xml:space="preserve">Identified by the Environmental Protection Agency (EPA) as having PFAS contamination. </t>
  </si>
  <si>
    <t>AFFF used at Bangor ANGB / Bangor International Airport</t>
  </si>
  <si>
    <t>Bangor Township Landfill</t>
  </si>
  <si>
    <t>https://www.michigan.gov/pfasresponse/investigations/sites-aoi/bay-county/bangor-township-landfill</t>
  </si>
  <si>
    <t>https://drive.google.com/file/d/1ek_Pj26rU_xAcLWyZfEfTzIiZ8DrIDp3/view?usp=share_link</t>
  </si>
  <si>
    <t>https://drive.google.com/drive/folders/1pROMt3e2jCEMt4yBDxSQwqIGRhjZ50LV?usp=share_link</t>
  </si>
  <si>
    <t>44.807957, -68.808911</t>
  </si>
  <si>
    <t>Bar Harbor Sewer Plant</t>
  </si>
  <si>
    <t>44.38043741599534, -68.20573060144739</t>
  </si>
  <si>
    <t>AFFF used at Barksdale Air Force Base</t>
  </si>
  <si>
    <t>43.75571366581937, -72.63596031811424</t>
  </si>
  <si>
    <t>AFFF used at Barnes Air National Guard Base and the Westfield-Barnes Regional Airport</t>
  </si>
  <si>
    <t>1045 300th Ave, Barnesville, MN</t>
  </si>
  <si>
    <t>AFFF used by Barnstable County Fire Rescue Training Academy  and Barnstable Municipal Airport</t>
  </si>
  <si>
    <t>Utquiagvik, Alaska</t>
  </si>
  <si>
    <t>BASF - Northworks Wyandotte</t>
  </si>
  <si>
    <t>https://www.michigan.gov/pfasresponse/investigations/sites-aoi/wayne-county/basf-northworks-wyandotte</t>
  </si>
  <si>
    <t>https://drive.google.com/file/d/1zYzqc862JBC4qaW2C-h0XXtkZSaM9s8e/view?usp=share_link</t>
  </si>
  <si>
    <t>https://drive.google.com/drive/folders/17NUWIN-Zmqls6J8TNafcqTYPOPqkljtk?usp=share_link</t>
  </si>
  <si>
    <t>836 Chicago Dr SW, Wyoming, MI 49509</t>
  </si>
  <si>
    <r>
      <rPr>
        <sz val="11"/>
        <color theme="1"/>
        <rFont val="Times New Roman"/>
      </rPr>
      <t xml:space="preserve">Former manufacturing activities of furniture varnish, paint, and container coatings by BASF Corporation until 1999. </t>
    </r>
    <r>
      <rPr>
        <i/>
        <sz val="11"/>
        <color theme="1"/>
        <rFont val="Times New Roman"/>
      </rPr>
      <t>(MPART 7.1.19)</t>
    </r>
  </si>
  <si>
    <t>Battle Creek Executive Airport</t>
  </si>
  <si>
    <t>W.K. Kellogg Airport, Michigan Air National Guard Base, Battle Creek Executive Airport</t>
  </si>
  <si>
    <t>https://www.michigan.gov/pfasresponse/investigations/sites-aoi/calhoun-county/battle-creek-executive-airport</t>
  </si>
  <si>
    <t>https://drive.google.com/file/d/1nOVyWA5L9yjSlRPnJqI3b337Wo5Jqkv6/view?usp=share_link</t>
  </si>
  <si>
    <t>https://drive.google.com/drive/folders/1SqV5Bco7T7LHugyh2cKthqEHF0PGgOt8?usp=share_link</t>
  </si>
  <si>
    <t>2000 River Rd W, Battle Creek, MI 49037</t>
  </si>
  <si>
    <t>36005 MN-210, Battle Lake, MN 56515</t>
  </si>
  <si>
    <t>2905 N Water St, Bay City, MI 48708</t>
  </si>
  <si>
    <t>Y, AC</t>
  </si>
  <si>
    <t>15765 Sturgeon, Roseville, MI</t>
  </si>
  <si>
    <t>AFFF used at Beale Air Force Base</t>
  </si>
  <si>
    <t>24413 Co Rd 144, Detroit Lakes, MN 56501</t>
  </si>
  <si>
    <r>
      <rPr>
        <sz val="11"/>
        <color rgb="FF000000"/>
        <rFont val="Times New Roman"/>
      </rPr>
      <t xml:space="preserve">N, DB, the coordinates didn't seem to be in the right place and these are what </t>
    </r>
    <r>
      <rPr>
        <u/>
        <sz val="11"/>
        <color rgb="FF1155CC"/>
        <rFont val="Times New Roman"/>
      </rPr>
      <t>wikipedia</t>
    </r>
    <r>
      <rPr>
        <sz val="11"/>
        <color rgb="FF000000"/>
        <rFont val="Times New Roman"/>
      </rPr>
      <t xml:space="preserve"> gave, KM verified (looks like it's a large area, but the corrected coordinates seem better)</t>
    </r>
  </si>
  <si>
    <t>42.478418075159816, -71.28975476049834</t>
  </si>
  <si>
    <t>AFFF used Bedford Naval Weapons Industrial Reserve Plant</t>
  </si>
  <si>
    <t>42.855217, -71.106878</t>
  </si>
  <si>
    <t>Belding Wastewater Treatment Plant</t>
  </si>
  <si>
    <t>Belding, Michigan</t>
  </si>
  <si>
    <t>https://www.michigan.gov/pfasresponse/investigations/sites-aoi/ionia-county/belding-wastewater-treatment-plant</t>
  </si>
  <si>
    <t>https://drive.google.com/file/d/1Y1-toxgnxJNXkdKnMD3TexrmQ77_B0DG/view?usp=share_link</t>
  </si>
  <si>
    <t>https://drive.google.com/drive/folders/1TNH2SmT7TLLYqxJXc-kdBoly80gCHjg3?usp=share_link</t>
  </si>
  <si>
    <t>1650 HOUSE ST BELMONT, MI 49306</t>
  </si>
  <si>
    <t>Oregon National Guard Youth Challenge Program</t>
  </si>
  <si>
    <t>N, AS, KM verified</t>
  </si>
  <si>
    <t>44.029223, -121.131655</t>
  </si>
  <si>
    <t>43.068062, -70.770939</t>
  </si>
  <si>
    <t>230 State Hwy 9, Benson, MN 56215</t>
  </si>
  <si>
    <t>AFFF used to put out a 1986 tire fire at Bergey's Tire and Auto. The AFFF foam was used by a team of firefighters from the former Naval Air Station Joint Reserve Base Willow Grove and Naval Air Warfare Center Warminster</t>
  </si>
  <si>
    <r>
      <rPr>
        <u/>
        <sz val="11"/>
        <color rgb="FF000000"/>
        <rFont val="Times New Roman"/>
      </rPr>
      <t xml:space="preserve">http://www.theintell.com/news/20180708/dep-eyes-1986-fire-as-potential-cause-of-rockhill-water-contamination
</t>
    </r>
    <r>
      <rPr>
        <u/>
        <sz val="11"/>
        <rFont val="Times New Roman"/>
      </rPr>
      <t xml:space="preserve">1986 article: </t>
    </r>
    <r>
      <rPr>
        <u/>
        <sz val="11"/>
        <color rgb="FF1155CC"/>
        <rFont val="Times New Roman"/>
      </rPr>
      <t>https://www.mcall.com/news/mc-xpm-1986-11-30-2548634-story.html</t>
    </r>
  </si>
  <si>
    <t>AFFF used at Former Bergstrom Air Force Base from 1942 to 1991 (Air Force 06.30.2016)</t>
  </si>
  <si>
    <t>Bethel, Alaska</t>
  </si>
  <si>
    <t>The site was formerly used for lab chemical disposal.</t>
  </si>
  <si>
    <t>Virgin Islands National Guard Joint Force Headquarters</t>
  </si>
  <si>
    <t>44.260789, -71.628382</t>
  </si>
  <si>
    <t>43.442366, -71.589627</t>
  </si>
  <si>
    <t>7972 129th Ave SE, Gwinner, ND 58040</t>
  </si>
  <si>
    <t>Big Gulch Creek Subbasin 9</t>
  </si>
  <si>
    <t>Big Gulch Creek Drainage Sub-Basin 9
and Swamp Creek Drainage
Sub-Basin 8</t>
  </si>
  <si>
    <t>Paine Field, Washington</t>
  </si>
  <si>
    <t>https://apps.ecology.wa.gov/cleanupsearch/site/16778#site-documents</t>
  </si>
  <si>
    <t>https://drive.google.com/file/d/1g-2jl8PSRwVm1-nGTAdP7eOSM5pBV4cN/view?usp=share_link</t>
  </si>
  <si>
    <t>https://drive.google.com/drive/folders/1fCTyr7Pfcy0DB_utwS1wIUyDltR2WaU4?usp=share_link</t>
  </si>
  <si>
    <t>https://drive.google.com/drive/folders/155QqwGqpkTGGSlJeFG-y-3UzCgW2P9LH?usp=share_link</t>
  </si>
  <si>
    <t>Sturgis City Landfill</t>
  </si>
  <si>
    <t>68710 Big Hill Rd, Sturgis, MI</t>
  </si>
  <si>
    <t>45.728354, -108.644873</t>
  </si>
  <si>
    <t xml:space="preserve">Bishop International Airport Authority </t>
  </si>
  <si>
    <t>https://www.michigan.gov/pfasresponse/investigations/sites-aoi/genesee-county/bishop-international-airport-authority</t>
  </si>
  <si>
    <t>https://drive.google.com/file/d/1yJZqcuuw94xQyuRO7QonFui_xe9jJOgz/view?usp=share_link</t>
  </si>
  <si>
    <t>https://drive.google.com/drive/folders/1wyWD0o-bFDx_yIcW5tCX1Ulwz9u6FM0q?usp=share_link</t>
  </si>
  <si>
    <t>2111 N 52nd St, Bismarck, ND 58501</t>
  </si>
  <si>
    <t>46.81407940224023, -100.820018847228</t>
  </si>
  <si>
    <t>N BL, KM modified and verified</t>
  </si>
  <si>
    <t>34.03535203127685, -117.89996478010414</t>
  </si>
  <si>
    <t>Blodgett Landing Wastewater Treatment Facility</t>
  </si>
  <si>
    <t xml:space="preserve">Blodgett Landing Sewer District </t>
  </si>
  <si>
    <t>64.81187774723719, -147.78013012216712</t>
  </si>
  <si>
    <t>N, DB, KM verified (changed)</t>
  </si>
  <si>
    <t>33.70478, -114.62673</t>
  </si>
  <si>
    <t>BNSF Custer Spill</t>
  </si>
  <si>
    <t>Custer, Washington</t>
  </si>
  <si>
    <t>Surface water</t>
  </si>
  <si>
    <t>https://apps.ecology.wa.gov/cleanupsearch/site/15329</t>
  </si>
  <si>
    <t>https://drive.google.com/file/d/10VP21EMJ4M7D99zU76NOqMCt_Qof7TsE/view?usp=share_link</t>
  </si>
  <si>
    <t>https://drive.google.com/drive/folders/17GdymSVjbax-AXAfTTrh-4-IL4_Lr0E_?usp=share_link</t>
  </si>
  <si>
    <t>AFFF used at Gowen Field Air National Guard Base</t>
  </si>
  <si>
    <t>43.229926, -72.17483</t>
  </si>
  <si>
    <t>N, AS, Moved location to line up with source vs. test site, KM verified</t>
  </si>
  <si>
    <t>44.09965, -72.025872</t>
  </si>
  <si>
    <t>AFFF used at Bradley International Airport, including a Foam spill on June 8, 2019 resulting from a fire suppression system malfunction. (Hladky - Hartford Courant - 7.17.19)</t>
  </si>
  <si>
    <t>34.24076173007879, -118.37864566191907</t>
  </si>
  <si>
    <t>Brandon School District Wastewater Treatment Plant</t>
  </si>
  <si>
    <t>https://www.michigan.gov/pfasresponse/investigations/sites-aoi/oakland-county/brandon-school-district-wwtp</t>
  </si>
  <si>
    <t>https://drive.google.com/file/d/1U2O9F8Nkh2Le-_pSCQrqXPOq0lQp-f3g/view?usp=share_link</t>
  </si>
  <si>
    <t xml:space="preserve">Bray Road Site </t>
  </si>
  <si>
    <t>Genesee Township, Michigan</t>
  </si>
  <si>
    <t>https://www.michigan.gov/pfasresponse/investigations/sites-aoi/genesee-county/bray-road-site</t>
  </si>
  <si>
    <t>https://drive.google.com/file/d/1kMJL68GFGY2qKBrRXPpxHKo8yJqBcqJ5/view?usp=share_link</t>
  </si>
  <si>
    <t>https://drive.google.com/drive/folders/1y4i4LQ79rzXTLy6hlUj-K4W_a2SHOZfl?usp=share_link</t>
  </si>
  <si>
    <t>Bremerton NAVBASE</t>
  </si>
  <si>
    <t>Naval Base Kitsap</t>
  </si>
  <si>
    <t>Bremerton, Washington</t>
  </si>
  <si>
    <t>https://kilmer.house.gov/news/in-the-news/navy-to-test-drinking-water-from-wells-bordering-bangor-for-contamination</t>
  </si>
  <si>
    <t>https://www.ewg.org/news-insights/news-release/2022/05/high-levels-forever-chemicals-detected-dept-defense-community</t>
  </si>
  <si>
    <t>Y EG - Breton Cleaners has since been demolished</t>
  </si>
  <si>
    <t>N DB, KM verified</t>
  </si>
  <si>
    <t>41.956405186106025, -70.9690902912007</t>
  </si>
  <si>
    <t xml:space="preserve">Baker Training Site </t>
  </si>
  <si>
    <t>39.646633, -78.339928</t>
  </si>
  <si>
    <t>Brighton Township Dump</t>
  </si>
  <si>
    <t>Brighton Township, Michigan</t>
  </si>
  <si>
    <t>https://www.michigan.gov/pfasresponse/investigations/sites-aoi/livingston-county/brighton-township-dump</t>
  </si>
  <si>
    <t>https://drive.google.com/file/d/1FhWBDF-2TQonCGX7HRknJeWX1rGX55Lw/view?usp=share_link</t>
  </si>
  <si>
    <t>https://drive.google.com/drive/folders/12Vfg4r6hetkCQNddl8QGf2OAHbducfIm?usp=share_link</t>
  </si>
  <si>
    <t>408 Mill Street, Bronson, MI 49028</t>
  </si>
  <si>
    <t xml:space="preserve">Brookhaven National Laboratory </t>
  </si>
  <si>
    <t>Upton, New York</t>
  </si>
  <si>
    <t>monitoring and remediation is in progress.</t>
  </si>
  <si>
    <t>https://drive.google.com/file/d/1tCiCRHD7hbuPQki36WdIzUPO3NxgUZh2/view?usp=share_link</t>
  </si>
  <si>
    <t>https://drive.google.com/drive/folders/1pkmCXSGzW5IRp2jJXdHJ-Bfdtc7HA2e3?usp=share_link</t>
  </si>
  <si>
    <t>https://drive.google.com/drive/folders/1sltlDu105VOjR5fdgjrT1B-wnQHSJq48?usp=share_link</t>
  </si>
  <si>
    <t>40.864216, -72.874437</t>
  </si>
  <si>
    <t>N, AS, Moved Slightly, KM verified</t>
  </si>
  <si>
    <t>42.825165, -71.770355</t>
  </si>
  <si>
    <t>AFFF used at Air Station</t>
  </si>
  <si>
    <r>
      <rPr>
        <sz val="11"/>
        <color rgb="FF000000"/>
        <rFont val="Times New Roman"/>
      </rPr>
      <t xml:space="preserve">Superfund site: </t>
    </r>
    <r>
      <rPr>
        <u/>
        <sz val="11"/>
        <color rgb="FF1155CC"/>
        <rFont val="Times New Roman"/>
      </rPr>
      <t>https://cumulis.epa.gov/supercpad/SiteProfiles/index.cfm?fuseaction=second.docdata&amp;id=0504544</t>
    </r>
  </si>
  <si>
    <t>Buckeye Niles Terminal</t>
  </si>
  <si>
    <t>Niles, Michigan</t>
  </si>
  <si>
    <t>https://www.michigan.gov/pfasresponse/investigations/sites-aoi/berrien-county/buckeye-niles-terminal</t>
  </si>
  <si>
    <t>https://drive.google.com/file/d/1oyQuQU9UpGzZr9cACHVUYkA7iGn-DJWR/view?usp=share_link</t>
  </si>
  <si>
    <t>https://drive.google.com/drive/folders/1S8tBj7yOMi4tAvWgdCBgPf9Wpj2U7FFq?usp=share_link</t>
  </si>
  <si>
    <t>33.452384766487285, -112.59176650033027</t>
  </si>
  <si>
    <t>AFFF used at Buckley Air Force Base</t>
  </si>
  <si>
    <t>42.919423979143644, -73.19589106226177</t>
  </si>
  <si>
    <t>AFFF used at Burlington ANGB/International Airport</t>
  </si>
  <si>
    <t>42.74098506937509, -71.41006429971304</t>
  </si>
  <si>
    <t xml:space="preserve">Gainesville, Florida </t>
  </si>
  <si>
    <t>29.625255966378315, -82.37715992529543</t>
  </si>
  <si>
    <t>N KM, looked at little map, KM verified</t>
  </si>
  <si>
    <t>Caledonia Wastewater Treatment Plant</t>
  </si>
  <si>
    <t>Caledonia, Michigan</t>
  </si>
  <si>
    <t>https://www.michigan.gov/pfasresponse/investigations/sites-aoi/kent-county/caledonia-wwtp</t>
  </si>
  <si>
    <t>https://drive.google.com/file/d/1VCjcVMGuPGUPeHJHSWY41GSOxrW-dNhv/view?usp=share_link</t>
  </si>
  <si>
    <t>https://drive.google.com/drive/folders/1QRo51CCatzgATnGT16WPF_YsCocnu5So?usp=share_link</t>
  </si>
  <si>
    <t>44.643583, -72.905887</t>
  </si>
  <si>
    <t xml:space="preserve">AFFF was used at the site. </t>
  </si>
  <si>
    <t>31.658014, -98.956896</t>
  </si>
  <si>
    <t>47.092476, -98.012367</t>
  </si>
  <si>
    <t>Camp Grayling Joint Maneuver Training Center, Grayling, MI 49738</t>
  </si>
  <si>
    <t xml:space="preserve">AFFF used at Camp Grayling Army Airfield/Joint Maneuver Training Center </t>
  </si>
  <si>
    <t>N, AS, Address slightly off, KM verified</t>
  </si>
  <si>
    <t>32.575280, -93.412831</t>
  </si>
  <si>
    <t>Y,AS</t>
  </si>
  <si>
    <t>Camp James A Garfield</t>
  </si>
  <si>
    <t>35.798799, -120.743363</t>
  </si>
  <si>
    <t>N, AS, Slightly Off, KM verified</t>
  </si>
  <si>
    <t>31.199022, -89.190652</t>
  </si>
  <si>
    <t>N, KM, KM verified; AC corrected (coordinates were off)</t>
  </si>
  <si>
    <t>39.564846044628275, -82.77152221477033</t>
  </si>
  <si>
    <t>43.647459, -71.99572</t>
  </si>
  <si>
    <t>AFFF used at Cannon Air Force Base</t>
  </si>
  <si>
    <t>AFFF used at Cape Canaveral Air Force Station</t>
  </si>
  <si>
    <t>AFFF used at Abraham Lincoln Capital Airport</t>
  </si>
  <si>
    <t>Capital Region International Airport</t>
  </si>
  <si>
    <t>https://www.michigan.gov/pfasresponse/investigations/sites-aoi/clinton-county/capital-region-international-airport</t>
  </si>
  <si>
    <t>https://drive.google.com/file/d/1-P_hk6wibqcYXA6SEzsVNN3Cmu__d0lx/view?usp=share_link</t>
  </si>
  <si>
    <t>https://drive.google.com/drive/folders/1RVmIMJfTXdFslkTf6483GdlSYoYxZN_a?usp=share_link</t>
  </si>
  <si>
    <t xml:space="preserve">Cardigan Mountian School </t>
  </si>
  <si>
    <t>40.209731, -77.176862</t>
  </si>
  <si>
    <t>1950 MN-210, Carlton, MN 55718</t>
  </si>
  <si>
    <t>AFFF used at Former Castle Air Force Base</t>
  </si>
  <si>
    <t>Cavalier Air Force Station, ND 58220</t>
  </si>
  <si>
    <t>Cedar Springs Historic Wastewater Treatment Lagoons and Discharge Fields</t>
  </si>
  <si>
    <t>Cedar Springs, Michigan</t>
  </si>
  <si>
    <t>https://www.michigan.gov/pfasresponse/investigations/sites-aoi/kent-county/cedar-springs-historic-wwtl-df</t>
  </si>
  <si>
    <t>https://drive.google.com/file/d/1Ei0E-5HQ6L6AS6_VnMaODHJ_OvaTYjGN/view?usp=share_link</t>
  </si>
  <si>
    <t>https://drive.google.com/drive/folders/1jWE58BZa0C3sxM9nD0axL-bGsIn2mX6F?usp=share_link</t>
  </si>
  <si>
    <t>43.079257, -72.424874</t>
  </si>
  <si>
    <t>Challenge Machinery Company</t>
  </si>
  <si>
    <t>Grand Haven, Michigan</t>
  </si>
  <si>
    <t>https://www.michigan.gov/pfasresponse/investigations/sites-aoi/ottawa-county/challenge-machinery-company</t>
  </si>
  <si>
    <t>https://drive.google.com/file/d/1TkDWzY-_2LOzj38No85wkyrOSBs5pSBm/view?usp=share_link</t>
  </si>
  <si>
    <t>https://drive.google.com/drive/folders/11Lw6aNpdh8t688heILngOOdSdcPZFHkA?usp=share_link</t>
  </si>
  <si>
    <t>175 Hercules Dr, Colchester, VT 05446</t>
  </si>
  <si>
    <t>Sinajana, Guam</t>
  </si>
  <si>
    <t>38.50993071000514, -122.80576543262403</t>
  </si>
  <si>
    <t>Charlevoix Municipal Well Field</t>
  </si>
  <si>
    <t>Charlevoix, Michigan</t>
  </si>
  <si>
    <t>https://www.michigan.gov/pfasresponse/investigations/sites-aoi/charlevoix-county/charlevoix-municipal-well-field</t>
  </si>
  <si>
    <t>https://drive.google.com/file/d/17p3WkQlUFXb3BWyHJ4tIkg4yNtfW4s8Y/view?usp=share_link</t>
  </si>
  <si>
    <t>https://drive.google.com/drive/folders/19Ik_A0YUijUDrS_ZaOy760giyErxIryV?usp=share_link</t>
  </si>
  <si>
    <t>AFFF used at Charlotte-Douglas International Airport / Charlotte Air National Guard Base</t>
  </si>
  <si>
    <t>42.838269692163415, -71.09591305728019</t>
  </si>
  <si>
    <t>Cherry Capital Airport, Traverse City, MI 49686</t>
  </si>
  <si>
    <t>AFFF was used at the airport.</t>
  </si>
  <si>
    <t>34.883102, -76.906345</t>
  </si>
  <si>
    <t>N, AC, KM verified</t>
  </si>
  <si>
    <t>36.567749, -76.248445</t>
  </si>
  <si>
    <t>N, DB, current coordinates are Air National Guard, KM verified</t>
  </si>
  <si>
    <t>41.153262045092106, -104.8101320171782</t>
  </si>
  <si>
    <t>AFFF used at Cheyenne Air National Guard Base / Cheyenne Municipal Airport</t>
  </si>
  <si>
    <t>1040 MN-7, Montevideo, MN 56265</t>
  </si>
  <si>
    <t>Y, DB 9/28/22</t>
  </si>
  <si>
    <t xml:space="preserve">The DNR believes the Chippewa Valley Regional Airport is responsible in part, for the discharge of a hazardous substance or other environmental pollution (hereafter referred to as “contamination”) at the site. </t>
  </si>
  <si>
    <t>500 Robbins, Troy, MI</t>
  </si>
  <si>
    <t xml:space="preserve">43.2762, -120.3748 </t>
  </si>
  <si>
    <t>Chrysler Scio Introl Division</t>
  </si>
  <si>
    <t>https://www.michigan.gov/pfasresponse/investigations/sites-aoi/washtenaw-county/chrysler-scio-introl-division</t>
  </si>
  <si>
    <t>https://drive.google.com/file/d/1FAD9MJhWkj_rh5jba2MQiKxHRQQgIx-x/view?usp=share_link</t>
  </si>
  <si>
    <t>https://drive.google.com/drive/folders/1bfecN0kyp88LuDiQ7BJQ99QpGEAv0D26?usp=share_link</t>
  </si>
  <si>
    <t>Cintas Corp - 324 Taylor St Facility</t>
  </si>
  <si>
    <t>N, AS, Address did not line up with company name (moved slightly), KM verified</t>
  </si>
  <si>
    <t>42.98187, -71.442181</t>
  </si>
  <si>
    <t>39145 Webb Dr, Westland, MI 48185</t>
  </si>
  <si>
    <t>City of Harrison Landfill</t>
  </si>
  <si>
    <t>Harrison, Michigan</t>
  </si>
  <si>
    <t>https://www.michigan.gov/pfasresponse/investigations/sites-aoi/clare-county/city-of-harrison-landfill-area</t>
  </si>
  <si>
    <t>https://drive.google.com/drive/u/1/folders/1_IChAmql7PXWIfcn5VKm2QFO9SDlBddU</t>
  </si>
  <si>
    <r>
      <rPr>
        <u/>
        <sz val="11"/>
        <color rgb="FF000000"/>
        <rFont val="Times New Roman"/>
      </rPr>
      <t>https://drive.google.com/file/d/18aXLQ-Hpj8htSszqQ2h0QqXUprs27NlT/view?usp=sharing</t>
    </r>
    <r>
      <rPr>
        <u/>
        <sz val="11"/>
        <rFont val="Times New Roman"/>
      </rPr>
      <t xml:space="preserve"> </t>
    </r>
  </si>
  <si>
    <t>Kenai, Alaska</t>
  </si>
  <si>
    <t>City of Mackinac Island Landfill</t>
  </si>
  <si>
    <t>Mackinac Island, Michigan</t>
  </si>
  <si>
    <t>https://www.michigan.gov/pfasresponse/investigations/sites-aoi/mackinac-county/city-of-mackinac-island-landfill</t>
  </si>
  <si>
    <t>https://drive.google.com/file/d/1k01q7kyFTvweKiAdpFed55uvZHPxBFCp/view?usp=share_link</t>
  </si>
  <si>
    <t>https://drive.google.com/drive/folders/1Glj73MmAxcylNsg8OdA-K6qh9yB2SVMX?usp=share_link</t>
  </si>
  <si>
    <t>City of Manistee Former Landfill</t>
  </si>
  <si>
    <t>Manistee, Michigan</t>
  </si>
  <si>
    <t>https://www.michigan.gov/pfasresponse/investigations/sites-aoi/manistee-county/city-of-manistee-former-landfill</t>
  </si>
  <si>
    <t>https://drive.google.com/file/d/1eJ_FA-REM8nSDufNWOfXAmYmFVDLiXjW/view?usp=share_link</t>
  </si>
  <si>
    <t>https://drive.google.com/drive/folders/1_nKt4anbBalnEkIByYM-n4avwO_6Zhno?usp=share_link</t>
  </si>
  <si>
    <t>City of Manistique Landfill</t>
  </si>
  <si>
    <t>Manistique, Michigan</t>
  </si>
  <si>
    <t>https://www.michigan.gov/pfasresponse/investigations/sites-aoi/schoolcraft-county/city-of-manistique-landfill</t>
  </si>
  <si>
    <t>https://drive.google.com/file/d/1qaDksYbJs3wpfLlCxMwvAE1NZPWJniAa/view?usp=share_link</t>
  </si>
  <si>
    <t>https://drive.google.com/drive/folders/1A6gGKkPPQ5lzr0LpwQ7DMEO-KfX9JAhW?usp=share_link</t>
  </si>
  <si>
    <t>N, DB, KM changed from 37.68637663307683, -118.7816434574441, used CA website</t>
  </si>
  <si>
    <t>40.571324, -122.410985</t>
  </si>
  <si>
    <t>City Sand &amp; Landfill, Inc.</t>
  </si>
  <si>
    <t>Belleville, Michigan</t>
  </si>
  <si>
    <t>https://www.michigan.gov/pfasresponse/investigations/sites-aoi/wayne-county/city-sand-landfill-inc</t>
  </si>
  <si>
    <t>https://drive.google.com/file/d/12Q3C6gOugRB7iO2AsqqRLIBpPFdc_Wad/view?usp=share_link</t>
  </si>
  <si>
    <t>https://drive.google.com/drive/folders/1_RFpvLAFZ_JZ7967T07pN-g9muVciPuQ?usp=share_link</t>
  </si>
  <si>
    <t>Clare Water Supply</t>
  </si>
  <si>
    <t>Clare, Michigan</t>
  </si>
  <si>
    <t>https://www.michigan.gov/pfasresponse/investigations/sites-aoi/clare-county/clare-water-supply-superfund-site</t>
  </si>
  <si>
    <t>8647 Lyndon St, Detroit, MI 48238</t>
  </si>
  <si>
    <t>PFOA and/or PFOS were detected above screening levels in soil and/or groundwater at all 5 AFFF areas investigated, confirming the presence of PFAS at each of the AFFF areas and the need for further investigation. PFAS in groundwater may pose a potential risk to the primary water supply well. 
However, cross-gradient monitoring wells are lacking, and a better understanding of seasonal variations in groundwater flow directions and the impact of pumping from the primary supply well on the local flow directions is necessary to assess potential impacts. 
(Air Force 3.16.2018)</t>
  </si>
  <si>
    <t xml:space="preserve"> None of these wells tested are used for water intended for human consumption. The state will expand its monitoring program for wells at the landfill and at a nearby mobile home park, costing the city an additional $11,500. The wells tested positive for both PFOS and PFOA (Stucker 6.28.2018).</t>
  </si>
  <si>
    <t xml:space="preserve">Incineration of AFFF at the Norlite facility </t>
  </si>
  <si>
    <t>Oscoda, MI 48750</t>
  </si>
  <si>
    <t>Alleged use of AFFF to put out fires in the Colbath Road area. (MPART 7.18.2019)</t>
  </si>
  <si>
    <t>Cold Bay, Alaska</t>
  </si>
  <si>
    <t>Collier Road Landfill</t>
  </si>
  <si>
    <t>Colonie Landfill</t>
  </si>
  <si>
    <t>Cohoes, New York</t>
  </si>
  <si>
    <t>Other Water</t>
  </si>
  <si>
    <t>https://mohawk.substack.com/p/leaking-landfill</t>
  </si>
  <si>
    <t>https://drive.google.com/drive/u/1/folders/1RxzpwMupCq9WiAltScZdFV9eOskFNJVC</t>
  </si>
  <si>
    <t>https://drive.google.com/drive/u/1/folders/1sltlDu105VOjR5fdgjrT1B-wnQHSJq48</t>
  </si>
  <si>
    <t>355 W. Girard, Madison Heights, MI</t>
  </si>
  <si>
    <t>AFFF used at Columbus Air Force Base</t>
  </si>
  <si>
    <t>649 Welch Road, Commerce Township, MI 48390</t>
  </si>
  <si>
    <t>42.779503, -71.444496</t>
  </si>
  <si>
    <t>13.469548, 144.754700</t>
  </si>
  <si>
    <t>Location of car sales parking lot and shopping malls. Stormwater drainages are connected to Agana swamp.</t>
  </si>
  <si>
    <t>2134 S Beatty Rd, Cook, MN 55723</t>
  </si>
  <si>
    <t>Cookson Electronics</t>
  </si>
  <si>
    <t>AFFF used at Corpus Christi Texas Naval Air Station</t>
  </si>
  <si>
    <t>8476 US-53, Cotton, MN 55724</t>
  </si>
  <si>
    <t>Cove Landfill and Huron Landfill Property</t>
  </si>
  <si>
    <t>Bad Axe, Michigan</t>
  </si>
  <si>
    <t>https://www.michigan.gov/pfasresponse/investigations/sites-aoi/huron-county/cove-landfill-and-huron-landfill-property</t>
  </si>
  <si>
    <t>https://drive.google.com/file/d/1_8i_9Fso3SroOno25xLfi2wtLWjp8Ijy/view?usp=share_link</t>
  </si>
  <si>
    <t>https://drive.google.com/drive/folders/1DSC4jZcLHikrnyWfMJfQP2DTeAgwV-tH?usp=share_link</t>
  </si>
  <si>
    <t>41.720966, -71.597733</t>
  </si>
  <si>
    <t>N, AS, Moved location slightly to line up with address, KM verified</t>
  </si>
  <si>
    <t>42.973612, -71.873089</t>
  </si>
  <si>
    <t>15732 MN-210, Brainerd, MN 56401</t>
  </si>
  <si>
    <t>N EG - it seems like this is the reuslt of a training exercise in Custer State Park. I don't know where specifically in the park, so I picked coordinates by the entrance, KM verified</t>
  </si>
  <si>
    <t xml:space="preserve"> 43.762831, -103.369960 </t>
  </si>
  <si>
    <t>44.24044282524464, -72.5067013443245</t>
  </si>
  <si>
    <t>Cyb Tools</t>
  </si>
  <si>
    <t>Canton, Michigan</t>
  </si>
  <si>
    <t>https://www.michigan.gov/pfasresponse/investigations/sites-aoi/wayne-county/cyb-tools</t>
  </si>
  <si>
    <t>https://drive.google.com/file/d/1BNZ7HNP8YvY1XLsTnZKX55q6VqSwnsum/view?usp=share_link</t>
  </si>
  <si>
    <t>https://drive.google.com/drive/folders/11pKonFovfxTcVd4HN0zermQPlL-ZfgwD?usp=share_link</t>
  </si>
  <si>
    <t xml:space="preserve">Daggett Sand &amp; Gravel, Inc. Landfill </t>
  </si>
  <si>
    <t>https://www.michigan.gov/pfasresponse/investigations/sites-aoi/ingham-county/daggett-sand-gravel-landfill</t>
  </si>
  <si>
    <t>https://drive.google.com/file/d/1aa5hRKutv1FDJQoTeehV9dGxW3008dNf/view?usp=share_link</t>
  </si>
  <si>
    <t>42.781699, -71.223692</t>
  </si>
  <si>
    <r>
      <rPr>
        <sz val="11"/>
        <color rgb="FF000000"/>
        <rFont val="Times New Roman"/>
      </rPr>
      <t xml:space="preserve">Site formerly conaminated by industry </t>
    </r>
    <r>
      <rPr>
        <u/>
        <sz val="11"/>
        <color rgb="FF1155CC"/>
        <rFont val="Times New Roman"/>
      </rPr>
      <t>https://www.vnews.com/Dartmouth-College-Rennie-Farm-update-testing-for-PFAS-ordered-by-DES-19036718</t>
    </r>
    <r>
      <rPr>
        <sz val="11"/>
        <color rgb="FF000000"/>
        <rFont val="Times New Roman"/>
      </rPr>
      <t xml:space="preserve"> </t>
    </r>
  </si>
  <si>
    <t>N AC - lat long are very slightly off; AC confirmed</t>
  </si>
  <si>
    <t>32.167087, -110.875603</t>
  </si>
  <si>
    <t>AFFF used at Davis-Monthan Air Force Base</t>
  </si>
  <si>
    <r>
      <rPr>
        <sz val="11"/>
        <color rgb="FF000000"/>
        <rFont val="Times New Roman"/>
      </rPr>
      <t xml:space="preserve">DMAFB: </t>
    </r>
    <r>
      <rPr>
        <u/>
        <sz val="11"/>
        <color rgb="FF1155CC"/>
        <rFont val="Times New Roman"/>
      </rPr>
      <t>https://azdeq.gov/node/4209</t>
    </r>
  </si>
  <si>
    <t>Seabee Museum &amp; Memorial Park</t>
  </si>
  <si>
    <t>Deer Lake Area PFAS</t>
  </si>
  <si>
    <t>Clinton, Washington</t>
  </si>
  <si>
    <t>https://apps.ecology.wa.gov/cleanupsearch/site/16781</t>
  </si>
  <si>
    <t>https://drive.google.com/file/d/1jKNTK8cPya1zcKuOlmvQKgmU0RS61dXt/view?usp=share_link</t>
  </si>
  <si>
    <t>https://drive.google.com/drive/folders/1hn-yzqi1RxDawLI4GiDR2oi3XSgNafD8?usp=share_link</t>
  </si>
  <si>
    <t>39.647793, -75.596563</t>
  </si>
  <si>
    <t>N EG, KM modified</t>
  </si>
  <si>
    <t>5961 Mccue, Holt, MI 48842</t>
  </si>
  <si>
    <t>Delphi Plants 400 and 500</t>
  </si>
  <si>
    <t>https://www.michigan.gov/pfasresponse/investigations/sites-aoi/genesee-county/delphi-plants-400-500</t>
  </si>
  <si>
    <t>https://www.michigan.gov/pfasresponse/investigations/sites-aoi/genesee-county/delphi-plants-400-501</t>
  </si>
  <si>
    <t>https://drive.google.com/file/d/12LIDrpx9xORc6YhUVZfHsJdvHmSaBbHv/view?usp=share_link</t>
  </si>
  <si>
    <t>Delphi Saginaw Division Plant 2</t>
  </si>
  <si>
    <t>https://www.michigan.gov/pfasresponse/investigations/sites-aoi/saginaw-county/delphi-saginaw-division-plant-2</t>
  </si>
  <si>
    <t>https://drive.google.com/drive/u/1/folders/1gPpMnSn9pt7WQut7MaVxhymhaggv58oz</t>
  </si>
  <si>
    <t>Delta County Airport</t>
  </si>
  <si>
    <t>https://www.michigan.gov/pfasresponse/investigations/sites-aoi/delta-county/delta-county-airport</t>
  </si>
  <si>
    <t>https://drive.google.com/file/d/1GcrjWUt4AoZvvJ1QLw-y6dET87qsu9w9/view?usp=share_link</t>
  </si>
  <si>
    <t>https://drive.google.com/drive/folders/13Ki33EOBxtmNOfD0OhorQ-xdMytM00si?usp=share_link</t>
  </si>
  <si>
    <t>Delta County Landfill</t>
  </si>
  <si>
    <t>https://www.michigan.gov/pfasresponse/investigations/sites-aoi/delta-county/delta-county-landfill</t>
  </si>
  <si>
    <t>https://drive.google.com/file/d/1hZviHtjiKQ-cuV6AC3ruOGwjlzw63KCP/view?usp=share_link</t>
  </si>
  <si>
    <t>AFFF used at Des Moines ANGB/International Airport</t>
  </si>
  <si>
    <t>13400 W. Outer Dr, Detroit, MI</t>
  </si>
  <si>
    <t xml:space="preserve">One L. C. Smith Terminal - Mezzanine, Detroit, Wayne </t>
  </si>
  <si>
    <t>https://www.michigan.gov/pfasresponse/investigations/sites-aoi/wayne-county/detroit-metropolitan-wayne-county-airport</t>
  </si>
  <si>
    <t>https://drive.google.com/file/d/1vWfjFDN6LmVrNAGCKxWjgiyn4M_KxSMn/view?usp=share_link</t>
  </si>
  <si>
    <t>https://drive.google.com/drive/folders/1i6ZOgLtuVMCWWJbyxGkkYw3OFS5UlEXp?usp=share_link</t>
  </si>
  <si>
    <t>48.09194132468814, -98.86356960003734</t>
  </si>
  <si>
    <t>8360 Huron St., Dexter, MI 48130</t>
  </si>
  <si>
    <t xml:space="preserve">Deyoung Landfill </t>
  </si>
  <si>
    <t>Zeeland, Michigan</t>
  </si>
  <si>
    <t>https://www.michigan.gov/pfasresponse/investigations/sites-aoi/allegan-county/deyoung-landfill</t>
  </si>
  <si>
    <t>https://drive.google.com/file/d/12yqAFvCtH9GuxcOwLWCNNxZvtaV8U9Qh/view?usp=share_link</t>
  </si>
  <si>
    <t>https://drive.google.com/drive/folders/1O6JQ5A5Pi8gpRzupHED_lpkz7sqxNzow?usp=share_link</t>
  </si>
  <si>
    <t>AFFF used at DFSP Verona</t>
  </si>
  <si>
    <t xml:space="preserve">604 S Michigan Ave, Howell, MI 48843
</t>
  </si>
  <si>
    <t>46.88270968132113, -102.72928420190449</t>
  </si>
  <si>
    <t>Dickinson Waste Water Treatment Plant, Dickinson, ND 58601</t>
  </si>
  <si>
    <t xml:space="preserve">The Holy Rosary Church well, used as the year-round public drinking water supply for 280 people because of varying degrees of rust/sulfur in private wells in the area, tested positive for PFAS contamination at levels more than twice DEC action levels. Contamination source was the use of AFFF. Only PFOA and PFOS were tested for. </t>
  </si>
  <si>
    <t>8647 Lyndon, Detroit, MI</t>
  </si>
  <si>
    <r>
      <rPr>
        <u/>
        <sz val="11"/>
        <color rgb="FF000000"/>
        <rFont val="Times New Roman"/>
      </rPr>
      <t>https://www.colorado.gov/pacific/cdphe/PFCs/2020-Sampling-Project</t>
    </r>
    <r>
      <rPr>
        <sz val="11"/>
        <color rgb="FF000000"/>
        <rFont val="Times New Roman"/>
      </rPr>
      <t xml:space="preserve"> </t>
    </r>
  </si>
  <si>
    <t>62236 240th Ave, Kasson, MN 55944</t>
  </si>
  <si>
    <t>3800 18th Street, Detroit, MI</t>
  </si>
  <si>
    <t>AFFF used at Dover Air Force Base</t>
  </si>
  <si>
    <t>43.197725, -70.863483</t>
  </si>
  <si>
    <t>11 Landfill Rd, West Dover, VT 05356</t>
  </si>
  <si>
    <t>Y, AC (verified using NHDES OneStop)</t>
  </si>
  <si>
    <t>Dow Chemical ITI Facility</t>
  </si>
  <si>
    <t>https://www.michigan.gov/pfasresponse/investigations/sites-aoi/bay-county/dow-chemical-iti-facility</t>
  </si>
  <si>
    <t>https://drive.google.com/file/d/1W2JF2uIC0-LdDU30tiQuwZi_jdAOh5K5/view?usp=share_link</t>
  </si>
  <si>
    <t>https://drive.google.com/drive/folders/1Dy-zy_ZWZLmHsxfwgh-4M2VJw3bEzhaJ?usp=share_link</t>
  </si>
  <si>
    <t>797 Central St, Wyandotte, MI 48192</t>
  </si>
  <si>
    <t>Ferrolux Metals Co.</t>
  </si>
  <si>
    <t>28000 W. Jefferson Ave., Gibraltar, Michigan</t>
  </si>
  <si>
    <t>520 Heywood St, Hartford, MI 49057</t>
  </si>
  <si>
    <t>Dunn Landfill</t>
  </si>
  <si>
    <t>Dunn C&amp;D Landfill</t>
  </si>
  <si>
    <t>Rensselaer, New York</t>
  </si>
  <si>
    <t>https://www.dunnminecd.com/</t>
  </si>
  <si>
    <t>https://drive.google.com/file/d/14g5fAZkvJ9R-DtQd3uAKrEbhd29lUOIY/view?usp=share_link</t>
  </si>
  <si>
    <t>https://nam12.safelinks.protection.outlook.com/?url=https%3A%2F%2Fwww.epa.gov%2Fsites%2Fdefault%2Ffiles%2F2015-10%2Fdocuments%2Fdupontspruance_sb.pdf&amp;data=05%7C01%7Ccaluwe.a%40northeastern.edu%7C450499dd753e4a164f8508db26647b15%7Ca8eec281aaa34daeac9b9a398b9215e7%7C0%7C0%7C638145985225955287%7CUnknown%7CTWFpbGZsb3d8eyJWIjoiMC4wLjAwMDAiLCJQIjoiV2luMzIiLCJBTiI6Ik1haWwiLCJXVCI6Mn0%3D%7C3000%7C%7C%7C&amp;sdata=HtD06n4ZkcLJSZnMWNuif1Zk5lPgCjJCGzfO7Ni9i6A%3D&amp;reserved=0</t>
  </si>
  <si>
    <t>N, DB, like a block off, KM verified</t>
  </si>
  <si>
    <t>32.41910459410066, -99.84538571586525</t>
  </si>
  <si>
    <t>AFFF used at Dyess Air Force Base</t>
  </si>
  <si>
    <t>Eagle Ottawa Newaygo Farms</t>
  </si>
  <si>
    <t>Walkerville, Michigan</t>
  </si>
  <si>
    <t>https://www.michigan.gov/pfasresponse/investigations/sites-aoi/oceana-county/eagle-ottawa-newaygo-farms</t>
  </si>
  <si>
    <t>https://drive.google.com/file/d/15w4Qb47JtHtrWjK6Btw4tUeEYaE2tnlm/view?usp=share_link</t>
  </si>
  <si>
    <t>https://drive.google.com/drive/folders/13N_4j5-kbNNpGknxIWLNg-Zhox9BXYMR?usp=share_link</t>
  </si>
  <si>
    <t>Arkansas International Airport</t>
  </si>
  <si>
    <t>AFFF used at Eaker Air Force Base</t>
  </si>
  <si>
    <t>Contamination was caused by the use of AFFF at the air station. Initial sampling showed PFOS in groundwater and surface water at tens of thousands of PPT. The Air Force has not cooperated with ACAT's efforts to implement more thorough testing for contamination.</t>
  </si>
  <si>
    <t>AFFF used at East Hampton Airport</t>
  </si>
  <si>
    <t>1700 Trowbridge Rd, East Lansing, MI 48823</t>
  </si>
  <si>
    <t>Y, KM</t>
  </si>
  <si>
    <t>East Tennessee Technology Park</t>
  </si>
  <si>
    <t>Oak Ridge, Tennessee</t>
  </si>
  <si>
    <t>https://www.energy.gov/pfas/articles/initial-assessment-and-polyfluoroalkyl-substances-department-energy-sites</t>
  </si>
  <si>
    <t>https://drive.google.com/file/d/18aNZwg9XyHom0dqVTUdS_Tnqg20kd5BJ/view?usp=share_link</t>
  </si>
  <si>
    <t>https://drive.google.com/drive/folders/1Ne0rhavgcaQ3hf4QeZr1nzf99pxL8X9k?usp=share_link</t>
  </si>
  <si>
    <t>https://drive.google.com/drive/folders/1P3zqYq_fA5dw3gkPQYA4k4FQoLI4CmiB?usp=share_link</t>
  </si>
  <si>
    <t>AFFF used at the Eastern CT Fire School</t>
  </si>
  <si>
    <t>38.953929703454605, -122.60174100536676</t>
  </si>
  <si>
    <t>AFFF used at Eastside Fire Rescue</t>
  </si>
  <si>
    <t xml:space="preserve">Y BL just a little off </t>
  </si>
  <si>
    <t>Eaton County Landfill</t>
  </si>
  <si>
    <t>Charlotte, Michigan</t>
  </si>
  <si>
    <t>https://www.michigan.gov/pfasresponse/investigations/sites-aoi/eaton-county/eaton-county-landfill</t>
  </si>
  <si>
    <t>https://drive.google.com/file/d/1A16vo_yg-lXnGmNsb_-n_ik8XmXquEY5/view?usp=share_link</t>
  </si>
  <si>
    <t>https://drive.google.com/drive/folders/1LkVqIJ9rKgMl4k1oYmgURoFWh_lfK28f?usp=share_link</t>
  </si>
  <si>
    <t>Eaton Rapids Municipal Landfill</t>
  </si>
  <si>
    <t>Eaton Rapids, Michigan</t>
  </si>
  <si>
    <t>https://www.michigan.gov/pfasresponse/investigations/sites-aoi/eaton-county/eaton-rapids-municipal-landfill</t>
  </si>
  <si>
    <t>https://drive.google.com/file/d/12DjTqrUKCEmToJNhmuYR5bylSkalsF4H/view?usp=share_link</t>
  </si>
  <si>
    <t>https://drive.google.com/drive/folders/1lG2bV_Spokc1nkNZ4L0YuR8v1bWm8ivc?usp=share_link</t>
  </si>
  <si>
    <t>Y, DB 9/30/22</t>
  </si>
  <si>
    <t>EB Eddy Paper / Domtar Paper</t>
  </si>
  <si>
    <t>https://www.michigan.gov/pfasresponse/investigations/sites-aoi/st-clair-county/eb-eddy-paper-domtar-paper</t>
  </si>
  <si>
    <t>https://drive.google.com/file/d/1DYQuIp3foiYOwY1qxtqnhyD2Q7j0ISrl/view?usp=share_link</t>
  </si>
  <si>
    <t>https://drive.google.com/drive/folders/1_za3W46BjvKnyvJLGsoN6hjrUDIhcCIj?usp=share_link</t>
  </si>
  <si>
    <t>AFFF used at Edwards Air Force Base</t>
  </si>
  <si>
    <r>
      <rPr>
        <u/>
        <sz val="11"/>
        <color rgb="FF000000"/>
        <rFont val="Times New Roman"/>
      </rPr>
      <t>https://www.waterboards.ca.gov/pfas/military.html</t>
    </r>
    <r>
      <rPr>
        <sz val="11"/>
        <color rgb="FF000000"/>
        <rFont val="Times New Roman"/>
      </rPr>
      <t xml:space="preserve"> </t>
    </r>
  </si>
  <si>
    <t>AFFF used at Eglin Air Force Base</t>
  </si>
  <si>
    <t>Y AC</t>
  </si>
  <si>
    <t>Firefighting foam used at Eielson Air Force Base; nearby community of Moose Creek, AK also impacted; selected as one of the sites for the ATSDR multisite exposure study</t>
  </si>
  <si>
    <r>
      <rPr>
        <sz val="11"/>
        <color rgb="FF000000"/>
        <rFont val="Times New Roman"/>
      </rPr>
      <t xml:space="preserve">Alaska gov: </t>
    </r>
    <r>
      <rPr>
        <u/>
        <sz val="11"/>
        <color rgb="FF1155CC"/>
        <rFont val="Times New Roman"/>
      </rPr>
      <t>https://dec.alaska.gov/spar/csp/sites/eielson/</t>
    </r>
  </si>
  <si>
    <t>El Campo Fire Training Site</t>
  </si>
  <si>
    <t>AFFF used at El Toro Marine Corps Air Station</t>
  </si>
  <si>
    <t>2610 Remico St SW, Wyoming, MI 49519</t>
  </si>
  <si>
    <t>Electro-Plating Services</t>
  </si>
  <si>
    <t>Madison Heights, Michigan</t>
  </si>
  <si>
    <t>https://www.michigan.gov/pfasresponse/investigations/sites-aoi/oakland-county/electro-plating-services</t>
  </si>
  <si>
    <t>https://drive.google.com/file/d/1H2gZYnQkl1AFxdUn1Co1EgRK3N2oGOiD/view?usp=share_link</t>
  </si>
  <si>
    <t>https://drive.google.com/drive/folders/1BcjgYns7D4V26jShSX5tyYHmLjKpd4T4?usp=share_link</t>
  </si>
  <si>
    <t>38.41485, -121.35371</t>
  </si>
  <si>
    <t>29.607611132209282, -95.17571332120716</t>
  </si>
  <si>
    <t>AFFF used at Ellington Field Joint Reserve Base</t>
  </si>
  <si>
    <t>AFFF used at Ellsworth Air Force Base</t>
  </si>
  <si>
    <t xml:space="preserve">N, DB, KM verified, these are from the pump site, where water goes before sewage plant so this looks good! </t>
  </si>
  <si>
    <t>44.55459328328085, -68.44580285446014</t>
  </si>
  <si>
    <t>13400 Haligan Wy, Englewood, FL 34223</t>
  </si>
  <si>
    <t>N EG - coordinates are right, I think address was just a typo, KM verified</t>
  </si>
  <si>
    <t>36345 Van Born Road, Romulus, MI</t>
  </si>
  <si>
    <t>Escanaba Defense Fuel Supply Point</t>
  </si>
  <si>
    <t>45.79257497868724, -87.06120877715843</t>
  </si>
  <si>
    <t>AFFF used at Escanaba Defense Fuel Supply Point</t>
  </si>
  <si>
    <t>401 Gage St, Bennington, VT 05201</t>
  </si>
  <si>
    <t>44.83430407476518, -73.07612774358104</t>
  </si>
  <si>
    <t>42.99924471371045, -71.46865438093029</t>
  </si>
  <si>
    <t>AFFF used at FE Warren Air Force Base</t>
  </si>
  <si>
    <t>42.742217, -71.492117</t>
  </si>
  <si>
    <t>Firefighting foam used from 1984 to 2004 in fire training exercises at the Regional Fire Training Center</t>
  </si>
  <si>
    <t xml:space="preserve">AFFF used at Fairchild Air Force Base </t>
  </si>
  <si>
    <r>
      <rPr>
        <sz val="11"/>
        <rFont val="Times New Roman"/>
      </rPr>
      <t xml:space="preserve"> </t>
    </r>
    <r>
      <rPr>
        <u/>
        <sz val="11"/>
        <color rgb="FF1155CC"/>
        <rFont val="Times New Roman"/>
      </rPr>
      <t>https://www.doh.wa.gov/CommunityandEnvironment/Contaminants/PFAS</t>
    </r>
    <r>
      <rPr>
        <sz val="11"/>
        <rFont val="Times New Roman"/>
      </rPr>
      <t xml:space="preserve">
</t>
    </r>
    <r>
      <rPr>
        <u/>
        <sz val="11"/>
        <color rgb="FF1155CC"/>
        <rFont val="Times New Roman"/>
      </rPr>
      <t>https://www.fairchild.af.mil/PFOS-PFOA-INFO/</t>
    </r>
  </si>
  <si>
    <t>Fargo City Landfill, 2952, 4501 7th Ave N, Fargo, ND 58102</t>
  </si>
  <si>
    <t>46.86062116809049, -96.78607129819994</t>
  </si>
  <si>
    <t>N, DB, other coordinates are a vitamin store, KM verified</t>
  </si>
  <si>
    <t>44.65901182918251, -70.13138629879776</t>
  </si>
  <si>
    <t>Fenske Landfill Inc.</t>
  </si>
  <si>
    <t>Tallmadge Township, Michigan</t>
  </si>
  <si>
    <t>https://www.michigan.gov/pfasresponse/investigations/sites-aoi/ottawa-county/fenske-landfill-inc</t>
  </si>
  <si>
    <t>https://drive.google.com/file/d/1O5nQNpzXq61AdM5ET73OuLtzv3v25gzH/view?usp=share_link</t>
  </si>
  <si>
    <t>https://drive.google.com/drive/folders/1zVevoupDRCX8EcPTtkP5hayPa9waGoj5?usp=share_link</t>
  </si>
  <si>
    <t>Y EG, KM verified - EG: the location doesn't look like a landfill, but when I look up the name of the landfill, I get the same address. Also, the tannery and the landfill are two different sites, I think, and the address is for the landfill.</t>
  </si>
  <si>
    <t>N EG, KM changed to match FL document</t>
  </si>
  <si>
    <t>30.29897392737187, -81.5091420344228</t>
  </si>
  <si>
    <t>21.361637, -157.943037</t>
  </si>
  <si>
    <t>40.505656, -74.910332</t>
  </si>
  <si>
    <t>N, AS, KM changed from 43.055135, -71.563738 to 14 Depot Street</t>
  </si>
  <si>
    <t>43.018885, -71.601748</t>
  </si>
  <si>
    <t>G4652 Beecher Road, Flint, MI 48532</t>
  </si>
  <si>
    <t>AFFF used at Florida ANGB at Jacksonville Int Airport</t>
  </si>
  <si>
    <r>
      <rPr>
        <sz val="11"/>
        <color rgb="FF000000"/>
        <rFont val="Times New Roman"/>
      </rPr>
      <t xml:space="preserve">AFFF used at FSFC </t>
    </r>
    <r>
      <rPr>
        <i/>
        <sz val="11"/>
        <color rgb="FF000000"/>
        <rFont val="Times New Roman"/>
      </rPr>
      <t>(Pohlman - Ocala Star Banner - 12.27.2018)</t>
    </r>
  </si>
  <si>
    <t>9813 Flying Cloud Dr., Eden Prairie, MN 55347</t>
  </si>
  <si>
    <t>Ford Airport-Iron Mountain</t>
  </si>
  <si>
    <t>Kingsford, Michigan</t>
  </si>
  <si>
    <t>https://www.michigan.gov/pfasresponse/investigations/sites-aoi/dickinson-county/ford-airport-iron-mountain</t>
  </si>
  <si>
    <t>https://drive.google.com/file/d/1T_rQuTDaebvHD6IcTy9Q2yfhMhSS2YYG/view?usp=share_link</t>
  </si>
  <si>
    <t>https://drive.google.com/drive/folders/11cAZbUPfEa-tYpZAVhMFd_Wa6aMgi8sB?usp=share_link</t>
  </si>
  <si>
    <t>17005 Oakwood Blvd, Allen Park, MI</t>
  </si>
  <si>
    <t>3001 Miller Rd, Dearborn, MI</t>
  </si>
  <si>
    <t>7700 Michigan Avenue, Saline, MI</t>
  </si>
  <si>
    <t>Ford River Raisin Warehouse</t>
  </si>
  <si>
    <t>https://www.michigan.gov/pfasresponse/investigations/sites-aoi/monroe-county/ford-river-raisin-warehouse</t>
  </si>
  <si>
    <t>https://drive.google.com/file/d/1iyKmjwB356xchot_gXRMhFXl1Hzf3otg/view?usp=share_link</t>
  </si>
  <si>
    <t>https://drive.google.com/drive/folders/1KwSBQfbHxWMGHVoUbou56hNnsj9GfjoY?usp=share_link</t>
  </si>
  <si>
    <t>Forest Waste Superfund Site</t>
  </si>
  <si>
    <t>Otisville, Michigan</t>
  </si>
  <si>
    <t>https://www.michigan.gov/pfasresponse/investigations/sites-aoi/genesee-county/forest-waste-superfund-site</t>
  </si>
  <si>
    <t>https://drive.google.com/file/d/1460Fn9-0E_mj_cpD-MThpnvBxy1A07s8/view?usp=share_link</t>
  </si>
  <si>
    <t>https://drive.google.com/drive/folders/1eljNjVxJsN-PEhIO-zkJEzA_kdRvm80G?usp=share_link</t>
  </si>
  <si>
    <t>42.781778, -72.383218</t>
  </si>
  <si>
    <t>Former Amp-Matrix Science Facility</t>
  </si>
  <si>
    <t xml:space="preserve">Y, DB, KM (site name was wrong but changed it) </t>
  </si>
  <si>
    <t>Former BASF Muskegon</t>
  </si>
  <si>
    <t>North Muskegon, Michigan</t>
  </si>
  <si>
    <t>https://www.michigan.gov/pfasresponse/investigations/sites-aoi/muskegon-county/former-basf-muskegon</t>
  </si>
  <si>
    <t>https://drive.google.com/file/d/1lyA3TKBANmPH7qDS3DzNuxvFdoHaYeNf/view?usp=share_link</t>
  </si>
  <si>
    <t>https://drive.google.com/drive/folders/1dpQbggZKxCZ8pr9wMfcR8OE-bzM5TxE7?usp=share_link</t>
  </si>
  <si>
    <t>5175 Sawyer Woods Drive, Grawn, MI 49637</t>
  </si>
  <si>
    <t>AFFF used at Former Chanute Air Force Base</t>
  </si>
  <si>
    <t>Former City of Stanton Landfill</t>
  </si>
  <si>
    <t>Stanton, Michigan</t>
  </si>
  <si>
    <t>https://www.michigan.gov/pfasresponse/investigations/sites-aoi/montcalm-county/former-city-of-stanton-landfill</t>
  </si>
  <si>
    <t>https://drive.google.com/file/d/1e_l8AeCxPYl3gqJDBlyHPLvsxW7RHhth/view?usp=share_link</t>
  </si>
  <si>
    <t>https://drive.google.com/drive/folders/1XPgxtXJvW1-1l1zrBlbHeQAJp3yX9Cpr?usp=share_link</t>
  </si>
  <si>
    <t>42.337856393840894, -85.57822982081262</t>
  </si>
  <si>
    <t>Former El DuPont Flint</t>
  </si>
  <si>
    <t>Flint Township, Michigan</t>
  </si>
  <si>
    <t>https://www.michigan.gov/pfasresponse/investigations/sites-aoi/genesee-county/former-el-dupont-flint</t>
  </si>
  <si>
    <t>https://drive.google.com/file/d/178aw1X4KPDnrjNJbcMuyBcF_6NFTJt_y/view?usp=share_link</t>
  </si>
  <si>
    <t>AFFF used at Former England Air Force Base</t>
  </si>
  <si>
    <t>Former Falk Road Landfill</t>
  </si>
  <si>
    <t>Holly Township, Michigan</t>
  </si>
  <si>
    <t>https://www.michigan.gov/pfasresponse/investigations/sites-aoi/oakland-county/former-falk-road-landfill</t>
  </si>
  <si>
    <t>https://drive.google.com/file/d/14yxbJMXyg873qqBTtsiqywEaN9BwLDQd/view?usp=share_link</t>
  </si>
  <si>
    <t>https://drive.google.com/drive/folders/1_citrQpDNhN_Dybhsn8P3LzAjxw52KLg?usp=share_link</t>
  </si>
  <si>
    <t>Former Four Star Property</t>
  </si>
  <si>
    <t>South Haven, Michigan</t>
  </si>
  <si>
    <t>https://www.michigan.gov/pfasresponse/investigations/sites-aoi/van-buren-county/four-star-property</t>
  </si>
  <si>
    <t>https://drive.google.com/file/d/1PuBawRs3s-Fv3uzeWAAQn-NvaTdX5ylA/view?usp=share_link</t>
  </si>
  <si>
    <t>https://drive.google.com/drive/folders/10sNVj7bHodBLX2SLtKQT2wcIKD4_9wGY?usp=share_link</t>
  </si>
  <si>
    <t>Former Fox River Paper Company</t>
  </si>
  <si>
    <t>Vicksburg, Michigan</t>
  </si>
  <si>
    <t>https://www.michigan.gov/pfasresponse/investigations/sites-aoi/kalamazoo-county/former-fox-river-paper-company</t>
  </si>
  <si>
    <t>https://drive.google.com/file/d/1cJWZOlHnOWDjfMBvgazMHS4EWe1pl__o/view?usp=share_link</t>
  </si>
  <si>
    <t>https://drive.google.com/drive/folders/1dzZ-vKYeWQqhYBg7JQOHrega25njCr0N?usp=share_link</t>
  </si>
  <si>
    <t>AFFF used at the former Gentile Air Force Station</t>
  </si>
  <si>
    <t>43.176730, -71.525469</t>
  </si>
  <si>
    <t>AFFF used at Former Griffiss Air Force Base</t>
  </si>
  <si>
    <t xml:space="preserve">Former Hayes Lemmerz International Inc. </t>
  </si>
  <si>
    <t>Ferndale, Michigan</t>
  </si>
  <si>
    <t>https://www.michigan.gov/pfasresponse/investigations/sites-aoi/oakland-county/former-hayes-lemmerz-international-inc</t>
  </si>
  <si>
    <t>https://drive.google.com/file/d/10EwUOjHjKkjw-1SHahcGDXyxEKGcIzvL/view?usp=share_link</t>
  </si>
  <si>
    <t>https://drive.google.com/drive/folders/1flJyL2QT0MsNXujL_1x0vCci0OcK5C7J?usp=share_link</t>
  </si>
  <si>
    <t>Former Keeler Brass</t>
  </si>
  <si>
    <t>Godfrey Avenue plant</t>
  </si>
  <si>
    <t>https://www.michigan.gov/pfasresponse/investigations/sites-aoi/kent-county/former-keeler-brass-godfrey-ave</t>
  </si>
  <si>
    <t>https://drive.google.com/file/d/1XXiIXnhcODU0HGeKOa08TeGczzW7R9G0/view?usp=share_link</t>
  </si>
  <si>
    <t>https://drive.google.com/drive/folders/1bDm2tDztvrfkxhG41bTn_9cpUn-vNiWy?usp=share_link</t>
  </si>
  <si>
    <t>Former Kincheloe Air Force Base</t>
  </si>
  <si>
    <t>KAFB</t>
  </si>
  <si>
    <t>Kinross Township, Michigan</t>
  </si>
  <si>
    <t>https://www.michigan.gov/pfasresponse/investigations/sites-aoi/chippewa-county/kincheloe-air-force-base</t>
  </si>
  <si>
    <t>https://drive.google.com/file/d/1Y-RLktNrULd8NAvQW9lgqL2fGocXCcJW/view?usp=share_link</t>
  </si>
  <si>
    <t>https://drive.google.com/drive/folders/1w7V-7iLcI5g2ttOQLN8MsAKhvAwXndok?usp=share_link</t>
  </si>
  <si>
    <t>N EG, previous coordinates were for a shopping mall close by, KM verified</t>
  </si>
  <si>
    <t>61.162733, -149.983149</t>
  </si>
  <si>
    <t>AFFF was used at the former Kulis Air National Guard Base</t>
  </si>
  <si>
    <t>AFFF used at Former Loring Air Force Base</t>
  </si>
  <si>
    <t>AFFF used at former Lowry Air Force Base</t>
  </si>
  <si>
    <t>42.888132, -70.930786</t>
  </si>
  <si>
    <t>AFFF used at Former Myrtle Beach Air Force Base</t>
  </si>
  <si>
    <t>AFFF used at Former Naval Air Warfare Center Trenton, now Trenton-Mercer Airport</t>
  </si>
  <si>
    <t>38.093300, -122.264394</t>
  </si>
  <si>
    <t>Former Northside Landfill</t>
  </si>
  <si>
    <t>Dalton Township, Michigan</t>
  </si>
  <si>
    <t>https://www.michigan.gov/pfasresponse/investigations/sites-aoi/muskegon-county/former-northside-landfill</t>
  </si>
  <si>
    <t>https://drive.google.com/file/d/1dNbd4gpGESL_DYa7rSHKu2eoD3uG1NI3/view?usp=share_link</t>
  </si>
  <si>
    <t>https://drive.google.com/drive/folders/11TpU0I4Crwdo-MUkjBgWlfXOnsX-VSaV?usp=share_link</t>
  </si>
  <si>
    <t xml:space="preserve">Dodge Industries developed PTFE coated fiberglass yarn, thread, and braiding operations, and began manufacturing at the John Street Facility in 1956. </t>
  </si>
  <si>
    <t>32.593690154599024, -117.04496997481917</t>
  </si>
  <si>
    <t>Y EG - location is correct, just adding the address</t>
  </si>
  <si>
    <t>43.30975744505399, -71.3173826731297</t>
  </si>
  <si>
    <t>9010 South Westnedge Avenue, Portage, MI</t>
  </si>
  <si>
    <t>Former S.D. Warren (SAPPI)</t>
  </si>
  <si>
    <t>https://www.michigan.gov/pfasresponse/investigations/sites-aoi/muskegon-county/former-sd-warren-sappi</t>
  </si>
  <si>
    <t>https://drive.google.com/file/d/1Mz0ZvdwUYmMulU1RLT2wXp9CxeUc-C9S/view?usp=share_link</t>
  </si>
  <si>
    <t>Contamination source suspected to be from manufacturing activities done by TCI</t>
  </si>
  <si>
    <r>
      <rPr>
        <u/>
        <sz val="11"/>
        <color rgb="FF1155CC"/>
        <rFont val="Times New Roman"/>
      </rPr>
      <t>https://nhdes.maps.arcgis.com/apps/View/index.html?appid=66770bef141c43a98a445c54a17720e2&amp;extent=-73.5743,42.5413,-69.6852,45.4509</t>
    </r>
    <r>
      <rPr>
        <u/>
        <sz val="11"/>
        <color rgb="FF000000"/>
        <rFont val="Times New Roman"/>
      </rPr>
      <t xml:space="preserve"> </t>
    </r>
    <r>
      <rPr>
        <u/>
        <sz val="11"/>
        <color rgb="FF1155CC"/>
        <rFont val="Times New Roman"/>
      </rPr>
      <t>https://www.wmur.com/article/des-expands-pfoa-investigation-to-amherst-1/5211045#</t>
    </r>
    <r>
      <rPr>
        <u/>
        <sz val="11"/>
        <color rgb="FF000000"/>
        <rFont val="Times New Roman"/>
      </rPr>
      <t xml:space="preserve"> </t>
    </r>
  </si>
  <si>
    <t>Former Teledyne Vehicle Systems</t>
  </si>
  <si>
    <t>https://www.michigan.gov/pfasresponse/investigations/sites-aoi/muskegon-county/former-teledyne-vehicle-systems</t>
  </si>
  <si>
    <t>https://drive.google.com/file/d/1NfTPWTXlk2s2gGOGQqERWh04YCDDgK4J/view?usp=share_link</t>
  </si>
  <si>
    <t xml:space="preserve">Y BL a little off </t>
  </si>
  <si>
    <t>Former Whitehall Wastewater Treatment Plant</t>
  </si>
  <si>
    <t>Whitehall, Michigan</t>
  </si>
  <si>
    <t>https://www.michigan.gov/pfasresponse/investigations/sites-aoi/muskegon-county/former-whitehall-wwtp</t>
  </si>
  <si>
    <t>https://drive.google.com/file/d/1PFGw108uUhNjpedDV6MK8Pn6GrKGQePr/view?usp=share_link</t>
  </si>
  <si>
    <t>https://drive.google.com/drive/folders/10pEAqgpzTlpn8l0Ox2s3rYF-p0bWh_kO?usp=share_link</t>
  </si>
  <si>
    <t>AFFF used at Williams Air Force Base; the base is a designated Superfund site and was closed in 1993; it is now the Phoenix–Mesa Gateway Airport</t>
  </si>
  <si>
    <t>Former Windham Marine</t>
  </si>
  <si>
    <t>Oscoda-Wurtsmith Airport</t>
  </si>
  <si>
    <t>Oscoda-Wurtsmith Airport, Oscoda, MI</t>
  </si>
  <si>
    <t xml:space="preserve">AFFF used at former Wurtsmith Air Force Base (WAFB) </t>
  </si>
  <si>
    <t xml:space="preserve">Formerly Nashua Motor Express Inc </t>
  </si>
  <si>
    <t>33.49141867147551, -117.66150260005988</t>
  </si>
  <si>
    <t>18.005399, -66.495447</t>
  </si>
  <si>
    <t>N, AS, Adjusted to make location be at front gate, KM verified</t>
  </si>
  <si>
    <t>35.121962, -78.979448</t>
  </si>
  <si>
    <t>AFFF used at Former Fort Devens; currently Devens Reserve Forces Training Area</t>
  </si>
  <si>
    <t>AFFF used at Fort Drum</t>
  </si>
  <si>
    <t>N EG, KM verified (either coordinates fine, both within the base)</t>
  </si>
  <si>
    <t>63.973639, -145.717576</t>
  </si>
  <si>
    <t>Source of contamination was use of AFFF at Fort Greely</t>
  </si>
  <si>
    <t>31.569598, -110.327229</t>
  </si>
  <si>
    <t>AFFF used at Fort Hunter Liggett</t>
  </si>
  <si>
    <t>47.112980, -122.538948</t>
  </si>
  <si>
    <t>AFFF used at Fort Meade</t>
  </si>
  <si>
    <t>AFFF used at Fort Ord</t>
  </si>
  <si>
    <t>AFFF used at Fort Smith Airport/Air National Guard Base</t>
  </si>
  <si>
    <t>N DB, the coordinates are a little off; AC confirmed</t>
  </si>
  <si>
    <t>64.8420318132529, -147.61059996849335</t>
  </si>
  <si>
    <t xml:space="preserve">Along with known AFFF use at fire training pits, other potential sources of PFAS contamination include hangar fires and plane crashes that DEC and EPA acknowledge have occurred at Fort Wainwright. </t>
  </si>
  <si>
    <t>40.988551, -85.174288</t>
  </si>
  <si>
    <t>Fort William Henry Harrison</t>
  </si>
  <si>
    <t>Helena, Montana</t>
  </si>
  <si>
    <t>Y BL</t>
  </si>
  <si>
    <t>https://denix.osd.mil/dod-pfas/</t>
  </si>
  <si>
    <t>https://denix.osd.mil/dod-pfas/section-345-data-search/section-345-data-reporting/section-345-data-reporting-files/fort-william/</t>
  </si>
  <si>
    <t>https://drive.google.com/file/d/1XEblnrUedGwvBDNrz_32fyMi8zmN0V3S/view?usp=sharing</t>
  </si>
  <si>
    <t>https://drive.google.com/drive/folders/15W7LF7sPBa4urn-z6HRPy-nYgRFB3ACQ?usp=sharing</t>
  </si>
  <si>
    <t>https://drive.google.com/drive/folders/1-u54H0Ugp4dNMyr2YSsQwgHUZUJWKRXS?usp=sharing</t>
  </si>
  <si>
    <t>37.87525362343782, -121.18765607693125</t>
  </si>
  <si>
    <t>N, AS, Site has an entirely different name than what was originally listed, KM verified</t>
  </si>
  <si>
    <t>42.732013, -71.522013</t>
  </si>
  <si>
    <t>8610 West Grand River, Fowlerville, MI 48836</t>
  </si>
  <si>
    <t>41.103352, -74.582075</t>
  </si>
  <si>
    <t>43.444118, -71.651918</t>
  </si>
  <si>
    <t xml:space="preserve">Franklin Pierce University </t>
  </si>
  <si>
    <t>1020 W Black Dog Rd, Burnsville, MN 55337</t>
  </si>
  <si>
    <t>45.17153481672594, -94.21270442334145</t>
  </si>
  <si>
    <t>AFFF used at Fort Leavenworth</t>
  </si>
  <si>
    <t>8750 Grinnell Ave, Detroit, MI</t>
  </si>
  <si>
    <t>Source of contamination is the use of AFFF. In addition to groundwater contamination that may affect drinking water safety, a potential route of PFAS exposure for Galena residents identified in the PA is consumption of anadromous fish from the stretch of the Yukon River nearest the former fire protection training area. The use of the non-potable well on base by the City of Galena is also of concern.</t>
  </si>
  <si>
    <t>47.652097, -101.415587</t>
  </si>
  <si>
    <t>500 East Seventh Street, Gaylord, MI 49735</t>
  </si>
  <si>
    <t>AFFF used at General Mitchell Air Reserve Station</t>
  </si>
  <si>
    <t>General Motors Customer Care and Aftersales Facility</t>
  </si>
  <si>
    <t>https://www.michigan.gov/pfasresponse/investigations/sites-aoi/oakland-county/general-motors-ccaf</t>
  </si>
  <si>
    <t>https://drive.google.com/file/d/1bUojjbxF_m5oyMOEaDDd6WB_8Oej9q8H/view?usp=share_link</t>
  </si>
  <si>
    <t>https://drive.google.com/drive/folders/1HKwknjPTqEs1oUtG6xbPK7m5VuP8rZk1?usp=share_link</t>
  </si>
  <si>
    <t>General Motors Orion Assembly</t>
  </si>
  <si>
    <t>4555 Giddings Road Lake Orion, Oakland, mi</t>
  </si>
  <si>
    <t>9290 Farrand Road, Montrose, MI 48457</t>
  </si>
  <si>
    <t>AFFF used at Former George Air Force Base</t>
  </si>
  <si>
    <t>Georgia Pacific Corporation</t>
  </si>
  <si>
    <t>https://www.michigan.gov/pfasresponse/investigations/sites-aoi/kalamazoo-county/georgia-pacific-corporation</t>
  </si>
  <si>
    <t>https://drive.google.com/drive/u/1/folders/1fjUTNo6O1oeLd9mFSTFI6G8f9JnHW9oe</t>
  </si>
  <si>
    <t xml:space="preserve">Source of contamination was paper manufacturing. </t>
  </si>
  <si>
    <t>5500 44th St SE, Grand Rapids, MI 49512</t>
  </si>
  <si>
    <t>AFFF used for training exercises at Gerald Ford International Airport during the 70s-90s
https://www.michigan.gov/pfasresponse/0,9038,7-365-86511_95645-487698--,00.html</t>
  </si>
  <si>
    <t>AFFF used at Gilford Fire Department</t>
  </si>
  <si>
    <r>
      <rPr>
        <sz val="11"/>
        <color rgb="FF000000"/>
        <rFont val="Times New Roman"/>
      </rPr>
      <t xml:space="preserve">Sylvester Site </t>
    </r>
    <r>
      <rPr>
        <u/>
        <sz val="11"/>
        <color rgb="FF1155CC"/>
        <rFont val="Times New Roman"/>
      </rPr>
      <t>https://cumulis.epa.gov/supercpad/SiteProfiles/index.cfm?fuseaction=second.Cleanup&amp;id=0101115#bkground</t>
    </r>
    <r>
      <rPr>
        <sz val="11"/>
        <color rgb="FF000000"/>
        <rFont val="Times New Roman"/>
      </rPr>
      <t xml:space="preserve"> </t>
    </r>
  </si>
  <si>
    <t>Source of contamination was the use of AFFF in training area. Solvay accused GCFTA of pollution in a lawsuit, conducting its own sampling to prove that the GCFTA was responsible for PFAS contamination near Solvay's West Deptford facility.</t>
  </si>
  <si>
    <t>9300 W Jefferson Ave, Detroit, MI 48209</t>
  </si>
  <si>
    <t>GM LCC Pontiac North Campus</t>
  </si>
  <si>
    <t>https://www.michigan.gov/pfasresponse/investigations/sites-aoi/oakland-county/gm-lcc-pontiac-north-campus</t>
  </si>
  <si>
    <t>https://drive.google.com/file/d/16pGRo9oQJEy9Y-3BMWAHIJjzSQsznPqa/view?usp=share_link</t>
  </si>
  <si>
    <t>https://drive.google.com/drive/folders/1_wXGi7arDxh6yu034uIAK8aIkwA9YRN3?usp=share_link</t>
  </si>
  <si>
    <t>GM Powertrain Bay City</t>
  </si>
  <si>
    <t>https://www.michigan.gov/pfasresponse/investigations/sites-aoi/bay-county/gm-powertrain</t>
  </si>
  <si>
    <t>https://drive.google.com/file/d/1yyCAQKed60IpTXOP_bIp6R9KCNGMHphF/view?usp=share_link</t>
  </si>
  <si>
    <t>1905 190th Ave, Fairmont, MN 56031</t>
  </si>
  <si>
    <t>N EG</t>
  </si>
  <si>
    <t>43.02018306740056, -71.5546105633526</t>
  </si>
  <si>
    <t>Gogebic-Iron County Airport</t>
  </si>
  <si>
    <t>Ironwood, Michigan</t>
  </si>
  <si>
    <t>https://www.michigan.gov/pfasresponse/investigations/sites-aoi/gogebic-county/gogebic-iron-county-airport</t>
  </si>
  <si>
    <t>https://drive.google.com/file/d/1vWpVBTOFXBhCql2KDLJK42_i6vhm_ouQ/view?usp=share_link</t>
  </si>
  <si>
    <t>https://drive.google.com/drive/folders/11efhfzsrr-Sz_kKZ9nuZAiSZgeqaKuvg?usp=share_link</t>
  </si>
  <si>
    <t>N EG - lat long are in new york, AC corrected</t>
  </si>
  <si>
    <t>43.274169, -70.978074</t>
  </si>
  <si>
    <t>351 Kearney Blvd bldg 430 suite 119e, Goodfellow Air Force Base, TX 76908</t>
  </si>
  <si>
    <t>42.311972, -83.074303</t>
  </si>
  <si>
    <t xml:space="preserve">White Mountian Paper Company </t>
  </si>
  <si>
    <t>2701 N 69th St, Grand Forks, ND 58203</t>
  </si>
  <si>
    <t>47.94905285987513, -97.13304356189325</t>
  </si>
  <si>
    <t>3251 N 69th St, Grand Forks, ND 58203</t>
  </si>
  <si>
    <t>Grand Ledge Army Aviation Support Facility and Armory</t>
  </si>
  <si>
    <t>10600 W Eaton Hwy, Grand Ledge, MI 48837</t>
  </si>
  <si>
    <t>https://www.michigan.gov/pfasresponse/investigations/sites-aoi/clinton-county/grand-ledge-armory</t>
  </si>
  <si>
    <t>https://drive.google.com/file/d/1nh_PLxeQ6Odcc_pGPNToT8tdFwLExqU9/view?usp=sharing</t>
  </si>
  <si>
    <t>Grand Ledge Army Aviation Support - Grand Ledge - PFAS Project Google Drive folder - Google Drive</t>
  </si>
  <si>
    <t>AFFF used at Grand Prairie Armed Forces Reserve Complex (Former NAS Dallas)</t>
  </si>
  <si>
    <t>47.31008251588457, -93.60492455449238</t>
  </si>
  <si>
    <t>Grand Rapids Water Resource Recovery Facility</t>
  </si>
  <si>
    <t>https://www.michigan.gov/pfasresponse/investigations/sites-aoi/kent-county/grand-rapids-water-resource-recovery-facility</t>
  </si>
  <si>
    <t>https://drive.google.com/drive/u/1/folders/1bDm2tDztvrfkxhG41bTn_9cpUn-vNiWy</t>
  </si>
  <si>
    <t>1300 Market Ave Sw, Grand Rapids, MI 49503</t>
  </si>
  <si>
    <t>Grand Summit Hotel at Attitash</t>
  </si>
  <si>
    <t>Grayling Army Airfield</t>
  </si>
  <si>
    <t>Grayling, Michigan</t>
  </si>
  <si>
    <t>https://www.michigan.gov/pfasresponse/investigations/sites-aoi/crawford-county/grayling-army-airfield</t>
  </si>
  <si>
    <t>https://drive.google.com/file/d/1hJPMFfmA8TREymNx5VvbpHMJc9LsUF6S/view?usp=share_link</t>
  </si>
  <si>
    <t>https://drive.google.com/drive/folders/1D-Vrphg-gT3y8D84X6DiNj_AM9sIwLUe?usp=share_link</t>
  </si>
  <si>
    <t>Grayling Wastewater Treatment Facility Discharge Fields</t>
  </si>
  <si>
    <t>https://www.michigan.gov/pfasresponse/investigations/sites-aoi/crawford-county/grayling-wastewater-treatment-facility-discharge-fields</t>
  </si>
  <si>
    <t>https://drive.google.com/file/d/1wGkQ8NPj5BGl4pkuBn6_VqM5EaG6GMu6/view?usp=share_link</t>
  </si>
  <si>
    <t>https://drive.google.com/drive/folders/1r25Hu78dYrfOOPBPUYPdJMh4JybXoPST?usp=share_link</t>
  </si>
  <si>
    <t>Great Lakes Pulp Company Landfill</t>
  </si>
  <si>
    <t>GLPC</t>
  </si>
  <si>
    <t>Menominee, Michigan</t>
  </si>
  <si>
    <t>https://www.michigan.gov/pfasresponse/investigations/sites-aoi/menominee-county/great-lakes-pulp-company-landfill</t>
  </si>
  <si>
    <t>https://drive.google.com/file/d/1rxC1TxQhrqdZpSKPeBQ7fkn4Aie8jk8J/view?usp=share_link</t>
  </si>
  <si>
    <t>https://drive.google.com/drive/folders/1EsrDXhDSAC7VOWFA6TfXdiz5aO98X4WJ?usp=share_link</t>
  </si>
  <si>
    <t>Grede LLC Iron Mountain</t>
  </si>
  <si>
    <t>Grede Landfill</t>
  </si>
  <si>
    <t>https://www.michigan.gov/pfasresponse/investigations/sites-aoi/dickinson-county/grede-landfill</t>
  </si>
  <si>
    <t>https://drive.google.com/file/d/1G8lS24nISFoxi8QZTbIijaKXHStsbv1U/view?usp=share_link</t>
  </si>
  <si>
    <t>https://drive.google.com/drive/folders/1pA37wgciX7_ziqj3JMQkeq7V4OsGQXAL?usp=share_link</t>
  </si>
  <si>
    <t>AFFF used at Former Grissom Air Force Base</t>
  </si>
  <si>
    <t>Y EG, KM verified</t>
  </si>
  <si>
    <t>43.00252472830153, -70.78928905912973</t>
  </si>
  <si>
    <t>Former Valley Manufacturing Products Company</t>
  </si>
  <si>
    <t>42.744442, -71.042043</t>
  </si>
  <si>
    <t>44.60417653939459, -71.53558371676264</t>
  </si>
  <si>
    <t>Groveton Wastewater Treatment Facility Lagoons</t>
  </si>
  <si>
    <t>31601 Industrial Rd, Livonia, mi</t>
  </si>
  <si>
    <t>AFFF used at Gulfport Regional Airport / Combat Readiness Training Center</t>
  </si>
  <si>
    <t xml:space="preserve">Y, DB </t>
  </si>
  <si>
    <t>AFFF used at Gulfport Naval Construction Battalion Center</t>
  </si>
  <si>
    <t>N EG, coordinates are for the fire department, not the airport. I'm not sure if this was intentional, but I provided the coordinates for the airport as well, KM verified (airport was main site of contamination)</t>
  </si>
  <si>
    <t>58.421674,  -135.702125</t>
  </si>
  <si>
    <t xml:space="preserve">The source of contamination was the use of AFFF at Gustavus Airport and the Gustavus Volunteer Fire Department during a brush fire response. The National Park Service installed a GAC filter to remove PFAS from the NPS well and provide safer water to Park Service employees and Gustavus students and staff who were served by the contaminated well. </t>
  </si>
  <si>
    <t>AFFF was used at Hagevig Fire Training Center</t>
  </si>
  <si>
    <t>42.760926, -72.763324</t>
  </si>
  <si>
    <t>Hamburg Township Wastewater Treatment Plant</t>
  </si>
  <si>
    <t>Hamburg Wastewater Treatment Plant</t>
  </si>
  <si>
    <t>Hamburg, Michigan</t>
  </si>
  <si>
    <t>https://www.michigan.gov/pfasresponse/investigations/sites-aoi/livingston-county/hamburg-township-wwtp</t>
  </si>
  <si>
    <t>https://drive.google.com/file/d/123HOsBxIV47o_cQ5O2JA2KDQZVEXlzx7/view?usp=share_link</t>
  </si>
  <si>
    <t>https://drive.google.com/drive/folders/1AclhOBRyREZjf0rOUr7QV77UGJI1iqom?usp=share_link</t>
  </si>
  <si>
    <t>AFFF used at Hampton Bays Fire Station</t>
  </si>
  <si>
    <t>Hams Bluff Lighthouse</t>
  </si>
  <si>
    <t>AFFF used at Hancock Field Air National Guard Base</t>
  </si>
  <si>
    <t>36.30273736611262, -119.59692689164252</t>
  </si>
  <si>
    <t>AFFF used at Hanscom Air Force Base</t>
  </si>
  <si>
    <r>
      <rPr>
        <sz val="11"/>
        <color rgb="FF000000"/>
        <rFont val="Times New Roman"/>
      </rPr>
      <t xml:space="preserve">http://afcec.publicadmin-record.us.af.mil
</t>
    </r>
    <r>
      <rPr>
        <u/>
        <sz val="11"/>
        <color rgb="FF1155CC"/>
        <rFont val="Times New Roman"/>
      </rPr>
      <t>https://www.mass.gov/info-details/per-and-polyfluoroalkyl-substances-pfas</t>
    </r>
  </si>
  <si>
    <t>N, AS, moved location from test site to source site, KM verified</t>
  </si>
  <si>
    <t>43.080012, -70.770129</t>
  </si>
  <si>
    <t>53737 MN-68, Mankato, MN 56001</t>
  </si>
  <si>
    <t>Harbor Plating</t>
  </si>
  <si>
    <t>Benton Harbor, MI</t>
  </si>
  <si>
    <t>https://www.michigan.gov/pfasresponse/investigations/sites-aoi/berrien-county/harbor-plating</t>
  </si>
  <si>
    <t>https://drive.google.com/drive/u/1/folders/1V-jRTUkNZN8VG3k1TDFAozjYVrwCTNYm</t>
  </si>
  <si>
    <t>44.39005127320159, -73.22463878348964</t>
  </si>
  <si>
    <t>38.097900646632965, -121.10057325274606</t>
  </si>
  <si>
    <t>Harrington Lagoon Area</t>
  </si>
  <si>
    <t>Coupeville, Washington</t>
  </si>
  <si>
    <t>https://apps.ecology.wa.gov/cleanupsearch/site/16780</t>
  </si>
  <si>
    <t>https://drive.google.com/file/d/1XbiRAhFDOVx3JY_5I17wAc6_wPA4ZH_T/view?usp=share_link</t>
  </si>
  <si>
    <t>https://drive.google.com/drive/folders/1WC4cYCjwhJ25K1H3Xkm7fiyZ0nrEqycE?usp=share_link</t>
  </si>
  <si>
    <t>AFFF used at Harrisburg ANGB at Harrisburg International Airport (193rd)</t>
  </si>
  <si>
    <t>39.663974322356104, -75.59623786818277</t>
  </si>
  <si>
    <t>43.91159025683709, -70.178494854499</t>
  </si>
  <si>
    <t>Haywire Landfill</t>
  </si>
  <si>
    <t>https://www.michigan.gov/pfasresponse/investigations/sites-aoi/schoolcraft-county/haywire-landfill</t>
  </si>
  <si>
    <t>https://drive.google.com/file/d/1gzbHHZhS1XmELtiNwtWylxLJJkqhcgNg/view?usp=share_link</t>
  </si>
  <si>
    <t>AFFF used at Hector Field International Airport / Air National Guard Base</t>
  </si>
  <si>
    <t>Hemphill Road Industrial Land - RACER</t>
  </si>
  <si>
    <t>Burton, Michigan</t>
  </si>
  <si>
    <t>https://www.michigan.gov/pfasresponse/investigations/sites-aoi/genesee-county/racer-hemphill-road-industrial-land</t>
  </si>
  <si>
    <t>https://drive.google.com/file/d/1Ew4-4kZdq3knO28B5olOs2SQgH9_Mw2i/view?usp=share_link</t>
  </si>
  <si>
    <t>https://drive.google.com/drive/folders/1nWQCM8Nqcj1cLU5EA1acGWvxfILJPY-4?usp=share_link</t>
  </si>
  <si>
    <t>34.20487554272204, -118.39671083013674</t>
  </si>
  <si>
    <t>Hi-Mill Manufacturing Superfund Site</t>
  </si>
  <si>
    <t>Highland Township, Michigan</t>
  </si>
  <si>
    <t>https://www.michigan.gov/pfasresponse/investigations/sites-aoi/oakland-county/hi-mill-manufacturing-superfund-site</t>
  </si>
  <si>
    <t>https://drive.google.com/file/d/1xnKKo8VlfC2gBozL9aZmniMz7FNBUoC4/view?usp=share_link</t>
  </si>
  <si>
    <t>https://drive.google.com/drive/folders/14S_RU1PS74PBxhS0ES9kXHiXUdUcrM4R?usp=share_link</t>
  </si>
  <si>
    <t>4001 Landfill Rd, Hibbing, MN 55746</t>
  </si>
  <si>
    <t>2038 Co Rd 77, Tower, MN 55790</t>
  </si>
  <si>
    <t>Prudhoe Bay, Alaska</t>
  </si>
  <si>
    <t>AFFF used at Hill Air Force Base</t>
  </si>
  <si>
    <t>Hillsborough Wastewater Treatment Facility</t>
  </si>
  <si>
    <t>42.77216106715508, -72.48296946335864</t>
  </si>
  <si>
    <t>39.7885321941441, -75.69321182068158</t>
  </si>
  <si>
    <t>Hoff Industries</t>
  </si>
  <si>
    <t>Former chrome plating facility</t>
  </si>
  <si>
    <t>https://www.michigan.gov/pfasresponse/investigations/sites-aoi/kent-county/hoff-industries</t>
  </si>
  <si>
    <t>42 S River Ave, Holland, MI 49423</t>
  </si>
  <si>
    <t>AFFF used at Holloman Air Force Base</t>
  </si>
  <si>
    <t>Homer, Alaska</t>
  </si>
  <si>
    <t>43.2521164226505, -71.6814337382179</t>
  </si>
  <si>
    <t>42.140281, -76.813644</t>
  </si>
  <si>
    <t>AFFF used at former Naval Air Warfare Center in Warminster and former Naval Air Station Joint Reserve Base in Horsham, along with the active Horsham Air Guard Station and Willow Grove Naval Air Station Joint Reserve Base (NASJRB)</t>
  </si>
  <si>
    <t>Houghton County Memorial Airport</t>
  </si>
  <si>
    <t>Calumet, Michigan</t>
  </si>
  <si>
    <t>https://www.michigan.gov/pfasresponse/investigations/sites-aoi/houghton-county/houghton-county-memorial-airport</t>
  </si>
  <si>
    <t>https://drive.google.com/file/d/1Pq6KCxnS5v7t7lkLGeibt1_n-FjMd9KQ/view?usp=share_link</t>
  </si>
  <si>
    <t>https://drive.google.com/drive/folders/1lAHmTx6sfkTcMLPN3XR5kxGiWxMtUBMK?usp=share_link</t>
  </si>
  <si>
    <t>AFFF used at Airport</t>
  </si>
  <si>
    <t>1191 S Michigan Ave, Howell, MI 48843</t>
  </si>
  <si>
    <t>AFFF used at Hulman International Airport / Air National Guard Base</t>
  </si>
  <si>
    <t>30.424152239193152, -86.693169776128</t>
  </si>
  <si>
    <t>AFFF used at Hurlburt Field Air Force Base</t>
  </si>
  <si>
    <t>Hydro Extrusion USA</t>
  </si>
  <si>
    <t>https://www.michigan.gov/pfasresponse/investigations/sites-aoi/kalamazoo-county/hydro-extrusion-usa</t>
  </si>
  <si>
    <t>https://drive.google.com/file/d/1V75zDNgTT1Hqh3kq9e58_W6HK80Arcg1/view?usp=share_link</t>
  </si>
  <si>
    <t>https://drive.google.com/drive/folders/1fjUTNo6O1oeLd9mFSTFI6G8f9JnHW9oe?usp=share_link</t>
  </si>
  <si>
    <t>Iliamna, Alaska</t>
  </si>
  <si>
    <t>AFFF may have been used for fire training</t>
  </si>
  <si>
    <t>6070 18 Mile Rd, Sterling Heights, MI</t>
  </si>
  <si>
    <t>12400 Burt Road, Detroit, MI</t>
  </si>
  <si>
    <r>
      <rPr>
        <sz val="11"/>
        <color rgb="FF000000"/>
        <rFont val="Times New Roman"/>
      </rPr>
      <t xml:space="preserve">AFFF used to put out March 17, 2019 fire at the International Terminals Company </t>
    </r>
    <r>
      <rPr>
        <i/>
        <sz val="11"/>
        <color rgb="FF000000"/>
        <rFont val="Times New Roman"/>
      </rPr>
      <t>(Deer Park Emergency Services 4.12.2019)</t>
    </r>
  </si>
  <si>
    <t>720 Wells Street, Ionia, MI 48846</t>
  </si>
  <si>
    <t xml:space="preserve">Iron Mike's Cleaners </t>
  </si>
  <si>
    <t>Issaquah Valley Elementary School &amp; Dodd Fields Park</t>
  </si>
  <si>
    <t>https://apps.ecology.wa.gov/cleanupsearch/site/16583</t>
  </si>
  <si>
    <t>https://drive.google.com/file/d/1IABcmA5Gy8NZzJHJ0OeoeucBWUvMOmgP/view?usp=share_link</t>
  </si>
  <si>
    <t>https://drive.google.com/drive/folders/15UWmbcJQzRlvGRimqyrMJQ7R_igzY5pc?usp=share_link</t>
  </si>
  <si>
    <t>43.28812586168302, -84.65395627999204</t>
  </si>
  <si>
    <t>J.B. Sims Generating Station</t>
  </si>
  <si>
    <t>https://www.michigan.gov/pfasresponse/investigations/sites-aoi/ottawa-county/jb-sims-generating-station</t>
  </si>
  <si>
    <t>https://drive.google.com/file/d/1PkCfa5RqtTxfrgAO7B3P1iPqLKhubdou/view?usp=share_link</t>
  </si>
  <si>
    <t>AFFF used at Jackson International Airport / Air National Guard Base</t>
  </si>
  <si>
    <t>2995 Lansing Avenue, Jackson, MI 49202</t>
  </si>
  <si>
    <t>46.888969107203174, -98.64917197801209</t>
  </si>
  <si>
    <t>4940 18th St SE, Jamestown, ND 58401</t>
  </si>
  <si>
    <t>30.517271942612474, -82.95001753801095</t>
  </si>
  <si>
    <t>AFFF used at Joint Base Andrews</t>
  </si>
  <si>
    <t xml:space="preserve">AFFFused at Joint Air Force Base Cape Cod </t>
  </si>
  <si>
    <t>AFFF used at Joint Base Charleston-Air</t>
  </si>
  <si>
    <t xml:space="preserve">AFFF was used at the base. Data indicate that ST037 and LF004 seeps, located at the southern and southwestern Baseboundaries, have been impacted by PFAS in groundwater and may be migrating offbase in groundwater and surface water. Groundwater at JBER is used as a backup drinking water source, and PFAS are present in groundwater above screening levels. </t>
  </si>
  <si>
    <t>AFFF used at Joint Base Langley-Eustis</t>
  </si>
  <si>
    <t>Yakima Training Center</t>
  </si>
  <si>
    <t>AFFF Joint Base Lewis-McChord (JBLM)</t>
  </si>
  <si>
    <t xml:space="preserve">AFFF used at Joint Base McGuire-Dix-Lakehurst </t>
  </si>
  <si>
    <t>AFFF used at Lackland Air Force Base</t>
  </si>
  <si>
    <t>AFFF used at Randolph Air Force Base</t>
  </si>
  <si>
    <t>Jorgensen Forge Corp</t>
  </si>
  <si>
    <t>Tukwila, Washington</t>
  </si>
  <si>
    <t>https://apps.ecology.wa.gov/cleanupsearch/site/3689#site-documents</t>
  </si>
  <si>
    <t>https://drive.google.com/file/d/1zyd5mRvoin3KfmgDkD0lkrVGLN-yR1lD/view?usp=share_link</t>
  </si>
  <si>
    <t>https://drive.google.com/drive/folders/1TeDRXqtANK2wtx7qtmILrNdDiyEbMXqH?usp=share_link</t>
  </si>
  <si>
    <t>1415 North Harrison, Kalamazoo, MI 49007</t>
  </si>
  <si>
    <t>5235 Portage Rd, Portage, MI 49002</t>
  </si>
  <si>
    <t xml:space="preserve">Source of contamination was an AFFF spill. </t>
  </si>
  <si>
    <t>Kalamazoo/Battle Creek International Airport</t>
  </si>
  <si>
    <t>https://www.michigan.gov/pfasresponse/investigations/sites-aoi/kalamazoo-county/kalamazoo-battle-creek-international-airport</t>
  </si>
  <si>
    <t>https://drive.google.com/file/d/1UMr3VmIC9PKnMlnp1kjLyFn5j1yu63Tu/view?usp=share_link</t>
  </si>
  <si>
    <t>Kansas City Plant Bannister Federal Complex</t>
  </si>
  <si>
    <t>Bannister Federal Complex</t>
  </si>
  <si>
    <t>Kansas City, Missouri</t>
  </si>
  <si>
    <t>Soil/Groundwater</t>
  </si>
  <si>
    <t>https://drive.google.com/file/d/1HMGZ9ml8yL97Bj4JlFy1G1AmOoo33fS0/view?usp=share_link</t>
  </si>
  <si>
    <t>https://drive.google.com/drive/folders/1q-t24KjP5fQTKFojskkozQeQIm43-A6D?usp=share_link</t>
  </si>
  <si>
    <t>https://drive.google.com/drive/folders/1yQOqRtWgdLe6WzU56O2mydjceukaU9t_?usp=share_link</t>
  </si>
  <si>
    <t>Kavco Landfill</t>
  </si>
  <si>
    <t>Plainwell, Michigan</t>
  </si>
  <si>
    <t>https://www.michigan.gov/pfasresponse/investigations/sites-aoi/barry-county/kavco-landfill</t>
  </si>
  <si>
    <t>https://drive.google.com/file/d/18Tta0682ACCAAsLIlnB69U3fvRCV42jw/view?usp=share_link</t>
  </si>
  <si>
    <t>https://drive.google.com/drive/folders/1hmzPCfuMy7V_eXzGnVvkZIIltweizob8?usp=share_link</t>
  </si>
  <si>
    <t>AFFF used at Keesler Air Force Base</t>
  </si>
  <si>
    <t>38.00398850653735, -121.93451272431565</t>
  </si>
  <si>
    <t>AFFF used at Former Kelly Air Force Base</t>
  </si>
  <si>
    <t>N, DB, the actual Kennedy Space Center is up the road but this is still part of the complex so it could be correct, KM verified</t>
  </si>
  <si>
    <t>28.575520194800447, -80.64927669310258</t>
  </si>
  <si>
    <t>Aqueous film-forming foams (AFFF) that contained PFAS were commonly used as suppressants for fighting petroleum fuel fires during firefighting training operations at the Hydrocarbon Burn Facility of Kennedy Space Center</t>
  </si>
  <si>
    <t>Kent Cleaners</t>
  </si>
  <si>
    <t>https://www.michigan.gov/pfasresponse/investigations/sites-aoi/ingham-county/kent-cleaners</t>
  </si>
  <si>
    <t>https://drive.google.com/file/d/1StpZdlEEzu3efcjZu_cdx0GYPaOiiihW/view?usp=share_link</t>
  </si>
  <si>
    <t>4900 WALMA AVENUE KENTWOOD, MI 49512</t>
  </si>
  <si>
    <t>Key II Industrial Building</t>
  </si>
  <si>
    <t>Elk Rapids, Michigan</t>
  </si>
  <si>
    <t>https://www.michigan.gov/pfasresponse/investigations/sites-aoi/antrim-county/key-ii-industrial-building</t>
  </si>
  <si>
    <t>https://drive.google.com/file/d/1YYX7XmchPA37mGICVqlp7joiMnxm6sq_/view?usp=share_link</t>
  </si>
  <si>
    <t>https://drive.google.com/drive/folders/1zKY5FQOUO0zSK9-nt6JZypi1La-DIVPf?usp=share_link</t>
  </si>
  <si>
    <t>K. I. Sawyer AFB, Michigan 49841</t>
  </si>
  <si>
    <t xml:space="preserve">Two fire training areas and three plane crash sites where AFFF was used, two land fills, and undeveloped areas where WWTP sludges were land-applied </t>
  </si>
  <si>
    <t>1080 M-94, Gwinn, MI 49841</t>
  </si>
  <si>
    <t>38.51466986635881, -121.19472310685167</t>
  </si>
  <si>
    <t>Allied Paper Inc., Portage Creek, Kalamazoo River Superfund Site</t>
  </si>
  <si>
    <t>AFFF was used at King Salmon Airport</t>
  </si>
  <si>
    <t>AFFF used at Kingsly Field Air National Guard Base / Klamath Falls International Airport</t>
  </si>
  <si>
    <t xml:space="preserve">AFFF used at Kingston Fire Department </t>
  </si>
  <si>
    <t>AFFF used at Kirtman Air Force Base</t>
  </si>
  <si>
    <t>Kleen Gene's Laundromat</t>
  </si>
  <si>
    <t>Lake George, Michigan</t>
  </si>
  <si>
    <t>https://www.michigan.gov/pfasresponse/investigations/sites-aoi/clare-county/kleen-genes-laundromat</t>
  </si>
  <si>
    <t>https://drive.google.com/file/d/1YdI4l1oGjpVCJtPmxmNY7ls5N6h_-j_l/view?usp=share_link</t>
  </si>
  <si>
    <t>https://drive.google.com/drive/folders/1vJLcnhvRMjhQIdB1N6wc8LZ-LNIFkiaH?usp=share_link</t>
  </si>
  <si>
    <t>2967 Pike Rd NE, Alexandria, MN 56308</t>
  </si>
  <si>
    <t>Knolls Atomic Power Laboratory</t>
  </si>
  <si>
    <t>Niskayuna, New York</t>
  </si>
  <si>
    <t>Groundwater/Soil</t>
  </si>
  <si>
    <t>https://drive.google.com/file/d/1TYuurjXuHOUXlZeiI2ZmsLC-dc7OPIFP/view?usp=share_link</t>
  </si>
  <si>
    <t>https://drive.google.com/drive/folders/1H2nuJz2-t9fe5c1nCLgPNsefkaGDs1uB?usp=share_link</t>
  </si>
  <si>
    <t>Knolls Atomic Power Laboratory-Kesselring</t>
  </si>
  <si>
    <t>Kenneth A. Kesselring Site</t>
  </si>
  <si>
    <t>West Milton, New York</t>
  </si>
  <si>
    <t>https://drive.google.com/file/d/1vbK9bBYdUM-Y-3vwj0SLeGZCoWftqwZr/view?usp=share_link</t>
  </si>
  <si>
    <t>https://drive.google.com/drive/folders/1kzAEsctOE7wJXkFe4h3w9Hp9iHZCNgsV?usp=share_link</t>
  </si>
  <si>
    <t>21-009-24100, International Falls, MN 56649</t>
  </si>
  <si>
    <t>Kunnens Landfill</t>
  </si>
  <si>
    <t>Fremont, Michigan</t>
  </si>
  <si>
    <t>https://www.michigan.gov/pfasresponse/investigations/sites-aoi/newaygo-county/kunnens-landfill</t>
  </si>
  <si>
    <t>https://drive.google.com/file/d/1G-seFV7f8WEYLyjGmkFeHid4xNkstIMa/view?usp=share_link</t>
  </si>
  <si>
    <t>https://drive.google.com/drive/folders/1MgeYzllQzlG17BIwROIVbEp5l3OYVTjZ?usp=share_link</t>
  </si>
  <si>
    <t>Jet plane crash, jet fuel spill, AFFF used at testing site and former airport fire station</t>
  </si>
  <si>
    <t>Lacks Industries - Airlane</t>
  </si>
  <si>
    <t>Kentwood, Michigan</t>
  </si>
  <si>
    <t>https://www.michigan.gov/pfasresponse/investigations/sites-aoi/kent-county/lacks-industries-airlane</t>
  </si>
  <si>
    <t>https://drive.google.com/file/d/1MkY1hEVVaiwBwRVxYGPP_jl9n17ubtCj/view?usp=share_link</t>
  </si>
  <si>
    <t>https://drive.google.com/drive/folders/1wVz7YGLOgltN0RGWwXHnOogqSit1mcI7?usp=share_link</t>
  </si>
  <si>
    <t xml:space="preserve">N EG - not sure if there are two different landfills, but the one I found was at a different address, KM verified (found the same one) </t>
  </si>
  <si>
    <t>43.572944, -71.498881</t>
  </si>
  <si>
    <t>39.1040856795149, -94.27840662704386</t>
  </si>
  <si>
    <t>N, DB</t>
  </si>
  <si>
    <t>1758 53rd Ave SW, Williams, MN 56686</t>
  </si>
  <si>
    <t>28.046216, -81.890870</t>
  </si>
  <si>
    <t>AFFF used at Lambert International Airport / Air National Guard Base</t>
  </si>
  <si>
    <t>41.804672, -71.522847</t>
  </si>
  <si>
    <t>Lane County Armed Forces Reserve Center, Ore.</t>
  </si>
  <si>
    <t>Springfield, Oregon</t>
  </si>
  <si>
    <t>https://drive.google.com/file/d/11icVWDkQLKrw6HWP3RhUshhaABzK14aI/view?usp=share_link</t>
  </si>
  <si>
    <t>https://drive.google.com/drive/folders/12_qRnS5ukQQQHD61CgrS7gsFMdnWbQr0?usp=share_link</t>
  </si>
  <si>
    <t>https://drive.google.com/drive/folders/1ZQ0O5ZAyel_92efhoLQuGHigzWzEr6JM?usp=share_link</t>
  </si>
  <si>
    <t>1625 Sunset Avenue, Lansing, MI 48917</t>
  </si>
  <si>
    <t>395 DeMille Road, Lapeer, Michigan</t>
  </si>
  <si>
    <t>1264 Industrial Drive, Lapeer, MI 48446</t>
  </si>
  <si>
    <t>AFFF used at Laughlin Air Force Base</t>
  </si>
  <si>
    <t xml:space="preserve">Lawrence Livermore National Laboratory </t>
  </si>
  <si>
    <t>https://drive.google.com/file/d/1jXzeApFi1dBi8A62l41mruFnS1AbC52s/view?usp=share_link</t>
  </si>
  <si>
    <t>https://drive.google.com/drive/folders/18YEN0QPECIXTsc_8IltdknQCKABG7Clt?usp=share_link</t>
  </si>
  <si>
    <t>https://drive.google.com/drive/folders/1LjTpwbK-3NAN9N4FbuE_60aKPwgvhp8_?usp=share_link</t>
  </si>
  <si>
    <t>2930 W Auburn Rd, Rochester Hills, MI</t>
  </si>
  <si>
    <t>236 West Clark Street, Mendon , MI</t>
  </si>
  <si>
    <r>
      <rPr>
        <sz val="11"/>
        <color theme="1"/>
        <rFont val="Times New Roman"/>
      </rPr>
      <t xml:space="preserve">Disposal of industrial wastes. Lear Siegler took ownership of the site in 1970 and was in operation until 1989. Lear Seating Corporation operated the site from 1989-2007 with plastic plating, trim and fabric preparation, and parts assembly activities. </t>
    </r>
    <r>
      <rPr>
        <i/>
        <sz val="11"/>
        <color theme="1"/>
        <rFont val="Times New Roman"/>
      </rPr>
      <t>(MPART 7.18.19)</t>
    </r>
  </si>
  <si>
    <t>Lebanon Community Pool</t>
  </si>
  <si>
    <t>N, AS, Slightly off, KM verified</t>
  </si>
  <si>
    <t>43.614436, -72.327931</t>
  </si>
  <si>
    <t>30.542479, -87.265311</t>
  </si>
  <si>
    <t>AFFF used/stored at Letterkenny Army Depot</t>
  </si>
  <si>
    <t>Liberty Environmentalists Landfill</t>
  </si>
  <si>
    <t>Clark Lake, Michigan</t>
  </si>
  <si>
    <t>https://www.michigan.gov/pfasresponse/investigations/sites-aoi/jackson-county/liberty-environmentalists-landfill</t>
  </si>
  <si>
    <t>https://drive.google.com/file/d/1RCRBkSDjg1Cp4K3Pmvk7Fg-4Gm7bhzSM/view?usp=share_link</t>
  </si>
  <si>
    <t>https://drive.google.com/drive/folders/1KNPsLa55YaSDUB2Gl1fDmkcjpBy7fcAq?usp=share_link</t>
  </si>
  <si>
    <t>AFFF used at Lincoln Municipal Airport / Air National Guard Base</t>
  </si>
  <si>
    <t>44.036359, -71.675144</t>
  </si>
  <si>
    <t>5407 County Rd 3 NW, Annandale, MN 55302</t>
  </si>
  <si>
    <t>44.20436903771007, -71.92259604375526</t>
  </si>
  <si>
    <t>34.925571, -92.118945</t>
  </si>
  <si>
    <t>44.283594412492505, -71.80020541914037</t>
  </si>
  <si>
    <t>Livingston County Airport</t>
  </si>
  <si>
    <t>https://www.michigan.gov/pfasresponse/investigations/sites-aoi/livingston-county/livingston-county-airport</t>
  </si>
  <si>
    <t>https://drive.google.com/file/d/1tf811d96LBc_45Bk1S7H4srcKsmdpztC/view?usp=share_link</t>
  </si>
  <si>
    <t>Livingston County Landfill</t>
  </si>
  <si>
    <t>https://www.michigan.gov/pfasresponse/investigations/sites-aoi/livingston-county/livingston-county-landfill</t>
  </si>
  <si>
    <t>https://drive.google.com/file/d/1cc448uJYTfORcqjREHZGd1iEUNM5saXe/view?usp=share_link</t>
  </si>
  <si>
    <t>Lockhart Chemical Company</t>
  </si>
  <si>
    <t>https://www.michigan.gov/pfasresponse/investigations/sites-aoi/genesee-county/lockhart-chemical-company</t>
  </si>
  <si>
    <t>https://drive.google.com/file/d/1cuGCO-YOVaFfdRNmDFrX_K6Xv_jOxqBS/view?usp=share_link</t>
  </si>
  <si>
    <t>Long Beach Airport</t>
  </si>
  <si>
    <t>Industrial discharges to the Dalton Utilities wastewater treatment plant, primarily from carpet manufacturers that use PFAS chemicals to treat their products. The majority of the wastewater treated by the Loopers Bend facility is from industrial sources, primarily carpet manufacturers. (USEPA, 2010)</t>
  </si>
  <si>
    <t xml:space="preserve">6914 Loud Dr, Oscoda, MI 48750
</t>
  </si>
  <si>
    <t>AFFF used at former Wurtsmith Air Force Base (MPART 7.18.2019)</t>
  </si>
  <si>
    <t>3230 130th St W, Shakopee, MN 55379</t>
  </si>
  <si>
    <t>Lucy Road Landfill</t>
  </si>
  <si>
    <t>https://www.michigan.gov/pfasresponse/investigations/sites-aoi/livingston-county/lucy-road-landfill</t>
  </si>
  <si>
    <t>https://drive.google.com/file/d/1jjjwdCpRmSIOCFH8u1zPLkFOBI4x3cQc/view?usp=share_link</t>
  </si>
  <si>
    <t>Ludington Wastewater Treatment Plant</t>
  </si>
  <si>
    <t>Ludington, Michigan</t>
  </si>
  <si>
    <t>https://www.michigan.gov/pfasresponse/investigations/sites-aoi/mason-county/ludington-wastewater-treatment-plant</t>
  </si>
  <si>
    <t>https://drive.google.com/file/d/1n11nelWp4mcStuLXvyfWx_yNPd6ERKI9/view?usp=share_link</t>
  </si>
  <si>
    <t>https://drive.google.com/drive/folders/1mGE6luWECAuiTYz8iZyeCy9Qyouy0w-T?usp=share_link</t>
  </si>
  <si>
    <t>AFFF used at Luke Air Force Base</t>
  </si>
  <si>
    <t>LymTal International, Inc.</t>
  </si>
  <si>
    <t>Lake Orion, Michigan</t>
  </si>
  <si>
    <t>https://www.michigan.gov/pfasresponse/investigations/sites-aoi/oakland-county/lymtal-international-inc</t>
  </si>
  <si>
    <t>https://drive.google.com/file/d/1G1Cf0ukY5_TOJdggKrsyySgYJT8xaxaW/view?usp=share_link</t>
  </si>
  <si>
    <t>https://drive.google.com/drive/folders/1zsCg5V9CoC_JWRBUikxpaYFEtgQPWyeA?usp=share_link</t>
  </si>
  <si>
    <t>53656 Ten Mile Road, New Hudson, MI 48178</t>
  </si>
  <si>
    <t>Brener Oil gasoline tanker spill at the intersection of State Highway M-60 and Pine Lake Street in Howard Township. The Howard Township Fire Department used AFFF to prevent fire and explosion hazards (MPART 6.20.19)</t>
  </si>
  <si>
    <t>Mabana Area PFAS</t>
  </si>
  <si>
    <t>Camano, Washington</t>
  </si>
  <si>
    <t>&lt;2</t>
  </si>
  <si>
    <t>https://apps.ecology.wa.gov/cleanupsearch/site/16779</t>
  </si>
  <si>
    <t>https://drive.google.com/file/d/1lITVdNx_ByAoFrMVqHTqTyCQc_2U2PGr/view?usp=share_link</t>
  </si>
  <si>
    <t>https://drive.google.com/drive/folders/1IqSn0LOP33A3LKeBeiYfLl87nJU9M053?usp=share_link</t>
  </si>
  <si>
    <t>1221 Farrow Street, Ferndale, MI</t>
  </si>
  <si>
    <t>AFFF used at MacDill Air Force Base</t>
  </si>
  <si>
    <t>47.35402678446126, -68.30442527880737</t>
  </si>
  <si>
    <t>2051 South Harvey Street, Muskegon, MI</t>
  </si>
  <si>
    <t>N, DB, where i found correct address: https://www3.epa.gov/region1/npdes/permits/2010/finalme0020427permit.pdf, KM verified</t>
  </si>
  <si>
    <t>44.03947521875567, -70.1078304722534</t>
  </si>
  <si>
    <t>AFFF used at Malmstrom Air Force Base</t>
  </si>
  <si>
    <t>Manistee Blacker Airport</t>
  </si>
  <si>
    <t>Manistee. Michigan</t>
  </si>
  <si>
    <t>https://www.michigan.gov/pfasresponse/investigations/sites-aoi/manistee-county/manistee-blacker-airport</t>
  </si>
  <si>
    <t>https://drive.google.com/file/d/1svaVbVohwg-xborc63pkbRBpl95JsmQH/view?usp=share_link</t>
  </si>
  <si>
    <t>53741 MN-68, Mankato, MN 56001</t>
  </si>
  <si>
    <t>Mansfield Lahm Air National Guard Base
1947 Harrington Memorial Rd
Mansfield, OH 44903</t>
  </si>
  <si>
    <t>AFFF used at Former March Air Force Base</t>
  </si>
  <si>
    <t xml:space="preserve">AFFF used at Twentynine Palms </t>
  </si>
  <si>
    <t>AFFF used at Marine Corps Air Station Tustin</t>
  </si>
  <si>
    <t>N AC, updated; AC confirmed</t>
  </si>
  <si>
    <t>32.66261973999231, -114.59945013054858</t>
  </si>
  <si>
    <t>AFFF used at Marine Corps Air Station Yuma; MCAS Yuma shares airfield facilities with Yuma International Airport</t>
  </si>
  <si>
    <t>Jacksonville, North Carolina</t>
  </si>
  <si>
    <t>34.585257, -77.361084</t>
  </si>
  <si>
    <t>AFFF used at Camp Pendleton</t>
  </si>
  <si>
    <t>AFFF used on Marine Corps Logistics Base Barstow</t>
  </si>
  <si>
    <t>300 W. Baraga, Marquette, MI 49855</t>
  </si>
  <si>
    <t>AFFF used at Martha's Vineyard Airport</t>
  </si>
  <si>
    <t>AFFF used at Former Mather Air Force Base</t>
  </si>
  <si>
    <t>33.20020480491403, -117.36333844232985</t>
  </si>
  <si>
    <t xml:space="preserve">N DS, linked to AFB annex; AC confirmed </t>
  </si>
  <si>
    <t>32.37540617611156, -86.345655578227</t>
  </si>
  <si>
    <r>
      <rPr>
        <sz val="11"/>
        <color rgb="FF000000"/>
        <rFont val="Times New Roman"/>
      </rPr>
      <t xml:space="preserve"> </t>
    </r>
    <r>
      <rPr>
        <u/>
        <sz val="11"/>
        <color rgb="FF1155CC"/>
        <rFont val="Times New Roman"/>
      </rPr>
      <t>https://defendourhealth.org/news/maine-discovers-new-toxic-pfas-contamination-in-drinking-water/</t>
    </r>
    <r>
      <rPr>
        <sz val="11"/>
        <color rgb="FF000000"/>
        <rFont val="Times New Roman"/>
      </rPr>
      <t xml:space="preserve"> (industrial facility, refused testing in 2019)</t>
    </r>
  </si>
  <si>
    <t>AFFF used at Former McClellan Air Force Base</t>
  </si>
  <si>
    <t>41.24629266375383, -122.12239306204269</t>
  </si>
  <si>
    <t>7793 F-41, Oscoda, MI</t>
  </si>
  <si>
    <t>https://drive.google.com/file/d/1vAbU_4aBjnolVuzrwmVg0dCvGbCH_EG6/view?usp=sharing</t>
  </si>
  <si>
    <t>AFFF used at McEntire Joint National Guard Base</t>
  </si>
  <si>
    <t>AFFF used at McGhee Tyson Airport / Air National Guard Base</t>
  </si>
  <si>
    <t>38.372511980023916, -81.58676925933501</t>
  </si>
  <si>
    <t>AFFF used at MCOLF Atlantic</t>
  </si>
  <si>
    <t>AFFF used for training exercises at Meadowood Fire Training Facility</t>
  </si>
  <si>
    <t>Mechanicsburg NAVICP (Naval Inventory Control Point)</t>
  </si>
  <si>
    <t>Naval Support Activity Mechanicsburg</t>
  </si>
  <si>
    <t>Mechanicsburg, Pennsylvania</t>
  </si>
  <si>
    <t>https://www.navfac.navy.mil/Business-Lines/Environmental/Products-and-Services/Environmental-Restoration/MID-ATLANTIC/</t>
  </si>
  <si>
    <t>https://drive.google.com/drive/u/1/folders/1Y7xHDcKlFLAuCgI9C_W3SFI7ZYwK7NdM</t>
  </si>
  <si>
    <t>https://drive.google.com/drive/folders/182wX2ttDhQNED-y2bJwBxsl6AL-2dQrv?usp=sharing</t>
  </si>
  <si>
    <t>63655 293rd St, Litchfield, MN 55355</t>
  </si>
  <si>
    <t>Memorial Field</t>
  </si>
  <si>
    <t>Eastside Fire and Rescue Station 71</t>
  </si>
  <si>
    <t>https://apps.ecology.wa.gov/cleanupsearch/site/16584</t>
  </si>
  <si>
    <t>https://drive.google.com/file/d/1ZJeoLUR3-CxNS2042nSF3vXPjvUCxWbH/view?usp=share_link</t>
  </si>
  <si>
    <t>AFFF used at Memphis International Aiport / Air National Guard Base</t>
  </si>
  <si>
    <t>37.28832846649936, -120.51541659973735</t>
  </si>
  <si>
    <t>Merrimack County Complex WWU Lagoon</t>
  </si>
  <si>
    <t>43.358770, -71.643769</t>
  </si>
  <si>
    <t>Metamora Landfill Superfund Site</t>
  </si>
  <si>
    <t>Metamora, Michigan</t>
  </si>
  <si>
    <t>https://www.michigan.gov/pfasresponse/investigations/sites-aoi/lapeer-county/metamora-landfill-superfund-site</t>
  </si>
  <si>
    <t>https://drive.google.com/file/d/1aLdt9MG7DSyRtC-YnEVtkKWfy3QkHt0s/view?usp=share_link</t>
  </si>
  <si>
    <t>https://drive.google.com/drive/folders/17JQPQdSS6EVTFC-ZqHsxQfV20LWyFJ4G?usp=share_link</t>
  </si>
  <si>
    <t>MIARNG Lansing Hangar</t>
  </si>
  <si>
    <t>https://www.michigan.gov/pfasresponse/investigations/sites-aoi/clinton-county/miarng-lansing-hangar</t>
  </si>
  <si>
    <t>https://drive.google.com/file/d/1_p7G29ZIc8nfHTQ5E0srwXcs0evTHOes/view?usp=share_link</t>
  </si>
  <si>
    <t>https://drive.google.com/drive/folders/1r-XWxYrEsKcwIseAH1PS3AfgUfn0TkiQ?usp=share_link</t>
  </si>
  <si>
    <t>Michigan Seamless Tube, LLC</t>
  </si>
  <si>
    <t>South Lyon, Michigan</t>
  </si>
  <si>
    <t>https://www.michigan.gov/pfasresponse/investigations/sites-aoi/oakland-county/michigan-seamless-tube-llc</t>
  </si>
  <si>
    <t>https://drive.google.com/file/d/1OInpDaQwwLqERVgVS3FxMa63PuVixvY0/view?usp=share_link</t>
  </si>
  <si>
    <t>https://drive.google.com/drive/folders/1K-mQ3B55TDZYS6PkcNDY_7xPywwF7c5x?usp=share_link</t>
  </si>
  <si>
    <t>520 North Mechanic Street, JACKSON, MI 49201</t>
  </si>
  <si>
    <t>Middleground Landfill</t>
  </si>
  <si>
    <t>https://www.michigan.gov/pfasresponse/investigations/sites-aoi/bay-county/middleground-landfill</t>
  </si>
  <si>
    <t>https://drive.google.com/drive/u/1/folders/1Dy-zy_ZWZLmHsxfwgh-4M2VJw3bEzhaJ</t>
  </si>
  <si>
    <t>Middleville Wastewater Treatment Plant</t>
  </si>
  <si>
    <t>Middleville, Michigan</t>
  </si>
  <si>
    <t>https://www.michigan.gov/pfasresponse/investigations/sites-aoi/barry-county/middleville-wwtp</t>
  </si>
  <si>
    <t>https://drive.google.com/file/d/1nkdzTpGhhtbZFKDy14CQgk5tt0kBHtWB/view?usp=share_link</t>
  </si>
  <si>
    <t>https://drive.google.com/drive/folders/1x2hXGI6RY_H1avu_wpJtOor9LArTaeRK?usp=share_link</t>
  </si>
  <si>
    <t>2125 Austin, Midland, MI 48642</t>
  </si>
  <si>
    <r>
      <rPr>
        <sz val="11"/>
        <color rgb="FF000000"/>
        <rFont val="Times New Roman"/>
      </rPr>
      <t xml:space="preserve">? EG, KM added coordinates (used the permit </t>
    </r>
    <r>
      <rPr>
        <u/>
        <sz val="11"/>
        <color rgb="FF1155CC"/>
        <rFont val="Times New Roman"/>
      </rPr>
      <t>https://www3.epa.gov/region1/npdes/permits/2020/finalnh0100471permit.pdf)</t>
    </r>
  </si>
  <si>
    <t>42.823687, -71.625570</t>
  </si>
  <si>
    <r>
      <rPr>
        <sz val="11"/>
        <color rgb="FF000000"/>
        <rFont val="Times New Roman"/>
      </rPr>
      <t xml:space="preserve">News Article: </t>
    </r>
    <r>
      <rPr>
        <u/>
        <sz val="11"/>
        <color rgb="FF1155CC"/>
        <rFont val="Times New Roman"/>
      </rPr>
      <t>https://dnr.wi.gov/news/releases/article/?id=5122</t>
    </r>
    <r>
      <rPr>
        <sz val="11"/>
        <color rgb="FF000000"/>
        <rFont val="Times New Roman"/>
      </rPr>
      <t xml:space="preserve"> </t>
    </r>
  </si>
  <si>
    <t>w</t>
  </si>
  <si>
    <t>AFFF used at Minot Air Force Base</t>
  </si>
  <si>
    <t>3500 20th Ave SW, Minot, ND 58701</t>
  </si>
  <si>
    <t>48.227343, -101.314929</t>
  </si>
  <si>
    <t>N BL, KM changed and verified</t>
  </si>
  <si>
    <t>24.751982, -80.976831</t>
  </si>
  <si>
    <t>2205 East Front Street, Monroe, MI 48161</t>
  </si>
  <si>
    <t>AFFF used at Great Falls Int. Airport / Montana Air National Guard Base</t>
  </si>
  <si>
    <t>36.713797859910265, -121.77044015335817</t>
  </si>
  <si>
    <t>46.97923303692878, -123.65527398467482</t>
  </si>
  <si>
    <t>32.302148, -86.396328</t>
  </si>
  <si>
    <t>Montmorency-Oscoda-Alpena Landfill</t>
  </si>
  <si>
    <t>Atlanta, Michigan</t>
  </si>
  <si>
    <t>https://www.michigan.gov/pfasresponse/investigations/sites-aoi/montmorency-county/montmorency-oscoda-alpena-landfill</t>
  </si>
  <si>
    <t>https://drive.google.com/file/d/1AGJbTQiPw2bp1mLmQ8X9qJhJ0b7Q6BzV/view?usp=share_link</t>
  </si>
  <si>
    <t>https://drive.google.com/drive/folders/1yh3sCV-9ABpFLNXqxNNX-GifzPgSWvB6?usp=share_link</t>
  </si>
  <si>
    <t>Has received landfill leaechate</t>
  </si>
  <si>
    <t>AFFF used at Moody Air Force Base</t>
  </si>
  <si>
    <t>N, DB, old coordinates in Belfast not Swanville, KM verified</t>
  </si>
  <si>
    <t>44.55310373872131, -69.00022815678123</t>
  </si>
  <si>
    <t>47.165460, -119.305529</t>
  </si>
  <si>
    <t>AFFF used on Mountain Home Air Force Base</t>
  </si>
  <si>
    <t>44.398054, -71.588301</t>
  </si>
  <si>
    <t>This site operated as a petroleum refinery from approximately 1938 to 1999. There were multiple known fires on-site by which AFFF was used to extinguish them. (MPART 7.18.2019)</t>
  </si>
  <si>
    <t>1750 Clara Street, Mount Clemens, MI 48043</t>
  </si>
  <si>
    <t>Mt. Pleasant City Landfill</t>
  </si>
  <si>
    <t>https://www.michigan.gov/pfasresponse/investigations/sites-aoi/isabella-county/mt-pleasant-city-landfill</t>
  </si>
  <si>
    <t>https://drive.google.com/file/d/1PF3zHfcZyM3zssXJLf8gKmLE_ibLNbFl/view?usp=share_link</t>
  </si>
  <si>
    <t>https://drive.google.com/drive/folders/11hAKCGp6BDVE8yRblbfi-fPW0x9jT8hv?usp=share_link</t>
  </si>
  <si>
    <t>1080 71st St, Slayton, MN 56172</t>
  </si>
  <si>
    <t>Muskegon Chemical Company</t>
  </si>
  <si>
    <t>https://www.michigan.gov/pfasresponse/investigations/sites-aoi/muskegon-county/muskegon-chemical-company</t>
  </si>
  <si>
    <t>https://drive.google.com/file/d/1lMlH5bOmfgFq_wNAc44SfSSwgANnWsTJ/view?usp=share_link</t>
  </si>
  <si>
    <t>698 N. Maple Island Road, Muskegon, MI 49442</t>
  </si>
  <si>
    <t>Muskegon County Airport Area</t>
  </si>
  <si>
    <t>https://www.michigan.gov/pfasresponse/investigations/sites-aoi/muskegon-county/muskegon-county-airport-area</t>
  </si>
  <si>
    <t>https://drive.google.com/drive/u/1/folders/1k8fy1tIiH5bP23BGAUTqTWDZmNWRLDGc</t>
  </si>
  <si>
    <t>Muskegon County Wastewater Management System Metro Wastewater Treatment Plant</t>
  </si>
  <si>
    <t>https://www.michigan.gov/pfasresponse/investigations/sites-aoi/muskegon-county/muskegon-county-wwms-metro-wwtp</t>
  </si>
  <si>
    <t>https://drive.google.com/file/d/19Fvw53cPHNU0QUwav7TPmPL8X7cVVRTR/view?usp=share_link</t>
  </si>
  <si>
    <t xml:space="preserve">AFFF Naval Auxiliary Landing Field Fentress </t>
  </si>
  <si>
    <t xml:space="preserve"> 100 gallons of Ansulite 3% Freeze Protected AFFF was used to put out a fire on May 26, 2011. PFAS contamination was not found until 2018. Groundwater testing showed high levels of PFOA and PFOS. Five out of ten wells in one quarter mile radius had detectable PFAS compounds, none had PFOS/PFOA above the LHA of 70 ppt. (Alaska Community Action On Toxics, 9.24.2019)</t>
  </si>
  <si>
    <t>AFFF used at Wallops Flight Center</t>
  </si>
  <si>
    <t>AFFF used at Nashville Metropolitan Airport / Air National Guard Base</t>
  </si>
  <si>
    <t>Source of contamination was the manufacturing of AFFF</t>
  </si>
  <si>
    <t>40.026435, -74.308525</t>
  </si>
  <si>
    <t>AFFF used NAS Alameda</t>
  </si>
  <si>
    <t>N, DB, just a little off, KM verified (both sets of coords are fine)</t>
  </si>
  <si>
    <t>30.220490575386826, -81.68511441052071</t>
  </si>
  <si>
    <t>AFFF used at NAS Jacksonville</t>
  </si>
  <si>
    <t>AFFF used at Naval Air Station Meridian</t>
  </si>
  <si>
    <t>AFFF used at Field</t>
  </si>
  <si>
    <t>AFFF used at Patuxent River Naval Air Station</t>
  </si>
  <si>
    <t xml:space="preserve">Emerald Coast Utilities Authorities wells contaminated by AFFF used at NAS Pensacola/Pensacola Intl Airport, and by waste disposal/manufacturing emissions at Solutia Chemical company's Pensacola plant. </t>
  </si>
  <si>
    <t>AFFF used at Naval Air Station South Weymouth</t>
  </si>
  <si>
    <t>AFFF used at Base</t>
  </si>
  <si>
    <t>AFFF used at NAS Whiting Field</t>
  </si>
  <si>
    <t>AFFF used at NAWS China Lake</t>
  </si>
  <si>
    <t>N EG, coordinates are in the right area but a little off, KM verified</t>
  </si>
  <si>
    <t>71.32492, -156.667555</t>
  </si>
  <si>
    <t>AFFF was used at Naval Base Kitsap, contaminating nearby Imikpuk Lake. Surface water (Imikpuk Lake) sampled; serves as intermittent water source for hunters and village elders. All 5 surface water samples detected above the LHA</t>
  </si>
  <si>
    <t>AFFF was used for testing, training, and fire emergencies. PFAS sampled &gt;70 ppt, no data available for actual levels.</t>
  </si>
  <si>
    <t>AFFF used at NCBC Port Hueneme</t>
  </si>
  <si>
    <t>AFFF used at Naval Research Laboratory Chesapeake Bay Detachment</t>
  </si>
  <si>
    <t>AFFF used at Naval Station Newport</t>
  </si>
  <si>
    <t>AFFF used at Naval Station Treasure Island</t>
  </si>
  <si>
    <t>AFFF used at Former NAS Memphis / (currently) Naval Support Activity Mid-South</t>
  </si>
  <si>
    <t>38.598917, -77.171032</t>
  </si>
  <si>
    <t>Naval Surface Warfare Center Crane Divison</t>
  </si>
  <si>
    <t>38.871996, -86.848621</t>
  </si>
  <si>
    <t xml:space="preserve">AFFF used at White Oak - Naval Surface Warfare Center Dahlgren Division Detachment </t>
  </si>
  <si>
    <t>N, DB, KM verified (checked with superfund site data for location)</t>
  </si>
  <si>
    <t>40.91515402331217, -72.79195513172792</t>
  </si>
  <si>
    <t>AFFF used at Naval Weapons Industrial Reserve Plant, Calverton</t>
  </si>
  <si>
    <t xml:space="preserve">AFFF used at Naval Weapons Station Earle and Earle Military Sealift Command </t>
  </si>
  <si>
    <t>36.947139159263784, -76.32740598132607</t>
  </si>
  <si>
    <t>40.227783, -76.991263</t>
  </si>
  <si>
    <t>AFFF used at Navy VLF Transmitter Cutler</t>
  </si>
  <si>
    <t>44.66582336, -67.28568555</t>
  </si>
  <si>
    <t>43.44548569, -70.59188130</t>
  </si>
  <si>
    <t>N, DB, KM corrected</t>
  </si>
  <si>
    <t xml:space="preserve">43.443201, -70.594051
</t>
  </si>
  <si>
    <t>AFFF used at New Boston Air Force Station</t>
  </si>
  <si>
    <t xml:space="preserve">AFFF used at New Castle ANGB and New Castle County Airport </t>
  </si>
  <si>
    <t>NH National Guard Army Pembroke Regional Training Institute</t>
  </si>
  <si>
    <t>AFFF used at Stewart Air National Guard Base / Stewart International Airport</t>
  </si>
  <si>
    <t>AFFF used at the former Newark Air Force Base</t>
  </si>
  <si>
    <t xml:space="preserve">Newbury Town Dump </t>
  </si>
  <si>
    <t>43.312936, -72.016829</t>
  </si>
  <si>
    <t>37.45880090487467, -121.9433349135031</t>
  </si>
  <si>
    <t>CO-ED SPORTWEAR, INC.</t>
  </si>
  <si>
    <t xml:space="preserve">N, AS, Site seems to have a few different names </t>
  </si>
  <si>
    <t>Breakneck Road Landfill</t>
  </si>
  <si>
    <t>43.344076, -72.168722</t>
  </si>
  <si>
    <t>42.87485555520881, -71.01185753318256</t>
  </si>
  <si>
    <t>AFFF used at Niagara Falls Air Reserve Station</t>
  </si>
  <si>
    <t>2305 King Highway, Kalamazoo, MI</t>
  </si>
  <si>
    <t>AFFF used at Norfolk Virginia Naval Base</t>
  </si>
  <si>
    <t>38.097949840034445, -121.10048384334534</t>
  </si>
  <si>
    <t>North Kent Landfill</t>
  </si>
  <si>
    <t>Plainfield Township, Michigan</t>
  </si>
  <si>
    <t>https://www.michigan.gov/pfasresponse/investigations/sites-aoi/kent-county/north-kent-landfill</t>
  </si>
  <si>
    <t>https://drive.google.com/file/d/1q5i0zONxaW1q0batIewT-8W7-4HNNWr_/view?usp=share_link</t>
  </si>
  <si>
    <t>https://drive.google.com/drive/folders/11Ix98Sa5A7SmcCbSlSQelO8GbD0qWC6r?usp=share_link</t>
  </si>
  <si>
    <t>4775 Coit Avenue Ne, Grand Rapids, MI 49525</t>
  </si>
  <si>
    <t>N, DB, KM edited slightly</t>
  </si>
  <si>
    <t>32.842150, -117.150802</t>
  </si>
  <si>
    <t>AFFF used at North Penn U.S. Army Reserve Center</t>
  </si>
  <si>
    <t>Contamination led to the closure of Kimberly Lake, downgradient of North Pole, to sport fishing from 2019 - [present - last checked July 2022].
AFFF used at North Pole Fire Department and, on a few occassions, North Pole Terminal [aka North Pole Oil Refinery, aka Flint Hills Resources].</t>
  </si>
  <si>
    <t xml:space="preserve">SuperMatt Laundry </t>
  </si>
  <si>
    <r>
      <rPr>
        <sz val="11"/>
        <color theme="1"/>
        <rFont val="Times New Roman"/>
      </rPr>
      <t xml:space="preserve">Wolverine tannery waste and plating waste disposed of in a former landfill from 1966-1979 </t>
    </r>
    <r>
      <rPr>
        <i/>
        <sz val="11"/>
        <color theme="1"/>
        <rFont val="Times New Roman"/>
      </rPr>
      <t>(MPART 7.1.19)</t>
    </r>
  </si>
  <si>
    <t>50356 Landfill Rd , New York Mills, MN 56567, New York Mills, MN 56567</t>
  </si>
  <si>
    <t>Northfield Highway Department Garage</t>
  </si>
  <si>
    <t>Source of contamination is unknown, but a fire in 2016 may have resulted in the use of AFFF</t>
  </si>
  <si>
    <t xml:space="preserve">Northwood Transfer Station </t>
  </si>
  <si>
    <t>9384 Hwy 21 N, Ely, MN 55731</t>
  </si>
  <si>
    <t>AFFF used at the former Norton Air Force Base</t>
  </si>
  <si>
    <t>28.564046, -81.327888</t>
  </si>
  <si>
    <r>
      <rPr>
        <sz val="11"/>
        <color rgb="FF000000"/>
        <rFont val="Times New Roman"/>
      </rPr>
      <t xml:space="preserve">Base has been converted </t>
    </r>
    <r>
      <rPr>
        <u/>
        <sz val="11"/>
        <color rgb="FF1155CC"/>
        <rFont val="Times New Roman"/>
      </rPr>
      <t>https://www.epa.gov/fedfac/naval-training-center-orlando-site-spotlight</t>
    </r>
  </si>
  <si>
    <t>Nyacol Products Inc</t>
  </si>
  <si>
    <t>Activities at this site included the manufacture of flexible films and foils and flexible laminates for the electronics industry and skiving of Teflon tapes and machining Teflon parts.</t>
  </si>
  <si>
    <t>Oak Ridge National Laboratory</t>
  </si>
  <si>
    <t>155 N Opdyke Rd, Pontiac, MI 48342</t>
  </si>
  <si>
    <t xml:space="preserve">6500 Highland Rd Waterford, MI  48327
</t>
  </si>
  <si>
    <t>29.161992176817982, -82.0841786097908</t>
  </si>
  <si>
    <r>
      <rPr>
        <sz val="11"/>
        <color rgb="FF000000"/>
        <rFont val="Times New Roman"/>
      </rPr>
      <t xml:space="preserve">Contamination from legacy industry chemicals </t>
    </r>
    <r>
      <rPr>
        <u/>
        <sz val="11"/>
        <color rgb="FF1155CC"/>
        <rFont val="Times New Roman"/>
      </rPr>
      <t>https://www.ocwd.com/news-events/newsletter/2020/september-2020/epa-designates-north-basin-a-superfund-site/</t>
    </r>
    <r>
      <rPr>
        <sz val="11"/>
        <color rgb="FF000000"/>
        <rFont val="Times New Roman"/>
      </rPr>
      <t xml:space="preserve"> Superfund site</t>
    </r>
  </si>
  <si>
    <t>Suspected contamination due to leachate from the landfill containing PFAS waste</t>
  </si>
  <si>
    <t>44.926748, -68.642540</t>
  </si>
  <si>
    <t>46.127557302280266, -67.79916477146772</t>
  </si>
  <si>
    <t>33.93294283969321, -117.84176145453391</t>
  </si>
  <si>
    <t>30.41521072477501, -87.26446794658587</t>
  </si>
  <si>
    <t>Washington Street Mills</t>
  </si>
  <si>
    <t>National Guard Armory and Recruiting Office</t>
  </si>
  <si>
    <t>N, AS, Old location is nearby a site with a different name but I think that they are the same, KM verified</t>
  </si>
  <si>
    <t>44.014877, -116.969625</t>
  </si>
  <si>
    <t>40.769943, -74.244283</t>
  </si>
  <si>
    <t>N, KM verified and added</t>
  </si>
  <si>
    <t>Orchard Hill Landfill</t>
  </si>
  <si>
    <t>Watervliet, Michigan</t>
  </si>
  <si>
    <t>https://www.michigan.gov/pfasresponse/investigations/sites-aoi/berrien-county/orchard-hill-landfill</t>
  </si>
  <si>
    <t>https://drive.google.com/file/d/1HG5o7rv-tDEoDiu7qRCZU4nfRi-2V7Ys/view?usp=share_link</t>
  </si>
  <si>
    <t>https://drive.google.com/drive/folders/1V-jRTUkNZN8VG3k1TDFAozjYVrwCTNYm?usp=share_link</t>
  </si>
  <si>
    <t>43.898084, -72.124639</t>
  </si>
  <si>
    <r>
      <rPr>
        <sz val="11"/>
        <color theme="1"/>
        <rFont val="Times New Roman"/>
      </rPr>
      <t xml:space="preserve">PFAS-containing wastes (especially AFFF) from Wurtsmith Air Force Base disposed of at Oscoda Township Dump </t>
    </r>
    <r>
      <rPr>
        <i/>
        <sz val="11"/>
        <color theme="1"/>
        <rFont val="Times New Roman"/>
      </rPr>
      <t>(MPART 7.18.19)</t>
    </r>
  </si>
  <si>
    <t>http://www.wbkb11.com/new-pfas-site-confirmed-in-oscoda-township</t>
  </si>
  <si>
    <t>Oscoda Township Wastewater Treatment Plant - Wurtsmith</t>
  </si>
  <si>
    <t>2998 Hunt, Oscoda, MI 48750</t>
  </si>
  <si>
    <t>32.60170789588019, -117.0121849181929</t>
  </si>
  <si>
    <t>Paducah Gaseous Diffusion Plant</t>
  </si>
  <si>
    <t>Kevil, Kentucky</t>
  </si>
  <si>
    <t>https://drive.google.com/file/d/1LTkojaD6T9SaT9KY57p2hqdoVxIYGz3k/view?usp=share_link</t>
  </si>
  <si>
    <t>https://drive.google.com/drive/folders/1fMYbqzG5fBckikfj4SgwS1gu0VO26Gwz?usp=share_link</t>
  </si>
  <si>
    <t>https://drive.google.com/drive/folders/1fBR7PiNLiGpfGFDBus7k-675PIlR0thq?usp=share_link</t>
  </si>
  <si>
    <t>43.644239357587395, -71.27756579217359</t>
  </si>
  <si>
    <t>26.684727, -80.167467</t>
  </si>
  <si>
    <t>Palm Spring International Airport</t>
  </si>
  <si>
    <t>33.832098, -116.508965</t>
  </si>
  <si>
    <t>32.349894, -80.688253</t>
  </si>
  <si>
    <t>Partz Corporation</t>
  </si>
  <si>
    <t>Owosso, Michigan</t>
  </si>
  <si>
    <t>https://www.michigan.gov/pfasresponse/investigations/sites-aoi/shiawassee-county/partz-corporation</t>
  </si>
  <si>
    <t>https://drive.google.com/file/d/1XKtEz8091RG0IZw9KCkJ4TVaWgYV_5Ad/view?usp=share_link</t>
  </si>
  <si>
    <t>https://drive.google.com/drive/folders/1V66vsVY7fFKNGRiQqq9pt9akocykyuAB?usp=share_link</t>
  </si>
  <si>
    <t>44.413063871677814, -69.83699411624028</t>
  </si>
  <si>
    <t>AFFF used at Patrick Air Force Base</t>
  </si>
  <si>
    <t>Paw Paw Plating</t>
  </si>
  <si>
    <t>Paw Paw, Michigan</t>
  </si>
  <si>
    <t>https://www.michigan.gov/pfasresponse/investigations/sites-aoi/van-buren-county/paw-paw-plating</t>
  </si>
  <si>
    <t>https://drive.google.com/file/d/1X0SZryIS9H2iPaWN1NGLiTVIpRY3a2IW/view?usp=share_link</t>
  </si>
  <si>
    <t>https://drive.google.com/drive/folders/1o6V4DUulwG-tE_rfNqImefmgcSomuGm_?usp=share_link</t>
  </si>
  <si>
    <t>N, DB, just a little off, KM verified</t>
  </si>
  <si>
    <t>43.078560779494, -70.82006552526177</t>
  </si>
  <si>
    <r>
      <rPr>
        <sz val="11"/>
        <color rgb="FF000000"/>
        <rFont val="Times New Roman"/>
      </rPr>
      <t xml:space="preserve">AFFF used at former Pease Air Force Base 
Testing for Pease: </t>
    </r>
    <r>
      <rPr>
        <u/>
        <sz val="11"/>
        <color rgb="FF1155CC"/>
        <rFont val="Times New Roman"/>
      </rPr>
      <t>https://www.testingforpease.com/</t>
    </r>
  </si>
  <si>
    <t>1395 US-31, Pellston, MI 49769</t>
  </si>
  <si>
    <t>AFFF spill happened during crash testing</t>
  </si>
  <si>
    <t>43.13220512119267, -71.45817403266015</t>
  </si>
  <si>
    <t>34.221642893345006, -118.37946993005383</t>
  </si>
  <si>
    <t>Peoples Landfill</t>
  </si>
  <si>
    <t>Birch Run, Michigan</t>
  </si>
  <si>
    <t>https://www.michigan.gov/pfasresponse/investigations/sites-aoi/saginaw-county/peoples-landfill</t>
  </si>
  <si>
    <t>https://drive.google.com/file/d/11jeauHkWnWFWubD2OYAsM8-axydkmZSu/view?usp=share_link</t>
  </si>
  <si>
    <t>https://drive.google.com/drive/folders/1EyLn8pmLPFUXzHbBw9wvjAKpvvbT6Sqn?usp=share_link</t>
  </si>
  <si>
    <t>AFFF used at Peoria International Airport / Air National Guard Base</t>
  </si>
  <si>
    <t>42.92725761424116, -71.94065274111169</t>
  </si>
  <si>
    <t xml:space="preserve">AFFF used at Peterson Air Force Base and Colorado Springs Airport </t>
  </si>
  <si>
    <t>Valdez, Alaska</t>
  </si>
  <si>
    <t>Petro-Chem Processing Group of Nortru, LLC</t>
  </si>
  <si>
    <t>https://www.michigan.gov/pfasresponse/investigations/sites-aoi/wayne-county/petro-chem</t>
  </si>
  <si>
    <t>https://drive.google.com/file/d/1D4jNO83nj9jl9epjzmxSebJH96ihU8LX/view?usp=share_link</t>
  </si>
  <si>
    <t>https://drive.google.com/drive/folders/1oSpdspFCRCUD0rQ_T1RkaxV44KGHbgFs?usp=share_link</t>
  </si>
  <si>
    <t>AFFF used at Phoenix Air National Guard Base / Sky Harbor Int Airport</t>
  </si>
  <si>
    <t>32.663135, -111.487415</t>
  </si>
  <si>
    <t>AFFF used at Piedmont Triad International Airport, which briefly served as the 81st RSC: E. Earle Rives AFRC [Army Air Corps] during WWII. (Wireback 3.10.18), (Sullivan 3.2018)</t>
  </si>
  <si>
    <t>N EG, KM changed from 50 Johnson Rd</t>
  </si>
  <si>
    <t>43.45237158200221, -71.55651363028258</t>
  </si>
  <si>
    <t>6320 E Viking Blvd, Wyoming, MN 55092</t>
  </si>
  <si>
    <t>36600 29 Mile Rd, Lenox Township, MI</t>
  </si>
  <si>
    <t>37.99872235320163, -122.35186303180447</t>
  </si>
  <si>
    <t>Pitsch Sanitary Landfill</t>
  </si>
  <si>
    <t>https://www.michigan.gov/pfasresponse/investigations/sites-aoi/ionia-county/pitsch-sanitary-landfill</t>
  </si>
  <si>
    <t>https://drive.google.com/file/d/1Dr3Neln2W-xSLGq3QMb0Z8n0S2sDiMQx/view?usp=share_link</t>
  </si>
  <si>
    <t>https://drive.google.com/drive/folders/1kQLM4n5pzzyPEe-lV0_gLYn6IpNjWZDV?usp=share_link</t>
  </si>
  <si>
    <t>N, AS, Moved location slightly to line up with actual site, KM verified</t>
  </si>
  <si>
    <t>45.071364, -71.440623</t>
  </si>
  <si>
    <t>300 Tanker Rd #4227, Coraopolis, PA 15108</t>
  </si>
  <si>
    <t>42.862129, -71.100316</t>
  </si>
  <si>
    <t>38.348082537307725, -98.85114237094845</t>
  </si>
  <si>
    <t xml:space="preserve">AFFF used at Plattsburgh Airforce Base.
Was declared a superfund site in 1989. </t>
  </si>
  <si>
    <t>43.06830469838699, -70.77069151731666</t>
  </si>
  <si>
    <t>43.77956451259131, -71.70109554613546</t>
  </si>
  <si>
    <t>Pollard Landfill</t>
  </si>
  <si>
    <t>Montrose Township, Michigan</t>
  </si>
  <si>
    <t>https://www.michigan.gov/pfasresponse/investigations/sites-aoi/genesee-county/pollard-landfill</t>
  </si>
  <si>
    <t>https://drive.google.com/file/d/1BJir7AOfRLQ9SDyq7UW-PmPgapY78evb/view?usp=share_link</t>
  </si>
  <si>
    <t>https://drive.google.com/drive/folders/1tgd_-fx3vi-LM8jNZuhrPg36C_gKedWO?usp=share_link</t>
  </si>
  <si>
    <t>Pontiac Lake State Recreation Area</t>
  </si>
  <si>
    <t>Waterford, Michigan</t>
  </si>
  <si>
    <t>https://www.michigan.gov/pfasresponse/investigations/sites-aoi/oakland-county/pontiac-lake-state-recreation-area</t>
  </si>
  <si>
    <t>https://drive.google.com/file/d/1BS9mHj36pbzkDhEaZcsZMbyZPqlhdMko/view?usp=share_link</t>
  </si>
  <si>
    <t>100 Merchant Street, Port Huron, MI 48060</t>
  </si>
  <si>
    <t>45.5769665115482, -122.5925134442783</t>
  </si>
  <si>
    <t>Source of contamination was the use of AFFF</t>
  </si>
  <si>
    <t>AFFF used at Portsmouth Naval Shipyard</t>
  </si>
  <si>
    <t>33.48666319264647, -117.62515645344966</t>
  </si>
  <si>
    <t>38.630209, -75.610025</t>
  </si>
  <si>
    <t>Production Rubber Products</t>
  </si>
  <si>
    <t>https://www.michigan.gov/pfasresponse/investigations/sites-aoi/van-buren-county/production-rubber-products</t>
  </si>
  <si>
    <t>https://drive.google.com/file/d/1VjfxWy2EgTeAVS_G_9L4bA4g665V4YvZ/view?usp=share_link</t>
  </si>
  <si>
    <t>34.02449052241067, -118.02453274969491</t>
  </si>
  <si>
    <t>42.97564476510925, -72.52043624259908</t>
  </si>
  <si>
    <t>38.925074, -75.957072</t>
  </si>
  <si>
    <t>AFFF used at Quonset State Airport / Air National Guard Base</t>
  </si>
  <si>
    <t>902 East Leith St, Flint, MI</t>
  </si>
  <si>
    <t>RACER Flint West</t>
  </si>
  <si>
    <t>https://www.michigan.gov/pfasresponse/investigations/sites-aoi/genesee-county/racer-flint-west</t>
  </si>
  <si>
    <t>https://drive.google.com/file/d/1BVN8N1OVs3VrRQLqIln8F8tOxz9QaZ3k/view?usp=share_link</t>
  </si>
  <si>
    <t>42.74353507438432, -84.58493125655824</t>
  </si>
  <si>
    <t>RACER Trust Site</t>
  </si>
  <si>
    <t>2930 Ecorse Road, Ypsilanti, Washtenaw County, Michigan</t>
  </si>
  <si>
    <r>
      <rPr>
        <sz val="11"/>
        <color theme="1"/>
        <rFont val="Times New Roman"/>
      </rPr>
      <t xml:space="preserve">Disposal of industrial wastes from process operations at the RACER Willow Run manufacturing site, active until 2009. </t>
    </r>
    <r>
      <rPr>
        <i/>
        <sz val="11"/>
        <color theme="1"/>
        <rFont val="Times New Roman"/>
      </rPr>
      <t>(MPART 6.13.19)</t>
    </r>
  </si>
  <si>
    <t>Rainier Trail</t>
  </si>
  <si>
    <t>https://apps.ecology.wa.gov/cleanupsearch/site/16582</t>
  </si>
  <si>
    <t>https://drive.google.com/file/d/1REni8uzbAVJ-YXkhiY1k9zG4sU6NQQZx/view?usp=share_link</t>
  </si>
  <si>
    <t>43.903073, -72.653324</t>
  </si>
  <si>
    <t>43.926121051798866, -72.65725266338487</t>
  </si>
  <si>
    <t>41.688313, -71.034328</t>
  </si>
  <si>
    <t>Red Hill Bulk Fuel Storage Facility</t>
  </si>
  <si>
    <t>Red Hill Facility</t>
  </si>
  <si>
    <t>Honolulu, Hawaii</t>
  </si>
  <si>
    <t>multiple testing data-- different units not in ppt</t>
  </si>
  <si>
    <t>https://health.hawaii.gov/about/red-hill-water-information/</t>
  </si>
  <si>
    <t>https://www.militarypoisons.org/latest-news/navy-says-there-are-no-pfas-exceedances-in-red-hill-groundwater-samplesnbsp</t>
  </si>
  <si>
    <t>https://drive.google.com/file/d/1E6JLoPY9qHXroCuygV0NCu-8OnZM5zcj/view?usp=share_link</t>
  </si>
  <si>
    <t>https://drive.google.com/drive/folders/11E0wby_9nZVpX12ZB_lI8Rg34KgsOOUk?usp=share_link</t>
  </si>
  <si>
    <t>https://drive.google.com/drive/folders/1PyFhvmYEa7GRGfgGhCHzKWDT_oxFaxwC?usp=share_link</t>
  </si>
  <si>
    <t>28600 325th St Redwood Falls, MN</t>
  </si>
  <si>
    <t>AFFF used at Former Reese Air Force Base</t>
  </si>
  <si>
    <t>Reichhold East Area</t>
  </si>
  <si>
    <t>Reichhold Incorporated</t>
  </si>
  <si>
    <t>https://www.michigan.gov/pfasresponse/investigations/sites-aoi/oakland-county/reichhold-east-area</t>
  </si>
  <si>
    <t>https://drive.google.com/file/d/1fybVj1qXxGSNLoylFdyOgUl0aaqP8IE2/view?usp=share_link</t>
  </si>
  <si>
    <t>AFFF used by the Air National Guard 152nd Airlift Wing at Reno-Tahoe International Airport</t>
  </si>
  <si>
    <t>AFFF used at Former Richards-Gebaur Air Force Base</t>
  </si>
  <si>
    <t>40573 Brentwood, Sterling Heights, Macomb County, Michigan</t>
  </si>
  <si>
    <t>11145 East Mount Morris Road, Davison, Genesee County, Michigan</t>
  </si>
  <si>
    <t>AFFF used by the former 192nd Air National Guard Fighter Wing at Richmond International Airport</t>
  </si>
  <si>
    <t>AFFF used at both BRAC and currently active portions of Rickenbacker Air National Guard Base</t>
  </si>
  <si>
    <t>Riverside Sand and Gravel Landfill</t>
  </si>
  <si>
    <t>https://www.michigan.gov/pfasresponse/investigations/sites-aoi/kent-county/riverside-sand-and-gravel-landfill</t>
  </si>
  <si>
    <t>https://drive.google.com/file/d/13jzzHEiT_jpOhgklvlH9U2rmfeYM38tt/view?usp=share_link</t>
  </si>
  <si>
    <t>AFFF used at Robins Air Force Base</t>
  </si>
  <si>
    <t>47.136075, -99.78120</t>
  </si>
  <si>
    <t>Y EG, KM called and got the coordinates</t>
  </si>
  <si>
    <t>43.267533, -70.964460</t>
  </si>
  <si>
    <t>1236 N River Rd, Luverne, MN 56156</t>
  </si>
  <si>
    <t>AFFF used for training exercises at Rockingham County Fire Training Facility</t>
  </si>
  <si>
    <t>Rockwell International Corporation</t>
  </si>
  <si>
    <t>Allegan, Michigan</t>
  </si>
  <si>
    <t>https://www.michigan.gov/pfasresponse/investigations/sites-aoi/allegan-county/rockwell-international-corporation</t>
  </si>
  <si>
    <t>https://drive.google.com/file/d/1caXBhjtTRn2l3CFQniWC1EN3cd8P4Yms/view?usp=share_link</t>
  </si>
  <si>
    <t>https://drive.google.com/drive/folders/1ABedhTM1yXKNinv7PCYTyCYRWL1vdhFt?usp=share_link</t>
  </si>
  <si>
    <t>Schaefer Road Wastewater Treatment Plant, Ford Motor Company Dearborn, AK Steel Dearborn Works</t>
  </si>
  <si>
    <r>
      <rPr>
        <sz val="11"/>
        <color rgb="FF000000"/>
        <rFont val="Times New Roman"/>
      </rPr>
      <t xml:space="preserve">Ford Motor Company and AK Steel manufacturing, spread by wastewater and the Rogue River </t>
    </r>
    <r>
      <rPr>
        <u/>
        <sz val="11"/>
        <color rgb="FF0000FF"/>
        <rFont val="Times New Roman"/>
      </rPr>
      <t>Tlaib, Dingell Press for More Information on New PFAS Sites in Southeast Michigan</t>
    </r>
    <r>
      <rPr>
        <sz val="11"/>
        <color rgb="FF000000"/>
        <rFont val="Times New Roman"/>
      </rPr>
      <t xml:space="preserve"> </t>
    </r>
  </si>
  <si>
    <t>https://www.michigan.gov/pfasresponse/investigations/sites-aoi/wayne-county/rouge-manufacturing-complex</t>
  </si>
  <si>
    <t>42.75187237774375, -71.29763868848822</t>
  </si>
  <si>
    <t>AFFF used/stored at Roosevelt Refinery</t>
  </si>
  <si>
    <t>Puerto Ferro, Vieques, Puerto Rico</t>
  </si>
  <si>
    <t>Flegel Center</t>
  </si>
  <si>
    <t>AFFF used at Rosecrans Memorial Airport / Air National Guard Base</t>
  </si>
  <si>
    <t>Rr Donnelley Co Former Moore Business Forms</t>
  </si>
  <si>
    <t>42.94710591259972, -71.45351054059505</t>
  </si>
  <si>
    <t>43.62086482142027, -72.95141442129153</t>
  </si>
  <si>
    <t>AFFF used during training at the airport and a 1986 plane crash site there</t>
  </si>
  <si>
    <t>43.002469804517325, -70.78878480382701</t>
  </si>
  <si>
    <t>Saginaw Malleable Iron</t>
  </si>
  <si>
    <t>https://www.michigan.gov/pfasresponse/investigations/sites-aoi/saginaw-county/saginaw-malleable-iron</t>
  </si>
  <si>
    <t>https://drive.google.com/file/d/1l-8wWplr5gYuEyVA-lOfMAXDtLY06QCv/view?usp=share_link</t>
  </si>
  <si>
    <t>https://drive.google.com/drive/folders/1a2Mzc2rJ8YELc75xe0tInK3FpbxaG-0e?usp=share_link</t>
  </si>
  <si>
    <t>2406 Veterans Memorial Pkwy, Saginaw, MI 48601</t>
  </si>
  <si>
    <t xml:space="preserve">Filters for private wells, $10mil for 1,500 filters around Superfund. Saint Gobain paying $3mil for filtration system. Dept. of Health says filters have been doing well since they went online &amp; water is safe to drink. The town of Hoosick and village of Hoosick Falls are forming a working group of residents and business owners to participate in discussions on cleanup work at PFOA-contaminated sites. </t>
  </si>
  <si>
    <t>Saipan International Airport</t>
  </si>
  <si>
    <t>Francisco C. Ada/Saipan International Airport</t>
  </si>
  <si>
    <t>Saipan, Commonwealth of the Northern Mariana Islands</t>
  </si>
  <si>
    <t>groundwater</t>
  </si>
  <si>
    <t>https://www.switzernetwork.org/leadership-story/hiding-in-plain-sight-aaron-maruzzo-tells-story-pfas-saipan</t>
  </si>
  <si>
    <t>https://water.usgs.gov/wrri/grant-details.php?ProjectID=2020GU278B&amp;Type=Annual</t>
  </si>
  <si>
    <t>https://drive.google.com/file/d/1TuxM20iIX-6U8hifnTHoejqG05HTTFhe/view?usp=share_link</t>
  </si>
  <si>
    <t>https://drive.google.com/drive/folders/1lQLb2YFLsDZcGqbCGTqT3LUFYipC_uQk?usp=share_link</t>
  </si>
  <si>
    <t>https://drive.google.com/drive/folders/1Yqrmw_u6hETiIl71TZVovJ2wNrQhS6r7?usp=share_link</t>
  </si>
  <si>
    <t>43.362167, -71.767261</t>
  </si>
  <si>
    <t>AFFF used at Salt Lake City International Airport / Utah Air National Guard Base</t>
  </si>
  <si>
    <t>N, AS, Moved location to line up with document from Onestop, KM verified</t>
  </si>
  <si>
    <t>42.915191, -71.394194</t>
  </si>
  <si>
    <t>43.49882856561332, -71.6576808270902</t>
  </si>
  <si>
    <t>103 South Campbell Street, Sandusky, MI 48471</t>
  </si>
  <si>
    <t>Saranac Landfill</t>
  </si>
  <si>
    <t>Saranac, Michigan</t>
  </si>
  <si>
    <t>https://www.michigan.gov/pfasresponse/investigations/sites-aoi/ionia-county/saranac-landfill</t>
  </si>
  <si>
    <t>https://drive.google.com/file/d/1nb6YsafAH9UXZO-UgObMURmYeGfFbA47/view?usp=share_link</t>
  </si>
  <si>
    <t>https://drive.google.com/drive/folders/10vS_ruePnh-nlgeOxiLbpevYjap4Pcxe?usp=share_link</t>
  </si>
  <si>
    <t>42.932312, -71.994296</t>
  </si>
  <si>
    <t>Saufley Field</t>
  </si>
  <si>
    <t>12400 247th Ave S.E.
Sawyer, ND 58781
United States</t>
  </si>
  <si>
    <t>1 Air National Guard Rd, Scotia, NY 12302</t>
  </si>
  <si>
    <t>N, AS</t>
  </si>
  <si>
    <t>44.023069, -71.121359</t>
  </si>
  <si>
    <t>44875 N. Jefferson Ave, Mount Clemens, MI 48045</t>
  </si>
  <si>
    <t>AFFF used at Selfridge Air National Gaurd Base</t>
  </si>
  <si>
    <t>AFFF used at, or industrial emissions from Seneca Army Ammunition Plant</t>
  </si>
  <si>
    <t>AFFF used at Seymour Johnson Air Force Base</t>
  </si>
  <si>
    <t xml:space="preserve">Shamrock Technologies, Community Dr </t>
  </si>
  <si>
    <t>37.80587344155349, -87.6408629553146</t>
  </si>
  <si>
    <t>Shamrock Technologies, Industrial Park Dr</t>
  </si>
  <si>
    <t>37.80656578524999, -87.66320540987515</t>
  </si>
  <si>
    <t>Shamrock Technologies, N McKinley St</t>
  </si>
  <si>
    <t>37.853655, -121.265590</t>
  </si>
  <si>
    <t>AFFF used at Shaw Air Force Base</t>
  </si>
  <si>
    <t>39.578220, -85.799346</t>
  </si>
  <si>
    <t>AFFF used at Shepherd Field Air National Guard Base /  Eastern West Virginia Regional Airport</t>
  </si>
  <si>
    <t>AFFF used at Sheppard Air Force Base</t>
  </si>
  <si>
    <t>Shiawassee Sanitary Landfill</t>
  </si>
  <si>
    <t>Owosso Township, Michigan</t>
  </si>
  <si>
    <t>https://www.michigan.gov/pfasresponse/investigations/sites-aoi/shiawassee-county/shiawassee-sanitary-landfill</t>
  </si>
  <si>
    <t>https://drive.google.com/file/d/1iJsvjuriWZir6fTd6vZ-C8XDkZUeDp6e/view?usp=share_link</t>
  </si>
  <si>
    <t>Sierra Army Depot AAFES Express BX</t>
  </si>
  <si>
    <t>Arizona National Guard Western Army Aviation Training Site</t>
  </si>
  <si>
    <t>29.975214400546026, -81.51930442754697</t>
  </si>
  <si>
    <t>AFFF used at Sioux City Air National Guard Base / Sioux Gateway Municipal Airport</t>
  </si>
  <si>
    <t>AFFF used at Sioux Falls Regional Airport. The Sioux Falls Fire Department was responsible for fire protection at the airport from 1970 to 1991, when the South Dakota Air National Guard took over firefighting responsibilities at the airport, conducting tests and training primarily on its base near the southern end of the airport’s two runways.</t>
  </si>
  <si>
    <t>44.76919660685515, -69.70847896582046</t>
  </si>
  <si>
    <t>N, DB, KM verified (modified to next building over)</t>
  </si>
  <si>
    <t>44.08193439501721, -69.09240272417155</t>
  </si>
  <si>
    <t>43.249403, -70.920869</t>
  </si>
  <si>
    <t>Received leachate from landfills, located on Aiport Pkwy</t>
  </si>
  <si>
    <t>44.633610, -73.289346</t>
  </si>
  <si>
    <t>42.85931405565087, -71.96270521139824</t>
  </si>
  <si>
    <r>
      <rPr>
        <sz val="11"/>
        <color rgb="FF000000"/>
        <rFont val="Times New Roman"/>
      </rPr>
      <t xml:space="preserve">Superfund Site </t>
    </r>
    <r>
      <rPr>
        <u/>
        <sz val="11"/>
        <color rgb="FF1155CC"/>
        <rFont val="Times New Roman"/>
      </rPr>
      <t>https://cumulis.epa.gov/supercpad/SiteProfiles/index.cfm?fuseaction=second.Cleanup&amp;id=0101146#Status</t>
    </r>
  </si>
  <si>
    <t>Southeast Berrien County Landfill Authority</t>
  </si>
  <si>
    <t>https://www.michigan.gov/pfasresponse/investigations/sites-aoi/berrien-county/southeast-berrien-county-landfill-authority</t>
  </si>
  <si>
    <t>https://drive.google.com/file/d/1VjXk8cgpTkYmsIa2B4j0grLLqFkEE1fD/view?usp=share_link</t>
  </si>
  <si>
    <t>Southeastern Oakland County Resource Recovery Authority (SOCRRA) Avon Landfill</t>
  </si>
  <si>
    <t>Rochester Hills, Michigan</t>
  </si>
  <si>
    <t>https://www.michigan.gov/pfasresponse/investigations/sites-aoi/oakland-county/socrra</t>
  </si>
  <si>
    <t>https://drive.google.com/file/d/1tbwwA9zb88lAlRomWcbeTCM58_rmm9X-/view?usp=share_link</t>
  </si>
  <si>
    <t>https://drive.google.com/drive/folders/1dsJTD1E1LT7jr9eAIz2k9vG_5vkERP5k?usp=share_link</t>
  </si>
  <si>
    <r>
      <rPr>
        <sz val="11"/>
        <color rgb="FF000000"/>
        <rFont val="Times New Roman"/>
      </rPr>
      <t xml:space="preserve">Superfund Site </t>
    </r>
    <r>
      <rPr>
        <u/>
        <sz val="11"/>
        <color rgb="FF1155CC"/>
        <rFont val="Times New Roman"/>
      </rPr>
      <t>https://cumulis.epa.gov/supercpad/CurSites/csitinfo.cfm?id=0102037</t>
    </r>
    <r>
      <rPr>
        <sz val="11"/>
        <color rgb="FF000000"/>
        <rFont val="Times New Roman"/>
      </rPr>
      <t xml:space="preserve"> </t>
    </r>
  </si>
  <si>
    <t>Southwest Ottawa County Landfill Superfund Site</t>
  </si>
  <si>
    <t>Park Township, Michigan</t>
  </si>
  <si>
    <t>https://www.michigan.gov/pfasresponse/investigations/sites-aoi/ottawa-county/southwest-ottawa-county-landfill-superfund-site</t>
  </si>
  <si>
    <t>https://drive.google.com/file/d/1wWJ1pI3noB_Wov5l7GUwk4EqwTUez_3H/view?usp=share_link</t>
  </si>
  <si>
    <t>https://drive.google.com/drive/folders/11HASbhcJ7E9m3rHpH4VBGlroULCShvnH?usp=share_link</t>
  </si>
  <si>
    <t>Spartan Chemical Superfund Site</t>
  </si>
  <si>
    <t>https://www.michigan.gov/pfasresponse/investigations/sites-aoi/kent-county/spartan-chemical-superfund-site</t>
  </si>
  <si>
    <t>https://drive.google.com/file/d/1uyspNBVOuqKsM2DRE46yju2ZsbStosbn/view?usp=share_link</t>
  </si>
  <si>
    <t>https://drive.google.com/drive/folders/17U9zeecaC3b8iHFZ3itEmwKjqGNxOMXF?usp=share_link</t>
  </si>
  <si>
    <t>Spokane International Airport</t>
  </si>
  <si>
    <t>Spokane, Washington</t>
  </si>
  <si>
    <t>https://apps.ecology.wa.gov/cleanupsearch/site/16774</t>
  </si>
  <si>
    <t>https://drive.google.com/file/d/1KwPHXjQJksjBuQS183SOgJRJiNOjTpHB/view?usp=share_link</t>
  </si>
  <si>
    <t>https://drive.google.com/drive/folders/1t_vKD0QTsKAwWEVIbZDi5XfhQ6_Rer77?usp=share_link</t>
  </si>
  <si>
    <t>2535 Wolcott St., Ferndale, Oakland, MI,  48220</t>
  </si>
  <si>
    <t>Y BL it's a little off, KM verified</t>
  </si>
  <si>
    <t>39.84730426556847, -83.84315112442887</t>
  </si>
  <si>
    <t>SSG Isadore S. Jachman Reserve Center, Md.</t>
  </si>
  <si>
    <t>Owings Mills, Maryland</t>
  </si>
  <si>
    <t>https://drive.google.com/file/d/1RR7m215_Wwc0Uoj1-lzRpXbU0ak4uw5_/view?usp=share_link</t>
  </si>
  <si>
    <t>https://drive.google.com/drive/folders/1eUIq5miAlYF2npDMfKR0TxZEBSakA8Y9?usp=share_link</t>
  </si>
  <si>
    <t>https://drive.google.com/drive/folders/14Kh2JWWhuhWLU8DHjaTFHmASWs7qQltK?usp=share_link</t>
  </si>
  <si>
    <t>AFFF used at Stanly County Aiport / Air National Guard Base</t>
  </si>
  <si>
    <t>Stanton Wastewater Treatment Plan</t>
  </si>
  <si>
    <t>https://www.michigan.gov/pfasresponse/investigations/sites-aoi/montcalm-county/stanton-wwtp</t>
  </si>
  <si>
    <t>https://drive.google.com/file/d/1YZ2tKZYleJ17CWkqqVOqn7FqxFyiuPtR/view?usp=share_link</t>
  </si>
  <si>
    <t>43.03435152078158, -85.58685337119044</t>
  </si>
  <si>
    <r>
      <rPr>
        <sz val="11"/>
        <color rgb="FF000000"/>
        <rFont val="Times New Roman"/>
      </rPr>
      <t xml:space="preserve">This site was a licensed waste disposal facility from 1966 to 1976. This is a State-led Superfund site. The study area is approximately 800 acres of wooded, agricultural, and residential properties. Waste Management of Michigan Inc., (WMMI) is the liable party for this site. 
</t>
    </r>
    <r>
      <rPr>
        <i/>
        <sz val="11"/>
        <color rgb="FF000000"/>
        <rFont val="Times New Roman"/>
      </rPr>
      <t>(MPART, 4.21.20 - State Disposal Superfund Site)</t>
    </r>
  </si>
  <si>
    <t>State Secondary Complex</t>
  </si>
  <si>
    <t>Dimondale, Michigan</t>
  </si>
  <si>
    <t>https://www.michigan.gov/pfasresponse/investigations/sites-aoi/eaton-county/state-secondary-complex</t>
  </si>
  <si>
    <t>https://drive.google.com/file/d/1fbXhRJosx5uEIaY0SUWd38yybNe95e63/view?usp=share_link</t>
  </si>
  <si>
    <t>https://drive.google.com/drive/folders/1LgumxujazKHPjlyQt9UqT6DmFSJMMRx5?usp=share_link</t>
  </si>
  <si>
    <t>23780 470th Ave, Morris, MN 56267</t>
  </si>
  <si>
    <t>43.453638, -70.539513</t>
  </si>
  <si>
    <r>
      <rPr>
        <u/>
        <sz val="11"/>
        <color rgb="FF0000FF"/>
        <rFont val="Times New Roman"/>
      </rPr>
      <t xml:space="preserve">https://static1.squarespace.com/static/54806478e4b0dc44e1698e88/t/5ca63d174e17b678ceb3fa04/1554398523124/MaineDEPMalinowski-MEDairyPFASSite-SLIDES--AEHSConf-16Oct2018.pdf
</t>
    </r>
    <r>
      <rPr>
        <u/>
        <sz val="11"/>
        <color rgb="FF1155CC"/>
        <rFont val="Times New Roman"/>
      </rPr>
      <t>https://www.fosters.com/news/20190319/dairy-farm-ruined-by-pfas-contaminants</t>
    </r>
  </si>
  <si>
    <t>41.352398, -72.257501</t>
  </si>
  <si>
    <t xml:space="preserve">Storyland Amusement Park </t>
  </si>
  <si>
    <t>44.115993, -71.183701</t>
  </si>
  <si>
    <t>Stroh Parking Structure</t>
  </si>
  <si>
    <t>https://www.michigan.gov/pfasresponse/investigations/sites-aoi/wayne-county/stroh-parking-structure</t>
  </si>
  <si>
    <t>https://drive.google.com/file/d/1BOVyK9OvPAMcRr0w5nt2X4FhJbi3Qj5O/view?usp=share_link</t>
  </si>
  <si>
    <r>
      <rPr>
        <sz val="11"/>
        <color rgb="FF000000"/>
        <rFont val="Times New Roman"/>
      </rPr>
      <t xml:space="preserve">AFFF used during training drills at the Stuart fire department and airport </t>
    </r>
    <r>
      <rPr>
        <i/>
        <sz val="11"/>
        <color rgb="FF000000"/>
        <rFont val="Times New Roman"/>
      </rPr>
      <t>(Smith - Sunshine State News - 1.18.2019)</t>
    </r>
  </si>
  <si>
    <t>AFFF used at Suffolk County Firematics Training Facility</t>
  </si>
  <si>
    <t>AFFF used at Sugarloaf Fire Department</t>
  </si>
  <si>
    <t>Y DS</t>
  </si>
  <si>
    <t>Firefighting foam used at Birmingham International Airport/ANGB</t>
  </si>
  <si>
    <t>AFFF used at Suncor oil refinery</t>
  </si>
  <si>
    <t>N, DB 9/28/22, KM verified</t>
  </si>
  <si>
    <t>46.69002452588606, -92.07034380125938</t>
  </si>
  <si>
    <t>Techni-Comp</t>
  </si>
  <si>
    <t>https://www.michigan.gov/pfasresponse/investigations/sites-aoi/st-clair-county/techni-comp</t>
  </si>
  <si>
    <t>https://drive.google.com/file/d/1ism9L9diN4cjNpuO3Tin-QzHHzRUGPUS/view?usp=share_link</t>
  </si>
  <si>
    <t xml:space="preserve">Source of contamination was chromium plating line. </t>
  </si>
  <si>
    <t>37701 Ottawa Rd, Le Sueur, MN 56058</t>
  </si>
  <si>
    <r>
      <rPr>
        <sz val="11"/>
        <color theme="1"/>
        <rFont val="Times New Roman"/>
      </rPr>
      <t xml:space="preserve">From 1977 – 1982, the site was occupied by a plastics molder and painter, then starting in 1982 it operated a plastic compounding business.  The plastic creation process included the addition of flame-retardants. </t>
    </r>
    <r>
      <rPr>
        <i/>
        <sz val="11"/>
        <color theme="1"/>
        <rFont val="Times New Roman"/>
      </rPr>
      <t>(MPART 7.1.19)</t>
    </r>
  </si>
  <si>
    <t>43.87852294726452, -71.65382824294197</t>
  </si>
  <si>
    <t>43.030686, -71.111487</t>
  </si>
  <si>
    <t>AFFF used at Tinker Air Force Base</t>
  </si>
  <si>
    <r>
      <rPr>
        <sz val="11"/>
        <color rgb="FF000000"/>
        <rFont val="Times New Roman"/>
      </rPr>
      <t xml:space="preserve">Superfund Site </t>
    </r>
    <r>
      <rPr>
        <u/>
        <sz val="11"/>
        <color rgb="FF1155CC"/>
        <rFont val="Times New Roman"/>
      </rPr>
      <t>https://cumulis.epa.gov/supercpad/cursites/csitinfo.cfm?id=0101106</t>
    </r>
    <r>
      <rPr>
        <sz val="11"/>
        <color rgb="FF000000"/>
        <rFont val="Times New Roman"/>
      </rPr>
      <t xml:space="preserve"> </t>
    </r>
  </si>
  <si>
    <t>Toefco Engineered Coating Systems Inc.</t>
  </si>
  <si>
    <t>https://www.michigan.gov/pfasresponse/investigations/sites-aoi/berrien-county/toefco-engineered-coating-systems</t>
  </si>
  <si>
    <t>https://drive.google.com/file/d/1yMLFlmfTJfbR3Dj5ugY6hpKOv-Ow1D4c/view?usp=share_link</t>
  </si>
  <si>
    <t>https://drive.google.com/drive/folders/1Y-JURbJXIHWhJtgACCL6zVifwijsYAMY?usp=share_link</t>
  </si>
  <si>
    <t>AFFF used at Toledo Express Airport / Toledo Air National Guard Base</t>
  </si>
  <si>
    <t>43.936776458076174, -69.91475478292635</t>
  </si>
  <si>
    <t xml:space="preserve">Y, AS, </t>
  </si>
  <si>
    <t>606 Hannah Avenue, Traverse City, MI 49686</t>
  </si>
  <si>
    <t>N, DB, just a little off, but labeled as a bake shop, KM changed from 38.26951039920153, -121.94764514338262 to 38.262965, -121.944464, but all basically the same</t>
  </si>
  <si>
    <t>38.262965, -121.944464</t>
  </si>
  <si>
    <t>AFFF used Travis Air Force Base</t>
  </si>
  <si>
    <t>Tri-City Recycling and Disposal Facility - Messman Site</t>
  </si>
  <si>
    <t>Carsonville, Michigan</t>
  </si>
  <si>
    <t>https://www.michigan.gov/pfasresponse/investigations/sites-aoi/sanilac-county/tri-city-recycling-and-disposal-facility-messman-site</t>
  </si>
  <si>
    <t>https://drive.google.com/file/d/1MJty3Ji7Sdz3LozRHvW05sCTGYSNOG7P/view?usp=share_link</t>
  </si>
  <si>
    <t>https://drive.google.com/drive/folders/1Dy5Rmov1X75iDqo22Z-bDVWQZjgC4wc8?usp=share_link</t>
  </si>
  <si>
    <t>Tri-County Airport Jet Engine Crash</t>
  </si>
  <si>
    <t>Pasco Airport, Tri-Cities Airport</t>
  </si>
  <si>
    <t>Pasco, Washington</t>
  </si>
  <si>
    <t>https://apps.ecology.wa.gov/cleanupsearch/site/16738</t>
  </si>
  <si>
    <t>https://drive.google.com/file/d/1jMcmt6UCQOzGA-sxzqhhavJpeq5mLAiv/view?usp=share_link</t>
  </si>
  <si>
    <t>https://drive.google.com/drive/folders/1lznZXrykCc6TOsRw5hALEcK5bPsFGadI?usp=share_link</t>
  </si>
  <si>
    <t>43.239730, -72.170712</t>
  </si>
  <si>
    <t>42.803383, -72.185897</t>
  </si>
  <si>
    <t>AFFF used at Truax Field ANGB and Dane County Regional Airport</t>
  </si>
  <si>
    <t>Truax Field Air National Guard Base</t>
  </si>
  <si>
    <t>N, AC, old points were the sampling location; corrected point is the Truax Field Air National Guard Base, KM verified</t>
  </si>
  <si>
    <t>43.133637, -89.334609</t>
  </si>
  <si>
    <t>Firefighting foam used at Tucson International Airport and Air National Guard Base</t>
  </si>
  <si>
    <t>43.70356814585058, -71.25279421678502</t>
  </si>
  <si>
    <t>34.05691489295274, -118.25049860777017</t>
  </si>
  <si>
    <t>AFFF used at Tulsa International Airport / Air National Guard Base</t>
  </si>
  <si>
    <t>AFFF used at Tyndall Air Force Base</t>
  </si>
  <si>
    <t>Y, DB,  9/28/22 it's on route 113 and I think it's a former landfill</t>
  </si>
  <si>
    <t>AFFF used at Fort McCoy</t>
  </si>
  <si>
    <t>AFFF used at Former Fort Severn - (currently) US Naval Academy</t>
  </si>
  <si>
    <t>9000 Roselawn St, Detroit, MI, 48204</t>
  </si>
  <si>
    <t>Van Etten Lake, Oscoda, MI</t>
  </si>
  <si>
    <t>AFFF used at Vance Air Force Base / Kegelman Auxiliary Field</t>
  </si>
  <si>
    <t>AFFF used at Vandenberg Air Force Base</t>
  </si>
  <si>
    <t>44.44949137, -69.61360591</t>
  </si>
  <si>
    <t>Venice Park Recycling and Disposal Facility</t>
  </si>
  <si>
    <t>Lennon, Michigan</t>
  </si>
  <si>
    <t>https://www.michigan.gov/pfasresponse/investigations/sites-aoi/shiawassee-county/venice-park-recycling-and-disposal-facility</t>
  </si>
  <si>
    <t>https://drive.google.com/file/d/1b80SRJopJ7r50Sbe9p1xtRc1TpAMmByO/view?usp=share_link</t>
  </si>
  <si>
    <t>https://drive.google.com/drive/folders/1EEyYaeMVhN5u9a3CYUM7451j9j3kpAWb?usp=share_link</t>
  </si>
  <si>
    <t>N, DB, KM switched to original coordinates</t>
  </si>
  <si>
    <t>44.504692, -70.236796</t>
  </si>
  <si>
    <t>30.411639614405622, -87.25001810212737</t>
  </si>
  <si>
    <t>AFFF used at Volk Field ANGB</t>
  </si>
  <si>
    <t>42.453663, -71.425687</t>
  </si>
  <si>
    <t>15907 608th St, Kellogg, MN 55945</t>
  </si>
  <si>
    <t>10542 170th St, Wadena, MN 56482</t>
  </si>
  <si>
    <t>45.029480465648604, -89.18307206120886</t>
  </si>
  <si>
    <t>43.54180273472176, -71.02747652523564</t>
  </si>
  <si>
    <t>Walhalla, North Dakota</t>
  </si>
  <si>
    <t>48.916225, -97.90990</t>
  </si>
  <si>
    <t>N BL, KM called and got the coordinates</t>
  </si>
  <si>
    <t>Walker Landfill</t>
  </si>
  <si>
    <t>Washington, Michigan</t>
  </si>
  <si>
    <t>https://www.michigan.gov/pfasresponse/investigations/sites-aoi/macomb-county/walker-landfill</t>
  </si>
  <si>
    <t>https://drive.google.com/drive/u/1/folders/1vqLfxuIro25W0PLEaPhQQERC8s7jVyGV</t>
  </si>
  <si>
    <t>4524 44th St NW, Hackensack, MN 56452</t>
  </si>
  <si>
    <t>43.81008515504815, -70.22995228177263</t>
  </si>
  <si>
    <t>N BL its a little off, KM edited and verified</t>
  </si>
  <si>
    <t>43.133216352467144, -89.3344849836611</t>
  </si>
  <si>
    <t>42.810637, -71.263334</t>
  </si>
  <si>
    <t>Warner-Lambert Company LLC</t>
  </si>
  <si>
    <t>https://www.michigan.gov/pfasresponse/investigations/sites-aoi/ottawa-county/warner-lambert-company-llc</t>
  </si>
  <si>
    <t>https://drive.google.com/file/d/1CQ5YVa42J5DwmwXQZuLky2ipWqsaYIrG/view?usp=share_link</t>
  </si>
  <si>
    <t>https://drive.google.com/drive/folders/1znsI2OFZfPVsdjDA36d83d14Q91BkjNJ?usp=share_link</t>
  </si>
  <si>
    <t>43.94313485530076, -71.89597024242427</t>
  </si>
  <si>
    <t>32360 Warkop Ave, Warren, MI 48093</t>
  </si>
  <si>
    <t>A public water supply well (Fire District 2) which supplied water to 400 people and several private drinking water wells were contaminated with PFAS above the standard, associated from the Warren Wire facility. The site is now owned by Mack Molding.</t>
  </si>
  <si>
    <t>31080 State Hwy 13, Waseca, MN 56093</t>
  </si>
  <si>
    <t>43.15662549615195, -72.07283679640892</t>
  </si>
  <si>
    <t>290 Monroe St, Saline, MI 48176</t>
  </si>
  <si>
    <t>76499 MN-60, St James, MN 56081</t>
  </si>
  <si>
    <t>Watson Township Dump</t>
  </si>
  <si>
    <t>Martin, Michigan</t>
  </si>
  <si>
    <t>https://www.michigan.gov/pfasresponse/investigations/sites-aoi/allegan-county/watson-township-dump</t>
  </si>
  <si>
    <t>https://drive.google.com/drive/u/1/folders/1pLw9Bg9HotVHjw9MAUCZy410-NQPxuk4</t>
  </si>
  <si>
    <t>36.91782902854271, -121.81235397221585</t>
  </si>
  <si>
    <t>Wayne Disposal Site 1 Landfill</t>
  </si>
  <si>
    <t>https://www.michigan.gov/pfasresponse/investigations/sites-aoi/wayne-county/wayne-disposal-site-1-landfill</t>
  </si>
  <si>
    <t>https://drive.google.com/file/d/1FK_SowNkwIMI2pLTVOr2yAgMUKvM8KeD/view?usp=share_link</t>
  </si>
  <si>
    <t>43.11900771115758, -71.71366141309217</t>
  </si>
  <si>
    <t>38.147913844949706, -76.42615241478924</t>
  </si>
  <si>
    <t>42.495289, -71.131244</t>
  </si>
  <si>
    <t xml:space="preserve">N, AS, Moved Slightly </t>
  </si>
  <si>
    <t>43.847746, -71.909647</t>
  </si>
  <si>
    <t>Werkner Road Landfill</t>
  </si>
  <si>
    <t>Chelsea, Michigan</t>
  </si>
  <si>
    <t>https://www.michigan.gov/pfasresponse/investigations/sites-aoi/washtenaw-county/werkner-road-landfill</t>
  </si>
  <si>
    <t>https://drive.google.com/file/d/1lQMISDfnG9nMpgWY5JUp7p4pOsMErnhl/view?usp=share_link</t>
  </si>
  <si>
    <t>https://drive.google.com/drive/folders/1eVRowiJfmEO7OWROalUoI19yvBstfKBI?usp=share_link</t>
  </si>
  <si>
    <t>30.468866767500625, -86.63562989163508</t>
  </si>
  <si>
    <t>West KL Avenue Landfill</t>
  </si>
  <si>
    <t>https://www.michigan.gov/pfasresponse/investigations/sites-aoi/kalamazoo-county/west-kl-avenue-landfill</t>
  </si>
  <si>
    <t xml:space="preserve">West Point Range Opperations </t>
  </si>
  <si>
    <t>AFFF used at Westchester County Airport</t>
  </si>
  <si>
    <t>41.972903, -71.593596</t>
  </si>
  <si>
    <t>AFFF used at Westover Air Reserve Base</t>
  </si>
  <si>
    <t>Westside Recycling and Disposal Facility</t>
  </si>
  <si>
    <t>Three Rivers, Michigan</t>
  </si>
  <si>
    <t>https://www.michigan.gov/pfasresponse/investigations/sites-aoi/st-joseph-county/westside-recycling-and-disposal-facility</t>
  </si>
  <si>
    <t>https://drive.google.com/file/d/1oM8AaH6SPkO8G_NoPMvpz-sGfOGYEpu7/view?usp=share_link</t>
  </si>
  <si>
    <t>https://drive.google.com/drive/folders/1a7MhsP1HFiVV2POw7_Ju8m-5h-JaXLoz?usp=share_link</t>
  </si>
  <si>
    <t>White Lake Landfill</t>
  </si>
  <si>
    <t>https://www.michigan.gov/pfasresponse/investigations/sites-aoi/muskegon-county/white-lake-landfill</t>
  </si>
  <si>
    <t>https://drive.google.com/drive/u/1/folders/10pEAqgpzTlpn8l0Ox2s3rYF-p0bWh_kO</t>
  </si>
  <si>
    <t>Seavey Street Laundromat</t>
  </si>
  <si>
    <t>44.052441, -71.124672</t>
  </si>
  <si>
    <t>White Pigeon Paper Company</t>
  </si>
  <si>
    <t>15781 River St, White Pigeon, MI 49099</t>
  </si>
  <si>
    <t>AFFF used at Whiteman Air Force Base</t>
  </si>
  <si>
    <t>AFFF used at Will Rogers Air National Guard Base</t>
  </si>
  <si>
    <t>5176 134th Ave NW, Williston, ND 58801</t>
  </si>
  <si>
    <t>Willow Boulevard Landfill</t>
  </si>
  <si>
    <t>44.59283096726534, -70.21310673171567</t>
  </si>
  <si>
    <r>
      <rPr>
        <u/>
        <sz val="11"/>
        <color rgb="FF1155CC"/>
        <rFont val="Times New Roman"/>
      </rPr>
      <t>https://nhdes.maps.arcgis.com/apps/View/index.html?appid=66770bef141c43a98a445c54a17720e2&amp;extent=-73.5743</t>
    </r>
    <r>
      <rPr>
        <u/>
        <sz val="11"/>
        <color rgb="FF1155CC"/>
        <rFont val="Times New Roman"/>
      </rPr>
      <t>,42.5413,-69.6852,45.4593</t>
    </r>
  </si>
  <si>
    <t>A discharge of regulated contaminants (PFOA and PFOS) appears to have occurred at 2 North Lowell Road (Senior Center). The affected area comprises Windham Senior Center, Windham Town Hall, MacThompson Realty Inc., 5 N. Lowell Rd, 9 N. Lowell Road, Windham Fire Station, Windham Police Station, 4 Fellows Road, 8 Fellows Road, 9 Indian Rock Road, 13-15 Indian Rock Road, 17 Indian Rock Road, 19 Indian Rock Road, 25 Indian Rock Road, 29 Indian Rock Road, 30 Indian Rock Road, Howie Glynn &amp; Sons Convenience, JP Kids Daycare, Windham Presbyterian Church, Windham Terrace Apartments, 1-12 Collins Brook Road, 5 Newfound Road, 9 Camelot Road, 15 3rd Street, 3 Spruce Road, 10-59 Ministerial Road, 2-6 Pine Brook Road, 4 Gaumont Road, 1-3 Elm Street</t>
  </si>
  <si>
    <t>2059 Charms Road, Wixom, MI 48393</t>
  </si>
  <si>
    <t>1855 House St NE, Belmont, MI 49306</t>
  </si>
  <si>
    <r>
      <rPr>
        <sz val="11"/>
        <color rgb="FF000000"/>
        <rFont val="Times New Roman"/>
      </rPr>
      <t xml:space="preserve">The Belmont-House Street area consists of a former licensed disposal facility owned and operated by Wolverine World Wide (Wolverine) at 1855 House Street in Plainfield Township, a suspected disposal area in the Wolven/Jewell area north of 10 Mile Road in Algoma Township, and Michigan Department of Environment, Great Lakes, and Energy (EGLE) investigations into several citizen-reported unregulated dump sites across three townships in northern Kent County. </t>
    </r>
    <r>
      <rPr>
        <i/>
        <sz val="11"/>
        <color rgb="FF000000"/>
        <rFont val="Times New Roman"/>
      </rPr>
      <t>(MPART 6.6.2019)</t>
    </r>
  </si>
  <si>
    <t>Wolverine Sole Plant</t>
  </si>
  <si>
    <t>Rockford, Michigan</t>
  </si>
  <si>
    <t>https://www.michigan.gov/pfasresponse/investigations/sites-aoi/kent-county/wolverine-sole-plant</t>
  </si>
  <si>
    <t>https://drive.google.com/file/d/1ztKeNumfDziEIrXA_rYbQuNWqJOoJcBD/view?usp=share_link</t>
  </si>
  <si>
    <t>https://drive.google.com/drive/folders/16k9q_GfKDxIlkLwYq5hYoOsOeFXo_I51?usp=share_link</t>
  </si>
  <si>
    <t>37 Courtland St, Rockford, MI 49341</t>
  </si>
  <si>
    <t>Wood Island Landfill</t>
  </si>
  <si>
    <t>Wetmore, Michigan</t>
  </si>
  <si>
    <t>https://www.michigan.gov/pfasresponse/investigations/sites-aoi/alger-county/wood-island-landfill</t>
  </si>
  <si>
    <t>https://drive.google.com/file/d/1xqETO0mbp-gdktIht3Xiu7IJfCQFcjJN/view?usp=share_link</t>
  </si>
  <si>
    <t>https://drive.google.com/drive/folders/1nyUEJqmj3ZOKMkBQT7QyLH8yOSyG1A8p?usp=share_link</t>
  </si>
  <si>
    <t>42.614360080603106, -89.38725773728686</t>
  </si>
  <si>
    <r>
      <rPr>
        <sz val="11"/>
        <color rgb="FF000000"/>
        <rFont val="Times New Roman"/>
      </rPr>
      <t xml:space="preserve">"Behr concluded in 2002 that some compounds were leaching from the landfill into the neighboring wells. As a result of Behr’s conclusion, the MDEP installed water treatment systems on the affected wells."
</t>
    </r>
    <r>
      <rPr>
        <u/>
        <sz val="11"/>
        <color rgb="FF1155CC"/>
        <rFont val="Times New Roman"/>
      </rPr>
      <t>https://www.courts.maine.gov/opinions_orders/supreme/lawcourt/2014/14me42li.pdf</t>
    </r>
  </si>
  <si>
    <t>327 Old Ferry Rd, Brattleboro, VT 05301</t>
  </si>
  <si>
    <t>2350 Ivanrest Ave, Wyoming, MI 49418</t>
  </si>
  <si>
    <t>Y-12 National Security Complex</t>
  </si>
  <si>
    <t>Yakima, Washington</t>
  </si>
  <si>
    <t>https://drive.google.com/file/d/1qabRg4MhXX3CUIl9ej8lDrW1FIizqC2y/view?usp=share_link</t>
  </si>
  <si>
    <t>https://drive.google.com/drive/folders/1mRRhgIzNBREH-lzkvTHPSlbwfO5bgiee?usp=share_link</t>
  </si>
  <si>
    <t>AFFF was used at Yakutat Airport</t>
  </si>
  <si>
    <t>2777 State St, Ypsilanti, MI 48198</t>
  </si>
  <si>
    <t>Vienna, OH 44473</t>
  </si>
  <si>
    <t>32.979519, -114.267397</t>
  </si>
  <si>
    <t>Zellar Residuals Management Area</t>
  </si>
  <si>
    <t>https://www.michigan.gov/pfasresponse/investigations/sites-aoi/schoolcraft-county/zellar-residuals-management-area</t>
  </si>
  <si>
    <t>https://drive.google.com/file/d/1DQzlOpsTYdr1qkmROByCInMHOdGgViXR/view?usp=share_link</t>
  </si>
  <si>
    <t>Map ID</t>
  </si>
  <si>
    <t>**SSI loc (combo of col A and C)</t>
  </si>
  <si>
    <t>SSI editloc (when F shows #ERROR!)</t>
  </si>
  <si>
    <t>Latitude (4/2/21)</t>
  </si>
  <si>
    <t>Longitude (4/2/21)</t>
  </si>
  <si>
    <t>CHECK (Y=yes, X=no), Initals</t>
  </si>
  <si>
    <t>What should it change to?</t>
  </si>
  <si>
    <t>Address</t>
  </si>
  <si>
    <t>Suspected contamination source(s) as reported by news media and/or government documents</t>
  </si>
  <si>
    <t>Suspected source URL</t>
  </si>
  <si>
    <r>
      <rPr>
        <b/>
        <i/>
        <sz val="11"/>
        <color rgb="FF666666"/>
        <rFont val="Times New Roman"/>
      </rPr>
      <t xml:space="preserve">**Historical PFOA and PFOS Testing Results [no longer updated]: 
</t>
    </r>
    <r>
      <rPr>
        <sz val="11"/>
        <color rgb="FF666666"/>
        <rFont val="Times New Roman"/>
      </rPr>
      <t xml:space="preserve">Affected water body/source [date sampled]:
 -PFOA= detection level in ppt  
 -PFOS= detection level in ppt 
</t>
    </r>
    <r>
      <rPr>
        <b/>
        <i/>
        <sz val="11"/>
        <color rgb="FF666666"/>
        <rFont val="Times New Roman"/>
      </rPr>
      <t>(</t>
    </r>
    <r>
      <rPr>
        <sz val="11"/>
        <color rgb="FF666666"/>
        <rFont val="Times New Roman"/>
      </rPr>
      <t>citation</t>
    </r>
    <r>
      <rPr>
        <b/>
        <i/>
        <sz val="11"/>
        <color rgb="FF666666"/>
        <rFont val="Times New Roman"/>
      </rPr>
      <t>)</t>
    </r>
  </si>
  <si>
    <r>
      <rPr>
        <b/>
        <i/>
        <sz val="11"/>
        <color rgb="FF666666"/>
        <rFont val="Times New Roman"/>
      </rPr>
      <t xml:space="preserve">**Discovery party: </t>
    </r>
    <r>
      <rPr>
        <sz val="11"/>
        <color rgb="FF666666"/>
        <rFont val="Times New Roman"/>
      </rPr>
      <t>Categorical: community/private, DoD/military, academic/research, EPA (includes UCMR), state agency, legal, industry</t>
    </r>
  </si>
  <si>
    <r>
      <rPr>
        <b/>
        <i/>
        <sz val="11"/>
        <color rgb="FF666666"/>
        <rFont val="Times New Roman"/>
      </rPr>
      <t xml:space="preserve">Date of social discovery: </t>
    </r>
    <r>
      <rPr>
        <sz val="11"/>
        <color rgb="FF666666"/>
        <rFont val="Times New Roman"/>
      </rPr>
      <t>When information was publicly released</t>
    </r>
  </si>
  <si>
    <r>
      <rPr>
        <b/>
        <i/>
        <sz val="11"/>
        <color rgb="FF666666"/>
        <rFont val="Times New Roman"/>
      </rPr>
      <t xml:space="preserve">Regulation and Governmental Response </t>
    </r>
    <r>
      <rPr>
        <i/>
        <sz val="11"/>
        <color rgb="FF666666"/>
        <rFont val="Times New Roman"/>
      </rPr>
      <t>(only update info that isn't available on a gov't website; if there is a gov't website documenting their response, put the link in the next column)</t>
    </r>
  </si>
  <si>
    <r>
      <rPr>
        <b/>
        <i/>
        <sz val="11"/>
        <color rgb="FF666666"/>
        <rFont val="Times New Roman"/>
      </rPr>
      <t>Federal/State/Local online resources:</t>
    </r>
    <r>
      <rPr>
        <sz val="11"/>
        <color rgb="FF666666"/>
        <rFont val="Times New Roman"/>
      </rPr>
      <t xml:space="preserve"> web address</t>
    </r>
  </si>
  <si>
    <r>
      <rPr>
        <b/>
        <i/>
        <sz val="11"/>
        <color rgb="FF666666"/>
        <rFont val="Times New Roman"/>
      </rPr>
      <t xml:space="preserve">**Placeholder for demographic variables: </t>
    </r>
    <r>
      <rPr>
        <sz val="11"/>
        <color rgb="FF666666"/>
        <rFont val="Times New Roman"/>
      </rPr>
      <t>waiting for decisions on this</t>
    </r>
  </si>
  <si>
    <r>
      <rPr>
        <b/>
        <i/>
        <sz val="11"/>
        <color rgb="FF666666"/>
        <rFont val="Times New Roman"/>
      </rPr>
      <t xml:space="preserve">**Local community group formed: </t>
    </r>
    <r>
      <rPr>
        <sz val="11"/>
        <color rgb="FF666666"/>
        <rFont val="Times New Roman"/>
      </rPr>
      <t>qualitative description: name, who they represent, leaders' names and demographics (if available), history/timeline of group</t>
    </r>
  </si>
  <si>
    <r>
      <rPr>
        <b/>
        <i/>
        <sz val="11"/>
        <color rgb="FF666666"/>
        <rFont val="Times New Roman"/>
      </rPr>
      <t xml:space="preserve">**Membership in PFAS Coalition: </t>
    </r>
    <r>
      <rPr>
        <sz val="11"/>
        <color rgb="FF666666"/>
        <rFont val="Times New Roman"/>
      </rPr>
      <t>Yes/No - with date updated</t>
    </r>
  </si>
  <si>
    <r>
      <rPr>
        <b/>
        <i/>
        <sz val="11"/>
        <color rgb="FF666666"/>
        <rFont val="Times New Roman"/>
      </rPr>
      <t xml:space="preserve">**Social media presence: </t>
    </r>
    <r>
      <rPr>
        <sz val="11"/>
        <color rgb="FF666666"/>
        <rFont val="Times New Roman"/>
      </rPr>
      <t>list all accounts and describe presence: FaceBook, Twitter, Instagram, others</t>
    </r>
  </si>
  <si>
    <r>
      <rPr>
        <b/>
        <i/>
        <sz val="11"/>
        <color rgb="FF666666"/>
        <rFont val="Times New Roman"/>
      </rPr>
      <t xml:space="preserve">**New/Clean Drinking Water provided: </t>
    </r>
    <r>
      <rPr>
        <sz val="11"/>
        <color rgb="FF666666"/>
        <rFont val="Times New Roman"/>
      </rPr>
      <t>Yes/No - can include bottled water, adding filtration to municipal water source, adding filtration to private wells, switching to new water source</t>
    </r>
  </si>
  <si>
    <r>
      <rPr>
        <b/>
        <i/>
        <sz val="11"/>
        <color rgb="FF666666"/>
        <rFont val="Times New Roman"/>
      </rPr>
      <t xml:space="preserve">**State-adopted water advisory levels or guidelines: </t>
    </r>
    <r>
      <rPr>
        <sz val="11"/>
        <color rgb="FF666666"/>
        <rFont val="Times New Roman"/>
      </rPr>
      <t>don't fill this in until we're ready for quantitative analysis</t>
    </r>
  </si>
  <si>
    <r>
      <rPr>
        <b/>
        <i/>
        <sz val="11"/>
        <color rgb="FF666666"/>
        <rFont val="Times New Roman"/>
      </rPr>
      <t>**# UCMR sites in state</t>
    </r>
    <r>
      <rPr>
        <sz val="11"/>
        <color rgb="FF666666"/>
        <rFont val="Times New Roman"/>
      </rPr>
      <t>: # of facilities with UCMR results for PFAS over MRL</t>
    </r>
  </si>
  <si>
    <r>
      <rPr>
        <b/>
        <i/>
        <sz val="11"/>
        <color rgb="FF666666"/>
        <rFont val="Times New Roman"/>
      </rPr>
      <t xml:space="preserve">**Water or fish advisories at local level: DON'T UPDATE FOR NOW; </t>
    </r>
    <r>
      <rPr>
        <sz val="11"/>
        <color rgb="FF666666"/>
        <rFont val="Times New Roman"/>
      </rPr>
      <t>site specific, describe advisories, include date</t>
    </r>
  </si>
  <si>
    <r>
      <rPr>
        <b/>
        <i/>
        <sz val="11"/>
        <color rgb="FF666666"/>
        <rFont val="Times New Roman"/>
      </rPr>
      <t>**Local political leadership:</t>
    </r>
    <r>
      <rPr>
        <sz val="11"/>
        <color rgb="FF666666"/>
        <rFont val="Times New Roman"/>
      </rPr>
      <t xml:space="preserve"> MORE FOR CASE STUDY so no need to systematically update; qualitative description of support from/engagement with local regulatory or legislative leaders</t>
    </r>
  </si>
  <si>
    <r>
      <rPr>
        <b/>
        <i/>
        <sz val="11"/>
        <color rgb="FF666666"/>
        <rFont val="Times New Roman"/>
      </rPr>
      <t>**State Governor political party at time of discovery:</t>
    </r>
    <r>
      <rPr>
        <sz val="11"/>
        <color rgb="FF666666"/>
        <rFont val="Times New Roman"/>
      </rPr>
      <t xml:space="preserve"> Democrat/Republican/Independent</t>
    </r>
  </si>
  <si>
    <r>
      <rPr>
        <b/>
        <i/>
        <sz val="11"/>
        <color rgb="FF666666"/>
        <rFont val="Times New Roman"/>
      </rPr>
      <t>**Media coverage:</t>
    </r>
    <r>
      <rPr>
        <sz val="11"/>
        <color rgb="FF666666"/>
        <rFont val="Times New Roman"/>
      </rPr>
      <t xml:space="preserve"> ** on hold - FOR CASE STUDIES, not overall quantitative analysis - Number of newspaper articles in Access World News, (PFOA or  PFOS or PFAS or PFNA or GenX or PFCs or perfluoroalkyl) and ("city") and  ("state")</t>
    </r>
  </si>
  <si>
    <r>
      <rPr>
        <b/>
        <i/>
        <sz val="11"/>
        <color rgb="FF666666"/>
        <rFont val="Times New Roman"/>
      </rPr>
      <t xml:space="preserve">**Last update date: </t>
    </r>
    <r>
      <rPr>
        <i/>
        <sz val="11"/>
        <color rgb="FF666666"/>
        <rFont val="Times New Roman"/>
      </rPr>
      <t>MM/DD/YYYY**</t>
    </r>
  </si>
  <si>
    <r>
      <rPr>
        <b/>
        <i/>
        <sz val="11"/>
        <color rgb="FF666666"/>
        <rFont val="Times New Roman"/>
      </rPr>
      <t xml:space="preserve">**Last update details: </t>
    </r>
    <r>
      <rPr>
        <i/>
        <sz val="11"/>
        <color rgb="FF666666"/>
        <rFont val="Times New Roman"/>
      </rPr>
      <t>initials, columns**</t>
    </r>
  </si>
  <si>
    <t>y DS</t>
  </si>
  <si>
    <r>
      <rPr>
        <sz val="11"/>
        <color theme="1"/>
        <rFont val="Times New Roman"/>
      </rPr>
      <t xml:space="preserve">Possible use of AFFF by Robinson Township Fire Department, however, no historical use in the area has been known and no definite source has been confirmed. </t>
    </r>
    <r>
      <rPr>
        <i/>
        <sz val="11"/>
        <color theme="1"/>
        <rFont val="Times New Roman"/>
      </rPr>
      <t>(MPART 7.18.19)</t>
    </r>
  </si>
  <si>
    <r>
      <rPr>
        <sz val="11"/>
        <color theme="1"/>
        <rFont val="Times New Roman"/>
      </rPr>
      <t xml:space="preserve">Robinson Elementary School drinking water [Sept-Oct 2018]:
 -Total PFAS= 144-171 ppt 
</t>
    </r>
    <r>
      <rPr>
        <i/>
        <sz val="11"/>
        <color theme="1"/>
        <rFont val="Times New Roman"/>
      </rPr>
      <t>(MPART 7.18.19), (Lofton - MLive - 2.11.19)</t>
    </r>
    <r>
      <rPr>
        <sz val="11"/>
        <color theme="1"/>
        <rFont val="Times New Roman"/>
      </rPr>
      <t xml:space="preserve">
Monitoring Wells Highest Total Tested PFAS = 2,142.27 ppt
</t>
    </r>
    <r>
      <rPr>
        <i/>
        <sz val="11"/>
        <color theme="1"/>
        <rFont val="Times New Roman"/>
      </rPr>
      <t>Source: (MPART 7.18.19)</t>
    </r>
    <r>
      <rPr>
        <sz val="11"/>
        <color theme="1"/>
        <rFont val="Times New Roman"/>
      </rPr>
      <t xml:space="preserve">
Daycare Adjacent to Robinson Elementary Results:
[October 29, 2018]
PFOS+PFOA = 4 ppt
            PFOA = ND
            PFOS = 4 ppt
PFBS = 17 ppt
PFHxS = 11 ppt
Total PFAS = 32 ppt
[November 2, 2018]
PFOS + PFOA = ND
PFBS = 14 ppt
PFHxS = 9 ppt
Total PFAS = 23 ppt
</t>
    </r>
    <r>
      <rPr>
        <i/>
        <sz val="11"/>
        <color theme="1"/>
        <rFont val="Times New Roman"/>
      </rPr>
      <t>Source: (MPART 7.18.19)</t>
    </r>
    <r>
      <rPr>
        <sz val="11"/>
        <color theme="1"/>
        <rFont val="Times New Roman"/>
      </rPr>
      <t xml:space="preserve">
</t>
    </r>
  </si>
  <si>
    <r>
      <rPr>
        <sz val="11"/>
        <color rgb="FF000000"/>
        <rFont val="Times New Roman"/>
      </rPr>
      <t>Robinson Elementary School had its drinking water sampled in September 2018 by EGLE as part of a statewide sampling initiative. Results were above the USEPA's LHA of 70 ppt. A source investigation began in the area and drinking water tests of 61 residential wells and 11 private non-residential wells were completed as of July 2019. (</t>
    </r>
    <r>
      <rPr>
        <i/>
        <sz val="11"/>
        <color rgb="FF000000"/>
        <rFont val="Times New Roman"/>
      </rPr>
      <t>MPART 7.18.19)</t>
    </r>
  </si>
  <si>
    <r>
      <rPr>
        <sz val="11"/>
        <color theme="1"/>
        <rFont val="Times New Roman"/>
      </rPr>
      <t xml:space="preserve">After elevated levels of PFOS and PFOA were found in Robinson Elementary School's drinking water supply, the State of Michigan issued a public health response. </t>
    </r>
    <r>
      <rPr>
        <i/>
        <sz val="11"/>
        <color theme="1"/>
        <rFont val="Times New Roman"/>
      </rPr>
      <t>(MPART 7.18.19)</t>
    </r>
    <r>
      <rPr>
        <sz val="11"/>
        <color theme="1"/>
        <rFont val="Times New Roman"/>
      </rPr>
      <t xml:space="preserve">. The EGLE immediately informed the MDHHS, OCDPH and Governor’s Office; and within hours had a call set up to discuss the results with officials from the OCDPH, Robinson Township and GHAPS. School leaders shared the information within the school and shut-off access to its drinking well water. They gave bottled water to students and staff for drinking and cooking that was supplied by the Ottawa County Sheriff's Emergency Management Division </t>
    </r>
    <r>
      <rPr>
        <i/>
        <sz val="11"/>
        <color theme="1"/>
        <rFont val="Times New Roman"/>
      </rPr>
      <t>(miOttawa 5.19)</t>
    </r>
    <r>
      <rPr>
        <sz val="11"/>
        <color theme="1"/>
        <rFont val="Times New Roman"/>
      </rPr>
      <t xml:space="preserve">. Investigtion of the area began immediately which included two phases of residential sampling and a preliminary hydrogeological investigation to identify the source. 27 residences are on filters provided by MDHHS. EGLE will continue to work with Robinson Township and Grand Haven Area Public Schools to assess the groundwater to the area north and east of the Robinson Township Fire Department. Timing of the expanded investigation is dependent on available funding and resources. </t>
    </r>
    <r>
      <rPr>
        <i/>
        <sz val="11"/>
        <color theme="1"/>
        <rFont val="Times New Roman"/>
      </rPr>
      <t>(MPART 7.18.19)</t>
    </r>
  </si>
  <si>
    <r>
      <rPr>
        <sz val="11"/>
        <color theme="1"/>
        <rFont val="Times New Roman"/>
      </rPr>
      <t>Residents called for a community meeting on Feb. 9, 2019 to address PFAS contamination with local officials. One resident said, “Everybody’s in the dark. There’s been a gap of information somewhere along the road. We were ready to start our own meeting.”</t>
    </r>
    <r>
      <rPr>
        <i/>
        <sz val="11"/>
        <color theme="1"/>
        <rFont val="Times New Roman"/>
      </rPr>
      <t xml:space="preserve"> (Sinn - Grand Haven Tribune - 2.7.19)</t>
    </r>
  </si>
  <si>
    <t>y BL</t>
  </si>
  <si>
    <t xml:space="preserve">I think BL </t>
  </si>
  <si>
    <t xml:space="preserve">x BL : I think </t>
  </si>
  <si>
    <t xml:space="preserve">y BL </t>
  </si>
  <si>
    <t>49 Dixboro Road, Ann Arbor, MI 48105</t>
  </si>
  <si>
    <r>
      <rPr>
        <sz val="11"/>
        <color theme="1"/>
        <rFont val="Times New Roman"/>
      </rPr>
      <t xml:space="preserve">Industrial wastes, including plating wastes, discharged on the ground surface at three separate areas on the Ashley Avenue property. </t>
    </r>
    <r>
      <rPr>
        <i/>
        <sz val="11"/>
        <color theme="1"/>
        <rFont val="Times New Roman"/>
      </rPr>
      <t>(MPART 6.20.19)</t>
    </r>
  </si>
  <si>
    <r>
      <rPr>
        <sz val="11"/>
        <color rgb="FF000000"/>
        <rFont val="Times New Roman"/>
      </rPr>
      <t xml:space="preserve">Highest groundwater testing results [April 2019]:
 -Total PFAS = 110 ppt
</t>
    </r>
    <r>
      <rPr>
        <i/>
        <sz val="11"/>
        <color rgb="FF000000"/>
        <rFont val="Times New Roman"/>
      </rPr>
      <t>Source: (MPART 6.20.19)</t>
    </r>
  </si>
  <si>
    <r>
      <rPr>
        <sz val="11"/>
        <color rgb="FF000000"/>
        <rFont val="Times New Roman"/>
      </rPr>
      <t xml:space="preserve">Groundwater [Apr 2019] = 110 ppt Total Tested PFAS
</t>
    </r>
    <r>
      <rPr>
        <i/>
        <sz val="11"/>
        <color rgb="FF000000"/>
        <rFont val="Times New Roman"/>
      </rPr>
      <t>(MPART 6.20.19)</t>
    </r>
  </si>
  <si>
    <r>
      <rPr>
        <sz val="11"/>
        <color rgb="FF000000"/>
        <rFont val="Times New Roman"/>
      </rPr>
      <t xml:space="preserve">EGLE received a credible complaint in November 2018 from a resident who stated hundreds of thousands of gallons of industrial waste, including plating wastes, were discharged directly on the ground surface at three separate areas on a property located near the intersection of Ashley Avenue NE and 7 Mile Road NE in Grattan Township. EGLE tested residential wells for drinking water contamination in January 2019 with non-detect results as well as groundwater monitoring wells which indicated elevated levels of PFAS. </t>
    </r>
    <r>
      <rPr>
        <i/>
        <sz val="11"/>
        <color rgb="FF000000"/>
        <rFont val="Times New Roman"/>
      </rPr>
      <t xml:space="preserve">(MPART 6.20.19) </t>
    </r>
  </si>
  <si>
    <r>
      <rPr>
        <sz val="11"/>
        <color theme="1"/>
        <rFont val="Times New Roman"/>
      </rPr>
      <t xml:space="preserve">EGLE provided the results of the April 2019 groundwater sampling event to the Michigan Department of Health and Human Services (MDHHS) and the Kent County Health Department. They are also seeking funding to perform additional investigation of groundwater on the site. Timing for the expanded investigation is dependent upon available funding and resources </t>
    </r>
    <r>
      <rPr>
        <i/>
        <sz val="11"/>
        <color theme="1"/>
        <rFont val="Times New Roman"/>
      </rPr>
      <t>(MPART 6.20.19)</t>
    </r>
  </si>
  <si>
    <t xml:space="preserve">x BL </t>
  </si>
  <si>
    <r>
      <rPr>
        <sz val="11"/>
        <color theme="1"/>
        <rFont val="Times New Roman"/>
      </rPr>
      <t xml:space="preserve">Former manufacturing activities of furniture varnish, paint, and container coatings by BASF Corporation until 1999. </t>
    </r>
    <r>
      <rPr>
        <i/>
        <sz val="11"/>
        <color theme="1"/>
        <rFont val="Times New Roman"/>
      </rPr>
      <t>(MPART 7.1.19)</t>
    </r>
  </si>
  <si>
    <r>
      <rPr>
        <sz val="11"/>
        <color rgb="FF000000"/>
        <rFont val="Times New Roman"/>
      </rPr>
      <t xml:space="preserve">Groundwater Effluent: PFOS + PFOA = 547.6 ppt
</t>
    </r>
    <r>
      <rPr>
        <i/>
        <sz val="11"/>
        <color rgb="FF000000"/>
        <rFont val="Times New Roman"/>
      </rPr>
      <t>Source: (MPART 7.1.19)</t>
    </r>
  </si>
  <si>
    <r>
      <rPr>
        <sz val="11"/>
        <color rgb="FF000000"/>
        <rFont val="Times New Roman"/>
      </rPr>
      <t xml:space="preserve">In May 2018, the city of Wyoming found elevated levels of PFAS coming from BASF wastewater. BASF worked with EGLE to identify elevated levels of PFAS in the groundwater, information which was released in April 2019. </t>
    </r>
    <r>
      <rPr>
        <i/>
        <sz val="11"/>
        <color rgb="FF000000"/>
        <rFont val="Times New Roman"/>
      </rPr>
      <t>(MPART 7.1.19)</t>
    </r>
  </si>
  <si>
    <r>
      <rPr>
        <sz val="11"/>
        <color theme="1"/>
        <rFont val="Times New Roman"/>
      </rPr>
      <t xml:space="preserve">EGLE  has requested BASF Corporation develop a workplan to assess the extent of PFAS in the groundwater. EGLE received the workplan on April 3, 2019. </t>
    </r>
    <r>
      <rPr>
        <i/>
        <sz val="11"/>
        <color theme="1"/>
        <rFont val="Times New Roman"/>
      </rPr>
      <t>(MPART 7.1.19)</t>
    </r>
  </si>
  <si>
    <r>
      <rPr>
        <sz val="11"/>
        <color theme="1"/>
        <rFont val="Times New Roman"/>
      </rPr>
      <t xml:space="preserve">BASF is also working to engineer a change from a biological treatment system - which treats another contaminant in the groundwater - to a granular activated carbon (GAC) system which will treat those contaminants and PFAS. EGLE will be overseeing these efforts </t>
    </r>
    <r>
      <rPr>
        <i/>
        <sz val="11"/>
        <color theme="1"/>
        <rFont val="Times New Roman"/>
      </rPr>
      <t xml:space="preserve">(MPART 7.1.19)
</t>
    </r>
    <r>
      <rPr>
        <sz val="11"/>
        <color theme="1"/>
        <rFont val="Times New Roman"/>
      </rPr>
      <t>Surrounding residents are on municipal water from the city of Wyoming. There are no known residential drinking water wells in the current investigation area. (MPART 7.1.19)</t>
    </r>
  </si>
  <si>
    <t xml:space="preserve">68710 Big Hill Rd </t>
  </si>
  <si>
    <r>
      <rPr>
        <sz val="11"/>
        <color rgb="FF000000"/>
        <rFont val="Times New Roman"/>
      </rPr>
      <t xml:space="preserve">Off-base: [4 out of 188 off-base wells tested above the LHA]
Residents in 420 homes in and near Grayling now are using water filters. Test results show detections both north and south of the Au Sable River. As of December 2018, more than 1,120 homes around the community have been tested. Private wells within the city have tested above 1,000-ppt for Total PFAS detection. Foam on Lake Margrethe, adjacent to the base, tested at 24,810-ppt PFOS/PFOA.
City wells with PFHxS shut off. City set up free hookup outside of city hall for Grayling residents w/ polluted wells. MDEQ hired AECOM to conduct testing along the southern/eastern borders of Grayling Army Airfield. 
Separate testing as been conducted at MATES, which is part of Camp Grayling. Additional testing data can be found at </t>
    </r>
    <r>
      <rPr>
        <u/>
        <sz val="11"/>
        <color rgb="FF1155CC"/>
        <rFont val="Times New Roman"/>
      </rPr>
      <t xml:space="preserve">https://drive.google.com/file/d/1g1t60FsMLcfluvkLqorqlbsHnkF_rNZw/view?usp=sharing
</t>
    </r>
    <r>
      <rPr>
        <sz val="11"/>
        <color rgb="FF000000"/>
        <rFont val="Times New Roman"/>
      </rPr>
      <t xml:space="preserve">https://www.michigan.gov/pfasresponse/0,9038,7-365-86511_82704-493751--,00.html
</t>
    </r>
  </si>
  <si>
    <t>x DS</t>
  </si>
  <si>
    <t>42.395189, -83.156449</t>
  </si>
  <si>
    <t>x BL</t>
  </si>
  <si>
    <t xml:space="preserve">3800 18th Street Detroit Wayne </t>
  </si>
  <si>
    <r>
      <rPr>
        <sz val="11"/>
        <color rgb="FF000000"/>
        <rFont val="Times New Roman"/>
      </rPr>
      <t xml:space="preserve">On April 9, 2019, EGLE expanded its ongoing, non-PFAS related investigation into groundwater contamination at the former Du-Wel Metals site to include PFAS. EGLE collected 19 samples from groundwater monitoring wells on-site due to historical plating operations at the site. </t>
    </r>
    <r>
      <rPr>
        <i/>
        <sz val="11"/>
        <color rgb="FF000000"/>
        <rFont val="Times New Roman"/>
      </rPr>
      <t>(MPART 7.1.19)</t>
    </r>
  </si>
  <si>
    <r>
      <rPr>
        <sz val="11"/>
        <color theme="1"/>
        <rFont val="Times New Roman"/>
      </rPr>
      <t xml:space="preserve">The Du-Wel Metal Products facility includes much of the city in an area of residential, commercial, industrial, and agricultural land uses. A tributary to the Paw Paw River is immediately to the west of the site.  The city of Hartford has a municipal water supply that serves a finite number of residents. </t>
    </r>
    <r>
      <rPr>
        <i/>
        <sz val="11"/>
        <color theme="1"/>
        <rFont val="Times New Roman"/>
      </rPr>
      <t xml:space="preserve">(MPART 7.1.19)
</t>
    </r>
    <r>
      <rPr>
        <sz val="11"/>
        <color theme="1"/>
        <rFont val="Times New Roman"/>
      </rPr>
      <t>In May 2019, 59 residential wells in Hartford were tested for PFAS. 36 of those wells had some amount of PFAS in them. (Newman, Herald-Palladium, 5.31.19)</t>
    </r>
  </si>
  <si>
    <t>36345 Van Born Road Romulus</t>
  </si>
  <si>
    <t>5175 Sawyer Woods Drive
Grawn, MI 49637</t>
  </si>
  <si>
    <r>
      <rPr>
        <sz val="11"/>
        <color rgb="FF000000"/>
        <rFont val="Times New Roman"/>
      </rPr>
      <t xml:space="preserve">Parchment Municipal water (before Kalamazoo connection): 
 -Total PFAS: 271-1,828 ppt
 -PFOS+PFOA: 280-1,410 ppt
Parchment Municipal water (after Kalamazoo connection): 
 -PFOS+PFOA: ND-8 ppt
 -Total PFAS: ND-48 ppt
Private residential wells: 
 -PFOS+PFOA: high of 120 ppt
</t>
    </r>
    <r>
      <rPr>
        <u/>
        <sz val="11"/>
        <color rgb="FF1155CC"/>
        <rFont val="Times New Roman"/>
      </rPr>
      <t>https://www.michigan.gov/documents/pfasresponse/Parchment_Hydrogeologic_Investigation_Report_660106_7.pdf</t>
    </r>
  </si>
  <si>
    <r>
      <rPr>
        <sz val="11"/>
        <color rgb="FF000000"/>
        <rFont val="Times New Roman"/>
      </rPr>
      <t xml:space="preserve">The NOW (Need Our Water) community activist group was formed in response to the discovery of toxic PFAS foam on the Van Etten Lake shoreline. Residents re-stablished a Restoration Advisory Board in 2017.
EGLE hosted a townhall on 7.16.2019 following its announcement of a verbal agreement with the Air Force that claimed to speed up the PFAS investigation that locals say has 'dragged on past the point of absurdity.' Residents have called the verbal agreement "propaganda" and a "nothingburger". Before the townhall, more than 20 protestors with NOW (Need Our Water) protested by the side of U.S. 23 holding signs, chanting “clean water now!” “Stop the bleeding!” and “9 years! No plan! No action!” to passing drivers. Later, during the townhall, locals vented frustrations to state officials and scientists about how the PFAS plumes stemming from Wurtsmith AFB are affecting their lives. Also at the townhall, Oscoda Township supervisor Aaron Weed said that treatment systems are needed along the F-41 highway between the base and Van Etten Lake: “I know there’s a systemic problem within the DEQ that’s slowing things down...I want to know where the bottleneck is. I want names. There’s a whistleblower protection act. I expect that to get utilized,” Weed said. Weed also sent a letter to Gov. Whitmer’s office blasting the verbal agreement with the Air Force. </t>
    </r>
    <r>
      <rPr>
        <i/>
        <sz val="11"/>
        <color rgb="FF000000"/>
        <rFont val="Times New Roman"/>
      </rPr>
      <t xml:space="preserve">(MLive 7.17.2019)
</t>
    </r>
    <r>
      <rPr>
        <sz val="11"/>
        <color rgb="FF000000"/>
        <rFont val="Times New Roman"/>
      </rPr>
      <t xml:space="preserve">Quotes from residents during the 7.16.2019 townhall: “New Mexico filed a lawsuit this past January against the Air Force for groundwater contamination... What has the state of Michigan done?” /  “I think it’s the responsibility of our state department of health to give us names of doctors to go to if we want to know what’s in our blood, if we want to pay for it independently.” /  “I ate fish out of [Van Etten Lake]. I ate pike. The pike eat the small fish. They’re the big contamination... I’m not happy about it. It makes me bitter to think about it.” </t>
    </r>
    <r>
      <rPr>
        <i/>
        <sz val="11"/>
        <color rgb="FF000000"/>
        <rFont val="Times New Roman"/>
      </rPr>
      <t>(MLive 7.17.2019)</t>
    </r>
    <r>
      <rPr>
        <sz val="11"/>
        <color rgb="FF000000"/>
        <rFont val="Times New Roman"/>
      </rPr>
      <t xml:space="preserve">
According to NOW, during a virtual meeting with the Wurtsmith Restoration Advisory Board (RAB) on April 15th, Air Force Officials declared that the $13.5 million secured through federal appropriations would be put toowards more investigations and studies at the base rather than being used for immediate cleanup of the PFAS contamination (Iosco COunty News-Herald 5.5.2020)
</t>
    </r>
  </si>
  <si>
    <t>4555 Giddings Road Lake Orion Oakland</t>
  </si>
  <si>
    <t>X DS</t>
  </si>
  <si>
    <r>
      <rPr>
        <sz val="11"/>
        <color theme="1"/>
        <rFont val="Times New Roman"/>
      </rPr>
      <t xml:space="preserve">Disposal of industrial wastes. Lear Siegler took ownership of the site in 1970 and was in operation until 1989. Lear Seating Corporation operated the site from 1989-2007 with plastic plating, trim and fabric preparation, and parts assembly activities. </t>
    </r>
    <r>
      <rPr>
        <i/>
        <sz val="11"/>
        <color theme="1"/>
        <rFont val="Times New Roman"/>
      </rPr>
      <t>(MPART 7.18.19)</t>
    </r>
  </si>
  <si>
    <r>
      <rPr>
        <sz val="11"/>
        <color theme="1"/>
        <rFont val="Times New Roman"/>
      </rPr>
      <t xml:space="preserve">Groundwater [Oct 2018]:
Highest Result = 1,334 ppt Total Tested PFAS 
</t>
    </r>
    <r>
      <rPr>
        <i/>
        <sz val="11"/>
        <color theme="1"/>
        <rFont val="Times New Roman"/>
      </rPr>
      <t>Source: (MPART 7.18.19)</t>
    </r>
  </si>
  <si>
    <r>
      <rPr>
        <sz val="11"/>
        <color rgb="FF000000"/>
        <rFont val="Times New Roman"/>
      </rPr>
      <t xml:space="preserve">Groundwater [Oct 2018] = 1,334 ppt Total Tested PFAS 
</t>
    </r>
    <r>
      <rPr>
        <i/>
        <sz val="11"/>
        <color rgb="FF000000"/>
        <rFont val="Times New Roman"/>
      </rPr>
      <t>Source: (MPART 7.18.19)</t>
    </r>
  </si>
  <si>
    <r>
      <rPr>
        <sz val="11"/>
        <color rgb="FF000000"/>
        <rFont val="Times New Roman"/>
      </rPr>
      <t xml:space="preserve">EGLE requested IAC Mendon sample for PFAS in October 2018 based on the history of the site, especially since it historically included a plating line until 1985. </t>
    </r>
    <r>
      <rPr>
        <i/>
        <sz val="11"/>
        <color rgb="FF000000"/>
        <rFont val="Times New Roman"/>
      </rPr>
      <t>(MPART 7.18.19)</t>
    </r>
  </si>
  <si>
    <r>
      <rPr>
        <sz val="11"/>
        <color theme="1"/>
        <rFont val="Times New Roman"/>
      </rPr>
      <t xml:space="preserve">On June 6, 2019, EGLE met with IAC Mendon to request they confirm the initial on-site groundwater results. EGLE also requested they sample additional on-site and downgradient off-site monitoring wells to help determine the extent of the contamination and whether or not it has migrated off-site.  In addition, EGLE requested a survey of the area be conducted for potential undocumented private water wells </t>
    </r>
    <r>
      <rPr>
        <i/>
        <sz val="11"/>
        <color theme="1"/>
        <rFont val="Times New Roman"/>
      </rPr>
      <t>(MPART 6.13.19)</t>
    </r>
  </si>
  <si>
    <r>
      <rPr>
        <sz val="11"/>
        <color theme="1"/>
        <rFont val="Times New Roman"/>
      </rPr>
      <t xml:space="preserve">Surrounding residents are on municipal water. Three municipal water supply wells are about 1,000 feet southeast and southwest downgradient of the site. The Mendon municipal water supply was sampled in October 2018, and was Non-Detect for PFOS+PFOA and Non-Detect for Total Tested PFAS. </t>
    </r>
    <r>
      <rPr>
        <i/>
        <sz val="11"/>
        <color theme="1"/>
        <rFont val="Times New Roman"/>
      </rPr>
      <t xml:space="preserve">(MPART 7.18.19)
</t>
    </r>
    <r>
      <rPr>
        <sz val="11"/>
        <color theme="1"/>
        <rFont val="Times New Roman"/>
      </rPr>
      <t>Lear operations were purchased by International Automotive Components (IAC Mendon, LLC) in 2007. IAC Mendon submitted a No Further Action request to EGLE in January 2018 and has not used any PFAS containing materials during its operations (MPART 7.18.19)</t>
    </r>
  </si>
  <si>
    <t xml:space="preserve">i BL </t>
  </si>
  <si>
    <r>
      <rPr>
        <sz val="11"/>
        <color theme="1"/>
        <rFont val="Times New Roman"/>
      </rPr>
      <t xml:space="preserve">Groundwater [Apr 2019]:
- 12 monitoring well samples 
- 12 results received
- 1 sample non-detect PFOS+PFOA
- 7 samples ND-70 ppt PFOS + PFOA 
- 4 samples above 70 ppt PFOS + PFOA
Highest result = 329.1 ppt PFOS+PFOA
</t>
    </r>
    <r>
      <rPr>
        <i/>
        <sz val="11"/>
        <color theme="1"/>
        <rFont val="Times New Roman"/>
      </rPr>
      <t>(MPART 7.22.19)</t>
    </r>
    <r>
      <rPr>
        <sz val="11"/>
        <color theme="1"/>
        <rFont val="Times New Roman"/>
      </rPr>
      <t xml:space="preserve">
Groundwater Site Testing Ranges [Apr 2019]:
- PFOA: ND - 31.1 ppt
- PFOS: ND - 298.0 ppt
- PFOA + PFOS = ND - 329.1 ppt 
</t>
    </r>
    <r>
      <rPr>
        <i/>
        <sz val="11"/>
        <color theme="1"/>
        <rFont val="Times New Roman"/>
      </rPr>
      <t xml:space="preserve">(MPART Map 5.10.19) </t>
    </r>
    <r>
      <rPr>
        <sz val="11"/>
        <color theme="1"/>
        <rFont val="Times New Roman"/>
      </rPr>
      <t xml:space="preserve">
</t>
    </r>
  </si>
  <si>
    <r>
      <rPr>
        <sz val="11"/>
        <color theme="1"/>
        <rFont val="Times New Roman"/>
      </rPr>
      <t xml:space="preserve">Groundwater Site Testing Ranges [Apr 2019]:
-Total PFAS= ND - 360.83 ppt
</t>
    </r>
    <r>
      <rPr>
        <i/>
        <sz val="11"/>
        <color theme="1"/>
        <rFont val="Times New Roman"/>
      </rPr>
      <t xml:space="preserve"> (MPART Map 5.10.19)</t>
    </r>
  </si>
  <si>
    <r>
      <rPr>
        <sz val="11"/>
        <color rgb="FF000000"/>
        <rFont val="Times New Roman"/>
      </rPr>
      <t xml:space="preserve">Groundwater [Apr 2019] = 360.83 ppt Total Tested PFAS. 
</t>
    </r>
    <r>
      <rPr>
        <i/>
        <sz val="11"/>
        <color rgb="FF000000"/>
        <rFont val="Times New Roman"/>
      </rPr>
      <t>Source: (MPART 7.22.19)</t>
    </r>
  </si>
  <si>
    <r>
      <rPr>
        <sz val="11"/>
        <color rgb="FF000000"/>
        <rFont val="Times New Roman"/>
      </rPr>
      <t xml:space="preserve">Due to the nature of the former operations at the site and being surrounded on all four sides by a former Superfund Site which was a GP paper mill, PFAS was added to the list of parameters to be sampled for by EGLE. PFAS was discovered through groundwater testing completed in April 2019. No drinking water testing has been conducted. </t>
    </r>
    <r>
      <rPr>
        <i/>
        <sz val="11"/>
        <color rgb="FF000000"/>
        <rFont val="Times New Roman"/>
      </rPr>
      <t>(MPART 7.22.19)</t>
    </r>
  </si>
  <si>
    <r>
      <rPr>
        <sz val="11"/>
        <color theme="1"/>
        <rFont val="Times New Roman"/>
      </rPr>
      <t xml:space="preserve">Access to the former Georgia-Pacific property has been obtained. Proposed next steps include installation of temporary monitoring wells on the former GP site to define the nature and extent of PFAS contamination in groundwater. The number of monitoring wells is to be determined. </t>
    </r>
    <r>
      <rPr>
        <i/>
        <sz val="11"/>
        <color theme="1"/>
        <rFont val="Times New Roman"/>
      </rPr>
      <t xml:space="preserve">(MPART 7.22.19)
</t>
    </r>
    <r>
      <rPr>
        <sz val="11"/>
        <color theme="1"/>
        <rFont val="Times New Roman"/>
      </rPr>
      <t>Surface water sampling of the Kalamazoo River is proposed for mid-summer 2019. (MPART 7.22.19)</t>
    </r>
  </si>
  <si>
    <r>
      <rPr>
        <sz val="11"/>
        <color theme="1"/>
        <rFont val="Times New Roman"/>
      </rPr>
      <t xml:space="preserve">Wolverine tannery waste and plating waste disposed of in a former landfill from 1966-1979 </t>
    </r>
    <r>
      <rPr>
        <i/>
        <sz val="11"/>
        <color theme="1"/>
        <rFont val="Times New Roman"/>
      </rPr>
      <t>(MPART 7.1.19)</t>
    </r>
  </si>
  <si>
    <r>
      <rPr>
        <sz val="11"/>
        <color theme="1"/>
        <rFont val="Times New Roman"/>
      </rPr>
      <t xml:space="preserve">Irrigation Well Samples:
4 samples: ND - 3,475 ppt Total Tested PFAS
</t>
    </r>
    <r>
      <rPr>
        <i/>
        <sz val="11"/>
        <color theme="1"/>
        <rFont val="Times New Roman"/>
      </rPr>
      <t>Source: (MPART 7.1.19)</t>
    </r>
  </si>
  <si>
    <r>
      <rPr>
        <sz val="11"/>
        <color rgb="FF000000"/>
        <rFont val="Times New Roman"/>
      </rPr>
      <t xml:space="preserve">In 2017, EGLE tested irrigation and drinking water wells close to the Wolverine disposal area after learning that Wolverine used PFAS in their production. Sites were determined to have elevated detection levels. Four residential drinking water wells were tested in October 2017, and three wells were retested in February 2019. </t>
    </r>
    <r>
      <rPr>
        <i/>
        <sz val="11"/>
        <color rgb="FF000000"/>
        <rFont val="Times New Roman"/>
      </rPr>
      <t>(MPART 7.1.19)</t>
    </r>
  </si>
  <si>
    <r>
      <rPr>
        <sz val="11"/>
        <color theme="1"/>
        <rFont val="Times New Roman"/>
      </rPr>
      <t xml:space="preserve">On February 21, 2018, EGLE sent a compliance communication letter to Northeast Gravel Company (now Boulder Creek Development Company LLC (BCDC)) requesting additional PFAS investigation and response actions to be completed at the site. EGLE will continue to oversee the response actions taken by the responsible party under Part 201. Additional response actions are needed by the responsible party to determine the full extent of PFAS contamination and address the PFAS contamination migrating off the property. In June 2019, EGLE and Kent County Health Department met with representatives of BCDC to discuss the results summarized in the May 2019 Project Update PFAS Investigation Report and next steps anticipated at the site </t>
    </r>
    <r>
      <rPr>
        <i/>
        <sz val="11"/>
        <color theme="1"/>
        <rFont val="Times New Roman"/>
      </rPr>
      <t>(MPART 7.1.19)</t>
    </r>
  </si>
  <si>
    <r>
      <rPr>
        <sz val="11"/>
        <color theme="1"/>
        <rFont val="Times New Roman"/>
      </rPr>
      <t xml:space="preserve">4 drinking water wells have been tested by EGLE and BCDC. 4 properties have been offered  bottled water provided by EGLE. 1 resident is on a point-of-use filter, provided by BCDC.
EGLE has tested all municipal water supplies for PFAS. The city of Belmont gets water from Plainfield Charter Township
</t>
    </r>
    <r>
      <rPr>
        <i/>
        <sz val="11"/>
        <color theme="1"/>
        <rFont val="Times New Roman"/>
      </rPr>
      <t xml:space="preserve">(MPART 7.1.19)
</t>
    </r>
    <r>
      <rPr>
        <sz val="11"/>
        <color theme="1"/>
        <rFont val="Times New Roman"/>
      </rPr>
      <t>“Do Not Eat” fish advisory was issued for the ponds at the Boulder Creek (MPART 7.1.19)</t>
    </r>
  </si>
  <si>
    <r>
      <rPr>
        <sz val="11"/>
        <color theme="1"/>
        <rFont val="Times New Roman"/>
      </rPr>
      <t xml:space="preserve">PFAS-containing wastes (especially AFFF) from Wurtsmith Air Force Base disposed of at Oscoda Township Dump </t>
    </r>
    <r>
      <rPr>
        <i/>
        <sz val="11"/>
        <color theme="1"/>
        <rFont val="Times New Roman"/>
      </rPr>
      <t>(MPART 7.18.19)</t>
    </r>
  </si>
  <si>
    <r>
      <rPr>
        <sz val="11"/>
        <color rgb="FF000000"/>
        <rFont val="Times New Roman"/>
      </rPr>
      <t xml:space="preserve">Groundwater [Dec 2018] = 618.83 ppt Total Tested PFAS
</t>
    </r>
    <r>
      <rPr>
        <i/>
        <sz val="11"/>
        <color rgb="FF000000"/>
        <rFont val="Times New Roman"/>
      </rPr>
      <t>(MPART 7.18.19)</t>
    </r>
  </si>
  <si>
    <r>
      <rPr>
        <sz val="11"/>
        <color rgb="FF000000"/>
        <rFont val="Times New Roman"/>
      </rPr>
      <t xml:space="preserve">Oscoda Township was concerned that PFAS-containing wastes (especially AFFF) were disposed of in the dump, based on a letter in the file from 1968 stating that waste from the Wurtsmith Air Force Base was being disposed of at the dump. EGLE collected groundwater samples around the perimeter and found elevated levels of PFAS. </t>
    </r>
    <r>
      <rPr>
        <i/>
        <sz val="11"/>
        <color rgb="FF000000"/>
        <rFont val="Times New Roman"/>
      </rPr>
      <t>(MPART 7.18.19)</t>
    </r>
  </si>
  <si>
    <r>
      <rPr>
        <sz val="11"/>
        <color theme="1"/>
        <rFont val="Times New Roman"/>
      </rPr>
      <t xml:space="preserve">On December 4, 2018, EGLE collected 16 groundwater samples from the perimeter of the Oscoda Township Dump. On June 18, 2019, EGLE sent a letter to Oscoda Township asking them to take action to determine the nature and extent of PFAS contamination, along with contaminants other than PFAS coming from the dump. </t>
    </r>
    <r>
      <rPr>
        <i/>
        <sz val="11"/>
        <color theme="1"/>
        <rFont val="Times New Roman"/>
      </rPr>
      <t>(MPART 7.18.19)</t>
    </r>
  </si>
  <si>
    <r>
      <rPr>
        <sz val="11"/>
        <color rgb="FF000000"/>
        <rFont val="Times New Roman"/>
      </rPr>
      <t xml:space="preserve">On July 16, 2019, EGLE held a Town Hall meeting to discuss updates associated with the Oscoda Area and the former Wurtsmith Air Force Base </t>
    </r>
    <r>
      <rPr>
        <i/>
        <sz val="11"/>
        <color rgb="FF000000"/>
        <rFont val="Times New Roman"/>
      </rPr>
      <t>(MPART 7.18.19)</t>
    </r>
  </si>
  <si>
    <t>y DB</t>
  </si>
  <si>
    <t>x DB</t>
  </si>
  <si>
    <t>RACER Lansing Plant</t>
  </si>
  <si>
    <r>
      <rPr>
        <sz val="11"/>
        <color theme="1"/>
        <rFont val="Times New Roman"/>
      </rPr>
      <t xml:space="preserve">Disposal of industrial wastes from process operations at the RACER Willow Run manufacturing site, active until 2009. </t>
    </r>
    <r>
      <rPr>
        <i/>
        <sz val="11"/>
        <color theme="1"/>
        <rFont val="Times New Roman"/>
      </rPr>
      <t>(MPART 6.13.19)</t>
    </r>
  </si>
  <si>
    <r>
      <rPr>
        <sz val="11"/>
        <color theme="1"/>
        <rFont val="Times New Roman"/>
      </rPr>
      <t xml:space="preserve">Groundwater [Mar 2018 - Apr 2019]:
- 44 samples 
- 44 results received
- 3 samples non-detect PFOS+PFOA
- 18 samples ND-70 ppt PFOS + PFOA 
- 23 samples above 70 ppt PFOS + PFOA
</t>
    </r>
    <r>
      <rPr>
        <i/>
        <sz val="11"/>
        <color theme="1"/>
        <rFont val="Times New Roman"/>
      </rPr>
      <t xml:space="preserve">Source: (MPART 6.13.19)
</t>
    </r>
    <r>
      <rPr>
        <sz val="11"/>
        <color theme="1"/>
        <rFont val="Times New Roman"/>
      </rPr>
      <t xml:space="preserve">RACER Trust Willow Run Site Wells 
[Mar 2018 (6 monitoring wells)]:
- PFOS: &gt; 2.0 ppt - 380.0 ppt
- PFOA: 1.6 ppt - 30 ppt
- PFOS + PFOA = 0 - 35 ppt 
[May 2018 (5 monitoring wells)]:
- Highest PFOS + PFOA = 164 ppt
</t>
    </r>
    <r>
      <rPr>
        <i/>
        <sz val="11"/>
        <color theme="1"/>
        <rFont val="Times New Roman"/>
      </rPr>
      <t xml:space="preserve">Source: (MPART 6.13.19), (MPART Map 3.16.18)
</t>
    </r>
    <r>
      <rPr>
        <sz val="11"/>
        <color theme="1"/>
        <rFont val="Times New Roman"/>
      </rPr>
      <t xml:space="preserve">French Drain Groundwater Collection Discharge  
[Mar 2018]: PFOS + PFOA = 370 - 428 ppt 
[May 2018]: PFOS + PFOA = 414 ppt
Source: (MPART 6.13.19)
</t>
    </r>
  </si>
  <si>
    <r>
      <rPr>
        <sz val="11"/>
        <color rgb="FF000000"/>
        <rFont val="Times New Roman"/>
      </rPr>
      <t xml:space="preserve">RACER Trust Willow Run Site Wells
[Mar 2018 (6 monitoring wells)]: Total Tested PFAS = 23-124 ppt
[May 2018 (5 monitoring wells)]: Total Tested PFAS = 210 - 1360 ppt
French Drain Groundwater Collection Discharge
[Mar 2018]: Total Tested PFAS = 933 - 1,400 ppt
[May 2018]: Total Tested PFAS = 933 ppt
</t>
    </r>
    <r>
      <rPr>
        <i/>
        <sz val="11"/>
        <color rgb="FF000000"/>
        <rFont val="Times New Roman"/>
      </rPr>
      <t>Source: (MPART 6.13.19)</t>
    </r>
  </si>
  <si>
    <r>
      <rPr>
        <sz val="11"/>
        <color rgb="FF000000"/>
        <rFont val="Times New Roman"/>
      </rPr>
      <t xml:space="preserve">EGLE requested that RACER sample the French Drain discharge onsite to comply with Ypsilanti Community Utility Authority (YCUA) industrial pre-treatment program in March 2018. Elevated levels of PFAS were found. Results were confirmed with additional testing in May 2018. </t>
    </r>
    <r>
      <rPr>
        <i/>
        <sz val="11"/>
        <color rgb="FF000000"/>
        <rFont val="Times New Roman"/>
      </rPr>
      <t>(MPART 6.13.19)</t>
    </r>
  </si>
  <si>
    <r>
      <rPr>
        <sz val="11"/>
        <color theme="1"/>
        <rFont val="Times New Roman"/>
      </rPr>
      <t xml:space="preserve">In November 2018, RACER submitted a PFAS pollution reduction plan to YCUA which involved further monitoring of PFAS and evaluating potential treatment options and reduction/eliminating PFOS and PFOA. YCUA requested quarterly PFAS sampling from the discharge. In April 2019, RACER and EGLE met with YCUA to discuss progress of the PFAS pilot study activities conducted at the Site. YCUA's program is regularly audited by EGLE to verify it complies with the appropriate regulations. </t>
    </r>
    <r>
      <rPr>
        <i/>
        <sz val="11"/>
        <color theme="1"/>
        <rFont val="Times New Roman"/>
      </rPr>
      <t>(MPART 6.13.19)</t>
    </r>
  </si>
  <si>
    <r>
      <rPr>
        <sz val="11"/>
        <color theme="1"/>
        <rFont val="Times New Roman"/>
      </rPr>
      <t xml:space="preserve">Restrictive Covenants prohibit drinking groundwater, installing groundwater extraction wells on the property, relocating soil, and constructing buildings without EGLE review and approval. </t>
    </r>
    <r>
      <rPr>
        <i/>
        <sz val="11"/>
        <color theme="1"/>
        <rFont val="Times New Roman"/>
      </rPr>
      <t xml:space="preserve">(MPART 6.13.19)
</t>
    </r>
    <r>
      <rPr>
        <sz val="11"/>
        <color theme="1"/>
        <rFont val="Times New Roman"/>
      </rPr>
      <t>In December 2018, RACER initiated the onsite pilot study to determine the effectiveness of reducing PFAS concentrations using advanced oxidation and ultraviolet light. RACER also started a bench scale laboratory study, testing alternative PFAS removal technologies, including granular activated carbon, and ion exchange resin (MPART 6.13.19)</t>
    </r>
  </si>
  <si>
    <t xml:space="preserve">y DB </t>
  </si>
  <si>
    <r>
      <rPr>
        <sz val="11"/>
        <color rgb="FF000000"/>
        <rFont val="Times New Roman"/>
      </rPr>
      <t xml:space="preserve">This site was a licensed waste disposal facility from 1966 to 1976. This is a State-led Superfund site. The study area is approximately 800 acres of wooded, agricultural, and residential properties. Waste Management of Michigan Inc., (WMMI) is the liable party for this site. 
</t>
    </r>
    <r>
      <rPr>
        <i/>
        <sz val="11"/>
        <color rgb="FF000000"/>
        <rFont val="Times New Roman"/>
      </rPr>
      <t>(MPART, 4.21.20 - State Disposal Superfund Site)</t>
    </r>
  </si>
  <si>
    <r>
      <rPr>
        <sz val="11"/>
        <color rgb="FF000000"/>
        <rFont val="Times New Roman"/>
      </rPr>
      <t xml:space="preserve">Plainfield Township municipal drinking water [Sep 2013]:
 -PFOS = ND-60 ppt
</t>
    </r>
    <r>
      <rPr>
        <i/>
        <sz val="11"/>
        <color rgb="FF000000"/>
        <rFont val="Times New Roman"/>
      </rPr>
      <t>(UCMR3)</t>
    </r>
    <r>
      <rPr>
        <sz val="11"/>
        <color rgb="FF000000"/>
        <rFont val="Times New Roman"/>
      </rPr>
      <t xml:space="preserve">
Plainfield Township municipal - drinking water [2016]:
 -PFOS = 6.6 ppt
 -PFOA = 2.5 ppt
(Ellison, MLive, 7.28.16)
Drinking Water:
- 54 residential drinking water samples [Oct 2016 - Oct 2018]
- 54 results received
- 45 samples non-detect PFOS + PFOA
- 9 samples ND - 70 ppt PFOS + PFOA
- 0 samples above 70 ppt PFOS + PFOA
</t>
    </r>
    <r>
      <rPr>
        <i/>
        <sz val="11"/>
        <color rgb="FF000000"/>
        <rFont val="Times New Roman"/>
      </rPr>
      <t xml:space="preserve">(MPART, 4.21.20 - State Disposal Superfund Site)
</t>
    </r>
    <r>
      <rPr>
        <sz val="11"/>
        <color rgb="FF000000"/>
        <rFont val="Times New Roman"/>
      </rPr>
      <t xml:space="preserve">
Groundwater:
- 138 samples [Oct 2016 - Dec 2018]
- 138 results received
- 55 samples non-detect PFOS + PFOA
- 36 samples ND - 70 ppt PFOS + PFOA
- 47 samples above 70 ppt PFOS + PFOA
</t>
    </r>
    <r>
      <rPr>
        <i/>
        <sz val="11"/>
        <color rgb="FF000000"/>
        <rFont val="Times New Roman"/>
      </rPr>
      <t>(MPART, 4.21.20 - State Disposal Superfund Site)</t>
    </r>
  </si>
  <si>
    <r>
      <rPr>
        <sz val="11"/>
        <color rgb="FF000000"/>
        <rFont val="Times New Roman"/>
      </rPr>
      <t xml:space="preserve">Groundwater [Oct 2019]:
 -Total PFAS = 2,652 ppt
 -PFOS_PFOA = 1,110 ppt
</t>
    </r>
    <r>
      <rPr>
        <i/>
        <sz val="11"/>
        <color rgb="FF000000"/>
        <rFont val="Times New Roman"/>
      </rPr>
      <t>(MPART, 4.21.2020 - State Disposal Superfund Site)</t>
    </r>
  </si>
  <si>
    <r>
      <rPr>
        <sz val="11"/>
        <color rgb="FF000000"/>
        <rFont val="Times New Roman"/>
      </rPr>
      <t xml:space="preserve">In response to the UCMR detections, the township shut down its wellfield at Versluis Lake in 2015. Public concern about Plainfield water began to grow during fall 2017 amid Wolverine dumping revelations. Plainfield officials pushed back against suggestions that the water was tainted, sometimes pressuring business owners in the area who expressed public concern. Nonetheless, public pressure pushed the township to install activated charcoal filtration at the water treatment plant, which went online in June 2018. </t>
    </r>
    <r>
      <rPr>
        <i/>
        <sz val="11"/>
        <color rgb="FF000000"/>
        <rFont val="Times New Roman"/>
      </rPr>
      <t>(Ellison, MLive, 6.11.19)</t>
    </r>
  </si>
  <si>
    <r>
      <rPr>
        <sz val="11"/>
        <color rgb="FF000000"/>
        <rFont val="Times New Roman"/>
      </rPr>
      <t xml:space="preserve">In 2016 as part of a USEPA municipal water supply testing initiative, PFAS was detected in Plainfield Township’s municipal water. 
</t>
    </r>
    <r>
      <rPr>
        <i/>
        <sz val="11"/>
        <color rgb="FF000000"/>
        <rFont val="Times New Roman"/>
      </rPr>
      <t xml:space="preserve">(MPART, 4.21.2020 - State Disposal Superfund Site)
</t>
    </r>
    <r>
      <rPr>
        <sz val="11"/>
        <color rgb="FF000000"/>
        <rFont val="Times New Roman"/>
      </rPr>
      <t xml:space="preserve">Most residents in the area are connected to the Plainfield Township municipal water supply system; however, staff from EGLE identified 31 private residential wells adjacent to the contaminated groundwater plume from the State Disposal Landfill, Inc. During 2017 and 2018, WMMI, owner and operator of this site, collected 20 groundwater samples from private residential wells at 18 properties east and south of the landfill. One sample east of the landfill had 26 ppt PFOA. Of the residential wells sampled to date, 45 wells are non-detect and none are in exceedance of 70 ppt combined concentrations of PFOS and PFOA.
</t>
    </r>
    <r>
      <rPr>
        <i/>
        <sz val="11"/>
        <color rgb="FF000000"/>
        <rFont val="Times New Roman"/>
      </rPr>
      <t xml:space="preserve">(MPART, 4.21.2020 - State Disposal Superfund Site)
</t>
    </r>
    <r>
      <rPr>
        <sz val="11"/>
        <color rgb="FF000000"/>
        <rFont val="Times New Roman"/>
      </rPr>
      <t xml:space="preserve">
The Township approved spending an emergency $400k for PFAS water treatment in December 2017, and recieved a $750,000 grant from the state to reimburse those costs and cover weekly testing. </t>
    </r>
    <r>
      <rPr>
        <i/>
        <sz val="11"/>
        <color rgb="FF000000"/>
        <rFont val="Times New Roman"/>
      </rPr>
      <t>(Martinez, MLive, 3.13.2018)</t>
    </r>
    <r>
      <rPr>
        <sz val="11"/>
        <color rgb="FF000000"/>
        <rFont val="Times New Roman"/>
      </rPr>
      <t xml:space="preserve"> 
On December 11, 2018, WMMI installed an additional vertical aquifer sample boring to assist evaluation of PFAS in groundwater coming from the State Disposal Superfund Site. On that same day, EGLE staff observed a portion of the drilling activities performed by WMMI contractors. </t>
    </r>
    <r>
      <rPr>
        <i/>
        <sz val="11"/>
        <color rgb="FF000000"/>
        <rFont val="Times New Roman"/>
      </rPr>
      <t xml:space="preserve">(MPART, 4.21.2020 - State Disposal Superfund Site)
</t>
    </r>
    <r>
      <rPr>
        <sz val="11"/>
        <color rgb="FF000000"/>
        <rFont val="Times New Roman"/>
      </rPr>
      <t xml:space="preserve">In April 2018, WMMI installed five new vertical profile soil borings (the original monitoring wells were installed back in the 1970’s) to assist in determining the source of the contamination and potential impacts on surface water. PFAS concentrations above 70 ppt were present in groundwater migrating from the State Disposal Superfund Site. </t>
    </r>
    <r>
      <rPr>
        <i/>
        <sz val="11"/>
        <color rgb="FF000000"/>
        <rFont val="Times New Roman"/>
      </rPr>
      <t xml:space="preserve">(MPART, 4.21.2020 - State Disposal Superfund Site)
</t>
    </r>
    <r>
      <rPr>
        <sz val="11"/>
        <color rgb="FF000000"/>
        <rFont val="Times New Roman"/>
      </rPr>
      <t xml:space="preserve">
EGLE is requesting WMMI perform additional hydrogeological investigation to evaluate groundwater contaminants from the State Disposal Landfill migrating near the Plainfield Versluis Wellfield. </t>
    </r>
    <r>
      <rPr>
        <i/>
        <sz val="11"/>
        <color rgb="FF000000"/>
        <rFont val="Times New Roman"/>
      </rPr>
      <t xml:space="preserve">(MPART, 4.21.2020 - State Disposal Superfund Site)
</t>
    </r>
    <r>
      <rPr>
        <sz val="11"/>
        <color rgb="FF000000"/>
        <rFont val="Times New Roman"/>
      </rPr>
      <t xml:space="preserve">
On February 20, 2019, EGLE staff met with WMMI and discussed recent sampling activities. </t>
    </r>
    <r>
      <rPr>
        <i/>
        <sz val="11"/>
        <color rgb="FF000000"/>
        <rFont val="Times New Roman"/>
      </rPr>
      <t xml:space="preserve">(MPART, 4.21.2020 - State Disposal Superfund Site)
</t>
    </r>
    <r>
      <rPr>
        <sz val="11"/>
        <color rgb="FF000000"/>
        <rFont val="Times New Roman"/>
      </rPr>
      <t xml:space="preserve">On April 1, 2019, the Michigan Department of Environment, Great Lakes, and Energy (EGLE) staff received the 2018 Annual Environmental Monitoring Report. On August 9, 2019, EGLE sent WMMI a formal letter requesting that WMMI perform additional hydrogeological investigation to delineate groundwater contaminants from State Disposal Landfill migrating near the Plainfield Versluis Wellfield. On August 9, 2019, EGLE requested that WMMI perform additional hydrogeological investigation to delineate groundwater contaminants from State Disposal Landfill migrating near the Plainfield Versluis Wellfield. On September 23, 2019, EGLE met with WMMI to discuss EGLE’s recommendations for further investigation at the site. </t>
    </r>
    <r>
      <rPr>
        <i/>
        <sz val="11"/>
        <color rgb="FF000000"/>
        <rFont val="Times New Roman"/>
      </rPr>
      <t xml:space="preserve">(MPART, 4.21.2020 - State Disposal Superfund Site)
</t>
    </r>
    <r>
      <rPr>
        <sz val="11"/>
        <color rgb="FF000000"/>
        <rFont val="Times New Roman"/>
      </rPr>
      <t xml:space="preserve">
On October 28, 2019, WMMI conducted semiannual groundwater sampling at the State Disposal Landfill. A total of 22 groundwater samples were taken from 20 locations. On January 9, 2020, EGLE reviewed the sample results collected in October 2019.  The highest PFOS + PFOA sample result was 1,110 ppt and the highest total PFAS was 2,652 ppt.  All sample results are reflected on the sampling chart. </t>
    </r>
    <r>
      <rPr>
        <i/>
        <sz val="11"/>
        <color rgb="FF000000"/>
        <rFont val="Times New Roman"/>
      </rPr>
      <t>(MPART, 4.21.2020 - State Disposal Superfund Site)</t>
    </r>
  </si>
  <si>
    <r>
      <rPr>
        <sz val="11"/>
        <color rgb="FF000000"/>
        <rFont val="Times New Roman"/>
      </rPr>
      <t xml:space="preserve">After trying to independently negotiate an agreement with Wolverine World Wide to get the company to pay to extend municipal drinking water to homes near a toxic waste dump, Plainfield Township officials voted to join the state's lawsuit against Wolverine in February 2018. </t>
    </r>
    <r>
      <rPr>
        <i/>
        <sz val="11"/>
        <color rgb="FF000000"/>
        <rFont val="Times New Roman"/>
      </rPr>
      <t>(Biolchini, MLive, 2.27.2018)</t>
    </r>
  </si>
  <si>
    <r>
      <rPr>
        <sz val="11"/>
        <color rgb="FF000000"/>
        <rFont val="Times New Roman"/>
      </rPr>
      <t xml:space="preserve">Public concern about Plainfield water began to grow during fall 2017 amid Wolverine dumping revelations. Plainfield officials pushed back against suggestions that the water was tainted, sometimes pressuring business owners in the area who expressed public concern. Nonetheless, public pressure pushed the township to install activated charcoal filtration at the water treatment plant, which went online in June 2018. </t>
    </r>
    <r>
      <rPr>
        <i/>
        <sz val="11"/>
        <color rgb="FF000000"/>
        <rFont val="Times New Roman"/>
      </rPr>
      <t>(Ellison, MLive, 6.11.2019)</t>
    </r>
  </si>
  <si>
    <r>
      <rPr>
        <sz val="11"/>
        <color rgb="FF000000"/>
        <rFont val="Times New Roman"/>
      </rPr>
      <t xml:space="preserve">After trying to independently negotiate an agreement with Wolverine World Wide to get the company to pay to extend municipal drinking water to homes near a toxic waste dump, Plainfield Township officials voted to join the state's lawsuit against Wolverine in February 2018. </t>
    </r>
    <r>
      <rPr>
        <i/>
        <sz val="11"/>
        <color rgb="FF000000"/>
        <rFont val="Times New Roman"/>
      </rPr>
      <t>(Biolchini, MLive, 2.27.2018)</t>
    </r>
  </si>
  <si>
    <r>
      <rPr>
        <sz val="11"/>
        <color theme="1"/>
        <rFont val="Times New Roman"/>
      </rPr>
      <t xml:space="preserve">From 1977 – 1982, the site was occupied by a plastics molder and painter, then starting in 1982 it operated a plastic compounding business.  The plastic creation process included the addition of flame-retardants. </t>
    </r>
    <r>
      <rPr>
        <i/>
        <sz val="11"/>
        <color theme="1"/>
        <rFont val="Times New Roman"/>
      </rPr>
      <t>(MPART 7.1.19)</t>
    </r>
  </si>
  <si>
    <r>
      <rPr>
        <sz val="11"/>
        <color theme="1"/>
        <rFont val="Times New Roman"/>
      </rPr>
      <t xml:space="preserve">Groundwater Sampling:
Highest Value = 294 ppt Total Tested PFAS
</t>
    </r>
    <r>
      <rPr>
        <i/>
        <sz val="11"/>
        <color theme="1"/>
        <rFont val="Times New Roman"/>
      </rPr>
      <t>Source: (MPART 7.1.19)</t>
    </r>
  </si>
  <si>
    <r>
      <rPr>
        <sz val="11"/>
        <color rgb="FF000000"/>
        <rFont val="Times New Roman"/>
      </rPr>
      <t xml:space="preserve">Groundwater Sampling: 294 ppt Total Tested PFAS
</t>
    </r>
    <r>
      <rPr>
        <i/>
        <sz val="11"/>
        <color rgb="FF000000"/>
        <rFont val="Times New Roman"/>
      </rPr>
      <t>Source: (MPART 7.1.19)</t>
    </r>
  </si>
  <si>
    <r>
      <rPr>
        <sz val="11"/>
        <color rgb="FF000000"/>
        <rFont val="Times New Roman"/>
      </rPr>
      <t xml:space="preserve">EGLE's contractor collected groundwater samples on April 16, 2019 and discovered elevated PFAS levels when they received the results on May 13, 2019. No drinking water testing has been conducted. </t>
    </r>
    <r>
      <rPr>
        <i/>
        <sz val="11"/>
        <color rgb="FF000000"/>
        <rFont val="Times New Roman"/>
      </rPr>
      <t>(MPART 7.1.19)</t>
    </r>
  </si>
  <si>
    <r>
      <rPr>
        <sz val="11"/>
        <color theme="1"/>
        <rFont val="Times New Roman"/>
      </rPr>
      <t xml:space="preserve">On April 16, 2019, EGLE’s contractor collected 11 groundwater samples from monitoring wells. EGLE is working closely with the Michigan Department of Health and Human Services (MDHHS) and Livingston County Health Department to verify any private wells in and around the contaminant plume that did not historically connect to a municipal supply. If any wells are found within the investigation area, they will be sampled as soon as possible. Additional monitoring well sampling within the network will be completed by EGLE in 2019. </t>
    </r>
    <r>
      <rPr>
        <i/>
        <sz val="11"/>
        <color theme="1"/>
        <rFont val="Times New Roman"/>
      </rPr>
      <t>(MPART 7.1.19)</t>
    </r>
  </si>
  <si>
    <r>
      <rPr>
        <sz val="11"/>
        <color rgb="FF000000"/>
        <rFont val="Times New Roman"/>
      </rPr>
      <t xml:space="preserve">EGLE has conducted previous investigations at the facility and downgradient within a residential area associated with a trichloroethylene (TCE) groundwater contaminant plume extending approximately 2,000 feet in a southeast direction towards the Huron River watershed </t>
    </r>
    <r>
      <rPr>
        <i/>
        <sz val="11"/>
        <color rgb="FF000000"/>
        <rFont val="Times New Roman"/>
      </rPr>
      <t>(MPART 7.1.19)</t>
    </r>
  </si>
  <si>
    <t>Kellogg Air National Guard Base</t>
  </si>
  <si>
    <t>https://www.michigan.gov/pfasresponse/investigations/sites-aoi/calhoun-county/kellogg-angb</t>
  </si>
  <si>
    <t>15781 River St, White Pigeon, MI 49099. White Pidgeon Township is an alternate name, real name is White Pigeon Paper Company</t>
  </si>
  <si>
    <r>
      <rPr>
        <sz val="11"/>
        <color rgb="FF000000"/>
        <rFont val="Times New Roman"/>
      </rPr>
      <t xml:space="preserve">The Belmont-House Street area consists of a former licensed disposal facility owned and operated by Wolverine World Wide (Wolverine) at 1855 House Street in Plainfield Township, a suspected disposal area in the Wolven/Jewell area north of 10 Mile Road in Algoma Township, and Michigan Department of Environment, Great Lakes, and Energy (EGLE) investigations into several citizen-reported unregulated dump sites across three townships in northern Kent County. </t>
    </r>
    <r>
      <rPr>
        <i/>
        <sz val="11"/>
        <color rgb="FF000000"/>
        <rFont val="Times New Roman"/>
      </rPr>
      <t>(MPART 6.6.2019)</t>
    </r>
  </si>
  <si>
    <r>
      <rPr>
        <sz val="11"/>
        <color rgb="FF000000"/>
        <rFont val="Times New Roman"/>
      </rPr>
      <t xml:space="preserve">Wolven/Jewell - Wolven Northeast area residential wells:
 -PFOS+PFOA = nd-72,400 ppt
12 Mile and Summit area residential wells:
 -PFOS+PFOA = nd-49 ppt
North Childsdale and 10 Mile Road area residential wells:
 -PFOS+PFOA = nd-921 ppt
House Street Area residential wells:
 -PFOS+PFOA = nd-96,000 ppt
Rogue River Area residential wells:
 -PFOS+PFOA = nd-75 ppt
North Kent Landfill Area residential wells:
 -PFOS+PFOA = nd-62.9 ppt
</t>
    </r>
    <r>
      <rPr>
        <i/>
        <sz val="11"/>
        <color rgb="FF000000"/>
        <rFont val="Times New Roman"/>
      </rPr>
      <t>Source: (MPART, 6.4.2020 - House Street Disposal Area)</t>
    </r>
  </si>
  <si>
    <r>
      <rPr>
        <sz val="11"/>
        <color rgb="FF000000"/>
        <rFont val="Times New Roman"/>
      </rPr>
      <t xml:space="preserve">On January 24, 2017, a concerned citizens group brought the former House Street disposal location to EGLE’s attention. 
In response to these concerns, EGLE requested that Wolverine sample residential wells.
In May 2017, EGLE received results from Wolverine from the requested residential well sampling. Levels of PFOA and PFOS were detected over the USEPA Lifetime Health Advisory of 70 ppt PFOA and PFOS individually or combined.
In August 2017, Wolverine began its on-site groundwater investigation on the House Street Dump Site, which has expanded off-site in order to define the full extent of the PFAS contamination.
On November 21, 2018 EGLE requested Wolverine resample all residential drinking water wells in current sampling areas
</t>
    </r>
    <r>
      <rPr>
        <i/>
        <sz val="11"/>
        <color rgb="FF000000"/>
        <rFont val="Times New Roman"/>
      </rPr>
      <t>(MPART, 6.4.2020 - House Street Disposal Area)</t>
    </r>
  </si>
  <si>
    <r>
      <rPr>
        <sz val="11"/>
        <color rgb="FF000000"/>
        <rFont val="Times New Roman"/>
      </rPr>
      <t xml:space="preserve">State approved $23mil to address 28 contamination sites around the state (12.11.17). MI established legally-enforceable cleanup criteria of 70 ppt for PFOS/PFOA. Effective 1.10.18. </t>
    </r>
    <r>
      <rPr>
        <sz val="11"/>
        <color rgb="FFFF0000"/>
        <rFont val="Times New Roman"/>
      </rPr>
      <t>(Citation needed)</t>
    </r>
    <r>
      <rPr>
        <sz val="11"/>
        <color rgb="FF000000"/>
        <rFont val="Times New Roman"/>
      </rPr>
      <t xml:space="preserve">
January 2017 - EGLE requested that Wolverine sample residential wells 
June 29, 2018 - the Michigan DHHS and Kent County Health Department issue an emergency fish consumption advisory for 3 ponds at 4300 Cannonsburg Road NE near the Boulder Creek development.
November 21, 2018 - EGLE requested Wolverine resample all residential drinking water wells in current sampling areas
On February 19, 2020, the Consent Decree between the State of Michigan (Plaintiff), Plainfield and Algoma Townships (Intervening Plaintiffs) and Wolverine (Defendant) became effective and serves as the framework for all future response activities performed by Wolverine at the House Street property and surrounding area identified as the “North Kent Study Area”.  Wolverine will conduct these activities under EGLE oversight, and the Consent Decree includes tools that ensure that the required work is completed. Appendix K of the Consent Decree summarizes the schedule for submittal of Response Activity Plans. Wolverine will continue the operation and maintenance of  whole-house filters and  point-of-use filters in the North Kent Study Area in accordance with the Consent Decree, described specifically in Section 7.5 and Appendix L.
April 29, 2019 - USEPA sent Wolverine a letter detailing the required time-critical cleanup CERLCA actions at the House Street site
Wolverine will continue monthly reporting to EGLE. 
</t>
    </r>
    <r>
      <rPr>
        <i/>
        <sz val="11"/>
        <color rgb="FF000000"/>
        <rFont val="Times New Roman"/>
      </rPr>
      <t>Source: (MPART, 6.4.2020 - House Street Disposal Area)</t>
    </r>
  </si>
  <si>
    <r>
      <rPr>
        <sz val="11"/>
        <color rgb="FF000000"/>
        <rFont val="Times New Roman"/>
      </rPr>
      <t xml:space="preserve">Notice to sue WW sent to U.S. EPA and Michigan DEQ (10.15.17). Federal class-action suit filed by Belmont residents against Wolverine, 3M, &amp; Waste Management (12.1.17). Federal suit filled by Michigan D.E.Q. against Wolverine Worldwide (1.10.18).  </t>
    </r>
    <r>
      <rPr>
        <sz val="11"/>
        <color rgb="FFFF0000"/>
        <rFont val="Times New Roman"/>
      </rPr>
      <t>(Citation needed</t>
    </r>
  </si>
  <si>
    <r>
      <rPr>
        <sz val="11"/>
        <color rgb="FF000000"/>
        <rFont val="Times New Roman"/>
      </rPr>
      <t xml:space="preserve">On January 24, 2017, a concerned citizens group brought the former House Street disposal location to EGLE’s attention. Discovery of very high contamination levels in May 2017 sparked both class action and individual lawsuits that are now pending against Wolverine in federal and state court. Homeowners also began reporting old rusty drums, decomposing leather hides and other tannery debris around the neighborhood. </t>
    </r>
    <r>
      <rPr>
        <i/>
        <sz val="11"/>
        <color rgb="FF000000"/>
        <rFont val="Times New Roman"/>
      </rPr>
      <t>(Ellison, MLive, 6.11.2019)</t>
    </r>
  </si>
  <si>
    <r>
      <rPr>
        <sz val="11"/>
        <color rgb="FF000000"/>
        <rFont val="Times New Roman"/>
      </rPr>
      <t xml:space="preserve">133 drinking water wells have been tested by EGLE; 1,545 drinking water wells have been tested by Wolverine; 42 drinking water wells have been tested by Kent County Department of Public Works.
Wolverine has provided 538 whole house filters and 236 point-of-use filters. Kent County Department of Public Works has provided 10 whole house filters.
All households in the sampling areas  have been offered bottled water and/or filters by Wolverine and/or Kent County Department of Public Works.
In addition to the PFAS investigations, EGLE responded to citizen complaints regarding alleged disposal areas at additional locations. As of January 2019, EGLE has conducted and completed investigations at a total of 109 alleged source areas. These investigations did not identify PFAS disposal areas, and sample results from all homes were below 70 ppt PFOA+PFOS.
</t>
    </r>
    <r>
      <rPr>
        <i/>
        <sz val="11"/>
        <color rgb="FF000000"/>
        <rFont val="Times New Roman"/>
      </rPr>
      <t xml:space="preserve">(MPART, 6.4.2020 - House Street Disposal Area)
</t>
    </r>
    <r>
      <rPr>
        <sz val="11"/>
        <color rgb="FF000000"/>
        <rFont val="Times New Roman"/>
      </rPr>
      <t>"The PFAS contamination in northern Kent County now covers an area that’s five miles long and six miles wide, impacting 800 wells in Plainfield and Algoma townships.
Monitoring wells [PFOS+PFOA]:
 - 682 samples 
 - 682 results received 
 - 296 samples non-detect 
 - 257 samples nd-70 ppt 
 - 129 samples above 70 ppt 
Residential drinking wells [PFOS+PFOA]:
 - 1,722 samples 
 - 1,722 results received 
 - 926 samples non-detect 
 - 670 samples nd-70 ppt 
 - 126 samples above 70 ppt 
(MPART, 6.4.2020 - House Street Disposal Area)"
On January 24, 2017, a concerned citizens group brought the former House Street disposal location to EGLE’s attention. Discovery of very high contamination levels in May 2017 sparked both class action and individual lawsuits that are now pending against Wolverine in federal and state court. Homeowners also began reporting old rusty drums, decomposing leather hides and other tannery debris around the neighborhood. (Ellison, MLive, 6.11.2019)</t>
    </r>
  </si>
  <si>
    <r>
      <rPr>
        <sz val="11"/>
        <color rgb="FF000000"/>
        <rFont val="Times New Roman"/>
      </rPr>
      <t xml:space="preserve">The former Wolverine World Wide (Wolverine) tannery is located on the east bank of the Rogue River at the confluence of Rum Creek, in downtown Rockford. The tannery operated for over a hundred years before operations ceased in 2009. The Michigan Department of Environment, Great Lakes, and Energy (EGLE) and USEPA are coordinating their investigation of the tannery pollution found in the Rockford area.
</t>
    </r>
    <r>
      <rPr>
        <i/>
        <sz val="11"/>
        <color rgb="FF000000"/>
        <rFont val="Times New Roman"/>
      </rPr>
      <t>(MPART, 6.4.2020 - Rockford Tannery)</t>
    </r>
  </si>
  <si>
    <r>
      <rPr>
        <sz val="11"/>
        <color rgb="FF000000"/>
        <rFont val="Times New Roman"/>
      </rPr>
      <t xml:space="preserve">Highest groundwater detections [summer/fall 2017]:
 -PFOA+PFOS = 490,000 ppt
</t>
    </r>
    <r>
      <rPr>
        <i/>
        <sz val="11"/>
        <color rgb="FF000000"/>
        <rFont val="Times New Roman"/>
      </rPr>
      <t>(MPART, 6.4.2020 - Rockford Tannery)</t>
    </r>
  </si>
  <si>
    <r>
      <rPr>
        <sz val="11"/>
        <color rgb="FF000000"/>
        <rFont val="Times New Roman"/>
      </rPr>
      <t xml:space="preserve">532,399 ppt in groundwater </t>
    </r>
    <r>
      <rPr>
        <i/>
        <sz val="11"/>
        <color rgb="FF000000"/>
        <rFont val="Times New Roman"/>
      </rPr>
      <t>(MPART, 6.4.2020)</t>
    </r>
    <r>
      <rPr>
        <sz val="11"/>
        <color rgb="FF000000"/>
        <rFont val="Times New Roman"/>
      </rPr>
      <t xml:space="preserve">
15 ppt in Rockford East Middle school drinking water </t>
    </r>
    <r>
      <rPr>
        <i/>
        <sz val="11"/>
        <color rgb="FF000000"/>
        <rFont val="Times New Roman"/>
      </rPr>
      <t>(Ellison, MLive, 6.11.2019)</t>
    </r>
  </si>
  <si>
    <r>
      <rPr>
        <sz val="11"/>
        <color rgb="FF000000"/>
        <rFont val="Times New Roman"/>
      </rPr>
      <t>Wolverine conducted additional investigations in 2012, 2013, 2014, and 2016 to better define the extent of contamination. Buried hides and leather scraps were discovered during these investigations.
In the Fall 2016, the citizens group shared with Wolverine that a fish advisory had been issued for the Rogue River for per- and polyfluoroalkyl substances (PFAS) and that Wolverine may have used products in their leather processing that contained these compounds. 
Wolverine sampled groundwater and surface water for PFAS in Summer and Fall 2017. PFOA and PFOS were detected in the groundwater and surface water at up to 490,000 ppt and 12 ppt respectively. Total tested PFAS concentrations detected in groundwater were up to 532,399 ppt.
December 2017 Wolverine conducted additional on-site investigation work and submitted a work plan for an off-site investigation.
January 2018-  EGLE filed a legal complaint against Wolverine under the federal Resource Conservation and Recovery Act (RCRA) and state law, including Part 201 (Environmental Remediation) in the United States District Court for the Western District of Michigan. In the complaint, the state seeks orders that Wolverine institute protective measures to mitigate risks to public health, continue environmental investigations, address PFAS contamination in ground and surface water and pay for the state’s past and future costs associated with enforcement of state clean up laws.
January 2018 - the USEPA issued a Unilateral Administrative Order (UAO) against Wolverine to conduct further assessment of non-PFAS contamination and potential cleanup work at its former tannery and at the House Street Disposal locations 
January – April 2018, Wolverine installed additional on-site monitoring wells at the Tannery Site, collected groundwater samples, and collected surface water samples from the Rogue River. This sampling data was provided to EGLE in June 2018.
June 2018, The Kent County Health Department and Michigan Department of Health and Human Services issued a health advisory warning people to avoid consuming the floating foam on top of the water of the Rogue River due to high PFAS levels.This was issued based on results from foam samples collected by EGLE.
May 2018, EGLE requested Wolverine analyze for PFAS at all sampling locations being completed under the USEPA UAO. This sampling was conducted in Summer and Fall 2018.
June 29, 2018, Wolverine submitted a workplan for off-site PFAS groundwater investigation at the Tannery Site. EGLE provided comments back to Wolverine on this sampling plan in August 2018.
Early November 2018, Wolverine completed all sampling for the USEPA UAO, including the PFAS sampling for EGLE.
November and December 2018, Wolverine installed five new off-site monitoring wells as part of their PFAS investigation for EGLE.An additional monitoring well location on the west side of the Rogue River will be installed once access is finalized.
January 11, 2019, Wolverine submitted the Final Tannery Summary Report to the USEPA.
In February 2019, GZA completed a round of groundwater monitoring well sampling and installed three groundwater extraction wells on the Tannery property associated with a groundwater capture and treatment system. The three extraction wells were developed the week of April 1, 2019 and a pump test was completed in May 2019.
March 26, 2019 - USEPA and EGLE held a joint Town Hall at the Rockford High School Fine Arts Auditorium. 
April 29, 2019 - USEPA sent Wolverine a letter detailing the required time-critical cleanup CERLCA actions at the Tannery site. Wolverine submitted their Tannery Work Plan to USEPA (response to the April 29, 2019 letter).
May 2019 - As requested by EGLE and USEPA, Wolverine begin installing informational signs along the Rogue River, with informational kiosks to be installed in June 2019. 
In August 2019, Wolverine obtained their permit from the North Kent Sewer Authority (NKSA) for NKSA to accept the treated groundwater from the proposed groundwater interceptor treatment system. 
On December 10, 2019, it was announced that a tentative agreement had been reached between the State, Plainfield &amp; Algoma Townships, and Wolverine. Refer to the following press release for details: https://www.michigan.gov/ag/0,4534,7-359-92297_47203-514315--,00.html
On February 3, 2020, the Michigan Attorney General announced the filing of a settlement document (consent decree) in the case against Wolverine Worldwide Inc.  A public comment period will be held until February 13, 2020, to allow the affected community an opportunity to review and comment on the proposal prior to finalizing the settlement terms in court. Refer to the following press release for additional details:</t>
    </r>
    <r>
      <rPr>
        <i/>
        <sz val="11"/>
        <color rgb="FF000000"/>
        <rFont val="Times New Roman"/>
      </rPr>
      <t xml:space="preserve"> MI AG Nessel Announces PFAS Settlement for State, Plainfield &amp; Algoma Townships with Wolverine Worldwide</t>
    </r>
    <r>
      <rPr>
        <sz val="11"/>
        <color rgb="FF000000"/>
        <rFont val="Times New Roman"/>
      </rPr>
      <t xml:space="preserve">. On February 10, 2020, Michigan Attorney General Dana Nessel and EGLE held a Consent Decree Public Comment Session at the Rockford High School Auditorium. The Consent Decree became effective on February 19, 2020 and serves as the framework for all future response activities performed by Wolverine at the House Street property and surrounding area identified as the “North Kent Study Area”.  Wolverine will conduct these activities under EGLE oversight, and the Consent Decree includes tools that ensure that the required work is completed.
</t>
    </r>
    <r>
      <rPr>
        <i/>
        <sz val="11"/>
        <color rgb="FF000000"/>
        <rFont val="Times New Roman"/>
      </rPr>
      <t>Source: (MPART, 6.4.2020 - Rockford Tannery)</t>
    </r>
  </si>
  <si>
    <r>
      <rPr>
        <sz val="11"/>
        <color rgb="FF000000"/>
        <rFont val="Times New Roman"/>
      </rPr>
      <t xml:space="preserve">PFOS+PFOA Groundwater Monitoring well samples:
- 405 samples 
- 405 results received 
- 19 samples non-detect 
- 28 samples between 0-70 ppt 
- 358 samples above 70 ppt 
</t>
    </r>
    <r>
      <rPr>
        <i/>
        <sz val="11"/>
        <color rgb="FF000000"/>
        <rFont val="Times New Roman"/>
      </rPr>
      <t>(MPART, 6.4.2020 - Rockford Tannery)</t>
    </r>
  </si>
  <si>
    <t>**Location (combo of col A and D)</t>
  </si>
  <si>
    <t>Latitude</t>
  </si>
  <si>
    <t>Longitude</t>
  </si>
  <si>
    <t>Year Sampled</t>
  </si>
  <si>
    <r>
      <rPr>
        <b/>
        <i/>
        <sz val="11"/>
        <color rgb="FF666666"/>
        <rFont val="Times New Roman"/>
      </rPr>
      <t xml:space="preserve">Regulation and Governmental Response </t>
    </r>
    <r>
      <rPr>
        <i/>
        <sz val="11"/>
        <color rgb="FF666666"/>
        <rFont val="Times New Roman"/>
      </rPr>
      <t>(only update info that isn't available on a gov't website; if there is a gov't website documenting their response, put the link in the next column)</t>
    </r>
  </si>
  <si>
    <r>
      <rPr>
        <b/>
        <i/>
        <sz val="11"/>
        <color rgb="FF666666"/>
        <rFont val="Times New Roman"/>
      </rPr>
      <t xml:space="preserve">**Last update date: </t>
    </r>
    <r>
      <rPr>
        <i/>
        <sz val="11"/>
        <color rgb="FF666666"/>
        <rFont val="Times New Roman"/>
      </rPr>
      <t>MM/DD/YYYY**</t>
    </r>
  </si>
  <si>
    <r>
      <rPr>
        <b/>
        <i/>
        <sz val="11"/>
        <color rgb="FF666666"/>
        <rFont val="Times New Roman"/>
      </rPr>
      <t xml:space="preserve">**Last update details: </t>
    </r>
    <r>
      <rPr>
        <i/>
        <sz val="11"/>
        <color rgb="FF666666"/>
        <rFont val="Times New Roman"/>
      </rPr>
      <t>initials, columns**</t>
    </r>
  </si>
  <si>
    <r>
      <rPr>
        <sz val="11"/>
        <color theme="1"/>
        <rFont val="Times New Roman"/>
      </rPr>
      <t xml:space="preserve">Possible use of AFFF by Robinson Township Fire Department, however, no historical use in the area has been known and no definite source has been confirmed. </t>
    </r>
    <r>
      <rPr>
        <i/>
        <sz val="11"/>
        <color theme="1"/>
        <rFont val="Times New Roman"/>
      </rPr>
      <t>(MPART 7.18.19)</t>
    </r>
  </si>
  <si>
    <r>
      <rPr>
        <sz val="11"/>
        <color theme="1"/>
        <rFont val="Times New Roman"/>
      </rPr>
      <t xml:space="preserve">After elevated levels of PFOS and PFOA were found in Robinson Elementary School's drinking water supply, the State of Michigan issued a public health response. </t>
    </r>
    <r>
      <rPr>
        <i/>
        <sz val="11"/>
        <color theme="1"/>
        <rFont val="Times New Roman"/>
      </rPr>
      <t>(MPART 7.18.19)</t>
    </r>
    <r>
      <rPr>
        <sz val="11"/>
        <color theme="1"/>
        <rFont val="Times New Roman"/>
      </rPr>
      <t xml:space="preserve">. The EGLE immediately informed the MDHHS, OCDPH and Governor’s Office; and within hours had a call set up to discuss the results with officials from the OCDPH, Robinson Township and GHAPS. School leaders shared the information within the school and shut-off access to its drinking well water. They gave bottled water to students and staff for drinking and cooking that was supplied by the Ottawa County Sheriff's Emergency Management Division </t>
    </r>
    <r>
      <rPr>
        <i/>
        <sz val="11"/>
        <color theme="1"/>
        <rFont val="Times New Roman"/>
      </rPr>
      <t>(miOttawa 5.19)</t>
    </r>
    <r>
      <rPr>
        <sz val="11"/>
        <color theme="1"/>
        <rFont val="Times New Roman"/>
      </rPr>
      <t xml:space="preserve">. Investigtion of the area began immediately which included two phases of residential sampling and a preliminary hydrogeological investigation to identify the source. 27 residences are on filters provided by MDHHS. EGLE will continue to work with Robinson Township and Grand Haven Area Public Schools to assess the groundwater to the area north and east of the Robinson Township Fire Department. Timing of the expanded investigation is dependent on available funding and resources. </t>
    </r>
    <r>
      <rPr>
        <i/>
        <sz val="11"/>
        <color theme="1"/>
        <rFont val="Times New Roman"/>
      </rPr>
      <t>(MPART 7.18.19)</t>
    </r>
  </si>
  <si>
    <r>
      <rPr>
        <sz val="11"/>
        <color theme="1"/>
        <rFont val="Times New Roman"/>
      </rPr>
      <t>Residents called for a community meeting on Feb. 9, 2019 to address PFAS contamination with local officials. One resident said, “Everybody’s in the dark. There’s been a gap of information somewhere along the road. We were ready to start our own meeting.”</t>
    </r>
    <r>
      <rPr>
        <i/>
        <sz val="11"/>
        <color theme="1"/>
        <rFont val="Times New Roman"/>
      </rPr>
      <t xml:space="preserve"> (Sinn - Grand Haven Tribune - 2.7.19)</t>
    </r>
  </si>
  <si>
    <r>
      <rPr>
        <sz val="11"/>
        <color theme="1"/>
        <rFont val="Times New Roman"/>
      </rPr>
      <t xml:space="preserve">Industrial wastes, including plating wastes, discharged on the ground surface at three separate areas on the Ashley Avenue property. </t>
    </r>
    <r>
      <rPr>
        <i/>
        <sz val="11"/>
        <color theme="1"/>
        <rFont val="Times New Roman"/>
      </rPr>
      <t>(MPART 6.20.19)</t>
    </r>
  </si>
  <si>
    <r>
      <rPr>
        <sz val="11"/>
        <color theme="1"/>
        <rFont val="Times New Roman"/>
      </rPr>
      <t xml:space="preserve">EGLE provided the results of the April 2019 groundwater sampling event to the Michigan Department of Health and Human Services (MDHHS) and the Kent County Health Department. They are also seeking funding to perform additional investigation of groundwater on the site. Timing for the expanded investigation is dependent upon available funding and resources </t>
    </r>
    <r>
      <rPr>
        <i/>
        <sz val="11"/>
        <color theme="1"/>
        <rFont val="Times New Roman"/>
      </rPr>
      <t>(MPART 6.20.19)</t>
    </r>
  </si>
  <si>
    <r>
      <rPr>
        <sz val="11"/>
        <color theme="1"/>
        <rFont val="Times New Roman"/>
      </rPr>
      <t xml:space="preserve">Former manufacturing activities of furniture varnish, paint, and container coatings by BASF Corporation until 1999. </t>
    </r>
    <r>
      <rPr>
        <i/>
        <sz val="11"/>
        <color theme="1"/>
        <rFont val="Times New Roman"/>
      </rPr>
      <t>(MPART 7.1.19)</t>
    </r>
  </si>
  <si>
    <r>
      <rPr>
        <sz val="11"/>
        <color theme="1"/>
        <rFont val="Times New Roman"/>
      </rPr>
      <t xml:space="preserve">EGLE  has requested BASF Corporation develop a workplan to assess the extent of PFAS in the groundwater. EGLE received the workplan on April 3, 2019. </t>
    </r>
    <r>
      <rPr>
        <i/>
        <sz val="11"/>
        <color theme="1"/>
        <rFont val="Times New Roman"/>
      </rPr>
      <t>(MPART 7.1.19)</t>
    </r>
  </si>
  <si>
    <r>
      <rPr>
        <sz val="11"/>
        <color theme="1"/>
        <rFont val="Times New Roman"/>
      </rPr>
      <t xml:space="preserve">BASF is also working to engineer a change from a biological treatment system - which treats another contaminant in the groundwater - to a granular activated carbon (GAC) system which will treat those contaminants and PFAS. EGLE will be overseeing these efforts </t>
    </r>
    <r>
      <rPr>
        <i/>
        <sz val="11"/>
        <color theme="1"/>
        <rFont val="Times New Roman"/>
      </rPr>
      <t xml:space="preserve">(MPART 7.1.19)
</t>
    </r>
    <r>
      <rPr>
        <sz val="11"/>
        <color theme="1"/>
        <rFont val="Times New Roman"/>
      </rPr>
      <t>Surrounding residents are on municipal water from the city of Wyoming. There are no known residential drinking water wells in the current investigation area. (MPART 7.1.19)</t>
    </r>
  </si>
  <si>
    <r>
      <rPr>
        <sz val="11"/>
        <color rgb="FF000000"/>
        <rFont val="Times New Roman"/>
      </rPr>
      <t xml:space="preserve">Off-base: [4 out of 188 off-base wells tested above the LHA]
Residents in 420 homes in and near Grayling now are using water filters. Test results show detections both north and south of the Au Sable River. As of December 2018, more than 1,120 homes around the community have been tested. Private wells within the city have tested above 1,000-ppt for Total PFAS detection. Foam on Lake Margrethe, adjacent to the base, tested at 24,810-ppt PFOS/PFOA.
City wells with PFHxS shut off. City set up free hookup outside of city hall for Grayling residents w/ polluted wells. MDEQ hired AECOM to conduct testing along the southern/eastern borders of Grayling Army Airfield. 
Separate testing as been conducted at MATES, which is part of Camp Grayling. Additional testing data can be found at </t>
    </r>
    <r>
      <rPr>
        <u/>
        <sz val="11"/>
        <color rgb="FF1155CC"/>
        <rFont val="Times New Roman"/>
      </rPr>
      <t xml:space="preserve">https://drive.google.com/file/d/1g1t60FsMLcfluvkLqorqlbsHnkF_rNZw/view?usp=sharing
</t>
    </r>
    <r>
      <rPr>
        <sz val="11"/>
        <color rgb="FF000000"/>
        <rFont val="Times New Roman"/>
      </rPr>
      <t xml:space="preserve">https://www.michigan.gov/pfasresponse/0,9038,7-365-86511_82704-493751--,00.html
</t>
    </r>
  </si>
  <si>
    <r>
      <rPr>
        <sz val="11"/>
        <color theme="1"/>
        <rFont val="Times New Roman"/>
      </rPr>
      <t xml:space="preserve">The Du-Wel Metal Products facility includes much of the city in an area of residential, commercial, industrial, and agricultural land uses. A tributary to the Paw Paw River is immediately to the west of the site.  The city of Hartford has a municipal water supply that serves a finite number of residents. </t>
    </r>
    <r>
      <rPr>
        <i/>
        <sz val="11"/>
        <color theme="1"/>
        <rFont val="Times New Roman"/>
      </rPr>
      <t xml:space="preserve">(MPART 7.1.19)
</t>
    </r>
    <r>
      <rPr>
        <sz val="11"/>
        <color theme="1"/>
        <rFont val="Times New Roman"/>
      </rPr>
      <t>In May 2019, 59 residential wells in Hartford were tested for PFAS. 36 of those wells had some amount of PFAS in them. (Newman, Herald-Palladium, 5.31.19)</t>
    </r>
  </si>
  <si>
    <r>
      <rPr>
        <sz val="11"/>
        <color theme="1"/>
        <rFont val="Times New Roman"/>
      </rPr>
      <t xml:space="preserve">The NOW (Need Our Water) community activist group was formed in response to the discovery of toxic PFAS foam on the Van Etten Lake shoreline. Residents re-stablished a Restoration Advisory Board in 2017.
EGLE hosted a townhall on 7.16.2019 following its announcement of a verbal agreement with the Air Force that claimed to speed up the PFAS investigation that locals say has 'dragged on past the point of absurdity.' Residents have called the verbal agreement "propaganda" and a "nothingburger". Before the townhall, more than 20 protestors with NOW (Need Our Water) protested by the side of U.S. 23 holding signs, chanting “clean water now!” “Stop the bleeding!” and “9 years! No plan! No action!” to passing drivers. Later, during the townhall, locals vented frustrations to state officials and scientists about how the PFAS plumes stemming from Wurtsmith AFB are affecting their lives. Also at the townhall, Oscoda Township supervisor Aaron Weed said that treatment systems are needed along the F-41 highway between the base and Van Etten Lake: “I know there’s a systemic problem within the DEQ that’s slowing things down...I want to know where the bottleneck is. I want names. There’s a whistleblower protection act. I expect that to get utilized,” Weed said. Weed also sent a letter to Gov. Whitmer’s office blasting the verbal agreement with the Air Force. </t>
    </r>
    <r>
      <rPr>
        <i/>
        <sz val="11"/>
        <color theme="1"/>
        <rFont val="Times New Roman"/>
      </rPr>
      <t xml:space="preserve">(MLive 7.17.2019)
</t>
    </r>
    <r>
      <rPr>
        <sz val="11"/>
        <color theme="1"/>
        <rFont val="Times New Roman"/>
      </rPr>
      <t xml:space="preserve">Quotes from residents during the 7.16.2019 townhall: “New Mexico filed a lawsuit this past January against the Air Force for groundwater contamination... What has the state of Michigan done?” /  “I think it’s the responsibility of our state department of health to give us names of doctors to go to if we want to know what’s in our blood, if we want to pay for it independently.” /  “I ate fish out of [Van Etten Lake]. I ate pike. The pike eat the small fish. They’re the big contamination... I’m not happy about it. It makes me bitter to think about it.” </t>
    </r>
    <r>
      <rPr>
        <i/>
        <sz val="11"/>
        <color theme="1"/>
        <rFont val="Times New Roman"/>
      </rPr>
      <t>(MLive 7.17.2019)</t>
    </r>
    <r>
      <rPr>
        <sz val="11"/>
        <color theme="1"/>
        <rFont val="Times New Roman"/>
      </rPr>
      <t xml:space="preserve">
According to NOW, during a virtual meeting with the Wurtsmith Restoration Advisory Board (RAB) on April 15th, Air Force Officials declared that the $13.5 million secured through federal appropriations would be put toowards more investigations and studies at the base rather than being used for immediate cleanup of the PFAS contamination (Iosco COunty News-Herald 5.5.2020)
</t>
    </r>
  </si>
  <si>
    <r>
      <rPr>
        <sz val="11"/>
        <color theme="1"/>
        <rFont val="Times New Roman"/>
      </rPr>
      <t xml:space="preserve">Disposal of industrial wastes. Lear Siegler took ownership of the site in 1970 and was in operation until 1989. Lear Seating Corporation operated the site from 1989-2007 with plastic plating, trim and fabric preparation, and parts assembly activities. </t>
    </r>
    <r>
      <rPr>
        <i/>
        <sz val="11"/>
        <color theme="1"/>
        <rFont val="Times New Roman"/>
      </rPr>
      <t>(MPART 7.18.19)</t>
    </r>
  </si>
  <si>
    <r>
      <rPr>
        <sz val="11"/>
        <color theme="1"/>
        <rFont val="Times New Roman"/>
      </rPr>
      <t xml:space="preserve">On June 6, 2019, EGLE met with IAC Mendon to request they confirm the initial on-site groundwater results. EGLE also requested they sample additional on-site and downgradient off-site monitoring wells to help determine the extent of the contamination and whether or not it has migrated off-site.  In addition, EGLE requested a survey of the area be conducted for potential undocumented private water wells </t>
    </r>
    <r>
      <rPr>
        <i/>
        <sz val="11"/>
        <color theme="1"/>
        <rFont val="Times New Roman"/>
      </rPr>
      <t>(MPART 6.13.19)</t>
    </r>
  </si>
  <si>
    <r>
      <rPr>
        <sz val="11"/>
        <color theme="1"/>
        <rFont val="Times New Roman"/>
      </rPr>
      <t xml:space="preserve">Surrounding residents are on municipal water. Three municipal water supply wells are about 1,000 feet southeast and southwest downgradient of the site. The Mendon municipal water supply was sampled in October 2018, and was Non-Detect for PFOS+PFOA and Non-Detect for Total Tested PFAS. </t>
    </r>
    <r>
      <rPr>
        <i/>
        <sz val="11"/>
        <color theme="1"/>
        <rFont val="Times New Roman"/>
      </rPr>
      <t xml:space="preserve">(MPART 7.18.19)
</t>
    </r>
    <r>
      <rPr>
        <sz val="11"/>
        <color theme="1"/>
        <rFont val="Times New Roman"/>
      </rPr>
      <t>Lear operations were purchased by International Automotive Components (IAC Mendon, LLC) in 2007. IAC Mendon submitted a No Further Action request to EGLE in January 2018 and has not used any PFAS containing materials during its operations (MPART 7.18.19)</t>
    </r>
  </si>
  <si>
    <r>
      <rPr>
        <sz val="11"/>
        <color theme="1"/>
        <rFont val="Times New Roman"/>
      </rPr>
      <t xml:space="preserve">Access to the former Georgia-Pacific property has been obtained. Proposed next steps include installation of temporary monitoring wells on the former GP site to define the nature and extent of PFAS contamination in groundwater. The number of monitoring wells is to be determined. </t>
    </r>
    <r>
      <rPr>
        <i/>
        <sz val="11"/>
        <color theme="1"/>
        <rFont val="Times New Roman"/>
      </rPr>
      <t xml:space="preserve">(MPART 7.22.19)
</t>
    </r>
    <r>
      <rPr>
        <sz val="11"/>
        <color theme="1"/>
        <rFont val="Times New Roman"/>
      </rPr>
      <t>Surface water sampling of the Kalamazoo River is proposed for mid-summer 2019. (MPART 7.22.19)</t>
    </r>
  </si>
  <si>
    <r>
      <rPr>
        <sz val="11"/>
        <color theme="1"/>
        <rFont val="Times New Roman"/>
      </rPr>
      <t xml:space="preserve">Wolverine tannery waste and plating waste disposed of in a former landfill from 1966-1979 </t>
    </r>
    <r>
      <rPr>
        <i/>
        <sz val="11"/>
        <color theme="1"/>
        <rFont val="Times New Roman"/>
      </rPr>
      <t>(MPART 7.1.19)</t>
    </r>
  </si>
  <si>
    <r>
      <rPr>
        <sz val="11"/>
        <color theme="1"/>
        <rFont val="Times New Roman"/>
      </rPr>
      <t xml:space="preserve">On February 21, 2018, EGLE sent a compliance communication letter to Northeast Gravel Company (now Boulder Creek Development Company LLC (BCDC)) requesting additional PFAS investigation and response actions to be completed at the site. EGLE will continue to oversee the response actions taken by the responsible party under Part 201. Additional response actions are needed by the responsible party to determine the full extent of PFAS contamination and address the PFAS contamination migrating off the property. In June 2019, EGLE and Kent County Health Department met with representatives of BCDC to discuss the results summarized in the May 2019 Project Update PFAS Investigation Report and next steps anticipated at the site </t>
    </r>
    <r>
      <rPr>
        <i/>
        <sz val="11"/>
        <color theme="1"/>
        <rFont val="Times New Roman"/>
      </rPr>
      <t>(MPART 7.1.19)</t>
    </r>
  </si>
  <si>
    <r>
      <rPr>
        <sz val="11"/>
        <color theme="1"/>
        <rFont val="Times New Roman"/>
      </rPr>
      <t xml:space="preserve">4 drinking water wells have been tested by EGLE and BCDC. 4 properties have been offered  bottled water provided by EGLE. 1 resident is on a point-of-use filter, provided by BCDC.
EGLE has tested all municipal water supplies for PFAS. The city of Belmont gets water from Plainfield Charter Township
</t>
    </r>
    <r>
      <rPr>
        <i/>
        <sz val="11"/>
        <color theme="1"/>
        <rFont val="Times New Roman"/>
      </rPr>
      <t xml:space="preserve">(MPART 7.1.19)
</t>
    </r>
    <r>
      <rPr>
        <sz val="11"/>
        <color theme="1"/>
        <rFont val="Times New Roman"/>
      </rPr>
      <t>“Do Not Eat” fish advisory was issued for the ponds at the Boulder Creek (MPART 7.1.19)</t>
    </r>
  </si>
  <si>
    <r>
      <rPr>
        <sz val="11"/>
        <color theme="1"/>
        <rFont val="Times New Roman"/>
      </rPr>
      <t xml:space="preserve">PFAS-containing wastes (especially AFFF) from Wurtsmith Air Force Base disposed of at Oscoda Township Dump </t>
    </r>
    <r>
      <rPr>
        <i/>
        <sz val="11"/>
        <color theme="1"/>
        <rFont val="Times New Roman"/>
      </rPr>
      <t>(MPART 7.18.19)</t>
    </r>
  </si>
  <si>
    <r>
      <rPr>
        <sz val="11"/>
        <color theme="1"/>
        <rFont val="Times New Roman"/>
      </rPr>
      <t xml:space="preserve">On December 4, 2018, EGLE collected 16 groundwater samples from the perimeter of the Oscoda Township Dump. On June 18, 2019, EGLE sent a letter to Oscoda Township asking them to take action to determine the nature and extent of PFAS contamination, along with contaminants other than PFAS coming from the dump. </t>
    </r>
    <r>
      <rPr>
        <i/>
        <sz val="11"/>
        <color theme="1"/>
        <rFont val="Times New Roman"/>
      </rPr>
      <t>(MPART 7.18.19)</t>
    </r>
  </si>
  <si>
    <r>
      <rPr>
        <sz val="11"/>
        <color rgb="FF000000"/>
        <rFont val="Times New Roman"/>
      </rPr>
      <t xml:space="preserve">On July 16, 2019, EGLE held a Town Hall meeting to discuss updates associated with the Oscoda Area and the former Wurtsmith Air Force Base </t>
    </r>
    <r>
      <rPr>
        <i/>
        <sz val="11"/>
        <color rgb="FF000000"/>
        <rFont val="Times New Roman"/>
      </rPr>
      <t>(MPART 7.18.19)</t>
    </r>
  </si>
  <si>
    <r>
      <rPr>
        <sz val="11"/>
        <color theme="1"/>
        <rFont val="Times New Roman"/>
      </rPr>
      <t xml:space="preserve">Disposal of industrial wastes from process operations at the RACER Willow Run manufacturing site, active until 2009. </t>
    </r>
    <r>
      <rPr>
        <i/>
        <sz val="11"/>
        <color theme="1"/>
        <rFont val="Times New Roman"/>
      </rPr>
      <t>(MPART 6.13.19)</t>
    </r>
  </si>
  <si>
    <r>
      <rPr>
        <sz val="11"/>
        <color theme="1"/>
        <rFont val="Times New Roman"/>
      </rPr>
      <t xml:space="preserve">In November 2018, RACER submitted a PFAS pollution reduction plan to YCUA which involved further monitoring of PFAS and evaluating potential treatment options and reduction/eliminating PFOS and PFOA. YCUA requested quarterly PFAS sampling from the discharge. In April 2019, RACER and EGLE met with YCUA to discuss progress of the PFAS pilot study activities conducted at the Site. YCUA's program is regularly audited by EGLE to verify it complies with the appropriate regulations. </t>
    </r>
    <r>
      <rPr>
        <i/>
        <sz val="11"/>
        <color theme="1"/>
        <rFont val="Times New Roman"/>
      </rPr>
      <t>(MPART 6.13.19)</t>
    </r>
  </si>
  <si>
    <r>
      <rPr>
        <sz val="11"/>
        <color theme="1"/>
        <rFont val="Times New Roman"/>
      </rPr>
      <t xml:space="preserve">Restrictive Covenants prohibit drinking groundwater, installing groundwater extraction wells on the property, relocating soil, and constructing buildings without EGLE review and approval. </t>
    </r>
    <r>
      <rPr>
        <i/>
        <sz val="11"/>
        <color theme="1"/>
        <rFont val="Times New Roman"/>
      </rPr>
      <t xml:space="preserve">(MPART 6.13.19)
</t>
    </r>
    <r>
      <rPr>
        <sz val="11"/>
        <color theme="1"/>
        <rFont val="Times New Roman"/>
      </rPr>
      <t>In December 2018, RACER initiated the onsite pilot study to determine the effectiveness of reducing PFAS concentrations using advanced oxidation and ultraviolet light. RACER also started a bench scale laboratory study, testing alternative PFAS removal technologies, including granular activated carbon, and ion exchange resin (MPART 6.13.19)</t>
    </r>
  </si>
  <si>
    <r>
      <rPr>
        <sz val="11"/>
        <color rgb="FF000000"/>
        <rFont val="Times New Roman"/>
      </rPr>
      <t xml:space="preserve">This site was a licensed waste disposal facility from 1966 to 1976. This is a State-led Superfund site. The study area is approximately 800 acres of wooded, agricultural, and residential properties. Waste Management of Michigan Inc., (WMMI) is the liable party for this site. 
</t>
    </r>
    <r>
      <rPr>
        <i/>
        <sz val="11"/>
        <color rgb="FF000000"/>
        <rFont val="Times New Roman"/>
      </rPr>
      <t>(MPART, 4.21.20 - State Disposal Superfund Site)</t>
    </r>
  </si>
  <si>
    <r>
      <rPr>
        <sz val="11"/>
        <color theme="1"/>
        <rFont val="Times New Roman"/>
      </rPr>
      <t xml:space="preserve">In 2016 as part of a USEPA municipal water supply testing initiative, PFAS was detected in Plainfield Township’s municipal water. 
</t>
    </r>
    <r>
      <rPr>
        <i/>
        <sz val="11"/>
        <color theme="1"/>
        <rFont val="Times New Roman"/>
      </rPr>
      <t xml:space="preserve">(MPART, 4.21.2020 - State Disposal Superfund Site)
</t>
    </r>
    <r>
      <rPr>
        <sz val="11"/>
        <color theme="1"/>
        <rFont val="Times New Roman"/>
      </rPr>
      <t xml:space="preserve">Most residents in the area are connected to the Plainfield Township municipal water supply system; however, staff from EGLE identified 31 private residential wells adjacent to the contaminated groundwater plume from the State Disposal Landfill, Inc. During 2017 and 2018, WMMI, owner and operator of this site, collected 20 groundwater samples from private residential wells at 18 properties east and south of the landfill. One sample east of the landfill had 26 ppt PFOA. Of the residential wells sampled to date, 45 wells are non-detect and none are in exceedance of 70 ppt combined concentrations of PFOS and PFOA.
</t>
    </r>
    <r>
      <rPr>
        <i/>
        <sz val="11"/>
        <color theme="1"/>
        <rFont val="Times New Roman"/>
      </rPr>
      <t xml:space="preserve">(MPART, 4.21.2020 - State Disposal Superfund Site)
</t>
    </r>
    <r>
      <rPr>
        <sz val="11"/>
        <color theme="1"/>
        <rFont val="Times New Roman"/>
      </rPr>
      <t xml:space="preserve">
The Township approved spending an emergency $400k for PFAS water treatment in December 2017, and recieved a $750,000 grant from the state to reimburse those costs and cover weekly testing. </t>
    </r>
    <r>
      <rPr>
        <i/>
        <sz val="11"/>
        <color theme="1"/>
        <rFont val="Times New Roman"/>
      </rPr>
      <t>(Martinez, MLive, 3.13.2018)</t>
    </r>
    <r>
      <rPr>
        <sz val="11"/>
        <color theme="1"/>
        <rFont val="Times New Roman"/>
      </rPr>
      <t xml:space="preserve"> 
On December 11, 2018, WMMI installed an additional vertical aquifer sample boring to assist evaluation of PFAS in groundwater coming from the State Disposal Superfund Site. On that same day, EGLE staff observed a portion of the drilling activities performed by WMMI contractors. </t>
    </r>
    <r>
      <rPr>
        <i/>
        <sz val="11"/>
        <color theme="1"/>
        <rFont val="Times New Roman"/>
      </rPr>
      <t xml:space="preserve">(MPART, 4.21.2020 - State Disposal Superfund Site)
</t>
    </r>
    <r>
      <rPr>
        <sz val="11"/>
        <color theme="1"/>
        <rFont val="Times New Roman"/>
      </rPr>
      <t xml:space="preserve">In April 2018, WMMI installed five new vertical profile soil borings (the original monitoring wells were installed back in the 1970’s) to assist in determining the source of the contamination and potential impacts on surface water. PFAS concentrations above 70 ppt were present in groundwater migrating from the State Disposal Superfund Site. </t>
    </r>
    <r>
      <rPr>
        <i/>
        <sz val="11"/>
        <color theme="1"/>
        <rFont val="Times New Roman"/>
      </rPr>
      <t xml:space="preserve">(MPART, 4.21.2020 - State Disposal Superfund Site)
</t>
    </r>
    <r>
      <rPr>
        <sz val="11"/>
        <color theme="1"/>
        <rFont val="Times New Roman"/>
      </rPr>
      <t xml:space="preserve">
EGLE is requesting WMMI perform additional hydrogeological investigation to evaluate groundwater contaminants from the State Disposal Landfill migrating near the Plainfield Versluis Wellfield. </t>
    </r>
    <r>
      <rPr>
        <i/>
        <sz val="11"/>
        <color theme="1"/>
        <rFont val="Times New Roman"/>
      </rPr>
      <t xml:space="preserve">(MPART, 4.21.2020 - State Disposal Superfund Site)
</t>
    </r>
    <r>
      <rPr>
        <sz val="11"/>
        <color theme="1"/>
        <rFont val="Times New Roman"/>
      </rPr>
      <t xml:space="preserve">
On February 20, 2019, EGLE staff met with WMMI and discussed recent sampling activities. </t>
    </r>
    <r>
      <rPr>
        <i/>
        <sz val="11"/>
        <color theme="1"/>
        <rFont val="Times New Roman"/>
      </rPr>
      <t xml:space="preserve">(MPART, 4.21.2020 - State Disposal Superfund Site)
</t>
    </r>
    <r>
      <rPr>
        <sz val="11"/>
        <color theme="1"/>
        <rFont val="Times New Roman"/>
      </rPr>
      <t xml:space="preserve">On April 1, 2019, the Michigan Department of Environment, Great Lakes, and Energy (EGLE) staff received the 2018 Annual Environmental Monitoring Report. On August 9, 2019, EGLE sent WMMI a formal letter requesting that WMMI perform additional hydrogeological investigation to delineate groundwater contaminants from State Disposal Landfill migrating near the Plainfield Versluis Wellfield. On August 9, 2019, EGLE requested that WMMI perform additional hydrogeological investigation to delineate groundwater contaminants from State Disposal Landfill migrating near the Plainfield Versluis Wellfield. On September 23, 2019, EGLE met with WMMI to discuss EGLE’s recommendations for further investigation at the site. </t>
    </r>
    <r>
      <rPr>
        <i/>
        <sz val="11"/>
        <color theme="1"/>
        <rFont val="Times New Roman"/>
      </rPr>
      <t xml:space="preserve">(MPART, 4.21.2020 - State Disposal Superfund Site)
</t>
    </r>
    <r>
      <rPr>
        <sz val="11"/>
        <color theme="1"/>
        <rFont val="Times New Roman"/>
      </rPr>
      <t xml:space="preserve">
On October 28, 2019, WMMI conducted semiannual groundwater sampling at the State Disposal Landfill. A total of 22 groundwater samples were taken from 20 locations. On January 9, 2020, EGLE reviewed the sample results collected in October 2019.  The highest PFOS + PFOA sample result was 1,110 ppt and the highest total PFAS was 2,652 ppt.  All sample results are reflected on the sampling chart. </t>
    </r>
    <r>
      <rPr>
        <i/>
        <sz val="11"/>
        <color theme="1"/>
        <rFont val="Times New Roman"/>
      </rPr>
      <t>(MPART, 4.21.2020 - State Disposal Superfund Site)</t>
    </r>
  </si>
  <si>
    <r>
      <rPr>
        <sz val="11"/>
        <color theme="1"/>
        <rFont val="Times New Roman"/>
      </rPr>
      <t xml:space="preserve">Public concern about Plainfield water began to grow during fall 2017 amid Wolverine dumping revelations. Plainfield officials pushed back against suggestions that the water was tainted, sometimes pressuring business owners in the area who expressed public concern. Nonetheless, public pressure pushed the township to install activated charcoal filtration at the water treatment plant, which went online in June 2018. </t>
    </r>
    <r>
      <rPr>
        <i/>
        <sz val="11"/>
        <color theme="1"/>
        <rFont val="Times New Roman"/>
      </rPr>
      <t>(Ellison, MLive, 6.11.2019)</t>
    </r>
  </si>
  <si>
    <r>
      <rPr>
        <sz val="11"/>
        <color theme="1"/>
        <rFont val="Times New Roman"/>
      </rPr>
      <t xml:space="preserve">From 1977 – 1982, the site was occupied by a plastics molder and painter, then starting in 1982 it operated a plastic compounding business.  The plastic creation process included the addition of flame-retardants. </t>
    </r>
    <r>
      <rPr>
        <i/>
        <sz val="11"/>
        <color theme="1"/>
        <rFont val="Times New Roman"/>
      </rPr>
      <t>(MPART 7.1.19)</t>
    </r>
  </si>
  <si>
    <r>
      <rPr>
        <sz val="11"/>
        <color theme="1"/>
        <rFont val="Times New Roman"/>
      </rPr>
      <t xml:space="preserve">On April 16, 2019, EGLE’s contractor collected 11 groundwater samples from monitoring wells. EGLE is working closely with the Michigan Department of Health and Human Services (MDHHS) and Livingston County Health Department to verify any private wells in and around the contaminant plume that did not historically connect to a municipal supply. If any wells are found within the investigation area, they will be sampled as soon as possible. Additional monitoring well sampling within the network will be completed by EGLE in 2019. </t>
    </r>
    <r>
      <rPr>
        <i/>
        <sz val="11"/>
        <color theme="1"/>
        <rFont val="Times New Roman"/>
      </rPr>
      <t>(MPART 7.1.19)</t>
    </r>
  </si>
  <si>
    <r>
      <rPr>
        <sz val="11"/>
        <color rgb="FF000000"/>
        <rFont val="Times New Roman"/>
      </rPr>
      <t xml:space="preserve">EGLE has conducted previous investigations at the facility and downgradient within a residential area associated with a trichloroethylene (TCE) groundwater contaminant plume extending approximately 2,000 feet in a southeast direction towards the Huron River watershed </t>
    </r>
    <r>
      <rPr>
        <i/>
        <sz val="11"/>
        <color rgb="FF000000"/>
        <rFont val="Times New Roman"/>
      </rPr>
      <t>(MPART 7.1.19)</t>
    </r>
  </si>
  <si>
    <r>
      <rPr>
        <sz val="11"/>
        <color rgb="FF000000"/>
        <rFont val="Times New Roman"/>
      </rPr>
      <t xml:space="preserve">The Belmont-House Street area consists of a former licensed disposal facility owned and operated by Wolverine World Wide (Wolverine) at 1855 House Street in Plainfield Township, a suspected disposal area in the Wolven/Jewell area north of 10 Mile Road in Algoma Township, and Michigan Department of Environment, Great Lakes, and Energy (EGLE) investigations into several citizen-reported unregulated dump sites across three townships in northern Kent County. </t>
    </r>
    <r>
      <rPr>
        <i/>
        <sz val="11"/>
        <color rgb="FF000000"/>
        <rFont val="Times New Roman"/>
      </rPr>
      <t>(MPART 6.6.2019)</t>
    </r>
  </si>
  <si>
    <r>
      <rPr>
        <sz val="11"/>
        <color theme="1"/>
        <rFont val="Times New Roman"/>
      </rPr>
      <t xml:space="preserve">State approved $23mil to address 28 contamination sites around the state (12.11.17). MI established legally-enforceable cleanup criteria of 70 ppt for PFOS/PFOA. Effective 1.10.18. </t>
    </r>
    <r>
      <rPr>
        <sz val="11"/>
        <color rgb="FFFF0000"/>
        <rFont val="Times New Roman"/>
      </rPr>
      <t>(Citation needed)</t>
    </r>
    <r>
      <rPr>
        <sz val="11"/>
        <color theme="1"/>
        <rFont val="Times New Roman"/>
      </rPr>
      <t xml:space="preserve">
January 2017 - EGLE requested that Wolverine sample residential wells 
June 29, 2018 - the Michigan DHHS and Kent County Health Department issue an emergency fish consumption advisory for 3 ponds at 4300 Cannonsburg Road NE near the Boulder Creek development.
November 21, 2018 - EGLE requested Wolverine resample all residential drinking water wells in current sampling areas
On February 19, 2020, the Consent Decree between the State of Michigan (Plaintiff), Plainfield and Algoma Townships (Intervening Plaintiffs) and Wolverine (Defendant) became effective and serves as the framework for all future response activities performed by Wolverine at the House Street property and surrounding area identified as the “North Kent Study Area”.  Wolverine will conduct these activities under EGLE oversight, and the Consent Decree includes tools that ensure that the required work is completed. Appendix K of the Consent Decree summarizes the schedule for submittal of Response Activity Plans. Wolverine will continue the operation and maintenance of  whole-house filters and  point-of-use filters in the North Kent Study Area in accordance with the Consent Decree, described specifically in Section 7.5 and Appendix L.
April 29, 2019 - USEPA sent Wolverine a letter detailing the required time-critical cleanup CERLCA actions at the House Street site
Wolverine will continue monthly reporting to EGLE. 
</t>
    </r>
    <r>
      <rPr>
        <i/>
        <sz val="11"/>
        <color theme="1"/>
        <rFont val="Times New Roman"/>
      </rPr>
      <t>Source: (MPART, 6.4.2020 - House Street Disposal Area)</t>
    </r>
  </si>
  <si>
    <r>
      <rPr>
        <sz val="11"/>
        <color theme="1"/>
        <rFont val="Times New Roman"/>
      </rPr>
      <t xml:space="preserve">On January 24, 2017, a concerned citizens group brought the former House Street disposal location to EGLE’s attention. Discovery of very high contamination levels in May 2017 sparked both class action and individual lawsuits that are now pending against Wolverine in federal and state court. Homeowners also began reporting old rusty drums, decomposing leather hides and other tannery debris around the neighborhood. </t>
    </r>
    <r>
      <rPr>
        <i/>
        <sz val="11"/>
        <color theme="1"/>
        <rFont val="Times New Roman"/>
      </rPr>
      <t>(Ellison, MLive, 6.11.2019)</t>
    </r>
  </si>
  <si>
    <r>
      <rPr>
        <sz val="11"/>
        <color rgb="FF000000"/>
        <rFont val="Times New Roman"/>
      </rPr>
      <t xml:space="preserve">133 drinking water wells have been tested by EGLE; 1,545 drinking water wells have been tested by Wolverine; 42 drinking water wells have been tested by Kent County Department of Public Works.
Wolverine has provided 538 whole house filters and 236 point-of-use filters. Kent County Department of Public Works has provided 10 whole house filters.
All households in the sampling areas  have been offered bottled water and/or filters by Wolverine and/or Kent County Department of Public Works.
In addition to the PFAS investigations, EGLE responded to citizen complaints regarding alleged disposal areas at additional locations. As of January 2019, EGLE has conducted and completed investigations at a total of 109 alleged source areas. These investigations did not identify PFAS disposal areas, and sample results from all homes were below 70 ppt PFOA+PFOS.
</t>
    </r>
    <r>
      <rPr>
        <i/>
        <sz val="11"/>
        <color rgb="FF000000"/>
        <rFont val="Times New Roman"/>
      </rPr>
      <t xml:space="preserve">(MPART, 6.4.2020 - House Street Disposal Area)
</t>
    </r>
    <r>
      <rPr>
        <sz val="11"/>
        <color rgb="FF000000"/>
        <rFont val="Times New Roman"/>
      </rPr>
      <t>"The PFAS contamination in northern Kent County now covers an area that’s five miles long and six miles wide, impacting 800 wells in Plainfield and Algoma townships.
Monitoring wells [PFOS+PFOA]:
 - 682 samples 
 - 682 results received 
 - 296 samples non-detect 
 - 257 samples nd-70 ppt 
 - 129 samples above 70 ppt 
Residential drinking wells [PFOS+PFOA]:
 - 1,722 samples 
 - 1,722 results received 
 - 926 samples non-detect 
 - 670 samples nd-70 ppt 
 - 126 samples above 70 ppt 
(MPART, 6.4.2020 - House Street Disposal Area)"
On January 24, 2017, a concerned citizens group brought the former House Street disposal location to EGLE’s attention. Discovery of very high contamination levels in May 2017 sparked both class action and individual lawsuits that are now pending against Wolverine in federal and state court. Homeowners also began reporting old rusty drums, decomposing leather hides and other tannery debris around the neighborhood. (Ellison, MLive, 6.11.2019)</t>
    </r>
  </si>
  <si>
    <r>
      <rPr>
        <sz val="11"/>
        <color rgb="FF000000"/>
        <rFont val="Times New Roman"/>
      </rPr>
      <t xml:space="preserve">The former Wolverine World Wide (Wolverine) tannery is located on the east bank of the Rogue River at the confluence of Rum Creek, in downtown Rockford. The tannery operated for over a hundred years before operations ceased in 2009. The Michigan Department of Environment, Great Lakes, and Energy (EGLE) and USEPA are coordinating their investigation of the tannery pollution found in the Rockford area.
</t>
    </r>
    <r>
      <rPr>
        <i/>
        <sz val="11"/>
        <color rgb="FF000000"/>
        <rFont val="Times New Roman"/>
      </rPr>
      <t>(MPART, 6.4.2020 - Rockford Tannery)</t>
    </r>
  </si>
  <si>
    <r>
      <rPr>
        <sz val="11"/>
        <color theme="1"/>
        <rFont val="Times New Roman"/>
      </rPr>
      <t>Wolverine conducted additional investigations in 2012, 2013, 2014, and 2016 to better define the extent of contamination. Buried hides and leather scraps were discovered during these investigations.
In the Fall 2016, the citizens group shared with Wolverine that a fish advisory had been issued for the Rogue River for per- and polyfluoroalkyl substances (PFAS) and that Wolverine may have used products in their leather processing that contained these compounds. 
Wolverine sampled groundwater and surface water for PFAS in Summer and Fall 2017. PFOA and PFOS were detected in the groundwater and surface water at up to 490,000 ppt and 12 ppt respectively. Total tested PFAS concentrations detected in groundwater were up to 532,399 ppt.
December 2017 Wolverine conducted additional on-site investigation work and submitted a work plan for an off-site investigation.
January 2018-  EGLE filed a legal complaint against Wolverine under the federal Resource Conservation and Recovery Act (RCRA) and state law, including Part 201 (Environmental Remediation) in the United States District Court for the Western District of Michigan. In the complaint, the state seeks orders that Wolverine institute protective measures to mitigate risks to public health, continue environmental investigations, address PFAS contamination in ground and surface water and pay for the state’s past and future costs associated with enforcement of state clean up laws.
January 2018 - the USEPA issued a Unilateral Administrative Order (UAO) against Wolverine to conduct further assessment of non-PFAS contamination and potential cleanup work at its former tannery and at the House Street Disposal locations 
January – April 2018, Wolverine installed additional on-site monitoring wells at the Tannery Site, collected groundwater samples, and collected surface water samples from the Rogue River. This sampling data was provided to EGLE in June 2018.
June 2018, The Kent County Health Department and Michigan Department of Health and Human Services issued a health advisory warning people to avoid consuming the floating foam on top of the water of the Rogue River due to high PFAS levels.This was issued based on results from foam samples collected by EGLE.
May 2018, EGLE requested Wolverine analyze for PFAS at all sampling locations being completed under the USEPA UAO. This sampling was conducted in Summer and Fall 2018.
June 29, 2018, Wolverine submitted a workplan for off-site PFAS groundwater investigation at the Tannery Site. EGLE provided comments back to Wolverine on this sampling plan in August 2018.
Early November 2018, Wolverine completed all sampling for the USEPA UAO, including the PFAS sampling for EGLE.
November and December 2018, Wolverine installed five new off-site monitoring wells as part of their PFAS investigation for EGLE.An additional monitoring well location on the west side of the Rogue River will be installed once access is finalized.
January 11, 2019, Wolverine submitted the Final Tannery Summary Report to the USEPA.
In February 2019, GZA completed a round of groundwater monitoring well sampling and installed three groundwater extraction wells on the Tannery property associated with a groundwater capture and treatment system. The three extraction wells were developed the week of April 1, 2019 and a pump test was completed in May 2019.
March 26, 2019 - USEPA and EGLE held a joint Town Hall at the Rockford High School Fine Arts Auditorium. 
April 29, 2019 - USEPA sent Wolverine a letter detailing the required time-critical cleanup CERLCA actions at the Tannery site. Wolverine submitted their Tannery Work Plan to USEPA (response to the April 29, 2019 letter).
May 2019 - As requested by EGLE and USEPA, Wolverine begin installing informational signs along the Rogue River, with informational kiosks to be installed in June 2019. 
In August 2019, Wolverine obtained their permit from the North Kent Sewer Authority (NKSA) for NKSA to accept the treated groundwater from the proposed groundwater interceptor treatment system. 
On December 10, 2019, it was announced that a tentative agreement had been reached between the State, Plainfield &amp; Algoma Townships, and Wolverine. Refer to the following press release for details: https://www.michigan.gov/ag/0,4534,7-359-92297_47203-514315--,00.html
On February 3, 2020, the Michigan Attorney General announced the filing of a settlement document (consent decree) in the case against Wolverine Worldwide Inc.  A public comment period will be held until February 13, 2020, to allow the affected community an opportunity to review and comment on the proposal prior to finalizing the settlement terms in court. Refer to the following press release for additional details:</t>
    </r>
    <r>
      <rPr>
        <i/>
        <sz val="11"/>
        <color theme="1"/>
        <rFont val="Times New Roman"/>
      </rPr>
      <t xml:space="preserve"> MI AG Nessel Announces PFAS Settlement for State, Plainfield &amp; Algoma Townships with Wolverine Worldwide</t>
    </r>
    <r>
      <rPr>
        <sz val="11"/>
        <color theme="1"/>
        <rFont val="Times New Roman"/>
      </rPr>
      <t xml:space="preserve">. On February 10, 2020, Michigan Attorney General Dana Nessel and EGLE held a Consent Decree Public Comment Session at the Rockford High School Auditorium. The Consent Decree became effective on February 19, 2020 and serves as the framework for all future response activities performed by Wolverine at the House Street property and surrounding area identified as the “North Kent Study Area”.  Wolverine will conduct these activities under EGLE oversight, and the Consent Decree includes tools that ensure that the required work is completed.
</t>
    </r>
    <r>
      <rPr>
        <i/>
        <sz val="11"/>
        <color theme="1"/>
        <rFont val="Times New Roman"/>
      </rPr>
      <t>Source: (MPART, 6.4.2020 - Rockford Tannery)</t>
    </r>
  </si>
  <si>
    <r>
      <rPr>
        <sz val="11"/>
        <color rgb="FF000000"/>
        <rFont val="Times New Roman"/>
      </rPr>
      <t xml:space="preserve">PFOS+PFOA Groundwater Monitoring well samples:
- 405 samples 
- 405 results received 
- 19 samples non-detect 
- 28 samples between 0-70 ppt 
- 358 samples above 70 ppt 
</t>
    </r>
    <r>
      <rPr>
        <i/>
        <sz val="11"/>
        <color rgb="FF000000"/>
        <rFont val="Times New Roman"/>
      </rPr>
      <t>(MPART, 6.4.2020 - Rockford Tannery)</t>
    </r>
  </si>
  <si>
    <t>Adrian Landfill (Adrian)</t>
  </si>
  <si>
    <t>Advanced Disposal Services Arbor Hill Landfill (Salem Township)</t>
  </si>
  <si>
    <t>AuSable Township Smith Street Area (AuSable)</t>
  </si>
  <si>
    <t>City of Harrison Landfill Area (Harrison)</t>
  </si>
  <si>
    <t>Clare Water Supply Superfund Site (Clare)</t>
  </si>
  <si>
    <t>Delphi Saginaw Division Plant 2 (Saginaw)</t>
  </si>
  <si>
    <t>Georgia Pacific Corporation (Kalamazoo)</t>
  </si>
  <si>
    <t>Grand Rapids Water Resource Recovery Facility (Grand Rapids)</t>
  </si>
  <si>
    <t>Harbor Plating (Benton Harbor)</t>
  </si>
  <si>
    <t>Hoff Industries (Grand Rapids)</t>
  </si>
  <si>
    <t>Middleground Landfill (Mount Pleasant)</t>
  </si>
  <si>
    <t>Muskegon County Airport Area (Muskegon)</t>
  </si>
  <si>
    <t>Nolichuky Industrial Corp (Kalamazoo)</t>
  </si>
  <si>
    <t>Portage Former Landfill and Firefighter Training Facility (Portage)</t>
  </si>
  <si>
    <t>Walker Landfill (Washington Township)</t>
  </si>
  <si>
    <t>Watson Township Dump (Watson Township)</t>
  </si>
  <si>
    <t>West KL Avenue Landfill (Oshtemo Township)</t>
  </si>
  <si>
    <t>White Lake Landfill (Whitehall)</t>
  </si>
  <si>
    <t>White Pigeon Paper Company (White Pigeon)</t>
  </si>
  <si>
    <t>industry</t>
  </si>
  <si>
    <t>Water System Name</t>
  </si>
  <si>
    <r>
      <rPr>
        <b/>
        <i/>
        <sz val="11"/>
        <color rgb="FF666666"/>
        <rFont val="Times New Roman"/>
      </rPr>
      <t xml:space="preserve">Location - </t>
    </r>
    <r>
      <rPr>
        <b/>
        <sz val="11"/>
        <color rgb="FF666666"/>
        <rFont val="Times New Roman"/>
      </rPr>
      <t>Town/City, County, State</t>
    </r>
  </si>
  <si>
    <t>Nature of source(s)</t>
  </si>
  <si>
    <t>Suspected_source_URL</t>
  </si>
  <si>
    <t>Link_to_Most_Recent_PFAS_Results</t>
  </si>
  <si>
    <t>**Max of all</t>
  </si>
  <si>
    <t xml:space="preserve">Historical_PFAS_Testing_Results (not up to date): 
</t>
  </si>
  <si>
    <t>**Qualitative description of discovery and drinking water testing (only for case study sites)</t>
  </si>
  <si>
    <r>
      <rPr>
        <b/>
        <i/>
        <sz val="11"/>
        <color rgb="FF666666"/>
        <rFont val="Times New Roman"/>
      </rPr>
      <t xml:space="preserve">**Discovery party: </t>
    </r>
    <r>
      <rPr>
        <sz val="11"/>
        <color rgb="FF666666"/>
        <rFont val="Times New Roman"/>
      </rPr>
      <t>Categorical: community/private, DoD/military, academic/research, EPA (includes UCMR), state agency, legal, industry</t>
    </r>
  </si>
  <si>
    <r>
      <rPr>
        <b/>
        <i/>
        <sz val="11"/>
        <color rgb="FF666666"/>
        <rFont val="Times New Roman"/>
      </rPr>
      <t xml:space="preserve">Date_of_social_discovery: </t>
    </r>
    <r>
      <rPr>
        <sz val="11"/>
        <color rgb="FF666666"/>
        <rFont val="Times New Roman"/>
      </rPr>
      <t>When information was publicly released</t>
    </r>
  </si>
  <si>
    <t>Regulation_and_Governmental_Response_Links (if comprehensive database available)</t>
  </si>
  <si>
    <t>**Known_Litigation
(name of case, basic details of case (judge, court, etc))</t>
  </si>
  <si>
    <t>Community_Response</t>
  </si>
  <si>
    <t>Notes_continued</t>
  </si>
  <si>
    <r>
      <rPr>
        <b/>
        <i/>
        <sz val="11"/>
        <color rgb="FF666666"/>
        <rFont val="Times New Roman"/>
      </rPr>
      <t>Federal/State/Local online resources:</t>
    </r>
    <r>
      <rPr>
        <sz val="11"/>
        <color rgb="FF666666"/>
        <rFont val="Times New Roman"/>
      </rPr>
      <t xml:space="preserve"> web address</t>
    </r>
  </si>
  <si>
    <r>
      <rPr>
        <b/>
        <i/>
        <sz val="11"/>
        <color rgb="FF666666"/>
        <rFont val="Times New Roman"/>
      </rPr>
      <t xml:space="preserve">**Placeholder for demographic variables: </t>
    </r>
    <r>
      <rPr>
        <sz val="11"/>
        <color rgb="FF666666"/>
        <rFont val="Times New Roman"/>
      </rPr>
      <t>County level; waiting for decision about SVI</t>
    </r>
  </si>
  <si>
    <r>
      <rPr>
        <b/>
        <i/>
        <sz val="11"/>
        <color rgb="FF666666"/>
        <rFont val="Times New Roman"/>
      </rPr>
      <t xml:space="preserve">**Local community group formed: </t>
    </r>
    <r>
      <rPr>
        <sz val="11"/>
        <color rgb="FF666666"/>
        <rFont val="Times New Roman"/>
      </rPr>
      <t>qualitative description: name, who they represent, leaders' names and demographics (if available), history/timeline of group</t>
    </r>
  </si>
  <si>
    <r>
      <rPr>
        <b/>
        <i/>
        <sz val="11"/>
        <color rgb="FF666666"/>
        <rFont val="Times New Roman"/>
      </rPr>
      <t xml:space="preserve">**Membership in PFAS Coalition: </t>
    </r>
    <r>
      <rPr>
        <sz val="11"/>
        <color rgb="FF666666"/>
        <rFont val="Times New Roman"/>
      </rPr>
      <t>Yes/No</t>
    </r>
  </si>
  <si>
    <r>
      <rPr>
        <b/>
        <i/>
        <sz val="11"/>
        <color rgb="FF666666"/>
        <rFont val="Times New Roman"/>
      </rPr>
      <t>**Activism target description:</t>
    </r>
    <r>
      <rPr>
        <sz val="11"/>
        <color rgb="FF666666"/>
        <rFont val="Times New Roman"/>
      </rPr>
      <t xml:space="preserve"> qualitative description of targets and demands/goals (</t>
    </r>
    <r>
      <rPr>
        <b/>
        <i/>
        <sz val="11"/>
        <color rgb="FF666666"/>
        <rFont val="Times New Roman"/>
      </rPr>
      <t xml:space="preserve">Categorical, Local industry, municipal water system, local reg/decision, local awareness/education, state, federal government, supply chain industry, scientists, military) </t>
    </r>
  </si>
  <si>
    <r>
      <rPr>
        <b/>
        <i/>
        <sz val="11"/>
        <color rgb="FF666666"/>
        <rFont val="Times New Roman"/>
      </rPr>
      <t xml:space="preserve">**Social media presence: </t>
    </r>
    <r>
      <rPr>
        <sz val="11"/>
        <color rgb="FF666666"/>
        <rFont val="Times New Roman"/>
      </rPr>
      <t>list all accounts and describe presence: FaceBook, Twitter, Instagram, others</t>
    </r>
  </si>
  <si>
    <r>
      <rPr>
        <b/>
        <i/>
        <sz val="11"/>
        <color rgb="FF666666"/>
        <rFont val="Times New Roman"/>
      </rPr>
      <t xml:space="preserve">**New/Clean Drinking Water provided: </t>
    </r>
    <r>
      <rPr>
        <sz val="11"/>
        <color rgb="FF666666"/>
        <rFont val="Times New Roman"/>
      </rPr>
      <t>Yes/No - can include bottled water, adding filtration to municipal water source, adding filtration to private wells, switching to new water source</t>
    </r>
  </si>
  <si>
    <r>
      <rPr>
        <b/>
        <i/>
        <sz val="11"/>
        <color rgb="FF666666"/>
        <rFont val="Times New Roman"/>
      </rPr>
      <t xml:space="preserve">**State-adopted water advisory levels or guidelines: </t>
    </r>
    <r>
      <rPr>
        <sz val="11"/>
        <color rgb="FF666666"/>
        <rFont val="Times New Roman"/>
      </rPr>
      <t>Alissa will give you this info: Yes/No, plus Month/Year of guideline if it exists</t>
    </r>
  </si>
  <si>
    <r>
      <rPr>
        <b/>
        <i/>
        <sz val="11"/>
        <color rgb="FF666666"/>
        <rFont val="Times New Roman"/>
      </rPr>
      <t>**# UCMR sites in state</t>
    </r>
    <r>
      <rPr>
        <sz val="11"/>
        <color rgb="FF666666"/>
        <rFont val="Times New Roman"/>
      </rPr>
      <t>: # of facilities with UCMR results for PFAS over MRL</t>
    </r>
  </si>
  <si>
    <r>
      <rPr>
        <b/>
        <i/>
        <sz val="11"/>
        <color rgb="FF666666"/>
        <rFont val="Times New Roman"/>
      </rPr>
      <t>**Local political leadership:</t>
    </r>
    <r>
      <rPr>
        <sz val="11"/>
        <color rgb="FF666666"/>
        <rFont val="Times New Roman"/>
      </rPr>
      <t xml:space="preserve"> qualitative description of support from/engagement with local regulatory or legislative leaders</t>
    </r>
  </si>
  <si>
    <r>
      <rPr>
        <b/>
        <i/>
        <sz val="11"/>
        <color rgb="FF666666"/>
        <rFont val="Times New Roman"/>
      </rPr>
      <t>**State Governor political party at time of discovery:</t>
    </r>
    <r>
      <rPr>
        <sz val="11"/>
        <color rgb="FF666666"/>
        <rFont val="Times New Roman"/>
      </rPr>
      <t xml:space="preserve"> Democrat/Republican/Independent</t>
    </r>
  </si>
  <si>
    <r>
      <rPr>
        <b/>
        <i/>
        <sz val="11"/>
        <color rgb="FF666666"/>
        <rFont val="Times New Roman"/>
      </rPr>
      <t>**Media coverage:</t>
    </r>
    <r>
      <rPr>
        <sz val="11"/>
        <color rgb="FF666666"/>
        <rFont val="Times New Roman"/>
      </rPr>
      <t xml:space="preserve"> ** on hold - Number of newspaper articles in Access World News, (PFOA or  PFOS or PFAS or PFNA or GenX or PFC or perfluoroalkyl) and ("city") and  ("state")</t>
    </r>
  </si>
  <si>
    <t xml:space="preserve">Link to general references for the state </t>
  </si>
  <si>
    <t>Links to UCMR3 and EWG Tapwater Appendix</t>
  </si>
  <si>
    <r>
      <rPr>
        <b/>
        <i/>
        <sz val="11"/>
        <color rgb="FF666666"/>
        <rFont val="Times New Roman"/>
      </rPr>
      <t xml:space="preserve">**Last update date: </t>
    </r>
    <r>
      <rPr>
        <i/>
        <sz val="11"/>
        <color rgb="FF666666"/>
        <rFont val="Times New Roman"/>
      </rPr>
      <t>MM/DD/YYYY**</t>
    </r>
  </si>
  <si>
    <r>
      <rPr>
        <b/>
        <i/>
        <sz val="11"/>
        <color rgb="FF666666"/>
        <rFont val="Times New Roman"/>
      </rPr>
      <t xml:space="preserve">**Last update details: </t>
    </r>
    <r>
      <rPr>
        <i/>
        <sz val="11"/>
        <color rgb="FF666666"/>
        <rFont val="Times New Roman"/>
      </rPr>
      <t>initials, columns**</t>
    </r>
  </si>
  <si>
    <t>Centre</t>
  </si>
  <si>
    <t>Centre, Centre, Cherokee County, Alabama</t>
  </si>
  <si>
    <t xml:space="preserve">3M and Carpet makers and suppliers in the Dalton, GA area </t>
  </si>
  <si>
    <t>https://www.al.com/news/anniston-gadsden/2017/05/another_alabama_citys_water_is.html</t>
  </si>
  <si>
    <t>http://app.adem.alabama.gov/eFile/Default.aspx</t>
  </si>
  <si>
    <t>Centre Water &amp; Sewer WTP - drinking water [2016]:
 -PFOA= 28 ppt  
 -PFOS= 40 ppt 
 ( ADEM, 5.24.2016) 
Centre Water &amp; Sewer WTP - drinking water [2017]:
- PFOA= 22 ppt 
- PFOS= 40 ppt
(ADEM, 6.1.2017)
Centre Water &amp; Sewer WTP - drinking water [2016]:
 -PFBS= 54 ppt 
 -PFHpA= 27 ppt
 -PFBA= 14 ppt 
 -PFHxA= 38 ppt 
 -PFHxS= 6.6 ppt 
 -PFNA= 17 ppt 
 -PFDS= 8.7 ppt 
 -PFDA= 7.4 ppt 
- PFDoA= 14 ppt 
(ADEM, 2016) 
Centre Water &amp; Sewer WTP - drinking water [2017]:
-PFBS= 67ppt
-PFHpA= 14ppt
-PFBA= 10 ppt
-PFHxA= 22 ppt 
-PFHxS= 7.2 ppt
-PFNA= 18 ppt 
-PFDS= 9.4 ppt
-PFDA= 8.1 ppt
-PFDoA= 15 ppt 
(ADEM, 2017)</t>
  </si>
  <si>
    <t>77 ppt
(Pace Analytical, 1.3.2020)</t>
  </si>
  <si>
    <t>Centre Water and Sewer Board drinking water = 350 ppt PFOA+PFOS+PFBS+PFDA+PFHxA+PFHxS+PFHpA+PFNA</t>
  </si>
  <si>
    <t>Discovered in conjunction with 7 other Alabama water supply companies- 
Centre Water and Sewer was the water supplier to Northeast Alabama Water District but was not tested by the UCMR. 
PFAS has been tested by the Alabama Department of Enviromental Management since 2016 consistenly. (ALGov, 2016)</t>
  </si>
  <si>
    <r>
      <rPr>
        <u/>
        <sz val="11"/>
        <color rgb="FF1155CC"/>
        <rFont val="Times New Roman"/>
      </rPr>
      <t xml:space="preserve">http://www.adem.state.al.us/programs/water/drinkingwater/pfaspage.cnt
</t>
    </r>
    <r>
      <rPr>
        <sz val="11"/>
        <color rgb="FF000000"/>
        <rFont val="Times New Roman"/>
      </rPr>
      <t>Centre Water and Sewer Board has secured financing from the ADEM Drinking Water State Revolving
Fund program for PFAS testing and the construction of its new GAC treatment system. (ALgov, 2016)</t>
    </r>
  </si>
  <si>
    <t>Centre Water &amp; Sewer Board filed a lawsuit in May 2017 alleging that about three dozen manufacturers in and around Dalton contaminated the Conasauga River, a major tributary for the Coosa, with the chemicals. Centre alleges “substantial and consequential damage” caused by the pollution, including the costs the city utility expects to incur from installing new filters capable of removing the chemicals and ongoing water monitoring. This lawsuit is the second such action filed by a downstream community in Alabama targeting Georgia’s carpet industry. (Joyner 6.15.2017)</t>
  </si>
  <si>
    <t>No data</t>
  </si>
  <si>
    <t xml:space="preserve">Centre Water and Sewer was one of the eight original water sources in Alabama that the EPA sent out PFAS health advisories for in 2016. (ALgov 2016)
The lawsuit filed by CWS is the second lawsuit to target the three dozen carpet suppliers- following the Gadsden suit.  (Thornton 3.6.2017)
</t>
  </si>
  <si>
    <t>"The polluters must bear the expected multi-million dollar cost cleaning up and removing the PFCs from the water system. Some of the highest PFC test results in North America, if not the world, have been recorded near the discharge sites for these carpet manufacturers." Rhon Jones, an attorney with  Beasley, Allen, Crow, Methvin, Portis &amp; Miles, of Montgomery that is filing the lawsuit</t>
  </si>
  <si>
    <t>CWW gov: https://www.centrewaterworks.com/pfoa---pfos-test-results.html</t>
  </si>
  <si>
    <t xml:space="preserve">No info found </t>
  </si>
  <si>
    <t>https://drive.google.com/drive/folders/1hN-NjhNIP5O-_PRUdtX2d4Mq493gXN4y</t>
  </si>
  <si>
    <t>https://drive.google.com/drive/u/1/folders/1gnge512_oYuL7VQRv46V8TQZgBqwMAtM</t>
  </si>
  <si>
    <t>https://drive.google.com/drive/folders/1N7ubkg4Ly-t7C1SN2jIJkEcWKzr-v9K6?usp=sharing</t>
  </si>
  <si>
    <t>Decatur</t>
  </si>
  <si>
    <t>Decatur, Decatur, Alabama</t>
  </si>
  <si>
    <t>3M manufacturing facility in Decatur</t>
  </si>
  <si>
    <t>https://theintercept.com/2016/04/11/lawsuits-charge-that-3m-knew-about-the-dangers-of-pfcs/</t>
  </si>
  <si>
    <t>WMEL Water and Sewer Authority [2013-2014]:
-PFOA=  100 ppt 
-PFOS= 50 ppt 
-PFOS= 130 ppt 
(UCMR3, 2015)
Wheeler Lake surface water &amp; sediment [2015]:
-[surface] Total PFAS= 132 ppt 
-[sediment] Total PFAS= 47,000ppt
(Newton et al., 1.13.2017)  
3M Food Study [2001]:
Apple containing PFOA= 2,350 ppt 
(Brentzel, 6.13.2019)
WMEL Water and Sewer Authority [2014]:
PFHpA= 30 ppt 
(UCMR3, 2015)</t>
  </si>
  <si>
    <t xml:space="preserve">230 ppt </t>
  </si>
  <si>
    <t>WMEL Water and Sewer Authority = 280 ppt (UCMR 2014)
Wheeler Lake (Sediment + Surface) = 58,000ppt (Newton et al. 2017)</t>
  </si>
  <si>
    <t>Between 2005 and 2011, EPA and a group of local industries sampled for PFASs in soils and water in areas where biosolids were applied. PFOA and PFOS were detected at 110ppt in West Morgan-East Lawrence Water and Sewer Authority, above the 70ppt EPA chronic exposure threshold. (PFAS Project)
According to Rae 2019, Alabama Dept of Environmental Management made results publicly available in 2007</t>
  </si>
  <si>
    <t xml:space="preserve">EPA and local industries </t>
  </si>
  <si>
    <t xml:space="preserve">2007 (Alabama Dept. of Environmental Management ) </t>
  </si>
  <si>
    <r>
      <rPr>
        <u/>
        <sz val="11"/>
        <color rgb="FF1155CC"/>
        <rFont val="Times New Roman"/>
      </rPr>
      <t xml:space="preserve">http://www.adem.state.al.us/programs/water/drinkingwater/pfaspage.cnt
</t>
    </r>
    <r>
      <rPr>
        <sz val="11"/>
        <color rgb="FF000000"/>
        <rFont val="Times New Roman"/>
      </rPr>
      <t>The State of Alabama has a loose agreement with 3M to try to remediate PFAS chemicals at the Decatur plant. No state limit exists for how much of PFASs 3M can discharge into the Tennessee River. EPA issued a health advisory for the WMEL customers in May 2016 after detecting high levels of PFOA &amp; PFOS in the drinking water (EPA 2016). 
WMEL warned customers to use bottled water and borrowed $4 million to pay for a carbon filtration system to filter out the chemicals (Lawson &amp; Brentzel 10.18.2018).
WMEL officials say they need a reverse osmosis filtration system for permanent safe water. It was estimated to cost about $25 million to install, but WMEL officials now say it will be much higher. In December, 2016, granulated activated carbon (GAC) treatment was installed. Results from the first three quarters of 2018 showed no detections for PFOS in the finished water, and one detection at 5 ppt for PFOA (below the health advisory level). WMEL is considering installation of a reverse osmosis system as a long-term solution for treating its drinking water.
At the request of Decatur City and Morgan County officials, 3M is working to determine if former waste disposal sites may contain PFAS chemicals, and has announced that the next phase of analysis will include assessment of closed waste disposal sites of Brookhaven, Deer Springs and Old Moulton Road/Mud Tavern. Decatur Mayor Tab Bowling released a statement Monday afternoon [July 2019] on the upcoming evaluation of the former landfills, mentioning that city and county officials prompted the assessment. Officials say they expect to announce soon a plan of action to address the presence of PFAS in the current Decatur-Morgan County Landfill. (WHNT, 2019)</t>
    </r>
  </si>
  <si>
    <t>Multiple lawsuits filed against 3M Co., Dyneon LLC, and Daikin America, LLC.   
Reached $4 million settlement agreement with Daikin in summer 2018. 
According to SEC filings in April 2019, 3M will pay the West Morgan East Lawrence Water and Sewer Authority $35 million to settle a lawsuit filed by the water authority in 2015. The settlement will fund a new water filtration system, and 3M will indemnify the authority from liability from the resolution of pending and future lawsuits against the authority over damages related to PFAS (Associated Press, 2019).
2018 Lawsuit filed by Lawrence County resident with kidney cancer (Fleischauer, 2018)</t>
  </si>
  <si>
    <t>Concerned Citizens of WMEL have worked with NYELJP and the Evironmental Subcommittee of the National Lawyer's Guild dedicated to the question of clean water (NYELJP blog post). Reverse osmosis filtration system demanded in lawsuit will be constructed from October 2019 - December 2020 (Brentzel 4.26.2019).</t>
  </si>
  <si>
    <t>Most of the county's 33,000 residents rely on bottled water, but only those that can afford it or recieve donations (Tribune Media Wire 2018). The WMEL water authority installed a GAC filtration system, but it's not a permanent fix. A reverse osmosis system is underway. WMEL planned to pay for the $25 million system with settlement money from its lawsuits against 3M and Daikin, but Daikin recently settled for only $4 million, and the 3M suit is still in court (WHNT, 2019).</t>
  </si>
  <si>
    <t>Lawrence county residents have reported high rates of cancer and other health problems: ""There's more sick people then there are healthy people,"" says Beth McCarley... ""I wouldn't put my toe in it now,"" she said. ""It might rot off. I don't know."" ... ""I think over half the people is dying from some kind of cancer,"" says Annie Hughes... ""Two or three funerals a week,"" said Darrius Bell. ""You know, four or five a month. That's kind of unusual."" ( WHNT News/Tribune Broadcasting 2018). On May 3, 2020, it was reported that the Decatur Board of Education had decided to sell the former Brookhaven Middle School Property to 3M for $1.25 million. The middle school, built on top of an old landfill contaminated with PFAS chemicals from 3M's nearby Decatur plant, has been closed since 2018 (Parker, 2020).</t>
  </si>
  <si>
    <t>EPA Q&amp;A document: https://archive.epa.gov/pesticides/region4/water/documents/web/pdf/q_and_a_0310.pdf</t>
  </si>
  <si>
    <t>Concerned Citizens of WMEL-  Brenda Hampton and Beth McCarley are co-founders 
Facebook page doesn't have bio; earliest post from 2016</t>
  </si>
  <si>
    <t>Based on Facebook page, goals/strategies appear to be local information sharing and keeping people informed and engaged</t>
  </si>
  <si>
    <t>Facebook group: Concerned Citizens of WMEL Water Authority (GRASSROOTS)
Youtube channel of Beth McCarley https://www.youtube.com/channel/UCN3NLiGWK70z4_-HHZ8SoPQ</t>
  </si>
  <si>
    <t>Yes; biomonitoring done in 2010; was an EPA Exposure Investigation, has not continued since primary sample. (ATSDR, 2016)</t>
  </si>
  <si>
    <t>GAC filtration system was installed at WM and a reverse osmosis system is underway. (Brentzel 4.26.19)</t>
  </si>
  <si>
    <t>Fort Payne</t>
  </si>
  <si>
    <t>Fort Payne, Fort Payne, Dekalb County, Alabama</t>
  </si>
  <si>
    <t>http://southerntorch.com/dekalb-water-determined-safe-drinking/</t>
  </si>
  <si>
    <t>Northeast Alabama Water System- Centre Water [2014]:
-PFOA= 40 ppt 
-PFOS= 50 ppt 
(UCMR3, 2015)
Northeast Alabama Water System- Centre Water [2014]:
PFHpA= 20 ppt
PFBS= 130 ppt
(UCMR3, 2015)</t>
  </si>
  <si>
    <t>90 ppt</t>
  </si>
  <si>
    <t>Northeast Alabama Water System (UCMR 2014) = 240 ppt</t>
  </si>
  <si>
    <t>Fort Payne is a customer of the Northeast Alabama Water district, which has utilized the Coosa River for its water source, where samples tested above 70 ppt (Flessner, 2016). Discovered in conjunction with Decatur site.</t>
  </si>
  <si>
    <t xml:space="preserve">EPA </t>
  </si>
  <si>
    <t>2014-2015</t>
  </si>
  <si>
    <r>
      <rPr>
        <u/>
        <sz val="11"/>
        <color rgb="FF1155CC"/>
        <rFont val="Times New Roman"/>
      </rPr>
      <t xml:space="preserve">http://www.adem.state.al.us/programs/water/drinkingwater/pfaspage.cnt
</t>
    </r>
    <r>
      <rPr>
        <sz val="11"/>
        <color rgb="FF000000"/>
        <rFont val="Times New Roman"/>
      </rPr>
      <t>Northeast Alabama Water District supplied its customers with water from various sources, including Centre Water and Sewer Board.
Shortly before issuance of the health advisory, they discontinued use of finished water purchased from Centre. (Morgan, 2016)</t>
    </r>
  </si>
  <si>
    <t>Gasden Water Works is suing 32 carpet manufacturers upstream of For Payne in Northern Georgia for contamination of the Conasauga and Coosa River. They seek punitive and compensatory damages (Flessner, 2016)</t>
  </si>
  <si>
    <t>An Environmental Advocacy group known as the Tennesee Riverkeeper announced in
2015 their intentions to sue 3M over the continuing disposal of PFAS around Decatur 
(Pillion, 2015)</t>
  </si>
  <si>
    <t>Community organization (Tennesee Riverkeeper) is focusing on the contaimination of landfills and the Wheeler Resevoir near Decatur by 3M (Pillion, 2015)
Fort Payne was initially part of 8 Alabama communities that were in included in a new drinking water health advisory issued by the EPA (Beddingfield, 2016)
Fort Payne was removed from the EPA health advisory recommendations by the Alabama Dept. of Environnemtal Managment and advise that the water is deemed safe to drink. (Thorton, 2016)
The site is listed as an "affected area" in relation to 3M's subsidiary in Decatur (Carroll, 2018).</t>
  </si>
  <si>
    <t>EPA Fact Sheet: https://archive.epa.gov/pesticides/region4/water/documents/web/pdf/epa_decatur_fact_sheet_final.pdf</t>
  </si>
  <si>
    <t>Tennesse Riverkeeper: represent the need for clean water. 
David Whiteside is the executive director.</t>
  </si>
  <si>
    <t>The Tennessee Riverkeeper group monitors polluters and permits, seeking to hold polluters accountable and to ensure enforcement of environmental laws is taking place. They also educate the public throughout the Tennesse River valley (Tennesse Riverkeeper, 2010)</t>
  </si>
  <si>
    <t xml:space="preserve"> Myspace: https://myspace.com/tennesseeriverkeeper seems out of date, last photos from 2009
Facebook: Tennessee Riverkeeper https://www.facebook.com/TennesseeRiverkeeper
Twitter: @TNRiverkeeper, last post today, very active
Youtube: Tennessee Riverkeeper https://www.youtube.com/user/TennesseeRiverkeeper, active reposting news reports from CBS, etc. relevant to the Tennessee River</t>
  </si>
  <si>
    <t>Per Beddingfield 2016; Fort Payne's water supply is safe via a corrosion inhibitor that protects the public water supply</t>
  </si>
  <si>
    <t>https://drive.google.com/drive/folders/1TicMUW8OVsx3W74yl5fOy2IAzTZ_HPTE</t>
  </si>
  <si>
    <t>Gadsden</t>
  </si>
  <si>
    <t>Gadsden, Etowah County (Gadsden, Rainbow City and Southside), Alabama</t>
  </si>
  <si>
    <t>http://www.timesfreepress.com/news/business/aroundregion/story/2016/sep/24/lawsuit-dalton-ga-carpet-companies-polluted-a/388373/</t>
  </si>
  <si>
    <t>Gadsden Water Works &amp; Sewer Board System [2014]:
 -PFOA= 40 ppt  
 -PFOS= 50 ppt
(UCMR3, 2015)
Gadsden Water Works &amp; Sewer Board System [2014]:
PFHpA= 20 ppt 
(UCMR3, 2015)</t>
  </si>
  <si>
    <t xml:space="preserve">Gadsden Waterworks &amp; Sewer Board (UCMR) = 100 ppt </t>
  </si>
  <si>
    <t>The EPA issued a health advisory related to the contamination of 8 water systems in Alabama- this shocked many residents across the state. 
An Alabama water utility is suing North Georgia's carpet manufacturers, saying they polluted the Conasauga and Coosa rivers
with toxic chemicals that have undermined the quality of drinking supplies and encouraged many customers to switch to
bottled water. (Flessner, 2016)</t>
  </si>
  <si>
    <r>
      <rPr>
        <u/>
        <sz val="11"/>
        <color rgb="FF1155CC"/>
        <rFont val="Times New Roman"/>
      </rPr>
      <t xml:space="preserve">http://www.adem.state.al.us/programs/water/drinkingwater/pfaspage.cnt
</t>
    </r>
    <r>
      <rPr>
        <sz val="11"/>
        <color rgb="FF000000"/>
        <rFont val="Times New Roman"/>
      </rPr>
      <t>Gadsden Water Works &amp; Sewer Board sued 32 carpet manufacturers (Flessner, 2016) 
and has now  installed GAC, which was placed into full operation by January, 2019.
 Initial sampling results indicate the finished water is now well below the health advisory
 levels for PFOA and PFOS. (Pillion, 2019)</t>
    </r>
  </si>
  <si>
    <t xml:space="preserve">The Gadsden Water Works and Sewer Board in Gadsden, Ala., filed a lawsuit against 32 carpet makers and suppliers, mostly in the Dalton, Ga., area, charging the companies with releasing potentially dangerous chemicals used in stain-resistant carpet into the river from which Gadsden and nearby communities get their water supply. (Flesser, 2016) </t>
  </si>
  <si>
    <t>Gadsden Water utilizes the Coosa River as its raw water source, specifically drawing its source water from Lake Neely Henry 
in the Middle Coosa Basin. The Gadsden Water Works and Sewer Board provides water not only for Gadsden but for the Highland 
Water Authority, Northeast Etowah County Water Co-op, the Rainbow City Utilities Board and Whorton Bend Water &amp; Fire Protection
 Authority (Thornton, 2016). Gadsden Water sues 32 carpet makers and suppliers in 2016 and installed a $5M GAC filter to meet EPA advisory (Pillion, 2019)</t>
  </si>
  <si>
    <t>The specific water systems above EPA 70ppt guidline in Alabama are: West Morgan-East Lawrence Water Authority
Gadsden Water Works and Sewer Board
Centre Water and Sewer Board
V.A.W. (Vinemont Anon West Point) Water Systems Inc.
West Lawrence Water Co-op</t>
  </si>
  <si>
    <t>AL gov: http://adem.alabama.gov/newsEvents/reports/PFASDrinkingWaterSystemReport.pdf</t>
  </si>
  <si>
    <t>GAC filteration installed January 2019 (Pillion 2019)</t>
  </si>
  <si>
    <t xml:space="preserve">Albertville Utilities Board </t>
  </si>
  <si>
    <t xml:space="preserve">Alabama </t>
  </si>
  <si>
    <t xml:space="preserve">Albertville, Marshall County, Alabama </t>
  </si>
  <si>
    <t>Albertville Utilities Board [2015]:
 - PFOA = 20 ppt 
(UCMR3, 2015) https://www.epa.gov/dwucmr/occurrence-data-unregulated-contaminant-monitoring-rule</t>
  </si>
  <si>
    <t xml:space="preserve">20 ppt </t>
  </si>
  <si>
    <t>PFOA: 6 samples taken in 2014 all ND, 2 samples taken in 2015 both measuring 20 ppt
PFHpA: 6 samples taken in 2014 with 2 detections, results ranging ND-20 ppt; 2 samples taken in 2015 both 10 ppt</t>
  </si>
  <si>
    <t>https://drive.google.com/drive/folders/1wgbd0ijO78iW0hw3uETvsCEDMhctQ0ri?usp=sharing</t>
  </si>
  <si>
    <t xml:space="preserve">Birmingham Water Works Board </t>
  </si>
  <si>
    <t xml:space="preserve">Birmingham, Jefferson County, Alabama </t>
  </si>
  <si>
    <t>https://static.ewg.org/reports/2020/pfas-testing-report/EWG_PFAS-TW_Appendix_C06.pdf?_ga=2.44374509.815135581.1579791872-1565020647.1578497869</t>
  </si>
  <si>
    <t>Birmingham Water Works Board [2019]: 
 -PFOS = .7 ppt 
 -PFOA = .5 ppt 
(EWG Tapwater Appendix, 2020) https://static.ewg.org/reports/2020/pfas-testing-report/EWG_PFAS-TW_Appendix_C06.pdf?_ga=2.44374509.815135581.1579791872-1565020647.1578497869</t>
  </si>
  <si>
    <t xml:space="preserve">1.2 ppt </t>
  </si>
  <si>
    <t>Boaz Water and Sewer Board</t>
  </si>
  <si>
    <t xml:space="preserve">Boaz, Marshall and Etowah Counties, Alabama </t>
  </si>
  <si>
    <t>Boaz Water and Sewer Board [2015]:
 -PFOA= ND-20 ppt 
(UCMR3, 2015) https://www.epa.gov/dwucmr/occurrence-data-unregulated-contaminant-monitoring-rule</t>
  </si>
  <si>
    <t>PFOA: 3 samples taken in 2014 (ND); 1 sample taken in 2015 (20 ppt)
PFHpA: 3 samples taken in 2014, all ND; 1 sample taken in 2015 (10 ppt)</t>
  </si>
  <si>
    <t xml:space="preserve">Clanton Water Department </t>
  </si>
  <si>
    <t>Clanton, Chilton County, Alabama</t>
  </si>
  <si>
    <r>
      <rPr>
        <sz val="11"/>
        <color rgb="FF000000"/>
        <rFont val="Times New Roman"/>
      </rPr>
      <t xml:space="preserve">Clanton Water Department [2014]:
 -PFOA =ND- 20 ppt 
(UCMR3, 2015) </t>
    </r>
    <r>
      <rPr>
        <u/>
        <sz val="11"/>
        <color rgb="FF1155CC"/>
        <rFont val="Times New Roman"/>
      </rPr>
      <t>https://www.epa.gov/dwucmr/occurrence-data-unregulated-contaminant-monitoring-rule</t>
    </r>
  </si>
  <si>
    <t>PFOA: 3 samples taken in 2014 with 1 detection, results ranging ND-20ppt; 1 sample taken in 2015 (ND)
PFHpA: 3 samples taken in 2014 with 1 detection, results ranging ND-10ppt ; 1 sample taken in 2015 (ND)</t>
  </si>
  <si>
    <t xml:space="preserve">Colbert County Rural Water System </t>
  </si>
  <si>
    <t xml:space="preserve">Tuscumbia, Colbert County, Alabama </t>
  </si>
  <si>
    <t>Colbert County Rural Water System [2014]:
 -PFOA =  ND-60 ppt 
 -PFOS = ND-50ppt
(UCMR3, 2015) https://www.epa.gov/dwucmr/occurrence-data-unregulated-contaminant-monitoring-rule</t>
  </si>
  <si>
    <t xml:space="preserve">110 ppt </t>
  </si>
  <si>
    <t>PFOA: 20 samples taken in 2014 with 4 detections, results ranging ND-60ppt
PFOS: 20 samples taken in 2014 with 4 detections, results ranging ND-50ppt; 6 samples taken in 2015 with results all ND</t>
  </si>
  <si>
    <t>Decatur Community Water System</t>
  </si>
  <si>
    <t xml:space="preserve">Decatur, Morgan &amp; Limestone Counties, Alabama </t>
  </si>
  <si>
    <t>Decatur Community Water System [11/8/2019]:
 -PFOS = 2.1 ppt 
 -PFOA = 2.4 ppt 
(EWG Tapewater Appendix, 2020) https://static.ewg.org/reports/2020/pfas-testing-report/EWG_PFAS-TW_Appendix_C06.pdf?_ga=2.44374509.815135581.1579791872-1565020647.1578497869</t>
  </si>
  <si>
    <t xml:space="preserve">4.5 ppt </t>
  </si>
  <si>
    <t xml:space="preserve">Florence Water-Wastewater Department </t>
  </si>
  <si>
    <t>Florence, Lauderdale County, Alabama</t>
  </si>
  <si>
    <t>Florence Water-Wastewater Department  [2014]:
 -PFOA = ND-20 ppt 
 -PFOS = ND- 60 ppt 
(UCMR3, 2015) https://www.epa.gov/dwucmr/occurrence-data-unregulated-contaminant-monitoring-rule</t>
  </si>
  <si>
    <t xml:space="preserve">80 ppt </t>
  </si>
  <si>
    <t>PFOS: 6 samples taken in 2013 with 1 detection, results ranging ND-60ppt; 6 samples taken in 2014 with 1 detection, results ranging ND-40ppt 
PFOA: 6 samples taken in 2013, all non detect; 6 samples taken in 2014with 1 detection, results ranging ND-20ppt</t>
  </si>
  <si>
    <t xml:space="preserve">Gadsen Waterworks &amp; Sewer Board </t>
  </si>
  <si>
    <t xml:space="preserve">Gadsen, Etowah County, Alabama </t>
  </si>
  <si>
    <r>
      <rPr>
        <sz val="11"/>
        <color rgb="FF000000"/>
        <rFont val="Times New Roman"/>
      </rPr>
      <t xml:space="preserve">Gadsen Waterworks &amp; Sewer Board [2014-2015]:
 -PFOA = 20-40 ppt 
 -PFOS = ND-50 ppt
(UCMR3, 2015) </t>
    </r>
    <r>
      <rPr>
        <u/>
        <sz val="11"/>
        <color rgb="FF1155CC"/>
        <rFont val="Times New Roman"/>
      </rPr>
      <t>https://www.epa.gov/dwucmr/occurrence-data-unregulated-contaminant-monitoring-rule</t>
    </r>
  </si>
  <si>
    <t xml:space="preserve">90 ppt </t>
  </si>
  <si>
    <t>PFOS: 1 sample taken in 2014 (50 ppt); 3 samples taken in 2015 with 2 detections, results ranging ND-50 ppt
PFOA: 1 sample taken in 2014 (40 ppt); 3 samples taken in 2015 with 3 detections, results ranging 20-30ppt 
PFHpA: 1 sample taken in 2014 (30 ppt); 3 samples taken in 2015 with results ranging from 10-20ppt</t>
  </si>
  <si>
    <t xml:space="preserve">Northeast Alabama Water System </t>
  </si>
  <si>
    <t>Fort Payne, DeKalb County, Alabama</t>
  </si>
  <si>
    <t>Northeast Alabama Water System [2015]:
 -PFOA = ND-40 ppt . 
 -PFOS = ND-70 ppt
(UCMR3, 2015) https://www.epa.gov/dwucmr/occurrence-data-unregulated-contaminant-monitoring-rule</t>
  </si>
  <si>
    <t xml:space="preserve">PFBS: 19 samples taken in 2014 all N.D.; 7 samples taken in 2015 with 2 detections, results ranging N.D.-150 ppt
PFHpA: 19 samples taken in 2014 with 3 detections, results ranging N.D.-20 ppt; 7 samples taken in 2015 with 3 detections, results ranging N.D.-20ppt
PFOA: 19 samples taken in 2014 with 2 detections, results ranging N.D.-30ppt; 7 samples taken in 2015 with 3 detections, results ranging N.D.-40 ppt
PFOS: 19 samples taken in 2014 with 1 detection, results ranging N.D.-50ppt; 7 samples taken in 2015 with 2 detections, results ranigng N.D.-70ppt </t>
  </si>
  <si>
    <t xml:space="preserve">Rainbow City Utilities Board </t>
  </si>
  <si>
    <t xml:space="preserve">Rainbow City, Etowah County, Alabama </t>
  </si>
  <si>
    <r>
      <rPr>
        <sz val="11"/>
        <color rgb="FF000000"/>
        <rFont val="Times New Roman"/>
      </rPr>
      <t xml:space="preserve">Rainbow City Utilities Board [2013-2014]:
 -PFOA = 20-40 ppt 
 -PFOS = ND-60 ppt 
(UCM3, 2015) </t>
    </r>
    <r>
      <rPr>
        <u/>
        <sz val="11"/>
        <color rgb="FF1155CC"/>
        <rFont val="Times New Roman"/>
      </rPr>
      <t>https://www.epa.gov/dwucmr/occurrence-data-unregulated-contaminant-monitoring-rule</t>
    </r>
  </si>
  <si>
    <t xml:space="preserve">100 ppt </t>
  </si>
  <si>
    <t>PFBS: 3 samples taken in 2013, 1 detect, results ranging ND-100ppt; 1 sample taken in 2014, ND
PFHpA: 3 samples taken in 2013 and 3 detections ranging from 10-20ppt; 1 sample taken in 2014 ND
PFOS: 3 samples taken in 2013, 1 detection of 60 ppt; 1 sample in 2014 ND
PFOA: 3 samples taken in 2013 with 3 detections ranging 30-40 ppt; 1 sample taken in 2014 with a detection of 20 ppt</t>
  </si>
  <si>
    <t>Shelby County Water System</t>
  </si>
  <si>
    <t>Shelby County, Alabama</t>
  </si>
  <si>
    <t xml:space="preserve">Shelby County Water System [2014]:
-PFHpA = ND-10 ppt
(UCMR3, 2015)
</t>
  </si>
  <si>
    <t>ND</t>
  </si>
  <si>
    <t>PFHpA = 10 ppt</t>
  </si>
  <si>
    <t>PFHpA: 6 samples taken in 2014, 1 detection of 10ppt; 2 samples taken in 2015 ND</t>
  </si>
  <si>
    <t xml:space="preserve">Southside Waterworks </t>
  </si>
  <si>
    <t xml:space="preserve">Southside, Etowah County, Alabama </t>
  </si>
  <si>
    <t>Southside Waterworks  [2013]:
 -PFOA = ND-40 ppt
 -PFOS = ND-50 ppt 
(UCMR3, 2015) https://www.epa.gov/dwucmr/occurrence-data-unregulated-contaminant-monitoring-rule</t>
  </si>
  <si>
    <t>PFOA: 8 sampels taken, 4 detections, results  ranging ND-40 ppt
PFOS: 8 samples taken, 2 detections, results ranging ND-50ppt
PFHpA: 8 samples taken in 2013, 3 detections, results ranging ND-20ppt</t>
  </si>
  <si>
    <t xml:space="preserve">Tri Community Water System </t>
  </si>
  <si>
    <t xml:space="preserve">Millbrook, Autauga and Elmore Counties, Alabama </t>
  </si>
  <si>
    <t xml:space="preserve">Tri Community Water System [2014]:
-PFHpA = ND-10 ppt
(UCMR3, 2015)
</t>
  </si>
  <si>
    <t>PFHPA: 11 samples taken, 2 detections ranging, results ranging ND-10 ppt</t>
  </si>
  <si>
    <t xml:space="preserve">Tuscaloosa Water and Sewer </t>
  </si>
  <si>
    <t xml:space="preserve">Tuscaloosa, Tuscaloosa County, Alabama </t>
  </si>
  <si>
    <t>VAW Water Systems, Inc.</t>
  </si>
  <si>
    <t xml:space="preserve">Vinemont, Cullman County, Alabama </t>
  </si>
  <si>
    <r>
      <rPr>
        <sz val="11"/>
        <color rgb="FF000000"/>
        <rFont val="Times New Roman"/>
      </rPr>
      <t xml:space="preserve">VAW Water Systems, Inc. [2014]:
 -PFOA = ND-90 ppt 
 -PFOS = ND- 180 ppt
(UCMR3, 2015) </t>
    </r>
    <r>
      <rPr>
        <u/>
        <sz val="11"/>
        <color rgb="FF1155CC"/>
        <rFont val="Times New Roman"/>
      </rPr>
      <t>https://www.epa.gov/dwucmr/occurrence-data-unregulated-contaminant-monitoring-rule</t>
    </r>
  </si>
  <si>
    <t xml:space="preserve">270 ppt </t>
  </si>
  <si>
    <t>In 2016, VAW Water Systems switched all of its customers exclusively to water provided by the City of Cullman. The Alabama Department of Health has lifted the EPA advisory for this system (the city of Cullman). Martin, 6.4.2016. Birmingham Watch.</t>
  </si>
  <si>
    <t xml:space="preserve">PFHpA: 8 samples taken in 2014, 1 detection for 20.0 ppt 
PFOS: 8 samples taken in 2014 with 4 detections, results ranging ND - 180 ppt </t>
  </si>
  <si>
    <t xml:space="preserve">Waterworks Board of Prattville </t>
  </si>
  <si>
    <t>Pratville, Autauga &amp; Elmore Counties, Alabama</t>
  </si>
  <si>
    <t>Waterworks Board of Prattville [2014]:
 -PFHpA = 10-20 ppt
(UCMR3, 2015)</t>
  </si>
  <si>
    <t>PFHpA = 20 ppt</t>
  </si>
  <si>
    <t>West Lawrence Water Co-op</t>
  </si>
  <si>
    <t xml:space="preserve">Lawrence County, Alabama </t>
  </si>
  <si>
    <t>3M and Daikin facilities disposing in the Tennessee River</t>
  </si>
  <si>
    <t>https://birminghamwatch.org/drinking-water-worries-adem-conducts-new-tests-north-alabama-system-seeks-governors-help-callers-flood-county-health-departments/</t>
  </si>
  <si>
    <r>
      <rPr>
        <sz val="11"/>
        <color rgb="FF000000"/>
        <rFont val="Times New Roman"/>
      </rPr>
      <t xml:space="preserve">West Lawrence Water Co-op [2014-2015]:
 -PFOA = ND-50 ppt
 -PFOS = ND-90 ppt 
(UCMR3, 2015) </t>
    </r>
    <r>
      <rPr>
        <u/>
        <sz val="11"/>
        <color rgb="FF1155CC"/>
        <rFont val="Times New Roman"/>
      </rPr>
      <t>https://www.epa.gov/dwucmr/occurrence-data-unregulated-contaminant-monitoring-rule</t>
    </r>
  </si>
  <si>
    <t>In 2016, approximately 500 co-op customers receiving water from West-Morgan East Lawrence Water Authority were transferred to receive water from Moulton Utilities after PFOS and PFOA detections. (Edwards, 6.3.2016, West Lawrence Water Co-Op to switch some customers to Moulton Utilities)</t>
  </si>
  <si>
    <t>PFOS: 3 samples taken in 2014 (all ND); 9 samples taken in 2015 with 2 detections ranging ND-90 
PFOA: 3 samples taken in 2014 all ND; 9 sampeles taken in 2015 with 2 detect ranging ND-50 ppt</t>
  </si>
  <si>
    <t>JZ columns E, G, source: Birmingham Watch</t>
  </si>
  <si>
    <t xml:space="preserve">West Morgan - East Lawrence Water Authority </t>
  </si>
  <si>
    <t xml:space="preserve">Morgan and Lawrence Counties, Alabama </t>
  </si>
  <si>
    <t>3M industrial facility dumping on the Tenessee River</t>
  </si>
  <si>
    <t>https://www.waaytv.com/content/news/West-Morgan-East-Lawrence-water-authority-wants-state-to-sue-3M-497708151.html</t>
  </si>
  <si>
    <r>
      <rPr>
        <sz val="11"/>
        <color rgb="FF000000"/>
        <rFont val="Times New Roman"/>
      </rPr>
      <t xml:space="preserve">West Morgan - East Lawrence Water [2013-2014]:
 -PFOA = ND- 100 ppt 
 -PFOS = ND -130 ppt
(UCMR3, 2015) </t>
    </r>
    <r>
      <rPr>
        <u/>
        <sz val="11"/>
        <color rgb="FF1155CC"/>
        <rFont val="Times New Roman"/>
      </rPr>
      <t>https://www.epa.gov/dwucmr/occurrence-data-unregulated-contaminant-monitoring-rule</t>
    </r>
  </si>
  <si>
    <t>230 ppt</t>
  </si>
  <si>
    <t>-The board of the West Morgan-East Lawrence Water Authority, in an emergency session in June 2016, approved a $4 million charcoal water filtration system to be in place by September 2016. Martin, 6.4.2016. Birmingham Watch.
-West Morgan East Lawrence Water Authority filed a class-action lawsuit in federal court against 3M in 2016. Andrews, 4.22.2016. Birmingham Watch.
-Water authority attorney Jeff Friedman asked in a letter that Daikin and 3M, industries that have discharged PFOS and PFOA, provide bottled water for those affected by the advisory. Martin, 6.4.2016. Birmingham Watch.</t>
  </si>
  <si>
    <t>In April 2019, lawsuit settlement reached in which 3M will pay the West Morgan - East Lawrence Water and Sewer Authority $35 million. Authority will fund new water filtration system. (Thornton, 2019, 3M settlement with water authority totals $35 million)</t>
  </si>
  <si>
    <t>PFHpA: 2 samples taken in 2013 (ND) and 2 samples in 2014 (ND - 30ppt) 
PFOS: 2 samples taken in 2013 (ND -50 ppt), 2 samples in 2014 (ND - 130 ppt)
PFOA: 2 samples taken in 2013 (both ND), 2 samples taken in 2014 (ND- 100ppt)</t>
  </si>
  <si>
    <t>HZ column E, Q, source: WAAY 31 ABC News</t>
  </si>
  <si>
    <t xml:space="preserve">City of Tuscon </t>
  </si>
  <si>
    <t xml:space="preserve">Tuscon, Pima County, Arizona </t>
  </si>
  <si>
    <t>City of Tuscon [2013]:
 -PFOS = 56 ppt 
(UCMR3, 2015) 
https://www.epa.gov/dwucmr/occurrence-data-unregulated-contaminant-monitoring-rule</t>
  </si>
  <si>
    <t xml:space="preserve">56 ppt </t>
  </si>
  <si>
    <t>http://azdeq.gov/PFOA/PFOS</t>
  </si>
  <si>
    <t>https://drive.google.com/drive/folders/1XXsaWiFDdRT0JlfF_0fbKhBPg5qGU3Ca?usp=sharing</t>
  </si>
  <si>
    <t>LB</t>
  </si>
  <si>
    <t>Liberty Water LPSCO</t>
  </si>
  <si>
    <t xml:space="preserve">Litchfield Park, Maricopa County, Arizona </t>
  </si>
  <si>
    <t>Potential contamination by AFFF used at the Luke Air Force Base.</t>
  </si>
  <si>
    <t>https://www.azcentral.com/story/news/local/tempe/2019/05/02/water-9-arizona-systems-have-tested-high-toxins-found-luke-air-force-base/3485082002/</t>
  </si>
  <si>
    <t>Liberty Water [2014]:
 -PFOA = ND-50 ppt
 -PFOS = ND-220 ppt
(UCMR3, 2015) 
 https://www.epa.gov/dwucmr/occurrence-data-unregulated-contaminant-monitoring-rule</t>
  </si>
  <si>
    <t>PFOS: 12 samples taken in 2014 with 2 detections, results tanging ND-220 ppt
PFOA: 12 samples taken in 2014 with 2 detections, results ranging ND-50 ppt 
PFHpA: 12 samples taken in 2014 with 2 detections, results ranging ND-30ppt
PFHxS: 12 samples taken in 2014 with 4 detections, results ranging ND-110 ppt</t>
  </si>
  <si>
    <t>JZ columns E, G, source: AZ Central</t>
  </si>
  <si>
    <t>Metropolitan DWID</t>
  </si>
  <si>
    <t>Military?</t>
  </si>
  <si>
    <t>https://patch.com/arizona/tucson/toxic-pfas-chemical-found-tucson-here-s-where</t>
  </si>
  <si>
    <t>Metropolitan DWID [2014-2015]:
 -PFOS: ND-53 ppt 
(UCMR#, 2015) https://www.epa.gov/dwucmr/occurrence-data-unregulated-contaminant-monitoring-rule</t>
  </si>
  <si>
    <t xml:space="preserve">53 ppt </t>
  </si>
  <si>
    <t>PFOS: 23 samples taken in 2014 with 1 detection (51 ppt); 23 samples taken in 2015 with 1 detection (53 ppt)</t>
  </si>
  <si>
    <t>Oatman Water Company</t>
  </si>
  <si>
    <t xml:space="preserve">Oatman, Mohave County, Arizona </t>
  </si>
  <si>
    <t>Potential contamination by AFFF used at Air force Bases in the area, including Luke Air Force Base.</t>
  </si>
  <si>
    <t>Oatman Water Company [2014]:
 -PFOA = 30-32 ppt 
 -PFOS = 230-300 ppt
(UCMR3, 2015) https://www.epa.gov/dwucmr/occurrence-data-unregulated-contaminant-monitoring-rule</t>
  </si>
  <si>
    <t xml:space="preserve">332 ppt </t>
  </si>
  <si>
    <t>PFHpA: 2 samples in 2014 with 1 detection of 14 ppt and 1 detection of 15 ppt
PFHxS: 2 samples taken in 2014 with 2 detections (690 ppt and 730 ppt)
PFOA: 2 samples taken in 2014 with 2 detections (30 ppt and 32 ppt)
PFOS: 2 samples taken in 2014 with 2 detections (230 ppt and 300ppt)</t>
  </si>
  <si>
    <t>Pima County</t>
  </si>
  <si>
    <t>Pima County, Arizona</t>
  </si>
  <si>
    <t>Firefighting foam used at Davis-Monthan AFB</t>
  </si>
  <si>
    <t>https://tucson.com/news/local/chemicals-in-drinking-water-worry-residents-in-marana/article_e89927fb-1b99-5a6a-9a87-02df64d36da0.html</t>
  </si>
  <si>
    <t xml:space="preserve">Marana Water, Picture Rocks system -drinking water [2016]: 
-PFOS+PFOA= 80-92 ppt 
(Marana Water, 5.1.2017)
Marana Water, Picture Rocks system -drinking water  [2018] 
-PFOS+PFOA= 75-79 ppt 
(Marana Water, 4.1.2019)
Marana Water, Airline/Lambert system- drinking water [2016]
-PFOS+PFOA= 84-109 ppt 
(Marana Water, 5.1.2017) 
Marana Water, Airline/Lambert system- drinking water [2018]
-PFOS+PFOA= 73-118 ppt 
(Marana Water, 4.1.2019)
Marana Water, Marana system -drinking water [2016]:
-PFOS+PFOA= 7.9-20.4 ppt 
(Marana Water, 5.1.2017) 
Marana Water, Marana system -drinking water [2018]:
-PFOS+PFOA= 0-26 ppt 
(Marana Water, 4.1.2019)
Marana Water, Hartman Vistas system -drinking water [2016]: 
-PFOS+PFOA= 0-9 ppt 
(Marana Water, 5.1.2017) 
Marana Water, Hartman Vistas system -drinking water [2018]: 
-PFOS+PFOA= 0-43 ppt 
(Marana Water, 4.1.2019)
1,4 dioxane also detected </t>
  </si>
  <si>
    <t>In a groundwater quality report,  seven Marana Water wells were found to contain traces of unregulated compounds. Marana Water then commissioned an evalution of alternatives for groundwater quality improvements. (Marana AZ, 12.1.2017)</t>
  </si>
  <si>
    <t xml:space="preserve">Marana Water </t>
  </si>
  <si>
    <t xml:space="preserve">Marana Water released a detailed study recommending several treatment methods for the Continental Reserve and Saguaro Bloom wells, costing about $15 million to build and operate plants over 20 years. But before moving to get the money, officials want the EPA to give more direction on how to thoroughly treat the water. The EPA plans to release criteria for removing PFASs from groundwater and soil in fall of 2018… To make treatment more cost-effective, the town wants to build the treatment systems for both PFAS and 1,4-dioxane at once. The utility will seek reimbursement for the system when the responsible party is determined. The Arizona DEQ has been investigating to try and find the pollution source. (Davis, 2018)
In January 2019, Water Infrastructure Finance Authority (AZWIFA) approved a loan to the Town of Marana for $15 million for the design and construction of two advanced water treatment facilities. Each water system (Picture Rocks and Airline/Lambert) will have a treatment plant designed and constructed to significantly reduce or remove the discovered unregulated compounds (PFAs and 1,4-Dioxane). In April/May 2019 Carollo Engineering completed a draft preliminary design report. Archer Western Construction was chosen as the construction manager and has begun working with Carollo anf Marana Water to complete the cost model for the GAC filtration system. (Marana Water, 8.1.2019) </t>
  </si>
  <si>
    <t>As of Nov 7, 2018, Town of Marana has joined City of Tucson in a lawsuit filed in Pima County Superior Court to protect the public from any potential adverse health effects that could be caused by PFAS chemicals that are present in portions of the groundwater supply. The lawsuit names five companies as defendant: 3M, Buckeye Fire Equipment, Chemguard, Inc., Tyco Fire Products L.P., and National Foam, Inc., that manufactured, marketed and sold aqueous film-forming foam , a firefighting product that contained certain PFAs, including PFOS and PFOA. The lawsuit alleges that PFAS from the Defendants’ AFFF caused contamination of public water supply wells. (Kunz, 2018)</t>
  </si>
  <si>
    <t xml:space="preserve">The polluted wells are centered in two areas of Marana and serve nearly 2,800 customers, mostly homes, out of the town water utility’s 7,715 customers. Those customers don’t include residents of Marana’s huge Continental Ranch development, which Tucson Water serves and is unaffected by this pollution.
One affected well system serves Saguaro Bloom, a burgeoning subdivision lying in the Twin Peaks area near Interstate 10, and also the Happy Acres, Milligan’s Acres and La Puerta subdivisions.
The other serves the major Continental Reserve subdivision lying west of Silverbell Road stretching from the Twin Peaks area south to south of Ina Road, and also serves the Ironwood Reserve and Sunset Ranch projects. The same Continental Reserve subdivision will also serve the future Lazy K Bar Ranch development, an uoscale project of 178 homes near the boundary of Saguaro National Park west, whose rezoning was approved by the Marana Town Council last year. (Davis, 2018)
</t>
  </si>
  <si>
    <t>Marana Water: http://www.maranaaz.gov/water-quality</t>
  </si>
  <si>
    <t>The city utility shut down and hasn't used its drinking wells for most people as they mainly rely on Central Arizona Project water, delivered from the Colorado River. (Davis, 2018)
The construction process of the two advanced water treatment facilities is in the desing process and is being lead by Carollo Engineering and Archer Western Construction. (Marana Water 8.1.2018)</t>
  </si>
  <si>
    <t>https://drive.google.com/drive/folders/1nE4odUZXu-pPHIwbh5NANuriF-pR7knb</t>
  </si>
  <si>
    <t>Town of Payson</t>
  </si>
  <si>
    <t xml:space="preserve">Payson, Gila County, Arizona </t>
  </si>
  <si>
    <t>Town of Payson [2014]:
 -PFOA = ND-48 ppt
(UCMR3, 2015) https://www.epa.gov/dwucmr/occurrence-data-unregulated-contaminant-monitoring-rule</t>
  </si>
  <si>
    <t xml:space="preserve">48 ppt </t>
  </si>
  <si>
    <t xml:space="preserve">PFOA: 54 samples taken in 2014 with 7 detections,  results ranging ND-48 ppt </t>
  </si>
  <si>
    <t>City of Tempe</t>
  </si>
  <si>
    <t xml:space="preserve">Arizona </t>
  </si>
  <si>
    <t xml:space="preserve">Tempe, Maricopa County, Arizona </t>
  </si>
  <si>
    <t>Potential contamination by AFFF used at air force bases in the area, including Luke Air Force Base.</t>
  </si>
  <si>
    <t>Military ?</t>
  </si>
  <si>
    <r>
      <rPr>
        <sz val="11"/>
        <color rgb="FF000000"/>
        <rFont val="Times New Roman"/>
      </rPr>
      <t xml:space="preserve">City of Tempe [2013-2014]:
 -PFOA = ND-50ppt
 -PFOS = ND-150 ppt
(UCMR3, 2015) </t>
    </r>
    <r>
      <rPr>
        <u/>
        <sz val="11"/>
        <color rgb="FF1155CC"/>
        <rFont val="Times New Roman"/>
      </rPr>
      <t>https://www.epa.gov/dwucmr/occurrence-data-unregulated-contaminant-monitoring-rule</t>
    </r>
  </si>
  <si>
    <t xml:space="preserve">200 ppt </t>
  </si>
  <si>
    <t>PFOS: 12 samples taken in 2013 with 3 detections, results ranging ND-150 ppt; 12 samples taken in 2014 with 3 detections, results ranging ND-120ppt
PFOA: 12 samples taken on 2013 with 2 detections, results ranging ND-44ppt; 12 samples taken in 2014 with 2 detections, results ranging ND-50ppt
PFHxS: 12 samples taken in 2013 with 2 detections, results ranging ND-95 ppt; 12 samples taken in 2014 with 2 detections, results ranging ND-72ppt
PFHpA: 12 samples taken in 2013 with 1 detection (13 ppt); 12 samples taken in 2014 with 1 detection (ND-11ppt)</t>
  </si>
  <si>
    <t>Salt River Public Works</t>
  </si>
  <si>
    <t>Arizona (tribal)</t>
  </si>
  <si>
    <t>Scottsdale, Maricopa County, Arizona</t>
  </si>
  <si>
    <t>Salt River Public Works (tribal) [2015]:
 -PFOS = 120 ppt
(UCMR3, 2015) https://www.epa.gov/dwucmr/occurrence-data-unregulated-contaminant-monitoring-rule</t>
  </si>
  <si>
    <t xml:space="preserve">120 ppt </t>
  </si>
  <si>
    <t xml:space="preserve">Central Arkansas Water </t>
  </si>
  <si>
    <t xml:space="preserve">Arkansas </t>
  </si>
  <si>
    <t>Nort Little Rock, Pulaski County, Arkansas</t>
  </si>
  <si>
    <t xml:space="preserve">1.4 ppt </t>
  </si>
  <si>
    <t>https://drive.google.com/drive/u/0/folders/1fkSKuWNXvGU-UgMHbnMtSATZFFFCVsVs</t>
  </si>
  <si>
    <t>141 Suburban Road Water Supply</t>
  </si>
  <si>
    <t>San Luis Obispo County, California</t>
  </si>
  <si>
    <t>https://www.waterboards.ca.gov/pfas/docs/pfas_monitoring_Q1Q2Q3Q4.xlsx</t>
  </si>
  <si>
    <t>Highest drinking water detections [2019-20]:
PFOA = 4.1 ppt
PFOS = 4.4 ppt
PFOA+PFOS = 8.5 ppt
PFHxS = 4.8 ppt
PFHpA = 4.6 ppt
Total PFAS = 24.1 ppt</t>
  </si>
  <si>
    <t xml:space="preserve">
[2019-20] = 8.5 ppt</t>
  </si>
  <si>
    <t xml:space="preserve">
[2019-20] = 24.1 ppt</t>
  </si>
  <si>
    <t>https://www.waterboards.ca.gov/pfas/#pfas_maps</t>
  </si>
  <si>
    <t>https://drive.google.com/drive/folders/1d1MidMYqI3G3Mz_V1LbNA2zv7Juckeoy</t>
  </si>
  <si>
    <t>Abrams Lake Mobile Estates</t>
  </si>
  <si>
    <t>Siskiyou County, California</t>
  </si>
  <si>
    <t>Highest drinking water detections [2019-20]:
PFOS = 1 ppt
PFOA+PFOS = 1 ppt
Total PFAS = 4.85 ppt</t>
  </si>
  <si>
    <t xml:space="preserve">
[2019-20] = 1 ppt</t>
  </si>
  <si>
    <t xml:space="preserve">
[2019-20] = 4.85 ppt</t>
  </si>
  <si>
    <t>Adelanto, City Of</t>
  </si>
  <si>
    <t>Highest drinking water detections [2019-20]:
PFHxS = 47 ppt
Total PFAS = 47 ppt</t>
  </si>
  <si>
    <t xml:space="preserve">
[2019-20] = 47 ppt</t>
  </si>
  <si>
    <t>Afuera De Chorro Water Company</t>
  </si>
  <si>
    <t>Highest drinking water detections [2019-20]:
PFOA = 3.3 ppt
PFOS = 4 ppt
PFOA+PFOS = 7.3 ppt
PFHxS = 5.7 ppt
Total PFAS = 16.4 ppt</t>
  </si>
  <si>
    <t xml:space="preserve">
[2019-20] = 7.3 ppt</t>
  </si>
  <si>
    <t xml:space="preserve">
[2019-20] = 16.4 ppt</t>
  </si>
  <si>
    <t>Airport Industrial Park</t>
  </si>
  <si>
    <t>Shasta County, California</t>
  </si>
  <si>
    <t>Highest drinking water detections [2019-20]:
PFOA = 7.8 ppt
PFOS = 21 ppt
PFOA+PFOS = 28.8 ppt
PFHxS = 24 ppt
PFHpA = 7 ppt
Total PFAS = 93.5 ppt</t>
  </si>
  <si>
    <t xml:space="preserve">
[2019-20] = 28.8 ppt</t>
  </si>
  <si>
    <t xml:space="preserve">
[2019-20] = 93.5 ppt</t>
  </si>
  <si>
    <t>Airport Planet Water</t>
  </si>
  <si>
    <t>Highest drinking water detections [2019-20]:
PFOA = 2 ppt
PFOA+PFOS = 2 ppt
Total PFAS = 2 ppt</t>
  </si>
  <si>
    <t xml:space="preserve">
[2019-20] = 2 ppt</t>
  </si>
  <si>
    <t>Alameda County Fairgrounds</t>
  </si>
  <si>
    <t>Alameda County, California</t>
  </si>
  <si>
    <t>Highest drinking water detections [2019-20]:
PFOS = 5.7 ppt
PFOA+PFOS = 5.7 ppt
PFHxS = 9.8 ppt
Total PFAS = 17.2 ppt</t>
  </si>
  <si>
    <t xml:space="preserve">
[2019-20] = 5.7 ppt</t>
  </si>
  <si>
    <t xml:space="preserve">
[2019-20] = 17.2 ppt</t>
  </si>
  <si>
    <t>Amarillo Mutual Water Company</t>
  </si>
  <si>
    <t>Los Angeles County, California</t>
  </si>
  <si>
    <t>Highest drinking water detections [2019-20]:
PFHxS = 2.2 ppt
Total PFAS = 2.2 ppt</t>
  </si>
  <si>
    <t xml:space="preserve">
[2019-20] = 2.2 ppt</t>
  </si>
  <si>
    <t>Atascadero Mutual Water Co</t>
  </si>
  <si>
    <t>Highest drinking water detections [2019-20]:
PFOA = 26 ppt
PFOS = 39 ppt
PFOA+PFOS = 58 ppt
PFHxS = 20 ppt
PFNA= 8.5 ppt
PFHpA = 5 ppt
Total PFAS = 98.5 ppt</t>
  </si>
  <si>
    <t xml:space="preserve">
[2019-20] = 58 ppt</t>
  </si>
  <si>
    <t xml:space="preserve">
[2019-20] = 98.5 ppt</t>
  </si>
  <si>
    <t>Bakersfield, City Of</t>
  </si>
  <si>
    <t>Highest drinking water detections [2019-20]:
PFOS = 24 ppt
PFOA+PFOS = 24 ppt
PFHxS = 26 ppt
PFNA= 8.3 ppt
Total PFAS = 65.5 ppt</t>
  </si>
  <si>
    <t xml:space="preserve">
[2019-20] = 24 ppt</t>
  </si>
  <si>
    <t xml:space="preserve">
[2019-20] = 65.5 ppt</t>
  </si>
  <si>
    <t>Bakman Water Company</t>
  </si>
  <si>
    <t>Fresno County, California</t>
  </si>
  <si>
    <t>Highest drinking water detections [2019-20]:
PFOA = 17 ppt
PFOS = 36 ppt
PFOA+PFOS = 49 ppt
PFHxS = 18 ppt
PFNA= 3.8 ppt
PFHpA = 3.5 ppt
Total PFAS = 70.2 ppt</t>
  </si>
  <si>
    <t xml:space="preserve">
[2019-20] = 49 ppt</t>
  </si>
  <si>
    <t xml:space="preserve">
[2019-20] = 70.2 ppt</t>
  </si>
  <si>
    <t>Bellflower - Somerset Mwc</t>
  </si>
  <si>
    <t>Highest drinking water detections [2019-20]:
PFOA = 4.6 ppt
PFOS = 18 ppt
PFOA+PFOS = 22.6 ppt
PFHxS = 4.6 ppt
Total PFAS = 32.4 ppt</t>
  </si>
  <si>
    <t xml:space="preserve">
[2019-20] = 22.6 ppt</t>
  </si>
  <si>
    <t xml:space="preserve">
[2019-20] = 32.4 ppt</t>
  </si>
  <si>
    <t>Buena Vista Migrant Center</t>
  </si>
  <si>
    <t>Santa Cruz County, California</t>
  </si>
  <si>
    <t>Highest drinking water detections [2019-20]:
PFOA = 13 ppt
PFOS = 9.6 ppt
PFOA+PFOS = 21.9 ppt
PFHxS = 6.3 ppt
PFNA= 2.1 ppt
PFHpA = 2.8 ppt
Total PFAS = 52.6 ppt</t>
  </si>
  <si>
    <t xml:space="preserve">
[2019-20] = 21.9 ppt</t>
  </si>
  <si>
    <t xml:space="preserve">
[2019-20] = 52.6 ppt</t>
  </si>
  <si>
    <t>Burbank-City, Water Dept.</t>
  </si>
  <si>
    <t>Highest drinking water detections [2019-20]:
PFOA = 4.3 ppt
PFOS = 6.6 ppt
PFOA+PFOS = 10.3 ppt
PFHxS = 22 ppt
PFHpA = 9.4 ppt
Total PFAS = 108.4 ppt</t>
  </si>
  <si>
    <t xml:space="preserve">
[2019-20] = 10.3 ppt</t>
  </si>
  <si>
    <t xml:space="preserve">
[2019-20] = 108.4 ppt</t>
  </si>
  <si>
    <t>Cal Am - Dunnigan</t>
  </si>
  <si>
    <t>Yolo County, California</t>
  </si>
  <si>
    <t>Highest drinking water detections [2019-20]:
PFOS = 40.95 ppt
PFOA+PFOS = 40.95 ppt
PFHxS = 40.9 ppt
Total PFAS = 91.95 ppt</t>
  </si>
  <si>
    <t xml:space="preserve">
[2019-20] = 40.95 ppt</t>
  </si>
  <si>
    <t xml:space="preserve">
[2019-20] = 91.95 ppt</t>
  </si>
  <si>
    <t>Cal Am - Meadowbrook</t>
  </si>
  <si>
    <t>Highest drinking water detections [2019-20]:
PFOS = 5 ppt
PFOA+PFOS = 5 ppt
Total PFAS = 5 ppt</t>
  </si>
  <si>
    <t xml:space="preserve">
[2019-20] = 5 ppt</t>
  </si>
  <si>
    <t>Cal Am Water Company - Monterey</t>
  </si>
  <si>
    <t>Highest drinking water detections [2019-20]:
PFOA = 5.75 ppt
PFOS = 6.15 ppt
PFOA+PFOS = 11.9 ppt
PFHxS = 6.8 ppt
Total PFAS = 30.4 ppt</t>
  </si>
  <si>
    <t xml:space="preserve">
[2019-20] = 11.9 ppt</t>
  </si>
  <si>
    <t xml:space="preserve">
[2019-20] = 30.4 ppt</t>
  </si>
  <si>
    <t>Cal-Am Water Company - Duarte</t>
  </si>
  <si>
    <t>Highest drinking water detections [2019-20]:
PFOA = 11.8 ppt
PFOA+PFOS = 11.8 ppt
Total PFAS = 17 ppt</t>
  </si>
  <si>
    <t xml:space="preserve">
[2019-20] = 11.8 ppt</t>
  </si>
  <si>
    <t xml:space="preserve">
[2019-20] = 17 ppt</t>
  </si>
  <si>
    <t>Cal-Water Service Co.-Chico</t>
  </si>
  <si>
    <t>Butte County, California</t>
  </si>
  <si>
    <t>Highest drinking water detections [2019-20]:
PFOA = 11 ppt
PFOS = 84 ppt
PFOA+PFOS = 87.9 ppt
PFHxS = 30 ppt
PFHpA = 5.7 ppt
Total PFAS = 191.5 ppt</t>
  </si>
  <si>
    <t xml:space="preserve">
[2019-20] = 87.9 ppt</t>
  </si>
  <si>
    <t xml:space="preserve">
[2019-20] = 191.5 ppt</t>
  </si>
  <si>
    <t>Cal-Water Service Co.-Oroville</t>
  </si>
  <si>
    <t>Highest drinking water detections [2019-20]:
PFOA = 9.6 ppt
PFOS = 155 ppt
PFOA+PFOS = 162.65 ppt
PFHxS = 175 ppt
PFHpA = 3.733333 ppt
Total PFAS = 524.7 ppt</t>
  </si>
  <si>
    <t xml:space="preserve">
[2019-20] = 162.65 ppt</t>
  </si>
  <si>
    <t xml:space="preserve">
[2019-20] = 524.7 ppt</t>
  </si>
  <si>
    <t>Calam - Arden</t>
  </si>
  <si>
    <t>Highest drinking water detections [2019-20]:
PFOA = 30.3 ppt
PFOS = 21.8 ppt
PFOA+PFOS = 52.1 ppt
PFHxS = 9.8 ppt
PFNA= 0.966666 ppt
PFHpA = 10.533333 ppt
Total PFAS = 83.099997 ppt</t>
  </si>
  <si>
    <t xml:space="preserve">
[2019-20] = 52.1 ppt</t>
  </si>
  <si>
    <t xml:space="preserve">
[2019-20] = 83.099997 ppt</t>
  </si>
  <si>
    <t>Calam - Isleton</t>
  </si>
  <si>
    <t>Highest drinking water detections [2019-20]:
PFOA = 1.9 ppt
PFOS = 2.8 ppt
PFOA+PFOS = 4.4 ppt
Total PFAS = 4.4 ppt</t>
  </si>
  <si>
    <t xml:space="preserve">
[2019-20] = 4.4 ppt</t>
  </si>
  <si>
    <t>Calam - Lincoln Oaks</t>
  </si>
  <si>
    <t>Highest drinking water detections [2019-20]:
PFOS = 7.25 ppt
PFOA+PFOS = 7.25 ppt
PFHxS = 5.55 ppt
Total PFAS = 12.8 ppt</t>
  </si>
  <si>
    <t xml:space="preserve">
[2019-20] = 7.25 ppt</t>
  </si>
  <si>
    <t xml:space="preserve">
[2019-20] = 12.8 ppt</t>
  </si>
  <si>
    <t>Calam - Parkway</t>
  </si>
  <si>
    <t>Highest drinking water detections [2019-20]:
PFOA = 6.7 ppt
PFOS = 24.6 ppt
PFOA+PFOS = 31.3 ppt
PFHxS = 14.5 ppt
Total PFAS = 45.8 ppt</t>
  </si>
  <si>
    <t xml:space="preserve">
[2019-20] = 31.3 ppt</t>
  </si>
  <si>
    <t xml:space="preserve">
[2019-20] = 45.8 ppt</t>
  </si>
  <si>
    <t>Calam - Suburban Rosemont</t>
  </si>
  <si>
    <t>Highest drinking water detections [2019-20]:
PFOA = 16.933333 ppt
PFOS = 103.233333 ppt
PFOA+PFOS = 120.166666 ppt
PFHxS = 46.05 ppt
PFHpA = 5.8 ppt
Total PFAS = 306.2 ppt</t>
  </si>
  <si>
    <t xml:space="preserve">
[2019-20] = 120.166666 ppt</t>
  </si>
  <si>
    <t xml:space="preserve">
[2019-20] = 306.2 ppt</t>
  </si>
  <si>
    <t>Calam - Walnut Grove</t>
  </si>
  <si>
    <t>Highest drinking water detections [2019-20]:
PFOA = 1.6 ppt
PFOS = 2.2 ppt
PFOA+PFOS = 3.8 ppt
Total PFAS = 6.6 ppt</t>
  </si>
  <si>
    <t xml:space="preserve">
[2019-20] = 3.8 ppt</t>
  </si>
  <si>
    <t xml:space="preserve">
[2019-20] = 6.6 ppt</t>
  </si>
  <si>
    <t>California Domestic Water Company</t>
  </si>
  <si>
    <t>Highest drinking water detections [2019-20]:
PFOA = 13 ppt
PFOS = 31 ppt
PFOA+PFOS = 44 ppt
PFHxS = 7.4 ppt
PFHpA = 3.4 ppt
Total PFAS = 63.6 ppt</t>
  </si>
  <si>
    <t xml:space="preserve">
[2019-20] = 44 ppt</t>
  </si>
  <si>
    <t xml:space="preserve">
[2019-20] = 63.6 ppt</t>
  </si>
  <si>
    <t>California Water Service - Livermore</t>
  </si>
  <si>
    <t>Highest drinking water detections [2019-20]:
PFOA = 5.8 ppt
PFOS = 21 ppt
PFOA+PFOS = 26.8 ppt
PFHxS = 12 ppt
PFHpA = 2.1 ppt
Total PFAS = 45.9 ppt</t>
  </si>
  <si>
    <t xml:space="preserve">
[2019-20] = 26.8 ppt</t>
  </si>
  <si>
    <t xml:space="preserve">
[2019-20] = 45.9 ppt</t>
  </si>
  <si>
    <t>California Water Service Co. - Ela</t>
  </si>
  <si>
    <t>Highest drinking water detections [2019-20]:
PFOA = 18 ppt
PFOS = 55 ppt
PFOA+PFOS = 73 ppt
PFHxS = 11 ppt
PFNA= 3.7 ppt
PFHpA = 4.9 ppt
PFDA = 3.25 ppt
Total PFAS = 171.6 ppt</t>
  </si>
  <si>
    <t xml:space="preserve">
[2019-20] = 73 ppt</t>
  </si>
  <si>
    <t xml:space="preserve">
[2019-20] = 171.6 ppt</t>
  </si>
  <si>
    <t>California-American Larkfield (Puc)</t>
  </si>
  <si>
    <t>Sonoma County, California</t>
  </si>
  <si>
    <t>Highest drinking water detections [2019-20]:
PFOS = 6.3 ppt
PFOA+PFOS = 6.3 ppt
PFHxS = 9.4 ppt
Total PFAS = 15.7 ppt</t>
  </si>
  <si>
    <t xml:space="preserve">
[2019-20] = 6.3 ppt</t>
  </si>
  <si>
    <t xml:space="preserve">
[2019-20] = 15.7 ppt</t>
  </si>
  <si>
    <t>Camp Pendleton (North)</t>
  </si>
  <si>
    <t>Highest drinking water detections [2019-20]:
PFOA = 5.2 ppt
PFOS = 33 ppt
PFOA+PFOS = 38.2 ppt
PFHxS = 31 ppt
PFHpA = 3.8 ppt
Total PFAS = 83.4 ppt</t>
  </si>
  <si>
    <t xml:space="preserve">
[2019-20] = 38.2 ppt</t>
  </si>
  <si>
    <t xml:space="preserve">
[2019-20] = 83.4 ppt</t>
  </si>
  <si>
    <t>Camp Pendleton (South)</t>
  </si>
  <si>
    <t>Highest drinking water detections [2019-20]:
PFOA = 36 ppt
PFOS = 350 ppt
PFOA+PFOS = 365 ppt
PFHxS = 87 ppt
PFNA= 22 ppt
PFHpA = 8.1 ppt
Total PFAS = 874.6 ppt</t>
  </si>
  <si>
    <t xml:space="preserve">
[2019-20] = 365 ppt</t>
  </si>
  <si>
    <t xml:space="preserve">
[2019-20] = 874.6 ppt</t>
  </si>
  <si>
    <t>Central Basin Mwd</t>
  </si>
  <si>
    <t>Highest drinking water detections [2019-20]:
PFOA = 12 ppt
PFOS = 28 ppt
PFOA+PFOS = 35.1 ppt
PFHxS = 4.3 ppt
PFNA= 2.5 ppt
PFHpA = 3.7 ppt
PFDA = 1.9 ppt
Total PFAS = 57.2 ppt</t>
  </si>
  <si>
    <t xml:space="preserve">
[2019-20] = 35.1 ppt</t>
  </si>
  <si>
    <t xml:space="preserve">
[2019-20] = 57.2 ppt</t>
  </si>
  <si>
    <t>Chino Basin Desalter Auth. - Desalter 1</t>
  </si>
  <si>
    <t>Highest drinking water detections [2019-20]:
PFOA = 7 ppt
PFOS = 20.666666 ppt
PFOA+PFOS = 26.566666 ppt
PFHxS = 32 ppt
PFHpA = 2.1 ppt
Total PFAS = 59 ppt</t>
  </si>
  <si>
    <t xml:space="preserve">
[2019-20] = 26.566666 ppt</t>
  </si>
  <si>
    <t xml:space="preserve">
[2019-20] = 59 ppt</t>
  </si>
  <si>
    <t>Chino Basin Desalter Auth. - Desalter 2</t>
  </si>
  <si>
    <t>Highest drinking water detections [2019-20]:
PFOA = 14 ppt
PFOS = 29 ppt
PFOA+PFOS = 43 ppt
PFHxS = 33 ppt
PFNA= 2.1 ppt
PFHpA = 2.9 ppt
Total PFAS = 75.4 ppt</t>
  </si>
  <si>
    <t xml:space="preserve">
[2019-20] = 43 ppt</t>
  </si>
  <si>
    <t xml:space="preserve">
[2019-20] = 75.4 ppt</t>
  </si>
  <si>
    <t>Chino, City Of</t>
  </si>
  <si>
    <t>Highest drinking water detections [2019-20]:
Total PFAS = 2 ppt</t>
  </si>
  <si>
    <t>City Of Anaheim</t>
  </si>
  <si>
    <t>Highest drinking water detections [2019-20]:
PFOA = 29.6 ppt
PFOS = 70.35 ppt
PFOA+PFOS = 99.95 ppt
PFHxS = 24.6 ppt
PFNA= 4.45 ppt
PFHpA = 7 ppt
PFDA = 2.1 ppt
Total PFAS = 256.1 ppt</t>
  </si>
  <si>
    <t xml:space="preserve">
[2019-20] = 99.95 ppt</t>
  </si>
  <si>
    <t xml:space="preserve">
[2019-20] = 256.1 ppt</t>
  </si>
  <si>
    <t>City Of Anderson</t>
  </si>
  <si>
    <t>Highest drinking water detections [2019-20]:
PFOS = 4 ppt
PFOA+PFOS = 4 ppt
PFHxS = 1.9 ppt
Total PFAS = 8.1 ppt</t>
  </si>
  <si>
    <t xml:space="preserve">
[2019-20] = 4 ppt</t>
  </si>
  <si>
    <t xml:space="preserve">
[2019-20] = 8.1 ppt</t>
  </si>
  <si>
    <t>City Of Buena Park</t>
  </si>
  <si>
    <t>Highest drinking water detections [2019-20]:
PFOS = 3.8 ppt
PFOA+PFOS = 3.8 ppt
PFHxS = 1.75 ppt
Total PFAS = 5.55 ppt</t>
  </si>
  <si>
    <t xml:space="preserve">
[2019-20] = 5.55 ppt</t>
  </si>
  <si>
    <t>City Of Clovis</t>
  </si>
  <si>
    <t>Highest drinking water detections [2019-20]:
PFOA = 4.4 ppt
PFOS = 9.2 ppt
PFOA+PFOS = 13 ppt
PFHxS = 1.3 ppt
PFNA= 1.4 ppt
PFHpA = 4.1 ppt
Total PFAS = 27.2 ppt</t>
  </si>
  <si>
    <t xml:space="preserve">
[2019-20] = 13 ppt</t>
  </si>
  <si>
    <t xml:space="preserve">
[2019-20] = 27.2 ppt</t>
  </si>
  <si>
    <t>City Of Fresno</t>
  </si>
  <si>
    <t>Highest drinking water detections [2019-20]:
PFOA = 30 ppt
PFOS = 510 ppt
PFOA+PFOS = 540 ppt
PFHxS = 170 ppt
PFNA= 6.95 ppt
PFHpA = 25 ppt
Total PFAS = 1380.1 ppt</t>
  </si>
  <si>
    <t xml:space="preserve">
[2019-20] = 540 ppt</t>
  </si>
  <si>
    <t xml:space="preserve">
[2019-20] = 1380.1 ppt</t>
  </si>
  <si>
    <t>City Of Fullerton</t>
  </si>
  <si>
    <t>Highest drinking water detections [2019-20]:
PFOA = 19.2 ppt
PFOS = 48 ppt
PFOA+PFOS = 65.5 ppt
PFHxS = 15.3 ppt
PFHpA = 2.8 ppt
Total PFAS = 92.4 ppt</t>
  </si>
  <si>
    <t xml:space="preserve">
[2019-20] = 92.4 ppt</t>
  </si>
  <si>
    <t>City Of Garden Grove</t>
  </si>
  <si>
    <t>Highest drinking water detections [2019-20]:
PFOA = 30.1 ppt
PFOS = 53.9 ppt
PFOA+PFOS = 80.25 ppt
PFHxS = 34.2 ppt
PFHpA = 6.5 ppt
Total PFAS = 213.8 ppt</t>
  </si>
  <si>
    <t xml:space="preserve">
[2019-20] = 80.25 ppt</t>
  </si>
  <si>
    <t xml:space="preserve">
[2019-20] = 213.8 ppt</t>
  </si>
  <si>
    <t>City Of Lathrop</t>
  </si>
  <si>
    <t>Highest drinking water detections [2019-20]:
PFOA = 16 ppt
PFOS = 79 ppt
PFOA+PFOS = 94 ppt
PFHxS = 11.5 ppt
PFHpA = 2.7 ppt
Total PFAS = 227.8 ppt</t>
  </si>
  <si>
    <t xml:space="preserve">
[2019-20] = 94 ppt</t>
  </si>
  <si>
    <t xml:space="preserve">
[2019-20] = 227.8 ppt</t>
  </si>
  <si>
    <t>City Of Merced</t>
  </si>
  <si>
    <t>Highest drinking water detections [2019-20]:
PFOA = 1.6 ppt
PFOS = 1.3 ppt
PFOA+PFOS = 2.9 ppt
PFHxS = 2.6 ppt
Total PFAS = 5.5 ppt</t>
  </si>
  <si>
    <t xml:space="preserve">
[2019-20] = 2.9 ppt</t>
  </si>
  <si>
    <t xml:space="preserve">
[2019-20] = 5.5 ppt</t>
  </si>
  <si>
    <t>City Of Newport Beach</t>
  </si>
  <si>
    <t>Highest drinking water detections [2019-20]:
PFOS = 3.1 ppt
PFOA+PFOS = 3.1 ppt
PFHxS = 4.2 ppt
Total PFAS = 7.3 ppt</t>
  </si>
  <si>
    <t xml:space="preserve">
[2019-20] = 3.1 ppt</t>
  </si>
  <si>
    <t>City Of Orange</t>
  </si>
  <si>
    <t>Highest drinking water detections [2019-20]:
PFOA = 26.4 ppt
PFOS = 62.6 ppt
PFOA+PFOS = 88.3 ppt
PFHxS = 28 ppt
PFNA= 2.1 ppt
PFHpA = 7.9 ppt
Total PFAS = 225.7 ppt</t>
  </si>
  <si>
    <t xml:space="preserve">
[2019-20] = 88.3 ppt</t>
  </si>
  <si>
    <t xml:space="preserve">
[2019-20] = 225.7 ppt</t>
  </si>
  <si>
    <t>City Of Pleasanton</t>
  </si>
  <si>
    <t>Highest drinking water detections [2019-20]:
PFOA = 8.75 ppt
PFOS = 115 ppt
PFOA+PFOS = 123.75 ppt
PFHxS = 77.5 ppt
PFNA= 5.5 ppt
PFHpA = 13 ppt
Total PFAS = 374.5 ppt</t>
  </si>
  <si>
    <t xml:space="preserve">
[2019-20] = 123.75 ppt</t>
  </si>
  <si>
    <t xml:space="preserve">
[2019-20] = 374.5 ppt</t>
  </si>
  <si>
    <t>City Of Redding</t>
  </si>
  <si>
    <t>Highest drinking water detections [2019-20]:
PFOS = 5.9 ppt
PFOA+PFOS = 5.9 ppt
PFHxS = 3.2 ppt
Total PFAS = 11.7 ppt</t>
  </si>
  <si>
    <t xml:space="preserve">
[2019-20] = 5.9 ppt</t>
  </si>
  <si>
    <t xml:space="preserve">
[2019-20] = 11.7 ppt</t>
  </si>
  <si>
    <t>City Of Sacramento Main</t>
  </si>
  <si>
    <t>Highest drinking water detections [2019-20]:
PFOA = 1.37 ppt
PFOS = 14.67 ppt
PFOA+PFOS = 16.04 ppt
PFHxS = 1.4 ppt
Total PFAS = 16.04 ppt</t>
  </si>
  <si>
    <t xml:space="preserve">
[2019-20] = 16.04 ppt</t>
  </si>
  <si>
    <t>City Of Santa Ana</t>
  </si>
  <si>
    <t>Highest drinking water detections [2019-20]:
PFOA = 9.25 ppt
PFOS = 13.95 ppt
PFOA+PFOS = 23.2 ppt
PFHxS = 6.85 ppt
Total PFAS = 39.3 ppt</t>
  </si>
  <si>
    <t xml:space="preserve">
[2019-20] = 23.2 ppt</t>
  </si>
  <si>
    <t xml:space="preserve">
[2019-20] = 39.3 ppt</t>
  </si>
  <si>
    <t>City Of Santa Barbara Water Department</t>
  </si>
  <si>
    <t>Santa Barbara County, California</t>
  </si>
  <si>
    <t>City Of Stockton</t>
  </si>
  <si>
    <t>Highest drinking water detections [2019-20]:
PFOA = 9.1 ppt
PFOS = 28 ppt
PFOA+PFOS = 37.1 ppt
PFHxS = 3.1 ppt
PFNA= 4.3 ppt
PFHpA = 1.3 ppt
PFDA = 2.3 ppt
Total PFAS = 49.8 ppt</t>
  </si>
  <si>
    <t xml:space="preserve">
[2019-20] = 37.1 ppt</t>
  </si>
  <si>
    <t xml:space="preserve">
[2019-20] = 49.8 ppt</t>
  </si>
  <si>
    <t>City Of Tustin</t>
  </si>
  <si>
    <t>Highest drinking water detections [2019-20]:
PFOA = 17 ppt
PFOS = 20.5 ppt
PFOA+PFOS = 37.5 ppt
PFHxS = 14.6 ppt
PFHpA = 6.9 ppt
Total PFAS = 82.1 ppt</t>
  </si>
  <si>
    <t xml:space="preserve">
[2019-20] = 37.5 ppt</t>
  </si>
  <si>
    <t xml:space="preserve">
[2019-20] = 82.1 ppt</t>
  </si>
  <si>
    <t>Coachella Vwd: I.D. No. 11</t>
  </si>
  <si>
    <t>Imperial County, California</t>
  </si>
  <si>
    <t>Highest drinking water detections [2019-20]:
Total PFAS = 5.2 ppt</t>
  </si>
  <si>
    <t xml:space="preserve">
[2019-20] = 5.2 ppt</t>
  </si>
  <si>
    <t>Commerce-City, Water Dept.</t>
  </si>
  <si>
    <t>Highest drinking water detections [2019-20]:
PFOA = 18.5 ppt
PFOS = 39 ppt
PFOA+PFOS = 56.5 ppt
PFHxS = 5.5 ppt
PFNA= 3.15 ppt
PFHpA = 5.35 ppt
Total PFAS = 85.95 ppt</t>
  </si>
  <si>
    <t xml:space="preserve">
[2019-20] = 56.5 ppt</t>
  </si>
  <si>
    <t xml:space="preserve">
[2019-20] = 85.95 ppt</t>
  </si>
  <si>
    <t>Copeland'S Properties</t>
  </si>
  <si>
    <t>Highest drinking water detections [2019-20]:
PFOA = 1.9 ppt
PFOS = 55 ppt
PFOA+PFOS = 55 ppt
PFHxS = 52 ppt
PFNA= 3.6 ppt
PFHpA = 1.9 ppt
Total PFAS = 131.6 ppt</t>
  </si>
  <si>
    <t xml:space="preserve">
[2019-20] = 55 ppt</t>
  </si>
  <si>
    <t xml:space="preserve">
[2019-20] = 131.6 ppt</t>
  </si>
  <si>
    <t>Corona, City Of</t>
  </si>
  <si>
    <t>Highest drinking water detections [2019-20]:
PFOA = 270 ppt
PFOS = 240 ppt
PFOA+PFOS = 510 ppt
PFHxS = 67 ppt
PFNA= 4.1 ppt
PFHpA = 72 ppt
PFDA = 3.7 ppt
Total PFAS = 1276.1 ppt</t>
  </si>
  <si>
    <t xml:space="preserve">
[2019-20] = 510 ppt</t>
  </si>
  <si>
    <t xml:space="preserve">
[2019-20] = 1276.1 ppt</t>
  </si>
  <si>
    <t>Covina Irrigating Co.</t>
  </si>
  <si>
    <t>Highest drinking water detections [2019-20]:
PFOA = 3.3 ppt
PFOS = 11 ppt
PFOA+PFOS = 14.3 ppt
Total PFAS = 14.3 ppt</t>
  </si>
  <si>
    <t xml:space="preserve">
[2019-20] = 14.3 ppt</t>
  </si>
  <si>
    <t>Csa 42 Oro Grande</t>
  </si>
  <si>
    <t>Highest drinking water detections [2019-20]:
PFHxS = 5.8 ppt
Total PFAS = 8.9 ppt</t>
  </si>
  <si>
    <t xml:space="preserve">
[2019-20] = 8.9 ppt</t>
  </si>
  <si>
    <t>Cws - Bakersfield</t>
  </si>
  <si>
    <t>Highest drinking water detections [2019-20]:
PFOA = 7.9 ppt
PFOS = 16 ppt
PFOA+PFOS = 16 ppt
PFHxS = 4.6 ppt
Total PFAS = 20.6 ppt</t>
  </si>
  <si>
    <t xml:space="preserve">
[2019-20] = 16 ppt</t>
  </si>
  <si>
    <t xml:space="preserve">
[2019-20] = 20.6 ppt</t>
  </si>
  <si>
    <t>Cws - North Garden</t>
  </si>
  <si>
    <t>Highest drinking water detections [2019-20]:
PFOA = 7.4 ppt
PFOS = 5.7 ppt
PFOA+PFOS = 12.4 ppt
PFHxS = 7.9 ppt
Total PFAS = 23.8 ppt</t>
  </si>
  <si>
    <t xml:space="preserve">
[2019-20] = 12.4 ppt</t>
  </si>
  <si>
    <t xml:space="preserve">
[2019-20] = 23.8 ppt</t>
  </si>
  <si>
    <t>Cws - Visalia</t>
  </si>
  <si>
    <t>Tulare County, California</t>
  </si>
  <si>
    <t>Highest drinking water detections [2019-20]:
PFOA = 11 ppt
PFOS = 110 ppt
PFOA+PFOS = 121 ppt
PFHxS = 77 ppt
PFNA= 8.6 ppt
PFHpA = 18 ppt
Total PFAS = 409.6 ppt</t>
  </si>
  <si>
    <t xml:space="preserve">
[2019-20] = 121 ppt</t>
  </si>
  <si>
    <t xml:space="preserve">
[2019-20] = 409.6 ppt</t>
  </si>
  <si>
    <t>Desert Water Agency</t>
  </si>
  <si>
    <t>Highest drinking water detections [2019-20]:
PFOA = 8.5 ppt
PFOS = 14 ppt
PFOA+PFOS = 22.5 ppt
PFHxS = 3.7 ppt
PFHpA = 2.15 ppt
Total PFAS = 35.1 ppt</t>
  </si>
  <si>
    <t xml:space="preserve">
[2019-20] = 22.5 ppt</t>
  </si>
  <si>
    <t>Downey - City, Water Dept.</t>
  </si>
  <si>
    <t>Highest drinking water detections [2019-20]:
PFOA = 20 ppt
PFOS = 60.5 ppt
PFOA+PFOS = 76.5 ppt
PFHxS = 10.1 ppt
PFNA= 3.7 ppt
PFHpA = 6.4 ppt
Total PFAS = 181.5 ppt</t>
  </si>
  <si>
    <t xml:space="preserve">
[2019-20] = 76.5 ppt</t>
  </si>
  <si>
    <t xml:space="preserve">
[2019-20] = 181.5 ppt</t>
  </si>
  <si>
    <t>E&amp;J Gallo Winery</t>
  </si>
  <si>
    <t>Highest drinking water detections [2019-20]:
PFOS = 21 ppt
PFOA+PFOS = 21 ppt
PFHxS = 12 ppt
Total PFAS = 30.4 ppt</t>
  </si>
  <si>
    <t xml:space="preserve">
[2019-20] = 21 ppt</t>
  </si>
  <si>
    <t>East Airport Fiero Lane Water Company</t>
  </si>
  <si>
    <t>Highest drinking water detections [2019-20]:
PFOA = 6.3 ppt
PFOS = 5.7 ppt
PFOA+PFOS = 12 ppt
PFHxS = 9.1 ppt
PFHpA = 5.7 ppt
Total PFAS = 45.5 ppt</t>
  </si>
  <si>
    <t xml:space="preserve">
[2019-20] = 12 ppt</t>
  </si>
  <si>
    <t xml:space="preserve">
[2019-20] = 45.5 ppt</t>
  </si>
  <si>
    <t>East Orange County Wd - Rz</t>
  </si>
  <si>
    <t>Highest drinking water detections [2019-20]:
PFOA = 27.6 ppt
PFOS = 31.6 ppt
PFOA+PFOS = 59.2 ppt
PFHxS = 19.1 ppt
PFNA= 2.9 ppt
PFHpA = 9.8 ppt
Total PFAS = 120.7 ppt</t>
  </si>
  <si>
    <t xml:space="preserve">
[2019-20] = 59.2 ppt</t>
  </si>
  <si>
    <t xml:space="preserve">
[2019-20] = 120.7 ppt</t>
  </si>
  <si>
    <t>Eastern Municipal Wd</t>
  </si>
  <si>
    <t>Highest drinking water detections [2019-20]:
PFOA = 25 ppt
PFOS = 26 ppt
PFOA+PFOS = 51 ppt
PFHxS = 6.9 ppt
PFNA= 8.9 ppt
PFHpA = 5.5 ppt
PFDA = 2.4 ppt
Total PFAS = 105 ppt</t>
  </si>
  <si>
    <t xml:space="preserve">
[2019-20] = 51 ppt</t>
  </si>
  <si>
    <t xml:space="preserve">
[2019-20] = 105 ppt</t>
  </si>
  <si>
    <t>Elk Grove Water Service</t>
  </si>
  <si>
    <t>Highest drinking water detections [2019-20]:
PFOA = 1.7 ppt
PFOA+PFOS = 1.7 ppt
PFHxS = 2.3 ppt
PFHpA = 1.4 ppt
Total PFAS = 7.4 ppt</t>
  </si>
  <si>
    <t xml:space="preserve">
[2019-20] = 1.7 ppt</t>
  </si>
  <si>
    <t xml:space="preserve">
[2019-20] = 7.4 ppt</t>
  </si>
  <si>
    <t>Elsinore Valley Mwd</t>
  </si>
  <si>
    <t>Highest drinking water detections [2019-20]:
PFOA = 32 ppt
PFOS = 19 ppt
PFOA+PFOS = 41.2 ppt
PFHxS = 24 ppt
PFNA= 5.5 ppt
PFHpA = 9.1 ppt
PFDA = 8 ppt
Total PFAS = 101.3 ppt</t>
  </si>
  <si>
    <t xml:space="preserve">
[2019-20] = 41.2 ppt</t>
  </si>
  <si>
    <t xml:space="preserve">
[2019-20] = 101.3 ppt</t>
  </si>
  <si>
    <t>Fiero Lane Water Company, Inc.</t>
  </si>
  <si>
    <t>Highest drinking water detections [2019-20]:
PFOA = 51 ppt
PFOS = 160 ppt
PFOA+PFOS = 211 ppt
PFHxS = 44 ppt
PFNA= 22 ppt
PFHpA = 28 ppt
PFDA = 4.3 ppt
Total PFAS = 640.3 ppt</t>
  </si>
  <si>
    <t xml:space="preserve">
[2019-20] = 211 ppt</t>
  </si>
  <si>
    <t xml:space="preserve">
[2019-20] = 640.3 ppt</t>
  </si>
  <si>
    <t>Friendly Acres Mhp</t>
  </si>
  <si>
    <t>Tehama County, California</t>
  </si>
  <si>
    <t>Highest drinking water detections [2019-20]:
PFOA = 9.2 ppt
PFOS = 6.3 ppt
PFOA+PFOS = 15.5 ppt
PFHxS = 1.8 ppt
PFHpA = 11 ppt
Total PFAS = 93.4 ppt</t>
  </si>
  <si>
    <t xml:space="preserve">
[2019-20] = 15.5 ppt</t>
  </si>
  <si>
    <t xml:space="preserve">
[2019-20] = 93.4 ppt</t>
  </si>
  <si>
    <t>Glendale-City, Water Dept.</t>
  </si>
  <si>
    <t>Highest drinking water detections [2019-20]:
PFOA = 23 ppt
PFOS = 33 ppt
PFOA+PFOS = 56 ppt
PFHxS = 11 ppt
PFNA= 2.8 ppt
PFHpA = 11 ppt
PFDA = 4.6 ppt
Total PFAS = 117.8 ppt</t>
  </si>
  <si>
    <t xml:space="preserve">
[2019-20] = 56 ppt</t>
  </si>
  <si>
    <t xml:space="preserve">
[2019-20] = 117.8 ppt</t>
  </si>
  <si>
    <t>Glendora-City, Water Dept.</t>
  </si>
  <si>
    <t>Highest drinking water detections [2019-20]:
PFOA = 2.3 ppt
PFOS = 4.1 ppt
PFOA+PFOS = 5.8 ppt
Total PFAS = 5.8 ppt</t>
  </si>
  <si>
    <t xml:space="preserve">
[2019-20] = 5.8 ppt</t>
  </si>
  <si>
    <t>Golden Eagle Small Water System</t>
  </si>
  <si>
    <t>Contra Costa County, California</t>
  </si>
  <si>
    <t>Highest drinking water detections [2019-20]:
PFOA = 9.9 ppt
PFOS = 255 ppt
PFOA+PFOS = 264.9 ppt
PFHxS = 215 ppt
PFHpA = 5.55 ppt
Total PFAS = 810.35 ppt</t>
  </si>
  <si>
    <t xml:space="preserve">
[2019-20] = 264.9 ppt</t>
  </si>
  <si>
    <t xml:space="preserve">
[2019-20] = 810.35 ppt</t>
  </si>
  <si>
    <t>Goleta Water District</t>
  </si>
  <si>
    <t>Highest drinking water detections [2019-20]:
PFOA = 24.333333 ppt
PFOA+PFOS = 24.333333 ppt
Total PFAS = 24.333333 ppt</t>
  </si>
  <si>
    <t xml:space="preserve">
[2019-20] = 24.333333 ppt</t>
  </si>
  <si>
    <t>Gswc - Norwalk</t>
  </si>
  <si>
    <t>Highest drinking water detections [2019-20]:
PFOA = 13 ppt
PFOS = 49 ppt
PFOA+PFOS = 62 ppt
PFHxS = 14 ppt
PFHpA = 3 ppt
Total PFAS = 86.5 ppt</t>
  </si>
  <si>
    <t xml:space="preserve">
[2019-20] = 62 ppt</t>
  </si>
  <si>
    <t xml:space="preserve">
[2019-20] = 86.5 ppt</t>
  </si>
  <si>
    <t>Gswc-South San Gabriel</t>
  </si>
  <si>
    <t>Highest drinking water detections [2019-20]:
PFOA = 4.7 ppt
PFOS = 14 ppt
PFOA+PFOS = 18.7 ppt
PFHxS = 2.4 ppt
Total PFAS = 21.1 ppt</t>
  </si>
  <si>
    <t xml:space="preserve">
[2019-20] = 18.7 ppt</t>
  </si>
  <si>
    <t xml:space="preserve">
[2019-20] = 21.1 ppt</t>
  </si>
  <si>
    <t>Higuera Apartments</t>
  </si>
  <si>
    <t>Highest drinking water detections [2019-20]:
PFOA = 14 ppt
PFOS = 19 ppt
PFOA+PFOS = 33 ppt
PFHxS = 1.6 ppt
PFHpA = 7.2 ppt
Total PFAS = 97.6 ppt</t>
  </si>
  <si>
    <t xml:space="preserve">
[2019-20] = 33 ppt</t>
  </si>
  <si>
    <t xml:space="preserve">
[2019-20] = 97.6 ppt</t>
  </si>
  <si>
    <t>Holdgrafer &amp; Associates</t>
  </si>
  <si>
    <t>Highest drinking water detections [2019-20]:
PFOA = 10.2 ppt
PFOS = 53.5 ppt
PFOA+PFOS = 63.7 ppt
PFHxS = 99 ppt
PFNA= 52 ppt
PFDA = 1.3 ppt
Total PFAS = 219.7 ppt</t>
  </si>
  <si>
    <t xml:space="preserve">
[2019-20] = 63.7 ppt</t>
  </si>
  <si>
    <t xml:space="preserve">
[2019-20] = 219.7 ppt</t>
  </si>
  <si>
    <t>Hometown Colonial Estates Llc</t>
  </si>
  <si>
    <t>Highest drinking water detections [2019-20]:
PFOA = 1.5 ppt
PFOS = 1 ppt
PFOA+PFOS = 2.3 ppt
PFHxS = 5.6 ppt
PFHpA = 1.4 ppt
Total PFAS = 13.9 ppt</t>
  </si>
  <si>
    <t xml:space="preserve">
[2019-20] = 2.3 ppt</t>
  </si>
  <si>
    <t xml:space="preserve">
[2019-20] = 13.9 ppt</t>
  </si>
  <si>
    <t>Horizon Lane Water Supply</t>
  </si>
  <si>
    <t>Highest drinking water detections [2019-20]:
PFOS = 3.8 ppt
PFOA+PFOS = 3.8 ppt
PFHxS = 5.4 ppt
Total PFAS = 13.4 ppt</t>
  </si>
  <si>
    <t xml:space="preserve">
[2019-20] = 13.4 ppt</t>
  </si>
  <si>
    <t>Irvine Ranch Water District</t>
  </si>
  <si>
    <t>Highest drinking water detections [2019-20]:
PFOA = 18.8 ppt
PFOS = 25 ppt
PFOA+PFOS = 43.3 ppt
PFHxS = 12.45 ppt
PFHpA = 5 ppt
Total PFAS = 78.2 ppt</t>
  </si>
  <si>
    <t xml:space="preserve">
[2019-20] = 43.3 ppt</t>
  </si>
  <si>
    <t xml:space="preserve">
[2019-20] = 78.2 ppt</t>
  </si>
  <si>
    <t>J M Eagle (Ws)</t>
  </si>
  <si>
    <t>Highest drinking water detections [2019-20]:
PFHxS = 1.7 ppt
Total PFAS = 1.7 ppt</t>
  </si>
  <si>
    <t>J M Sims Water Supply</t>
  </si>
  <si>
    <t>Highest drinking water detections [2019-20]:
PFOA = 27 ppt
PFOS = 26 ppt
PFOA+PFOS = 53 ppt
PFHxS = 270 ppt
PFNA= 2.6 ppt
PFHpA = 79 ppt
Total PFAS = 719.6 ppt</t>
  </si>
  <si>
    <t xml:space="preserve">
[2019-20] = 53 ppt</t>
  </si>
  <si>
    <t xml:space="preserve">
[2019-20] = 719.6 ppt</t>
  </si>
  <si>
    <t>Jurupa Community Sd</t>
  </si>
  <si>
    <t>Highest drinking water detections [2019-20]:
PFOA = 32 ppt
PFOS = 210 ppt
PFOA+PFOS = 217.2 ppt
PFHxS = 10.066666 ppt
PFHpA = 3.8 ppt
Total PFAS = 456.7 ppt</t>
  </si>
  <si>
    <t xml:space="preserve">
[2019-20] = 217.2 ppt</t>
  </si>
  <si>
    <t xml:space="preserve">
[2019-20] = 456.7 ppt</t>
  </si>
  <si>
    <t>Keefer Creek Estates</t>
  </si>
  <si>
    <t>Highest drinking water detections [2019-20]:
PFOA = 4.6 ppt
PFOS = 2.7 ppt
PFOA+PFOS = 6.5 ppt
PFHxS = 3.3 ppt
PFHpA = 2.6 ppt
Total PFAS = 18.9 ppt</t>
  </si>
  <si>
    <t xml:space="preserve">
[2019-20] = 6.5 ppt</t>
  </si>
  <si>
    <t xml:space="preserve">
[2019-20] = 18.9 ppt</t>
  </si>
  <si>
    <t>Kim Son Monastery</t>
  </si>
  <si>
    <t>Highest drinking water detections [2019-20]:
Total PFAS = 2.6 ppt</t>
  </si>
  <si>
    <t xml:space="preserve">
[2019-20] = 2.6 ppt</t>
  </si>
  <si>
    <t>La Habra Heights Cwd</t>
  </si>
  <si>
    <t>Highest drinking water detections [2019-20]:
PFOA = 17 ppt
PFOS = 51.5 ppt
PFOA+PFOS = 66.5 ppt
PFHxS = 8.6 ppt
PFNA= 3.35 ppt
PFHpA = 3.7 ppt
PFDA = 1.9 ppt
Total PFAS = 90.4 ppt</t>
  </si>
  <si>
    <t xml:space="preserve">
[2019-20] = 66.5 ppt</t>
  </si>
  <si>
    <t xml:space="preserve">
[2019-20] = 90.4 ppt</t>
  </si>
  <si>
    <t>La Puente Valley Cwd</t>
  </si>
  <si>
    <t>Highest drinking water detections [2019-20]:
PFOS = 3.2 ppt
PFOA+PFOS = 3.2 ppt
Total PFAS = 3.2 ppt</t>
  </si>
  <si>
    <t xml:space="preserve">
[2019-20] = 3.2 ppt</t>
  </si>
  <si>
    <t>La Verne, City Wd</t>
  </si>
  <si>
    <t>Highest drinking water detections [2019-20]:
PFOA = 1.7 ppt
PFOA+PFOS = 1.7 ppt
Total PFAS = 1.7 ppt</t>
  </si>
  <si>
    <t>Lake Hemet Mwd</t>
  </si>
  <si>
    <t>Highest drinking water detections [2019-20]:
PFOA = 8.7 ppt
PFOA+PFOS = 8.7 ppt
PFHxS = 3.5 ppt
PFHpA = 2.8 ppt
Total PFAS = 20.6 ppt</t>
  </si>
  <si>
    <t xml:space="preserve">
[2019-20] = 8.7 ppt</t>
  </si>
  <si>
    <t>Lancaster Park Mobile Home Park</t>
  </si>
  <si>
    <t>Highest drinking water detections [2019-20]:
Total PFAS = 6.6 ppt</t>
  </si>
  <si>
    <t>Lassen County Water District #1</t>
  </si>
  <si>
    <t>Lassen County, California</t>
  </si>
  <si>
    <t>Highest drinking water detections [2019-20]:
PFOS = 86 ppt
PFOA+PFOS = 86 ppt
Total PFAS = 172 ppt</t>
  </si>
  <si>
    <t xml:space="preserve">
[2019-20] = 86 ppt</t>
  </si>
  <si>
    <t xml:space="preserve">
[2019-20] = 172 ppt</t>
  </si>
  <si>
    <t>Liberty Utilities - Bellflower-Norwalk</t>
  </si>
  <si>
    <t>Highest drinking water detections [2019-20]:
PFOA = 15 ppt
PFOS = 70 ppt
PFOA+PFOS = 81 ppt
PFHxS = 11 ppt
PFNA= 3.2 ppt
PFHpA = 2.3 ppt
Total PFAS = 178.6 ppt</t>
  </si>
  <si>
    <t xml:space="preserve">
[2019-20] = 81 ppt</t>
  </si>
  <si>
    <t xml:space="preserve">
[2019-20] = 178.6 ppt</t>
  </si>
  <si>
    <t>Loma Linda, City Of</t>
  </si>
  <si>
    <t>Highest drinking water detections [2019-20]:
Total PFAS = 6.8 ppt</t>
  </si>
  <si>
    <t xml:space="preserve">
[2019-20] = 6.8 ppt</t>
  </si>
  <si>
    <t>Long Beach-City, Water Dept.</t>
  </si>
  <si>
    <t>Highest drinking water detections [2019-20]:
PFOS = 64 ppt
PFOA+PFOS = 64 ppt
Total PFAS = 64 ppt</t>
  </si>
  <si>
    <t xml:space="preserve">
[2019-20] = 64 ppt</t>
  </si>
  <si>
    <t>Los Angeles-City, Dept. Of Water &amp; Power</t>
  </si>
  <si>
    <t>Highest drinking water detections [2019-20]:
PFHxS = 3.2 ppt
Total PFAS = 6.5 ppt</t>
  </si>
  <si>
    <t>Marina Coast Water District</t>
  </si>
  <si>
    <t>Highest drinking water detections [2019-20]:
Total PFAS = 6.9 ppt</t>
  </si>
  <si>
    <t xml:space="preserve">
[2019-20] = 6.9 ppt</t>
  </si>
  <si>
    <t>Mariposa Industrial Park Water Company</t>
  </si>
  <si>
    <t>Mariposa County, California</t>
  </si>
  <si>
    <t>Highest drinking water detections [2019-20]:
PFOA = 120 ppt
PFOS = 35 ppt
PFOA+PFOS = 155 ppt
PFHxS = 13 ppt
PFNA= 11 ppt
PFHpA = 46 ppt
PFDA = 4.3 ppt
Total PFAS = 497.3 ppt</t>
  </si>
  <si>
    <t xml:space="preserve">
[2019-20] = 155 ppt</t>
  </si>
  <si>
    <t xml:space="preserve">
[2019-20] = 497.3 ppt</t>
  </si>
  <si>
    <t>Modesto, City Of</t>
  </si>
  <si>
    <t>Stanislaus County, California</t>
  </si>
  <si>
    <t>Highest drinking water detections [2019-20]:
PFOA = 1 ppt
PFOS = 1.4 ppt
PFOA+PFOS = 2.27 ppt
PFHxS = 1.4 ppt
Total PFAS = 4.1 ppt</t>
  </si>
  <si>
    <t xml:space="preserve">
[2019-20] = 2.27 ppt</t>
  </si>
  <si>
    <t xml:space="preserve">
[2019-20] = 4.1 ppt</t>
  </si>
  <si>
    <t>Montebello Land &amp; Water Co.</t>
  </si>
  <si>
    <t>Highest drinking water detections [2019-20]:
PFOA = 22 ppt
PFOS = 65 ppt
PFOA+PFOS = 76 ppt
PFHxS = 12 ppt
PFNA= 3.966666 ppt
PFHpA = 3.5 ppt
PFDA = 3.95 ppt
Total PFAS = 180 ppt</t>
  </si>
  <si>
    <t xml:space="preserve">
[2019-20] = 76 ppt</t>
  </si>
  <si>
    <t xml:space="preserve">
[2019-20] = 180 ppt</t>
  </si>
  <si>
    <t>Montebello-City, Water Dept.</t>
  </si>
  <si>
    <t>Highest drinking water detections [2019-20]:
PFOA = 15 ppt
PFOS = 30 ppt
PFOA+PFOS = 44 ppt
PFHxS = 3.85 ppt
PFNA= 3 ppt
PFHpA = 4.15 ppt
PFDA = 2.85 ppt
Total PFAS = 69.15 ppt</t>
  </si>
  <si>
    <t xml:space="preserve">
[2019-20] = 69.15 ppt</t>
  </si>
  <si>
    <t>Monterey Park-City, Water Dept.</t>
  </si>
  <si>
    <t>Highest drinking water detections [2019-20]:
PFOA = 13 ppt
PFOS = 42 ppt
PFOA+PFOS = 55 ppt
PFHxS = 5.1 ppt
PFNA= 3.8 ppt
PFHpA = 3.4 ppt
PFDA = 4.3 ppt
Total PFAS = 73.9 ppt</t>
  </si>
  <si>
    <t xml:space="preserve">
[2019-20] = 73.9 ppt</t>
  </si>
  <si>
    <t>Newsom Springs Mutual Water Co</t>
  </si>
  <si>
    <t>Highest drinking water detections [2019-20]:
PFOA = 55 ppt
PFOS = 200 ppt
PFOA+PFOS = 255 ppt
PFHxS = 57 ppt
PFNA= 25 ppt
PFHpA = 28 ppt
PFDA = 5.2 ppt
Total PFAS = 752.2 ppt</t>
  </si>
  <si>
    <t xml:space="preserve">
[2019-20] = 255 ppt</t>
  </si>
  <si>
    <t xml:space="preserve">
[2019-20] = 752.2 ppt</t>
  </si>
  <si>
    <t>Noll Properties</t>
  </si>
  <si>
    <t>Highest drinking water detections [2019-20]:
PFOA = 43 ppt
PFOS = 57 ppt
PFOA+PFOS = 99 ppt
PFHxS = 50 ppt
PFNA= 3.7 ppt
PFHpA = 15 ppt
PFDA = 1.2 ppt
Total PFAS = 309.8 ppt</t>
  </si>
  <si>
    <t xml:space="preserve">
[2019-20] = 99 ppt</t>
  </si>
  <si>
    <t xml:space="preserve">
[2019-20] = 309.8 ppt</t>
  </si>
  <si>
    <t>Northgate 880 [Sws]</t>
  </si>
  <si>
    <t>Highest drinking water detections [2019-20]:
PFOA = 4.1 ppt
PFOA+PFOS = 4.1 ppt
PFHxS = 3.4 ppt
Total PFAS = 7.5 ppt</t>
  </si>
  <si>
    <t xml:space="preserve">
[2019-20] = 7.5 ppt</t>
  </si>
  <si>
    <t>Norwalk - City, Water Dept.</t>
  </si>
  <si>
    <t>Highest drinking water detections [2019-20]:
PFOA = 8.2 ppt
PFOS = 31 ppt
PFOA+PFOS = 39.2 ppt
PFHxS = 10 ppt
PFHpA = 1.8 ppt
Total PFAS = 56.1 ppt</t>
  </si>
  <si>
    <t xml:space="preserve">
[2019-20] = 39.2 ppt</t>
  </si>
  <si>
    <t xml:space="preserve">
[2019-20] = 56.1 ppt</t>
  </si>
  <si>
    <t>Oildale Mwc</t>
  </si>
  <si>
    <t>Highest drinking water detections [2019-20]:
Total PFAS = 4 ppt</t>
  </si>
  <si>
    <t>Olive Dell Ranch</t>
  </si>
  <si>
    <t>Highest drinking water detections [2019-20]:
PFOS = 2.3 ppt
PFOA+PFOS = 2.3 ppt
Total PFAS = 2.3 ppt</t>
  </si>
  <si>
    <t>Olivehurst Public U.D.</t>
  </si>
  <si>
    <t>Highest drinking water detections [2019-20]:
PFOA = 1.1 ppt
PFOS = 4.2 ppt
PFOA+PFOS = 5.3 ppt
Total PFAS = 5.3 ppt</t>
  </si>
  <si>
    <t xml:space="preserve">
[2019-20] = 5.3 ppt</t>
  </si>
  <si>
    <t>Ontario Municipal Utilities Company</t>
  </si>
  <si>
    <t>Highest drinking water detections [2019-20]:
PFOA = 5.8 ppt
PFOA+PFOS = 5.8 ppt
PFHxS = 13 ppt
PFHpA = 2.8 ppt
Total PFAS = 33.8 ppt</t>
  </si>
  <si>
    <t xml:space="preserve">
[2019-20] = 33.8 ppt</t>
  </si>
  <si>
    <t>Paragon Triangle Water Supply</t>
  </si>
  <si>
    <t>Highest drinking water detections [2019-20]:
PFOA = 2.1 ppt
PFOS = 4.8 ppt
PFOA+PFOS = 6.8 ppt
PFHxS = 0.93 ppt
Total PFAS = 8.67 ppt</t>
  </si>
  <si>
    <t xml:space="preserve">
[2019-20] = 8.67 ppt</t>
  </si>
  <si>
    <t>Parsons Water Supply</t>
  </si>
  <si>
    <t>Highest drinking water detections [2019-20]:
PFOS = 2.1 ppt
PFOA+PFOS = 2.1 ppt
PFHxS = 1.3 ppt
Total PFAS = 3.4 ppt</t>
  </si>
  <si>
    <t xml:space="preserve">
[2019-20] = 2.1 ppt</t>
  </si>
  <si>
    <t xml:space="preserve">
[2019-20] = 3.4 ppt</t>
  </si>
  <si>
    <t>Pico Rivera - City, Water Dept.</t>
  </si>
  <si>
    <t>Highest drinking water detections [2019-20]:
PFOA = 20 ppt
PFOS = 57 ppt
PFOA+PFOS = 77 ppt
PFHxS = 9 ppt
PFNA= 4.5 ppt
PFHpA = 8.1 ppt
PFDA = 6.2 ppt
Total PFAS = 192.5 ppt</t>
  </si>
  <si>
    <t xml:space="preserve">
[2019-20] = 77 ppt</t>
  </si>
  <si>
    <t xml:space="preserve">
[2019-20] = 192.5 ppt</t>
  </si>
  <si>
    <t>Pico Wd</t>
  </si>
  <si>
    <t>Highest drinking water detections [2019-20]:
PFOA = 19 ppt
PFOS = 36 ppt
PFOA+PFOS = 50 ppt
PFHxS = 10 ppt
PFNA= 3.3 ppt
PFHpA = 5.8 ppt
PFDA = 2.1 ppt
Total PFAS = 91.7 ppt</t>
  </si>
  <si>
    <t xml:space="preserve">
[2019-20] = 50 ppt</t>
  </si>
  <si>
    <t xml:space="preserve">
[2019-20] = 91.7 ppt</t>
  </si>
  <si>
    <t>Pine Grove Trailer Park</t>
  </si>
  <si>
    <t>Del Norte County, California</t>
  </si>
  <si>
    <t>Highest drinking water detections [2019-20]:
PFOA = 11 ppt
PFOS = 14 ppt
PFOA+PFOS = 25 ppt
PFHxS = 2.5 ppt
PFHpA = 2.2 ppt
Total PFAS = 62.2 ppt</t>
  </si>
  <si>
    <t xml:space="preserve">
[2019-20] = 25 ppt</t>
  </si>
  <si>
    <t xml:space="preserve">
[2019-20] = 62.2 ppt</t>
  </si>
  <si>
    <t>Reynolds Consumer Products  (Red Bluff)</t>
  </si>
  <si>
    <t>Highest drinking water detections [2019-20]:
PFOA = 100 ppt
PFOS = 36 ppt
PFOA+PFOS = 136 ppt
PFNA= 18 ppt
PFHpA = 100 ppt
PFDA = 10 ppt
Total PFAS = 483.6 ppt</t>
  </si>
  <si>
    <t xml:space="preserve">
[2019-20] = 136 ppt</t>
  </si>
  <si>
    <t xml:space="preserve">
[2019-20] = 483.6 ppt</t>
  </si>
  <si>
    <t>Rialto, City Of</t>
  </si>
  <si>
    <t>Highest drinking water detections [2019-20]:
PFOA = 3.8 ppt
PFOA+PFOS = 3.8 ppt
PFHxS = 12 ppt
PFHpA = 2.4 ppt
Total PFAS = 25.4 ppt</t>
  </si>
  <si>
    <t xml:space="preserve">
[2019-20] = 25.4 ppt</t>
  </si>
  <si>
    <t>Riverdale Park Tract Csd</t>
  </si>
  <si>
    <t>Highest drinking water detections [2019-20]:
PFOA = 8.3 ppt
PFOS = 7 ppt
PFOA+PFOS = 15.3 ppt
PFHxS = 4.7 ppt
PFHpA = 2.6 ppt
Total PFAS = 28.6 ppt</t>
  </si>
  <si>
    <t xml:space="preserve">
[2019-20] = 15.3 ppt</t>
  </si>
  <si>
    <t xml:space="preserve">
[2019-20] = 28.6 ppt</t>
  </si>
  <si>
    <t>Riverside, City Of</t>
  </si>
  <si>
    <t>Highest drinking water detections [2019-20]:
PFOA = 21 ppt
PFOS = 33 ppt
PFOA+PFOS = 54 ppt
PFHxS = 24 ppt
PFNA= 3.8 ppt
PFHpA = 5 ppt
PFDA = 3.5 ppt
Total PFAS = 87.7 ppt</t>
  </si>
  <si>
    <t xml:space="preserve">
[2019-20] = 54 ppt</t>
  </si>
  <si>
    <t xml:space="preserve">
[2019-20] = 87.7 ppt</t>
  </si>
  <si>
    <t>Round Mountain Water Company</t>
  </si>
  <si>
    <t>Highest drinking water detections [2019-20]:
PFOA = 4.2 ppt
PFOA+PFOS = 4.2 ppt
Total PFAS = 7.9 ppt</t>
  </si>
  <si>
    <t xml:space="preserve">
[2019-20] = 4.2 ppt</t>
  </si>
  <si>
    <t xml:space="preserve">
[2019-20] = 7.9 ppt</t>
  </si>
  <si>
    <t>Rubidoux Community Sd</t>
  </si>
  <si>
    <t>Highest drinking water detections [2019-20]:
PFOA = 11 ppt
PFOS = 17 ppt
PFOA+PFOS = 26 ppt
PFHxS = 15 ppt
PFNA= 2.2 ppt
PFHpA = 5.7 ppt
Total PFAS = 65.5 ppt</t>
  </si>
  <si>
    <t xml:space="preserve">
[2019-20] = 26 ppt</t>
  </si>
  <si>
    <t>Sacramento Suburban Water District</t>
  </si>
  <si>
    <t>Highest drinking water detections [2019-20]:
PFOA = 2.9 ppt
PFOS = 10 ppt
PFOA+PFOS = 12.7 ppt
PFHxS = 30 ppt
PFHpA = 2.4 ppt
Total PFAS = 53.3 ppt</t>
  </si>
  <si>
    <t xml:space="preserve">
[2019-20] = 12.7 ppt</t>
  </si>
  <si>
    <t xml:space="preserve">
[2019-20] = 53.3 ppt</t>
  </si>
  <si>
    <t>San Antonio Water Company</t>
  </si>
  <si>
    <t>Highest drinking water detections [2019-20]:
PFOA = 5.5 ppt
PFOS = 6.8 ppt
PFOA+PFOS = 12.3 ppt
PFHxS = 1.9 ppt
PFHpA = 3.6 ppt
Total PFAS = 32.1 ppt</t>
  </si>
  <si>
    <t xml:space="preserve">
[2019-20] = 12.3 ppt</t>
  </si>
  <si>
    <t xml:space="preserve">
[2019-20] = 32.1 ppt</t>
  </si>
  <si>
    <t>San Diego, City Of</t>
  </si>
  <si>
    <t>Highest drinking water detections [2019-20]:
PFOA = 69.1 ppt
PFOS = 97.3 ppt
PFOA+PFOS = 166.4 ppt
PFHxS = 149 ppt
PFNA= 29.6 ppt
PFHpA = 48.2 ppt
Total PFAS = 698.9 ppt</t>
  </si>
  <si>
    <t xml:space="preserve">
[2019-20] = 166.4 ppt</t>
  </si>
  <si>
    <t xml:space="preserve">
[2019-20] = 698.9 ppt</t>
  </si>
  <si>
    <t>San Gabriel Valley Water Co.-El Monte</t>
  </si>
  <si>
    <t>Highest drinking water detections [2019-20]:
PFOA = 5.4 ppt
PFOS = 12 ppt
PFOA+PFOS = 17.4 ppt
PFHxS = 5.2 ppt
Total PFAS = 26.3 ppt</t>
  </si>
  <si>
    <t xml:space="preserve">
[2019-20] = 17.4 ppt</t>
  </si>
  <si>
    <t xml:space="preserve">
[2019-20] = 26.3 ppt</t>
  </si>
  <si>
    <t>San Jose Water</t>
  </si>
  <si>
    <t>Santa Clara County, California</t>
  </si>
  <si>
    <t>Highest drinking water detections [2019-20]:
PFOA = 2.7 ppt
PFOS = 8.2 ppt
PFOA+PFOS = 10.9 ppt
PFHxS = 8.2 ppt
PFNA= 5.2 ppt
PFHpA = 0.91 ppt
Total PFAS = 26.3 ppt</t>
  </si>
  <si>
    <t xml:space="preserve">
[2019-20] = 10.9 ppt</t>
  </si>
  <si>
    <t>San Juan Basin Authority</t>
  </si>
  <si>
    <t>Highest drinking water detections [2019-20]:
PFOA = 44 ppt
PFOS = 15 ppt
PFOA+PFOS = 56 ppt
PFHxS = 9 ppt
PFNA= 5.4 ppt
PFHpA = 14 ppt
PFDA = 4.7 ppt
Total PFAS = 121 ppt</t>
  </si>
  <si>
    <t>San Lorenzo Valley Water Dist</t>
  </si>
  <si>
    <t>Highest drinking water detections [2019-20]:
PFOS = 5.3 ppt
PFOA+PFOS = 5.3 ppt
Total PFAS = 8.4 ppt</t>
  </si>
  <si>
    <t xml:space="preserve">
[2019-20] = 8.4 ppt</t>
  </si>
  <si>
    <t>Santa Clara Valley Water District</t>
  </si>
  <si>
    <t>Highest drinking water detections [2019-20]:
PFOA = 4 ppt
PFOS = 4.5 ppt
PFOA+PFOS = 7.8 ppt
PFHxS = 3.8 ppt
PFHpA = 2.3 ppt
Total PFAS = 18 ppt</t>
  </si>
  <si>
    <t xml:space="preserve">
[2019-20] = 7.8 ppt</t>
  </si>
  <si>
    <t xml:space="preserve">
[2019-20] = 18 ppt</t>
  </si>
  <si>
    <t>Santa Clarita Valley W.A.-Castaic Div.</t>
  </si>
  <si>
    <t>Highest drinking water detections [2019-20]:
PFOS = 5.7 ppt
PFOA+PFOS = 5.7 ppt
Total PFAS = 7.8 ppt</t>
  </si>
  <si>
    <t>Santa Clarita Valley W.A.-Imported Divis</t>
  </si>
  <si>
    <t>Highest drinking water detections [2019-20]:
PFOS = 2.4 ppt
PFOA+PFOS = 2.4 ppt
PFHxS = 4.4 ppt
Total PFAS = 6.8 ppt</t>
  </si>
  <si>
    <t xml:space="preserve">
[2019-20] = 2.4 ppt</t>
  </si>
  <si>
    <t>Santa Clarita Valley W.A.-Newhall Div.</t>
  </si>
  <si>
    <t>Highest drinking water detections [2019-20]:
PFOA = 4.6 ppt
PFOS = 4.2 ppt
PFOA+PFOS = 8.8 ppt
PFHxS = 34 ppt
PFHpA = 2.1 ppt
Total PFAS = 61.6 ppt</t>
  </si>
  <si>
    <t xml:space="preserve">
[2019-20] = 8.8 ppt</t>
  </si>
  <si>
    <t xml:space="preserve">
[2019-20] = 61.6 ppt</t>
  </si>
  <si>
    <t>Santa Clarita Valley W.A.-Pinetree Div.</t>
  </si>
  <si>
    <t>Highest drinking water detections [2019-20]:
PFOA = 14 ppt
PFOS = 37 ppt
PFOA+PFOS = 50 ppt
PFHxS = 7 ppt
PFNA= 2.6 ppt
PFHpA = 6 ppt
Total PFAS = 75.9 ppt</t>
  </si>
  <si>
    <t xml:space="preserve">
[2019-20] = 75.9 ppt</t>
  </si>
  <si>
    <t>Santa Clarita Valley W.A.-Santa Clarita</t>
  </si>
  <si>
    <t>Highest drinking water detections [2019-20]:
PFOA = 44 ppt
PFOS = 41 ppt
PFOA+PFOS = 80 ppt
PFHxS = 19 ppt
PFNA= 4.3 ppt
PFHpA = 23 ppt
Total PFAS = 276.5 ppt</t>
  </si>
  <si>
    <t xml:space="preserve">
[2019-20] = 80 ppt</t>
  </si>
  <si>
    <t xml:space="preserve">
[2019-20] = 276.5 ppt</t>
  </si>
  <si>
    <t>Santa Clarita Valley W.A.-Valencia Divis</t>
  </si>
  <si>
    <t>Highest drinking water detections [2019-20]:
PFOA = 31 ppt
PFOS = 25 ppt
PFOA+PFOS = 56 ppt
PFHxS = 26 ppt
PFNA= 6.7 ppt
PFHpA = 13 ppt
PFDA = 3.8 ppt
Total PFAS = 126.8 ppt</t>
  </si>
  <si>
    <t xml:space="preserve">
[2019-20] = 126.8 ppt</t>
  </si>
  <si>
    <t>Santa Maria Water Department</t>
  </si>
  <si>
    <t>Highest drinking water detections [2019-20]:
PFOA = 2.1 ppt
PFOA+PFOS = 2.1 ppt
Total PFAS = 5.2 ppt</t>
  </si>
  <si>
    <t>Santa Monica-City, Water Division</t>
  </si>
  <si>
    <t>Highest drinking water detections [2019-20]:
PFHxS = 2.1 ppt
Total PFAS = 8.9 ppt</t>
  </si>
  <si>
    <t>Scwa - Arden Park Vista</t>
  </si>
  <si>
    <t>Highest drinking water detections [2019-20]:
PFOA = 2.3 ppt
PFOS = 2.8 ppt
PFOA+PFOS = 5.1 ppt
PFHxS = 1.5 ppt
Total PFAS = 6.6 ppt</t>
  </si>
  <si>
    <t xml:space="preserve">
[2019-20] = 5.1 ppt</t>
  </si>
  <si>
    <t>Scwa - Laguna/Vineyard</t>
  </si>
  <si>
    <t>Highest drinking water detections [2019-20]:
PFOA = 3.9 ppt
PFOS = 3.7 ppt
PFOA+PFOS = 7.5 ppt
Total PFAS = 11.7 ppt</t>
  </si>
  <si>
    <t>Serrano Water District</t>
  </si>
  <si>
    <t>Highest drinking water detections [2019-20]:
PFOA = 26.6 ppt
PFOS = 37.2 ppt
PFOA+PFOS = 62.7 ppt
PFHxS = 14.9 ppt
PFNA= 4.9 ppt
PFHpA = 10.3 ppt
Total PFAS = 127.8 ppt</t>
  </si>
  <si>
    <t xml:space="preserve">
[2019-20] = 62.7 ppt</t>
  </si>
  <si>
    <t xml:space="preserve">
[2019-20] = 127.8 ppt</t>
  </si>
  <si>
    <t>Slo Partners</t>
  </si>
  <si>
    <t>Highest drinking water detections [2019-20]:
PFOA = 44 ppt
PFOS = 4 ppt
PFOA+PFOS = 48 ppt
PFHxS = 360 ppt
PFNA= 3.4 ppt
PFHpA = 100 ppt
Total PFAS = 931.4 ppt</t>
  </si>
  <si>
    <t xml:space="preserve">
[2019-20] = 48 ppt</t>
  </si>
  <si>
    <t xml:space="preserve">
[2019-20] = 931.4 ppt</t>
  </si>
  <si>
    <t>Smucker Natural Foods</t>
  </si>
  <si>
    <t>Highest drinking water detections [2019-20]:
PFOS = 8.3 ppt
PFOA+PFOS = 8.3 ppt
PFHxS = 8 ppt
Total PFAS = 19.6 ppt</t>
  </si>
  <si>
    <t xml:space="preserve">
[2019-20] = 8.3 ppt</t>
  </si>
  <si>
    <t xml:space="preserve">
[2019-20] = 19.6 ppt</t>
  </si>
  <si>
    <t>South Gate-City, Water Dept.</t>
  </si>
  <si>
    <t>Highest drinking water detections [2019-20]:
PFOA = 10 ppt
PFOS = 33 ppt
PFOA+PFOS = 43 ppt
PFHxS = 7 ppt
PFNA= 2 ppt
PFHpA = 3.1 ppt
Total PFAS = 62.2 ppt</t>
  </si>
  <si>
    <t>South Montebello Irrigation Dist.</t>
  </si>
  <si>
    <t>Highest drinking water detections [2019-20]:
PFOA = 17 ppt
PFOS = 34 ppt
PFOA+PFOS = 46 ppt
PFHxS = 5.8 ppt
PFNA= 3.2 ppt
PFHpA = 6.1 ppt
PFDA = 3.6 ppt
Total PFAS = 84.6 ppt</t>
  </si>
  <si>
    <t xml:space="preserve">
[2019-20] = 46 ppt</t>
  </si>
  <si>
    <t xml:space="preserve">
[2019-20] = 84.6 ppt</t>
  </si>
  <si>
    <t>Stonegate Mobile Home Park</t>
  </si>
  <si>
    <t>Highest drinking water detections [2019-20]:
PFOA = 4.6 ppt
PFOS = 9.7 ppt
PFOA+PFOS = 14.3 ppt
PFHxS = 2.3 ppt
PFHpA = 1.2 ppt
Total PFAS = 20.7 ppt</t>
  </si>
  <si>
    <t xml:space="preserve">
[2019-20] = 20.7 ppt</t>
  </si>
  <si>
    <t>Strasbaugh, Inc</t>
  </si>
  <si>
    <t>Highest drinking water detections [2019-20]:
PFOA = 22 ppt
PFOS = 110 ppt
PFOA+PFOS = 129 ppt
PFHxS = 110 ppt
PFNA= 6.9 ppt
PFHpA = 22 ppt
Total PFAS = 438.9 ppt</t>
  </si>
  <si>
    <t xml:space="preserve">
[2019-20] = 129 ppt</t>
  </si>
  <si>
    <t xml:space="preserve">
[2019-20] = 438.9 ppt</t>
  </si>
  <si>
    <t>Suburban Water Systems-Whittier</t>
  </si>
  <si>
    <t>Highest drinking water detections [2019-20]:
PFOA = 12 ppt
PFOS = 26 ppt
PFOA+PFOS = 37 ppt
PFHxS = 4.9 ppt
PFNA= 3.5 ppt
PFHpA = 2.8 ppt
PFDA = 3.1 ppt
Total PFAS = 56.6 ppt</t>
  </si>
  <si>
    <t xml:space="preserve">
[2019-20] = 37 ppt</t>
  </si>
  <si>
    <t xml:space="preserve">
[2019-20] = 56.6 ppt</t>
  </si>
  <si>
    <t>Sweetwater Authority</t>
  </si>
  <si>
    <t>Highest drinking water detections [2019-20]:
PFOA = 6.8 ppt
PFOS = 7 ppt
PFOA+PFOS = 12.3 ppt
PFHxS = 8.3 ppt
Total PFAS = 21.9 ppt</t>
  </si>
  <si>
    <t>Tank Farm Industrial Plaza</t>
  </si>
  <si>
    <t>Highest drinking water detections [2019-20]:
PFOA = 15 ppt
PFOS = 28 ppt
PFOA+PFOS = 43 ppt
PFHxS = 15 ppt
PFNA= 2 ppt
PFHpA = 5.2 ppt
Total PFAS = 84.3 ppt</t>
  </si>
  <si>
    <t xml:space="preserve">
[2019-20] = 84.3 ppt</t>
  </si>
  <si>
    <t>Toyota San Luis Obispo</t>
  </si>
  <si>
    <t>Highest drinking water detections [2019-20]:
PFOA = 2.6 ppt
PFOS = 13 ppt
PFOA+PFOS = 15.6 ppt
PFHxS = 26 ppt
PFHpA = 3.1 ppt
Total PFAS = 60.2 ppt</t>
  </si>
  <si>
    <t xml:space="preserve">
[2019-20] = 15.6 ppt</t>
  </si>
  <si>
    <t xml:space="preserve">
[2019-20] = 60.2 ppt</t>
  </si>
  <si>
    <t>Tucker Oaks East Water District</t>
  </si>
  <si>
    <t>Highest drinking water detections [2019-20]:
Total PFAS = 2.7 ppt</t>
  </si>
  <si>
    <t xml:space="preserve">
[2019-20] = 2.7 ppt</t>
  </si>
  <si>
    <t>United Wtr Cons Dist</t>
  </si>
  <si>
    <t>Ventura County, California</t>
  </si>
  <si>
    <t>Highest drinking water detections [2019-20]:
PFOS = 6 ppt
PFOA+PFOS = 6 ppt
PFHxS = 3.2 ppt
Total PFAS = 6.9 ppt</t>
  </si>
  <si>
    <t xml:space="preserve">
[2019-20] = 6 ppt</t>
  </si>
  <si>
    <t>Vachell Water System</t>
  </si>
  <si>
    <t>Highest drinking water detections [2019-20]:
PFOS = 4.2 ppt
PFOA+PFOS = 4.2 ppt
Total PFAS = 4.2 ppt</t>
  </si>
  <si>
    <t>Valley County Water Dist.</t>
  </si>
  <si>
    <t>Highest drinking water detections [2019-20]:
PFOA = 3.9 ppt
PFOS = 3.8 ppt
PFOA+PFOS = 7.6 ppt
PFHxS = 6.3 ppt
PFHpA = 2.1 ppt
Total PFAS = 22.2 ppt</t>
  </si>
  <si>
    <t xml:space="preserve">
[2019-20] = 7.6 ppt</t>
  </si>
  <si>
    <t xml:space="preserve">
[2019-20] = 22.2 ppt</t>
  </si>
  <si>
    <t>Victor Valley  Wastewater Reclam</t>
  </si>
  <si>
    <t>Highest drinking water detections [2019-20]:
PFOA = 9.5 ppt
PFOS = 9.8 ppt
PFOA+PFOS = 19 ppt
PFNA= 2.2 ppt
PFHpA = 4.1 ppt
PFDA = 3.5 ppt
Total PFAS = 65.2 ppt</t>
  </si>
  <si>
    <t xml:space="preserve">
[2019-20] = 19 ppt</t>
  </si>
  <si>
    <t xml:space="preserve">
[2019-20] = 65.2 ppt</t>
  </si>
  <si>
    <t>Waste Connections Water Co</t>
  </si>
  <si>
    <t>Highest drinking water detections [2019-20]:
PFOA = 34 ppt
PFOS = 230 ppt
PFOA+PFOS = 262 ppt
PFHxS = 310 ppt
PFNA= 6.2 ppt
PFHpA = 78 ppt
Total PFAS = 1152.2 ppt</t>
  </si>
  <si>
    <t xml:space="preserve">
[2019-20] = 262 ppt</t>
  </si>
  <si>
    <t xml:space="preserve">
[2019-20] = 1152.2 ppt</t>
  </si>
  <si>
    <t>Whitson Industrial Park</t>
  </si>
  <si>
    <t>Highest drinking water detections [2019-20]:
PFOA = 31 ppt
PFOS = 130 ppt
PFOA+PFOS = 153 ppt
PFHxS = 210 ppt
PFNA= 180 ppt
PFDA = 4 ppt
Total PFAS = 679 ppt</t>
  </si>
  <si>
    <t xml:space="preserve">
[2019-20] = 153 ppt</t>
  </si>
  <si>
    <t xml:space="preserve">
[2019-20] = 679 ppt</t>
  </si>
  <si>
    <t>Yorba Linda Water District</t>
  </si>
  <si>
    <t>Highest drinking water detections [2019-20]:
PFOA = 27.5 ppt
PFOS = 46.6 ppt
PFOA+PFOS = 73.3 ppt
PFHxS = 16.9 ppt
PFNA= 5.1 ppt
PFHpA = 5 ppt
PFDA = 6.2 ppt
Total PFAS = 177.4 ppt</t>
  </si>
  <si>
    <t xml:space="preserve">
[2019-20] = 73.3 ppt</t>
  </si>
  <si>
    <t xml:space="preserve">
[2019-20] = 177.4 ppt</t>
  </si>
  <si>
    <t>Zone 7 Water Agency</t>
  </si>
  <si>
    <t>Highest drinking water detections [2019-20]:
PFOA = 9.8 ppt
PFOS = 110 ppt
PFOA+PFOS = 118.9 ppt
PFHxS = 90 ppt
PFHpA = 4.3 ppt
Total PFAS = 340.3 ppt</t>
  </si>
  <si>
    <t xml:space="preserve">
[2019-20] = 118.9 ppt</t>
  </si>
  <si>
    <t xml:space="preserve">
[2019-20] = 340.3 ppt</t>
  </si>
  <si>
    <t xml:space="preserve">Afuera De Chorro Water Company </t>
  </si>
  <si>
    <t xml:space="preserve">California </t>
  </si>
  <si>
    <t xml:space="preserve">San Luis Obispo County, California </t>
  </si>
  <si>
    <t>No information
*Potential contamination by AFFF use at the San Luis Obispo County Regional Airport?</t>
  </si>
  <si>
    <t>No information</t>
  </si>
  <si>
    <t>https://www.waterboards.ca.gov/centralcoast/public_notices/docs/2019-09-09_pfas_notification.pdf</t>
  </si>
  <si>
    <t>Afuera De Chorro Water Company [2019]: 
 -PFOS = 4 ppt 
 -PFOA = 3.3 ppt 
(CA State Water Resources Control Board, 2020) https://www.waterboards.ca.gov/pfas/drinking_water.html</t>
  </si>
  <si>
    <t xml:space="preserve">7.3 ppt </t>
  </si>
  <si>
    <t>In March 2019, the California State Water Resources Control Board issued orderes that required testing for PFAS in groundwater, including testing at public supply drinking water wells located within two miles of airports and one mile of landfills. Results of this testing showed the presence of PFOA and PFOS in public supply wells near the San Luis Obispo County Regional Airport.</t>
  </si>
  <si>
    <t>State (State Water Resources Control Board)</t>
  </si>
  <si>
    <t>Statewide: On Feburary 6th, 2020 the California State Water Resources Control Board (SWRCB) implemented lower response levels for PFOA and PFOS in drinking water, as well as new legislative provisions for the sampling of public water systems across the state for PFAS contaminants. The response levels were lowered to 10 ppt for PFOA and 40 ppt for PFOS. The SWRCB has been authorized to order public water systems to monitor for PFAS and require the submittal of all moniforing results aquired for PFAS (ASWA, 2020). https://www.waterboards.ca.gov/pfas/</t>
  </si>
  <si>
    <t>https://drive.google.com/drive/folders/1EQnax3R41ElqIpk9drAkn5MR00B7LdDh</t>
  </si>
  <si>
    <t xml:space="preserve">Shasta County, California </t>
  </si>
  <si>
    <t>Airport Industrial Park [2019]: 
 -PFOS = 21 ppt 
 -PFOA = 7.8 ppt
(CA State Water Resources Control Board, 2020) https://www.waterboards.ca.gov/pfas/drinking_water.html</t>
  </si>
  <si>
    <t xml:space="preserve">28.8 ppt </t>
  </si>
  <si>
    <t>HZ *No information available for site as of this date</t>
  </si>
  <si>
    <t xml:space="preserve">Airport Planet Water </t>
  </si>
  <si>
    <t>LAX, Los Angeles, Los Angeles County, CA</t>
  </si>
  <si>
    <t>Airport Planet Water [2019]: 
 -PFOA = 2 ppt 
(CA State Water Resources Control Board, 2020) https://www.waterboards.ca.gov/pfas/drinking_water.html</t>
  </si>
  <si>
    <t xml:space="preserve">2 ppt </t>
  </si>
  <si>
    <t xml:space="preserve">Alameda County Fairgrounds </t>
  </si>
  <si>
    <t xml:space="preserve">Pleasanton, Alameda County, California </t>
  </si>
  <si>
    <t xml:space="preserve">No information
*Potential contamination by AFFF used at the Almeda Former Nacal Air Station; nearby Old Pleasanton Landfill has been listed as a potential source of PFAS contamination to the surrpunding area </t>
  </si>
  <si>
    <t>https://patch.com/california/alameda/toxic-contamination-found-alameda-here-s-where</t>
  </si>
  <si>
    <t>Testing in 2019 by the California State Water Resources Board revealed PFAS chemicals in the Alameda County Fairgrounds water supply. The USEPA Superfund Site Alameda Former Naval Air Station has been labeled as a PFAS contamination site following testing conducted in 2017 (Karnes, 2019). This site had used two on-base landfills to dispose solid wastes while liquid wastewaters were discharged without treatment into Seaplane Lagoon and Oakland Inner Harbor prior to 1974 (USEPA, Accessed 5.12.2020). These waste disposals have been linked to the contamination found in private wells and public water systems in areas surrouding the military base.</t>
  </si>
  <si>
    <t xml:space="preserve">State </t>
  </si>
  <si>
    <t>Statewide: On Feburary 6th, 2020 the California State Water Resources Control Board (SWRCB) implemented lower response levels for PFOA and PFOS in drinking water, as well as new legislative provisions for the sampling of public water systems across the state for PFAS contaminants. The response levels were lowered to 10 ppt for PFOA and 40 ppt for PFOS. The SWRCB has been authorized to order public water systems to monitor for PFAS and require the submittal of all moniforing results aquired for PFAS (ASWA, 2020).</t>
  </si>
  <si>
    <t>https://drive.google.com/drive/folders/1B85AEzp4If4nfC4LoO_WW6mPF378iyIj</t>
  </si>
  <si>
    <t>HZ columns E and G</t>
  </si>
  <si>
    <t>Atascadero Mutual Water Company</t>
  </si>
  <si>
    <t xml:space="preserve">Atascadero, San Luis Obispo County, California </t>
  </si>
  <si>
    <t>No information
*Potential contamination by PFAS disposal in Chicago Grade Landfilll located in the city of Templeton, in close proximity to Atascadero; confirmed PFAS contamination at California National Guard Camp Roberts to the North of Atascadero; Paso Robles Municipal Airport lies to the north of Atascadero</t>
  </si>
  <si>
    <r>
      <rPr>
        <sz val="11"/>
        <color rgb="FF000000"/>
        <rFont val="Times New Roman"/>
      </rPr>
      <t xml:space="preserve">Atascadero Mutual Water Company [2013]: 
 -PFOA = ND-28 ppt
(UCMR3, 2015) https://www.epa.gov/dwucmr/occurrence-data-unregulated-contaminant-monitoring-rule
Atascadero Mutual Water Company [2019]: 
 -PFOA = ND-26 ppt 
 -PFOS = 4-32 ppt 
(CA State Water Resources Control Board, 2020) </t>
    </r>
    <r>
      <rPr>
        <u/>
        <sz val="11"/>
        <color rgb="FF1155CC"/>
        <rFont val="Times New Roman"/>
      </rPr>
      <t>https://www.waterboards.ca.gov/pfas/drinking_water.html</t>
    </r>
  </si>
  <si>
    <t xml:space="preserve">[2013] = 28 ppt 
[2019] = 58 ppt </t>
  </si>
  <si>
    <t>In April 2019, The California State Water Resources Board issued an order for testing of wells near airpports and landfills in California. 24 wells were tested in San Luis Obispo County, the majority of which were located in close proximity to the San Luis Obispo County Regional Airport and in Atascadero. 5 Atascadero Mutual Water Co. wells were tested, 4 of which had contamination levels of at least 5.1 ppt PFOA and 6.5 ppt PFOS, therefore requiring results to be reported to governing boards and should notifiy customers using these wells. The remaining well was found to have less than 5.1 ppt of PFOA and less then 6.5 PFOS, therefore not requiring customers or government to be notified.</t>
  </si>
  <si>
    <t>In December 2019, the Atascadero Mutual Water Company (AMWC) was directed by the California State Water Board to conduct water sampling for PFAS chemicals at five of its main production wells (levels were found to be below the response level). In Feb 2020, the Water Board adopted lower response levels for PFOA and PFOS, which resulted in four of the wells that were previously sampled were taken out of service by the AMWC as these wells had PFOA levels above the new Response Level of 10 ppt. AMWC is currently looking into treatment options in order to remove PFOA and PFOS from the watter supply (Atascadero News, 2020)</t>
  </si>
  <si>
    <t>PFOA: 8 sampels taken in 2013 with 1 detection (28 ppt)</t>
  </si>
  <si>
    <t xml:space="preserve">Bakman Water Company </t>
  </si>
  <si>
    <t xml:space="preserve">Fresno, Fresno County, California </t>
  </si>
  <si>
    <t xml:space="preserve">AFFF used at the Fresno Air National Guard Base/Fresno-Yosemite International Airport </t>
  </si>
  <si>
    <t>Military/ Civilian Airport</t>
  </si>
  <si>
    <t>Bakman Water Company [2019]: 
 -PFOA = ND-13 ppt 
 -PFOS = ND-36 ppt 
(CA State Water Resources Control Board, 2020) https://www.waterboards.ca.gov/pfas/drinking_water.html</t>
  </si>
  <si>
    <t xml:space="preserve">49 ppt </t>
  </si>
  <si>
    <t>Testing in 2019 by the California State Water Resources Board revealed PFAS chemicals in the Bakman Water Company supply wells. The Fresno Air National Guard Base (ANG)/ Fresno-Yosemite International Airport have used AFFF on their grounds and has been listed by the DOD as a place of known or suspected PFAS releases.</t>
  </si>
  <si>
    <t>Bellflower - Somerset MWC</t>
  </si>
  <si>
    <t>Bellflower, Los Angeles County, California</t>
  </si>
  <si>
    <t xml:space="preserve">No information
*Potential contamination from AFFF use at the nearby Long Beach Airport </t>
  </si>
  <si>
    <t>Bellflower - Somerset MWC [2019]: 
 -PFOS = 15 ppt 
(CA State Water Resources Control Board, 2020) https://www.waterboards.ca.gov/pfas/drinking_water.html</t>
  </si>
  <si>
    <t xml:space="preserve">15 ppt </t>
  </si>
  <si>
    <t xml:space="preserve">Buena Vista Migrant Center </t>
  </si>
  <si>
    <t>Watsonville, Santa Cruz County, California</t>
  </si>
  <si>
    <t xml:space="preserve">No information 
*Potential contamination from Buena Vista &amp; Watsonville Landfills </t>
  </si>
  <si>
    <t>Buena Vista Migrant Center [2019]: 
 -PFOA = 13 ppt 
 -PFOS = 8.9 ppt 
(CA State Water Resources Control Board, 2020) https://www.waterboards.ca.gov/pfas/drinking_water.html</t>
  </si>
  <si>
    <t xml:space="preserve">21.9 ppt </t>
  </si>
  <si>
    <t>Burbank City Water Dept</t>
  </si>
  <si>
    <t xml:space="preserve">Burbank, Los Angeles County, California </t>
  </si>
  <si>
    <t xml:space="preserve">No information
*Potentially linked to AFFF used at the Hollywood/Burbank Airport </t>
  </si>
  <si>
    <t>CA American Water Co. - Suburban</t>
  </si>
  <si>
    <t xml:space="preserve"> Sacramento County, California </t>
  </si>
  <si>
    <t>No information
*AFFF use at Mather AFB; potential AFFF use at other airports in the area; PFAS contamination from surrrounding landfills</t>
  </si>
  <si>
    <t>CA American Water Co. - Suburban [2014-2015]:
 -PFOA = ND-31 ppt 
 -PFOS = ND-156 ppt
(UCMR3, 2015) https://www.epa.gov/dwucmr/occurrence-data-unregulated-contaminant-monitoring-rule
CA American Water Co. - Suburban [2017]
 -PFOA = ND-28 ppt 
 -PFOS = ND-380 ppt
(EWG Tapwater Database, 2020) https://static.ewg.org/reports/2020/pfas-testing-report/EWG_PFAS-TW_Appendix_C06.pdf?_ga=2.44374509.815135581.1579791872-1565020647.1578497869</t>
  </si>
  <si>
    <t xml:space="preserve">[2014-2015] = 187 ppt
[2017] = 408 ppt </t>
  </si>
  <si>
    <t>PFHxS: 20 samples taken in 2014 with 1 detection (66 ppt); 20 samples taken in 2015 with 1 detection (85 ppt); 9 samples taken in 2017 with 9 detections, results ranging 48-66 ppt
PFOA: 20 samples taken in 2014 with 1 detection (31 ppt); 20 samples taken in 2015 with 1 detection (26 ppt); 22 samples taken in 2017 with 13 detections, results ranging ND-28 ppt
PFOS: 20 samples taken in 2014 with 1 detection (156 ppt); 20 samples taken in 2015 with 1 detection (154 ppt); 22 samples taken in 2017 with 16 detections, results ranging ND-380ppt</t>
  </si>
  <si>
    <t>CA Water Service - Chico</t>
  </si>
  <si>
    <t xml:space="preserve">Chico, Butte County, California </t>
  </si>
  <si>
    <t>No information
*Potential AFFF use at Chico Municipal Airport; possible PFAS in Neal Road Landfill</t>
  </si>
  <si>
    <t>CA Water Service - Chico [2013-2014]:
 -PFOS = ND-76 ppt
(UCMR3, 2015) https://www.epa.gov/dwucmr/occurrence-data-unregulated-contaminant-monitoring-rule
CA Water Service - Chico [2019]: 
 -PFOS = ND-17 ppt 
 -PFOA = ND-7 ppt 
(CA Water Resources Control Board, 2020) https://www.waterboards.ca.gov/pfas/drinking_water.html</t>
  </si>
  <si>
    <t xml:space="preserve">[2013-2014] = 76 ppt 
[2019] = 24 ppt </t>
  </si>
  <si>
    <t>PFOS: 23 samples taken in 2013 with 1 detection (59 ppt); 52 samples taken in 2014 with 2 detections, results ranging ND-76 ppt 
PFHxS: 23 samples taken in 2013 with 1 detection (35 ppt); 52 samples taken in 2014 with 1 detection (ND-42 ppt)</t>
  </si>
  <si>
    <t>CA Water Service - East Los Angeles</t>
  </si>
  <si>
    <t xml:space="preserve">East Los Angeles, Los Angeles County, California </t>
  </si>
  <si>
    <t>No information
*Potential use of AFFF at nearby airports (Long Beach, LAX, etc.); PFAS disposal in landfills located in the area?</t>
  </si>
  <si>
    <t>CA Water Service - East Los Angeles [2014]
 -PFOS = ND-54 ppt 
(UCMR3, 2015) https://www.epa.gov/dwucmr/occurrence-data-unregulated-contaminant-monitoring-rule</t>
  </si>
  <si>
    <t xml:space="preserve">54 ppt </t>
  </si>
  <si>
    <t xml:space="preserve">Yes </t>
  </si>
  <si>
    <t xml:space="preserve">PFOS: 19 samples taken in 2014 with 2 detections, results ranging ND-54 ppt </t>
  </si>
  <si>
    <t xml:space="preserve">CA Water Service - Livermore </t>
  </si>
  <si>
    <t xml:space="preserve">Livermore, Alameda County, California </t>
  </si>
  <si>
    <t>No information
*PFAS disposal in Old Pleasanton Landfill</t>
  </si>
  <si>
    <t>CA Water Service - Livermore [2019]:
 -PFOA = 4.5 ppt 
 -PFOS = 19 ppt 
(CA State Water Resources Control Board, 2020) https://www.waterboards.ca.gov/pfas/drinking_water.html</t>
  </si>
  <si>
    <t xml:space="preserve">23.5 ppt </t>
  </si>
  <si>
    <t xml:space="preserve">CA Water Service - Orville </t>
  </si>
  <si>
    <t>Orville, Butte County, California</t>
  </si>
  <si>
    <t>CA Water Service - Orville [2019]: 
 -PFOS = 4-155 ppt 
 -PFOA = 3.9-8.7 ppt 
(CA Water Resources Control Board, 2020) https://www.waterboards.ca.gov/pfas/drinking_water.html</t>
  </si>
  <si>
    <t xml:space="preserve">163.7 ppt </t>
  </si>
  <si>
    <t>CA Water Service - Visalia</t>
  </si>
  <si>
    <t xml:space="preserve">Visalia, Tulare County, California </t>
  </si>
  <si>
    <t>No information
*Possible PFAS disposal in Visalia landfill</t>
  </si>
  <si>
    <t>CA Water Service - Visalia [2014]: 
 -PFOS = ND-220 ppt
(UCMR3, 2015) https://www.epa.gov/dwucmr/occurrence-data-unregulated-contaminant-monitoring-rule</t>
  </si>
  <si>
    <t xml:space="preserve">220 ppt </t>
  </si>
  <si>
    <t>PFOS: 79 samples taken in 2014 with 2 detections, results ranging ND-120 ppt; 6 samples taken in 2015 (all ND); 1 sample taken in 2016 (ND)
PFHxS: 79 samples taken in 2014 with 2 detections, results ranging ND-92 ppt; 6 samples taken in 2015 (all ND); 1 sample taken in 2016 (ND)
PFHpA: 79 samples taken in 2014 with 1 detection (13 ppt); 6 samples in 2015 (ND); 1 sample taken in 2016 (ND)</t>
  </si>
  <si>
    <t xml:space="preserve">Calam - Suburban </t>
  </si>
  <si>
    <t xml:space="preserve">Sacramento County, California </t>
  </si>
  <si>
    <t>Potential AFFF use at Sacramento International Airport; possible PFAS disposal in Sacramento County Lanfdills</t>
  </si>
  <si>
    <t>Calam - Suburban [2019]: 
 -PFOS = ND-103.2 ppt 
 -PFOA = ND-16.9 ppt 
(CA State Water Resources Control Board, 2020) https://www.waterboards.ca.gov/pfas/drinking_water.html</t>
  </si>
  <si>
    <t xml:space="preserve">120.1 ppt </t>
  </si>
  <si>
    <t xml:space="preserve">Camp Pendleton, San Diego County, California </t>
  </si>
  <si>
    <t xml:space="preserve">AFFF usage at Marine Corps Base Camp Pendleton </t>
  </si>
  <si>
    <t>Camp Pendleton (South) [2013-2014]:
 -PFOA = ND-28 ppt
(UCMR3, 2015) https://www.epa.gov/dwucmr/occurrence-data-unregulated-contaminant-monitoring-rule
Camp Pendleton (South) [2016-2017]:
 -PFOA = ND-36ppt 
 -PFOS = ND-650 ppt
(EWG Tapwater Database, 2020) https://static.ewg.org/reports/2020/pfas-testing-report/EWG_PFAS-TW_Appendix_C06.pdf?_ga=2.44374509.815135581.1579791872-1565020647.1578497869
Camp Pendleton (South) [2019]:
 -PFOA = ND-16 ppt
 -PFOS = ND-52 ppt 
(CA State Water Resources Control Board, 2020) https://www.waterboards.ca.gov/pfas/drinking_water.html</t>
  </si>
  <si>
    <t xml:space="preserve">[2013-2014] = 28 ppt 
[2016-2017] = 686 pt 
[2019] = 68 ppt </t>
  </si>
  <si>
    <t xml:space="preserve">PFHxS: 3 samples taken in 2013 with 2 detections, results ranging ND-41 ppt; 3 samples taken in 2014 with 1 detection (62ppt); 85 samples taken in 2017 with 58 detections, results ranging ND-190 ppt 
PFNA: 3 samples taken in 2013 and 3 samples in 2014 (all ND); 85 samples taken in 2017 with 7 detections, results ranging ND-57 ppt
PFOS: 3 samples taken in 2013 and 3 samples taken in 2014 (all ND); 6 samples taken in 2016 with 1 detection (59 ppt) and 85 samples taken in 2017 with 14 detections, results ranging ND-65 ppt  
PFOA: 3 samples taken in 2013 with 1 detection (21 ppt); 3 samples taken in 2014 with 1 detection (28 ppt); 6 samples taken in 2016 with 4 detections, results ranging ND-28 ppt; 85 samples taken in 2017 with 12 detections, results ranging ND-36 ppt </t>
  </si>
  <si>
    <t xml:space="preserve">Castaic Lake Water Agency </t>
  </si>
  <si>
    <t xml:space="preserve">Los Angeles County, California </t>
  </si>
  <si>
    <t>Castaic Lake Water Agency [2019]: 
 -PFOS = ND-2.2 ppt 
(CA State Water Resources Control Board, 2020) https://www.waterboards.ca.gov/pfas/drinking_water.html</t>
  </si>
  <si>
    <t xml:space="preserve">2.2 ppt </t>
  </si>
  <si>
    <t>CB &amp; I Constructors, INC</t>
  </si>
  <si>
    <t xml:space="preserve">San Diego, San Diego County, California </t>
  </si>
  <si>
    <t>CB &amp; I Constructors, INC [2019]: 
 -PFOS = 160 ppt 
 -PFOA = 28 ppt 
(CA State Water Resources Control Board, 2020) https://www.waterboards.ca.gov/pfas/drinking_water.html</t>
  </si>
  <si>
    <t xml:space="preserve">188 ppt </t>
  </si>
  <si>
    <t>Central Basin MWD</t>
  </si>
  <si>
    <t xml:space="preserve">Commerce, Los Angeles County, California </t>
  </si>
  <si>
    <t>Central Basin MWD [2019]:  
 -PFOS = 16-28 ppt 
 -PFOA = 4.4-6.5 ppt 
(CA State Water Resources Control Board, 2020) https://www.waterboards.ca.gov/pfas/drinking_water.html</t>
  </si>
  <si>
    <t xml:space="preserve">34.5 ppt </t>
  </si>
  <si>
    <t>City of Adelanto</t>
  </si>
  <si>
    <t xml:space="preserve">Adelanto, San Bernardino County, California </t>
  </si>
  <si>
    <t xml:space="preserve">No information
*Potential AFFF use at George AFB/Southern California Logistics Airport; disposal of AFFF in on-base landfills </t>
  </si>
  <si>
    <t>Testing by both the California Water Resources Control Board as well as the U.S. Air Force revelvaed detectable levels of PFAS in provate wells near George AFB as well as in the City of Adelato water system.</t>
  </si>
  <si>
    <t xml:space="preserve">Military/State </t>
  </si>
  <si>
    <t>***see Former George AFB site in USA Contamination sites tab for additional information***. https://www.waterboards.ca.gov/pfas/</t>
  </si>
  <si>
    <t>City of Anaheim</t>
  </si>
  <si>
    <t xml:space="preserve">Anaheim, Orange County, California </t>
  </si>
  <si>
    <t>No information
*Possible contamination from various manufacturers/industrial sources in the area, as well as nearby OC John Wayne Airport?</t>
  </si>
  <si>
    <t>City of Anaheim [2015]:
 -PFOA = ND-28 ppt
 -PFOS = ND-70 ppt
(UCMR3, 2015) https://www.epa.gov/dwucmr/occurrence-data-unregulated-contaminant-monitoring-rule
City of Anaheim [2019]:
 -PFOS = ND-62.5
 -PFOA =ND-24.5 ppt  
(CA State Water Resources Control Board, 2020) https://www.waterboards.ca.gov/pfas/drinking_water.html</t>
  </si>
  <si>
    <t xml:space="preserve">[2015] = 98 ppt 
[2019] = 87 ppt </t>
  </si>
  <si>
    <t xml:space="preserve">PFOA: 8 samples taken in 2013 and 4 samples taken in 2014 (all ND), 26 samples taken in 2015 with 5 detections, results ranging ND-28 ppt 
PFOS: 8 samples taken in 2013 and 4 samples taken in 2014 (all ND); 26 samples taken in 2015 with 11 detections, reuslts ranging ND-70 ppt </t>
  </si>
  <si>
    <t xml:space="preserve">City of Anderson </t>
  </si>
  <si>
    <t xml:space="preserve">Anderson,  Shasta County, California </t>
  </si>
  <si>
    <t>No information
*Possible contamination from AFFF use at Redding Municipal Airport</t>
  </si>
  <si>
    <t>City of Anderson [2019]: 
 -PFOS = ND-4 ppt 
(California State Water Resources Control Board, 2020) https://www.waterboards.ca.gov/pfas/drinking_water.html</t>
  </si>
  <si>
    <t xml:space="preserve">4 ppt </t>
  </si>
  <si>
    <t xml:space="preserve">City of Clovis </t>
  </si>
  <si>
    <t xml:space="preserve">Clovis, Fresno County, California </t>
  </si>
  <si>
    <t xml:space="preserve">No information
*Potential contamination from AFFF use at Fresno City Yosmite Int Airport </t>
  </si>
  <si>
    <t>City of Clovis [2019]: 
 -PFOS = ND-7.3 ppt 
 -PFOA = ND-4.4 ppt 
(CA State Water Resources Control Board, 2020) https://www.waterboards.ca.gov/pfas/drinking_water.html</t>
  </si>
  <si>
    <t xml:space="preserve">11.7 ppt </t>
  </si>
  <si>
    <t>City of Corona</t>
  </si>
  <si>
    <t xml:space="preserve">Corona, Riverside County, California </t>
  </si>
  <si>
    <t>No information
*Potential contamination from AFFF use at Ontatio Int Airport, Contamination from El Sobrante Landfill</t>
  </si>
  <si>
    <t>City of Corona [2013-2014]:
 -PFOA: ND-42 ppt
 -PFOS: ND-46 ppt 
(UCMR3, 2015) https://www.epa.gov/dwucmr/occurrence-data-unregulated-contaminant-monitoring-rule
City of Corona [2017]:
 -PFOA: ND-110 ppt 
 -PFOS: ND-120 ppt 
(EWG Tapwater Database, 2020) https://static.ewg.org/reports/2020/pfas-testing-report/EWG_PFAS-TW_Appendix_C06.pdf?_ga=2.44374509.815135581.1579791872-1565020647.1578497869
City of Carona [2019]: 
 -PFOS = ND-210 ppt 
 -PFOA = ND-180 ppt 
(CA State Water Resources Control Board) https://www.waterboards.ca.gov/pfas/drinking_water.html</t>
  </si>
  <si>
    <t xml:space="preserve">[2013-2014] = 88 ppt 
[2017] = 230 ppt 
[2019] = 390 ppt </t>
  </si>
  <si>
    <t>PFOA: 10 samples taken in 2013 with 2 detections, results ranging ND-29 ppt; 20 samples taken in 2014 with 4 detections, results ranging ND-42 ppt; 31 samples taken in 2017 with 9 detections, results ranging ND-110 ppt
PFOS: 10 samples taken in 2013 with 1 detection (43 ppt); 20 samples taken in 2014 with 3 detectoins, results ranging ND-46 ppt; 31 samples taken in 2017 with 4 detections, results ranging ND-120 ppt 
PFHpA: 10 samples taken in 2013, all ND; 20 samples taken in 2014 with 3 detections, results ranging ND-13 ppt</t>
  </si>
  <si>
    <t>City of Downey Water Department</t>
  </si>
  <si>
    <t xml:space="preserve">Downey, Los Angeles County, California </t>
  </si>
  <si>
    <t>Downey Water Department [2015]:
 -PFOS = ND-53 ppt 
(UCMR3, 2015) https://www.epa.gov/dwucmr/occurrence-data-unregulated-contaminant-monitoring-rule
Downey Water Department [2019]: 
 -PFOS = 32-42 ppt 
 -PFOA = 13-20 ppt 
(CA State Water Resources Control Board, 2020) https://www.waterboards.ca.gov/pfas/drinking_water.html</t>
  </si>
  <si>
    <t xml:space="preserve">[2015] = 53 ppt 
[2019] = 62 ppt </t>
  </si>
  <si>
    <t xml:space="preserve">PFOS: 9 samples taken in 2015 with 2 detections, results ranging ND-53 ppt </t>
  </si>
  <si>
    <t xml:space="preserve">City of Fresno </t>
  </si>
  <si>
    <t xml:space="preserve">AFFF use at Fresno City Yosmite Int airport </t>
  </si>
  <si>
    <t>City of Fresno [2019]: 
 -PFOA = ND-4.6 ppt 
 -PFOS = ND-6.1 ppt 
(CA State Water Resources Control Board, 2020) https://www.waterboards.ca.gov/pfas/drinking_water.html</t>
  </si>
  <si>
    <t xml:space="preserve">10.7 ppt </t>
  </si>
  <si>
    <t>City of Fullerton</t>
  </si>
  <si>
    <t xml:space="preserve">Fullerton, Orange County, California </t>
  </si>
  <si>
    <t>No information
*Potential AFFF use at surrounding military bases</t>
  </si>
  <si>
    <t>City of Fullerton [2014]: 
 -PFOS = ND-41.2 ppt 
(UCMR3, 2014) https://www.epa.gov/dwucmr/occurrence-data-unregulated-contaminant-monitoring-rule
City of Fullerton [2019]: 
 -PFOS = 15-47.4 ppt 
 -PFOA = 6.2-16.3 ppt 
(CA State Water Resources Control Board, 2020) https://www.waterboards.ca.gov/pfas/drinking_water.html</t>
  </si>
  <si>
    <t xml:space="preserve">[2014] = 41.2 ppt 
[2019] = 63.7 ppt </t>
  </si>
  <si>
    <t xml:space="preserve">PFOS: 14 samples taken in 2014 with 2 detections, results ranging ND-41.2 ppt </t>
  </si>
  <si>
    <t>City of Garden Grove</t>
  </si>
  <si>
    <t xml:space="preserve">Garden Grove, Orange County, California </t>
  </si>
  <si>
    <t>City of Garden Grove [2013]:
 -PFOS = ND-49.6 ppt 
(UCMR3, 2015) https://www.epa.gov/dwucmr/occurrence-data-unregulated-contaminant-monitoring-rule
City of Garden Grove [2019]: 
 -PFOA = 11-21.4 ppt 
 -PFOS = 27.6-44.2 ppt 
(CA State Water Resources Control Board, 2020) https://www.waterboards.ca.gov/pfas/drinking_water.html</t>
  </si>
  <si>
    <t xml:space="preserve">[2013] = 49.6 ppt
[2019] =  </t>
  </si>
  <si>
    <t>PFOS: 25 samples taken in 2013 with 4 detections, results ranging ND-49.6 ppt</t>
  </si>
  <si>
    <t>City of Lathrop</t>
  </si>
  <si>
    <t xml:space="preserve">Lathrop, San Joaquin County, California </t>
  </si>
  <si>
    <t>Sharpe Army Depot Site</t>
  </si>
  <si>
    <t>City of Lathrop [2013]:
 -PFOA = ND-25 ppt
 -PFOS: ND-76 ppt
(UCMR3, 2015) https://www.epa.gov/dwucmr/occurrence-data-unregulated-contaminant-monitoring-rule
City of Lathrop [2019]: 
 -PFOS = 18.5-62 ppt 
 -PFOA = 5-16 ppt 
(CA State Water Resources Control Board, 2020) https://www.waterboards.ca.gov/pfas/drinking_water.html</t>
  </si>
  <si>
    <t>[2013] = 101 ppt 
[2019] = 78 ppt</t>
  </si>
  <si>
    <t>PFOS: 7 samples taken in 2013 with 2 detections, results ranging ND-76.0 ppt; 1 sample taken in 2014 (ND)
PFOA: 7 samples taken in 2013 with 2 detections, results tanging ND-25 ppt; 1 sample taken in 2014 ND</t>
  </si>
  <si>
    <t xml:space="preserve">City of Merced </t>
  </si>
  <si>
    <t xml:space="preserve">Merced, Merced County, California </t>
  </si>
  <si>
    <t>Use of AFFF at former City of Merced Fire Dept. training area (active from 1950-81)</t>
  </si>
  <si>
    <t xml:space="preserve">Airport/Fire Training </t>
  </si>
  <si>
    <t>City of Norco</t>
  </si>
  <si>
    <t xml:space="preserve">Norco, Riverside County, California </t>
  </si>
  <si>
    <t>City of Norco [2015]:
 -PFOA = ND-26 ppt
(UCMR3, 2015) https://www.epa.gov/dwucmr/occurrence-data-unregulated-contaminant-monitoring-rule</t>
  </si>
  <si>
    <t xml:space="preserve">26 ppt </t>
  </si>
  <si>
    <t>PFOA: 7 samples taken in 2014 (all ND); 7 samples taken in 2015 with 1 detection (26 ppt)</t>
  </si>
  <si>
    <t>HZ Column AE *No information available for site as of this date</t>
  </si>
  <si>
    <t>City of Orange</t>
  </si>
  <si>
    <t xml:space="preserve">Orange, Orange County, California </t>
  </si>
  <si>
    <t>City of Orange [2014]:
 -PFOA = ND-29.1 ppt 
 -PFOS = ND-65.9 ppt
(UCMR3, 2015) https://www.epa.gov/dwucmr/occurrence-data-unregulated-contaminant-monitoring-rule
Cirty of Orange [2019]: 
 -PFOA = 4.6-22.8 ppt 
 -PFOS = 8.2-47.8 ppt 
(CA State Water Resources Control Board, 2020) https://www.waterboards.ca.gov/pfas/drinking_water.html</t>
  </si>
  <si>
    <t>[2014] = 95 ppt 
[2019] = 70.6</t>
  </si>
  <si>
    <t xml:space="preserve">PFOA: 12 samples taken in 2013 (ND); 25 samples taken in 2014 with 6 detections, results ranging ND-29.1 ppt 
PFOS: 12 samples taken in 2013 (ND); 25 samples taken in 2014 with 5 detections, results ranging ND-65.9 ppt
PFHpA: 12 samples taken in 2013 (all ND); 25 samples taken in 2014 with 1 detection of 11.5 ppt </t>
  </si>
  <si>
    <t>City of Pico Rivera Water Department</t>
  </si>
  <si>
    <t xml:space="preserve">Pico Rivera, Los Angeles County, California </t>
  </si>
  <si>
    <t>No information
*Potential use of AFFF at nearby airports (Long Beach, LAX, etc.); PFAS disposal in landfills located in the area</t>
  </si>
  <si>
    <t>Pico Rivera Water Department [2013-2014]:
 -PFOA = ND-29 ppt 
 -PFOS = ND-62 ppt 
(UCMR3, 2015) https://www.epa.gov/dwucmr/occurrence-data-unregulated-contaminant-monitoring-rule
Pico Rivera Water Department [2019]: 
 -PFOS = 14.5-37.5 ppt
 -PFOA = 4.9-16.5 ppt 
(CA State Water Resources Control Board, 2020) https://www.waterboards.ca.gov/pfas/drinking_water.html</t>
  </si>
  <si>
    <t xml:space="preserve">[2013-2014] = 91 ppt
[2019] = 54 ppt </t>
  </si>
  <si>
    <t xml:space="preserve">PFOA: 12 samples taken in 2013 with 2 detections, results ranging ND-21 ppt; 8 samples taken in 2014 with 3 detections, results ranging ND-29 ppt 
PFOS: 12 samples taken in 2013 with 3 detections, results ranging ND-50 ppt, 8 samples taken in 2014 with 2 detections, results ranging ND-62 ppt </t>
  </si>
  <si>
    <t>City of Pleasanton</t>
  </si>
  <si>
    <t>Landfilll</t>
  </si>
  <si>
    <t>City of Pleasanton [2019]:
 -PFOS = 26-115ppt 
 -PFOA = 3.8-8.8 ppt 
(CA State Water Resources Control Board, 2020) https://www.waterboards.ca.gov/pfas/drinking_water.html</t>
  </si>
  <si>
    <t xml:space="preserve">[2019] = 123.75 ppt </t>
  </si>
  <si>
    <t xml:space="preserve">PFHxS: 4 samples taken in 2013 with 1 detection of 36 ppt; 6 samples taken in 2014 with 1 detection of 32 ppt </t>
  </si>
  <si>
    <t>City of Rialto</t>
  </si>
  <si>
    <t>Rialto, San Bernardino County, CA</t>
  </si>
  <si>
    <t>No information
*Potential groundwater contamination at Ontario International Airport from groundwater monitoring wells
*Potential contamination from Mid-Valley Landfill</t>
  </si>
  <si>
    <t>City of Rialto [2019]: 
 -PFOA = ND-3.2 ppt 
(CA State Water Resources Control Board, 2020) https://www.waterboards.ca.gov/pfas/drinking_water.html</t>
  </si>
  <si>
    <t xml:space="preserve">3.2 ppt </t>
  </si>
  <si>
    <t>HZ column E, G</t>
  </si>
  <si>
    <t xml:space="preserve">City of Riverside </t>
  </si>
  <si>
    <t xml:space="preserve">Riverside, Riverside County, California </t>
  </si>
  <si>
    <t>No information
*Potential contamination from San Timoteo Canyon Landfill</t>
  </si>
  <si>
    <t>City of Riverside [2019]: 
 -PFOS = ND-22.5 ppt 
 -PFOA = ND-13.5 ppt 
(CA State Water Resources Control Board, 2020) https://www.waterboards.ca.gov/pfas/drinking_water.html</t>
  </si>
  <si>
    <t xml:space="preserve">36 ppt </t>
  </si>
  <si>
    <t>City of Sacramento Main</t>
  </si>
  <si>
    <t xml:space="preserve">Sacramento, Sacramento County, California </t>
  </si>
  <si>
    <t>City of Sacramento Main [2019]: 
 -PFOS = 14.7 ppt 
 -PFOA = 1.4 ppt 
(CA State Water Resources Control Board, 2020) https://www.waterboards.ca.gov/pfas/drinking_water.html</t>
  </si>
  <si>
    <t xml:space="preserve">16.1 ppt </t>
  </si>
  <si>
    <t>HZ column E</t>
  </si>
  <si>
    <t xml:space="preserve">City of San Diego </t>
  </si>
  <si>
    <t>No information
*Potential use of AFFF at San Diego Airport</t>
  </si>
  <si>
    <t>City of San Diego [2019]: 
 -PFOS = .029 ppt 
 -PFOA = .018 ppt 
(CA State Water Resources Control Board, 2020) https://www.waterboards.ca.gov/pfas/drinking_water.html</t>
  </si>
  <si>
    <t xml:space="preserve">.047 ppt </t>
  </si>
  <si>
    <t>City of San Juan Capistrano</t>
  </si>
  <si>
    <t xml:space="preserve">San Juan Capistrano, Orange County, California </t>
  </si>
  <si>
    <t>City of San Juan Capistrano [2015]:
 -PFOA = ND-21 ppt
(UCMR3, 2015) https://www.epa.gov/dwucmr/occurrence-data-unregulated-contaminant-monitoring-rule</t>
  </si>
  <si>
    <t xml:space="preserve">21 ppt </t>
  </si>
  <si>
    <t xml:space="preserve">PFOA: 10 samples taken in 2015 with 1 detection of 21 ppt </t>
  </si>
  <si>
    <t>HZ *No new information found as of this date</t>
  </si>
  <si>
    <t xml:space="preserve">City of Santa Ana </t>
  </si>
  <si>
    <t xml:space="preserve">Santa Ana, Orange County, California </t>
  </si>
  <si>
    <t>No information
*Potential AFFF contamination at nearby John Wayne Airport/presence of PFAS in treated wastewater discharges from sewage treatment facilities in Riverside and San Bernardino counties</t>
  </si>
  <si>
    <t>City of Santa Ana [2019]: 
 -PFOA = 9.3 ppt 
 -PFOS = 14 ppt 
(CA State Water Resources Control Board, 2020) https://www.waterboards.ca.gov/pfas/drinking_water.html</t>
  </si>
  <si>
    <t xml:space="preserve">23.3 ppt </t>
  </si>
  <si>
    <t xml:space="preserve">City of Stockton </t>
  </si>
  <si>
    <t xml:space="preserve">Stockton, San Joaquin County, California </t>
  </si>
  <si>
    <t>No information
*Potential AFFF use at nearby San Joaquin County Stockton Metro Airport</t>
  </si>
  <si>
    <t>City of Stockton [2019]: 
 -PFOS = ND-28 ppt 
 -PFOA = ND-9.1 ppt 
(CA State Water Resources Control Board, 2020) https://www.waterboards.ca.gov/pfas/drinking_water.html</t>
  </si>
  <si>
    <t xml:space="preserve">37.1 ppt </t>
  </si>
  <si>
    <t>Coachella VWD: I.D. NO. 11</t>
  </si>
  <si>
    <t xml:space="preserve">Imperial County, California </t>
  </si>
  <si>
    <t xml:space="preserve">Colonial Estates MHP </t>
  </si>
  <si>
    <t>Colonial Estates MHP [2019]: 
 -PFOA = 1.3-1.5 ppt 
 -PFOS = ND-1 ppt 
(CA State Water Resources Control Board, 2020) https://www.waterboards.ca.gov/pfas/drinking_water.html</t>
  </si>
  <si>
    <t xml:space="preserve">2.5 ppt </t>
  </si>
  <si>
    <t xml:space="preserve">Copeland S Properties </t>
  </si>
  <si>
    <t>No information
*Potential use of AFFF at San Luis Obispo County Airport</t>
  </si>
  <si>
    <t>Copeland S Properties [2019]: 
 -PFOS = 47 ppt 
 -PFOA = 1.9 ppt 
(CA State Water Resources Control Board, 2020) https://www.waterboards.ca.gov/pfas/drinking_water.html</t>
  </si>
  <si>
    <t xml:space="preserve">48.9 ppt </t>
  </si>
  <si>
    <t xml:space="preserve">CSA 42 Oro Grande </t>
  </si>
  <si>
    <t xml:space="preserve">Oro Grande,  San Bernardino County, California </t>
  </si>
  <si>
    <t xml:space="preserve">CWS - North Garden </t>
  </si>
  <si>
    <t>CWS - North Garden [2019]: 
 -PFOA = 1.3 ppt 
 -PFOS = 1 ppt 
(CA State Water Resources Control Board, 2020) https://www.waterboards.ca.gov/pfas/drinking_water.html</t>
  </si>
  <si>
    <t xml:space="preserve">2.3 ppt </t>
  </si>
  <si>
    <t xml:space="preserve">CWS - Visalia </t>
  </si>
  <si>
    <t xml:space="preserve">Visilia, Tulare County, California </t>
  </si>
  <si>
    <t>CWS - Visalia [2019]: 
 -PFOS = 70 ppt 
 -PFOA = 9.4 ppt 
(CA State Water Resources Control Board, 2020) https://www.waterboards.ca.gov/pfas/drinking_water.html</t>
  </si>
  <si>
    <t xml:space="preserve">79.4 ppt </t>
  </si>
  <si>
    <t>Use of AFFF at Palm Springs International Airport</t>
  </si>
  <si>
    <t>Desert Water Agency [2019]: 
 -PFOS = ND-14 ppt 
 -PFOA = ND-8.5 ppt 
(CA State Water Resources Control Board, 2020) https://www.waterboards.ca.gov/pfas/drinking_water.html</t>
  </si>
  <si>
    <t xml:space="preserve">22.5 ppt </t>
  </si>
  <si>
    <t>East Airport Fiero Lane Water Co</t>
  </si>
  <si>
    <t>Possible use of AFFF at San Luis Obispo County Airport (unconfirmed source)</t>
  </si>
  <si>
    <t>Airport?</t>
  </si>
  <si>
    <t>East Airport Fiero Lane Water Co [2019]: 
 -PFOA = 4.4 ppt 
 -PFOS = 4.2 ppt 
(CA State Water Resources Control Board, 2020) https://www.waterboards.ca.gov/pfas/drinking_water.html</t>
  </si>
  <si>
    <t xml:space="preserve">8.6 ppt </t>
  </si>
  <si>
    <t>East Orange County WD - RZ</t>
  </si>
  <si>
    <t xml:space="preserve">Orange County, California </t>
  </si>
  <si>
    <t>East Orange County WD - RZ [2019]: 
 -PFOA = 22.1-22.2 ppt 
 -PFOS = 26.7-27.8 ppt 
(CA State Water Resources Control Board, 2020) https://www.waterboards.ca.gov/pfas/drinking_water.html</t>
  </si>
  <si>
    <t xml:space="preserve">50 ppt </t>
  </si>
  <si>
    <t>Eastern Municipal Water District</t>
  </si>
  <si>
    <t xml:space="preserve">Moreno Valley, Riverside County, California 
Perris, Riverside County, California 
Hemet, Riverside County, California 
Temecula, Riverside County, California </t>
  </si>
  <si>
    <t>Eastern Municipal Water District [2013]:
 -PFOA = 44 &amp; 53 ppt
 -PFOS = 81 &amp; 82 ppt 
(UCMR3, 2015) https://www.epa.gov/dwucmr/occurrence-data-unregulated-contaminant-monitoring-rule</t>
  </si>
  <si>
    <t xml:space="preserve">135 ppt </t>
  </si>
  <si>
    <t>Elsinore Valley Municipal Water District</t>
  </si>
  <si>
    <t xml:space="preserve">Riverside County, California </t>
  </si>
  <si>
    <t>Elsinore Valley Municipal Water District [2013-2014]:
 -PFOA = ND-41 ppt 
(UCMR3, 2015) https://www.epa.gov/dwucmr/occurrence-data-unregulated-contaminant-monitoring-rule
Elsinore Valley Municipal Water District [2019]: 
 -PFOA = ND-26 ppt 
 -PFOS = ND-15 ppt 
(CA State Water Resources Control Board, 2020) https://www.waterboards.ca.gov/pfas/drinking_water.html</t>
  </si>
  <si>
    <t xml:space="preserve">41 ppt </t>
  </si>
  <si>
    <t xml:space="preserve">PFHpA: 6 samples taken in 2013 with 1 detection of 13 ppt; 8  samples taken in 2014 with with 3 detections, results ranging ND-14 ppt 
PFOA: 6 samples taken in 2013 with 1 detection (38 ppt); 8 samples taken in 2014 with 3 detections, results ranging ND-41 ppt </t>
  </si>
  <si>
    <t xml:space="preserve">Fiero Lane Water Company </t>
  </si>
  <si>
    <t>Fiero Lane Water Company [2019]: 
 -PFOS = 12 ppt 
 -PFOA = 5.6 ppt 
(CA State Water Resources Control Board, 2020) https://www.waterboards.ca.gov/pfas/drinking_water.html</t>
  </si>
  <si>
    <t xml:space="preserve">17.6 ppt </t>
  </si>
  <si>
    <t xml:space="preserve">Friendly Acres MHP </t>
  </si>
  <si>
    <t xml:space="preserve">Tehama County, California </t>
  </si>
  <si>
    <t>Friendly Acres MHP [2019]: 
 -PFOA = 9.2 ppt 
 -PFOS = 6.3 ppt 
(CA State Water Resources Control Board, 2020) https://www.waterboards.ca.gov/pfas/drinking_water.html</t>
  </si>
  <si>
    <t xml:space="preserve">15.5 ppt </t>
  </si>
  <si>
    <t xml:space="preserve">Glendale City Water Department </t>
  </si>
  <si>
    <t xml:space="preserve">Glendale, Los Angeles County, California </t>
  </si>
  <si>
    <t>Glendale City Water Department [2019]: 
 -PFOS = ND-33 ppt 
 -PFOA = ND-23 ppt 
(CA State Water Respurces Control Board, 2020) https://www.waterboards.ca.gov/pfas/drinking_water.html</t>
  </si>
  <si>
    <t xml:space="preserve">Golden Eagle Small Water System </t>
  </si>
  <si>
    <t xml:space="preserve">Contra Costa County, California </t>
  </si>
  <si>
    <t>Golden Eagle Small Water System [2019]: 
 -PFOS = 202.9 ppt 
 -PFOA = 9.1 ppt 
(CA State Water Resources Control Board, 2020) https://www.waterboards.ca.gov/pfas/drinking_water.html</t>
  </si>
  <si>
    <t xml:space="preserve">212 ppt </t>
  </si>
  <si>
    <t>Golden State Water Co. - Norwalk</t>
  </si>
  <si>
    <t xml:space="preserve">Norwalk, Los Angeles County, California </t>
  </si>
  <si>
    <t>Golden State Water Co. - Norwalk [2014]:
 -PFOS = ND-43 ppt
(UCMR3, 2015) https://www.epa.gov/dwucmr/occurrence-data-unregulated-contaminant-monitoring-rule</t>
  </si>
  <si>
    <t xml:space="preserve">43 ppt </t>
  </si>
  <si>
    <t xml:space="preserve">PFOS: 4 samples taken in 2014 (all ND); 8 samples taken in 1 detection of 43 ppt </t>
  </si>
  <si>
    <t xml:space="preserve">Higuera Apartments </t>
  </si>
  <si>
    <t>Vallejo, Solano County, California</t>
  </si>
  <si>
    <t>Higuera Apartments [2019]: 
 -PFOS = 7.7 ppt 
 -PFOA = 6.2 ppt 
(CA State Water Resources Control Board, 2020) https://www.waterboards.ca.gov/pfas/drinking_water.html</t>
  </si>
  <si>
    <t xml:space="preserve">13.9 ppt </t>
  </si>
  <si>
    <t xml:space="preserve">Holdgrafer &amp; Associates </t>
  </si>
  <si>
    <t>Holdgrafer &amp; Associates [2019]: 
 -PFOS = 46 ppt 
 -PFOA = 10 ppt 
(CA State Water Resources Control Board, 2020) https://www.waterboards.ca.gov/pfas/drinking_water.html</t>
  </si>
  <si>
    <t xml:space="preserve">Horizon Lane Water Supply </t>
  </si>
  <si>
    <t>Horizon Lane Water Supply [2019]: 
 -PFOS = 3.8 ppt 
(CA State Water Resources Control Board, 2020) https://www.waterboards.ca.gov/pfas/drinking_water.html</t>
  </si>
  <si>
    <t xml:space="preserve">3.8 ppt </t>
  </si>
  <si>
    <t xml:space="preserve">Irvine Ranch Water District </t>
  </si>
  <si>
    <t xml:space="preserve">Irvine, Orange County, California </t>
  </si>
  <si>
    <t>Irvine Ranch Water District [2019]: 
 -PFOS = 25 ppt 
 -PFOA = 15.9 ppt 
(CA State Water Resources Control Board, 2020) https://www.waterboards.ca.gov/pfas/drinking_water.html</t>
  </si>
  <si>
    <t xml:space="preserve">40.9 ppt </t>
  </si>
  <si>
    <t xml:space="preserve">J M Sims Water Supply </t>
  </si>
  <si>
    <t>J M Sims Water Supply [2019]: 
 -PFOS = 25 ppt 
 -PFOA = 24 ppt 
(CA State Water Resources Control Board, 2020) https://www.waterboards.ca.gov/pfas/drinking_water.html</t>
  </si>
  <si>
    <t xml:space="preserve">Keefer Creek Estates Mutual </t>
  </si>
  <si>
    <t>Keefer Creek Estates Mutual [2019]: 
 -PFOA = ND-3.2 ppt 
 -PFOS = ND-2.7 ppt 
(CA State Water Resources Control Board, 2020) https://www.waterboards.ca.gov/pfas/drinking_water.html</t>
  </si>
  <si>
    <t xml:space="preserve">5.9 ppt </t>
  </si>
  <si>
    <t xml:space="preserve">LA Habra Heights CWD </t>
  </si>
  <si>
    <t xml:space="preserve">LA Habra, Orange County, California </t>
  </si>
  <si>
    <t>LA Habra Heights [2019]: 
 -PFOS = 29-36 ppt 
 -PFOA = 12-14 ppt 
(CA State Water Resources Control Board, 2020) https://www.waterboards.ca.gov/pfas/drinking_water.html</t>
  </si>
  <si>
    <t>f</t>
  </si>
  <si>
    <t xml:space="preserve">Marina Coast Water District </t>
  </si>
  <si>
    <t xml:space="preserve">Marina, Monterey County, California </t>
  </si>
  <si>
    <t>Potentially AFFF use at miliary bases in the surrounding area (Fort Od- Presidio Of Monterey)</t>
  </si>
  <si>
    <t xml:space="preserve">Mariposa Industrial Park Water Company </t>
  </si>
  <si>
    <t xml:space="preserve">Mariposa County, California </t>
  </si>
  <si>
    <t>Mariposa Industrial Park Water Company [2019]:
 -PFOS = 18 ppt 
 -PFOA = 71 ppt 
(CA State Water Resources Control Board, 2020) https://www.waterboards.ca.gov/pfas/drinking_water.html</t>
  </si>
  <si>
    <t xml:space="preserve">89 ppt </t>
  </si>
  <si>
    <t>Montebello Land &amp; Water Company</t>
  </si>
  <si>
    <t xml:space="preserve">Montebello, Los Angeles County, California </t>
  </si>
  <si>
    <t>Montebello Land &amp; Water Company [2014]:
 -PFOS = ND-65 ppt 
(UCMR3, 2015) https://www.epa.gov/dwucmr/occurrence-data-unregulated-contaminant-monitoring-rule
Montebello Land &amp; Water Company [2019]: 
 -PFOS = 34-43 ppt
 -PFOA = ND-22 ppt 
(CA State Water Resources Control Board) https://www.waterboards.ca.gov/pfas/drinking_water.html</t>
  </si>
  <si>
    <t xml:space="preserve">65 ppt </t>
  </si>
  <si>
    <t>PFOS: 5 samples taken in 2014 with 4 detections, results ranging ND-65 ppt; 1 sample taken in 2015 (ND)</t>
  </si>
  <si>
    <t>Montebello-City Water Dept.</t>
  </si>
  <si>
    <t>Montebello-City Water Dept. [2019]: 
 -PFOS = 29 ppt 
 -PFOA = 15 ppt 
(CA State Water Resources Control Board, 2020) https://www.waterboards.ca.gov/pfas/drinking_water.html</t>
  </si>
  <si>
    <t xml:space="preserve">44 ppt </t>
  </si>
  <si>
    <t xml:space="preserve">Monterey Park-City, Water Dept </t>
  </si>
  <si>
    <t xml:space="preserve">Monterey Park, Los Angeles County, California </t>
  </si>
  <si>
    <t>Potential use of AFFF at Monterey Regional Airport (unconfirmed)</t>
  </si>
  <si>
    <t>Monterey Park-City, Water Dept [2019]:
 -PFOS = ND-33 ppt
 -PFOA = ND-12 ppt 
(CA State Water Resources Control Board, 2020) https://www.waterboards.ca.gov/pfas/drinking_water.html</t>
  </si>
  <si>
    <t xml:space="preserve">45 ppt </t>
  </si>
  <si>
    <t xml:space="preserve">Noll Properties </t>
  </si>
  <si>
    <t>Noll Properties [2019]: 
 -PFOS = 56 ppt 
 -PFOA = 43 ppt 
(CA Water Resources Control Board, 2020) https://www.waterboards.ca.gov/pfas/drinking_water.html</t>
  </si>
  <si>
    <t xml:space="preserve">99 ppt </t>
  </si>
  <si>
    <t xml:space="preserve">Ontario Municipial Utilities </t>
  </si>
  <si>
    <t xml:space="preserve">Ontarnio, San Bernardino County, California </t>
  </si>
  <si>
    <t>Ontario Municipial Utilities [2019]: 
 -PFOA = ND-5.8 ppt 
(CA State Water Resources Control Board, 2020) https://www.waterboards.ca.gov/pfas/drinking_water.html</t>
  </si>
  <si>
    <t xml:space="preserve">5.8 ppt </t>
  </si>
  <si>
    <t>Orchard Dale Water District</t>
  </si>
  <si>
    <t>Orchard Dale Water District [2014]:
 -PFOA = ND-21 ppt
 -PFOS = ND-45 ppt
(UCMR3, 2015) https://www.epa.gov/dwucmr/occurrence-data-unregulated-contaminant-monitoring-rule</t>
  </si>
  <si>
    <t xml:space="preserve">66 ppt </t>
  </si>
  <si>
    <t>PFOS: 4 samples taken in 2014 with 1 detection (45 ppt)
PFOA: 4 samples taken in 2014 with 1 detection (21 ppt)</t>
  </si>
  <si>
    <t>Pactiv LLC</t>
  </si>
  <si>
    <r>
      <rPr>
        <sz val="11"/>
        <color rgb="FF000000"/>
        <rFont val="Times New Roman"/>
      </rPr>
      <t xml:space="preserve">Pactiv LLC [2019]: 
 -PFOA = 100 ppt 
 -PFOS = 36 ppt 
(CA State Water Resources Control Board, 2020) </t>
    </r>
    <r>
      <rPr>
        <u/>
        <sz val="11"/>
        <color rgb="FF1155CC"/>
        <rFont val="Times New Roman"/>
      </rPr>
      <t>https://www.waterboards.ca.gov/pfas/drinking_water.html</t>
    </r>
  </si>
  <si>
    <t xml:space="preserve">136 ppt </t>
  </si>
  <si>
    <t xml:space="preserve">Paragon Triangle Water Supply </t>
  </si>
  <si>
    <r>
      <rPr>
        <sz val="11"/>
        <color rgb="FF000000"/>
        <rFont val="Times New Roman"/>
      </rPr>
      <t xml:space="preserve">Paragon Triangle Water Supply [2019]: 
 -PFOS = 4.7 ppt 
 -PFOA = 2.1 ppt 
(CA State Water Resources Control Board, 2020) </t>
    </r>
    <r>
      <rPr>
        <u/>
        <sz val="11"/>
        <color rgb="FF1155CC"/>
        <rFont val="Times New Roman"/>
      </rPr>
      <t>https://www.waterboards.ca.gov/pfas/drinking_water.html</t>
    </r>
  </si>
  <si>
    <t xml:space="preserve">6.8 ppt </t>
  </si>
  <si>
    <t>Park Water Company (Liberty Utilities) - Bellflower/Norwalk</t>
  </si>
  <si>
    <t>Park Water Company (Liberty Utilities) - Bellflower/Norwalk [2013-2014]:
 -PFOS = ND-51 ppt 
(UCMR3, 2015) https://www.epa.gov/dwucmr/occurrence-data-unregulated-contaminant-monitoring-rule
Park Water Company (Liberty Utilities) - Bellflower/Norwalk [2019]:
 -PFOS = 22-57 ppt 
 -PFOA = ND-12 ppt 
(CA State Water Resources Control Board, 2020)  https://www.waterboards.ca.gov/pfas/drinking_water.html</t>
  </si>
  <si>
    <t xml:space="preserve">[2013-2014] = 51 ppt 
[2019] = 69 ppt </t>
  </si>
  <si>
    <t>PFOS: 10 samples taken in 2013 with 3 detections, results ranging ND-51 ppt; 2 samples taken in 2014 with 1 detection (49 ppt)</t>
  </si>
  <si>
    <t xml:space="preserve">Parsons Water Supply </t>
  </si>
  <si>
    <t>Parsons Water Supply [2019]: 
 -PFOS = 2.1 ppt 
(CA State Water Resources Control Board, 2020) https://www.waterboards.ca.gov/pfas/drinking_water.html</t>
  </si>
  <si>
    <t xml:space="preserve">2.1 ppt </t>
  </si>
  <si>
    <t>Pico Water District</t>
  </si>
  <si>
    <t>Pico Water District [2015]: 
 -PFOS = ND-44 ppt
(UCMR3, 2015) https://www.epa.gov/dwucmr/occurrence-data-unregulated-contaminant-monitoring-rule
Pico Water District [2019]: 
 -PFOS = 16-25 ppt 
 -PFOA = 0-15 ppt 
(CA State Water Resources Control Board, 2020) https://www.waterboards.ca.gov/pfas/drinking_water.html</t>
  </si>
  <si>
    <t xml:space="preserve">[2015] =44 ppt 
[2019] = 40 ppt </t>
  </si>
  <si>
    <t xml:space="preserve">PFOS: 7 samples taken in 2015 with 2 detections, results ranging ND-44 ppt </t>
  </si>
  <si>
    <t xml:space="preserve">Pine Grove Trailer Park </t>
  </si>
  <si>
    <t xml:space="preserve">Pine Grove, Amador County, California </t>
  </si>
  <si>
    <t>Pine Grove Trailer Park [2019]:
 -PFOA = 11 ppt 
 -PFOS = 14 ppt 
(California State Water Resources Control Board, 2020) https://www.waterboards.ca.gov/pfas/drinking_water.html</t>
  </si>
  <si>
    <t xml:space="preserve">25 ppt </t>
  </si>
  <si>
    <t xml:space="preserve">Riverdale Park Tract Community Services </t>
  </si>
  <si>
    <t xml:space="preserve">Stanislaus County, California </t>
  </si>
  <si>
    <t>Riverdale Park Tract Community Services [2019]: 
 -PFOA = 4.1 ppt 
 -PFOS = 3.7 ppt 
(CA State Water Resources Control Board, 2020) https://www.waterboards.ca.gov/pfas/drinking_water.html</t>
  </si>
  <si>
    <t xml:space="preserve">7.8 ppt </t>
  </si>
  <si>
    <t>Rubidoux Community SD</t>
  </si>
  <si>
    <t xml:space="preserve">Rubidoux, Riverside County, California </t>
  </si>
  <si>
    <t>Rubidoux Community SD [2019]: 
 -PFOS = 14-17 ppt 
 -PFOA = 8.4-11 ppt 
(CA State Water Resources Control Board, 2020) https://www.waterboards.ca.gov/pfas/drinking_water.html</t>
  </si>
  <si>
    <t xml:space="preserve">28 ppt </t>
  </si>
  <si>
    <t>Sacramento Community Water System</t>
  </si>
  <si>
    <t>City of Sacramento Community Water System [2019]: 
 -PFOS = .7 ppt 
 -PFOA = .4 ppt 
(EWG Tapwater Appendix, 2020) https://static.ewg.org/reports/2020/pfas-testing-report/EWG_PFAS-TW_Appendix_C06.pdf?_ga=2.44374509.815135581.1579791872-1565020647.1578497869</t>
  </si>
  <si>
    <t xml:space="preserve">1.1 ppt </t>
  </si>
  <si>
    <t>Sacramento Suburban Water District [2019]: 
 -PFOS = ND-10 ppt 
 -PFOA = ND- 2.3 ppt 
(CA State Water Resources Control Board, 2020) https://www.waterboards.ca.gov/pfas/drinking_water.html</t>
  </si>
  <si>
    <t xml:space="preserve">12.3 ppt </t>
  </si>
  <si>
    <t>PFHxS: 102 samples taken in 2014 with 2 detections, results ranging ND-36 ppt; 10 samples taken in 2015 all ND</t>
  </si>
  <si>
    <t xml:space="preserve">San Jose Water Company </t>
  </si>
  <si>
    <t xml:space="preserve">San Jose, Santa Clara County, California </t>
  </si>
  <si>
    <t>San Jose Water Company [2019]: 
 -PFOS = ND-8.2 ppt 
 -PFOA = ND-2.7 ppt 
(CA State Water Resources Control Board, 2020) https://www.waterboards.ca.gov/pfas/drinking_water.html</t>
  </si>
  <si>
    <t xml:space="preserve">10.9 ppt </t>
  </si>
  <si>
    <t xml:space="preserve">San Juan Basin Authority </t>
  </si>
  <si>
    <t>San Juan Basin Authority [2019]: 
 -PFOS = 6.1-13 ppt 
 -PFOA = 13-14 ppt 
(CA State Water Resources Control Board, 2020) https://www.waterboards.ca.gov/pfas/drinking_water.html</t>
  </si>
  <si>
    <t xml:space="preserve">27 ppt </t>
  </si>
  <si>
    <t xml:space="preserve">San Lorenzo Valley Water District </t>
  </si>
  <si>
    <t xml:space="preserve">San Lorenzo Valley, Santa Cruz County, California </t>
  </si>
  <si>
    <t>San Lorenzo Valley Water District [2019]: 
 -PFOS = ND-5.3 ppt 
(CA State Water Resources Control Board, 2020) https://www.waterboards.ca.gov/pfas/drinking_water.html</t>
  </si>
  <si>
    <t>5.3 ppt</t>
  </si>
  <si>
    <t xml:space="preserve">Santa Clara Valley Water District </t>
  </si>
  <si>
    <t xml:space="preserve">Santa Clara County, California </t>
  </si>
  <si>
    <t>Santa Clara Valley Water District [2019]: 
 -PFOA = ND-3.1 ppt 
 -PFOS = ND-2.5 ppt 
(CA State Water Resources Control Board, 2020) https://www.waterboards.ca.gov/pfas/drinking_water.html</t>
  </si>
  <si>
    <t>5.6 ppt</t>
  </si>
  <si>
    <t>Santa Clarita Water Division</t>
  </si>
  <si>
    <t xml:space="preserve">Santa Clarita, Los Angeles County, California </t>
  </si>
  <si>
    <t>Santa Clarita Water Division [2014]:
 -PFOA = ND-27 ppt 
(UCMR3, 2015) https://www.epa.gov/dwucmr/occurrence-data-unregulated-contaminant-monitoring-rule
Santa Clarita Water Division [2019]: 
 -PFOA = 44 ppt 
 -PFOS = 20 ppt 
(CA State Water Resources Control Board, 2020) https://www.waterboards.ca.gov/pfas/drinking_water.html</t>
  </si>
  <si>
    <t xml:space="preserve">[2014] = 27 ppt 
[2019] = 64 ppt </t>
  </si>
  <si>
    <t xml:space="preserve">PFOA: 26 samples taken in 2014 with 1 detection of 27 ppt 
PFHpA: 26 samples taken 2014 with 1 detection of 14 ppt </t>
  </si>
  <si>
    <t xml:space="preserve">SCWA - Arden Park Vista </t>
  </si>
  <si>
    <t>SCWA - Arden Park Vista [2019]:
 -PFOS = ND-2.8 ppt 
 -PFOA = ND-2.2 ppt 
(CA State Water Resources Control Board, 2020) https://www.waterboards.ca.gov/pfas/drinking_water.html</t>
  </si>
  <si>
    <t xml:space="preserve">5 ppt </t>
  </si>
  <si>
    <t xml:space="preserve">Serrano Water Discrict </t>
  </si>
  <si>
    <t xml:space="preserve">Villa Park, Orange County, California </t>
  </si>
  <si>
    <t>Serrano Water District [2019]: 
 -PFOA = 20.2-21.1 ppt 
 -PFOS = 26.7-33.1
(CA State Water Resources Control Board, 2020) https://www.waterboards.ca.gov/pfas/drinking_water.html</t>
  </si>
  <si>
    <t xml:space="preserve">54.2 ppt </t>
  </si>
  <si>
    <t>Shay Road</t>
  </si>
  <si>
    <t>Victorville, San Bernardino County, California</t>
  </si>
  <si>
    <t>https://www.militarypoisons.org/george-pfas.html</t>
  </si>
  <si>
    <t>https://documents.geotracker.waterboards.ca.gov/regulators/deliverable_documents/7306792318/Shay%20Rd%20PFAS%20TOP%20Assay%20Results%20x2%20-%20Feb_2019%20transmittals_v4.pdf</t>
  </si>
  <si>
    <t>Shay Road, Victorville [2018]:
-6:2 FTS = 6.6 ppt
-8:2 FTS = 6.6 ppt
-EtFOSA = 10 ppt
-EtFOSAA = 3.3 ppt
-EtFOSE = 7.9 ppt
-MeFOSA = 13 ppt
-MeFOSAA = 2.9 ppt
-MeFOSE = 12 ppt
-PFBA = 13 ppt
-PFBS = 20 ppt
-PFDS = 6 ppt
-PFHpA = 37 ppt
-PFHpS = 16 ppt
-PFHxA = 72 ppt
-PFHxS = 540 ppt
-PFNA = 8.7 ppt
PFOSA = 3.4 ppt
-PFPeA = 51 ppt
-PFTeA = 2.7 ppt
-PFTriDA = 3.8 ppt
-PFUnA = 5.0 ppt
-PFDA = 6.1 ppt
-PFOA = 69 ppt
-PFOS = 19 ppt
(CAWB, 02.11.2019 - Letter to Shay Road Residents)</t>
  </si>
  <si>
    <t>[9/10/2018] = 88 ppt
(CAWB, 02.11.2019 - Letter to Shay Road Residents)</t>
  </si>
  <si>
    <t>[9/10/2018] = 940 ppt
(CAWB, 02.11.2019 - Letter to Shay Road Residents)</t>
  </si>
  <si>
    <t>https://drive.google.com/drive/u/0/folders/1ovDDukcJ6jJnqm0dFRjOHMBDp2uCCi11</t>
  </si>
  <si>
    <t xml:space="preserve">Slo Partners </t>
  </si>
  <si>
    <t>Slo Partners [2019]: 
 -PFOA = 44 ppt 
 -PFOS = 4 ppt 
(CA State Water Resources Control Board, 2020) https://www.waterboards.ca.gov/pfas/drinking_water.html</t>
  </si>
  <si>
    <t xml:space="preserve">Smucker Natural Foods </t>
  </si>
  <si>
    <t>Smucker Natural Foods [2019]: 
 -PFOS = ND-8.3 ppt 
(CA State Water Resources Control Board, 2020) https://www.waterboards.ca.gov/pfas/drinking_water.html</t>
  </si>
  <si>
    <t xml:space="preserve">8.3 ppt </t>
  </si>
  <si>
    <t xml:space="preserve">South Montebello Irrigation District </t>
  </si>
  <si>
    <t>South Montebello Irrigation District [2019]: 
 -PFOA = ND-10 ppt 
 -PFOS - 14-15 ppt 
(CA State Water Resources Control Board. 2020) https://www.waterboards.ca.gov/pfas/drinking_water.html</t>
  </si>
  <si>
    <t xml:space="preserve">Stongate Mobile Home Park </t>
  </si>
  <si>
    <t xml:space="preserve">Roseville, Placer County, California </t>
  </si>
  <si>
    <t>Stongate Mobile Home Park [2019]: 
 -PFOS = 8.4 ppt 
 -PFOA = 3.9 ppt 
(CA State Water Resources Control Board, 2020) https://www.waterboards.ca.gov/pfas/drinking_water.html</t>
  </si>
  <si>
    <t>Strasbaugh, INC</t>
  </si>
  <si>
    <t>Strasbaugh, INC [2019]: 
 -PFOS = 50 ppt 
 -PFOA = 22 ppt 
(CA State Water Resources Control Board, 2020) https://www.waterboards.ca.gov/pfas/drinking_water.html</t>
  </si>
  <si>
    <t xml:space="preserve">72 ppt </t>
  </si>
  <si>
    <t xml:space="preserve">Tank Farm Industrial Plaza </t>
  </si>
  <si>
    <t>Tank Farm Industrial Plaza [2019]: 
 -PFOS = 26 ppt 
 -PFOA = 12 ppt 
(CA State Water Resources Control Board, 2020) https://www.waterboards.ca.gov/pfas/drinking_water.html</t>
  </si>
  <si>
    <t xml:space="preserve">38 ppt </t>
  </si>
  <si>
    <t xml:space="preserve">Tucker Oaks East Water District </t>
  </si>
  <si>
    <t xml:space="preserve">Vachell Water System </t>
  </si>
  <si>
    <t>Vachell Water System [2019]: 
 -PFOS = 3.8 ppt 
(CA State Water Resources Control Board, 2020) https://www.waterboards.ca.gov/pfas/drinking_water.html</t>
  </si>
  <si>
    <t>Valencia Water Company</t>
  </si>
  <si>
    <t xml:space="preserve">Valencia, Santa Clarita, Los Angeles County, California </t>
  </si>
  <si>
    <t>Valencia Water Company [2014]:
 -PFOA = ND-26 ppt 
(UCMR3, 2015) https://www.epa.gov/dwucmr/occurrence-data-unregulated-contaminant-monitoring-rule
Valencia Water Company [2019]: 
 -PFOA = ND-29 ppt 
 -PFOS = ND-20 ppt 
(CA State Water Resources Control Board, 2020) https://www.waterboards.ca.gov/pfas/drinking_water.html</t>
  </si>
  <si>
    <t xml:space="preserve">[2014] = 26 ppt
[2019] =  49 ppt </t>
  </si>
  <si>
    <t xml:space="preserve">PFOA: 4 samples taken in 2013 (all ND); 36 samples taken in 2014 5 detections, results ranging ND-26 ppt </t>
  </si>
  <si>
    <t>Whitson Industrial Park [2019]: 
 -PFOS = 100 ppt 
 -PFOA = 31 ppt 
(CA State Water Resources Control Board, 2020) https://www.waterboards.ca.gov/pfas/drinking_water.html</t>
  </si>
  <si>
    <t xml:space="preserve">131 ppt </t>
  </si>
  <si>
    <t xml:space="preserve">Yorba Linda, Orange County, California </t>
  </si>
  <si>
    <t>Yorba Linda Water District [2013]:
 -PFOA = ND-25.9 ppt 
 -PFOS =  ND-47.4 ppt 
(UCMR3, 2015) https://www.epa.gov/dwucmr/occurrence-data-unregulated-contaminant-monitoring-rule
Yorba Linda Water District [2017]:
 -PFOA = 15.3-28ppt
 -PFOS = 17.7-53.2 ppt 
(EWG Tapwater Database, 2020) https://static.ewg.org/reports/2020/pfas-testing-report/EWG_PFAS-TW_Appendix_C06.pdf?_ga=2.44374509.815135581.1579791872-1565020647.1578497869
Yorba Linda Water District [2019]:
 -PFOA = 15.9-23.1 ppt 
 -PFOS = 22.7-46.5 ppt 
(CA State Water Resources Control Board, 2020) https://www.waterboards.ca.gov/pfas/drinking_water.html</t>
  </si>
  <si>
    <t>[2013] = 73.3 ppt 
[2017] = 80.3 ppt 
[2019] = 69.6 ppt</t>
  </si>
  <si>
    <t xml:space="preserve">PFOA: 6 samples taken in 2013 with 2 detections, results ranging ND-25.9 ppt: 12 samples taken in 2017 with 12 detections, results ranging 15.3 - 28 ppt 
PFOS: 6 samples taken in 2013 with 2 detections, results ranging ND-47.4 ppt; 12 samples taken in 2017 with 12 detections, results ranging 17.7-53.2 ppt </t>
  </si>
  <si>
    <t>democrat</t>
  </si>
  <si>
    <t xml:space="preserve">Zone 7 Water Agency </t>
  </si>
  <si>
    <t xml:space="preserve">Alameda County, California </t>
  </si>
  <si>
    <t>Zone 7 Water Agency [2019]: 
 -PFOS =  4.4-52 ppt
 -PFOA = ND-9.8 ppt 
(CA State Water Resources Control Board, 2020) https://www.waterboards.ca.gov/pfas/drinking_water.html</t>
  </si>
  <si>
    <t xml:space="preserve">61.8 ppt </t>
  </si>
  <si>
    <t xml:space="preserve">South Adams County Water and Sanitation District </t>
  </si>
  <si>
    <t>North Metro Denver, Colorado</t>
  </si>
  <si>
    <t>Firefighting foam used at Suncor oil refinery in Commerce City. Also firefighting foam used at Buckley Air Force Base and Lowry Air Force Base</t>
  </si>
  <si>
    <t>Industry, Military</t>
  </si>
  <si>
    <t>https://www.sacwsd.org/249/Perfluorinated-Compounds-Detected</t>
  </si>
  <si>
    <t>Unfinished well water [2018]: 
 -total PFAS = 24-2,280 ppt
(AP, 2018)
Finished drinking water [2018]: 
 -PFOS = 7.4-39 ppt
 -PFOA = 2.4-13 ppt
(SACWSD, 2019) https://www.sacwsd.org/DocumentCenter/View/1306/Water-Quality-Report-2019</t>
  </si>
  <si>
    <t>In early July 2018, the South Adams County Water and Sanitation District detected elevated levels of certain per- and polyfluorinated compounds (PFAS) in samples from certain shallow groundwater wells that feed into the District’s water supply prior to water treatment (referred to as “raw water”). (SAWSD 7.12.2018)</t>
  </si>
  <si>
    <t>SAWSD</t>
  </si>
  <si>
    <r>
      <rPr>
        <sz val="11"/>
        <color rgb="FF000000"/>
        <rFont val="Times New Roman"/>
      </rPr>
      <t xml:space="preserve">For now, SACWSD has stopped using raw water from the groundwater wells with the highest levels of PFAS compounds and replaced that lost water with unimpacted water from other sources. CDPHE, EPA, and the Tri-County Health Department (Tri-County Health) are working to identify the source of the PFAS and the responsible party or parties. (SAWSD, 7.12.2018) 
Through a combination of water treatment and blending with supplemental supplies, including from Denver Water, PFAS concentrations in the District’s final treated water supply remain below EPA’s health advisory limit of 70 ppt. </t>
    </r>
    <r>
      <rPr>
        <i/>
        <sz val="11"/>
        <color rgb="FF000000"/>
        <rFont val="Times New Roman"/>
      </rPr>
      <t xml:space="preserve">(SAWSD, 2.20.2019)
</t>
    </r>
    <r>
      <rPr>
        <sz val="11"/>
        <color rgb="FF000000"/>
        <rFont val="Times New Roman"/>
      </rPr>
      <t>State Action: With the 2020 Sampling Project, public water systems will be able to sample their drinking water at no expense (funds coming from the Colorado Department of Public Health &amp; Environment)</t>
    </r>
    <r>
      <rPr>
        <i/>
        <sz val="11"/>
        <color rgb="FF000000"/>
        <rFont val="Times New Roman"/>
      </rPr>
      <t xml:space="preserve"> (CDPHE, 2020)</t>
    </r>
    <r>
      <rPr>
        <sz val="11"/>
        <color rgb="FF000000"/>
        <rFont val="Times New Roman"/>
      </rPr>
      <t>.</t>
    </r>
  </si>
  <si>
    <t>12 municipal wells along Quebec Parkway near Interstate 270 tested positive for PFAS. The wells feed up to 2,000 gallons a minute into district supplies for 50,000 residents across 65 square miles. (Finley, 7.12.2018)</t>
  </si>
  <si>
    <t>The Air Force agreed to buy clean drinking water and operate water filters for those affected by the contamination. (https://denver.cbslocal.com/2018/07/13/chemical-firefighting-foam-water-supply-adams-county-commerce-city/)</t>
  </si>
  <si>
    <r>
      <rPr>
        <u/>
        <sz val="11"/>
        <color rgb="FF000000"/>
        <rFont val="Times New Roman"/>
      </rPr>
      <t xml:space="preserve">https://www.colorado.gov/pacific/cdphe/pfcs
</t>
    </r>
    <r>
      <rPr>
        <u/>
        <sz val="11"/>
        <color rgb="FF1155CC"/>
        <rFont val="Times New Roman"/>
      </rPr>
      <t>https://westwaterhydro.com/colorado-pfas-surface-and-groundwater-standards-development-underway/</t>
    </r>
  </si>
  <si>
    <t xml:space="preserve">Yes - GAC filtration technology was installed in 2019 and SAWSD is continuing to evaluate the effectiveness and efficiency of the treatment technology. </t>
  </si>
  <si>
    <t>https://drive.google.com/drive/folders/1BBYzdZyFeI5obnUwYsphdk6aBTPX_-s3</t>
  </si>
  <si>
    <t>https://drive.google.com/drive/u/0/folders/1Lx4Q8UHeagYWHK5YMYk-CPPtw9a7JwUL</t>
  </si>
  <si>
    <t>JZ column S</t>
  </si>
  <si>
    <t>City of Fountain</t>
  </si>
  <si>
    <t xml:space="preserve">Colorado </t>
  </si>
  <si>
    <t>Fountain, El Paso County, Colorado</t>
  </si>
  <si>
    <t>Contamination by AFFF used at military bases and the Colorado Springs Airport. Peterson AFB from the late 1970s until early 1990s</t>
  </si>
  <si>
    <t xml:space="preserve">Military, Civilian Airport </t>
  </si>
  <si>
    <t>https://www.ewg.org/research/teflon-chemical-harmful-smallest-doses/pfoa-found-94-public-water-systems-27-states</t>
  </si>
  <si>
    <t>City of Fountain [2013]:
 -PFOA = ND-40 ppt 
 -PFOS = ND-100 ppt 
(UCMR3, 2015) https://www.epa.gov/dwucmr/occurrence-data-unregulated-contaminant-monitoring-rule</t>
  </si>
  <si>
    <t>The City of Fountain shut down its drinking water wells in October 2015 upon the discovery of PFAS chemicals in the water system by the U.S. EPA (City of Fountain, Accessed 6.3.2020). Tests of three water systems, including Fountain, Security and Widefield found PFOA and PFOS chemicals present in the water districts (Elliott, 2016).</t>
  </si>
  <si>
    <t>Federal (EPA)</t>
  </si>
  <si>
    <r>
      <rPr>
        <sz val="11"/>
        <color rgb="FF000000"/>
        <rFont val="Times New Roman"/>
      </rPr>
      <t>As of August 2, 2017, two GAC Water Treatment units have been installed in the City of Fountain's Water System. Both of these units were funded and provided by the U.S. Air Force (</t>
    </r>
    <r>
      <rPr>
        <i/>
        <sz val="11"/>
        <color rgb="FF000000"/>
        <rFont val="Times New Roman"/>
      </rPr>
      <t>City of Fountain, Accessed 6.4.2020</t>
    </r>
    <r>
      <rPr>
        <sz val="11"/>
        <color rgb="FF000000"/>
        <rFont val="Times New Roman"/>
      </rPr>
      <t>). In July, 2019, the city began construction on a new water treatment facility. This $7 million project was under the direction of the U.S. Army Corps of Engineers (</t>
    </r>
    <r>
      <rPr>
        <i/>
        <sz val="11"/>
        <color rgb="FF000000"/>
        <rFont val="Times New Roman"/>
      </rPr>
      <t>City of Fountain, 7.10.2019</t>
    </r>
    <r>
      <rPr>
        <sz val="11"/>
        <color rgb="FF000000"/>
        <rFont val="Times New Roman"/>
      </rPr>
      <t>)
State Action: With the 2020 Sampling Project, public water systems will be able to sample their drinking water at no expense (funds coming from the Colorado Department of Public Health &amp; Environment) (CDPHE, 2020).</t>
    </r>
  </si>
  <si>
    <r>
      <rPr>
        <sz val="11"/>
        <color rgb="FF000000"/>
        <rFont val="Times New Roman"/>
      </rPr>
      <t>In January 2020, a bill (House Bill 119) was introduced in the state legislature which targeted the regulation of Perfluoroalkly and Polyfluoroalkyl substances in Colorado. Following the conclusion of the bills first hearing in March 2020, several elements of the bill were removed, reducing the strength of the bill in regards to prohibiting the use of toxic PFAS chemicals. For example, the bill states that certain facilities may continue to use toxic firefighting foam for training and testing (</t>
    </r>
    <r>
      <rPr>
        <i/>
        <sz val="11"/>
        <color rgb="FF000000"/>
        <rFont val="Times New Roman"/>
      </rPr>
      <t>Clark, 2020</t>
    </r>
    <r>
      <rPr>
        <sz val="11"/>
        <color rgb="FF000000"/>
        <rFont val="Times New Roman"/>
      </rPr>
      <t>).</t>
    </r>
  </si>
  <si>
    <t>The Colorado School of Public Health and Colorado School of Mines released preliminary results from their studies on PFAS in the area's drinking water. “Before we didn’t know — we were just a bunch of complaining citizens,” Rosenbaum said. “But now we have scientific studies. I’d like to say we were right.” (https://gazette.com/nowall/blood-tests-show-southern-el-paso-county-residents-have-high-levels-of-toxic-chemicals-from/article_2716b95a-ff29-11e8-afbf-07c5412b01bc.html)</t>
  </si>
  <si>
    <t xml:space="preserve">PFOA: 12 samples taken in 2013 with 9 detections, results ranging ND-40 ppt 
PFOS: 12 samples taken in 2013 with 4 detections, results ranging ND-100 ppt 
PFHxS: 12 samples taken in 2013 with 10 detections, results ranging ND-190 ppt
PFHpA: 12 samples taken in 2013 with 5 detections, results ranging ND-20 ppt </t>
  </si>
  <si>
    <r>
      <rPr>
        <u/>
        <sz val="11"/>
        <color rgb="FF000000"/>
        <rFont val="Times New Roman"/>
      </rPr>
      <t xml:space="preserve">https://www.fountaincolorado.org/government/city_departments___divisions/utilities/utilities_departments/water/water_quality
</t>
    </r>
    <r>
      <rPr>
        <u/>
        <sz val="11"/>
        <color rgb="FF1155CC"/>
        <rFont val="Times New Roman"/>
      </rPr>
      <t>https://www.colorado.gov/pacific/cdphe/pfcs
https://westwaterhydro.com/colorado-pfas-surface-and-groundwater-standards-development-underway/</t>
    </r>
  </si>
  <si>
    <t xml:space="preserve">In progress- El Paso County, CO was one of several communities selected by the CDC tp participate in exposure assessments, where PFAS levels in an individual will examined through urine and blood sampling (Lloyd, 2019). </t>
  </si>
  <si>
    <t>https://drive.google.com/drive/folders/1ESeZczfdbqIqQkHkvo8ceGLdukvjrdGx</t>
  </si>
  <si>
    <t>JZ column Q</t>
  </si>
  <si>
    <t xml:space="preserve">Colorado Springs Utilities </t>
  </si>
  <si>
    <t>In 2019 testing conducted by the EWG, PFBA was found present in the Colorado Springs Drinking Water System. PFAS chemicals had not been previously reported in the drinking water system, due to the levels being below the reporting limit of 10 ppt. In the the systems 2019 Drinking Water Quality Report, no PFAS chemicals were reported stating "Colorado Springs Utilities has not detected these compounds at our water treatment facilities abovethe method reporting limit of 10 ppt" (Colorado Springs Utilities, 2019)</t>
  </si>
  <si>
    <t>Private (EWG)</t>
  </si>
  <si>
    <r>
      <rPr>
        <sz val="11"/>
        <color rgb="FF000000"/>
        <rFont val="Times New Roman"/>
      </rPr>
      <t xml:space="preserve">State Action: With the 2020 Sampling Project, public water systems will be able to sample their drinking water at no expense (funds coming from the Colorado Department of Public Health &amp; Environment) </t>
    </r>
    <r>
      <rPr>
        <i/>
        <sz val="11"/>
        <color rgb="FF000000"/>
        <rFont val="Times New Roman"/>
      </rPr>
      <t xml:space="preserve">(CDPHE, 2020). </t>
    </r>
    <r>
      <rPr>
        <sz val="11"/>
        <color rgb="FF000000"/>
        <rFont val="Times New Roman"/>
      </rPr>
      <t>The Colorado Department of Public Health and Environment (CDPHE) is in the process of developing PFAS “Narrative Standards” that will set limits for PFOA, PFOS, PFNA, PFHxS, and PFBS in surface water and groundwater. These standards will also group the contaminats according to their comparative toxicity levels, set requirements for analytical processes, and recommend procedures when it comes to sampling, obtaining permits, and cleanup actions (Westwater Hydrology, 2020). The Narrative Policy was submitted to the Water Quality Commission, where the Comission will review the policy after obtaining a round of stakeholder comments. As a result of the COVID-19 pandemic, deadlines for the policy have been extended past their original dates, with the administrative action hearing to take place on July 13-14, 2020 (</t>
    </r>
    <r>
      <rPr>
        <i/>
        <sz val="11"/>
        <color rgb="FF000000"/>
        <rFont val="Times New Roman"/>
      </rPr>
      <t>CDPHE, 2020</t>
    </r>
    <r>
      <rPr>
        <sz val="11"/>
        <color rgb="FF000000"/>
        <rFont val="Times New Roman"/>
      </rPr>
      <t>).</t>
    </r>
  </si>
  <si>
    <r>
      <rPr>
        <sz val="11"/>
        <color rgb="FF000000"/>
        <rFont val="Times New Roman"/>
      </rPr>
      <t>In January 2020, a bill (House Bill 119) was introduced in the state legislature which targeted the regulation of Perfluoroalkly and Polyfluoroalkyl substances in Colorado. Following the conclusion of the bills first hearing in March 2020, several elements of the bill were removed, reducing the strength of the bill in regards to prohibiting the use of toxic PFAS chemicals. For example, the bill states that certain facilities may continue to use toxic firefighting foam for training and testing (</t>
    </r>
    <r>
      <rPr>
        <i/>
        <sz val="11"/>
        <color rgb="FF000000"/>
        <rFont val="Times New Roman"/>
      </rPr>
      <t>Clark, 2020</t>
    </r>
    <r>
      <rPr>
        <sz val="11"/>
        <color rgb="FF000000"/>
        <rFont val="Times New Roman"/>
      </rPr>
      <t>).</t>
    </r>
  </si>
  <si>
    <t>In Colorado Springs, environmental groups are doubting the quality of water downstream of two coal power plants. After the city utility board voted to decommission these plants by 2035, environmental groups are pushing back because they do not think that is soon enough. "“Right now, it’s an unknown if it’s in our water, so prove it,” said Midway resident Liz Rosenbaum. “We are not sitting by and let this happen.” (https://www.fox21news.com/news/local/colorado-spring-utilities-disputes-protesters-argument-about-drinking-water-contamination/)</t>
  </si>
  <si>
    <r>
      <rPr>
        <sz val="11"/>
        <color rgb="FF000000"/>
        <rFont val="Times New Roman"/>
      </rPr>
      <t xml:space="preserve">Testing conducted by the Air Force Academy in January 2020 showed that the PFAS "chemicals [had] not reached the installation boundary and there [had] been little to no movement" of the chemicals from the on-site groundwater contamination to nearby drinking water wells, according to Col. Brian Hartless, 10th Air Base Wing Commander. PFAS levels in the sampled drinking water wells were found to be either well below or in the non-detectabke range </t>
    </r>
    <r>
      <rPr>
        <i/>
        <sz val="11"/>
        <color rgb="FF000000"/>
        <rFont val="Times New Roman"/>
      </rPr>
      <t>(Keith, 2020).</t>
    </r>
  </si>
  <si>
    <t>https://www.colorado.gov/pacific/cdphe/pfcs
https://westwaterhydro.com/colorado-pfas-surface-and-groundwater-standards-development-underway/</t>
  </si>
  <si>
    <t>Security WSD</t>
  </si>
  <si>
    <t>El Paso County, Colorado</t>
  </si>
  <si>
    <t>Security WSD [2014]:
 -PFOS = ND-1,300 ppt 
 -PFOA= ND-90 ppt 
(UCMR3, 2015) https://www.epa.gov/dwucmr/occurrence-data-unregulated-contaminant-monitoring-rule</t>
  </si>
  <si>
    <t xml:space="preserve">2,200 ppt </t>
  </si>
  <si>
    <t>In regular testing conducted by the EPA, PFAS chemicals were discovered in the city of Fountain's drinking water system. Tests of three water systems, including Fountain, Security and Widefield found PFOA and PFOS chemicals present in the water districts (Elliott, 2016).</t>
  </si>
  <si>
    <t>State Action: With the 2020 Sampling Project, public water systems will be able to sample their drinking water at no expense (funds coming from the Colorado Department of Public Health &amp; Environment) (CDPHE, 2020).</t>
  </si>
  <si>
    <r>
      <rPr>
        <sz val="11"/>
        <color rgb="FF000000"/>
        <rFont val="Times New Roman"/>
      </rPr>
      <t>In January 2020, a bill (House Bill 119) was introduced in the state legislature which targeted the regulation of Perfluoroalkly and Polyfluoroalkyl substances in Colorado. Following the conclusion of the bills first hearing in March 2020, several elements of the bill were removed, reducing the strength of the bill in regards to prohibiting the use of toxic PFAS chemicals. For example, the bill states that certain facilities may continue to use toxic firefighting foam for training and testing (</t>
    </r>
    <r>
      <rPr>
        <i/>
        <sz val="11"/>
        <color rgb="FF000000"/>
        <rFont val="Times New Roman"/>
      </rPr>
      <t>Clark, 2020</t>
    </r>
    <r>
      <rPr>
        <sz val="11"/>
        <color rgb="FF000000"/>
        <rFont val="Times New Roman"/>
      </rPr>
      <t>).</t>
    </r>
  </si>
  <si>
    <t xml:space="preserve">PFBS: 38 samples taken in 2014 with 4 detections, results ranging ND-150 ppt 
PFHpA: 38 samples taken in 2014 with 34 detections, results ranging ND-70 ppt 
PFHxS: 38 samples taken in 2014 with 36 detections, results ranging ND-590
PFOS: 38 samples taken in 2014 with 35 detections, results ranging ND-1,300 ppt 
PFOA: 38 samples taken in 2014 with 34 detections, results ranging ND-90 ppt </t>
  </si>
  <si>
    <r>
      <rPr>
        <sz val="11"/>
        <color rgb="FF000000"/>
        <rFont val="Times New Roman"/>
      </rPr>
      <t>In March 2019, the Security Water District, along with the Pikes Peak Community Foundation filed a lawsuit against the federal government for at least $18.3 million. The lawsuit claims that the Air Force knowingly polluted the water supply with PFAS chemicals as a result of AFFF use and inadequate disposal of PFAS (</t>
    </r>
    <r>
      <rPr>
        <i/>
        <sz val="11"/>
        <color rgb="FF000000"/>
        <rFont val="Times New Roman"/>
      </rPr>
      <t>The Associated Press AirForceTimes, 2019</t>
    </r>
    <r>
      <rPr>
        <sz val="11"/>
        <color rgb="FF000000"/>
        <rFont val="Times New Roman"/>
      </rPr>
      <t xml:space="preserve">)
</t>
    </r>
  </si>
  <si>
    <t>LB (all info present in columns)</t>
  </si>
  <si>
    <t>Widefield WSD</t>
  </si>
  <si>
    <t>Widefield WSD [2013-2014]:
 -PFOA = ND-48 ppt 
 -PFOS = ND-210 ppt 
(UCMR3, 2015) https://www.epa.gov/dwucmr/occurrence-data-unregulated-contaminant-monitoring-rule</t>
  </si>
  <si>
    <t xml:space="preserve">258 ppt </t>
  </si>
  <si>
    <r>
      <rPr>
        <sz val="11"/>
        <color rgb="FF000000"/>
        <rFont val="Times New Roman"/>
      </rPr>
      <t>In January 2020, a bill (House Bill 119) was introduced in the state legislature which targeted the regulation of Perfluoroalkly and Polyfluoroalkyl substances in Colorado. Following the conclusion of the bills first hearing in March 2020, several elements of the bill were removed, reducing the strength of the bill in regards to prohibiting the use of toxic PFAS chemicals. For example, the bill states that certain facilities may continue to use toxic firefighting foam for training and testing (</t>
    </r>
    <r>
      <rPr>
        <i/>
        <sz val="11"/>
        <color rgb="FF000000"/>
        <rFont val="Times New Roman"/>
      </rPr>
      <t>Clark, 2020</t>
    </r>
    <r>
      <rPr>
        <sz val="11"/>
        <color rgb="FF000000"/>
        <rFont val="Times New Roman"/>
      </rPr>
      <t>).</t>
    </r>
  </si>
  <si>
    <t>PFHpA: 8 samples taken in 2013 with 4 detections, results ranging ND-19 ppt; 9 samples taken in 2014 with 5 detections, results ranging ND-24 ppt 
PFHxS: 8 samples taken in 2013 with 6 detections, results ranging ND-220 ppt; 9 samples taken in 2014 with 5 detections, results ranging ND-330 ppt 
PFOS: 8 samples taken in 2013 with 1 detection of 42 ppt; 9 samples taken in 2014 with 5 detections, results ranging ND-210 ppt 
PFOA: 8 samples taken in 2013 with 4 detections, results ranging ND-37 ppt; 9 samples taken in 2014 with with 5 detections, results ranging ND-48 ppt</t>
  </si>
  <si>
    <t>Safe Water Widefield</t>
  </si>
  <si>
    <t>https://drive.google.com/drive/u/0/folders/1f7XYa9RoSbHX7urwYNkEK0t1MXUU5D2Y</t>
  </si>
  <si>
    <t>JZ *no new infomation found on this date</t>
  </si>
  <si>
    <t>Bethel System</t>
  </si>
  <si>
    <t>Bethel, Fairfield County, Connecticut</t>
  </si>
  <si>
    <t>https://www.aquarionwater.com/water-quality/learn-about-pfas/ct-pfas-faqs</t>
  </si>
  <si>
    <t>https://www.aquarionwater.com/docs/default-source/pfas-documents/ct-reports/bethel-march-2020.pdf?sfvrsn=4dcfad15_2</t>
  </si>
  <si>
    <t>[2019] = 9 ppt</t>
  </si>
  <si>
    <t>[2019] = 9 ppt (PFOA+PFOS)</t>
  </si>
  <si>
    <t>https://www.aquarionwater.com/water-quality/learn-about-pfas</t>
  </si>
  <si>
    <t>https://drive.google.com/drive/u/0/folders/165CakSMV2-00nyl8S9kyGCCl4JfNfsjI</t>
  </si>
  <si>
    <t>Bridgeport Metro System</t>
  </si>
  <si>
    <t>Bridgeport, Fairfield County, Connecticut</t>
  </si>
  <si>
    <t>https://www.aquarionwater.com/docs/default-source/pfas-documents/ct-reports/bridgeport-metro-march-2020.pdf?sfvrsn=422b0a24_2</t>
  </si>
  <si>
    <t>[2019] = 13 ppt (PFOA+PFOS+PFHxS)</t>
  </si>
  <si>
    <t>Encompasses Easton, Fairfield, Monroe, Newtown, Norwalk-Saugatuck Shores, Redding, Shelton, Stratford, Trumbull, Weston, Westport and Wilton</t>
  </si>
  <si>
    <t>Brookfield System</t>
  </si>
  <si>
    <t>Brookfield, Fairfield County, Connecticut</t>
  </si>
  <si>
    <t>https://www.aquarionwater.com/docs/default-source/pfas-documents/ct-reports/brookfield-march-2020.pdf?sfvrsn=34c31c1f_6</t>
  </si>
  <si>
    <t>[2019] = 19 ppt</t>
  </si>
  <si>
    <t>[2019] = 26 ppt (PFOA+PFOS+PFHpA+PFHxS)</t>
  </si>
  <si>
    <t>Danbury System</t>
  </si>
  <si>
    <t>Danbury, Fairfield County, Connecticut</t>
  </si>
  <si>
    <t>https://www.aquarionwater.com/docs/default-source/pfas-documents/ct-reports/danbury-march-2020.pdf?sfvrsn=162bbd11_6</t>
  </si>
  <si>
    <t>[Feb 2020] = 22 ppt</t>
  </si>
  <si>
    <t>[Feb 2020] = 34 ppt (PFOA+PFOS+PFHpA+PFHxS+PFBS)</t>
  </si>
  <si>
    <t>Darien System</t>
  </si>
  <si>
    <t>Darien, Fairfield County, Connecticut</t>
  </si>
  <si>
    <t>https://www.aquarionwater.com/docs/default-source/pfas-documents/ct-reports/darien-march-2020.pdf?sfvrsn=b7f7302d_2</t>
  </si>
  <si>
    <t>[2019] = 5 ppt</t>
  </si>
  <si>
    <t>[2019] = 7 ppt (PFOA+PFHpA)</t>
  </si>
  <si>
    <t>Greenwich</t>
  </si>
  <si>
    <t>Greenwich, Connecticut</t>
  </si>
  <si>
    <t>Civilian Airport</t>
  </si>
  <si>
    <t>Firefighting foam used at Westchester County Airport in New York state.</t>
  </si>
  <si>
    <t>https://www.lmtonline.com/local/article/Contaminated-water-found-in-Greenwich-wells-near-12832976.php</t>
  </si>
  <si>
    <t>After the discovery of PFAS in public water wells near Westchester County Airport in New York, Connecticut DPH, DEEP and EPA initiated precautionary sampling of drinking water at seven public drinking water systems and eight private wells in Greenwich during the month of February, 2018. (Greenwich Dept of Health 4.13.2018)</t>
  </si>
  <si>
    <t xml:space="preserve">Two of the eight private well water supplies tested in Feb 2018 did exceed the State’s Drinking Water Action Level and homeowners were advised not to drink their water. (Greenwich Dept of Health 4.13.2018)
</t>
  </si>
  <si>
    <t>https://drive.google.com/drive/u/1/folders/1bOPSU17q79314Mc1QZnel-l5MARcc5TI</t>
  </si>
  <si>
    <t>Greenwich System</t>
  </si>
  <si>
    <t>Greenwich, Fairfield County, Connecticut</t>
  </si>
  <si>
    <t>https://www.aquarionwater.com/docs/default-source/pfas-documents/ct-reports/greenwich-march-2020.pdf?sfvrsn=c56fc388_2</t>
  </si>
  <si>
    <t>[2019] = 6 ppt</t>
  </si>
  <si>
    <t>[2019] = 8 ppt (PFOA+PFHpA)</t>
  </si>
  <si>
    <t>Lakeville / Salisbury System</t>
  </si>
  <si>
    <t>Lakeville / Salisbury, Litchfield County, Connecticut</t>
  </si>
  <si>
    <t>https://www.aquarionwater.com/docs/default-source/pfas-documents/ct-reports/lakeville-salisbury-march-2020.pdf?sfvrsn=563d28c1_2</t>
  </si>
  <si>
    <t>[2019] = 3 ppt</t>
  </si>
  <si>
    <t>[2019] = 3 ppt (PFOA)</t>
  </si>
  <si>
    <t>Lebanon System</t>
  </si>
  <si>
    <t>Lebanon, New London County, Connecticut</t>
  </si>
  <si>
    <t>https://www.aquarionwater.com/docs/default-source/pfas-documents/ct-reports/lebanon-march-2020.pdf?sfvrsn=4248d5d8_2</t>
  </si>
  <si>
    <t>New Canaan System</t>
  </si>
  <si>
    <t>New Canaan, Litchfield County, Connecticut</t>
  </si>
  <si>
    <t>https://www.aquarionwater.com/docs/default-source/pfas-documents/ct-reports/new-canaan-march-2020.pdf?sfvrsn=9d9aeeea_2</t>
  </si>
  <si>
    <t>New Fairfield System</t>
  </si>
  <si>
    <t>New Fairfield, Fairfield County, Connecticut</t>
  </si>
  <si>
    <t>https://www.aquarionwater.com/docs/default-source/pfas-documents/ct-reports/new-fairfield-march-2020.pdf?sfvrsn=6fe193cd_6</t>
  </si>
  <si>
    <t>[2019] = 27 ppt</t>
  </si>
  <si>
    <t>[2019] = 34 ppt (PFOA+PFOS+PFHxS+PFBS)</t>
  </si>
  <si>
    <t>New Milford System</t>
  </si>
  <si>
    <t>New Milford, Litchfield County, Connecticut</t>
  </si>
  <si>
    <t>https://www.aquarionwater.com/docs/default-source/pfas-documents/ct-reports/new-milford-march-2020.pdf?sfvrsn=5196ae14_2</t>
  </si>
  <si>
    <t>Newtown System</t>
  </si>
  <si>
    <t>Newtown, Fairfield County, Connecticut</t>
  </si>
  <si>
    <t>https://www.aquarionwater.com/docs/default-source/pfas-documents/ct-reports/newtown-march-2020.pdf?sfvrsn=45524882_2</t>
  </si>
  <si>
    <t>Ridgefield System</t>
  </si>
  <si>
    <t>Ridgefield, Fairfield County, Connecticut</t>
  </si>
  <si>
    <t>https://www.aquarionwater.com/docs/default-source/pfas-documents/ct-reports/ridgefield-march-2020.pdf?sfvrsn=ddb868dd_6</t>
  </si>
  <si>
    <t>[2019] = 14 ppt</t>
  </si>
  <si>
    <t>[2019] = 21 ppt (PFOA+PFOS+PFHpA+PFHxS)</t>
  </si>
  <si>
    <t>Simsbury / Granby / East Granby System</t>
  </si>
  <si>
    <t>Simsbury / Granby / East Granby, Hartford County, Connecticut</t>
  </si>
  <si>
    <t>https://www.aquarionwater.com/docs/default-source/pfas-documents/ct-reports/simsbury-granby-east-granby-march-2020.pdf?sfvrsn=5d1cf044_2</t>
  </si>
  <si>
    <t>[2019] = 5 ppt (PFOA)</t>
  </si>
  <si>
    <t>Stamford System</t>
  </si>
  <si>
    <t>Stamford, Fairfield County, Connecticut</t>
  </si>
  <si>
    <t>https://www.aquarionwater.com/docs/default-source/pfas-documents/ct-reports/stamford-march-2020.pdf?sfvrsn=a13e9da_2</t>
  </si>
  <si>
    <t>[2019] = 4 ppt</t>
  </si>
  <si>
    <t>[2019] = 6 ppt (PFOA+PFHpA)</t>
  </si>
  <si>
    <t>Stonington System</t>
  </si>
  <si>
    <t>Stonington, New London County, Connecticut</t>
  </si>
  <si>
    <t>https://www.aquarionwater.com/docs/default-source/pfas-documents/ct-reports/stonington-march-2020.pdf?sfvrsn=3d669fa7_2</t>
  </si>
  <si>
    <t>Washington System</t>
  </si>
  <si>
    <t>Washington, Litchfield County, Connecticut</t>
  </si>
  <si>
    <t>https://www.aquarionwater.com/docs/default-source/pfas-documents/ct-reports/washington-march-2020.pdf?sfvrsn=6e6593f5_2</t>
  </si>
  <si>
    <t>[2019] = 8 ppt</t>
  </si>
  <si>
    <t>[2019] = 8 ppt (PFOA+PFOS)</t>
  </si>
  <si>
    <t>Wolcott System</t>
  </si>
  <si>
    <t>Wolcott, New Haven County, Connecticut</t>
  </si>
  <si>
    <t>https://www.aquarionwater.com/docs/default-source/pfas-documents/ct-reports/wolcott-march-2020.pdf?sfvrsn=a3f1bfbe_2</t>
  </si>
  <si>
    <t>[2019] = 10 ppt</t>
  </si>
  <si>
    <t>[2019] = 10 ppt (PFOA+PFOS)</t>
  </si>
  <si>
    <t>Woodbury System</t>
  </si>
  <si>
    <t>Woodbury, Litchfield County, Connecticut</t>
  </si>
  <si>
    <t>https://www.aquarionwater.com/docs/default-source/pfas-documents/ct-reports/woodbury-march-2020.pdf?sfvrsn=bdca4c07_2</t>
  </si>
  <si>
    <t>[2019] = 11 ppt</t>
  </si>
  <si>
    <t>[2019] = 11 ppt (PFOA+PFOS)</t>
  </si>
  <si>
    <t xml:space="preserve">Artesian Water Company </t>
  </si>
  <si>
    <t xml:space="preserve">Wilmington, New Castle County, Delaware </t>
  </si>
  <si>
    <t>New Castle County Airport / ANGB use of firefighting foams.</t>
  </si>
  <si>
    <t>Military, Civilian Airport</t>
  </si>
  <si>
    <t>Artesian Water Co. system (drinking water): 
 -PFOA: 140 ppt [2014]
 -PFOS: 933 - 1,800 ppt [2014]</t>
  </si>
  <si>
    <t>1,940 ppt</t>
  </si>
  <si>
    <t xml:space="preserve">As part of the federal UCMR3, Artesian Water Company monitored for the presence of an EPA selected group of 28 unregulated drinking water contaminants. In 2014, the samples showed that the Wilmington Manor 3 Treatment Plant exceeded the federal provisional health advisory for PFAS. </t>
  </si>
  <si>
    <t>Artesian Water Co: The Wilmington Manor 3 Water Treatment Plant has been removed from service until appropriate treatment for PFOS is installed. https://dnrec.alpha.delaware.gov/waste-hazardous/remediation/pfas/</t>
  </si>
  <si>
    <t>Part of Rob Bilott's class action suit (Rich, 2016)</t>
  </si>
  <si>
    <t>Artesian is working with the state to determine the source of the contamination and will return the plant to service once the appropriate treatment for PFOS is installed. Artesian uses water from a variety of treatment plants and residents' water service will remain unchanged. (Artesian Water Company, 6.12.2014)</t>
  </si>
  <si>
    <t>https://drive.google.com/drive/folders/1m_FDejMxlTwDzsPRA0DPAk-HX6X3JzMO</t>
  </si>
  <si>
    <t>https://drive.google.com/drive/folders/150_eM_tjmVZVPeP_TAG4wi7bZRPNmSlc</t>
  </si>
  <si>
    <t>Blades</t>
  </si>
  <si>
    <t>Blades, Sussex County, Delaware</t>
  </si>
  <si>
    <t>Likely Procino Plating facility</t>
  </si>
  <si>
    <t>https://blades.delaware.gov/files/2018/02/Town-of-Blades-drinking-water-factsheet-2.pdf</t>
  </si>
  <si>
    <t xml:space="preserve">Blades municipal wells - drinking water [2018]:
 -PFOS+PFOA= 96-187 ppt 
(DNREC, 2.15.2018)
 Blades finished water after GAC filtration - drinking water [2018]:
 -PFOA/PFOS= 3.4 ppt 
(Lauria - Delaware Online, 3.1.2018)
</t>
  </si>
  <si>
    <t>187 ppt 
Source: (DNREC - 3.2019)</t>
  </si>
  <si>
    <t>Blades municipal drinking water [Feb 2018] = 187 ppt PFOS + PFOA
Source: (DNREC -  2.15.2018)</t>
  </si>
  <si>
    <t>Blades was selected for sampling in 2017 as part of a statewide, EPA funded effort to locate sites that could have PFAS contamination. All three of the town's drinking water wells had contaminations above 70 ppt when sampled. (Chase - 2.9.2018)</t>
  </si>
  <si>
    <r>
      <rPr>
        <u/>
        <sz val="11"/>
        <color rgb="FF1155CC"/>
        <rFont val="Times New Roman"/>
      </rPr>
      <t xml:space="preserve">https://semspub.epa.gov/work/HQ/199549.pdf
</t>
    </r>
    <r>
      <rPr>
        <sz val="11"/>
        <rFont val="Times New Roman"/>
      </rPr>
      <t xml:space="preserve">The DNREC, DPH, and Delaware National Guard providing bottled water to affected residents. DNREC is working to obtain temporary carbon treatment system to remove PFCs and ensure Blades drinking water is below the human health advisory level. (DNREC - 2.15.2018)
</t>
    </r>
  </si>
  <si>
    <t>In June 2019  five Sussex County residents sued Chemours, Dupont, 3M, and a metal plating company for high levels of perfluoroalkyl and polyfluoroalkyl substances in their blood, coming from contaminated water in their communities. Their lawsuit seeks to become certified as a class-action. (Associated Press - 6.5.2019) Proposed Superfund site (2019).</t>
  </si>
  <si>
    <t>6 of 44 tested private wells detected PFAS above 70 ppt (DNREC 2.15.2018)</t>
  </si>
  <si>
    <t xml:space="preserve">Procino Plating has been cited several times for violations of hazardous waste management and was subject of a fed. criminal investigation in 2010; sentenced to five years’ probation for violating the Clean Water Act. (Chase - Delaware State News - 2.9.2018)
</t>
  </si>
  <si>
    <t>https://blades.delaware.gov/2018/02/09/blades-drinking-water/</t>
  </si>
  <si>
    <t>Yes - DNREC and DPH provided bottled water to Town of Blades and area residents on Feb 9, 2018. Drinking water will be provided until all the EPA provides results for private wells being sampled in the area. (DNREC 2.15.2018)</t>
  </si>
  <si>
    <t>https://drive.google.com/drive/u/1/folders/1KNQtjfD1k7p82SbRk87gN1N1Ho04t1lt</t>
  </si>
  <si>
    <t>Suez Water Development</t>
  </si>
  <si>
    <t>Deleware</t>
  </si>
  <si>
    <t>Suez Water Delaware system [2014]: 
 -PFOA = ND-49.9 ppt 
(EWG Tapwater Database, 2020) https://static.ewg.org/reports/2020/pfas-testing-report/EWG_PFAS-TW_Appendix_C06.pdf?_ga=2.44374509.815135581.1579791872-1565020647.1578497869</t>
  </si>
  <si>
    <t xml:space="preserve">49.9 ppt </t>
  </si>
  <si>
    <t xml:space="preserve">United Water Delaware </t>
  </si>
  <si>
    <t>United Water Delaware system (drinking water): 
 -PFOA: ND-50 ppt [2014] 
(UCMR3, 2015) https://www.epa.gov/dwucmr/occurrence-data-unregulated-contaminant-monitoring-rule</t>
  </si>
  <si>
    <t>Newark Water Department</t>
  </si>
  <si>
    <t xml:space="preserve">Deleware </t>
  </si>
  <si>
    <t xml:space="preserve">Newark, New Castle County, Delaware </t>
  </si>
  <si>
    <t>Newark Water Department [2014-2015]:
 - PFOA = 21 ppt 
(UCMR3, 2015) https://www.epa.gov/dwucmr/occurrence-data-unregulated-contaminant-monitoring-rule</t>
  </si>
  <si>
    <r>
      <rPr>
        <sz val="11"/>
        <color rgb="FF000000"/>
        <rFont val="Times New Roman"/>
      </rPr>
      <t xml:space="preserve">A study conducted by the Centers for Disease Control and Prevention (CDC) and the Agency for Toxic Substances and Disease Registry (ATSDR) examined the blood of New Castle residents. Of those who participated, three specific PFAS chemicals were found at levels several times the national average (these chemicals being PFHxS, PFOS, PFOA and the national average established through a 2015/2016 National Health and Nutrition Examination Survey). PFHxS was found to be near 17 times the national average, PFOS more than 4 times the national average, and PFOA over 3 times the national average </t>
    </r>
    <r>
      <rPr>
        <i/>
        <sz val="11"/>
        <color rgb="FF000000"/>
        <rFont val="Times New Roman"/>
      </rPr>
      <t>(Schmidt, 2020).</t>
    </r>
  </si>
  <si>
    <t>City of DeFuniak Springs Water System</t>
  </si>
  <si>
    <t xml:space="preserve">DeFuniak Springs, Walton County, Florida </t>
  </si>
  <si>
    <t>City of DeFuniak Springs Water System [2014]:
 -PFOS = ND-40 ppt 
(UCMR3, 2015) https://www.epa.gov/dwucmr/occurrence-data-unregulated-contaminant-monitoring-rule</t>
  </si>
  <si>
    <t xml:space="preserve">40 ppt </t>
  </si>
  <si>
    <t>http://www.floridahealth.gov/environmental-health/hazardous-waste-sites/contaminant-facts/hw-pfas.html</t>
  </si>
  <si>
    <t xml:space="preserve">PFOS: 5 samples taken in 2013 (all ND); 5 samples taken in 2014, results ranging ND-40 ppt </t>
  </si>
  <si>
    <t>https://drive.google.com/drive/folders/16qN-m0G-ts0wK9rEv4lL2RupiuTGR1ws</t>
  </si>
  <si>
    <t>City of Lauderhill</t>
  </si>
  <si>
    <t xml:space="preserve">City of Lauderhill, Broward County, Florida </t>
  </si>
  <si>
    <t>City of Lauderhill [2014]:
 -PFOS = ND-49 ppt 
(UCMR3, 2015) https://www.epa.gov/dwucmr/occurrence-data-unregulated-contaminant-monitoring-rule</t>
  </si>
  <si>
    <t>PFOS: 2 samples taken in 2014 with 1 detection of 49 ppt</t>
  </si>
  <si>
    <t>https://drive.google.com/drive/folders/1QlhpX5XsKFSpR5G_EVB_H5pzDXUggnCZ</t>
  </si>
  <si>
    <t>City of Miami Beach</t>
  </si>
  <si>
    <t xml:space="preserve">City of Miami Beach, Miami-Dade County, Florida </t>
  </si>
  <si>
    <t xml:space="preserve">AFFF use at the Miami Dade College Fire Academy; AFFF use at Miami International Airport </t>
  </si>
  <si>
    <t xml:space="preserve">Civilian Airport; Fire Training Center </t>
  </si>
  <si>
    <t>https://www.miaminewtimes.com/news/miami-drinking-water-wells-contaminated-with-pfas-11574521#:~:text=The%20contamination%20came%20from%20aqueous,of%20Environmental%20Protection%20(DEP).</t>
  </si>
  <si>
    <t>City of Miami Beach [2014]:
 -PFOS = ND-58 ppt 
(UCMR3, 2015) https://www.epa.gov/dwucmr/occurrence-data-unregulated-contaminant-monitoring-rule
City of Miami Beach [2015]:
 -PFOS = ND-43 ppt 
(EWG Tapwater Database, 2020) https://static.ewg.org/reports/2020/pfas-testing-report/EWG_PFAS-TW_Appendix_C06.pdf?_ga=2.44374509.815135581.1579791872-1565020647.1578497869</t>
  </si>
  <si>
    <t xml:space="preserve">[2014] = 58 ppt
[2015] =  43 ppt </t>
  </si>
  <si>
    <t>7 monitoring wells on Miami Dade College's North Campus in October 2019 showed that the water was contaminated by PFAS levels greater than the EPA haelth advisory level of 70 ppt.
The use of AFFF foam has been confirmed at Miami International Airport.</t>
  </si>
  <si>
    <t xml:space="preserve">PFOS: 2 samples taken in 2014 with 1 detection of 58 ppt; 6 samples taken in 2015 with 1 detection of 43 ppt 
PFOA: 6 samples taken in 2015 with 1 detection of 43 ppt 
PFHpA: 2 samples taken in 2014 with 1 detection of 24 ppt; 6 samples taken in 2015 with 2 detections, results ranging ND-22 ppt </t>
  </si>
  <si>
    <t>JZ *no new information found on this date</t>
  </si>
  <si>
    <t>City of Miramar</t>
  </si>
  <si>
    <t xml:space="preserve">City of Miramar, Broward County, Florida </t>
  </si>
  <si>
    <t>linked to miami contamination sources?</t>
  </si>
  <si>
    <t>City of Miramar [2014]
 -PFOA = ND-21 ppt 
 -PFOS = ND-47 ppt 
(UCMR3, 2015) https://www.epa.gov/dwucmr/occurrence-data-unregulated-contaminant-monitoring-rule</t>
  </si>
  <si>
    <t xml:space="preserve">68 ppt </t>
  </si>
  <si>
    <t xml:space="preserve">PFOA: 4 sampels taken in 2014 with 1 detection of 21 ppt. 
PFOS: 4 samples taken in 2014 with 1 detection of 47 ppt </t>
  </si>
  <si>
    <t>City of North Miami</t>
  </si>
  <si>
    <t xml:space="preserve">City of North Miami, Miami-Dade County, Florida </t>
  </si>
  <si>
    <t xml:space="preserve">AFFF use at the Miami Dade College Fire Academy, AFFF use at Miami International Airport; additoinal potential sources include other military and federal facilities in the area with AFFF usage as well as local fire depts </t>
  </si>
  <si>
    <t xml:space="preserve">Military-Civilian Airports; Fire Training Center </t>
  </si>
  <si>
    <t>City of North Miami [2013-2014]:
 -PFOS =  50 ppt 
(UCMR3, 2015) https://www.epa.gov/dwucmr/occurrence-data-unregulated-contaminant-monitoring-rule</t>
  </si>
  <si>
    <t>City of Ocala</t>
  </si>
  <si>
    <t xml:space="preserve">City of Oscala, Marion County, Florida </t>
  </si>
  <si>
    <t>AFFF use at the Miami Dade College Fire Academy.</t>
  </si>
  <si>
    <t xml:space="preserve">Fire Academy </t>
  </si>
  <si>
    <t>https://www.tampabay.com/florida-politics/buzz/2019/01/03/florida-officials-delayed-telling-residents-about-bad-water/</t>
  </si>
  <si>
    <t>City of Ocala [2014-2015]:
 -PFOS = 50-51 ppt 
(UCMR3, 2015) https://www.epa.gov/dwucmr/occurrence-data-unregulated-contaminant-monitoring-rule</t>
  </si>
  <si>
    <t xml:space="preserve">51 ppt </t>
  </si>
  <si>
    <t xml:space="preserve">PFOA: 1 sample taken in 2014 (50 ppt); 1 sample taken in 2015 (51 ppt) 
PFHxS: 1 sample taken in 2014 (45 ppt); 1 sample taken in 2015 (53 ppt) </t>
  </si>
  <si>
    <t>Communities were alerted of elevated chemical levels four months after discovered.</t>
  </si>
  <si>
    <t>JZ columns E,F,G,S source: https://www.tampabay.com/florida-politics/buzz/2019/01/03/florida-officials-delayed-telling-residents-about-bad-water/</t>
  </si>
  <si>
    <t>City of Stuart Water Plant</t>
  </si>
  <si>
    <t xml:space="preserve">City of Stuart, Martin County, Florida </t>
  </si>
  <si>
    <t>Fire training</t>
  </si>
  <si>
    <t>https://www.tcpalm.com/story/news/local/shaping-our-future/2019/01/16/stuart-to-boost-ability-to-clean-chemicals-from-water-supply/2575681002/</t>
  </si>
  <si>
    <t>City of Stuart Water Plant [2014-2015]:
 -PFOA = 23 ppt 
 -PFOS = 140-180 ppt 
(UCMR3, 2015) https://www.epa.gov/dwucmr/occurrence-data-unregulated-contaminant-monitoring-rule</t>
  </si>
  <si>
    <t>203 ppt</t>
  </si>
  <si>
    <t>The city of Stuart filed a lawsuit against companies that manufacture AFFF, previously used by fire fighters. The city is seeking money for the damages of AFFF and PFAS.</t>
  </si>
  <si>
    <t>PFOS: 1 sample taken in 2014 with a detection of 180 ppt; 1 sample taken in 2015 with a detection of 140 ppt 
PFHxS: 1 sample taken in 2014 with a detection of 79 ppt; 1 sample taken in 2015 with a detection of 64 ppt 
PFNA: 1 sample taken in 2014 with a detection of 27 ppt; 1 sample taken in 2015 (ND)</t>
  </si>
  <si>
    <t>JZ columns F, G, O. source: https://www.tcpalm.com/story/news/local/shaping-our-future/2019/01/16/stuart-to-boost-ability-to-clean-chemicals-from-water-supply/2575681002/</t>
  </si>
  <si>
    <t>City of Zephyrhills</t>
  </si>
  <si>
    <t>City of Zephyrhills, Pasco County, Florida</t>
  </si>
  <si>
    <t>City of Zephyrhills [2014]: 
 -PFOA = 26 ppt 
 -PFOS = ND-160 ppt 
(UCMR3, 2015) https://www.epa.gov/dwucmr/occurrence-data-unregulated-contaminant-monitoring-rule</t>
  </si>
  <si>
    <t xml:space="preserve">186 ppt </t>
  </si>
  <si>
    <t xml:space="preserve">PFOS: 8 sampels taken in 2013 (all ND); 9 samples taken in 2014 with 2 detections, results ranging ND-160 ppt 
PFHXS:  8 sampels taken in 2013 (all ND); 9 samples taken in 2014 with 2 detections, results ranging ND-160 ppt 
PFHPA:  8 sampels taken in 2013 (all ND); 9 samples taken in 2014 with 1 detection, results ranging ND--17 ppt </t>
  </si>
  <si>
    <t>Emerald Coast Utilities Authority</t>
  </si>
  <si>
    <t xml:space="preserve">Pensacola, Escambia County, Florida </t>
  </si>
  <si>
    <t>ECUA wells contaminated by PFAS from 3M’s firefighting foam used at NAS Pensacola, and by waste disposal/manufacturing emissions at Solutia Chemical company’s Pensacola plant.</t>
  </si>
  <si>
    <t>https://pfasproject.com/escambia-county-florida/</t>
  </si>
  <si>
    <t>Emerald Coast Utilities Authority [2014]:
 -PFOA = ND-65 ppt
 -PFOS = ND-380 ppt 
(UCMR3, 2015) https://www.epa.gov/dwucmr/occurrence-data-unregulated-contaminant-monitoring-rule</t>
  </si>
  <si>
    <t xml:space="preserve">445 ppt </t>
  </si>
  <si>
    <t>PFOA: 50 samples taken in 2014 with with 3 detections, results ranging ND-65 ppt; 2 samples taken in 2015 (all ND)
PFOS: 50 samples taken in 2014 with 5 detections, results ranging ND-380 ppt; 2 samples taken in 2015 (all ND)
PFHxS: 50 samples taken in 2014 with 6 detections, results ranging ND-180 ppt; 2 sampels taken in 2015 (all ND)
PFHpA:50 samples taken in 2014 with 6 detections, results ranging ND-69 ppt; 2 samples taken in 2015 (all ND)</t>
  </si>
  <si>
    <t>HZ Column E, G</t>
  </si>
  <si>
    <t>FKAA</t>
  </si>
  <si>
    <t xml:space="preserve">Florida City, Miami-Dade County, Florida </t>
  </si>
  <si>
    <t>FKAA [2014]:
 -PFOS = 48-49 ppt 
(UCMR3, 2015) https://www.epa.gov/dwucmr/occurrence-data-unregulated-contaminant-monitoring-rule</t>
  </si>
  <si>
    <t xml:space="preserve">PFOS: 2 samples taken in 2014 with 2 detections (48 ppt &amp; 49 ppt)
</t>
  </si>
  <si>
    <t>MDWASA - Main System</t>
  </si>
  <si>
    <t xml:space="preserve">City of Miami, Miami-Dade County, Florida </t>
  </si>
  <si>
    <t>MDWASA - Main System [2015]:
 -PFOS = 43 ppt 
(UCMR3, 2015) https://www.epa.gov/dwucmr/occurrence-data-unregulated-contaminant-monitoring-rule</t>
  </si>
  <si>
    <t>Miami International Airport</t>
  </si>
  <si>
    <t>AFFF usage at Miami International Airport</t>
  </si>
  <si>
    <t>Miami International Airport [2013]:
 - PFOS = 47 ppt 
(UCMR3, 2015) https://www.epa.gov/dwucmr/occurrence-data-unregulated-contaminant-monitoring-rule</t>
  </si>
  <si>
    <t xml:space="preserve">47 ppt </t>
  </si>
  <si>
    <t>HZ Column E</t>
  </si>
  <si>
    <t>Satellite Beach / Cocoa Beach, Brevard County</t>
  </si>
  <si>
    <t>https://www.floridatoday.com/story/news/local/environment/2018/08/01/satellite-beach-cancer-water/877905002/</t>
  </si>
  <si>
    <t xml:space="preserve">Well at Cocoa Beach golf course - groundwater [July 2018]: 
 -PFOS+PFOA= 318 ppt 
Cocoa Beach- AFB Sanitary discharge - groundwater [July 2018]: 
 -PFOS+PFOA= 411ppt 
Cocoa Beach plant effluent - surface water [July 2018]:
-PFOS+PFOA= 426 ppt 
(Cocoa Beach, 7.16.2018)
Shallow residential wells in Cocoa Beach/Satellite Beach - groundwater [July 2018]:
 -PFOS+PFOA= 36.5-100.4 ppt 
Shallow residential wells in Titusville, Suntree, Palm Bay - groundwater [July 2018]:
 -PFOS+PFOA= 7.6-493.8 ppt 
(Waymer, 11.30.2018)
City of Cocoa Beach Water Reclamation Facility monitoring wells - groundwater [August 2018]:
-PFOS+PFOA= 531.4 ppt 
(Mead &amp; Hunt, 9.27.2018)
Satellite Beach monitoring wells - groundwater [Sept. 2018]:
 -PFOS+PFOA= 89 ppt  
(City of Satellite Beach, 12.18.2018)
</t>
  </si>
  <si>
    <t>531.4 ppt</t>
  </si>
  <si>
    <t>Julie Greenwalt, a Jacksonville oncologist and cancer survivor who graduated from Satellite High School, questioned whether local environmental exposures could have contributed to her cancer and dozens of other cancers in the area in recent years. They point to recent media reports and federal testing that showed high levels of fluorinated chemicals from firefighting foam in groundwater at Patrick Air Force Base. Hundreds have called Brevard County's health department to report their cancer cases, or have done so on a Facebook group focused on the topic. (Waymer, 7.18.2019)</t>
  </si>
  <si>
    <t>Community</t>
  </si>
  <si>
    <t xml:space="preserve">https://cms5.revize.com/revize/satellitebeach/Satellite%20Beach%20PFAS%20Water%20Sampling%20Memorandum%20Report_FINALDecember%202018.pdf
After residents brought up cancer cluster concerns, Sattelite Beach officials agreed to spend $9,000 to drill and sample groundwater monitoring wells across the city, and Brevard County Public Schools is paying $10,000 for an environmental consultant to test tap water samples from 13 school. The school tapwater tests found no PFAS detections. (Waymer, 7.18.2018)
In a Sept. 12, 2018 letter to Gov. Rick Scott, Rep. Thad Altman, R-Indialantic, asked the governor to direct the state health department to investigate the occurrence of cancers in the Satellite Beach area. According to the letter, "To date, more than 400 cancer cases from the past and present have been reported from individuals who lived in the greater Satellite Beach, Cocoa Beach, and South Patrick Shores area". (Waymer 9.28.2018)
In summer 2018, Brevard County contracted with Applied Ecology, to determine the level of PFAS chemicals throughout the county, spending $37,650 on the effort. (Waymer, 11.30.2018)
</t>
  </si>
  <si>
    <t>The city drilled and sampled 3 groundwater monitoring wells after an oncologist who graduated from Satellite High School had raised concerns about a possible cancer cluster. The level of public worry reached such a level that environmental activist Erin Brockovich visited the area in September 2018. (Waymer, 9.28.2018)</t>
  </si>
  <si>
    <t>The Florida Department of Health released a fact sheet stating that "Yes, it is ok to drink water in Satelite Beach near AFB. The drinking water in the Satellite Beach area is supplied by the drinking water plant in the City of Melbourne and Cocoa Beach is supplied by the City of Cocoa plant. Both utilities routinely test their water for several chemicals outlined in the EPA’s drinking water standards. They also tested for PFAS as part of an EPA study in 2013 and none was detected. Further, both utilities take water from wells far inland, and far from Patrick AFB," and " Yes water has been tested in schools located in Brevard County, a total of 13 schools have been tested for PFAS in water. Samples taken from schools showed no detection of PFOA and/or PFOS." (Florida Health, 2019)</t>
  </si>
  <si>
    <t>Satellite Beach Florida:
http://www.satellitebeach.org/residents_visitors/environmental_health.php</t>
  </si>
  <si>
    <t>https://drive.google.com/drive/folders/1RewPZSP5q5VAkXo3zWCexac8Tw8lvwrQ</t>
  </si>
  <si>
    <t>Stuart</t>
  </si>
  <si>
    <t xml:space="preserve">Civilian Airport, Fire Department </t>
  </si>
  <si>
    <t>Firefighting foam used during training drills at the Stuart fire department and airport (Smith - Sunshine State News - 1.18.2019)</t>
  </si>
  <si>
    <t xml:space="preserve">City of Stuart Water Plant - drinking water [2014]:
 -PFOS= 180 ppt 
(Daprile, 6.9.2017)
City of Stuart Water Plant - drinking water [2017]:
 -PFOS= 43 ppt 
(Daprile, 6.9.2017)
City of Stuart Water Plant [drinking water]:
-PFHxS: 79 ppt [2014], 64 ppt [2015]
-PFNA: 27 ppt [2014]
Source: (EWG's Tap Water Database )
</t>
  </si>
  <si>
    <t>180 ppt (PFOS only)
(Source: Daprile - TC Palm)</t>
  </si>
  <si>
    <t>Fire training facility monitoring well [groundwater]:
 -PFOS+PFOA: 34,000 ppt
(Source: McRoberts - WPTV - 1.16.2019)</t>
  </si>
  <si>
    <t>EPA tested for PFOS in 2014 and 2015 in the Town of Stuart's drinking water and results returned positive. (Daprile - TC Palm - 6.9.2017)</t>
  </si>
  <si>
    <t>The city shut off and three contaminated wells near the water treatment plant on Southeast Palm Beach Road. City's 2017-2018 budget allocates $600,000 for additional water treatment to remove chemicals. In early 2019, Stuart received a $2 million loan to upgrade their water filtration system. (Holsman - Treasure Coast Newspapers - 1.16.19)</t>
  </si>
  <si>
    <t>In October 2018, the city filed a federal lawsuit against several manufacturers of AFFF, seeking money damages arising from the groundwater contamination and to supply wells, including the $2 million PFC treatment system and related costs. (Holsman - Treasure Coast Newspapers - 1.16.2019)</t>
  </si>
  <si>
    <t>First tested positive for PFOS/PFOA in 2014 and 2015, but didn't exceed EPA limit until change in 2016. (Daprile - TC Palm - 6.9.2017)</t>
  </si>
  <si>
    <t>Since 2016, the city's water PFOS contamination levels have been below the federal guideline of 70 ppt (Holsman - Treasure Coast Newspapers - 1.16.2019)</t>
  </si>
  <si>
    <t xml:space="preserve">Miami Dade College North Campus </t>
  </si>
  <si>
    <t xml:space="preserve">Florida </t>
  </si>
  <si>
    <t>City of Miami Beach, Miami-Dade County, Florida</t>
  </si>
  <si>
    <t xml:space="preserve">AFFF used by the Miami Dade College Fire Academy </t>
  </si>
  <si>
    <t>https://www.miaminewtimes.com/news/miami-drinking-water-wells-contaminated-with-pfas-11574521</t>
  </si>
  <si>
    <t>Total PFAS of on-campus wells [2019]: 
 -Well with least amount of total PFAS measured = 800 ppt 
 -Well with most amount of total PFAS measured = 26,100 ppt 
(Karantsalis, 2020)  https://www.miaminewtimes.com/news/miami-drinking-water-wells-contaminated-with-pfas-11574521</t>
  </si>
  <si>
    <t>7 monitoring wells on Miami Dade College's North Campus in October 2019 showed that the water was contaminated by PFAS levels greater than the EPA haelth advisory level of 70 ppt.</t>
  </si>
  <si>
    <t xml:space="preserve">Miami Dade Water and Sewer Authority </t>
  </si>
  <si>
    <t>Miami Dade Water and Sewer Authority [2019]: 
 -PFOS = 12 ppt 
 -PFOA = 4.6 ppt 
(EWG Tapwater Appendix, 2020) https://static.ewg.org/reports/2020/pfas-testing-report/EWG_PFAS-TW_Appendix_C06.pdf?_ga=2.44374509.815135581.1579791872-1565020647.1578497869</t>
  </si>
  <si>
    <t xml:space="preserve">16.6 ppt </t>
  </si>
  <si>
    <t xml:space="preserve">Sampling conducted by the EWG, published in a January 2020 report, confirmed various PFAS chemicals to be present in the water-system </t>
  </si>
  <si>
    <t>Miami-Dade county closed 3 wells near the Miami International Airport as of January 18th, 2020 and was monitoring three othesr for toxic PFAS chemicals due to contamination from toxic fire-fighting foam (Hanks &amp; Brasileiro, 2020). http://www.floridahealth.gov/environmental-health/hazardous-waste-sites/contaminant-facts/hw-pfas.html</t>
  </si>
  <si>
    <t>Rome</t>
  </si>
  <si>
    <t>Rome, Georgia</t>
  </si>
  <si>
    <t>Industrial discharges to the Conasauga River, primarily from carpet manufacturers that use PFAS chemicals to treat their products</t>
  </si>
  <si>
    <t>https://d1or5lo377vjm3.cloudfront.net/system/resources/W1siZiIsIjIwMjAvMDQvMDkvMTIvNTYvNTkvYmI1N2E0MmUtNmMxNi00ZmI5LTk2YjUtZDRjOTFjNTM1Zjg4L1dhdGVyIFF1YWxpdHkgUmVwb3J0IDIwMjAucGRmIl1d/Water%20Quality%20Report%202020.pdf</t>
  </si>
  <si>
    <t>Bruce Hamler WTP - drinking water [2015]
 -PFOA= 40-70 ppt 
 -PFOS= 70-120 ppt 
(UCMR3, 2015)
Rome Water Treatment - drinking water [2016]:
-PFOA= 35 ppt 
-PFOS= 4 ppt 
(RWSD, 7.1.2016)
Bruce Hamler Water Treatment Facility - drinking water [2016 and 2018]
-PFOA= 20-55ppt 
-PFOS= 40-95ppt 
(City of Rome, 7.1.2017 and 7.1.2019)
Bruce Hamler WTP - drinking water [2015]:
 -PFBS= 190-330 ppt 
 -PFHpA= 20-40 ppt 
(UCMR3, 2015)
Bruce Hamler Water Treatment Facility - drinking water [2016 and 2018]:
-PFBS= 90-240 ppt 
-PFHpA= 10- 28 ppt 
-PFHxS= 30 ppt 
-PFNA= 20 ppt 
(City of Rome, 7.1.2017 and 7.1.2019)</t>
  </si>
  <si>
    <t>190 ppt</t>
  </si>
  <si>
    <t>560 ppt</t>
  </si>
  <si>
    <t xml:space="preserve">In 2006, graduate students at the University of Georgia (UGA) conducted a study on fisheries in the Conasauga river. Professor Aaron Fisk said the fisheries testing in 2006 and 2007 found PFOA levels comparabel to the highest ever measured at a nonspill location. (Bureau, 2008) </t>
  </si>
  <si>
    <t>https://www.romefloyd.com/water-quality
After EPA received information from Dalton Utilities Loopers Bend Wastewater Treatment Plant that PFAS had been detected in soil, wastewater effluent, groundwater, sewage sludge (biosolids), and compost at its Loopers Bend wastewater treatment facility and in the adjacent Conasauga River, EPA sampled drinking water from the public water supply systems of Dalton, Calhoun, Shannon, and Rome, Georgia in March 2009, but found the PFAS concentrations were below EPA’s provisional health advisory(PHA) levels. EPA coordinated with the Georgia Environmental Protection Division (GA EPD) and the Georgia Department of Natural Resources (GA DNR) concerning the distribution of the compost and potential PFAS contamination associated with the Loopers Bend wastewater treatment facility. (USEPA, 2010)
As of July 2019, after extensive studies and pilot testing, Rome Water and Sewer Division (RWSD) staff implemented the installation of Granular Activated Carbon (GAC) within existing filter beds at a capital cost, to date, of $1,000,000.00. Going forward, RWSD expects to incur annual GAC replacement costs of approximately $500,000.00. (RWSD, 7.10.2019)</t>
  </si>
  <si>
    <t>A public water utility in Centre, AL, a city about 30 miles west of Rome, GA, that gets its water from the Coosa River, filed a lawsuit in May 2017 alleging that about three dozen manufacturers in and around Dalton contaminated the Conasauga River, a major tributary for the Coosa, with the chemicals. Centre alleges “substantial and consequential damage” caused by the pollution, including the costs the city utility expects to incur from installing new filters capable of removing the chemicals and ongoing water monitoring. This lawsuit is the second such action filed by a downstream community in Alabama targeting Georgia’s carpet industry. In September 2016, the Gadsden, AL, water utility filed suit against 32 manufacturers on nearly identical grounds. In answers filed to the Gadsden suit, lawyers for the carpet companies have made multiple defenses, including that there is no evidence they were intentionally negligent and that any damage was not foreseeable. (Joyner, 2017)</t>
  </si>
  <si>
    <t>RWSD is actively seeking further remediation for PFAS compounds, and is currently engineering/designing a new raw water pump station and transmission main on the Etowah River. The anticipated capital cost of these projects is $10,000,000.00, with construction being completed in 2021. Pilot testing for Ultra Filtration (UF) and Reverse Osmosis (RO) will begin soon thereafter. (RWSD, 7.10.2019)</t>
  </si>
  <si>
    <t xml:space="preserve">Gov. of City of Rome:  https://www.romefloyd.com/water-quality
EPA:  https://archive.epa.gov/pesticides/region4/water/documents/web/html/pfcdaltonindex.html
</t>
  </si>
  <si>
    <t>Yes: Safe, potable drinking water is provided to the citizens of Rome and Floyd County through diligent planning and stringent evaluation of evolving technology. (RWSD, 7.10.2019)</t>
  </si>
  <si>
    <t>https://drive.google.com/drive/folders/1ejmwWWA_wcpmaq1HjQLKmtNIDd5Xzs6B</t>
  </si>
  <si>
    <t xml:space="preserve">Atlanta Community Water System </t>
  </si>
  <si>
    <t xml:space="preserve">Georgia </t>
  </si>
  <si>
    <t xml:space="preserve">City of Atlanta, Fulton County, Georgia </t>
  </si>
  <si>
    <t>Atlanta Community Water System [12/2/2019]: 
 -PFOS = 2 ppt 
 -PFOA = 2.3 ppt 
(Retrived from EWG Tap Water Appendix, 2020) https://static.ewg.org/reports/2020/pfas-testing-report/EWG_PFAS-TW_Appendix_C06.pdf?_ga=2.44374509.815135581.1579791872-1565020647.1578497869</t>
  </si>
  <si>
    <t xml:space="preserve">4.3 ppt </t>
  </si>
  <si>
    <t>https://epd.georgia.gov/pfoa-and-pfos-information</t>
  </si>
  <si>
    <t>https://drive.google.com/drive/folders/1IsOH4jNxypFCAP4u65dm4mosIul5EzFB</t>
  </si>
  <si>
    <t>Calhoun</t>
  </si>
  <si>
    <t>Calhoun, Gordon County, Georgia</t>
  </si>
  <si>
    <t>Calhoun [2015]:
 -PFOA = ND-40 ppt 
(UCMR3, 2015) https://www.epa.gov/dwucmr/occurrence-data-unregulated-contaminant-monitoring-rule</t>
  </si>
  <si>
    <t xml:space="preserve">PFOA: 8 samples taken in 2015 with 5 detections, results ranging ND-40 ppt 
PFBS: 8 samples taken in 2015 with 4 detections, results ranging ND-370 ppt </t>
  </si>
  <si>
    <t>Chatsworth</t>
  </si>
  <si>
    <t>Chatsworth County, Georgia</t>
  </si>
  <si>
    <t>Chatsworth [2015]: 
 -PFOA = ND-23.6 ppt 
 -PFOS =ND-63 ppt 
(UCMR3, 2015) https://www.epa.gov/dwucmr/occurrence-data-unregulated-contaminant-monitoring-rule</t>
  </si>
  <si>
    <t xml:space="preserve">86.6 ppt </t>
  </si>
  <si>
    <t xml:space="preserve">PFOA: 12 samples taken in 2015 with 2 detections, results ranging ND-23.6 ppt 
PFOS: 12 samples taken in 2015 with 4 detections, results ranging ND-63 ppt </t>
  </si>
  <si>
    <t>Clayton County Water Authority</t>
  </si>
  <si>
    <t xml:space="preserve">Clayton County, Georgia </t>
  </si>
  <si>
    <t xml:space="preserve">PFHPA: 8 samples taken in 2014 with 1 detection of 10.3 ppt </t>
  </si>
  <si>
    <t>Dalton Utilities</t>
  </si>
  <si>
    <t xml:space="preserve">Dalton, Whitfield County, Georgia </t>
  </si>
  <si>
    <t>Several carpet manufacturers upstream the Dalton Water treatment plant.</t>
  </si>
  <si>
    <t>https://newschannel9.com/news/local/alabama-city-files-lawsuit-against-dalton-carpet-manufacturers-for-contaminating-water</t>
  </si>
  <si>
    <t>Dalton Utilities [2015]:
 -PFOA = 20 ppt 
(UCMR3, 2015) https://www.epa.gov/dwucmr/occurrence-data-unregulated-contaminant-monitoring-rule</t>
  </si>
  <si>
    <t xml:space="preserve">PFBS: 12 samples taken in 2015 with 1 detection of 120 ppt 
PFOA: </t>
  </si>
  <si>
    <t>JZ columns E, F, G source: https://newschannel9.com/news/local/alabama-city-files-lawsuit-against-dalton-carpet-manufacturers-for-contaminating-water</t>
  </si>
  <si>
    <t>Griffin</t>
  </si>
  <si>
    <t>Griffin, Spalding County, Georgia</t>
  </si>
  <si>
    <t xml:space="preserve">PFHPA: 8 samples taken in 2013 with 1 detection of 10 ppt </t>
  </si>
  <si>
    <t>Rome, Floyd County, Georgia</t>
  </si>
  <si>
    <t xml:space="preserve">3M, Dupont, and Shah Industries operate upstream of a main water source in Rome. </t>
  </si>
  <si>
    <t>https://www.northwestgeorgianews.com/rome/news/local/rome-suing-over-thirty-companies-in-water-pollution-lawsuit/article_d84a2e0c-0d45-11ea-bbc0-5358bcec9834.html</t>
  </si>
  <si>
    <t>Rome [2015]: 
 -PFOA = 40-70 ppt
 -PFOS = 70-120 ppt 
(UCMR3, 2015) https://www.epa.gov/dwucmr/occurrence-data-unregulated-contaminant-monitoring-rule</t>
  </si>
  <si>
    <t xml:space="preserve">190 ppt </t>
  </si>
  <si>
    <t>Rome filed a civil lawsuit against over 30 companies upstream believed to have contributed to the city's water contamination. https://epd.georgia.gov/pfoa-and-pfos-information</t>
  </si>
  <si>
    <t xml:space="preserve">PFOA: 4 samples taken in 2015 with 4 detections, results ranging 40-70 ppt 
PFOS: 4 samples taken in 2015 with 4 detections, results ranging 70-120 ppt 
PFBS: 4 samples taken in 2015 with 4 detections, results ranging 190-330 ppt 
PFHpA: 4 samples taken in 2015 with 4 detections, results ranging 20-40 ppt </t>
  </si>
  <si>
    <t>JZ columns E, H, G, Q. Source: https://www.northwestgeorgianews.com/rome/news/local/rome-suing-over-thirty-companies-in-water-pollution-lawsuit/article_d84a2e0c-0d45-11ea-bbc0-5358bcec9834.html</t>
  </si>
  <si>
    <t>Summerville</t>
  </si>
  <si>
    <t xml:space="preserve">Summerville, Chattooga County, Georgia </t>
  </si>
  <si>
    <t>Summerville [2015]:
 -PFOA = ND-30 ppt 
(UCMR3, 2015) https://www.epa.gov/dwucmr/occurrence-data-unregulated-contaminant-monitoring-rule</t>
  </si>
  <si>
    <t xml:space="preserve">30 ppt </t>
  </si>
  <si>
    <t>City of Summerville is providing free bottled water for affected residents at the town's city hall. (https://www.timesfreepress.com/news/local/story/2020/feb/14/summerville-georgia-residents-drinking-water/515755/)</t>
  </si>
  <si>
    <t xml:space="preserve">PFOA: 6 samples taken in 2015 with 1 detection of 30 ppt. 
PFHpA: 6 samples taken in 2015 with 1 detection of 10 ppt </t>
  </si>
  <si>
    <t>JZ column O</t>
  </si>
  <si>
    <t>Belvidere</t>
  </si>
  <si>
    <t xml:space="preserve">Belvidere, Boone County, Illinois </t>
  </si>
  <si>
    <t>PFHXS: 6 samples taken in 2013 (all ND); 6 samples taken in 2014 with 1 detection of 31.7 ppt</t>
  </si>
  <si>
    <t>https://drive.google.com/drive/folders/1mWMHMNW1k4nTe_2VoxnJ3r9WmBLy4ILa</t>
  </si>
  <si>
    <t>Bloomington</t>
  </si>
  <si>
    <t>Bloomington, McLean County, Illinois</t>
  </si>
  <si>
    <t>Bloomington [2013]:
 -PFOA = ND-40 ppt 
(UCMR3, 2015) https://www.epa.gov/dwucmr/occurrence-data-unregulated-contaminant-monitoring-rule</t>
  </si>
  <si>
    <t xml:space="preserve">PFOA: 4 samples taken in 2013 with 1 detection of 40 ppt </t>
  </si>
  <si>
    <t>Freeport</t>
  </si>
  <si>
    <t>Freeport, Stephenson County, Illinois</t>
  </si>
  <si>
    <t>https://cityoffreeport.org/city-documents/documents/2018/required-government-documents/waterqualityreport2018.pdf</t>
  </si>
  <si>
    <t>Freeport [2014]:
 -PFOA = ND-59 ppt 
 -PFOS = ND-180 ppt 
(UCMR3, 2015) https://www.epa.gov/dwucmr/occurrence-data-unregulated-contaminant-monitoring-rule
Freeport [2017]:
 -PFOA = 2.46 ppt 
 -PFOS = 7.08 ppt 
(EWG Tapwater Database, 2020) https://static.ewg.org/reports/2020/pfas-testing-report/EWG_PFAS-TW_Appendix_C06.pdf?_ga=2.44374509.815135581.1579791872-1565020647.1578497869</t>
  </si>
  <si>
    <t xml:space="preserve">[2014] = 239 ppt 
[2017] = 9.54 ppt </t>
  </si>
  <si>
    <t xml:space="preserve">PFOA: 3 samples taken in 2014 with 1 detection of 59 ppt; 3 samples taken in 2015 (all ND); 1 sample taken in 2017 with a detection of 2.46 ppt 
PFOS: 3 samples taken in 2014 with 1 detection, results ranging ND-180 ppt; 3 samples taken in 2015 (all ND); 1 sample taken in 2017 with a detection of 7.08 ppt </t>
  </si>
  <si>
    <t>JZ column G</t>
  </si>
  <si>
    <t>Galesburg</t>
  </si>
  <si>
    <t>Galesburg, Knox County, Illinois</t>
  </si>
  <si>
    <t>Galesburg [2013]:
 -PFOA = 23.4 ppt 
(UCMR3, 2015) https://www.epa.gov/dwucmr/occurrence-data-unregulated-contaminant-monitoring-rule</t>
  </si>
  <si>
    <t xml:space="preserve">23.4 ppt </t>
  </si>
  <si>
    <t>PFOA: 1 sample taken in 2013 with 1 detection of 23.4 ppt; 1 sample taken in 2014 (ND)</t>
  </si>
  <si>
    <t xml:space="preserve">City of Chicago Community Water System </t>
  </si>
  <si>
    <t xml:space="preserve">Illinois </t>
  </si>
  <si>
    <t xml:space="preserve">Chicago, Cook County, Illinois </t>
  </si>
  <si>
    <t>City of Chicago Community Water System [2019]: 
 -PFOS = 2.3 ppt 
 -PFOA = 2.0 ppt 
(EWG Tapwater Appendix, 2020) https://static.ewg.org/reports/2020/pfas-testing-report/EWG_PFAS-TW_Appendix_C06.pdf?_ga=2.44374509.815135581.1579791872-1565020647.1578497869</t>
  </si>
  <si>
    <t xml:space="preserve">Citizens Water -- Indianapolis </t>
  </si>
  <si>
    <t xml:space="preserve">Indiana </t>
  </si>
  <si>
    <t xml:space="preserve">Indianapolis, Marion County, Indiana </t>
  </si>
  <si>
    <t>Citizens Water -- Indianapolis [2019]:
 -PFOS = 1.4 ppt 
 -PFOA = 1.4 ppt 
(EWG Tapewater Appendix, 2020) https://static.ewg.org/reports/2020/pfas-testing-report/EWG_PFAS-TW_Appendix_C06.pdf?_ga=2.44374509.815135581.1579791872-1565020647.1578497869</t>
  </si>
  <si>
    <t xml:space="preserve">2.8 ppt </t>
  </si>
  <si>
    <t>https://www.in.gov/idem/7193.htm</t>
  </si>
  <si>
    <t>https://drive.google.com/drive/folders/1_1WFQ0PFwQ7evD689qaM3jIH2RgCKgmU</t>
  </si>
  <si>
    <t>Dyer Water Department</t>
  </si>
  <si>
    <t xml:space="preserve">Dyer, Lake County, Indiana </t>
  </si>
  <si>
    <t>Dyer Water Department [2014]:
 -PFOS = ND-78.3 ppt 
(UCMR3, 2015) https://www.epa.gov/dwucmr/occurrence-data-unregulated-contaminant-monitoring-rule</t>
  </si>
  <si>
    <t xml:space="preserve">78.3 ppt </t>
  </si>
  <si>
    <t xml:space="preserve">PFOS: 4 samples taken in 2014 with 1 detection of 78.3 ppt; 2 samples taken in 2015 (all ND) 
PFHXS: 4 samples taken in 2014 with 1 detection of 65.4 ppt; 2 samples taken in 2015 (all ND) </t>
  </si>
  <si>
    <t xml:space="preserve">Iowa-American Water Company -- Devenport </t>
  </si>
  <si>
    <t>Davenport, Scott County, Iowa</t>
  </si>
  <si>
    <t>Iowa-American Water Company -- Devenport [2019]: 
 -PFOS = 3 ppt 
 -PFOA = 2.6 ppt 
(EWG Tapwater Appendix, 2020) https://static.ewg.org/reports/2020/pfas-testing-report/EWG_PFAS-TW_Appendix_C06.pdf?_ga=2.44374509.815135581.1579791872-1565020647.1578497869</t>
  </si>
  <si>
    <t xml:space="preserve">5.6 ppt </t>
  </si>
  <si>
    <t>https://www.iowadnr.gov/Environmental-Protection/PFAS</t>
  </si>
  <si>
    <t>https://drive.google.com/drive/folders/1cUyCiUrGMlrE0q7LluG_3dAzilymZJ8J</t>
  </si>
  <si>
    <t>City of Great Bend</t>
  </si>
  <si>
    <t xml:space="preserve">Great Bend, Barton County, Kansas </t>
  </si>
  <si>
    <t>https://www.kdheks.gov/pws/index.html</t>
  </si>
  <si>
    <t xml:space="preserve">PFHxS: 20 samples taken in 2015 with 1 detection of 37 ppt </t>
  </si>
  <si>
    <t>https://drive.google.com/drive/folders/14kHnhpu0vj-oN2Xjy1x3ddzOvnWC-b24</t>
  </si>
  <si>
    <t xml:space="preserve">Kansas City Board of Public Utilities </t>
  </si>
  <si>
    <t xml:space="preserve">Kansas </t>
  </si>
  <si>
    <t xml:space="preserve">Kansas City, Wyandotte County, Kansas. </t>
  </si>
  <si>
    <t>Kansas City Board of Public Utilities [2019]: 
 -PFOS = .5 ppt 
(EWG Tapwater Appendix, 2020) https://static.ewg.org/reports/2020/pfas-testing-report/EWG_PFAS-TW_Appendix_C06.pdf?_ga=2.44374509.815135581.1579791872-1565020647.1578497869</t>
  </si>
  <si>
    <t xml:space="preserve">.5 ppt </t>
  </si>
  <si>
    <t>https://drive.google.com/drive/folders/1SoxBvIETXlcT-hhkNVDCx0KLlIpCUYHN</t>
  </si>
  <si>
    <t>Louisville Water Company</t>
  </si>
  <si>
    <t>Louisville, Jefferson County, Kentucky</t>
  </si>
  <si>
    <t>Potentially the Washington Works Plant upriver on the Ohio from Lousiville (plant used PFAS and later GenX)</t>
  </si>
  <si>
    <t xml:space="preserve">Industry </t>
  </si>
  <si>
    <t>https://www.ewg.org/news-and-analysis/2019/10/10-toxic-forever-chemicals-found-louisville-ky-tap-water</t>
  </si>
  <si>
    <t>Lousiville Water Company system [2013]:
 -PFOA = ND-20 ppt
(UCMR3, 2015) https://www.epa.gov/dwucmr/occurrence-data-unregulated-contaminant-monitoring-rule
Home served by Louisville Water Company [2019]:
 -PFOA = 7.7 ppt
 -PFOS = 2.6 ppt
(Evans, 10.22.2019)</t>
  </si>
  <si>
    <t xml:space="preserve">[2013] = 20 ppt 
[2019]= 10.3 ppt </t>
  </si>
  <si>
    <t>Initially found one PFOA detection during UCMR3 testing, but little to know media coverage. Then EWG published article in Oct 2019 with expanded PFAS testing and more detections</t>
  </si>
  <si>
    <t>EPA/UCMR3</t>
  </si>
  <si>
    <t xml:space="preserve">PFOA: 8 samples taken in 2013 with 2 detections=, results ranging ND-20 ppt </t>
  </si>
  <si>
    <t>Republican 2015-2019. Democrat elected Dec, 2019</t>
  </si>
  <si>
    <t>https://drive.google.com/drive/u/1/folders/13ttKj-bfRmKHmgIfsPjfW-wwQ69tM4Ki</t>
  </si>
  <si>
    <t>https://drive.google.com/drive/folders/1nJaz_tJVGkGun8lQugjoN8TMClNmIO1t</t>
  </si>
  <si>
    <t>CA</t>
  </si>
  <si>
    <t>Pendleton County Water District #1/South</t>
  </si>
  <si>
    <t xml:space="preserve">Pendleton County, Kentucky </t>
  </si>
  <si>
    <t>Pendleton County Water District #1/South [2013]:
 -PFOS = ND-58.5 ppt 
(UCMR3, 2015) https://www.epa.gov/dwucmr/occurrence-data-unregulated-contaminant-monitoring-rule</t>
  </si>
  <si>
    <t xml:space="preserve">58.5 ppt </t>
  </si>
  <si>
    <t xml:space="preserve">PFOS: 4 samples taken in 2013 with 2 detections, results ranging ND-58.5 ppt </t>
  </si>
  <si>
    <t>https://drive.google.com/drive/u/1/folders/186puKp-dym8GQ57ZzQv9Yc2X4Rv-nXT2</t>
  </si>
  <si>
    <t xml:space="preserve">Ashland Water Works </t>
  </si>
  <si>
    <t xml:space="preserve">Kentucky </t>
  </si>
  <si>
    <t xml:space="preserve">Ashland, Boyd County, Kentucky </t>
  </si>
  <si>
    <t>https://eec.ky.gov/Documents%20for%20URLs/PFAS%20Drinking%20Water%20Report%20Final.pdf</t>
  </si>
  <si>
    <t>Ashland Water Works [2019]:  
 -PFOA = 4.1 ppt  
 -PFOS= 2.0 ppt 
(Evaluation of Kentucky Community Drinking Water for Per- &amp; Poly-Fluoroalkyl Substances, 2020) https://eec.ky.gov/Documents%20for%20URLs/PFAS%20Drinking%20Water%20Report%20Final.pdf</t>
  </si>
  <si>
    <t xml:space="preserve">6.1 ppt </t>
  </si>
  <si>
    <t>https://drive.google.com/drive/u/1/folders/186puKp-dym8GQ57ZzQv9Yc2X4Rv-nXT3</t>
  </si>
  <si>
    <t xml:space="preserve">Augusta WTP </t>
  </si>
  <si>
    <t xml:space="preserve">Augusta, Bracken County, Kentucky </t>
  </si>
  <si>
    <t>Augusta WTP [2019]: 
 -PFOA = 4.4 ppt 
 -PFOS = 1 ppt 
(Evaluation of Kentucky Community Drinking Water for Per- &amp; Poly-Fluoroalkyl Substances, 2020) https://eec.ky.gov/Documents%20for%20URLs/PFAS%20Drinking%20Water%20Report%20Final.pdf</t>
  </si>
  <si>
    <t xml:space="preserve">5.4 ppt </t>
  </si>
  <si>
    <t>https://drive.google.com/drive/u/1/folders/186puKp-dym8GQ57ZzQv9Yc2X4Rv-nXT4</t>
  </si>
  <si>
    <t xml:space="preserve">Barbourville </t>
  </si>
  <si>
    <t xml:space="preserve">Barbourville, Knox County, Kentucky </t>
  </si>
  <si>
    <t>Barbourville [2019]: 
 -PFOA = 1.4 ppt 
 -PFOS = 1 ppt 
(Evaluation of Kentucky Community Drinking Water for Per- &amp; Poly-Fluoroalkyl Substances, 2020) https://eec.ky.gov/Documents%20for%20URLs/PFAS%20Drinking%20Water%20Report%20Final.pdf</t>
  </si>
  <si>
    <t xml:space="preserve">2.4 ppt </t>
  </si>
  <si>
    <t>https://drive.google.com/drive/u/1/folders/186puKp-dym8GQ57ZzQv9Yc2X4Rv-nXT5</t>
  </si>
  <si>
    <t xml:space="preserve">Barlow WTP </t>
  </si>
  <si>
    <t>Barlow, Ballard County, Kentucky</t>
  </si>
  <si>
    <t>https://drive.google.com/drive/u/1/folders/186puKp-dym8GQ57ZzQv9Yc2X4Rv-nXT6</t>
  </si>
  <si>
    <t xml:space="preserve">Brandenburg Water Works </t>
  </si>
  <si>
    <t xml:space="preserve">Brandenburg, Meade County, Kentucky </t>
  </si>
  <si>
    <t xml:space="preserve">Brandenburg Water Works [2019]:
 -PFOA = 1.7 ppt 
 -PFOS = 3 ppt 
(Evaluation of Kentucky Community Drinking Water for Per- &amp; Poly-Fluoroalkyl Substances, 2020) https://eec.ky.gov/Documents%20for%20URLs/PFAS%20Drinking%20Water%20Report%20Final.pdf
</t>
  </si>
  <si>
    <t xml:space="preserve">4.7 ppt </t>
  </si>
  <si>
    <t>https://drive.google.com/drive/u/1/folders/186puKp-dym8GQ57ZzQv9Yc2X4Rv-nXT7</t>
  </si>
  <si>
    <t xml:space="preserve">Carroll Co WD-Ghent </t>
  </si>
  <si>
    <t>Ghent, Carroll County, Kentucky</t>
  </si>
  <si>
    <t>Carroll Co WD-Ghent [2019]:
 -PFOA = 1.1 ppt 
(Evaluation of Kentucky Community Drinking Water for Per- &amp; Poly-Fluoroalkyl Substances, 2020) https://eec.ky.gov/Documents%20for%20URLs/PFAS%20Drinking%20Water%20Report%20Final.pdf</t>
  </si>
  <si>
    <t>1.1 ppt</t>
  </si>
  <si>
    <t>https://drive.google.com/drive/u/1/folders/186puKp-dym8GQ57ZzQv9Yc2X4Rv-nXT8</t>
  </si>
  <si>
    <t xml:space="preserve">Cave Run Regional WT Common </t>
  </si>
  <si>
    <t>Menifee County, Kentucky</t>
  </si>
  <si>
    <t>Cave Run Regional WT Common [2019]:
 -PFOS = 1.1 ppt 
(Evaluation of Kentucky Community Drinking Water for Per- &amp; Poly-Fluoroalkyl Substances, 2020) https://eec.ky.gov/Documents%20for%20URLs/PFAS%20Drinking%20Water%20Report%20Final.pdf</t>
  </si>
  <si>
    <t>https://drive.google.com/drive/u/1/folders/186puKp-dym8GQ57ZzQv9Yc2X4Rv-nXT9</t>
  </si>
  <si>
    <t xml:space="preserve">Central City Water &amp; Sewer </t>
  </si>
  <si>
    <t>Muhlenberg County, Kentucky</t>
  </si>
  <si>
    <t>Central City Water &amp; Sewer [2019]:
 -PFOS = 1.2 ppt 
(Evaluation of Kentucky Community Drinking Water for Per- &amp; Poly-Fluoroalkyl Substances, 2020) https://eec.ky.gov/Documents%20for%20URLs/PFAS%20Drinking%20Water%20Report%20Final.pdf</t>
  </si>
  <si>
    <t>1.2 ppt</t>
  </si>
  <si>
    <t>https://drive.google.com/drive/u/1/folders/186puKp-dym8GQ57ZzQv9Yc2X4Rv-nXT10</t>
  </si>
  <si>
    <t xml:space="preserve">Cynthiana Municipal </t>
  </si>
  <si>
    <t xml:space="preserve">Cynthiana, Harrison County, Kentucky </t>
  </si>
  <si>
    <t>Cynthiana Municipal [2019]: 
 -PFOA = 1.2 ppt 
 -PÏOS = 8.4 ppt 
(Evaluation of Kentucky Community Drinking Water for Per- &amp; Poly-Fluoroalkyl Substances, 2020) https://eec.ky.gov/Documents%20for%20URLs/PFAS%20Drinking%20Water%20Report%20Final.pdf</t>
  </si>
  <si>
    <t xml:space="preserve">9.6 ppt </t>
  </si>
  <si>
    <t>https://drive.google.com/drive/u/1/folders/186puKp-dym8GQ57ZzQv9Yc2X4Rv-nXT11</t>
  </si>
  <si>
    <t xml:space="preserve">Falmouth WTP </t>
  </si>
  <si>
    <t xml:space="preserve">Falmouth, Pendleton County, Kentucky </t>
  </si>
  <si>
    <t>Falmouth WTP [2019]:
  -PFOS = 1.2 ppt 
(Evaluation of Kentucky Community Drinking Water for Per- &amp; Poly-Fluoroalkyl Substances, 2020) https://eec.ky.gov/Documents%20for%20URLs/PFAS%20Drinking%20Water%20Report%20Final.pdf</t>
  </si>
  <si>
    <t>https://drive.google.com/drive/u/1/folders/186puKp-dym8GQ57ZzQv9Yc2X4Rv-nXT12</t>
  </si>
  <si>
    <t xml:space="preserve">Frankfort Plant Board </t>
  </si>
  <si>
    <t xml:space="preserve">Frankfort, Franklin County, Kentucky </t>
  </si>
  <si>
    <t>Frankfort Plant Board [2019]: 
 -PFOS = 1.4 ppt 
(Evaluation of Kentucky Community Drinking Water for Per- &amp; Poly-Fluoroalkyl Substances, 2020) https://eec.ky.gov/Documents%20for%20URLs/PFAS%20Drinking%20Water%20Report%20Final.pdf</t>
  </si>
  <si>
    <t>https://drive.google.com/drive/u/1/folders/186puKp-dym8GQ57ZzQv9Yc2X4Rv-nXT13</t>
  </si>
  <si>
    <t>Georgetown MWSS</t>
  </si>
  <si>
    <t xml:space="preserve">Georgetown, Scott County, Kentucky </t>
  </si>
  <si>
    <t>Georgetown MWSS [2019]:
 -PFOS = 5.5 ppt 
 -PFOA = 1.4 ppt 
(Evaluation of Kentucky Community Drinking Water for Per- &amp; Poly-Fluoroalkyl Substances, 2020) https://eec.ky.gov/Documents%20for%20URLs/PFAS%20Drinking%20Water%20Report%20Final.pdf</t>
  </si>
  <si>
    <t xml:space="preserve">6.9 ppt </t>
  </si>
  <si>
    <t>https://drive.google.com/drive/u/1/folders/186puKp-dym8GQ57ZzQv9Yc2X4Rv-nXT14</t>
  </si>
  <si>
    <t xml:space="preserve">Greenup Water System </t>
  </si>
  <si>
    <t xml:space="preserve">Greenup County, Kentucky </t>
  </si>
  <si>
    <t>Greenup Water System [2019]:
 -PFOA = 1.3 ppt 
 -PFOS = 1.2 ppt 
(Evaluation of Kentucky Community Drinking Water for Per- &amp; Poly-Fluoroalkyl Substances, 2020) https://eec.ky.gov/Documents%20for%20URLs/PFAS%20Drinking%20Water%20Report%20Final.pdf</t>
  </si>
  <si>
    <t>https://drive.google.com/drive/u/1/folders/186puKp-dym8GQ57ZzQv9Yc2X4Rv-nXT15</t>
  </si>
  <si>
    <t xml:space="preserve">Hardin County WD #2 </t>
  </si>
  <si>
    <t>Hardin County, Kentucky</t>
  </si>
  <si>
    <t>Hardin County WD #2 [2019]:
 -PFOA = 1.8 ppt 
 -PFOS = 4 ppt 
(Evaluation of Kentucky Community Drinking Water for Per- &amp; Poly-Fluoroalkyl Substances, 2020) https://eec.ky.gov/Documents%20for%20URLs/PFAS%20Drinking%20Water%20Report%20Final.pdf</t>
  </si>
  <si>
    <t>https://drive.google.com/drive/u/1/folders/186puKp-dym8GQ57ZzQv9Yc2X4Rv-nXT16</t>
  </si>
  <si>
    <t xml:space="preserve">Henderson Water - North </t>
  </si>
  <si>
    <t xml:space="preserve">Henderson County, Kentucky </t>
  </si>
  <si>
    <t>Henderson Water - North [2019]: 
 -PFOA = 1.4 ppt 
(Evaluation of Kentucky Community Drinking Water for Per- &amp; Poly-Fluoroalkyl Substances, 2020) https://eec.ky.gov/Documents%20for%20URLs/PFAS%20Drinking%20Water%20Report%20Final.pdf</t>
  </si>
  <si>
    <t>https://drive.google.com/drive/u/1/folders/186puKp-dym8GQ57ZzQv9Yc2X4Rv-nXT17</t>
  </si>
  <si>
    <t>Jackson Municipal WW</t>
  </si>
  <si>
    <t>Jackson, Breathitt County, Kentucky</t>
  </si>
  <si>
    <t>Jackson Municipal WW [2019]:
 -PFOS = 1.4 ppt 
(Evaluation of Kentucky Community Drinking Water for Per- &amp; Poly-Fluoroalkyl Substances, 2020) https://eec.ky.gov/Documents%20for%20URLs/PFAS%20Drinking%20Water%20Report%20Final.pdf</t>
  </si>
  <si>
    <t>https://drive.google.com/drive/u/1/folders/186puKp-dym8GQ57ZzQv9Yc2X4Rv-nXT18</t>
  </si>
  <si>
    <t xml:space="preserve">KAWC - River Station I </t>
  </si>
  <si>
    <t xml:space="preserve">Fayette County, Kentucky </t>
  </si>
  <si>
    <t>KAWC - River Station I [2019]:
 -PFOS =1.4 ppt 
(Evaluation of Kentucky Community Drinking Water for Per- &amp; Poly-Fluoroalkyl Substances, 2020) https://eec.ky.gov/Documents%20for%20URLs/PFAS%20Drinking%20Water%20Report%20Final.pdf</t>
  </si>
  <si>
    <t>https://drive.google.com/drive/u/1/folders/186puKp-dym8GQ57ZzQv9Yc2X4Rv-nXT19</t>
  </si>
  <si>
    <t>KY-American KY River Sta II</t>
  </si>
  <si>
    <t>KY-American KY River Sta II [2019]: 
 -PFOA = 1.1 ppt 
 -PFOS =2.3 ppt 
(Evaluation of Kentucky Community Drinking Water for Per- &amp; Poly-Fluoroalkyl Substances, 2020) https://eec.ky.gov/Documents%20for%20URLs/PFAS%20Drinking%20Water%20Report%20Final.pdf</t>
  </si>
  <si>
    <t xml:space="preserve">3.4 ppt </t>
  </si>
  <si>
    <t>https://drive.google.com/drive/u/1/folders/186puKp-dym8GQ57ZzQv9Yc2X4Rv-nXT20</t>
  </si>
  <si>
    <t>KY-American Richmond Rd Sta</t>
  </si>
  <si>
    <t>KY-American Richmond Rd Sta [2019]: 
 -PFOS = 1.4 ppt 
(Evaluation of Kentucky Community Drinking Water for Per- &amp; Poly-Fluoroalkyl Substances, 2020) https://eec.ky.gov/Documents%20for%20URLs/PFAS%20Drinking%20Water%20Report%20Final.pdf</t>
  </si>
  <si>
    <t>https://drive.google.com/drive/u/1/folders/186puKp-dym8GQ57ZzQv9Yc2X4Rv-nXT21</t>
  </si>
  <si>
    <t xml:space="preserve">Lancaster Water Works </t>
  </si>
  <si>
    <t>Lancaster, Garrard County, Kentucky</t>
  </si>
  <si>
    <t>Lancaster Water Works [2019]:
 -PFOS = 1.6 ppt 
(Evaluation of Kentucky Community Drinking Water for Per- &amp; Poly-Fluoroalkyl Substances, 2020) https://eec.ky.gov/Documents%20for%20URLs/PFAS%20Drinking%20Water%20Report%20Final.pdf</t>
  </si>
  <si>
    <t xml:space="preserve">1.6 ppt </t>
  </si>
  <si>
    <t>https://drive.google.com/drive/u/1/folders/186puKp-dym8GQ57ZzQv9Yc2X4Rv-nXT22</t>
  </si>
  <si>
    <t>Laurel Co WD 2</t>
  </si>
  <si>
    <t xml:space="preserve">Laurel County, Kentucky </t>
  </si>
  <si>
    <t>Laurel Co WD 2 [2019]: 
 -PFOS = 1.2 ppt 
(Evaluation of Kentucky Community Drinking Water for Per- &amp; Poly-Fluoroalkyl Substances, 2020) https://eec.ky.gov/Documents%20for%20URLs/PFAS%20Drinking%20Water%20Report%20Final.pdf</t>
  </si>
  <si>
    <t>https://drive.google.com/drive/u/1/folders/186puKp-dym8GQ57ZzQv9Yc2X4Rv-nXT23</t>
  </si>
  <si>
    <t xml:space="preserve">Louisville Water Co Cresent Hill </t>
  </si>
  <si>
    <t>Louisville Water Co Cresent Hill [2019]:
 -PFOA = 2.8 ppt 
 -PFOS = 1.6 ppt 
(Evaluation of Kentucky Community Drinking Water for Per- &amp; Poly-Fluoroalkyl Substances, 2020) https://eec.ky.gov/Documents%20for%20URLs/PFAS%20Drinking%20Water%20Report%20Final.pdf</t>
  </si>
  <si>
    <t xml:space="preserve">4.4 ppt </t>
  </si>
  <si>
    <t>https://drive.google.com/drive/u/1/folders/186puKp-dym8GQ57ZzQv9Yc2X4Rv-nXT24</t>
  </si>
  <si>
    <t xml:space="preserve">Louisville Water Co Payne Plant </t>
  </si>
  <si>
    <t>Louisville Water Co Payne Plant [2019]: 
 -PFOA = 4.1 ppt 
 -PFOS = 1.3 ppt 
(Evaluation of Kentucky Community Drinking Water for Per- &amp; Poly-Fluoroalkyl Substances, 2020) https://eec.ky.gov/Documents%20for%20URLs/PFAS%20Drinking%20Water%20Report%20Final.pdf</t>
  </si>
  <si>
    <t>https://drive.google.com/drive/u/1/folders/186puKp-dym8GQ57ZzQv9Yc2X4Rv-nXT25</t>
  </si>
  <si>
    <t xml:space="preserve">Madisonville Light &amp; Water </t>
  </si>
  <si>
    <t xml:space="preserve">Madisonville, Hopkins County, Kentucky </t>
  </si>
  <si>
    <t>Madisonville Light &amp; Water [2019]: 
 -PFOA = 1.3 ppt 
(Evaluation of Kentucky Community Drinking Water for Per- &amp; Poly-Fluoroalkyl Substances, 2020) https://eec.ky.gov/Documents%20for%20URLs/PFAS%20Drinking%20Water%20Report%20Final.pdf</t>
  </si>
  <si>
    <t xml:space="preserve">1.3 ppt </t>
  </si>
  <si>
    <t>https://drive.google.com/drive/u/1/folders/186puKp-dym8GQ57ZzQv9Yc2X4Rv-nXT26</t>
  </si>
  <si>
    <t>Maysville Utility Comission</t>
  </si>
  <si>
    <t xml:space="preserve">Maysville, Mason County, Kentucky </t>
  </si>
  <si>
    <t>Maysville Utility Comission [2019]: 
 -PFOA = 5.1 ppt 
 -PFOS = 1.9 ppt 
(Evaluation of Kentucky Community Drinking Water for Per- &amp; Poly-Fluoroalkyl Substances, 2020) https://eec.ky.gov/Documents%20for%20URLs/PFAS%20Drinking%20Water%20Report%20Final.pdf</t>
  </si>
  <si>
    <t xml:space="preserve">7 ppt </t>
  </si>
  <si>
    <t>https://drive.google.com/drive/u/1/folders/186puKp-dym8GQ57ZzQv9Yc2X4Rv-nXT27</t>
  </si>
  <si>
    <t xml:space="preserve">Morehead St University WTP </t>
  </si>
  <si>
    <t>Morehead, Rowan County, Kentucky</t>
  </si>
  <si>
    <t>Morehead St University WTP [2019]: 
 -PFOA = 1.2 ppt 
 -PFOS = 1.5 ppt 
(Evaluation of Kentucky Community Drinking Water for Per- &amp; Poly-Fluoroalkyl Substances, 2020) https://eec.ky.gov/Documents%20for%20URLs/PFAS%20Drinking%20Water%20Report%20Final.pdf</t>
  </si>
  <si>
    <t xml:space="preserve">2.7 ppt </t>
  </si>
  <si>
    <t>https://drive.google.com/drive/u/1/folders/186puKp-dym8GQ57ZzQv9Yc2X4Rv-nXT28</t>
  </si>
  <si>
    <t xml:space="preserve">Morganfield Water Works </t>
  </si>
  <si>
    <t>Morganfield, Union County, Kentucky</t>
  </si>
  <si>
    <t>Morganfield Water Works [2019]: 
 -PFOS = 2.7 ppt 
 -PFOA = 4.5 ppt 
(Evaluation of Kentucky Community Drinking Water for Per- &amp; Poly-Fluoroalkyl Substances, 2020) https://eec.ky.gov/Documents%20for%20URLs/PFAS%20Drinking%20Water%20Report%20Final.pdf</t>
  </si>
  <si>
    <t xml:space="preserve">7.2 ppt </t>
  </si>
  <si>
    <t>https://drive.google.com/drive/u/1/folders/186puKp-dym8GQ57ZzQv9Yc2X4Rv-nXT29</t>
  </si>
  <si>
    <t xml:space="preserve">Ownesboro Mun Utilities - Cavin Plant </t>
  </si>
  <si>
    <t xml:space="preserve">Owensboro, Daviess County, Kentucky </t>
  </si>
  <si>
    <t>Ownesboro Mun Utilities - Cavin Plant [2019]: 
 -PFOA = 2.1 ppt 
(Evaluation of Kentucky Community Drinking Water for Per- &amp; Poly-Fluoroalkyl Substances, 2020) https://eec.ky.gov/Documents%20for%20URLs/PFAS%20Drinking%20Water%20Report%20Final.pdf</t>
  </si>
  <si>
    <t>https://drive.google.com/drive/u/1/folders/186puKp-dym8GQ57ZzQv9Yc2X4Rv-nXT30</t>
  </si>
  <si>
    <t xml:space="preserve">Paducah Water Works </t>
  </si>
  <si>
    <t xml:space="preserve">Paducah, McCracken County, Kentucky </t>
  </si>
  <si>
    <t>Paducah Water Works [2019]: 
 -PFOA = 4.1 ppt 
 -PFOS = 4.5 ppt 
(Evaluation of Kentucky Community Drinking Water for Per- &amp; Poly-Fluoroalkyl Substances, 2020) https://eec.ky.gov/Documents%20for%20URLs/PFAS%20Drinking%20Water%20Report%20Final.pdf</t>
  </si>
  <si>
    <t>https://drive.google.com/drive/u/1/folders/186puKp-dym8GQ57ZzQv9Yc2X4Rv-nXT31</t>
  </si>
  <si>
    <t xml:space="preserve">Perdue Farms </t>
  </si>
  <si>
    <t xml:space="preserve">Cromwell, Ohio County, Kentucky </t>
  </si>
  <si>
    <t>Perdue Farms [2019]:
 -PFOS = 1 ppt 
(Evaluation of Kentucky Community Drinking Water for Per- &amp; Poly-Fluoroalkyl Substances, 2020) https://eec.ky.gov/Documents%20for%20URLs/PFAS%20Drinking%20Water%20Report%20Final.pdf</t>
  </si>
  <si>
    <t xml:space="preserve">1 ppt </t>
  </si>
  <si>
    <t>https://drive.google.com/drive/u/1/folders/186puKp-dym8GQ57ZzQv9Yc2X4Rv-nXT32</t>
  </si>
  <si>
    <t xml:space="preserve">Pikeville Water Dept </t>
  </si>
  <si>
    <t xml:space="preserve">Pikeville, Pike County, Kentucky </t>
  </si>
  <si>
    <t>Pikeville Water Dept [2019]: 
 -PFOS = 1.2 ppt 
(Evaluation of Kentucky Community Drinking Water for Per- &amp; Poly-Fluoroalkyl Substances, 2020) https://eec.ky.gov/Documents%20for%20URLs/PFAS%20Drinking%20Water%20Report%20Final.pdf</t>
  </si>
  <si>
    <t>https://drive.google.com/drive/u/1/folders/186puKp-dym8GQ57ZzQv9Yc2X4Rv-nXT33</t>
  </si>
  <si>
    <t xml:space="preserve">Russell Water Company </t>
  </si>
  <si>
    <t xml:space="preserve">Russell, Greenup County, Kentucky </t>
  </si>
  <si>
    <t>Russell Water Company [2019]: 
 -PFOA = 5.6 ppt 
 -PFOS = 2 ppt 
(Evaluation of Kentucky Community Drinking Water for Per- &amp; Poly-Fluoroalkyl Substances, 2020) https://eec.ky.gov/Documents%20for%20URLs/PFAS%20Drinking%20Water%20Report%20Final.pdf</t>
  </si>
  <si>
    <t xml:space="preserve">7.6 ppt </t>
  </si>
  <si>
    <t>https://drive.google.com/drive/u/1/folders/186puKp-dym8GQ57ZzQv9Yc2X4Rv-nXT34</t>
  </si>
  <si>
    <t xml:space="preserve">South Shore </t>
  </si>
  <si>
    <t xml:space="preserve">South Shore, Greenup County, Kentucky </t>
  </si>
  <si>
    <t>South Shore [2019]:
 -PFOA = 23.2 ppt 
 -PFOS = 18.9 ppt 
(Evaluation of Kentucky Community Drinking Water for Per- &amp; Poly-Fluoroalkyl Substances, 2020) https://eec.ky.gov/Documents%20for%20URLs/PFAS%20Drinking%20Water%20Report%20Final.pdf</t>
  </si>
  <si>
    <t xml:space="preserve">42.1 ppt </t>
  </si>
  <si>
    <t>https://drive.google.com/drive/u/1/folders/186puKp-dym8GQ57ZzQv9Yc2X4Rv-nXT35</t>
  </si>
  <si>
    <t xml:space="preserve">Southern Wtr-Swr Dist </t>
  </si>
  <si>
    <t>Floyd County, Kentucky</t>
  </si>
  <si>
    <t>Southern Wtr-Swr Dist [2019]:
 -PFOS = 1.6 ppt 
(Evaluation of Kentucky Community Drinking Water for Per- &amp; Poly-Fluoroalkyl Substances, 2020) https://eec.ky.gov/Documents%20for%20URLs/PFAS%20Drinking%20Water%20Report%20Final.pdf</t>
  </si>
  <si>
    <t>https://drive.google.com/drive/u/1/folders/186puKp-dym8GQ57ZzQv9Yc2X4Rv-nXT36</t>
  </si>
  <si>
    <t xml:space="preserve">Sturgis Water Works </t>
  </si>
  <si>
    <t>Sturgis, Union County, Kentucky</t>
  </si>
  <si>
    <t>Sturgis Water Works [2019]: 
 -PFOS = 1.3 ppt 
 -PFOA = 2.8 ppt 
(Evaluation of Kentucky Community Drinking Water for Per- &amp; Poly-Fluoroalkyl Substances, 2020) https://eec.ky.gov/Documents%20for%20URLs/PFAS%20Drinking%20Water%20Report%20Final.pdf</t>
  </si>
  <si>
    <t xml:space="preserve">4.1 ppt </t>
  </si>
  <si>
    <t>https://drive.google.com/drive/u/1/folders/186puKp-dym8GQ57ZzQv9Yc2X4Rv-nXT37</t>
  </si>
  <si>
    <t xml:space="preserve">Vanceburg Electric Plant Based </t>
  </si>
  <si>
    <t>Vanceburg, Lewis County, Kentucky</t>
  </si>
  <si>
    <t>Vanceburg Electric Plant Based [2019]: 
 -PFOS = 1.4 ppt 
(Evaluation of Kentucky Community Drinking Water for Per- &amp; Poly-Fluoroalkyl Substances, 2020) https://eec.ky.gov/Documents%20for%20URLs/PFAS%20Drinking%20Water%20Report%20Final.pdf</t>
  </si>
  <si>
    <t>https://drive.google.com/drive/u/1/folders/186puKp-dym8GQ57ZzQv9Yc2X4Rv-nXT38</t>
  </si>
  <si>
    <t xml:space="preserve">Winchester Municipal Utilities </t>
  </si>
  <si>
    <t xml:space="preserve">Winchester, Clark County, Kentucky </t>
  </si>
  <si>
    <t>Winchester Municipal Utilities [2019]:
 -PFOS = 1.7 ppt 
(Evaluation of Kentucky Community Drinking Water for Per- &amp; Poly-Fluoroalkyl Substances, 2020) https://eec.ky.gov/Documents%20for%20URLs/PFAS%20Drinking%20Water%20Report%20Final.pdf</t>
  </si>
  <si>
    <t xml:space="preserve">1.7 ppt </t>
  </si>
  <si>
    <t>https://drive.google.com/drive/u/1/folders/186puKp-dym8GQ57ZzQv9Yc2X4Rv-nXT39</t>
  </si>
  <si>
    <t xml:space="preserve">Worthington Mun Water </t>
  </si>
  <si>
    <t xml:space="preserve">Worthington, Greenup County, Kentucky </t>
  </si>
  <si>
    <t>2.1 ppt</t>
  </si>
  <si>
    <t>https://drive.google.com/drive/u/1/folders/186puKp-dym8GQ57ZzQv9Yc2X4Rv-nXT40</t>
  </si>
  <si>
    <t xml:space="preserve">New Orleans Carrollton Waterworks </t>
  </si>
  <si>
    <t xml:space="preserve">Louisiana </t>
  </si>
  <si>
    <t xml:space="preserve">New Orleans, Orleans Parish, </t>
  </si>
  <si>
    <t>New Orleans Carrollton Waterworks [2019]:
 -PFOS = 2.9 ppt 
 -PFOA = 1.9 ppt 
(EWG Tapwater Appendix, 2020) https://static.ewg.org/reports/2020/pfas-testing-report/EWG_PFAS-TW_Appendix_C06.pdf?_ga=2.44374509.815135581.1579791872-1565020647.1578497869</t>
  </si>
  <si>
    <t xml:space="preserve">4.8 ppt </t>
  </si>
  <si>
    <t>https://drive.google.com/drive/folders/1QVji5D-cC8k4s-1WMTMqEDa7V3MFO1dM</t>
  </si>
  <si>
    <t>Backnippen Road</t>
  </si>
  <si>
    <t>Buxton, York County, Maine</t>
  </si>
  <si>
    <t>Highest drinking water detections [10/3/2019]:
-PFBS = 1 ppt
(Maine DEP, 06.02.2020)</t>
  </si>
  <si>
    <t>[10/3/2019] = 1 ppt
(Maine DEP, 06.02.2020)</t>
  </si>
  <si>
    <t>https://drive.google.com/drive/folders/1ugzhUXLd14Q5uLP_WxTLmR4oIPEhB5ws</t>
  </si>
  <si>
    <t>Boothbay Harbor SD</t>
  </si>
  <si>
    <t>Boothbay Harbor, Lincoln County, Maine</t>
  </si>
  <si>
    <t>Highest wastewater detections [4/17/2019]:
-PFOA = 6.48 ppt
-PFOS = 4.8 ppt
-PFBS = 2.62 ppt
(Maine DEP, 06.02.2020)</t>
  </si>
  <si>
    <t>[4/17/2019] = 13.90 ppt</t>
  </si>
  <si>
    <t>Brunswick Sewer District</t>
  </si>
  <si>
    <t>Brunswick, Cumberland County, Maine</t>
  </si>
  <si>
    <t>Highest drinking water detections [4/22/2019]:
-PFOA = 0.93 ppt
-PFOS = 3.1 ppt
-PFBS = 60 ppt
(Maine DEP, 06.02.2020)
Highest groundwater detections [4/22/2019]:
-PFOA = 340 ppt
-PFOS = 170 ppt
(Maine DEP, 06.02.2020)</t>
  </si>
  <si>
    <t>[4/22/2019] = 4.03 ppt</t>
  </si>
  <si>
    <t>[4/22/2019] = 570 ppt (groundwater)</t>
  </si>
  <si>
    <t>Charter Oak Mobile Park Home</t>
  </si>
  <si>
    <t>Arundel, York County, Maine</t>
  </si>
  <si>
    <t>https://www.ourhealthyfuture.org/sites/default/files/pdfs/pfas_in_drinking_water_oct_2019.pdf</t>
  </si>
  <si>
    <t>https://www.mainepublic.org/sites/mpbn/files/201910/summary_pfas_sampling_oct_2019.pdf</t>
  </si>
  <si>
    <t>Highest drinking water detections [8/6/2019]:
-PFOA = 3.01 ppt
-PFHxA = 2.38 ppt
(Maine DEP, 06.02.2020)</t>
  </si>
  <si>
    <t>[8/6/2019] = 3.01 ppt
(Maine DEP, 06.02.2020)</t>
  </si>
  <si>
    <t>[8/6/2019] = 5.39 ppt
(Maine DEP, 06.02.2020)</t>
  </si>
  <si>
    <t>Docdata New England Inc</t>
  </si>
  <si>
    <t>Highest drinking water detections [12/19/2016]:
-PFOA = 0.8 ppt
(Maine DEP, 06.02.2020)</t>
  </si>
  <si>
    <t>[12/19/2016] = 0.8 ppt
(Maine DEP, 06.02.2020)</t>
  </si>
  <si>
    <t>Estes Lake Mobile Home Park</t>
  </si>
  <si>
    <t>Airport (firefighting foam use)</t>
  </si>
  <si>
    <t>Highest drinking water detections [8/6/2019]:
-PFOS = 2.22 ppt
(Maine CDC, 10.2019)</t>
  </si>
  <si>
    <t>[8/6/2019] = 2.2 ppt
(Maine CDC, 10.2019)</t>
  </si>
  <si>
    <t>Fayette Central School</t>
  </si>
  <si>
    <t>Fayette, Kennebec County, Maine</t>
  </si>
  <si>
    <t>Septic leach field within 100 feet of well</t>
  </si>
  <si>
    <t>Fort Fairfield Utilities District</t>
  </si>
  <si>
    <t>Fort Fairfield, Somerset County, Maine</t>
  </si>
  <si>
    <t>Highest sludge detections [7/15/2019]: 
-PFOA = 6760 ppt 
-PFOS = 33900 ppt 
(Maine DEP, 06.02.2020)</t>
  </si>
  <si>
    <t>[7/15/2019] = 40660 ppt (sludge)
(Maine DEP, 06.02.2020)</t>
  </si>
  <si>
    <t>Georgetown Central School</t>
  </si>
  <si>
    <t>Georgetown, Sagadahoc County, Maine</t>
  </si>
  <si>
    <t>Highest drinking water detections [7/29/2019]:
-PFBS = 12.1 ppt
(Maine DEP, 06.02.2020)</t>
  </si>
  <si>
    <t>[7/29/2019] = 12.1 ppt
(Maine DEP, 06.02.2020)</t>
  </si>
  <si>
    <t>Houlton International Airport, Houlton, Maine</t>
  </si>
  <si>
    <t>Kennebec Sanitary District</t>
  </si>
  <si>
    <t>Kennebec, Kennebec County, Maine</t>
  </si>
  <si>
    <t>Highest sludge detections [5/6/2019]:
-PFOA = 5600 ppt
-PFOS = 77000 ppt
(Maine DEP, 06.02.2020)</t>
  </si>
  <si>
    <t>[5/6/2019] = 82600 ppt (sludge)
(Maine DEP, 06.02.2020)</t>
  </si>
  <si>
    <t>Kennebec Water District</t>
  </si>
  <si>
    <t>Highest drinking water detections [8/15/2019]:
-PFOA = 3.8 ppt
-PFHxA = 2.2 ppt
-PFHpA = 3.3 ppt
(Maine DEP, 06.02.2020)</t>
  </si>
  <si>
    <t>[8/15/2019] = 3.8 ppt
(Maine DEP, 06.02.2020)</t>
  </si>
  <si>
    <t>[8/15/2019] = 9.1 ppt
(Maine DEP, 06.02.2020)</t>
  </si>
  <si>
    <t>Kennebunk</t>
  </si>
  <si>
    <t>Industrial Sludge, Farm</t>
  </si>
  <si>
    <t>sludge from both the Kennebunk and Ogunquit sewer districts and fly ash and sludge from the S.D. Warren paper mill was spread as soil enhancers on Stoneyridge Farm in the mid-1980s</t>
  </si>
  <si>
    <t>http://www.seacoastonline.com/news/20180201/dairy-farm-contaminated-kkwwds-kimball-lane-well</t>
  </si>
  <si>
    <t xml:space="preserve">Stoneridge Farm monitoring well - groundwater [2016]:
 -Total PFAS= 140  ppt 
Stoneridge Farm milk tank [2017]:
 -Total PFAS= 690 ppt 
KKW Kimball well - municipal drinking water [2016]:
 -Total PFAS= 50 ppt 
(Buttarazzi, 2.1.2018)
</t>
  </si>
  <si>
    <t>https://kkw.org/kennebunk-river-well-pfas-information/
The dairy farmer was notified that his farm was the contamination source in Nov 2016. The contaminated Kimball well was taken offline in Feb 2017. The farmer is working with the state to get approval for re-opening his dairy farm, has installed a $20,000 carbon filter, and bought new, uncontaminated cows. KKW water district installed a GAC pilot filter system at the Kennebunk River Wellin June 2018, and is moving ahead with the design of a permanent structure to house the pilot filters, which will be placed into service on a permanent basis in 2019.  The total cost of the filters and related infrastructure will be about $1.3 million, with an annual operating cost (for GAC replacement) of about $60,000.
Groundwater Screening level set in 2014. Now follows EPA recommended guidelines established in 2016. (State of Maine, 3.6.2019).
On March 6, 2019, Governor Janet Mills signed an Executive Order creating a Task Force to examine the extent of contamination in the state and recommend next-steps for the Legislature or administration to consider (State of Maine, 3.6.2019).
On March 22, 2019, the Maine DEP notified sludge/biosolids program licensees and related composting facilities of a new requirement to test for PFOA, PFOS, and PFBS. (Maine DEP, 3.22.2019)</t>
  </si>
  <si>
    <t>Stoneridge Farm, at 362 Curtis Road, is a small dairy farm where sludge from both the Kennebunk and Ogunquit sewer districts and fly ash and sludge from the S.D. Warren paper mill was spread as soil enhancers in the mid-1980s, according to a local water official, state environmental officials and the farm’s attorney</t>
  </si>
  <si>
    <t>https://drive.google.com/drive/u/1/folders/1iecWblAcNrADQYKp3osoT7YpvYTd5Oc3</t>
  </si>
  <si>
    <t>Kennebunk SD</t>
  </si>
  <si>
    <t xml:space="preserve">Kennebunk, York County, Maine </t>
  </si>
  <si>
    <t>Highest wastewater detections [5/3/2019]:
-PFOA = 13.1 ppt
-PFOS = 13.4 ppt
-PFBS = 5.33 ppt
(Maine DEP, 06.02.2020)</t>
  </si>
  <si>
    <t xml:space="preserve">
(Maine DEP, 06.02.2020)</t>
  </si>
  <si>
    <t>[5/3/2019] = 18.43 ppt
(Maine DEP, 06.02.2020)</t>
  </si>
  <si>
    <t>LAWPCA - 104 Jennifer Drive</t>
  </si>
  <si>
    <t>Highest drinking water detections [7/11/2019]:
-PFOA = 4.32 ppt
-PFHxA = 5.58 ppt
-PFBA = 2.48 ppt
-PFBS = 3.51 ppt
-PFHpA = 1.38 ppt
-PFPeA = 2.63 ppt
(Maine DEP, 06.02.2020)</t>
  </si>
  <si>
    <t>[7/11/2019] = 19.9 ppt
(Maine DEP, 06.02.2020)</t>
  </si>
  <si>
    <t>Limestone Water and Sewer District</t>
  </si>
  <si>
    <t>Limestone, Aroostook County, Maine</t>
  </si>
  <si>
    <t>Highest sludge detections [5/1/2019]:
-PFOA = 5400 ppt
-PFOS = 120000 ppt
-PFBS = 2300 ppt
(Maine DEP, 06.02.2020)</t>
  </si>
  <si>
    <t>[5/1/2019] = 127700 ppt (sludge)
(Maine DEP, 06.02.2020)</t>
  </si>
  <si>
    <t>Lincoln Sanitary District</t>
  </si>
  <si>
    <t>Lincoln, Penobscot County, Maine</t>
  </si>
  <si>
    <t>Highest sludge detections [4/6/2020]:
-PFOS = 4790 ppt
(Maine DEP, 06.02.2020)</t>
  </si>
  <si>
    <t>[4/6/2020] = 41560 ppt (compost)
(Maine DEP, 06.02.2020)</t>
  </si>
  <si>
    <t>Lisbon Water Department</t>
  </si>
  <si>
    <t>Lison Falls, Androscoggin County, Maine</t>
  </si>
  <si>
    <t>Superfund (toxic waste cleanup) site</t>
  </si>
  <si>
    <t>Highest drinking water detections [7/29/2019]:
-PFBS = 3.26 ppt
-PFHpA = 2.69 ppt
-PFHxS = 5.73 ppt
-PFHxA = 4.51 ppt
-PFOA = 10.2 ppt
(Maine DEP, 06.02.2020)</t>
  </si>
  <si>
    <t>[7/29/2019] = 10.2 ppt
(Maine CDC, 10.2019)</t>
  </si>
  <si>
    <t>[7/29/2019] = 26.40 ppt
(Maine CDC, 10.2019)</t>
  </si>
  <si>
    <t>Mechanic Falls Sanitary District</t>
  </si>
  <si>
    <t>Mechanic Falls, Androscoggin County, Maine</t>
  </si>
  <si>
    <t>Highest sludge detections [4/17/2019]:
-PFOA = 1410 ppt
-PFOS = 17800 ppt
(Maine DEP, 06.02.2020)</t>
  </si>
  <si>
    <t>[4/17/2019] = 19210 ppt (sludge)
(Maine DEP, 06.02.2020)</t>
  </si>
  <si>
    <t>Mexico Water District</t>
  </si>
  <si>
    <t>Mexico, Oxford County, Maine</t>
  </si>
  <si>
    <t>Aerial deposition from Rumford paper mill</t>
  </si>
  <si>
    <t>Highest drinking water detections [9/9/2019]:
-N-EtFOSAA = 2.07 ppt
(Maine CDC, 10.2019)</t>
  </si>
  <si>
    <t>[9/9/2019] = 2.1 ppt
(Maine CDC, 10.2019)</t>
  </si>
  <si>
    <t>Milwaukee Metropolitan Sewerage District</t>
  </si>
  <si>
    <t>Highest sludge detections [4/23/2019]:
-PFOA = 1400 ppt
-PFOS = 3700 ppt
(Maine DEP, 06.02.2020)</t>
  </si>
  <si>
    <t>[4/23/2019] = 5100 ppt (sludge)
(Maine DEP, 06.02.2020)</t>
  </si>
  <si>
    <t>Ogunquit Sanitary District</t>
  </si>
  <si>
    <t>Ogunquit, York County, Maine</t>
  </si>
  <si>
    <t>Highest sludge detections [6/25/2019]:
-PFOA = 5800 ppt
-PFOS = 27000 ppt
(Maine DEP, 06.02.2020)</t>
  </si>
  <si>
    <t>[5/6/2019] = 71000 ppt (sludge)
(Maine DEP, 06.02.2020)</t>
  </si>
  <si>
    <t>Pejepscot School</t>
  </si>
  <si>
    <t>Highest drinking water detections [9/9/2019]:
-PFBS = 2.07 ppt
-PFHxS = 3.17 ppt
-PFHxA = 3.67 ppt
-PFOS = 5.17 ppt
-PFOA = 5.1 ppt
(Maine DEP, 06.02.2020)</t>
  </si>
  <si>
    <t>[9/9/2019] = 10.27 ppt
(Maine CDC, 10.2019)</t>
  </si>
  <si>
    <t>[9/9/2019] = 19.18 ppt
(Maine CDC, 10.2019)</t>
  </si>
  <si>
    <t>Pine Ridge Hunton Brook Association</t>
  </si>
  <si>
    <t>Firefighting foam used near well</t>
  </si>
  <si>
    <t>Highest drinking water detections [9/9/2019]:
-PFOA = 3.59 ppt
(Maine CDC, 10.2019)</t>
  </si>
  <si>
    <t>[9/9/2019] = 3.6 ppt
(Maine CDC, 10.2019)</t>
  </si>
  <si>
    <t>Presque Isle Sewer District</t>
  </si>
  <si>
    <t>Highest drinking water detections [11/14/2019]:
-PFOA = 47.8 ppt
-PFOS = 33.7 ppt
-PFHpA = 14.3 ppt
-PFBS = 10.6 ppt
-PFHxS = 10.3 ppt
(Maine DEP, 06.02.2020)</t>
  </si>
  <si>
    <t>[11/14/2019] = 60.6 ppt
(Maine DEP, 06.02.2020)</t>
  </si>
  <si>
    <t>[11/14/2019] = 100.4 ppt
(Maine DEP, 06.02.2020)</t>
  </si>
  <si>
    <t>Princeton Elementary School</t>
  </si>
  <si>
    <t>Princeton, Washington County, Maine</t>
  </si>
  <si>
    <t>Highest drinking water detections [11/9/2017]:
-PFBS = 5 ppt
-PFHxS = 8.74 ppt
(Maine DEP, 06.02.2020)</t>
  </si>
  <si>
    <t>[11/9/2017] = 13.74 ppt
(Maine DEP, 06.02.2020)</t>
  </si>
  <si>
    <t>Princeton Water District</t>
  </si>
  <si>
    <t>Highest drinking water detections [11/9/2017]:
-PFHxA = 5.13 ppt
(Maine DEP, 06.02.2020)</t>
  </si>
  <si>
    <t>[11/9/2017] = 5.13 ppt
(Maine DEP, 06.02.2020)</t>
  </si>
  <si>
    <t>Richmond Utilities District</t>
  </si>
  <si>
    <t>Richmond, Sagadahoc County, Maine</t>
  </si>
  <si>
    <t>Highest sludge detections [4/17/2019]:
-PFOA = 4330 ppt
-PFOS = 12000 ppt
(Maine DEP, 06.02.2020)</t>
  </si>
  <si>
    <t>[4/17/2019] = 16330 ppt (sludge)
(Maine DEP, 06.02.2020)</t>
  </si>
  <si>
    <t>Sanford Sewerage District</t>
  </si>
  <si>
    <t>Highest sludge detections [4/23/2020]:
-PFOA = 2700 ppt
-PFOS = 20000 ppt
(Maine DEP, 06.02.2020)</t>
  </si>
  <si>
    <t>[4/23/2020] = 22700 ppt (sludge)
(Maine DEP, 06.02.2020)</t>
  </si>
  <si>
    <t xml:space="preserve">Sanford Water District </t>
  </si>
  <si>
    <t>Sanford, Maine</t>
  </si>
  <si>
    <t>https://www.seacoastonline.com/news/20191115/pfas-chemicals-raise-questions-about-water-safety
https://www.ewg.org/tapwater/system.php?pws=ME0091410</t>
  </si>
  <si>
    <t>Sanford Water District drinking water [2013]:
 -PFOS: ND–290 ppt 
 -PFOA = ND
(UCMR3) https://www.epa.gov/dwucmr/occurrence-data-unregulated-contaminant-monitoring-rule</t>
  </si>
  <si>
    <t>290 ppt</t>
  </si>
  <si>
    <t>Testing was done by Maine Department of Health and Human Services - Division of Environmental Health (Environmental Working Group 2018)</t>
  </si>
  <si>
    <t>Groundwater Screening level set in 2014. Now follows EPA recommended guidelines established in 2016. (State of Maine, 3.6.2019).
On March 6, 2019, Governor Janet Mills signed an Executive Order creating a Task Force to examine the extent of contamination in the state and recommend next-steps for the Legislature or administration to consider (State of Maine, 3.6.2019).
On March 22, 2019, the Maine DEP notified sludge/biosolids program licensees and related composting facilities of a new requirement to test for PFOA, PFOS, and PFBS. (Maine DEP, 3.22.2019)
https://www1.maine.gov/dep/spills/topics/pfas/index.html</t>
  </si>
  <si>
    <t>No Data</t>
  </si>
  <si>
    <t>Testing of Sanford County Water district done in 2013 under EPA's Unregulated Contaminant Monitoring Rule 3 (UCMR3)</t>
  </si>
  <si>
    <t>https://drive.google.com/drive/folders/1SY35lIaz1Ul8geU6G3c9KPrizRo18y8H</t>
  </si>
  <si>
    <t>HZ, Columns E, F, AH</t>
  </si>
  <si>
    <t>Scarborough Sanitary District</t>
  </si>
  <si>
    <t>Scarborough, Cumberland County, Maine</t>
  </si>
  <si>
    <t>Highest sludge detections [4/12/2019]:
-PFOA = 880 ppt
-PFOS = 59000 ppt
(Maine DEP, 06.02.2020)</t>
  </si>
  <si>
    <t>[4/12/2019] = 59880 ppt (sludge)
(Maine DEP, 06.02.2020)</t>
  </si>
  <si>
    <t>South Berwick Sewer District</t>
  </si>
  <si>
    <t>South Berwick, York County, Maine</t>
  </si>
  <si>
    <t>Highest sludge detections [1/27/2020]:
-PFBS = 3410 ppt
(Maine DEP, 06.02.2020)</t>
  </si>
  <si>
    <t>[1/27/2020] = 3410 ppt (sludge)
(Maine DEP, 06.02.2020)</t>
  </si>
  <si>
    <t>The Pines at Arundel</t>
  </si>
  <si>
    <t>Highest drinking water detections [8/6/2019]:
-PFOA = 2.65 ppt
-PFHxA = 2.22 ppt
(Maine CDC, 10.2019)</t>
  </si>
  <si>
    <t>[8/6/2019] = 2.65 ppt
(Maine CDC, 10.2019)</t>
  </si>
  <si>
    <t>[8/6/2019] = 4.9 ppt
(Maine CDC, 10.2019)</t>
  </si>
  <si>
    <t>Trenton Elementary School</t>
  </si>
  <si>
    <t>Trenton, Hancock County, Maine</t>
  </si>
  <si>
    <t>Highest drinking water detections [11/13/2017]:
-PFOA = 16.6 ppt
-PFOS = 7.35 ppt
-PFNA = 9.86 ppt
(Maine DEP, 06.02.2020)</t>
  </si>
  <si>
    <t>[11/13/2017] = 23.95 ppt
(Maine DEP, 06.02.2020)</t>
  </si>
  <si>
    <t>[11/13/2017] = 33.81 ppt
(Maine DEP, 06.02.2020)</t>
  </si>
  <si>
    <t>Wells SD</t>
  </si>
  <si>
    <t>Wells, York County, Maine</t>
  </si>
  <si>
    <t>Highest sludge detections [4/9/2019]:
-PFOA = 5300 ppt
-PFOS = 19000 ppt
(Maine DEP, 06.02.2020)</t>
  </si>
  <si>
    <t>[4/9/2019] = 24300 ppt (sludge)
(Maine DEP, 06.02.2020)</t>
  </si>
  <si>
    <t>Kennebunk, Kennebunkport &amp; Wells WD</t>
  </si>
  <si>
    <t xml:space="preserve">Maine </t>
  </si>
  <si>
    <t>Agricultural Sludge</t>
  </si>
  <si>
    <t>https://bangordailynews.com/2019/12/04/opinion/editorials/widespread-pfas-contamination-in-maine-demands-a-stronger-response/</t>
  </si>
  <si>
    <t>Kennebunk, Kennebunkport &amp; Wells WD [2014]:
 -PFOS = ND-50 ppt 
(UCMR3, 2015)  https://www.epa.gov/dwucmr/occurrence-data-unregulated-contaminant-monitoring-rule</t>
  </si>
  <si>
    <t>A well at the Kennebunk, Kennebunkport, Wells Water District was shut off in 2017 after high levels of PFAS were found there. The levels were below the EPA LHA for drinking water, but the district’s officials decided to shut if off as a precaution (Bangor Daily News, 2019)</t>
  </si>
  <si>
    <t xml:space="preserve">PFOS: 4 samples taken in 2014 with 1 detection of 50 ppt </t>
  </si>
  <si>
    <t>https://drive.google.com/drive/u/1/folders/1pgD-khvlHqBA1cqVWeXrKzeYF-EB_NPO</t>
  </si>
  <si>
    <t>HZ, Columns E, F, AH, AI</t>
  </si>
  <si>
    <t>Harford County DPW</t>
  </si>
  <si>
    <t xml:space="preserve">Maryland </t>
  </si>
  <si>
    <t>Hartford County, Maryland</t>
  </si>
  <si>
    <r>
      <rPr>
        <sz val="11"/>
        <color rgb="FF000000"/>
        <rFont val="Times New Roman"/>
      </rPr>
      <t xml:space="preserve">Harford County DPW [2013]: 
 -PFOA = ND-21.2 ppt 
(UCMR3, 2015) </t>
    </r>
    <r>
      <rPr>
        <u/>
        <sz val="11"/>
        <color rgb="FF1155CC"/>
        <rFont val="Times New Roman"/>
      </rPr>
      <t>https://www.epa.gov/dwucmr/occurrence-data-unregulated-contaminant-monitoring-rule</t>
    </r>
  </si>
  <si>
    <t xml:space="preserve">21.2 ppt </t>
  </si>
  <si>
    <t>https://mde.maryland.gov/programs/Water/water_supply/Pages/PFAS_Home.aspx</t>
  </si>
  <si>
    <t xml:space="preserve">PFOA: 10 samples taken in 2013 with 1 detection of 21.2 ppt </t>
  </si>
  <si>
    <t>HZ *No information found as of this date</t>
  </si>
  <si>
    <t>Washington Suburban Sanitary Commission</t>
  </si>
  <si>
    <t xml:space="preserve">Prince George's County, Maryland </t>
  </si>
  <si>
    <r>
      <rPr>
        <sz val="11"/>
        <color rgb="FF000000"/>
        <rFont val="Times New Roman"/>
      </rPr>
      <t xml:space="preserve">Washington Suburban Sanitary Commission [2019]: 
 -PFOS = 2.1 ppt
 -PFOA = 2.4 ppt. 
(EWG Tapwater Appendix, 2020) </t>
    </r>
    <r>
      <rPr>
        <u/>
        <sz val="11"/>
        <color rgb="FF1155CC"/>
        <rFont val="Times New Roman"/>
      </rPr>
      <t>https://static.ewg.org/reports/2020/pfas-testing-report/EWG_PFAS-TW_Appendix_C06.pdf?_ga=2.44374509.815135581.1579791872-1565020647.1578497869</t>
    </r>
  </si>
  <si>
    <t>EWG Report on PFAS in drinking water supplies nationwide prompted the Washington Suburban Sanitary Commission to resume testing for the chemicals earlier this year (in 2020) (Baltimore Sun, 2020)
https://mde.maryland.gov/programs/Water/water_supply/Documents/PFAS_BF.pdf, https://mde.maryland.gov/programs/Water/water_supply/Pages/PFAS_Home.aspx</t>
  </si>
  <si>
    <t>HZ, Column O</t>
  </si>
  <si>
    <t xml:space="preserve">Ayer DPW Water Division </t>
  </si>
  <si>
    <t>Ayer, Massachusetts</t>
  </si>
  <si>
    <t>https://www.bostonglobe.com/metro/2019/03/06/toxic-chemicals-threaten-water-supply/UwVdWf2ACEBxvPRqDdIc6J/story.html?s_campaign=breakingnews:newsletter</t>
  </si>
  <si>
    <r>
      <rPr>
        <sz val="11"/>
        <color rgb="FF000000"/>
        <rFont val="Times New Roman"/>
      </rPr>
      <t xml:space="preserve">Ayer DPW Water Division finished drinking water, multiple sources [2016-2019]:
 -PFOA = 5–18 ppt
 -PFOS = 3.5–45 ppt
(Retrieved from Mass EEA Data Portal)
</t>
    </r>
    <r>
      <rPr>
        <u/>
        <sz val="11"/>
        <color rgb="FF1155CC"/>
        <rFont val="Times New Roman"/>
      </rPr>
      <t>https://eeaonline.eea.state.ma.us/portal#!/search/drinking-water</t>
    </r>
  </si>
  <si>
    <t xml:space="preserve">63 ppt </t>
  </si>
  <si>
    <t>During sampling related to a replacement of a public supply well, the Town of Easton discovered PFOA and PFOS in their water. The Mass DEP recommended that the town share the finding with residents. 
(Easton DPW, undated)</t>
  </si>
  <si>
    <t>Due to proximity to Fort Devens, MassDEP required Ayer to test Grove Pond Well water for unregulated contaminants PFOA and PFAS in September 2016; Wells tested positive and GP Well 8 was over the 70 ppt level. Ayer Public Works responded by blending Well 8 with two other wells to keep levels of PFOA and PFOS below 70 ppt, and eventually stopped using Well 8 in February 2018. The Town appropriated $4.2 million at Spring Town meeting to construct treatment to remove these chemicals from https://www.mass.gov/info-details/per-and-polyfluoroalkyl-substances-pfas</t>
  </si>
  <si>
    <t>Laurie Nehring, president of People of Ayer Concerned about the Environment, hopes the military will finance a new $4.2 million treatment plant to filter PFASs. “We expect the Defense Department will live up to its word,” she said. “If they don’t, we’ll be putting pressure on them in every way we can.” (Abel, Boston Globe. March 6th, 2018)</t>
  </si>
  <si>
    <t xml:space="preserve">Grove Pond Wellfield provides 60% of Town’s water.
Due to proximity to Fort Devens, MassDEP required Ayer to test Grove Pond Well water for unregulated contaminants PFOA and PFAS in September 2016; Wells tested positive and Grover Pod Well 8 was over the 70 ppt level.
</t>
  </si>
  <si>
    <t>https://drive.google.com/drive/u/1/folders/1bFLn9504O1vNUh1xJpPoI3AQc-6JdVU4</t>
  </si>
  <si>
    <t xml:space="preserve">Ayer Road Properties </t>
  </si>
  <si>
    <t>Harvard, Worcester County, Massachusetts</t>
  </si>
  <si>
    <r>
      <rPr>
        <sz val="11"/>
        <color rgb="FF000000"/>
        <rFont val="Times New Roman"/>
      </rPr>
      <t>Ayer Road Properties LLC finished drinking water, multiple sources [2018-2019]:
 -PFOA = 8.3-35 ppt
 -PFOS = ND-2.1 ppt
(Retrieved from Mass EEA Data Portal)</t>
    </r>
    <r>
      <rPr>
        <sz val="11"/>
        <color rgb="FF000000"/>
        <rFont val="Times New Roman"/>
      </rPr>
      <t xml:space="preserve">
</t>
    </r>
    <r>
      <rPr>
        <u/>
        <sz val="11"/>
        <color rgb="FF1155CC"/>
        <rFont val="Times New Roman"/>
      </rPr>
      <t>https://eeaonline.eea.state.ma.us/portal#!/search/drinking-water</t>
    </r>
  </si>
  <si>
    <t>HZ columns H and O</t>
  </si>
  <si>
    <t>Boston Water and Sewer Commission</t>
  </si>
  <si>
    <t xml:space="preserve">Boston, Suffolk County, Massachusetts </t>
  </si>
  <si>
    <r>
      <rPr>
        <sz val="11"/>
        <color rgb="FF000000"/>
        <rFont val="Times New Roman"/>
      </rPr>
      <t xml:space="preserve">Boston Water and Sewer Commission [2019]:
 -PFOS = 1 ppt 
 -PFOA = 1.8 ppt 
(Ewg Tapwater Appendix, 2020) </t>
    </r>
    <r>
      <rPr>
        <u/>
        <sz val="11"/>
        <color rgb="FF1155CC"/>
        <rFont val="Times New Roman"/>
      </rPr>
      <t>https://static.ewg.org/reports/2020/pfas-testing-report/EWG_PFAS-TW_Appendix_C06.pdf?_ga=2.44374509.815135581.1579791872-1565020647.1578497869</t>
    </r>
  </si>
  <si>
    <t>HZ columns H, O, Q</t>
  </si>
  <si>
    <t xml:space="preserve">Centre School supply wells </t>
  </si>
  <si>
    <t>Stow, Massachusetts</t>
  </si>
  <si>
    <t>Potentially the former Fort Devens-Sudbury Training Annex</t>
  </si>
  <si>
    <t>https://www.bostonglobe.com/metro/2019/09/09/forever-chemicals-now-found-state-schools/2hIhQrtcxgM1nDnSUgRkgL/story.html</t>
  </si>
  <si>
    <t>Centre School supply wells [Jun-Aug 2019]:
 -Total PFAS = 24 ppt
(Abel, 9.9.2019)</t>
  </si>
  <si>
    <t xml:space="preserve">24 ppt </t>
  </si>
  <si>
    <t>According to a MassDEP spokesperson, the state decided to test the water in Stow because of the schools’ proximity to the former Fort Devens-Sudbury Training Annex. (Abel, 9.9.2019)</t>
  </si>
  <si>
    <t xml:space="preserve">Danvers Water Department </t>
  </si>
  <si>
    <t>Middleton, Essex County, Massachusetts</t>
  </si>
  <si>
    <r>
      <rPr>
        <sz val="11"/>
        <color rgb="FF000000"/>
        <rFont val="Times New Roman"/>
      </rPr>
      <t xml:space="preserve">Danvers Water Dept finished drinking water, multiple sources [2016]: 
-PFOA = 3.8 - 15 ppt
(Retrieved from Mass EEA Data Portal)
</t>
    </r>
    <r>
      <rPr>
        <u/>
        <sz val="11"/>
        <color rgb="FF1155CC"/>
        <rFont val="Times New Roman"/>
      </rPr>
      <t>https://eeaonline.eea.state.ma.us/portal#!/search/drinking-water</t>
    </r>
  </si>
  <si>
    <t>15 ppt PFOA
(Retrieved from Mass EEA Data Portal)</t>
  </si>
  <si>
    <t>Rebuplican</t>
  </si>
  <si>
    <t>https://drive.google.com/drive/u/0/folders/1c3R88OZTq7Mkn8WCdvqlHYybgHlkhqEX</t>
  </si>
  <si>
    <t xml:space="preserve">Devens MassDevelopment Drinking Water </t>
  </si>
  <si>
    <r>
      <rPr>
        <sz val="11"/>
        <color rgb="FF000000"/>
        <rFont val="Times New Roman"/>
      </rPr>
      <t>Devens MassDevelopment finished drinking water, multiple sources [2016-2019]:
 -PFOA = 0–25 ppt
 -PFOS = 0–46 ppt
(Retrieved from Mass EEA Data Portal)</t>
    </r>
    <r>
      <rPr>
        <sz val="11"/>
        <color rgb="FF000000"/>
        <rFont val="Times New Roman"/>
      </rPr>
      <t xml:space="preserve">
</t>
    </r>
    <r>
      <rPr>
        <u/>
        <sz val="11"/>
        <color rgb="FF1155CC"/>
        <rFont val="Times New Roman"/>
      </rPr>
      <t>https://eeaonline.eea.state.ma.us/portal#!/search/drinking-water</t>
    </r>
  </si>
  <si>
    <t xml:space="preserve">71 ppt </t>
  </si>
  <si>
    <t>Falmouth Water Department</t>
  </si>
  <si>
    <t>Falmouth, Barnstable County, Massachusetts</t>
  </si>
  <si>
    <t xml:space="preserve">Firefighting foam used at the Barnstable County Fire and Rescue Training Academy &amp; Barnstable Municipal Airport </t>
  </si>
  <si>
    <t>Fire Training Facility, Civilian Airport</t>
  </si>
  <si>
    <r>
      <rPr>
        <sz val="11"/>
        <color rgb="FF000000"/>
        <rFont val="Times New Roman"/>
      </rPr>
      <t xml:space="preserve">Falmouth Water Department finished drinking water, multiple sources [2019]: 
-PFOA = 12 ppt 
-PFOS = 22 ppt
(Retrieved from Mass EEA Data Portal)
</t>
    </r>
    <r>
      <rPr>
        <u/>
        <sz val="11"/>
        <color rgb="FF1155CC"/>
        <rFont val="Times New Roman"/>
      </rPr>
      <t>https://eeaonline.eea.state.ma.us/portal#!/search/drinking-water</t>
    </r>
  </si>
  <si>
    <t>34 ppt
(Retrieved from Mass EEA Data Portal)</t>
  </si>
  <si>
    <t>https://drive.google.com/drive/u/0/folders/1x_wouZogmIFTzTHKOQN7e4epUR7QKBNQ</t>
  </si>
  <si>
    <t>OC</t>
  </si>
  <si>
    <t xml:space="preserve">Hale Middle School supply wells </t>
  </si>
  <si>
    <t>Hale Middle School supply wells [Jun-Aug 2019]:
 -Total PFAS = 38 ppt
(Abel, 9.9.2019)</t>
  </si>
  <si>
    <r>
      <rPr>
        <sz val="11"/>
        <color rgb="FF000000"/>
        <rFont val="Times New Roman"/>
      </rPr>
      <t xml:space="preserve">District officials say they’re seeking a permanent fix to filter the chemicals out of the schools’ water, but haven't how long that would take, or how much it would cost. (Abel, 9.9.2019) </t>
    </r>
    <r>
      <rPr>
        <u/>
        <sz val="11"/>
        <color rgb="FF1155CC"/>
        <rFont val="Times New Roman"/>
      </rPr>
      <t>https://www.mass.gov/info-details/per-and-polyfluoroalkyl-substances-pfas</t>
    </r>
    <r>
      <rPr>
        <sz val="11"/>
        <color rgb="FF000000"/>
        <rFont val="Times New Roman"/>
      </rPr>
      <t xml:space="preserve"> </t>
    </r>
  </si>
  <si>
    <t>According to Kyla Bennett, a former scientist at the US Environmental Protection Agency who now serves as director of Public Employees for Environmental Responsibility in New England, "This is just the tip of the iceberg... There are probably many, many more PFAS chemicals in that water, particularly the more ubiquitous short-chain PFAS, that they did not test for.” 
Elsie M. Sunderland, professor of environmental chemistry at Harvard University: “I would suggest, based on these results, that parents be proactive in requesting testing in other schools.” 
(Abel, 9.9.2019)</t>
  </si>
  <si>
    <t>Legislation establishing an interagency PFAS task force, filed by Rep. Kate Hogan, D-Stow, was passed in the MA HoR and included as statute in the last supplemental budget of the fiscal year alongside $8.4 million for water treatment and testing in affected communities. It is co-sponsored by Rep. Jennifer Benson, D-Lunenburg, and Sen. Julian Cyr, D-Truro. (Wicked Local Maynard, 10.28.2019)</t>
  </si>
  <si>
    <t>https://drive.google.com/drive/u/1/folders/1bCkFiZC8Yw6d0XwLxI7yfXHSuY-soZZ7</t>
  </si>
  <si>
    <t xml:space="preserve">Harvard Green Condiminiums </t>
  </si>
  <si>
    <t xml:space="preserve">Harvard Green Condominiums finished drinking water, multiple sources [2018-2019]:
 -PFOA = 2.7-2.9 ppt
 -PFOS = ND
(Retrieved from Mass EEA Data Portal)
https://eeaonline.eea.state.ma.us/portal#!/search/drinking-water
</t>
  </si>
  <si>
    <t xml:space="preserve">2.9 ppt </t>
  </si>
  <si>
    <t>https://drive.google.com/drive/u/0/folders/12MHK-k5kOYNHvQTtD_4BA1ABBVFAic8c</t>
  </si>
  <si>
    <t xml:space="preserve">Hudson Water Supply </t>
  </si>
  <si>
    <t xml:space="preserve">Hudson, Middlesex County, Massachusetts </t>
  </si>
  <si>
    <t>Precision Coating Company facility</t>
  </si>
  <si>
    <t>https://www.metrowestdailynews.com/news/20190717/update-pfas-water-contamination-in-hudson</t>
  </si>
  <si>
    <r>
      <rPr>
        <sz val="11"/>
        <color rgb="FF000000"/>
        <rFont val="Times New Roman"/>
      </rPr>
      <t xml:space="preserve">Hudson Water Supply [2015]: 
 -PFOA = ND-50 ppt  
(UCMR3, 2015) https://www.epa.gov/dwucmr/occurrence-data-unregulated-contaminant-monitoring-rule
Hudson Water Supply [2016-2017]:
 -PFOA = 24-41 ppt 
 -PFOS = 3.7-10 ppt 
(EWG Tapwater Database, 2020) </t>
    </r>
    <r>
      <rPr>
        <u/>
        <sz val="11"/>
        <color rgb="FF1155CC"/>
        <rFont val="Times New Roman"/>
      </rPr>
      <t>https://static.ewg.org/reports/2020/pfas-testing-report/EWG_PFAS-TW_Appendix_C06.pdf?_ga=2.44374509.815135581.1579791872-1565020647.1578497869</t>
    </r>
  </si>
  <si>
    <t xml:space="preserve">[2015] = 50 ppt
[2016-2017] = 51 ppt </t>
  </si>
  <si>
    <t>PFOA: 6 samples taken in 2015 with 2 detections, results ranging ND-50 ppt; 2 samples taken in 2016 with 2 detections (24-38 ppt); 4 samples taken in 2017 with 4 detections, results ranging 30-41 ppt 
PFOS: 2 samples taken in 2016 with 2 detections (4.5-10ppt); 4 samples taken in 2017 with 4 detections (3.7-6 ppt)
PFHPA: 6 samples taken in 2015 with 2 detections, results ranging ND-10 ppt; 2 samples taken in 2016 with 2 detections (2.2-14ppt); 4 samples taken in 2017 with 4 detections (6.5-10 ppt)</t>
  </si>
  <si>
    <t>Hyannis Water System</t>
  </si>
  <si>
    <t xml:space="preserve">Barnstable, Barnstable County, Massachusetts </t>
  </si>
  <si>
    <t>AFFF used at a local fire training academy</t>
  </si>
  <si>
    <t>Fire Training Facility</t>
  </si>
  <si>
    <t>https://pfasproject.com/hyannis-massachusetts/#:~:text=Contamination%20of%20wells%20in%20Hyannis,sources%20extremely%20susceptible%20to%20contamination.&amp;text=%246.5M%20sought%20to%20treat%20Hyannis%20water%20contaminants</t>
  </si>
  <si>
    <r>
      <rPr>
        <sz val="11"/>
        <color rgb="FF000000"/>
        <rFont val="Times New Roman"/>
      </rPr>
      <t xml:space="preserve">Hyannis Water System [2013-2014]:
 -PFOA = ND-62 ppt 
 -PFOS = ND-430 ppt 
(UCMR3, 2015) https://www.epa.gov/dwucmr/occurrence-data-unregulated-contaminant-monitoring-rule
Hyannis Water System [2016]:
 -PFOA = ND-16 ppt 
 -PFOS = ND-160 ppt 
(EWG Tapwater Database, 2020) </t>
    </r>
    <r>
      <rPr>
        <u/>
        <sz val="11"/>
        <color rgb="FF1155CC"/>
        <rFont val="Times New Roman"/>
      </rPr>
      <t>https://static.ewg.org/reports/2020/pfas-testing-report/EWG_PFAS-TW_Appendix_C06.pdf?_ga=2.44374509.815135581.1579791872-1565020647.1578497869</t>
    </r>
  </si>
  <si>
    <t xml:space="preserve">[2013-2014] = 492 ppt 
[2016] = 176 ppt </t>
  </si>
  <si>
    <t xml:space="preserve">PFOA: 7 samples taken in 2013 with 1 detection of 20 ppt; 7 samples taken in 2014 with 3 detections, results ranging ND-62 ppt; 6 samples taken in 2016 with 3 detections, results ranging ND-16 ppt 
PFOS: 7 samples taken in 2013 with 5 detections, results ranging ND-190 ppt; 7 samples taken in 2014 with 4 detections, results ranging ND-430 ppt; 6 samples taken in 2016 with 4 detections, results ranging ND-160 ppt 
PFHPA: 7 samples taken in 2013 with 5 detections, results ranging ND-21 ppt; 7 samples taken in 2014 with 4 detections, results ranging ND-58 ppt; 5 samples taken in 2016 with 3 detections, results ranging ND-15 ppt 
PFHXS: 7 samples taken in 2013 with 5 detections, results ranging ND-82 ppt; 7 samples taken in 2014 with 3 detections, results ranging ND-270 ppt; 5 samples taken in 2016, results ranging ND-75 ppt 
PFNA: 7 samples taken in 2013 (all ND); 7 samples taken in 2014 with 1 detection of 35 ppt; 5 samples taken in 2016 with 2 detections, results ranging ND-8.7 ppt </t>
  </si>
  <si>
    <t xml:space="preserve">Littleton Water Department </t>
  </si>
  <si>
    <t>Littleton, Middlesex County, Massachusetts</t>
  </si>
  <si>
    <r>
      <rPr>
        <sz val="11"/>
        <color rgb="FF000000"/>
        <rFont val="Times New Roman"/>
      </rPr>
      <t>Littleton Water Department finished drinking water, multiple sources [2019]:
 -PFOA = 3.0-12.2 ppt
 -PFOS = 2.1-7.4 ppt
(Retrieved from Mass EEA Data Portal)</t>
    </r>
    <r>
      <rPr>
        <sz val="11"/>
        <color rgb="FF000000"/>
        <rFont val="Times New Roman"/>
      </rPr>
      <t xml:space="preserve">
</t>
    </r>
    <r>
      <rPr>
        <u/>
        <sz val="11"/>
        <color rgb="FF1155CC"/>
        <rFont val="Times New Roman"/>
      </rPr>
      <t>https://eeaonline.eea.state.ma.us/portal#!/search/drinking-water</t>
    </r>
  </si>
  <si>
    <t xml:space="preserve">19.6 ppt </t>
  </si>
  <si>
    <t>https://drive.google.com/drive/u/0/folders/1Wu6TD2HJpJyEeF4agexZZ1W848LAH8uD</t>
  </si>
  <si>
    <t>Mashpee</t>
  </si>
  <si>
    <t>Mashpee, Barnstable County, Massachusetts</t>
  </si>
  <si>
    <t>Firefighting foam used at the Barnstable County Fire and Rescue Training Academy &amp; Barnstable Municipal Airport</t>
  </si>
  <si>
    <r>
      <rPr>
        <sz val="11"/>
        <color rgb="FF000000"/>
        <rFont val="Times New Roman"/>
      </rPr>
      <t>Mashpee Water District finished drinking water, multiple sources [2017-2018]: 
-PFOA = 4.4-24 ppt 
-PFOS = ND-48 ppt
(Retrieved from Mass EEA Data Portal)
Lakeside Estates finished drinking water, multiple sources [2016-2017]: 
-PFOA = 23-33 ppt 
-PFOS = 80-92 ppt
(Retrieved from Mass EEA Data Portal)</t>
    </r>
    <r>
      <rPr>
        <sz val="11"/>
        <color rgb="FF000000"/>
        <rFont val="Times New Roman"/>
      </rPr>
      <t xml:space="preserve">
</t>
    </r>
    <r>
      <rPr>
        <u/>
        <sz val="11"/>
        <color rgb="FF1155CC"/>
        <rFont val="Times New Roman"/>
      </rPr>
      <t>https://eeaonline.eea.state.ma.us/portal#!/search/drinking-water</t>
    </r>
  </si>
  <si>
    <t xml:space="preserve">Mashpee Water District finished drinking water: 72 ppt 
Lakeside Estates finished drinking water: 125 ppt </t>
  </si>
  <si>
    <r>
      <rPr>
        <sz val="11"/>
        <rFont val="Times New Roman"/>
      </rPr>
      <t>Massachusetts is setting drinking water standards at 20ppt, attempting to get federal funding for drinking water filtration system to remove PFAS from water (The Mashpee Enterprise, Sept. 2019)</t>
    </r>
    <r>
      <rPr>
        <sz val="11"/>
        <color rgb="FF000000"/>
        <rFont val="Times New Roman"/>
      </rPr>
      <t xml:space="preserve">
</t>
    </r>
    <r>
      <rPr>
        <u/>
        <sz val="11"/>
        <color rgb="FF1155CC"/>
        <rFont val="Times New Roman"/>
      </rPr>
      <t>https://www.mass.gov/info-details/per-and-polyfluoroalkyl-substances-pfas</t>
    </r>
  </si>
  <si>
    <t>https://drive.google.com/drive/u/0/folders/1eTxEarHQ-zWPtDNISps1_Eut8WAJf9Ic</t>
  </si>
  <si>
    <t>HZ Column O</t>
  </si>
  <si>
    <t xml:space="preserve">MCI Shirley Drinking Water </t>
  </si>
  <si>
    <t>Shirley, Middlesex County, Massachusetts</t>
  </si>
  <si>
    <r>
      <rPr>
        <sz val="11"/>
        <color rgb="FF000000"/>
        <rFont val="Times New Roman"/>
      </rPr>
      <t xml:space="preserve">MCI Shirley finished drinking water, multiple sources [2018-2019]: 
-PFOA = ND-3.1 ppt 
-PFOS = ND
(Retrieved from Mass EEA Data Portal)
</t>
    </r>
    <r>
      <rPr>
        <u/>
        <sz val="11"/>
        <color rgb="FF1155CC"/>
        <rFont val="Times New Roman"/>
      </rPr>
      <t>https://eeaonline.eea.state.ma.us/portal#!/search/drinking-water</t>
    </r>
  </si>
  <si>
    <t xml:space="preserve">3.1 ppt </t>
  </si>
  <si>
    <t>https://drive.google.com/drive/u/0/folders/1NYycw1xbyKUR5Z1fmyLV0okGfhRWh8ZO</t>
  </si>
  <si>
    <t xml:space="preserve">The Appleworks </t>
  </si>
  <si>
    <r>
      <rPr>
        <sz val="11"/>
        <color rgb="FF000000"/>
        <rFont val="Times New Roman"/>
      </rPr>
      <t xml:space="preserve">The Appleworks finished drinking water, multiple sources [2018-2019]:
 -PFOA = 13.9-17.1 ppt
 -PFOS = 12.1-13.8 ppt
(Retrieved from Mass EEA Data Portal)
</t>
    </r>
    <r>
      <rPr>
        <u/>
        <sz val="11"/>
        <color rgb="FF1155CC"/>
        <rFont val="Times New Roman"/>
      </rPr>
      <t>https://eeaonline.eea.state.ma.us/portal#!/search/drinking-water</t>
    </r>
  </si>
  <si>
    <t xml:space="preserve">30.9 ppt </t>
  </si>
  <si>
    <t>Town of Easton public water system</t>
  </si>
  <si>
    <t>Easton, Massachusetts</t>
  </si>
  <si>
    <t>https://easton.wickedlocal.com/news/20191119/easton-alerts-residents-about-pfas-in-water-supply</t>
  </si>
  <si>
    <r>
      <rPr>
        <sz val="11"/>
        <color rgb="FF000000"/>
        <rFont val="Times New Roman"/>
      </rPr>
      <t xml:space="preserve">Town of Easton public water wells [2019]:
 -PFOA+PFOS = 0 – 51.1 ppt
(Easton DPW, undated) </t>
    </r>
    <r>
      <rPr>
        <sz val="11"/>
        <color rgb="FF000000"/>
        <rFont val="Times New Roman"/>
      </rPr>
      <t xml:space="preserve">
</t>
    </r>
    <r>
      <rPr>
        <u/>
        <sz val="11"/>
        <color rgb="FF1155CC"/>
        <rFont val="Times New Roman"/>
      </rPr>
      <t>https://www.easton.ma.us/departments/dpw/water_division/pfas_information.php</t>
    </r>
  </si>
  <si>
    <t>51.1 ppt</t>
  </si>
  <si>
    <t>Local gov't agency</t>
  </si>
  <si>
    <t>The Town of Easton will continue to work with MassDEP and will monitor any new developments regarding a potential PFAS regulation. The town is not in a position to responsibly implement long term treatment solutions until more information is known and final regulations are issued, but will make available a waterbill rebate program for residents who wish to purchase and install an in-home filter capable of removing PFAS. The Town will provide a one-time water-bill rebate of up to $75 to offset the cost of purchasing a NSF certified filter.
(Easton DPW, undated)
According to MassDEP, the state is working to make $8.6 million available for testing for public and private wells, including $1 million for treatment, with zero interest loans available to municipalities.
(Whitehead, 11.19.2019).   https://www.mass.gov/info-details/per-and-polyfluoroalkyl-substances-pfas</t>
  </si>
  <si>
    <t>6 out of 7 public supply wells detected PFOA/PFOS</t>
  </si>
  <si>
    <t>https://drive.google.com/drive/u/0/folders/1Hl-70c4hO-T8rp9TN7KkvYM8l8qNqzxa</t>
  </si>
  <si>
    <t>https://drive.google.com/drive/u/0/folders/1VgdMu6_x_kxf36q2eAIhAEnCpniomQ1Y</t>
  </si>
  <si>
    <t xml:space="preserve">U.S. Army Devens South Post Drinking Water </t>
  </si>
  <si>
    <t>Lancaster, Worcester County, Massachusetts</t>
  </si>
  <si>
    <r>
      <rPr>
        <sz val="11"/>
        <color rgb="FF000000"/>
        <rFont val="Times New Roman"/>
      </rPr>
      <t>U.S. Army Devens South Post finished drinking water, multiple sources [2018]:
 -PFOA = ND
 -PFOS = ND
(Retrieved from Mass EEA Data Portal)
U.S. Army Devens South Post raw drinking water, multiple sources [2017 - 2018]:
 -PFOA = ND-7.8 ppt
 -PFOS = ND-1.6 ppt
(Retrieved from Mass EEA Data Portal)</t>
    </r>
    <r>
      <rPr>
        <sz val="11"/>
        <color rgb="FF000000"/>
        <rFont val="Times New Roman"/>
      </rPr>
      <t xml:space="preserve">
</t>
    </r>
    <r>
      <rPr>
        <u/>
        <sz val="11"/>
        <color rgb="FF1155CC"/>
        <rFont val="Times New Roman"/>
      </rPr>
      <t>https://eeaonline.eea.state.ma.us/portal#!/search/drinking-water</t>
    </r>
  </si>
  <si>
    <t>https://drive.google.com/drive/u/0/folders/10YNE6SnqD-GUMQB61m73eLXVCeTrxmmS</t>
  </si>
  <si>
    <t>Westfield Water Department</t>
  </si>
  <si>
    <t xml:space="preserve">Westfield, Hampden County, Massachusetts </t>
  </si>
  <si>
    <t>AFFF used at Barnes Air National Guard Base</t>
  </si>
  <si>
    <r>
      <rPr>
        <sz val="11"/>
        <color rgb="FF000000"/>
        <rFont val="Times New Roman"/>
      </rPr>
      <t xml:space="preserve">Westfield Water Department [2013]:
 -PFOA = ND-43 ppt 
 -PFOS = ND-160 ppt 
(UCMR3, 2015) https://www.epa.gov/dwucmr/occurrence-data-unregulated-contaminant-monitoring-rule
Westfield Water Department [2017]:
 -PFOA = 6.8-7.3 ppt 
 -PFOS = 14 ppt 
(EWG Tapwater Database, 2020) </t>
    </r>
    <r>
      <rPr>
        <u/>
        <sz val="11"/>
        <color rgb="FF1155CC"/>
        <rFont val="Times New Roman"/>
      </rPr>
      <t>https://static.ewg.org/reports/2020/pfas-testing-report/EWG_PFAS-TW_Appendix_C06.pdf?_ga=2.44374509.815135581.1579791872-1565020647.1578497869</t>
    </r>
  </si>
  <si>
    <t xml:space="preserve">[2013] = 203 ppt 
[2017] = 21.3 ppt </t>
  </si>
  <si>
    <t xml:space="preserve">PFOA: 12 samples taken in 2013 with 1 detection of 43 ppt; 1 sample taken in 2017 with a detection of 6.8-7.3 ppt 
PFOS: 12 samples taken in 2013 with 2 detections, results ranging ND-160 ppt; 1 sample taken in 2-17 with a detection of 14 ppt 
PFHxS: 12 samples taken in 2013 with 2 detections, results ranging ND-170 ppt; 1 sample taken in 2-17 with a detection of 28-35 ppt 
PFHPA: 12 samples taken in 2013 with 1 detection of 11 ppt 
PFBS: 12 samples taken in 2013 (all ND); 1 sample taken in 2017 with a detection of 3.8-4.7 ppt 
PFHxA: 1 sample taken in 2017 with a dectection of 7.1-8.1 pppt 
PFPeA: 1 sample taken in 2017 with a detection of 2.4-2.6 ppt </t>
  </si>
  <si>
    <t xml:space="preserve">Acton Water District </t>
  </si>
  <si>
    <t xml:space="preserve">Massachusetts </t>
  </si>
  <si>
    <t>Acton, Middlesex County, Massachusetts</t>
  </si>
  <si>
    <t>https://acton.wickedlocal.com/news/20200629/acton-water-district-sends-public-notice-to-residents-regarding-levels-of-pfas-in-town-water-supply</t>
  </si>
  <si>
    <t>https://www.actonwater.com/assets/media/documents/PFAS%20Summary%20Table%206-22-2020.pdf</t>
  </si>
  <si>
    <t>48.33 ppt (North Acton WTP, 2020)</t>
  </si>
  <si>
    <t>private</t>
  </si>
  <si>
    <t xml:space="preserve">No data </t>
  </si>
  <si>
    <t xml:space="preserve">Braintree, Randolph &amp; Holbrook Drinking Water Supply (Tri-Town Water) </t>
  </si>
  <si>
    <t>Braintree, Randolph &amp; Holbrook, Norfolk County, Massachusetts</t>
  </si>
  <si>
    <t>AFFF used at the former South Weymouth Naval Air Station</t>
  </si>
  <si>
    <t>Military, naval air station</t>
  </si>
  <si>
    <t>https://braintreema.gov/DocumentCenter/View/4846/Tri-Town-message-advisory-11-14-19</t>
  </si>
  <si>
    <t>As part of the design of the new Tri-Town Regional Water Treatment Plant, the Tri-Towm Board conducted voluntary testing for PFAS. This testing detected PFAS levels at an average of 24.5 ppt in the Braintree, Randolph and Holbrook water supply. This information was released to Tri-Town water system customers in the form of a Water Quality Advisory (Tri-Town Water Board, 2019).</t>
  </si>
  <si>
    <t xml:space="preserve">Private, Tri-Town Water </t>
  </si>
  <si>
    <t xml:space="preserve">Pymouth Drinking Water </t>
  </si>
  <si>
    <t xml:space="preserve">Plymouth, Plymouth County, Massachusetts </t>
  </si>
  <si>
    <t xml:space="preserve">military </t>
  </si>
  <si>
    <t>https://plymouth.wickedlocal.com/news/20200419/plymouth-pfas-levels-in-town-wells-below-limits</t>
  </si>
  <si>
    <t>https://drive.google.com/drive/folders/1TUR0VlPA1KFI4qeCAmghAvC89X8JkjRx</t>
  </si>
  <si>
    <t>https://drive.google.com/drive/folders/1qZNSClKL0v2IN78oDqX6z0RmpskzBos-</t>
  </si>
  <si>
    <t>Ann Arbor Municipial Water</t>
  </si>
  <si>
    <t>Ann Arbor, Washtenaw County, Michigan</t>
  </si>
  <si>
    <t>The contamination is blamed on upstream pollution from an Adept Plating and Plastics, now operating as Tribar Manufacturing Inc., in Wixom, and other potential sources.</t>
  </si>
  <si>
    <t>http://www.michigan.gov/som/0,4669,7-192-45414_45929_82704-452813--,00.html</t>
  </si>
  <si>
    <r>
      <rPr>
        <sz val="11"/>
        <color rgb="FF000000"/>
        <rFont val="Times New Roman"/>
      </rPr>
      <t xml:space="preserve">Ann Arbor municipal water contaminant levels:
 -PFOS+PFOA: max 43 ppt (2014)
 -PFOS+PFOA: max of 15 ppt; avg of 7.2 ppt (2017)
 -PFOS+PFOA: avg of 3.2 ppt (2018)
Ann Arbor community water system (drinking water) sample [6/18/2019]:
 -PFOS: 0.8ppt 
 -PFOA: 0.4ppt 
(Retrived from EWG Tap Water Appendix, 2020) </t>
    </r>
    <r>
      <rPr>
        <u/>
        <sz val="11"/>
        <color rgb="FF1155CC"/>
        <rFont val="Times New Roman"/>
      </rPr>
      <t>https://static.ewg.org/reports/2020/pfas-testing-report/EWG_PFAS-TW_Appendix_C06.pdf?_ga=2.44374509.815135581.1579791872-1565020647.1578497869</t>
    </r>
  </si>
  <si>
    <t>PFASs were first detected in Ann Arbor drinking water in March 2014, at 43 ppt, during UCMR3 testing. Ann Arbor didn't conduct PFAS testing again until March 2016, and began monthly testing starting in October 2016. The City has GAC filters, and has been piloting a new type of carbon in several of its filters since November 2017. The state issued a ‘Do Not Eat’ fish advisory in August 2018 that starts where Norton Creek enters the Huron River and extends to Lake Erie. The City Council voted in late September 2018 to approve a $750,000 increase to a previous $161,727 contract with Calgon Carbon Corp., and an extra $100,000 for the labor needed for installation. The MDEQ is conducting ongoing sampling along the Huron River and is actively working to identify sources of PFAS in the Huron River watershed. In the fall of 2018, MDEQ identified one major source of PFAS to the Huron River: TriBar Manufacturing, which sends wastewater to the Wixom Wastewater Treatment Plant (WWTP), where the water is treated and discharged to a tributary to the Huron River. Since its identification as a significant source of PFAS to the Huron River, TriBar has added GAC treatment to remove PFAS from its wastewater, and it is anticipated that PFAS concentrations in the Wixom WWTP discharge to the Huron River will begin to decrease as a result.  https://www.michigan.gov/pfasresponse/</t>
  </si>
  <si>
    <t>"City leaders say the extensive media attention surrounding the issue has resulted in numerous inquiries from residents regarding measures the city is taking to address PFAS in the drinking water." ('Ann Arbor OKs new plan to reduce PFAS in city's drinking water'. MLive)</t>
  </si>
  <si>
    <t xml:space="preserve">The city draws roughly 85% of its water from the Huron River, which received a 5-county emergency "Do Not Eat" PFAS-related fish advisory in August 2018. The Ann Arbor Water Treatment Plant serves about 125,000 people in Ann Arbor, Ann Arbor Township and Scio Township.  Total PFAS in the finished water reservoir in 2018 has ranged from less than 2-ppt to 29-ppt. </t>
  </si>
  <si>
    <t>“Total PFAS in the Wixom plant effluent tested at 10,927-ppt in June. About 65 percent of that, 7,200-ppt, is 6:2 fluorotelomer sulfonate (6:2 FTS), a breakdown product of DuPont Capstone fluorosurfactants. The chemicals are coming from at least two auto suppliers, Tribar/Adept Plastics and JCU International, which Wixom determined are discharging contaminated effluent to the sewage plant, which discharges to Norton Creek… enters the Huron River and extends to Lake Erie. Along the way, the river passes Ann Arbor, which uses it for drinking water.” (MLive/Garret Ellison)</t>
  </si>
  <si>
    <t>Republican. Democrat elected in Jan, 2019.</t>
  </si>
  <si>
    <t>https://drive.google.com/drive/u/0/folders/1H29tWfpgi3X37zCN9oZHUW9F2NB8LWOI</t>
  </si>
  <si>
    <t>https://drive.google.com/drive/folders/1zN7M0itHRyJOUjhaNHI8OstuhxdwxrHp</t>
  </si>
  <si>
    <t>EightCAP Orleans Head Start center</t>
  </si>
  <si>
    <t>Orleans Township, Ionia County, Michigan</t>
  </si>
  <si>
    <t>Potentially Lacks Industries, Saranac, Saranac, Iona County</t>
  </si>
  <si>
    <t>Water System</t>
  </si>
  <si>
    <t>https://www.michigan.gov/pfasresponse/0,9038,7-365-86511_95645-487733--,00.html</t>
  </si>
  <si>
    <r>
      <rPr>
        <sz val="11"/>
        <color rgb="FF000000"/>
        <rFont val="Times New Roman"/>
      </rPr>
      <t>water supply well (drinking water): 
 -Total PFAS: 182-203 ppt</t>
    </r>
    <r>
      <rPr>
        <sz val="11"/>
        <color rgb="FF000000"/>
        <rFont val="Times New Roman"/>
      </rPr>
      <t xml:space="preserve">
</t>
    </r>
    <r>
      <rPr>
        <sz val="11"/>
        <color rgb="FF000000"/>
        <rFont val="Times New Roman"/>
      </rPr>
      <t>https://www.michigan.gov/pfasresponse/0,9038,7-365-86511_95645-487733--,00.html</t>
    </r>
  </si>
  <si>
    <t>The state expects to have all public water supplies and school test results completed by the end of December.   https://www.michigan.gov/pfasresponse/</t>
  </si>
  <si>
    <t>Auto-parts maker Ventra is sending 2,300 ppt of PFOS to the Ionia wastewater treatment plant. In addition, test results show the business is discharging 200,000-ppt of additional PFAS chemicals, contributing to the treatment plant sending 280- to 430-ppt of PFOS into the Grand River in May and June, respectively. 95 percent of the 15,700-ppt total PFAS flowing out of the Ionia wastewater plant into the Grand River in May was a compound called 6:2 FTS, a fluorotelomer sulfonate that many platers began using instead of PFOS.The Ionia treatment plant's effluent discharges into the Grand River.</t>
  </si>
  <si>
    <t>The school is on summer recess, but bottled water has begun for year-round staff.</t>
  </si>
  <si>
    <t>https://drive.google.com/drive/u/0/folders/1qTWDZnqMfga4noBynhjtbSUmYWrA2AnV</t>
  </si>
  <si>
    <t>Former Georgia-Pacific paper facility</t>
  </si>
  <si>
    <t>City of Kalamazoo, Michigan</t>
  </si>
  <si>
    <t>Multiple potential sources. A study commissioned by the city found 20 industrial sites were dumping PFASs into its wastewater system.</t>
  </si>
  <si>
    <t>https://www.michigan.gov/pfasresponse/0,9038,7-365-86511_95645-498496--,00.html
https://www.mlive.com/news/kalamazoo/index.ssf/2018/07/pfas_found_in_kalamazoo_water.html</t>
  </si>
  <si>
    <r>
      <rPr>
        <sz val="11"/>
        <color rgb="FF000000"/>
        <rFont val="Times New Roman"/>
      </rPr>
      <t xml:space="preserve">3 Kalamazoo municipal pumping stations (drinking water): 
 -PFOS+PFOA: 2-19 ppt (July 2018)
</t>
    </r>
    <r>
      <rPr>
        <u/>
        <sz val="11"/>
        <color rgb="FF1155CC"/>
        <rFont val="Times New Roman"/>
      </rPr>
      <t>https://www.michigan.gov/pfasresponse/</t>
    </r>
    <r>
      <rPr>
        <sz val="11"/>
        <color rgb="FF000000"/>
        <rFont val="Times New Roman"/>
      </rPr>
      <t xml:space="preserve">
</t>
    </r>
  </si>
  <si>
    <t>Kalamazoo City Manager Jeff Chamberlain said the city will now work to identify sources of PFAS contamination. A second round of testing will occur within a month and wells will be tested quarterly for PFAS moving forward. see https://www.michigan.gov/pfasresponse/0,9038,7-365-86511_95645-498496--,00.html</t>
  </si>
  <si>
    <t>In Kalamazoo's recent testing, samples were taken where water enters the station, so results may not show what could be found in treated drinking water. The three stations where low levels were detected are only used when there is a high demand for water.</t>
  </si>
  <si>
    <t>The water system draws from more than two dozen groundwater wells to provide an average of 17 million gallons of water to 123,000 customers throughout Kalamazoo County.</t>
  </si>
  <si>
    <t>https://drive.google.com/drive/u/0/folders/1tgiiYsbkNeEfIdTwDEQHovjdvoRDaHBt</t>
  </si>
  <si>
    <t>Former Portage City Landfill / Former Fire Training Facility</t>
  </si>
  <si>
    <t>Landfill, Fire Training Facility</t>
  </si>
  <si>
    <t>Grand Rapids Municipal Water System / WWTP</t>
  </si>
  <si>
    <t>The Grand Rapids municipal system draws its water from Lake Michigan at a depth of 50 feet and about a mile from shore. PFAS-related compounds have been in use around Lake Michigan for decades</t>
  </si>
  <si>
    <t>https://www.mlive.com/news/grand-rapids/index.ssf/2018/07/pfas_found_in_grand_rapids_dri.html</t>
  </si>
  <si>
    <r>
      <rPr>
        <sz val="11"/>
        <color rgb="FF000000"/>
        <rFont val="Times New Roman"/>
      </rPr>
      <t>Municipal water system (drinking water): 
 -PFOA: 1.38 ppt
 -PFOS: 1.81 ppt
Grand Rapids WWTP discharge (into Grand River):
 -PFOS: 60 ppt
 -Total PFAS: 1,471</t>
    </r>
    <r>
      <rPr>
        <sz val="11"/>
        <color rgb="FF000000"/>
        <rFont val="Times New Roman"/>
      </rPr>
      <t xml:space="preserve">
</t>
    </r>
    <r>
      <rPr>
        <u/>
        <sz val="11"/>
        <color rgb="FF1155CC"/>
        <rFont val="Times New Roman"/>
      </rPr>
      <t>https://www.michigan.gov/pfasresponse/</t>
    </r>
  </si>
  <si>
    <t xml:space="preserve">drinking water = 3.19 ppt </t>
  </si>
  <si>
    <t>"If it's a level of 3-ppt, it's not something residents should be concerned about in their municipal water... As far as municipal water goes, 3-ppt is not something we would be taking action on at this point." - Angela Minicuci, spokeswoman for MDHHS (Quoted by MLive). https://www.michigan.gov/pfasresponse/</t>
  </si>
  <si>
    <t>The Grand Rapids water system serves Grand Rapids, East Grand Rapids, Walker and parts of Kentwood, as well as the townships of Ada, Cascade, Grand Rapids and Tallmadge. In Ottawa County, the system serves Coopersville, Allendale Township and portions of Grand Haven and Robinson Townships.</t>
  </si>
  <si>
    <t>https://drive.google.com/drive/u/0/folders/1t8imGjVI2nCXH6OT-QfzV28OSPw9UGyh</t>
  </si>
  <si>
    <t>Huron Shores Regional Water Authority</t>
  </si>
  <si>
    <t>Tawas, Iosco County, Michigan</t>
  </si>
  <si>
    <t>Plume originating from Wurtsmith Air Force Base firefighting foam use</t>
  </si>
  <si>
    <t>http://www.michigan.gov/som/0,4669,7-192-45414_45929_82704-452844--,00.html</t>
  </si>
  <si>
    <t>HSRUA treated water (drinking water):
 -PFOS+PFOA: 1-27.6 ppt (2016)
Untreated Lake Huron water:
 -PFOS+PFOA: high of 74.2 ppt (2016)
https://www.michigan.gov/pfasresponse/0,9038,7-365-86511_95645---,00.html</t>
  </si>
  <si>
    <t xml:space="preserve">treated: 27.6 ppt
untreated: 74.2 ppt </t>
  </si>
  <si>
    <t>The HSRWA is the alternative being considered for properties affected by the Wurtsmith Air Force Base plume. 
The HSRUA was sampled by DEQ staff in December 2015.
Sample results confirmed the presence of PFOA and PFOS. The HSRWA will monitor quarterly until they can demonstrate the PFAS is reliably and consistently below 70 ppt. https://www.michigan.gov/pfasresponse/</t>
  </si>
  <si>
    <t>The HSRWA is the alternative being considered for properties affected by the Wurtsmith Air Force Base plume, and pulls Lake Huron water for 14,300 people in the Tawas and Oscoda areas from an intake pipe near Tawas Point.</t>
  </si>
  <si>
    <t xml:space="preserve">HSRUA pulls Lake Huron water for 14,300 people in Tawas and Oscoda from an intake pipe near Tawas Point. HSRUA water is considered the safe alternative supply for polluted wells near Wurtsmith Air Force Base in Oscoda. In 2016, total PFAS in treated water ranged from 0.9 to 27.6-ppt across regular testing. Total PFAS at the treatment plant rose to 74.2-ppt and 48-ppt in raw lake water in June of 2016, but later testing detected lower levels. </t>
  </si>
  <si>
    <t>https://drive.google.com/drive/u/0/folders/1AEdF5dpRvmJBPqcymV8TbEkS1kPbXYFa</t>
  </si>
  <si>
    <r>
      <rPr>
        <sz val="11"/>
        <color rgb="FF000000"/>
        <rFont val="Times New Roman"/>
      </rPr>
      <t xml:space="preserve">HSRUA treated water:
 -PFOS+PFOA: 1-27.6 ppt (2016)
Untreated Lake Huron water:
 -PFOS+PFOA: high of 74.2 ppt (2016)
</t>
    </r>
    <r>
      <rPr>
        <u/>
        <sz val="11"/>
        <color rgb="FF1155CC"/>
        <rFont val="Times New Roman"/>
      </rPr>
      <t>https://www.michigan.gov/pfasresponse/</t>
    </r>
  </si>
  <si>
    <t xml:space="preserve">HSRUA treated water = 27.6 ppt 
</t>
  </si>
  <si>
    <t>Kalamazoo Drinking Water System</t>
  </si>
  <si>
    <t>City of Kalamazoo, Kalamazoo County, Michigan</t>
  </si>
  <si>
    <t>Former Georgia-Pacific paper, multiple other potential sources. A study commissioned by the city found 20 industrial sites were dumping PFASs into its wastewater system.</t>
  </si>
  <si>
    <t>https://www.michigan.gov/pfasresponse/0,9038,7-365-86511_95645-498496--,00.html
https://www.mlive.com/news/kalamazoo/index.ssf/2018/07/pfas_found_in_kalamazoo_water.html
https://www.ewg.org/interactive-maps/2019_pfas_contamination/map/</t>
  </si>
  <si>
    <r>
      <rPr>
        <sz val="11"/>
        <color rgb="FF000000"/>
        <rFont val="Times New Roman"/>
      </rPr>
      <t xml:space="preserve">3 Kalamazoo municipal pumping stations (drinking water): 
 -PFOS+PFOA: 2-19 ppt (July 2018)
Maximum level of contaminants in drinking Water [2018]
 -PFOA + PFOS = 19 ppt 
(EWG Tapwater Database, 2018) </t>
    </r>
    <r>
      <rPr>
        <u/>
        <sz val="11"/>
        <color rgb="FF1155CC"/>
        <rFont val="Times New Roman"/>
      </rPr>
      <t>https://static.ewg.org/reports/2020/pfas-testing-report/EWG_PFAS-TW_Appendix_C06.pdf?_ga=2.44374509.815135581.1579791872-1565020647.1578497869</t>
    </r>
  </si>
  <si>
    <t xml:space="preserve">19 ppt </t>
  </si>
  <si>
    <t>Otsego Township / Plainwell Township</t>
  </si>
  <si>
    <t>Plainwell, Allegan County, Michigan</t>
  </si>
  <si>
    <t>Industrial Sludge, Farms</t>
  </si>
  <si>
    <t>Paper mill sludge spread on farms</t>
  </si>
  <si>
    <t>https://www.mlive.com/news/index.ssf/2018/08/pfas_michigan_public_water.html</t>
  </si>
  <si>
    <t>Private wells in Otsego &amp; Plainwell - drinking water:
 -PFOS+PFOA= ND-35 ppt
 -Total PFAS= ND-58 ppt
(Allegan County 10.20.2018)
Otsego water system - drinking water [2018]:
-PFOS+PFOA= ND 
-Total PFAS= 11 ppt 
(News 8 Web Staff 8.4.2018)
Plainwell water system - drinking water [2018]:
 -PFOS+PFOA= 23 ppt 
 -Total PFAS= 54 ppt 
(City of Plainwell 8.8.2018)</t>
  </si>
  <si>
    <t>Public water supplies have been deemed safe, but the Allegan County Health Department has not yet received results from private water supply sampling. All community and school water supplies in the county have been tested for PFAS, according to a press release from the health department, and it has not received any results for PFAS above parts per trillion.</t>
  </si>
  <si>
    <t>An Ostego resident, age 35, can't believe the number of cancer cases and other serious illnesses reported by area residents, including her own diagnosis of ovarian cancer when she was 17, and wants to find out if they're tied to environmental contaminants. She created an online survey to gather responses about cancer diagnosis and other health issues from area respondents. As of March 12, 2018, she had heard from 415 people and said she saw about 200 surveys that include cancer cases and reproductive issues in young adults and some children. She then created the Justice For Otsego Facebook page, where commenters share their own stories and work together to share research and news articles about environmental contamination in the Otsego area. Ostego's Allied Paper/Portage Creek/Kalamazoo River Superfund site has been selected as one of 21 contamination sites nationally to receive "immediate and intense attention."</t>
  </si>
  <si>
    <t>In April 2018, the city of Plainwell tested 3 municipal wells that provide 95% of its water. One well was shut off after the city found PFAS dections of 54 ppt. The city of Otsego also shut down a well after it tested for 11 ppt PFAS. The Michigan DEQ says PFAS has been found in eight local wells around the Otsego area, and dioxin in 19 local wells.</t>
  </si>
  <si>
    <t>https://drive.google.com/drive/u/0/folders/1OXcrQCVLrc9YLNc7o2ZOjG4npEBs8Uto</t>
  </si>
  <si>
    <t>Plainfield Township</t>
  </si>
  <si>
    <t xml:space="preserve">Plainfield Township, Kent County, Michigan </t>
  </si>
  <si>
    <t xml:space="preserve">Former Wolverine Tannery and House Street Disposal Site located in Plainfield Township, where toxic PFAS chemicals were disposed of as part of the company's leather manufacturing waste </t>
  </si>
  <si>
    <t>https://www.michigan.gov/pfasresponse/0,9038,7-365-95571_95577_95582-508779--,00.html</t>
  </si>
  <si>
    <r>
      <rPr>
        <sz val="11"/>
        <color rgb="FF000000"/>
        <rFont val="Times New Roman"/>
      </rPr>
      <t xml:space="preserve">Plainfield Township [2013]: 
 -PFOS = ND-60 ppt 
(UCMR3, 2015) https://www.epa.gov/dwucmr/occurrence-data-unregulated-contaminant-monitoring-rule
Plainfield Township [2017]: 
 -PFOA = 39.9 ppt 
 -PFOS = 2.2-3.4 ppt 
(EWG Tapwater Database, 2020) </t>
    </r>
    <r>
      <rPr>
        <u/>
        <sz val="11"/>
        <color rgb="FF1155CC"/>
        <rFont val="Times New Roman"/>
      </rPr>
      <t>https://static.ewg.org/reports/2020/pfas-testing-report/EWG_PFAS-TW_Appendix_C06.pdf?_ga=2.44374509.815135581.1579791872-1565020647.1578497869</t>
    </r>
  </si>
  <si>
    <t>[2013] = 60 ppt 
[2017] = 39.9 ppt</t>
  </si>
  <si>
    <t>In both June 2013 and September 2013, water samples were taken from Plainfield Township's Municipal Water System by the USEPA as a part of round 3 of UCMR testing. PFOS was detected at 50 ppt in June and 60 ppt in September (both levels below the short-term provisional health advisory of 200 ppt for PFOS at the time). Samling of the Plainfield Township's Municipal Water System in 2016 showed high levels of PFAS in the water system, which indicated that there was a significant source of PFAS chemicals present in the nearby area. The source of the PFAS contaminants in the water system was determined to be the nearby State Disposal Landfill, Inc. Where many residential wells are adjacent to thte contaminated groundwater plume from the landfill (MPART, 2020)</t>
  </si>
  <si>
    <t>Federal, USEPA</t>
  </si>
  <si>
    <r>
      <rPr>
        <sz val="11"/>
        <color rgb="FF000000"/>
        <rFont val="Times New Roman"/>
      </rPr>
      <t xml:space="preserve">The State Disposal Landfill has been listed as a superfund site. 
</t>
    </r>
    <r>
      <rPr>
        <u/>
        <sz val="11"/>
        <color rgb="FF1155CC"/>
        <rFont val="Times New Roman"/>
      </rPr>
      <t>https://www.michigan.gov/pfasresponse/</t>
    </r>
    <r>
      <rPr>
        <sz val="11"/>
        <color rgb="FF000000"/>
        <rFont val="Times New Roman"/>
      </rPr>
      <t xml:space="preserve">
Plainfield Township is installing a $400,000 granular activated carbon system on its 40,000-customer system to remove PFOS and PFOA presently detectable at 6.8-ppt (Michigan Live, Jan. 2019)</t>
    </r>
  </si>
  <si>
    <t xml:space="preserve">In late Feburary, 2018, the Plainfield Township Board voted to join the state of Michigan's lawsuit against Wolverine Worldwide (Biolchini, 2018). </t>
  </si>
  <si>
    <t xml:space="preserve">PFOS: 3 samples taken in 2013 with 2 detections, results ranging ND-60 ppt; 1 sample taken in 2014 (ND)
PFOA: 3 samples taken in 2013 (all ND); 1 sample taken in 2014 (ND); 1 sample taken in 2017 with a dectection of 36.9 ppt </t>
  </si>
  <si>
    <t>https://drive.google.com/drive/folders/14ARkq_MWt-cMuSB2bka8DqD6xSVA4Vxy</t>
  </si>
  <si>
    <t>HZ, column o</t>
  </si>
  <si>
    <t xml:space="preserve">Saginaw-Midland Municipal Water Supply Co </t>
  </si>
  <si>
    <t>Au Gres, Arenac County, Michigan</t>
  </si>
  <si>
    <t>Lake Huron is the source of conamination, which receives drainage from Wurtsmith and Camp Grayling PFAS contamination sites upstream.</t>
  </si>
  <si>
    <t>http://www.mlive.com/news/index.ssf/2018/02/pfas_lake_huron_saginaw-midlan.html</t>
  </si>
  <si>
    <t>SMMSC raw water supply (untreated drinking water): 
 -PFOS+PFOA: 3 ppt (Dec 2017)
https://www.michigan.gov/pfasresponse/0,9038,7-365-86511_95645---,00.html</t>
  </si>
  <si>
    <t xml:space="preserve">3 ppt </t>
  </si>
  <si>
    <t>The Saignaw-Midland Municipal Water Supply serves more than 260,00 Michigan residents across 50+ communities, including Midland, Saginaw, Bay City; through wholesale customers like the Sims-Whitney Utility Authority, Linwood Metro Water District, the Saginaw-Chippewa Indian Tribe, the cities of Au Gres, Omer, Standish, and other area suburbs.</t>
  </si>
  <si>
    <t>https://drive.google.com/drive/u/0/folders/1mTnFLDyCpAJkLxMqh9VxYBVsUkdycVT8</t>
  </si>
  <si>
    <r>
      <rPr>
        <sz val="11"/>
        <color rgb="FF000000"/>
        <rFont val="Times New Roman"/>
      </rPr>
      <t xml:space="preserve">SMMSC raw water supply (untreated drinking water): 
 -PFOS+PFOA: 3 ppt (Dec 2017)
</t>
    </r>
    <r>
      <rPr>
        <u/>
        <sz val="11"/>
        <color rgb="FF1155CC"/>
        <rFont val="Times New Roman"/>
      </rPr>
      <t>https://www.michigan.gov/pfasresponse/</t>
    </r>
  </si>
  <si>
    <t>Tri County Schools Middle School</t>
  </si>
  <si>
    <t>Montcalm County, Michigan</t>
  </si>
  <si>
    <t xml:space="preserve">Unknown </t>
  </si>
  <si>
    <t>https://www.mlive.com/news/grand-rapids/index.ssf/2018/08/montcalm_county_schools_water.html</t>
  </si>
  <si>
    <r>
      <rPr>
        <sz val="11"/>
        <color rgb="FF000000"/>
        <rFont val="Times New Roman"/>
      </rPr>
      <t xml:space="preserve">water supply well (drinking water): 
 -Total PFAS: high of 39-88 ppt
 -PFOS+PFOA: 27-62 ppt
</t>
    </r>
    <r>
      <rPr>
        <u/>
        <sz val="11"/>
        <color rgb="FF1155CC"/>
        <rFont val="Times New Roman"/>
      </rPr>
      <t>https://www.michigan.gov/pfasresponse/</t>
    </r>
  </si>
  <si>
    <t>The district has plans to shut down drinking fountains and provide bottled water for drinking and food preparation. District leaders working with state DEQ to identify the source of the PFAS and solutions for alternative water sources. They also plan to hire an independent environmental engineering firm to help with the issue. https://www.michigan.gov/pfasresponse/</t>
  </si>
  <si>
    <t>https://drive.google.com/drive/u/0/folders/1ZAD2MKxr5bcXcH_fQdjggLt2rbNEUY5A</t>
  </si>
  <si>
    <t xml:space="preserve">Pellston Drinking Water </t>
  </si>
  <si>
    <t xml:space="preserve">Michigan </t>
  </si>
  <si>
    <t xml:space="preserve">AFFF used at the Pellston Regional Airport </t>
  </si>
  <si>
    <t xml:space="preserve">Civilian Airport </t>
  </si>
  <si>
    <t>https://www.michigan.gov/pfasresponse/0,9038,7-365-86511_95600-519642--,00.html</t>
  </si>
  <si>
    <r>
      <rPr>
        <sz val="11"/>
        <rFont val="Times New Roman"/>
      </rPr>
      <t xml:space="preserve">Pellston Drinking Water [Feb 2020]: 
 -PFOA = 13 ppt 
 -PFOS = 124 ppt 
(Michigan PFAS Action Response Team, 2020)
</t>
    </r>
    <r>
      <rPr>
        <u/>
        <sz val="11"/>
        <color rgb="FF1155CC"/>
        <rFont val="Times New Roman"/>
      </rPr>
      <t>https://www.michigan.gov/pfasresponse/</t>
    </r>
  </si>
  <si>
    <t xml:space="preserve">137 ppt </t>
  </si>
  <si>
    <t xml:space="preserve">Pellston Drinking Water Sample = 414 ppt </t>
  </si>
  <si>
    <t>On January 30, 2020 the Department of Environment, Great Lakes, and Energy (EGLE) was sent a Freshwater Future water sampling kit result from a resident of a neighborhood south of the Pellston Regional Airport (MPART, 2020)</t>
  </si>
  <si>
    <t>On March 4, 2020, EGLE sent a Compliance Communication to the Emmet County Board of Commissioners regarding responsibilities under Part 201 of the state legislature's Natural Resources and Environmental Protection Act (MPART, 2020). https://www.michigan.gov/pfasresponse/</t>
  </si>
  <si>
    <t xml:space="preserve">On 3.16.2020 EGLE recieved 7 additional residential sample results and then on 3.17.2020 EGLE recieved 18 additional residential sample results </t>
  </si>
  <si>
    <t>Anoka</t>
  </si>
  <si>
    <t>Anoka, Anoka County, Minnesota</t>
  </si>
  <si>
    <t xml:space="preserve">PFHPA: 8 samples taken in 2014 with 1 detection, results ranging ND-15.5 ppt </t>
  </si>
  <si>
    <t>HZ column E, H</t>
  </si>
  <si>
    <t>Bemidji</t>
  </si>
  <si>
    <t xml:space="preserve">AFFF use at fire training academy and Bemidji Regional Airport </t>
  </si>
  <si>
    <t>Fire Training, Airport</t>
  </si>
  <si>
    <t>https://www.startribune.com/bemidji-officials-grapple-with-water-contamination-from-chemicals-in-firefighting-foams/565096982/#:~:text=Bemidji%20officials%20grapple%20with%20water%20contamination%20from%20chemicals%20in%20firefighting%20foams,-25&amp;text=When%20Bemidji%20learned%20a%20few,they%20shut%20down%20another%20well.</t>
  </si>
  <si>
    <r>
      <rPr>
        <sz val="11"/>
        <color rgb="FF000000"/>
        <rFont val="Times New Roman"/>
      </rPr>
      <t xml:space="preserve">Bemidji [2014]:
 -PFOS = ND-133 ppt 
(UCMR3, 2015) https://www.epa.gov/dwucmr/occurrence-data-unregulated-contaminant-monitoring-rule
Bemidji [2015-2016]: 
 -PFOS = ND-160 ppt 
(EWG Tapwater Database, 2020) </t>
    </r>
    <r>
      <rPr>
        <u/>
        <sz val="11"/>
        <color rgb="FF1155CC"/>
        <rFont val="Times New Roman"/>
      </rPr>
      <t>https://static.ewg.org/reports/2020/pfas-testing-report/EWG_PFAS-TW_Appendix_C06.pdf?_ga=2.44374509.815135581.1579791872-1565020647.1578497869</t>
    </r>
  </si>
  <si>
    <t xml:space="preserve">[2014] = 133 ppt 
[2015-2016] = 160 ppt </t>
  </si>
  <si>
    <t>PFOS: 2 samples taken in 2014 with 1 detection, results ranging ND-133 ppt; 5 samples taken in 2015 with 2 detections, results ranging ND_160 ppt; 5 samples taken in 2016 with 1 detection, results ranging ND-37ppt 
PFHXS: 2 samples taken in 2014 with 1 detection, results ranging ND-187 ppt; 5 samples taken in 2015 with 2 detection, results ranging ND-220 ppt; 5 samples taken in 2016 with 1 detection</t>
  </si>
  <si>
    <t>HZ column E, G, H,</t>
  </si>
  <si>
    <t>City of Woodbury Public Water System</t>
  </si>
  <si>
    <t>PFBA contamination from the former Washington County Landfill and 3M-Oakdale Disposal Site is the most likely source for the low levels of PFBA detected in the Woodbury municipal wells. (ATSDR, 8.29.2008)</t>
  </si>
  <si>
    <t>Industry, Landfill</t>
  </si>
  <si>
    <t>https://www.bloomberg.com/graphics/2018-3M-groundwater-pollution-problem/</t>
  </si>
  <si>
    <r>
      <rPr>
        <sz val="11"/>
        <color rgb="FF000000"/>
        <rFont val="Times New Roman"/>
      </rPr>
      <t>Woodbury Municipial Wells: PFAS combined range in all 19 wells  [monitoring results as of 1.21.2020]
 -PFOA = &lt;35 ppt - 45 ppt
 -PFOS = &lt;15 ppt - 33 ppt 
(City of Woodbury, 1.2020)</t>
    </r>
    <r>
      <rPr>
        <sz val="11"/>
        <color rgb="FF000000"/>
        <rFont val="Times New Roman"/>
      </rPr>
      <t xml:space="preserve">
</t>
    </r>
    <r>
      <rPr>
        <u/>
        <sz val="11"/>
        <color rgb="FF1155CC"/>
        <rFont val="Times New Roman"/>
      </rPr>
      <t>https://www.woodburymn.gov/departments/public_works/pfas_monitoring_results_in_woodbury_s_municipal_wells.php</t>
    </r>
  </si>
  <si>
    <t>78 ppt (combined range all wells)</t>
  </si>
  <si>
    <t>As of Feburary 20, 2018, settled its lawsuit againt the 3M company for the contamination of the state's water resources. The lawsuit was settled at a total of $850 million, with about $720 million to go towards drinking water and natural resource projects once expenses have been paid. The two organizations acting as trustees of these funds are the Minnesota Pollution Control Agency (MPCA) and Minnesota Department of Natural Resources (DNR) (The State of Minnesota's 3M PFC Settlement Portal, 2018).
A temporary water treatment facility that will treat 4 of the City of Woodbury's water wells for PFAS is near completion, as of the week of June 15, 2020. All 7 of the city's wells that were found to contain PFAS contaminants above the health advisory level had been taken out of comission. The temporary water treatment facility will serve the city until until a more long term solution can be established, estimated to be around the years 2025-2027 (Press Release City of Woodbury, 2020).  https://www.health.state.mn.us/communities/environment/hazardous/topics/pfcs.html</t>
  </si>
  <si>
    <t>According to the City of Woodbury Drinking Water Report of 2019, 7 of the city's wells exceeded PFAS water quality standards.These wells were taken out of service, and a temporary water treatment facility (soon to be completed as of June 2020), will allow for 4 of these wells to be put back into service to supply the city with water (City of Woodbury, 2020).</t>
  </si>
  <si>
    <t>https://drive.google.com/drive/u/1/folders/1CS4fHNb1TFtUMpSuDhEwUP4guzlUZIgS</t>
  </si>
  <si>
    <t>LB columns I, Q &amp; J</t>
  </si>
  <si>
    <t>Cottage Grove</t>
  </si>
  <si>
    <t>Cottage Grove, Washington County, Minnesota</t>
  </si>
  <si>
    <t xml:space="preserve">3M Plant </t>
  </si>
  <si>
    <r>
      <rPr>
        <u/>
        <sz val="11"/>
        <color rgb="FF000000"/>
        <rFont val="Times New Roman"/>
      </rPr>
      <t xml:space="preserve">https://www.startribune.com/minnesota-estimates-cost-of-projects-to-treat-drinking-water-under-3m-settlement/568226032/
</t>
    </r>
    <r>
      <rPr>
        <u/>
        <sz val="11"/>
        <color rgb="FF1155CC"/>
        <rFont val="Times New Roman"/>
      </rPr>
      <t>https://www.health.state.mn.us/communities/environment/hazardous/topics/sites.html</t>
    </r>
  </si>
  <si>
    <r>
      <rPr>
        <sz val="11"/>
        <color rgb="FF000000"/>
        <rFont val="Times New Roman"/>
      </rPr>
      <t xml:space="preserve">Cottage Grove [2013]:
 -PFOA = ND-27.8 ppt 
(UCMR3, 2015) https://www.epa.gov/dwucmr/occurrence-data-unregulated-contaminant-monitoring-rule
Cottage Grove [2016-2017]:
 -PFOA = ND-61 ppt 
(EWG Tapwater Database, 2020) </t>
    </r>
    <r>
      <rPr>
        <u/>
        <sz val="11"/>
        <color rgb="FF1155CC"/>
        <rFont val="Times New Roman"/>
      </rPr>
      <t>https://static.ewg.org/reports/2020/pfas-testing-report/EWG_PFAS-TW_Appendix_C06.pdf?_ga=2.44374509.815135581.1579791872-1565020647.1578497869</t>
    </r>
  </si>
  <si>
    <t xml:space="preserve">[2013] = 27.8 ppt. 
[2016-2017] = 61 ppt </t>
  </si>
  <si>
    <t xml:space="preserve">PFBS: 21 samples taken in 2016 with 6 detections, results ranging ND-150 ppt; 58 samples taken in 2017 with 13 detections, results ranging ND-170 ppt 
PFOA: 3 samples taken in 2013 with 2 detections, results ranging ND-27.8 ppt; 3 samples taken in 2014 (all ND); 21 samples taken in 2016 with 3 detections, results ranging ND-55 ppt, 58 samples taken in 2017 with 4 detections, results ranging ND-61 ppt 
PFHxS: 3 samples taken in 2013 with 2 detections, results ranging ND-38.1 ppt, 3 samples taken in 2014 with 1 detection, results ranging ND-35.8 ppt; 21 samples taken in 2016 with 6 detections, results ranging ND-89 ppt; 58 samples taken in 2017 with 13 detections, results ranging ND-100 ppt </t>
  </si>
  <si>
    <t>HZ Columns E, F, G</t>
  </si>
  <si>
    <t>Hastings</t>
  </si>
  <si>
    <t xml:space="preserve">Hastings, Dakota and Washington Counties, Minnesota </t>
  </si>
  <si>
    <r>
      <rPr>
        <sz val="11"/>
        <color rgb="FF000000"/>
        <rFont val="Times New Roman"/>
      </rPr>
      <t xml:space="preserve">Hastings [2014-2015]:
 -PFOA = ND-40.5 ppt 
(UCMR3, 2015) </t>
    </r>
    <r>
      <rPr>
        <u/>
        <sz val="11"/>
        <color rgb="FF1155CC"/>
        <rFont val="Times New Roman"/>
      </rPr>
      <t>https://www.epa.gov/dwucmr/occurrence-data-unregulated-contaminant-monitoring-rule</t>
    </r>
  </si>
  <si>
    <t xml:space="preserve">40.5 ppt </t>
  </si>
  <si>
    <t xml:space="preserve">PFOA: 5 samples taken in 2014 with 1 detection, results ranging ND-40.5 ppt; 5 samples taken in 2015 with 1 detection, results ranging ND-32.4 ppt </t>
  </si>
  <si>
    <t xml:space="preserve">Minneapolis Community Water System </t>
  </si>
  <si>
    <t xml:space="preserve">Minneapolis, Hennepin County, Minnesota </t>
  </si>
  <si>
    <r>
      <rPr>
        <sz val="11"/>
        <color rgb="FF000000"/>
        <rFont val="Times New Roman"/>
      </rPr>
      <t xml:space="preserve">Minneapolis Community Water System [2019]:
 -PFOS = .5 ppt 
 -PFOA = .8 ppt 
(EWG Tapwater Appendix, 2020) </t>
    </r>
    <r>
      <rPr>
        <u/>
        <sz val="11"/>
        <color rgb="FF1155CC"/>
        <rFont val="Times New Roman"/>
      </rPr>
      <t>https://static.ewg.org/reports/2020/pfas-testing-report/EWG_PFAS-TW_Appendix_C06.pdf?_ga=2.44374509.815135581.1579791872-1565020647.1578497869</t>
    </r>
  </si>
  <si>
    <t>Oakdale</t>
  </si>
  <si>
    <t xml:space="preserve">Oakdale, Washington County, Minnesota </t>
  </si>
  <si>
    <r>
      <rPr>
        <sz val="11"/>
        <color rgb="FF000000"/>
        <rFont val="Times New Roman"/>
      </rPr>
      <t xml:space="preserve">Oakdale [2015]:
 -PFOA = ND - 338 ppt 
 -PFOS = ND-439 ppt 
(UCMR3, 2015) https://www.epa.gov/dwucmr/occurrence-data-unregulated-contaminant-monitoring-rule
Oakdale [2016-2017]:
 -PFOA = ND-46 ppt 
 -PFOS = ND-700 ppt 
(EWG Tapwater Database, 2020) </t>
    </r>
    <r>
      <rPr>
        <u/>
        <sz val="11"/>
        <color rgb="FF1155CC"/>
        <rFont val="Times New Roman"/>
      </rPr>
      <t>https://static.ewg.org/reports/2020/pfas-testing-report/EWG_PFAS-TW_Appendix_C06.pdf?_ga=2.44374509.815135581.1579791872-1565020647.1578497869</t>
    </r>
  </si>
  <si>
    <t xml:space="preserve">[2015] = 777 ppt 
[2016-2017] = 746 ppt </t>
  </si>
  <si>
    <t xml:space="preserve">PFOA: 12 samples taken in 2015 with 6 detections, results ranging ND-338 ppt; 52 samples taken in 2016 with 35 detections, results ranging ND-410 ppt; 55 samples taken in 2017 with 34 detections, results ranging ND-460 ppt 
PFOS: 12 samples taken in 2015 with 6 detections, results ranging ND-439 ppt; 52 samples taken in 2016 with 28 detections, results ranging ND-600 ppt; 55 samples taken in 2017 with 22 detections, results ranging ND-700 ppt 
PFHXS: 12 samples taken in 2015 with 2 detections, results ranging ND-52.3 ppt; 52 samples taken in 2016 with 9 detections, results ranging ND-61ppt; 55 samples taken in 2017 with 9 detections, results ranging ND-64 ppt
PFHPA: 12 samples taken in 2015 with 5 detections, results ranging ND-52.8 ppt </t>
  </si>
  <si>
    <t>City of Jackson Community Water System</t>
  </si>
  <si>
    <t>City of Jackson Community Water System [2019]: 
 -PFOS = .6 ppt 
(EWG Tapwater Appendix, 2020) https://static.ewg.org/reports/2020/pfas-testing-report/EWG_PFAS-TW_Appendix_C06.pdf?_ga=2.44374509.815135581.1579791872-1565020647.1578497869</t>
  </si>
  <si>
    <t xml:space="preserve">.6 ppt </t>
  </si>
  <si>
    <t>https://drive.google.com/drive/folders/1oGGfcLGL5SbCnmRjqEHZZFdoBtGR3Hv7</t>
  </si>
  <si>
    <t xml:space="preserve">Columbia Community Water System </t>
  </si>
  <si>
    <t xml:space="preserve">Missouri </t>
  </si>
  <si>
    <t>Columbia, Boone County, Missouri</t>
  </si>
  <si>
    <t>Columbia Community Water System [2019]:
 -PFOS = 1.4 ppt 
 -PFOA = .7 ppt 
(EWG Tapwater Appendix, 2020) https://static.ewg.org/reports/2020/pfas-testing-report/EWG_PFAS-TW_Appendix_C06.pdf?_ga=2.44374509.815135581.1579791872-1565020647.1578497869</t>
  </si>
  <si>
    <t>https://drive.google.com/drive/folders/1ApDjBUHCzkM3kDypkUZGhC8WdXUGraiG</t>
  </si>
  <si>
    <t xml:space="preserve">Kansas City Community Water System </t>
  </si>
  <si>
    <t xml:space="preserve">Kansas City, Jackson, Clay, Platte &amp; Cass Counties, Missouri </t>
  </si>
  <si>
    <r>
      <rPr>
        <sz val="11"/>
        <color rgb="FF000000"/>
        <rFont val="Times New Roman"/>
      </rPr>
      <t xml:space="preserve">Kansas City Community Water System [2019]:
 -PFOS = .4 ppt 
 -PFOA = .5 ppt 
(EWG Tapwater Appendix, 2020) </t>
    </r>
    <r>
      <rPr>
        <u/>
        <sz val="11"/>
        <color rgb="FF1155CC"/>
        <rFont val="Times New Roman"/>
      </rPr>
      <t>https://static.ewg.org/reports/2020/pfas-testing-report/EWG_PFAS-TW_Appendix_C06.pdf?_ga=2.44374509.815135581.1579791872-1565020647.1578497869</t>
    </r>
  </si>
  <si>
    <t xml:space="preserve">.9 ppt </t>
  </si>
  <si>
    <t>Missouri American
St. Louis County and St. Charles County
Community Water System</t>
  </si>
  <si>
    <t xml:space="preserve">St. Ann, St. Louis County, Missouri </t>
  </si>
  <si>
    <r>
      <rPr>
        <sz val="11"/>
        <color rgb="FF000000"/>
        <rFont val="Times New Roman"/>
      </rPr>
      <t xml:space="preserve">Missouri American
St. Louis County and St. Charles County
Community Water System [2019]:
 -PFOS = .6 ppt 
 -PFOA = .5 ppt 
(EWG Tapwater Appendix, 2020) </t>
    </r>
    <r>
      <rPr>
        <u/>
        <sz val="11"/>
        <color rgb="FF1155CC"/>
        <rFont val="Times New Roman"/>
      </rPr>
      <t>https://static.ewg.org/reports/2020/pfas-testing-report/EWG_PFAS-TW_Appendix_C06.pdf?_ga=2.44374509.815135581.1579791872-1565020647.1578497869</t>
    </r>
  </si>
  <si>
    <t xml:space="preserve">St. Charles Community Water System </t>
  </si>
  <si>
    <t xml:space="preserve">St. Charles, St. Charles County, Missouri </t>
  </si>
  <si>
    <t xml:space="preserve">St. Louis City Community Water System </t>
  </si>
  <si>
    <t xml:space="preserve">St. Louis, Missouri </t>
  </si>
  <si>
    <r>
      <rPr>
        <sz val="11"/>
        <color rgb="FF000000"/>
        <rFont val="Times New Roman"/>
      </rPr>
      <t xml:space="preserve">St. Louis City Community Water System [2019]:
 -PFOS = .5 ppt 
(EWG Tapwater Appendix, 2020) </t>
    </r>
    <r>
      <rPr>
        <u/>
        <sz val="11"/>
        <color rgb="FF1155CC"/>
        <rFont val="Times New Roman"/>
      </rPr>
      <t>https://static.ewg.org/reports/2020/pfas-testing-report/EWG_PFAS-TW_Appendix_C06.pdf?_ga=2.44374509.815135581.1579791872-1565020647.1578497869</t>
    </r>
  </si>
  <si>
    <t xml:space="preserve">Metropolitan Utilities District </t>
  </si>
  <si>
    <t xml:space="preserve">Nebraska </t>
  </si>
  <si>
    <t xml:space="preserve">Omaha, Douglas County, Nebraska </t>
  </si>
  <si>
    <r>
      <rPr>
        <sz val="11"/>
        <color rgb="FF000000"/>
        <rFont val="Times New Roman"/>
      </rPr>
      <t xml:space="preserve">Metropolitan Utilities District [2019]:
 -PFOS = .8 ppt 
(EWG Tapwater Appendix, 2020) </t>
    </r>
    <r>
      <rPr>
        <u/>
        <sz val="11"/>
        <color rgb="FF1155CC"/>
        <rFont val="Times New Roman"/>
      </rPr>
      <t>https://static.ewg.org/reports/2020/pfas-testing-report/EWG_PFAS-TW_Appendix_C06.pdf?_ga=2.44374509.815135581.1579791872-1565020647.1578497869</t>
    </r>
  </si>
  <si>
    <t>.8 ppt</t>
  </si>
  <si>
    <t>https://drive.google.com/drive/folders/1gIy774LBE7QcJEa8uqvX2gmGcsgP82fF</t>
  </si>
  <si>
    <t xml:space="preserve">Las Vegas Valley Water District </t>
  </si>
  <si>
    <t xml:space="preserve">Nevada </t>
  </si>
  <si>
    <t xml:space="preserve">Las Vegas, Clark County, Nevada </t>
  </si>
  <si>
    <r>
      <rPr>
        <sz val="11"/>
        <color rgb="FF000000"/>
        <rFont val="Times New Roman"/>
      </rPr>
      <t xml:space="preserve">Las Vegas Valley Water District [2019]: 
 -PFOS = .5 ppt 
 -PFOA = .5 ppt 
(EWG Tapwater Appendix, 2020) </t>
    </r>
    <r>
      <rPr>
        <u/>
        <sz val="11"/>
        <color rgb="FF1155CC"/>
        <rFont val="Times New Roman"/>
      </rPr>
      <t>https://static.ewg.org/reports/2020/pfas-testing-report/EWG_PFAS-TW_Appendix_C06.pdf?_ga=2.44374509.815135581.1579791872-1565020647.1578497869</t>
    </r>
  </si>
  <si>
    <t>https://drive.google.com/drive/folders/1vt-wtJK1DPkG0JkD8o2ol2PLsUzIfp-a</t>
  </si>
  <si>
    <t>124 Bedford Center Rd</t>
  </si>
  <si>
    <t>Bedford, New Hampshire</t>
  </si>
  <si>
    <t>[11/14/2019] = 22.2 ppt
[NHDES, 06.01.2020]</t>
  </si>
  <si>
    <t>https://drive.google.com/drive/folders/1zaAEYLxWM6D7Oa4oRMTzmP5XnZfm1QXm</t>
  </si>
  <si>
    <t>153 Lafayette Rd Water System</t>
  </si>
  <si>
    <t>Hampton Falls, New Hampshire</t>
  </si>
  <si>
    <t>[3/22/2018] = 45 ppt
[NHDES, 06.01.2020]</t>
  </si>
  <si>
    <t>[3/22/2018] = 55 ppt
[NHDES, 06.01.2020]</t>
  </si>
  <si>
    <t>18 Clinton Dr Bldg</t>
  </si>
  <si>
    <t>Hollis, New Hampshire</t>
  </si>
  <si>
    <t>[11/6/2019] = 3.18 ppt
[NHDES, 06.01.2020]</t>
  </si>
  <si>
    <t>183 Rockingham Road</t>
  </si>
  <si>
    <t>[11/12/2019] = 2.8 ppt
[NHDES, 06.01.2020]</t>
  </si>
  <si>
    <t>20 Jaffrey Rd</t>
  </si>
  <si>
    <t>Fitzwilliam, New Hampshire</t>
  </si>
  <si>
    <t>[10/22/2019] = 7.8 ppt
[NHDES, 06.01.2020]</t>
  </si>
  <si>
    <t>288 Route 101</t>
  </si>
  <si>
    <t>https://www4.des.state.nh.us/nh-pfas-investigation/?page_id=826</t>
  </si>
  <si>
    <t>[2016] = 2 ppt
(NHDES, 5.3.2017)</t>
  </si>
  <si>
    <t>292 Route 101</t>
  </si>
  <si>
    <t>[11/12/2019] = 5.73 ppt
[NHDES, 06.01.2020]</t>
  </si>
  <si>
    <t>3 / 11 Plaistow Rd Plaza</t>
  </si>
  <si>
    <t>[9/20/2018] = 53.5 ppt
[NHDES, 06.01.2020]</t>
  </si>
  <si>
    <t>[9/20/2018] = 75.55 ppt
[NHDES, 06.01.2020]</t>
  </si>
  <si>
    <t>3M</t>
  </si>
  <si>
    <t>3M Tilton</t>
  </si>
  <si>
    <t>Tilton, New Hampshire</t>
  </si>
  <si>
    <t>[11/2/2016] = 2 ppt
[NHDES, 06.01.2020]</t>
  </si>
  <si>
    <t>Afl Telecommunications Llc</t>
  </si>
  <si>
    <t>Belmont, New Hampshire</t>
  </si>
  <si>
    <t>[11/21/2019] = 10.68 ppt
[NHDES, 06.01.2020]</t>
  </si>
  <si>
    <t>Ages and Stages Hampstead</t>
  </si>
  <si>
    <t>[2016] = 4 ppt
(NHDES, 5.3.2017)</t>
  </si>
  <si>
    <t>Ages And Stages Hampstead</t>
  </si>
  <si>
    <t>[10/1/2019] = 8.56 ppt
[NHDES, 06.01.2020]</t>
  </si>
  <si>
    <t>[10/1/2019] = 10.84 ppt
[NHDES, 06.01.2020]</t>
  </si>
  <si>
    <t>Aquarion Water - NH</t>
  </si>
  <si>
    <t xml:space="preserve">Hampton, Rockingham County, New Hampshire </t>
  </si>
  <si>
    <t>PFHPA: 8 samples taken in 2014, all ND; 8 samples taken in 2015 with 1 detection, results ranging ND-12 ppt</t>
  </si>
  <si>
    <t>Aquarion Water/Nh</t>
  </si>
  <si>
    <t>[11/1/2019] = 12.64 ppt
[NHDES, 06.01.2020]</t>
  </si>
  <si>
    <t>[11/1/2019] = 15.62 ppt
[NHDES, 06.01.2020]</t>
  </si>
  <si>
    <t>Ashley Commons</t>
  </si>
  <si>
    <t>Atkinson Academy Sch</t>
  </si>
  <si>
    <t>[10/29/2019] = 20.5 ppt
[NHDES, 06.01.2020]</t>
  </si>
  <si>
    <t>[10/29/2019] = 23.88 ppt
[NHDES, 06.01.2020]</t>
  </si>
  <si>
    <t>Atkinson Academy School</t>
  </si>
  <si>
    <t>[2016] = 20 ppt
(NHDES, 5.3.2017)</t>
  </si>
  <si>
    <t>Autumn Woods</t>
  </si>
  <si>
    <t>[10/1/2019] = 3.56 ppt
[NHDES, 06.01.2020]</t>
  </si>
  <si>
    <t>Badger Hill</t>
  </si>
  <si>
    <t>[10/4/2019] = 2.08 ppt
[NHDES, 06.01.2020]</t>
  </si>
  <si>
    <t>Balmoral Condos</t>
  </si>
  <si>
    <t>[10/31/2019] = 8.43 ppt
[NHDES, 06.01.2020]</t>
  </si>
  <si>
    <t>Barkland Acres</t>
  </si>
  <si>
    <t>[11/14/2019] = 19.15 ppt
[NHDES, 06.01.2020]</t>
  </si>
  <si>
    <t>[11/14/2019] = 20.95 ppt
[NHDES, 06.01.2020]</t>
  </si>
  <si>
    <t>Barons Condos</t>
  </si>
  <si>
    <t>[11/11/2019] = 11.1 ppt
[NHDES, 06.01.2020]</t>
  </si>
  <si>
    <t>[11/11/2019] = 14.16 ppt
[NHDES, 06.01.2020]</t>
  </si>
  <si>
    <t>Barrington Mobile Home Estates</t>
  </si>
  <si>
    <t>Barrington, New Hampshire</t>
  </si>
  <si>
    <t>[10/21/2019] = 2.12 ppt
[NHDES, 06.01.2020]</t>
  </si>
  <si>
    <t>Bedford</t>
  </si>
  <si>
    <t>Industry / Manufacturing</t>
  </si>
  <si>
    <t>https://pennichuck.com/wp-content/uploads/2018/05/Bedford-Public-Water-System-Expansion-Presentation-Meeting-on-May-22-2018-final.pdf</t>
  </si>
  <si>
    <t>https://www4.des.state.nh.us/IISProxy/IISProxy.dll?ContentId=4854353</t>
  </si>
  <si>
    <t xml:space="preserve">Saint Gobain On-site groundwater:
 -PFOA: up to 5,100 ppt (2018)
 -PFOS: up to 1,300 ppt (2018)
 -GenX: 3.5 ppt
Cabot Preserve/MVD system (drinking water):
 -PFOA+PFOS: up to 60 ppt (Apr 2016), avg 17.5 ppt (2017), avg 16.4 ppt (2018)
Machester Water Works supply wells (drinking water):
 -PFOA: 4.7 ppt (Aug 2016)
 -PFOS: 4.4 ppt (Aug 2016)
</t>
  </si>
  <si>
    <t xml:space="preserve">https://www4.des.state.nh.us/nh-pfas-investigation/?cat=5
State announced 400 properties will get bottled water (4/10/16). Saint Gobain held responsible for clean up, bottled water, soil analysis by DES (5/4/16). NH DES wants Saint-Gobain to fund Bedford access to public drinking water. Well test results in May 2016 showed a number of private drinking water wells in the area of Bedford within a 1.5-mile radius of the Saint-Gobain Performance Plastics plant in Merrimack had concentrations greater than 70 parts per trillion (ppt) of perfluorooctanoic acid (PFOA). Bottled water delivery was then expanded to include those properties while NHDES worked with Saint-Gobain to investigate
In April 2017, Saint-Gobain agrees to fund design efforts for a potential extension of public water service into Bedford. Pennichuck Corp. will complete the design work, which will include 61 properties. The design work includes alternative connections to both Merrimack Village District Water and Manchester Water Works (MWW). The design effort is expected to take 12 weeks from May 9, 2017. Six properties on South River Road with private wells have PFOA tests above 70 ppt. The MWW public water lines run in front of these properties. Saint-Gobain is working on having these properties connected to MWW.
</t>
  </si>
  <si>
    <t>3 lawsuits filed against Saint-Gobain in 2016. See "Merrimack"</t>
  </si>
  <si>
    <t>Merrimack Citizens for Clean Water: https://www.cleanwaternh.org/</t>
  </si>
  <si>
    <t>In Bedford, Saint-Gobain Performance Plastics to fund design of potential extension of public water service into Bedford. The agreement is in response to drinking water wells near a Saint-Gobain plant containing PFOA above state levels. (1.7.2018).</t>
  </si>
  <si>
    <t>City extension to 26 private wells started (10/11/16). Saint Gobain has requested Pennichuck Corp to design a municipal water line extension for 64 homes on bottled water (3/13/17). Pennichuck is entering into a contract with Saint-Gobain Performance Plastics to begin the expansion of the current public water system in Bedford, and has contracted with Culligan Water Technologies for the installation, operation, and maintenance of Point-of-Entry Treatment (POET) systems in New Hampshire.</t>
  </si>
  <si>
    <t>Merrimack Citizens for Clean Water - Represent residents affected by PFAS contamination sourced from Saint Gobain Performance Plastics. Community activism began in 2016 when contamination was found in Merrimack public water wells. MCFCW members have expressed their concerns at meetings, conferences, and developed a Petition for Public Water Filtration and Blood Tests in August 2016. They have met with organizations including the New Hampshire Medical Association, NH DES, and NH DHHS. (Merrimack Citizens for Clean Water 4.27.2018)</t>
  </si>
  <si>
    <t>https://drive.google.com/drive/u/0/folders/1jkVA_oGA6_KMzafCy-7gP8HqmS__JM6k</t>
  </si>
  <si>
    <t>DS column k</t>
  </si>
  <si>
    <t>Bedford Water</t>
  </si>
  <si>
    <t>[2016] = 8.1 ppt
(NHDES, 5.3.2017)</t>
  </si>
  <si>
    <t>Beech Hill Park</t>
  </si>
  <si>
    <t>[11/4/2019] = 11.67 ppt
[NHDES, 06.01.2020]</t>
  </si>
  <si>
    <t>[11/4/2019] = 13.67 ppt
[NHDES, 06.01.2020]</t>
  </si>
  <si>
    <t>Bell And Flynn</t>
  </si>
  <si>
    <t>[11/18/2019] = 0 ppt
[NHDES, 06.01.2020]</t>
  </si>
  <si>
    <t>[11/18/2019] = 2.44 ppt
[NHDES, 06.01.2020]</t>
  </si>
  <si>
    <t>Bethany Covenant Church</t>
  </si>
  <si>
    <t>[2016] = 3 ppt
(NHDES, 5.3.2017)</t>
  </si>
  <si>
    <t>[7/27/2016] = 3 ppt
[NHDES, 06.01.2020]</t>
  </si>
  <si>
    <t>Birch Hill Estates</t>
  </si>
  <si>
    <t>[11/13/2019] = 3.23 ppt
[NHDES, 06.01.2020]</t>
  </si>
  <si>
    <t>Bitim Apartments</t>
  </si>
  <si>
    <t>[10/29/2019] = 8.96 ppt
[NHDES, 06.01.2020]</t>
  </si>
  <si>
    <t>[10/29/2019] = 10.94 ppt
[NHDES, 06.01.2020]</t>
  </si>
  <si>
    <t>Bmw Of Stratham</t>
  </si>
  <si>
    <t>[11/20/2019] = 9.01 ppt
[NHDES, 06.01.2020]</t>
  </si>
  <si>
    <t>Bow Municipal Water System</t>
  </si>
  <si>
    <t>[2016] = 11
(NHDES, 5.3.2017)</t>
  </si>
  <si>
    <t>Bow, New Hampshire</t>
  </si>
  <si>
    <t>[12/27/2019] = 9 ppt
[NHDES, 06.01.2020]</t>
  </si>
  <si>
    <t>Branch River Apartments</t>
  </si>
  <si>
    <t>[10/18/2019] = 6.39 ppt
[NHDES, 06.01.2020]</t>
  </si>
  <si>
    <t>[10/18/2019] = 10.02 ppt
[NHDES, 06.01.2020]</t>
  </si>
  <si>
    <t>Brandywine</t>
  </si>
  <si>
    <t>East Kingston, New Hampshire</t>
  </si>
  <si>
    <t>[10/22/2019] = 2.34 ppt
[NHDES, 06.01.2020]</t>
  </si>
  <si>
    <t>Breakfast Hill Golf Club</t>
  </si>
  <si>
    <t>Greenland, Rockingham County, New Hampshire</t>
  </si>
  <si>
    <t>[2016] = 25 ppt
(NHDES, 5.3.2017)</t>
  </si>
  <si>
    <t>Greenland, New Hampshire</t>
  </si>
  <si>
    <t>[7/11/2016] = 25 ppt
[NHDES, 06.01.2020]</t>
  </si>
  <si>
    <t>Briar Court Estates</t>
  </si>
  <si>
    <t>[11/8/2019] = 2.06 ppt
[NHDES, 06.01.2020]</t>
  </si>
  <si>
    <t>Brookdale Spruce Wood</t>
  </si>
  <si>
    <t>Durham, New Hampshire</t>
  </si>
  <si>
    <t>[10/30/2019] = 2.09 ppt
[NHDES, 06.01.2020]</t>
  </si>
  <si>
    <t>Brookstone Park/East</t>
  </si>
  <si>
    <t>[11/4/2019] = 7.76 ppt
[NHDES, 06.01.2020]</t>
  </si>
  <si>
    <t>Building Block Commons</t>
  </si>
  <si>
    <t>[12/5/2019] = 2.26 ppt
[NHDES, 06.01.2020]</t>
  </si>
  <si>
    <t>Burnhaven</t>
  </si>
  <si>
    <t>[10/31/2019] = 2.03 ppt
[NHDES, 06.01.2020]</t>
  </si>
  <si>
    <t>Cabot Preserve</t>
  </si>
  <si>
    <t>[2016] = 60.1 ppt
(NHDES, 5.3.2017)</t>
  </si>
  <si>
    <t>[10/1/2019] = 25.1 ppt
[NHDES, 06.01.2020]</t>
  </si>
  <si>
    <t>Camelot Iii</t>
  </si>
  <si>
    <t>[10/4/2019] = 8.72 ppt
[NHDES, 06.01.2020]</t>
  </si>
  <si>
    <t>Camp Foster</t>
  </si>
  <si>
    <t>[5/9/2017] = 0 ppt
[NHDES, 06.01.2020]</t>
  </si>
  <si>
    <t>[5/9/2017] = 3 ppt
[NHDES, 06.01.2020]</t>
  </si>
  <si>
    <t>Capital Transportation</t>
  </si>
  <si>
    <t>[10/30/2019] = 10 ppt
[NHDES, 06.01.2020]</t>
  </si>
  <si>
    <t>Castle Commons</t>
  </si>
  <si>
    <t>[10/24/2019] = 9.72 ppt
[NHDES, 06.01.2020]</t>
  </si>
  <si>
    <t>[10/24/2019] = 14.38 ppt
[NHDES, 06.01.2020]</t>
  </si>
  <si>
    <t>Center Harbor Inn</t>
  </si>
  <si>
    <t>Center Harbor, New Hampshire</t>
  </si>
  <si>
    <t>[12/8/2016] = 4.6 ppt
[NHDES, 06.01.2020]</t>
  </si>
  <si>
    <t>Century Village Condos</t>
  </si>
  <si>
    <t>[10/2/2019] = 38.1 ppt
[NHDES, 06.01.2020]</t>
  </si>
  <si>
    <t>[10/2/2019] = 40.7 ppt
[NHDES, 06.01.2020]</t>
  </si>
  <si>
    <t>Chandler Place Apts</t>
  </si>
  <si>
    <t>[9/20/2018] = 10.53 ppt
[NHDES, 06.01.2020]</t>
  </si>
  <si>
    <t>[9/20/2018] = 12.97 ppt
[NHDES, 06.01.2020]</t>
  </si>
  <si>
    <t>Charlestown Water Works</t>
  </si>
  <si>
    <t>[11/5/2019] = 2.45 ppt
[NHDES, 06.01.2020]</t>
  </si>
  <si>
    <t>Chester Academy</t>
  </si>
  <si>
    <t>Chester, New Hampshire</t>
  </si>
  <si>
    <t>[10/22/2019] = 2.12 ppt
[NHDES, 06.01.2020]</t>
  </si>
  <si>
    <t>[10/22/2019] = 6.05 ppt
[NHDES, 06.01.2020]</t>
  </si>
  <si>
    <t>Childrens Ctr For Creatve Lrng</t>
  </si>
  <si>
    <t>Bradford, New Hampshire</t>
  </si>
  <si>
    <t>[11/18/2019] = 2 ppt
[NHDES, 06.01.2020]</t>
  </si>
  <si>
    <t>Chisholm Farm</t>
  </si>
  <si>
    <t>[11/13/2019] = 6 ppt
[NHDES, 06.01.2020]</t>
  </si>
  <si>
    <t>Claremont Water Department</t>
  </si>
  <si>
    <t>Coach Run Condos</t>
  </si>
  <si>
    <t>[2016] = 24 ppt
(NHDES, 5.3.2017)</t>
  </si>
  <si>
    <t>[8/8/2016] = 24 ppt
[NHDES, 06.01.2020]</t>
  </si>
  <si>
    <t>[8/8/2016] = 58 ppt
[NHDES, 06.01.2020]</t>
  </si>
  <si>
    <t>Colonial Park</t>
  </si>
  <si>
    <t>[12/3/2019] = 0 ppt
[NHDES, 06.01.2020]</t>
  </si>
  <si>
    <t>[12/3/2019] = 5 ppt
[NHDES, 06.01.2020]</t>
  </si>
  <si>
    <t>Colonial Poplin Nursing Home</t>
  </si>
  <si>
    <t>Fremont, New Hampshire</t>
  </si>
  <si>
    <t>[12/12/2019] = 23.8 ppt
[NHDES, 06.01.2020]</t>
  </si>
  <si>
    <t>[12/12/2019] = 26.97 ppt
[NHDES, 06.01.2020]</t>
  </si>
  <si>
    <t>Commons At Windham 1/West Bldg</t>
  </si>
  <si>
    <t>[7/20/2017] = 13 ppt
[NHDES, 06.01.2020]</t>
  </si>
  <si>
    <t>[7/20/2017] = 23 ppt
[NHDES, 06.01.2020]</t>
  </si>
  <si>
    <t>Commons At Windham 2/East Bldg</t>
  </si>
  <si>
    <t>[7/20/2017] = 17 ppt
[NHDES, 06.01.2020]</t>
  </si>
  <si>
    <t>Commons Of Atkinson</t>
  </si>
  <si>
    <t>[10/25/2019] = 13.27 ppt
[NHDES, 06.01.2020]</t>
  </si>
  <si>
    <t>[10/25/2019] = 15.24 ppt
[NHDES, 06.01.2020]</t>
  </si>
  <si>
    <t>Computer Resources</t>
  </si>
  <si>
    <t>[10/10/2019] = 2.6 ppt
[NHDES, 06.01.2020]</t>
  </si>
  <si>
    <t>Concord Water Dept</t>
  </si>
  <si>
    <t>[10/3/2019] = 4.92 ppt
[NHDES, 06.01.2020]</t>
  </si>
  <si>
    <t>Connor Court</t>
  </si>
  <si>
    <t>[11/8/2019] = 7.45 ppt
[NHDES, 06.01.2020]</t>
  </si>
  <si>
    <t>Cornerstone Place</t>
  </si>
  <si>
    <t>Deerfield, New Hampshire</t>
  </si>
  <si>
    <t>[11/25/2019] = 10.51 ppt
[NHDES, 06.01.2020]</t>
  </si>
  <si>
    <t>Cornerstone School</t>
  </si>
  <si>
    <t>[11/20/2019] = 8.24 ppt
[NHDES, 06.01.2020]</t>
  </si>
  <si>
    <t>Country Club For Kids</t>
  </si>
  <si>
    <t>[10/16/2019] = 6.79 ppt
[NHDES, 06.01.2020]</t>
  </si>
  <si>
    <t>Country Shore Campground</t>
  </si>
  <si>
    <t>[8/27/2019] = 24.39 ppt
[NHDES, 06.01.2020]</t>
  </si>
  <si>
    <t>Country Village Mhp</t>
  </si>
  <si>
    <t>[11/23/2016] = 1 ppt
[NHDES, 06.01.2020]</t>
  </si>
  <si>
    <t>Country Village Mobile Home Park</t>
  </si>
  <si>
    <t>Canaan, Grafton County, New Hampshire</t>
  </si>
  <si>
    <t>[2016] = 1 ppt
(NHDES, 5.3.2017)</t>
  </si>
  <si>
    <t>Creative Little Angels</t>
  </si>
  <si>
    <t>[10/15/2019] = 8.17 ppt
[NHDES, 06.01.2020]</t>
  </si>
  <si>
    <t>Cross Ridge Estates</t>
  </si>
  <si>
    <t>[10/3/2019] = 17.24 ppt
[NHDES, 06.01.2020]</t>
  </si>
  <si>
    <t>Crotched Mountain Rehab Center</t>
  </si>
  <si>
    <t>[10/10/2019] = 0 ppt
[NHDES, 06.01.2020]</t>
  </si>
  <si>
    <t>[10/10/2019] = 3.24 ppt
[NHDES, 06.01.2020]</t>
  </si>
  <si>
    <t>Crucon Cruise Outlet</t>
  </si>
  <si>
    <t>[10/4/2019] = 13.6 ppt
[NHDES, 06.01.2020]</t>
  </si>
  <si>
    <t>Darby Field Commons</t>
  </si>
  <si>
    <t>Lee, New Hampshire</t>
  </si>
  <si>
    <t>[10/8/2019] = 15.98 ppt
[NHDES, 06.01.2020]</t>
  </si>
  <si>
    <t>Deerbrook Condos</t>
  </si>
  <si>
    <t>[11/7/2019] = 6.83 ppt
[NHDES, 06.01.2020]</t>
  </si>
  <si>
    <t>Dover Water Department</t>
  </si>
  <si>
    <t xml:space="preserve">Dover, Strafford County, New Hampshire </t>
  </si>
  <si>
    <r>
      <rPr>
        <sz val="11"/>
        <color rgb="FF000000"/>
        <rFont val="Times New Roman"/>
      </rPr>
      <t xml:space="preserve">Dover Water Departmemt [2014]: 
 -PFOA = ND-67 ppt 
 -PFOS = ND-120 ppt 
(UCMR3, 2015) </t>
    </r>
    <r>
      <rPr>
        <u/>
        <sz val="11"/>
        <color rgb="FF1155CC"/>
        <rFont val="Times New Roman"/>
      </rPr>
      <t>https://www.epa.gov/dwucmr/occurrence-data-unregulated-contaminant-monitoring-rule</t>
    </r>
  </si>
  <si>
    <t>[2016] = 242 ppt
(NHDES, 5.3.2017)</t>
  </si>
  <si>
    <t xml:space="preserve">PFOA: 5 samples taken in 2014 with 1 detection, results ranging ND-67 ppt 
PFOS: 5 samples taken in 2014 with 1 detection, results ranging ND-120 ppt 
PFHPA: 5 samples taken in 2014 with 1 detection, results ranging ND-15 ppt </t>
  </si>
  <si>
    <t>DS Columns I, J, AJ</t>
  </si>
  <si>
    <t>Dover Water Dept</t>
  </si>
  <si>
    <t>[11/12/2019] = 2.15 ppt
[NHDES, 06.01.2020]</t>
  </si>
  <si>
    <t>Drew Woods</t>
  </si>
  <si>
    <t>[10/2/2019] = 5.08 ppt
[NHDES, 06.01.2020]</t>
  </si>
  <si>
    <t>Dublin Consolidated Sch</t>
  </si>
  <si>
    <t>Dublin, New Hampshire</t>
  </si>
  <si>
    <t>[10/30/2019] = 9.6 ppt
[NHDES, 06.01.2020]</t>
  </si>
  <si>
    <t>Dublin School</t>
  </si>
  <si>
    <t>[10/10/2019] = 2.19 ppt
[NHDES, 06.01.2020]</t>
  </si>
  <si>
    <t>Dustin Homestead</t>
  </si>
  <si>
    <t>[12/8/2019] = 10.39 ppt
[NHDES, 06.01.2020]</t>
  </si>
  <si>
    <t>E Derry Memorial Elem Sch</t>
  </si>
  <si>
    <t>[10/29/2019] = 9.95 ppt
[NHDES, 06.01.2020]</t>
  </si>
  <si>
    <t>[10/29/2019] = 28.35 ppt
[NHDES, 06.01.2020]</t>
  </si>
  <si>
    <t>E Kingston Elementary Sch</t>
  </si>
  <si>
    <t>[10/7/2019] = 16 ppt
[NHDES, 06.01.2020]</t>
  </si>
  <si>
    <t>E Penacook Rd Water Sys</t>
  </si>
  <si>
    <t>[4/23/2018] = 33.2 ppt
[NHDES, 06.01.2020]</t>
  </si>
  <si>
    <t>Eagle Mountain House</t>
  </si>
  <si>
    <t>Jackson, New Hampshire</t>
  </si>
  <si>
    <t>[11/11/2019] = 20.1 ppt
[NHDES, 06.01.2020]</t>
  </si>
  <si>
    <t>[11/11/2019] = 24.14 ppt
[NHDES, 06.01.2020]</t>
  </si>
  <si>
    <t>East Derry Memorial Elementary School</t>
  </si>
  <si>
    <t>[2016] = 9 ppt
(NHDES, 5.3.2017)</t>
  </si>
  <si>
    <t>East Kingston Elementary School</t>
  </si>
  <si>
    <t>[2016] = 11 ppt
(NHDES, 5.3.2017)</t>
  </si>
  <si>
    <t>Ellis School</t>
  </si>
  <si>
    <t>Fremont, Rockingham County, New Hampshire</t>
  </si>
  <si>
    <t>[2016] = 23 ppt
(NHDES, 5.3.2017)</t>
  </si>
  <si>
    <t>[10/1/2019] = 31.3 ppt
[NHDES, 06.01.2020]</t>
  </si>
  <si>
    <t>[10/1/2019] = 82 ppt
[NHDES, 06.01.2020]</t>
  </si>
  <si>
    <t>English Woods</t>
  </si>
  <si>
    <t>Epsom Village Dist</t>
  </si>
  <si>
    <t>Epsom, New Hampshire</t>
  </si>
  <si>
    <t>[10/10/2019] = 6.29 ppt
[NHDES, 06.01.2020]</t>
  </si>
  <si>
    <t>Ethan Allen Plaza</t>
  </si>
  <si>
    <t>[11/11/2019] = 14.48 ppt
[NHDES, 06.01.2020]</t>
  </si>
  <si>
    <t>[11/11/2019] = 18.17 ppt
[NHDES, 06.01.2020]</t>
  </si>
  <si>
    <t>Eversource Energy Bedford Awc</t>
  </si>
  <si>
    <t>[12/3/2019] = 4 ppt
[NHDES, 06.01.2020]</t>
  </si>
  <si>
    <t>[12/3/2019] = 16 ppt
[NHDES, 06.01.2020]</t>
  </si>
  <si>
    <t>Exeter Highlands</t>
  </si>
  <si>
    <t>Exeter Hospital</t>
  </si>
  <si>
    <t>[2016] = 19 ppt
(NHDES, 5.3.2017)</t>
  </si>
  <si>
    <t>[8/3/2016] = 12 ppt
[NHDES, 06.01.2020]</t>
  </si>
  <si>
    <t>[8/3/2016] = 39 ppt
[NHDES, 06.01.2020]</t>
  </si>
  <si>
    <t>Exeter River Landing</t>
  </si>
  <si>
    <t>Exeter Water Dept</t>
  </si>
  <si>
    <t>[10/9/2019] = 2.9 ppt
[NHDES, 06.01.2020]</t>
  </si>
  <si>
    <t>Far Echo Harbor</t>
  </si>
  <si>
    <t>[10/15/2019] = 2.96 ppt
[NHDES, 06.01.2020]</t>
  </si>
  <si>
    <t>Farm Design</t>
  </si>
  <si>
    <t>[10/22/2019] = 4.71 ppt
[NHDES, 06.01.2020]</t>
  </si>
  <si>
    <t>Farmington Water Department</t>
  </si>
  <si>
    <t>[2017] = 4.5 ppt
(NHDES, 5.3.2017)</t>
  </si>
  <si>
    <t>Fisherfield Townhouses</t>
  </si>
  <si>
    <t>[2016] = 2
(NHDES, 5.3.2017)</t>
  </si>
  <si>
    <t>Fitzgerald Safety Complex</t>
  </si>
  <si>
    <t>[8/4/2017] = 4 ppt
[NHDES, 06.01.2020]</t>
  </si>
  <si>
    <t>[8/4/2017] = 93 ppt
[NHDES, 06.01.2020]</t>
  </si>
  <si>
    <t>Five Industrial Dr</t>
  </si>
  <si>
    <t>[12/10/2019] = 5 ppt
[NHDES, 06.01.2020]</t>
  </si>
  <si>
    <t>[12/10/2019] = 13 ppt
[NHDES, 06.01.2020]</t>
  </si>
  <si>
    <t>Forest Glen Condos</t>
  </si>
  <si>
    <t>[10/29/2019] = 5.31 ppt
[NHDES, 06.01.2020]</t>
  </si>
  <si>
    <t>[10/29/2019] = 7.41 ppt
[NHDES, 06.01.2020]</t>
  </si>
  <si>
    <t>Francoeur Apt/Hudson Motor Inn</t>
  </si>
  <si>
    <t>Hudson, New Hampshire</t>
  </si>
  <si>
    <t>[10/7/2019] = 3.24 ppt
[NHDES, 06.01.2020]</t>
  </si>
  <si>
    <t>Franklin Water Works</t>
  </si>
  <si>
    <t>[10/13/2016] = 2 ppt
[NHDES, 06.01.2020]</t>
  </si>
  <si>
    <t>Freedom Pond</t>
  </si>
  <si>
    <t>[2016] = 16 ppt
(NHDES, 5.3.2017)</t>
  </si>
  <si>
    <t>[10/21/2019] = 10.36 ppt
[NHDES, 06.01.2020]</t>
  </si>
  <si>
    <t>Fremont Pizzeria Restaurant</t>
  </si>
  <si>
    <t>[2/9/2018] = 40 ppt
[NHDES, 06.01.2020]</t>
  </si>
  <si>
    <t>[2/9/2018] = 45.5 ppt
[NHDES, 06.01.2020]</t>
  </si>
  <si>
    <t>George B White Bldg</t>
  </si>
  <si>
    <t>[11/25/2019] = 9.93 ppt
[NHDES, 06.01.2020]</t>
  </si>
  <si>
    <t>George S Emerson Elem Sch</t>
  </si>
  <si>
    <t>[12/5/2019] = 13 ppt
[NHDES, 06.01.2020]</t>
  </si>
  <si>
    <t>George S Emerson Elementary School</t>
  </si>
  <si>
    <t>[2016] = 8 ppt
(NHDES, 5.3.2017)</t>
  </si>
  <si>
    <t>Gex</t>
  </si>
  <si>
    <t>[10/14/2019] = 4.34 ppt
[NHDES, 06.01.2020]</t>
  </si>
  <si>
    <t>Gilford Municipal Bldg Complex</t>
  </si>
  <si>
    <t>Gilford, New Hampshire</t>
  </si>
  <si>
    <t>[11/19/2019] = 51.8 ppt
[NHDES, 06.01.2020]</t>
  </si>
  <si>
    <t>[11/19/2019] = 77.1 ppt
[NHDES, 06.01.2020]</t>
  </si>
  <si>
    <t>Gilford Municipal Building Complex</t>
  </si>
  <si>
    <t>[2016] = 67 ppt
(NHDES, 5.3.2017)</t>
  </si>
  <si>
    <t>Glen Ridge Dev</t>
  </si>
  <si>
    <t>[10/2/2019] = 4.08 ppt
[NHDES, 06.01.2020]</t>
  </si>
  <si>
    <t>Glen Ridge Development</t>
  </si>
  <si>
    <t>Golden Hill</t>
  </si>
  <si>
    <t>[10/3/2019] = 37.1 ppt
[NHDES, 06.01.2020]</t>
  </si>
  <si>
    <t>[10/3/2019] = 39.16 ppt
[NHDES, 06.01.2020]</t>
  </si>
  <si>
    <t>Gowing Woods</t>
  </si>
  <si>
    <t>Granite State Campground</t>
  </si>
  <si>
    <t>[10/10/2019] = 8.64 ppt
[NHDES, 06.01.2020]</t>
  </si>
  <si>
    <t>Grappone Ford Complex</t>
  </si>
  <si>
    <t>[11/12/2019] = 12.5 ppt
[NHDES, 06.01.2020]</t>
  </si>
  <si>
    <t>[11/12/2019] = 16.2 ppt
[NHDES, 06.01.2020]</t>
  </si>
  <si>
    <t>Grappone Honda</t>
  </si>
  <si>
    <t>[11/12/2019] = 11.8 ppt
[NHDES, 06.01.2020]</t>
  </si>
  <si>
    <t>[11/12/2019] = 15.1 ppt
[NHDES, 06.01.2020]</t>
  </si>
  <si>
    <t>Grappone Toyota</t>
  </si>
  <si>
    <t>[11/12/2019] = 3.8 ppt
[NHDES, 06.01.2020]</t>
  </si>
  <si>
    <t>[11/12/2019] = 7.5 ppt
[NHDES, 06.01.2020]</t>
  </si>
  <si>
    <t>Great Bay Water System</t>
  </si>
  <si>
    <t>[10/3/2019] = 7.63 ppt
[NHDES, 06.01.2020]</t>
  </si>
  <si>
    <t>Gsp/Merrimack Station</t>
  </si>
  <si>
    <t>[10/1/2019] = 9.72 ppt
[NHDES, 06.01.2020]</t>
  </si>
  <si>
    <t>[10/1/2019] = 12.48 ppt
[NHDES, 06.01.2020]</t>
  </si>
  <si>
    <t>Hales Location</t>
  </si>
  <si>
    <t>Hales Location, New Hampshire</t>
  </si>
  <si>
    <t>[11/7/2019] = 4.48 ppt
[NHDES, 06.01.2020]</t>
  </si>
  <si>
    <t>Hampstead Academy</t>
  </si>
  <si>
    <t>[9/4/2018] = 7.8 ppt
[NHDES, 06.01.2020]</t>
  </si>
  <si>
    <t>Hampstead Area Water</t>
  </si>
  <si>
    <t>[11/12/2019] = 8.1 ppt
[NHDES, 06.01.2020]</t>
  </si>
  <si>
    <t>[11/12/2019] = 10.2 ppt
[NHDES, 06.01.2020]</t>
  </si>
  <si>
    <t>Hampstead Middle School</t>
  </si>
  <si>
    <r>
      <rPr>
        <sz val="11"/>
        <color rgb="FF000000"/>
        <rFont val="Times New Roman"/>
      </rPr>
      <t xml:space="preserve">Hampstead Middle School and residential drinking water wells: 
- 16 samples
- 16 results received 
- 9 samples below 10 ppt PFOS+PFOA 
- 3 samples 10 - &lt;45 ppt 
- 5 samples 45 - &lt;70 ppt
(NHDES, 1.10.2017)
Hampstead Middle School:
- PFOA + PFOS = 45 ppt
(Portsmouth City Council, 3.19.2018) </t>
    </r>
    <r>
      <rPr>
        <sz val="11"/>
        <color rgb="FF000000"/>
        <rFont val="Times New Roman"/>
      </rPr>
      <t xml:space="preserve">
</t>
    </r>
    <r>
      <rPr>
        <u/>
        <sz val="11"/>
        <color rgb="FF1155CC"/>
        <rFont val="Times New Roman"/>
      </rPr>
      <t>https://www.des.nh.gov/organization/commissioner/documents/pfoa-statewide-status-20170110.pdf</t>
    </r>
  </si>
  <si>
    <t>45 ppt PFOS + PFOA
(Portsmouth City Council, 3.19.2018)</t>
  </si>
  <si>
    <t>Independent PFC test results at the school above 45 ppt in 2016 initiated further testing in the area
(NHDES, 1.10.2017).</t>
  </si>
  <si>
    <t>Hampstead Middle School installed drinking water treatment on their own initiative (Portsmouth City Council, 3.19.2018)</t>
  </si>
  <si>
    <t xml:space="preserve">No school or residential drinking water wells have tested above 70 ppt (NHDES, 1.10.2017). </t>
  </si>
  <si>
    <t>Hampstead Water Advocates - Founded in September 2018, representing residents of Hampstead.</t>
  </si>
  <si>
    <t>"HWA was created to raise awareness and advocate for better town and State water management. We serve as a support group for residents or neighborhoods hoping to investigate common water issues."</t>
  </si>
  <si>
    <t>Facebook - Hampstead Water Advocates</t>
  </si>
  <si>
    <t>Yes - Hampstead Middle School installed its own treatment system (Portsmouth City Council, 3.19.2018)</t>
  </si>
  <si>
    <t>https://drive.google.com/drive/u/1/folders/1COt4MvjmhK3Yg-eobHfZi808KOj7xs5Q</t>
  </si>
  <si>
    <t>Hannaford Rindge 8180</t>
  </si>
  <si>
    <t>[10/30/2019] = 48.8 ppt
[NHDES, 06.01.2020]</t>
  </si>
  <si>
    <t>[10/30/2019] = 145.52 ppt
[NHDES, 06.01.2020]</t>
  </si>
  <si>
    <t>Hanover Water Department</t>
  </si>
  <si>
    <t>Harbor Square Shopping Center</t>
  </si>
  <si>
    <t>[10/10/2019] = 8.96 ppt
[NHDES, 06.01.2020]</t>
  </si>
  <si>
    <t>Hi and Lo Estates</t>
  </si>
  <si>
    <t>Hi And Lo Estates</t>
  </si>
  <si>
    <t>[11/19/2019] = 15.73 ppt
[NHDES, 06.01.2020]</t>
  </si>
  <si>
    <t>[11/19/2019] = 18.83 ppt
[NHDES, 06.01.2020]</t>
  </si>
  <si>
    <t>High Bridge Elementary School</t>
  </si>
  <si>
    <t>High Mowing Sch</t>
  </si>
  <si>
    <t>Wilton, New Hampshire</t>
  </si>
  <si>
    <t>[10/22/2019] = 3.65 ppt
[NHDES, 06.01.2020]</t>
  </si>
  <si>
    <t>Highbridge Hill Elem Sch</t>
  </si>
  <si>
    <t>[10/16/2019] = 11.52 ppt
[NHDES, 06.01.2020]</t>
  </si>
  <si>
    <t>Hill Top</t>
  </si>
  <si>
    <t>[11/22/2019] = 10.89 ppt
[NHDES, 06.01.2020]</t>
  </si>
  <si>
    <t>[11/22/2019] = 20.57 ppt
[NHDES, 06.01.2020]</t>
  </si>
  <si>
    <t>Hn D Perkins Sr Elem Sch - Pfas Treatment Install</t>
  </si>
  <si>
    <t>[12/4/2019] = 58 ppt
[NHDES, 06.01.2020]</t>
  </si>
  <si>
    <t>[12/4/2019] = 76 ppt
[NHDES, 06.01.2020]</t>
  </si>
  <si>
    <t>Hollis Brookline High School</t>
  </si>
  <si>
    <t>Hollis, Hillsborough County, New Hampshire</t>
  </si>
  <si>
    <t>Hollis Brookline Hs</t>
  </si>
  <si>
    <t>Hollis Village Market Place</t>
  </si>
  <si>
    <t>[10/28/2019] = 9.64 ppt
[NHDES, 06.01.2020]</t>
  </si>
  <si>
    <t>Hopkinton Village Pct</t>
  </si>
  <si>
    <t>[2/19/2017] = 1 ppt
[NHDES, 06.01.2020]</t>
  </si>
  <si>
    <t>[2/19/2017] = 2.8 ppt
[NHDES, 06.01.2020]</t>
  </si>
  <si>
    <t>Hopkinton Village Precinct</t>
  </si>
  <si>
    <t>[2017] = 1 ppt
(NHDES, 5.3.2017)</t>
  </si>
  <si>
    <t>Howie Glynn And Sons Conv Stre</t>
  </si>
  <si>
    <t>[7/31/2017] = 33 ppt
[NHDES, 06.01.2020]</t>
  </si>
  <si>
    <t>[7/31/2017] = 73 ppt
[NHDES, 06.01.2020]</t>
  </si>
  <si>
    <t>Hudson Mobile Home Ests</t>
  </si>
  <si>
    <t>[10/21/2019] = 7.64 ppt
[NHDES, 06.01.2020]</t>
  </si>
  <si>
    <t>Hudson Water Department</t>
  </si>
  <si>
    <t>[2016] = 12 ppt
(NHDES, 5.3.2017)</t>
  </si>
  <si>
    <t>Hudson Water Dept</t>
  </si>
  <si>
    <t>[12/20/2019] = 19 ppt
[NHDES, 06.01.2020]</t>
  </si>
  <si>
    <t>[12/20/2019] = 23 ppt
[NHDES, 06.01.2020]</t>
  </si>
  <si>
    <t>Icey Hill Cooperative</t>
  </si>
  <si>
    <t>[11/4/2019] = 6.11 ppt
[NHDES, 06.01.2020]</t>
  </si>
  <si>
    <t>Indian River Sch</t>
  </si>
  <si>
    <t>[11/21/2016] = 10 ppt
[NHDES, 06.01.2020]</t>
  </si>
  <si>
    <t>Indian River School</t>
  </si>
  <si>
    <t>[2016] = 10 ppt
(NHDES, 5.3.2017)</t>
  </si>
  <si>
    <t>Iron Wheel Mhp</t>
  </si>
  <si>
    <t>Danville, New Hampshire</t>
  </si>
  <si>
    <t>[11/11/2019] = 32 ppt
[NHDES, 06.01.2020]</t>
  </si>
  <si>
    <t>[11/11/2019] = 43 ppt
[NHDES, 06.01.2020]</t>
  </si>
  <si>
    <t>Jaffrey Water Works</t>
  </si>
  <si>
    <t>[2016] = 13 ppt
(NHDES, 5.3.2017)</t>
  </si>
  <si>
    <t>[10/7/2019] = 9.66 ppt
[NHDES, 06.01.2020]</t>
  </si>
  <si>
    <t>[10/7/2019] = 13.07 ppt
[NHDES, 06.01.2020]</t>
  </si>
  <si>
    <t>Jewett Hill</t>
  </si>
  <si>
    <t>[4/1/2019] = 4 ppt
[NHDES, 06.01.2020]</t>
  </si>
  <si>
    <t>John D Perkins Sr Elementary School</t>
  </si>
  <si>
    <t>[2016] = 69 ppt
(NHDES, 5.3.2017)</t>
  </si>
  <si>
    <t>John Stark High School</t>
  </si>
  <si>
    <t>[2016] = 4.7 ppt
(NHDES, 5.3.2017)</t>
  </si>
  <si>
    <t>John Stark Reg High Sch</t>
  </si>
  <si>
    <t>Weare, New Hampshire</t>
  </si>
  <si>
    <t>[12/6/2016] = 4.7 ppt
[NHDES, 06.01.2020]</t>
  </si>
  <si>
    <t>Kearsarge Regional Middle Sch</t>
  </si>
  <si>
    <t>[10/9/2019] = 153 ppt
[NHDES, 06.01.2020]</t>
  </si>
  <si>
    <t>[10/9/2019] = 158.7 ppt
[NHDES, 06.01.2020]</t>
  </si>
  <si>
    <t>Keene Water Dept</t>
  </si>
  <si>
    <t>Keene, New Hampshire</t>
  </si>
  <si>
    <t>[10/9/2019] = 2.12 ppt
[NHDES, 06.01.2020]</t>
  </si>
  <si>
    <t>Kellogg Christian School</t>
  </si>
  <si>
    <t>[10/29/2019] = 42.83 ppt
[NHDES, 06.01.2020]</t>
  </si>
  <si>
    <t>[10/29/2019] = 45.14 ppt
[NHDES, 06.01.2020]</t>
  </si>
  <si>
    <t>Keyser Pond Campground</t>
  </si>
  <si>
    <t>Henniker, New Hampshire</t>
  </si>
  <si>
    <t>[4/6/2016] = 3 ppt
[NHDES, 06.01.2020]</t>
  </si>
  <si>
    <t>Kiddie Konnection</t>
  </si>
  <si>
    <t>[11/20/2019] = 43.9 ppt
[NHDES, 06.01.2020]</t>
  </si>
  <si>
    <t>[11/20/2019] = 49.56 ppt
[NHDES, 06.01.2020]</t>
  </si>
  <si>
    <t>Kings Kids Child Care Center</t>
  </si>
  <si>
    <t>Pelham, New Hampshire</t>
  </si>
  <si>
    <t>[11/14/2019] = 7.3 ppt
[NHDES, 06.01.2020]</t>
  </si>
  <si>
    <t>Klein Marine Systems</t>
  </si>
  <si>
    <t>[10/30/2019] = 25.1 ppt
[NHDES, 06.01.2020]</t>
  </si>
  <si>
    <t>[10/30/2019] = 26.99 ppt
[NHDES, 06.01.2020]</t>
  </si>
  <si>
    <t>Laconia Water Works</t>
  </si>
  <si>
    <t>[5/18/2016] = 2 ppt
[NHDES, 06.01.2020]</t>
  </si>
  <si>
    <t>Landing At Exeter River</t>
  </si>
  <si>
    <t>[10/1/2019] = 5.44 ppt
[NHDES, 06.01.2020]</t>
  </si>
  <si>
    <t>Learning Path Child Care Ctr</t>
  </si>
  <si>
    <t>[11/4/2019] = 7.47 ppt
[NHDES, 06.01.2020]</t>
  </si>
  <si>
    <t>Lee Oak Cooperative</t>
  </si>
  <si>
    <t>[10/3/2019] = 3.36 ppt
[NHDES, 06.01.2020]</t>
  </si>
  <si>
    <t>Lempster Community Sch</t>
  </si>
  <si>
    <t>[10/3/2019] = 9.51 ppt
[NHDES, 06.01.2020]</t>
  </si>
  <si>
    <t>Litchfield</t>
  </si>
  <si>
    <t>Litchfield, New Hampshire</t>
  </si>
  <si>
    <t>https://www.des.nh.gov/media/pr/2016/20160504-saint-gobain-agreement.htm</t>
  </si>
  <si>
    <t xml:space="preserve">Private well testing March 2016:
 -PFOA: (ND-620ppt)
Hudson Wells (drinking water supply wells):
 -PFOA: ND-12 ppt (2016), 6-10 ppt (2017), 5-11 ppt (2018)
</t>
  </si>
  <si>
    <t>https://www4.des.state.nh.us/nh-pfas-investigation/?p=725
114 main-to-stop water services have been installed as of Feb 2017, Ninety-three (93) properties fully
connected.</t>
  </si>
  <si>
    <t>City extension to 26 private wells started (10/11/16). Saint Gobain has requested Pennichuck Corp to design a municipal water line extension for 64 homes on bottled water (3/13/17).</t>
  </si>
  <si>
    <t>Beginning in October 2016 and by August 2017, 363 Litchfield homes were connected to municipal water. After Saint-Gobain signed a consent decree on March 20, 27 additional homes were included  to be set for connections. (Liebeskind 5.21.2018 - Litchfield reaps benefits from PFOA resolution) In November 2016, filtration systems were installed in about 80 homes with wells still waiting to be hooked up to public water in Litchfield. (Funayama 11.16.2016 - Water filtration systems to be installed in PFOA-affected Litchfield homes)</t>
  </si>
  <si>
    <t>https://drive.google.com/drive/u/0/folders/1tz5QDf4LMuv7N3txU2PZkBjHe12u0A7a</t>
  </si>
  <si>
    <t>Litchfield Apartments</t>
  </si>
  <si>
    <t>Litchfield, Hillsborough County, New Hampshire</t>
  </si>
  <si>
    <t>[2016] = 87 ppt
(NHDES, 5.3.2017)</t>
  </si>
  <si>
    <t>Litchfield Plaza</t>
  </si>
  <si>
    <t>[2016] = 92 ppt
(NHDES, 5.3.2017)</t>
  </si>
  <si>
    <t>Litchfield Technology Park</t>
  </si>
  <si>
    <t>[2016] = 34 ppt
(NHDES, 5.3.2017)</t>
  </si>
  <si>
    <t>Lochmere Village Dist</t>
  </si>
  <si>
    <t>[11/11/2019] = 8.78 ppt
[NHDES, 06.01.2020]</t>
  </si>
  <si>
    <t>[11/11/2019] = 32.98 ppt
[NHDES, 06.01.2020]</t>
  </si>
  <si>
    <t>Lochmere Village District</t>
  </si>
  <si>
    <t>Longwoods Mhp</t>
  </si>
  <si>
    <t>Deering, New Hampshire</t>
  </si>
  <si>
    <t>[10/17/2019] = 2.49 ppt
[NHDES, 06.01.2020]</t>
  </si>
  <si>
    <t>Louisburg Circle</t>
  </si>
  <si>
    <t>[11/13/2019] = 3 ppt
[NHDES, 06.01.2020]</t>
  </si>
  <si>
    <t>Lyme Nursery Schl</t>
  </si>
  <si>
    <t>Lyme, New Hampshire</t>
  </si>
  <si>
    <t>[11/13/2019] = 2.38 ppt
[NHDES, 06.01.2020]</t>
  </si>
  <si>
    <t>M And C Childrens Learning Pl</t>
  </si>
  <si>
    <t>Candia, New Hampshire</t>
  </si>
  <si>
    <t>[11/20/2019] = 47.2 ppt
[NHDES, 06.01.2020]</t>
  </si>
  <si>
    <t>Maclean Precision Machine</t>
  </si>
  <si>
    <t>Madison, New Hampshire</t>
  </si>
  <si>
    <t>[11/19/2019] = 22.42 ppt
[NHDES, 06.01.2020]</t>
  </si>
  <si>
    <t>[11/19/2019] = 75.62 ppt
[NHDES, 06.01.2020]</t>
  </si>
  <si>
    <t>https://www4.des.state.nh.us/IISProxy/IISProxy.dll?ContentId=4829907</t>
  </si>
  <si>
    <t>[3/2/2020] = 194.9 ppt
(NHDES, 03.02.2020)</t>
  </si>
  <si>
    <t>[3/2/2020] = 314.8 ppt
(NHDES, 03.02.2020)</t>
  </si>
  <si>
    <t>https://www4.des.state.nh.us/DESOneStop/PRSDetail.aspx?ID=0037373&amp;Type=PRS</t>
  </si>
  <si>
    <t>https://drive.google.com/drive/u/0/folders/1bkUiqDTheeOhzRO9opMtoAY7lFLfutK-</t>
  </si>
  <si>
    <t>Manchester Water Works</t>
  </si>
  <si>
    <t>[10/31/2019] = 6.14 ppt
[NHDES, 06.01.2020]</t>
  </si>
  <si>
    <t>Maple Haven</t>
  </si>
  <si>
    <t>[10/2/2019] = 1.9 ppt
[NHDES, 06.01.2020]</t>
  </si>
  <si>
    <t>Maplevale And Cricket Hill</t>
  </si>
  <si>
    <t>[10/25/2019] = 3.5 ppt
[NHDES, 06.01.2020]</t>
  </si>
  <si>
    <t>Marlow Elementary School</t>
  </si>
  <si>
    <r>
      <rPr>
        <sz val="11"/>
        <color rgb="FF000000"/>
        <rFont val="Times New Roman"/>
      </rPr>
      <t xml:space="preserve">Hampstead Middle School and residential drinking water wells: 
- 16 samples
- 16 results received 
- 9 samples below 10 ppt PFOS+PFOA 
- 3 samples 10 - &lt;45 ppt 
- 5 samples 45 - &lt;70 ppt
(NHDES, 1.10.2017)
Hampstead Middle School:
- PFOA + PFOS = 45 ppt
(Portsmouth City Council, 3.19.2018) 
</t>
    </r>
    <r>
      <rPr>
        <u/>
        <sz val="11"/>
        <color rgb="FF1155CC"/>
        <rFont val="Times New Roman"/>
      </rPr>
      <t>https://www.des.nh.gov/organization/commissioner/documents/pfoa-statewide-status-20170110.pdf</t>
    </r>
  </si>
  <si>
    <t>70 ppt PFOS + PFOA 
(NHDES, 2.7.2017)</t>
  </si>
  <si>
    <t>Independent PFC test results for the school drinking water well from 2016 showed levels above 70 ppt (NHDES, 1.10.2017).</t>
  </si>
  <si>
    <t>NHDES paid for water treatment system at Marlow Elementary School, which the school will maintain (Portsmouth City Council, 3.19.2018). NHDES also tested several additional residential drinking water wells in the area, none of which tested above 70 ppt (NHDES, 2.7.2017). https://www.dhhs.nh.gov/dphs/pfcs/index.htm</t>
  </si>
  <si>
    <t>Yes - NHDES provided Marlow Elementary School with a drinking water treatment system  (Portsmouth City Council, 3.19.2018).</t>
  </si>
  <si>
    <t>https://drive.google.com/drive/u/1/folders/1j6UJcYNyvbDomSldcD1C4PPa6PeoJyon</t>
  </si>
  <si>
    <r>
      <rPr>
        <sz val="11"/>
        <color rgb="FF000000"/>
        <rFont val="Times New Roman"/>
      </rPr>
      <t>Marlow Elementary School and residential drinking water wells: 
- 4 samples
- 4 results received 
- 3 samples below 10 ppt PFOS+PFOA 
- 1 sample above 70 ppt PFOS+PFOA 
(NHDES, 1.10.2017)</t>
    </r>
    <r>
      <rPr>
        <sz val="11"/>
        <color rgb="FF000000"/>
        <rFont val="Times New Roman"/>
      </rPr>
      <t xml:space="preserve">
</t>
    </r>
    <r>
      <rPr>
        <u/>
        <sz val="11"/>
        <color rgb="FF1155CC"/>
        <rFont val="Times New Roman"/>
      </rPr>
      <t>https://www.des.nh.gov/organization/commissioner/documents/pfoa-statewide-status-20170110.pdf</t>
    </r>
  </si>
  <si>
    <t>NHDES paid for water treatment system at Marlow Elementary School, which the school will maintain (Portsmouth City Council, 3.19.2018). NHDES also tested several additional residential drinking water wells in the area, none of which tested above 70 ppt (NHDES, 2.7.2017).  https://www.dhhs.nh.gov/dphs/pfcs/index.htm</t>
  </si>
  <si>
    <t>Mascenic Regional High Sch</t>
  </si>
  <si>
    <t>[10/16/2019] = 12.53 ppt
[NHDES, 06.01.2020]</t>
  </si>
  <si>
    <t>Mascenic Regional High School</t>
  </si>
  <si>
    <t>Mascoma Valley Reg High Sch</t>
  </si>
  <si>
    <t>[11/21/2016] = 27 ppt
[NHDES, 06.01.2020]</t>
  </si>
  <si>
    <t>Mascoma Valley Regional High School</t>
  </si>
  <si>
    <t>[2016] = 27 ppt
(NHDES, 5.3.2017)</t>
  </si>
  <si>
    <t>MC Square</t>
  </si>
  <si>
    <t>[2016] = 5 ppt
(NHDES, 5.3.2017)</t>
  </si>
  <si>
    <t>Mc Square</t>
  </si>
  <si>
    <t>[4/15/2016] = 5 ppt
[NHDES, 06.01.2020]</t>
  </si>
  <si>
    <t>[2016] = 15 ppt
(NHDES, 5.3.2017)</t>
  </si>
  <si>
    <t>[7/5/2016] = 15 ppt
[NHDES, 06.01.2020]</t>
  </si>
  <si>
    <t>[7/5/2016] = 22 ppt
[NHDES, 06.01.2020]</t>
  </si>
  <si>
    <t>Medicus Offices</t>
  </si>
  <si>
    <t>[10/30/2019] = 10.5 ppt
[NHDES, 06.01.2020]</t>
  </si>
  <si>
    <t>[10/30/2019] = 13.19 ppt
[NHDES, 06.01.2020]</t>
  </si>
  <si>
    <t>Meeting Place</t>
  </si>
  <si>
    <t>[11/12/2019] = 5.49 ppt
[NHDES, 06.01.2020]</t>
  </si>
  <si>
    <t>[11/12/2019] = 11.42 ppt
[NHDES, 06.01.2020]</t>
  </si>
  <si>
    <t xml:space="preserve">Merrimack </t>
  </si>
  <si>
    <t>https://www4.des.state.nh.us/nh-pfas-investigation/?page_id=43</t>
  </si>
  <si>
    <t>MVWD system wells - highest detections [2016]:
 -PFOA = 130 ppt 
 -PFOS = 18 ppt 
(NHDES - Merrimack Village District Wells PFAS Results 2016-2019)
MVWD system wells - highest detections [2019]:
 -PFOA = 25 ppt 
 -PFOS = 2.5 ppt  
(NHDES - Merrimack Village District Wells PFAS Results 2016-2019)
Groundwater at Saint-Gobain facility [March 2019]:
 -PFOA = 69,500 ppt
(Houghton, 9.27.2019)
Monitoring well on property adjacent to Saint-Gobain facility - groundwater [Summer 2018]: 
 -PFOA: 19,000 ppt 
(Houghton, 8.20.2018)
Monitoring wells at Merrimack landfill - groundwater [2016]:
 -PFOA: 20-2,200ppt, 8 of 10 samples above 100 ppt
MVWD system wells - highest detections [2019]:
 -PFBS = 5.7 ppt
 -PFBA = 5.4 ppt
 -PFHpA = 3.9 ppt 
 -PFHxS = 1.1 ppt 
 -PFHxA = 4.6 ppt 
 -PFNA = &lt;1 ppt 
 -Total PFAS = 42.8 ppt
(NHDES - Merrimack Village District Wells PFAS Results 2016-2019)
MVWD system wells - highest detections [2016]:
 -PFBS = 10 ppt
 -PFBA = 100 ppt
 -PFDA = 2 ppt 
 -PFHpA = 23 ppt
 -PFHxS = 8.2 ppt
 -PFHxA = 30 ppt
 -PFNA = 2 ppt
 -PFPeA = 14 ppt
 -Total PFAS = 226.8 ppt 
(NHDES - Merrimack Village District Wells PFAS Results 2016-2019)</t>
  </si>
  <si>
    <t>https://www4.des.state.nh.us/nh-pfas-investigation/?p=1216
State announced 400 properties will get bottled water (4/10/16). Saint Gobain held responsible for clean up, bottled water, soil analysis by DES (5/4/16). NH DES wants Saint-Gobain to fund Bedford access to public drinking water. As of Oct. 1, 2018, NHDES is requiring the Saint-Gobain plant to investigate and apply for a permit to install air pollution controls on its local facility, as the Saint-Gobain facility continues emit small amounts of PFAS compounds, which could be contributing to existing groundwater issues (10.1.18).
On September 30, 2019 new Ambient Groundwater Quality Standards (AGQS) went into effect for four per- and polyfluoroalkyl substances (PFAS) that include: 12 ppt for PFOA, 15 ppt for PFOS, 18 ppt for PFHxS, and 11 ppt for PFNA. In anticipation of these new standards, NHDES issued a letter to Saint-Gobain on July 25, 2019 requesting a work plan “to identify water supply wells that exceed the four new AGQS due to impacts by releases from the Saint-Gobain facility, and to provide an alternate source of potable water that meets applicable federal and state water quality criteria where the new standards are exceeded.” Saint-Gobain has committed to providing short term bottled water to property owners with wells that exceed AGQS and will explore permanent alternate water solutions as the extent of AGQS exceedances is further identified. (NHDES, 10.4.2019)</t>
  </si>
  <si>
    <t>As of October 2019, Saint-Gobain has installed over 15 miles of water lines connecting 500+ homes to municipal water, is in the process of installing filtration units for two municipal water wells in Merrimack, and has distributed more than 200,000 gallons of bottled water to area residents. (Houghton, 10.22.2019)</t>
  </si>
  <si>
    <t>City extension to 26 private wells started (10/11/16). Saint Gobain has requested Pennichuck Corp to design a municipal water line extension for 64 homes on bottled water (3/13/17). NH senators Shaheen and Hassan are co-sponsoring a bipartisan bill, the PFAS Accountability Act, along with Sen. Marco Rubio of Florida, lead sponsor Sen. Debbie Stabenow of Michigan, and others. The bill would set requirements and deadlines for the Department of Defense and other agencies to create remediation agreements and payment plans with state authorities for sites contaminated with PFASs (8/27/18).</t>
  </si>
  <si>
    <t>Merrimack Village Dist</t>
  </si>
  <si>
    <t>[12/4/2019] = 23.1 ppt
[NHDES, 06.01.2020]</t>
  </si>
  <si>
    <t>[12/4/2019] = 24.71 ppt
[NHDES, 06.01.2020]</t>
  </si>
  <si>
    <t>Merrimack Village District</t>
  </si>
  <si>
    <r>
      <rPr>
        <sz val="11"/>
        <color rgb="FF000000"/>
        <rFont val="Times New Roman"/>
      </rPr>
      <t xml:space="preserve">Merrimack Village District [2014-2015]:
 -PFOA = ND-42 ppt 
(UCMR3, 2015) </t>
    </r>
    <r>
      <rPr>
        <u/>
        <sz val="11"/>
        <color rgb="FF1155CC"/>
        <rFont val="Times New Roman"/>
      </rPr>
      <t>https://www.epa.gov/dwucmr/occurrence-data-unregulated-contaminant-monitoring-rule</t>
    </r>
  </si>
  <si>
    <t xml:space="preserve">42 ppt </t>
  </si>
  <si>
    <t>PFOA: 6 samples taken in 2014 with 1 detection, results ranging ND-42 ppt ; detection of 20 ppt in 2015</t>
  </si>
  <si>
    <t>Milford Technology Center</t>
  </si>
  <si>
    <t>[10/28/2019] = 24.1 ppt
[NHDES, 06.01.2020]</t>
  </si>
  <si>
    <t>[10/28/2019] = 26.48 ppt
[NHDES, 06.01.2020]</t>
  </si>
  <si>
    <t>Millbrook Office Park</t>
  </si>
  <si>
    <t>[11/13/2019] = 3.1 ppt
[NHDES, 06.01.2020]</t>
  </si>
  <si>
    <t>Millville Circle/South</t>
  </si>
  <si>
    <t>[10/29/2019] = 4.2 ppt
[NHDES, 06.01.2020]</t>
  </si>
  <si>
    <t>[10/29/2019] = 7.16 ppt
[NHDES, 06.01.2020]</t>
  </si>
  <si>
    <t>Montrose Condos</t>
  </si>
  <si>
    <t>[10/9/2019] = 3.12 ppt
[NHDES, 06.01.2020]</t>
  </si>
  <si>
    <t>Moongate Farm</t>
  </si>
  <si>
    <t>[10/3/2019] = 13.95 ppt
[NHDES, 06.01.2020]</t>
  </si>
  <si>
    <t>Morningside Drive</t>
  </si>
  <si>
    <t>[11/1/2019] = 21.49 ppt
[NHDES, 06.01.2020]</t>
  </si>
  <si>
    <t>[11/1/2019] = 23.58 ppt
[NHDES, 06.01.2020]</t>
  </si>
  <si>
    <t>Mountain Vale Village Mhp</t>
  </si>
  <si>
    <t>[10/23/2019] = 2.64 ppt
[NHDES, 06.01.2020]</t>
  </si>
  <si>
    <t>Mt Laurel Estates</t>
  </si>
  <si>
    <t>[10/10/2019] = 3.87 ppt
[NHDES, 06.01.2020]</t>
  </si>
  <si>
    <t>Mt. Laurel Estates</t>
  </si>
  <si>
    <t>Nesmith Library</t>
  </si>
  <si>
    <t>[4/9/2018] = 6.4 ppt
[NHDES, 06.01.2020]</t>
  </si>
  <si>
    <t>[4/9/2018] = 7.39 ppt
[NHDES, 06.01.2020]</t>
  </si>
  <si>
    <t>Newbury Elderly Housing</t>
  </si>
  <si>
    <t>[2016] = 0.4 ppt
(NHDES, 5.3.2017)</t>
  </si>
  <si>
    <t>[11/23/2016] = 0.4 ppt
[NHDES, 06.01.2020]</t>
  </si>
  <si>
    <t>Newfields Village Water and Sewer</t>
  </si>
  <si>
    <t>Newfields, Rockingham County, New Hampshire</t>
  </si>
  <si>
    <t>Newfields Vlg Water And Sewer</t>
  </si>
  <si>
    <t>[10/1/2019] = 4.05 ppt
[NHDES, 06.01.2020]</t>
  </si>
  <si>
    <t>[10/1/2019] = 7.14 ppt
[NHDES, 06.01.2020]</t>
  </si>
  <si>
    <t>Newmarket Water Works</t>
  </si>
  <si>
    <t>[2016] = 8.6 ppt
(NHDES, 5.3.2017)</t>
  </si>
  <si>
    <t>Newton Learning Center</t>
  </si>
  <si>
    <t>Newton, New Hampshire</t>
  </si>
  <si>
    <t>[11/14/2019] = 7.99 ppt
[NHDES, 06.01.2020]</t>
  </si>
  <si>
    <t>Nh Motor Speedway/Main Office</t>
  </si>
  <si>
    <t>Loudon, New Hampshire</t>
  </si>
  <si>
    <t>[10/5/2016] = 2 ppt
[NHDES, 06.01.2020]</t>
  </si>
  <si>
    <t>North Salem Elementary Sch</t>
  </si>
  <si>
    <t>[12/13/2016] = 2 ppt
[NHDES, 06.01.2020]</t>
  </si>
  <si>
    <t>North Salem Village</t>
  </si>
  <si>
    <t>Northpointe Water</t>
  </si>
  <si>
    <t>Thornton, New Hampshire</t>
  </si>
  <si>
    <t>Northwood Mountain View MHP</t>
  </si>
  <si>
    <t>Northwood Mountain View Mhp</t>
  </si>
  <si>
    <t>[11/19/2019] = 8.06 ppt
[NHDES, 06.01.2020]</t>
  </si>
  <si>
    <t>[11/19/2019] = 14.93 ppt
[NHDES, 06.01.2020]</t>
  </si>
  <si>
    <t>Oakridge Condos</t>
  </si>
  <si>
    <t>[10/25/2019] = 9.26 ppt
[NHDES, 06.01.2020]</t>
  </si>
  <si>
    <t>Old Coach Village</t>
  </si>
  <si>
    <t>[10/22/2019] = 10.4 ppt
[NHDES, 06.01.2020]</t>
  </si>
  <si>
    <t>Old Lawrence Road</t>
  </si>
  <si>
    <t>[10/21/2019] = 19.26 ppt
[NHDES, 06.01.2020]</t>
  </si>
  <si>
    <t>[10/21/2019] = 22.64 ppt
[NHDES, 06.01.2020]</t>
  </si>
  <si>
    <t>Old Stage Coach Arms</t>
  </si>
  <si>
    <t>[10/7/2019] = 8.86 ppt
[NHDES, 06.01.2020]</t>
  </si>
  <si>
    <t>Olde Country Village</t>
  </si>
  <si>
    <t>[2016] = 17 ppt
(NHDES, 5.3.2017)</t>
  </si>
  <si>
    <t>[10/2/2019] = 31.59 ppt
[NHDES, 06.01.2020]</t>
  </si>
  <si>
    <t>[10/2/2019] = 34.7 ppt
[NHDES, 06.01.2020]</t>
  </si>
  <si>
    <t>Olde Road Ii</t>
  </si>
  <si>
    <t>[11/30/2018] = 95.6 ppt
[NHDES, 06.01.2020]</t>
  </si>
  <si>
    <t>[11/30/2018] = 97.7 ppt
[NHDES, 06.01.2020]</t>
  </si>
  <si>
    <t>Palmer Gas</t>
  </si>
  <si>
    <t>[10/14/2019] = 10.96 ppt
[NHDES, 06.01.2020]</t>
  </si>
  <si>
    <t>Paradise Estates</t>
  </si>
  <si>
    <t>[10/3/2019] = 21.58 ppt
[NHDES, 06.01.2020]</t>
  </si>
  <si>
    <t>[10/3/2019] = 25.16 ppt
[NHDES, 06.01.2020]</t>
  </si>
  <si>
    <t>Pelham Industrial Park</t>
  </si>
  <si>
    <t>Pelham Industrial Park I</t>
  </si>
  <si>
    <t>[10/15/2019] = 19.6 ppt
[NHDES, 06.01.2020]</t>
  </si>
  <si>
    <t>Pelham Plaza</t>
  </si>
  <si>
    <t>[11/21/2019] = 2 ppt
[NHDES, 06.01.2020]</t>
  </si>
  <si>
    <t>Penacook Boscawen Water Pct</t>
  </si>
  <si>
    <t>[10/30/2019] = 0 ppt
[NHDES, 06.01.2020]</t>
  </si>
  <si>
    <t>[10/30/2019] = 1.89 ppt
[NHDES, 06.01.2020]</t>
  </si>
  <si>
    <t>Pennichuck Water Works</t>
  </si>
  <si>
    <t>[2016] = 14.2 ppt
(NHDES, 5.3.2017)</t>
  </si>
  <si>
    <t>[10/1/2019] = 5.98 ppt
[NHDES, 06.01.2020]</t>
  </si>
  <si>
    <t>Pentucket Shopping Center</t>
  </si>
  <si>
    <t>[10/23/2019] = 10.96 ppt
[NHDES, 06.01.2020]</t>
  </si>
  <si>
    <t>[10/23/2019] = 12.89 ppt
[NHDES, 06.01.2020]</t>
  </si>
  <si>
    <t>PEU/Beaver Hollow</t>
  </si>
  <si>
    <t>Sandown, Rockingham County, New Hampshire</t>
  </si>
  <si>
    <t>Peu/Beaver Hollow</t>
  </si>
  <si>
    <t>Sandown, New Hampshire</t>
  </si>
  <si>
    <t>[10/7/2019] = 4.89 ppt
[NHDES, 06.01.2020]</t>
  </si>
  <si>
    <t>PEU/Castle Rach</t>
  </si>
  <si>
    <t>Peu/Castle Reach</t>
  </si>
  <si>
    <t>[10/22/2019] = 14.2 ppt
[NHDES, 06.01.2020]</t>
  </si>
  <si>
    <t>PEU/Daniels Lake</t>
  </si>
  <si>
    <t>PEU/Gage Hill</t>
  </si>
  <si>
    <t>Peu/Gage Hill</t>
  </si>
  <si>
    <t>[10/21/2019] = 6.84 ppt
[NHDES, 06.01.2020]</t>
  </si>
  <si>
    <t>PEU/Golden Brook</t>
  </si>
  <si>
    <t>Peu/Golden Brook</t>
  </si>
  <si>
    <t>[10/22/2019] = 2.86 ppt
[NHDES, 06.01.2020]</t>
  </si>
  <si>
    <t>PEU/Hardwood Heights Birch Hill</t>
  </si>
  <si>
    <t>[2016] = 7 ppt
(NHDES, 5.3.2017)</t>
  </si>
  <si>
    <t>Peu/Hardwood Hts Birch Hill</t>
  </si>
  <si>
    <t>[10/22/2019] = 13.57 ppt
[NHDES, 06.01.2020]</t>
  </si>
  <si>
    <t>[10/22/2019] = 16.28 ppt
[NHDES, 06.01.2020]</t>
  </si>
  <si>
    <t>PEU/Harvest Village</t>
  </si>
  <si>
    <t>[2016] = 6 ppt
(NHDES, 5.3.2017)</t>
  </si>
  <si>
    <t>Peu/Harvest Village</t>
  </si>
  <si>
    <t>[10/3/2019] = 27.9 ppt
[NHDES, 06.01.2020]</t>
  </si>
  <si>
    <t>PEU/Lamplighter Village</t>
  </si>
  <si>
    <t>Peu/Lamplighter Village</t>
  </si>
  <si>
    <t>[10/7/2019] = 4.75 ppt
[NHDES, 06.01.2020]</t>
  </si>
  <si>
    <t>Peu/Liberty Tree Acres</t>
  </si>
  <si>
    <t>[10/22/2019] = 1.88 ppt
[NHDES, 06.01.2020]</t>
  </si>
  <si>
    <t>PEU/Ministerial Hills</t>
  </si>
  <si>
    <t>Peu/Ministerial/Parrish Hills</t>
  </si>
  <si>
    <t>[10/2/2019] = 3.88 ppt
[NHDES, 06.01.2020]</t>
  </si>
  <si>
    <t>PEU/Pinehaven Water Trust</t>
  </si>
  <si>
    <t>Peu/Pinehaven Water Trust</t>
  </si>
  <si>
    <t>[10/3/2019] = 9.93 ppt
[NHDES, 06.01.2020]</t>
  </si>
  <si>
    <t>[10/3/2019] = 12.13 ppt
[NHDES, 06.01.2020]</t>
  </si>
  <si>
    <t>PEU/Pioneer Commerce Park</t>
  </si>
  <si>
    <t>Peu/Pioneer Commerce Park</t>
  </si>
  <si>
    <t>[10/3/2019] = 3.47 ppt
[NHDES, 06.01.2020]</t>
  </si>
  <si>
    <t>PEU/Spruce Pond Estates</t>
  </si>
  <si>
    <t>Peu/Spruce Pond Ests</t>
  </si>
  <si>
    <t>[10/7/2019] = 7.54 ppt
[NHDES, 06.01.2020]</t>
  </si>
  <si>
    <t>PEU/W and E</t>
  </si>
  <si>
    <t>Peu/W And E</t>
  </si>
  <si>
    <t>[10/22/2019] = 12 ppt
[NHDES, 06.01.2020]</t>
  </si>
  <si>
    <t>PEU/White Rock Senior Living</t>
  </si>
  <si>
    <t>Peu/White Rock Senior Living</t>
  </si>
  <si>
    <t>[10/4/2019] = 3.96 ppt
[NHDES, 06.01.2020]</t>
  </si>
  <si>
    <t>PEU/Williamsburg</t>
  </si>
  <si>
    <t>Peu/Williamsburg</t>
  </si>
  <si>
    <t>[10/21/2019] = 5.79 ppt
[NHDES, 06.01.2020]</t>
  </si>
  <si>
    <t>Phase 10</t>
  </si>
  <si>
    <t>[11/6/2019] = 3.9 ppt
[NHDES, 06.01.2020]</t>
  </si>
  <si>
    <t>Phoenix House Dublin Center</t>
  </si>
  <si>
    <t>[11/15/2019] = 3.2 ppt
[NHDES, 06.01.2020]</t>
  </si>
  <si>
    <t>Pine Acres Condos</t>
  </si>
  <si>
    <t>[11/14/2019] = 13.59 ppt
[NHDES, 06.01.2020]</t>
  </si>
  <si>
    <t>[11/14/2019] = 17.53 ppt
[NHDES, 06.01.2020]</t>
  </si>
  <si>
    <t>Pine Knoll Village</t>
  </si>
  <si>
    <t>[11/21/2019] = 3.01 ppt
[NHDES, 06.01.2020]</t>
  </si>
  <si>
    <t>Pine Landing Condos</t>
  </si>
  <si>
    <t>Freedom, New Hampshire</t>
  </si>
  <si>
    <t>[11/26/2019] = 2.04 ppt
[NHDES, 06.01.2020]</t>
  </si>
  <si>
    <t>Pipers Landing</t>
  </si>
  <si>
    <t>[3/22/2019] = 68.9 ppt
[NHDES, 06.01.2020]</t>
  </si>
  <si>
    <t>[3/22/2019] = 132.2 ppt
[NHDES, 06.01.2020]</t>
  </si>
  <si>
    <t>Pitary's Mobile Home Park</t>
  </si>
  <si>
    <t>[2017] = 13 ppt
(NHDES, 5.3.2017)</t>
  </si>
  <si>
    <t>Pitarys Mobile Home Park/East</t>
  </si>
  <si>
    <t>[11/20/2019] = 23.92 ppt
[NHDES, 06.01.2020]</t>
  </si>
  <si>
    <t>[11/20/2019] = 26.34 ppt
[NHDES, 06.01.2020]</t>
  </si>
  <si>
    <t>Pitarys Mobile Home Park/West</t>
  </si>
  <si>
    <t>[11/20/2019] = 12.1 ppt
[NHDES, 06.01.2020]</t>
  </si>
  <si>
    <t>Pitco Frialator</t>
  </si>
  <si>
    <t>[11/13/2019] = 15.2 ppt
[NHDES, 06.01.2020]</t>
  </si>
  <si>
    <t>[11/13/2019] = 26.2 ppt
[NHDES, 06.01.2020]</t>
  </si>
  <si>
    <t>Playmates Learning Center</t>
  </si>
  <si>
    <t>[10/8/2019] = 4.3 ppt
[NHDES, 06.01.2020]</t>
  </si>
  <si>
    <t>Plaza 125</t>
  </si>
  <si>
    <t>[9/20/2018] = 17.36 ppt
[NHDES, 06.01.2020]</t>
  </si>
  <si>
    <t>[9/20/2018] = 22.28 ppt
[NHDES, 06.01.2020]</t>
  </si>
  <si>
    <t>Pollard Elementary Sch</t>
  </si>
  <si>
    <t>[10/2/2019] = 16.3 ppt
[NHDES, 06.01.2020]</t>
  </si>
  <si>
    <t>[10/2/2019] = 19.22 ppt
[NHDES, 06.01.2020]</t>
  </si>
  <si>
    <t>Pollard Elementary School</t>
  </si>
  <si>
    <t>Ponderosa Mhp</t>
  </si>
  <si>
    <t>[12/6/2019] = 3.28 ppt
[NHDES, 06.01.2020]</t>
  </si>
  <si>
    <t>Porcupine Park</t>
  </si>
  <si>
    <t>Portsmouth Water Works</t>
  </si>
  <si>
    <t>[10/25/2019] = 8.2 ppt
[NHDES, 06.01.2020]</t>
  </si>
  <si>
    <t>[10/25/2019] = 13.9 ppt
[NHDES, 06.01.2020]</t>
  </si>
  <si>
    <t>Powder Hill</t>
  </si>
  <si>
    <t>[2016] = 9.1
(NHDES, 5.3.2017)</t>
  </si>
  <si>
    <t>Presidential Pines/Lower</t>
  </si>
  <si>
    <t>[11/14/2019] = 6.9 ppt
[NHDES, 06.01.2020]</t>
  </si>
  <si>
    <t>Prolyn Townhouse Apartments</t>
  </si>
  <si>
    <t>[10/3/2019] = 13.31 ppt
[NHDES, 06.01.2020]</t>
  </si>
  <si>
    <t>[10/3/2019] = 15.63 ppt
[NHDES, 06.01.2020]</t>
  </si>
  <si>
    <t>Puritan Press</t>
  </si>
  <si>
    <t>[10/28/2019] = 11.25 ppt
[NHDES, 06.01.2020]</t>
  </si>
  <si>
    <t>Ram Printing</t>
  </si>
  <si>
    <t>[10/1/2019] = 2.38 ppt
[NHDES, 06.01.2020]</t>
  </si>
  <si>
    <t>[10/1/2019] = 4.22 ppt
[NHDES, 06.01.2020]</t>
  </si>
  <si>
    <t>Rand Shepard Hill</t>
  </si>
  <si>
    <t>[11/4/2019] = 7.34 ppt
[NHDES, 06.01.2020]</t>
  </si>
  <si>
    <t>Ravensburger Usa</t>
  </si>
  <si>
    <t>[11/26/2019] = 10.64 ppt
[NHDES, 06.01.2020]</t>
  </si>
  <si>
    <t>[11/26/2019] = 33.64 ppt
[NHDES, 06.01.2020]</t>
  </si>
  <si>
    <t>Raymond Water Department</t>
  </si>
  <si>
    <t>Red Hill Business Center</t>
  </si>
  <si>
    <t>[10/10/2019] = 13.1 ppt
[NHDES, 06.01.2020]</t>
  </si>
  <si>
    <t>Redfield Estates</t>
  </si>
  <si>
    <t>Rindge Memorial Sch</t>
  </si>
  <si>
    <t>[9/14/2016] = 3 ppt
[NHDES, 06.01.2020]</t>
  </si>
  <si>
    <t>Rindge Memorial School</t>
  </si>
  <si>
    <t>Rindge, Cheshire County, New Hampshire</t>
  </si>
  <si>
    <t>Rochester Water Department</t>
  </si>
  <si>
    <t>[2016] = 21.6 ppt
(NHDES, 5.3.2017)</t>
  </si>
  <si>
    <t>Rochester Water Dept</t>
  </si>
  <si>
    <t>[11/19/2019] = 7.01 ppt
[NHDES, 06.01.2020]</t>
  </si>
  <si>
    <t>Rock Rimmon Cooperative</t>
  </si>
  <si>
    <t>[10/1/2019] = 7.48 ppt
[NHDES, 06.01.2020]</t>
  </si>
  <si>
    <t>[2016] = 4.5 ppt
(NHDES, 5.3.2017)</t>
  </si>
  <si>
    <t>Brentwood, New Hampshire</t>
  </si>
  <si>
    <t>[10/21/2019] = 3.26 ppt
[NHDES, 06.01.2020]</t>
  </si>
  <si>
    <t>[10/21/2019] = 12.3 ppt
[NHDES, 06.01.2020]</t>
  </si>
  <si>
    <t>Rockingham County Courthouse</t>
  </si>
  <si>
    <t>[11/18/2019] = 2.59 ppt
[NHDES, 06.01.2020]</t>
  </si>
  <si>
    <t>Rockwood Terrace Condos</t>
  </si>
  <si>
    <t>[11/26/2019] = 9.14 ppt
[NHDES, 06.01.2020]</t>
  </si>
  <si>
    <t>Rolling Acres Mhp</t>
  </si>
  <si>
    <t>Mont Vernon, New Hampshire</t>
  </si>
  <si>
    <t>[11/6/2019] = 2.36 ppt
[NHDES, 06.01.2020]</t>
  </si>
  <si>
    <t>Rolling Meadows Condos I</t>
  </si>
  <si>
    <t>[11/21/2019] = 48.3 ppt
[NHDES, 06.01.2020]</t>
  </si>
  <si>
    <t>[11/21/2019] = 52.26 ppt
[NHDES, 06.01.2020]</t>
  </si>
  <si>
    <t>Rolling Meadows Condos Iii</t>
  </si>
  <si>
    <t>[11/21/2019] = 31.3 ppt
[NHDES, 06.01.2020]</t>
  </si>
  <si>
    <t>[11/21/2019] = 35.34 ppt
[NHDES, 06.01.2020]</t>
  </si>
  <si>
    <t>Rolling Meadows Condos Iv</t>
  </si>
  <si>
    <t>[11/21/2019] = 27.46 ppt
[NHDES, 06.01.2020]</t>
  </si>
  <si>
    <t>[11/21/2019] = 29.74 ppt
[NHDES, 06.01.2020]</t>
  </si>
  <si>
    <t>Rowell Estates</t>
  </si>
  <si>
    <t>[2016] = 2.75 ppt
(NHDES, 5.3.2017)</t>
  </si>
  <si>
    <t>[10/23/2019] = 2.22 ppt
[NHDES, 06.01.2020]</t>
  </si>
  <si>
    <t>Runnells Landing</t>
  </si>
  <si>
    <t>[10/28/2019] = 10.7 ppt
[NHDES, 06.01.2020]</t>
  </si>
  <si>
    <t>Running Brook</t>
  </si>
  <si>
    <t>[10/2/2019] = 12.87 ppt
[NHDES, 06.01.2020]</t>
  </si>
  <si>
    <t>[10/2/2019] = 18.74 ppt
[NHDES, 06.01.2020]</t>
  </si>
  <si>
    <t>Rutledge Place</t>
  </si>
  <si>
    <t>[10/9/2019] = 17.82 ppt
[NHDES, 06.01.2020]</t>
  </si>
  <si>
    <t>[10/9/2019] = 20.79 ppt
[NHDES, 06.01.2020]</t>
  </si>
  <si>
    <t>Rye Water Dist</t>
  </si>
  <si>
    <t>Rye, New Hampshire</t>
  </si>
  <si>
    <t>[12/10/2019] = 13.83 ppt
[NHDES, 06.01.2020]</t>
  </si>
  <si>
    <t xml:space="preserve">Rye Water District </t>
  </si>
  <si>
    <t xml:space="preserve">Rye, Rockingham County, New Hampshire </t>
  </si>
  <si>
    <r>
      <rPr>
        <sz val="11"/>
        <color rgb="FF000000"/>
        <rFont val="Times New Roman"/>
      </rPr>
      <t xml:space="preserve">Rye Water District [2019]: 
 -PFOS = 3.3. ppt 
 -PFOA = 4.3 ppt 
(EWG Tapwater Appendix, 2020) </t>
    </r>
    <r>
      <rPr>
        <u/>
        <sz val="11"/>
        <color rgb="FF1155CC"/>
        <rFont val="Times New Roman"/>
      </rPr>
      <t>https://static.ewg.org/reports/2020/pfas-testing-report/EWG_PFAS-TW_Appendix_C06.pdf?_ga=2.44374509.815135581.1579791872-1565020647.1578497869</t>
    </r>
  </si>
  <si>
    <t>DS Columns D, I, J, N, AF, AJ</t>
  </si>
  <si>
    <t>Salem Water Dept</t>
  </si>
  <si>
    <t>[10/9/2019] = 10.93 ppt
[NHDES, 06.01.2020]</t>
  </si>
  <si>
    <t>Salt River Condos</t>
  </si>
  <si>
    <t>[10/17/2019] = 15.54 ppt
[NHDES, 06.01.2020]</t>
  </si>
  <si>
    <t>Sanborn Regional High Sch</t>
  </si>
  <si>
    <t>[11/26/2019] = 3.39 ppt
[NHDES, 06.01.2020]</t>
  </si>
  <si>
    <t>Sands Of Brookhurst</t>
  </si>
  <si>
    <t>Meredith, New Hampshire</t>
  </si>
  <si>
    <t>[11/11/2019] = 4.7 ppt
[NHDES, 06.01.2020]</t>
  </si>
  <si>
    <t>[11/11/2019] = 6.7 ppt
[NHDES, 06.01.2020]</t>
  </si>
  <si>
    <t>Scandia Plastics</t>
  </si>
  <si>
    <t>[11/20/2019] = 3.09 ppt
[NHDES, 06.01.2020]</t>
  </si>
  <si>
    <t>Seabrook Water Dept</t>
  </si>
  <si>
    <t>[11/12/2019] = 10.12 ppt
[NHDES, 06.01.2020]</t>
  </si>
  <si>
    <t>Seacoast Camping And Rv Resort</t>
  </si>
  <si>
    <t>[9/26/2016] = 2.6 ppt
[NHDES, 06.01.2020]</t>
  </si>
  <si>
    <t>Senior Citizens Center</t>
  </si>
  <si>
    <t>[5/2/2018] = 37.8 ppt
[NHDES, 06.01.2020]</t>
  </si>
  <si>
    <t>[5/2/2018] = 49.6 ppt
[NHDES, 06.01.2020]</t>
  </si>
  <si>
    <t>Shadow Lake Mobile Home Park</t>
  </si>
  <si>
    <t>[8/13/2018] = 3.3 ppt
[NHDES, 06.01.2020]</t>
  </si>
  <si>
    <t>Shady Lane Apartments</t>
  </si>
  <si>
    <t>[11/20/2019] = 9.63 ppt
[NHDES, 06.01.2020]</t>
  </si>
  <si>
    <t>[11/20/2019] = 17.33 ppt
[NHDES, 06.01.2020]</t>
  </si>
  <si>
    <t>Shaws Supermarket 686</t>
  </si>
  <si>
    <t>[10/7/2019] = 8.99 ppt
[NHDES, 06.01.2020]</t>
  </si>
  <si>
    <t>Sheburn Woods</t>
  </si>
  <si>
    <t>[2016] = 0.7 ppt
(NHDES, 5.3.2017)</t>
  </si>
  <si>
    <t>Shel Al Mobile Estates</t>
  </si>
  <si>
    <t>[2016] = 2.6 ppt
(NHDES, 5.3.2017)</t>
  </si>
  <si>
    <t>Sheltering Pines Mhp</t>
  </si>
  <si>
    <t>[11/5/2019] = 2.5 ppt
[NHDES, 06.01.2020]</t>
  </si>
  <si>
    <t>Sherburn Woods</t>
  </si>
  <si>
    <t>[11/29/2016] = 0.7 ppt
[NHDES, 06.01.2020]</t>
  </si>
  <si>
    <t>Souhegan Woods</t>
  </si>
  <si>
    <t>[2016] = 5.7 ppt
(NHDES, 5.3.2017)</t>
  </si>
  <si>
    <t>[10/2/2019] = 4.85 ppt
[NHDES, 06.01.2020]</t>
  </si>
  <si>
    <t>Southview Condos</t>
  </si>
  <si>
    <t>[10/7/2019] = 11.24 ppt
[NHDES, 06.01.2020]</t>
  </si>
  <si>
    <t>Spaulding Youth Center</t>
  </si>
  <si>
    <t>[2016] = 18 ppt
(NHDES, 5.3.2017)</t>
  </si>
  <si>
    <t>[10/4/2016] = 18 ppt
[NHDES, 06.01.2020]</t>
  </si>
  <si>
    <t>[10/4/2016] = 27 ppt
[NHDES, 06.01.2020]</t>
  </si>
  <si>
    <t>Steele Hill Resort</t>
  </si>
  <si>
    <t>Sanbornton, New Hampshire</t>
  </si>
  <si>
    <t>[11/13/2019] = 7.46 ppt
[NHDES, 06.01.2020]</t>
  </si>
  <si>
    <t>Stonehenge Apartments</t>
  </si>
  <si>
    <t>[7/28/2016] = 3 ppt
[NHDES, 06.01.2020]</t>
  </si>
  <si>
    <t>Strafford Sch</t>
  </si>
  <si>
    <t>Strafford, New Hampshire</t>
  </si>
  <si>
    <t>[11/13/2019] = 18.57 ppt
[NHDES, 06.01.2020]</t>
  </si>
  <si>
    <t>[11/13/2019] = 20.87 ppt
[NHDES, 06.01.2020]</t>
  </si>
  <si>
    <t>Stratham Central Condos</t>
  </si>
  <si>
    <t>[3/22/2019] = 290.1 ppt
[NHDES, 06.01.2020]</t>
  </si>
  <si>
    <t>[3/22/2019] = 512.1 ppt
[NHDES, 06.01.2020]</t>
  </si>
  <si>
    <t>Stratham Community Church</t>
  </si>
  <si>
    <t>[11/22/2019] = 3.18 ppt
[NHDES, 06.01.2020]</t>
  </si>
  <si>
    <t>Stratham Crossing 7621</t>
  </si>
  <si>
    <t>[10/31/2019] = 32.89 ppt
[NHDES, 06.01.2020]</t>
  </si>
  <si>
    <t>Stratham Green Condos</t>
  </si>
  <si>
    <t>[3/22/2019] = 46.6 ppt
[NHDES, 06.01.2020]</t>
  </si>
  <si>
    <t>[3/22/2019] = 59.4 ppt
[NHDES, 06.01.2020]</t>
  </si>
  <si>
    <t>Stratham Memorial Sch</t>
  </si>
  <si>
    <t>[12/9/2019] = 19.5 ppt
[NHDES, 06.01.2020]</t>
  </si>
  <si>
    <t>[12/9/2019] = 21.78 ppt
[NHDES, 06.01.2020]</t>
  </si>
  <si>
    <t>Stratham Memorial School</t>
  </si>
  <si>
    <t>Stratham Plaza</t>
  </si>
  <si>
    <t>[11/20/2019] = 17.24 ppt
[NHDES, 06.01.2020]</t>
  </si>
  <si>
    <t>Stratham Plz/Market Basket</t>
  </si>
  <si>
    <t>[11/26/2019] = 259 ppt
[NHDES, 06.01.2020]</t>
  </si>
  <si>
    <t>[11/26/2019] = 276.3 ppt
[NHDES, 06.01.2020]</t>
  </si>
  <si>
    <t>Strawberry Hill</t>
  </si>
  <si>
    <t>[10/10/2019] = 8.49 ppt
[NHDES, 06.01.2020]</t>
  </si>
  <si>
    <t>Sugarwood On The Saco</t>
  </si>
  <si>
    <t>[11/14/2019] = 8.61 ppt
[NHDES, 06.01.2020]</t>
  </si>
  <si>
    <t>Swasey Central Sch</t>
  </si>
  <si>
    <t>[11/5/2019] = 2.3 ppt
[NHDES, 06.01.2020]</t>
  </si>
  <si>
    <t>Taylor River Estates</t>
  </si>
  <si>
    <t>[10/31/2019] = 11.15 ppt
[NHDES, 06.01.2020]</t>
  </si>
  <si>
    <t>[10/31/2019] = 13.5 ppt
[NHDES, 06.01.2020]</t>
  </si>
  <si>
    <t>Terex Environmental Equipment</t>
  </si>
  <si>
    <t>[11/26/2019] = 5.66 ppt
[NHDES, 06.01.2020]</t>
  </si>
  <si>
    <t>[11/26/2019] = 8.07 ppt
[NHDES, 06.01.2020]</t>
  </si>
  <si>
    <t>Thunderline Z</t>
  </si>
  <si>
    <t>[9/19/2018] = 29.1 ppt
[NHDES, 06.01.2020]</t>
  </si>
  <si>
    <t>Town Hall/Planning/Dev/Tv Stat</t>
  </si>
  <si>
    <t>[6/7/2017] = 24 ppt
[NHDES, 06.01.2020]</t>
  </si>
  <si>
    <t>[6/7/2017] = 32 ppt
[NHDES, 06.01.2020]</t>
  </si>
  <si>
    <t>Town Line Plaza</t>
  </si>
  <si>
    <t>[12/6/2019] = 3 ppt
[NHDES, 06.01.2020]</t>
  </si>
  <si>
    <t>[12/6/2019] = 5 ppt
[NHDES, 06.01.2020]</t>
  </si>
  <si>
    <t>Tuftonboro Central Sch</t>
  </si>
  <si>
    <t>Tuftonboro, New Hampshire</t>
  </si>
  <si>
    <t>[10/10/2019] = 2.86 ppt
[NHDES, 06.01.2020]</t>
  </si>
  <si>
    <t>Twin Ridge Condos</t>
  </si>
  <si>
    <t>[10/7/2019] = 8.35 ppt
[NHDES, 06.01.2020]</t>
  </si>
  <si>
    <t>Unh/Durham Water Sys</t>
  </si>
  <si>
    <t>[10/23/2019] = 2.14 ppt
[NHDES, 06.01.2020]</t>
  </si>
  <si>
    <t>UNH/Durham Water System</t>
  </si>
  <si>
    <t>Unitil Energy Sys</t>
  </si>
  <si>
    <t>Kensington, New Hampshire</t>
  </si>
  <si>
    <t>[11/25/2019] = 23.9 ppt
[NHDES, 06.01.2020]</t>
  </si>
  <si>
    <t>[11/25/2019] = 28.76 ppt
[NHDES, 06.01.2020]</t>
  </si>
  <si>
    <t>Usaf Nh Satellite Tracking Stn</t>
  </si>
  <si>
    <t>New Boston, New Hampshire</t>
  </si>
  <si>
    <t>[11/7/2019] = 12.83 ppt
[NHDES, 06.01.2020]</t>
  </si>
  <si>
    <t>[11/7/2019] = 18.29 ppt
[NHDES, 06.01.2020]</t>
  </si>
  <si>
    <t>Valley Field Apts Northland</t>
  </si>
  <si>
    <t>[10/7/2019] = 5.22 ppt
[NHDES, 06.01.2020]</t>
  </si>
  <si>
    <t>Village District Of Eidelweiss</t>
  </si>
  <si>
    <t>[11/14/2019] = 1.78 ppt
[NHDES, 06.01.2020]</t>
  </si>
  <si>
    <t>Villages of Windham</t>
  </si>
  <si>
    <t>Villages Of Windham</t>
  </si>
  <si>
    <t>[11/14/2019] = 8.1 ppt
[NHDES, 06.01.2020]</t>
  </si>
  <si>
    <t>Villages On The Lamprey</t>
  </si>
  <si>
    <t>[10/16/2019] = 7.17 ppt
[NHDES, 06.01.2020]</t>
  </si>
  <si>
    <t>[10/16/2019] = 9.34 ppt
[NHDES, 06.01.2020]</t>
  </si>
  <si>
    <t>Wade Farm Condos</t>
  </si>
  <si>
    <t>[10/30/2019] = 2.55 ppt
[NHDES, 06.01.2020]</t>
  </si>
  <si>
    <t>Wagon Wheel</t>
  </si>
  <si>
    <t>[10/30/2019] = 15 ppt
[NHDES, 06.01.2020]</t>
  </si>
  <si>
    <t>Wakefield Thermal Solutions</t>
  </si>
  <si>
    <t>[9/17/2018] = 32.7 ppt
[NHDES, 06.01.2020]</t>
  </si>
  <si>
    <t>[9/17/2018] = 43.41 ppt
[NHDES, 06.01.2020]</t>
  </si>
  <si>
    <t>Wal Mart Store 2057</t>
  </si>
  <si>
    <t>[8/1/2016] = 3 ppt
[NHDES, 06.01.2020]</t>
  </si>
  <si>
    <t>[8/1/2016] = 11 ppt
[NHDES, 06.01.2020]</t>
  </si>
  <si>
    <t>Walnut Ridge/Bryant Wds</t>
  </si>
  <si>
    <t>[6/17/2019] = 19.9 ppt
[NHDES, 06.01.2020]</t>
  </si>
  <si>
    <t>[6/17/2019] = 24.14 ppt
[NHDES, 06.01.2020]</t>
  </si>
  <si>
    <t>Warde Rehabilitation/Nursing</t>
  </si>
  <si>
    <t>[10/22/2019] = 11.29 ppt
[NHDES, 06.01.2020]</t>
  </si>
  <si>
    <t>Warwick Mills</t>
  </si>
  <si>
    <t>Wediko School</t>
  </si>
  <si>
    <t>Windsor, New Hampshire</t>
  </si>
  <si>
    <t>[10/15/2019] = 2.5 ppt
[NHDES, 06.01.2020]</t>
  </si>
  <si>
    <t>Wee Care Learning Ctr</t>
  </si>
  <si>
    <t>[11/25/2019] = 9.62 ppt
[NHDES, 06.01.2020]</t>
  </si>
  <si>
    <t>[11/25/2019] = 13.83 ppt
[NHDES, 06.01.2020]</t>
  </si>
  <si>
    <t>West Pine Condos</t>
  </si>
  <si>
    <t>[10/2/2019] = 21.2 ppt
[NHDES, 06.01.2020]</t>
  </si>
  <si>
    <t>Windemere Ridge</t>
  </si>
  <si>
    <t>Windham Center Sch - Pfas Treatment Installed</t>
  </si>
  <si>
    <t>[12/5/2019] = 26.2 ppt
[NHDES, 06.01.2020]</t>
  </si>
  <si>
    <t>[12/5/2019] = 30.79 ppt
[NHDES, 06.01.2020]</t>
  </si>
  <si>
    <t>Windham High Sch</t>
  </si>
  <si>
    <t>[10/21/2019] = 3.21 ppt
[NHDES, 06.01.2020]</t>
  </si>
  <si>
    <t>Windham Terrace</t>
  </si>
  <si>
    <t>[10/7/2019] = 20.12 ppt
[NHDES, 06.01.2020]</t>
  </si>
  <si>
    <t>[10/7/2019] = 25.46 ppt
[NHDES, 06.01.2020]</t>
  </si>
  <si>
    <t>Windham Towne Shoppes</t>
  </si>
  <si>
    <t>[8/24/2017] = 18.69 ppt
[NHDES, 06.01.2020]</t>
  </si>
  <si>
    <t>Windham Village Green</t>
  </si>
  <si>
    <t>[11/5/2019] = 7.03 ppt
[NHDES, 06.01.2020]</t>
  </si>
  <si>
    <t>Wright Farm Condos</t>
  </si>
  <si>
    <t>[10/18/2019] = 4.98 ppt
[NHDES, 06.01.2020]</t>
  </si>
  <si>
    <t>[10/18/2019] = 8.01 ppt
[NHDES, 06.01.2020]</t>
  </si>
  <si>
    <t>Wynridge Condos</t>
  </si>
  <si>
    <t>[12/4/2019] = 3 ppt
[NHDES, 06.01.2020]</t>
  </si>
  <si>
    <t>Zohl Wps Inc</t>
  </si>
  <si>
    <t>[10/2/2019] = 8.72 ppt
[NHDES, 06.01.2020]</t>
  </si>
  <si>
    <t>Aqua NJ - Blackwood</t>
  </si>
  <si>
    <t>Blackwood, Camden County, New Jersey</t>
  </si>
  <si>
    <t>https://www.ewg.org/interactive-maps/2019_pfas_contamination/map/</t>
  </si>
  <si>
    <r>
      <rPr>
        <sz val="11"/>
        <color rgb="FF000000"/>
        <rFont val="Times New Roman"/>
      </rPr>
      <t xml:space="preserve">Aqua NJ - Blackwood municipal drinking water [2014]:
 -PFOA = ND-26 ppt; avg 2 ppt
(UCMR3, 2014, via EWG Tapwater database) </t>
    </r>
    <r>
      <rPr>
        <u/>
        <sz val="11"/>
        <color rgb="FF1155CC"/>
        <rFont val="Times New Roman"/>
      </rPr>
      <t>https://www.epa.gov/dwucmr/occurrence-data-unregulated-contaminant-monitoring-rule</t>
    </r>
  </si>
  <si>
    <t>PFOA = 26 ppt 
(UCMR3, 2014)</t>
  </si>
  <si>
    <t>EPA - UCMR</t>
  </si>
  <si>
    <t>Population served: 50,069 
(EWG Interactive Map)</t>
  </si>
  <si>
    <t>https://echo.epa.gov/detailed-facility-report?fid=NJ0415002&amp;sys=SDWIS#demographics</t>
  </si>
  <si>
    <t>https://drive.google.com/drive/u/1/folders/1GNZlnXAGr4ueJ86u0RrytQCpsYNrQ0ar</t>
  </si>
  <si>
    <t>https://drive.google.com/drive/u/0/folders/1jZkHFWL0Wt8dDmhBfaAoK9mnwoGAPQ_m</t>
  </si>
  <si>
    <t>Atlantic City MUA</t>
  </si>
  <si>
    <t>Atlantic City, Atlantic County, New Jersey</t>
  </si>
  <si>
    <r>
      <rPr>
        <sz val="11"/>
        <color rgb="FF000000"/>
        <rFont val="Times New Roman"/>
      </rPr>
      <t xml:space="preserve">Atlantic City MUA [2015]:
 -PFOA = ND-43 ppt 
 -PFOS = ND-48 ppt 
(UCMR3, 2015) </t>
    </r>
    <r>
      <rPr>
        <u/>
        <sz val="11"/>
        <color rgb="FF1155CC"/>
        <rFont val="Times New Roman"/>
      </rPr>
      <t>https://www.epa.gov/dwucmr/occurrence-data-unregulated-contaminant-monitoring-rule</t>
    </r>
  </si>
  <si>
    <t xml:space="preserve">91 ppt </t>
  </si>
  <si>
    <t xml:space="preserve">PFOA: 7 samples taken in 2015 with 2 detections, results ranging ND-43 ppt 
PFOS: 7 samples taken in 2015 with 5 detections, results ranging ND-48 ppt 
PFHPA: 7 samples taken in 2015 with 1 detection, results ranging ND-11 ppt 
PFHXS: 7 samples taken in 2015 with 7 detedtions, results ranging 53-94 ppt </t>
  </si>
  <si>
    <t>Blacks Branch</t>
  </si>
  <si>
    <t>Ocean County, New Jersey</t>
  </si>
  <si>
    <t>Firefighting foam used at Joint Base McGuire-Dix-Lakehurst</t>
  </si>
  <si>
    <t>https://www.nj.gov/dep/dsr/publications/Investigation_of_Levels_of_Perfluorinated_Compounds_in_New_Jersey_Fish_Surface_Water_and_Sediment_RPS.pdf</t>
  </si>
  <si>
    <t>22.9 ppt
(DSREH, 04.09.2019)</t>
  </si>
  <si>
    <t>Sample collected at Horicon Lake; impoundment east of JB MDL; receiving drainage frm northern portion of base</t>
  </si>
  <si>
    <t>Coahnsey River</t>
  </si>
  <si>
    <t>Agriculture, residential, and light manufacturing</t>
  </si>
  <si>
    <t>27.2 ppt
(DSREH, 04.09.2019)</t>
  </si>
  <si>
    <t>Sample collected by the mouth of the Cohansey River; agricultural, residential, and light manufacturing</t>
  </si>
  <si>
    <t>Deleware River</t>
  </si>
  <si>
    <t>53.1 ppt
(DSREH, 04.09.2019)</t>
  </si>
  <si>
    <t>Sample collected at Woodbury Creek</t>
  </si>
  <si>
    <t>Echo Lake Channel</t>
  </si>
  <si>
    <t>Passaic County, New Jersey</t>
  </si>
  <si>
    <t>24.3 ppt
(DSREH, 04.09.2019)</t>
  </si>
  <si>
    <t>"Although known direct source is suspected of being in this area, it should be noted that long-range atmospheric transport of perfluorinated compounds and their precursors has been identified as a source of PFAS contamination in waterbodies in very remote areas"</t>
  </si>
  <si>
    <t>Edison Water Co. c/o NJ American Water</t>
  </si>
  <si>
    <t xml:space="preserve">Bound Brook, Somerset County, New Jersey </t>
  </si>
  <si>
    <t xml:space="preserve">PFHPA: 8 samples taken in 2014 with 1 detection, results ranging ND-11 ppt </t>
  </si>
  <si>
    <t>Fair Lawn Water Department</t>
  </si>
  <si>
    <t xml:space="preserve">Fair Lawn Borough, Bergen County, New Jersey </t>
  </si>
  <si>
    <r>
      <rPr>
        <sz val="11"/>
        <color rgb="FF000000"/>
        <rFont val="Times New Roman"/>
      </rPr>
      <t xml:space="preserve">Fair Lawn Water Department [2013-2014]:
 -PFOA = ND-36.8 ppt 
 -PFOS = ND-66 ppt 
(UCMR3, 2015) </t>
    </r>
    <r>
      <rPr>
        <u/>
        <sz val="11"/>
        <color rgb="FF1155CC"/>
        <rFont val="Times New Roman"/>
      </rPr>
      <t>https://www.epa.gov/dwucmr/occurrence-data-unregulated-contaminant-monitoring-rule</t>
    </r>
  </si>
  <si>
    <t xml:space="preserve">102.8 ppt </t>
  </si>
  <si>
    <t xml:space="preserve">PFOA: 14 samples taken in 2013 with 8 detections, results ranging ND-36.8 ppt; 2 samples taken in 2014 (all ND) 
PFOS: 14 samples taken in 2013 with 2 detections, results ranging ND-66 ppt; 2 samples taken in 2014 (all ND) </t>
  </si>
  <si>
    <t>Fenwick Creek Tributary</t>
  </si>
  <si>
    <t>Salem County, New Jersey</t>
  </si>
  <si>
    <t>Rug manufacturer</t>
  </si>
  <si>
    <t>86.5 ppt
(DSREH, 04.09.2019)</t>
  </si>
  <si>
    <t>Sample collected downstream from rug manufacturer</t>
  </si>
  <si>
    <t>Forge Pond</t>
  </si>
  <si>
    <t>Residential and light industry</t>
  </si>
  <si>
    <t>53.0 ppt
(DSREH, 04.09.2019)</t>
  </si>
  <si>
    <t>Metadeconk River feeds into Forge Pond; impoindment near residential, light industry; drinking water intake located here</t>
  </si>
  <si>
    <t>Garfield Water Department</t>
  </si>
  <si>
    <t>Garfield City, Bergen County, New Jersey</t>
  </si>
  <si>
    <r>
      <rPr>
        <sz val="11"/>
        <color rgb="FF000000"/>
        <rFont val="Times New Roman"/>
      </rPr>
      <t xml:space="preserve">Garfield Water Department [2013-2014]: 
 -PFOA = ND-31 ppt 
(UCMR3. 2015) </t>
    </r>
    <r>
      <rPr>
        <u/>
        <sz val="11"/>
        <color rgb="FF1155CC"/>
        <rFont val="Times New Roman"/>
      </rPr>
      <t>https://www.epa.gov/dwucmr/occurrence-data-unregulated-contaminant-monitoring-rule</t>
    </r>
  </si>
  <si>
    <t xml:space="preserve">31 ppt </t>
  </si>
  <si>
    <t xml:space="preserve">PFOA: 3 samples taken in 2013 with 2 detections, results ranging ND-26 ppt; 5 samples taken in 2014 with 2 detections, results ranging ND-31 ppt </t>
  </si>
  <si>
    <t>Gloucester City Water Department</t>
  </si>
  <si>
    <t>Gloucester City, Camden County, New Jersey</t>
  </si>
  <si>
    <t>Industrial wastes</t>
  </si>
  <si>
    <t>https://patch.com/new-jersey/gloucestertownship/gloucester-water-site-has-toxic-contamination-report-says</t>
  </si>
  <si>
    <t>Total PFAS [PFNA] = 52.7 ppt
(UCMR3, 2015, via EWG tapwater database)</t>
  </si>
  <si>
    <t>Drinking water was tested for between January and July 2015, with PFNA detections found. 
(Davis, 5.9.2019 - 43 NJ Sites Have Toxic Contamination: See Report's Full List)</t>
  </si>
  <si>
    <t>Population Served: 12,460 
(USEPA - Gloucester City Water Department Detailed Facility Report)</t>
  </si>
  <si>
    <t>https://echo.epa.gov/detailed-facility-report?fid=NJ0414001&amp;sys=SDWIS</t>
  </si>
  <si>
    <t>https://drive.google.com/drive/u/1/folders/1_B1T3VVuGcq9QDwtQMlNJcckmnKue4dK</t>
  </si>
  <si>
    <t>Hawthorne Water Department</t>
  </si>
  <si>
    <t>Fair Lawn Boro (Bergen County) &amp; Hawthorne Boro (Passaic County), New Jersey</t>
  </si>
  <si>
    <r>
      <rPr>
        <sz val="11"/>
        <color rgb="FF000000"/>
        <rFont val="Times New Roman"/>
      </rPr>
      <t xml:space="preserve">Hawthorne Water Department [2013-2014]: 
 -PFOA = ND-23 ppt 
(UCMR3, 2015) </t>
    </r>
    <r>
      <rPr>
        <u/>
        <sz val="11"/>
        <color rgb="FF1155CC"/>
        <rFont val="Times New Roman"/>
      </rPr>
      <t>https://www.epa.gov/dwucmr/occurrence-data-unregulated-contaminant-monitoring-rule</t>
    </r>
  </si>
  <si>
    <t>23 ppt</t>
  </si>
  <si>
    <t>PFOA: 7 samples taken in 2013 with 3 detections, results ranging ND-23 ppt; 1 sample taken in 2013 (ND)</t>
  </si>
  <si>
    <t>Jacks Run</t>
  </si>
  <si>
    <t>Pemberton, Burlington County, New Jersey</t>
  </si>
  <si>
    <t>279.5 ppt
(DSREH, 04.09.2019)</t>
  </si>
  <si>
    <t>Sample collected at Little Pine Lake; impoundment receiving drainage from western edge of JB MDL</t>
  </si>
  <si>
    <t>Lakewood Township MUA</t>
  </si>
  <si>
    <t>Lakewood Twp., Ocean County, New Jersey</t>
  </si>
  <si>
    <r>
      <rPr>
        <sz val="11"/>
        <color rgb="FF000000"/>
        <rFont val="Times New Roman"/>
      </rPr>
      <t xml:space="preserve">Lakewood Township MUA [2014-2015]:
 -PFOA = ND-22.5 ppt 
(UCMR3, 2015) </t>
    </r>
    <r>
      <rPr>
        <u/>
        <sz val="11"/>
        <color rgb="FF1155CC"/>
        <rFont val="Times New Roman"/>
      </rPr>
      <t>https://www.epa.gov/dwucmr/occurrence-data-unregulated-contaminant-monitoring-rule</t>
    </r>
  </si>
  <si>
    <t xml:space="preserve">PFOA: 16 samples taken in 2014 with 1 detection, results ranging ND-22.5 ppt; 2 samples taken in 2015 with 1 detection, results ranging ND-20.4 ppt </t>
  </si>
  <si>
    <t>Mahwah Water Department</t>
  </si>
  <si>
    <t>Mahwah Twp, Bergen County, New Jersey</t>
  </si>
  <si>
    <r>
      <rPr>
        <sz val="11"/>
        <color rgb="FF000000"/>
        <rFont val="Times New Roman"/>
      </rPr>
      <t xml:space="preserve">Mahwah Water Department [2015]:
 -PFOS = ND-98 ppt 
(UCMR3, 2015) </t>
    </r>
    <r>
      <rPr>
        <u/>
        <sz val="11"/>
        <color rgb="FF1155CC"/>
        <rFont val="Times New Roman"/>
      </rPr>
      <t>https://www.epa.gov/dwucmr/occurrence-data-unregulated-contaminant-monitoring-rule</t>
    </r>
  </si>
  <si>
    <t xml:space="preserve">98 ppt </t>
  </si>
  <si>
    <t xml:space="preserve">PFOS: 8 samples taken in 2015 with 1 detection, results ranging ND-98 ppt </t>
  </si>
  <si>
    <t>Metedeconk River</t>
  </si>
  <si>
    <t>62.1 ppt
(DSREH, 04.09.2019)</t>
  </si>
  <si>
    <t>Sample collected upstream of Forge Pond, near both the groundwater discharge of the identified source and a proximate wastewater treatment facility discharge point; residential and light industry, by WWTP</t>
  </si>
  <si>
    <t>Middlesex Water Company</t>
  </si>
  <si>
    <t>Woodbridge Twp.,  Middlesex County, New Jersey</t>
  </si>
  <si>
    <r>
      <rPr>
        <sz val="11"/>
        <color rgb="FF000000"/>
        <rFont val="Times New Roman"/>
      </rPr>
      <t xml:space="preserve">Middlesex Water Company [2013-2014]:
 -PFOA = ND-29.3 ppt 
(UCMR3, 2015) </t>
    </r>
    <r>
      <rPr>
        <u/>
        <sz val="11"/>
        <color rgb="FF1155CC"/>
        <rFont val="Times New Roman"/>
      </rPr>
      <t>https://www.epa.gov/dwucmr/occurrence-data-unregulated-contaminant-monitoring-rule</t>
    </r>
  </si>
  <si>
    <t xml:space="preserve">29.3 ppt </t>
  </si>
  <si>
    <t xml:space="preserve">PFOA: 4 samples taken in 2013 with 2 detections, results ranging ND-29.3 ppt; 6 samples taken in 2014 with 1 detection, results ranging ND-22.3 ppt </t>
  </si>
  <si>
    <t>Mirror Lake</t>
  </si>
  <si>
    <t>180.9 ppt
(DSREH, 04.09.2019)</t>
  </si>
  <si>
    <t>Sample collected at Mirror Lake; impoundment receiving drainage from central are of JB MDL</t>
  </si>
  <si>
    <t>Monroe Township MUA</t>
  </si>
  <si>
    <t>Monroe Twp., Middlesex County, New Jersey</t>
  </si>
  <si>
    <t xml:space="preserve">PFNA: 10 samples taken in 2013 with 1 detection, results ranging ND-24 ppt; 2 samples taken in 2014 with 1 detection, results ranging ND-28.1 ppt </t>
  </si>
  <si>
    <t>Montclair Water Bureau</t>
  </si>
  <si>
    <t xml:space="preserve">Montclair Twp., Essex County, New Jersey </t>
  </si>
  <si>
    <r>
      <rPr>
        <sz val="11"/>
        <color rgb="FF000000"/>
        <rFont val="Times New Roman"/>
      </rPr>
      <t xml:space="preserve">Montclair Water Bureau [2014-2015]:
 -PFOA = ND-48.5 ppt 
(UCMR3, 2015) </t>
    </r>
    <r>
      <rPr>
        <u/>
        <sz val="11"/>
        <color rgb="FF1155CC"/>
        <rFont val="Times New Roman"/>
      </rPr>
      <t>https://www.epa.gov/dwucmr/occurrence-data-unregulated-contaminant-monitoring-rule</t>
    </r>
  </si>
  <si>
    <t xml:space="preserve">48.5 ppt </t>
  </si>
  <si>
    <t>PFOA: 4 samples taken in 2014 with 3 detections, results ranging ND-48.5 ppt; 6 samples taken in 2015 with 3 detections, results ranging ND-42.7 ppt 
PFHPA: 4 samples taken in 2014 with 1 detection, results ranging ND-11 ppt; 6 samples taken in 2015 (all ND)</t>
  </si>
  <si>
    <t xml:space="preserve">Montclair Water System </t>
  </si>
  <si>
    <t>Montclair, Essex County, New Jersey</t>
  </si>
  <si>
    <t xml:space="preserve">https://www.tapinto.net/towns/montclair/articles/montclair-township-responds-to-water-contaminatio  </t>
  </si>
  <si>
    <r>
      <rPr>
        <sz val="11"/>
        <color rgb="FF000000"/>
        <rFont val="Times New Roman"/>
      </rPr>
      <t xml:space="preserve">Municipal drinking water [2015]: 
- PFOA: 5- 48 ppt 
(Tap Into Montclair 1.28.2016 - Montclair Township Responds to Water Contamination Concerns)
</t>
    </r>
    <r>
      <rPr>
        <u/>
        <sz val="11"/>
        <color rgb="FF1155CC"/>
        <rFont val="Times New Roman"/>
      </rPr>
      <t>https://www.tapinto.net/towns/montclair/articles/montclair-township-responds-to-water-contaminatio</t>
    </r>
  </si>
  <si>
    <t>PFOA = 48 ppt
(Tap Into Montclair 1.28.2016 - Montclair Township Responds to Water Contamination Concerns)</t>
  </si>
  <si>
    <t>During annual quality testing of municipal water in 2015, Montclair Water Bureau found elevated levels of PFOA. 
(Tap Into Montclair 1.28.2016 - Montclair Township Responds to Water Contamination Concerns)</t>
  </si>
  <si>
    <t>At the time the contamination was discovered, NJ had a statewide safe level of 40 ppt for PFOA. In 2016, Montclair had been testing blended water to try to lower levels of PFOA (O'Neill 9.23.2016 - Unregulated toxin PFOA prevalent in NJ drinking water). NJ proposed safe level of 13 ppt PFNA in 2015. On August 7, 2017, NJDEP proposed amendments to the Safe Drinking Water Act Rules that include establishing a new MCL for PFNA of 13 ppt. On September 4, 2018, the NJDEP adopted the MCL and concurrently amended the Ground Water Quality Standard for PFNA to 13 ppt. (Cape May County Herald 9.4.2018 - NJ Makes Regulatory History; Safe Drinking Water). https://www.nj.gov/dep/srp/emerging-contaminants/</t>
  </si>
  <si>
    <t>Yes - Montclair Water Bureau installed a carbon filtration system in one of its three wells.</t>
  </si>
  <si>
    <t>https://drive.google.com/drive/u/1/folders/1J9LVIYFd4k3_1uK2ONkH1hEqigz8CkVg?ths=true</t>
  </si>
  <si>
    <t>NJ American Water Co. - Raritan</t>
  </si>
  <si>
    <t>Elizabeth City, Union County &amp; Monroe Twp., Middlesex County, New Jersey</t>
  </si>
  <si>
    <r>
      <rPr>
        <sz val="11"/>
        <color rgb="FF000000"/>
        <rFont val="Times New Roman"/>
      </rPr>
      <t xml:space="preserve">NJ American Water Co. - Raritan [2015]:
 -PFOA = ND-54 ppt
 -PFOS = ND-43 ppt 
(UCMR3, 2015) </t>
    </r>
    <r>
      <rPr>
        <u/>
        <sz val="11"/>
        <color rgb="FF1155CC"/>
        <rFont val="Times New Roman"/>
      </rPr>
      <t>https://www.epa.gov/dwucmr/occurrence-data-unregulated-contaminant-monitoring-rule</t>
    </r>
  </si>
  <si>
    <t xml:space="preserve">97 ppt </t>
  </si>
  <si>
    <t xml:space="preserve">PFOA: 36 samples taken in 2015 with 16 detections, results ranging ND-54 ppt 
PFOS: 36 samples taken in 2015 with 1 detection, results ranging ND-43 ppt 
PFHPA: 36 samples taken in 2015 with 1 detection, results ranging ND-11 ppt
PFHxS:36 samples taken in 2015 with 2 detections, results ranging ND-60 ppt </t>
  </si>
  <si>
    <t>NJ American Water Co. - Short Hills</t>
  </si>
  <si>
    <t>Bedminster Twp., Somerset County &amp; Belvidere ,Town of Belvider, New Jersey</t>
  </si>
  <si>
    <r>
      <rPr>
        <sz val="11"/>
        <color rgb="FF000000"/>
        <rFont val="Times New Roman"/>
      </rPr>
      <t xml:space="preserve">NJ American Water Co. - Short Hills [2015]:
 -PFOA = ND-21 ppt 
(UCMR3, 2015) </t>
    </r>
    <r>
      <rPr>
        <u/>
        <sz val="11"/>
        <color rgb="FF1155CC"/>
        <rFont val="Times New Roman"/>
      </rPr>
      <t>https://www.epa.gov/dwucmr/occurrence-data-unregulated-contaminant-monitoring-rule</t>
    </r>
  </si>
  <si>
    <t xml:space="preserve">PFOA: 20 samples taken in 2015 with 1 detection, results ranging ND-21 ppt </t>
  </si>
  <si>
    <t>NJ American Water-Logan</t>
  </si>
  <si>
    <t>Glassboro, Gloucester County, New Jersey</t>
  </si>
  <si>
    <t>Industry/Manufacturing</t>
  </si>
  <si>
    <t>https://www9.state.nj.us/DEP_WaterWatch_public/JSP/WSDetail.jsp?tinwsys=146</t>
  </si>
  <si>
    <r>
      <rPr>
        <sz val="11"/>
        <color rgb="FF000000"/>
        <rFont val="Times New Roman"/>
      </rPr>
      <t xml:space="preserve">NJ American Water-Logan municipal drinking water [2018]:
 -PFOA = ND-8.1 ppt
 -PFOS = ND
(NJDEP - Drinking Water Watch - Logan)
</t>
    </r>
    <r>
      <rPr>
        <u/>
        <sz val="11"/>
        <color rgb="FF1155CC"/>
        <rFont val="Times New Roman"/>
      </rPr>
      <t>https://www9.state.nj.us/DEP_WaterWatch_public/JSP/WSDetail.jsp?tinwsys=146</t>
    </r>
  </si>
  <si>
    <t>PFOA = 7.8 ppt
(NJDEP - Drinking Water Watch - Logan)</t>
  </si>
  <si>
    <t>PFOA and PFNA was discovered in the Logan system through testing by the NJDEP in 2018. 
(NJDEP - Drinking Water Watch - Logan)</t>
  </si>
  <si>
    <t>As of June 2017, New Jersey American has installed treatment systems to remove PFOA at Logan. 
(O'Neill 6.30.2017 - Archive: State fighting rise in tainted water). https://www.nj.gov/dep/srp/emerging-contaminants/</t>
  </si>
  <si>
    <t>Population served as of 2009: 6,650 
(NJDEP - Drinking Water Watch - Logan)</t>
  </si>
  <si>
    <t>http://amwater.com/njaw/water-quality/water-quality-reports/logan</t>
  </si>
  <si>
    <t>https://drive.google.com/drive/u/1/folders/1H9gdZwtbxTgw2-CultYnYI6s1UGNPJW-</t>
  </si>
  <si>
    <t>Oakland Water Department</t>
  </si>
  <si>
    <t>Oakland Boro, Bergen County, New Jersey</t>
  </si>
  <si>
    <r>
      <rPr>
        <sz val="11"/>
        <color rgb="FF000000"/>
        <rFont val="Times New Roman"/>
      </rPr>
      <t xml:space="preserve">Oakland Water Department [2014]:
 -PFOA = 44 ppt 
(UCMR3, 2015) </t>
    </r>
    <r>
      <rPr>
        <u/>
        <sz val="11"/>
        <color rgb="FF1155CC"/>
        <rFont val="Times New Roman"/>
      </rPr>
      <t>https://www.epa.gov/dwucmr/occurrence-data-unregulated-contaminant-monitoring-rule</t>
    </r>
  </si>
  <si>
    <t>Orange Water Department</t>
  </si>
  <si>
    <t>Orange City, Essex County, New Jersey</t>
  </si>
  <si>
    <r>
      <rPr>
        <sz val="11"/>
        <color rgb="FF000000"/>
        <rFont val="Times New Roman"/>
      </rPr>
      <t xml:space="preserve">Orange Water Department [2015}:
 -PFOA = ND-44 ppt 
(UCMR3, 2015) </t>
    </r>
    <r>
      <rPr>
        <u/>
        <sz val="11"/>
        <color rgb="FF1155CC"/>
        <rFont val="Times New Roman"/>
      </rPr>
      <t>https://www.epa.gov/dwucmr/occurrence-data-unregulated-contaminant-monitoring-rule</t>
    </r>
  </si>
  <si>
    <t xml:space="preserve">PFOA: 3 samples taken in 2015 with 1 detection, results ranging ND-44 ppt </t>
  </si>
  <si>
    <t>Passaic River</t>
  </si>
  <si>
    <t>Bergen/Passaic County, New Jersey</t>
  </si>
  <si>
    <t>83.0 ppt
(DSREH, 04.09.2019)</t>
  </si>
  <si>
    <t>Sample collected from just upstream of the Dundee Dam; industrialized area</t>
  </si>
  <si>
    <t>Paulsboro Water</t>
  </si>
  <si>
    <t xml:space="preserve">Paulsboro, Gloucester County, New Jersey </t>
  </si>
  <si>
    <t>Industry /Manufacturing</t>
  </si>
  <si>
    <t>http://www.courierpostonline.com/story/news/2016/03/31/solvay-paulsboro-settlement-lawsuit/82479794/</t>
  </si>
  <si>
    <r>
      <rPr>
        <sz val="11"/>
        <color rgb="FF000000"/>
        <rFont val="Times New Roman"/>
      </rPr>
      <t>Municipal drinking water:
- PFOA: 
    -Treatment Plant 1 [2011 - 2012] = 42-96 ppt
    -Treatment Plant 2 [2013 - 2014] = 40-53 ppt
(Hurdle 1.22.2016 - DEP Urged to Act Quickly on Hazardous Chemical Found in NJ Water Supplies)
Private drinking water wells [2015]:
- PFNA = 450 - 1,500 ppt
(Romalino 3.31.2016 - Plastics firm settles Paulsboro suit)</t>
    </r>
    <r>
      <rPr>
        <sz val="11"/>
        <color rgb="FF000000"/>
        <rFont val="Times New Roman"/>
      </rPr>
      <t xml:space="preserve">
</t>
    </r>
    <r>
      <rPr>
        <u/>
        <sz val="11"/>
        <color rgb="FF1155CC"/>
        <rFont val="Times New Roman"/>
      </rPr>
      <t>https://www.courierpostonline.com/story/news/2016/03/31/solvay-paulsboro-settlement-lawsuit/82479794/</t>
    </r>
  </si>
  <si>
    <t>Private Drinking Wells = 1,500 ppt PFNA
(Romalino 3.31.2016 - Plastics firm settles Paulsboro suit)</t>
  </si>
  <si>
    <t>The DEP first detected PFAS in Paulsboro's water in 2009. Paulsboro didn't receive guidance from the DEP until January 2014. 
(Gloucester County Library System 9.15.2017 - Gloucester County PFC Water Contamination Information: Paulsboro)</t>
  </si>
  <si>
    <t>NJ set statewide max of PFOA at 40 ppt in 2014. In January 2014 the state of New Jersey issued an advisory to Paulsboro residents, recommending that children under the age of 1not drink tap water from municipal wells (Romalino 3.31.2016 - Plastics firm settles Paulsboro suit). On August 7, 2017, NJDEP proposed amendments to the Safe Drinking Water Act Rules that include establishing a new MCL for PFNA of 13 ppt. On September 4, 2018, the NJDEP adopted the MCL and concurrently amended the Ground Water Quality Standard for PFNA to 13 ppt. (Cape May County Herald 9.4.2018 - NJ Makes Regulatory History; Safe Drinking Water) Following this change, the State of New Jersey gave Solvay 30 days to reimburse the state for the $3 million that the remidiation work has cost. They also required the company to tell the state where and when they manufactured, dumped, supplied, or used PFAS. (Lerner 3.27.2019 - New Jersey is Making Companies Pay for Toxic Contamination). Since April 2014, Paulsboro’s city water has been filtered to take out PFC from the water that goes to Paulsboro homes and businesses (Rutgers University 9.13.2017 - Rutgers Pilot Study of Perfluorochemical Compounds in Paulsboro Residents). In Paulsboro, the Delaware River Network held local meetings to raise awareness about the PFAS contamination. A carbon treatment system was installed in Paulsboro's water supply in 2016 (Delaware Riverkeeper Network - Perfluorooctanoic acid).  https://www.nj.gov/dep/srp/emerging-contaminants/</t>
  </si>
  <si>
    <t>Class action suit filed in 2014. 3 Paulsboro families filed suit, represented by the Cedar and Williams, Cuker and Berezofsky law firms. Solvay Solexis and Arkema settled in 2016, to include a $1.84 million dollar payment divided into two funds: a $420,000 fund for a small monetary award for Paulsboro residents, and a $1.42 million fund for resident blood tests (Romalino 3.31.2016 - Plastics firm settles Paulsboro suit)</t>
  </si>
  <si>
    <t xml:space="preserve">Three Paulsboro families filed a lawsuit against Solvay in 2014. See Known Litigation. </t>
  </si>
  <si>
    <t xml:space="preserve">In August 2014, DRN filed a Petition with ATSDR requesting that the Agency conduct a public health assessment of PFNA and other perfluorinated chemicals in the water supply for communities located near the Solvay Solexis Inc. facility near Paulsboro, NJ. ATSDR accepted the Petition and a study is ongoing.  
(Delaware Riverkeeper Network - Perfluorooctanoic acid). </t>
  </si>
  <si>
    <t xml:space="preserve">Yes - When the lawsuit with Solvay was settled, each resident of Paulsboro was offered one PFC blood test. Rutgers University conducted a study in partnership with the CDC to compare PFNA levels in the blood of Paulsboro residents with those of the general United States population using existing biomonitoring data.  (Rutgers University 9.13.2017 - Rutgers Pilot Study of Perfluorochemical Compounds in Paulsboro Residents). </t>
  </si>
  <si>
    <t>Yes - Bottled water was paid for by Solvay while investigations surrounding the contamination were done. As part of the lawsuit settlement, Solvay also agreed to install a carbon treatment system in Paulsboro’s water supply to remove PFCs, which was expected to be finished in Spring 2016.  (Delaware Riverkeeper Network - Perfluorooctanoic acid)</t>
  </si>
  <si>
    <t>https://drive.google.com/drive/folders/138u9GGbXHc7R8SCBJBEs0WGBbQCSv3z6</t>
  </si>
  <si>
    <t>Pine Lake</t>
  </si>
  <si>
    <t>Toms River, Ocean County, New Jersey</t>
  </si>
  <si>
    <t>170.7 ppt
(DSREH, 04.09.2019)</t>
  </si>
  <si>
    <t>Formed at the confluence of the Ridgeway Branch (originating north of the DOD site, JB MDL) and the Union Branch (originating south of the JB MDL) upgradient of a dam located just upstream of the Toms River; impoundment east of JB MDL; receiving drainage from northern portion of base</t>
  </si>
  <si>
    <t>Point Pleasant Beach Water Department</t>
  </si>
  <si>
    <t>Point Pleasant Boro, Ocean County, New Jersey</t>
  </si>
  <si>
    <r>
      <rPr>
        <sz val="11"/>
        <color rgb="FF000000"/>
        <rFont val="Times New Roman"/>
      </rPr>
      <t xml:space="preserve">Point Pleasant Beach Water Department [2013-2015]:
 -PFOA = ND-24.6 ppt 
(UCMR3, 2015) </t>
    </r>
    <r>
      <rPr>
        <u/>
        <sz val="11"/>
        <color rgb="FF1155CC"/>
        <rFont val="Times New Roman"/>
      </rPr>
      <t>https://www.epa.gov/dwucmr/occurrence-data-unregulated-contaminant-monitoring-rule</t>
    </r>
  </si>
  <si>
    <t xml:space="preserve">24.6 ppt </t>
  </si>
  <si>
    <t>PFOA: 8 samples taken in 2013 with 2 detections, results ranging ND-24.6 ppt; 8 samples taken in 2014 (all ND)</t>
  </si>
  <si>
    <t>Raritan River</t>
  </si>
  <si>
    <t>Middlesex County, New Jersey</t>
  </si>
  <si>
    <t>Kin-Buc Landfill</t>
  </si>
  <si>
    <t>49.4 ppt
(DSREH, 04.09.2019)</t>
  </si>
  <si>
    <t>Sample collected at border of Kin-Buc Landfill; industrialized area</t>
  </si>
  <si>
    <t>Ridgewood Water</t>
  </si>
  <si>
    <t>Ridgewood Twp, Bergen County, New Jersey</t>
  </si>
  <si>
    <r>
      <rPr>
        <sz val="11"/>
        <color rgb="FF000000"/>
        <rFont val="Times New Roman"/>
      </rPr>
      <t xml:space="preserve">Ridgewood Water [2014-2015]:
 -PFOA = ND-42 ppt 
 -PFOS = ND-58 ppt 
(UCMR3, 2015) </t>
    </r>
    <r>
      <rPr>
        <u/>
        <sz val="11"/>
        <color rgb="FF1155CC"/>
        <rFont val="Times New Roman"/>
      </rPr>
      <t>https://www.epa.gov/dwucmr/occurrence-data-unregulated-contaminant-monitoring-rule</t>
    </r>
  </si>
  <si>
    <t xml:space="preserve">PFOA: 49 samples taken in 2014 with 19 detections, results ranging ND-26 ppt; 5 samples taken in 2015 with 4 detections, results ranging ND-42 ppt  
PFOS: 49 samples taken in 2014 with 1 detection, results ranging ND-44 ppt; 5 samples taken in 2015 with 1 detection, results ranging ND-58 ppt 
PFHPA: 49 samples taken in 2014 (all ND); 5 samples taken in 2015 with 1 detection, results ranging ND-10 ppt </t>
  </si>
  <si>
    <t>South Orange</t>
  </si>
  <si>
    <t>South Orange, Essex County, New Jersey</t>
  </si>
  <si>
    <t>http://southorange.org/562/PFOA-Information</t>
  </si>
  <si>
    <r>
      <rPr>
        <sz val="11"/>
        <color rgb="FF000000"/>
        <rFont val="Times New Roman"/>
      </rPr>
      <t xml:space="preserve">Municipal drinking water:
- PFOA range = 10-75 ppt
(South Orange Village - PFOA Information)
</t>
    </r>
    <r>
      <rPr>
        <u/>
        <sz val="11"/>
        <color rgb="FF1155CC"/>
        <rFont val="Times New Roman"/>
      </rPr>
      <t>http://www.southorange.org/DocumentCenter/View/542/IMPORTANT-WATER-SYSTEM-INFORMATION-ON-PFCs?bidId=</t>
    </r>
  </si>
  <si>
    <t>PFOA = 75 ppt 
(South Orange Village - PFOA Information)</t>
  </si>
  <si>
    <t>In 2016, South Orange Village was notified by the DEP that the EOWC conducted public water supply testing and found results of PFOA that exeeded the existing New Jersey health advisory level. The Village conducted ongoing independent testing from that point. 
(The Village Green 1.24.2016 - South Orange Responds to Discovery of ‘Likely Carcinogen’ in Water Supply)</t>
  </si>
  <si>
    <t>NJ set a statewide safe level of 40 ppt for PFOA in 2014 and updated the level to 14 ppt in October 2017.  Well #17 has been taken offline as of November 2018. SOWU is installing granular activated carbon units to remove PFOA from the water supply. PFOA levels are now below the PFOA MCL of 14 ppt. 
(South Orange Village 2.2019 - PFOA Issue). https://www.nj.gov/dep/srp/emerging-contaminants/</t>
  </si>
  <si>
    <t xml:space="preserve">Well #17 previously tested above the NJDEP lifetime exposure guideline, however this well provides only 10% of the system's total water and is blended with other water sources before reaching customers. The blended water did not test above the NJDEP lifetime exposure guideline. 
(South Orange Village - PFOA Information) </t>
  </si>
  <si>
    <t>South Orange entered into a new contract with New Jersey American Water (NJAW) on January 1, 2017 after ending its contract with East Orange Water Commission, citing "unacceptable performance". In February 2013, two EOWC officials were indicted and charged with manipulating water test results. (The Village Green 1.24.2016 - South Orange Responds to Discovery of ‘Likely Carcinogen’ in Water Supply)</t>
  </si>
  <si>
    <t>https://southorange.org/583/PFOA-Issue</t>
  </si>
  <si>
    <t>https://drive.google.com/drive/folders/1jC4DQIN5bfmWZIIXvOq2GdTvGI-LrgSo</t>
  </si>
  <si>
    <t>oC</t>
  </si>
  <si>
    <t>South Orange Water Department</t>
  </si>
  <si>
    <t xml:space="preserve">South Orange Village, Essex County, New Jersey </t>
  </si>
  <si>
    <r>
      <rPr>
        <sz val="11"/>
        <color rgb="FF000000"/>
        <rFont val="Times New Roman"/>
      </rPr>
      <t xml:space="preserve">South Orange Water Department [2015]: 
 -PFOA = ND-110 ppt 
(UCMR3, 2015) </t>
    </r>
    <r>
      <rPr>
        <u/>
        <sz val="11"/>
        <color rgb="FF1155CC"/>
        <rFont val="Times New Roman"/>
      </rPr>
      <t>https://www.epa.gov/dwucmr/occurrence-data-unregulated-contaminant-monitoring-rule</t>
    </r>
  </si>
  <si>
    <t xml:space="preserve">PFOA: 7 samples taken in 2015 with 3 detections, results ranging ND-110 ppt 
PFHPA: 7 samples taken in 2015 with 3 detections, results ranging ND-17 ppt </t>
  </si>
  <si>
    <t>United Water - Rahway</t>
  </si>
  <si>
    <t>Rahway City, Union County, New Jersey</t>
  </si>
  <si>
    <r>
      <rPr>
        <sz val="11"/>
        <color rgb="FF000000"/>
        <rFont val="Times New Roman"/>
      </rPr>
      <t xml:space="preserve">United Water - Rahway [2014]:
 -PFOA = 22-33 ppt 
(UCMR3, 2015) </t>
    </r>
    <r>
      <rPr>
        <u/>
        <sz val="11"/>
        <color rgb="FF1155CC"/>
        <rFont val="Times New Roman"/>
      </rPr>
      <t>https://www.epa.gov/dwucmr/occurrence-data-unregulated-contaminant-monitoring-rule</t>
    </r>
  </si>
  <si>
    <t xml:space="preserve">33 ppt </t>
  </si>
  <si>
    <t xml:space="preserve">PFOA: 4 samples taken in 2014 with 4 detections, results ranging 22-33 ppt </t>
  </si>
  <si>
    <t>United Water Camden</t>
  </si>
  <si>
    <t>Camden, Camden County, New Jersey</t>
  </si>
  <si>
    <t>https://patch.com/new-jersey/newarknj/43-nj-sites-have-toxic-contamination-see-reports-full-list</t>
  </si>
  <si>
    <r>
      <rPr>
        <sz val="11"/>
        <color rgb="FF000000"/>
        <rFont val="Times New Roman"/>
      </rPr>
      <t xml:space="preserve">United Water Camden [2018-2019]:
 -PFOS = ND-59.2 ppt
 -PFOA = ND-48.5 ppt
(NJ DEP)
</t>
    </r>
    <r>
      <rPr>
        <u/>
        <sz val="11"/>
        <color rgb="FF1155CC"/>
        <rFont val="Times New Roman"/>
      </rPr>
      <t>https://patch.com/new-jersey/newarknj/43-nj-sites-have-toxic-contamination-see-reports-full-list</t>
    </r>
  </si>
  <si>
    <t>Municipal Drinking Wells= 713.6 ppt Total Tested PFAS
(Davis 5.9.2019 - 43 NJ Sites Have Toxic Contamination: See Report's Full List)</t>
  </si>
  <si>
    <t>Drinking water was tested for between January and November 2018. The PFAS chemicals discovered were PFBS, PFHpA, PFHxS, PFNA, PFOA, and PFOS
(Davis 5.9.2019 - 43 NJ Sites Have Toxic Contamination: See Report's Full List)</t>
  </si>
  <si>
    <t>Population Served: 46,585
(Davis 5.9.2019 - 43 NJ Sites Have Toxic Contamination: See Report's Full List)</t>
  </si>
  <si>
    <t>https://www9.state.nj.us/DEP_WaterWatch_public/index.jsp</t>
  </si>
  <si>
    <t>https://drive.google.com/drive/u/1/folders/1ikWTbz4pbNf-BBZMenn7F186peqMsfcn</t>
  </si>
  <si>
    <t>Verona Water Department</t>
  </si>
  <si>
    <t>Verona Boro, Essex County, New Jersey</t>
  </si>
  <si>
    <r>
      <rPr>
        <sz val="11"/>
        <color rgb="FF000000"/>
        <rFont val="Times New Roman"/>
      </rPr>
      <t xml:space="preserve">Verona Water Department [2015]:
 -PFOA = ND-28.8 ppt 
(UCMR3, 2015) </t>
    </r>
    <r>
      <rPr>
        <u/>
        <sz val="11"/>
        <color rgb="FF1155CC"/>
        <rFont val="Times New Roman"/>
      </rPr>
      <t>https://www.epa.gov/dwucmr/occurrence-data-unregulated-contaminant-monitoring-rule</t>
    </r>
  </si>
  <si>
    <t xml:space="preserve">PFOA: 8 samples taken in 2015 with 1 detection, results ranging ND-28.8 ppt </t>
  </si>
  <si>
    <t>Verona, Essex County, New Jersey</t>
  </si>
  <si>
    <t>https://patch.com/new-jersey/pointpleasant/5-companies-did-extensive-contamination-your-nj-water-dep</t>
  </si>
  <si>
    <r>
      <rPr>
        <sz val="11"/>
        <color rgb="FF000000"/>
        <rFont val="Times New Roman"/>
      </rPr>
      <t xml:space="preserve">Verona Water Dept drinking water [2015]:
 -PFOA = ND-28.8 ppt; avg 3.6 ppt
(UCMR3, 2015, via EWG Tap Water Database) </t>
    </r>
    <r>
      <rPr>
        <u/>
        <sz val="11"/>
        <color rgb="FF1155CC"/>
        <rFont val="Times New Roman"/>
      </rPr>
      <t>https://www.epa.gov/dwucmr/occurrence-data-unregulated-contaminant-monitoring-rule</t>
    </r>
  </si>
  <si>
    <t>PFOA = 28.8 ppt 
(UCMR3, 2015)</t>
  </si>
  <si>
    <t>Drinking water was first tested for, and was discovered to have, PFOA in 2015. 
(Citrano 4.27.2019 - Fact Check: Verona’s Water Quality)</t>
  </si>
  <si>
    <t>At a town council meeting on April 8, 2019, the Township Manager indicated that Verona will need to make changes to its water system to comply with new state standards for PFOS and PFOA
(Youtube Video - Verona, NJ Town Council Meeting 4.8.19). https://www.nj.gov/dep/srp/emerging-contaminants/</t>
  </si>
  <si>
    <t>Population served: 13,641 
(USEPA - Verona Water Department Detailed Facility Report)</t>
  </si>
  <si>
    <t>Verona obtains drinking water from two wells in town as well as water from the Passaic Valley Water Commission's Wanaque Reservoir. The waters are blended to generate the drinking water that is delivered to homes.
(Citrano 4.27.2019 - Fact Check: Verona’s Water Quality)</t>
  </si>
  <si>
    <t>https://echo.epa.gov/detailed-facility-report?fid=NJ0720001&amp;sys=SDWIS</t>
  </si>
  <si>
    <t>https://drive.google.com/drive/u/1/folders/1Ehjtk4OoiZrWIDsLygkUhaQ0-iI9FOwT</t>
  </si>
  <si>
    <t>Wallington Water Department</t>
  </si>
  <si>
    <t xml:space="preserve">Wallington Boro, Bergen County, New Jersey </t>
  </si>
  <si>
    <r>
      <rPr>
        <sz val="11"/>
        <color rgb="FF000000"/>
        <rFont val="Times New Roman"/>
      </rPr>
      <t xml:space="preserve">Wallington Water Department [2013-2015]:
 -PFOA = ND-22 ppt 
(UCMR3, 2015) </t>
    </r>
    <r>
      <rPr>
        <u/>
        <sz val="11"/>
        <color rgb="FF1155CC"/>
        <rFont val="Times New Roman"/>
      </rPr>
      <t>https://www.epa.gov/dwucmr/occurrence-data-unregulated-contaminant-monitoring-rule</t>
    </r>
  </si>
  <si>
    <t xml:space="preserve">22 ppt </t>
  </si>
  <si>
    <t>PFOA: 4 samples taken in 2013 with 1 detection, results ranging ND-22 ppt; 2 samples taken in 2014 (ND)</t>
  </si>
  <si>
    <t>Washington Township MUA</t>
  </si>
  <si>
    <t>Washington Twp., Gloucester County, New Jersey</t>
  </si>
  <si>
    <r>
      <rPr>
        <sz val="11"/>
        <color rgb="FF000000"/>
        <rFont val="Times New Roman"/>
      </rPr>
      <t xml:space="preserve">Washington Township MUA [2015]: 
 -PFOS = ND-50.3 ppt 
(UCMR3, 2015) </t>
    </r>
    <r>
      <rPr>
        <u/>
        <sz val="11"/>
        <color rgb="FF1155CC"/>
        <rFont val="Times New Roman"/>
      </rPr>
      <t>https://www.epa.gov/dwucmr/occurrence-data-unregulated-contaminant-monitoring-rule</t>
    </r>
  </si>
  <si>
    <t xml:space="preserve">50.3 ppt </t>
  </si>
  <si>
    <t xml:space="preserve">PFOS: 20 samples taken in 2015 with 1 detection, results ranging ND-50.3 ppt </t>
  </si>
  <si>
    <t>Washington Township Municipal Utility Authority</t>
  </si>
  <si>
    <t>Washington Township, Gloucester County, New Jersey</t>
  </si>
  <si>
    <r>
      <rPr>
        <sz val="11"/>
        <color rgb="FF000000"/>
        <rFont val="Times New Roman"/>
      </rPr>
      <t xml:space="preserve">Washington Township MUA drinking water [2015]:
 -PFOS = ND-50.3 ppt; avg 2.52 ppt
(UCMR3, 2015 via EWG Tapwater database) </t>
    </r>
    <r>
      <rPr>
        <u/>
        <sz val="11"/>
        <color rgb="FF1155CC"/>
        <rFont val="Times New Roman"/>
      </rPr>
      <t>https://www.epa.gov/dwucmr/occurrence-data-unregulated-contaminant-monitoring-rule</t>
    </r>
  </si>
  <si>
    <t>PFOS = 50.3 ppt 
(UCMR3 2015)</t>
  </si>
  <si>
    <t>Population served: 48,000 
(EWG Interactive Map)</t>
  </si>
  <si>
    <t>https://drive.google.com/drive/u/1/folders/1ZaL1DW6v40M-onIwUIOUc1w8kZuRCEuM</t>
  </si>
  <si>
    <t>West Deptford Township Water Department</t>
  </si>
  <si>
    <t>West Deptford Twp., Gloucester County, New Jersey</t>
  </si>
  <si>
    <t>PFNA: 7 samples taken in 2014 with 1 detection, results ranging ND-30 ppt; 9 samples taken in 2015 (ND)</t>
  </si>
  <si>
    <t>West Deptford Township, Gloucester County, New Jersey</t>
  </si>
  <si>
    <t>Industrial wastes from Solvay Specialty Polymers and Arkema</t>
  </si>
  <si>
    <t>https://patch.com/new-jersey/westdeptford/toxic-contaminant-detected-west-deptford-water-report-says</t>
  </si>
  <si>
    <t>Total PFAS [PFNA] = 48 ppt
(Gloucester County Library System 9.15.2017 - Gloucester County PFC Water Contamination Information: West Deptford)</t>
  </si>
  <si>
    <t>After detecting PFNA contamination in the neighboring Borough of Paulsboro, NJDEP requested that Solvay conduct testing of 7 West Deptford municipal supply wells. 
(Gloucester County Library System 9.15.2017 - Gloucester County PFC Water Contamination Information: West Deptford )</t>
  </si>
  <si>
    <t>The NJDEP ordered Solvay to pay $3.1 million as reimbursement for costs that include the investigation and treatment of chemicals near West Deptford, NJ (Hurdle 3.26.2019 - DEP Says Five Companies Must Pay for PFAS Contamination in NJ). 
In January 2014, West Deptford Township shut down Well No. 3 and has not since brought it back into service. In October 2015, Well No. 8 was also shut down and has not since been brought back into service. The Township continues quarterly sampling of all wells (Gloucester County Library System 9.15.2017 - Gloucester County PFC Water Contamination Information: West Deptford).  https://www.nj.gov/dep/srp/emerging-contaminants/</t>
  </si>
  <si>
    <t>Solvay manufactured PFNA for over 20 years, but ceased manufacturing operations of the chemical in 2010.
(Hurdle 2.5.2019 - N.J. DEP says feds didn’t consider several health risks before approving PFAs substitutes)</t>
  </si>
  <si>
    <t>Two wells, Well No. 3 and Well No 8. have been taken offline since 2014. 
(Gloucester County Library System 9.15.2017 - Gloucester County PFC Water Contamination Information: West Deptford)</t>
  </si>
  <si>
    <t>https://echo.epa.gov/detailed-facility-report?fid=NJ0820001&amp;sys=SDWIS</t>
  </si>
  <si>
    <t>Yes - Solvay obtained serum samples between 2011 and 2012 from 7 individuals who received their water from West Deptford Township. All results for PFNA were above the national average. In one case, the PFNA level was 63 times the national average. 
(Solvay 4.21.2016 - Solvay Serum Testing Results West Deptford, NJ)</t>
  </si>
  <si>
    <t>https://drive.google.com/drive/u/1/folders/1G4QnoM2Zsk_FGxrhAbSqdNiqfNn9C8hS</t>
  </si>
  <si>
    <t>Woodbury City Water Department</t>
  </si>
  <si>
    <t>Woodbury City, Gloucester County, New Jersey</t>
  </si>
  <si>
    <t>PFNA: 9 samples taken in 2013 with 2 detections, results ranging ND-55.9 ppt; 1 sample taken in 2014 (ND)</t>
  </si>
  <si>
    <t xml:space="preserve">United Warer - Bergenfield </t>
  </si>
  <si>
    <t xml:space="preserve">Bergenfield, Bergen County, New Jersey </t>
  </si>
  <si>
    <r>
      <rPr>
        <sz val="11"/>
        <color rgb="FF000000"/>
        <rFont val="Times New Roman"/>
      </rPr>
      <t xml:space="preserve">United Water - Bergenfield [2019]:
 -PFOS = 5.3 ppt 
 -PFOA = 14 ppt 
(Retrived from EWG Tap Water Appendix, 2020) </t>
    </r>
    <r>
      <rPr>
        <u/>
        <sz val="11"/>
        <color rgb="FF1155CC"/>
        <rFont val="Times New Roman"/>
      </rPr>
      <t>https://static.ewg.org/reports/2020/pfas-testing-report/EWG_PFAS-TW_Appendix_C06.pdf?_ga=2.44374509.815135581.1579791872-1565020647.1578497869</t>
    </r>
  </si>
  <si>
    <t xml:space="preserve">19.3 ppt </t>
  </si>
  <si>
    <t>Hobbs Municipal Water Supply</t>
  </si>
  <si>
    <t>Hobbs, Lea County, New Mexico</t>
  </si>
  <si>
    <t xml:space="preserve">PFHPA: 10 samples taken in 2013 with 1 detection, results ranging ND-12 ppt </t>
  </si>
  <si>
    <t>https://drive.google.com/drive/u/0/folders/1K-coLJOvESs-lCnEmHWUfo5Py7_B6X7i</t>
  </si>
  <si>
    <t xml:space="preserve">Ciaro Water District </t>
  </si>
  <si>
    <t>Ciaro, Greene County, New York</t>
  </si>
  <si>
    <t xml:space="preserve">AFFF used at the Greene County Training Center on Mountain Ave </t>
  </si>
  <si>
    <t xml:space="preserve">AFFF - Firefighting Training Center </t>
  </si>
  <si>
    <t>https://www.hudsonvalley360.com/news/greenecounty/ag-pfas-in-cairo-drinking-water/article_a56be6ce-ec91-50a5-a2b9-e122b7e7a074.html</t>
  </si>
  <si>
    <r>
      <rPr>
        <sz val="11"/>
        <color rgb="FF000000"/>
        <rFont val="Times New Roman"/>
      </rPr>
      <t xml:space="preserve">Ciaro Water District [2018]: 
 -PFOS (raw water) = 13.3 ppt 
 -PFOS (treated water) = 11.3 ppt 
(Town of Ciaro Water Quality Report, 2018)
Ciaro Water District [2019]: 
 -PFOS (raw water) = 8.37 ppt 
 -PFOS (treated water) = 8.51 ppt 
(Town of Ciaro Water Quality Report, 2019)
Ciaro Water District [2020]: 
 -PFOS = 3 ppt 
(Trafton, 2020) (Deleware Engineering Tesitng)
</t>
    </r>
    <r>
      <rPr>
        <u/>
        <sz val="11"/>
        <color rgb="FF1155CC"/>
        <rFont val="Times New Roman"/>
      </rPr>
      <t>https://www.cairodurham.org/files/Water%20Report.pdf</t>
    </r>
  </si>
  <si>
    <t xml:space="preserve">[2018] = 13.3 ppt 
[2019] = 8.37 ppt 
[2020] = 3 ppt </t>
  </si>
  <si>
    <t xml:space="preserve">Drinking water at the Greene County Training Center in Ciaro was sampled for PFAS as a part of a lawsuit filed in November 2019 by the Attorney Generals office against companies using PFAS in AFFF and other products. </t>
  </si>
  <si>
    <t>In November 2019, the Attorney General's office filed a lawsuit against companies that used PFAS in AFF and other products. The defendants in the lawsuit are 3M Company, Tyco Fire Products LP, Chemguard Inc., Buckeye Fire Equipment Company, National Foam Inc., Kiddie-Fenwal Inc., Amerex Corporation, Fire Service Plus Inc., E.I. Du Pont De Nemours &amp; Company and the Chemours Company. Having used PFAS in AFF, the drinking water at Greene County Training Center in Ciaro was sampled as a part of the case. https://www.dec.ny.gov/chemical/108831.html</t>
  </si>
  <si>
    <t xml:space="preserve">Statewide: On January 11, 2020 NY banned the use of PFAS-containing firefighting foam for training purposes. </t>
  </si>
  <si>
    <t>https://drive.google.com/drive/u/0/folders/1HW-EnV2d6mQuoJusx09zkbBa8VLzRRAf</t>
  </si>
  <si>
    <t xml:space="preserve">City of Newburgh Drinking Water System </t>
  </si>
  <si>
    <t>Military- Air National Guard Base; Civilian Aiprot; Military Airport</t>
  </si>
  <si>
    <r>
      <rPr>
        <sz val="11"/>
        <color rgb="FF000000"/>
        <rFont val="Times New Roman"/>
      </rPr>
      <t xml:space="preserve">City of Newburgh drinking water system [2013-2014]:
 -PFOS = 140-170 ppt 
 -PFOA = 25 &amp; 27 ppt 
(UCMR3, 2015) </t>
    </r>
    <r>
      <rPr>
        <u/>
        <sz val="11"/>
        <color rgb="FF1155CC"/>
        <rFont val="Times New Roman"/>
      </rPr>
      <t>https://www.epa.gov/dwucmr/occurrence-data-unregulated-contaminant-monitoring-rule</t>
    </r>
  </si>
  <si>
    <t xml:space="preserve">197 ppt </t>
  </si>
  <si>
    <t xml:space="preserve">PFOS: 1 sample taken in 2013 with a detection of 170 ppt; 3 samples taken in 2014 with 3 detections, results ranging 140-150 ppt 
PFHPA: 1 sample taken in 2013 with a detection of 21 ppt; 3 samples taken in 2014 with 3 detections, results ranging 17-19ppt 
PFHXS:1 sample taken in 2013 with a detection of 70 ppt; 3 samples taken in 2014 with 3 detections, results ranging 57-65 ppt </t>
  </si>
  <si>
    <t>Fort Drum, Jefferson County, New York</t>
  </si>
  <si>
    <r>
      <rPr>
        <sz val="11"/>
        <color rgb="FF000000"/>
        <rFont val="Times New Roman"/>
      </rPr>
      <t xml:space="preserve">Fort Drum [2014-2015]: 
 -PFOA = ND-40 ppt 
(UCMR3, 2015) </t>
    </r>
    <r>
      <rPr>
        <u/>
        <sz val="11"/>
        <color rgb="FF1155CC"/>
        <rFont val="Times New Roman"/>
      </rPr>
      <t>https://www.epa.gov/dwucmr/occurrence-data-unregulated-contaminant-monitoring-rule</t>
    </r>
  </si>
  <si>
    <t xml:space="preserve">PFOA: 3 samples taken in 2014 with 1 detection, results ranging ND-30 ppt; 3 samples taken in 2015 with 1 detection, results ranging ND-40 ppt 
PFHPA: 3 samples taken in 2014 with 1 detection, results ranging ND-30 ppt; 3 samples taken in 2015 with 1 detection, results ranging ND-30 ppt 
PFHXS: 3 samples taken in 2014 with 1 detection, results ranging ND-70 ppt; 3 samples taken in 2015 with 1 detection, results ranging ND-80 ppt </t>
  </si>
  <si>
    <t>Garden City Park Water District</t>
  </si>
  <si>
    <t>New Hyde Park, Nassau County, New York</t>
  </si>
  <si>
    <r>
      <rPr>
        <sz val="11"/>
        <color rgb="FF000000"/>
        <rFont val="Times New Roman"/>
      </rPr>
      <t xml:space="preserve">Garden City Park Water District [2014]: 
 -PFOA =22 ppt
(UCMR3, 2015) </t>
    </r>
    <r>
      <rPr>
        <u/>
        <sz val="11"/>
        <color rgb="FF1155CC"/>
        <rFont val="Times New Roman"/>
      </rPr>
      <t>https://www.epa.gov/dwucmr/occurrence-data-unregulated-contaminant-monitoring-rule</t>
    </r>
  </si>
  <si>
    <t>Hampton Bays Water District</t>
  </si>
  <si>
    <t>Southampton, Suffolk County, New York</t>
  </si>
  <si>
    <r>
      <rPr>
        <sz val="11"/>
        <color rgb="FF000000"/>
        <rFont val="Times New Roman"/>
      </rPr>
      <t xml:space="preserve">Hampton Bays Water District [2014-2015]:
 -PFOS = ND-82 ppt 
(UCMR3, 2015) </t>
    </r>
    <r>
      <rPr>
        <u/>
        <sz val="11"/>
        <color rgb="FF1155CC"/>
        <rFont val="Times New Roman"/>
      </rPr>
      <t>https://www.epa.gov/dwucmr/occurrence-data-unregulated-contaminant-monitoring-rule</t>
    </r>
  </si>
  <si>
    <t xml:space="preserve">82 ppt </t>
  </si>
  <si>
    <t xml:space="preserve">PFOS: 5 samples taken in 2014 with 1 detection, results ranging ND-82 ppt; 5 samples taken in 2015 with 1 detection, results ranging ND-41 ppt </t>
  </si>
  <si>
    <t>Hoosick Falls</t>
  </si>
  <si>
    <r>
      <rPr>
        <u/>
        <sz val="11"/>
        <color rgb="FF1155CC"/>
        <rFont val="Times New Roman"/>
      </rPr>
      <t xml:space="preserve">https://www.dec.ny.gov/chemical/108791.html
</t>
    </r>
    <r>
      <rPr>
        <sz val="11"/>
        <rFont val="Times New Roman"/>
      </rPr>
      <t xml:space="preserve">Declared Superfund site; NY DEC add PFOS/PFOA to hazardous substances list (Aug.2017). 4 PFOA bills introduced to NY legislature (July 2016). 12 member Drinking Water Quality Council named by Gov Cuomo must provide ideas for max PFOA levels by 10/2/18. 
The EPA completed a Technical Assistance Needs Assessment for the Hoosick Falls area in September 2018. The TANA report made some recommendations, one of which is to support a community-based discussion group. The NY DEC has proposed the Hoosick Area Community Participation Work Group, which would gather input, work with government agencies, and allow residents to learn more about the technical side of the ongoing PFAS investigation.
</t>
    </r>
  </si>
  <si>
    <t>Filters for private wells, $10mil for 1,500 filters around Superfund. Saint Gobain paying $3mil for filtration system (Oct.2015). Saint-Gobain&amp;Honeywell agreed to consent orders holding the companies responsible for contamination and any costs (7.3.16).</t>
  </si>
  <si>
    <t>Free bottled water supply program ended (9.1.17). Dept. of Health says filters have been doing well since they went online &amp; water is safe to drink. NYSDEC orders Oak-Mitsui Inc. to check its plant for PFAS pollution as it closes operations in the village</t>
  </si>
  <si>
    <t xml:space="preserve">New Windsor Consolidated Water Dept </t>
  </si>
  <si>
    <r>
      <rPr>
        <sz val="11"/>
        <color rgb="FF000000"/>
        <rFont val="Times New Roman"/>
      </rPr>
      <t xml:space="preserve">New Windsor Consolidated Water Dept[2014]:
 -PFOS = ND-140 ppt
 -PFOA = ND-29 ppt
(UCMR3) </t>
    </r>
    <r>
      <rPr>
        <u/>
        <sz val="11"/>
        <color rgb="FF1155CC"/>
        <rFont val="Times New Roman"/>
      </rPr>
      <t>https://www.epa.gov/dwucmr/occurrence-data-unregulated-contaminant-monitoring-rule</t>
    </r>
  </si>
  <si>
    <t xml:space="preserve">169 ppt </t>
  </si>
  <si>
    <t>New Windsor shut down it Butterhill Park wells in April 2019 after PFOS and PFOA was detected in the water. Detections were below the 10 ppt advisory level recommended by the New York State Drinking Water Quality Council. A treatment system for Butterhill will be installed, with $12 million of the total $18 million provided by New York City's Department of Environmental Protection (Randall 5.2.2019 - New Windsor closing wells). The town began using water from the Catskill Aqueduct following the shut down of the Butterhill wells (Randall, 5.15.2019 - New Windsor begins drawing from new water source). https://www.dec.ny.gov/chemical/108831.html</t>
  </si>
  <si>
    <t>Suffolk County Water Authority</t>
  </si>
  <si>
    <t>Babylon (Suffolk County), Brookhaven (Suffolk County) &amp; East Hampton (Suffolk County), New York</t>
  </si>
  <si>
    <r>
      <rPr>
        <sz val="11"/>
        <color rgb="FF000000"/>
        <rFont val="Times New Roman"/>
      </rPr>
      <t xml:space="preserve">Suffolk County Water Authority [2013-2015]: 
 -PFOS = ND-530 ppt 
(UCMR3, 2015) </t>
    </r>
    <r>
      <rPr>
        <u/>
        <sz val="11"/>
        <color rgb="FF1155CC"/>
        <rFont val="Times New Roman"/>
      </rPr>
      <t>https://www.epa.gov/dwucmr/occurrence-data-unregulated-contaminant-monitoring-rule</t>
    </r>
  </si>
  <si>
    <t xml:space="preserve">530 ppt </t>
  </si>
  <si>
    <t>PFOS: 241 samples taken in 2013 with 1 detection, results ranging ND-170 ppt; 233 samples taken in 2014, results ranging ND-530 ppt; 11 samples taken in 2015 with 1 detection, results ranging ND-44 ppt; 1 sample taken in 2016 &amp; 1 sample in 2017 (both ND)
PFHPA: 241 samples taken in 2013 with 3 detections, results ranging ND-82 ppt; 233 samples taken in 2014, results ranging ND-16 ppt; 11 samples taken in 2015 (ND); 1 sample taken in 2016 (ND) 
PFHXS: 241 samples taken in 2013 with 1 detection, results ranging ND-60 ppt; 233 samples taken in 2014 with 4 detections, results ranging ND-140 ppt; 11 samples taken 2015 (ND); 1 sample taken in 2016 (2 ppt); 1 sample taken in 2017 (2.22 ppt)</t>
  </si>
  <si>
    <t>Town of Hempstead Water District</t>
  </si>
  <si>
    <t>Hempstead, Nassau County, New York</t>
  </si>
  <si>
    <r>
      <rPr>
        <sz val="11"/>
        <color rgb="FF000000"/>
        <rFont val="Times New Roman"/>
      </rPr>
      <t xml:space="preserve">Town of Hempstead Water District [2014-2015]: 
 -PFOA = ND-48 ppt 
(UCMR3, 2015) </t>
    </r>
    <r>
      <rPr>
        <u/>
        <sz val="11"/>
        <color rgb="FF1155CC"/>
        <rFont val="Times New Roman"/>
      </rPr>
      <t>https://www.epa.gov/dwucmr/occurrence-data-unregulated-contaminant-monitoring-rule</t>
    </r>
  </si>
  <si>
    <t xml:space="preserve">PFOA: 28 samples taken in 2014 with 1 detection, results ranging ND-48 ppt; 2 samples taken in 2015 with 1 detection, results ranging ND-45 ppt </t>
  </si>
  <si>
    <t>Water Authority of Western Nassau</t>
  </si>
  <si>
    <t>Water Authority of Western Nassau [2014]: 
 -PFOA = 32 ppt 
(UCMR3, 2015) 
https://www.epa.gov/dwucmr/occurrence-data-unregulated-contaminant-monitoring-rule</t>
  </si>
  <si>
    <t xml:space="preserve">32 ppt </t>
  </si>
  <si>
    <t xml:space="preserve">PFNA: 7 samples taken in 2014 with 1 detection, results ranging ND-32 ppt ; 11 samples taken in 2015 (ND)
</t>
  </si>
  <si>
    <t xml:space="preserve">New York City System </t>
  </si>
  <si>
    <t xml:space="preserve">New York </t>
  </si>
  <si>
    <t xml:space="preserve">New York City,  New York County, Kings County, Bronx County, Richmond County, and Queens County, New York </t>
  </si>
  <si>
    <r>
      <rPr>
        <sz val="11"/>
        <color rgb="FF000000"/>
        <rFont val="Times New Roman"/>
      </rPr>
      <t xml:space="preserve">New York City System [2019]: 
 -PFOS = .6 ppt 
 -PFOA = .6 ppt 
(EWG Tapwater Appendix, 2020) 
</t>
    </r>
    <r>
      <rPr>
        <u/>
        <sz val="11"/>
        <color rgb="FF1155CC"/>
        <rFont val="Times New Roman"/>
      </rPr>
      <t>https://static.ewg.org/reports/2020/pfas-testing-report/EWG_PFAS-TW_Appendix_C06.pdf?_ga=2.44374509.815135581.1579791872-1565020647.1578497869</t>
    </r>
  </si>
  <si>
    <t xml:space="preserve">Suez Water New York </t>
  </si>
  <si>
    <t xml:space="preserve">Rockland County, New York </t>
  </si>
  <si>
    <t>19 ppt</t>
  </si>
  <si>
    <t xml:space="preserve">Rockland County residents received a notice from Suez Water New York saying PFOA was deteceted above the state regulations (10 ppt) at 19 ppt. </t>
  </si>
  <si>
    <t xml:space="preserve">https://www.health.ny.gov/environmental/water/drinking/docs/water_supplier_fact_sheet_new_mcls.pdf </t>
  </si>
  <si>
    <t>No sampling data available, only PFOA levels in drinking water were reported to affected Rockland County residents.</t>
  </si>
  <si>
    <t>https://drive.google.com/drive/folders/1S7ZkzJM22iRc_P0stKwBkM9-jAr4H5oT?usp=sharing</t>
  </si>
  <si>
    <t>Bayleaf Master</t>
  </si>
  <si>
    <t>Raleigh, Wake County, North Carolina</t>
  </si>
  <si>
    <t>https://epi.dph.ncdhhs.gov/oee/a_z/pfas.html</t>
  </si>
  <si>
    <t xml:space="preserve">PFHXS: 104 samples taken in 2014 with 1 detection, results ranging ND-94 ppt; 101 samples taken in 2015 with 1 detection, results ranging ND-110 ppt </t>
  </si>
  <si>
    <t>https://drive.google.com/drive/u/0/folders/1rQd2-WY0xl6arcFYLWYZQ7lIVPn8b6QU</t>
  </si>
  <si>
    <t>HZ Column AE</t>
  </si>
  <si>
    <t>Bell Arthur Water Corp.</t>
  </si>
  <si>
    <t>Bellarthur, Pitt County, North Carolina</t>
  </si>
  <si>
    <r>
      <rPr>
        <sz val="11"/>
        <color rgb="FF000000"/>
        <rFont val="Times New Roman"/>
      </rPr>
      <t xml:space="preserve">Bell Arthur Water Corp. [2014]:
 -PFOS = ND-50 ppt 
(UCMR3, 2015) </t>
    </r>
    <r>
      <rPr>
        <u/>
        <sz val="11"/>
        <color rgb="FF1155CC"/>
        <rFont val="Times New Roman"/>
      </rPr>
      <t>https://www.epa.gov/dwucmr/occurrence-data-unregulated-contaminant-monitoring-rule</t>
    </r>
  </si>
  <si>
    <t>PFOS: 12 samples taken in 2014 with 1 detection, results ranging ND-50 ppt</t>
  </si>
  <si>
    <t>Brookwood Comm. Water System</t>
  </si>
  <si>
    <t>Fayetteville, Cumberland County, North Carolina</t>
  </si>
  <si>
    <r>
      <rPr>
        <sz val="11"/>
        <color rgb="FF000000"/>
        <rFont val="Times New Roman"/>
      </rPr>
      <t xml:space="preserve">Brookwood Comm. Water System [2014]:
 -PFOA = ND-21 ppt 
(UCMR3, 2015) </t>
    </r>
    <r>
      <rPr>
        <u/>
        <sz val="11"/>
        <color rgb="FF1155CC"/>
        <rFont val="Times New Roman"/>
      </rPr>
      <t>https://www.epa.gov/dwucmr/occurrence-data-unregulated-contaminant-monitoring-rule</t>
    </r>
  </si>
  <si>
    <t xml:space="preserve">PFOA: 40 samples taken in 2014 with 2 detections, results ranging ND-21 ppt </t>
  </si>
  <si>
    <t>Brown Water Treatment Plant</t>
  </si>
  <si>
    <t>Durham, North Carolina</t>
  </si>
  <si>
    <t>http://pulse.ncpolicywatch.org/2018/03/23/low-levels-of-perfluorinated-compounds-detected-in-durham-drinking-water-new-statewide-monitoring-system-proposed/#sthash.zzWZ1rIV.dpbs</t>
  </si>
  <si>
    <r>
      <rPr>
        <sz val="11"/>
        <color rgb="FF000000"/>
        <rFont val="Times New Roman"/>
      </rPr>
      <t xml:space="preserve">PFOS -- [Brown WTP drinking water: 3.7 ppt], [Lake Michie: 3.3 ppt], [Little River: 5.2 ppt];    PFOA -- [Brown WTP drinking water: 2.7 ppt], [Lake Michie: 2.4 ppt], [Little River: 4.2 ppt]
</t>
    </r>
    <r>
      <rPr>
        <u/>
        <sz val="11"/>
        <color rgb="FF1155CC"/>
        <rFont val="Times New Roman"/>
      </rPr>
      <t>https://files.nc.gov/ncdeq/Water%20Resources/GIS/Data/Emerging_Compounds_Mastersheet_12202019.pdf</t>
    </r>
  </si>
  <si>
    <t>https://drive.google.com/drive/u/0/folders/1MfXQ_1stfe-_9YWGy4lT08C0tftERWiH</t>
  </si>
  <si>
    <t>Brunswick County Water System</t>
  </si>
  <si>
    <t>Leland, Brunswick County, North Carolina</t>
  </si>
  <si>
    <r>
      <rPr>
        <sz val="11"/>
        <color rgb="FF000000"/>
        <rFont val="Times New Roman"/>
      </rPr>
      <t xml:space="preserve">Brunswick County Water System [2014-2015]: 
 -PFOA = 31 ppt 
(UCMR3, 2015) https://www.epa.gov/dwucmr/occurrence-data-unregulated-contaminant-monitoring-rule
Leland service area Brunswick County Water System [10/22/2019]:
 -PFOS = 19 ppt 
 -PFOA = 9.3 ppt 
(EWG Tapwater Appendix, 2020) </t>
    </r>
    <r>
      <rPr>
        <u/>
        <sz val="11"/>
        <color rgb="FF1155CC"/>
        <rFont val="Times New Roman"/>
      </rPr>
      <t>https://static.ewg.org/reports/2020/pfas-testing-report/EWG_PFAS-TW_Appendix_C06.pdf?_ga=2.44374509.815135581.1579791872-1565020647.1578497869</t>
    </r>
  </si>
  <si>
    <t xml:space="preserve">[2019] = 28.3 ppt </t>
  </si>
  <si>
    <t xml:space="preserve">PFHPA: 2 samples taken in 2014 with 1 detection, results ranging ND-13 ppt; 4 samples taken in 2015 with 2 detections, results ranging ND-47 ppt </t>
  </si>
  <si>
    <t>Brunswick Regional Water &amp; Sewer H2GO</t>
  </si>
  <si>
    <t xml:space="preserve">PFHPA: 3 samples taken in 2014 with 2 detections, results ranging ND-41 ppt; 1 sample taken in 2015 with a detection of 13.2 ppt </t>
  </si>
  <si>
    <t>Cape Fear Public Utility
Authority—Wilmington</t>
  </si>
  <si>
    <t>Wilmington, New Hanover County, North Carolina</t>
  </si>
  <si>
    <t>Fayetteville Chemours plant works with GenX and PFAS.</t>
  </si>
  <si>
    <t>https://static.ewg.org/reports/2020/pfas-testing-report/EWG_PFAS-TW_Appendix_C06.pdf?_ga=2.44374509.815135581.1579791872-1565020647.1578497869, https://www.whqr.org/post/special-report-three-years-genx-pfas-and-chemours#stream/0, https://www.northcarolinahealthnews.org/2020/02/03/new-deq-data-show-high-levels-of-pfas-in-cape-fear-river-basin/</t>
  </si>
  <si>
    <t>https://www.brunswickcountync.gov/brunswick-county-conducts-additional-water-testing-for-pfas-following-chemours-fayetteville-works-plant-sediment-spill/</t>
  </si>
  <si>
    <r>
      <rPr>
        <sz val="11"/>
        <color rgb="FF000000"/>
        <rFont val="Times New Roman"/>
      </rPr>
      <t xml:space="preserve">Cape Fear Public Utility
Authority—Wilmington [2019]:
 -PFOS = 1.2 ppt 
 -PFOA = 1.9 ppt 
(EWG Tapwater Appendix, 2020) </t>
    </r>
    <r>
      <rPr>
        <u/>
        <sz val="11"/>
        <color rgb="FF1155CC"/>
        <rFont val="Times New Roman"/>
      </rPr>
      <t>https://static.ewg.org/reports/2020/pfas-testing-report/EWG_PFAS-TW_Appendix_C06.pdf?_ga=2.44374509.815135581.1579791872-1565020647.1578497869</t>
    </r>
  </si>
  <si>
    <t xml:space="preserve">6.3 ppt </t>
  </si>
  <si>
    <t>Clean Cape Fear, Cape Fear River Watch</t>
  </si>
  <si>
    <t>JZ columns E, G, H, X.</t>
  </si>
  <si>
    <t>CFPUA - Wilmington</t>
  </si>
  <si>
    <t xml:space="preserve">PFHPA: 1 sample taken in 2013 with 1 detection of 14 ppt, 3 samples taken in 2014 with 2 detections, results ranging ND-27 ppt </t>
  </si>
  <si>
    <t>City of Albemarle</t>
  </si>
  <si>
    <t xml:space="preserve">Albemarle, Stanly County, North Carolina </t>
  </si>
  <si>
    <t xml:space="preserve">PFHPA: 28 samples taken in 2013 with 2 detections, results ranging ND-10 ppt </t>
  </si>
  <si>
    <t>City of Asheboro WWTP</t>
  </si>
  <si>
    <t xml:space="preserve">Asheboro, Randolph County, North Carolina </t>
  </si>
  <si>
    <t>https://files.nc.gov/ncdeq/Water%20Resources/GIS/Data/Emerging_Compounds_Mastersheet_12202019.pdf</t>
  </si>
  <si>
    <r>
      <rPr>
        <sz val="11"/>
        <color rgb="FF000000"/>
        <rFont val="Times New Roman"/>
      </rPr>
      <t xml:space="preserve">City of Asheboro WWTP (2019): 
 -PFOA = 9.5-11.7 ppt 
 -PFOS = 18.8-19.8 ppt 
(NC DEQ, 2020) </t>
    </r>
    <r>
      <rPr>
        <sz val="11"/>
        <color rgb="FF000000"/>
        <rFont val="Times New Roman"/>
      </rPr>
      <t xml:space="preserve">
</t>
    </r>
    <r>
      <rPr>
        <u/>
        <sz val="11"/>
        <color rgb="FF1155CC"/>
        <rFont val="Times New Roman"/>
      </rPr>
      <t>https://files.nc.gov/ncdeq/Water%20Resources/GIS/Data/Emerging_Compounds_Mastersheet_12202019.pdf</t>
    </r>
  </si>
  <si>
    <t xml:space="preserve">29.3-30.9 ppt </t>
  </si>
  <si>
    <t xml:space="preserve">42.9-121 ppt </t>
  </si>
  <si>
    <t>City of Dunn</t>
  </si>
  <si>
    <t xml:space="preserve">City of Dunn, Harnett County, North Carolina </t>
  </si>
  <si>
    <r>
      <rPr>
        <sz val="11"/>
        <color rgb="FF000000"/>
        <rFont val="Times New Roman"/>
      </rPr>
      <t xml:space="preserve">City of Dunn [2015]:
 -PFOA = ND-30 ppt 
(UCMR3, 2015) </t>
    </r>
    <r>
      <rPr>
        <u/>
        <sz val="11"/>
        <color rgb="FF1155CC"/>
        <rFont val="Times New Roman"/>
      </rPr>
      <t>https://www.epa.gov/dwucmr/occurrence-data-unregulated-contaminant-monitoring-rule</t>
    </r>
  </si>
  <si>
    <t xml:space="preserve">PFOA: 4 samples taken in 2015 with 2 detections, results ranging ND-30 ppt 
PFHPA: 4 samples taken in 2015 with 2 detections, results ranging ND-60 ppy </t>
  </si>
  <si>
    <t>City of Greensboro</t>
  </si>
  <si>
    <t xml:space="preserve">City of Greensboro, Guilford County, North Carolina </t>
  </si>
  <si>
    <r>
      <rPr>
        <sz val="11"/>
        <color rgb="FF000000"/>
        <rFont val="Times New Roman"/>
      </rPr>
      <t xml:space="preserve">City of Greensboro [2014]:
 -PFOS = ND- 90 ppt 
(UCMR, 2013) </t>
    </r>
    <r>
      <rPr>
        <u/>
        <sz val="11"/>
        <color rgb="FF1155CC"/>
        <rFont val="Times New Roman"/>
      </rPr>
      <t>https://www.epa.gov/dwucmr/occurrence-data-unregulated-contaminant-monitoring-rule</t>
    </r>
  </si>
  <si>
    <t xml:space="preserve">PFOS: 8 samples taken in 2014 with 3 detections, results ranging ND-90 ppt 
PFHXS: 8 samples taken in 2014 with 1 detection, results ranging ND-34 ppt </t>
  </si>
  <si>
    <t>City of Greensboro PWS [2014]:
 -PFOS = ND-90 ppt 
(UCMR 2014)
City of Greensboro PWS [2018]:
 -PFOS = 2.8-36 ppt
 -PFOA = 2-8.1 ppt
(City of Greensboro 2018)
Mitchell WTP [2018]:
 -PFOS = 11-88 ppt
 -PFOA = 2.6-12 ppt
(City of Greensboro 2018)
Townsend WTP [2018]:
 -PFOS = 13-40 ppt
 -PFOA = 2.8-6.5 ppt
(City of Greensboro 2018)
City of Greensboro PWS [2014]:
 -PFHxS = ND-34 ppt 
(UCMR 2014)</t>
  </si>
  <si>
    <t>City of Sanford</t>
  </si>
  <si>
    <t xml:space="preserve">City of Sanford, Lee County, North Carolina </t>
  </si>
  <si>
    <t xml:space="preserve">PFHpA: 3 samples taken in 2013 with 1 detections, results ranging ND-29 ppt </t>
  </si>
  <si>
    <t>JZ *No new information available at this date</t>
  </si>
  <si>
    <t>Cliffdale West</t>
  </si>
  <si>
    <t>Cliffdale West [2014]:
 -PFOS = ND-41 ppt 
(UCMR3, 2015) https://www.epa.gov/dwucmr/occurrence-data-unregulated-contaminant-monitoring-rule</t>
  </si>
  <si>
    <t xml:space="preserve">PFOS: 53 samples taken in 2014 with 1 detection, results ranging ND-41 ppt </t>
  </si>
  <si>
    <t>Fayetteville Public Works Commission</t>
  </si>
  <si>
    <t xml:space="preserve">PFHPA: 8 samples taken in 2013 with 2 detections, results ranging ND-15 ppt </t>
  </si>
  <si>
    <t>Harnett County Department of Public Utilities</t>
  </si>
  <si>
    <t>Lillington, Harnett County, North Carolina</t>
  </si>
  <si>
    <r>
      <rPr>
        <sz val="11"/>
        <color rgb="FF000000"/>
        <rFont val="Times New Roman"/>
      </rPr>
      <t xml:space="preserve">Harnett County Department of Public Utilities [2014-2015]: 
 -PFOA = ND-20 ppt 
(UCMR3, 2014) </t>
    </r>
    <r>
      <rPr>
        <u/>
        <sz val="11"/>
        <color rgb="FF1155CC"/>
        <rFont val="Times New Roman"/>
      </rPr>
      <t>https://www.epa.gov/dwucmr/occurrence-data-unregulated-contaminant-monitoring-rule</t>
    </r>
  </si>
  <si>
    <t>PFOA: 3 samples taken in 2014 with 2 detections, results ranging ND- 20 ppt; 1 sample taken in 2015 (ND)
PFHPA: 3 samples taken in 2014 with 3 detections, results ranging 20-40 ppt; 1 sample taken in 2015 (ND)</t>
  </si>
  <si>
    <t>Haw River Area</t>
  </si>
  <si>
    <t>Pittsboro/Bynum/Apex/Cary/Chapel Hill, North Carolina</t>
  </si>
  <si>
    <t xml:space="preserve">Suspected from multiple industrial sources; wastewater treatment plant effluents </t>
  </si>
  <si>
    <t>https://www.fayobserver.com/news/20190804/duke-study-to-determine-chemicals-source-effects</t>
  </si>
  <si>
    <t>https://pittsboronc.gov/vertical/sites/%7B512CE168-4684-4855-9CD9-7D209FE775E3%7D/uploads/Pittsboro_092319.pdf</t>
  </si>
  <si>
    <t>Waiting to hear back from local riverkeeper org and journalist Lisa Sorg about details of this contamination area</t>
  </si>
  <si>
    <t>https://drive.google.com/drive/u/0/folders/1rFDyIYqhfFGQWSEc9Z-TjPJ6ajs5JzJI</t>
  </si>
  <si>
    <t>Kings Bluff Raw Water</t>
  </si>
  <si>
    <t xml:space="preserve">Brunswick County, North Carolina </t>
  </si>
  <si>
    <t>Potential sediment spill at the Fayetteville Works Plant</t>
  </si>
  <si>
    <t>[7/23/2020] = 36.1 ppt</t>
  </si>
  <si>
    <t>[7/24/2020] = 292.4 ppt</t>
  </si>
  <si>
    <t>Maysville Water System</t>
  </si>
  <si>
    <t>Maysville, Jones County, North Carolina</t>
  </si>
  <si>
    <t>http://www.ncpolicywatch.com/2019/05/31/state-budget-new-scientific-tests-shine-a-light-on-ncs-growing-drinking-water-pollution-problem/</t>
  </si>
  <si>
    <r>
      <rPr>
        <sz val="11"/>
        <color rgb="FF000000"/>
        <rFont val="Times New Roman"/>
      </rPr>
      <t>Maysville public water well, unfinished water [May 2019]:
 -PFOS+PFOA = 103 ppt
(Sorg, NC Policy Watch, 5.31.2019)</t>
    </r>
    <r>
      <rPr>
        <sz val="11"/>
        <color rgb="FF000000"/>
        <rFont val="Times New Roman"/>
      </rPr>
      <t xml:space="preserve">
</t>
    </r>
    <r>
      <rPr>
        <u/>
        <sz val="11"/>
        <color rgb="FF1155CC"/>
        <rFont val="Times New Roman"/>
      </rPr>
      <t>https://files.nc.gov/ncdeq/Water%20Resources/GIS/Data/Emerging_Compounds_Mastersheet_12202019.pdf</t>
    </r>
  </si>
  <si>
    <t xml:space="preserve">103 ppt </t>
  </si>
  <si>
    <t>Testing conducted by the PFAST Testing Network. The network is testing for 55 types of PFAS in water supplies statewide. (Sorg 5.31.2019)</t>
  </si>
  <si>
    <t>According to NC Policy Watch, the state budget says that Maysville needs $500,000 to construct a new public supply. (Sorg 5.31.2019). https://epi.dph.ncdhhs.gov/oee/a_z/pfas.html</t>
  </si>
  <si>
    <t>https://drive.google.com/drive/u/0/folders/1_9v4lVZ_qV4SoAqYUGs2YooOLaV39Tay</t>
  </si>
  <si>
    <t>Moore County Public Utilities - Pinehurst</t>
  </si>
  <si>
    <t>Pinehurst, Moore County, North Carolina</t>
  </si>
  <si>
    <r>
      <rPr>
        <sz val="11"/>
        <color rgb="FF000000"/>
        <rFont val="Times New Roman"/>
      </rPr>
      <t xml:space="preserve">Moore County Public Utilities - Pinehurst [2013]:
 -PFOA = ND-23 ppt 
 -PFOS = ND-76 ppt 
(UCMR3, 2015) </t>
    </r>
    <r>
      <rPr>
        <u/>
        <sz val="11"/>
        <color rgb="FF1155CC"/>
        <rFont val="Times New Roman"/>
      </rPr>
      <t>https://www.epa.gov/dwucmr/occurrence-data-unregulated-contaminant-monitoring-rule</t>
    </r>
  </si>
  <si>
    <t>PFOS: 41 samples taken in 2013 with 2 detections, results ranging ND-76 ppt
PFOA: 41 samples taken in 2013 with 1 detection, results ranging ND-23 ppt
PFHXS: 41 samples taken in 2013 with 2 detections, results ranging ND-42 ppt
PFHPA: 41 samples taken in 2013 with 3 detections, results ranging ND-25 ppt</t>
  </si>
  <si>
    <t>Old North Utilities Services - Fort Bragg</t>
  </si>
  <si>
    <t xml:space="preserve">PFHPA: 2 samples taken in 2013 with 1 detection, results ranging ND-13 ppt; 2 samples taken in 2014 with 1 detection, results ranging ND-11 ppt </t>
  </si>
  <si>
    <t>Orange Water &amp; Sewer Authority</t>
  </si>
  <si>
    <t>Carrboro, Orange County, North Carolina</t>
  </si>
  <si>
    <r>
      <rPr>
        <sz val="11"/>
        <color rgb="FF000000"/>
        <rFont val="Times New Roman"/>
      </rPr>
      <t xml:space="preserve">Orange Water &amp; Sewer Authority [2013-2014]:
 -PFOA = ND-30 ppt 
(UCMR3, 2015) </t>
    </r>
    <r>
      <rPr>
        <u/>
        <sz val="11"/>
        <color rgb="FF1155CC"/>
        <rFont val="Times New Roman"/>
      </rPr>
      <t>https://www.epa.gov/dwucmr/occurrence-data-unregulated-contaminant-monitoring-rule</t>
    </r>
  </si>
  <si>
    <t xml:space="preserve">PFOA: 3 samples taken in 2013 (ND); 3 samples taken in 2014 with 1 detection, results ranging ND-30 ppt </t>
  </si>
  <si>
    <t>Town of Burgaw Collection System</t>
  </si>
  <si>
    <t xml:space="preserve">Burgaw, Pender County, North Carolina </t>
  </si>
  <si>
    <r>
      <rPr>
        <sz val="11"/>
        <color rgb="FF000000"/>
        <rFont val="Times New Roman"/>
      </rPr>
      <t xml:space="preserve">Town of Burgaw Collection System (2019): 
 -PFOA = 1.1-4 ppt 
 -PFOS = 2.3-9.3 ppt 
(NC DEQ, 2020)
</t>
    </r>
    <r>
      <rPr>
        <u/>
        <sz val="11"/>
        <color rgb="FF1155CC"/>
        <rFont val="Times New Roman"/>
      </rPr>
      <t>https://files.nc.gov/ncdeq/Water%20Resources/GIS/Data/Emerging_Compounds_Mastersheet_12202019.pdf</t>
    </r>
  </si>
  <si>
    <t xml:space="preserve">3.4-13.2 ppt </t>
  </si>
  <si>
    <t xml:space="preserve">16.6-27 ppt </t>
  </si>
  <si>
    <t>Town of Cary</t>
  </si>
  <si>
    <t xml:space="preserve">Town of Cary, Wake &amp; Chatam County, North Carolina </t>
  </si>
  <si>
    <t>https://www.wral.com/elevated-levels-of-perfluorinated-chemicals-found-in-cary-drinking-water/17205916/#:~:text=Jones%20said%20the%20most%20recent,per%20trillion%2C%20with%20PFOS%20undetectable.&amp;text=But%20when%20the%20samples%20returned,but%20undetectable%20in%20Robeson%20County.</t>
  </si>
  <si>
    <t xml:space="preserve">PFHPA: 4 samples taken in 2015 with 1 detection, results ranging ND-10 ppt </t>
  </si>
  <si>
    <t>JZ column E, H. source: https://www.wral.com/elevated-levels-of-perfluorinated-chemicals-found-in-cary-drinking-water/17205916/#:~:text=Jones%20said%20the%20most%20recent,per%20trillion%2C%20with%20PFOS%20undetectable.&amp;text=But%20when%20the%20samples%20returned,but%20undetectable%20in%20Robeson%20County.</t>
  </si>
  <si>
    <t>Town of Fuquay-Varina</t>
  </si>
  <si>
    <t>Town of Fuquay-Varina, Wake County, North Carolina</t>
  </si>
  <si>
    <r>
      <rPr>
        <sz val="11"/>
        <color rgb="FF000000"/>
        <rFont val="Times New Roman"/>
      </rPr>
      <t xml:space="preserve">Town of Fuquay-Varina [2014-2015]:
 -PFOA = ND-30 ppt 
(UCMR3, 2015) </t>
    </r>
    <r>
      <rPr>
        <u/>
        <sz val="11"/>
        <color rgb="FF1155CC"/>
        <rFont val="Times New Roman"/>
      </rPr>
      <t>https://www.epa.gov/dwucmr/occurrence-data-unregulated-contaminant-monitoring-rule</t>
    </r>
  </si>
  <si>
    <t xml:space="preserve">PFOA: 4 samples taken in 2014 with 2 detections, results ranging ND-30 ppt; 4 samples taken in 2015 (ND)
PFHPA: 4 samples taken in 2014 with 2 detections, results ranging ND-50 ppt; 4 samples taken in 2015 with 1 detection, results ranging ND-30 ppt </t>
  </si>
  <si>
    <t>Town of Holly Springs</t>
  </si>
  <si>
    <t xml:space="preserve">Town of Holly Springs, Wake County, North Carolina </t>
  </si>
  <si>
    <t>PFHPA: 2 samples taken in 2013 with 1 detection, results ranging ND-20 ppt; 2 samples taken in 2014 (ND); 1 sample taken in 2015 (ND)</t>
  </si>
  <si>
    <t>Town of Nashville</t>
  </si>
  <si>
    <t xml:space="preserve">Town of Nashville, Nash County, North Carolina </t>
  </si>
  <si>
    <r>
      <rPr>
        <sz val="11"/>
        <color rgb="FF000000"/>
        <rFont val="Times New Roman"/>
      </rPr>
      <t xml:space="preserve">Town of Nashville [2015]:
 -PFOS = 53.1 ppt 
(UCMR3, 2015)  </t>
    </r>
    <r>
      <rPr>
        <u/>
        <sz val="11"/>
        <color rgb="FF1155CC"/>
        <rFont val="Times New Roman"/>
      </rPr>
      <t>https://www.epa.gov/dwucmr/occurrence-data-unregulated-contaminant-monitoring-rule</t>
    </r>
  </si>
  <si>
    <t xml:space="preserve">53.1 ppt </t>
  </si>
  <si>
    <t xml:space="preserve">PFOA: 1 sample taken in 2014 with 1 detection of 27 ppt </t>
  </si>
  <si>
    <t>Wilmington - Sweeny Water Treatment Plant</t>
  </si>
  <si>
    <t>Wilmington, North Carolina</t>
  </si>
  <si>
    <t>Chemours Co. Fayetteville Works factory making Teflon that contaminated water system of the Cape Fear Public Utility Authority</t>
  </si>
  <si>
    <t xml:space="preserve">http://pulse.ncpolicywatch.org/2017/07/14/first-sampling-results-genx-cape-fear-river-health-officials-revise-risk-levels/#sthash.GfiUiWfX.dpbs </t>
  </si>
  <si>
    <t>GenX: 42 ppt (1.22.18), 6 ppt (4.30.18)</t>
  </si>
  <si>
    <t>For detailed timline of contamination and regulation around the Cape Fear River, see: http://www.wral.com/timeline-tracking-the-route-of-genx-in-the-cape-fear-river/16869639/. https://epi.dph.ncdhhs.gov/oee/a_z/pfas.html</t>
  </si>
  <si>
    <t>The Southern Environmental Law Center sued The Chemours Co. in U.S. District Court for the Eastern District of North Carolina on behalf of Cape Fear River Watch in August 2018.</t>
  </si>
  <si>
    <t>https://drive.google.com/drive/u/0/folders/1rGQYItdxuuYZeydqt0lMRXHJt513kpOZ</t>
  </si>
  <si>
    <t>Wrightsville Beach</t>
  </si>
  <si>
    <t>Wrightsville Beach, North Carolina</t>
  </si>
  <si>
    <t>Dupont/Chemours chemical plant on Cape Fear River</t>
  </si>
  <si>
    <t xml:space="preserve">http://luminanews.com/2017/07/breaking-genx-found-wrightsville-beach-well/ </t>
  </si>
  <si>
    <t>GenX: 19.2-26 ppt (as of 7.27.17)</t>
  </si>
  <si>
    <t>According to Town Manager Tim Owens, well #11 taken out of service. Other town wells will likely be tested. https://epi.dph.ncdhhs.gov/oee/a_z/pfas.html</t>
  </si>
  <si>
    <t>https://drive.google.com/drive/u/0/folders/17iSYMZsnCf-UKZUrXJt_BxPEJJUMkKlI</t>
  </si>
  <si>
    <t>Cary Western Wake Regional Water Reclamation Facility</t>
  </si>
  <si>
    <t xml:space="preserve">North Carolina </t>
  </si>
  <si>
    <t xml:space="preserve">Cary, Wake County, North Carolina </t>
  </si>
  <si>
    <r>
      <rPr>
        <sz val="11"/>
        <color rgb="FF000000"/>
        <rFont val="Times New Roman"/>
      </rPr>
      <t xml:space="preserve">Cary Western Wake Regional Water Reclamation Facility (2019): 
 -PFOA = ND-4.4 ppt 
(NC DEQ, 2020)
</t>
    </r>
    <r>
      <rPr>
        <u/>
        <sz val="11"/>
        <color rgb="FF1155CC"/>
        <rFont val="Times New Roman"/>
      </rPr>
      <t>https://files.nc.gov/ncdeq/Water%20Resources/GIS/Data/Emerging_Compounds_Mastersheet_12202019.pdf</t>
    </r>
  </si>
  <si>
    <t xml:space="preserve">32-54.5 ppt </t>
  </si>
  <si>
    <t>City of Clinton - Norman H. Larkins WWTP</t>
  </si>
  <si>
    <t>Clinton, Sampson County, North Carolina</t>
  </si>
  <si>
    <r>
      <rPr>
        <sz val="11"/>
        <color rgb="FF000000"/>
        <rFont val="Times New Roman"/>
      </rPr>
      <t xml:space="preserve">City of Clinton - Norman H. Larkins WWTP (2019): 
 -PFOA = 2.2-4.1 ppt 
 -PFOS = 2.3-10.2 ppt 
(NC DEQ, 2020)
</t>
    </r>
    <r>
      <rPr>
        <u/>
        <sz val="11"/>
        <color rgb="FF1155CC"/>
        <rFont val="Times New Roman"/>
      </rPr>
      <t>https://files.nc.gov/ncdeq/Water%20Resources/GIS/Data/Emerging_Compounds_Mastersheet_12202019.pdf</t>
    </r>
  </si>
  <si>
    <t xml:space="preserve">4.5-14.3 ppt </t>
  </si>
  <si>
    <t xml:space="preserve">22.9-143.5 ppt </t>
  </si>
  <si>
    <t xml:space="preserve">City of Durham - South Durham Water Reclamation </t>
  </si>
  <si>
    <t>Durham, Durham County, North Carolina</t>
  </si>
  <si>
    <r>
      <rPr>
        <sz val="11"/>
        <color rgb="FF000000"/>
        <rFont val="Times New Roman"/>
      </rPr>
      <t xml:space="preserve">City of Durham - South Durham Water Reclamation (2019):
 -PFOA = 5.9-22.1 ppt 
 -PFOS = 6.3-14.9 ppt 
(NC DEQ, 2020)
</t>
    </r>
    <r>
      <rPr>
        <u/>
        <sz val="11"/>
        <color rgb="FF1155CC"/>
        <rFont val="Times New Roman"/>
      </rPr>
      <t>https://files.nc.gov/ncdeq/Water%20Resources/GIS/Data/Emerging_Compounds_Mastersheet_12202019.pdf</t>
    </r>
  </si>
  <si>
    <t xml:space="preserve">14.3-28.4 ppt </t>
  </si>
  <si>
    <t xml:space="preserve">48.6-219.3 ppt </t>
  </si>
  <si>
    <t>City of Graham</t>
  </si>
  <si>
    <t xml:space="preserve">Graham, Alamance County, North Carolina </t>
  </si>
  <si>
    <r>
      <rPr>
        <sz val="11"/>
        <color rgb="FF000000"/>
        <rFont val="Times New Roman"/>
      </rPr>
      <t xml:space="preserve">City of Graham (2019): 
 -PFOA = 11.2-24.7 ppt 
 -PFOS - 25.6-47.1 ppt 
(NC DEQ, 2020)
</t>
    </r>
    <r>
      <rPr>
        <u/>
        <sz val="11"/>
        <color rgb="FF1155CC"/>
        <rFont val="Times New Roman"/>
      </rPr>
      <t>https://files.nc.gov/ncdeq/Water%20Resources/GIS/Data/Emerging_Compounds_Mastersheet_12202019.pdf</t>
    </r>
  </si>
  <si>
    <t xml:space="preserve">6.5-21.8 ppt </t>
  </si>
  <si>
    <t xml:space="preserve">25.6-79.1 ppt </t>
  </si>
  <si>
    <t>City of High Point Eastside WWTP</t>
  </si>
  <si>
    <t xml:space="preserve">High Point, Guilford County, North Carolina </t>
  </si>
  <si>
    <r>
      <rPr>
        <sz val="11"/>
        <color rgb="FF000000"/>
        <rFont val="Times New Roman"/>
      </rPr>
      <t xml:space="preserve">City of High Point Eastside WWTP (2019):
 -PFOA = ND-14.2 ppt 
 -PFOS = 12.1-27.7 ppt 
(NC DEQ, 2020)
</t>
    </r>
    <r>
      <rPr>
        <u/>
        <sz val="11"/>
        <color rgb="FF1155CC"/>
        <rFont val="Times New Roman"/>
      </rPr>
      <t>https://files.nc.gov/ncdeq/Water%20Resources/GIS/Data/Emerging_Compounds_Mastersheet_12202019.pdf</t>
    </r>
  </si>
  <si>
    <t xml:space="preserve">15.4-41.9 ppt </t>
  </si>
  <si>
    <t xml:space="preserve">89.6-105.3 ppt </t>
  </si>
  <si>
    <t xml:space="preserve">City of Mebane WWTP </t>
  </si>
  <si>
    <t xml:space="preserve">Mebane, Alamance County, North Carolina </t>
  </si>
  <si>
    <r>
      <rPr>
        <sz val="11"/>
        <color rgb="FF000000"/>
        <rFont val="Times New Roman"/>
      </rPr>
      <t xml:space="preserve">City of Mebane WWTP (2019): 
 -PFOA = 17.1-24.3 ppt 
 -PFOS = 7-14.6 ppt 
(NC DEQ, 2020)
</t>
    </r>
    <r>
      <rPr>
        <u/>
        <sz val="11"/>
        <color rgb="FF1155CC"/>
        <rFont val="Times New Roman"/>
      </rPr>
      <t>https://files.nc.gov/ncdeq/Water%20Resources/GIS/Data/Emerging_Compounds_Mastersheet_12202019.pdf</t>
    </r>
  </si>
  <si>
    <t xml:space="preserve">28.8-31.7 ppt </t>
  </si>
  <si>
    <t>67.8-350.56</t>
  </si>
  <si>
    <t>City of Raeford</t>
  </si>
  <si>
    <t xml:space="preserve">Raeford, Hoke County, North Carolina </t>
  </si>
  <si>
    <r>
      <rPr>
        <sz val="11"/>
        <color rgb="FF000000"/>
        <rFont val="Times New Roman"/>
      </rPr>
      <t xml:space="preserve">City of Raeford (2019): 
 -PFOA = ND
 -PFOS = ND-124 ppt 
(NC DEQ, 2020)
</t>
    </r>
    <r>
      <rPr>
        <u/>
        <sz val="11"/>
        <color rgb="FF1155CC"/>
        <rFont val="Times New Roman"/>
      </rPr>
      <t>https://files.nc.gov/ncdeq/Water%20Resources/GIS/Data/Emerging_Compounds_Mastersheet_12202019.pdf</t>
    </r>
  </si>
  <si>
    <t xml:space="preserve">ND-124 ppt </t>
  </si>
  <si>
    <t xml:space="preserve">ND-298.8 ppt </t>
  </si>
  <si>
    <t>City of Randleman</t>
  </si>
  <si>
    <t xml:space="preserve">Randleman, Randolph County, North Carolina </t>
  </si>
  <si>
    <r>
      <rPr>
        <sz val="11"/>
        <color rgb="FF000000"/>
        <rFont val="Times New Roman"/>
      </rPr>
      <t xml:space="preserve">City of Randleman (2019): 
 -PFOA = 5.5-7 ppt 
 -PFOS = ND-14.7 ppt 
(NC DEQ, 2020)
</t>
    </r>
    <r>
      <rPr>
        <u/>
        <sz val="11"/>
        <color rgb="FF1155CC"/>
        <rFont val="Times New Roman"/>
      </rPr>
      <t>https://files.nc.gov/ncdeq/Water%20Resources/GIS/Data/Emerging_Compounds_Mastersheet_12202019.pdf</t>
    </r>
  </si>
  <si>
    <t xml:space="preserve">5.5-21.8 ppt </t>
  </si>
  <si>
    <t xml:space="preserve">18.1-133.2 ppt </t>
  </si>
  <si>
    <t>City of Reidsville</t>
  </si>
  <si>
    <t xml:space="preserve">Reidsville, Rockingham County, North Carolina </t>
  </si>
  <si>
    <r>
      <rPr>
        <sz val="11"/>
        <color rgb="FF000000"/>
        <rFont val="Times New Roman"/>
      </rPr>
      <t xml:space="preserve">City of Reidsville (2019): 
 -PFOA = 16.4-19.9 ppt 
 -PFOS = 11.3-17.3 ppt 
(NC DEQ, 2020)
</t>
    </r>
    <r>
      <rPr>
        <u/>
        <sz val="11"/>
        <color rgb="FF1155CC"/>
        <rFont val="Times New Roman"/>
      </rPr>
      <t>https://files.nc.gov/ncdeq/Water%20Resources/GIS/Data/Emerging_Compounds_Mastersheet_12202019.pdf</t>
    </r>
  </si>
  <si>
    <t xml:space="preserve">28-37.2 ppt </t>
  </si>
  <si>
    <t xml:space="preserve">87-119 ppt </t>
  </si>
  <si>
    <t xml:space="preserve">Columbus County WWTP </t>
  </si>
  <si>
    <t xml:space="preserve">Columbus County, North Carolina </t>
  </si>
  <si>
    <t>No Discharge Since 2018</t>
  </si>
  <si>
    <t>Durham County Triangle Wastewater Treatment Plant</t>
  </si>
  <si>
    <r>
      <rPr>
        <sz val="11"/>
        <color rgb="FF000000"/>
        <rFont val="Times New Roman"/>
      </rPr>
      <t xml:space="preserve">Durham County Triangle Wastewater Treatment Plant (2019): 
 -PFOA = 5.7-7.7 ppt
 -PFOS = 6.9-11 ppt 
(NC DEQ, 2020)
</t>
    </r>
    <r>
      <rPr>
        <u/>
        <sz val="11"/>
        <color rgb="FF1155CC"/>
        <rFont val="Times New Roman"/>
      </rPr>
      <t>https://files.nc.gov/ncdeq/Water%20Resources/GIS/Data/Emerging_Compounds_Mastersheet_12202019.pdf</t>
    </r>
  </si>
  <si>
    <t xml:space="preserve">12.8-18.7 ppt </t>
  </si>
  <si>
    <t xml:space="preserve">66.1-79.1 ppt </t>
  </si>
  <si>
    <t>East Burlington WWTP</t>
  </si>
  <si>
    <t>Burlington, Alamance &amp; Guilford Counties</t>
  </si>
  <si>
    <r>
      <rPr>
        <sz val="11"/>
        <color rgb="FF000000"/>
        <rFont val="Times New Roman"/>
      </rPr>
      <t>East Burlington WWTP (2019): 
 -PFOA = 10.8-73 ppt 
 -PFOS = 12.5-56.4 ppt 
(NC DEQ, 2020)</t>
    </r>
    <r>
      <rPr>
        <sz val="11"/>
        <color rgb="FF000000"/>
        <rFont val="Times New Roman"/>
      </rPr>
      <t xml:space="preserve">
</t>
    </r>
    <r>
      <rPr>
        <u/>
        <sz val="11"/>
        <color rgb="FF1155CC"/>
        <rFont val="Times New Roman"/>
      </rPr>
      <t>https://files.nc.gov/ncdeq/Water%20Resources/GIS/Data/Emerging_Compounds_Mastersheet_12202019.pdf</t>
    </r>
  </si>
  <si>
    <t xml:space="preserve">23.3-122.8 ppt </t>
  </si>
  <si>
    <t xml:space="preserve">18.5-2295.9 ppt </t>
  </si>
  <si>
    <t>Fayetteville - Cross Creek WWTP</t>
  </si>
  <si>
    <r>
      <rPr>
        <sz val="11"/>
        <color rgb="FF000000"/>
        <rFont val="Times New Roman"/>
      </rPr>
      <t xml:space="preserve">Fayetteville - Cross Creek WWTP (2019): 
 -PFOA = 9.2-18.2 ppt 
 -PFOS = 22.3-28.3 ppt 
(NC DEQ, 2020)
</t>
    </r>
    <r>
      <rPr>
        <u/>
        <sz val="11"/>
        <color rgb="FF1155CC"/>
        <rFont val="Times New Roman"/>
      </rPr>
      <t>https://files.nc.gov/ncdeq/Water%20Resources/GIS/Data/Emerging_Compounds_Mastersheet_12202019.pdf</t>
    </r>
  </si>
  <si>
    <t xml:space="preserve">31.5-45.4 ppt </t>
  </si>
  <si>
    <t xml:space="preserve">97.1-168.9 ppt </t>
  </si>
  <si>
    <t xml:space="preserve">Fayetteville - Rockfish Creek WWTP </t>
  </si>
  <si>
    <r>
      <rPr>
        <sz val="11"/>
        <color rgb="FF000000"/>
        <rFont val="Times New Roman"/>
      </rPr>
      <t xml:space="preserve">Fayetteville - Rockfish Creek WWTP (2019): 
 -PFOA = 8.1-13.3 ppt 
 -PFOS = 7.7-19.6 ppt 
(NC DEQ, 2020)
</t>
    </r>
    <r>
      <rPr>
        <u/>
        <sz val="11"/>
        <color rgb="FF1155CC"/>
        <rFont val="Times New Roman"/>
      </rPr>
      <t>https://files.nc.gov/ncdeq/Water%20Resources/GIS/Data/Emerging_Compounds_Mastersheet_12202019.pdf</t>
    </r>
  </si>
  <si>
    <t xml:space="preserve">15.8-30.5 ppt </t>
  </si>
  <si>
    <t xml:space="preserve">89.7-166 ppt </t>
  </si>
  <si>
    <t>Greensboro - TZ Osborne WRF</t>
  </si>
  <si>
    <t xml:space="preserve">Greensboro, Guilford County, North Carolina </t>
  </si>
  <si>
    <r>
      <rPr>
        <sz val="11"/>
        <color rgb="FF000000"/>
        <rFont val="Times New Roman"/>
      </rPr>
      <t xml:space="preserve">Greensboro - TZ Osborne WRF (2019): 
 -PFOA = 11.2-24.7 ppt 
 -PFOS = 25.6-47.1 ppt 
(NC DEQ, 2020)
</t>
    </r>
    <r>
      <rPr>
        <u/>
        <sz val="11"/>
        <color rgb="FF1155CC"/>
        <rFont val="Times New Roman"/>
      </rPr>
      <t>https://files.nc.gov/ncdeq/Water%20Resources/GIS/Data/Emerging_Compounds_Mastersheet_12202019.pdf</t>
    </r>
  </si>
  <si>
    <t xml:space="preserve">36.8-60.9 ppt </t>
  </si>
  <si>
    <t xml:space="preserve">107.9-290.9 ppt </t>
  </si>
  <si>
    <t xml:space="preserve">North Harnett Regional </t>
  </si>
  <si>
    <t xml:space="preserve">Harnett County, North Carolina </t>
  </si>
  <si>
    <r>
      <rPr>
        <sz val="11"/>
        <color rgb="FF000000"/>
        <rFont val="Times New Roman"/>
      </rPr>
      <t xml:space="preserve">North Harnett Regional (2019):
 -PFOA = 7.3-11.4 ppt 
 -PFOS = 12.6-29.4 ppt 
(NC DEQ, 2020)
</t>
    </r>
    <r>
      <rPr>
        <u/>
        <sz val="11"/>
        <color rgb="FF1155CC"/>
        <rFont val="Times New Roman"/>
      </rPr>
      <t>https://files.nc.gov/ncdeq/Water%20Resources/GIS/Data/Emerging_Compounds_Mastersheet_12202019.pdf</t>
    </r>
  </si>
  <si>
    <t xml:space="preserve">20.5-40.8 ppt </t>
  </si>
  <si>
    <t xml:space="preserve">104.5-240.1 ppt </t>
  </si>
  <si>
    <t>Northeast Brunswick Regional</t>
  </si>
  <si>
    <r>
      <rPr>
        <sz val="11"/>
        <color rgb="FF000000"/>
        <rFont val="Times New Roman"/>
      </rPr>
      <t>Northeast Brunswick Regional (2019): 
 -PFOA = 10-12.9 ppt 
 -PFOS = ND-14.8 ppt 
(NC DEQ, 2020)</t>
    </r>
    <r>
      <rPr>
        <sz val="11"/>
        <color rgb="FF000000"/>
        <rFont val="Times New Roman"/>
      </rPr>
      <t xml:space="preserve">
</t>
    </r>
    <r>
      <rPr>
        <u/>
        <sz val="11"/>
        <color rgb="FF1155CC"/>
        <rFont val="Times New Roman"/>
      </rPr>
      <t>https://files.nc.gov/ncdeq/Water%20Resources/GIS/Data/Emerging_Compounds_Mastersheet_12202019.pdf</t>
    </r>
  </si>
  <si>
    <t xml:space="preserve">11.2-27.7 ppt </t>
  </si>
  <si>
    <t xml:space="preserve">53.5-163.7 ppt </t>
  </si>
  <si>
    <t xml:space="preserve">Sanford - Big Buffalo Creek WWTP </t>
  </si>
  <si>
    <t xml:space="preserve">Sanford, Lee County, North Carolina </t>
  </si>
  <si>
    <r>
      <rPr>
        <sz val="11"/>
        <color rgb="FF000000"/>
        <rFont val="Times New Roman"/>
      </rPr>
      <t>Sanford - Big Buffalo Creek WWTP (2019): 
 -PFOA = 11-11.6 ppt 
 -PFOS = 40.8-1000 ppt 
(NC DEQ, 2020)</t>
    </r>
    <r>
      <rPr>
        <sz val="11"/>
        <color rgb="FF000000"/>
        <rFont val="Times New Roman"/>
      </rPr>
      <t xml:space="preserve">
</t>
    </r>
    <r>
      <rPr>
        <u/>
        <sz val="11"/>
        <color rgb="FF1155CC"/>
        <rFont val="Times New Roman"/>
      </rPr>
      <t>https://files.nc.gov/ncdeq/Water%20Resources/GIS/Data/Emerging_Compounds_Mastersheet_12202019.pdf</t>
    </r>
  </si>
  <si>
    <t xml:space="preserve">52.3-1011 ppt </t>
  </si>
  <si>
    <t xml:space="preserve">257.7-4026.3 ppt </t>
  </si>
  <si>
    <t xml:space="preserve">Siler City Waste Water Treatment Plant </t>
  </si>
  <si>
    <t xml:space="preserve">Siler City, Chatham County, North Carolina </t>
  </si>
  <si>
    <r>
      <rPr>
        <sz val="11"/>
        <color rgb="FF000000"/>
        <rFont val="Times New Roman"/>
      </rPr>
      <t xml:space="preserve">Siler City Waste Water Treatment Plant (2019): 
 -PFOA = 3.7-5.5 ppt 
 -PFOS = 3.8-5.7 ppt 
(NC DEQ, 2020)
</t>
    </r>
    <r>
      <rPr>
        <u/>
        <sz val="11"/>
        <color rgb="FF1155CC"/>
        <rFont val="Times New Roman"/>
      </rPr>
      <t>https://files.nc.gov/ncdeq/Water%20Resources/GIS/Data/Emerging_Compounds_Mastersheet_12202019.pdf</t>
    </r>
  </si>
  <si>
    <t xml:space="preserve">7.6-11.2 ppt </t>
  </si>
  <si>
    <t xml:space="preserve">17.3-39.7 ppt </t>
  </si>
  <si>
    <t>South Burlington WWTP</t>
  </si>
  <si>
    <t xml:space="preserve">Burlington, Alamance &amp; Guilford Counties, North Carolina </t>
  </si>
  <si>
    <r>
      <rPr>
        <sz val="11"/>
        <color rgb="FF000000"/>
        <rFont val="Times New Roman"/>
      </rPr>
      <t xml:space="preserve">South Burlington WWTP (2019): 
 -PFOA = 13.2-29.7 ppt 
 -PFOS = 6.6-23.7 ppt 
(NC DEQ, 2020)
</t>
    </r>
    <r>
      <rPr>
        <u/>
        <sz val="11"/>
        <color rgb="FF1155CC"/>
        <rFont val="Times New Roman"/>
      </rPr>
      <t>https://files.nc.gov/ncdeq/Water%20Resources/GIS/Data/Emerging_Compounds_Mastersheet_12202019.pdf</t>
    </r>
  </si>
  <si>
    <t xml:space="preserve">29.5-53.4 ppt </t>
  </si>
  <si>
    <t xml:space="preserve">54.1-149.2 ppt </t>
  </si>
  <si>
    <t xml:space="preserve">Town of Holly Springs </t>
  </si>
  <si>
    <t xml:space="preserve">Holly Springs, Wake County, North Carolina </t>
  </si>
  <si>
    <r>
      <rPr>
        <sz val="11"/>
        <color rgb="FF000000"/>
        <rFont val="Times New Roman"/>
      </rPr>
      <t xml:space="preserve">Town of Holly Springs (2019):  
 -PFOA = ND-10 ppt 
 -PFOS = ND-12 ppt 
(NC DEQ, 2020)
</t>
    </r>
    <r>
      <rPr>
        <u/>
        <sz val="11"/>
        <color rgb="FF1155CC"/>
        <rFont val="Times New Roman"/>
      </rPr>
      <t>https://files.nc.gov/ncdeq/Water%20Resources/GIS/Data/Emerging_Compounds_Mastersheet_12202019.pdf</t>
    </r>
  </si>
  <si>
    <t xml:space="preserve">ND-22 ppt </t>
  </si>
  <si>
    <t xml:space="preserve">51-113.9 ppt </t>
  </si>
  <si>
    <t xml:space="preserve">Town of Ramseur WWTP </t>
  </si>
  <si>
    <t xml:space="preserve">Ramseur, Randolph County, North Carolina </t>
  </si>
  <si>
    <r>
      <rPr>
        <sz val="11"/>
        <color rgb="FF000000"/>
        <rFont val="Times New Roman"/>
      </rPr>
      <t xml:space="preserve">Town of Ramseur WWTP (2019): 
 -PFOA = 2-2.9 ppt 
 -PFOS = 6.5-45.7 ppt 
(NC DEQ, 2020)
</t>
    </r>
    <r>
      <rPr>
        <u/>
        <sz val="11"/>
        <color rgb="FF1155CC"/>
        <rFont val="Times New Roman"/>
      </rPr>
      <t>https://files.nc.gov/ncdeq/Water%20Resources/GIS/Data/Emerging_Compounds_Mastersheet_12202019.pdf</t>
    </r>
  </si>
  <si>
    <t xml:space="preserve">9.5-47.7 ppt </t>
  </si>
  <si>
    <t xml:space="preserve">61.6-499.47 ppt </t>
  </si>
  <si>
    <t xml:space="preserve">Town of Rose Hill WWTP </t>
  </si>
  <si>
    <t xml:space="preserve">Rose Hill, Duplin County, North Carolina </t>
  </si>
  <si>
    <r>
      <rPr>
        <sz val="11"/>
        <color rgb="FF000000"/>
        <rFont val="Times New Roman"/>
      </rPr>
      <t xml:space="preserve">Town of Rose Hill WWTP (2019):
 -PFOA = 2.8-6 ppt 
 -PFOS = 6-11 ppt 
(NC DEQ, 2020)
</t>
    </r>
    <r>
      <rPr>
        <u/>
        <sz val="11"/>
        <color rgb="FF1155CC"/>
        <rFont val="Times New Roman"/>
      </rPr>
      <t>https://files.nc.gov/ncdeq/Water%20Resources/GIS/Data/Emerging_Compounds_Mastersheet_12202019.pdf</t>
    </r>
  </si>
  <si>
    <t xml:space="preserve">8.9-17 ppt </t>
  </si>
  <si>
    <t xml:space="preserve">3.3-72.2 ppt </t>
  </si>
  <si>
    <t xml:space="preserve">Wallace Regional WWTP </t>
  </si>
  <si>
    <t xml:space="preserve">Wallace, Duplin County, North Carolina </t>
  </si>
  <si>
    <r>
      <rPr>
        <sz val="11"/>
        <color rgb="FF000000"/>
        <rFont val="Times New Roman"/>
      </rPr>
      <t>Wallace Regional WWTP (2019): 
 -PFOA = 3-4.9 ppt 
 -PFOS = 4.8-11.6 ppt 
(NC DEQ, 2020)</t>
    </r>
    <r>
      <rPr>
        <sz val="11"/>
        <color rgb="FF000000"/>
        <rFont val="Times New Roman"/>
      </rPr>
      <t xml:space="preserve">
</t>
    </r>
    <r>
      <rPr>
        <u/>
        <sz val="11"/>
        <color rgb="FF1155CC"/>
        <rFont val="Times New Roman"/>
      </rPr>
      <t>https://files.nc.gov/ncdeq/Water%20Resources/GIS/Data/Emerging_Compounds_Mastersheet_12202019.pdf</t>
    </r>
  </si>
  <si>
    <t xml:space="preserve">7.7-16.5 ppt </t>
  </si>
  <si>
    <t xml:space="preserve">32.4-325.3 ppt </t>
  </si>
  <si>
    <t>Wilmington - James A. Loughlin (Northside) WWTP</t>
  </si>
  <si>
    <t xml:space="preserve">Wilmongton, New Hanover County, North Carolina </t>
  </si>
  <si>
    <r>
      <rPr>
        <sz val="11"/>
        <color rgb="FF000000"/>
        <rFont val="Times New Roman"/>
      </rPr>
      <t xml:space="preserve">Wilmington - James A. Loughlin (Northside) WWTP (2019):
 -PFOA = 6.6-10.9 ppt 
 -PFOS = 8.8-19.3 ppt 
(NC DEQ, 2020)
</t>
    </r>
    <r>
      <rPr>
        <u/>
        <sz val="11"/>
        <color rgb="FF1155CC"/>
        <rFont val="Times New Roman"/>
      </rPr>
      <t>https://files.nc.gov/ncdeq/Water%20Resources/GIS/Data/Emerging_Compounds_Mastersheet_12202019.pdf</t>
    </r>
  </si>
  <si>
    <t xml:space="preserve">15.4-30.2 ppt </t>
  </si>
  <si>
    <t xml:space="preserve">169.9-234.2 ppt </t>
  </si>
  <si>
    <t xml:space="preserve">Wilmington - M'Kean Maffitt (Southside) WWTP </t>
  </si>
  <si>
    <r>
      <rPr>
        <sz val="11"/>
        <color rgb="FF000000"/>
        <rFont val="Times New Roman"/>
      </rPr>
      <t xml:space="preserve">Wilmington - M'Kean Maffitt (Southside) WWTP (2019): 
 -PFOA = 4.9-6.9 ppt 
 -PFOS = 8.5-13.4 ppt 
(NC DEQ, 2020)
</t>
    </r>
    <r>
      <rPr>
        <u/>
        <sz val="11"/>
        <color rgb="FF1155CC"/>
        <rFont val="Times New Roman"/>
      </rPr>
      <t>https://files.nc.gov/ncdeq/Water%20Resources/GIS/Data/Emerging_Compounds_Mastersheet_12202019.pdf</t>
    </r>
  </si>
  <si>
    <t xml:space="preserve">15-18.8 ppt </t>
  </si>
  <si>
    <t xml:space="preserve">168.6-271.5 ppt </t>
  </si>
  <si>
    <t>Aqua OH - Struthers</t>
  </si>
  <si>
    <t>Struthers, Mahoning County, Ohio</t>
  </si>
  <si>
    <r>
      <rPr>
        <sz val="11"/>
        <color rgb="FF000000"/>
        <rFont val="Times New Roman"/>
      </rPr>
      <t xml:space="preserve">Aqua OH - Struthers [2014]:
 -PFOA = 27 ppt 
(UCMR3, 2015) </t>
    </r>
    <r>
      <rPr>
        <u/>
        <sz val="11"/>
        <color rgb="FF1155CC"/>
        <rFont val="Times New Roman"/>
      </rPr>
      <t>https://www.epa.gov/dwucmr/occurrence-data-unregulated-contaminant-monitoring-rule</t>
    </r>
  </si>
  <si>
    <t>https://epa.ohio.gov/pfas</t>
  </si>
  <si>
    <t>https://drive.google.com/drive/u/0/folders/1PkVkJQt2qKaA__Xi4BZgT1JX8CFHeCxl</t>
  </si>
  <si>
    <t>Aullwood Audubon</t>
  </si>
  <si>
    <t>Dayton, Montgomery County, Ohio</t>
  </si>
  <si>
    <t>https://www.epa.state.oh.us/News/Online-News-Room/News-Releases/ohio-epa-detects-pfas-in-aullwood-audubon-farm-discovery-center-public-water-system</t>
  </si>
  <si>
    <t>https://oepa.maps.arcgis.com/apps/MapSeries/index.html?appid=893553c5007f410d9bc55d9cf985342e</t>
  </si>
  <si>
    <t>[10/7/2020] = 95.9 ppt</t>
  </si>
  <si>
    <t>[10/7/2020] = 110.9 ppt (PFOA+PFOS+PFHxS)</t>
  </si>
  <si>
    <t>Ohio EPA</t>
  </si>
  <si>
    <t>https://drive.google.com/drive/u/1/folders/1PkVkJQt2qKaA__Xi4BZgT1JX8CFHeCxl</t>
  </si>
  <si>
    <t xml:space="preserve">Cincinnati Public Water System </t>
  </si>
  <si>
    <t>Cincinnati, Hamilton County, Ohio</t>
  </si>
  <si>
    <t>DuPont/Washington Works is located on the Ohio River, upstream from Cincinnati. Other unidentified industrial plants also located on the river.</t>
  </si>
  <si>
    <t>https://static.ewg.org/reports/2020/pfas-testing-report/EWG_PFAS-TW_Appendix_C06.pdf?_ga=2.44374509.815135581.1579791872-1565020647.1578497869, https://www.dispatch.com/news/20200122/forever-chemicals-found-in-columbusrsquo-drinking-water, https://www.cincinnati.com/story/money/2020/01/22/pfas-cancer-causing-forever-chemicals-cincinnati-drinking-water/4543602002/</t>
  </si>
  <si>
    <r>
      <rPr>
        <sz val="11"/>
        <color rgb="FF000000"/>
        <rFont val="Times New Roman"/>
      </rPr>
      <t xml:space="preserve">Cincinnati Public Water System [2019]:
 -PFOS = .5 ppt 
(EWG Tapwater Appendix, 2020) </t>
    </r>
    <r>
      <rPr>
        <u/>
        <sz val="11"/>
        <color rgb="FF1155CC"/>
        <rFont val="Times New Roman"/>
      </rPr>
      <t>https://static.ewg.org/reports/2020/pfas-testing-report/EWG_PFAS-TW_Appendix_C06.pdf?_ga=2.44374509.815135581.1579791872-1565020647.1578497869</t>
    </r>
  </si>
  <si>
    <t>https://drive.google.com/drive/u/0/folders/1RxXZsdTy20BXaWPRUtki8hhH90BHoANX</t>
  </si>
  <si>
    <t>JZ columns E, G, H source: https://www.cincinnati.com/story/money/2020/01/22/pfas-cancer-causing-forever-chemicals-cincinnati-drinking-water/4543602002/</t>
  </si>
  <si>
    <t>City of Cleveland Heights</t>
  </si>
  <si>
    <t>City of Cleveland Heights, Cuyahoga County, Ohio</t>
  </si>
  <si>
    <r>
      <rPr>
        <sz val="11"/>
        <color rgb="FF000000"/>
        <rFont val="Times New Roman"/>
      </rPr>
      <t xml:space="preserve">City of Cleveland Heights [2015]:
 -PFOS = 400 ppt 
(UCMR3, 2015) </t>
    </r>
    <r>
      <rPr>
        <u/>
        <sz val="11"/>
        <color rgb="FF1155CC"/>
        <rFont val="Times New Roman"/>
      </rPr>
      <t>https://www.epa.gov/dwucmr/occurrence-data-unregulated-contaminant-monitoring-rule</t>
    </r>
  </si>
  <si>
    <t xml:space="preserve">400 ppt </t>
  </si>
  <si>
    <t>Gallia County Rural Water Association</t>
  </si>
  <si>
    <t>Gallia County, Ohio</t>
  </si>
  <si>
    <t>DuPont/Washington Works is upriver. Low levels of C8 have been detected in Gallia County water.</t>
  </si>
  <si>
    <t>https://www.dispatch.com/news/20170122/testing-drinking-water-for-toxic-chemical-c8-urged-farther-down-ohio-river</t>
  </si>
  <si>
    <r>
      <rPr>
        <sz val="11"/>
        <color rgb="FF000000"/>
        <rFont val="Times New Roman"/>
      </rPr>
      <t xml:space="preserve">Gallia County Rural Water Association [2014]:
 -PFOA = ND-20.4 ppt 
(UCMR3, 2015) </t>
    </r>
    <r>
      <rPr>
        <u/>
        <sz val="11"/>
        <color rgb="FF1155CC"/>
        <rFont val="Times New Roman"/>
      </rPr>
      <t>https://www.epa.gov/dwucmr/occurrence-data-unregulated-contaminant-monitoring-rule</t>
    </r>
  </si>
  <si>
    <t xml:space="preserve">20.4 ppt </t>
  </si>
  <si>
    <t xml:space="preserve">PFOA: 2 samples taken in 2014 with 1 detection, results ranging ND-20.4 ppt </t>
  </si>
  <si>
    <t>https://drive.google.com/drive/u/0/folders/1c0uZgBOy6JUgy6MVpNRUceD7taPRku37</t>
  </si>
  <si>
    <t>Lima City Water</t>
  </si>
  <si>
    <t>Lima, Allen County, Ohio</t>
  </si>
  <si>
    <t>Shawnee Fire Department is equipped with PFA fire fighting foam.</t>
  </si>
  <si>
    <t>Fire fighting training</t>
  </si>
  <si>
    <t>https://www.limaohio.com/news/394447/gov-officials-signal-alarm-on-pfas</t>
  </si>
  <si>
    <r>
      <rPr>
        <sz val="11"/>
        <color rgb="FF000000"/>
        <rFont val="Times New Roman"/>
      </rPr>
      <t xml:space="preserve">Lima City Water [2014]:
 -PFOS = ND-45 ppt 
(UCMR3, 2015) </t>
    </r>
    <r>
      <rPr>
        <u/>
        <sz val="11"/>
        <color rgb="FF1155CC"/>
        <rFont val="Times New Roman"/>
      </rPr>
      <t>https://www.epa.gov/dwucmr/occurrence-data-unregulated-contaminant-monitoring-rule</t>
    </r>
  </si>
  <si>
    <t xml:space="preserve">PFOS: 4 samples taken in 2014 with 1 detection, results ranging ND-45 ppt </t>
  </si>
  <si>
    <t>https://drive.google.com/drive/u/0/folders/1Eah0On7C__maABmKSLKqFDSkFA7QEQNz</t>
  </si>
  <si>
    <t>JZ columns E, G, H. source: https://www.limaohio.com/news/394447/gov-officials-signal-alarm-on-pfas</t>
  </si>
  <si>
    <t>Little Hocking</t>
  </si>
  <si>
    <t>Little Hocking, Ohio</t>
  </si>
  <si>
    <t>Industrial production and use at DuPont/Chemours' Washington Works facility in West Va</t>
  </si>
  <si>
    <t>http://www.newsandsentinel.com/news/local-news/2018/04/chemours-releases-genx-test-results/</t>
  </si>
  <si>
    <t>GenX -- (private wells: nd-52 ppt), (public wells: nd-81 ppt), (none in treated drinking water)</t>
  </si>
  <si>
    <t>Local governemnt still working to confirm GenX results. For details regarding government action on prior PFOA contamination (discovered in 2002), see SSEHRI's contamination site profile</t>
  </si>
  <si>
    <t>LHWA settled a lawsuit against DuPont in 2015. Neither party disclosed details of the settlement. Ohio Attorney General filed suit against DuPont/Chemours in Feb 2018 for restitution and damages related to PFOA contamination.</t>
  </si>
  <si>
    <t>DuPont installed a granular carbon filter in 2007 to remediate PFOA contamination.</t>
  </si>
  <si>
    <t>DuPont knew Little Hocking's wells were contaminated since 1984</t>
  </si>
  <si>
    <t>https://drive.google.com/drive/u/0/folders/1rTRXgkHCuQ-2mPTzQ1NvQuscYSsetYQz</t>
  </si>
  <si>
    <t>https://drive.google.com/drive/u/0/folders/14XUC9RzrJOrL_ttJnJlQXlPP8ypglIBU</t>
  </si>
  <si>
    <t>Montgomery County Water Services #1</t>
  </si>
  <si>
    <t>Montgomery County, Ohio</t>
  </si>
  <si>
    <t>Use of AFFF at the Wright-Patterson Air Force Base and the Dayton Fire Training Center. Both sites are near the city’s Mad River well field.</t>
  </si>
  <si>
    <t>Military-Air Force
Fire Training</t>
  </si>
  <si>
    <t>https://www.daytondailynews.com/news/local/contaminants-dayton-water-above-what-some-states-consider-safe/bGoF0Kdn8MCtT8ms2R8Q4J/</t>
  </si>
  <si>
    <t>Montgomery County Water Services #1 [2014]:
 -PFOS = ND-52.2 ppt 
(UCMR3, 2015) https://www.epa.gov/dwucmr/occurrence-data-unregulated-contaminant-monitoring-rule</t>
  </si>
  <si>
    <t xml:space="preserve">52.2 ppt </t>
  </si>
  <si>
    <r>
      <rPr>
        <sz val="11"/>
        <color rgb="FF000000"/>
        <rFont val="Times New Roman"/>
      </rPr>
      <t>The city (of Dayton) has proactively shut down drinking water wells when PFAS has been detected, city officials said, beginning in 2016 (2 years after initial discovery of PFAS contamination). Notices of trace amount of PFAS contamination in water systems in Dayton and Montgomery counties were sent out to all consumers of these water supplies (Dayton Daily News, 2019).</t>
    </r>
    <r>
      <rPr>
        <sz val="11"/>
        <color rgb="FF000000"/>
        <rFont val="Times New Roman"/>
      </rPr>
      <t xml:space="preserve">
</t>
    </r>
    <r>
      <rPr>
        <u/>
        <sz val="11"/>
        <color rgb="FF1155CC"/>
        <rFont val="Times New Roman"/>
      </rPr>
      <t>https://epa.ohio.gov/pfas</t>
    </r>
  </si>
  <si>
    <t xml:space="preserve">PFOS: 4 samples taken in 2014 with 1 detection, results ranging ND-54.2 </t>
  </si>
  <si>
    <t>https://drive.google.com/drive/u/1/folders/1-AyLgPzMk5kV5Yz-adP55iVnx5fl9laM</t>
  </si>
  <si>
    <t>HZ columns E, G, H, Q, &amp; AL</t>
  </si>
  <si>
    <t>Montgomery County Water Services #2</t>
  </si>
  <si>
    <r>
      <rPr>
        <sz val="11"/>
        <color rgb="FF000000"/>
        <rFont val="Times New Roman"/>
      </rPr>
      <t xml:space="preserve">Montgomery County Water Services #2 [2014]:
 -PFOS = ND-61 ppt 
(UCMR3, 2015) </t>
    </r>
    <r>
      <rPr>
        <u/>
        <sz val="11"/>
        <color rgb="FF1155CC"/>
        <rFont val="Times New Roman"/>
      </rPr>
      <t>https://www.epa.gov/dwucmr/occurrence-data-unregulated-contaminant-monitoring-rule</t>
    </r>
  </si>
  <si>
    <t xml:space="preserve">61 ppt </t>
  </si>
  <si>
    <t xml:space="preserve">PFOS: 4 samples taken in 2014 with 1 detection, results ranging ND-61 ppt </t>
  </si>
  <si>
    <t>https://drive.google.com/drive/u/0/folders/1-AyLgPzMk5kV5Yz-adP55iVnx5fl9laM</t>
  </si>
  <si>
    <t>Montgomery County Water Services 1 &amp; 2</t>
  </si>
  <si>
    <t>PFAS are migrating from Wright-Patterson Air Force Base groundwater contamination, and potentially from Former Gentile Air Force Station in Kettering</t>
  </si>
  <si>
    <t>Military - Air Force</t>
  </si>
  <si>
    <r>
      <rPr>
        <sz val="11"/>
        <color rgb="FF000000"/>
        <rFont val="Times New Roman"/>
      </rPr>
      <t xml:space="preserve">Montgomery County Water Services [2014]:
 -PFOS = ND-61 ppt [range], 15.3 ppt [average]
(UCMR3 2015) https://www.epa.gov/dwucmr/occurrence-data-unregulated-contaminant-monitoring-rule
Montgomery County Water Services 1 PWS [2014]:
 -PFOS = ND-54.2 ppt [range], 13.6 ppt [average]
(UCMR3 2015) </t>
    </r>
    <r>
      <rPr>
        <u/>
        <sz val="11"/>
        <color rgb="FF1155CC"/>
        <rFont val="Times New Roman"/>
      </rPr>
      <t>https://www.epa.gov/dwucmr/occurrence-data-unregulated-contaminant-monitoring-rule</t>
    </r>
  </si>
  <si>
    <t>61 ppt</t>
  </si>
  <si>
    <t>UCMR3</t>
  </si>
  <si>
    <t>Wright-Patterson AFB Area A/C</t>
  </si>
  <si>
    <t>Greene County, Ohio</t>
  </si>
  <si>
    <r>
      <rPr>
        <sz val="11"/>
        <color rgb="FF000000"/>
        <rFont val="Times New Roman"/>
      </rPr>
      <t xml:space="preserve">Wright-Patterson AFB Area A/C [2014-2015]:
 -PFOA = ND-25 ppt 
 -PFOS = ND-210 ppt 
(UCMR3, 2015) </t>
    </r>
    <r>
      <rPr>
        <u/>
        <sz val="11"/>
        <color rgb="FF1155CC"/>
        <rFont val="Times New Roman"/>
      </rPr>
      <t>https://www.epa.gov/dwucmr/occurrence-data-unregulated-contaminant-monitoring-rule</t>
    </r>
  </si>
  <si>
    <t xml:space="preserve">235 ppt </t>
  </si>
  <si>
    <t xml:space="preserve">PFOA: 4 samples taken in 2014 with 1 detection, results ranging ND-25 ppt; 4 samples taken in 2015 (ND)
PFOS: 4 samples taken in 2014 with 1 detection, results ranging ND-210 ppt; 4 samples taken in 2015 with 3 detections, results ranging ND-160 ppt
PFHXS: 4 samples taken in 2014 with 1 detection, results ranging ND-134 ppt; 4 samples taken in 2015 with 4 detections, results ranging 39-150 ppt 
PFHPA:  4 samples taken in 2014 (ND); 4 samples taken in 2015 with 1 detection, results ranging ND-11 ppt </t>
  </si>
  <si>
    <t xml:space="preserve">Columbus Public Water System </t>
  </si>
  <si>
    <t xml:space="preserve">Ohio </t>
  </si>
  <si>
    <t>https://static.ewg.org/reports/2020/pfas-testing-report/EWG_PFAS-TW_Appendix_C06.pdf?_ga=2.44374509.815135581.1579791872-1565020647.1578497869, https://www.dispatch.com/news/20200122/forever-chemicals-found-in-columbusrsquo-drinking-water</t>
  </si>
  <si>
    <r>
      <rPr>
        <sz val="11"/>
        <color rgb="FF000000"/>
        <rFont val="Times New Roman"/>
      </rPr>
      <t xml:space="preserve">Columbus Public Water System [2019]:
 -PFOS = 2 ppt 
 -PFOA = 2.4 ppt 
(EWG Tapwater Appendix, 2020) </t>
    </r>
    <r>
      <rPr>
        <u/>
        <sz val="11"/>
        <color rgb="FF1155CC"/>
        <rFont val="Times New Roman"/>
      </rPr>
      <t>https://static.ewg.org/reports/2020/pfas-testing-report/EWG_PFAS-TW_Appendix_C06.pdf?_ga=2.44374509.815135581.1579791872-1565020647.1578497869</t>
    </r>
  </si>
  <si>
    <t>https://drive.google.com/drive/u/0/folders/1vJe1CzskTwt1SpeLzHJFqV8KcAGxN4ZL</t>
  </si>
  <si>
    <t>JZ column H</t>
  </si>
  <si>
    <t>Bethany</t>
  </si>
  <si>
    <t xml:space="preserve">Oklahoma </t>
  </si>
  <si>
    <t>Bethany, Oklahoma County, Oklahoma</t>
  </si>
  <si>
    <t>Rockwell Automation and Gulfstream Aerospace own and operate an aircraft facility at Wiley Post Airport.</t>
  </si>
  <si>
    <t>Airport/industry</t>
  </si>
  <si>
    <t>https://stateimpact.npr.org/oklahoma/2016/09/02/bethany-sues-aerospace-firms-claiming-contamination-poses-public-water-emergency/</t>
  </si>
  <si>
    <r>
      <rPr>
        <sz val="11"/>
        <color rgb="FF000000"/>
        <rFont val="Times New Roman"/>
      </rPr>
      <t xml:space="preserve">Bethany [2014-2015}:
 -PFOA = ND-40 ppt 
(UCMR3, 2015) </t>
    </r>
    <r>
      <rPr>
        <u/>
        <sz val="11"/>
        <color rgb="FF1155CC"/>
        <rFont val="Times New Roman"/>
      </rPr>
      <t>https://www.epa.gov/dwucmr/occurrence-data-unregulated-contaminant-monitoring-rule</t>
    </r>
  </si>
  <si>
    <t xml:space="preserve">PFOA: 2 samples taken in 2014 (ND); 2 samples taken in 2015 with 2 detections, results ranging 34-40 ppt 
PFHXS: 2 samples taken in 2014 (ND); 2 samples taken in 2015 with 2 detections, results ranging 48-63 ppt </t>
  </si>
  <si>
    <t>https://drive.google.com/drive/u/0/folders/1wCtE1hwsCXJyHLQf_nsdXRRe_tR5VAVm</t>
  </si>
  <si>
    <t xml:space="preserve">Tulsa Community Water System </t>
  </si>
  <si>
    <t xml:space="preserve">Tulsa, Tulsa County, Oklahoma </t>
  </si>
  <si>
    <t>Aqua PA Well Testing Montgomery County Water System</t>
  </si>
  <si>
    <t>Montgomery County, Pennsylvania</t>
  </si>
  <si>
    <t xml:space="preserve">Firefighting foam used at the Willow Grove Naval Air Station and Joint Reserve Base </t>
  </si>
  <si>
    <t>https://www.theintell.com/news/20180801/aqua-shuts-down-upper-dublin-well-officials-request-second-closure</t>
  </si>
  <si>
    <r>
      <rPr>
        <sz val="11"/>
        <color rgb="FF000000"/>
        <rFont val="Times New Roman"/>
      </rPr>
      <t xml:space="preserve">Abington Well [2019]:
 -PFOA: 5.4ppt
 -PFOS: 6.5ppt
 -PFOS+PFOA=11.9ppt
Neshaminy Treated Water [2019]:
 -PFOA: 7.5ppt
 -PFOS: 6.3ppt
 -PFOS+PFOA=13.8ppt
Hatboro Wells (range of values across 5 wells) [2019]: 
 -PFOA: 14-17ppt
 -PFOS: 11-20ppt 
 -highest PFOA+PFOS=37ppt
Interconnect to Horsham from Aqua [2019]: 
 -PFOA:3.1ppt
 -PFOS:ND
 -PFOA+PFOS: 3.1ppt 
Flourtown Well [2019]:
 -PFOA: 5.6ppt
 -PFOS: 4.6ppt 
 -PFOS+PFOA: 10.2ppt
Upper Merion Well [2016]
 -PFOA: 2.9ppt
 -PFOS: 2.9ppt
 -PFOA+PFOS= 5.8ppt
Cabot Well [2019] 
 -PFOA:5.2ppt
 -PFOS:3.9ppt
 -PFOA+PFOS= 9.1ppt
(Aqua America, accessed 1.10.2020) </t>
    </r>
    <r>
      <rPr>
        <sz val="11"/>
        <color rgb="FF000000"/>
        <rFont val="Times New Roman"/>
      </rPr>
      <t xml:space="preserve">
</t>
    </r>
    <r>
      <rPr>
        <u/>
        <sz val="11"/>
        <color rgb="FF1155CC"/>
        <rFont val="Times New Roman"/>
      </rPr>
      <t>http://www.waterfacts.com/monitoring/</t>
    </r>
  </si>
  <si>
    <r>
      <rPr>
        <sz val="11"/>
        <color rgb="FF000000"/>
        <rFont val="Times New Roman"/>
      </rPr>
      <t xml:space="preserve">-Hatboro Well #9 currently has GAC treatment and is now non-detect for PFOA/PFOS
-Aidenn Lair Well (Upper Dublin Township) currently has GAC treatment and is now non-detect for PFOA/PFOS
-Aidenn Lair Well currently has GAC treatment and is now non-detect for PFOA/PFOS
</t>
    </r>
    <r>
      <rPr>
        <u/>
        <sz val="11"/>
        <color rgb="FF1155CC"/>
        <rFont val="Times New Roman"/>
      </rPr>
      <t>https://www.dep.pa.gov/Citizens/My-Water/drinking_water/PFAS/Pages/default.aspx</t>
    </r>
  </si>
  <si>
    <t xml:space="preserve">The data shown in the PFOA/PFAS testing results column shows the measurements at each well found to have these chemicals present (as monitored by Aqua in the Montgomery county area). A few of the townships in the county have overlap when it comes to the wells used to supply water.
Towns listed along with their associated PFAS contaminated wells:
Abington Township- Abington Well
Bryn Athyn Boro- Neshaminy Treated Water 
Cheltenham-Abington Well
Conshohocken Borough- Bubbling Springs Well
Hatboro Township-Hatboro Wells#6, #8, #15, #21
Horsham Township-Interconnect to Horsham from Aqua 
Jenkintown-Neshaminy Treated Water 
Lower Moreland Township-Neshaminy Treated Water 
Upper Merion Township-Upper Merion Well; Cabot Well
Upper Moreland Township-Neshaminy Treated Water; Hatboro Well #6, #8, #15, #21
</t>
  </si>
  <si>
    <t>https://drive.google.com/drive/u/0/folders/1RzWQt5VjkDfEA7dEj5K347AS6faDRmc7</t>
  </si>
  <si>
    <t>Upper Dublin Township</t>
  </si>
  <si>
    <t>Upper Dublin Township, Pennsylvania</t>
  </si>
  <si>
    <t>Firefighting foam used at Willow Grove Naval Air Station Joint Reserve Base</t>
  </si>
  <si>
    <t>http://www.theintell.com/news/20180801/aqua-shuts-down-upper-dublin-well-officials-request-second-closure</t>
  </si>
  <si>
    <r>
      <rPr>
        <sz val="11"/>
        <color rgb="FF000000"/>
        <rFont val="Times New Roman"/>
      </rPr>
      <t>North Hills well (Jun 2018): 
-PFOS= 40 ppt 
-PFOA= 3.1 ppt 
Upper Dublin Township well (Jan 2019): 
-PFOS= 5.7 ppt 
-PFOA= 4.1 ppt</t>
    </r>
    <r>
      <rPr>
        <sz val="11"/>
        <color rgb="FF000000"/>
        <rFont val="Times New Roman"/>
      </rPr>
      <t xml:space="preserve">
</t>
    </r>
    <r>
      <rPr>
        <u/>
        <sz val="11"/>
        <color rgb="FF1155CC"/>
        <rFont val="Times New Roman"/>
      </rPr>
      <t>http://www.waterfacts.com/monitoring/</t>
    </r>
  </si>
  <si>
    <r>
      <rPr>
        <sz val="11"/>
        <color rgb="FF000000"/>
        <rFont val="Times New Roman"/>
      </rPr>
      <t xml:space="preserve">~Aqua has taken the North Hills well  and the Upper Dublin offline, but is leaving the other contaminated wells in service as it evaluates treatment options. Aqua is installing filtration systems in the North Hills and Upper Dublin wells, as it did for the Chalfont and Hatboro wells in 2016 when they were taken offline for PFAS contamination. In the meantime, both areas will recieve water from the nearby Abington well. After the North Hills well was shut down, Town officials and state Rep. Tom Murt, R-152, of Upper Moreland, called for Aqua Pennsylvania to shut down other contaminated public drinking water wells in the area. The Upper Dublin well was later taken offline. 
~As of Aug. 25, 2018, Pennsylvania officials say they’re having trouble hiring a toxicologist to set a state drinking water standard for PFASs. 
~State Rep. Tom Murt, R-152 introduced House Bill 705 in 2017, which would set a standard of 5 parts per trillion (ppt) for PFOA, and for PFOS. The bill has bipartisan support from regional lawmakers, but is sitting in the House Environmental Resources and Energy committee. (The Intelligencer)
</t>
    </r>
    <r>
      <rPr>
        <u/>
        <sz val="11"/>
        <color rgb="FF1155CC"/>
        <rFont val="Times New Roman"/>
      </rPr>
      <t>https://www.dep.pa.gov/Citizens/My-Water/drinking_water/PFAS/Pages/default.aspx</t>
    </r>
  </si>
  <si>
    <t>Aqua, a private water utility serving southeast Pennsylvania, has tested for PFASs in 26 water sources throughout the region since 2016, posting results online at waterfacts.com. It found two wells serving a portion of Upper Dublin contained levels of the chemicals.</t>
  </si>
  <si>
    <t>Upper Dublin is served by three water utilities: Aqua, the North Wales Water Authority, and Ambler Borough. Aqua serves roughly 40 percent of residents, with their coverage area including all areas south of the Pennsylvania Turnpike, a section north of the turnpike bordered by Susquehanna Road to the west and the township line to the east, and Broad Street and Jarrettown Road to the north.</t>
  </si>
  <si>
    <t>https://drive.google.com/drive/u/0/folders/12rPzWeZ6U8-9XqI_D4tdrBFXLpxyGyi2</t>
  </si>
  <si>
    <t>https://drive.google.com/drive/u/0/folders/1lWju_Vqsq4vlfSJCzfFoSS51EW3xOWKJ</t>
  </si>
  <si>
    <t>Warrington Tapwater Water and Sewer</t>
  </si>
  <si>
    <t>Warrington, Montgomery County, Pennsylvania</t>
  </si>
  <si>
    <t xml:space="preserve">http://www.nbcphiladelphia.com/news/local/Erin-Brockovich-Law-Firm-Investigating-Contaminated-Water-Military-Horsham-Willow-Grove-NAS-PFOA-PFOS-382104591.html  </t>
  </si>
  <si>
    <r>
      <rPr>
        <sz val="11"/>
        <color rgb="FF000000"/>
        <rFont val="Times New Roman"/>
      </rPr>
      <t xml:space="preserve">Drinking water system [2014-2015]
 -PFOA = 118 ppt 
 -PFOS = 667 ppt 
EWG Tapwater Database, 2015) </t>
    </r>
    <r>
      <rPr>
        <u/>
        <sz val="11"/>
        <color rgb="FF1155CC"/>
        <rFont val="Times New Roman"/>
      </rPr>
      <t>https://static.ewg.org/reports/2020/pfas-testing-report/EWG_PFAS-TW_Appendix_C06.pdf?_ga=2.44374509.815135581.1579791872-1565020647.1578497869</t>
    </r>
  </si>
  <si>
    <t xml:space="preserve">785 ppt </t>
  </si>
  <si>
    <r>
      <rPr>
        <sz val="11"/>
        <color rgb="FF000000"/>
        <rFont val="Times New Roman"/>
      </rPr>
      <t xml:space="preserve">In October of 2015, Warrington Township entered into a Cooperative Agreement (CA) with the Air National Guard (ANG) for nearly $5.9 million to reimburse the Township for costs associated with the contamination. These costs include:
-Designs and construction for a Granular Activated Carbon (GAC) Filtration System at the Entry Point (EP) of public wells 1, 2 and 6
-Designs and construction for Water Main Extensions along Valley Road for our public water to reach residents with private wells that tested at or above the PHAL in that area
-Designs and construction for Water Service Connections to properties with private wells testing at or above the PHAL
-Additional Water purchased from North Wales Water Authority (NWWA) as a result of the closure of public wells 1, 2 and 6
-Operating Expenses for 5 years including: testing, media exchange, utilities, Township Administration and Legal Services, Federal Project Consultant and Auditor
</t>
    </r>
    <r>
      <rPr>
        <u/>
        <sz val="11"/>
        <color rgb="FF1155CC"/>
        <rFont val="Times New Roman"/>
      </rPr>
      <t>https://www.dep.pa.gov/Citizens/My-Water/drinking_water/PFAS/Pages/default.aspx</t>
    </r>
  </si>
  <si>
    <t>Congressmen Meehan, Boyle, and Fitzpatrick propose legislation that would require Defense Department to pay for health screenings for exposed residents (7.15.16)</t>
  </si>
  <si>
    <t>https://drive.google.com/drive/u/0/folders/1L3qkzrg0_F9dre2m2KJaUa3wgRU38yTn</t>
  </si>
  <si>
    <t>Ambler Borough Water Department</t>
  </si>
  <si>
    <t xml:space="preserve">Pennsylvania </t>
  </si>
  <si>
    <t>Ambler Boro, Montgomery County, Pennsylvania</t>
  </si>
  <si>
    <r>
      <rPr>
        <sz val="11"/>
        <color rgb="FF000000"/>
        <rFont val="Times New Roman"/>
      </rPr>
      <t xml:space="preserve">https://patch.com/pennsylvania/ambler/cancer-linked-contaminants-ambler-drinking-water-report.    </t>
    </r>
    <r>
      <rPr>
        <u/>
        <sz val="11"/>
        <color rgb="FF1155CC"/>
        <rFont val="Times New Roman"/>
      </rPr>
      <t>https://www.buckscountycouriertimes.com/news/20200527/local-water-providers-apply-for-millions-in-pfas-grants</t>
    </r>
  </si>
  <si>
    <t>PFHPA: 11 samples taken in 2013 with 1 detection, results ranging ND-12 ppt; 11 samples taken in 2014 (ND)
PFNA: 11 samples taken in 2013 with 1 detection, results ranging ND-29 ppt; 11 samples taken in 2014 (ND)</t>
  </si>
  <si>
    <t>Aqua PA - Bristol</t>
  </si>
  <si>
    <t>Bucks County, Pennsylvania</t>
  </si>
  <si>
    <r>
      <rPr>
        <sz val="11"/>
        <color rgb="FF000000"/>
        <rFont val="Times New Roman"/>
      </rPr>
      <t xml:space="preserve">Aqua PA - Bristol [2013-2014]:
 -PFOA = ND-26 ppt 
(UCMR3, 2015) </t>
    </r>
    <r>
      <rPr>
        <u/>
        <sz val="11"/>
        <color rgb="FF1155CC"/>
        <rFont val="Times New Roman"/>
      </rPr>
      <t>https://www.epa.gov/dwucmr/occurrence-data-unregulated-contaminant-monitoring-rule</t>
    </r>
  </si>
  <si>
    <t xml:space="preserve">PFOA: 2 samples taken in 2013 with 1 detection, results ranging ND-26 ppt; 4 samples taken in 2014 with 1 detection, results ranging ND-20 ppt 
PFHPA: </t>
  </si>
  <si>
    <t>Aqua PA - Hatboro</t>
  </si>
  <si>
    <r>
      <rPr>
        <sz val="11"/>
        <color rgb="FF000000"/>
        <rFont val="Times New Roman"/>
      </rPr>
      <t xml:space="preserve">Aqua PA - Hatboro [2017]:
 -PFOA = ND-14 ppt 
 -PFOS = ND-22 ppt 
(EWG Tapwater Database, 2020) </t>
    </r>
    <r>
      <rPr>
        <u/>
        <sz val="11"/>
        <color rgb="FF1155CC"/>
        <rFont val="Times New Roman"/>
      </rPr>
      <t>https://static.ewg.org/reports/2020/pfas-testing-report/EWG_PFAS-TW_Appendix_C06.pdf?_ga=2.44374509.815135581.1579791872-1565020647.1578497869</t>
    </r>
  </si>
  <si>
    <t xml:space="preserve">PFHPA: 14 samples taken in 2014 with 1 detection, results ranging ND-11 ppt; 1 sample taken in 2015 (ND)
PFOA: 14 samples taken in 2014 (ND); 1 sample taken in 2015 (ND); 15 samples taken in 2017 with 8 detections, results ranging ND-14 ppt 
PFOS: 14 samples taken in 2014 (ND); 1 sample taken in 2015 (ND); 15 samples taken in 2017 with 8 detections, results ranging ND-22 ppt </t>
  </si>
  <si>
    <t>Doylestown Twp. Muni. Authority</t>
  </si>
  <si>
    <t>Doylestown, Bucks County, Pennsylvania</t>
  </si>
  <si>
    <r>
      <rPr>
        <sz val="11"/>
        <color rgb="FF000000"/>
        <rFont val="Times New Roman"/>
      </rPr>
      <t xml:space="preserve">Doylestown Twp. Muni. Authority [2014]:
 -PFOA = 130 &amp; 206 ppt
(UCMR3, 2015)  </t>
    </r>
    <r>
      <rPr>
        <u/>
        <sz val="11"/>
        <color rgb="FF1155CC"/>
        <rFont val="Times New Roman"/>
      </rPr>
      <t>https://www.epa.gov/dwucmr/occurrence-data-unregulated-contaminant-monitoring-rule</t>
    </r>
  </si>
  <si>
    <t>206 ppt</t>
  </si>
  <si>
    <t>Emmaus Borough Public Water</t>
  </si>
  <si>
    <t>Emmaus Boro., Lehigh County, Pennsylvania</t>
  </si>
  <si>
    <t xml:space="preserve">PFNA: 8 samples taken in 2014 with 1 detection, results ranging ND-22 ppt </t>
  </si>
  <si>
    <t>JZ *No new information found on this date</t>
  </si>
  <si>
    <t>Horsham Water &amp; Sewer Authority</t>
  </si>
  <si>
    <t>Use of fire-fighting foam at NAS-JRB Willow Grove.</t>
  </si>
  <si>
    <t>https://www.montgomerynews.com/publicspirit/news/horsham-township-provides-update-on-groundwater-contamination/article_7e1a948b-f1d9-513b-b5ba-2ea999034baa.html.    https://www.buckscountycouriertimes.com/news/20200527/local-water-providers-apply-for-millions-in-pfas-grants</t>
  </si>
  <si>
    <r>
      <rPr>
        <sz val="11"/>
        <color rgb="FF000000"/>
        <rFont val="Times New Roman"/>
      </rPr>
      <t xml:space="preserve">Horsham Water &amp; Sewer Authority [2014-2015]: 
 -PFOA = ND-290 ppt 
 -PFOS = ND-1000 ppt
(UCMR3, 2015) https://www.epa.gov/dwucmr/occurrence-data-unregulated-contaminant-monitoring-rule
Horsham Water &amp; Sewer Authority [2017]:
 -PFOA = ND-655 ppt 
 -PFOS = ND-2615 ppt 
(EWG Tapwater Database 2020) </t>
    </r>
    <r>
      <rPr>
        <u/>
        <sz val="11"/>
        <color rgb="FF1155CC"/>
        <rFont val="Times New Roman"/>
      </rPr>
      <t>https://static.ewg.org/reports/2020/pfas-testing-report/EWG_PFAS-TW_Appendix_C06.pdf?_ga=2.44374509.815135581.1579791872-1565020647.1578497869</t>
    </r>
  </si>
  <si>
    <t>[2017] = 3,270</t>
  </si>
  <si>
    <t>PFOA: 32 samples taken in 2014 with 6 detections, results ranging ND-290 ppt; 2 samples taken in 2015 (ND); 361 samples taken in 2017 with 173 detections, results ranging ND-655 ppt 
PFOS: 32 samples taken in 2014 with 7 detections, results ranging ND-1000 ppt; 2 samples taken in 2015 (ND); 361 samples taken in 2017 with 162 detections, results ranging ND-2615 ppt 
PFBS: 32 samples taken in 2014 with 1 detection, results ranging ND-110 ppt; 2 samples taken in 2015 (ND)
PFHPA: 32 samples taken in 2014 with 2 detections, results ranging ND-39 ppt; 2 samples taken in 2015 (ND)
PFHXS: 32 samples taken in 2014 with 7 detections, results ranging ND-590 ppt; 2 samples taken in 2015 (ND)</t>
  </si>
  <si>
    <t>https://drive.google.com/drive/u/0/folders/1-iJbGxemnjK50AHpwpPcYGZ9gQ4vJAgi</t>
  </si>
  <si>
    <t xml:space="preserve">Philadelphia Water Department </t>
  </si>
  <si>
    <t xml:space="preserve">Philadelphia, Philadelphia County, Pennsylvania </t>
  </si>
  <si>
    <r>
      <rPr>
        <sz val="11"/>
        <color rgb="FF000000"/>
        <rFont val="Times New Roman"/>
      </rPr>
      <t xml:space="preserve">Philadelphia Water Department [2019]:
 -PFOS = 5.3 ppt 
 -PFOA = 7.7 ppt 
(EWG Tapwater Appendix, 2020) 
</t>
    </r>
    <r>
      <rPr>
        <u/>
        <sz val="11"/>
        <color rgb="FF1155CC"/>
        <rFont val="Times New Roman"/>
      </rPr>
      <t>https://static.ewg.org/reports/2020/pfas-testing-report/EWG_PFAS-TW_Appendix_C06.pdf?_ga=2.44374509.815135581.1579791872-1565020647.1578497869</t>
    </r>
  </si>
  <si>
    <t xml:space="preserve">13 ppt </t>
  </si>
  <si>
    <t>HZ column AE</t>
  </si>
  <si>
    <t xml:space="preserve">Pittsburgh Water and Sewer Authority </t>
  </si>
  <si>
    <t xml:space="preserve">Pittsburgh, Allegheny County, Pennsylvania </t>
  </si>
  <si>
    <t>Pittsburgh Water and Sewer Authority [2019]:
 -PFOS = 1.3 ppt 
 -PFOA = 1.6 ppt 
(EWG Tapwater Appendix, 2020) https://static.ewg.org/reports/2020/pfas-testing-report/EWG_PFAS-TW_Appendix_C06.pdf?_ga=2.44374509.815135581.1579791872-1565020647.1578497869</t>
  </si>
  <si>
    <t>Quakertown Boro</t>
  </si>
  <si>
    <t>Quakertown Boro, Bucks County, Pennsylvania</t>
  </si>
  <si>
    <t>Krupp property was a formal hazardous waste site, but there are other industrial properties in the area.</t>
  </si>
  <si>
    <t>https://www.buckscountycouriertimes.com/news/20190511/map-sparks-chemical-concern-in-quakertown</t>
  </si>
  <si>
    <t xml:space="preserve">PFNA: 16 samples taken in 2014 with 2 detections, results ranging ND-34.8 ppt </t>
  </si>
  <si>
    <t>https://drive.google.com/drive/u/0/folders/1U3oXB-Eti_QjIjEXKXK_ONezqgGnLf-X</t>
  </si>
  <si>
    <t>United Water PA</t>
  </si>
  <si>
    <t>Dauphin County, Pennsylvania</t>
  </si>
  <si>
    <r>
      <rPr>
        <sz val="11"/>
        <color rgb="FF000000"/>
        <rFont val="Times New Roman"/>
      </rPr>
      <t xml:space="preserve">United Water PA [2014]: 
 -PFOA = ND-38 ppt 
 -PFOS = ND-363 ppt 
(UCMR3, 2015) 
</t>
    </r>
    <r>
      <rPr>
        <u/>
        <sz val="11"/>
        <color rgb="FF1155CC"/>
        <rFont val="Times New Roman"/>
      </rPr>
      <t>https://www.epa.gov/dwucmr/occurrence-data-unregulated-contaminant-monitoring-rule</t>
    </r>
  </si>
  <si>
    <t xml:space="preserve">401 ppt </t>
  </si>
  <si>
    <t xml:space="preserve">PFOA: 9 samples taken in 2014 with 1 detection, results ranging ND-38 ppt 
PFOS: 9 samples taken in 2014 with 1 detection, results ranging ND-363 ppt 
PFNA: 9 samples taken in 2014 with 1 detection, results ranging ND-46.6 ppt 
PFHXS: 9 samples taken in 2014 with 1 detection, results ranging ND-209 ppt 
PFHPA: 9 samples taken in 2014 with 1 detection, results ranging ND-23.4 ppt </t>
  </si>
  <si>
    <t xml:space="preserve">Warminster Muicipal Authority </t>
  </si>
  <si>
    <t>Warminster, Montgomery County, Pennsylvania</t>
  </si>
  <si>
    <t xml:space="preserve">Warminster Water Authority public wells: 
-PFOA= high of 350 ppt (May 2016-2017)
-PFOS= high of 1,100 ppt (May 2016-2017)
-PFOS+PFOA= ND-20 ppt (2018)
</t>
  </si>
  <si>
    <t>https://drive.google.com/drive/u/0/folders/1y_KL4S853Cf2_AJeCr3bLoKcAsG24OWe</t>
  </si>
  <si>
    <t>Barbara Minteer Child Care Facility</t>
  </si>
  <si>
    <t xml:space="preserve">Rhode Island </t>
  </si>
  <si>
    <t xml:space="preserve">Richmond, Washington County, Rhode Island </t>
  </si>
  <si>
    <t>https://static1.squarespace.com/static/546d61b5e4b049f0b10b95c5/t/5e9486885e4b116e09c239b7/1586792081414/DOH-2.pdf</t>
  </si>
  <si>
    <t>ND
(RIDOH, 2.27.2020)</t>
  </si>
  <si>
    <t>64 ppt
(RIDOH, 2.27.2020)</t>
  </si>
  <si>
    <t>https://health.ri.gov/water/about/pfas/</t>
  </si>
  <si>
    <t>https://www.ecori.org/public-safety/2020/3/2/are-pfas-harming-rhode-islands-schoolchildren</t>
  </si>
  <si>
    <t>https://drive.google.com/drive/u/0/folders/17cSFMMzjMrLJK6uAxe-8RZSPz6Mwk3c5</t>
  </si>
  <si>
    <t>Captain Isaac Paine School</t>
  </si>
  <si>
    <t>Foster, Providence County, Rhode Island</t>
  </si>
  <si>
    <t>[2019] = 21 ppt
(RIDOH, 2.27.2020)</t>
  </si>
  <si>
    <t>[2019] = 42 ppt
(RIDOH, 2.27.2020)</t>
  </si>
  <si>
    <t>https://drive.google.com/drive/folders/1DZVTtHrtffhNzVd3s8hAy8pcQfLzMzIV</t>
  </si>
  <si>
    <t>Caroline Lapierre Child Care Facility</t>
  </si>
  <si>
    <t>Burrillville, Providence County, Rhode Island</t>
  </si>
  <si>
    <t>5 ppt
(RIDOH, 2.27.2020)</t>
  </si>
  <si>
    <t>Central Beach Fire District</t>
  </si>
  <si>
    <t>Charlestown, Washington County, Rhode Island</t>
  </si>
  <si>
    <t>[2019] = 10 ppt
(RIDOH, 2.27.2020)</t>
  </si>
  <si>
    <t>Chariho Regional High School</t>
  </si>
  <si>
    <t>[2019] = 5 ppt
(RIDOH, 2.27.2020)</t>
  </si>
  <si>
    <t>[2019] = ND
(RIDOH, 2.27.2020)</t>
  </si>
  <si>
    <t>Charlestown Elementary School</t>
  </si>
  <si>
    <t>[2017] = 12 ppt
(RIDOH, 2.27.2020)</t>
  </si>
  <si>
    <t>[2017] = 18 ppt
(RIDOH, 2.27.2020)</t>
  </si>
  <si>
    <t>City of Newport</t>
  </si>
  <si>
    <t>Newport, Newport County, Rhode Island</t>
  </si>
  <si>
    <t>[2019] = 20 ppt
(RIDOH, 2.27.2020)</t>
  </si>
  <si>
    <t>[2019] = 31 ppt
(RIDOH, 2.27.2020)</t>
  </si>
  <si>
    <t>City of Pawtucket</t>
  </si>
  <si>
    <t>Pawtucket, Providence County, Rhode Island</t>
  </si>
  <si>
    <t>[2019] = 25 ppt
(RIDOH, 2.27.2020)</t>
  </si>
  <si>
    <t>[2019] = 49 ppt
(RIDOH, 2.27.2020)</t>
  </si>
  <si>
    <t>Cooper Hill Office Complex, LLC</t>
  </si>
  <si>
    <t>Glocester, Providence County, Rhode Island</t>
  </si>
  <si>
    <t>[2019] = 11 ppt
(RIDOH, 2.27.2020)</t>
  </si>
  <si>
    <t>[2019] = 48 ppt
(RIDOH, 2.27.2020)</t>
  </si>
  <si>
    <t>Coventry National Guard</t>
  </si>
  <si>
    <t>[2018] = 3 ppt
(RIDOH, 2.27.2020)</t>
  </si>
  <si>
    <t>[2018] = 28 ppt 
(RIDOH, 2.27.2020)</t>
  </si>
  <si>
    <t>Crystal Spring Water Company</t>
  </si>
  <si>
    <t>Middletown, Newport County, Rhode Island</t>
  </si>
  <si>
    <t>[2019] = 33 ppt
(RIDOH, 2.27.2020)</t>
  </si>
  <si>
    <t>[2019] = 45 ppt
(RIDOH, 2.27.2020)</t>
  </si>
  <si>
    <t>Fleming School</t>
  </si>
  <si>
    <t>North Kingston, Washington County, Rhode Island</t>
  </si>
  <si>
    <t>[2019] = 4 ppt
(RIDOH, 2.27.2020)</t>
  </si>
  <si>
    <t>Fogarty Memorial School</t>
  </si>
  <si>
    <t>Scituate, Providence County, Rhode Island</t>
  </si>
  <si>
    <t>[2019] = 7 ppt
(RIDOH, 2.27.2020)</t>
  </si>
  <si>
    <t>Four Seasons MHP Co-Op Association</t>
  </si>
  <si>
    <t>Tiverton, Newport County, Rhode Island</t>
  </si>
  <si>
    <t>[2019] = 12 ppt
(RIDOH, 2.27.2020)</t>
  </si>
  <si>
    <t>Harrisville Fire District</t>
  </si>
  <si>
    <t>[2019] = 71 ppt
(RIDOH, 2.27.2020)</t>
  </si>
  <si>
    <t>Kent County Water Authority</t>
  </si>
  <si>
    <t>West Warwick, Kent County, Rhode Island</t>
  </si>
  <si>
    <t>[2019] = 14 ppt
(RIDOH, 2.27.2020)</t>
  </si>
  <si>
    <t>[2019] = 39 ppt
(RIDOH, 2.27.2020)</t>
  </si>
  <si>
    <t>Ladd Center Water System</t>
  </si>
  <si>
    <t>Exeter, Washington County, Rhode Island</t>
  </si>
  <si>
    <t>[2019] = 24 ppt
(RIDOH, 2.27.2020)</t>
  </si>
  <si>
    <t>[2017] = 52 ppt
(RIDOH, 2.27.2020)</t>
  </si>
  <si>
    <t>Little Peeps Montessori Naturskola</t>
  </si>
  <si>
    <t>Little Compton, Newport County, Rhode Island</t>
  </si>
  <si>
    <t>7 ppt
(RIDOH, 2.27.2020)</t>
  </si>
  <si>
    <t>14 ppt
(RIDOH, 2.27.2020)</t>
  </si>
  <si>
    <t>North Scituate Elementary School</t>
  </si>
  <si>
    <t>[2019] = 22 ppt
(RIDOH, 2.27.2020)</t>
  </si>
  <si>
    <t>North Smithfield Elementary School</t>
  </si>
  <si>
    <t>[2019] = 6 ppt
(RIDOH, 2.27.2020)</t>
  </si>
  <si>
    <t>North Smithfield Jr./Sr. High School</t>
  </si>
  <si>
    <t>[2019] = 30 ppt
(RIDOH, 2.27.2020)</t>
  </si>
  <si>
    <t>Oakland Association Inc.</t>
  </si>
  <si>
    <t>[2017] = 114 ppt
(RIDOH, 2.27.2020)</t>
  </si>
  <si>
    <t>[2017] = 205 
(RIDOH, 2.27.2020)</t>
  </si>
  <si>
    <t>Ohm Ganesh dba/Country Farms</t>
  </si>
  <si>
    <t>[2017] = ND
(RIDOH, 2.27.2020)</t>
  </si>
  <si>
    <t>[2017] = 4 ppt
(RIDOH, 2.27.2020)</t>
  </si>
  <si>
    <t>Quonochontaug East Beach Water Association</t>
  </si>
  <si>
    <t>[2017] = 14 ppt
(RIDOH, 2.27.2020)</t>
  </si>
  <si>
    <t>Scituate Commons</t>
  </si>
  <si>
    <t>[2019] = 15 ppt
(RIDOH, 2.27.2020)</t>
  </si>
  <si>
    <t>Scituate Early Learning Center</t>
  </si>
  <si>
    <t>Scituate Middle School and High School</t>
  </si>
  <si>
    <t>[2017] = 24 ppt
(RIDOH, 2.27.2020)</t>
  </si>
  <si>
    <t>[2017] = 48 ppt 
(RIDOH, 2.27.2020)</t>
  </si>
  <si>
    <t>The Village on Chopmist Hill</t>
  </si>
  <si>
    <t>[2017] = 13 ppt
(RIDOH, 2.27.2020)</t>
  </si>
  <si>
    <t>Town of Cumberland</t>
  </si>
  <si>
    <t xml:space="preserve">Cumberland, Providence County, Rhode Island </t>
  </si>
  <si>
    <t>Industry?</t>
  </si>
  <si>
    <t>https://www.providencejournal.com/news/20190517/lurking-danger-for-ris-drinking-water</t>
  </si>
  <si>
    <r>
      <rPr>
        <sz val="11"/>
        <color rgb="FF000000"/>
        <rFont val="Times New Roman"/>
      </rPr>
      <t>Town of Cumberland [2015]: 
 -PFOA = ND-81 ppt 
(UCMR3, 2015)</t>
    </r>
    <r>
      <rPr>
        <sz val="11"/>
        <color rgb="FF000000"/>
        <rFont val="Times New Roman"/>
      </rPr>
      <t xml:space="preserve">
</t>
    </r>
    <r>
      <rPr>
        <u/>
        <sz val="11"/>
        <color rgb="FF1155CC"/>
        <rFont val="Times New Roman"/>
      </rPr>
      <t>https://www.epa.gov/dwucmr/occurrence-data-unregulated-contaminant-monitoring-rule#4</t>
    </r>
    <r>
      <rPr>
        <sz val="11"/>
        <color rgb="FF000000"/>
        <rFont val="Times New Roman"/>
      </rPr>
      <t xml:space="preserve">
Town of Cumberland [2016]: 
 -PFOA = 21-25 ppt 
(EWG Tapwater Database, 2020)
</t>
    </r>
    <r>
      <rPr>
        <u/>
        <sz val="11"/>
        <color rgb="FF1155CC"/>
        <rFont val="Times New Roman"/>
      </rPr>
      <t>https://static.ewg.org/reports/2020/pfas-testing-report/EWG_PFAS-TW_Appendix_C06.pdf?_ga=2.44374509.815135581.1579791872-1565020647.1578497869</t>
    </r>
  </si>
  <si>
    <t>[2019] = 35 ppt
(RIDOH, 2.27.2020)</t>
  </si>
  <si>
    <t xml:space="preserve">PFOA: 7 samples taken in 2015 with 1 detection, results ranging ND-81 ppt; 6 samples taken in 2016 with 6 detections, results ranging 21-25 ppt </t>
  </si>
  <si>
    <t>Libertarian</t>
  </si>
  <si>
    <t>Town of North Kingston</t>
  </si>
  <si>
    <t>[2019] = 61 ppt
(RIDOH, 2.27.2020)</t>
  </si>
  <si>
    <t>URI</t>
  </si>
  <si>
    <t>South Kingston, Washington County, Rhode Island</t>
  </si>
  <si>
    <t>[2019] = 38 ppt
(RIDOH, 2.27.2020)</t>
  </si>
  <si>
    <t>West Glocester Elementary School</t>
  </si>
  <si>
    <t>[2019] = 171 ppt
(RIDOH, 2.27.2020)</t>
  </si>
  <si>
    <t>Westerly Water Department</t>
  </si>
  <si>
    <t xml:space="preserve">Westerly, Washington County, Rhode Island </t>
  </si>
  <si>
    <r>
      <rPr>
        <sz val="11"/>
        <color rgb="FF000000"/>
        <rFont val="Times New Roman"/>
      </rPr>
      <t>Westerly Water Department [2015]: 
 -PFOA = ND-20 ppt 
(UCMR3, 2015)</t>
    </r>
    <r>
      <rPr>
        <sz val="11"/>
        <color rgb="FF000000"/>
        <rFont val="Times New Roman"/>
      </rPr>
      <t xml:space="preserve">
</t>
    </r>
    <r>
      <rPr>
        <u/>
        <sz val="11"/>
        <color rgb="FF1155CC"/>
        <rFont val="Times New Roman"/>
      </rPr>
      <t>https://www.epa.gov/dwucmr/occurrence-data-unregulated-contaminant-monitoring-rule#4</t>
    </r>
    <r>
      <rPr>
        <sz val="11"/>
        <color rgb="FF000000"/>
        <rFont val="Times New Roman"/>
      </rPr>
      <t xml:space="preserve">
Westerly Water Department [2016]: 
 -PFOA = 7-15 ppt 
(EWG Tapwater Database, 2020)</t>
    </r>
    <r>
      <rPr>
        <sz val="11"/>
        <color rgb="FF000000"/>
        <rFont val="Times New Roman"/>
      </rPr>
      <t xml:space="preserve">
</t>
    </r>
    <r>
      <rPr>
        <u/>
        <sz val="11"/>
        <color rgb="FF1155CC"/>
        <rFont val="Times New Roman"/>
      </rPr>
      <t>https://static.ewg.org/reports/2020/pfas-testing-report/EWG_PFAS-TW_Appendix_C06.pdf?_ga=2.44374509.815135581.1579791872-1565020647.1578497869</t>
    </r>
  </si>
  <si>
    <t>[2018] = 19 ppt
(RIDOH, 2.27.2020)</t>
  </si>
  <si>
    <t>[2018] = 46 ppt
(RIDOH, 2.27.2020)</t>
  </si>
  <si>
    <t xml:space="preserve">PFOA: 14 samples taken in 2014 with 1 detection, results ranging ND-20 ppt; 10 samples taken in 2016 with 10 detections, results ranging 7-15 ppt </t>
  </si>
  <si>
    <t>Western Coventry Elementary School</t>
  </si>
  <si>
    <t>Wilbur and Mcmahon School</t>
  </si>
  <si>
    <t>[2019] = 29 ppt
(RIDOH, 2.27.2020)</t>
  </si>
  <si>
    <t>Woonsocket Water Division</t>
  </si>
  <si>
    <t>Woonsocket, Providence County, Rhode Island</t>
  </si>
  <si>
    <t>[2019] = 13 ppt
(RIDOH, 2.27.2020)</t>
  </si>
  <si>
    <t>[2019] = 16 ppt
(RIDOH, 2.27.2020)</t>
  </si>
  <si>
    <t>Yacht Club Bottling Co.</t>
  </si>
  <si>
    <t>North Providence, Providence County, Rhode Island</t>
  </si>
  <si>
    <t>[2017] = 43 ppt
(RIDOH, 2.27.2020)</t>
  </si>
  <si>
    <t>[2017] = 94 ppt
(RIDOH, 2.27.2020)</t>
  </si>
  <si>
    <t xml:space="preserve">Charleston Water System </t>
  </si>
  <si>
    <t xml:space="preserve">South Carolina </t>
  </si>
  <si>
    <t xml:space="preserve">Charleston, Charleston County, South Carolina </t>
  </si>
  <si>
    <r>
      <rPr>
        <sz val="11"/>
        <color rgb="FF000000"/>
        <rFont val="Times New Roman"/>
      </rPr>
      <t>Charleston Water System [5/13/2019]:
 -PFOS = 6.3 ppt 
 -PFOA = 4.7 ppt 
(EWG Tapwater Appendix, 2020)</t>
    </r>
    <r>
      <rPr>
        <sz val="11"/>
        <color rgb="FF000000"/>
        <rFont val="Times New Roman"/>
      </rPr>
      <t xml:space="preserve">
</t>
    </r>
    <r>
      <rPr>
        <u/>
        <sz val="11"/>
        <color rgb="FF1155CC"/>
        <rFont val="Times New Roman"/>
      </rPr>
      <t>https://static.ewg.org/reports/2020/pfas-testing-report/EWG_PFAS-TW_Appendix_C06.pdf?_ga=2.44374509.815135581.1579791872-1565020647.1578497869</t>
    </r>
  </si>
  <si>
    <t xml:space="preserve">11 ppt </t>
  </si>
  <si>
    <t>https://www.scdhec.gov/BOW/perfluoroalkyl-substances-pfas</t>
  </si>
  <si>
    <t>https://drive.google.com/drive/u/0/folders/14j7qi18xSN9X_yDt8R36I0ycOGVu6-al</t>
  </si>
  <si>
    <t>JZ *No new information found at this date</t>
  </si>
  <si>
    <t xml:space="preserve">Woodruff Roebuck Water District </t>
  </si>
  <si>
    <t xml:space="preserve">Spartanburg County, South Carolina </t>
  </si>
  <si>
    <r>
      <rPr>
        <sz val="11"/>
        <color rgb="FF000000"/>
        <rFont val="Times New Roman"/>
      </rPr>
      <t>Woodruff-Roebuck Water District [2014]:
 -PFOA = ND-24 ppt
(UCMR3, 2015)</t>
    </r>
    <r>
      <rPr>
        <sz val="11"/>
        <color rgb="FF000000"/>
        <rFont val="Times New Roman"/>
      </rPr>
      <t xml:space="preserve">
</t>
    </r>
    <r>
      <rPr>
        <u/>
        <sz val="11"/>
        <color rgb="FF1155CC"/>
        <rFont val="Times New Roman"/>
      </rPr>
      <t>https://www.epa.gov/dwucmr/occurrence-data-unregulated-contaminant-monitoring-rule#4</t>
    </r>
  </si>
  <si>
    <t>PFOA: 3 samples taken in 2014 with 1 detection of 24 ppt; 1 sample taken in 2015 (ND)
PFHpA: 3 samples taken in 2014 with 1 detection of 12 ppt; 1 sample taken in 2015 (ND)</t>
  </si>
  <si>
    <t xml:space="preserve">Pierre Water Department </t>
  </si>
  <si>
    <t xml:space="preserve">South Dakota </t>
  </si>
  <si>
    <t>Pierre, Hughes County, South Dakota</t>
  </si>
  <si>
    <t xml:space="preserve">PFHxS: 24 samples taken in 2014, with 2 detections ranging ND-53 ppt </t>
  </si>
  <si>
    <t>https://drive.google.com/drive/u/0/folders/1QcS2qKxOIwFEEt1eL5jzzLOLhBgXTJjR</t>
  </si>
  <si>
    <t xml:space="preserve">Consolidated Utility District of Rutherford </t>
  </si>
  <si>
    <t xml:space="preserve">Tennessee </t>
  </si>
  <si>
    <t>Rutherford County, Tennessee</t>
  </si>
  <si>
    <r>
      <rPr>
        <sz val="11"/>
        <color rgb="FF000000"/>
        <rFont val="Times New Roman"/>
      </rPr>
      <t>Consolidated Utility District of Rutherford [2013]:
 -PFOA = ND-20 ppt 
(UCMR3, 2015)</t>
    </r>
    <r>
      <rPr>
        <sz val="11"/>
        <color rgb="FF000000"/>
        <rFont val="Times New Roman"/>
      </rPr>
      <t xml:space="preserve">
</t>
    </r>
    <r>
      <rPr>
        <u/>
        <sz val="11"/>
        <color rgb="FF1155CC"/>
        <rFont val="Times New Roman"/>
      </rPr>
      <t>https://www.epa.gov/dwucmr/occurrence-data-unregulated-contaminant-monitoring-rule#4</t>
    </r>
  </si>
  <si>
    <t xml:space="preserve">PFOA: 4 samples taken in 2013 with 1 detection of 20 ppt </t>
  </si>
  <si>
    <t>https://drive.google.com/drive/u/0/folders/1TjRdUAIrJ_VK_aDtqH3B3S602vJch6cn</t>
  </si>
  <si>
    <t>Memphis</t>
  </si>
  <si>
    <t xml:space="preserve">Memphis, Shelby County, Tennessee </t>
  </si>
  <si>
    <t xml:space="preserve">Carrier Corporation, an air-conditioning and refrigeration company </t>
  </si>
  <si>
    <t>Industry/manufacturing</t>
  </si>
  <si>
    <t>JZ columns E, G, H</t>
  </si>
  <si>
    <t>Nashville Water Department #1</t>
  </si>
  <si>
    <t xml:space="preserve">Nashville, Davidson County, Tennessee </t>
  </si>
  <si>
    <r>
      <rPr>
        <sz val="11"/>
        <color rgb="FF000000"/>
        <rFont val="Times New Roman"/>
      </rPr>
      <t>Nashville Water Department #1 [2019]: 
 -PFOA = .5 ppt 
(EWG Tapwater Appendix, 2020)</t>
    </r>
    <r>
      <rPr>
        <sz val="11"/>
        <color rgb="FF000000"/>
        <rFont val="Times New Roman"/>
      </rPr>
      <t xml:space="preserve">
</t>
    </r>
    <r>
      <rPr>
        <u/>
        <sz val="11"/>
        <color rgb="FF1155CC"/>
        <rFont val="Times New Roman"/>
      </rPr>
      <t>https://static.ewg.org/reports/2020/pfas-testing-report/EWG_PFAS-TW_Appendix_C06.pdf?_ga=2.44374509.815135581.1579791872-1565020647.1578497869</t>
    </r>
  </si>
  <si>
    <t>Savannah Valley Utility District</t>
  </si>
  <si>
    <t>Georgetown, Northeast Hamilton County, Southwest Meigs County &amp; Southwest Bradley County, Tennessee</t>
  </si>
  <si>
    <t xml:space="preserve">PFHpA: 3 samples taken in 2014 (all ND); 9 samples taken in 2015 with 1 detection of 11 ppt </t>
  </si>
  <si>
    <t xml:space="preserve">City of Abilene Water System </t>
  </si>
  <si>
    <t xml:space="preserve">Texas </t>
  </si>
  <si>
    <t xml:space="preserve">City of Abilene, Tayor and Jones Counties, Texas </t>
  </si>
  <si>
    <r>
      <rPr>
        <sz val="11"/>
        <color rgb="FF000000"/>
        <rFont val="Times New Roman"/>
      </rPr>
      <t>City of Abilene Water System  [2013]:
 -PFOS = ND-46.2 ppt 
(UCMR3, 2015)</t>
    </r>
    <r>
      <rPr>
        <sz val="11"/>
        <color rgb="FF000000"/>
        <rFont val="Times New Roman"/>
      </rPr>
      <t xml:space="preserve">
</t>
    </r>
    <r>
      <rPr>
        <u/>
        <sz val="11"/>
        <color rgb="FF1155CC"/>
        <rFont val="Times New Roman"/>
      </rPr>
      <t>https://www.epa.gov/dwucmr/occurrence-data-unregulated-contaminant-monitoring-rule#4</t>
    </r>
  </si>
  <si>
    <t xml:space="preserve">46.2 ppt </t>
  </si>
  <si>
    <t xml:space="preserve">PFOS: 12 samples taken in 2013 with 2 detections, results ranging ND-46.2 ppt 
PFHxS: 12 samples taken in 2013 with 2 detections, results ranging ND-51.7 ppt  
PFHpA: 12 samples taken in 2013 with 2 detections, results ranging ND-16.1 ppt </t>
  </si>
  <si>
    <t>https://drive.google.com/drive/u/0/folders/1iL0A2Dq0viBcp8j9tAg_ONMvD1Z0nyM7</t>
  </si>
  <si>
    <t xml:space="preserve">City of Port Lavaca Water </t>
  </si>
  <si>
    <t>City of Port Lavaca, Calhoun County, Texas</t>
  </si>
  <si>
    <r>
      <rPr>
        <sz val="11"/>
        <color rgb="FF000000"/>
        <rFont val="Times New Roman"/>
      </rPr>
      <t>City of Port Lavaca Water [2014]:
 -PFOA = ND-26.4 ppt 
(UCMR3, 2015)</t>
    </r>
    <r>
      <rPr>
        <sz val="11"/>
        <color rgb="FF000000"/>
        <rFont val="Times New Roman"/>
      </rPr>
      <t xml:space="preserve">
</t>
    </r>
    <r>
      <rPr>
        <u/>
        <sz val="11"/>
        <color rgb="FF1155CC"/>
        <rFont val="Times New Roman"/>
      </rPr>
      <t>https://www.epa.gov/dwucmr/occurrence-data-unregulated-contaminant-monitoring-rule#4</t>
    </r>
  </si>
  <si>
    <t xml:space="preserve">26.4 ppt </t>
  </si>
  <si>
    <t xml:space="preserve">PFOA: 2 samples taken in 2014 with 1 detection of 26.4 ppt </t>
  </si>
  <si>
    <t>HZ columns E, F</t>
  </si>
  <si>
    <t xml:space="preserve">San Antonio Water System </t>
  </si>
  <si>
    <t xml:space="preserve">San Antonio, Bexar County, Texas </t>
  </si>
  <si>
    <t>https://static.ewg.org/reports/2020/pfas-testing-report/EWG_PFAS-TW_Appendix_C06.pdf?_ga=2.44374509.815135581.1579791872-1565020647.1578497869.      https://www.fox13memphis.com/news/local/companys-request-sparks-environmental-concerns-about-aquifer-contamination/VGEB5GWG4NFPHCB25DZVRKS3HY/</t>
  </si>
  <si>
    <r>
      <rPr>
        <sz val="11"/>
        <color rgb="FF000000"/>
        <rFont val="Times New Roman"/>
      </rPr>
      <t>San Antonio Water System [2019]:
 -PFOS = 2 ppt 
 -PFOA = 1 ppt 
(EWG Tapwater Appendix, 2020)</t>
    </r>
    <r>
      <rPr>
        <sz val="11"/>
        <color rgb="FF000000"/>
        <rFont val="Times New Roman"/>
      </rPr>
      <t xml:space="preserve">
</t>
    </r>
    <r>
      <rPr>
        <u/>
        <sz val="11"/>
        <color rgb="FF1155CC"/>
        <rFont val="Times New Roman"/>
      </rPr>
      <t>https://static.ewg.org/reports/2020/pfas-testing-report/EWG_PFAS-TW_Appendix_C06.pdf?_ga=2.44374509.815135581.1579791872-1565020647.1578497869</t>
    </r>
  </si>
  <si>
    <t>Camp W.G. Williams Water System: Distribution System</t>
  </si>
  <si>
    <t xml:space="preserve">Utah </t>
  </si>
  <si>
    <t xml:space="preserve">Buffdale, Utah County, Utah </t>
  </si>
  <si>
    <t xml:space="preserve">Firefighting foam used at the Camp W.G Williams Army National Guard Base </t>
  </si>
  <si>
    <t xml:space="preserve">Military - National Guard training site </t>
  </si>
  <si>
    <t>https://www.deseret.com/utah/2020/4/11/21204383/forever-chemicals-pfas-drinking-water-groundwater-contamination-military-bases-analysis</t>
  </si>
  <si>
    <r>
      <rPr>
        <sz val="11"/>
        <color rgb="FF000000"/>
        <rFont val="Times New Roman"/>
      </rPr>
      <t xml:space="preserve">Camp Williams Water System (2017): 
 -PFOS = 1.6 ppt 
 -PFOA = 3.4 ppt 
(EWG PFAS Military Contamination Sites, 2020) 
</t>
    </r>
    <r>
      <rPr>
        <u/>
        <sz val="11"/>
        <color rgb="FF1155CC"/>
        <rFont val="Times New Roman"/>
      </rPr>
      <t>https://www.ewg.org/interactive-maps/2020-military-pfas-sites/map/</t>
    </r>
  </si>
  <si>
    <t>5 ppt (2017)</t>
  </si>
  <si>
    <t xml:space="preserve">PFBS + PFBA + PFHpA + PFHxS + PFHxA + PFOS +PFOA + PFPeA + PFTeA = 29.59 ppt </t>
  </si>
  <si>
    <t xml:space="preserve">Though Freedom of Information Act requests, EWG obtained results of water testing conducted by the Department of Defense which showed PFAS in the drinking water of the Camp Williams National Guarf Base in 2017. </t>
  </si>
  <si>
    <t>https://deq.utah.gov/pollutants/per-and-polyfluoroakyl-substances-pfas</t>
  </si>
  <si>
    <t>https://drive.google.com/drive/u/0/folders/1xvvkuj9wEy756pvc-7pxsDoieSGEXK8m</t>
  </si>
  <si>
    <t>https://drive.google.com/drive/u/0/folders/1LPZKiDd1X8DeKmTUTzEmJXzOwVL2kg79</t>
  </si>
  <si>
    <t xml:space="preserve">Birch Hill Water System </t>
  </si>
  <si>
    <t>Stowe, Vermont</t>
  </si>
  <si>
    <t>https://vtdigger.org/2019/10/29/elevated-pfas-levels-detected-in-3-water-supplies/</t>
  </si>
  <si>
    <t>https://anrweb.vt.gov/DEC/DWGWP/license.aspx?Report=PFASData</t>
  </si>
  <si>
    <r>
      <rPr>
        <sz val="11"/>
        <color rgb="FF000000"/>
        <rFont val="Times New Roman"/>
      </rPr>
      <t xml:space="preserve">Birch Hill Water System [Sept 2019]:
 -PFOS = 28.1 ppt
 -PFOA = ND
(NH DEC, 10.30.2019 - PFAS Data)
</t>
    </r>
    <r>
      <rPr>
        <u/>
        <sz val="11"/>
        <color rgb="FF1155CC"/>
        <rFont val="Times New Roman"/>
      </rPr>
      <t>https://dec.vermont.gov/sites/dec/files/documents/PFAS%20Sampling%20Report%207.10.18%20FINAL.pdf</t>
    </r>
  </si>
  <si>
    <t>28.1 ppt</t>
  </si>
  <si>
    <t>Testing was done under Act 21 [S.49], signed into law in May 2019, which requires all public community water systems and all nontransient noncommunity water systems to conduct PFAS monitoring on or before December 1, 2019.
(Vermont ANR, June 2019 - PFAS Statewide Sampling Plan)</t>
  </si>
  <si>
    <r>
      <rPr>
        <sz val="11"/>
        <color rgb="FF000000"/>
        <rFont val="Times New Roman"/>
      </rPr>
      <t>The state is working with managers of the Birch Hill Water System to complete another sample, and the supplier has notified users of the initial elevated test results; If the average of the first and second PFAS samples are over 20 ppt, then the system has to issue “do not drink” notices and require treatment or a new drinking water source. (Gribkoff, 10.29.2019)
Since PFAS levels in the Mountainside Resort system do not meet the current NH advisory level of 20 ppt, no immediate follow up sampling is required; At the levels detected, the state requires annual sampling of the water system. (Vermont DEC - PFAS Water Quality Monitoring web page)</t>
    </r>
    <r>
      <rPr>
        <sz val="11"/>
        <color rgb="FF000000"/>
        <rFont val="Times New Roman"/>
      </rPr>
      <t xml:space="preserve">
</t>
    </r>
    <r>
      <rPr>
        <u/>
        <sz val="11"/>
        <color rgb="FF1155CC"/>
        <rFont val="Times New Roman"/>
      </rPr>
      <t>https://dec.vermont.gov/pfas</t>
    </r>
  </si>
  <si>
    <t>Depends on results of next round of testing</t>
  </si>
  <si>
    <t>https://drive.google.com/drive/u/0/folders/1osCjNiNAmfLuEwuh-E_KMWVfsi0dRzq8</t>
  </si>
  <si>
    <t>https://drive.google.com/drive/u/0/folders/1NCJy4jETZgYMOYdmBcb34MAZqG8cupsy</t>
  </si>
  <si>
    <t>Fiddlehead Condominiums</t>
  </si>
  <si>
    <t>Fayston, Vermont</t>
  </si>
  <si>
    <r>
      <rPr>
        <sz val="11"/>
        <color rgb="FF000000"/>
        <rFont val="Times New Roman"/>
      </rPr>
      <t>Fiddlehead Condominiums water system [Sept 2019]:
 -PFOS = 21.2 ppt
 -PFOA = 2.16 ppt
(NH DEC, 10.30.2019 - PFAS Data)</t>
    </r>
    <r>
      <rPr>
        <sz val="11"/>
        <color rgb="FF000000"/>
        <rFont val="Times New Roman"/>
      </rPr>
      <t xml:space="preserve">
</t>
    </r>
    <r>
      <rPr>
        <u/>
        <sz val="11"/>
        <color rgb="FF1155CC"/>
        <rFont val="Times New Roman"/>
      </rPr>
      <t>https://dec.vermont.gov/sites/dec/files/documents/PFAS%20Sampling%20Report%207.10.18%20FINAL.pdf</t>
    </r>
  </si>
  <si>
    <t>23.36 ppt</t>
  </si>
  <si>
    <r>
      <rPr>
        <sz val="11"/>
        <color rgb="FF000000"/>
        <rFont val="Times New Roman"/>
      </rPr>
      <t xml:space="preserve">The state is working with managers of the water supplier to complete another sample, and the supplier has notified users of the initial elevated test results. If the average of the first and second PFAS samples are over 20 ppt, then the system has to issue “do not drink” notices and require treatment or a new drinking water source. (Gribkoff, 10.29.2019)
</t>
    </r>
    <r>
      <rPr>
        <u/>
        <sz val="11"/>
        <color rgb="FF1155CC"/>
        <rFont val="Times New Roman"/>
      </rPr>
      <t>https://dec.vermont.gov/pfas</t>
    </r>
  </si>
  <si>
    <t>https://drive.google.com/drive/u/0/folders/1JK-lTLXIJkmH6NHFWtCdkdiU6tPbjlQS</t>
  </si>
  <si>
    <t>Killington Mountain School</t>
  </si>
  <si>
    <t>Killington, Vermont</t>
  </si>
  <si>
    <r>
      <rPr>
        <sz val="11"/>
        <color rgb="FF000000"/>
        <rFont val="Times New Roman"/>
      </rPr>
      <t>Killington Mountain School water system [Sept 2019]:
 -PFOS = 4.25 ppt
 -PFOA = 11.6 ppt
(NH DEC, 10.30.2019 - PFAS Data)</t>
    </r>
    <r>
      <rPr>
        <sz val="11"/>
        <color rgb="FF000000"/>
        <rFont val="Times New Roman"/>
      </rPr>
      <t xml:space="preserve">
</t>
    </r>
    <r>
      <rPr>
        <u/>
        <sz val="11"/>
        <color rgb="FF1155CC"/>
        <rFont val="Times New Roman"/>
      </rPr>
      <t>https://dec.vermont.gov/sites/dec/files/documents/PFAS%20Sampling%20Report%207.10.18%20FINAL.pdf</t>
    </r>
  </si>
  <si>
    <t>15.85 ppt</t>
  </si>
  <si>
    <r>
      <rPr>
        <sz val="11"/>
        <color rgb="FF000000"/>
        <rFont val="Times New Roman"/>
      </rPr>
      <t xml:space="preserve">The state is working with managers of the water supplier to complete another sample, and the supplier has notified users of the initial elevated test results. If the average of the first and second PFAS samples are over 20 ppt, then the system has to issue “do not drink” notices and require treatment or a new drinking water source. (Gribkoff, 10.29.2019)
</t>
    </r>
    <r>
      <rPr>
        <u/>
        <sz val="11"/>
        <color rgb="FF1155CC"/>
        <rFont val="Times New Roman"/>
      </rPr>
      <t>https://dec.vermont.gov/pfas</t>
    </r>
  </si>
  <si>
    <t>https://drive.google.com/drive/u/0/folders/1mPMjInpm8B6YlSMSV7gSwrgGlp40h_-m</t>
  </si>
  <si>
    <t>HZ, columns E, F</t>
  </si>
  <si>
    <t>Mountainside Resort</t>
  </si>
  <si>
    <r>
      <rPr>
        <sz val="11"/>
        <color rgb="FF000000"/>
        <rFont val="Times New Roman"/>
      </rPr>
      <t>Mountainside Resort water system [Sept 2019]:
 -PFOS = 6.99 ppt
 -PFOA = 7.96 ppt
(NH DEC, 10.30.2019 - PFAS Data)</t>
    </r>
    <r>
      <rPr>
        <sz val="11"/>
        <color rgb="FF000000"/>
        <rFont val="Times New Roman"/>
      </rPr>
      <t xml:space="preserve">
</t>
    </r>
    <r>
      <rPr>
        <u/>
        <sz val="11"/>
        <color rgb="FF1155CC"/>
        <rFont val="Times New Roman"/>
      </rPr>
      <t>https://dec.vermont.gov/sites/dec/files/documents/PFAS%20Sampling%20Report%207.10.18%20FINAL.pdf</t>
    </r>
  </si>
  <si>
    <t>HZ, column AE</t>
  </si>
  <si>
    <t>Pownal Water System</t>
  </si>
  <si>
    <t xml:space="preserve">Former Warren Wire plant, now owned by Mack Molding </t>
  </si>
  <si>
    <r>
      <rPr>
        <u/>
        <sz val="11"/>
        <color rgb="FF1155CC"/>
        <rFont val="Times New Roman"/>
      </rPr>
      <t>http://www.berkshireeagle.com/stories/vermont-will-test-pownal-wells-for-pfoa-contamination</t>
    </r>
    <r>
      <rPr>
        <sz val="11"/>
        <color rgb="FF000000"/>
        <rFont val="Times New Roman"/>
      </rPr>
      <t>,191787</t>
    </r>
  </si>
  <si>
    <t>Pownal municipal water system: 
 -PFOA = 26- 27 ppt
7 private wells: 
 -PFOA = 22.7- 66.2 ppt
12 private wells 
  -PFOA = &lt; 20 ppt
73 private wells: non detect
https://www.berkshireeagle.com/stories/vermont-will-test-pownal-wells-for-pfoa-contamination,191787</t>
  </si>
  <si>
    <t>[4/11/2017] = 94.79 ppt</t>
  </si>
  <si>
    <t>[4/11/2017] = 106.69 ppt</t>
  </si>
  <si>
    <r>
      <rPr>
        <sz val="11"/>
        <color rgb="FF000000"/>
        <rFont val="Times New Roman"/>
      </rPr>
      <t>Vermont ANR establish groundwater enforcement standard of 20ppt PFOA, 30ppt PFOS in 2016 emergency rule. Gov Shumlin initiates statewide testing (6.9.16). State senate approves bill requiring polluting parties (PFOA) to pay for remediation (2.15.17).</t>
    </r>
    <r>
      <rPr>
        <sz val="11"/>
        <color rgb="FF000000"/>
        <rFont val="Times New Roman"/>
      </rPr>
      <t xml:space="preserve">
</t>
    </r>
    <r>
      <rPr>
        <u/>
        <sz val="11"/>
        <color rgb="FF1155CC"/>
        <rFont val="Times New Roman"/>
      </rPr>
      <t>https://dec.vermont.gov/pfas</t>
    </r>
  </si>
  <si>
    <t xml:space="preserve">Unicorn Mgmt. hired by American Premier Underwriters of Cincinnati, company that assumed env. Liability for former factory site. Response includes well search, carbon filter system at current well, and bottled water was provided for affected residents. </t>
  </si>
  <si>
    <t>Pownal Fire District 2 hopes to drill new well on a Northwest Hill Road site that is part of the Pollert Farm property. Public info session held on 10.18.17.</t>
  </si>
  <si>
    <t>https://drive.google.com/drive/u/0/folders/1Nn7Gu4EqcoaJnB7FSTb6poqRQIeaNgtT</t>
  </si>
  <si>
    <t>Warren Elementary School</t>
  </si>
  <si>
    <t>Warren, Washington County, Vermont</t>
  </si>
  <si>
    <t>https://www.benningtonbanner.com/stories/elevated-pfas-levels-found-at-3-vt-schools,546051</t>
  </si>
  <si>
    <r>
      <rPr>
        <sz val="11"/>
        <color rgb="FF000000"/>
        <rFont val="Times New Roman"/>
      </rPr>
      <t xml:space="preserve">Warren Elementary drinking water:    
 -PFOA=8.1 ppt
 -PFOS=4.5 ppt
 -total PFAS=36.6 ppt </t>
    </r>
    <r>
      <rPr>
        <sz val="11"/>
        <color rgb="FF000000"/>
        <rFont val="Times New Roman"/>
      </rPr>
      <t xml:space="preserve">
</t>
    </r>
    <r>
      <rPr>
        <u/>
        <sz val="11"/>
        <color rgb="FF1155CC"/>
        <rFont val="Times New Roman"/>
      </rPr>
      <t>https://dec.vermont.gov/sites/dec/files/documents/PFAS%20Sampling%20Report%207.10.18%20FINAL.pdf</t>
    </r>
  </si>
  <si>
    <t xml:space="preserve">12.6 ppt </t>
  </si>
  <si>
    <t>https://drive.google.com/drive/u/0/folders/1A_UUVeoO5iIRnd8rGdU9nOzRU5MAewMf</t>
  </si>
  <si>
    <t>Windy Hollow MHP</t>
  </si>
  <si>
    <t>Castleton, Vermont</t>
  </si>
  <si>
    <r>
      <rPr>
        <sz val="11"/>
        <color rgb="FF000000"/>
        <rFont val="Times New Roman"/>
      </rPr>
      <t>Windy Hollow MHP water system [Sept 2019]:
 -PFOS = 5.17 ppt
 -PFOA = 9.22 ppt
(NH DEC, 10.30.2019 - PFAS Data)</t>
    </r>
    <r>
      <rPr>
        <sz val="11"/>
        <color rgb="FF000000"/>
        <rFont val="Times New Roman"/>
      </rPr>
      <t xml:space="preserve">
</t>
    </r>
    <r>
      <rPr>
        <u/>
        <sz val="11"/>
        <color rgb="FF1155CC"/>
        <rFont val="Times New Roman"/>
      </rPr>
      <t>https://dec.vermont.gov/sites/dec/files/documents/PFAS%20Sampling%20Report%207.10.18%20FINAL.pdf</t>
    </r>
  </si>
  <si>
    <t>14.39 ppt</t>
  </si>
  <si>
    <r>
      <rPr>
        <sz val="11"/>
        <color rgb="FF000000"/>
        <rFont val="Times New Roman"/>
      </rPr>
      <t xml:space="preserve">Since PFAS levels in the Willy Hollow system do not meet the current NH advisory level of 20 ppt, no immediate follow up sampling is required. At the levels detected, the state requires annual sampling of the water system. (Vermont DEC - PFAS Water Quality Monitoring web page)
</t>
    </r>
    <r>
      <rPr>
        <u/>
        <sz val="11"/>
        <color rgb="FF1155CC"/>
        <rFont val="Times New Roman"/>
      </rPr>
      <t>https://dec.vermont.gov/pfas</t>
    </r>
  </si>
  <si>
    <t>https://drive.google.com/drive/u/0/folders/1OJY7nQCiiCGYJbWEn3_9pzmNY-O5KMPL</t>
  </si>
  <si>
    <t xml:space="preserve">Prince William County Service Authority  - Wast End Service Area </t>
  </si>
  <si>
    <t xml:space="preserve">Virginia </t>
  </si>
  <si>
    <t xml:space="preserve">Prince William County, Virginia </t>
  </si>
  <si>
    <t>https://www.deq.virginia.gov/ConnectWithDEQ/EnvironmentalInformation/PFAS.aspx</t>
  </si>
  <si>
    <t>https://drive.google.com/drive/u/0/folders/17PN5p4lRsEeAOLsEaFm66FtvbNbrMiOE</t>
  </si>
  <si>
    <t>JZ *No new information found as of this date</t>
  </si>
  <si>
    <t xml:space="preserve">Washington County Service Authority </t>
  </si>
  <si>
    <t xml:space="preserve">Washington County, Virginia </t>
  </si>
  <si>
    <r>
      <rPr>
        <sz val="11"/>
        <color rgb="FF000000"/>
        <rFont val="Times New Roman"/>
      </rPr>
      <t>Washington County Service Authority [2014]
 -PFOA = ND-22.2 ppt
(UCMR3, 2015)</t>
    </r>
    <r>
      <rPr>
        <sz val="11"/>
        <color rgb="FF000000"/>
        <rFont val="Times New Roman"/>
      </rPr>
      <t xml:space="preserve">
</t>
    </r>
    <r>
      <rPr>
        <u/>
        <sz val="11"/>
        <color rgb="FF1155CC"/>
        <rFont val="Times New Roman"/>
      </rPr>
      <t xml:space="preserve">https://www.epa.gov/dwucmr/occurrence-data-unregulated-contaminant-monitoring-rule#4
</t>
    </r>
  </si>
  <si>
    <t xml:space="preserve">22.2 ppt </t>
  </si>
  <si>
    <t xml:space="preserve">7 samples taken in 2013 (all ND); 4 samples taken in 2014 with 1 detection of 22.0 ppt </t>
  </si>
  <si>
    <t xml:space="preserve">City of Airway Heights Municipal Water Supply </t>
  </si>
  <si>
    <t xml:space="preserve">Washington </t>
  </si>
  <si>
    <t>Airway Heights, Spokane County, Washington</t>
  </si>
  <si>
    <t xml:space="preserve">AFF used at the Fairchild Air Force Base </t>
  </si>
  <si>
    <t>https://www.atsdr.cdc.gov/pfas/communities/Spokane-County-WA.html</t>
  </si>
  <si>
    <r>
      <rPr>
        <sz val="11"/>
        <color rgb="FF000000"/>
        <rFont val="Times New Roman"/>
      </rPr>
      <t xml:space="preserve">City of Airway Heights Drinking Water [May 2017]: 
 -3 of 4 wells test positive for PFAS contamination
 -Well 1 Total PFAS: 1,400 ppt 
 -Well 4 Total PFAS: 1,400 ppt 
 -Parkwest (backup well): ND
(AWWA - Kevin Anderson, 2019)
</t>
    </r>
    <r>
      <rPr>
        <u/>
        <sz val="11"/>
        <color rgb="FF1155CC"/>
        <rFont val="Times New Roman"/>
      </rPr>
      <t>https://www.atsdr.cdc.gov/pfas/communities/Spokane-County-WA.html</t>
    </r>
  </si>
  <si>
    <t xml:space="preserve">Air Force </t>
  </si>
  <si>
    <r>
      <rPr>
        <sz val="11"/>
        <color rgb="FF000000"/>
        <rFont val="Times New Roman"/>
      </rPr>
      <t xml:space="preserve">April 2020- The Washington State Department of Corrections filed a lawsuit against the federal government for the contamination of food used to feed inmates by PFOS chemicials. The suit is seeking for the Air Force to payout $2.4 million in damages to the Washington DOC (Sarles, 2020).
</t>
    </r>
    <r>
      <rPr>
        <u/>
        <sz val="11"/>
        <color rgb="FF1155CC"/>
        <rFont val="Times New Roman"/>
      </rPr>
      <t>https://www.doh.wa.gov/CommunityandEnvironment/Contaminants/PFAS</t>
    </r>
  </si>
  <si>
    <t>https://drive.google.com/drive/u/0/folders/1f8qvPi8mCV_9UK6MzVrnzLybaxTwHPZf</t>
  </si>
  <si>
    <t xml:space="preserve">City of Dupont Water System </t>
  </si>
  <si>
    <t xml:space="preserve">City of Dupont, Pierce County, Washington </t>
  </si>
  <si>
    <r>
      <rPr>
        <sz val="11"/>
        <color rgb="FF000000"/>
        <rFont val="Times New Roman"/>
      </rPr>
      <t xml:space="preserve">City of Dupont Water System [2014]: 
 -PFOA = detections of 24, 27 &amp; 30 ppt 
(UCMR3, 2015)
</t>
    </r>
    <r>
      <rPr>
        <u/>
        <sz val="11"/>
        <color rgb="FF1155CC"/>
        <rFont val="Times New Roman"/>
      </rPr>
      <t>https://www.epa.gov/dwucmr/occurrence-data-unregulated-contaminant-monitoring-rule#4</t>
    </r>
  </si>
  <si>
    <t xml:space="preserve">Fort Lewis Water- Cantonment Water System </t>
  </si>
  <si>
    <t>Fort Lewis, Pierce County, Washington</t>
  </si>
  <si>
    <t>Firefighting foam used at McChord Air Force Base and Fort Lewis (joint base).</t>
  </si>
  <si>
    <t>https://www.ewg.org/testimony-official-correspondence/tests-find-high-levels-toxic-forever-chemicals-drinking-water</t>
  </si>
  <si>
    <r>
      <rPr>
        <sz val="11"/>
        <color rgb="FF000000"/>
        <rFont val="Times New Roman"/>
      </rPr>
      <t xml:space="preserve">Fort Lewis Water- Cantonment Water System [2014]
 -PFOA = ND-51.1 ppt 
(UCMR3, 2015)
</t>
    </r>
    <r>
      <rPr>
        <u/>
        <sz val="11"/>
        <color rgb="FF1155CC"/>
        <rFont val="Times New Roman"/>
      </rPr>
      <t>https://www.epa.gov/dwucmr/occurrence-data-unregulated-contaminant-monitoring-rule#4</t>
    </r>
  </si>
  <si>
    <t xml:space="preserve">51.1 ppt </t>
  </si>
  <si>
    <t>PFOA: 8 samples taken in 2014 with 1 detection of 51.1 ppt; 8 samples taken in 2015 (all ND)
PFHpA: 8 samples taken in 2014 with 1 detection of 12.7 ppt; 8 samples taken in 2015 (all ND)</t>
  </si>
  <si>
    <t>JZ columns E, G, H, source: https://www.ewg.org/testimony-official-correspondence/tests-find-high-levels-toxic-forever-chemicals-drinking-water</t>
  </si>
  <si>
    <t xml:space="preserve">Issaquah Water System </t>
  </si>
  <si>
    <t xml:space="preserve">Issaquah, King County Washington </t>
  </si>
  <si>
    <t>Traced back to Eastside Fire and Rescue and use of fire fighting foams.</t>
  </si>
  <si>
    <t>Fire fighting base</t>
  </si>
  <si>
    <t>https://sammamish.news/2016/09/09/drinking-water-contamination-traced-to-efr-issaquah-says/, https://patch.com/washington/sammamish/study-shows-firefighting-foam-contamination-issaquah</t>
  </si>
  <si>
    <r>
      <rPr>
        <sz val="11"/>
        <color rgb="FF000000"/>
        <rFont val="Times New Roman"/>
      </rPr>
      <t xml:space="preserve">Issaquah Water System  [2013-2014]
 -PFOA = ND-21.5 ppt 
 -PFOS = ND-600 ppt 
(UCMR3, 2015)
Issaquah Water System [2017]:
 -PFOA = 9.3 ppt 
 -PFOS = 315 ppt 
(EWG Tapwater Database, 2020)
</t>
    </r>
    <r>
      <rPr>
        <u/>
        <sz val="11"/>
        <color rgb="FF1155CC"/>
        <rFont val="Times New Roman"/>
      </rPr>
      <t>https://static.ewg.org/reports/2020/pfas-testing-report/EWG_PFAS-TW_Appendix_C06.pdf?_ga=2.44374509.815135581.1579791872-1565020647.1578497869</t>
    </r>
  </si>
  <si>
    <t>[2017] = 324.3 ppt</t>
  </si>
  <si>
    <t xml:space="preserve">PFOA: 4 samples taken in 2013 with 1 detection of 21.5 ppt; 4 samples taken in 2014 with 1 detection of 20 ppt; 1 sample taken in 2017 with a detection of 9.3 ppt 
PFOS: 4 samples taken in 2013 with 1 detection of 600 ppt; 4 samples taken in 2014 with 1 detection of 514 ppt; 1 sample taken in 2017 with a detection of 315 ppt 
PFHpA: 4 samples taken in 2013 with 1 detection of 25.8 ppt; 4 samples taken in 2014 with 1 detection of 23.4 ppt 
PFHxS: 4 samples taken in 2013 with 1 detection of 241 ppt; 4 samples taken in 2014 with 1 detection of 201 ppt 
PFNA: 4 samples taken in 2013 with 1 detection of 28 ppt, 4 detections taken in 2014 with 1 detection of 26.6; 1 sample taken in 2017 with a detection of 109 ppt </t>
  </si>
  <si>
    <t>JZ columns E, G, H, source: https://sammamish.news/2016/09/09/drinking-water-contamination-traced-to-efr-issaquah-says/, https://patch.com/washington/sammamish/study-shows-firefighting-foam-contamination-issaquah</t>
  </si>
  <si>
    <t xml:space="preserve">Seattle Public Utilities </t>
  </si>
  <si>
    <t xml:space="preserve">Seattle, King County, Washington </t>
  </si>
  <si>
    <t>HZ, column E, F, *No new information found at this date</t>
  </si>
  <si>
    <t>Lakewood Water District</t>
  </si>
  <si>
    <t>Lakewood, Washington</t>
  </si>
  <si>
    <t>City of Martinsburg Public Water System</t>
  </si>
  <si>
    <t>Firefighting foam used at Shepherd Field ANGB / Eastern West Virginia Regional Airport</t>
  </si>
  <si>
    <t>City of Martinsburg PWS, Big Springs well [2014-2016]:
 -PFOA = ND-45.9 ppt
 -PFOS = ND-114 ppt
(National Guard Bureau, 9.9.2016)</t>
  </si>
  <si>
    <t xml:space="preserve">159.9 ppt </t>
  </si>
  <si>
    <t>https://drive.google.com/drive/u/0/folders/16iV_-9lbMs4TxHAcz61bqDOZrK0MpYsR</t>
  </si>
  <si>
    <t>City of Vienna Water System</t>
  </si>
  <si>
    <t>Vienna, West Virginia</t>
  </si>
  <si>
    <t>http://www.newsandsentinel.com/news/local-news/2016/05/new-c8-health-advisory-set/</t>
  </si>
  <si>
    <r>
      <rPr>
        <sz val="11"/>
        <color rgb="FF000000"/>
        <rFont val="Times New Roman"/>
      </rPr>
      <t>City of Vienna Water System [2015]:
 -PFOA: 67.4-129 ppt 
(UCMR3, 2015)</t>
    </r>
    <r>
      <rPr>
        <sz val="11"/>
        <color rgb="FF000000"/>
        <rFont val="Times New Roman"/>
      </rPr>
      <t xml:space="preserve">
</t>
    </r>
    <r>
      <rPr>
        <u/>
        <sz val="11"/>
        <color rgb="FF1155CC"/>
        <rFont val="Times New Roman"/>
      </rPr>
      <t>https://www.epa.gov/dwucmr/occurrence-data-unregulated-contaminant-monitoring-rule#4</t>
    </r>
  </si>
  <si>
    <t>203 ppt [2015]
(UCMR3)</t>
  </si>
  <si>
    <t xml:space="preserve">Vienna public water systems were tested when the EPA LHA was updated to 70 ppt, and was found to exceed this limit. </t>
  </si>
  <si>
    <t>Chemours will install activated carbon filters to eliminate traces of PFOA, also known as perfluorooctanoic acid, from the water supply in Vienna. After the EPA disclosed the new 2016 health guidelines, the Vienna Water Department advised residents not to drink city water. In February 2016, tests paid for by the city of Vienna found five of its wells had PFOA levels just above 100 ppt. Investigations revealed that more than 1.7 million pounds of PFOA had been released into the region's water, soil and air between 1951 and 2003 (Mordock 05.24.2016).</t>
  </si>
  <si>
    <t>Rob Billott's class action lawsuit against DuPont on behalf of persons in the Parkersburg regional area affected by PFOA water contamination was certified on November 23, 2004. The settlement provided $70 million for a health and education project for the benefit of class members, and mandated that DuPont pay for the installation of state-of-the-art water treatment technology for the six identified water districts and private wells to clean PFOA in the water supply to the lowest practicable levels. In addition, DuPont was forced to pay more than $30 million to fund a health study, utilizing a panel of three highly credentialed epidemiologists, to determine whether there are any probable links between PFOA exposure and adverse health effects in humans. The C8 Science Panel conclusively linked PFOA exposure to six human diseases which were finalized to the court by agreement of the parties as of January 28, 2013. Based on the probable link findings of the C8 Science Panel, DuPont is required to make up to $235 million in funds available for the medical monitoring of class members. Medical monitoring in that context means testing to detect the presence of, or likely beginning of, any PFOA linked diseases. Funding under this program is only provided for testing-not treatment. Class member rights to pursue claims for treatment expenses (and other losses) related to PFOA linked diseases were preserved separately under the 2005 class action settlement (Blake N.D.)</t>
  </si>
  <si>
    <t>DuPont agreed to pay $343 million for medical tests and to remove the chemical from the water, Chemours will pay $6 million to remove PFOA from Vienna's water supply (Blake N.D.)</t>
  </si>
  <si>
    <t>Vienna is a suburb outside of Parkersburg, WV, affected by the same contamination source.</t>
  </si>
  <si>
    <t>https://cumulis.epa.gov/supercpad/SiteProfiles/index.cfm?fuseaction=second.cleanup&amp;id=0304759</t>
  </si>
  <si>
    <t>No; though some residents may have been able to partake in Parkersburg C8 study</t>
  </si>
  <si>
    <t>Yes; DuPont required to pay for bottled water and/or water treatment infrastructure (Blake N.D.); bottled water began being distributed in 2016 (Board 10.21.2016)</t>
  </si>
  <si>
    <t>Vienna Mayor Randy Rapp stated: “Up until the EPA lowered the standard, it really wasn’t an issue for us. Once they lowered the standard, then it became a problem.” (Board 10.21.2016)</t>
  </si>
  <si>
    <t>https://drive.google.com/drive/u/0/folders/1XN6Ijpf0y25wNz458PemaL2-QcbkSE9n</t>
  </si>
  <si>
    <t>Parkersburg Utility Board Water System</t>
  </si>
  <si>
    <t xml:space="preserve">West Virginia </t>
  </si>
  <si>
    <t xml:space="preserve">City of Parkersburg, Wood County, West Virginia </t>
  </si>
  <si>
    <t xml:space="preserve">Industry/Manifacturing </t>
  </si>
  <si>
    <t>https://www.ehn.org/dupont-c8-parkersburg-2644262065.html?rebelltitem=6#rebelltitem6</t>
  </si>
  <si>
    <r>
      <rPr>
        <sz val="11"/>
        <color rgb="FF000000"/>
        <rFont val="Times New Roman"/>
      </rPr>
      <t xml:space="preserve">Parkersburg Utility Board Water System [2014]:
 -PFOA = 41.2- 63.1 ppt
(UCMR3, 2015)
</t>
    </r>
    <r>
      <rPr>
        <u/>
        <sz val="11"/>
        <color rgb="FF1155CC"/>
        <rFont val="Times New Roman"/>
      </rPr>
      <t>https://www.epa.gov/dwucmr/occurrence-data-unregulated-contaminant-monitoring-rule#4</t>
    </r>
    <r>
      <rPr>
        <sz val="11"/>
        <color rgb="FF000000"/>
        <rFont val="Times New Roman"/>
      </rPr>
      <t xml:space="preserve">
Parkersburg Utility Board Water System [2017]:
 -PFOA = 19.3 ppt-29.0 ppt 
(EWG Tapwater Database, 2017)
</t>
    </r>
  </si>
  <si>
    <t xml:space="preserve">[2017] = 29 ppt </t>
  </si>
  <si>
    <t xml:space="preserve">La Crosse Waterworks </t>
  </si>
  <si>
    <t xml:space="preserve">City of La Crosse, La Crosse County, Wisconsin </t>
  </si>
  <si>
    <t xml:space="preserve">Firefighting foam used at La Crosse Airport, in addition to the use in La Crosse Fire department. </t>
  </si>
  <si>
    <t>Fire department, Airport</t>
  </si>
  <si>
    <t>https://wxow.com/2019/12/31/digging-deeper-la-crosse-well-contamination/</t>
  </si>
  <si>
    <r>
      <rPr>
        <sz val="11"/>
        <color rgb="FF000000"/>
        <rFont val="Times New Roman"/>
      </rPr>
      <t>La Crosse Waterworks [2014]:
 -PFOS = ND-140 ppt 
(UCMR3, 2015)</t>
    </r>
    <r>
      <rPr>
        <sz val="11"/>
        <color rgb="FF000000"/>
        <rFont val="Times New Roman"/>
      </rPr>
      <t xml:space="preserve">
</t>
    </r>
    <r>
      <rPr>
        <u/>
        <sz val="11"/>
        <color rgb="FF1155CC"/>
        <rFont val="Times New Roman"/>
      </rPr>
      <t>https://www.epa.gov/dwucmr/occurrence-data-unregulated-contaminant-monitoring-rule#4</t>
    </r>
  </si>
  <si>
    <t>https://dnr.wi.gov/topic/Contaminants/PFAS.html</t>
  </si>
  <si>
    <t>PFOS: 22 samples taken in 2014 with 2 detections, results ranging ND-140 ppt 
PFHxS: 22 samples taken in 2014 with 1 detection of 32 ppt; 4 samples taken in 2015 (all ND)</t>
  </si>
  <si>
    <t>Citizens for Safe Water Around Badger</t>
  </si>
  <si>
    <t>https://drive.google.com/drive/u/0/folders/1rkDts3CPYRaH5-0aNBmHrEFwgSKby3HR</t>
  </si>
  <si>
    <t>HZ column X</t>
  </si>
  <si>
    <t>Madison</t>
  </si>
  <si>
    <t>https://www.cityofmadison.com/water/documents/PFAS%202019%20testing.pdf</t>
  </si>
  <si>
    <t>[10/21/2019] = 12 ppt
(City of Madison, 10.21.2019)</t>
  </si>
  <si>
    <t>[10/21/2019] = 57.2 ppt
(City of Madison, 10.21.2019)</t>
  </si>
  <si>
    <t>https://www.cityofmadison.com/water/water-quality/water-quality-testing/perfluorinated-compounds/pfas-water-quality-testing-results-2019</t>
  </si>
  <si>
    <t>https://drive.google.com/drive/u/0/folders/1jJQ9yj0v4F-uS3q-WO91RAcoKlPt6Y1z</t>
  </si>
  <si>
    <t xml:space="preserve">Marinette Private Wells </t>
  </si>
  <si>
    <t>Marinette, Marinette County, Wisconsin</t>
  </si>
  <si>
    <t xml:space="preserve">AFFF used at the Tyco Fire Products training center </t>
  </si>
  <si>
    <t xml:space="preserve">Industry/Manufacturing </t>
  </si>
  <si>
    <t>https://www.wpr.org/residents-concerned-about-pfas-contamination-farm-fields-marinette-peshtigo-area</t>
  </si>
  <si>
    <t>https://drive.google.com/drive/u/0/folders/1zA5-WWTkQ11C6v0VJf1luLd1tPZc7T7b</t>
  </si>
  <si>
    <t>HZ</t>
  </si>
  <si>
    <t>Rhinelander Water &amp; Wastewater Utility (RW&amp;WU)</t>
  </si>
  <si>
    <t>Rhinelander, Wisconsin</t>
  </si>
  <si>
    <r>
      <rPr>
        <sz val="11"/>
        <color rgb="FF000000"/>
        <rFont val="Times New Roman"/>
      </rPr>
      <t xml:space="preserve">RW&amp;WU public water system, Well #7 [May 2019]:
 -PFOA = 25.2 ppt
 -PFOS = 79.6 ppt
(City of Rhineland - Sample Results for PFAS at RW&amp;W)
RW&amp;WU, treated drinking water [June 2019]:
 -PFOA = 4.61 - 6.67 ppt
 -PFOS = detected, but ppt not reported
(City of Rhineland - Sample Results for PFAS at RW&amp;W)
</t>
    </r>
    <r>
      <rPr>
        <u/>
        <sz val="11"/>
        <color rgb="FF1155CC"/>
        <rFont val="Times New Roman"/>
      </rPr>
      <t>https://www.wxpr.org/sites/wxpr/files/well_8_updated_1-9-20.pdf</t>
    </r>
  </si>
  <si>
    <t>Total PFAS in well #7 = 104.8 ppt</t>
  </si>
  <si>
    <t>First detected PFHxS in well #7 under UCMR3 in 2013, but no public notification or media coverage, probably because PFOA/PFOA not detected above reporting limit. State and local agencies notified the public in summer of 2019 after additional testing found PFOA/PFOS above 70 ppt.</t>
  </si>
  <si>
    <r>
      <rPr>
        <sz val="11"/>
        <color rgb="FF000000"/>
        <rFont val="Times New Roman"/>
      </rPr>
      <t xml:space="preserve">In July 2019, the DNR requested that 125 municipal wastewater treatment facilities sample their influent and effluent for PFAS compounds to gain a better understanding of how and where PFAS contaminants could be entering the air, land and waters of the state. POTWs with sampling results above the screening levels can proactively work to identify sources within their collection system and develop pretreatment or source reduction strategies to reduce or eliminate the PFAS discharge.
The DNR's Water Quality Program, in cooperation with the Fisheries Management Program and other partners, is conducting a statewide monitoring project to sample fish tissue and water chemistry at select sites around the state near known or probable sources of PFAS. This project will help develop a baseline of PFAS contamination within the state, help to identify action areas and provide the necessary data for the appropriate response.
In summer 2019, DNR collected water chemistry and fish tissue samples from six waterbodies near known or suspected PFAS contamination sites. The sites included fire suppression training grounds; water wells where PFAS had previously been detected; and two locations where elevated fish tissue levels had previously been found (Wisconsin DNR - Water quality PFAs Initiatives).
Since the water contamination had been discovered, the wells were being tested for PFAS on a monthly basis. As of the week of June 12, 2020, testing has changed the testing to occur on a bimonthly basis (Krall, 2020).
</t>
    </r>
    <r>
      <rPr>
        <u/>
        <sz val="11"/>
        <color rgb="FF1155CC"/>
        <rFont val="Times New Roman"/>
      </rPr>
      <t>https://dnr.wi.gov/topic/Contaminants/PFAS.html</t>
    </r>
  </si>
  <si>
    <t>https://dnr.wi.gov/topic/Contaminants/WaterQuality.html
http://bit.ly/HodagWater</t>
  </si>
  <si>
    <t>https://drive.google.com/drive/folders/1FxONfiPuBBDtcSVnXmLwfV9viPrqPT99</t>
  </si>
  <si>
    <t>LB, additions to column Q</t>
  </si>
  <si>
    <t xml:space="preserve">West Bend Waterworks </t>
  </si>
  <si>
    <t xml:space="preserve">Wisconsin </t>
  </si>
  <si>
    <t xml:space="preserve">City of West Bend, Washginton County, Wisconsin </t>
  </si>
  <si>
    <r>
      <rPr>
        <sz val="11"/>
        <color rgb="FF000000"/>
        <rFont val="Times New Roman"/>
      </rPr>
      <t>West Bend Waterworks [2014]:
 -PFOA = ND-43.2 ppt 
(UCMR3, 2015)</t>
    </r>
    <r>
      <rPr>
        <sz val="11"/>
        <color rgb="FF000000"/>
        <rFont val="Times New Roman"/>
      </rPr>
      <t xml:space="preserve">
</t>
    </r>
    <r>
      <rPr>
        <u/>
        <sz val="11"/>
        <color rgb="FF1155CC"/>
        <rFont val="Times New Roman"/>
      </rPr>
      <t>https://www.epa.gov/dwucmr/occurrence-data-unregulated-contaminant-monitoring-rule#4</t>
    </r>
  </si>
  <si>
    <t xml:space="preserve">43.2 ppt </t>
  </si>
  <si>
    <t xml:space="preserve">PFOA: 14 samples taken in 2014 with 3 detections, results ranging ND-43.2 ppt </t>
  </si>
  <si>
    <t>https://drive.google.com/drive/u/0/folders/1w7V_EGUJ7kOMe2Hh6diq1C4Y7nNeSWxc</t>
  </si>
  <si>
    <t>HZ column E, F</t>
  </si>
  <si>
    <t xml:space="preserve">D.C. Water and Sewer Authority </t>
  </si>
  <si>
    <t>Washington, D.C.</t>
  </si>
  <si>
    <r>
      <rPr>
        <sz val="11"/>
        <rFont val="Times New Roman"/>
      </rPr>
      <t>D.C. Water and Sewer Authority [2019]:
 -PFOS = 3.3 ppt 
 -PFOA = 3 ppt 
(EWG Tapwater Appendix, 2020)</t>
    </r>
    <r>
      <rPr>
        <sz val="11"/>
        <color rgb="FF000000"/>
        <rFont val="Times New Roman"/>
      </rPr>
      <t xml:space="preserve">
</t>
    </r>
    <r>
      <rPr>
        <u/>
        <sz val="11"/>
        <color rgb="FF1155CC"/>
        <rFont val="Times New Roman"/>
      </rPr>
      <t>https://static.ewg.org/reports/2020/pfas-testing-report/EWG_PFAS-TW_Appendix_C06.pdf?_ga=2.44374509.815135581.1579791872-1565020647.1578497869</t>
    </r>
  </si>
  <si>
    <t>Minnich Manufacturing</t>
  </si>
  <si>
    <t>Mansfield, Ohio</t>
  </si>
  <si>
    <t>Possum Elementary School North Pws</t>
  </si>
  <si>
    <t>United Local Elementary</t>
  </si>
  <si>
    <t>Hanoverton, Ohio</t>
  </si>
  <si>
    <t>Stimmel Properties Llc</t>
  </si>
  <si>
    <t>Columbus, Ohio</t>
  </si>
  <si>
    <t>Hexpol Compounding - Burton Pws</t>
  </si>
  <si>
    <t>Burton, Ohio</t>
  </si>
  <si>
    <t>Gurney Elementary School</t>
  </si>
  <si>
    <t>Chagrin Falls, Ohio</t>
  </si>
  <si>
    <t>Papillion Enrichment Center Ii Pws</t>
  </si>
  <si>
    <t>Chesterland, Ohio</t>
  </si>
  <si>
    <t>Valley Presbyterian Church &amp; Preschool</t>
  </si>
  <si>
    <t>Mcdonalds Restaurant - Bainbridge Pws</t>
  </si>
  <si>
    <t>West Geauga Plaza-East</t>
  </si>
  <si>
    <t>Bainbridge Township, Ohio</t>
  </si>
  <si>
    <t>Chester Square Plaza</t>
  </si>
  <si>
    <t>Painesville, Ohio</t>
  </si>
  <si>
    <t>West Geauga Plaza-Main</t>
  </si>
  <si>
    <t>Bainbridge Twp, Ohio</t>
  </si>
  <si>
    <t>Chester Town Center Pws</t>
  </si>
  <si>
    <t>Mangia Inc.</t>
  </si>
  <si>
    <t>Newbury, Ohio</t>
  </si>
  <si>
    <t>Miss Pats Day Care 3/Foot Steps Pws</t>
  </si>
  <si>
    <t>Int Culinary Arts Sciences Inst (Icasi)</t>
  </si>
  <si>
    <t>Campbell Soup Supply Co</t>
  </si>
  <si>
    <t>Napoleon, Ohio</t>
  </si>
  <si>
    <t>Eagle Wings Academy Inc. Pws</t>
  </si>
  <si>
    <t>Aullwood Farm Discovery Center</t>
  </si>
  <si>
    <t>Fluor-B And W Portsmouth</t>
  </si>
  <si>
    <t>Piketon, Ohio</t>
  </si>
  <si>
    <t>Carmeuse Lime - Maple Grove Operations</t>
  </si>
  <si>
    <t>Bettsville, Ohio</t>
  </si>
  <si>
    <t>Greif Packaging, Llc</t>
  </si>
  <si>
    <t>Massillon, Ohio</t>
  </si>
  <si>
    <t>New Franklin City Hall Pws</t>
  </si>
  <si>
    <t>New Franklin, Ohio</t>
  </si>
  <si>
    <t>Farmer Boy Restaurant</t>
  </si>
  <si>
    <t>Akron, Ohio</t>
  </si>
  <si>
    <t>Manchester Umc Here For You Preschool</t>
  </si>
  <si>
    <t>Mahoning Valley Sanitary District</t>
  </si>
  <si>
    <t>Youngstown, Ohio</t>
  </si>
  <si>
    <t>Progressive Foam Technologies Pws</t>
  </si>
  <si>
    <t>Beach City, Ohio</t>
  </si>
  <si>
    <t>Kings Island Pws</t>
  </si>
  <si>
    <t>Kings Island, Ohio</t>
  </si>
  <si>
    <t>Wayne County Engineers Office Pws</t>
  </si>
  <si>
    <t>Wooster, Ohio</t>
  </si>
  <si>
    <t>Stahl, A Scott Fetzer Co</t>
  </si>
  <si>
    <t>Barnesville</t>
  </si>
  <si>
    <t>Barnesville, Ohio</t>
  </si>
  <si>
    <t>Belmont Public Water System</t>
  </si>
  <si>
    <t>Belmont, Ohio</t>
  </si>
  <si>
    <t>Bridgeport Public Water System</t>
  </si>
  <si>
    <t>Bridgeport, Ohio</t>
  </si>
  <si>
    <t>Powhatan Point Public Water System</t>
  </si>
  <si>
    <t>Powhatan Point, Ohio</t>
  </si>
  <si>
    <t>St. Clairsville City Pws</t>
  </si>
  <si>
    <t>St.Clairsville, Ohio</t>
  </si>
  <si>
    <t>Shadyside Public Water System</t>
  </si>
  <si>
    <t>Shadyside, Ohio</t>
  </si>
  <si>
    <t>Brown County Rural Water</t>
  </si>
  <si>
    <t>Ripley, Ohio</t>
  </si>
  <si>
    <t>Middletown City Pws</t>
  </si>
  <si>
    <t>Middletown, Ohio</t>
  </si>
  <si>
    <t>Oxford City Pws</t>
  </si>
  <si>
    <t>Oxford, Ohio</t>
  </si>
  <si>
    <t>Urbana City Pws</t>
  </si>
  <si>
    <t>Urbana, Ohio</t>
  </si>
  <si>
    <t>New Carlisle City Pws</t>
  </si>
  <si>
    <t>New Carlisle, Ohio</t>
  </si>
  <si>
    <t>Loveland City Pws</t>
  </si>
  <si>
    <t>Loveland, Ohio</t>
  </si>
  <si>
    <t>Milford City Pws</t>
  </si>
  <si>
    <t>Milford, Ohio</t>
  </si>
  <si>
    <t>New Richmond Village Pws</t>
  </si>
  <si>
    <t>New Richmond, Ohio</t>
  </si>
  <si>
    <t>Wilmington City Pws</t>
  </si>
  <si>
    <t>Wilmington, Ohio</t>
  </si>
  <si>
    <t>Berea City Pws</t>
  </si>
  <si>
    <t>Berea, Ohio</t>
  </si>
  <si>
    <t>New Madison Village Pws</t>
  </si>
  <si>
    <t>New Madison, Ohio</t>
  </si>
  <si>
    <t>Westerville City Pws</t>
  </si>
  <si>
    <t>Westerville, Ohio</t>
  </si>
  <si>
    <t>Wauseon City</t>
  </si>
  <si>
    <t>Wauseon, Ohio</t>
  </si>
  <si>
    <t>Gallia Co Rural Water Association</t>
  </si>
  <si>
    <t>Gallipolis, Ohio</t>
  </si>
  <si>
    <t>Gallipolis  Pws</t>
  </si>
  <si>
    <t>Holly Hill Health Care Residence</t>
  </si>
  <si>
    <t>Laurel Springs Water Co.</t>
  </si>
  <si>
    <t>Cleveland, Ohio</t>
  </si>
  <si>
    <t>Fairborn Public Water System</t>
  </si>
  <si>
    <t>Fairborn, Ohio</t>
  </si>
  <si>
    <t>Bellbrook Water Works</t>
  </si>
  <si>
    <t>Bellbrook, Ohio</t>
  </si>
  <si>
    <t>Wright-Patterson Afb Area B Pws</t>
  </si>
  <si>
    <t>Wright Patterson Afb, Ohio</t>
  </si>
  <si>
    <t>Wright-Patterson Afb Area A Pws</t>
  </si>
  <si>
    <t>Cambridge, City Of</t>
  </si>
  <si>
    <t>Cambridge, Ohio</t>
  </si>
  <si>
    <t>Indian Hill City Pws</t>
  </si>
  <si>
    <t>Cincinnati, Ohio</t>
  </si>
  <si>
    <t>Napoleon City</t>
  </si>
  <si>
    <t>Yorkville Village Pws</t>
  </si>
  <si>
    <t>Yorkville, Ohio</t>
  </si>
  <si>
    <t>Ironton  Pws</t>
  </si>
  <si>
    <t>Ironton, Ohio</t>
  </si>
  <si>
    <t>South Point Village</t>
  </si>
  <si>
    <t>South Point, Ohio</t>
  </si>
  <si>
    <t>Indian Lake Rehabilation Center</t>
  </si>
  <si>
    <t>Lakeview, Ohio</t>
  </si>
  <si>
    <t>Arrowhead Lake Mhp</t>
  </si>
  <si>
    <t>Los Angeles, Ohio</t>
  </si>
  <si>
    <t>Campbell City Pws</t>
  </si>
  <si>
    <t>Campbell, Ohio</t>
  </si>
  <si>
    <t>La Rue Village</t>
  </si>
  <si>
    <t>La Rue, Ohio</t>
  </si>
  <si>
    <t>Middleport Village Pws</t>
  </si>
  <si>
    <t>Middleport, Ohio</t>
  </si>
  <si>
    <t>Racine Village Pws</t>
  </si>
  <si>
    <t>Racine, Ohio</t>
  </si>
  <si>
    <t>Syracuse Village Pws</t>
  </si>
  <si>
    <t>Syracuse, Ohio</t>
  </si>
  <si>
    <t>Tupper Plains/Chester Water District</t>
  </si>
  <si>
    <t>Reedsville, Ohio</t>
  </si>
  <si>
    <t>A And R Reck Mobile Home Park</t>
  </si>
  <si>
    <t>Bradford, Ohio</t>
  </si>
  <si>
    <t>Clarington Village Pws</t>
  </si>
  <si>
    <t>Clarington, Ohio</t>
  </si>
  <si>
    <t>Woodsfield Village Pws</t>
  </si>
  <si>
    <t>Woodsfield, Ohio</t>
  </si>
  <si>
    <t>Phillipsburg Village Pws</t>
  </si>
  <si>
    <t>Phillipsburg, Ohio</t>
  </si>
  <si>
    <t>Dayton Public Water System</t>
  </si>
  <si>
    <t>Chesterhill Village Pws</t>
  </si>
  <si>
    <t>Chesterhill, Ohio</t>
  </si>
  <si>
    <t>Stockport Village Pws</t>
  </si>
  <si>
    <t>Stockport, Ohio</t>
  </si>
  <si>
    <t>Muskingum County Water - Se</t>
  </si>
  <si>
    <t>Zanesville, Ohio</t>
  </si>
  <si>
    <t>Caldwell Village Pws</t>
  </si>
  <si>
    <t>Caldwell, Ohio</t>
  </si>
  <si>
    <t>Aqua Ohio - Mansfield System #04</t>
  </si>
  <si>
    <t>Waterfall Estates</t>
  </si>
  <si>
    <t>Aqua Ohio - Mansfield System #09</t>
  </si>
  <si>
    <t>Aqua Ohio - Mansfield System #03</t>
  </si>
  <si>
    <t>Aqua Ohio - Mansfield System #02</t>
  </si>
  <si>
    <t>Portsmouth Public Water System</t>
  </si>
  <si>
    <t>Portsmouth, Ohio</t>
  </si>
  <si>
    <t>Bears Mobile Home Park</t>
  </si>
  <si>
    <t>Franks Mobile Home Park</t>
  </si>
  <si>
    <t>Newton Falls City</t>
  </si>
  <si>
    <t>Newton Falls, Ohio</t>
  </si>
  <si>
    <t>Strasburg Village Pws</t>
  </si>
  <si>
    <t>Strasburg, Ohio</t>
  </si>
  <si>
    <t>Caesars Lake Mhp Pws</t>
  </si>
  <si>
    <t>Waynesville, Ohio</t>
  </si>
  <si>
    <t>Western Water Company</t>
  </si>
  <si>
    <t>Goshen, Ohio</t>
  </si>
  <si>
    <t>Morrow Village Pws</t>
  </si>
  <si>
    <t>Morrow, Ohio</t>
  </si>
  <si>
    <t>Otterbein-Lebanon Retreat Center</t>
  </si>
  <si>
    <t>Lebanon, Ohio</t>
  </si>
  <si>
    <t>Warren Co. Richard Renneker Pws</t>
  </si>
  <si>
    <t>Belpre City Pws</t>
  </si>
  <si>
    <t>Belpre, Ohio</t>
  </si>
  <si>
    <t>Beverly Village Pws</t>
  </si>
  <si>
    <t>Beverly, Ohio</t>
  </si>
  <si>
    <t>Little Hocking Water/Sewer Association</t>
  </si>
  <si>
    <t>Lowell Village Pws</t>
  </si>
  <si>
    <t>Lowell, Ohio</t>
  </si>
  <si>
    <t>Marietta City Pws</t>
  </si>
  <si>
    <t>Marietta, Ohio</t>
  </si>
  <si>
    <t>Newport Water/Sewer District Pws</t>
  </si>
  <si>
    <t>Newport, Ohio</t>
  </si>
  <si>
    <t>Putnam Community Water Association Pws</t>
  </si>
  <si>
    <t>Warren Comm W And S Assn 2</t>
  </si>
  <si>
    <t>Tri-County Rural W And S District</t>
  </si>
  <si>
    <t>Waterford, Ohio</t>
  </si>
  <si>
    <t>Peach Grove Mobile Home Park</t>
  </si>
  <si>
    <t>Canton, Ohio</t>
  </si>
  <si>
    <t>Bowling Green City</t>
  </si>
  <si>
    <t>Bowling Green, Ohio</t>
  </si>
  <si>
    <t>Prince William County,  22025</t>
  </si>
  <si>
    <t xml:space="preserve">Prince William, Virginia </t>
  </si>
  <si>
    <t>https://static.ewg.org/reports/2021/nova-pfas/EWG_PFAS-NoVA_Appendix_C04.pdf?_ga=2.130802767.112102984.1615417664-283178631.1610393894</t>
  </si>
  <si>
    <t>https://drive.google.com/file/d/11Ymj7VR-b40OQXiEJjzSEl50EEx8xYHI/view?usp=sharing</t>
  </si>
  <si>
    <t>https://drive.google.com/drive/folders/1jI2qfUNHJx9JWwCQcG49AABEIOL-IKdx?usp=sharing</t>
  </si>
  <si>
    <t>Fairfax County, 22079</t>
  </si>
  <si>
    <t xml:space="preserve">Fairfax, Virginia </t>
  </si>
  <si>
    <t>https://static.ewg.org/reports/2021/nova-pfas/EWG_PFAS-NoVA_Appendix_C04.pdf?_ga=2.130802767.112102984.1615417664-283178631.1610393895</t>
  </si>
  <si>
    <t>Fairfax County, 22315</t>
  </si>
  <si>
    <t>https://static.ewg.org/reports/2021/nova-pfas/EWG_PFAS-NoVA_Appendix_C04.pdf?_ga=2.130802767.112102984.1615417664-283178631.1610393896</t>
  </si>
  <si>
    <t>Fairfax County, 22308</t>
  </si>
  <si>
    <t>https://static.ewg.org/reports/2021/nova-pfas/EWG_PFAS-NoVA_Appendix_C04.pdf?_ga=2.130802767.112102984.1615417664-283178631.1610393897</t>
  </si>
  <si>
    <t>Alexandria City, 22314</t>
  </si>
  <si>
    <t xml:space="preserve">Alexandria City, Virginia </t>
  </si>
  <si>
    <t>https://static.ewg.org/reports/2021/nova-pfas/EWG_PFAS-NoVA_Appendix_C04.pdf?_ga=2.130802767.112102984.1615417664-283178631.1610393898</t>
  </si>
  <si>
    <t>Stafford County, 22556</t>
  </si>
  <si>
    <t xml:space="preserve">Stafford, Virginia </t>
  </si>
  <si>
    <t>https://static.ewg.org/reports/2021/nova-pfas/EWG_PFAS-NoVA_Appendix_C04.pdf?_ga=2.130802767.112102984.1615417664-283178631.1610393899</t>
  </si>
  <si>
    <t>Prince William County, 22191</t>
  </si>
  <si>
    <t>https://static.ewg.org/reports/2021/nova-pfas/EWG_PFAS-NoVA_Appendix_C04.pdf?_ga=2.130802767.112102984.1615417664-283178631.1610393900</t>
  </si>
  <si>
    <t>Prince William County, 22193</t>
  </si>
  <si>
    <t>https://static.ewg.org/reports/2021/nova-pfas/EWG_PFAS-NoVA_Appendix_C04.pdf?_ga=2.130802767.112102984.1615417664-283178631.1610393901</t>
  </si>
  <si>
    <t>Fairfax County, 22039</t>
  </si>
  <si>
    <t>https://static.ewg.org/reports/2021/nova-pfas/EWG_PFAS-NoVA_Appendix_C04.pdf?_ga=2.130802767.112102984.1615417664-283178631.1610393902</t>
  </si>
  <si>
    <t>Fairfax County, 22003</t>
  </si>
  <si>
    <t>https://static.ewg.org/reports/2021/nova-pfas/EWG_PFAS-NoVA_Appendix_C04.pdf?_ga=2.130802767.112102984.1615417664-283178631.1610393903</t>
  </si>
  <si>
    <t>Alexandria City, 22301</t>
  </si>
  <si>
    <t>https://static.ewg.org/reports/2021/nova-pfas/EWG_PFAS-NoVA_Appendix_C04.pdf?_ga=2.130802767.112102984.1615417664-283178631.1610393904</t>
  </si>
  <si>
    <t>Arlington County, 22203</t>
  </si>
  <si>
    <t xml:space="preserve">Arlington, Virginia </t>
  </si>
  <si>
    <t>https://static.ewg.org/reports/2021/nova-pfas/EWG_PFAS-NoVA_Appendix_C04.pdf?_ga=2.130802767.112102984.1615417664-283178631.1610393905</t>
  </si>
  <si>
    <t>Loudoun County, 20166</t>
  </si>
  <si>
    <t xml:space="preserve">Loudoun, Virginia </t>
  </si>
  <si>
    <t>https://static.ewg.org/reports/2021/nova-pfas/EWG_PFAS-NoVA_Appendix_C04.pdf?_ga=2.130802767.112102984.1615417664-283178631.1610393906</t>
  </si>
  <si>
    <t>Loudoun County, 20165</t>
  </si>
  <si>
    <t>https://static.ewg.org/reports/2021/nova-pfas/EWG_PFAS-NoVA_Appendix_C04.pdf?_ga=2.130802767.112102984.1615417664-283178631.1610393907</t>
  </si>
  <si>
    <t>Loudoun County, 20175</t>
  </si>
  <si>
    <t>https://static.ewg.org/reports/2021/nova-pfas/EWG_PFAS-NoVA_Appendix_C04.pdf?_ga=2.130802767.112102984.1615417664-283178631.1610393908</t>
  </si>
  <si>
    <t>Prince William County, 20109</t>
  </si>
  <si>
    <t>https://static.ewg.org/reports/2021/nova-pfas/EWG_PFAS-NoVA_Appendix_C04.pdf?_ga=2.130802767.112102984.1615417664-283178631.1610393909</t>
  </si>
  <si>
    <t>Fairfax County, 22124</t>
  </si>
  <si>
    <t>https://static.ewg.org/reports/2021/nova-pfas/EWG_PFAS-NoVA_Appendix_C04.pdf?_ga=2.130802767.112102984.1615417664-283178631.1610393910</t>
  </si>
  <si>
    <t>Trinity</t>
  </si>
  <si>
    <t xml:space="preserve">Trinity, Alabama </t>
  </si>
  <si>
    <t>https://article.images.consumerreports.org/prod/content/dam/CRO-Images-2021/Health/04Apr/Consumer-Reports-Tap-Water-Test-Results-April-2021</t>
  </si>
  <si>
    <t>Timestamp</t>
  </si>
  <si>
    <t>Untitled Question</t>
  </si>
  <si>
    <t>https://d1ung6i9j8i9xc.cloudfront.net/wp-content/blogs.dir/123/files/2019/11/New-NJ-Chart-Update-Oct-30.pdf</t>
  </si>
  <si>
    <t>https://www.njspotlight.com/2019/11/toxic-forever-chemicals-found-in-more-than-500-new-jersey-water-systems/</t>
  </si>
  <si>
    <t>https://www.ewg.org/research/toxic-forever-chemicals-detected-drinking-water-supplies-across-california#table</t>
  </si>
  <si>
    <t xml:space="preserve">**second round of testing not yet in the tracker </t>
  </si>
  <si>
    <t>https://www.michigan.gov/pfasresponse/0,9038,7-365-95571_95577_95587_95620-508857--,00.html</t>
  </si>
  <si>
    <t>UCMR 3</t>
  </si>
  <si>
    <t>https://www.epa.gov/dwucmr/third-unregulated-contaminant-monitoring-rule</t>
  </si>
  <si>
    <t>Consumer Reports data</t>
  </si>
  <si>
    <t>Contaminated Sites to do</t>
  </si>
  <si>
    <t>Michigan sites</t>
  </si>
  <si>
    <t>https://www.michigan.gov/pfasresponse/0,9038,7-365-86511_95645---,00.html</t>
  </si>
  <si>
    <t>California non-drinking water sites</t>
  </si>
  <si>
    <t>SSI_editloc (when F shows #ERROR!)</t>
  </si>
  <si>
    <t>SSI_latlong_formula</t>
  </si>
  <si>
    <t>Coordinates as of 12/10/20</t>
  </si>
  <si>
    <t>Coordinates as of 3/17/21</t>
  </si>
  <si>
    <t>Coordinates preserving lat/long from SSI_editloc</t>
  </si>
  <si>
    <t>Most_Recent_PFAS_Testing_Results_link</t>
  </si>
  <si>
    <r>
      <rPr>
        <b/>
        <i/>
        <sz val="11"/>
        <color rgb="FF666666"/>
        <rFont val="Times New Roman"/>
      </rPr>
      <t xml:space="preserve">Historical_PFOA_and_PFOS_Testing_Results [no longer updated]: 
</t>
    </r>
    <r>
      <rPr>
        <sz val="11"/>
        <color rgb="FF666666"/>
        <rFont val="Times New Roman"/>
      </rPr>
      <t xml:space="preserve">Affected water body/source [date sampled]:
 -PFOA= detection level in ppt  
 -PFOS= detection level in ppt 
</t>
    </r>
    <r>
      <rPr>
        <b/>
        <i/>
        <sz val="11"/>
        <color rgb="FF666666"/>
        <rFont val="Times New Roman"/>
      </rPr>
      <t>(</t>
    </r>
    <r>
      <rPr>
        <sz val="11"/>
        <color rgb="FF666666"/>
        <rFont val="Times New Roman"/>
      </rPr>
      <t>citat</t>
    </r>
    <r>
      <rPr>
        <b/>
        <i/>
        <sz val="11"/>
        <color rgb="FF666666"/>
        <rFont val="Times New Roman"/>
      </rPr>
      <t>ion)</t>
    </r>
  </si>
  <si>
    <t>Other_PFAS_Testing_Results_Historical [no longer updated]</t>
  </si>
  <si>
    <r>
      <rPr>
        <b/>
        <i/>
        <sz val="11"/>
        <color rgb="FF666666"/>
        <rFont val="Times New Roman"/>
      </rPr>
      <t xml:space="preserve">Date_of_social_discovery: </t>
    </r>
    <r>
      <rPr>
        <sz val="11"/>
        <color rgb="FF666666"/>
        <rFont val="Times New Roman"/>
      </rPr>
      <t>When information was publicly released</t>
    </r>
  </si>
  <si>
    <r>
      <rPr>
        <b/>
        <i/>
        <sz val="11"/>
        <color rgb="FF666666"/>
        <rFont val="Times New Roman"/>
      </rPr>
      <t xml:space="preserve">Regulation_and_Governmental_Response </t>
    </r>
    <r>
      <rPr>
        <i/>
        <sz val="11"/>
        <color rgb="FF666666"/>
        <rFont val="Times New Roman"/>
      </rPr>
      <t>(only update info that isn't available on a gov't website; if there is a gov't website documenting their response, put the link in the next column)</t>
    </r>
  </si>
  <si>
    <t>Regulation and Government Response Link</t>
  </si>
  <si>
    <t>33.5624269, -86.754126</t>
  </si>
  <si>
    <t>https://ewg.org/interactive-maps/2019_pfas_contamination/map/</t>
  </si>
  <si>
    <t>32.4107172, -86.25211589999999</t>
  </si>
  <si>
    <t>https://cdn3.ewg.org/sites/default/files/u352/Top%20100%20PFAS.pdf</t>
  </si>
  <si>
    <t>PFOS, PFOA, and PFOS+PFOA exceeded the USEPA HA value during the 2013 sampling event within FTA No. 2, while PFOS+PFOA exceeded the USEPA HA value during the November 2017 SI re-sampling event in one monitoring well installed adjacent to FTA No. 2 along the installation boundary. Human groundwater receptors via the ingestion pathway are not present for AFFF Release Area 1 since the installation utilizes drinking water supplied by city of Montgomery (CH2M HILL, 2016), and historical documents reviewed indicated that the only private/public wells identified downgradient of the installation to the north were located across a hydrogeologic divide [the Alabama River].  (Air Force, 1.16.2019)</t>
  </si>
  <si>
    <t>64.7099999, -147.1436109</t>
  </si>
  <si>
    <t>The on-base water supply, discovered to be contaminated in spring 2015, serves 5,500 people who live on base as well as roughly 3,000 others who work on base but reside off-base. 
In a limited investigation to assess exposures to PFAS, the CDC and ATSDR are conducting an exposure study of Moose Creek residents impacted by PFAS contamination from Eielson AFB, one of eight military-impacted sites nationwide selected for the CDC/ATSDR study, which will assess levels of PFAS in the bodies of study participants. (Alaska Community Action On Toxics, 9.24.2019)</t>
  </si>
  <si>
    <r>
      <rPr>
        <u/>
        <sz val="11"/>
        <color rgb="FF000000"/>
        <rFont val="Times New Roman"/>
      </rPr>
      <t xml:space="preserve">Alaska gov: </t>
    </r>
    <r>
      <rPr>
        <u/>
        <sz val="11"/>
        <color rgb="FF1155CC"/>
        <rFont val="Times New Roman"/>
      </rPr>
      <t>https://dec.alaska.gov/spar/csp/sites/eielson/</t>
    </r>
  </si>
  <si>
    <t>64.8202232, -147.7515629</t>
  </si>
  <si>
    <t>64.8277871, -147.642915</t>
  </si>
  <si>
    <t>Fort Wainwright's Main Post is located partially within the Fairbanks city limits. The Chena River flows through eastern and northern portions of Fort Wainwright. The post serves approximately 15,000 people, including military personnel and their family members, Army retirees and civilians, with roughly half of the population living on base. The Golden Heart Utilities public supply wells for Fairbanks’ public water system are located approximately one mile downgradient of Fort Wainwright’s western boundary. Fort Wainwright’s wastewater is not treated on site but is directed underground and then to lift stations operated by Golden Heart Utilities. The Golden Heart Utilities Wastewater Treatment Plant serves as a regional wastewater treatment facility for the greater Fairbanks area(Alaska Community Action on Toxics, 9.24.2019)</t>
  </si>
  <si>
    <t>64.7549077, -147.3569228</t>
  </si>
  <si>
    <t>PFAS are not mentioned in the North Pole Water &amp; Sewer Utility’s 2018 Water Quality Report which is the first report to be published since 2016. Wastewater from the Utility passes through four lagoons before discharging to the Tanana River, according to the City of North Pole website. North Pole’s wastewater has not been tested for PFAS. (Alaska Community Action on Toxics, 9.24.2019)
During the former North Pole Oil Refinery's [now the “North Pole Terminal”] 37 years of operation, there were nearly 400 documented petroleum spills. The current property owner is Flint Hills Resources, a subsidiary of Koch Industries. Groundwater downgradient of the former refinery was discovered to be contaminated with the industrial solvent sulfolane in 2009. Most properties with private wells have been fitted with point of entry [POE] filters. (Alaska Community Action on Toxics, 9.24.2019)</t>
  </si>
  <si>
    <t>Beginning in August 2015, the Utility has been testing its water supply on a roughly quarterly basis for certain PFAS. From August 2015 to August 2016, drinking water was analyzed by for 6 PFAS with all results below the reporting limits of the laboratory doing the analysis; however, the reporting limits were high: 9.0 ppt for PFBS, 1.0 ppt for PFHpA, 3.0 ppt PFHxS, 2.0 ppt for PFNA, 4.0 ppt for PFOS and 2.0 ppt for PFOA. Thereafter, the Utility alternated between testing for PFOS and PFOA only and testing for 12 PFAS and used a lab with a minimum reporting limit of 2.0 ppt for each compound. All results were below 2.0 ppt for the compounds tested, except for PFHxS which was detected on three sampling dates at 2.2 ppt, 2.3 ppt, and 2.5 ppt. While this concentration is relatively low, it is possible that there are levels of other PFAS in the water at less than 2.0 ppt. (Alaska Community Action on Toxics, 9.24.2019)
The full extent of contamination in North Pole remains unknown. High concentrations of PFAS at monitoring well [MW] #316-15 located upgradient from the North Pole Terminal [and downgradient from the North Pole Fire Station], suggest that the fire station may be a potential AFFF source area affecting groundwater. (Alaska Community Action on Toxics, 9.24.2019)</t>
  </si>
  <si>
    <t>64.8124574, -147.7551415</t>
  </si>
  <si>
    <t>Industry, Emergency Fire Supression</t>
  </si>
  <si>
    <t>71.3275036, -156.658804</t>
  </si>
  <si>
    <t>51.5005849, 179.0409225</t>
  </si>
  <si>
    <t>52.7139736, 174.1136183</t>
  </si>
  <si>
    <t>64.2912117, -149.1595115</t>
  </si>
  <si>
    <t>64.2908817, -149.1549243</t>
  </si>
  <si>
    <t>PFOA and/or PFOS were detected above screening levels in soil and/or groundwater at all 5 AFFF areas investigated, confirming the presence of PFAS at each of the AFFF areas and the need for further investigation. PFAS in groundwater may pose a potential risk to the primary water supply well. Drinking water is supplied by on-Base wells, and groundwater beneath Clear AFS occurs in an unprotected, unconfined aquifer from approximately 40 to 190 feet bgs. Clear AFS water supply wells are screened at depths of 100 feet bgs or deeper. PFAS were detected above screening levels in groundwater from 60.5 to 70.5 feet bgs at the AFFF Spray Test Area that is located more than 1,000 feet cross-gradient to the primary water supply well. However, cross-gradient monitoring wells are lacking, and a better understanding of seasonal variations in groundwater flow directions and the impact of pumping from the primary supply well on the local flow directions is necessary to assess potential impacts. 
(Air Force 3.16.2018)</t>
  </si>
  <si>
    <t>61.2544953, -149.693353</t>
  </si>
  <si>
    <t>61.1630582, -149.9702315</t>
  </si>
  <si>
    <t>Further refinement of the conceptual site model for stormwater runoff and potentially complete migration pathway(s) is recommended in subsequent investigation. (Air National Guard, 03.20.2019)</t>
  </si>
  <si>
    <t>59.042942, -158.5135804</t>
  </si>
  <si>
    <t>63.8858021, -145.607616</t>
  </si>
  <si>
    <t>PFOS and PFOA were first tested for at Greely in 2016, when they were added to Fort Greely’s groundwater monitoring program for four wells at former fire training areas. PFOS was detected in all four wells. Concentrations exceeded EPA’s lifetime health advisory [LHA] levels in three of the four wells but did not exceed DECs action level of 400 ppt. PFOA was detected in two of the wells at levels below health advisory levels. (ACAT, 9.24.2019)
Despite a June 2016 DoD memo requiring that installations “test the finished drinking water for PFOS and PFOA at all installations where DoD is the water purveyor,” and “where DoD is not the water purveyor, installations are encouraged to contact their water purveyor to determine their response to the new HA [70 ppt] for PFOS and PFOA”, there is no mention of PFAS in Doyon Utilities’ annual 2016, 2017, 2018, or 2019 Consumer Confidence Reports for Fort Greely. (ACAT, 9.24.2019)</t>
  </si>
  <si>
    <t>Given that the fire training areas are upgradient from Jarvis Creek, PFAS in the groundwater, soil, or surface water at these sites could potentially migrate off-site.
(ACAT, 9.24.2019)</t>
  </si>
  <si>
    <t>64.7333333, -156.9275</t>
  </si>
  <si>
    <r>
      <rPr>
        <sz val="11"/>
        <color rgb="FF000000"/>
        <rFont val="Times New Roman"/>
      </rPr>
      <t xml:space="preserve">Completed Preliminary Assessment (PA). Started Site Inspections of AFFF areas identified in PA. Will complete Site Inspection including determination if drinking water is impacted. Will follow CERCLA process for future investigative/cleanup activities. (Sullivan, 2018)
</t>
    </r>
    <r>
      <rPr>
        <sz val="11"/>
        <color rgb="FFFFFFFF"/>
        <rFont val="Times New Roman"/>
      </rPr>
      <t>The 2018 Final Site Inspection Report for AFFF for Galena FOL has been suspiciously removed from the AFCEC database. We should reach out to ACAT to see if they have a copy since they cited it in their report.</t>
    </r>
  </si>
  <si>
    <t>Domestic well survey results indicate that there are ten private wells in Old Town Galena, three of which are still used for potable water. No testing of private wells for PFAS has occurred to date and according to DEC, “any future PFAS sampling in Galena will be conducted by the USAF”. In addition to groundwater contamination that may affect drinking water safety, a potential route of PFAS exposure for Galena residents identified in the PA is consumption of anadromous fish from the stretch of the Yukon River nearest the former fire protection training area. However, there is no recommendation or plan to sample Yukon River surface waters and/or fish in the site characterization documents that have been published to date. The use of the non-potable well on base by the City of Galena is of concern, as concentrations of PFAS in that well are unknown at this time and there is the potential for PFAS to be spread to other areas. (ACAT, 9.24.2019)</t>
  </si>
  <si>
    <t>58.4128601, -135.7404077</t>
  </si>
  <si>
    <t>Civilian Airport, Emergency Fire Suppression</t>
  </si>
  <si>
    <t>The Gustavus Water System [NPS Well] is owned by the National Park Service and is located adjacent to airport property. The well supplies water to Park Service housing and to the Gustavus School, attended by approximately 80 students, grades K- 12. Testing of the NPS Well during June-Sep 2018 showed PFAS detections between 39-44 ppt, which were below action levels. However, in an effort led by Superintendent Philip Hooge, the National Park Service installed a GAC filter to remove PFAS from the NPS well and provide safer water to Park Service employees and Gustavus students and staff.
Shannon &amp; Wilson Inc. will continue to evaluate the extent of contamination on the Gustavus Airport Terminal in June/July 2019 and has projected to submit a final report October 2019. (Shannon &amp; Wilson Inc., 2019)</t>
  </si>
  <si>
    <t>During the first round of private well sampling, part of the Gustavus Airport off-site PFAS investigation, PFOS was detected at 47,000 ppt in groundwater at a residence where the City of Gustavus Volunteer Fire Department had used AFFF to extinguish a brush fire on May 18, 2015. Firefighters sprayed AFFF from an Aircraft Rescue and Fire Fighting vehicle that the City had purchased from the State. Results of groundwater analysis for six PFAS when the well was first sampled in August 2018 were: 40,000 ppt PFOS; 7,300 ppt PFHxS; 240 ppt PFOA; 48 ppt PFHpA; 48 ppt PFNA; 170 ppt PFBS (S&amp;W, April 2019). An ongoing site characterization work plan to determine the extent of soil and groundwater contamination includes further sampling of soil and groundwater at the site and collection and analysis of drinking water samples from five residences downgradient of the property where AFFF was used. (ACAT, 9.24.2019)</t>
  </si>
  <si>
    <t>58.3698357, -134.6168542</t>
  </si>
  <si>
    <t>58.68266620000001, -156.6682051</t>
  </si>
  <si>
    <t>59.50942140000001, -139.6689486</t>
  </si>
  <si>
    <t>33.4078431, -111.9156935</t>
  </si>
  <si>
    <t>33.5414884, -112.3755018</t>
  </si>
  <si>
    <t>32.1675525, -110.8592578</t>
  </si>
  <si>
    <t>https://hwbdocuments.env.nm.gov/Holloman%20AFB/2018-11-01%20Final%20Site%20Inspection%20of%20Aqueous%20Film%20Forming%20Foam%20(PFAS)/2018-11-01%20Final%20Site%20inspection%20of%20Aqueous%20Film%20Forming%20Foam.pdf</t>
  </si>
  <si>
    <t>Tuscon Water serves a population of about 600,000, stretching from Tuscon Mountains foothills as far east as North Campbell Avenue. Tuscon Water has stated that although a report is correct in saying that PFAS chemicals are in the water, that it is not in the water they drink. Officials have stated that their internal standard is 18 ppt but from a practical standpoint they serve 0. (Davis, 2019) 
In the long run, Tuscon Water officials say they plan to upgrade the treatment plant to be better able to treat PFAS, which will invovle installing a carbon filtering system. (Davis, 10.23.2018)</t>
  </si>
  <si>
    <r>
      <rPr>
        <sz val="11"/>
        <color rgb="FF000000"/>
        <rFont val="Times New Roman"/>
      </rPr>
      <t xml:space="preserve">DMAFB: </t>
    </r>
    <r>
      <rPr>
        <u/>
        <sz val="11"/>
        <color rgb="FF1155CC"/>
        <rFont val="Times New Roman"/>
      </rPr>
      <t>https://azdeq.gov/node/4209</t>
    </r>
  </si>
  <si>
    <t>32.1145102, -110.9392269</t>
  </si>
  <si>
    <t>32.6563828, -114.5814686</t>
  </si>
  <si>
    <t>33.4372686, -112.0077881</t>
  </si>
  <si>
    <t>There are no known drinking water wells within 3 miles of the base; therefore the likelihood of ingesting groundwater as a tap water source is low. Additionally, the majority of City of Phoenix’s drinking water comes from surface water. Potential surface water exposure pathways should be evaluated further in the Expanded SI where surface water is present.
There is an indication that PFAS levels in groundwater slightly exceeding the combined PALs are likely migrating off-base, indicated by the elevated concentrations of PFAS detected in these media at the downgradient portion of the base boundary.
Further investigation at all five PRLs is necessary to determine the nature and extent of PFAS contamination due to detectable levels at all PRLs.
(Air National Guard, 03.01.2019)</t>
  </si>
  <si>
    <t>35.96459970000001, -89.9432659</t>
  </si>
  <si>
    <t>35.3371854, -94.3643069</t>
  </si>
  <si>
    <t>The analytical data obtained during the SI is confirmation that PFAS exist at levels exceeding HAs in soil and groundwater at the subject installation with the highest values recorded at the Former Fire Training Area. Elevated levels of PFAS were identified in surface water samples including multiple outfalls although PALs were not established for this media due to the absence of state of Arkansas or federal guidance levels. There is an indication that PFAS levels exceeding the HAs are migrating off-base including Parcels “C” in the vicinity of the Former Fire Training Area and “D” where the Current Fire Training Area is located. (Air National Guard 8.8.2018)</t>
  </si>
  <si>
    <t>35.6551706, -117.6574374</t>
  </si>
  <si>
    <t>36.0036056, -121.2312895</t>
  </si>
  <si>
    <t>36.6569675, -121.8223929</t>
  </si>
  <si>
    <t>PFOS/PFOA was sampled at OU1 monitoring wells, 2 out of 8 wells above the LHA. (Sullivan, 2018)</t>
  </si>
  <si>
    <t>Fort Ord is considered one of the most complex waste sites in the country, with 4 distinct areas of groundwater contamination, PFAS notwithstanding. There are 45 chemicals of concern in the soil, water, and air, including lead and other heavy metals, and volatile organic compounds like TCE, DCE, and Benzene. (Exposure, 2016)</t>
  </si>
  <si>
    <t>33.3178416, -117.3205123</t>
  </si>
  <si>
    <t>Well serving area 43 Area (the only area affected) found detection above LHA. (Marine Corps, 2017)</t>
  </si>
  <si>
    <t>34.8757909, -116.9543915</t>
  </si>
  <si>
    <t>37.8172181, -122.3707037</t>
  </si>
  <si>
    <t>33.890884, -117.2617329</t>
  </si>
  <si>
    <t>36.6002378, -121.8946761</t>
  </si>
  <si>
    <t>37.7827396, -122.3126792</t>
  </si>
  <si>
    <t>34.16816010000001, -119.2001634</t>
  </si>
  <si>
    <t>33.6679336, -117.7293997</t>
  </si>
  <si>
    <t>33.7029388, -117.8239274</t>
  </si>
  <si>
    <t>34.2247517, -116.0541278</t>
  </si>
  <si>
    <t>38.5636592, -121.297211</t>
  </si>
  <si>
    <t>39.111504, -121.3598812</t>
  </si>
  <si>
    <t>38.2721187, -121.9398577</t>
  </si>
  <si>
    <t>37.3648271, -120.5779088</t>
  </si>
  <si>
    <t>34.5890591, -117.3713952</t>
  </si>
  <si>
    <t>14 out of 22 on-base groundwater monitoring well samples exceeded the LHA. (Sullivan, 2018)</t>
  </si>
  <si>
    <t>George Air Force Base disposed of Firefighting Foam in Landfill-1 is located south of Air Base Road in the Southeast Disposal Area (SEDA) and about a ¼ mile upstream of the old Drinking Water Supply Wells for George AFB, Adelanto, CA, several homes, and the former Victor Valley Country Club. Groundwater flows northeast from the SEDA directly toward these drinking water supply wells creating a potential Exposure Pathway for PFOA and PFOS to tens of thousands of civilians, military personnel and their family members. As of 11/19/2017, the Air Force has not tested for PFOA and PFOS in the soil and groundwater of the SEDA or the old supply wells for GAFB, Adlanto, and the private wells that are downstream of the SEDA. (Geroge AFB, 2018)</t>
  </si>
  <si>
    <t>38.6733377, -121.390048</t>
  </si>
  <si>
    <t>34.9240314, -117.8912085</t>
  </si>
  <si>
    <r>
      <rPr>
        <u/>
        <sz val="11"/>
        <color rgb="FF000000"/>
        <rFont val="Times New Roman"/>
      </rPr>
      <t>https://www.waterboards.ca.gov/pfas/military.html</t>
    </r>
    <r>
      <rPr>
        <u/>
        <sz val="11"/>
        <color rgb="FF000000"/>
        <rFont val="Times New Roman"/>
      </rPr>
      <t xml:space="preserve"> </t>
    </r>
  </si>
  <si>
    <t>Due to the surface soil PAL exceedance, potential air migration pathways exist for the human targets within four miles of the AFFF areas, including the 11,600 population of workers and residents at Edwards AFB. 
AF Recommendations:
1) Sample monitoring wells and GETS reinjection wells downgradient of AFFF Area 1 (ERP Site 14) and analyze the samples for PFAS to further evaluate the extent of PFAS in groundwater in this area
2) Sample additional monitoring wells downgradient of AFFF Area 15 Fire Station #5, including monitoring/sentinel wells located at the installation boundary (as appropriate) and analyze the samples for PFAS to further evaluate the extent of PFAS in groundwater in this area and the potential for off-installation migration
(Air Force, 8.9.2019)</t>
  </si>
  <si>
    <t>"Groundwater samples from 21 AFFF areas exceeded the PALs for at least one PFAS compound or the sum of PFOS and PFOA. The two AFFF areas closest to on-Base water supply wells are AFFF Area 19 Former Main Base Sewage Treatment Plant and AFFF Area 20 Current Main Base Sewage Treatment Plant, which have concentrations of PFAS below the PALs. The Edwards AFB water supply wells located in the southern portion of the Base are located within a 4-mile radius of several AFFF areas. In addition, 39 off-Base water supply wells are within a 4-mile radius of AFFF Area 15 Fire Station #5. The potential human targets for drinking water comprise the entire Edwards AFB population, or approximately 11,000 consumers, and the population potentially using water from off-Base water supply wells... Due to the surface soil PAL exceedance, potential air migration pathways exist for the human targets within four miles of the AFFF areas, including the 11,600 population of workers and residents at Edwards AFB. " (Air Force, 8.9.2019)</t>
  </si>
  <si>
    <t>34.1034634, -117.2508459</t>
  </si>
  <si>
    <t>34.7420267, -120.5724404</t>
  </si>
  <si>
    <t>The pathway for human receptors’ exposure to groundwater via a direct ingestion of drinking water is not present from Base water supply wells because the wells are not hydrologically connected to PFAS impacted shallow groundwater. However, the potential exists for PFAS-impacted groundwater at AFFF Release Area 2 to interact with surface ponds and creeks, or for groundwater to surface as natural springs. Based on the SI, potential complete pathways were identified for human exposure to PFAS-impacted excavation backfill water at AFFF Release Area 1, and groundwater for AFFF Release Area 2. (Air Force, 3.26.2019)</t>
  </si>
  <si>
    <t>38.8194182, -104.7039141</t>
  </si>
  <si>
    <t>In April of 2019, El Paso County legislators introduced a Bill that would ban firefighting foam in water supples of Fountain, Security, and Widefield. It passed in May 2019. (Goodland, 2019)
The Air Force is expected to issue of follow-up report with more test data to be finalized in May 2019. Cleanup of the contaminated aquifies is no expected until the 2020s, if Congress allocates money for it. (Rodgers, 3.18.209)</t>
  </si>
  <si>
    <t>40.0192182, -105.4064485</t>
  </si>
  <si>
    <t>Fire Department</t>
  </si>
  <si>
    <r>
      <rPr>
        <sz val="11"/>
        <color rgb="FF000000"/>
        <rFont val="Times New Roman"/>
      </rPr>
      <t xml:space="preserve">Fire district working with the State health department (CDPHE) Water Quality Control Division, Boulder County Public Health, and the EPA, to coordinate additional private well testing. 3 rounds of testing done by SLFPD so far, as well as the suggestion for one more round of testing to establish a "zero boundary" in the areas where the test area ends at a low-level detection. </t>
    </r>
    <r>
      <rPr>
        <i/>
        <sz val="11"/>
        <color rgb="FF000000"/>
        <rFont val="Times New Roman"/>
      </rPr>
      <t>(Sugar Loaf FPD, 9.24.2018)</t>
    </r>
    <r>
      <rPr>
        <sz val="11"/>
        <color rgb="FF000000"/>
        <rFont val="Times New Roman"/>
      </rPr>
      <t xml:space="preserve">. During summer 2018, Fire district board members joined representatives from EPA, Boulder County Health Dept, and Colorado Dept. of Health &amp; Environment in a community meeting to brief residents on the status of contamination. So far, Boulder County Health Dept paid for testing of 29 wells near the two fire stations. </t>
    </r>
    <r>
      <rPr>
        <i/>
        <sz val="11"/>
        <color rgb="FF000000"/>
        <rFont val="Times New Roman"/>
      </rPr>
      <t>(Sugar Loaf FPD, 9.2018)</t>
    </r>
  </si>
  <si>
    <t>4 out of 10 private residential wells tested near Station 1 detected some PFAS at various levels, and 2 private wells near Station 2 detected PFAS below 70 ppt. In a June 7, 2018 letter to residents, fire officials suggested that residents test their private wells and included ways to remove PFASs such as installing a reverse osmosis filter system.</t>
  </si>
  <si>
    <t>39.80238629999999, -104.9491069</t>
  </si>
  <si>
    <t>39.7210879, -104.8952687</t>
  </si>
  <si>
    <t>39.7254472, -104.7736109</t>
  </si>
  <si>
    <t>41.9388735, -72.68603139999999</t>
  </si>
  <si>
    <r>
      <rPr>
        <sz val="11"/>
        <color rgb="FF000000"/>
        <rFont val="Times New Roman"/>
      </rPr>
      <t xml:space="preserve">Residents have concerns about the timeline of testing for the Farmington River. A resident from Windsor said, “This affects my life. It affects everything I do, it affects the fact that I came back from a polluted state and thought I was moving into a clean environment and I still haven’t been notified as to what’s going on.” </t>
    </r>
    <r>
      <rPr>
        <i/>
        <sz val="11"/>
        <color rgb="FF000000"/>
        <rFont val="Times New Roman"/>
      </rPr>
      <t>(Caron - Fox61 - 7.8.2019)</t>
    </r>
  </si>
  <si>
    <t>41.71879939999999, -72.1902806</t>
  </si>
  <si>
    <t>&gt;70</t>
  </si>
  <si>
    <t>41.929972, -72.50760679999999</t>
  </si>
  <si>
    <t>The resident with a contaminated well was already using a home carbon filtering system because of an earlier worry about lead coming from his well. (Hladky, 9.13.2019)</t>
  </si>
  <si>
    <t>41.7909541, -72.6544502</t>
  </si>
  <si>
    <t>39.6901325, -75.5977778</t>
  </si>
  <si>
    <t>39.12773, -75.4684352</t>
  </si>
  <si>
    <t>Groundwater at the Dover Air Force Base is contaminated with per- and polyfluoroalkyl substances (PFAS), one off-base drinking water contamination has been found. The Department of Defense sampled onsite and most off-site wells, and asked EPA to test one off-site well. PFAS in the groundwater are likely a result of past use of aqueous film-forming firefighting foams (AFFF) in the area.</t>
  </si>
  <si>
    <t>Off-Base Drinking Water: [1 out of 19 private drinking water wells detected above the LHA]
On-Base Groundwater: [36 out of 67 on-base monitoring well samples exceeded the LHA]</t>
  </si>
  <si>
    <t>30.4738158, -87.1867049</t>
  </si>
  <si>
    <t>Military, Industry</t>
  </si>
  <si>
    <t>30.7143327, -87.01789149999999</t>
  </si>
  <si>
    <t>https://partner-mco-archive.s3.amazonaws.com/client_files/1524589484.pdf?_ga=2.153015993.1634366737.1559056144-1570108806.1554223543</t>
  </si>
  <si>
    <t>28.2394645, -80.60751719999999</t>
  </si>
  <si>
    <t>All 28 on-base groundwater monitoring well samples exceeded the LHA. (Sullivan, 2018)</t>
  </si>
  <si>
    <t>27.1929257, -80.239717</t>
  </si>
  <si>
    <r>
      <rPr>
        <sz val="11"/>
        <color rgb="FF000000"/>
        <rFont val="Times New Roman"/>
      </rPr>
      <t xml:space="preserve">Firefighting foam used during training drills at the Stuart fire department and airport </t>
    </r>
    <r>
      <rPr>
        <i/>
        <sz val="11"/>
        <color rgb="FF000000"/>
        <rFont val="Times New Roman"/>
      </rPr>
      <t>(Smith - Sunshine State News - 1.18.2019)</t>
    </r>
  </si>
  <si>
    <r>
      <rPr>
        <sz val="11"/>
        <color rgb="FF000000"/>
        <rFont val="Times New Roman"/>
      </rPr>
      <t xml:space="preserve">The city shut off and three contaminated wells near the water treatment plant on Southeast Palm Beach Road. City's 2017-2018 budget allocates $600,000 for additional water treatment to remove chemicals. In early 2019, Stuart received a $2 million loan to upgrade their water filtration system. </t>
    </r>
    <r>
      <rPr>
        <i/>
        <sz val="11"/>
        <color rgb="FF000000"/>
        <rFont val="Times New Roman"/>
      </rPr>
      <t>(Holsman - Treasure Coast Newspapers - 1.16.19)</t>
    </r>
  </si>
  <si>
    <r>
      <rPr>
        <sz val="11"/>
        <color rgb="FF000000"/>
        <rFont val="Times New Roman"/>
      </rPr>
      <t xml:space="preserve">First tested positive for PFOS/PFOA in 2014 and 2015, but didn't exceed EPA limit until change in 2016. </t>
    </r>
    <r>
      <rPr>
        <i/>
        <sz val="11"/>
        <color rgb="FF000000"/>
        <rFont val="Times New Roman"/>
      </rPr>
      <t>(Daprile - TC Palm - 6.9.2017)</t>
    </r>
  </si>
  <si>
    <r>
      <rPr>
        <sz val="11"/>
        <color rgb="FF000000"/>
        <rFont val="Times New Roman"/>
      </rPr>
      <t xml:space="preserve">Since 2016, the city's water PFOS contamination levels have been below the federal guideline of 70 ppt </t>
    </r>
    <r>
      <rPr>
        <i/>
        <sz val="11"/>
        <color rgb="FF000000"/>
        <rFont val="Times New Roman"/>
      </rPr>
      <t>(Holsman - Treasure Coast Newspapers - 1.16.2019)</t>
    </r>
  </si>
  <si>
    <t>28.4886723, -80.57282409999999</t>
  </si>
  <si>
    <t>8 out of 11 on-base monitoring well samples exceeded the LHA. (Sullivan, 2018)</t>
  </si>
  <si>
    <t>30.4635583, -86.5533382</t>
  </si>
  <si>
    <t>28.5413872, -80.6725514</t>
  </si>
  <si>
    <t>NASA</t>
  </si>
  <si>
    <t>Firefighting foam used at Kennedy Space Center</t>
  </si>
  <si>
    <t>https://www.floridatoday.com/story/news/local/environment/2018/08/25/nasa-cancer-alligators-dolphins-kennedy-space-center/1088484002/</t>
  </si>
  <si>
    <r>
      <rPr>
        <sz val="11"/>
        <color rgb="FF000000"/>
        <rFont val="Times New Roman"/>
      </rPr>
      <t xml:space="preserve">Confirmation sampling is expected to begin in FY2019 </t>
    </r>
    <r>
      <rPr>
        <i/>
        <sz val="11"/>
        <color rgb="FF000000"/>
        <rFont val="Times New Roman"/>
      </rPr>
      <t>(Waymer - Florida Today - 8.25.2018)</t>
    </r>
  </si>
  <si>
    <r>
      <rPr>
        <sz val="11"/>
        <color rgb="FF000000"/>
        <rFont val="Times New Roman"/>
      </rPr>
      <t xml:space="preserve">One groundwater site on-base exceeds 70 ppt for PFOA/PFOS </t>
    </r>
    <r>
      <rPr>
        <i/>
        <sz val="11"/>
        <color rgb="FF000000"/>
        <rFont val="Times New Roman"/>
      </rPr>
      <t>(Waymer - Florida Today - 8.25.2018)</t>
    </r>
  </si>
  <si>
    <r>
      <rPr>
        <sz val="11"/>
        <color rgb="FF000000"/>
        <rFont val="Times New Roman"/>
      </rPr>
      <t xml:space="preserve">A 2017 paper in the journal </t>
    </r>
    <r>
      <rPr>
        <i/>
        <sz val="11"/>
        <color rgb="FF000000"/>
        <rFont val="Times New Roman"/>
      </rPr>
      <t>Environmental Toxicology and Chemistry</t>
    </r>
    <r>
      <rPr>
        <sz val="11"/>
        <color rgb="FF000000"/>
        <rFont val="Times New Roman"/>
      </rPr>
      <t xml:space="preserve"> found PFASs in the blood of alligators caught between 2012 and 2015 at the space center KSC at the highest levels ever measured in the species. A separate study, published in </t>
    </r>
    <r>
      <rPr>
        <i/>
        <sz val="11"/>
        <color rgb="FF000000"/>
        <rFont val="Times New Roman"/>
      </rPr>
      <t>Chemosphere</t>
    </r>
    <r>
      <rPr>
        <sz val="11"/>
        <color rgb="FF000000"/>
        <rFont val="Times New Roman"/>
      </rPr>
      <t xml:space="preserve">, found alligators with some of the highest plasma flourinated compounds caught next to the Shuttle Landing Facility (SLF) fire house, and the Neil Armstrong Operations and Checkout (O&amp;C) retention pond.
</t>
    </r>
    <r>
      <rPr>
        <i/>
        <sz val="11"/>
        <color rgb="FF000000"/>
        <rFont val="Times New Roman"/>
      </rPr>
      <t>(Bangma et. al - Chemosphere - 9.28.2016)
(Bangma et. al - Environmental Toxicology and Chemistry - 9.26.2016)</t>
    </r>
  </si>
  <si>
    <t>30.2236078, -81.68568080000001</t>
  </si>
  <si>
    <t>All 17 on-base groundwater monitoring well samples exceeded the LHA. (Sullivan, 2018)</t>
  </si>
  <si>
    <t>Naval Air Station Jacksonville Statement: "You may have seen recent media reports regarding testing for perfluorinated compounds (PFCs) in groundwater at DoD installations. The safety and security of our service members, families and communities remains the top priority at Naval Air Station (NAS) Jacksonville. This includes the safety of the drinking water aboard the station." (Amaro, 2018)</t>
  </si>
  <si>
    <t>30.49407129999999, -81.6879368</t>
  </si>
  <si>
    <t>29.3203452, -82.1945166</t>
  </si>
  <si>
    <r>
      <rPr>
        <sz val="11"/>
        <color rgb="FF000000"/>
        <rFont val="Times New Roman"/>
      </rPr>
      <t xml:space="preserve">Firefighting foam used at FSFC </t>
    </r>
    <r>
      <rPr>
        <i/>
        <sz val="11"/>
        <color rgb="FF000000"/>
        <rFont val="Times New Roman"/>
      </rPr>
      <t>(Pohlman - Ocala Star Banner - 12.27.2018)</t>
    </r>
  </si>
  <si>
    <t>Sept 2018</t>
  </si>
  <si>
    <r>
      <rPr>
        <sz val="11"/>
        <color rgb="FF000000"/>
        <rFont val="Times New Roman"/>
      </rPr>
      <t xml:space="preserve">On Sept. 9, the Fire College was given supplies of bottled water from the Department of Environmental Protection. On Sept. 12, the Fire College stopped using well water to prepare food in its cafeteria. On Oct.3rd, the DOH collected samples from 16 private wells, including the Lowell Correctional Institution (a women's prison), a convenience store/gas station, the Lhoist North America mining company and seven residences. On Nov. 2, the Department of Health got results back from the tests in early October and found four wells that showed elevated PFOS and PFOA levels: the mining company, the Firce College, and one private residence. The Department of Environmental Protection installed filters for the affected wells and is providing a regular supply of bottled water. DOH continues to perform private well sampling. </t>
    </r>
    <r>
      <rPr>
        <i/>
        <sz val="11"/>
        <color rgb="FF000000"/>
        <rFont val="Times New Roman"/>
      </rPr>
      <t>(FDEP 2.12.2019)</t>
    </r>
    <r>
      <rPr>
        <sz val="11"/>
        <color rgb="FF000000"/>
        <rFont val="Times New Roman"/>
      </rPr>
      <t xml:space="preserve"> In the beginning of March, 2020, the Florida Legislature agreed on $5.5 million in funding for a cleanup program at the Florida State Fire College (Wilson, 3.08.2020)</t>
    </r>
  </si>
  <si>
    <r>
      <rPr>
        <sz val="11"/>
        <color rgb="FF000000"/>
        <rFont val="Times New Roman"/>
      </rPr>
      <t>After a resident was notified that her private drinking well was contaminated with PFAS, she warned her neighbors and friends. One of these friends, who lives in a neaby mobile home park, began to call the Marion and Alachua County health departments, who both told her that they thought the issue was "nothing." After the Times/Herald began inquiring about the testing, officials finally came to test the mobile home park water a month after they tested her neighbor's well, confirming a few weeks later that her well did have PFOA+PFOS more than 20 times higher than EPA's recommended drinking water level. 
"They were trying to cover it up... Why should I have to look on the Internet for answers?"  "They didn't do what they're supposed to do... They're supposed to help people but they're not helping us. They messed up. They need to fix it." (</t>
    </r>
    <r>
      <rPr>
        <i/>
        <sz val="11"/>
        <color rgb="FF000000"/>
        <rFont val="Times New Roman"/>
      </rPr>
      <t>Gross, Koh. Tampa Bay Times. Jan 3 2019.)</t>
    </r>
  </si>
  <si>
    <t xml:space="preserve">So far, private drinking water supply wells at at least 14 wells have tested above 70 ppt. </t>
  </si>
  <si>
    <t>Les Beitsch, a former deputy secretary in the Florida Department of Health, thinks that health officials delayed notifying well users because of the impending election. He was effectively fired in November, he said, because he pushed back against the idea of any delay in notifying well-water users of the problem. Beitsch became vocal to protect people like Flores, because "that's what public health is supposed to be about... This is about being sure that our government organizations and agencies can do our job, that it's not politics governing science and it's not interfering with what's the right thing to do," he said. "That's been trampled on, overlooked." (Gross, Koh. Tampa Bay Times. Jan 3 2019.)</t>
  </si>
  <si>
    <t>27.6542906, -81.3508094</t>
  </si>
  <si>
    <t>30.4236556, -86.69497109999999</t>
  </si>
  <si>
    <t>27.8569134, -82.487858</t>
  </si>
  <si>
    <t>30.0800072, -85.60750639999999</t>
  </si>
  <si>
    <t>34.7242177, -84.936843</t>
  </si>
  <si>
    <t>In 2006, University of Georgia sampled the surface water from the Conasauga River for PFCs both upstream and downstream of the Dalton Utilities’ Loopers Bend WWTP facility, finding elevated PFOS/PFOA concentration downstream from the facility. EPA continues to work with the GA EPD, the GA Department of Natural Resources
(DNR), and Dalton Utilities to evaluate and respond to potential public health risks associated with PFCs from the Loopers Bend wastewater treatment facility. (USEPA, 2010)</t>
  </si>
  <si>
    <t>Dalton is known as “The Carpet Capital of the World”, home to many carpet and flooring manufacturers who use PFASs to protect their products' surfaces. As of 2010, nearly 90% of the world’s carpet is produced in the Dalton area, so the majority of the wastewater treated by the Loopers Bendfacility is from industrial sources, primarily carpet manufacturers. After treatment, Dalton Utilities applies 30 million gallons per day of wastewater to a 9800-acre tract of land using about 19,000 sprayheads. The sewage sludge/biosolids are mixed with wood chips, composted on-site, and sold in bulk as soil amendment to businesses and individuals in northwest Georgia and southeastern Tennessee. Dalton Utilities has estimated that it distributed 80 million pounds of the compost between 2003 and 2009. (USEPA, 2010)</t>
  </si>
  <si>
    <t>30.9782698, -83.2145488</t>
  </si>
  <si>
    <t>http://www.wwals.net/pictures/2019-05-06--pfas-us-map-ewg/#Addressing-PFOS-and-PFOA-DoD:Page-10</t>
  </si>
  <si>
    <t>32.6400014, -83.591719</t>
  </si>
  <si>
    <t>33.9188582, -84.50464509999999</t>
  </si>
  <si>
    <t>43.0444129, -115.8619784</t>
  </si>
  <si>
    <t>43.5658231, -116.2223159</t>
  </si>
  <si>
    <t>40.2889062, -88.14384869999999</t>
  </si>
  <si>
    <t>39.8439165, -89.6783951</t>
  </si>
  <si>
    <t>40.6655468, -89.6955242</t>
  </si>
  <si>
    <t>40.7793046, -86.13022680000002</t>
  </si>
  <si>
    <t>39.4571276, -87.2937297</t>
  </si>
  <si>
    <t>41.5341333, -93.6587958</t>
  </si>
  <si>
    <t>Evaluation of groundwater and surface water results at sample locations adjacent to the Installation boundary indicates PFOS/PFOA compounds are likely migrating offsite given their presence and magnitude near the Installation boundary. The most common exposure route is via drinking water. No water supply wells are located on Base. The 2016 PA Report indicates one public water supply well, which is located approximately 2,000 ft southwest of the Installation, across the airport runways (hydraulically downgradient) owned by the Des Moines Water Works, with the identification number IA7727031. The city of Des Moines Water Works Department provides drinking water to the Base. The city obtains much of its public water supply from the alluvial aquifer via infiltration galleries constructed along the Raccoon River, which is approximately 1.5 miles north of the Base. (Air National Guard 3.7.2019)</t>
  </si>
  <si>
    <t>42.4053135, -96.3837817</t>
  </si>
  <si>
    <t>39.3535181, -94.92128629999999</t>
  </si>
  <si>
    <t>31.3283273, -92.5387351</t>
  </si>
  <si>
    <t>32.5018595, -93.6571416</t>
  </si>
  <si>
    <t>43.898449, -69.9342956</t>
  </si>
  <si>
    <t>46.1238497, -67.7891205</t>
  </si>
  <si>
    <t>44.6421777, -67.29353429999999</t>
  </si>
  <si>
    <t>43.0803451, -70.73991149999999</t>
  </si>
  <si>
    <t>46.9396733, -67.9052335</t>
  </si>
  <si>
    <t>29 out of 55 on-base groundwater monitoring well samples exceeded the LHA</t>
  </si>
  <si>
    <t>On March 6, 2019, Governor Mills issued “An Order to Study the Threats of PFAS Contamination to Public Health and the Environment.”</t>
  </si>
  <si>
    <t>44.808176, -68.8165035</t>
  </si>
  <si>
    <t>39.10426349999999, -76.73423989999999</t>
  </si>
  <si>
    <t>38.98206580000001, -76.4839405</t>
  </si>
  <si>
    <t>38.6579422, -76.5296315</t>
  </si>
  <si>
    <t>39.0361382, -76.9886789</t>
  </si>
  <si>
    <t>38.2720369, -76.4322262</t>
  </si>
  <si>
    <t>https://www.navfac.navy.mil/niris/WASHINGTON/PATUXENT_RIVER_NAS/N0428A_002912.pdf</t>
  </si>
  <si>
    <t>38.7965203, -76.8836261</t>
  </si>
  <si>
    <t>41.6717725, -70.5700945</t>
  </si>
  <si>
    <t xml:space="preserve">Off-Base Drinking Water: 2 out of 9 public water wells, and 22 out of 73 private drinking wells exceeded the LHA (March 2018 DoD report)
On-Base Groundwater: 13 out of 26 on-base groundwater monitoring wells exceeded the LHA (March 2018 DoD report)
</t>
  </si>
  <si>
    <t>On January 16 Ma. DEP held a Petition Meeting to consider input from the Conservation Law Foundation/Toxics Action Center on a Treatment-based approach to address perfluorinated chemicals in Cape Cod drinking water. On January 28 Ma. DEP released its response which focused on developing a maximum contaminant level for 5 PFAS chemicals at a concentration of 20 parts per trillion and developing a remediation plan for source areas under the waste site cleanup program.</t>
  </si>
  <si>
    <t>41.6790162, -70.285365</t>
  </si>
  <si>
    <t>42.1583986, -72.7156067</t>
  </si>
  <si>
    <t>https://cswab.org/wp-content/uploads/2018/07/Barnes-Air-National-Guard-Base-Site-Inspection-WRAFT-2018-MA.pdf</t>
  </si>
  <si>
    <t>3 Westfield Water Dept. municipal drinking water wells exceed the LHA</t>
  </si>
  <si>
    <t>Originally detected in 2013, but levels were below EPA PHA levels. With 2016 lowering of EPAs PHA levels, town send out notices and took 2 wells offline</t>
  </si>
  <si>
    <t>https://drive.google.com/drive/u/1/folders/1Agice1xvvNs0t7pbRC3gmFR46sSAiR3y</t>
  </si>
  <si>
    <t>42.5455027, -71.6139348</t>
  </si>
  <si>
    <t>42.4906231, -71.2760089</t>
  </si>
  <si>
    <t>42.1541728, -70.94328209999999</t>
  </si>
  <si>
    <t>42.45723100000001, -71.2766852</t>
  </si>
  <si>
    <r>
      <rPr>
        <sz val="11"/>
        <color rgb="FF000000"/>
        <rFont val="Times New Roman"/>
      </rPr>
      <t xml:space="preserve">http://afcec.publicadmin-record.us.af.mil
</t>
    </r>
    <r>
      <rPr>
        <u/>
        <sz val="11"/>
        <color rgb="FF1155CC"/>
        <rFont val="Times New Roman"/>
      </rPr>
      <t>https://www.mass.gov/info-details/per-and-polyfluoroalkyl-substances-pfas</t>
    </r>
  </si>
  <si>
    <t>42.19910640000001, -72.5438059</t>
  </si>
  <si>
    <t>Chicopee Memorial State Park surrounds the Chicopee Reservoir and includes a public swimming area. Concentrations of PFAS in the surface water samples exceeded the screening levels. Although ingestion of drinking water is the primary route of exposure for PFAS compounds, the presence of a public swimming area immediately downstream of the discharge point would mean that there is a potentially complete pathway for human exposure from surface waters originating at AFFF Area 5. (Air Force, 08.13.2018)</t>
  </si>
  <si>
    <t>Groundwater is not used as a drinking water source at Westover ARB, and all water supply wells at the base have reportedly been abandoned. Four water supply wells classified as “non-community groundwater wells” are near the base. Two of these water supply wells (identified as 1161004-1G and 1161004-2G) are irrigation wells associated with the Westover Golf Course and are about 0.9 mile and 0.8 mile north of Runway 5/23, respectively. A third well (identified as 1161005-01G) is associated with the Church of Jesus Christ of the Latter Day Saints and is approximately 1.8 miles east of the intersection of Runways 5/23 and 15/33. The fourth well (identified as 1161006-1G) is associated with the Lupa Zoo and is approximately 2.1 miles east of the runway intersection.  (Air Force, 08.13.2018)</t>
  </si>
  <si>
    <t>41.3892707, -70.6122055</t>
  </si>
  <si>
    <t>42.3854321, -71.4956103</t>
  </si>
  <si>
    <t>43.0916918, -83.6850977</t>
  </si>
  <si>
    <t>PFAS detected at 2 sampled locations. DEQ plan more sampling to determine if contamination is moving offsite. Properties to the south and west use municipal water.</t>
  </si>
  <si>
    <t>"In June 2017, Gilkey creek, feeds the Flint River, detected PFOS at 920 ppt. According to DEQ, potential sources include a nearby industrial site where PFAS-laden AFFF was used to put out a fire, a former chrome plating facility, and a nearby former General Motors property used for industrial waste dumping in the 1970s." (MLive)
The Buick City site “was an automotive manufacturing facility formerly held by General Motors Corporation prior to declaring Chapter 11 bankruptcy protection in 2011. The RACER Trust currently owns about 364 acres in this location; two parcels totaling approximately 49 acres were sold and redeveloped for new manufacturing operations.” (Michigan.gov)
RACER installed a water treatment system in late October 2018</t>
  </si>
  <si>
    <t>42.6879672, -83.29094769999999</t>
  </si>
  <si>
    <t xml:space="preserve">RACER Buick City Sanitary Sewer testing (Jan 2019):
Hamilton Avenue sample contained PFOA at a concentration of 2,280 ppt and PFOS at a concentration of 27,580 ppt. The next downstream sample collected from the sanitary sewer, contained PFOA at a concentration of 420 ppt and PFOS at a concentration of 4,670 ppt.  
</t>
  </si>
  <si>
    <t>RACER Trust says contamination from "former chrome plating areas, a former waste water treatment plant, and in storm sewers" is being investigated. The site is discharging PFAS to the Flint River via contaminated groundwater entering the storm sewers.
On March 24th, 2020 RACER Trust indefinitely paused work to replace and reroute 3,600 ft of understround sewer lines. These sewer lines run through the old Buick City site on the north side of Flint, MI. The work was paused as a part of the ceasement of all nonessential busninss practices in the state of Michigan in response to the COVID-19 outbreak.</t>
  </si>
  <si>
    <t>42.184051, -85.591503</t>
  </si>
  <si>
    <t>42.1844934, -85.59222969999999</t>
  </si>
  <si>
    <r>
      <rPr>
        <sz val="11"/>
        <color rgb="FF000000"/>
        <rFont val="Times New Roman"/>
      </rPr>
      <t xml:space="preserve">The NOW (Need Our Water) community activist group was formed in response to the discovery of toxic PFAS foam on the Van Etten Lake shoreline. Residents re-stablished a Restoration Advisory Board in 2017.
EGLE hosted a townhall on 7.16.2019 following its announcement of a verbal agreement with the Air Force that claimed to speed up the PFAS investigation that locals say has 'dragged on past the point of absurdity.' Residents have called the verbal agreement "propaganda" and a "nothingburger". Before the townhall, more than 20 protestors with NOW (Need Our Water) protested by the side of U.S. 23 holding signs, chanting “clean water now!” “Stop the bleeding!” and “9 years! No plan! No action!” to passing drivers. Later, during the townhall, locals vented frustrations to state officials and scientists about how the PFAS plumes stemming from Wurtsmith AFB are affecting their lives. Also at the townhall, Oscoda Township supervisor Aaron Weed said that treatment systems are needed along the F-41 highway between the base and Van Etten Lake: “I know there’s a systemic problem within the DEQ that’s slowing things down...I want to know where the bottleneck is. I want names. There’s a whistleblower protection act. I expect that to get utilized,” Weed said. Weed also sent a letter to Gov. Whitmer’s office blasting the verbal agreement with the Air Force. </t>
    </r>
    <r>
      <rPr>
        <i/>
        <sz val="11"/>
        <color rgb="FF000000"/>
        <rFont val="Times New Roman"/>
      </rPr>
      <t xml:space="preserve">(MLive 7.17.2019)
</t>
    </r>
    <r>
      <rPr>
        <sz val="11"/>
        <color rgb="FF000000"/>
        <rFont val="Times New Roman"/>
      </rPr>
      <t xml:space="preserve">Quotes from residents during the 7.16.2019 townhall: “New Mexico filed a lawsuit this past January against the Air Force for groundwater contamination... What has the state of Michigan done?” /  “I think it’s the responsibility of our state department of health to give us names of doctors to go to if we want to know what’s in our blood, if we want to pay for it independently.” /  “I ate fish out of [Van Etten Lake]. I ate pike. The pike eat the small fish. They’re the big contamination... I’m not happy about it. It makes me bitter to think about it.” </t>
    </r>
    <r>
      <rPr>
        <i/>
        <sz val="11"/>
        <color rgb="FF000000"/>
        <rFont val="Times New Roman"/>
      </rPr>
      <t>(MLive 7.17.2019)</t>
    </r>
    <r>
      <rPr>
        <sz val="11"/>
        <color rgb="FF000000"/>
        <rFont val="Times New Roman"/>
      </rPr>
      <t xml:space="preserve">
According to NOW, during a virtual meeting with the Wurtsmith Restoration Advisory Board (RAB) on April 15th, Air Force Officials declared that the $13.5 million secured through federal appropriations would be put toowards more investigations and studies at the base rather than being used for immediate cleanup of the PFAS contamination (Iosco COunty News-Herald 5.5.2020)
</t>
    </r>
  </si>
  <si>
    <t xml:space="preserve">Off-Base Drinking water: [1 out of 67 private drinking water wells exceeded the LHA] 
On-Base Groundwater: [5 out of 63 on-base groundwater monitoring wells exceeded the LHA] </t>
  </si>
  <si>
    <r>
      <rPr>
        <sz val="11"/>
        <color rgb="FF000000"/>
        <rFont val="Times New Roman"/>
      </rPr>
      <t xml:space="preserve">History via Garret Ellison/MLive: “In 2012, the state issued a ‘do not eat’ advisory for native fish in Clark's Marsh and the Au Sable River, which are both heavily impacted. In 2015, Michigan's first activated carbon pump-and-treat system was built at fire training area. A second went online in mid-2018. In 2016, residents near the base were warned not to drink their tap water. In 2018, a ‘do not eat’ advisory was issued for deer around the base. Old hydrant water testing and historical plume modeling indicates former base families were exposed to high PFAS levels in base tap water.” The state has found plumes of at least 8 square miles by the base. Plumes have crossed underneath the river and Van Etten Lake and are hitting Lake Huron. Contamination is found at the Oscoda High School and neighborhoods where base teams used AFFF on wildfires and in mutual aid response. As of July 2018, MLive reports that remediation costs for Wurstsmith near $300 million                            
The state discovered widespread PFAS contamination at Wurtsmith in 2010, but academic researchers first discovered them at a former firefighting area on base in the late 1990s. </t>
    </r>
    <r>
      <rPr>
        <i/>
        <sz val="11"/>
        <color rgb="FF000000"/>
        <rFont val="Times New Roman"/>
      </rPr>
      <t>(MLive 7.17.2019)</t>
    </r>
  </si>
  <si>
    <t>44.6320117, -84.7758092</t>
  </si>
  <si>
    <t>Off-base: [4 out of 188 off-base wells tested above the LHA]
Residents in 420 homes in and near Grayling now are using water filters. Test results show detections both north and south of the Au Sable River. As of December 2018, more than 1,120 homes around the community have been tested. Private wells within the city have tested above 1,000-ppt for Total PFAS detection. Foam on Lake Margrethe, adjacent to the base, tested at 24,810-ppt PFOS/PFOA.</t>
  </si>
  <si>
    <t xml:space="preserve">City wells with PFHxS shut off. City set up free hookup outside of city hall for Grayling residents w/ polluted wells. MDEQ hired AECOM to conduct testing along the southern/eastern borders of Grayling Army Airfield. </t>
  </si>
  <si>
    <t>https://drive.google.com/drive/u/0/folders/18PuBwpeL5MsEFNJTbSlWcA3Tp6xrh7w1</t>
  </si>
  <si>
    <t>29456 Groesbeck Highway, Roseville, MI</t>
  </si>
  <si>
    <t>42.5110761, -82.9545247</t>
  </si>
  <si>
    <r>
      <rPr>
        <sz val="11"/>
        <color rgb="FF000000"/>
        <rFont val="Times New Roman"/>
      </rPr>
      <t xml:space="preserve">The former Wolverine World Wide (Wolverine) tannery is located on the east bank of the Rogue River at the confluence of Rum Creek, in downtown Rockford. The tannery operated for over a hundred years before operations ceased in 2009. The Michigan Department of Environment, Great Lakes, and Energy (EGLE) and USEPA are coordinating their investigation of the tannery pollution found in the Rockford area.
</t>
    </r>
    <r>
      <rPr>
        <i/>
        <sz val="11"/>
        <color rgb="FF000000"/>
        <rFont val="Times New Roman"/>
      </rPr>
      <t>(MPART, 6.4.2020 - Rockford Tannery)</t>
    </r>
  </si>
  <si>
    <r>
      <rPr>
        <sz val="11"/>
        <color rgb="FF000000"/>
        <rFont val="Times New Roman"/>
      </rPr>
      <t xml:space="preserve">Highest groundwater detections [summer/fall 2017]:
 -PFOA+PFOS = 490,000 ppt
</t>
    </r>
    <r>
      <rPr>
        <i/>
        <sz val="11"/>
        <color rgb="FF000000"/>
        <rFont val="Times New Roman"/>
      </rPr>
      <t>(MPART, 6.4.2020 - Rockford Tannery)</t>
    </r>
  </si>
  <si>
    <r>
      <rPr>
        <sz val="11"/>
        <color rgb="FF000000"/>
        <rFont val="Times New Roman"/>
      </rPr>
      <t>Wolverine conducted additional investigations in 2012, 2013, 2014, and 2016 to better define the extent of contamination. Buried hides and leather scraps were discovered during these investigations.
In the Fall 2016, the citizens group shared with Wolverine that a fish advisory had been issued for the Rogue River for per- and polyfluoroalkyl substances (PFAS) and that Wolverine may have used products in their leather processing that contained these compounds. 
Wolverine sampled groundwater and surface water for PFAS in Summer and Fall 2017. PFOA and PFOS were detected in the groundwater and surface water at up to 490,000 ppt and 12 ppt respectively. Total tested PFAS concentrations detected in groundwater were up to 532,399 ppt.
December 2017 Wolverine conducted additional on-site investigation work and submitted a work plan for an off-site investigation.
January 2018-  EGLE filed a legal complaint against Wolverine under the federal Resource Conservation and Recovery Act (RCRA) and state law, including Part 201 (Environmental Remediation) in the United States District Court for the Western District of Michigan. In the complaint, the state seeks orders that Wolverine institute protective measures to mitigate risks to public health, continue environmental investigations, address PFAS contamination in ground and surface water and pay for the state’s past and future costs associated with enforcement of state clean up laws.
January 2018 - the USEPA issued a Unilateral Administrative Order (UAO) against Wolverine to conduct further assessment of non-PFAS contamination and potential cleanup work at its former tannery and at the House Street Disposal locations 
January – April 2018, Wolverine installed additional on-site monitoring wells at the Tannery Site, collected groundwater samples, and collected surface water samples from the Rogue River. This sampling data was provided to EGLE in June 2018.
June 2018, The Kent County Health Department and Michigan Department of Health and Human Services issued a health advisory warning people to avoid consuming the floating foam on top of the water of the Rogue River due to high PFAS levels.This was issued based on results from foam samples collected by EGLE.
May 2018, EGLE requested Wolverine analyze for PFAS at all sampling locations being completed under the USEPA UAO. This sampling was conducted in Summer and Fall 2018.
June 29, 2018, Wolverine submitted a workplan for off-site PFAS groundwater investigation at the Tannery Site. EGLE provided comments back to Wolverine on this sampling plan in August 2018.
Early November 2018, Wolverine completed all sampling for the USEPA UAO, including the PFAS sampling for EGLE.
November and December 2018, Wolverine installed five new off-site monitoring wells as part of their PFAS investigation for EGLE.An additional monitoring well location on the west side of the Rogue River will be installed once access is finalized.
January 11, 2019, Wolverine submitted the Final Tannery Summary Report to the USEPA.
In February 2019, GZA completed a round of groundwater monitoring well sampling and installed three groundwater extraction wells on the Tannery property associated with a groundwater capture and treatment system. The three extraction wells were developed the week of April 1, 2019 and a pump test was completed in May 2019.
March 26, 2019 - USEPA and EGLE held a joint Town Hall at the Rockford High School Fine Arts Auditorium. 
April 29, 2019 - USEPA sent Wolverine a letter detailing the required time-critical cleanup CERLCA actions at the Tannery site. Wolverine submitted their Tannery Work Plan to USEPA (response to the April 29, 2019 letter).
May 2019 - As requested by EGLE and USEPA, Wolverine begin installing informational signs along the Rogue River, with informational kiosks to be installed in June 2019. 
In August 2019, Wolverine obtained their permit from the North Kent Sewer Authority (NKSA) for NKSA to accept the treated groundwater from the proposed groundwater interceptor treatment system. 
On December 10, 2019, it was announced that a tentative agreement had been reached between the State, Plainfield &amp; Algoma Townships, and Wolverine. Refer to the following press release for details: https://www.michigan.gov/ag/0,4534,7-359-92297_47203-514315--,00.html
On February 3, 2020, the Michigan Attorney General announced the filing of a settlement document (consent decree) in the case against Wolverine Worldwide Inc.  A public comment period will be held until February 13, 2020, to allow the affected community an opportunity to review and comment on the proposal prior to finalizing the settlement terms in court. Refer to the following press release for additional details:</t>
    </r>
    <r>
      <rPr>
        <i/>
        <sz val="11"/>
        <color rgb="FF000000"/>
        <rFont val="Times New Roman"/>
      </rPr>
      <t xml:space="preserve"> MI AG Nessel Announces PFAS Settlement for State, Plainfield &amp; Algoma Townships with Wolverine Worldwide</t>
    </r>
    <r>
      <rPr>
        <sz val="11"/>
        <color rgb="FF000000"/>
        <rFont val="Times New Roman"/>
      </rPr>
      <t xml:space="preserve">. On February 10, 2020, Michigan Attorney General Dana Nessel and EGLE held a Consent Decree Public Comment Session at the Rockford High School Auditorium. The Consent Decree became effective on February 19, 2020 and serves as the framework for all future response activities performed by Wolverine at the House Street property and surrounding area identified as the “North Kent Study Area”.  Wolverine will conduct these activities under EGLE oversight, and the Consent Decree includes tools that ensure that the required work is completed.
</t>
    </r>
    <r>
      <rPr>
        <i/>
        <sz val="11"/>
        <color rgb="FF000000"/>
        <rFont val="Times New Roman"/>
      </rPr>
      <t>Source: (MPART, 6.4.2020 - Rockford Tannery)</t>
    </r>
  </si>
  <si>
    <r>
      <rPr>
        <sz val="11"/>
        <color rgb="FF000000"/>
        <rFont val="Times New Roman"/>
      </rPr>
      <t xml:space="preserve">PFOS+PFOA Groundwater Monitoring well samples:
- 405 samples 
- 405 results received 
- 19 samples non-detect 
- 28 samples between 0-70 ppt 
- 358 samples above 70 ppt 
</t>
    </r>
    <r>
      <rPr>
        <i/>
        <sz val="11"/>
        <color rgb="FF000000"/>
        <rFont val="Times New Roman"/>
      </rPr>
      <t>(MPART, 6.4.2020 - Rockford Tannery)</t>
    </r>
  </si>
  <si>
    <t>43.1045005, -85.60455979999999</t>
  </si>
  <si>
    <r>
      <rPr>
        <sz val="11"/>
        <color rgb="FF000000"/>
        <rFont val="Times New Roman"/>
      </rPr>
      <t xml:space="preserve">The Belmont-House Street area consists of a former licensed disposal facility owned and operated by Wolverine World Wide (Wolverine) at 1855 House Street in Plainfield Township, a suspected disposal area in the Wolven/Jewell area north of 10 Mile Road in Algoma Township, and Michigan Department of Environment, Great Lakes, and Energy (EGLE) investigations into several citizen-reported unregulated dump sites across three townships in northern Kent County. </t>
    </r>
    <r>
      <rPr>
        <i/>
        <sz val="11"/>
        <color rgb="FF000000"/>
        <rFont val="Times New Roman"/>
      </rPr>
      <t>(MPART 6.6.2019)</t>
    </r>
  </si>
  <si>
    <r>
      <rPr>
        <sz val="11"/>
        <color rgb="FF000000"/>
        <rFont val="Times New Roman"/>
      </rPr>
      <t xml:space="preserve">Wolven/Jewell - Wolven Northeast area residential wells:
 -PFOS+PFOA = nd-72,400 ppt
12 Mile and Summit area residential wells:
 -PFOS+PFOA = nd-49 ppt
North Childsdale and 10 Mile Road area residential wells:
 -PFOS+PFOA = nd-921 ppt
House Street Area residential wells:
 -PFOS+PFOA = nd-96,000 ppt
Rogue River Area residential wells:
 -PFOS+PFOA = nd-75 ppt
North Kent Landfill Area residential wells:
 -PFOS+PFOA = nd-62.9 ppt
</t>
    </r>
    <r>
      <rPr>
        <i/>
        <sz val="11"/>
        <color rgb="FF000000"/>
        <rFont val="Times New Roman"/>
      </rPr>
      <t>Source: (MPART, 6.4.2020 - House Street Disposal Area)</t>
    </r>
  </si>
  <si>
    <r>
      <rPr>
        <sz val="11"/>
        <color rgb="FF000000"/>
        <rFont val="Times New Roman"/>
      </rPr>
      <t xml:space="preserve">State approved $23mil to address 28 contamination sites around the state (12.11.17). MI established legally-enforceable cleanup criteria of 70 ppt for PFOS/PFOA. Effective 1.10.18. </t>
    </r>
    <r>
      <rPr>
        <sz val="11"/>
        <color rgb="FFFF0000"/>
        <rFont val="Times New Roman"/>
      </rPr>
      <t>(Citation needed)</t>
    </r>
    <r>
      <rPr>
        <sz val="11"/>
        <color rgb="FF000000"/>
        <rFont val="Times New Roman"/>
      </rPr>
      <t xml:space="preserve">
January 2017 - EGLE requested that Wolverine sample residential wells 
June 29, 2018 - the Michigan DHHS and Kent County Health Department issue an emergency fish consumption advisory for 3 ponds at 4300 Cannonsburg Road NE near the Boulder Creek development.
November 21, 2018 - EGLE requested Wolverine resample all residential drinking water wells in current sampling areas
On February 19, 2020, the Consent Decree between the State of Michigan (Plaintiff), Plainfield and Algoma Townships (Intervening Plaintiffs) and Wolverine (Defendant) became effective and serves as the framework for all future response activities performed by Wolverine at the House Street property and surrounding area identified as the “North Kent Study Area”.  Wolverine will conduct these activities under EGLE oversight, and the Consent Decree includes tools that ensure that the required work is completed. Appendix K of the Consent Decree summarizes the schedule for submittal of Response Activity Plans. Wolverine will continue the operation and maintenance of  whole-house filters and  point-of-use filters in the North Kent Study Area in accordance with the Consent Decree, described specifically in Section 7.5 and Appendix L.
April 29, 2019 - USEPA sent Wolverine a letter detailing the required time-critical cleanup CERLCA actions at the House Street site
Wolverine will continue monthly reporting to EGLE. 
</t>
    </r>
    <r>
      <rPr>
        <i/>
        <sz val="11"/>
        <color rgb="FF000000"/>
        <rFont val="Times New Roman"/>
      </rPr>
      <t>Source: (MPART, 6.4.2020 - House Street Disposal Area)</t>
    </r>
  </si>
  <si>
    <r>
      <rPr>
        <sz val="11"/>
        <color rgb="FF000000"/>
        <rFont val="Times New Roman"/>
      </rPr>
      <t xml:space="preserve">On January 24, 2017, a concerned citizens group brought the former House Street disposal location to EGLE’s attention. Discovery of very high contamination levels in May 2017 sparked both class action and individual lawsuits that are now pending against Wolverine in federal and state court. Homeowners also began reporting old rusty drums, decomposing leather hides and other tannery debris around the neighborhood. </t>
    </r>
    <r>
      <rPr>
        <i/>
        <sz val="11"/>
        <color rgb="FF000000"/>
        <rFont val="Times New Roman"/>
      </rPr>
      <t>(Ellison, MLive, 6.11.2019)</t>
    </r>
  </si>
  <si>
    <r>
      <rPr>
        <sz val="11"/>
        <color rgb="FF000000"/>
        <rFont val="Times New Roman"/>
      </rPr>
      <t xml:space="preserve">133 drinking water wells have been tested by EGLE; 1,545 drinking water wells have been tested by Wolverine; 42 drinking water wells have been tested by Kent County Department of Public Works.
Wolverine has provided 538 whole house filters and 236 point-of-use filters. Kent County Department of Public Works has provided 10 whole house filters.
All households in the sampling areas  have been offered bottled water and/or filters by Wolverine and/or Kent County Department of Public Works.
In addition to the PFAS investigations, EGLE responded to citizen complaints regarding alleged disposal areas at additional locations. As of January 2019, EGLE has conducted and completed investigations at a total of 109 alleged source areas. These investigations did not identify PFAS disposal areas, and sample results from all homes were below 70 ppt PFOA+PFOS.
</t>
    </r>
    <r>
      <rPr>
        <i/>
        <sz val="11"/>
        <color rgb="FF000000"/>
        <rFont val="Times New Roman"/>
      </rPr>
      <t>(MPART, 6.4.2020 - House Street Disposal Area)</t>
    </r>
  </si>
  <si>
    <r>
      <rPr>
        <sz val="11"/>
        <color rgb="FF000000"/>
        <rFont val="Times New Roman"/>
      </rPr>
      <t xml:space="preserve">The PFAS contamination in northern Kent County now covers an area that’s five miles long and six miles wide, impacting 800 wells in Plainfield and Algoma townships.
Monitoring wells [PFOS+PFOA]:
 - 682 samples 
 - 682 results received 
 - 296 samples non-detect 
 - 257 samples nd-70 ppt 
 - 129 samples above 70 ppt 
Residential drinking wells [PFOS+PFOA]:
 - 1,722 samples 
 - 1,722 results received 
 - 926 samples non-detect 
 - 670 samples nd-70 ppt 
 - 126 samples above 70 ppt 
</t>
    </r>
    <r>
      <rPr>
        <i/>
        <sz val="11"/>
        <color rgb="FF000000"/>
        <rFont val="Times New Roman"/>
      </rPr>
      <t>(MPART, 6.4.2020 - House Street Disposal Area)</t>
    </r>
  </si>
  <si>
    <t>42.4670894, -83.12753810000001</t>
  </si>
  <si>
    <r>
      <rPr>
        <sz val="11"/>
        <color rgb="FF000000"/>
        <rFont val="Times New Roman"/>
      </rPr>
      <t xml:space="preserve">This site was a licensed waste disposal facility from 1966 to 1976. This is a State-led Superfund site. The study area is approximately 800 acres of wooded, agricultural, and residential properties. Waste Management of Michigan Inc., (WMMI) is the liable party for this site. 
</t>
    </r>
    <r>
      <rPr>
        <i/>
        <sz val="11"/>
        <color rgb="FF000000"/>
        <rFont val="Times New Roman"/>
      </rPr>
      <t>(MPART, 4.21.20 - State Disposal Superfund Site)</t>
    </r>
  </si>
  <si>
    <r>
      <rPr>
        <sz val="11"/>
        <color rgb="FF000000"/>
        <rFont val="Times New Roman"/>
      </rPr>
      <t xml:space="preserve">Plainfield Township municipal drinking water [Sep 2013]:
 -PFOS = ND-60 ppt
</t>
    </r>
    <r>
      <rPr>
        <i/>
        <sz val="11"/>
        <color rgb="FF000000"/>
        <rFont val="Times New Roman"/>
      </rPr>
      <t>(UCMR3)</t>
    </r>
    <r>
      <rPr>
        <sz val="11"/>
        <color rgb="FF000000"/>
        <rFont val="Times New Roman"/>
      </rPr>
      <t xml:space="preserve">
Plainfield Township municipal - drinking water [2016]:
 -PFOS = 6.6 ppt
 -PFOA = 2.5 ppt
(Ellison, MLive, 7.28.16)
Drinking Water:
- 54 residential drinking water samples [Oct 2016 - Oct 2018]
- 54 results received
- 45 samples non-detect PFOS + PFOA
- 9 samples ND - 70 ppt PFOS + PFOA
- 0 samples above 70 ppt PFOS + PFOA
</t>
    </r>
    <r>
      <rPr>
        <i/>
        <sz val="11"/>
        <color rgb="FF000000"/>
        <rFont val="Times New Roman"/>
      </rPr>
      <t xml:space="preserve">(MPART, 4.21.20 - State Disposal Superfund Site)
</t>
    </r>
    <r>
      <rPr>
        <sz val="11"/>
        <color rgb="FF000000"/>
        <rFont val="Times New Roman"/>
      </rPr>
      <t xml:space="preserve">
Groundwater:
- 138 samples [Oct 2016 - Dec 2018]
- 138 results received
- 55 samples non-detect PFOS + PFOA
- 36 samples ND - 70 ppt PFOS + PFOA
- 47 samples above 70 ppt PFOS + PFOA
</t>
    </r>
    <r>
      <rPr>
        <i/>
        <sz val="11"/>
        <color rgb="FF000000"/>
        <rFont val="Times New Roman"/>
      </rPr>
      <t>(MPART, 4.21.20 - State Disposal Superfund Site)</t>
    </r>
  </si>
  <si>
    <r>
      <rPr>
        <sz val="11"/>
        <color rgb="FF000000"/>
        <rFont val="Times New Roman"/>
      </rPr>
      <t xml:space="preserve">In 2016 as part of a USEPA municipal water supply testing initiative, PFAS was detected in Plainfield Township’s municipal water. 
</t>
    </r>
    <r>
      <rPr>
        <i/>
        <sz val="11"/>
        <color rgb="FF000000"/>
        <rFont val="Times New Roman"/>
      </rPr>
      <t xml:space="preserve">(MPART, 4.21.2020 - State Disposal Superfund Site)
</t>
    </r>
    <r>
      <rPr>
        <sz val="11"/>
        <color rgb="FF000000"/>
        <rFont val="Times New Roman"/>
      </rPr>
      <t xml:space="preserve">Most residents in the area are connected to the Plainfield Township municipal water supply system; however, staff from EGLE identified 31 private residential wells adjacent to the contaminated groundwater plume from the State Disposal Landfill, Inc. During 2017 and 2018, WMMI, owner and operator of this site, collected 20 groundwater samples from private residential wells at 18 properties east and south of the landfill. One sample east of the landfill had 26 ppt PFOA. Of the residential wells sampled to date, 45 wells are non-detect and none are in exceedance of 70 ppt combined concentrations of PFOS and PFOA.
</t>
    </r>
    <r>
      <rPr>
        <i/>
        <sz val="11"/>
        <color rgb="FF000000"/>
        <rFont val="Times New Roman"/>
      </rPr>
      <t xml:space="preserve">(MPART, 4.21.2020 - State Disposal Superfund Site)
</t>
    </r>
    <r>
      <rPr>
        <sz val="11"/>
        <color rgb="FF000000"/>
        <rFont val="Times New Roman"/>
      </rPr>
      <t xml:space="preserve">
The Township approved spending an emergency $400k for PFAS water treatment in December 2017, and recieved a $750,000 grant from the state to reimburse those costs and cover weekly testing. </t>
    </r>
    <r>
      <rPr>
        <i/>
        <sz val="11"/>
        <color rgb="FF000000"/>
        <rFont val="Times New Roman"/>
      </rPr>
      <t>(Martinez, MLive, 3.13.2018)</t>
    </r>
    <r>
      <rPr>
        <sz val="11"/>
        <color rgb="FF000000"/>
        <rFont val="Times New Roman"/>
      </rPr>
      <t xml:space="preserve"> 
On December 11, 2018, WMMI installed an additional vertical aquifer sample boring to assist evaluation of PFAS in groundwater coming from the State Disposal Superfund Site. On that same day, EGLE staff observed a portion of the drilling activities performed by WMMI contractors. </t>
    </r>
    <r>
      <rPr>
        <i/>
        <sz val="11"/>
        <color rgb="FF000000"/>
        <rFont val="Times New Roman"/>
      </rPr>
      <t xml:space="preserve">(MPART, 4.21.2020 - State Disposal Superfund Site)
</t>
    </r>
    <r>
      <rPr>
        <sz val="11"/>
        <color rgb="FF000000"/>
        <rFont val="Times New Roman"/>
      </rPr>
      <t xml:space="preserve">In April 2018, WMMI installed five new vertical profile soil borings (the original monitoring wells were installed back in the 1970’s) to assist in determining the source of the contamination and potential impacts on surface water. PFAS concentrations above 70 ppt were present in groundwater migrating from the State Disposal Superfund Site. </t>
    </r>
    <r>
      <rPr>
        <i/>
        <sz val="11"/>
        <color rgb="FF000000"/>
        <rFont val="Times New Roman"/>
      </rPr>
      <t xml:space="preserve">(MPART, 4.21.2020 - State Disposal Superfund Site)
</t>
    </r>
    <r>
      <rPr>
        <sz val="11"/>
        <color rgb="FF000000"/>
        <rFont val="Times New Roman"/>
      </rPr>
      <t xml:space="preserve">
EGLE is requesting WMMI perform additional hydrogeological investigation to evaluate groundwater contaminants from the State Disposal Landfill migrating near the Plainfield Versluis Wellfield. </t>
    </r>
    <r>
      <rPr>
        <i/>
        <sz val="11"/>
        <color rgb="FF000000"/>
        <rFont val="Times New Roman"/>
      </rPr>
      <t xml:space="preserve">(MPART, 4.21.2020 - State Disposal Superfund Site)
</t>
    </r>
    <r>
      <rPr>
        <sz val="11"/>
        <color rgb="FF000000"/>
        <rFont val="Times New Roman"/>
      </rPr>
      <t xml:space="preserve">
On February 20, 2019, EGLE staff met with WMMI and discussed recent sampling activities. </t>
    </r>
    <r>
      <rPr>
        <i/>
        <sz val="11"/>
        <color rgb="FF000000"/>
        <rFont val="Times New Roman"/>
      </rPr>
      <t xml:space="preserve">(MPART, 4.21.2020 - State Disposal Superfund Site)
</t>
    </r>
    <r>
      <rPr>
        <sz val="11"/>
        <color rgb="FF000000"/>
        <rFont val="Times New Roman"/>
      </rPr>
      <t xml:space="preserve">On April 1, 2019, the Michigan Department of Environment, Great Lakes, and Energy (EGLE) staff received the 2018 Annual Environmental Monitoring Report. On August 9, 2019, EGLE sent WMMI a formal letter requesting that WMMI perform additional hydrogeological investigation to delineate groundwater contaminants from State Disposal Landfill migrating near the Plainfield Versluis Wellfield. On August 9, 2019, EGLE requested that WMMI perform additional hydrogeological investigation to delineate groundwater contaminants from State Disposal Landfill migrating near the Plainfield Versluis Wellfield. On September 23, 2019, EGLE met with WMMI to discuss EGLE’s recommendations for further investigation at the site. </t>
    </r>
    <r>
      <rPr>
        <i/>
        <sz val="11"/>
        <color rgb="FF000000"/>
        <rFont val="Times New Roman"/>
      </rPr>
      <t xml:space="preserve">(MPART, 4.21.2020 - State Disposal Superfund Site)
</t>
    </r>
    <r>
      <rPr>
        <sz val="11"/>
        <color rgb="FF000000"/>
        <rFont val="Times New Roman"/>
      </rPr>
      <t xml:space="preserve">
On October 28, 2019, WMMI conducted semiannual groundwater sampling at the State Disposal Landfill. A total of 22 groundwater samples were taken from 20 locations. On January 9, 2020, EGLE reviewed the sample results collected in October 2019.  The highest PFOS + PFOA sample result was 1,110 ppt and the highest total PFAS was 2,652 ppt.  All sample results are reflected on the sampling chart. </t>
    </r>
    <r>
      <rPr>
        <i/>
        <sz val="11"/>
        <color rgb="FF000000"/>
        <rFont val="Times New Roman"/>
      </rPr>
      <t>(MPART, 4.21.2020 - State Disposal Superfund Site)</t>
    </r>
  </si>
  <si>
    <r>
      <rPr>
        <sz val="11"/>
        <color rgb="FF000000"/>
        <rFont val="Times New Roman"/>
      </rPr>
      <t xml:space="preserve">Public concern about Plainfield water began to grow during fall 2017 amid Wolverine dumping revelations. Plainfield officials pushed back against suggestions that the water was tainted, sometimes pressuring business owners in the area who expressed public concern. Nonetheless, public pressure pushed the township to install activated charcoal filtration at the water treatment plant, which went online in June 2018. </t>
    </r>
    <r>
      <rPr>
        <i/>
        <sz val="11"/>
        <color rgb="FF000000"/>
        <rFont val="Times New Roman"/>
      </rPr>
      <t>(Ellison, MLive, 6.11.2019)</t>
    </r>
  </si>
  <si>
    <t>45.0680167, -83.567283</t>
  </si>
  <si>
    <t>All contaminated private residential wells have been affected by the Alpena CRTC plume, not by Alpena Hide and Leather. The latter has not affected any drinking water sources.</t>
  </si>
  <si>
    <t xml:space="preserve">DEQ started testing around the Alpena Hide &amp; Leather Co. (closed in 1952) site in August 2017. PFAS have been detected in groundwater, soils, and in the river. Nearby homes &amp; businesses use municipal water. </t>
  </si>
  <si>
    <t>45.073899, -83.4359278</t>
  </si>
  <si>
    <t>42.4999389, -83.52946469999999</t>
  </si>
  <si>
    <t>Wixom had its effluent tested on June 14, with results reported to city officials on June 25.</t>
  </si>
  <si>
    <t>In Oct 2018, the Hamburg Township Board of Trustees sent a letter to Wixom's City Council requesting immediate action to totally eliminate the discharge of PFOS from the city's wastewater treatment plant. The letter cited Hamburg Township residents' feelings of "abject disbelief," "anger" and "fear for their health and the health of their families."</t>
  </si>
  <si>
    <t>36345 Van Born Rd, Romulus</t>
  </si>
  <si>
    <t>42.2658734, -83.3955806</t>
  </si>
  <si>
    <t>No drinking water exposures have been identified so far. Surface water and sediment samples were collected in 2017. Results are under review, and the next steps will be determined based on the results.</t>
  </si>
  <si>
    <t>The Escanaba DFSP is located on the Little Bay de Noc shoreline and was a bulk fuel storage facility that supplied jet fuel to the former K.I. Sawyer Air Force Base in Gwinn via pipeline. The PFAS contamination at the site first came to the DEQ’s attention in April 2014.</t>
  </si>
  <si>
    <t>43.2879844, -84.6573789</t>
  </si>
  <si>
    <t>42.376163, -83.430548</t>
  </si>
  <si>
    <t>42.9345062, -85.19602909999999</t>
  </si>
  <si>
    <t xml:space="preserve">Testing found PFOS at 2,000-ppt in the Lapeer sewage plant effluent in summer 2017. PFOS in the Lapeer Plating discharge tested at 19,000-ppt. Testing also found PFAS in the biosolid sludge from the sewage plant that was applied on fields. </t>
  </si>
  <si>
    <t>In 2017, PFAS in the Flint River was traced back to a chrome finishing company that was discharging contaminated industrial sewage to the Lapeer Wastewater Treatment Plant. Lapeer Plating &amp; Plastics says it stopped using PFAS in 2013, but elevated levels of residual contaminants remain. Lapeer Plating installed activated carbon filtration and new piping that has reduced PFAS in its effluent. "The Lapeer investigation formed the structure of a statewide DEQ effort to find and remove PFAS sources from industrial wastewater." (MLive/Garret Ellison)</t>
  </si>
  <si>
    <t>42.6213364, -82.8454837</t>
  </si>
  <si>
    <t>https://www.michigan.gov/pfasresponse/0,9038,7-365-86511_82704-482359--,00.html</t>
  </si>
  <si>
    <t>Selfridge has been determined as a source of PFAS in Lake St. Clair, which provides the raw drinking water for several communities, including Mount Clemens, New Baltimore and Ira Township, which serve a combined population of about 35,000.</t>
  </si>
  <si>
    <t xml:space="preserve">The Air National Guard's work plan identifies 25 different areas on the base being investigated as potential plume sources where AFFF was released, including 3 fire training areas, 6 hangars, a nozzle testing area, 2 crash sites, 2 parking/maintenance ramps, base fire department buildings, drainage basins, a former wastewater treatment plant and some sewage sludge drying beds and application areas. </t>
  </si>
  <si>
    <t>43.6119482, -84.78335829999999</t>
  </si>
  <si>
    <t>26500 Capitol Ave, Redford Township, MI</t>
  </si>
  <si>
    <t>42.3759701, -83.3032704</t>
  </si>
  <si>
    <t>On base maximum groundwater detections [2018]:
 -PFOA = 3,740 ppt 
 -PFOS = 79,100 ppt 
 -PFOA + PFOS = 79,722
(EWG from Air Force Administrative Record)</t>
  </si>
  <si>
    <t>Highest on-base groundwater detections [2018]:
 -NEtFOSAA = 16 ppt
 -NMeFOSAA = 15 ppt 
 -PFBA = 16 ppt 
 -PFBS =1,940 ppt 
 -PFDA =16 ppt 
 -PFHpA = 2,130 ppt 
 -PFHxA = 3,980 ppt 
 -PFHxS = 6,600 ppt 
 -PFNA = 158 ppt 
 -PFTeA = 2.3 ppt
 -PFUnA = 4.8 ppt
(EWG from Air Force Administrative Record)</t>
  </si>
  <si>
    <t xml:space="preserve">Firefighting foam used on base </t>
  </si>
  <si>
    <t>https://www.mlive.com/news/2018/12/michigan-finds-more-pfas-in-northern-michigan-town.html</t>
  </si>
  <si>
    <t>https://www.michigan.gov/pfasresponse/0,9038,7-365-86511_95645-488777--,00.html</t>
  </si>
  <si>
    <t>On base maximum groundwater detections [2016]:
 - PFOS + PFOA = 2,650 ppt 
(EWG from DOD - Addressing Perfluorooctane Sulfonate (PFOS)
and Perfluorooctanoic Acid (PFOA), 2018)</t>
  </si>
  <si>
    <t>https://drive.google.com/drive/u/1/folders/14-uJ3V3dWJPGeX0W9_NfkVwEb6v3ahsu?ths=true</t>
  </si>
  <si>
    <t>42.7174121, -83.2620397</t>
  </si>
  <si>
    <t>Ford was part of a nationwide group of airports surveyed about their use of PFAS-tainted AFFF firefighting foam In late 2015 and early 2016. Ford's spokesperson said, "We did participate in the survey that requested our use of AFFF. The survey clearly states that it was done to explore the use of AFFF in firefighting, which is what we did... We were not aware of AFFF’s containing PFAS to be a potential threat to the environment until [2017]."</t>
  </si>
  <si>
    <t>42.4766468, -83.08776519999999</t>
  </si>
  <si>
    <t xml:space="preserve">Kalamazoo found 10 sites were discharging PFOA and 20 sites were discharging PFOS into the city's wastewater system. The primary contributor is the former Production Plated Plastics site, whch is also responsible for the 3 contaminated private drinking water wells in Richland Township, which are now receiving bottled water.  Spokesperson Scott Dean said the DEQ plans to collect approximately 300 residential well samples in a new expanded study area. </t>
  </si>
  <si>
    <t>The state took possession of the Production Plated Plastics site when the company went bankrupt, and has retained ownership due to environmental issues associated with the site. "The state operates a groundwater pumping system at the site meant to prevent groundwater contaminated with chromium VI, nickel and volatile compounds from migrating offsite. Pumps discharge directly into the sanitary sewer system that flows back to the city of Kalamazoo's wastewater treatment plant. Until recently, the groundwater discharge from the site had never been tested for PFAS... PFAS had not been identified as a chemical of concern associated with the site." (Barret, MLive)</t>
  </si>
  <si>
    <t>42.33319580000001, -85.574665</t>
  </si>
  <si>
    <t>44.6625951, -85.6798249</t>
  </si>
  <si>
    <r>
      <rPr>
        <sz val="11"/>
        <color rgb="FF000000"/>
        <rFont val="Times New Roman"/>
      </rPr>
      <t xml:space="preserve">Parchment Municipal water (before Kalamazoo connection): 
 -Total PFAS: 271-1,828 ppt
 -PFOS+PFOA: 280-1,410 ppt
Parchment Municipal water (after Kalamazoo connection): 
 -PFOS+PFOA: ND-8 ppt
 -Total PFAS: ND-48 ppt
Private residential wells: 
 -PFOS+PFOA: high of 120 ppt
</t>
    </r>
    <r>
      <rPr>
        <u/>
        <sz val="11"/>
        <color rgb="FF1155CC"/>
        <rFont val="Times New Roman"/>
      </rPr>
      <t>https://www.michigan.gov/documents/pfasresponse/Parchment_Hydrogeologic_Investigation_Report_660106_7.pdf</t>
    </r>
  </si>
  <si>
    <t xml:space="preserve">The state has tested 196 private wells. Of the 126 tests completed, all have at least some PFAS, with a dozen above the 70 ppt EPA drinking water advisory level. An estimated 3,000 residents in are on Parchment's city water system, including residents in Parchment and parts of Cooper Township. </t>
  </si>
  <si>
    <t>42.3193272, -85.24888380000002</t>
  </si>
  <si>
    <t>Analytical results indicated 1 residential well had a concentration of 400 parts per trillion (ppt) PFOA, which exceeded the drinking water limit, while 12 other wells had total PFOS+PFOA concentrations of 10-45 ppt. All other wells were less than 10 ppt. The one well that exceeded was initially provided with bottled water by the Calhoun County Health Department and later a filter was installed.</t>
  </si>
  <si>
    <t>“According to the 2016 report, 10 gallons of foam were released in 2004 when an aircraft landed on the runway on its belly.
In November 2014, a Battle Creek firefighter accidentally released more than 1,500 gallons of a firefighting foam and water mixture at the guard base. According to an after-action report, a firefighter accidentally turned on a water turret while inspecting it, spraying the mixture onto an asphalt and dirt road.
Around 300 cubic feet of contaminated soil was scraped from the site and disposed of. The DEQ was notified at the time. 
Five gallons of foam were used to put out a fire when an aircraft crashed in August 2015. 
The west-central portion of the base was used for fire training activities from 1977-86. Approximately 54,000-74,000 gallons of a mixture of jet propulsion fuel, waste oils, waste hydraulic fluid and spent cleaning solvents was reportedly floated on water inside the area, ignited and extinguished.
In 1991, soil in the burn area was visibly contaminated, and fuel odors were noted during field activities. Several volatile organic compounds and metals were detected in the soils from the surface to the water table.
From 1992 to 2003, several remediation activities were completed, including installation of a bioventing system and a 12-inch, 105-foot-diameter clay cap. The site received a no further action letter from the DEQ in 2003.
One site in the southwest portion of the airport was used to burn a damaged aircraft before it was shipped off-base for disposal. An estimated 1,800 to 2,400 gallons of fuel and solvents were used there. 
Sampling in 1991 and 1992 found volatile organic compounds in the groundwater, but it was not analyzed for PFAS at the time. The area was excavated and capped with asphalt by 1996.” (Barrett, MLive)</t>
  </si>
  <si>
    <t>State funded activities were initiated in 2018 to evaluate whether use of AFFF on the 1995 tire fire resulted in PFAS contamination in the groundwater. In May 2018, MDEQ conducted a limited groundwater investigation immediately downgradient of the Carl’s Retreading site to check for PFAS contamination. Five sampling locations (labeled A – E on the site map) were selected for sampling of the aquifer down to 70 feet below ground surface. Results for sample locations B, C, D, and E detected PFAS in all four samples.</t>
  </si>
  <si>
    <t xml:space="preserve">Carl's Retreading operated for several years as a scrap tire collection/recycling site.  On December 29, 1995, a fire in a tire shredding machine ignited scrap tires that were piled up to 30 feet high, burning for several weeks. Blair Elementary School was closed and 62 residents were evacuated from their homes during the fire. The fire department unsuccessfully tried using aqueous film forming foam (AFFF) to put out the fire, ultimately spraying it down with water and burying the burning tires.
Afterward, Carl’s Retreading did not address outstanding obligations under state environmental laws, and the DEQ filed a complaint in circuit court in 1998.  A Default Judgment was entered, holding Carl's Retreading and its partners liable. In 1999, Carl's Retreading abandoned the site and initiated bankruptcy proceedings.
</t>
  </si>
  <si>
    <t>42.3786752, -83.2450805</t>
  </si>
  <si>
    <t>42.6037025, -82.8523864</t>
  </si>
  <si>
    <t>Shallow, perched groundwater is present in the area; however; there is no information to indicate that surface water bodies have been impacted at this time. Groundwater generally flows to the northwest near the site; surface water flow is controlled by existing topography, roads, and stormwater systems. As the area immediately adjacent to the facility is mostly commercial or industrial in nature, there are no other known sensitive receptors.</t>
  </si>
  <si>
    <t>Investigation activities are being conducted by Sherwin-Williams, with oversight by EGLE and in collaboration with the Allegan County Health Department, the Michigan Department of Health and Human Services, and the city of Holland. These entities have also kept the Ottawa County Health Department informed, although the known extent of the impacts has not crossed into Ottawa County.</t>
  </si>
  <si>
    <t>42.3209212, -83.08033929999999</t>
  </si>
  <si>
    <t>42.3611513, -83.1494259</t>
  </si>
  <si>
    <t>Military - Air</t>
  </si>
  <si>
    <t>On June 25, 2018, EGLE launched a pilot project to begin testing how to remove foam from Van Etten Lake. On November 8, 2018, EGLE conducted a drone flight to check on the ability to see groundwater seeps into Van Etten Lake.An additional drone flight was flown December 19, 2018 due to the lake level being dropped for the winter. No data was collected due to the drone crashing. Starting on February 6, 2019, EGLE's contractor finalized the Van Etten Lake Surface Water Sampling Report and sent it out to Oscoda Township, the RAB, Need Our Water (NOW), USAF, DHD2, and EGLE staff. On February 26, 2019, EGLE’s consultant, DLZ, sampled ice in Van Etten Lake to check for the presence of PFAS.  This work was performed in response to the frozen foam and ice issues from last winter on the lake. Three levels of ice will be analyzed. On March 19, 2019, EGLE received results from the Van Etten Lake ice sampling and are currently under review. (MPART 7.11.19)</t>
  </si>
  <si>
    <t>42.0135091, -85.4522238</t>
  </si>
  <si>
    <t xml:space="preserve">Military-Air </t>
  </si>
  <si>
    <t>Reported AFFF Release</t>
  </si>
  <si>
    <t>42.704353, -83.248508</t>
  </si>
  <si>
    <t>AFFF Release</t>
  </si>
  <si>
    <t>42.2805269, -83.1510215</t>
  </si>
  <si>
    <t>The McDonald store was destroyed by a fire on December 25, 1992. The fire was eventually put out by a fire crew from Wurtsmith AFB using AFFF on December 26. (MPART 7.11.19)</t>
  </si>
  <si>
    <t>42.739478, -84.587919</t>
  </si>
  <si>
    <t>41.8405979, -86.1559396</t>
  </si>
  <si>
    <t>The liable party conducted another groundwater sampling event on June 6 - 7. Three monitor wells and 2 residential water supply wells were tested for PFOS and PFOA. Results are pending. (MPART 8.1.2019)</t>
  </si>
  <si>
    <t>The liable party, Brenner Oil, has hired a contractor to excavate the contaminated soil, collect confirmation soil samples, install groundwater monitoring wells, and develop a groundwater monitoring plan. Consultants for the liable party contacted the property owner regarding proposed drilling locations and to plan to begin fieldwork on May 1. The insurance company made arrangement with the property owner for site access in late April 2019. (MPART 6.20.19)</t>
  </si>
  <si>
    <t>43.3356399, -85.50740809999999</t>
  </si>
  <si>
    <t>Industry/Landfill</t>
  </si>
  <si>
    <t>From December 2017-February 2018, EGLE proactively required CSL to develop a workplan to address several issues identified at the site, including the conceptual site model and potential PFAS contamination of groundwater at CSL. On April 13, 2018, EGLE learned that onsite monitoring wells that were sampled contained PFAS that exceeded the 70 ppt LHA and immediately began working with CSL, the MDHHS and the Mid-Michigan District Health Department (MMDHD) to develop a phased sampling plan of domestic wells close to and in the directions of groundwater flow from the landfill. June 18, 2018, EGLE, MDHHS, MMDHD, along with CSL, hosted a community open house and public meeting at Tri County High School in Howard City, Michigan. 26 households have been tested by CSL.Three households have been provided a filter by CSL and filters were offered to any resident in the Phase I or II investigation area who had a PFAS detection. (MPART 8.15.2019)</t>
  </si>
  <si>
    <t>CSL is to provide a workplan to further delineate PFAS impacts to groundwater and asses the capture zone of their groundwater treatment system. (MPART 8.15.2019)</t>
  </si>
  <si>
    <t>5 of the 12 monitoring wells tested in February 2018 contained PFAS levels over 70 ppt. (MPART 8.15.2019)</t>
  </si>
  <si>
    <t>42.5902147, -83.0555184</t>
  </si>
  <si>
    <t>Landfill was abandoned in 2013 after Richfield Landfill Inc. filed for bankruptcy. There is no viable liable party at this time and available financial assurance is nearly depleted. (MPART 5.9.19)</t>
  </si>
  <si>
    <t>There is no known impact to the drinking water aquifer which is lower than and hydraulically separated from the upper impacted aquifer.  On-site groundwater monitoring wells will continue to be monitored to evaluate PFAS plume concentrations and configuration in the upper aquifer. (MPART 5.9.19)</t>
  </si>
  <si>
    <t>42.6503853, -85.30425060000002</t>
  </si>
  <si>
    <t>An active groundwater pump and treat system is operating at this site. (MPART 5.1.19)</t>
  </si>
  <si>
    <t>The Lake County Health Department has attempted to contact the property owner immediately south of the site to discuss connecting that residence/hotel to the community water supply. The owner is unavailable for an extended period; no authorized representative has been delegated to discuss the possible hook up to alternate water.  (MPART 8.7.2019)</t>
  </si>
  <si>
    <t>46.3423176, -87.3878601</t>
  </si>
  <si>
    <t>EGLE will be sampling fish from Walden and Wood lakes. Fish have been collected, and results should be available by June 2019. (MPART 8.1.2019)</t>
  </si>
  <si>
    <t>EGLE will continue to evaluate the need for further residential well sampling as the investigation proceeds and may conduct another round of confirmatory sampling. To date, a decision on future residential well sampling has not been made. (MPART 8.1.2019)</t>
  </si>
  <si>
    <t>44.2486695, -86.32762369999999</t>
  </si>
  <si>
    <t>42.7018906, -83.30651689999999</t>
  </si>
  <si>
    <t>“The biggest concern is possible impact to the river,” said Scott Dean, EGLE spokesperson. “The City of Jackson’s municipal system was tested on July 11th and results came back non-detect.” (Gardner 12.27.2018 - PFAS found at contaminated ex-factory in Jackson)</t>
  </si>
  <si>
    <t>*Groundwater sampling data listed 0 under samples above 70 ppt, likely a typo</t>
  </si>
  <si>
    <t>902 East Leith St, Fling, MI</t>
  </si>
  <si>
    <t>43.041871, -83.688615</t>
  </si>
  <si>
    <t>The plant was decommissioned and demolished in 2000-2001. Little to no information is known about the historic use of PFAS-containing materials. (MPART 6.6.19)</t>
  </si>
  <si>
    <t>Additional PFAS characterization is proposed in 2019 to delineate horizontal and vertical extents of PFAS-impacted groundwater within the southwest corner of the property, and how it may impact the proposed installation of a permeable reactive gate. (MPART 6.6.19)</t>
  </si>
  <si>
    <t>39145 Webb Dr, Westland</t>
  </si>
  <si>
    <t>42.3308111, -83.4278337</t>
  </si>
  <si>
    <t>The airport is located along Swartz Creek. Areas near the airport appear to be serviced by private wells. There is currently no indication of impact to the deeper regional drinking water aquifer, however, future investigations will evaluate this drinking water pathway to ensure it is protected. (MPART 6.25.19)</t>
  </si>
  <si>
    <t>The airport “has been proactively working to support the DEQ in (its) remediation efforts and will continue to do so," said Bishop International Airport director Craig Williams. (Fonger 1.18.2019 - Elevated levels of PFAS found in groundwater at Bishop Airport)</t>
  </si>
  <si>
    <t>42.934641, -85.5359551</t>
  </si>
  <si>
    <t>One L. C. Smith Terminal, Detroit</t>
  </si>
  <si>
    <t>42.2161722, -83.3553842</t>
  </si>
  <si>
    <t>DCP continues to have numerous compliance issues – including PFAS exceedance in the groundwater – which they are currently addressing through the compliance agreement with EGLE (MPART 8.20.2019)</t>
  </si>
  <si>
    <t>Four residential wells have been tested by EGLE and all are non-detect for Total Tested PFAS. These wells will be re-sampled in September 2019. (MPART 8.20.2019)</t>
  </si>
  <si>
    <t>42.2533221, -84.4065147</t>
  </si>
  <si>
    <t>Industry/Manufacturing - Refinery</t>
  </si>
  <si>
    <t>42.65061, -85.304283</t>
  </si>
  <si>
    <t>43.85372419999999, -85.8518551</t>
  </si>
  <si>
    <t>43.039244, -82.4678692</t>
  </si>
  <si>
    <t>Once shallow groundwater flow is determined around the landfill, additional drinking water wells may be identified further from the landfill and would be evaluated for possible PFAS sampling. (MPART 7.18.19)</t>
  </si>
  <si>
    <t>Surface water samples were collected from McIntyre Park, Kettlewell Pond, Ft. Gratiot Pond, Howe Drain, and an unnamed drain south of the property (MPART 7.18.19)</t>
  </si>
  <si>
    <t>41.8408605, -86.1579076</t>
  </si>
  <si>
    <t>The facility has a “Groundwater Not in an Aquifer” designation, which effectively prevents use of site groundwater as a drinking water source (MPART 7.18.19)</t>
  </si>
  <si>
    <t>Contamination appears limited to the immediate area of two former wastewater lagoons. The contaminated shallow groundwater is perched and discontinuous, meaning it is not mobile (MPART 7.18.19)</t>
  </si>
  <si>
    <t>43.2146937, -86.2455839</t>
  </si>
  <si>
    <t>In May 2019, MAHLE sampled surface water and groundwater in streambeds to evaluate if contaminated groundwater is venting to downgradient streams. No exceedances of Rule 57 Surface Water Quality values were detected in the surface water samples. (MPART 7.18.19)</t>
  </si>
  <si>
    <t>On October 22, 2018, MAHLE sent Notices of Migration to down-gradient property owners to notify them of contamination moving off-site. Public Health Muskegon Count was also sent copies of the Notices of Migration. The Notices contained a data map with PFOA concentrations depicted and groundwater flow direction information (MPART 7.18.19)</t>
  </si>
  <si>
    <t>Grayling AAF, MI</t>
  </si>
  <si>
    <t>44.68031999999999, -84.72886299999999</t>
  </si>
  <si>
    <t>Military - ARNG</t>
  </si>
  <si>
    <t>Unknown quantities and timeframe of AFFF release (MPART 7.18.19)</t>
  </si>
  <si>
    <t>https://www.michigan.gov/pfasresponse/0,9038,7-365-86511_82704-493751--,00.html</t>
  </si>
  <si>
    <t xml:space="preserve">Groundwater [Aug 2018 - Feb 2019]:
- 12 monitoring well samples 
- 12 results received
- 10 samples non-detect PFOS+PFOA
- 1 samples ND-70 ppt PFOS + PFOA 
- 1 samples above 70 ppt PFOS + PFOA
[Oct 2018] highest result = 150.5 ppt PFOS + PFOA
(MPART 7.18.19)
Residential Drinking Wells [Aug 2018 - Feb 2019]:
- 23 residential samples 
- 23 results received
- 19 samples non-detect PFOS + PFOA
- 4 samples ND - 70 ppt PFOS + PFOA
- 0 samples above 70 ppt PFOS + PFOA
(MPART 7.18.19)
</t>
  </si>
  <si>
    <t>Monitoring Well Samples [Oct 2018]:
Total Tested PFAS highest value = 371.4 ppt
(MPART 7.18.19)</t>
  </si>
  <si>
    <t>On December 11, 2018, EGLE hosted a Town Hall meeting for the Grayling area PFAS sites. Attendees included the ARNG, DMVA, MDHHS, and District Health Department #10. All 23 of the residences with tested wells have received a letter from the Michigan Department of Health and Human Services (MDHHS) encouraging residents with questions or concerns regarding results to contact District Health Department #10. A meeting was held on June 25th 2019 to discuss providing alternative drinking water to residents with wells over 70 ppt PFOA and PFOS.  (MPART 7.18.19)</t>
  </si>
  <si>
    <t>The Army National Guard’s (ARNG) Preliminary Assessment Report and associated interviews did not identify any releases of Aqueous Film Forming Foam (AFFF) at the Maneuver Area Training Equipment Site (MATES) facility, therefore no timeframes or quantities can be determined. (MPART 7.18.19)</t>
  </si>
  <si>
    <t>A Restoration Advisory Board [RAB] has been established for community members to participate in the cleanup and restoration process of the Grayling area. There was an informational meeting on June 5, 2019. The first official meeting for the RAB will take place on July 31, 2019. (MPART 7.18.19)</t>
  </si>
  <si>
    <t>42.7611144, -86.0808346</t>
  </si>
  <si>
    <t>Industry/Manufacturing, AFFF Release</t>
  </si>
  <si>
    <t>In the past, the site filled spray cans with 3M Scotchgard and its fire suppression system was primed with Aqueous Film Forming Foam (AFFF). The exact PFAS release location and the materials released is not known at this time. (MPART 6.20.19)</t>
  </si>
  <si>
    <t>An interim treatment system has been installed to treat the sanitary discharge, which discharges into the city of Holland’s sanitary sewer, as of December 2018. (MPART 6.20.19)</t>
  </si>
  <si>
    <t>42.3123133, -83.1578918</t>
  </si>
  <si>
    <t>42.3405137, -83.0865494</t>
  </si>
  <si>
    <r>
      <rPr>
        <sz val="11"/>
        <color theme="1"/>
        <rFont val="Times New Roman"/>
      </rPr>
      <t xml:space="preserve">The Du-Wel Metal Products facility includes much of the city in an area of residential, commercial, industrial, and agricultural land uses. A tributary to the Paw Paw River is immediately to the west of the site.  The city of Hartford has a municipal water supply that serves a finite number of residents. </t>
    </r>
    <r>
      <rPr>
        <i/>
        <sz val="11"/>
        <color theme="1"/>
        <rFont val="Times New Roman"/>
      </rPr>
      <t>(MPART 7.1.19)</t>
    </r>
  </si>
  <si>
    <t>In May 2019, 59 residential wells in Hartford were tested for PFAS. 36 of those wells had some amount of PFAS in them. (Newman, Herald-Palladium, 5.31.19)</t>
  </si>
  <si>
    <t>42.7003692, -83.273405</t>
  </si>
  <si>
    <t>The Electro Chemical Finishing (ECF) facility had a release sometime before December 11, 2014, when a discharge of plating wastewater to Roys Creek was observed coming from a stormwater outfall through a breach in the floor. Following the repair and resolution of this breach, ECF conducted an investigation to determine the extent of the plating wastewater impact. A plume of contaminants other than PFAS was discovered extending to the north. (MPART 7.18.19)</t>
  </si>
  <si>
    <t>ECF’s consultant is working to expand the area of a receptor survey to assure that no drinking water or other supply wells are located in the PFAS investigation area. (MPART 7.18.19)</t>
  </si>
  <si>
    <t>43.2055134, -86.2245889</t>
  </si>
  <si>
    <t>43.3781068, -84.6363823</t>
  </si>
  <si>
    <r>
      <rPr>
        <sz val="11"/>
        <color theme="1"/>
        <rFont val="Times New Roman"/>
      </rPr>
      <t xml:space="preserve">Groundwater [Apr 2019]:
- 12 monitoring well samples 
- 12 results received
- 1 sample non-detect PFOS+PFOA
- 7 samples ND-70 ppt PFOS + PFOA 
- 4 samples above 70 ppt PFOS + PFOA
Highest result = 329.1 ppt PFOS+PFOA
</t>
    </r>
    <r>
      <rPr>
        <i/>
        <sz val="11"/>
        <color theme="1"/>
        <rFont val="Times New Roman"/>
      </rPr>
      <t>(MPART 7.22.19)</t>
    </r>
    <r>
      <rPr>
        <sz val="11"/>
        <color theme="1"/>
        <rFont val="Times New Roman"/>
      </rPr>
      <t xml:space="preserve">
Groundwater Site Testing Ranges [Apr 2019]:
- PFOA: ND - 31.1 ppt
- PFOS: ND - 298.0 ppt
- PFOA + PFOS = ND - 329.1 ppt 
</t>
    </r>
    <r>
      <rPr>
        <i/>
        <sz val="11"/>
        <color theme="1"/>
        <rFont val="Times New Roman"/>
      </rPr>
      <t>(MPART</t>
    </r>
    <r>
      <rPr>
        <sz val="11"/>
        <color theme="1"/>
        <rFont val="Times New Roman"/>
      </rPr>
      <t xml:space="preserve"> Map 5.10.19) 
</t>
    </r>
  </si>
  <si>
    <r>
      <rPr>
        <sz val="11"/>
        <color theme="1"/>
        <rFont val="Times New Roman"/>
      </rPr>
      <t xml:space="preserve">Groundwater Site Testing Ranges [Apr 2019]:
-Total PFAS= ND - 360.83 ppt
</t>
    </r>
    <r>
      <rPr>
        <i/>
        <sz val="11"/>
        <color theme="1"/>
        <rFont val="Times New Roman"/>
      </rPr>
      <t xml:space="preserve"> (MPART Map 5.10.19)</t>
    </r>
  </si>
  <si>
    <r>
      <rPr>
        <sz val="11"/>
        <color theme="1"/>
        <rFont val="Times New Roman"/>
      </rPr>
      <t xml:space="preserve">Access to the former Georgia-Pacific property has been obtained. Proposed next steps include installation of temporary monitoring wells on the former GP site to define the nature and extent of PFAS contamination in groundwater. The number of monitoring wells is to be determined. </t>
    </r>
    <r>
      <rPr>
        <i/>
        <sz val="11"/>
        <color theme="1"/>
        <rFont val="Times New Roman"/>
      </rPr>
      <t>(MPART 7.22.19)</t>
    </r>
  </si>
  <si>
    <r>
      <rPr>
        <sz val="11"/>
        <color theme="1"/>
        <rFont val="Times New Roman"/>
      </rPr>
      <t xml:space="preserve">Surface water sampling of the Kalamazoo River is proposed for mid-summer 2019. </t>
    </r>
    <r>
      <rPr>
        <i/>
        <sz val="11"/>
        <color theme="1"/>
        <rFont val="Times New Roman"/>
      </rPr>
      <t>(MPART 7.22.19)</t>
    </r>
  </si>
  <si>
    <t>44.5064833, -83.37966469999999</t>
  </si>
  <si>
    <t>Dump Site</t>
  </si>
  <si>
    <r>
      <rPr>
        <sz val="11"/>
        <color theme="1"/>
        <rFont val="Times New Roman"/>
      </rPr>
      <t xml:space="preserve">PFAS-containing wastes (especially AFFF) from Wurtsmith Air Force Base disposed of at Oscoda Township Dump </t>
    </r>
    <r>
      <rPr>
        <i/>
        <sz val="11"/>
        <color theme="1"/>
        <rFont val="Times New Roman"/>
      </rPr>
      <t>(MPART 7.18.19)</t>
    </r>
  </si>
  <si>
    <r>
      <rPr>
        <sz val="11"/>
        <color theme="1"/>
        <rFont val="Times New Roman"/>
      </rPr>
      <t xml:space="preserve">On December 4, 2018, EGLE collected 16 groundwater samples from the perimeter of the Oscoda Township Dump. On June 18, 2019, EGLE sent a letter to Oscoda Township asking them to take action to determine the nature and extent of PFAS contamination, along with contaminants other than PFAS coming from the dump. </t>
    </r>
    <r>
      <rPr>
        <i/>
        <sz val="11"/>
        <color theme="1"/>
        <rFont val="Times New Roman"/>
      </rPr>
      <t>(MPART 7.18.19)</t>
    </r>
  </si>
  <si>
    <r>
      <rPr>
        <sz val="11"/>
        <color rgb="FF000000"/>
        <rFont val="Times New Roman"/>
      </rPr>
      <t xml:space="preserve">On July 16, 2019, EGLE held a Town Hall meeting to discuss updates associated with the Oscoda Area and the former Wurtsmith Air Force Base </t>
    </r>
    <r>
      <rPr>
        <i/>
        <sz val="11"/>
        <color rgb="FF000000"/>
        <rFont val="Times New Roman"/>
      </rPr>
      <t>(MPART 7.18.19)</t>
    </r>
  </si>
  <si>
    <t>43.064131, -85.324671</t>
  </si>
  <si>
    <r>
      <rPr>
        <sz val="11"/>
        <color theme="1"/>
        <rFont val="Times New Roman"/>
      </rPr>
      <t xml:space="preserve">Industrial wastes, including plating wastes, discharged on the ground surface at three separate areas on the Ashley Avenue property. </t>
    </r>
    <r>
      <rPr>
        <i/>
        <sz val="11"/>
        <color theme="1"/>
        <rFont val="Times New Roman"/>
      </rPr>
      <t>(MPART 6.20.19)</t>
    </r>
  </si>
  <si>
    <r>
      <rPr>
        <sz val="11"/>
        <color rgb="FF000000"/>
        <rFont val="Times New Roman"/>
      </rPr>
      <t xml:space="preserve">Highest groundwater testing results [April 2019]:
 -Total PFAS = 110 ppt
</t>
    </r>
    <r>
      <rPr>
        <i/>
        <sz val="11"/>
        <color rgb="FF000000"/>
        <rFont val="Times New Roman"/>
      </rPr>
      <t>Source: (MPART 6.20.19)</t>
    </r>
  </si>
  <si>
    <r>
      <rPr>
        <sz val="11"/>
        <color theme="1"/>
        <rFont val="Times New Roman"/>
      </rPr>
      <t xml:space="preserve">EGLE provided the results of the April 2019 groundwater sampling event to the Michigan Department of Health and Human Services (MDHHS) and the Kent County Health Department. They are also seeking funding to perform additional investigation of groundwater on the site. Timing for the expanded investigation is dependent upon available funding and resources </t>
    </r>
    <r>
      <rPr>
        <i/>
        <sz val="11"/>
        <color theme="1"/>
        <rFont val="Times New Roman"/>
      </rPr>
      <t>(MPART 6.20.19)</t>
    </r>
  </si>
  <si>
    <t>42.63552, -83.191074</t>
  </si>
  <si>
    <r>
      <rPr>
        <sz val="11"/>
        <color theme="1"/>
        <rFont val="Times New Roman"/>
      </rPr>
      <t xml:space="preserve">Disposal of industrial wastes. Lear Siegler took ownership of the site in 1970 and was in operation until 1989. Lear Seating Corporation operated the site from 1989-2007 with plastic plating, trim and fabric preparation, and parts assembly activities. </t>
    </r>
    <r>
      <rPr>
        <i/>
        <sz val="11"/>
        <color theme="1"/>
        <rFont val="Times New Roman"/>
      </rPr>
      <t>(MPART 7.18.19)</t>
    </r>
  </si>
  <si>
    <r>
      <rPr>
        <sz val="11"/>
        <color theme="1"/>
        <rFont val="Times New Roman"/>
      </rPr>
      <t xml:space="preserve">Groundwater [Oct 2018]:
Highest Result = 1,334 ppt Total Tested PFAS 
</t>
    </r>
    <r>
      <rPr>
        <i/>
        <sz val="11"/>
        <color theme="1"/>
        <rFont val="Times New Roman"/>
      </rPr>
      <t>Source: (MPART 7.18.19)</t>
    </r>
  </si>
  <si>
    <r>
      <rPr>
        <sz val="11"/>
        <color theme="1"/>
        <rFont val="Times New Roman"/>
      </rPr>
      <t xml:space="preserve">On June 6, 2019, EGLE met with IAC Mendon to request they confirm the initial on-site groundwater results. EGLE also requested they sample additional on-site and downgradient off-site monitoring wells to help determine the extent of the contamination and whether or not it has migrated off-site.  In addition, EGLE requested a survey of the area be conducted for potential undocumented private water wells </t>
    </r>
    <r>
      <rPr>
        <i/>
        <sz val="11"/>
        <color theme="1"/>
        <rFont val="Times New Roman"/>
      </rPr>
      <t>(MPART 6.13.19)</t>
    </r>
  </si>
  <si>
    <r>
      <rPr>
        <sz val="11"/>
        <color theme="1"/>
        <rFont val="Times New Roman"/>
      </rPr>
      <t xml:space="preserve">Surrounding residents are on municipal water. Three municipal water supply wells are about 1,000 feet southeast and southwest downgradient of the site. The Mendon municipal water supply was sampled in October 2018, and was Non-Detect for PFOS+PFOA and Non-Detect for Total Tested PFAS. </t>
    </r>
    <r>
      <rPr>
        <i/>
        <sz val="11"/>
        <color theme="1"/>
        <rFont val="Times New Roman"/>
      </rPr>
      <t>(MPART 7.18.19)</t>
    </r>
  </si>
  <si>
    <r>
      <rPr>
        <sz val="11"/>
        <color theme="1"/>
        <rFont val="Times New Roman"/>
      </rPr>
      <t xml:space="preserve">Lear operations were purchased by International Automotive Components (IAC Mendon, LLC) in 2007. IAC Mendon submitted a No Further Action request to EGLE in January 2018 and has not used any PFAS containing materials during its operations </t>
    </r>
    <r>
      <rPr>
        <i/>
        <sz val="11"/>
        <color theme="1"/>
        <rFont val="Times New Roman"/>
      </rPr>
      <t>(MPART 7.18.19)</t>
    </r>
  </si>
  <si>
    <t>42.3780005, -83.4303686</t>
  </si>
  <si>
    <r>
      <rPr>
        <sz val="11"/>
        <color theme="1"/>
        <rFont val="Times New Roman"/>
      </rPr>
      <t xml:space="preserve">Disposal of industrial wastes from process operations at the RACER Willow Run manufacturing site, active until 2009. </t>
    </r>
    <r>
      <rPr>
        <i/>
        <sz val="11"/>
        <color theme="1"/>
        <rFont val="Times New Roman"/>
      </rPr>
      <t>(MPART 6.13.19)</t>
    </r>
  </si>
  <si>
    <r>
      <rPr>
        <sz val="11"/>
        <color theme="1"/>
        <rFont val="Times New Roman"/>
      </rPr>
      <t xml:space="preserve">Groundwater [Mar 2018 - Apr 2019]:
- 44 samples 
- 44 results received
- 3 samples non-detect PFOS+PFOA
- 18 samples ND-70 ppt PFOS + PFOA 
- 23 samples above 70 ppt PFOS + PFOA
</t>
    </r>
    <r>
      <rPr>
        <i/>
        <sz val="11"/>
        <color theme="1"/>
        <rFont val="Times New Roman"/>
      </rPr>
      <t xml:space="preserve">Source: (MPART 6.13.19)
</t>
    </r>
    <r>
      <rPr>
        <sz val="11"/>
        <color theme="1"/>
        <rFont val="Times New Roman"/>
      </rPr>
      <t xml:space="preserve">RACER Trust Willow Run Site Wells 
[Mar 2018 (6 monitoring wells)]:
- PFOS: &gt; 2.0 ppt - 380.0 ppt
- PFOA: 1.6 ppt - 30 ppt
- PFOS + PFOA = 0 - 35 ppt 
[May 2018 (5 monitoring wells)]:
- Highest PFOS + PFOA = 164 ppt
</t>
    </r>
    <r>
      <rPr>
        <i/>
        <sz val="11"/>
        <color theme="1"/>
        <rFont val="Times New Roman"/>
      </rPr>
      <t xml:space="preserve">Source: (MPART 6.13.19), (MPART Map 3.16.18)
</t>
    </r>
    <r>
      <rPr>
        <sz val="11"/>
        <color theme="1"/>
        <rFont val="Times New Roman"/>
      </rPr>
      <t xml:space="preserve">French Drain Groundwater Collection Discharge  
[Mar 2018]: PFOS + PFOA = 370 - 428 ppt 
[May 2018]: PFOS + PFOA = 414 ppt
Source: (MPART 6.13.19)
</t>
    </r>
  </si>
  <si>
    <r>
      <rPr>
        <sz val="11"/>
        <color rgb="FF000000"/>
        <rFont val="Times New Roman"/>
      </rPr>
      <t xml:space="preserve">RACER Trust Willow Run Site Wells
[Mar 2018 (6 monitoring wells)]: Total Tested PFAS = 23-124 ppt
[May 2018 (5 monitoring wells)]: Total Tested PFAS = 210 - 1360 ppt
French Drain Groundwater Collection Discharge
[Mar 2018]: Total Tested PFAS = 933 - 1,400 ppt
[May 2018]: Total Tested PFAS = 933 ppt
</t>
    </r>
    <r>
      <rPr>
        <i/>
        <sz val="11"/>
        <color rgb="FF000000"/>
        <rFont val="Times New Roman"/>
      </rPr>
      <t>Source: (MPART 6.13.19)</t>
    </r>
  </si>
  <si>
    <r>
      <rPr>
        <sz val="11"/>
        <color theme="1"/>
        <rFont val="Times New Roman"/>
      </rPr>
      <t xml:space="preserve">In November 2018, RACER submitted a PFAS pollution reduction plan to YCUA which involved further monitoring of PFAS and evaluating potential treatment options and reduction/eliminating PFOS and PFOA. YCUA requested quarterly PFAS sampling from the discharge. In April 2019, RACER and EGLE met with YCUA to discuss progress of the PFAS pilot study activities conducted at the Site. YCUA's program is regularly audited by EGLE to verify it complies with the appropriate regulations. </t>
    </r>
    <r>
      <rPr>
        <i/>
        <sz val="11"/>
        <color theme="1"/>
        <rFont val="Times New Roman"/>
      </rPr>
      <t>(MPART 6.13.19)</t>
    </r>
  </si>
  <si>
    <r>
      <rPr>
        <sz val="11"/>
        <color theme="1"/>
        <rFont val="Times New Roman"/>
      </rPr>
      <t xml:space="preserve">Restrictive Covenants prohibit drinking groundwater, installing groundwater extraction wells on the property, relocating soil, and constructing buildings without EGLE review and approval. </t>
    </r>
    <r>
      <rPr>
        <i/>
        <sz val="11"/>
        <color theme="1"/>
        <rFont val="Times New Roman"/>
      </rPr>
      <t>(MPART 6.13.19)</t>
    </r>
  </si>
  <si>
    <r>
      <rPr>
        <sz val="11"/>
        <color theme="1"/>
        <rFont val="Times New Roman"/>
      </rPr>
      <t xml:space="preserve">In December 2018, RACER initiated the onsite pilot study to determine the effectiveness of reducing PFAS concentrations using advanced oxidation and ultraviolet light. RACER also started a bench scale laboratory study, testing alternative PFAS removal technologies, including granular activated carbon, and ion exchange resin </t>
    </r>
    <r>
      <rPr>
        <i/>
        <sz val="11"/>
        <color theme="1"/>
        <rFont val="Times New Roman"/>
      </rPr>
      <t>(MPART 6.13.19)</t>
    </r>
  </si>
  <si>
    <t>42.9851971, -86.08368709999999</t>
  </si>
  <si>
    <t>ATTF</t>
  </si>
  <si>
    <r>
      <rPr>
        <sz val="11"/>
        <color theme="1"/>
        <rFont val="Times New Roman"/>
      </rPr>
      <t xml:space="preserve">Possible use of AFFF by Robinson Township Fire Department, however, no historical use in the area has been known and no definite source has been confirmed. </t>
    </r>
    <r>
      <rPr>
        <i/>
        <sz val="11"/>
        <color theme="1"/>
        <rFont val="Times New Roman"/>
      </rPr>
      <t>(MPART 7.18.19)</t>
    </r>
  </si>
  <si>
    <r>
      <rPr>
        <sz val="11"/>
        <color theme="1"/>
        <rFont val="Times New Roman"/>
      </rPr>
      <t xml:space="preserve">Robinson Elementary School drinking water [Sept-Oct 2018]:
 -Total PFAS= 144-171 ppt 
</t>
    </r>
    <r>
      <rPr>
        <i/>
        <sz val="11"/>
        <color theme="1"/>
        <rFont val="Times New Roman"/>
      </rPr>
      <t>(MPART 7.18.19), (Lofton - MLive - 2.11.19)</t>
    </r>
    <r>
      <rPr>
        <sz val="11"/>
        <color theme="1"/>
        <rFont val="Times New Roman"/>
      </rPr>
      <t xml:space="preserve">
Monitoring Wells Highest Total Tested PFAS = 2,142.27 ppt
</t>
    </r>
    <r>
      <rPr>
        <i/>
        <sz val="11"/>
        <color theme="1"/>
        <rFont val="Times New Roman"/>
      </rPr>
      <t>Source: (MPART 7.18.19)</t>
    </r>
    <r>
      <rPr>
        <sz val="11"/>
        <color theme="1"/>
        <rFont val="Times New Roman"/>
      </rPr>
      <t xml:space="preserve">
Daycare Adjacent to Robinson Elementary Results:
[October 29, 2018]
PFOS+PFOA = 4 ppt
            PFOA = ND
            PFOS = 4 ppt
PFBS = 17 ppt
PFHxS = 11 ppt
Total PFAS = 32 ppt
[November 2, 2018]
PFOS + PFOA = ND
PFBS = 14 ppt
PFHxS = 9 ppt
Total PFAS = 23 ppt
</t>
    </r>
    <r>
      <rPr>
        <i/>
        <sz val="11"/>
        <color theme="1"/>
        <rFont val="Times New Roman"/>
      </rPr>
      <t>So</t>
    </r>
    <r>
      <rPr>
        <sz val="11"/>
        <color theme="1"/>
        <rFont val="Times New Roman"/>
      </rPr>
      <t xml:space="preserve">urce: (MPART 7.18.19)
</t>
    </r>
  </si>
  <si>
    <r>
      <rPr>
        <sz val="11"/>
        <color theme="1"/>
        <rFont val="Times New Roman"/>
      </rPr>
      <t xml:space="preserve">After elevated levels of PFOS and PFOA were found in Robinson Elementary School's drinking water supply, the State of Michigan issued a public health response. </t>
    </r>
    <r>
      <rPr>
        <i/>
        <sz val="11"/>
        <color theme="1"/>
        <rFont val="Times New Roman"/>
      </rPr>
      <t>(MPART 7.18.19)</t>
    </r>
    <r>
      <rPr>
        <sz val="11"/>
        <color theme="1"/>
        <rFont val="Times New Roman"/>
      </rPr>
      <t xml:space="preserve">. The EGLE immediately informed the MDHHS, OCDPH and Governor’s Office; and within hours had a call set up to discuss the results with officials from the OCDPH, Robinson Township and GHAPS. School leaders shared the information within the school and shut-off access to its drinking well water. They gave bottled water to students and staff for drinking and cooking that was supplied by the Ottawa County Sheriff's Emergency Management Division </t>
    </r>
    <r>
      <rPr>
        <i/>
        <sz val="11"/>
        <color theme="1"/>
        <rFont val="Times New Roman"/>
      </rPr>
      <t>(miOttawa 5.19)</t>
    </r>
    <r>
      <rPr>
        <sz val="11"/>
        <color theme="1"/>
        <rFont val="Times New Roman"/>
      </rPr>
      <t xml:space="preserve">. Investigtion of the area began immediately which included two phases of residential sampling and a preliminary hydrogeological investigation to identify the source. 27 residences are on filters provided by MDHHS. EGLE will continue to work with Robinson Township and Grand Haven Area Public Schools to assess the groundwater to the area north and east of the Robinson Township Fire Department. Timing of the expanded investigation is dependent on available funding and resources. </t>
    </r>
    <r>
      <rPr>
        <i/>
        <sz val="11"/>
        <color theme="1"/>
        <rFont val="Times New Roman"/>
      </rPr>
      <t>(MPART 7.18.19)</t>
    </r>
  </si>
  <si>
    <r>
      <rPr>
        <sz val="11"/>
        <color theme="1"/>
        <rFont val="Times New Roman"/>
      </rPr>
      <t>Residents called for a community meeting on Feb. 9, 2019 to address PFAS contamination with local officials. One resident said, “Everybody’s in the dark. There’s been a gap of information somewhere along the road. We were ready to start our own meeting.”</t>
    </r>
    <r>
      <rPr>
        <i/>
        <sz val="11"/>
        <color theme="1"/>
        <rFont val="Times New Roman"/>
      </rPr>
      <t xml:space="preserve"> (Sinn - Grand Haven Tribune - 2.7.19)</t>
    </r>
  </si>
  <si>
    <t xml:space="preserve">Monitoring Wells [Feb 2019 - Mar 2019]:
- 24 monitoring well samples PFAS + PFOA 
- 24 results received
- 24 samples non-detect PFOS+PFOA
- 0 samples ND-70 ppt PFOS + PFOA 
- 3 samples above 70 ppt PFOS + PFOA
Highest result = 643.61 ppt PFOS+PFOA 
(MPART 7.18.19)
Private Non-Residential Water:
- 11 samples PFAS + PFOA
- 11 results received
- 1 samples non-detect PFOS+PFOA
- 6 samples ND-70 ppt PFOS + PFOA 
- 4 samples above 70 ppt PFOS + PFOA
(MPART 7.18.19)
Residential Drinking Wells [Nov 2018]:
- 61 residential samples PFAS + PFOA 
- 61 results received
- 32 samples non-detect PFOS + PFOA
- 28 samples ND - 70 ppt PFOS + PFOA
- 1 samples above 70 ppt PFOS + PFOA
(MPART 7.18.19)
</t>
  </si>
  <si>
    <r>
      <rPr>
        <sz val="11"/>
        <color theme="1"/>
        <rFont val="Times New Roman"/>
      </rPr>
      <t xml:space="preserve">PFAS compounds present in soil samples and elevated concentrations in groundwater at Robinson Elementary School and Robinson Township Fire Department indicate PFAS may have been released at both sites. EGLE explored whether this could have been caused by the use of Aqueous Film Forming Foam (AFFF or Class B Fire Fighting Foam). However, the Robinson Township Fire Department indicated AFFF is not currently possessed nor historically used, and the Fire Department does not have any historical knowledge of AFFF being applied in the area. An investigation by EGLE confirmed the foam currently used by the Robinson Township Fire Department does not contain PFAS. No other potential sources such as illicit dumping or disposal of industrial waste have been identified. </t>
    </r>
    <r>
      <rPr>
        <i/>
        <sz val="11"/>
        <color theme="1"/>
        <rFont val="Times New Roman"/>
      </rPr>
      <t>(MPART 7.18.19)</t>
    </r>
  </si>
  <si>
    <t>42.5137134, -83.7605801</t>
  </si>
  <si>
    <r>
      <rPr>
        <sz val="11"/>
        <color theme="1"/>
        <rFont val="Times New Roman"/>
      </rPr>
      <t xml:space="preserve">From 1977 – 1982, the site was occupied by a plastics molder and painter, then starting in 1982 it operated a plastic compounding business.  The plastic creation process included the addition of flame-retardants. </t>
    </r>
    <r>
      <rPr>
        <i/>
        <sz val="11"/>
        <color theme="1"/>
        <rFont val="Times New Roman"/>
      </rPr>
      <t>(MPART 7.1.19)</t>
    </r>
  </si>
  <si>
    <r>
      <rPr>
        <sz val="11"/>
        <color theme="1"/>
        <rFont val="Times New Roman"/>
      </rPr>
      <t xml:space="preserve">Groundwater Sampling:
Highest Value = 294 ppt Total Tested PFAS
</t>
    </r>
    <r>
      <rPr>
        <i/>
        <sz val="11"/>
        <color theme="1"/>
        <rFont val="Times New Roman"/>
      </rPr>
      <t>Source: (MPART 7.1.19)</t>
    </r>
  </si>
  <si>
    <r>
      <rPr>
        <sz val="11"/>
        <color theme="1"/>
        <rFont val="Times New Roman"/>
      </rPr>
      <t xml:space="preserve">On April 16, 2019, EGLE’s contractor collected 11 groundwater samples from monitoring wells. EGLE is working closely with the Michigan Department of Health and Human Services (MDHHS) and Livingston County Health Department to verify any private wells in and around the contaminant plume that did not historically connect to a municipal supply. If any wells are found within the investigation area, they will be sampled as soon as possible. Additional monitoring well sampling within the network will be completed by EGLE in 2019. </t>
    </r>
    <r>
      <rPr>
        <i/>
        <sz val="11"/>
        <color theme="1"/>
        <rFont val="Times New Roman"/>
      </rPr>
      <t>(MPART 7.1.19)</t>
    </r>
  </si>
  <si>
    <r>
      <rPr>
        <sz val="11"/>
        <color rgb="FF000000"/>
        <rFont val="Times New Roman"/>
      </rPr>
      <t xml:space="preserve">EGLE has conducted previous investigations at the facility and downgradient within a residential area associated with a trichloroethylene (TCE) groundwater contaminant plume extending approximately 2,000 feet in a southeast direction towards the Huron River watershed </t>
    </r>
    <r>
      <rPr>
        <i/>
        <sz val="11"/>
        <color rgb="FF000000"/>
        <rFont val="Times New Roman"/>
      </rPr>
      <t>(MPART 7.1.19)</t>
    </r>
  </si>
  <si>
    <t>43.0642649, -85.5627796</t>
  </si>
  <si>
    <t>Former Landfill</t>
  </si>
  <si>
    <r>
      <rPr>
        <sz val="11"/>
        <color theme="1"/>
        <rFont val="Times New Roman"/>
      </rPr>
      <t xml:space="preserve">Wolverine tannery waste and plating waste disposed of in a former landfill from 1966-1979 </t>
    </r>
    <r>
      <rPr>
        <i/>
        <sz val="11"/>
        <color theme="1"/>
        <rFont val="Times New Roman"/>
      </rPr>
      <t>(MPART 7.1.19)</t>
    </r>
  </si>
  <si>
    <r>
      <rPr>
        <sz val="11"/>
        <color theme="1"/>
        <rFont val="Times New Roman"/>
      </rPr>
      <t xml:space="preserve">Irrigation Well Samples:
4 samples: ND - 3,475 ppt Total Tested PFAS
</t>
    </r>
    <r>
      <rPr>
        <i/>
        <sz val="11"/>
        <color theme="1"/>
        <rFont val="Times New Roman"/>
      </rPr>
      <t>Source: (MPART 7.1.19)</t>
    </r>
  </si>
  <si>
    <r>
      <rPr>
        <sz val="11"/>
        <color theme="1"/>
        <rFont val="Times New Roman"/>
      </rPr>
      <t xml:space="preserve">On February 21, 2018, EGLE sent a compliance communication letter to Northeast Gravel Company (now Boulder Creek Development Company LLC (BCDC)) requesting additional PFAS investigation and response actions to be completed at the site. EGLE will continue to oversee the response actions taken by the responsible party under Part 201. Additional response actions are needed by the responsible party to determine the full extent of PFAS contamination and address the PFAS contamination migrating off the property. In June 2019, EGLE and Kent County Health Department met with representatives of BCDC to discuss the results summarized in the May 2019 Project Update PFAS Investigation Report and next steps anticipated at the site </t>
    </r>
    <r>
      <rPr>
        <i/>
        <sz val="11"/>
        <color theme="1"/>
        <rFont val="Times New Roman"/>
      </rPr>
      <t>(MPART 7.1.19)</t>
    </r>
  </si>
  <si>
    <r>
      <rPr>
        <sz val="11"/>
        <color theme="1"/>
        <rFont val="Times New Roman"/>
      </rPr>
      <t xml:space="preserve">4 drinking water wells have been tested by EGLE and BCDC. 4 properties have been offered  bottled water provided by EGLE. 1 resident is on a point-of-use filter, provided by BCDC.
EGLE has tested all municipal water supplies for PFAS. The city of Belmont gets water from Plainfield Charter Township
</t>
    </r>
    <r>
      <rPr>
        <i/>
        <sz val="11"/>
        <color theme="1"/>
        <rFont val="Times New Roman"/>
      </rPr>
      <t>(MPART 7.1.19)</t>
    </r>
  </si>
  <si>
    <r>
      <rPr>
        <sz val="11"/>
        <color theme="1"/>
        <rFont val="Times New Roman"/>
      </rPr>
      <t xml:space="preserve">“Do Not Eat” fish advisory was issued for the ponds at the Boulder Creek </t>
    </r>
    <r>
      <rPr>
        <i/>
        <sz val="11"/>
        <color theme="1"/>
        <rFont val="Times New Roman"/>
      </rPr>
      <t>(MPART 7.1.19)</t>
    </r>
  </si>
  <si>
    <t>42.9347257, -85.6884086</t>
  </si>
  <si>
    <r>
      <rPr>
        <sz val="11"/>
        <color theme="1"/>
        <rFont val="Times New Roman"/>
      </rPr>
      <t xml:space="preserve">Former manufacturing activities of furniture varnish, paint, and container coatings by BASF Corporation until 1999. </t>
    </r>
    <r>
      <rPr>
        <i/>
        <sz val="11"/>
        <color theme="1"/>
        <rFont val="Times New Roman"/>
      </rPr>
      <t>(MPART 7.1.19)</t>
    </r>
  </si>
  <si>
    <r>
      <rPr>
        <sz val="11"/>
        <color theme="1"/>
        <rFont val="Times New Roman"/>
      </rPr>
      <t xml:space="preserve">EGLE  has requested BASF Corporation develop a workplan to assess the extent of PFAS in the groundwater. EGLE received the workplan on April 3, 2019. </t>
    </r>
    <r>
      <rPr>
        <i/>
        <sz val="11"/>
        <color theme="1"/>
        <rFont val="Times New Roman"/>
      </rPr>
      <t>(MPART 7.1.19)</t>
    </r>
  </si>
  <si>
    <r>
      <rPr>
        <sz val="11"/>
        <color theme="1"/>
        <rFont val="Times New Roman"/>
      </rPr>
      <t xml:space="preserve">BASF is also working to engineer a change from a biological treatment system - which treats another contaminant in the groundwater - to a granular activated carbon (GAC) system which will treat those contaminants and PFAS. EGLE will be overseeing these efforts </t>
    </r>
    <r>
      <rPr>
        <i/>
        <sz val="11"/>
        <color theme="1"/>
        <rFont val="Times New Roman"/>
      </rPr>
      <t>(MPART 7.1.19)</t>
    </r>
  </si>
  <si>
    <r>
      <rPr>
        <sz val="11"/>
        <color theme="1"/>
        <rFont val="Times New Roman"/>
      </rPr>
      <t xml:space="preserve">Surrounding residents are on municipal water from the city of Wyoming. There are no known residential drinking water wells in the current investigation area. </t>
    </r>
    <r>
      <rPr>
        <i/>
        <sz val="11"/>
        <color theme="1"/>
        <rFont val="Times New Roman"/>
      </rPr>
      <t>(MPART 7.1.19)</t>
    </r>
  </si>
  <si>
    <t>47.5065728, -94.93365349999999</t>
  </si>
  <si>
    <t>46.784743, -92.1452908</t>
  </si>
  <si>
    <t>Military - Air National Guard Base;  Civilian Airport; AFFF Release</t>
  </si>
  <si>
    <t>For a time, wastes from the production process were disposed on site in a specially prepared pit; there may be other disposal sites as well. The water treatment plant on site that processed water from production activities did not remove PFAS, so PFAS were in the waste water that went into the Mississippi River. Some sludge left over from the water treatment process also contained PFAS and was disposed on site. On the west side of the site, firefighting foams containing PFAS were used in training exercises. PFAS may also have been released into the air. (MN Dept of Health - PFAS Sites in Minnesota)</t>
  </si>
  <si>
    <t>In 2016, MDH sampled private wells and surface water near Duluth Air National Guard Base. No PFAS was detected in wells but PFAS in the surface waters exceeded health-based advisory values. In 2017, MDH and MPCA sampled private wells near Duluth Air National Guard Base, issued one drinking water advisory. (source)
Duluth ANGB is located approximately five miles from Lake Superior, which is the main drinking water source for the City of Duluth. Groundwater at Duluth ANGB flows toward Lake Superior; also, surface water from Duluth ANGB may migrate to Lake Superior via drainage systems and wetlands that are located between Duluth ANGB and Lake Superior. Any AFFF release at Duluth ANGB may impact water quality in Lake Superior, thus affecting potential residential and recreational human receptors as well as ecological receptors that use or rely on Lake Superior water. (Air National Guard, 5.2019)</t>
  </si>
  <si>
    <t>44.7942586, -92.9135481</t>
  </si>
  <si>
    <t>https://www.health.state.mn.us/communities/environment/hazardous/topics/sites.html#CG</t>
  </si>
  <si>
    <r>
      <rPr>
        <b/>
        <sz val="11"/>
        <color rgb="FF000000"/>
        <rFont val="Times New Roman"/>
      </rPr>
      <t>State of public water systems as of Sep 2018:</t>
    </r>
    <r>
      <rPr>
        <b/>
        <sz val="11"/>
        <color rgb="FF000000"/>
        <rFont val="Times New Roman"/>
      </rPr>
      <t xml:space="preserve">
~</t>
    </r>
    <r>
      <rPr>
        <b/>
        <u/>
        <sz val="11"/>
        <color rgb="FF000000"/>
        <rFont val="Times New Roman"/>
      </rPr>
      <t>Oakdale:</t>
    </r>
    <r>
      <rPr>
        <b/>
        <sz val="11"/>
        <color rgb="FF000000"/>
        <rFont val="Times New Roman"/>
      </rPr>
      <t xml:space="preserve"> 7 of 9 municipal wells exceed MDH PFOA/PFOS guidance; GAC treatment funded by 3M pre-2007; 
~</t>
    </r>
    <r>
      <rPr>
        <b/>
        <u/>
        <sz val="11"/>
        <color rgb="FF000000"/>
        <rFont val="Times New Roman"/>
      </rPr>
      <t>Cottage Grove:</t>
    </r>
    <r>
      <rPr>
        <b/>
        <sz val="11"/>
        <color rgb="FF000000"/>
        <rFont val="Times New Roman"/>
      </rPr>
      <t xml:space="preserve"> 8 of 12 municipal wells exceed MDH PFOA/PFOS guidance; Temporary carbon treatmet for 2 wells
~</t>
    </r>
    <r>
      <rPr>
        <b/>
        <u/>
        <sz val="11"/>
        <color rgb="FF000000"/>
        <rFont val="Times New Roman"/>
      </rPr>
      <t>Lake Elmo:</t>
    </r>
    <r>
      <rPr>
        <b/>
        <sz val="11"/>
        <color rgb="FF000000"/>
        <rFont val="Times New Roman"/>
      </rPr>
      <t xml:space="preserve"> Discontinued using 1 of 3 municipal wells; 3M funded connection of 200 homes to municipal supply prior to 2007 Consent Order
~</t>
    </r>
    <r>
      <rPr>
        <b/>
        <u/>
        <sz val="11"/>
        <color rgb="FF000000"/>
        <rFont val="Times New Roman"/>
      </rPr>
      <t>Woodbury:</t>
    </r>
    <r>
      <rPr>
        <b/>
        <sz val="11"/>
        <color rgb="FF000000"/>
        <rFont val="Times New Roman"/>
      </rPr>
      <t xml:space="preserve"> 5 of 19 municipal wells impacted
~</t>
    </r>
    <r>
      <rPr>
        <b/>
        <u/>
        <sz val="11"/>
        <color rgb="FF000000"/>
        <rFont val="Times New Roman"/>
      </rPr>
      <t>St. Paul Park:</t>
    </r>
    <r>
      <rPr>
        <b/>
        <sz val="11"/>
        <color rgb="FF000000"/>
        <rFont val="Times New Roman"/>
      </rPr>
      <t xml:space="preserve"> Discontinued use of 1 of 3 municipal wells; Temporary treatment planned for 2 wells
</t>
    </r>
  </si>
  <si>
    <r>
      <rPr>
        <u/>
        <sz val="11"/>
        <color rgb="FF1155CC"/>
        <rFont val="Times New Roman"/>
      </rPr>
      <t>Webinar</t>
    </r>
    <r>
      <rPr>
        <u/>
        <sz val="11"/>
        <color rgb="FF1155CC"/>
        <rFont val="Times New Roman"/>
      </rPr>
      <t xml:space="preserve"> about </t>
    </r>
    <r>
      <rPr>
        <u/>
        <sz val="11"/>
        <color rgb="FF1155CC"/>
        <rFont val="Times New Roman"/>
      </rPr>
      <t>study</t>
    </r>
    <r>
      <rPr>
        <u/>
        <sz val="11"/>
        <color rgb="FF1155CC"/>
        <rFont val="Times New Roman"/>
      </rPr>
      <t xml:space="preserve">: Reducing exposure to high levels of perfluorinated compounds in drinking water improves reproductive outcomes: evidence from an intervention in Minnesota
</t>
    </r>
  </si>
  <si>
    <t>"For a time, wastes from the production process were disposed on site in a specially prepared pit; there may be other disposal sites as well. The water treatment plant on site that processed water from production activities did not remove PFCs, so PFCs were in the waste water that went into the Mississippi River. Some sludge left over from the water treatment process also contained PFCs and was disposed on site. On the west side of the site, firefighting foams containing PFCs were used in training exercises. PFCs may also have been released into the air." - MDH</t>
  </si>
  <si>
    <t>As of May 1, 2020, state pollution officials warned the public not to touch foam on the surface of Battle Creek, as they confirmed that this foam contains potentially harmful chemicals (using samples taken last year) (Belcamino, 2020)</t>
  </si>
  <si>
    <t>44.9957998, -92.8793768</t>
  </si>
  <si>
    <t>Industry/Manufacturing; Landfill</t>
  </si>
  <si>
    <t>44.99749, -92.9723405</t>
  </si>
  <si>
    <t>44.8348405, -92.99255769999999</t>
  </si>
  <si>
    <t>44.865595, -92.900609</t>
  </si>
  <si>
    <t>https://www.health.state.mn.us/communities/environment/hazardous/docs/pfas/pha3m0112.pdf</t>
  </si>
  <si>
    <t>https://www.woodburymn.gov/departments/public_works/pfas_monitoring_results_in_woodbury_s_municipal_wells.php</t>
  </si>
  <si>
    <t>46.33922, -94.22656699999999</t>
  </si>
  <si>
    <t>PFAS measured in 10 of 14 monitoring wells tested in Brainerd.
(Minnesota Pollution Control Agency 9.2017 -  Perfluorinated Chemicals in Minnesota’s Ambient Groundwater, 2013)</t>
  </si>
  <si>
    <t xml:space="preserve">As of 2008, an alternate product is currently being used by Keystone Automotive. PFOS levels in wastewater are expected to drop over time at the BPU WWTP (US DHHS 8.13.2008 - PFOS Detections in the City of Brainerd, Minnesota). </t>
  </si>
  <si>
    <t>38.8418183, -94.5437412</t>
  </si>
  <si>
    <t>Military - Former Air Force Base</t>
  </si>
  <si>
    <t>38.7499403, -90.374819</t>
  </si>
  <si>
    <t>Military - Air National Guard; Civilian Airport</t>
  </si>
  <si>
    <t>39.7694636, -94.9015905</t>
  </si>
  <si>
    <t>https://www.lrc.usace.army.mil/Portals/36/docs/NEPA/Rosecrans/Rosecrans_Final%20Draft_EA.pdf</t>
  </si>
  <si>
    <t>38.7289955, -93.5605515</t>
  </si>
  <si>
    <t>Military - Air Force Base</t>
  </si>
  <si>
    <t>30.37378249999999, -89.1211189</t>
  </si>
  <si>
    <t xml:space="preserve">Military-Naval Base </t>
  </si>
  <si>
    <t>5 out of 18 on-base monitoring well detections above the LHA
(Sullivan 3.2018 - Addressing PFOS and PFOA)</t>
  </si>
  <si>
    <t>NCBC tested for drinking water contamination in 14 private wells between February 21 and March 21, 2019. 13 of the wells were non-detect for PFAS and 1 non-drinking shallow well had a detection for PFAS below the EPA health advisory level. (Gazebo Gazette 5.7.2019 - Water Determined Safe for Consumption in West Gulfport)</t>
  </si>
  <si>
    <t>https://drive.google.com/drive/u/1/folders/1-PAn5fryKnVdBAId1uXX5w8egqFPNQG9</t>
  </si>
  <si>
    <t>30.4082121, -89.0626485</t>
  </si>
  <si>
    <t>Military - Air National Guard; Civilian Airport; Combat Readiness Training Center</t>
  </si>
  <si>
    <t>32.3122283, -90.0764217</t>
  </si>
  <si>
    <t>Military - Air National Guard; Civilian Airport; Military Airport</t>
  </si>
  <si>
    <t>30.4094159, -88.9252664</t>
  </si>
  <si>
    <t>32.5531917, -88.5578137</t>
  </si>
  <si>
    <t>33.6414733, -88.4500789</t>
  </si>
  <si>
    <t>47.4825016, -111.3566299</t>
  </si>
  <si>
    <t>Military - Air National Guard Base; Civilian Airport</t>
  </si>
  <si>
    <t>https://deq.mt.gov/DEQAdmin/PFAS/PFAS_Sites</t>
  </si>
  <si>
    <t>47.5042584, -111.1790622</t>
  </si>
  <si>
    <t>40.8506586, -96.7581014</t>
  </si>
  <si>
    <t>42.8091996, -71.5758194</t>
  </si>
  <si>
    <t>42.89412859999999, -71.4650087</t>
  </si>
  <si>
    <t>43.0782726, -70.80040319999999</t>
  </si>
  <si>
    <t>Military - Former Air Force Base, Current ANG Base</t>
  </si>
  <si>
    <r>
      <rPr>
        <sz val="11"/>
        <color rgb="FF000000"/>
        <rFont val="Times New Roman"/>
      </rPr>
      <t xml:space="preserve">Testing for Pease: </t>
    </r>
    <r>
      <rPr>
        <u/>
        <sz val="11"/>
        <color rgb="FF1155CC"/>
        <rFont val="Times New Roman"/>
      </rPr>
      <t>https://www.testingforpease.com/</t>
    </r>
  </si>
  <si>
    <t>Off-Base: [1/11 public drinking wells, and 4 out of 37 private drinking wells exceeded the LHA. 10/12 off-base groundwater monitoring well samples exceeded the LHA] 
On-Base: [137/229 on-base groundwater monitoring well samples exceeded the LHA]
On 3.20.2020 the ATSDR released its final health consultation report “Per- and Polyfluoroalkyl Substances (PFAS) in the Pease International Tradeport Public Water System", examining the exposure of workers at Pease and children attending childcare centers to PFAS in contaminated drinking water.</t>
  </si>
  <si>
    <t xml:space="preserve">Community Advisory Board met w/ ATSDR to form Community Advisory Panel. State gov. working with Portsmouth DPW, Governor sent letter w/ Governors of NY, VT to EPA Administrator(5/2/16). DES contacted 44 companies "believed to have used PFCs" (5/9/16). US Sen. Maggie Hassan sponsoring bill requiring EPA to set maximum level for PFCs in drinking water (3/31/17). State Rep. Messmer introduced bill for Coakley Landfill Group to pay for treatment system at the Coakley Landfill Superfund site. </t>
  </si>
  <si>
    <t>42.9737623, -70.8351792</t>
  </si>
  <si>
    <t>Landfill; Car Wash</t>
  </si>
  <si>
    <t>As of May 24, 2018, new testing has revealed that Aquarion Water Co.’s PFAS contamination is likely stemming from Pro-Wash, a car wash and detailer at 22 Lafayette Road. More testing is underway before confirmation can be made, but this discovery is shifting the blame away from original suspected source, Coakley Landfill, where PFAS-containing waste seeping into nearby groundwater. Pro-Wash is believed to be a primary contamination source for Hampton/North Hampton/Rye, but Coakley Landfill is still the primary suspect for contaminated wells in Greenland (Sullivan 6.4.2018 - Car Wash Cited for PFAS Pollution)</t>
  </si>
  <si>
    <t>Aquarion Water Company shut down its contaminated Well #6 in August 2017, which services Hampton, North Hampton, and Rye drinking water. The well was brought back online in June 2018 (Sullivan 6.21.2018 - Aquarion well shut down for PFAS contaminants back online).</t>
  </si>
  <si>
    <t>42.8030477, -71.31498189999999</t>
  </si>
  <si>
    <t>Industry; Fire Station</t>
  </si>
  <si>
    <t>Cafua Managment Company says Dunkin restaurant uses reverse osmosis water filtration system, is tested quarterly, and consistently passed tests. Owner of bodega says water testing is part of food licensing process that has been done every year since 2011. (Edelstein 9.27.2017 - Water OK at Windham Dunkin Donuts, Lucia's Bodega, owners say)</t>
  </si>
  <si>
    <t>Contamination areas include several properties in the Lexington and Ledge Road area of Windham - PFOA and PFAS exceeded state standards at the senior center, fire department and a building on nearby Indian Rock Road which contains a Dunkin Donuts and Lucia's Bodega. (Edelstein 9.18.2017 - Windham looks into water filtration system)</t>
  </si>
  <si>
    <t>42.9487997, -71.6216996</t>
  </si>
  <si>
    <t>43.1091098, -70.80381729999999</t>
  </si>
  <si>
    <t>Shellfish tests conducted by the Air Force in Great Bay area brooks show extremely high PFAS levels. One oyster tested had total PFAS levels of over 55,000 ppt. Environmental scientist Mindi Messmer believes consumption standards should be implemented and warning signs should be posted in places where the shellfish were tested. “Until we know that it’s safe to eat shellfish at these extremely high levels, I would be very cautious about eating them,” Messmer said. 
(McMenemy 7.9.2019 - Great Bay shellfish test results raise concerns about PFAS)</t>
  </si>
  <si>
    <t>Surface water streams contaminated by Pease AFB flow away from the airstrip, flow through Newington and ultimately discharge into Great Bay.
(Messmer 2.13.2019 - Portsmouth NH water threats and responses)</t>
  </si>
  <si>
    <t>43.1706887, -70.91519</t>
  </si>
  <si>
    <t>The Griffen Well and Ireland Well have been shut down after elevated PFAS levels were detected. (Early 7.17.2018 - Dover shuts down one drinking water well due to contamination)</t>
  </si>
  <si>
    <t>When Ireland Well and Pudding Hill Aquifer were taken offline, Keith Pratt of Underwood Engineering said that the city's water supply would not be immediately affected. Dover is in the planning phase of contructing a new water source at Willand Pond which will be used as a backup supply in times of emergency. (Early 7.26.2018 - Major source of Dover drinking water was taken offline due to contamination)</t>
  </si>
  <si>
    <t>42.935143, -70.99249499999999</t>
  </si>
  <si>
    <t>Industry / Waste management</t>
  </si>
  <si>
    <t>43.3256261, -70.9926983</t>
  </si>
  <si>
    <t>43.2456105, -70.96827180000001</t>
  </si>
  <si>
    <t>44.8790148, -71.4820716</t>
  </si>
  <si>
    <t>42.7607441, -71.24838129999999</t>
  </si>
  <si>
    <t>Landfill; AFFF Release</t>
  </si>
  <si>
    <t>The source of contamination may be AFFF used to fight several fires that have occurred on-site since the 1980s (Schinella, 6.3.2016).</t>
  </si>
  <si>
    <t>The unlined landfill operated from 1978 to 1984. It was capped with soil and loam in 1986 (Schinella, 6.3.2016).</t>
  </si>
  <si>
    <t>42.8022323, -72.16695659999999</t>
  </si>
  <si>
    <t>&gt;10</t>
  </si>
  <si>
    <t>43.0141831, -71.0508009</t>
  </si>
  <si>
    <t>42.93351610000001, -71.0558649</t>
  </si>
  <si>
    <t xml:space="preserve">The Kingston Community Library water supply, used as a backup after PFAS detections in the Kingston Fire Department well, was tested and did not have detectable levels of PFOA  or PFOS (Martin, 10.27.2016 - Investigation Update Well Water Results from the Kingston, NH). </t>
  </si>
  <si>
    <t xml:space="preserve">Residential treatment is ongoing as of January 2017 (NHDES, 1.10.2017). </t>
  </si>
  <si>
    <t>43.5502921, -71.4053848</t>
  </si>
  <si>
    <t>&gt;45</t>
  </si>
  <si>
    <t>40.2649378, -74.1613646</t>
  </si>
  <si>
    <t>39.8414766, -75.1474501</t>
  </si>
  <si>
    <r>
      <rPr>
        <sz val="11"/>
        <color rgb="FF000000"/>
        <rFont val="Times New Roman"/>
      </rPr>
      <t xml:space="preserve">The city shut down well #7 after PFNA was detected above the recommended level in 2013
Population served: 11,485 </t>
    </r>
    <r>
      <rPr>
        <i/>
        <sz val="11"/>
        <color rgb="FF000000"/>
        <rFont val="Times New Roman"/>
      </rPr>
      <t>(EWG Interactive map)</t>
    </r>
  </si>
  <si>
    <t>PFNA concentrations at 976 ppt in 2007 to 546 ppt in 2009 were measured at Deleware River Mile 80 near the Solvay facility when it was operational. Along Woodbury Creek, sampling results showed PFNA in the ground water up to 336 ppt in TWP-2.
(Ground Water Associates LLC 8.8.2016 - RE: Perfluorinated Compounds Work Plan Review)</t>
  </si>
  <si>
    <t>39.6875886, -75.49064829999999</t>
  </si>
  <si>
    <t>DuPont agreed to conduct sampling and provide treat private wells that exceed the USEPA’s 400 ppt.</t>
  </si>
  <si>
    <t>The Department does not have a promulgated drinking water standard or an interim specific ground water criterion for PFOA, so it did not have authority to require DuPont to provide treatment to wells impacted by PFOA to 40ppt.</t>
  </si>
  <si>
    <t>40.0351776, -74.5844061</t>
  </si>
  <si>
    <t>Military - Joint Base</t>
  </si>
  <si>
    <t>3 out of 175 private drinking water well samples exceeded the LHA
(Sullivan 3.2018 - Addressing PFOS and PFOA)</t>
  </si>
  <si>
    <t>Military records have shown that two contaminated wells on-base were used to supply drinking water to base workers and residents. The contaminated wells were shut down in November 2015 for nine months. In December 2016, the wells measured at 215 ppt PFOS + PFOA.
(Bagentose 4.7.2017 - Records show millions of gallons of water)</t>
  </si>
  <si>
    <t>40.277001, -74.81807479999999</t>
  </si>
  <si>
    <t>Military-Naval Base;  Civilian Airport</t>
  </si>
  <si>
    <t>39.3700416, -74.4263689</t>
  </si>
  <si>
    <t>As of May 24, 2018, new testing has revealed that Aquarion Water Co.’s PFAS contamination is likely stemming from Pro-Wash, a car wash and detailer at 22 Lafayette Road. More testing is underway before confirmation can be made, but this discovery is shifting the blame away from original suspected source, Coakley Landfill, where PFAS-containing waste seeping into nearby groundwater. Pro-Wash is believed to be a primary contamination source for Hampton/North Hampton/Rye, but Coakley Landfill is still the primary suspect for contaminated wells in Greenland</t>
  </si>
  <si>
    <t>"The ACMUA moved its wells [to the FAA site] in 1983, to get away from pollution at the Price’s Pit Superfund site. In 1984, it signed a 'hold harmless' agreement, saying the FAA would not be held liable for future contamination"
(Brunetti 3.18.2019 - Atlantic City MUA pursuing lawsuits to help clean chemical from water)</t>
  </si>
  <si>
    <t>34.3897838, -103.3183038</t>
  </si>
  <si>
    <t>https://www.env.nm.gov/wp-content/uploads/sites/21/2019/04/CAFB-PFAS-sample-results.pdf</t>
  </si>
  <si>
    <t>Under the directive, Solvay is expected to pay the state $3 million for PFNA clean-up work that has already been done in the West Deptford area.
"If you are a private well owner in the area of Cannon or Holloman Air Force bases and would like your water tested for PFAS, please contact the New Mexico Department of Health at 505-827-0006."</t>
  </si>
  <si>
    <t>3 out of 25 off-base private drinking wells tested above 70 ppt, and 2 others tested below that amount
(Hayden 10.30.2018 - Cannon AFB officials: 3 wells)</t>
  </si>
  <si>
    <t>In a news release dated October 24th 2018, the Air Force indicated that a four-mile area close to the southeast corner of Cannon Air Force base is the area of likely the area of highest contamination (Hayden 10.30.2018 - Officials unsure how Cannon contamination).</t>
  </si>
  <si>
    <t>32.8440404, -106.099291</t>
  </si>
  <si>
    <t>https://www.env.nm.gov/wp-content/uploads/sites/21/2019/04/Alamogordo-Holloman-PFAS-sample-results.pdf</t>
  </si>
  <si>
    <t>42.8938598, -73.3569107</t>
  </si>
  <si>
    <t>41.4984032, -74.1008627</t>
  </si>
  <si>
    <t>Military - Air National Guard Base; Civilian Aiprot; Military Airport</t>
  </si>
  <si>
    <t>41.4941201, -74.0775322</t>
  </si>
  <si>
    <t>42.7409724, -73.3600013</t>
  </si>
  <si>
    <t xml:space="preserve">In November 2016, Taconic signed a consent order with the state, which required a carbon filtration system be placed on Petersburgh's municipal water plant, testing be conducted on private wells, and filtration systems be installed for private wells in the area as well.  (Stanforth 7.1.2018 - Taconic plant begins PFOA contamination study). </t>
  </si>
  <si>
    <t>In June 2018, Taconic began an environmental study to determine the extent of pollution and how to remediate contamination. The report is due in 2019. (Nearing 6.28.2018 - DEC: PFOA study set for Petersburgh chemical plant)</t>
  </si>
  <si>
    <t>44.6520597, -73.46792030000002</t>
  </si>
  <si>
    <t>Military - Former Air Force Base;  Civilian Airport</t>
  </si>
  <si>
    <t>41.0683325, -73.7086641</t>
  </si>
  <si>
    <t>Civilian Aiport</t>
  </si>
  <si>
    <t xml:space="preserve">In August 2017, Westchester County Airport was ordered by NY DEC to install a granulated carbon filter system at its office building  
(Wilson 2.1.2018 - Groundwater contamination found at Westchester County Airport) In May 2019, Westchester County Executive George Latimer signed two executive orders related to PFAS. The first mandates groundwater testing at least two times per year and the second bans fluorinated AFFF from being used at the airport (Dunne 5.23.2019 - Westchester County Exec Signs Two Executive Orders Concerning PFAS). </t>
  </si>
  <si>
    <t>Expanded county testing in 2018 reported groundwater contamination above federal guidance levels at 26 of 52 monitoring wells on the Westchester County Airport Property. 
(Wilson 4.17.2019 - Groundwater contamination at Westchester airport more extensive)</t>
  </si>
  <si>
    <t>40.8367653, -72.9170487</t>
  </si>
  <si>
    <t>Fire Training Center</t>
  </si>
  <si>
    <t>40.9609915, -72.2480167</t>
  </si>
  <si>
    <t xml:space="preserve">In May 2018, Suffolk County Water Authority announced it would begin testing more wells in the vicinity of East Hampton Airport. Residences in Southampton town were included in this round of sampling. Residents have been advised not to drink well water until testing is completed. </t>
  </si>
  <si>
    <t>The East Hampton Airport was added to New York's Superfund registry in spring 2019 (Chinese 6.6.2019 - East Hampton Airport property added to Superfund list).</t>
  </si>
  <si>
    <t>40.837923, -72.6444957</t>
  </si>
  <si>
    <t>Military - Air National Guard Base</t>
  </si>
  <si>
    <t xml:space="preserve">On-Base Drinking Water: [On-base water source sample exceeded the LHA]
On-Base Groundwater: [100 out of 106 on-base groundwater monitoring wells exceeded the LHA] 
Off-Base Drinking Water: [Both of the 2 public drinking wells tested, and 59 out of 152 private wells, exceeded the LHA] </t>
  </si>
  <si>
    <t>Gov. Cuomo extends statute of limitations for personal injury claims related to Superfund sites (July.2016). DoH offered blood testing to residents w/ private wells after local/state politicians publicly expressed frustration at lack of action (March.2017)</t>
  </si>
  <si>
    <t>40.8770687, -72.5267056</t>
  </si>
  <si>
    <t>Fire Station</t>
  </si>
  <si>
    <t>Hampton Bays fire station was added to the New York State Superfund registry in February 2019. 
(Schwartz 2.27.2019 - New York State adds Hampton Bays fire station to Superfund registry)</t>
  </si>
  <si>
    <t>Hampton Bays Fire Department entered into a consent order with the DEC to investigate and remediate site contamination. The investigation was scheduled to begin in March 2019. 
(Schwartz 2.27.2019 - New York State adds Hampton Bays fire station to Superfund registry)</t>
  </si>
  <si>
    <t>44.05804819999999, -75.7487779</t>
  </si>
  <si>
    <t>Military - Army</t>
  </si>
  <si>
    <t>10 out of 24 on-base monitoring wells above the LHA
(Sullivan 3.2018 - Addressing PFOS and PFOA)</t>
  </si>
  <si>
    <t>Four of six in-service drilled groundwater wells were taken out of service in 2010. The other two were taken out of service in March 2016 following PFAS detections. Five new groundwater wells were approved in August 2016 and are treated UV light, chlorine, and fluoride. This groundwater is mixed with purchased water from the City of Watertown to generate Fort Drum's drinking water supply.
(Fort Drum Public Works 4.2019 - 2018 Annual Drinking Water Quality Report)</t>
  </si>
  <si>
    <t>42.7350308, -76.860565</t>
  </si>
  <si>
    <t>40.91508719999999, -72.79348329999999</t>
  </si>
  <si>
    <t>Military-Navy</t>
  </si>
  <si>
    <t>7 out of 13 on-base monitoring wells detected above the LHA
(Sullivan 3.2018 - Addressing PFOS and PFOA)</t>
  </si>
  <si>
    <t>Had the Navy detected high concentrations of PFAS/PFOA in the nearby drinking water wells, the Navy would have reevaluated the scope of private drinking water wells that it would seek to test. These detections of low (or no) concentrations mean that the Navy will not expand the scope of its private drinking water well sampling footprint.
(NAVFAC 10.14.2019 - PFAS Drinking Water Well Sampling)</t>
  </si>
  <si>
    <t>43.2258402, -75.4051114</t>
  </si>
  <si>
    <t>All 9 on-base groundwater monitoring well samples exceeded the LHA
(Sullivan 3.2018 - Addressing PFOS and PFOA)</t>
  </si>
  <si>
    <t>There are currently no known PFAS impacts to drinking water supplies at or near Griffiss AFB
(EPA - Griffiss Air Force Base)</t>
  </si>
  <si>
    <t>43.1263809, -75.5895614</t>
  </si>
  <si>
    <t>5 out of 9 on-base groundwater monitoring well samples exceeded the LHA
(Sullivan 3.2018 - Addressing PFOS and PFOA)</t>
  </si>
  <si>
    <t xml:space="preserve"> DLA Energy is working to close this site and return property to Air Force.
 (Sullivan 3.2018 - Addressing PFOS and PFOA)</t>
  </si>
  <si>
    <t>43.10236099999999, -76.104578</t>
  </si>
  <si>
    <t>Further investigation at all 12 PRLs is necessary to determine the nature and extent of PFAS contamination due to detectable levels at all PRLs. Further groundwater evaluation is recommended at the base boundary and at all PRLs where the presence of PFAS in groundwater exceeded the PALs. Downgradient monitoring wells should be installed and sampled to better define the PFAS that may have migrated off-base, as well as installation of upgradient monitoring wells to better define the PFAS that may have migrated on-base from off-base sources. (Air Force, 03.01.2019)</t>
  </si>
  <si>
    <t>There are currently no known public water supply wells at the base and the shallow
groundwater system in the area of the base is not used as a source of drinking water. There are no public
water supply wells within one mile of the base. The Onondaga County Water Authority provides water
service to the area surrounding the ANGB and obtains water from Skaneateles Lake, Otisco Lake, and
Lake Ontario (AECOM, 2014).</t>
  </si>
  <si>
    <t>43.0962143, -79.0377388</t>
  </si>
  <si>
    <t>Military - Air Reserve Station</t>
  </si>
  <si>
    <t>39.4995907, -119.7680951</t>
  </si>
  <si>
    <t>Military - Air National Guard Base; Civilian/Military Airport</t>
  </si>
  <si>
    <t>34.8438329, -78.841464</t>
  </si>
  <si>
    <r>
      <rPr>
        <b/>
        <sz val="11"/>
        <color rgb="FF000000"/>
        <rFont val="Times New Roman"/>
      </rPr>
      <t xml:space="preserve"> -2009:</t>
    </r>
    <r>
      <rPr>
        <b/>
        <sz val="11"/>
        <color rgb="FF000000"/>
        <rFont val="Times New Roman"/>
      </rPr>
      <t xml:space="preserve"> EPA directs DuPont to substitute C8 with GenX at Fayetteville plant 'voluntarily'.</t>
    </r>
    <r>
      <rPr>
        <b/>
        <sz val="11"/>
        <color rgb="FF000000"/>
        <rFont val="Times New Roman"/>
      </rPr>
      <t xml:space="preserve">
 -2010</t>
    </r>
    <r>
      <rPr>
        <b/>
        <sz val="11"/>
        <color rgb="FF000000"/>
        <rFont val="Times New Roman"/>
      </rPr>
      <t>: DuPont began communicating with NC DEQ about phasing out PFOA (C8) by 2015 - and replacing it with GenX.  Due to laws protecting privacy for corporations, the actual date of replacement of C8 with GenX is unknown.</t>
    </r>
    <r>
      <rPr>
        <b/>
        <sz val="11"/>
        <color rgb="FF000000"/>
        <rFont val="Times New Roman"/>
      </rPr>
      <t xml:space="preserve">
 -2012:</t>
    </r>
    <r>
      <rPr>
        <b/>
        <sz val="11"/>
        <color rgb="FF000000"/>
        <rFont val="Times New Roman"/>
      </rPr>
      <t xml:space="preserve"> GenX reported in river by scientists, including 2 from EPA - published findings in 2015.
</t>
    </r>
    <r>
      <rPr>
        <b/>
        <sz val="11"/>
        <color rgb="FF000000"/>
        <rFont val="Times New Roman"/>
      </rPr>
      <t xml:space="preserve"> -2015</t>
    </r>
    <r>
      <rPr>
        <b/>
        <sz val="11"/>
        <color rgb="FF000000"/>
        <rFont val="Times New Roman"/>
      </rPr>
      <t xml:space="preserve">: DuPont spins off “Performance Chemicals” business and forms Chemours Co.
</t>
    </r>
    <r>
      <rPr>
        <b/>
        <sz val="11"/>
        <color rgb="FF000000"/>
        <rFont val="Times New Roman"/>
      </rPr>
      <t xml:space="preserve"> -2016</t>
    </r>
    <r>
      <rPr>
        <b/>
        <sz val="11"/>
        <color rgb="FF000000"/>
        <rFont val="Times New Roman"/>
      </rPr>
      <t>: NC State Study published, confirming GenX and 6 other unknown fluorochemicals in Cape Fear River. Sun et. al paper</t>
    </r>
    <r>
      <rPr>
        <b/>
        <sz val="11"/>
        <color rgb="FF000000"/>
        <rFont val="Times New Roman"/>
      </rPr>
      <t xml:space="preserve">
 -June 2017</t>
    </r>
    <r>
      <rPr>
        <b/>
        <sz val="11"/>
        <color rgb="FF000000"/>
        <rFont val="Times New Roman"/>
      </rPr>
      <t xml:space="preserve">: NC Dpt. Health and Human Services releases statement claiming they believe GenX "poses a low risk" (NC DHHS, 6.12.2017). Closed door meeting with NC officials and Chemours; Wilmington Mayor demands Chemours stop all discharge of GenX in river immediately. DEQ announces staff will sample at 13 locations for three weeks; Chemours agreed to bear all costs. Chemours announces it will stop GenX discharge; EPA announces investigation into Chemours for "...compliance with 2009 order issued under TSCA for the production of GenX, and toxicity data submitted by the company, as required under the consent order, and updating the risk assessment using the additional toxicity data specific to GenX”. DEQ officials’ onsite inspection finds Chemours capturing wastewater into storage tanks for shipment and burning in Arkansas. </t>
    </r>
    <r>
      <rPr>
        <b/>
        <sz val="11"/>
        <color rgb="FF000000"/>
        <rFont val="Times New Roman"/>
      </rPr>
      <t xml:space="preserve">
 -July 2017:</t>
    </r>
    <r>
      <rPr>
        <b/>
        <sz val="11"/>
        <color rgb="FF000000"/>
        <rFont val="Times New Roman"/>
      </rPr>
      <t xml:space="preserve"> CFPUA attorneys send letter to NCDEQ requesting that "new information be brought to bear and that the current NPDES permit under consideration expressly prohibit the discharge of GenX, C8, and perfluorinated byproducts into the Cape Fear River" (Brooks Pierce LLP, 7.7.2017). DEQ site visit finds Chemours still discharging GenX, Chemours claims it is stopping processing of those operations (Sorg, 7.14.2017). After Clean Cape Fear submitted questions to DHHS asking them how they got their safe level number, DHHS announces steep drop of safe levels from 70,909 ppt to 140 ppt, based on "newly discovered" data (NC DHHS, 7.14.2017). Governor Cooper calls CDC Director Dr. Brenda Fitzgerald to request a public health assessment of the long-term health effects of GenX, and his office announces that DEQ will change its permit application process to require companies to disclose more info about releases of unregulated pollutants and additional monitoring of unregulated pollutants (Ross, 7.25.2017). U.S. Attorney’s Office for Eastern District of North Carolina issues a subpoena to DEQ for six years of records and documents related to GenX and other fluorinated chemicals produced at the Chemours' Fayetteville Works facility to include permits, reports, emails, research and notes (US Attorney's Office EDNC, 7.28.2017). Gov Cooper expands charter of the state's Science Advisory Board to help environmental and health officials determine "factors for establishing acceptable levels for contaminants," among other responsibilities (NC DEQ &amp; DHHS, 7.28.2017).</t>
    </r>
    <r>
      <rPr>
        <b/>
        <sz val="11"/>
        <color rgb="FF000000"/>
        <rFont val="Times New Roman"/>
      </rPr>
      <t xml:space="preserve">
 -August 2017:</t>
    </r>
    <r>
      <rPr>
        <b/>
        <sz val="11"/>
        <color rgb="FF000000"/>
        <rFont val="Times New Roman"/>
      </rPr>
      <t xml:space="preserve"> Leaders with DEQ and DHHS request $2.6 million in additional funding from the legislature (NC DEQ, 8.8.2017). Conservative policy organization, Civitas Institute, sends letter to Republican NC state senator Berger and rep Moore criticizing Gov Cooper's response to GenX issue, calling for allocation of funds to public water systems rather than state regulatory agencies (Civitas Institute, 8.14.2017); one day later, state Senator Michael Lee issues a statement on behalf of other Republican state senators echoing the same criticisms and recommendations voiced in Civitas' letter (Port City Daily Staff, 8.15.2017). DEQ releases report from EPA showing two new PFAS compounds have likely been discharged from the Fayetteville Works plant since 1980 (USEPA, 8.31.2017). NC passes HB56, allocating $435,000 in funding to CFPUA and UNCW for GenX related testing (Clean Cape Fear, 8.31.2017). </t>
    </r>
    <r>
      <rPr>
        <b/>
        <sz val="11"/>
        <color rgb="FF000000"/>
        <rFont val="Times New Roman"/>
      </rPr>
      <t xml:space="preserve">
 -September 2017:</t>
    </r>
    <r>
      <rPr>
        <b/>
        <sz val="11"/>
        <color rgb="FF000000"/>
        <rFont val="Times New Roman"/>
      </rPr>
      <t xml:space="preserve"> State officials publicly accuse Chemours of misleading regulators about the PFAS chemicals it discharges into the Cape Fear River, including GenX, and threaten to pull the company's wastewater discharge permit unless it stops discharging PFAS, which include Nafion byproducts 1 and 2 (Fain, 9.5.2017). DEQ issues a notice of violation against Chemours after sampling shows elevated levels of GenX and other chemical compounds (Fain, 9.6.2017). DEQ send letter to Chemours demanding they provide five years of data on any possible airborne release of GenX and related chemicals (Dukes, 9.21.2017). Gov Cooper's office announces he will veto bill that would provide $435,000 for cleanup and study of PFAS and repeal a ban on plastic grocery bags along the Outer Banks, saying the bill only gave a fraction of the $2.6 million he requested, while weakening other environmental protections (Fain, 9.21.2017).
</t>
    </r>
    <r>
      <rPr>
        <b/>
        <sz val="11"/>
        <color rgb="FF000000"/>
        <rFont val="Times New Roman"/>
      </rPr>
      <t xml:space="preserve"> -October 2017:</t>
    </r>
    <r>
      <rPr>
        <b/>
        <sz val="11"/>
        <color rgb="FF000000"/>
        <rFont val="Times New Roman"/>
      </rPr>
      <t xml:space="preserve"> State lawmakers override Gov. Cooper's veto of bill to provide a portion of the funding he requested for GenX and repeal a ban on plastic bags at the beach, making the bill law (Burnes and Leslie, 10.4.2017). For the third time in three weeks, DEQ directs Chemours to supply bottled water to more well users near the company's Fayetteville Works plant (Dukes, 10.4.2017). State officials announce the appointment of members to an expert science panel to advise regulators and public health officials on environmental issues including GenX contamination (Dukes, 10.19.2017).</t>
    </r>
    <r>
      <rPr>
        <b/>
        <sz val="11"/>
        <color rgb="FF000000"/>
        <rFont val="Times New Roman"/>
      </rPr>
      <t xml:space="preserve">
 -November 2017</t>
    </r>
    <r>
      <rPr>
        <b/>
        <sz val="11"/>
        <color rgb="FF000000"/>
        <rFont val="Times New Roman"/>
      </rPr>
      <t>: Based on testing showing spikes of GenX near Fayetteville Works, DEQ inspects the facility and is informed of a spill of C3 dimer acid fluoride nearly a month earlier; DEQ issues a notice of violation to Chemours for failing to report the spill, giving Chemours 10 days to respond with more information about the spill with potential of civil penalties (Dukes, 11.14.2017). State regulators revoke a portion of Chemours' wastewater permit and will refer an investigation into the unreported C3 dimer spill at Fayetteville Works to the State Bureau of Investigation (Dukes and Fain, 11.16.2017).</t>
    </r>
    <r>
      <rPr>
        <b/>
        <sz val="11"/>
        <color rgb="FF000000"/>
        <rFont val="Times New Roman"/>
      </rPr>
      <t xml:space="preserve">
 -January 2018</t>
    </r>
    <r>
      <rPr>
        <b/>
        <sz val="11"/>
        <color rgb="FF000000"/>
        <rFont val="Times New Roman"/>
      </rPr>
      <t>: Four NC Senators send letter to EPA asking for an audit of DEQs compliance with federal law and asking EPA to clarify NC state law for senators (Wade, Rabon, Wells, &amp; Lee, 1.23.2018); Southern Environmental Law Center sends letter to senators who sent letter, providing them legal support in actions they can take right away (SELC, 1.30.2018).</t>
    </r>
    <r>
      <rPr>
        <b/>
        <sz val="11"/>
        <color rgb="FF000000"/>
        <rFont val="Times New Roman"/>
      </rPr>
      <t xml:space="preserve">
 -February 2018</t>
    </r>
    <r>
      <rPr>
        <b/>
        <sz val="11"/>
        <color rgb="FF000000"/>
        <rFont val="Times New Roman"/>
      </rPr>
      <t>: DEQ issues a third notice of violation against Chemours, requiring them to cut air emissions and other sources of GenX and related compounds (Dukes, 2.13.2018). Chemours sends its response to DEQ's notice of violation, detailing how it will investigate and control PFAS contamination on and near its plant (Chemours, 2.26.2017).</t>
    </r>
    <r>
      <rPr>
        <b/>
        <sz val="11"/>
        <color rgb="FF000000"/>
        <rFont val="Times New Roman"/>
      </rPr>
      <t xml:space="preserve">
 -June 2018</t>
    </r>
    <r>
      <rPr>
        <b/>
        <sz val="11"/>
        <color rgb="FF000000"/>
        <rFont val="Times New Roman"/>
      </rPr>
      <t xml:space="preserve">: DEQ asks a judge to make Chemours cut its GenX emissions 97 percent by the end of August 2018 (Fain, 6.11.2018), and issues another notice of violation for 18 additional compounds found at elevated levels at the plant (NCDEQ, 6.11.2018).
</t>
    </r>
  </si>
  <si>
    <t xml:space="preserve">-CFPUA installed groundwater spigot in Ogden Park in Wilmington after state lowered GenX health advisory to 140ppt, &amp; offered free nanofiltered water to CFPUA customers (7.15.17). 
-Chemours offers bottled water within one mile of the facility (9.15.17). 
-Aug. 31, 2017: Chemours Senior VP sells $646,577 worth of Chemours stock (Clean Cape Fear - Event Flow: Timeline of Events).
-Sep. 5, 2017: Chemours insider, President of Titanium Technologies, sells $641,550 worth of Chemours stock, after selling stock worth $462,000 in August (Clean Cape Fear - Event Flow: Timeline of Events).
-Oct. 6, 2017: A spill at Chemours vinyl ethers production facility at the Fayetteville Works plant spills an unknown amount of C3 dimer acid fluoride, which effectively breaks down into GenX in water. In subsequent days, heavy rain washes the chemical into the Cape Fear River. The company does not report the spill to environmental regulators (NCDEQ, 11.13.2017 - Notice of Violation).
June 6, 2018: Chemours invites WRAL News for a limited tour of its fluoropolymers production line to promote its planned $100 million in upgrades, saying it will reduce emissions by 99 percent by the first quarter of 2020 (Dukes, 6.7.2017). 
June 12, 2018: Chemours officials hold first town hall to speak directly with skeptical residents near the Fayetteville Works plant in Bladen County (Sweat, 6.12.2018).
-In April 2018, Chemours announces $100 million pollution-reduction project, including thermal oxidizer that uses extreme heat to break apart PFASs. Construction should begin in October 2018, with the full system online by the end of 2019. In the meantime, Chemours has taken interim steps to cut down air pollution, adding two carbon adsorption beds to scrub fluorochemicals from emissions.
</t>
  </si>
  <si>
    <t>Incidences of rare cancer, immune disease and serious illness in young people are on the rise around Fayetteville and Wilmington. (MLive, link in row AU)
Families and community groups from all over the state shared their concerns about the PFAS chemicals being released into the Cape Fear River on Oct 26, 2019 in a peaceful protest at the Fayetteville Works facility entrance. (Williams, 10.27.2019)</t>
  </si>
  <si>
    <t>34.8928919, -76.3492569</t>
  </si>
  <si>
    <t>Military - Naval Base (Marine Corps)</t>
  </si>
  <si>
    <t>36.1043671, -79.9351805</t>
  </si>
  <si>
    <t>35.2144026, -80.9473146</t>
  </si>
  <si>
    <t>Military Airport - Air National Guard; Civilian Airport</t>
  </si>
  <si>
    <t>35.340096, -77.9615323</t>
  </si>
  <si>
    <t>35.4143009, -80.15120739999999</t>
  </si>
  <si>
    <t>46.9198612, -96.8255648</t>
  </si>
  <si>
    <t>PFAS compounds are likely migrating offsite given their presence and magnitude in surface water and groundwater near the Installation boundary.  In general, additional samples are required at each PRL in order to establish the nature and extent of PFAS constituents for each applicable medium and determine if a complete receptor pathway exists. (Air National Guard, 3.1.2019)</t>
  </si>
  <si>
    <t>"Monitoring results and statistical analysis show that PFASs in stormwater runoff from residential areas mainly came from rainfall. On the other hand, nonatmospheric sources at both industrial and commercial areas contributed PFASs in surface runoff. The mass flux of PFASs from stormwater runoff in the Grand Forks and Fargo metropolitan area is estimated to be ~2.6 kg/year. Interestingly, we detected high-level PFASs in particles in surface runoff, which cannot simply be explained by the solid–water distribution. We believe some of the PFASs in particles should be originated from PFAS-based industrial/commercial products, entering the waste stream as PFOS containing particles." (NDWRRI, 2018)</t>
  </si>
  <si>
    <t>47.9525204, -97.3824492</t>
  </si>
  <si>
    <t>Based on a confirmed AFFF release that has impacted shallow groundwater above the screening levels and a potentially complete exposure pathway for groundwater, potentially posing an immediate threat to human health, multiple AFFF Areas are recommended for an expanded SI and a RI. (Air Force, 5.15.2019)</t>
  </si>
  <si>
    <t>48.4157509, -101.3386723</t>
  </si>
  <si>
    <t>39.8137298, -84.05374479999999</t>
  </si>
  <si>
    <t>Dayton closed 5 drinking water wells at the Tait’s Hill as a precaution in early 2016, and shut down 7 drinking water wells at the Huffman Dam in April 2017 after discovering contamination from the Wright-Patterson PFAS plume.</t>
  </si>
  <si>
    <t xml:space="preserve">Bottled water was provided for Area A, where two drinking water wells and the treatment system were shut down. 
9-5-17: GAC units were installed and went on line in Area A on 2Jun17. Since that time, PFOS/PFOA results after GAC treatment at these entry points are BDL. Well #7, which is not treated by the GAC system has PFOA results of 5.0 - 6.6 ppt. Entry points 002 and 003 which are fed by Well 7 have PFOA results of 2.7-4.6 ppt. Wells 1 and 3 also have very small amounts of PFOA. 
Air Force continuing monthly PFC monitoring at all 6 Area A wells and EP 001 per the GAC Plans Approval with OEPA. Area B wells are being monitored quarterly due to low levels of PFOA. CE is currently working on a back up plan for Area B in the event that the PFOA levels begin to increase to the LHA of 70ppt. </t>
  </si>
  <si>
    <t>39.68950359999999, -84.1688274</t>
  </si>
  <si>
    <t>Military - Former Air Force Station</t>
  </si>
  <si>
    <t>39.9611755, -82.99879419999999</t>
  </si>
  <si>
    <t>Military; Industry/Manufacturing</t>
  </si>
  <si>
    <t>39.81745919999999, -82.9478958</t>
  </si>
  <si>
    <t>40.0215512, -82.4700308</t>
  </si>
  <si>
    <t>Eight temporary wells were installed within the upper water-bearing zone (shallow groundwater) during the SI field effort. Three temporary wells were installed near the potential source area at AFFF Areas 4 and 5. Five temporary wells were installed along the former base boundary at locations hydraulically downgradient of AFFF Areas 4 and 5. PFOS and PFOA were detected at concentrations exceeding the USEPA HA in two shallow groundwater samples collected at AFFF Areas 4 and 5. PFOS and PFOA did not exceed the USEPA HA in shallow groundwater samples collected along the base boundary. The sample data show that PFOS and PFOA are not migrating off base. Domestic water wells identified within a four-mile radius of the base are completed within the intermediate and deep aquifers. Because of the presence of an impermeable till layer, there is limited hydraulic connection between the UWBZ and the deeper aquifers. Therefore, the drinking water pathway is considered incomplete. 
(Air Force, 10.26.2018)</t>
  </si>
  <si>
    <t>Newark AFB was constructed in the early 1950s to house and support aluminum presses in the manufacture of aircraft wings, but this program was curtailed in 1953 and it was never used for that purpose. From 1953 to 1959, Newark AFB was used to store industrial equipment and was designated Air Force Industrial Plant Number 48. In 1959, it became the Heath Maintenance Annex of Dayton Depot. Kaiser Aluminum and Chemical Corporation border the base to the south and east, railroad right of-way and a housing development border it on the west. Land use immediately around the base includes industrial development to the northwest and south, farming to the west, and a residential district to the west and the northeast, which includes Licking County Airport. (Air Force Civil Engineer Center - Former Newark Air Force Base, BRAC 1993)</t>
  </si>
  <si>
    <t>41.5855494, -83.8097135</t>
  </si>
  <si>
    <t>Military - Air National Guard Base; Civilian Airport; Military Airport</t>
  </si>
  <si>
    <t>34.65574429999999, -99.2879141</t>
  </si>
  <si>
    <t>35.4277, -97.4158295</t>
  </si>
  <si>
    <t>35.4091927, -97.60913599999999</t>
  </si>
  <si>
    <t>Military - Air National Guard</t>
  </si>
  <si>
    <t>36.198778, -95.88386589999999</t>
  </si>
  <si>
    <t>36.3393001, -97.91306089999999</t>
  </si>
  <si>
    <t>45.5747326, -122.5967686</t>
  </si>
  <si>
    <t>Military - Air National Guard; Fire Training Facility</t>
  </si>
  <si>
    <t>42.1639978, -121.7445602</t>
  </si>
  <si>
    <t>40.2058132, -75.14023790000002</t>
  </si>
  <si>
    <t>https://www.atsdr.cdc.gov/HAC/pha/willowgrove/Willow_Grove_Naval_Air_and_Air_Reserve_LHC-508.pdf</t>
  </si>
  <si>
    <t xml:space="preserve">Residents w/ confirmed PFOA/PFOS in their drinking water now given bottled water from DEP (5.20.16). Town council approves plan to remove the chemicals to below 1 ppt (6.30.16). Well 26 back on line after installation of carbon filter (3.29.17). 3 State Rep’s propose bill requiring Defense Dept to fund screenings for residents (7.15.16).  Rep’s Stephens &amp; O'Neill secure $10mil from Penn. IIA to treat water (7.15.16). Air Guard Station get permit to install on-site filtration system (6.9.16). </t>
  </si>
  <si>
    <t>40.2168719, -75.0662806</t>
  </si>
  <si>
    <t>Private wells: [65 out of 345 detected above LHA].       Public wells: [4 out of 17 detected above LHA].       92 out of 97 on-base monitoring well samples detected above the LHA</t>
  </si>
  <si>
    <t>150+ contaminated wells no longer in use in Horsham, Warrington, Warminster area (6.10.16). Navy spent $19mil, Air Force $8.3mil on investigation &amp; treatment - likely to take 20 years (7.7.16).</t>
  </si>
  <si>
    <t>40.61171179999999, -75.5696705</t>
  </si>
  <si>
    <t>AFFF used to put out a fire in 1986</t>
  </si>
  <si>
    <r>
      <rPr>
        <u/>
        <sz val="11"/>
        <color rgb="FF000000"/>
        <rFont val="Times New Roman"/>
      </rPr>
      <t xml:space="preserve">http://www.theintell.com/news/20180708/dep-eyes-1986-fire-as-potential-cause-of-rockhill-water-contamination
</t>
    </r>
    <r>
      <rPr>
        <u/>
        <sz val="11"/>
        <color rgb="FF000000"/>
        <rFont val="Times New Roman"/>
      </rPr>
      <t xml:space="preserve">1986 article: </t>
    </r>
    <r>
      <rPr>
        <u/>
        <sz val="11"/>
        <color rgb="FF1155CC"/>
        <rFont val="Times New Roman"/>
      </rPr>
      <t>https://www.mcall.com/news/mc-xpm-1986-11-30-2548634-story.html</t>
    </r>
  </si>
  <si>
    <t>Contamination first discovered by UCMR3 testing of two East Rockhill public water wells, owned by North Penn Water Authority, in September 2016. Both wells were shut down and NPWA activated an existing interconnection with the neighboring Perkasie Regional Authority (PRA), so that NPWA could purchase water from their distribution system to deliver to East Rockhill customers. Two of these PRA wells were retested later in 2016, and have detected low levels of PFOA and PFOS.</t>
  </si>
  <si>
    <t>The DEP requested various documents from Bergey’s in February 2018, including a full account of any hazardous substances stored at on site, any information regarding the 1986 fire, and a sheet showing its assets and liabilities. After the DEP’s initial request  went unanswered, the DEP sent a follow-up letter on May 4 saying the department could enforce the request “through an order,” and that violations could “result in significant penalties.” Bergey’s June 26 response letter provided a list of on-site hazardous substances, but said neither PFOS or PFOA was among them.</t>
  </si>
  <si>
    <t>39.9965133, -77.6318969</t>
  </si>
  <si>
    <t>40.1131289, -75.3247885</t>
  </si>
  <si>
    <t>40.1942375, -76.7576672</t>
  </si>
  <si>
    <t>Military - Air National Guard;  Civilian Airport</t>
  </si>
  <si>
    <t>41.5168396, -71.31962159999999</t>
  </si>
  <si>
    <t>Military-Naval Base</t>
  </si>
  <si>
    <t>41.594019, -71.413434</t>
  </si>
  <si>
    <t>33.6890603, -78.8866943</t>
  </si>
  <si>
    <t>33.606388, -81.075554</t>
  </si>
  <si>
    <t>https://bloximages.newyork1.vip.townnews.com/postandcourier.com/content/tncms/assets/v3/editorial/a/f0/af048986-a4b6-11e9-a568-bbbc4cadfb6a/5d28a2de7008f.pdf.pdf</t>
  </si>
  <si>
    <t>Highest on-base groundwater detections:
 PFOA + PFOS = 1,150,000 ppt
 PFOA = 790,000 ppt
 PFOS = 360,000 ppt
(Air Force 11.15.2017)</t>
  </si>
  <si>
    <t>Highest groundwater detections:
 6:2 FTS = 300,000 ppt
 8:2 FTS = 64,000 ppt
 PFBA = 32,000 ppt
 PFBS = 34,000 ppt
 PFHpA = 48,000 ppt
 PFHxS = 1,600,000 ppt
 PFHxA = 340,000 ppt
 PFPeA = 100,000 ppt
(Air Force 11.15.2017)</t>
  </si>
  <si>
    <t>The North Fork Edisto River, approximately 0.7 miles south (crossgradient to downgradient) of AFFF Area 8, is a drinking water source for Orangeburg, South Carolina, and the water intake from the river is approximately 18.5 river miles downstream. There are some potable wells within 4 miles downgradient of AFFF release areas; however, the wells are set below a confining unit. (Air Force 5.25.2018)</t>
  </si>
  <si>
    <t>33.940314, -80.8011298</t>
  </si>
  <si>
    <t>https://bloximages.newyork1.vip.townnews.com/postandcourier.com/content/tncms/assets/v3/editorial/3/71/371cf362-aa39-11e9-9c9c-2f783fdc30ad/5d31e1e2789ad.pdf.pdf</t>
  </si>
  <si>
    <t>33.9697844, -80.4870799</t>
  </si>
  <si>
    <t>32.8909785, -80.0691552</t>
  </si>
  <si>
    <t>44.1538145, -103.0901656</t>
  </si>
  <si>
    <t>43.5725093, -96.7435417</t>
  </si>
  <si>
    <t>Militray - Air National Guard; Civilian Airport</t>
  </si>
  <si>
    <t>https://bloximages.chicago2.vip.townnews.com/rapidcityjournal.com/content/tncms/assets/v3/editorial/2/06/206c5e26-c467-5e3f-9303-f99e37c1c88c/5bdcc797c4462.pdf.pdf</t>
  </si>
  <si>
    <t>According to a 506-page report by a DOD-hired consultant, of 17 wells sampled for PFOA/PFOS, 12 had levels above the EPA advisory, including one with 3,500 times that level. Results of the city’s municipal well sampling were not part of the base report and have not been disclosed by the city, but the report notes that municipal well 10 had PFAS concentrations 200 times the EPA level</t>
  </si>
  <si>
    <t>The 19 municipal wells with levels above 70 ppt have been taken offline. Those wells formerly accounted for 28% of the city’s total municipal water production. For now, the city has increased water purchases from the Lewis and Clark system, which has no reported detections.</t>
  </si>
  <si>
    <t>35.3366172, -89.8706934</t>
  </si>
  <si>
    <t>35.0420679, -89.9791729</t>
  </si>
  <si>
    <t>35.3828616, -86.0303306</t>
  </si>
  <si>
    <t>35.810833, -83.993889</t>
  </si>
  <si>
    <t xml:space="preserve">Public/Military Airport </t>
  </si>
  <si>
    <t>36.126317, -86.67737129999999</t>
  </si>
  <si>
    <t>29.1850571, -96.4085049</t>
  </si>
  <si>
    <t>27.6935475, -97.2891138</t>
  </si>
  <si>
    <t>32.7393033, -96.9756694</t>
  </si>
  <si>
    <t>29.3877765, -98.6205193</t>
  </si>
  <si>
    <t>Military- Air Force</t>
  </si>
  <si>
    <t>29.5249047, -98.28147469999999</t>
  </si>
  <si>
    <t>Military-Air Force</t>
  </si>
  <si>
    <t>EWG numbers did not include 6:2 FTS and 8:2 FTS
Human groundwater receptors via the ingestion pathway are potentially present due to the presence of a public supply well completed in the shallow Leona aquifer downgradient of the installation to the southeast of JBSA Randolph. Further investigation and evaluation of specific exposure conditions is required to determine if exposure pathways are complete. Human surface water receptors via the ingestion pathway are not present for the AFFF Release Area at or downstream of JSBA Randolph since no surface water intakes were identified within 15 miles of the installation. The receiving water bodies are also deemed usable for non-contact use; however, the ponds are accessible to base personnel for recreational activities including fishing. Further investigation and evaluation of specific exposure conditions is required to determine if dermal exposure pathways are complete.
Human groundwater receptors via the ingestion pathway are not present for any AFFF release area near Seguin Auxiliary Airfield since the installation utilizes drinking water supplied by Spring Hills Water Supply Corporation and the shallow aquifer downgradient of the installation is not used as a drinking water source. (Air Force 11.12.2018)</t>
  </si>
  <si>
    <t>29.3829994, -98.5739974</t>
  </si>
  <si>
    <t>33.5960498, -102.0383162</t>
  </si>
  <si>
    <r>
      <rPr>
        <sz val="11"/>
        <color rgb="FF000000"/>
        <rFont val="Times New Roman"/>
      </rPr>
      <t>Highest on-base groundwater detections:
 -PFOA + PFOS = 5,633 ppt
 -PFOA = 5,460 ppt
 -PFOS = 1,820 ppt</t>
    </r>
    <r>
      <rPr>
        <i/>
        <sz val="11"/>
        <color rgb="FF000000"/>
        <rFont val="Times New Roman"/>
      </rPr>
      <t xml:space="preserve">
</t>
    </r>
    <r>
      <rPr>
        <sz val="11"/>
        <color rgb="FF000000"/>
        <rFont val="Times New Roman"/>
      </rPr>
      <t>(Air Force 10.01.2018)</t>
    </r>
  </si>
  <si>
    <r>
      <rPr>
        <sz val="11"/>
        <color rgb="FF000000"/>
        <rFont val="Times New Roman"/>
      </rPr>
      <t xml:space="preserve">"In 2014, the Air Force began assessing potential PFAS contamination stemming from historical AFFF use at the former base. Under the Comprehensive Environmental Response, Compensation and Liability Act (CERCLA) process, the Air Force conducted a Preliminary Assessment (PA) and Site Inspection (SI). SI fieldwork confirmed contamination exceeded TCEQ protective concentration levels, and the Air Force will complete remaining investigation work in compliance with the RCRA permit." </t>
    </r>
    <r>
      <rPr>
        <i/>
        <sz val="11"/>
        <color rgb="FF000000"/>
        <rFont val="Times New Roman"/>
      </rPr>
      <t>(Air Force 06.05.2019)</t>
    </r>
    <r>
      <rPr>
        <sz val="11"/>
        <color rgb="FF000000"/>
        <rFont val="Times New Roman"/>
      </rPr>
      <t xml:space="preserve">
PA/SI identified groundwater impacts above LHA/ TCEQ PCLs at 10 areas and soil impacts at 8 areas.
November 2017: based on Site Inspection sampling, began sampling drinking water sources within the study area.
April 2018: Air Force implemented quarterly drinking water monitoring schedule.
</t>
    </r>
    <r>
      <rPr>
        <i/>
        <sz val="11"/>
        <color rgb="FF000000"/>
        <rFont val="Times New Roman"/>
      </rPr>
      <t>(Air Force 06.05.2019)</t>
    </r>
    <r>
      <rPr>
        <sz val="11"/>
        <color rgb="FF000000"/>
        <rFont val="Times New Roman"/>
      </rPr>
      <t xml:space="preserve">
AF Response:
-Providing alternative drinking water to all residences of 222 private wells and three public water wells that exceed the LHA and/or TCEQ PCL limits.
-Installing treatment systems at all affected wells by end of June 2019.
-Evaluating potential option to build water lines to affected homes in city limits.
-Conducting routine samples to monitor treatment system performance.
</t>
    </r>
    <r>
      <rPr>
        <i/>
        <sz val="11"/>
        <color rgb="FF000000"/>
        <rFont val="Times New Roman"/>
      </rPr>
      <t>(Air Force 06.05.2019)</t>
    </r>
  </si>
  <si>
    <t>29.7340407, -95.0960897</t>
  </si>
  <si>
    <t>Industry - related</t>
  </si>
  <si>
    <r>
      <rPr>
        <sz val="11"/>
        <color rgb="FF000000"/>
        <rFont val="Times New Roman"/>
      </rPr>
      <t xml:space="preserve">Firefighting foam used to put out March 17, 2019 fire at the International Terminals Company </t>
    </r>
    <r>
      <rPr>
        <i/>
        <sz val="11"/>
        <color rgb="FF000000"/>
        <rFont val="Times New Roman"/>
      </rPr>
      <t>(Deer Park Emergency Services 4.12.2019)</t>
    </r>
  </si>
  <si>
    <t>30.19747109999999, -97.66635289999999</t>
  </si>
  <si>
    <t>32.422379, -99.8418696</t>
  </si>
  <si>
    <t>29.6081546, -95.1690462</t>
  </si>
  <si>
    <t xml:space="preserve">Military - Air National Guard </t>
  </si>
  <si>
    <t>29.3565576, -100.7830826</t>
  </si>
  <si>
    <t>33.9685715, -98.510735</t>
  </si>
  <si>
    <t>41.10968, -111.9826984</t>
  </si>
  <si>
    <t>40.7899404, -111.9790706</t>
  </si>
  <si>
    <t>The groundwater in all 3 AFFF areas has been impacted to an extent that would create a potential hazard to human health. The screened intervals of all off-base drinking water wells within 4 miles could not be confirmed. Because screen intervals of downgradient drinking water wells are unknown, the groundwater pathway is potentially complete. The surface water leaving the area discharges off-base just east of the sample collection point, and the City Drain Canal eventually discharges north of the base in Farmington Bay at the southeast end of the Great Salt Lake. Although there are two surface water intakes along the City Drain Canal within 15 miles downstream of AFFF Area 2, neither are used for drinking water purposes. Therefore, the human ingestion pathway is incomplete. (Air National Guard, 10.01.2018)</t>
  </si>
  <si>
    <t>As of 1995, water rights records available from the Utah Division of Water Rights [UDWR] indicate that there are 11 municipal drinking water wells and 126 domestic drinking water wells within a 4-mile perimeter of UTANG; and that there are numerous monitoring wells, irrigation wells, stock wells, and other use wells not used for drinking water purposes within a 4-mile perimeter of UTANG. The closest municipal well is approximately 3.5 miles to the northeast [downgradient] and part of a cluster of wells for the City of North Salt Lake. The closest domestic use well is approximately 0.6 miles to the east [side gradient] of UTANG. The closest Salt Lake City Department of Public Utilities municipal well is approximately 3.8 miles to the southeast [side gradient]. (Air National Guard, 10.01.2018)</t>
  </si>
  <si>
    <t>42.91444, -73.24629999999999</t>
  </si>
  <si>
    <t>216 Red Can Dr. Colchester, VT</t>
  </si>
  <si>
    <t>44.5126603, -73.1899574</t>
  </si>
  <si>
    <t>44.4706939, -73.1516037</t>
  </si>
  <si>
    <t>https://anrweb.vt.gov/PubDocs/DEC/Hazsites/770043.ESI.PFAS.Report.pdf</t>
  </si>
  <si>
    <t>36.6995307, -76.1268425</t>
  </si>
  <si>
    <t>36.812364, -76.0248036</t>
  </si>
  <si>
    <t>https://www.cnic.navy.mil/content/dam/cnic/cnrma/pdfs/Environmental/Drinking_Water_and_Testing_Information/Installation_Scheduling_and_Results/Oceana/NAS_Oceana_Basewide_PFAS_SI_Report_final.pdf</t>
  </si>
  <si>
    <t>37.4533031, -77.426751</t>
  </si>
  <si>
    <t>37.5065795, -77.3208112</t>
  </si>
  <si>
    <t>36.9478572, -76.30223810000001</t>
  </si>
  <si>
    <t>37.08350739999999, -76.35922409999999</t>
  </si>
  <si>
    <t>37.9383287, -75.4574274</t>
  </si>
  <si>
    <t>Military - NASA</t>
  </si>
  <si>
    <t>https://www.nasa.gov/sites/default/files/atoms/files/final2018pfassamplingannualsummaryreport.pdf</t>
  </si>
  <si>
    <t>47.5322678, -122.0436065</t>
  </si>
  <si>
    <t>Fire Station; Tanker crash site</t>
  </si>
  <si>
    <r>
      <rPr>
        <sz val="11"/>
        <color rgb="FF000000"/>
        <rFont val="Times New Roman"/>
      </rPr>
      <t xml:space="preserve">PFOS listed at PBT in Washington. City of Issaquah was the first to move forward with action, calling upon Eastside Fire&amp;Rescue to take accountability. They also worked on installing a filter immediately, shutting down Well #4 where PFAS were first detected to meet all standards for safe drinkng water (Sammamish Comment 2016). The City of Issaquah also commissioned a report alongside Eastside Fire &amp; Rescue and the Washington State DOH assessing impacts; report released April 2019. Results show the need for remediation in groundwater.  The City has requested $400,000 from the state legislature to continue studying PFAS in the Issaquah Valley Aquifer, and design a pilot study for potential cleanup technologies
City of Issaquah). 
</t>
    </r>
    <r>
      <rPr>
        <u/>
        <sz val="11"/>
        <color rgb="FF1155CC"/>
        <rFont val="Times New Roman"/>
      </rPr>
      <t>https://www.issaquahwa.gov/1742/PFAS</t>
    </r>
  </si>
  <si>
    <t xml:space="preserve">Well #4 PFAS detected in 2016, led to Issaquah studying 5 other areas associated with fire fighting training/AFFF usage.
</t>
  </si>
  <si>
    <t>PFOS listed at PBT in Washington.</t>
  </si>
  <si>
    <t>47.6182577, -117.6438532</t>
  </si>
  <si>
    <t>43/104 private drinking wells, 1/2 public water systems exceeded the LHA. The affected wells have been shut off from the system as part of a flushing process. Airway Heights contracted system from Spokane to meet demand during the flushing period (Elder 2019).
WA Leg ban on PFAS substances will not apply to federal institutions like the military (Guido 2019).</t>
  </si>
  <si>
    <r>
      <rPr>
        <u/>
        <sz val="11"/>
        <color rgb="FF1155CC"/>
        <rFont val="Times New Roman"/>
      </rPr>
      <t xml:space="preserve"> https://www.doh.wa.gov/CommunityandEnvironment/Contaminants/PFA</t>
    </r>
    <r>
      <rPr>
        <u/>
        <sz val="11"/>
        <color rgb="FF0000FF"/>
        <rFont val="Times New Roman"/>
      </rPr>
      <t>S</t>
    </r>
    <r>
      <rPr>
        <u/>
        <sz val="11"/>
        <color rgb="FF1155CC"/>
        <rFont val="Times New Roman"/>
      </rPr>
      <t xml:space="preserve">
https://www.fairchild.af.mil/PFOS-PFOA-INFO/</t>
    </r>
  </si>
  <si>
    <t>47.1342432, -122.4857321</t>
  </si>
  <si>
    <t>Initial, confirmatory and subsequent sampling conducted by Army at multiple
systems/wells (Jul 16-Apr 17). Consumer
notification conducted 02 Mar 17 (Sullivan 2018).
WA Leg ban on PFAS substances will not apply to federal institutions like the military (Guido 2019).</t>
  </si>
  <si>
    <t>48.3410904, -122.6722573</t>
  </si>
  <si>
    <t>Ault Field: 7/170 off-base private wells tested above LHA. 2/5 on-base gw monitoring wells tested aboveLHA
Coupeville: Public water system detected below LHA, 7 off-base wells detected above LHA. 2/27 on-base monitoring wells detected above LHA. 
WA Leg ban on PFAS substances will not apply to federal institutions like the military (Guido 2019).</t>
  </si>
  <si>
    <t>39.2665157, -81.66787459999999</t>
  </si>
  <si>
    <t xml:space="preserve">http://highline.huffingtonpost.com/articles/en/welcome-to-beautiful-parkersburg/ </t>
  </si>
  <si>
    <t>The drinking water levels in nearby water systems have historically averaged from 1,000 to 20,000 ppt PFOA. For the six public water systems in the area and for private residences that accepted treatment, PFOA levels in drinking water have been significantly reduced to undetectable concentrations and most often less than 3 ppt. (USEPA, 3.2009)</t>
  </si>
  <si>
    <t>39.400077, -77.982007</t>
  </si>
  <si>
    <t>44.012716, -90.68835519999999</t>
  </si>
  <si>
    <t>https://dnr.wi.gov/botw/BasicSearchAction.do;jsessionid=IssMC5pxAq4nUrmSToSt-f_hqgtuHz9syquhl50rrD6P_8m0pvdY!-2140414134</t>
  </si>
  <si>
    <t>16 out of 27 on-base monitoring wells tested above the LHA for PFOS and PFOA (Sullivan 03.2018)</t>
  </si>
  <si>
    <t>Confirmation sampling has been conducted, CERCLA Preliminary Assessment planned for 2018 (Sullivan 03.2018)</t>
  </si>
  <si>
    <t>45.0977592, -87.61659240000002</t>
  </si>
  <si>
    <t>https://cswab.org/wp-content/uploads/2018/02/Tyco-Marinette-WI-Resident-Meeting-Slides-Jan-2018.pdf</t>
  </si>
  <si>
    <t>https://secure-web.cisco.com/1HJLtZm72oBuZgdkPTYlr7MKhctP8BztP_bNsd0fnYI8mF_UbathMhLuplvAO_eIUxUUWCbZlca7wL9FSCA1s9oB22I6B-fFSFy7PvWG2Md82OCjzZu7t43zjaqvu5JBak7SA2gLDKXgqxjBPrfQVzw51P-9bm2sO6wPtn0bGLop88wq_w1lY99NKbfmfICGIlpyfmXEgsdyRuBzPYsRNlHiRPYPudEvnoYSEAwadcS2aTowQUexK1LeA3d9IsEGB-xKTc9RIfR_dyhAE04LQGg/https%3A%2F%2Flnks.gd%2Fl%2FeyJhbGciOiJIUzI1NiJ9.eyJidWxsZXRpbl9saW5rX2lkIjoxMDEsInVyaSI6ImJwMjpjbGljayIsImJ1bGxldGluX2lkIjoiMjAyMDA4MjguMjYyNzQxNjEiLCJ1cmwiOiJodHRwczovL2Ruci53aS5nb3YvYm90dy9Eb3dubG9hZEJsb2JGaWxlLmRvP2RvY1NlcU5vPTE3NDQzNCZkb2NOYW1lPTIwMjAwODI4XzQzX0RpdGNoX1NXX1Jlc3VsdHMucGRmIn0.vVt9zu66fCNMfEi0yqFuGK9T3JFlEIv-srgevJMcc_g%2Fs%2F62209089%2Fbr%2F82965120679-l</t>
  </si>
  <si>
    <t>The PFAS Community Campaign is a coalition of organizations based in Wisconsin working together to prevent exposures to PFAS via drinking water and other pathways. A statewide coalition of 28 organizations organized by CSWAB issued a joint position statement on April 10, 2019 supporting regulation of PFAS as a class of compounds. (link: https://cswab.org/wi-groups-issue-joint-statement-on-pfas/)</t>
  </si>
  <si>
    <t>June 2018: Out of the 137 wells tested during winter 2017,  97 showed no contamination, 29 had PFAS below the EPA health advisory level of 70 ppt, and 11 had PFAS above the health advisory level. Tyco offered bottled water to homes that had their wells tested, and is still providing bottled water to 126 recipients. For the homes above the health advisory level, Tyco offered GAC water filtration systems to clean the water before use. Seven accepted the filters. In Spring of 2018, Tyco tested 129 wells, most of which were repeat tests but some of which were new. 71 showed no contamination, 23 showed PFAS below the health advisory level, and 1 showed above the advisory level (Johnson Controls, 5.16.2019)</t>
  </si>
  <si>
    <t>Tyco, previously Ansul, is a part of Johnson Controls International. Site may be referred to any of these titles.</t>
  </si>
  <si>
    <t>42.9475534, -87.89664599999999</t>
  </si>
  <si>
    <t>43.9269182, -90.2630214</t>
  </si>
  <si>
    <t>Military - Air Force/Air National Guard</t>
  </si>
  <si>
    <r>
      <rPr>
        <sz val="11"/>
        <color rgb="FF000000"/>
        <rFont val="Times New Roman"/>
      </rPr>
      <t>The PFAS Community Campaign is a coalition of organizations based in Wisconsin working together to prevent exposures to PFAS via drinking water and other pathways. A statewide coalition of 28 organizations organized by CSWAB issued a joint position statement on April 10, 2019 supporting regulation of PFAS as a class of compounds. (link: https://cswab.org/wi-groups-issue-joint-statement-on-pfas/) . CSWAB also sent a FOIA request for PFAS related drinking water results near Volk Field in May 2018. (</t>
    </r>
    <r>
      <rPr>
        <i/>
        <sz val="11"/>
        <color rgb="FF000000"/>
        <rFont val="Times New Roman"/>
      </rPr>
      <t>see link in column U</t>
    </r>
    <r>
      <rPr>
        <sz val="11"/>
        <color rgb="FF000000"/>
        <rFont val="Times New Roman"/>
      </rPr>
      <t>)</t>
    </r>
  </si>
  <si>
    <t>43.1390659, -89.33641279999999</t>
  </si>
  <si>
    <t>Military - Air Force/Air National Guard; Airport</t>
  </si>
  <si>
    <t>https://mejo.us/wp-content/uploads/2018/05/2017.8.31.Final-SI-Work-Plan-Truax.pdf</t>
  </si>
  <si>
    <r>
      <rPr>
        <sz val="11"/>
        <color rgb="FF000000"/>
        <rFont val="Times New Roman"/>
      </rPr>
      <t>In November 2018, Mayor Paul R. Soglin, sent a letter to Captain Matthew Shaw of the Wisconsin ANG requesting that the “115th Fighter Wing, WI Air National Guard, prioritize further study of PFAS migration off the base and initiate environmental remediation at the confirmed PFAS release sites previously identified at Truax Field. Existing evidence suggests that PFAS contamination from Truax Field is affecting a public water supply well that delivers nearly 400 million gallons annually to our community.” (</t>
    </r>
    <r>
      <rPr>
        <i/>
        <sz val="11"/>
        <color rgb="FF000000"/>
        <rFont val="Times New Roman"/>
      </rPr>
      <t>see link in column X</t>
    </r>
    <r>
      <rPr>
        <sz val="11"/>
        <color rgb="FF000000"/>
        <rFont val="Times New Roman"/>
      </rPr>
      <t>)</t>
    </r>
  </si>
  <si>
    <r>
      <rPr>
        <sz val="11"/>
        <color rgb="FF000000"/>
        <rFont val="Times New Roman"/>
      </rPr>
      <t>In June 2018, the Midwest Environmental Justice Organization (MEJO) sent a letter to the Wisconsin DNR, requesting that they work with the Wisconsin ANG to: (1) Test water and sediments near Truax ANG base outfalls to Starkweather Creek for PFCs. (2) Test water, sediments, and fish in Starkweather Creek downstream of the Truax ANG base for PFCs. (3) Include maps accurately depicting Starkweather Creek in relation to Truax ANG base in reports. (4) Contact the Department’s stormwater program, inform them of the soil and groundwater PFC contamination at the Truax ANG site, and work with the ANG and Dane County to include appropriate management and ongoing stormwater testing for PFCs in the DCRA/ANG WPDES permit and Stormwater Pollution Prevention Plan (</t>
    </r>
    <r>
      <rPr>
        <i/>
        <sz val="11"/>
        <color rgb="FF000000"/>
        <rFont val="Times New Roman"/>
      </rPr>
      <t>see link in column W</t>
    </r>
    <r>
      <rPr>
        <sz val="11"/>
        <color rgb="FF000000"/>
        <rFont val="Times New Roman"/>
      </rPr>
      <t>)</t>
    </r>
  </si>
  <si>
    <t xml:space="preserve">Sampling results from 2020 stormwater monitoring at the </t>
  </si>
  <si>
    <t>41.1431487, -104.8746507</t>
  </si>
  <si>
    <t>41.1531625, -104.8109805</t>
  </si>
  <si>
    <t>34.5345229, -87.07232259999999</t>
  </si>
  <si>
    <t>https://drive.google.com/drive/folders/1zJ2VdXVTrW18ziUZk03XdJL6H8kRw5GY</t>
  </si>
  <si>
    <t>38.94987709999999, -105.1600014</t>
  </si>
  <si>
    <r>
      <rPr>
        <u/>
        <sz val="11"/>
        <color rgb="FF000000"/>
        <rFont val="Times New Roman"/>
      </rPr>
      <t>https://www.colorado.gov/pacific/cdphe/PFCs/2020-Sampling-Project</t>
    </r>
    <r>
      <rPr>
        <u/>
        <sz val="11"/>
        <color rgb="FF000000"/>
        <rFont val="Times New Roman"/>
      </rPr>
      <t xml:space="preserve"> </t>
    </r>
  </si>
  <si>
    <t>39.0543517, -104.8244437</t>
  </si>
  <si>
    <t>39.9347608, -105.7929935</t>
  </si>
  <si>
    <t>38.7972208, -105.2821593</t>
  </si>
  <si>
    <t>38.9939606, -108.7431816</t>
  </si>
  <si>
    <t>39.82537749999999, -105.3116093</t>
  </si>
  <si>
    <t>39.6672868, -102.1539442</t>
  </si>
  <si>
    <t>40.131518, -105.2995131</t>
  </si>
  <si>
    <t>40.79339, -105.2198208</t>
  </si>
  <si>
    <t>38.0510671, -103.7200135</t>
  </si>
  <si>
    <t>40.0610864, -105.3640512</t>
  </si>
  <si>
    <t>13.4852976, 144.8008119</t>
  </si>
  <si>
    <t>Military - Air Force Base; Former Naval Base; Civilian Airport</t>
  </si>
  <si>
    <r>
      <rPr>
        <sz val="11"/>
        <color rgb="FF000000"/>
        <rFont val="Times New Roman"/>
      </rPr>
      <t xml:space="preserve">Lawsuit filed against PFAS manufacturers: </t>
    </r>
    <r>
      <rPr>
        <u/>
        <sz val="11"/>
        <color rgb="FF1155CC"/>
        <rFont val="Times New Roman"/>
      </rPr>
      <t>http://oagguam.org/wp-content/uploads/2019/09/PFAS-Complaint.pdf</t>
    </r>
  </si>
  <si>
    <t>44.6390723, -70.58645729999999</t>
  </si>
  <si>
    <t>44.33671529999999, -69.7458802</t>
  </si>
  <si>
    <t>Sludge Landfill</t>
  </si>
  <si>
    <t>43.4490789, -70.5259004</t>
  </si>
  <si>
    <t>44.3808975, -68.2062436</t>
  </si>
  <si>
    <t>44.4204135, -69.0659173</t>
  </si>
  <si>
    <t>44.428002, -69.00699</t>
  </si>
  <si>
    <t>43.4817641, -70.5297348</t>
  </si>
  <si>
    <t>45.03982559	-69.86421129</t>
  </si>
  <si>
    <t>45.0403777, -69.8634847</t>
  </si>
  <si>
    <t>44.41182400	-68.58589600</t>
  </si>
  <si>
    <t>44.4112622, -68.5859206</t>
  </si>
  <si>
    <t>44.7743829, -68.7820409</t>
  </si>
  <si>
    <t>44.568603, -68.77200599999999</t>
  </si>
  <si>
    <t>44.9769672, -69.22776499999999</t>
  </si>
  <si>
    <t>43.77957929999999, -70.01453140000001</t>
  </si>
  <si>
    <t>45.0221945, -69.26860479999999</t>
  </si>
  <si>
    <t>44.63478019999999, -68.8455677</t>
  </si>
  <si>
    <t>44.8085277, -68.8344705</t>
  </si>
  <si>
    <t>44.1486824, -70.6384449</t>
  </si>
  <si>
    <t>43.6736204, -70.25538879999999</t>
  </si>
  <si>
    <t>44.9216158, -69.2593009</t>
  </si>
  <si>
    <t>44.9025939, -66.9951959</t>
  </si>
  <si>
    <t>44.5561927, -68.4446014</t>
  </si>
  <si>
    <t>44.57765000000001, -68.7582825</t>
  </si>
  <si>
    <t>43.7159047, -70.23874769999999</t>
  </si>
  <si>
    <t>44.65608839999999, -70.13877839999999</t>
  </si>
  <si>
    <t>44.1652997, -69.27178599999999</t>
  </si>
  <si>
    <t>43.8641247, -70.13271519999999</t>
  </si>
  <si>
    <t>44.1941767, -69.7596792</t>
  </si>
  <si>
    <t>44.03626999999999, -70.262942</t>
  </si>
  <si>
    <t>47.2848966, -68.1234028</t>
  </si>
  <si>
    <t>44.8862449, -69.4632264</t>
  </si>
  <si>
    <t>44.61040080000001, -69.4124144</t>
  </si>
  <si>
    <t>46.1247666, -67.8429073</t>
  </si>
  <si>
    <t>44.0919429, -69.11776429999999</t>
  </si>
  <si>
    <t>43.3600038, -70.47024739999999</t>
  </si>
  <si>
    <t>44.074595, -70.2048669</t>
  </si>
  <si>
    <t>43.3778185, -70.91533369999999</t>
  </si>
  <si>
    <t>44.2368151, -70.0834043</t>
  </si>
  <si>
    <t>44.04941549999999, -70.1856155</t>
  </si>
  <si>
    <t>44.8550297, -66.9828355</t>
  </si>
  <si>
    <t>44.720329, -67.4537172</t>
  </si>
  <si>
    <t>47.3529961, -68.2996536</t>
  </si>
  <si>
    <t>44.0360989, -70.105384</t>
  </si>
  <si>
    <t>43.64383900000001, -70.409014</t>
  </si>
  <si>
    <t>44.5415425, -69.1563759</t>
  </si>
  <si>
    <t>46.6619797, -67.9046814</t>
  </si>
  <si>
    <t>44.4570867, -68.9821868</t>
  </si>
  <si>
    <t>45.0928584, -69.0930388</t>
  </si>
  <si>
    <t>44.66447000000001, -67.28461659999999</t>
  </si>
  <si>
    <t>ERROR</t>
  </si>
  <si>
    <t>43.4457667, -70.5921685</t>
  </si>
  <si>
    <t>43.99300004	-70.29290433</t>
  </si>
  <si>
    <t>43.99301519999999, -70.2925188</t>
  </si>
  <si>
    <t>44.7223523, -69.7886805</t>
  </si>
  <si>
    <t>44.54637700	-69.75757600</t>
  </si>
  <si>
    <t>44.548026, -69.7596977</t>
  </si>
  <si>
    <t>44.9360434, -68.6485416</t>
  </si>
  <si>
    <t>46.126961, -67.7983052</t>
  </si>
  <si>
    <t>44.4175303, -69.8339417</t>
  </si>
  <si>
    <t>46.626069, -68.042827</t>
  </si>
  <si>
    <t>44.9725907, -69.2248324</t>
  </si>
  <si>
    <t>44.40737, -70.0391534</t>
  </si>
  <si>
    <t>44.5399418, -70.5200566</t>
  </si>
  <si>
    <t>43.5592872, -70.4237191</t>
  </si>
  <si>
    <t>43.5489419, -70.315813</t>
  </si>
  <si>
    <t>44.4557491, -68.90983729999999</t>
  </si>
  <si>
    <t>44.7693642, -69.709981</t>
  </si>
  <si>
    <t>44.0783101, -69.09051260000001</t>
  </si>
  <si>
    <t>43.6380404, -70.2574777</t>
  </si>
  <si>
    <t>43.4531809, -70.5739856</t>
  </si>
  <si>
    <r>
      <rPr>
        <u/>
        <sz val="11"/>
        <color rgb="FF0000FF"/>
        <rFont val="Times New Roman"/>
      </rPr>
      <t xml:space="preserve">https://static1.squarespace.com/static/54806478e4b0dc44e1698e88/t/5ca63d174e17b678ceb3fa04/1554398523124/MaineDEPMalinowski-MEDairyPFASSite-SLIDES--AEHSConf-16Oct2018.pdf
</t>
    </r>
    <r>
      <rPr>
        <u/>
        <sz val="11"/>
        <color rgb="FF1155CC"/>
        <rFont val="Times New Roman"/>
      </rPr>
      <t>https://www.fosters.com/news/20190319/dairy-farm-ruined-by-pfas-contaminants</t>
    </r>
  </si>
  <si>
    <t>43.2853889, -70.83133839999999</t>
  </si>
  <si>
    <t>44.274279, -70.0265527</t>
  </si>
  <si>
    <t>44.9423132, -69.1283955</t>
  </si>
  <si>
    <t>43.9361323, -69.91791900000001</t>
  </si>
  <si>
    <t>44.250391, -68.341876</t>
  </si>
  <si>
    <t>44.46968340000001, -69.8347967</t>
  </si>
  <si>
    <t>44.2153469, -69.19641109999999</t>
  </si>
  <si>
    <t>47.1668725, -67.939506</t>
  </si>
  <si>
    <t>44.465096, -69.607983</t>
  </si>
  <si>
    <t>44.4485969, -69.6124639</t>
  </si>
  <si>
    <t>44.50810329999999, -70.2372216</t>
  </si>
  <si>
    <t>43.811262, -70.226165</t>
  </si>
  <si>
    <t>44.524174, -69.70156399999999</t>
  </si>
  <si>
    <t>43.6936639, -70.3498572</t>
  </si>
  <si>
    <t>44.6006856, -70.2388363</t>
  </si>
  <si>
    <t>44.2761315, -69.987535</t>
  </si>
  <si>
    <t>44.0049996, -69.6614889</t>
  </si>
  <si>
    <t>43.830471, -70.07148699999999</t>
  </si>
  <si>
    <t>44.2928459, -68.35029190000002</t>
  </si>
  <si>
    <t>43.7905475, -70.1662788</t>
  </si>
  <si>
    <t>39.0398315, -76.99303189999999</t>
  </si>
  <si>
    <t>41.2569516, -70.0637506</t>
  </si>
  <si>
    <t>&gt;20</t>
  </si>
  <si>
    <t>42.4648541, -82.93834969999999</t>
  </si>
  <si>
    <t>42.5426982, -83.0399975</t>
  </si>
  <si>
    <t>42.6877067, -83.2922385</t>
  </si>
  <si>
    <t>27140 Princeton Ave, Inkster</t>
  </si>
  <si>
    <t>42.2904961, -83.3065713</t>
  </si>
  <si>
    <t>Highest groundwater concentrations [9/11/2018]: 
-PFOA = 470 ppt
-PFOS = 410 ppt
(GLWA, 01.30.2020)</t>
  </si>
  <si>
    <t>42.52117639999999, -82.9109474</t>
  </si>
  <si>
    <t>42.365333, -82.966376</t>
  </si>
  <si>
    <t>42.36635, -83.0697558</t>
  </si>
  <si>
    <t>42.5143165, -82.9600695</t>
  </si>
  <si>
    <t>42.5393092, -83.101294</t>
  </si>
  <si>
    <t>42.97283909999999, -83.76162479999999</t>
  </si>
  <si>
    <t>42.3770858, -83.3625579</t>
  </si>
  <si>
    <t>42.687165, -83.29094219999999</t>
  </si>
  <si>
    <t>42.5124897, -83.1099807</t>
  </si>
  <si>
    <t>42.5531332, -83.12686769999999</t>
  </si>
  <si>
    <t>42.396032, -83.07238199999999</t>
  </si>
  <si>
    <t>42.6703102, -82.97955669999999</t>
  </si>
  <si>
    <t>42.5525354, -83.1627226</t>
  </si>
  <si>
    <t>42.3952497, -83.14613279999999</t>
  </si>
  <si>
    <t>42.4346541, -83.17500059999999</t>
  </si>
  <si>
    <t>42.6029938, -83.9327218</t>
  </si>
  <si>
    <t>Airfield</t>
  </si>
  <si>
    <t>42.3947373, -83.156106</t>
  </si>
  <si>
    <t>42.200048, -86.17208269999999</t>
  </si>
  <si>
    <t>42.3931488, -83.00162259999999</t>
  </si>
  <si>
    <t>42.3352713, -83.1575972</t>
  </si>
  <si>
    <t>42.3663746, -83.0472131</t>
  </si>
  <si>
    <t>45.7917359, -87.0576519</t>
  </si>
  <si>
    <t>42.28621070000001, -83.1986297</t>
  </si>
  <si>
    <t>42.2884195, -83.19747749999999</t>
  </si>
  <si>
    <t>42.4007308, -83.01473659999999</t>
  </si>
  <si>
    <t>42.30019, -83.10845200000001</t>
  </si>
  <si>
    <t>42.3800537, -83.3563145</t>
  </si>
  <si>
    <t>42.2665024, -83.4151964</t>
  </si>
  <si>
    <t>42.373759, -83.0628493</t>
  </si>
  <si>
    <t>42.593817, -83.04879</t>
  </si>
  <si>
    <t>43.0597787, -83.30785089999999</t>
  </si>
  <si>
    <t>44.50748129999999, -83.4212355</t>
  </si>
  <si>
    <t>42.3804478, -83.4228291</t>
  </si>
  <si>
    <t>42.3054622, -83.1026163</t>
  </si>
  <si>
    <t>42.764287, -82.7461348</t>
  </si>
  <si>
    <t>42.3771752, -85.44021699999999</t>
  </si>
  <si>
    <t>42.7409237, -84.58368580000001</t>
  </si>
  <si>
    <t>43.133113, -83.49188099999999</t>
  </si>
  <si>
    <t>42.7076794, -83.2422615</t>
  </si>
  <si>
    <t>&gt;8</t>
  </si>
  <si>
    <t>&gt;16</t>
  </si>
  <si>
    <t>42.6875585, -82.9079004</t>
  </si>
  <si>
    <t>42.66080059999999, -83.095259</t>
  </si>
  <si>
    <t>43.03064, -85.587475</t>
  </si>
  <si>
    <t>42.393179, -83.0326177</t>
  </si>
  <si>
    <t>42.1606584, -83.782196</t>
  </si>
  <si>
    <t>42.723428, -83.2487189</t>
  </si>
  <si>
    <t>42.2716345, -83.42679919999999</t>
  </si>
  <si>
    <t>42.2643826, -83.4277086</t>
  </si>
  <si>
    <t>42.6734893, -83.4410321</t>
  </si>
  <si>
    <t>43.107618, -85.619421</t>
  </si>
  <si>
    <t>42.5114937, -82.95455919999999</t>
  </si>
  <si>
    <t>Highest groundwater concentrations [9/10/2018]:
-PFOS = 60 ppt
(GLWA, 01.30.2020)</t>
  </si>
  <si>
    <t>42.9925266, -71.4743682</t>
  </si>
  <si>
    <t>43.0585675, -71.4415782</t>
  </si>
  <si>
    <t>42.8818641, -70.8819616</t>
  </si>
  <si>
    <t>43.0188952, -71.6018131</t>
  </si>
  <si>
    <t>42.7513854, -71.443334</t>
  </si>
  <si>
    <t>42.8000405, -71.3103653</t>
  </si>
  <si>
    <t>42.7904034, -71.2493937</t>
  </si>
  <si>
    <t>42.9037431, -71.3387244</t>
  </si>
  <si>
    <t>42.9346754, -72.277934</t>
  </si>
  <si>
    <t>42.7013482, -71.44139270000001</t>
  </si>
  <si>
    <t>42.9877704, -71.4619184</t>
  </si>
  <si>
    <t>42.9208168, -72.2788236</t>
  </si>
  <si>
    <t>42.9208241, -72.27898549999999</t>
  </si>
  <si>
    <t>43.169461, -72.28911029999999</t>
  </si>
  <si>
    <t>43.0254596, -71.4348993</t>
  </si>
  <si>
    <t>43.1249416, -71.4318564</t>
  </si>
  <si>
    <t>43.5078973, -71.2237648</t>
  </si>
  <si>
    <t>43.4522173, -71.2127107</t>
  </si>
  <si>
    <t>43.3862037, -72.2078899</t>
  </si>
  <si>
    <t>43.37403459999999, -72.33663969999999</t>
  </si>
  <si>
    <t>43.443035, -71.788496</t>
  </si>
  <si>
    <t>43.6912596, -71.64085870000001</t>
  </si>
  <si>
    <t>42.9334218, -72.2770427</t>
  </si>
  <si>
    <t>43.0145829, -71.320315</t>
  </si>
  <si>
    <t>43.2300226, -71.0184129</t>
  </si>
  <si>
    <t>43.3230562, -71.3137425</t>
  </si>
  <si>
    <t>43.3230446, -71.3137292</t>
  </si>
  <si>
    <t>42.955918, -71.5488416</t>
  </si>
  <si>
    <t>43.271997702560114, -71.59063001513391</t>
  </si>
  <si>
    <t>42.8520838, -71.1081052</t>
  </si>
  <si>
    <t>43.4615803, -71.49804019999999</t>
  </si>
  <si>
    <t>43.0694706, -70.77117439999999</t>
  </si>
  <si>
    <t>42.7676391, -71.403706</t>
  </si>
  <si>
    <t>44.521497, -71.15111279999999</t>
  </si>
  <si>
    <t>44.2956744, -71.6939992</t>
  </si>
  <si>
    <t>43.4459626, -71.5805321</t>
  </si>
  <si>
    <t>43.6618489, -72.2427034</t>
  </si>
  <si>
    <t>43.1555943, -71.5387618</t>
  </si>
  <si>
    <t>43.2655657, -70.86594869999999</t>
  </si>
  <si>
    <t>43.64602670000001, -71.72554509999999</t>
  </si>
  <si>
    <t>42.7518375, -71.4888375</t>
  </si>
  <si>
    <t>43.1420274, -72.03056409999999</t>
  </si>
  <si>
    <t>42.84128219999999, -71.7032164</t>
  </si>
  <si>
    <t>42.877702, -71.9131742</t>
  </si>
  <si>
    <t>43.0496388, -71.0454417</t>
  </si>
  <si>
    <t>42.7412417, -71.4097086</t>
  </si>
  <si>
    <t>43.0251224, -71.09616179999999</t>
  </si>
  <si>
    <t>43.2837217, -71.6005728</t>
  </si>
  <si>
    <t>43.6661851, -71.3128754</t>
  </si>
  <si>
    <t>43.0807964, -71.2867021</t>
  </si>
  <si>
    <t>43.3379228, -71.5495139</t>
  </si>
  <si>
    <t>43.37646489999999, -71.0392895</t>
  </si>
  <si>
    <t>44.30381810000001, -71.5559821</t>
  </si>
  <si>
    <t>44.4998902, -71.1886992</t>
  </si>
  <si>
    <t>42.9312529, -72.2840276</t>
  </si>
  <si>
    <t>43.6918804, -71.4990007</t>
  </si>
  <si>
    <t>43.2722136, -71.1273386</t>
  </si>
  <si>
    <t>Miltiary</t>
  </si>
  <si>
    <t>42.8048049, -71.5705807</t>
  </si>
  <si>
    <t>42.9885407, -71.20573160000001</t>
  </si>
  <si>
    <t>42.982078, -71.442645</t>
  </si>
  <si>
    <t>43.365374, -72.2729324</t>
  </si>
  <si>
    <t>43.2583518, -70.9373533</t>
  </si>
  <si>
    <t>43.0335285, -70.9392496</t>
  </si>
  <si>
    <t>43.0334787, -70.93954049999999</t>
  </si>
  <si>
    <t>43.0012765, -70.8163349</t>
  </si>
  <si>
    <t>Landfill/Superfund Site</t>
  </si>
  <si>
    <t>42.9698013, -71.41145999999999</t>
  </si>
  <si>
    <t>42.8832817, -71.4576074</t>
  </si>
  <si>
    <t>42.7795563, -71.4449107</t>
  </si>
  <si>
    <t>43.20005949999999, -71.5172874</t>
  </si>
  <si>
    <t>43.1978766, -71.5317318</t>
  </si>
  <si>
    <t>42.8186521, -72.5267011</t>
  </si>
  <si>
    <t>42.818918, -72.52644599999999</t>
  </si>
  <si>
    <t>42.928577, -71.42335</t>
  </si>
  <si>
    <t>42.92871299999999, -71.4235482</t>
  </si>
  <si>
    <t>43.3190638, -71.6448539</t>
  </si>
  <si>
    <t>42.9657889, -70.9977273</t>
  </si>
  <si>
    <t>43.4562799, -72.1541895</t>
  </si>
  <si>
    <t>43.200675, -70.8741584</t>
  </si>
  <si>
    <t>44.4300516, -71.66494070000002</t>
  </si>
  <si>
    <t>43.7651408, -72.1819584</t>
  </si>
  <si>
    <t>42.89264120000001, -70.866524</t>
  </si>
  <si>
    <t>43.0922428, -71.2216423</t>
  </si>
  <si>
    <t>43.0922795, -71.2216423</t>
  </si>
  <si>
    <t>42.8693633, -71.33085009999999</t>
  </si>
  <si>
    <t>43.20696909999999, -70.9301345</t>
  </si>
  <si>
    <t>42.91267690000001, -72.0364429</t>
  </si>
  <si>
    <t>42.9124458, -72.0330092</t>
  </si>
  <si>
    <t>44.48029, -71.1586396</t>
  </si>
  <si>
    <t>43.121986, -70.9011113</t>
  </si>
  <si>
    <t>43.1236283, -70.90124829999999</t>
  </si>
  <si>
    <t>43.740359, -71.00350139999999</t>
  </si>
  <si>
    <t>44.6170712, -71.477141</t>
  </si>
  <si>
    <t>44.6182222, -71.47706529999999</t>
  </si>
  <si>
    <t>42.8497365, -71.1850705</t>
  </si>
  <si>
    <t>42.8497654, -71.18502409999999</t>
  </si>
  <si>
    <t>42.9321916, -71.42627209999999</t>
  </si>
  <si>
    <t>44.78952570000001, -71.1564467</t>
  </si>
  <si>
    <t>43.19491259999999, -71.5275585</t>
  </si>
  <si>
    <t>43.7051606, -71.6770575</t>
  </si>
  <si>
    <t>43.375484, -71.0402849</t>
  </si>
  <si>
    <t>42.7695108, -71.4833079</t>
  </si>
  <si>
    <t>42.9307817, -72.27089029999999</t>
  </si>
  <si>
    <t>42.921562, -71.4315134</t>
  </si>
  <si>
    <t>42.7813631, -72.3857419</t>
  </si>
  <si>
    <t>42.781522, -72.3849748</t>
  </si>
  <si>
    <t>43.5232405, -71.4733135</t>
  </si>
  <si>
    <t>42.7383678, -71.4917128</t>
  </si>
  <si>
    <t>43.3040289, -70.9714961</t>
  </si>
  <si>
    <t>43.2213181, -71.7181782</t>
  </si>
  <si>
    <t>43.2821705, -71.5996794</t>
  </si>
  <si>
    <t>43.0715643, -70.77309400000001</t>
  </si>
  <si>
    <t>43.0330963, -70.78588719999999</t>
  </si>
  <si>
    <t>43.5126654, -71.45057729999999</t>
  </si>
  <si>
    <t>42.08409, -71.405487</t>
  </si>
  <si>
    <t>43.4428388, -71.65028029999999</t>
  </si>
  <si>
    <t>43.372908, -71.058457</t>
  </si>
  <si>
    <t>43.3736089, -71.05576169999999</t>
  </si>
  <si>
    <t>20 SMITH ST
HAVERHILL</t>
  </si>
  <si>
    <t>42.778996, -71.1020753</t>
  </si>
  <si>
    <t>43.3751819, -72.137343</t>
  </si>
  <si>
    <t>43.546486, -71.491682</t>
  </si>
  <si>
    <t>42.7565531, -71.48791</t>
  </si>
  <si>
    <t>42.756668, -71.4883346</t>
  </si>
  <si>
    <t>42.8157559, -72.0199622</t>
  </si>
  <si>
    <t>43.1734149, -70.8609838</t>
  </si>
  <si>
    <t>43.4794998, -71.5406114</t>
  </si>
  <si>
    <t>43.0457286, -70.7459789</t>
  </si>
  <si>
    <t>44.0921383, -72.025288</t>
  </si>
  <si>
    <t>43.1764169, -71.5265848</t>
  </si>
  <si>
    <t>44.2091241, -71.7518324</t>
  </si>
  <si>
    <t>43.196443, -71.528984</t>
  </si>
  <si>
    <t>42.8587605, -71.18416549999999</t>
  </si>
  <si>
    <t>42.749224, -71.2071485</t>
  </si>
  <si>
    <t>43.6937177, -71.6301471</t>
  </si>
  <si>
    <t>42.9195495, -71.39237849999999</t>
  </si>
  <si>
    <t>43.2087481, -72.204081</t>
  </si>
  <si>
    <t>42.7881242, -72.4769578</t>
  </si>
  <si>
    <t>42.888637, -70.92926299999999</t>
  </si>
  <si>
    <t>42.9469096, -71.45424009999999</t>
  </si>
  <si>
    <t>43.7683741, -71.4096692</t>
  </si>
  <si>
    <t>42.7773208, -71.4982979</t>
  </si>
  <si>
    <t>42.7779055, -71.4976023</t>
  </si>
  <si>
    <t>42.8013281, -71.4745769</t>
  </si>
  <si>
    <t>53.795984, -1.759398</t>
  </si>
  <si>
    <t>43.2705475, -71.9551233</t>
  </si>
  <si>
    <t>43.07071819999999, -70.7731113</t>
  </si>
  <si>
    <t>43.3134266, -70.9935014</t>
  </si>
  <si>
    <t>43.3107047, -71.3177984</t>
  </si>
  <si>
    <t>43.30957009999999, -71.31795129999999</t>
  </si>
  <si>
    <t>42.8273488, -71.0927306</t>
  </si>
  <si>
    <t>42.8152985, -71.1070597</t>
  </si>
  <si>
    <t>43.0356611, -71.1863353</t>
  </si>
  <si>
    <t>42.8275084, -71.6370204</t>
  </si>
  <si>
    <t>85 INDUSTRIAL PARK DR
DOVER, NH</t>
  </si>
  <si>
    <t>43.1865544, -70.9006974</t>
  </si>
  <si>
    <t>42.992483, -71.4677363</t>
  </si>
  <si>
    <t>42.9925155, -71.4676954</t>
  </si>
  <si>
    <t>43.5276077, -71.4668433</t>
  </si>
  <si>
    <t>43.2127398, -71.5039555</t>
  </si>
  <si>
    <t>42.752949, -71.2076498</t>
  </si>
  <si>
    <t>42.933926, -72.2933658</t>
  </si>
  <si>
    <t>42.7322348, -71.5224578</t>
  </si>
  <si>
    <t>44.0486688, -71.68317429999999</t>
  </si>
  <si>
    <t>43.8210312, -71.0863981</t>
  </si>
  <si>
    <t>43.8210559, -71.086438</t>
  </si>
  <si>
    <t>43.3022767, -71.3209772</t>
  </si>
  <si>
    <t>450 PLEASANT ST
BRISTOL, NH</t>
  </si>
  <si>
    <t>41.6699636, -72.94747530000001</t>
  </si>
  <si>
    <t>43.5859894, -71.751375</t>
  </si>
  <si>
    <t>43.0627996, -71.4473009</t>
  </si>
  <si>
    <t>43.0628557, -71.4468193</t>
  </si>
  <si>
    <t>43.5842789, -71.4281309</t>
  </si>
  <si>
    <t>43.4391133, -71.4188843</t>
  </si>
  <si>
    <t>43.0453381, -72.296044</t>
  </si>
  <si>
    <t>42.8487556, -71.2009212</t>
  </si>
  <si>
    <t>43.0198841, -71.6048473</t>
  </si>
  <si>
    <t>43.0198674, -71.60526569999999</t>
  </si>
  <si>
    <t>42.9970897, -71.5044424</t>
  </si>
  <si>
    <t>10 MAIN ST
ROCHESTER, NH</t>
  </si>
  <si>
    <t>43.1557937, -77.61218730000002</t>
  </si>
  <si>
    <t>43.3040282, -70.9755643</t>
  </si>
  <si>
    <t>43.3144806, -72.0994329</t>
  </si>
  <si>
    <t>43.2052966, -70.8671796</t>
  </si>
  <si>
    <t>43.5942509, -71.9385442</t>
  </si>
  <si>
    <t>43.4936117, -72.1020807</t>
  </si>
  <si>
    <t>43.7404965, -71.85402069999999</t>
  </si>
  <si>
    <t>42.9979901, -70.7901483</t>
  </si>
  <si>
    <t>44.6045926, -71.5355936</t>
  </si>
  <si>
    <t>42.861843, -71.4936458</t>
  </si>
  <si>
    <t>42.8959732, -71.32795949999999</t>
  </si>
  <si>
    <t>42.7146976, -71.4397833</t>
  </si>
  <si>
    <t>42.9446656, -70.83554699999999</t>
  </si>
  <si>
    <t>42.9263463, -70.8263042</t>
  </si>
  <si>
    <t>42.9626191, -70.85581990000001</t>
  </si>
  <si>
    <t>42.9795843, -71.9786518</t>
  </si>
  <si>
    <t>42.9796418, -71.97873469999999</t>
  </si>
  <si>
    <t>43.6972142, -72.2803083</t>
  </si>
  <si>
    <t>43.1931705, -71.156363</t>
  </si>
  <si>
    <t>42.9341184, -72.095418</t>
  </si>
  <si>
    <t>42.8809637, -70.8809143</t>
  </si>
  <si>
    <t>43.1609118, -71.7750324</t>
  </si>
  <si>
    <t>43.1174701, -71.88154140000002</t>
  </si>
  <si>
    <t>43.1107291, -71.9088699</t>
  </si>
  <si>
    <t>43.11277020000001, -71.9086454</t>
  </si>
  <si>
    <t>42.7719283, -72.475036</t>
  </si>
  <si>
    <t>42.836644, -71.6959615</t>
  </si>
  <si>
    <t>43.7168314, -71.5451935</t>
  </si>
  <si>
    <t>43.0622159, -71.4682</t>
  </si>
  <si>
    <t>43.2519028, -71.68161649999999</t>
  </si>
  <si>
    <t>43.6819696, -72.23658560000001</t>
  </si>
  <si>
    <t>43.5613148, -71.7817266</t>
  </si>
  <si>
    <t>43.4509634, -71.2363105</t>
  </si>
  <si>
    <t>44.1943225, -71.1937875</t>
  </si>
  <si>
    <t>42.8179564, -71.99059360000001</t>
  </si>
  <si>
    <t>Landfill/WWTP</t>
  </si>
  <si>
    <t>43.224594, -70.8656932</t>
  </si>
  <si>
    <t>42.99561629999999, -71.4682464</t>
  </si>
  <si>
    <t>44.41751379999999, -71.4874868</t>
  </si>
  <si>
    <t>42.9070223, -71.0382391</t>
  </si>
  <si>
    <t>43.056113, -70.7591796</t>
  </si>
  <si>
    <t>43.9731761, -71.128959</t>
  </si>
  <si>
    <t>43.97321669999999, -71.1289338</t>
  </si>
  <si>
    <t>43.0337611, -71.0499529</t>
  </si>
  <si>
    <t>42.978343, -72.3503499</t>
  </si>
  <si>
    <t>42.9171605, -72.2695128</t>
  </si>
  <si>
    <t>42.9535401, -71.05982159999999</t>
  </si>
  <si>
    <t>43.5979597, -71.43618409999999</t>
  </si>
  <si>
    <t>43.5361966, -71.4703231</t>
  </si>
  <si>
    <t>43.2514533, -70.841011</t>
  </si>
  <si>
    <t>43.2677576, -70.87527419999999</t>
  </si>
  <si>
    <t>43.6145282, -72.33556</t>
  </si>
  <si>
    <t>43.6146953, -72.335619</t>
  </si>
  <si>
    <t>43.148284, -71.00608509999999</t>
  </si>
  <si>
    <t>43.14853, -71.006247</t>
  </si>
  <si>
    <t>42.7644687, -71.45102299999999</t>
  </si>
  <si>
    <t>42.7584588, -71.5015441</t>
  </si>
  <si>
    <t>44.2016526, -71.9336655</t>
  </si>
  <si>
    <t>44.3064739, -71.7901705</t>
  </si>
  <si>
    <t>42.8687736, -71.4870404</t>
  </si>
  <si>
    <t>43.3123551, -71.47250919999999</t>
  </si>
  <si>
    <t>43.2856337, -71.46726509999999</t>
  </si>
  <si>
    <t>44.0185184, -71.0696392</t>
  </si>
  <si>
    <t>43.9267718, -71.15371069999999</t>
  </si>
  <si>
    <t>42.9204409, -72.2750767</t>
  </si>
  <si>
    <t>42.9029394, -71.4607686</t>
  </si>
  <si>
    <t>43.01837829999999, -71.4928726</t>
  </si>
  <si>
    <t>42.9950228, -71.46425789999999</t>
  </si>
  <si>
    <t>42.97671, -71.4667623</t>
  </si>
  <si>
    <t>42.929687, -71.4352177</t>
  </si>
  <si>
    <t>42.9145991, -72.19054899999999</t>
  </si>
  <si>
    <t>42.9146198, -72.1906427</t>
  </si>
  <si>
    <t>43.1268813, -72.2164641</t>
  </si>
  <si>
    <t>42.8038235, -72.1654233</t>
  </si>
  <si>
    <t>42.7718205, -71.4488136</t>
  </si>
  <si>
    <t>43.6703031, -71.5050845</t>
  </si>
  <si>
    <t>43.6703412, -71.5050612</t>
  </si>
  <si>
    <t>43.540073, -72.2639037</t>
  </si>
  <si>
    <t>42.8956673, -71.54280899999999</t>
  </si>
  <si>
    <t>43.53481379999999, -71.4685969</t>
  </si>
  <si>
    <t>42.8235955, -71.62539269999999</t>
  </si>
  <si>
    <t>42.8428551, -71.6634981</t>
  </si>
  <si>
    <t>42.9920305, -71.4714001</t>
  </si>
  <si>
    <t>42.9925642, -71.47195660000001</t>
  </si>
  <si>
    <t>43.4356628, -70.9904569</t>
  </si>
  <si>
    <t>43.1829498, -70.8762876</t>
  </si>
  <si>
    <t>42.9879092, -71.17556019999999</t>
  </si>
  <si>
    <t>44.4576506, -71.1480804</t>
  </si>
  <si>
    <t>42.9388862, -71.5150891</t>
  </si>
  <si>
    <t>44.259472, -71.634047</t>
  </si>
  <si>
    <t>42.96041890000001, -71.7373525</t>
  </si>
  <si>
    <t>43.2078982, -71.47738269999999</t>
  </si>
  <si>
    <t>42.782227, -71.9112004</t>
  </si>
  <si>
    <t>43.4072433, -71.92070269999999</t>
  </si>
  <si>
    <t>43.4068873, -71.9227549</t>
  </si>
  <si>
    <t>43.4347397, -71.9973352</t>
  </si>
  <si>
    <t>43.3125535, -72.0173344</t>
  </si>
  <si>
    <t>43.0728752, -70.9909186</t>
  </si>
  <si>
    <t>42.87463049999999, -71.0128095</t>
  </si>
  <si>
    <t>42.8746583, -71.0128325</t>
  </si>
  <si>
    <t>43.36268, -71.460573</t>
  </si>
  <si>
    <t>42.854619, -71.4874452</t>
  </si>
  <si>
    <t>43.2095119, -71.522136</t>
  </si>
  <si>
    <t>43.3740196, -72.33660259999999</t>
  </si>
  <si>
    <t>44.3029428, -71.7519073</t>
  </si>
  <si>
    <t>43.1560917, -71.1123114</t>
  </si>
  <si>
    <t>42.8961096, -71.0770904</t>
  </si>
  <si>
    <t>43.42862, -71.64892549999999</t>
  </si>
  <si>
    <t xml:space="preserve">Landfill </t>
  </si>
  <si>
    <t>43.43596429999999, -70.9892831</t>
  </si>
  <si>
    <t>43.1898292, -71.5058567</t>
  </si>
  <si>
    <t>43.1904364, -71.5066451</t>
  </si>
  <si>
    <t>43.9087866, -71.9976058</t>
  </si>
  <si>
    <t>43.7362998, -71.1510054</t>
  </si>
  <si>
    <t>42.9183149, -71.3988818</t>
  </si>
  <si>
    <t>43.6439987, -71.2779413</t>
  </si>
  <si>
    <t>43.13196300000001, -71.4585639</t>
  </si>
  <si>
    <t>42.9456474, -72.2716305</t>
  </si>
  <si>
    <t>43.9646206, -72.07289</t>
  </si>
  <si>
    <t>43.4275509, -71.5947544</t>
  </si>
  <si>
    <t>42.9146543, -71.3966784</t>
  </si>
  <si>
    <t>43.0685042, -70.7716016</t>
  </si>
  <si>
    <t>43.7793906, -71.6985207</t>
  </si>
  <si>
    <t>43.0485633, -70.77213569999999</t>
  </si>
  <si>
    <t>42.9629151, -70.8353844</t>
  </si>
  <si>
    <t>42.9302424, -72.28667589999999</t>
  </si>
  <si>
    <t>44.3577468, -71.3718268</t>
  </si>
  <si>
    <t>42.9708254, -71.45519089999999</t>
  </si>
  <si>
    <t>43.013336, -71.15950769999999</t>
  </si>
  <si>
    <t>42.9238432, -72.28759699999999</t>
  </si>
  <si>
    <t>42.7542757, -71.3000005</t>
  </si>
  <si>
    <t>42.7561219, -71.4451496</t>
  </si>
  <si>
    <t>43.22963790000001, -70.8402851</t>
  </si>
  <si>
    <t>43.8029015, -71.8207319</t>
  </si>
  <si>
    <t>43.0068096, -70.8073461</t>
  </si>
  <si>
    <t>43.3415798, -71.8004265</t>
  </si>
  <si>
    <t>43.5005355, -71.6572734</t>
  </si>
  <si>
    <t>43.7937286, -71.5258197</t>
  </si>
  <si>
    <t>43.8072661, -71.4376202</t>
  </si>
  <si>
    <t>43.0980824, -70.7859374</t>
  </si>
  <si>
    <t>42.9268686, -71.9418716</t>
  </si>
  <si>
    <t>42.7248422, -71.4801189</t>
  </si>
  <si>
    <t>42.816679, -71.193172</t>
  </si>
  <si>
    <t>44.3930511, -71.0457539</t>
  </si>
  <si>
    <t>42.9733714, -70.831448</t>
  </si>
  <si>
    <t>43.2617281, -70.8650456</t>
  </si>
  <si>
    <t>42.890624, -71.6096761</t>
  </si>
  <si>
    <t>42.911463, -71.932526</t>
  </si>
  <si>
    <t>42.8041636, -71.5736008</t>
  </si>
  <si>
    <t>42.91680729999999, -71.3748627</t>
  </si>
  <si>
    <t>Most recent testing link: units are listed in ng/g, but the data provided does not make sense for that unit. Potential error?</t>
  </si>
  <si>
    <t>43.1135683, -70.8140141</t>
  </si>
  <si>
    <t>43.4428784, -72.0557055</t>
  </si>
  <si>
    <t>42.8159251, -71.1049787</t>
  </si>
  <si>
    <t>43.2407924, -71.1271484</t>
  </si>
  <si>
    <t>43.0249473, -70.91092069999999</t>
  </si>
  <si>
    <t>43.0038107, -70.8833198</t>
  </si>
  <si>
    <t>43.3991622, -72.0931542</t>
  </si>
  <si>
    <t>42.9710422, -71.4539618</t>
  </si>
  <si>
    <t>43.2870393, -70.97567</t>
  </si>
  <si>
    <t>42.7184311, -71.5231534</t>
  </si>
  <si>
    <t>43.8382584, -71.2694606</t>
  </si>
  <si>
    <t>43.87757360000001, -71.65439320000002</t>
  </si>
  <si>
    <t>43.8784379, -71.65504059999999</t>
  </si>
  <si>
    <t>43.1792854, -71.0338514</t>
  </si>
  <si>
    <t>43.6384711, -72.2863021</t>
  </si>
  <si>
    <t>42.9210459, -72.2639514</t>
  </si>
  <si>
    <t>42.8606704, -71.3519803</t>
  </si>
  <si>
    <t>43.3689808, -72.3452186</t>
  </si>
  <si>
    <t>43.2270875, -72.1774777</t>
  </si>
  <si>
    <t>43.2213811, -72.1820169</t>
  </si>
  <si>
    <t>42.8202162, -72.1705368</t>
  </si>
  <si>
    <t>42.7916459, -72.1607259</t>
  </si>
  <si>
    <t>43.7008934, -71.25315090000001</t>
  </si>
  <si>
    <t>43.38965229999999, -71.0657944</t>
  </si>
  <si>
    <t>43.30398659999999, -72.2592937</t>
  </si>
  <si>
    <t>43.1983775, -70.8763299</t>
  </si>
  <si>
    <t>43.576865, -71.03507929999999</t>
  </si>
  <si>
    <t>43.5416835, -71.028201</t>
  </si>
  <si>
    <t>43.1269999, -72.41054129999999</t>
  </si>
  <si>
    <t>43.9406355, -71.8962189</t>
  </si>
  <si>
    <t>43.1652518, -72.0849066</t>
  </si>
  <si>
    <t>43.1178354, -71.71461099999999</t>
  </si>
  <si>
    <t>42.7123984, -71.443888</t>
  </si>
  <si>
    <t>42.7079172, -71.4405049</t>
  </si>
  <si>
    <t>43.0606699, -70.759615</t>
  </si>
  <si>
    <t>42.8224625, -71.42366559999999</t>
  </si>
  <si>
    <t>42.99081839999999, -72.3805174</t>
  </si>
  <si>
    <t>44.0524386, -71.1248145</t>
  </si>
  <si>
    <t>44.0524535, -71.1247854</t>
  </si>
  <si>
    <t>42.84203720000001, -71.7384414</t>
  </si>
  <si>
    <t>42.837429, -71.7499237</t>
  </si>
  <si>
    <t>42.7735774, -71.29144490000002</t>
  </si>
  <si>
    <r>
      <rPr>
        <u/>
        <sz val="11"/>
        <color rgb="FF1155CC"/>
        <rFont val="Times New Roman"/>
      </rPr>
      <t>https://nhdes.maps.arcgis.com/apps/View/index.html?appid=66770bef141c43a98a445c54a17720e2&amp;extent=-73.5743</t>
    </r>
    <r>
      <rPr>
        <u/>
        <sz val="11"/>
        <color rgb="FF1155CC"/>
        <rFont val="Times New Roman"/>
      </rPr>
      <t>,42.5413,-69.6852,45.4593</t>
    </r>
  </si>
  <si>
    <t>42.8058036, -71.29900959999999</t>
  </si>
  <si>
    <t>43.603865, -71.21421099999999</t>
  </si>
  <si>
    <t>43.6336688, -71.2052041</t>
  </si>
  <si>
    <t>39.8427856, -75.2083061</t>
  </si>
  <si>
    <t>35.0488506, -106.5505704</t>
  </si>
  <si>
    <t>https://assets.documentcloud.org/documents/6812650/Final-Kirtland-AFFF-SI-Rpt-Combined.pdf</t>
  </si>
  <si>
    <t>42.754628, -73.7031475</t>
  </si>
  <si>
    <t>Industry - Incineration of AFFF</t>
  </si>
  <si>
    <r>
      <rPr>
        <sz val="11"/>
        <color rgb="FF000000"/>
        <rFont val="Times New Roman"/>
      </rPr>
      <t>The Troy City council introduced legislation at the state level to ban the buring of PFAS in early March, 2020. The Department of Defense has postponed plans for the time being to burn AFFF at the Norlite site. The DOD and Norlite have a 5 year contract for the incineration of AFFF at the facility. The City of Cohoes currently has a one year moratorium places on the inceration of AFFF (</t>
    </r>
    <r>
      <rPr>
        <i/>
        <sz val="11"/>
        <color rgb="FF000000"/>
        <rFont val="Times New Roman"/>
      </rPr>
      <t>Karlin, 2020</t>
    </r>
    <r>
      <rPr>
        <sz val="11"/>
        <color rgb="FF000000"/>
        <rFont val="Times New Roman"/>
      </rPr>
      <t>). On June 10, 2020, the NYS Legislature passed legislation which prohibits the incineration of PFAS-containing AFFF firefighting foam (</t>
    </r>
    <r>
      <rPr>
        <i/>
        <sz val="11"/>
        <color rgb="FF000000"/>
        <rFont val="Times New Roman"/>
      </rPr>
      <t>Record Staff, 2020</t>
    </r>
    <r>
      <rPr>
        <sz val="11"/>
        <color rgb="FF000000"/>
        <rFont val="Times New Roman"/>
      </rPr>
      <t>).</t>
    </r>
  </si>
  <si>
    <t>3954 Clearwell Dr NE, Leland, NC 28451</t>
  </si>
  <si>
    <t>34.3027957, -78.10652929999999</t>
  </si>
  <si>
    <t>41.8059944, -85.39037479999999</t>
  </si>
  <si>
    <t>42.8725737, -73.1536304</t>
  </si>
  <si>
    <t>Highest groundwater detections [3/2016]:
-PFOA = 64 ppt
(VTDEC, 07.10.2018)</t>
  </si>
  <si>
    <t>44.4807833, -72.9501782</t>
  </si>
  <si>
    <t>44.4699401, -73.2163162</t>
  </si>
  <si>
    <t>42.9303062, -72.8198858</t>
  </si>
  <si>
    <t>Champlain Cable Corporation, Colchester, VT</t>
  </si>
  <si>
    <t>44.5121886, -73.1744977</t>
  </si>
  <si>
    <t>https://www.mynbc5.com/article/water-contamination-found-at-two-chittenden-county-sites/3327693</t>
  </si>
  <si>
    <t>Groundwater detections [2016]:
-PFOA = 8 - 190 ppt
-PFOS = 0 - 120 ppt
(Wunderlich, 07.14.2016)</t>
  </si>
  <si>
    <t>42.760312, -72.76236899999999</t>
  </si>
  <si>
    <t>44.4791157, -73.1000016</t>
  </si>
  <si>
    <t>Groundwater detections [2016]:
-PFOA = 77 - 7200 ppt
(Wunderlich, 07.14.2016)</t>
  </si>
  <si>
    <t>44.3122435, -72.7112571</t>
  </si>
  <si>
    <t>44.9078484, -72.223496</t>
  </si>
  <si>
    <t>44.6799886, -72.59298989999999</t>
  </si>
  <si>
    <t>42.9754943, -72.52050009999999</t>
  </si>
  <si>
    <t>43.9031014, -72.6532821</t>
  </si>
  <si>
    <t>44.516398, -73.18850599999999</t>
  </si>
  <si>
    <t>510 North Rd, Shaftsbury, VT</t>
  </si>
  <si>
    <t>42.9653293, -73.1987285</t>
  </si>
  <si>
    <t>Highest groundwater detections [10/2017]:
-PFOA = 11.3 ppt
(VTDEC, 07.10.2018)</t>
  </si>
  <si>
    <t>44.4785035, -73.1736258</t>
  </si>
  <si>
    <t>43.0911397, -73.2029487</t>
  </si>
  <si>
    <t>43.718939, -73.016774</t>
  </si>
  <si>
    <t>43.08644899999999, -72.455597</t>
  </si>
  <si>
    <t>42.8942185, -72.5403379</t>
  </si>
  <si>
    <t>42.790516, -73.261890</t>
  </si>
  <si>
    <t>42.7895129, -73.26117909999999</t>
  </si>
  <si>
    <t>43.8753591, -91.2634558</t>
  </si>
  <si>
    <t>45.64214519999999, -89.5583369</t>
  </si>
  <si>
    <r>
      <rPr>
        <sz val="11"/>
        <color rgb="FF000000"/>
        <rFont val="Times New Roman"/>
      </rPr>
      <t>As of July 15, 2020, the City of Rhinelander announced that they would test its landfill for the presence of PFAS in landfill leachate (the landfill is uncapped and has been closed for approximately 40 years) (</t>
    </r>
    <r>
      <rPr>
        <i/>
        <sz val="11"/>
        <color rgb="FF000000"/>
        <rFont val="Times New Roman"/>
      </rPr>
      <t>Meyer, 6.15.2020</t>
    </r>
    <r>
      <rPr>
        <sz val="11"/>
        <color rgb="FF000000"/>
        <rFont val="Times New Roman"/>
      </rPr>
      <t>)</t>
    </r>
  </si>
  <si>
    <t>45.6262146, -89.463867</t>
  </si>
  <si>
    <t xml:space="preserve">Airport- Civilian </t>
  </si>
  <si>
    <t>34.5865577, -86.9936728</t>
  </si>
  <si>
    <t>34.6057373, -87.1277128</t>
  </si>
  <si>
    <t>51.88, -176.6580556</t>
  </si>
  <si>
    <t>64.8164163, -147.8635168</t>
  </si>
  <si>
    <t>64.735563, -147.3440846</t>
  </si>
  <si>
    <t>https://dec.alaska.gov/Applications/SPAR/PublicMVC/CSP/SiteReport/539</t>
  </si>
  <si>
    <t>Edward G Pitka Sr Airport (GAL)</t>
  </si>
  <si>
    <t>64.7413593, -156.9538671</t>
  </si>
  <si>
    <t>Unable to find sampling results, but five sites were found to be over MCLs.</t>
  </si>
  <si>
    <t>60.475797, -151.137874</t>
  </si>
  <si>
    <t>60.4759935, -151.1411488</t>
  </si>
  <si>
    <t>38.5865185, -121.464126</t>
  </si>
  <si>
    <t>MSW Landfill</t>
  </si>
  <si>
    <t>37.57567480000001, -122.3007491</t>
  </si>
  <si>
    <t>39.4030194, -123.3511004</t>
  </si>
  <si>
    <t>Industrial - Chrome Plating</t>
  </si>
  <si>
    <t>38.0311841, -122.0821499</t>
  </si>
  <si>
    <t>34.6509159, -117.4429067</t>
  </si>
  <si>
    <t>32.852657, -115.519063</t>
  </si>
  <si>
    <t>37.7495818, -121.6540701</t>
  </si>
  <si>
    <t>41.4588745, -120.5658385</t>
  </si>
  <si>
    <t>36.6617947, -120.1279955</t>
  </si>
  <si>
    <t>40.412728, -122.357747</t>
  </si>
  <si>
    <t>34.5673106, -118.1498912</t>
  </si>
  <si>
    <t>33.5378926, -116.6276399</t>
  </si>
  <si>
    <t>34.5009185, -117.1135985</t>
  </si>
  <si>
    <t>32.7230125, -117.1423819</t>
  </si>
  <si>
    <t>36.006328, -120.1164799</t>
  </si>
  <si>
    <t>34.1198059, -117.926226</t>
  </si>
  <si>
    <t>33.9484359, -117.1297459</t>
  </si>
  <si>
    <t>34.2330074, -119.2236597</t>
  </si>
  <si>
    <t>34.9592083, -116.419389</t>
  </si>
  <si>
    <t>35.8118276, -118.6560195</t>
  </si>
  <si>
    <t>32.6882454, -117.0394112</t>
  </si>
  <si>
    <t>41.12839140000001, -121.1415041</t>
  </si>
  <si>
    <t>34.3044597, -116.822046</t>
  </si>
  <si>
    <t>37.0386263, -120.9708828</t>
  </si>
  <si>
    <t>37.3306293, -118.4001408</t>
  </si>
  <si>
    <t>34.082881, -118.236949</t>
  </si>
  <si>
    <t>34.0366992, -117.910803</t>
  </si>
  <si>
    <t>41.349701, -122.3415258</t>
  </si>
  <si>
    <t>33.7266192, -116.7166717</t>
  </si>
  <si>
    <t>34.1966664, -118.3539576</t>
  </si>
  <si>
    <t>33.2492331, -117.1832025</t>
  </si>
  <si>
    <t>34.990356, -117.647771</t>
  </si>
  <si>
    <t>33.25023401, -116.295093499999</t>
  </si>
  <si>
    <t>33.25485159999999, -116.2953067</t>
  </si>
  <si>
    <t>33.7101201, -117.709616</t>
  </si>
  <si>
    <t>34.2448106, -118.3834929</t>
  </si>
  <si>
    <t>33.139231, -117.2024244</t>
  </si>
  <si>
    <t>32.9970405, -115.5378769</t>
  </si>
  <si>
    <t>38.2678909, -119.2172623</t>
  </si>
  <si>
    <t>37.696297, -122.3961374</t>
  </si>
  <si>
    <t>34.1168656, -117.9346872</t>
  </si>
  <si>
    <t>37.9892479, -122.0603959</t>
  </si>
  <si>
    <t>40.6698921, -122.3975829</t>
  </si>
  <si>
    <t>36.920684, -121.81499</t>
  </si>
  <si>
    <t>34.2067325, -118.3137761</t>
  </si>
  <si>
    <t>37.5900136, -122.3595168</t>
  </si>
  <si>
    <t>34.1470192, -118.7126711</t>
  </si>
  <si>
    <t>32.6792831, -115.5435167</t>
  </si>
  <si>
    <t>40.9765473, -124.1057836</t>
  </si>
  <si>
    <t>41.5453425, -120.0543055</t>
  </si>
  <si>
    <t>37.5308953, -118.3568764</t>
  </si>
  <si>
    <t>38.5107854, -122.82116</t>
  </si>
  <si>
    <t>40.3235469, -121.1371745</t>
  </si>
  <si>
    <t>35.524055, -120.6319191</t>
  </si>
  <si>
    <t>35.4263992, -118.9284811</t>
  </si>
  <si>
    <t>34.426034, -118.6472092</t>
  </si>
  <si>
    <t>38.5659176, -121.4798025</t>
  </si>
  <si>
    <t>40.5693068, -122.4120747</t>
  </si>
  <si>
    <t>35.3977873, -119.6239802</t>
  </si>
  <si>
    <t>Other Landfill</t>
  </si>
  <si>
    <t>38.584586, -122.531948</t>
  </si>
  <si>
    <t>34.2297213, -119.2086501</t>
  </si>
  <si>
    <t>35.1874565, -120.5984368</t>
  </si>
  <si>
    <t>33.8623606, -117.5403556</t>
  </si>
  <si>
    <t>38.5836024, -121.4703508</t>
  </si>
  <si>
    <t>33.7728716, -115.4008689</t>
  </si>
  <si>
    <t>33.9297256, -118.1178817</t>
  </si>
  <si>
    <t>Cleanup Program Site</t>
  </si>
  <si>
    <t>32.655658, -117.0986861</t>
  </si>
  <si>
    <t>35.9194, -119.2663</t>
  </si>
  <si>
    <t>35.919409, -119.268865</t>
  </si>
  <si>
    <t>39.2920455, -120.2145919</t>
  </si>
  <si>
    <t>38.948724, -122.604564</t>
  </si>
  <si>
    <t>33.8851605, -116.4391692</t>
  </si>
  <si>
    <t>33.9090398, -118.3923057</t>
  </si>
  <si>
    <t>WDR Site</t>
  </si>
  <si>
    <t>33.79771600000001, -117.4759762</t>
  </si>
  <si>
    <t>38.4155485, -121.3536271</t>
  </si>
  <si>
    <t>38.5589892, -121.4296364</t>
  </si>
  <si>
    <t>33.0397125, -117.2515136</t>
  </si>
  <si>
    <t>37.0618765, -120.1971549</t>
  </si>
  <si>
    <t>38.037476, -120.935532</t>
  </si>
  <si>
    <t>33.8451065, -118.3410338</t>
  </si>
  <si>
    <t>32.59773, -117.026754</t>
  </si>
  <si>
    <t>33.4852523, -117.6635948</t>
  </si>
  <si>
    <t>41.8742484, -120.1551095</t>
  </si>
  <si>
    <t>37.876544, -121.162846</t>
  </si>
  <si>
    <t>32.817864, -116.9834256</t>
  </si>
  <si>
    <t>39.6328774, -122.2791612</t>
  </si>
  <si>
    <t>39.9541282, -121.0344995</t>
  </si>
  <si>
    <t>38.1784324, -121.6476444</t>
  </si>
  <si>
    <t>37.217275, -121.904227</t>
  </si>
  <si>
    <t>36.3122475, -119.5985774</t>
  </si>
  <si>
    <t>38.098948, -121.136094</t>
  </si>
  <si>
    <t>34.3463746, -117.3560478</t>
  </si>
  <si>
    <t>34.2019062, -118.4012489</t>
  </si>
  <si>
    <t>38.4720977, -122.7398646</t>
  </si>
  <si>
    <t>37.4180315, -121.9791885</t>
  </si>
  <si>
    <t>37.3900413, -120.5031263</t>
  </si>
  <si>
    <t>32.6926828, -117.0275026</t>
  </si>
  <si>
    <t>32.8563737, -115.2878735</t>
  </si>
  <si>
    <t>33.398117, -115.672734</t>
  </si>
  <si>
    <t>34.03311, -118.4576898</t>
  </si>
  <si>
    <t>32.8473275, -115.6825889</t>
  </si>
  <si>
    <t>32.8548047, -115.5325083</t>
  </si>
  <si>
    <t>38.5689298, -121.3016063</t>
  </si>
  <si>
    <t>40.938774, -121.5877455</t>
  </si>
  <si>
    <t>32.7332293, -116.943136</t>
  </si>
  <si>
    <t>36.8239927, -121.3282025</t>
  </si>
  <si>
    <t>33.6761901, -117.8674759</t>
  </si>
  <si>
    <t>36.5319824, -121.4092935</t>
  </si>
  <si>
    <t>38.003873, -121.934488</t>
  </si>
  <si>
    <t>35.99097709999999, -118.1043353</t>
  </si>
  <si>
    <t>38.5209376, -121.201929</t>
  </si>
  <si>
    <t>37.1827831, -121.6791269</t>
  </si>
  <si>
    <t>38.5256348, -121.3842913</t>
  </si>
  <si>
    <t>33.8834463, -116.9957503</t>
  </si>
  <si>
    <t>34.7444048, -118.1205745</t>
  </si>
  <si>
    <t>34.2375741, -116.3716338</t>
  </si>
  <si>
    <t>33.9329199, -117.8456385</t>
  </si>
  <si>
    <t>37.641368, -121.493558</t>
  </si>
  <si>
    <t>34.9363094, -117.1130413</t>
  </si>
  <si>
    <t>34.6302108, -120.4824142</t>
  </si>
  <si>
    <t>33.8167909, -118.1513589</t>
  </si>
  <si>
    <t>34.2933108, -118.3863428</t>
  </si>
  <si>
    <t>33.9415889, -118.40853</t>
  </si>
  <si>
    <t>33.9466951, -118.4040952</t>
  </si>
  <si>
    <t>33.950894, -118.387673</t>
  </si>
  <si>
    <t>35.6308134, -119.7563887</t>
  </si>
  <si>
    <t>35.63179, -119.758922</t>
  </si>
  <si>
    <t>34.5137478, -116.8359051</t>
  </si>
  <si>
    <t>37.6272621, -118.8418045</t>
  </si>
  <si>
    <t>37.5049613, -120.0101837</t>
  </si>
  <si>
    <t>37.4925431, -122.1726656</t>
  </si>
  <si>
    <t>33.1988616, -117.3656413</t>
  </si>
  <si>
    <t>41.2485946, -122.1250685</t>
  </si>
  <si>
    <t>37.2841988, -120.5075333</t>
  </si>
  <si>
    <t>37.7125689, -122.2197428</t>
  </si>
  <si>
    <t>32.7618247, -117.2107729</t>
  </si>
  <si>
    <t>34.994193, -118.13877</t>
  </si>
  <si>
    <t>36.7138234, -121.7677315</t>
  </si>
  <si>
    <t>36.58731179999999, -121.850289</t>
  </si>
  <si>
    <t>37.6663903, -122.4944963</t>
  </si>
  <si>
    <t>38.24623, -122.281794</t>
  </si>
  <si>
    <t>39.6744795, -121.7293985</t>
  </si>
  <si>
    <t>34.7965165, -114.6154492</t>
  </si>
  <si>
    <t>37.4606739, -121.9632221</t>
  </si>
  <si>
    <t>33.6139356, -117.9285122</t>
  </si>
  <si>
    <t>33.2716379, -115.4944509</t>
  </si>
  <si>
    <t>38.0952695, -121.1012491</t>
  </si>
  <si>
    <t>32.8611649, -117.1302835</t>
  </si>
  <si>
    <t>33.4406358, -116.0799246</t>
  </si>
  <si>
    <t>32.7739804, -116.0071965</t>
  </si>
  <si>
    <t>33.8494082, -117.8827199</t>
  </si>
  <si>
    <t>Project</t>
  </si>
  <si>
    <t>33.719881, -117.851825</t>
  </si>
  <si>
    <t>37.6655723, -121.8393143</t>
  </si>
  <si>
    <t>34.0516907, -117.6084458</t>
  </si>
  <si>
    <t>39.0750679, -121.3850846</t>
  </si>
  <si>
    <t>32.5977464, -117.0080979</t>
  </si>
  <si>
    <t>32.6026799, -117.0106332</t>
  </si>
  <si>
    <t>37.495779, -122.411274</t>
  </si>
  <si>
    <t>34.1450728, -119.1837648</t>
  </si>
  <si>
    <t>34.1987533, -119.2188143</t>
  </si>
  <si>
    <t>33.3910689, -114.7501316</t>
  </si>
  <si>
    <t>33.1266063, -117.2739313</t>
  </si>
  <si>
    <t>32.6851992, -117.0508481</t>
  </si>
  <si>
    <t>35.6636825, -120.5322454</t>
  </si>
  <si>
    <t>34.2191567, -118.3847939</t>
  </si>
  <si>
    <t>38.2295322, -122.6081224</t>
  </si>
  <si>
    <t>34.4642211, -118.5867752</t>
  </si>
  <si>
    <t>32.8177317, -114.6243823</t>
  </si>
  <si>
    <t>37.9996819, -122.3400579</t>
  </si>
  <si>
    <t>34.1100165, -118.251076</t>
  </si>
  <si>
    <t>39.826127, -120.4481641</t>
  </si>
  <si>
    <t>38.2117859, -121.979182</t>
  </si>
  <si>
    <t>32.9658159, -117.020396</t>
  </si>
  <si>
    <t>33.485034, -117.6105643</t>
  </si>
  <si>
    <t>34.0277661, -118.0165013</t>
  </si>
  <si>
    <t>33.085395, -116.863276</t>
  </si>
  <si>
    <t>38.3114101, -121.8373003</t>
  </si>
  <si>
    <t>40.198975, -122.300741</t>
  </si>
  <si>
    <t>40.5058184, -122.2996775</t>
  </si>
  <si>
    <t>38.166103, -122.563124</t>
  </si>
  <si>
    <t>35.6026227, -117.7368262</t>
  </si>
  <si>
    <t>38.03580150000001, -120.8411246</t>
  </si>
  <si>
    <t>38.6950854, -121.5900648</t>
  </si>
  <si>
    <t>33.2362727, -115.965363</t>
  </si>
  <si>
    <t>32.7383191, -117.1882409</t>
  </si>
  <si>
    <t>37.6213129, -122.3789554</t>
  </si>
  <si>
    <t>37.3639472, -121.9289375</t>
  </si>
  <si>
    <t>35.2375635, -120.6420134</t>
  </si>
  <si>
    <t>33.0873862, -117.1925303</t>
  </si>
  <si>
    <t>34.4271935, -119.8398835</t>
  </si>
  <si>
    <t>37.4119491, -121.970269</t>
  </si>
  <si>
    <t>36.9808968, -122.1043009</t>
  </si>
  <si>
    <t>34.8991556, -120.4478722</t>
  </si>
  <si>
    <t>34.9480947, -120.3793956</t>
  </si>
  <si>
    <t>34.1562074, -118.1927204</t>
  </si>
  <si>
    <t>38.0482655, -122.2480072</t>
  </si>
  <si>
    <t>34.2939232, -118.7967978</t>
  </si>
  <si>
    <t>38.2283934, -121.973135</t>
  </si>
  <si>
    <t>38.5082146, -122.8106702</t>
  </si>
  <si>
    <t>38.2951448, -122.7455678</t>
  </si>
  <si>
    <t>32.737393, -117.0592043</t>
  </si>
  <si>
    <t>32.8428797, -117.1591332</t>
  </si>
  <si>
    <t>34.0482802, -117.8199562</t>
  </si>
  <si>
    <t>37.327784, -121.868119</t>
  </si>
  <si>
    <t>33.991862, -117.931857</t>
  </si>
  <si>
    <t>33.9918365, -117.9318442</t>
  </si>
  <si>
    <t>34.3351662, -118.5208268</t>
  </si>
  <si>
    <t>32.8517538, -117.0298558</t>
  </si>
  <si>
    <t>34.4806092, -120.1305049</t>
  </si>
  <si>
    <t>36.0165149, -119.1074551</t>
  </si>
  <si>
    <t>35.1220055, -118.3406669</t>
  </si>
  <si>
    <t>34.404207, -118.9943445</t>
  </si>
  <si>
    <t>34.221799, -118.377886</t>
  </si>
  <si>
    <t>33.2356586, -117.0727507</t>
  </si>
  <si>
    <t>37.7527067, -121.718774</t>
  </si>
  <si>
    <t>34.5899338, -117.262065</t>
  </si>
  <si>
    <t>32.8305588, -116.6389523</t>
  </si>
  <si>
    <t>36.3854252, -119.3851126</t>
  </si>
  <si>
    <t>38.5535653, -119.4582521</t>
  </si>
  <si>
    <t>36.9107713, -121.8268007</t>
  </si>
  <si>
    <t>40.48156, -122.53498</t>
  </si>
  <si>
    <t>40.484071, -122.5350732</t>
  </si>
  <si>
    <t>37.9689287, -122.3803595</t>
  </si>
  <si>
    <t>32.8425976, -117.1501139</t>
  </si>
  <si>
    <t>37.6418127, -122.1528586</t>
  </si>
  <si>
    <t>40.3131266, -121.0243552</t>
  </si>
  <si>
    <t>37.4400322, -121.9493581</t>
  </si>
  <si>
    <t>33.926389, -84.534722</t>
  </si>
  <si>
    <t>33.9277663, -84.5375425</t>
  </si>
  <si>
    <t>44.6146051, -69.6588636</t>
  </si>
  <si>
    <t>39.4632824, -76.1203982</t>
  </si>
  <si>
    <t>39.6048422, -76.1151239</t>
  </si>
  <si>
    <t>39.0040128, -77.0963798</t>
  </si>
  <si>
    <t>39.6449438, -78.35429669999999</t>
  </si>
  <si>
    <t>38.5984798, -77.17045689999999</t>
  </si>
  <si>
    <t>38.3365, -76.47148700000001</t>
  </si>
  <si>
    <t>https://drive.google.com/drive/u/1/folders/1m2l__5hWaynm0GSMNCZeaSR2EPkRF3Ce</t>
  </si>
  <si>
    <t>39.334658, -76.4180681</t>
  </si>
  <si>
    <t>42.517867, -83.77095</t>
  </si>
  <si>
    <t>41.888648, -83.9925918</t>
  </si>
  <si>
    <t>42.2665112, -85.5177989</t>
  </si>
  <si>
    <t>42.2701887, -85.5787397</t>
  </si>
  <si>
    <t>42.2860778, -85.5541994</t>
  </si>
  <si>
    <t>42.298663, -85.2578135</t>
  </si>
  <si>
    <t>42.2813542, -85.5453467</t>
  </si>
  <si>
    <t>32.3443329, -88.7419871</t>
  </si>
  <si>
    <t>43.04870409999999, -70.7735759</t>
  </si>
  <si>
    <t>43.186748, -70.8993507</t>
  </si>
  <si>
    <t>227 Atlanta Ave, North Hampton, NH</t>
  </si>
  <si>
    <t>42.9741096, -70.8286743</t>
  </si>
  <si>
    <t>42.9580546, -71.3557628</t>
  </si>
  <si>
    <t>42.9450251, -70.8350825</t>
  </si>
  <si>
    <t>42.9449894, -70.8350531</t>
  </si>
  <si>
    <t>85 Industrial Park Dr, Dover, NH</t>
  </si>
  <si>
    <t>43.1878309, -7.9224659</t>
  </si>
  <si>
    <t>Likely the same site as Former Textron Automotive Company Property</t>
  </si>
  <si>
    <t>42.7825274, -71.232794</t>
  </si>
  <si>
    <t>42.998214, -70.9240058</t>
  </si>
  <si>
    <t>42.8634798, -71.3533041</t>
  </si>
  <si>
    <t>43.6912427, -71.6416768</t>
  </si>
  <si>
    <t>42.8204308, -71.17989349999999</t>
  </si>
  <si>
    <t>42.8311019, -71.42020099999999</t>
  </si>
  <si>
    <t>42.88185989999999, -71.32697449999999</t>
  </si>
  <si>
    <t>44.870226, -71.30652599999999</t>
  </si>
  <si>
    <t>44.8692753, -71.30864230000002</t>
  </si>
  <si>
    <t>387 Washington St
Claremont, NH 03743</t>
  </si>
  <si>
    <t>43.36242670000001, -72.3155136</t>
  </si>
  <si>
    <t>43.5439512, -71.4887214</t>
  </si>
  <si>
    <t>43.4881438, -72.13722410000001</t>
  </si>
  <si>
    <t>43.36497019999999, -72.0453186</t>
  </si>
  <si>
    <t>43.3661237, -72.0463205</t>
  </si>
  <si>
    <t>43.3229233, -71.30458879999999</t>
  </si>
  <si>
    <t>43.2350828, -72.17633599999999</t>
  </si>
  <si>
    <t>44.0799285, -72.01936859999999</t>
  </si>
  <si>
    <t>44.2667845, -71.4654923</t>
  </si>
  <si>
    <t>43.7857496, -71.47544549999999</t>
  </si>
  <si>
    <t>42.7496414, -72.2643508</t>
  </si>
  <si>
    <t>43.6523754, -72.0029062</t>
  </si>
  <si>
    <t>43.6761141, -72.0398134</t>
  </si>
  <si>
    <t>43.684369, -71.137526</t>
  </si>
  <si>
    <t>43.6842741, -71.1373705</t>
  </si>
  <si>
    <t>43.5452301, -71.2025542</t>
  </si>
  <si>
    <t>12 Westminster St, Walpole, NH</t>
  </si>
  <si>
    <t>43.832178, -72.424626</t>
  </si>
  <si>
    <t>43.0793853, -72.4250569</t>
  </si>
  <si>
    <t>43.228528, -72.4311642</t>
  </si>
  <si>
    <t>201 RIVER RD
WESTMORELAND, NH</t>
  </si>
  <si>
    <t>42.973043, -72.4656874</t>
  </si>
  <si>
    <t>42.9824037, -71.44129989999999</t>
  </si>
  <si>
    <t>42.7606937, -71.4709675</t>
  </si>
  <si>
    <t>42.760506, -71.471989</t>
  </si>
  <si>
    <t>43.19257380000001, -7.872260600000001</t>
  </si>
  <si>
    <t>43.19604169999999, -70.8763299</t>
  </si>
  <si>
    <t>43.7234498, -72.2734141</t>
  </si>
  <si>
    <t>43.9764208, -71.13091829999999</t>
  </si>
  <si>
    <t>42.9734532, -71.873346</t>
  </si>
  <si>
    <t>42.7813994, -71.2294395</t>
  </si>
  <si>
    <t>43.2944778, -71.51591789999999</t>
  </si>
  <si>
    <t>43.2945692, -71.5158509</t>
  </si>
  <si>
    <t>43.1975565, -70.87762289999999</t>
  </si>
  <si>
    <t>43.195469, -70.8699089</t>
  </si>
  <si>
    <t>42.9874443, -71.4610864</t>
  </si>
  <si>
    <t>43.5290638, -72.1380252</t>
  </si>
  <si>
    <t>70 PEMBROKE RD
CONCORD, NH</t>
  </si>
  <si>
    <t>43.2129514, -71.5039584</t>
  </si>
  <si>
    <t>PFHxS = 16.2 ppt
(NHDES, 06.01.2020)</t>
  </si>
  <si>
    <t>43.0403729, -71.061645</t>
  </si>
  <si>
    <t>43.1382393, -72.365628</t>
  </si>
  <si>
    <t>43.1382805, -72.36562599999999</t>
  </si>
  <si>
    <t>43.1081909, -71.99293329999999</t>
  </si>
  <si>
    <t>43.1089615, -71.9954751</t>
  </si>
  <si>
    <t>42.99737349999999, -7.9428841</t>
  </si>
  <si>
    <t>42.99668270000001, -70.9448323</t>
  </si>
  <si>
    <t>42.79089099999999, -71.5212985</t>
  </si>
  <si>
    <t>43.3983371, -71.5130215</t>
  </si>
  <si>
    <t>43.193041, -71.62196399999999</t>
  </si>
  <si>
    <t>43.082172, -70.93438789999999</t>
  </si>
  <si>
    <t>42.9008271, -70.8882844</t>
  </si>
  <si>
    <t>43.0266595, -71.3597735</t>
  </si>
  <si>
    <t>43.44456950000001, -71.65224770000002</t>
  </si>
  <si>
    <t>42.7793667, -72.0560856</t>
  </si>
  <si>
    <t>44.0011444, -71.8793716</t>
  </si>
  <si>
    <t>44.4449389, -71.1872417</t>
  </si>
  <si>
    <t>44.0768882, -71.25169919999999</t>
  </si>
  <si>
    <t>44.59082189999999, -71.518013</t>
  </si>
  <si>
    <t>42.8214, -71.9978</t>
  </si>
  <si>
    <t>42.821713, -71.997541</t>
  </si>
  <si>
    <t>43.044819, -70.77585239999999</t>
  </si>
  <si>
    <t>43.20509029999999, -70.8672529</t>
  </si>
  <si>
    <t>42.8629166, -71.339332</t>
  </si>
  <si>
    <t>43.3277108, -70.97279089999999</t>
  </si>
  <si>
    <t>43.13105340000001, -72.1993896</t>
  </si>
  <si>
    <t>16 Smith St, Haverhill, NH</t>
  </si>
  <si>
    <t>44.1464839, -72.3326823</t>
  </si>
  <si>
    <t>44.1465158, -72.03392699999999</t>
  </si>
  <si>
    <t>42.97383, -70.828564</t>
  </si>
  <si>
    <t>42.9747053, -7.827079200000001</t>
  </si>
  <si>
    <t>42.9741007, -70.8287069</t>
  </si>
  <si>
    <t>44.0375239, -71.6772895</t>
  </si>
  <si>
    <t>42.9034926, -71.38925189999999</t>
  </si>
  <si>
    <t>43.2886502, -71.1886312</t>
  </si>
  <si>
    <t>42.8855072, -71.1951983</t>
  </si>
  <si>
    <t>43.0438111, -71.45317870000001</t>
  </si>
  <si>
    <t>43.0438701, -71.451037</t>
  </si>
  <si>
    <t>43.2011421, -71.7136828</t>
  </si>
  <si>
    <t>42.8122142, -71.5913999</t>
  </si>
  <si>
    <t>43.3596231, -71.6477917</t>
  </si>
  <si>
    <t>43.358474, -71.6488871</t>
  </si>
  <si>
    <t>43.0065033, -71.9286636</t>
  </si>
  <si>
    <t>43.0073791, -71.9289265</t>
  </si>
  <si>
    <t>44.42417, -71.5904683</t>
  </si>
  <si>
    <t>44.4240865, -71.59048489999999</t>
  </si>
  <si>
    <t>44.2572787, -71.4394811</t>
  </si>
  <si>
    <t>42.7778611, -71.4977574</t>
  </si>
  <si>
    <t>42.7483994, -71.52211</t>
  </si>
  <si>
    <t>317 CHESTNUT HILL RD
NEW BOSTON, NH</t>
  </si>
  <si>
    <t>PFNA = 17 ppt
PFHxS = 110 ppt
(NHDES, 06.01.2020)</t>
  </si>
  <si>
    <t>43.421299, -71.142697</t>
  </si>
  <si>
    <t>43.4226028, -71.1412131</t>
  </si>
  <si>
    <t>43.602874, -71.656278</t>
  </si>
  <si>
    <t>43.6039707, -71.655838</t>
  </si>
  <si>
    <t>43.3129608, -72.1697732</t>
  </si>
  <si>
    <t>43.3451865, -72.1742388</t>
  </si>
  <si>
    <t>44.022668, -71.12106949999999</t>
  </si>
  <si>
    <t>43.43260679999999, -71.5912139</t>
  </si>
  <si>
    <t>43.4325785, -71.5912649</t>
  </si>
  <si>
    <t>44.59784579999999, -71.5193912</t>
  </si>
  <si>
    <t>43.2088832, -71.196793</t>
  </si>
  <si>
    <t>43.1944671, -70.87187089999999</t>
  </si>
  <si>
    <t>43.7323956, -71.1076176</t>
  </si>
  <si>
    <t>45.0508164, -71.3857046</t>
  </si>
  <si>
    <t>45.0696437, -71.4426374</t>
  </si>
  <si>
    <t>43.2905304, -71.32359869999999</t>
  </si>
  <si>
    <t>43.3024859, -71.3198536</t>
  </si>
  <si>
    <t>42.8637994, -71.9986705</t>
  </si>
  <si>
    <t>43.267502, -70.965479</t>
  </si>
  <si>
    <t>42.94545340000001, -71.4532953</t>
  </si>
  <si>
    <t>42.9159886, -71.3947453</t>
  </si>
  <si>
    <t>42.893425, -71.97735970000001</t>
  </si>
  <si>
    <t>44.2732228, -71.81259969999999</t>
  </si>
  <si>
    <t>42.8118832, -71.2423124</t>
  </si>
  <si>
    <t>44.1146675, -71.1862407</t>
  </si>
  <si>
    <t>43.32250260000001, -71.9445781</t>
  </si>
  <si>
    <t>43.3237, -71.31379</t>
  </si>
  <si>
    <t>43.34758619999999, -72.3613582</t>
  </si>
  <si>
    <t>43.0335397, -71.1115279</t>
  </si>
  <si>
    <t>42.9308786, -71.4274317</t>
  </si>
  <si>
    <t>42.9837239, -70.9403143</t>
  </si>
  <si>
    <t>42.8762336, -71.568153</t>
  </si>
  <si>
    <t>43.53509400000001, -71.0330429</t>
  </si>
  <si>
    <t>43.0266817, -71.1570117</t>
  </si>
  <si>
    <t>42.8135264, -71.2617985</t>
  </si>
  <si>
    <t>42.7511526, -71.8285501</t>
  </si>
  <si>
    <t>43.9460872, -71.5109471</t>
  </si>
  <si>
    <t>42.8677202, -71.2601553</t>
  </si>
  <si>
    <t>43.8696473, -71.93112390000002</t>
  </si>
  <si>
    <t>44.5306539, -71.12752069999999</t>
  </si>
  <si>
    <t>44.5305105, -71.12828209999999</t>
  </si>
  <si>
    <t>42.8141519, -71.2483037</t>
  </si>
  <si>
    <t>43.6331219, -71.2305549</t>
  </si>
  <si>
    <t>43.670447, -71.2270523</t>
  </si>
  <si>
    <t>42.8155113, -72.1503912</t>
  </si>
  <si>
    <t>39.8028984, -75.2139473</t>
  </si>
  <si>
    <t>42.918615, -73.35516799999999</t>
  </si>
  <si>
    <t>42.7259146, -73.3252236</t>
  </si>
  <si>
    <t>45.5577404, -122.5367171</t>
  </si>
  <si>
    <t>45.58976939999999, -122.5950942</t>
  </si>
  <si>
    <t>44.4772698, -73.14618759999999</t>
  </si>
  <si>
    <t>AFFF / Manufacturing</t>
  </si>
  <si>
    <t>Air National Guard Base, South Burlington, Vermont</t>
  </si>
  <si>
    <t>28.9755284, -95.3418184</t>
  </si>
  <si>
    <t>37.1525136, -76.5775744</t>
  </si>
  <si>
    <t>47.72215, -122.7181033</t>
  </si>
  <si>
    <t>42.8910919, -73.3602776</t>
  </si>
  <si>
    <t>Manufacturing / Landfill</t>
  </si>
  <si>
    <t>42.90115, -73.353251</t>
  </si>
  <si>
    <t>Manufacturing / Industry</t>
  </si>
  <si>
    <t>42.903416, -73.350746</t>
  </si>
  <si>
    <r>
      <rPr>
        <sz val="12"/>
        <rFont val="Times New Roman"/>
      </rPr>
      <t xml:space="preserve">Thank you for your interest in the PFAS Contamination Site Tracker, compiled by the Social Science Environmental Health Research Institute (SSEHRI) at Northeastern University. 
The PFAS Contamination Site Tracker records qualitative and quantitative data from each known site of PFAS contamination, including timeline of discovery, sources, levels, health impacts, community response, and government response. The goal of this database is to compile information and support public understanding of the rapidly unfolding issue of PFAS contamination. 
All data presented in the chart were extracted from government websites, news articles, or publicly available documents, and are cited in the tracker. 
</t>
    </r>
    <r>
      <rPr>
        <b/>
        <i/>
        <sz val="14"/>
        <rFont val="Times New Roman"/>
      </rPr>
      <t xml:space="preserve">While we regularly update the Tracker and strive to include information that is as accurate as possible, please note that some sites may be missing and/or contain information that is incorrect or outdated.
</t>
    </r>
    <r>
      <rPr>
        <sz val="12"/>
        <rFont val="Times New Roman"/>
      </rPr>
      <t>The PFAS Contamination Site Tracker is not intended to be used for legal purposes.</t>
    </r>
  </si>
  <si>
    <r>
      <rPr>
        <b/>
        <sz val="11"/>
        <rFont val="Times New Roman"/>
      </rPr>
      <t xml:space="preserve">The excel spreadsheet containing all contamination sites is available for sharing.  If you would like a copy of this spreadsheet, you must agree to the following conditions and email pfasproject@gmail.com to access the data:
</t>
    </r>
    <r>
      <rPr>
        <sz val="11"/>
        <rFont val="Times New Roman"/>
      </rPr>
      <t xml:space="preserve">1. The information in the spreadsheet represents a subset of all possible PFAS contamination sites. There may be other sites that we are aware of but have not yet added to the database. There are certainly sites for which testing data either does not exist or is not available. 
2. The information in the spreadsheet is current and correct to the best of our knowledge, following the citations referenced. You acknowledge this and agree to report any inaccuracies or additional information to the PFAS Project Lab team (pfasproject@gmail.com).
3. You will not share the spreadsheet with others or make it available without our explicit consent. This includes sharing with other like-minded organizations or posting on internal or publicly available websites or projects. If you would like to share it with others within your organization, family, or other group, you must inform us of this and receive our express written permission ahead of time.
4. You will not use the spreadsheet in lawsuits or other legal proceedings.
5. Any projects or public usage of the PFAS Contamination Site Database data must credit the PFAS Project Lab, part of Northeastern University’s Social Science Environmental Health Research Institute, and be shared with the PFAS Project Lab team at least one week (7 days) before making that information more broadly available. </t>
    </r>
    <r>
      <rPr>
        <sz val="12"/>
        <rFont val="Times New Roman"/>
      </rPr>
      <t xml:space="preserve">
</t>
    </r>
  </si>
  <si>
    <r>
      <rPr>
        <b/>
        <sz val="14"/>
        <rFont val="Times New Roman"/>
      </rPr>
      <t xml:space="preserve">Contact Information:
</t>
    </r>
    <r>
      <rPr>
        <sz val="12"/>
        <rFont val="Times New Roman"/>
      </rPr>
      <t xml:space="preserve">Please email </t>
    </r>
    <r>
      <rPr>
        <sz val="12"/>
        <color rgb="FF0000FF"/>
        <rFont val="Times New Roman"/>
      </rPr>
      <t>pfasproject@gmail.com</t>
    </r>
    <r>
      <rPr>
        <sz val="12"/>
        <rFont val="Times New Roman"/>
      </rPr>
      <t xml:space="preserve"> if you know of a site that is not listed or would like to download the document. For download access, please include your intended use of the data and an acknowledgement of the terms of agreement.</t>
    </r>
  </si>
  <si>
    <r>
      <rPr>
        <b/>
        <sz val="14"/>
        <color rgb="FF000000"/>
        <rFont val="Times New Roman"/>
      </rPr>
      <t xml:space="preserve">Click on the "USA Contamination Sites" tab below to view the data. To view our interactive map of PFAS Sites and Community Resources, click </t>
    </r>
    <r>
      <rPr>
        <b/>
        <u/>
        <sz val="14"/>
        <color rgb="FF1155CC"/>
        <rFont val="Times New Roman"/>
      </rPr>
      <t>here</t>
    </r>
    <r>
      <rPr>
        <b/>
        <sz val="14"/>
        <color rgb="FF000000"/>
        <rFont val="Times New Roman"/>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</si>
</sst>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d/yy"/>
    <numFmt numFmtId="165" formatCode="mm/yyyy"/>
    <numFmt numFmtId="166" formatCode="mmm\ yyyy"/>
    <numFmt numFmtId="167" formatCode="m/yyyy"/>
  </numFmts>
  <fonts count="425">
    <font>
      <sz val="11"/>
      <color rgb="FF000000"/>
      <name val="Calibri"/>
      <scheme val="minor"/>
    </font>
    <font>
      <b/>
      <i/>
      <sz val="11"/>
      <color rgb="FF666666"/>
      <name val="Times New Roman"/>
    </font>
    <font>
      <b/>
      <sz val="11"/>
      <color rgb="FF000000"/>
      <name val="Times New Roman"/>
    </font>
    <font>
      <sz val="11"/>
      <color rgb="FF000000"/>
      <name val="Times New Roman"/>
    </font>
    <font>
      <u/>
      <sz val="11"/>
      <color rgb="FF1155CC"/>
      <name val="Times New Roman"/>
    </font>
    <font>
      <u/>
      <sz val="11"/>
      <color rgb="FF0000FF"/>
      <name val="Calibri"/>
    </font>
    <font>
      <sz val="11"/>
      <color theme="1"/>
      <name val="Times New Roman"/>
    </font>
    <font>
      <u/>
      <sz val="11"/>
      <color rgb="FF1155CC"/>
      <name val="Times New Roman"/>
    </font>
    <font>
      <u/>
      <sz val="11"/>
      <color rgb="FF000000"/>
      <name val="Times New Roman"/>
    </font>
    <font>
      <u/>
      <sz val="11"/>
      <color rgb="FF000000"/>
      <name val="Times New Roman"/>
    </font>
    <font>
      <u/>
      <sz val="11"/>
      <color rgb="FF0000FF"/>
      <name val="Times New Roman"/>
    </font>
    <font>
      <sz val="11"/>
      <color theme="1"/>
      <name val="Calibri"/>
      <scheme val="minor"/>
    </font>
    <font>
      <u/>
      <sz val="11"/>
      <color rgb="FF000000"/>
      <name val="Times New Roman"/>
    </font>
    <font>
      <u/>
      <sz val="11"/>
      <color rgb="FF1155CC"/>
      <name val="Times New Roman"/>
    </font>
    <font>
      <u/>
      <sz val="11"/>
      <color rgb="FF000000"/>
      <name val="Times New Roman"/>
    </font>
    <font>
      <u/>
      <sz val="11"/>
      <color rgb="FF000000"/>
      <name val="Times New Roman"/>
    </font>
    <font>
      <u/>
      <sz val="11"/>
      <color rgb="FF1155CC"/>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u/>
      <sz val="11"/>
      <color rgb="FF000000"/>
      <name val="Times New Roman"/>
    </font>
    <font>
      <u/>
      <sz val="11"/>
      <color rgb="FF0000FF"/>
      <name val="Calibri"/>
    </font>
    <font>
      <u/>
      <sz val="11"/>
      <color rgb="FF0000FF"/>
      <name val="Times New Roman"/>
    </font>
    <font>
      <u/>
      <sz val="11"/>
      <color rgb="FF0000FF"/>
      <name val="Calibri"/>
    </font>
    <font>
      <u/>
      <sz val="11"/>
      <color rgb="FF1155CC"/>
      <name val="Times New Roman"/>
    </font>
    <font>
      <u/>
      <sz val="11"/>
      <color rgb="FF000000"/>
      <name val="Times New Roman"/>
    </font>
    <font>
      <u/>
      <sz val="11"/>
      <color rgb="FF000000"/>
      <name val="Times New Roman"/>
    </font>
    <font>
      <u/>
      <sz val="11"/>
      <color rgb="FF0000FF"/>
      <name val="Times New Roman"/>
    </font>
    <font>
      <u/>
      <sz val="11"/>
      <color rgb="FF000000"/>
      <name val="Times New Roman"/>
    </font>
    <font>
      <u/>
      <sz val="11"/>
      <color rgb="FF000000"/>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1155CC"/>
      <name val="Times New Roman"/>
    </font>
    <font>
      <u/>
      <sz val="11"/>
      <color rgb="FF0000FF"/>
      <name val="Times New Roman"/>
    </font>
    <font>
      <u/>
      <sz val="11"/>
      <color rgb="FF0000FF"/>
      <name val="Times New Roman"/>
    </font>
    <font>
      <sz val="11"/>
      <color theme="1"/>
      <name val="Times New Roman"/>
    </font>
    <font>
      <b/>
      <sz val="11"/>
      <color rgb="FF000000"/>
      <name val="&quot;Times New Roman&quot;"/>
    </font>
    <font>
      <u/>
      <sz val="11"/>
      <color rgb="FF1155CC"/>
      <name val="Times New Roman"/>
    </font>
    <font>
      <u/>
      <sz val="11"/>
      <color rgb="FF0000FF"/>
      <name val="Times New Roman"/>
    </font>
    <font>
      <u/>
      <sz val="11"/>
      <color rgb="FF0000FF"/>
      <name val="Times New Roman"/>
    </font>
    <font>
      <u/>
      <sz val="11"/>
      <color rgb="FF1155CC"/>
      <name val="Times New Roman"/>
    </font>
    <font>
      <b/>
      <sz val="11"/>
      <color theme="1"/>
      <name val="Times New Roman"/>
    </font>
    <font>
      <sz val="11"/>
      <color rgb="FFFF0000"/>
      <name val="Times New Roman"/>
    </font>
    <font>
      <u/>
      <sz val="11"/>
      <color rgb="FF000000"/>
      <name val="Times New Roman"/>
    </font>
    <font>
      <u/>
      <sz val="11"/>
      <color rgb="FF000000"/>
      <name val="Times New Roman"/>
    </font>
    <font>
      <sz val="11"/>
      <color rgb="FF000000"/>
      <name val="Times New Roman"/>
    </font>
    <font>
      <u/>
      <sz val="11"/>
      <color rgb="FF1155CC"/>
      <name val="Times New Roman"/>
    </font>
    <font>
      <u/>
      <sz val="11"/>
      <color rgb="FF0000FF"/>
      <name val="Times New Roman"/>
    </font>
    <font>
      <u/>
      <sz val="11"/>
      <color rgb="FF0000FF"/>
      <name val="Times New Roman"/>
    </font>
    <font>
      <sz val="11"/>
      <color rgb="FF000000"/>
      <name val="&quot;Times New Roman&quot;"/>
    </font>
    <font>
      <u/>
      <sz val="11"/>
      <color rgb="FF0000FF"/>
      <name val="Times New Roman"/>
    </font>
    <font>
      <b/>
      <sz val="11"/>
      <color theme="1"/>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FF"/>
      <name val="Times New Roman"/>
    </font>
    <font>
      <u/>
      <sz val="11"/>
      <color rgb="FF0000FF"/>
      <name val="Times New Roman"/>
    </font>
    <font>
      <u/>
      <sz val="11"/>
      <color rgb="FF1155CC"/>
      <name val="Times New Roman"/>
    </font>
    <font>
      <u/>
      <sz val="11"/>
      <color rgb="FF0000FF"/>
      <name val="Times New Roman"/>
    </font>
    <font>
      <u/>
      <sz val="11"/>
      <color rgb="FF000000"/>
      <name val="Times New Roman"/>
    </font>
    <font>
      <u/>
      <sz val="11"/>
      <color rgb="FF000000"/>
      <name val="Times New Roman"/>
    </font>
    <font>
      <u/>
      <sz val="11"/>
      <color rgb="FF1155CC"/>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FF"/>
      <name val="Times New Roman"/>
    </font>
    <font>
      <u/>
      <sz val="11"/>
      <color rgb="FF1155CC"/>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FF"/>
      <name val="Calibri"/>
    </font>
    <font>
      <u/>
      <sz val="11"/>
      <color rgb="FF0000FF"/>
      <name val="Calibri"/>
    </font>
    <font>
      <u/>
      <sz val="11"/>
      <color rgb="FF0000FF"/>
      <name val="Times New Roman"/>
    </font>
    <font>
      <u/>
      <sz val="11"/>
      <color rgb="FF1155CC"/>
      <name val="Times New Roman"/>
    </font>
    <font>
      <u/>
      <sz val="11"/>
      <color rgb="FF1155CC"/>
      <name val="Times New Roman"/>
    </font>
    <font>
      <u/>
      <sz val="11"/>
      <color rgb="FF0000FF"/>
      <name val="Times New Roman"/>
    </font>
    <font>
      <u/>
      <sz val="11"/>
      <color rgb="FF0000FF"/>
      <name val="Times New Roman"/>
    </font>
    <font>
      <u/>
      <sz val="11"/>
      <color rgb="FF0000FF"/>
      <name val="Times New Roman"/>
    </font>
    <font>
      <u/>
      <sz val="11"/>
      <color rgb="FF000000"/>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sz val="11"/>
      <color rgb="FF505060"/>
      <name val="Times New Roman"/>
    </font>
    <font>
      <u/>
      <sz val="11"/>
      <color rgb="FF000000"/>
      <name val="Times New Roman"/>
    </font>
    <font>
      <u/>
      <sz val="11"/>
      <color rgb="FF000000"/>
      <name val="Times New Roman"/>
    </font>
    <font>
      <u/>
      <sz val="11"/>
      <color rgb="FF0000FF"/>
      <name val="Times New Roman"/>
    </font>
    <font>
      <sz val="11"/>
      <color rgb="FF2E2E2E"/>
      <name val="Times New Roman"/>
    </font>
    <font>
      <u/>
      <sz val="11"/>
      <color rgb="FF0000FF"/>
      <name val="Times New Roman"/>
    </font>
    <font>
      <u/>
      <sz val="11"/>
      <color rgb="FF0000FF"/>
      <name val="Times New Roman"/>
    </font>
    <font>
      <u/>
      <sz val="11"/>
      <color rgb="FF0000FF"/>
      <name val="Times New Roman"/>
    </font>
    <font>
      <sz val="11"/>
      <color rgb="FF232323"/>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1155CC"/>
      <name val="Times New Roman"/>
    </font>
    <font>
      <sz val="11"/>
      <color rgb="FF333333"/>
      <name val="Times New Roman"/>
    </font>
    <font>
      <u/>
      <sz val="11"/>
      <color rgb="FF0000FF"/>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2E2E2E"/>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00"/>
      <name val="Times New Roman"/>
    </font>
    <font>
      <u/>
      <sz val="11"/>
      <color rgb="FF0000FF"/>
      <name val="Times New Roman"/>
    </font>
    <font>
      <u/>
      <sz val="11"/>
      <color rgb="FF000000"/>
      <name val="Times New Roman"/>
    </font>
    <font>
      <u/>
      <sz val="11"/>
      <color rgb="FF000000"/>
      <name val="Times New Roman"/>
    </font>
    <font>
      <u/>
      <sz val="11"/>
      <color rgb="FF0000FF"/>
      <name val="Times New Roman"/>
    </font>
    <font>
      <i/>
      <sz val="11"/>
      <color rgb="FF666666"/>
      <name val="Times New Roman"/>
    </font>
    <font>
      <u/>
      <sz val="11"/>
      <color rgb="FF0000FF"/>
      <name val="Times New Roman"/>
    </font>
    <font>
      <u/>
      <sz val="11"/>
      <color rgb="FF0000FF"/>
      <name val="Times New Roman"/>
    </font>
    <font>
      <u/>
      <sz val="11"/>
      <color rgb="FF0000FF"/>
      <name val="Times New Roman"/>
    </font>
    <font>
      <sz val="11"/>
      <color theme="1"/>
      <name val="Calibri"/>
    </font>
    <font>
      <u/>
      <sz val="11"/>
      <color rgb="FF0000FF"/>
      <name val="Times New Roman"/>
    </font>
    <font>
      <u/>
      <sz val="11"/>
      <color rgb="FF1155CC"/>
      <name val="Times New Roman"/>
    </font>
    <font>
      <u/>
      <sz val="11"/>
      <color rgb="FF0000FF"/>
      <name val="Times New Roman"/>
    </font>
    <font>
      <u/>
      <sz val="11"/>
      <color rgb="FF000000"/>
      <name val="Times New Roman"/>
    </font>
    <font>
      <u/>
      <sz val="11"/>
      <color rgb="FF1155CC"/>
      <name val="Times New Roman"/>
    </font>
    <font>
      <u/>
      <sz val="11"/>
      <color rgb="FF1155CC"/>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00"/>
      <name val="Times New Roman"/>
    </font>
    <font>
      <u/>
      <sz val="11"/>
      <color rgb="FF1155CC"/>
      <name val="Times New Roman"/>
    </font>
    <font>
      <u/>
      <sz val="11"/>
      <color rgb="FF0000FF"/>
      <name val="Times New Roman"/>
    </font>
    <font>
      <u/>
      <sz val="12"/>
      <color rgb="FF1155CC"/>
      <name val="Times New Roman"/>
    </font>
    <font>
      <u/>
      <sz val="11"/>
      <color rgb="FF1155CC"/>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Calibri"/>
    </font>
    <font>
      <u/>
      <sz val="11"/>
      <color rgb="FF0000FF"/>
      <name val="Calibri"/>
    </font>
    <font>
      <u/>
      <sz val="11"/>
      <color rgb="FF0000FF"/>
      <name val="Times New Roman"/>
    </font>
    <font>
      <u/>
      <sz val="11"/>
      <color rgb="FF0000FF"/>
      <name val="Times New Roman"/>
    </font>
    <font>
      <u/>
      <sz val="11"/>
      <color rgb="FF0000FF"/>
      <name val="Times New Roman"/>
    </font>
    <font>
      <u/>
      <sz val="11"/>
      <color rgb="FF1155CC"/>
      <name val="Times New Roman"/>
    </font>
    <font>
      <u/>
      <sz val="11"/>
      <color rgb="FF1155CC"/>
      <name val="Times New Roman"/>
    </font>
    <font>
      <u/>
      <sz val="11"/>
      <color rgb="FF0000FF"/>
      <name val="Times New Roman"/>
    </font>
    <font>
      <u/>
      <sz val="11"/>
      <color rgb="FF000000"/>
      <name val="Times New Roman"/>
    </font>
    <font>
      <u/>
      <sz val="11"/>
      <color rgb="FF0000FF"/>
      <name val="Times New Roman"/>
    </font>
    <font>
      <b/>
      <sz val="12"/>
      <color theme="1"/>
      <name val="Times New Roman"/>
    </font>
    <font>
      <u/>
      <sz val="11"/>
      <color rgb="FF0000FF"/>
      <name val="Times New Roman"/>
    </font>
    <font>
      <sz val="12"/>
      <color theme="1"/>
      <name val="Times New Roman"/>
    </font>
    <font>
      <u/>
      <sz val="11"/>
      <color rgb="FF1155CC"/>
      <name val="Arial"/>
    </font>
    <font>
      <u/>
      <sz val="11"/>
      <color rgb="FF1155CC"/>
      <name val="Arial"/>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1155CC"/>
      <name val="Times New Roman"/>
    </font>
    <font>
      <u/>
      <sz val="11"/>
      <color rgb="FF0000FF"/>
      <name val="Calibri"/>
    </font>
    <font>
      <u/>
      <sz val="11"/>
      <color rgb="FF0000FF"/>
      <name val="Calibri"/>
    </font>
    <font>
      <u/>
      <sz val="11"/>
      <color rgb="FF0000FF"/>
      <name val="Calibri"/>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00"/>
      <name val="Times New Roman"/>
    </font>
    <font>
      <u/>
      <sz val="11"/>
      <color rgb="FF0000FF"/>
      <name val="Times New Roman"/>
    </font>
    <font>
      <u/>
      <sz val="11"/>
      <color rgb="FF0000FF"/>
      <name val="Times New Roman"/>
    </font>
    <font>
      <u/>
      <sz val="11"/>
      <color rgb="FF0000FF"/>
      <name val="Times New Roman"/>
    </font>
    <font>
      <b/>
      <sz val="12"/>
      <color rgb="FF000000"/>
      <name val="Times New Roman"/>
    </font>
    <font>
      <sz val="12"/>
      <color rgb="FF000000"/>
      <name val="Times New Roman"/>
    </font>
    <font>
      <u/>
      <sz val="11"/>
      <color rgb="FF000000"/>
      <name val="Times New Roman"/>
    </font>
    <font>
      <u/>
      <sz val="11"/>
      <color rgb="FF000000"/>
      <name val="Times New Roman"/>
    </font>
    <font>
      <u/>
      <sz val="11"/>
      <color rgb="FF0000FF"/>
      <name val="Times New Roman"/>
    </font>
    <font>
      <u/>
      <sz val="11"/>
      <color rgb="FF000000"/>
      <name val="Times New Roman"/>
    </font>
    <font>
      <u/>
      <sz val="11"/>
      <color rgb="FF1155CC"/>
      <name val="Times New Roman"/>
    </font>
    <font>
      <sz val="11"/>
      <color rgb="FF212121"/>
      <name val="Times New Roman"/>
    </font>
    <font>
      <u/>
      <sz val="11"/>
      <color rgb="FF0000FF"/>
      <name val="Calibri"/>
    </font>
    <font>
      <u/>
      <sz val="11"/>
      <color rgb="FF1155CC"/>
      <name val="Times New Roman"/>
    </font>
    <font>
      <u/>
      <sz val="11"/>
      <color rgb="FF1155CC"/>
      <name val="Times New Roman"/>
    </font>
    <font>
      <u/>
      <sz val="11"/>
      <color rgb="FF0000FF"/>
      <name val="Times New Roman"/>
    </font>
    <font>
      <u/>
      <sz val="11"/>
      <color rgb="FF1155CC"/>
      <name val="Times New Roman"/>
    </font>
    <font>
      <u/>
      <sz val="11"/>
      <color rgb="FF1155CC"/>
      <name val="Times New Roman"/>
    </font>
    <font>
      <u/>
      <sz val="11"/>
      <color rgb="FF0563C1"/>
      <name val="Times New Roman"/>
    </font>
    <font>
      <u/>
      <sz val="11"/>
      <color rgb="FF000000"/>
      <name val="Times New Roman"/>
    </font>
    <font>
      <u/>
      <sz val="11"/>
      <color rgb="FF0000FF"/>
      <name val="Times New Roman"/>
    </font>
    <font>
      <u/>
      <sz val="11"/>
      <color rgb="FF1155CC"/>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sz val="11"/>
      <color rgb="FF202124"/>
      <name val="&quot;Google Sans&quot;"/>
    </font>
    <font>
      <u/>
      <sz val="11"/>
      <color rgb="FF0000FF"/>
      <name val="Times New Roman"/>
    </font>
    <font>
      <sz val="11"/>
      <color rgb="FF000000"/>
      <name val="Roboto"/>
    </font>
    <font>
      <sz val="11"/>
      <color rgb="FF434343"/>
      <name val="Times New Roman"/>
    </font>
    <font>
      <u/>
      <sz val="11"/>
      <color rgb="FF660099"/>
      <name val="Times New Roman"/>
    </font>
    <font>
      <u/>
      <sz val="11"/>
      <color rgb="FF0000FF"/>
      <name val="Times New Roman"/>
    </font>
    <font>
      <u/>
      <sz val="11"/>
      <color rgb="FF1155CC"/>
      <name val="Times New Roman"/>
    </font>
    <font>
      <u/>
      <sz val="11"/>
      <color rgb="FF1155CC"/>
      <name val="Times New Roman"/>
    </font>
    <font>
      <u/>
      <sz val="11"/>
      <color rgb="FF0000FF"/>
      <name val="Times New Roman"/>
    </font>
    <font>
      <u/>
      <sz val="11"/>
      <color rgb="FF1155CC"/>
      <name val="Times New Roman"/>
    </font>
    <font>
      <u/>
      <sz val="11"/>
      <color rgb="FF0000FF"/>
      <name val="Times New Roman"/>
    </font>
    <font>
      <u/>
      <sz val="11"/>
      <color rgb="FF0000FF"/>
      <name val="Times New Roman"/>
    </font>
    <font>
      <b/>
      <sz val="11"/>
      <color rgb="FF000000"/>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Calibri"/>
    </font>
    <font>
      <u/>
      <sz val="11"/>
      <color rgb="FF0000FF"/>
      <name val="Times New Roman"/>
    </font>
    <font>
      <u/>
      <sz val="11"/>
      <color rgb="FF0000FF"/>
      <name val="Times New Roman"/>
    </font>
    <font>
      <u/>
      <sz val="11"/>
      <color rgb="FF0000FF"/>
      <name val="Times New Roman"/>
    </font>
    <font>
      <u/>
      <sz val="11"/>
      <color rgb="FF0000FF"/>
      <name val="Times New Roman"/>
    </font>
    <font>
      <b/>
      <i/>
      <sz val="11"/>
      <color rgb="FF666666"/>
      <name val="&quot;Times New Roman&quot;"/>
    </font>
    <font>
      <b/>
      <sz val="11"/>
      <color rgb="FF666666"/>
      <name val="Times New Roman"/>
    </font>
    <font>
      <u/>
      <sz val="11"/>
      <color rgb="FF1155CC"/>
      <name val="Times New Roman"/>
    </font>
    <font>
      <sz val="13"/>
      <color rgb="FF212121"/>
      <name val="&quot;Source Sans Pro&quot;"/>
    </font>
    <font>
      <u/>
      <sz val="11"/>
      <color rgb="FF000000"/>
      <name val="Times New Roman"/>
    </font>
    <font>
      <u/>
      <sz val="11"/>
      <color rgb="FF0000FF"/>
      <name val="Times New Roman"/>
    </font>
    <font>
      <u/>
      <sz val="11"/>
      <color rgb="FF000000"/>
      <name val="Times New Roman"/>
    </font>
    <font>
      <u/>
      <sz val="11"/>
      <color rgb="FF000000"/>
      <name val="Times New Roman"/>
    </font>
    <font>
      <sz val="9"/>
      <color rgb="FF5F6368"/>
      <name val="Roboto"/>
    </font>
    <font>
      <u/>
      <sz val="11"/>
      <color rgb="FF0000FF"/>
      <name val="Times New Roman"/>
    </font>
    <font>
      <sz val="12"/>
      <color rgb="FF353535"/>
      <name val="Montserrat"/>
    </font>
    <font>
      <sz val="11"/>
      <color rgb="FF000000"/>
      <name val="&quot;Google Sans&quot;"/>
    </font>
    <font>
      <u/>
      <sz val="11"/>
      <color rgb="FF0000FF"/>
      <name val="Calibri"/>
    </font>
    <font>
      <u/>
      <sz val="11"/>
      <color rgb="FF000000"/>
      <name val="Times New Roman"/>
    </font>
    <font>
      <u/>
      <sz val="11"/>
      <color rgb="FF000000"/>
      <name val="Times New Roman"/>
    </font>
    <font>
      <u/>
      <sz val="11"/>
      <color rgb="FF0000FF"/>
      <name val="Times New Roman"/>
    </font>
    <font>
      <u/>
      <sz val="11"/>
      <color rgb="FF1155CC"/>
      <name val="&quot;Times New Roman&quot;"/>
    </font>
    <font>
      <sz val="12"/>
      <color rgb="FF1A1A1A"/>
      <name val="Circe"/>
    </font>
    <font>
      <u/>
      <sz val="11"/>
      <color rgb="FF1155CC"/>
      <name val="Times New Roman"/>
    </font>
    <font>
      <u/>
      <sz val="11"/>
      <color rgb="FF0000FF"/>
      <name val="Calibri"/>
    </font>
    <font>
      <u/>
      <sz val="11"/>
      <color rgb="FF1155CC"/>
      <name val="Times New Roman"/>
    </font>
    <font>
      <u/>
      <sz val="11"/>
      <color rgb="FF0000FF"/>
      <name val="Calibri"/>
    </font>
    <font>
      <u/>
      <sz val="11"/>
      <color rgb="FF000000"/>
      <name val="Times New Roman"/>
    </font>
    <font>
      <u/>
      <sz val="11"/>
      <color rgb="FF1155CC"/>
      <name val="Times New Roman"/>
    </font>
    <font>
      <u/>
      <sz val="11"/>
      <color rgb="FF0000FF"/>
      <name val="Times New Roman"/>
    </font>
    <font>
      <u/>
      <sz val="11"/>
      <color rgb="FF0000FF"/>
      <name val="Calibri"/>
    </font>
    <font>
      <b/>
      <sz val="11"/>
      <color theme="1"/>
      <name val="Calibri"/>
      <scheme val="minor"/>
    </font>
    <font>
      <sz val="11"/>
      <color theme="1"/>
      <name val="&quot;Times New Roman&quot;"/>
    </font>
    <font>
      <b/>
      <u/>
      <sz val="11"/>
      <color rgb="FF000000"/>
      <name val="Times New Roman"/>
    </font>
    <font>
      <u/>
      <sz val="11"/>
      <color rgb="FF000000"/>
      <name val="Times New Roman"/>
    </font>
    <font>
      <u/>
      <sz val="11"/>
      <color rgb="FF1155CC"/>
      <name val="Times New Roman"/>
    </font>
    <font>
      <u/>
      <sz val="11"/>
      <color rgb="FF0000FF"/>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FF"/>
      <name val="Times New Roman"/>
    </font>
    <font>
      <u/>
      <sz val="11"/>
      <color rgb="FF0000FF"/>
      <name val="Times New Roman"/>
    </font>
    <font>
      <b/>
      <sz val="11"/>
      <color rgb="FF000000"/>
      <name val="Calibri"/>
    </font>
    <font>
      <u/>
      <sz val="11"/>
      <color rgb="FF000000"/>
      <name val="Calibri"/>
    </font>
    <font>
      <sz val="11"/>
      <color rgb="FF000000"/>
      <name val="Calibri"/>
    </font>
    <font>
      <u/>
      <sz val="11"/>
      <color rgb="FF0000FF"/>
      <name val="Times New Roman"/>
    </font>
    <font>
      <u/>
      <sz val="11"/>
      <color rgb="FF0000FF"/>
      <name val="Times New Roman"/>
    </font>
    <font>
      <u/>
      <sz val="11"/>
      <color rgb="FF000000"/>
      <name val="Times New Roman"/>
    </font>
    <font>
      <u/>
      <sz val="11"/>
      <color rgb="FF000000"/>
      <name val="Times New Roman"/>
    </font>
    <font>
      <u/>
      <sz val="11"/>
      <color rgb="FF0000FF"/>
      <name val="Times New Roman"/>
    </font>
    <font>
      <u/>
      <sz val="11"/>
      <color rgb="FF1155CC"/>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FF"/>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00"/>
      <name val="&quot;Times New Roman&quot;"/>
    </font>
    <font>
      <u/>
      <sz val="11"/>
      <color rgb="FF000000"/>
      <name val="Times New Roman"/>
    </font>
    <font>
      <u/>
      <sz val="11"/>
      <color rgb="FF000000"/>
      <name val="Times New Roman"/>
    </font>
    <font>
      <u/>
      <sz val="11"/>
      <color rgb="FF0000FF"/>
      <name val="Times New Roman"/>
    </font>
    <font>
      <u/>
      <sz val="11"/>
      <color rgb="FF000000"/>
      <name val="Times New Roman"/>
    </font>
    <font>
      <u/>
      <sz val="11"/>
      <color rgb="FF0000FF"/>
      <name val="Times New Roman"/>
    </font>
    <font>
      <u/>
      <sz val="11"/>
      <color rgb="FF000000"/>
      <name val="Times New Roman"/>
    </font>
    <font>
      <u/>
      <sz val="11"/>
      <color rgb="FF0000FF"/>
      <name val="Times New Roman"/>
    </font>
    <font>
      <u/>
      <sz val="11"/>
      <color rgb="FF000000"/>
      <name val="Times New Roman"/>
    </font>
    <font>
      <u/>
      <sz val="11"/>
      <color rgb="FF000000"/>
      <name val="Times New Roman"/>
    </font>
    <font>
      <u/>
      <sz val="11"/>
      <color rgb="FF1155CC"/>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u/>
      <sz val="11"/>
      <color rgb="FF000000"/>
      <name val="Times New Roman"/>
    </font>
    <font>
      <u/>
      <sz val="11"/>
      <color rgb="FF0000FF"/>
      <name val="Times New Roman"/>
    </font>
    <font>
      <u/>
      <sz val="11"/>
      <color rgb="FF000000"/>
      <name val="Times New Roman"/>
    </font>
    <font>
      <u/>
      <sz val="11"/>
      <color rgb="FF0000FF"/>
      <name val="Times New Roman"/>
    </font>
    <font>
      <u/>
      <sz val="11"/>
      <color rgb="FF000000"/>
      <name val="Times New Roman"/>
    </font>
    <font>
      <u/>
      <sz val="11"/>
      <color rgb="FF000000"/>
      <name val="Times New Roman"/>
    </font>
    <font>
      <u/>
      <sz val="11"/>
      <color rgb="FF0000FF"/>
      <name val="Times New Roman"/>
    </font>
    <font>
      <sz val="11"/>
      <color rgb="FF1C1E21"/>
      <name val="Times New Roman"/>
    </font>
    <font>
      <u/>
      <sz val="11"/>
      <color rgb="FF0000FF"/>
      <name val="Times New Roman"/>
    </font>
    <font>
      <u/>
      <sz val="11"/>
      <color rgb="FF000000"/>
      <name val="Times New Roman"/>
    </font>
    <font>
      <u/>
      <sz val="11"/>
      <color rgb="FF0000FF"/>
      <name val="Times New Roman"/>
    </font>
    <font>
      <u/>
      <sz val="11"/>
      <color rgb="FF000000"/>
      <name val="Times New Roman"/>
    </font>
    <font>
      <u/>
      <sz val="11"/>
      <color rgb="FF0000FF"/>
      <name val="Times New Roman"/>
    </font>
    <font>
      <u/>
      <sz val="11"/>
      <color rgb="FF0000FF"/>
      <name val="Times New Roman"/>
    </font>
    <font>
      <u/>
      <sz val="11"/>
      <color rgb="FF0000FF"/>
      <name val="Times New Roman"/>
    </font>
    <font>
      <u/>
      <sz val="11"/>
      <color rgb="FF000000"/>
      <name val="&quot;Times New Roman&quot;"/>
    </font>
    <font>
      <u/>
      <sz val="11"/>
      <color rgb="FF1155CC"/>
      <name val="Times New Roman"/>
    </font>
    <font>
      <u/>
      <sz val="11"/>
      <color rgb="FF1155CC"/>
      <name val="Times New Roman"/>
    </font>
    <font>
      <u/>
      <sz val="11"/>
      <color rgb="FF000000"/>
      <name val="Times New Roman"/>
    </font>
    <font>
      <u/>
      <sz val="11"/>
      <color rgb="FF0000FF"/>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sz val="13"/>
      <color rgb="FF262626"/>
      <name val="Times New Roman"/>
    </font>
    <font>
      <u/>
      <sz val="11"/>
      <color rgb="FF000000"/>
      <name val="Times New Roman"/>
    </font>
    <font>
      <u/>
      <sz val="11"/>
      <color rgb="FF0000FF"/>
      <name val="Times New Roman"/>
    </font>
    <font>
      <u/>
      <sz val="11"/>
      <color rgb="FF000000"/>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00"/>
      <name val="Times New Roman"/>
    </font>
    <font>
      <u/>
      <sz val="11"/>
      <color rgb="FF000000"/>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1155CC"/>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u/>
      <sz val="11"/>
      <color rgb="FF000000"/>
      <name val="Times New Roman"/>
    </font>
    <font>
      <u/>
      <sz val="11"/>
      <color rgb="FF000000"/>
      <name val="Times New Roman"/>
    </font>
    <font>
      <u/>
      <sz val="11"/>
      <color rgb="FF000000"/>
      <name val="Times New Roman"/>
    </font>
    <font>
      <u/>
      <sz val="11"/>
      <color rgb="FF0000FF"/>
      <name val="Times New Roman"/>
    </font>
    <font>
      <u/>
      <sz val="11"/>
      <color rgb="FF0000FF"/>
      <name val="Times New Roman"/>
    </font>
    <font>
      <u/>
      <sz val="11"/>
      <color rgb="FF1155CC"/>
      <name val="Times New Roman"/>
    </font>
    <font>
      <u/>
      <sz val="11"/>
      <color rgb="FF0000FF"/>
      <name val="Times New Roman"/>
    </font>
    <font>
      <u/>
      <sz val="11"/>
      <color rgb="FF0000FF"/>
      <name val="Calibri"/>
    </font>
    <font>
      <u/>
      <sz val="11"/>
      <color rgb="FF0000FF"/>
      <name val="Calibri"/>
    </font>
    <font>
      <u/>
      <sz val="11"/>
      <color rgb="FF1155CC"/>
      <name val="Calibri"/>
    </font>
    <font>
      <u/>
      <sz val="11"/>
      <color rgb="FF000000"/>
      <name val="Times New Roman"/>
    </font>
    <font>
      <u/>
      <sz val="11"/>
      <color rgb="FF0000FF"/>
      <name val="Times New Roman"/>
    </font>
    <font>
      <u/>
      <sz val="11"/>
      <color rgb="FF0000FF"/>
      <name val="Times New Roman"/>
    </font>
    <font>
      <u/>
      <sz val="11"/>
      <color rgb="FF0000FF"/>
      <name val="Times New Roman"/>
    </font>
    <font>
      <u/>
      <sz val="11"/>
      <color rgb="FF1155CC"/>
      <name val="Times New Roman"/>
    </font>
    <font>
      <sz val="11"/>
      <color rgb="FFFF0000"/>
      <name val="&quot;Times New Roman&quot;"/>
    </font>
    <font>
      <u/>
      <sz val="11"/>
      <color rgb="FF0000FF"/>
      <name val="Times New Roman"/>
    </font>
    <font>
      <u/>
      <sz val="11"/>
      <color rgb="FF000000"/>
      <name val="Times New Roman"/>
    </font>
    <font>
      <u/>
      <sz val="11"/>
      <color rgb="FF000000"/>
      <name val="Times New Roman"/>
    </font>
    <font>
      <sz val="11"/>
      <color rgb="FF2E2E2E"/>
      <name val="&quot;Times New Roman&quot;"/>
    </font>
    <font>
      <u/>
      <sz val="11"/>
      <color rgb="FF0563C1"/>
      <name val="Times New Roman"/>
    </font>
    <font>
      <u/>
      <sz val="11"/>
      <color rgb="FF2E2E2E"/>
      <name val="Times New Roman"/>
    </font>
    <font>
      <u/>
      <sz val="11"/>
      <color rgb="FF1155CC"/>
      <name val="Times New Roman"/>
    </font>
    <font>
      <u/>
      <sz val="11"/>
      <color rgb="FF1155CC"/>
      <name val="Times New Roman"/>
    </font>
    <font>
      <u/>
      <sz val="11"/>
      <color rgb="FF0000FF"/>
      <name val="Times New Roman"/>
    </font>
    <font>
      <u/>
      <sz val="11"/>
      <color rgb="FF1155CC"/>
      <name val="Times New Roman"/>
    </font>
    <font>
      <b/>
      <sz val="11"/>
      <color rgb="FFFF0000"/>
      <name val="&quot;Times New Roman&quot;"/>
    </font>
    <font>
      <u/>
      <sz val="11"/>
      <color rgb="FF000000"/>
      <name val="Times New Roman"/>
    </font>
    <font>
      <u/>
      <sz val="11"/>
      <color rgb="FF0000FF"/>
      <name val="Times New Roman"/>
    </font>
    <font>
      <sz val="11"/>
      <color rgb="FF666666"/>
      <name val="Times New Roman"/>
    </font>
    <font>
      <sz val="11"/>
      <color rgb="FFFFFFFF"/>
      <name val="Times New Roman"/>
    </font>
    <font>
      <i/>
      <sz val="11"/>
      <color rgb="FF000000"/>
      <name val="Times New Roman"/>
    </font>
    <font>
      <i/>
      <sz val="11"/>
      <color theme="1"/>
      <name val="Times New Roman"/>
    </font>
    <font>
      <sz val="11"/>
      <name val="Times New Roman"/>
    </font>
    <font>
      <u/>
      <sz val="11"/>
      <name val="Times New Roman"/>
    </font>
    <font>
      <sz val="10"/>
      <color rgb="FF000000"/>
      <name val="Arial"/>
    </font>
    <font>
      <sz val="10"/>
      <name val="Arial"/>
    </font>
    <font>
      <sz val="12"/>
      <name val="Times New Roman"/>
    </font>
    <font>
      <b/>
      <i/>
      <sz val="14"/>
      <name val="Times New Roman"/>
    </font>
    <font>
      <b/>
      <sz val="11"/>
      <name val="Times New Roman"/>
    </font>
    <font>
      <sz val="10"/>
      <name val="Times New Roman"/>
    </font>
    <font>
      <b/>
      <sz val="14"/>
      <name val="Times New Roman"/>
    </font>
    <font>
      <sz val="12"/>
      <color rgb="FF0000FF"/>
      <name val="Times New Roman"/>
    </font>
    <font>
      <b/>
      <u/>
      <sz val="14"/>
      <color rgb="FF000000"/>
      <name val="Times New Roman"/>
    </font>
    <font>
      <b/>
      <sz val="14"/>
      <color rgb="FF000000"/>
      <name val="Times New Roman"/>
    </font>
    <font>
      <b/>
      <u/>
      <sz val="14"/>
      <color rgb="FF1155CC"/>
      <name val="Times New Roman"/>
    </font>
  </fonts>
  <fills count="21">
    <fill>
      <patternFill patternType="none"/>
    </fill>
    <fill>
      <patternFill patternType="gray125"/>
    </fill>
    <fill>
      <patternFill patternType="solid">
        <fgColor rgb="FFBDBDBD"/>
        <bgColor rgb="FFBDBDBD"/>
      </patternFill>
    </fill>
    <fill>
      <patternFill patternType="solid">
        <fgColor rgb="FFFFFF00"/>
        <bgColor rgb="FFFFFF00"/>
      </patternFill>
    </fill>
    <fill>
      <patternFill patternType="solid">
        <fgColor rgb="FFCCCCCC"/>
        <bgColor rgb="FFCCCCCC"/>
      </patternFill>
    </fill>
    <fill>
      <patternFill patternType="solid">
        <fgColor rgb="FFFFFFFF"/>
        <bgColor rgb="FFFFFFFF"/>
      </patternFill>
    </fill>
    <fill>
      <patternFill patternType="solid">
        <fgColor rgb="FFFFE599"/>
        <bgColor rgb="FFFFE599"/>
      </patternFill>
    </fill>
    <fill>
      <patternFill patternType="solid">
        <fgColor rgb="FF00FF00"/>
        <bgColor rgb="FF00FF00"/>
      </patternFill>
    </fill>
    <fill>
      <patternFill patternType="solid">
        <fgColor rgb="FFFF0000"/>
        <bgColor rgb="FFFF0000"/>
      </patternFill>
    </fill>
    <fill>
      <patternFill patternType="solid">
        <fgColor rgb="FFFF00FF"/>
        <bgColor rgb="FFFF00FF"/>
      </patternFill>
    </fill>
    <fill>
      <patternFill patternType="solid">
        <fgColor rgb="FFEAD1DC"/>
        <bgColor rgb="FFEAD1DC"/>
      </patternFill>
    </fill>
    <fill>
      <patternFill patternType="solid">
        <fgColor rgb="FFEFEFEF"/>
        <bgColor rgb="FFEFEFEF"/>
      </patternFill>
    </fill>
    <fill>
      <patternFill patternType="solid">
        <fgColor rgb="FF00FFFF"/>
        <bgColor rgb="FF00FFFF"/>
      </patternFill>
    </fill>
    <fill>
      <patternFill patternType="solid">
        <fgColor rgb="FFFF9900"/>
        <bgColor rgb="FFFF9900"/>
      </patternFill>
    </fill>
    <fill>
      <patternFill patternType="solid">
        <fgColor rgb="FFFCE8B2"/>
        <bgColor rgb="FFFCE8B2"/>
      </patternFill>
    </fill>
    <fill>
      <patternFill patternType="solid">
        <fgColor rgb="FFF3F3F3"/>
        <bgColor rgb="FFF3F3F3"/>
      </patternFill>
    </fill>
    <fill>
      <patternFill patternType="solid">
        <fgColor rgb="FFFFF2CC"/>
        <bgColor rgb="FFFFF2CC"/>
      </patternFill>
    </fill>
    <fill>
      <patternFill patternType="solid">
        <fgColor rgb="FFE69138"/>
        <bgColor rgb="FFE69138"/>
      </patternFill>
    </fill>
    <fill>
      <patternFill patternType="solid">
        <fgColor rgb="FFD9EAD3"/>
        <bgColor rgb="FFD9EAD3"/>
      </patternFill>
    </fill>
    <fill>
      <patternFill patternType="solid">
        <fgColor rgb="FFB7B7B7"/>
        <bgColor rgb="FFB7B7B7"/>
      </patternFill>
    </fill>
    <fill>
      <patternFill patternType="solid">
        <fgColor rgb="FFF6B26B"/>
        <bgColor rgb="FFF6B26B"/>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diagonal/>
    </border>
    <border>
      <left/>
      <right/>
      <top/>
      <bottom/>
      <diagonal/>
    </border>
  </borders>
  <cellStyleXfs count="2">
    <xf numFmtId="0" fontId="0" fillId="0" borderId="0"/>
    <xf numFmtId="0" fontId="414" fillId="0" borderId="14"/>
  </cellStyleXfs>
  <cellXfs count="1114">
    <xf numFmtId="0" fontId="0" fillId="0" borderId="0" xfId="0" applyFont="1" applyAlignment="1"/>
    <xf numFmtId="0" fontId="1" fillId="0" borderId="1" xfId="0" applyFont="1" applyBorder="1" applyAlignment="1"/>
    <xf numFmtId="1" fontId="1" fillId="0" borderId="1" xfId="0" applyNumberFormat="1" applyFont="1" applyBorder="1" applyAlignment="1"/>
    <xf numFmtId="1" fontId="1" fillId="0" borderId="1" xfId="0" applyNumberFormat="1" applyFont="1" applyBorder="1" applyAlignment="1"/>
    <xf numFmtId="1" fontId="1" fillId="0" borderId="1" xfId="0" applyNumberFormat="1" applyFont="1" applyBorder="1" applyAlignment="1"/>
    <xf numFmtId="0" fontId="1" fillId="0" borderId="1" xfId="0" applyFont="1" applyBorder="1" applyAlignment="1"/>
    <xf numFmtId="1" fontId="1" fillId="0" borderId="1" xfId="0" applyNumberFormat="1" applyFont="1" applyBorder="1" applyAlignment="1">
      <alignment horizontal="left"/>
    </xf>
    <xf numFmtId="1" fontId="1" fillId="2" borderId="1" xfId="0" applyNumberFormat="1" applyFont="1" applyFill="1" applyBorder="1" applyAlignment="1">
      <alignment wrapText="1"/>
    </xf>
    <xf numFmtId="3" fontId="1" fillId="2" borderId="1" xfId="0" applyNumberFormat="1" applyFont="1" applyFill="1" applyBorder="1" applyAlignment="1">
      <alignment wrapText="1"/>
    </xf>
    <xf numFmtId="1" fontId="1" fillId="0" borderId="1" xfId="0" applyNumberFormat="1" applyFont="1" applyBorder="1" applyAlignment="1">
      <alignment horizontal="left"/>
    </xf>
    <xf numFmtId="1" fontId="1" fillId="3" borderId="1" xfId="0" applyNumberFormat="1" applyFont="1" applyFill="1" applyBorder="1" applyAlignment="1"/>
    <xf numFmtId="0" fontId="1" fillId="2" borderId="1" xfId="0" applyFont="1" applyFill="1" applyBorder="1" applyAlignment="1"/>
    <xf numFmtId="0" fontId="1" fillId="0" borderId="1" xfId="0" applyFont="1" applyBorder="1" applyAlignment="1">
      <alignment horizontal="left"/>
    </xf>
    <xf numFmtId="0" fontId="2" fillId="4" borderId="1" xfId="0" applyFont="1" applyFill="1" applyBorder="1" applyAlignment="1"/>
    <xf numFmtId="1" fontId="2" fillId="4" borderId="1" xfId="0" applyNumberFormat="1" applyFont="1" applyFill="1" applyBorder="1" applyAlignment="1"/>
    <xf numFmtId="1" fontId="2" fillId="0" borderId="1" xfId="0" applyNumberFormat="1" applyFont="1" applyBorder="1" applyAlignment="1"/>
    <xf numFmtId="1" fontId="2" fillId="0" borderId="1" xfId="0" applyNumberFormat="1" applyFont="1" applyBorder="1" applyAlignment="1"/>
    <xf numFmtId="0" fontId="3" fillId="5" borderId="1" xfId="0" applyFont="1" applyFill="1" applyBorder="1" applyAlignment="1"/>
    <xf numFmtId="1" fontId="3" fillId="0" borderId="1" xfId="0" applyNumberFormat="1" applyFont="1" applyBorder="1" applyAlignment="1">
      <alignment horizontal="left"/>
    </xf>
    <xf numFmtId="1" fontId="3" fillId="0" borderId="1" xfId="0" applyNumberFormat="1" applyFont="1" applyBorder="1" applyAlignment="1"/>
    <xf numFmtId="1" fontId="3" fillId="6" borderId="1" xfId="0" applyNumberFormat="1" applyFont="1" applyFill="1" applyBorder="1" applyAlignment="1"/>
    <xf numFmtId="1" fontId="3" fillId="2" borderId="1" xfId="0" applyNumberFormat="1" applyFont="1" applyFill="1" applyBorder="1" applyAlignment="1"/>
    <xf numFmtId="1" fontId="3" fillId="2" borderId="1" xfId="0" applyNumberFormat="1" applyFont="1" applyFill="1" applyBorder="1" applyAlignment="1">
      <alignment horizontal="right"/>
    </xf>
    <xf numFmtId="3" fontId="3" fillId="2" borderId="1" xfId="0" applyNumberFormat="1" applyFont="1" applyFill="1" applyBorder="1" applyAlignment="1">
      <alignment horizontal="right"/>
    </xf>
    <xf numFmtId="1" fontId="3" fillId="7" borderId="1" xfId="0" applyNumberFormat="1" applyFont="1" applyFill="1" applyBorder="1" applyAlignment="1"/>
    <xf numFmtId="1" fontId="3" fillId="7" borderId="1" xfId="0" applyNumberFormat="1" applyFont="1" applyFill="1" applyBorder="1" applyAlignment="1"/>
    <xf numFmtId="1" fontId="3" fillId="4" borderId="1" xfId="0" applyNumberFormat="1" applyFont="1" applyFill="1" applyBorder="1" applyAlignment="1"/>
    <xf numFmtId="1" fontId="3" fillId="7" borderId="1" xfId="0" applyNumberFormat="1" applyFont="1" applyFill="1" applyBorder="1" applyAlignment="1">
      <alignment horizontal="left"/>
    </xf>
    <xf numFmtId="1" fontId="3" fillId="3" borderId="1" xfId="0" applyNumberFormat="1" applyFont="1" applyFill="1" applyBorder="1" applyAlignment="1"/>
    <xf numFmtId="1" fontId="5" fillId="0" borderId="1" xfId="0" applyNumberFormat="1" applyFont="1" applyBorder="1" applyAlignment="1"/>
    <xf numFmtId="1" fontId="3" fillId="8" borderId="1" xfId="0" applyNumberFormat="1" applyFont="1" applyFill="1" applyBorder="1" applyAlignment="1"/>
    <xf numFmtId="1" fontId="6" fillId="7" borderId="1" xfId="0" applyNumberFormat="1" applyFont="1" applyFill="1" applyBorder="1" applyAlignment="1"/>
    <xf numFmtId="14" fontId="3" fillId="0" borderId="1" xfId="0" applyNumberFormat="1" applyFont="1" applyBorder="1" applyAlignment="1">
      <alignment horizontal="left"/>
    </xf>
    <xf numFmtId="1" fontId="3" fillId="4" borderId="1" xfId="0" applyNumberFormat="1" applyFont="1" applyFill="1" applyBorder="1" applyAlignment="1"/>
    <xf numFmtId="1" fontId="3" fillId="7" borderId="1" xfId="0" applyNumberFormat="1" applyFont="1" applyFill="1" applyBorder="1" applyAlignment="1"/>
    <xf numFmtId="1" fontId="10" fillId="7" borderId="1" xfId="0" applyNumberFormat="1" applyFont="1" applyFill="1" applyBorder="1" applyAlignment="1"/>
    <xf numFmtId="0" fontId="2" fillId="0" borderId="1" xfId="0" applyFont="1" applyBorder="1" applyAlignment="1"/>
    <xf numFmtId="1" fontId="2" fillId="9" borderId="1" xfId="0" applyNumberFormat="1" applyFont="1" applyFill="1" applyBorder="1" applyAlignment="1"/>
    <xf numFmtId="0" fontId="11" fillId="0" borderId="1" xfId="0" applyFont="1" applyBorder="1" applyAlignment="1"/>
    <xf numFmtId="0" fontId="6" fillId="0" borderId="1" xfId="0" applyFont="1" applyBorder="1" applyAlignment="1"/>
    <xf numFmtId="1" fontId="3" fillId="0" borderId="1" xfId="0" applyNumberFormat="1" applyFont="1" applyBorder="1" applyAlignment="1">
      <alignment horizontal="left"/>
    </xf>
    <xf numFmtId="0" fontId="12" fillId="0" borderId="1" xfId="0" applyFont="1" applyBorder="1" applyAlignment="1"/>
    <xf numFmtId="0" fontId="13" fillId="0" borderId="1" xfId="0" applyFont="1" applyBorder="1" applyAlignment="1"/>
    <xf numFmtId="0" fontId="3" fillId="2" borderId="1" xfId="0" applyFont="1" applyFill="1" applyBorder="1" applyAlignment="1"/>
    <xf numFmtId="0" fontId="6" fillId="2" borderId="1" xfId="0" applyFont="1" applyFill="1" applyBorder="1" applyAlignment="1"/>
    <xf numFmtId="1" fontId="3" fillId="0" borderId="1" xfId="0" applyNumberFormat="1" applyFont="1" applyBorder="1" applyAlignment="1"/>
    <xf numFmtId="1" fontId="3" fillId="0" borderId="1" xfId="0" applyNumberFormat="1" applyFont="1" applyBorder="1" applyAlignment="1"/>
    <xf numFmtId="0" fontId="2" fillId="9" borderId="1" xfId="0" applyFont="1" applyFill="1" applyBorder="1" applyAlignment="1"/>
    <xf numFmtId="1" fontId="14" fillId="9" borderId="1" xfId="0" applyNumberFormat="1" applyFont="1" applyFill="1" applyBorder="1" applyAlignment="1"/>
    <xf numFmtId="1" fontId="3" fillId="9" borderId="1" xfId="0" applyNumberFormat="1" applyFont="1" applyFill="1" applyBorder="1" applyAlignment="1"/>
    <xf numFmtId="1" fontId="3" fillId="9" borderId="1" xfId="0" applyNumberFormat="1" applyFont="1" applyFill="1" applyBorder="1" applyAlignment="1"/>
    <xf numFmtId="1" fontId="3" fillId="9" borderId="1" xfId="0" applyNumberFormat="1" applyFont="1" applyFill="1" applyBorder="1" applyAlignment="1">
      <alignment horizontal="left"/>
    </xf>
    <xf numFmtId="1" fontId="3" fillId="9" borderId="1" xfId="0" applyNumberFormat="1" applyFont="1" applyFill="1" applyBorder="1" applyAlignment="1">
      <alignment horizontal="left"/>
    </xf>
    <xf numFmtId="1" fontId="3" fillId="9" borderId="1" xfId="0" applyNumberFormat="1" applyFont="1" applyFill="1" applyBorder="1" applyAlignment="1"/>
    <xf numFmtId="1" fontId="2" fillId="4" borderId="1" xfId="0" applyNumberFormat="1" applyFont="1" applyFill="1" applyBorder="1" applyAlignment="1"/>
    <xf numFmtId="1" fontId="17" fillId="4" borderId="1" xfId="0" applyNumberFormat="1" applyFont="1" applyFill="1" applyBorder="1" applyAlignment="1"/>
    <xf numFmtId="1" fontId="3" fillId="4" borderId="1" xfId="0" applyNumberFormat="1" applyFont="1" applyFill="1" applyBorder="1" applyAlignment="1">
      <alignment horizontal="left"/>
    </xf>
    <xf numFmtId="1" fontId="18" fillId="4" borderId="1" xfId="0" applyNumberFormat="1" applyFont="1" applyFill="1" applyBorder="1" applyAlignment="1"/>
    <xf numFmtId="0" fontId="2" fillId="0" borderId="1" xfId="0" applyFont="1" applyBorder="1" applyAlignment="1"/>
    <xf numFmtId="1" fontId="2" fillId="10" borderId="1" xfId="0" applyNumberFormat="1" applyFont="1" applyFill="1" applyBorder="1" applyAlignment="1"/>
    <xf numFmtId="0" fontId="11" fillId="0" borderId="1" xfId="0" applyFont="1" applyBorder="1"/>
    <xf numFmtId="0" fontId="3" fillId="0" borderId="1" xfId="0" applyFont="1" applyBorder="1" applyAlignment="1"/>
    <xf numFmtId="1" fontId="19" fillId="0" borderId="1" xfId="0" applyNumberFormat="1" applyFont="1" applyBorder="1" applyAlignment="1"/>
    <xf numFmtId="0" fontId="6" fillId="0" borderId="1" xfId="0" applyFont="1" applyBorder="1" applyAlignment="1"/>
    <xf numFmtId="0" fontId="20" fillId="7" borderId="1" xfId="0" applyFont="1" applyFill="1" applyBorder="1" applyAlignment="1"/>
    <xf numFmtId="0" fontId="2" fillId="0" borderId="1" xfId="0" applyFont="1" applyBorder="1" applyAlignment="1"/>
    <xf numFmtId="0" fontId="21" fillId="0" borderId="1" xfId="0" applyFont="1" applyBorder="1" applyAlignment="1"/>
    <xf numFmtId="1" fontId="22" fillId="0" borderId="1" xfId="0" applyNumberFormat="1" applyFont="1" applyBorder="1" applyAlignment="1"/>
    <xf numFmtId="0" fontId="23" fillId="0" borderId="1" xfId="0" applyFont="1" applyBorder="1" applyAlignment="1"/>
    <xf numFmtId="0" fontId="24" fillId="0" borderId="1" xfId="0" applyFont="1" applyBorder="1" applyAlignment="1"/>
    <xf numFmtId="1" fontId="25" fillId="0" borderId="1" xfId="0" applyNumberFormat="1" applyFont="1" applyBorder="1" applyAlignment="1"/>
    <xf numFmtId="1" fontId="2" fillId="4" borderId="1" xfId="0" applyNumberFormat="1" applyFont="1" applyFill="1" applyBorder="1" applyAlignment="1">
      <alignment horizontal="left"/>
    </xf>
    <xf numFmtId="1" fontId="2" fillId="0" borderId="1" xfId="0" applyNumberFormat="1" applyFont="1" applyBorder="1" applyAlignment="1"/>
    <xf numFmtId="1" fontId="27" fillId="7" borderId="1" xfId="0" applyNumberFormat="1" applyFont="1" applyFill="1" applyBorder="1" applyAlignment="1"/>
    <xf numFmtId="3" fontId="3" fillId="2" borderId="1" xfId="0" applyNumberFormat="1" applyFont="1" applyFill="1" applyBorder="1" applyAlignment="1">
      <alignment horizontal="right"/>
    </xf>
    <xf numFmtId="1" fontId="3" fillId="7" borderId="1" xfId="0" applyNumberFormat="1" applyFont="1" applyFill="1" applyBorder="1" applyAlignment="1">
      <alignment horizontal="left"/>
    </xf>
    <xf numFmtId="1" fontId="3" fillId="11" borderId="1" xfId="0" applyNumberFormat="1" applyFont="1" applyFill="1" applyBorder="1" applyAlignment="1"/>
    <xf numFmtId="1" fontId="3" fillId="3" borderId="1" xfId="0" applyNumberFormat="1" applyFont="1" applyFill="1" applyBorder="1" applyAlignment="1"/>
    <xf numFmtId="1" fontId="29" fillId="0" borderId="1" xfId="0" applyNumberFormat="1" applyFont="1" applyBorder="1" applyAlignment="1"/>
    <xf numFmtId="0" fontId="2" fillId="3" borderId="1" xfId="0" applyFont="1" applyFill="1" applyBorder="1" applyAlignment="1"/>
    <xf numFmtId="1" fontId="2" fillId="3" borderId="1" xfId="0" applyNumberFormat="1" applyFont="1" applyFill="1" applyBorder="1" applyAlignment="1"/>
    <xf numFmtId="1" fontId="3" fillId="3" borderId="1" xfId="0" applyNumberFormat="1" applyFont="1" applyFill="1" applyBorder="1" applyAlignment="1">
      <alignment horizontal="left"/>
    </xf>
    <xf numFmtId="1" fontId="3" fillId="3" borderId="1" xfId="0" applyNumberFormat="1" applyFont="1" applyFill="1" applyBorder="1" applyAlignment="1">
      <alignment horizontal="left"/>
    </xf>
    <xf numFmtId="1" fontId="30" fillId="3" borderId="1" xfId="0" applyNumberFormat="1" applyFont="1" applyFill="1" applyBorder="1" applyAlignment="1"/>
    <xf numFmtId="1" fontId="31" fillId="7" borderId="1" xfId="0" applyNumberFormat="1" applyFont="1" applyFill="1" applyBorder="1" applyAlignment="1">
      <alignment horizontal="left"/>
    </xf>
    <xf numFmtId="1" fontId="3" fillId="7" borderId="1" xfId="0" applyNumberFormat="1" applyFont="1" applyFill="1" applyBorder="1" applyAlignment="1">
      <alignment horizontal="left"/>
    </xf>
    <xf numFmtId="1" fontId="3" fillId="7" borderId="1" xfId="0" applyNumberFormat="1" applyFont="1" applyFill="1" applyBorder="1" applyAlignment="1"/>
    <xf numFmtId="0" fontId="33" fillId="7" borderId="1" xfId="0" applyFont="1" applyFill="1" applyBorder="1" applyAlignment="1"/>
    <xf numFmtId="1" fontId="34" fillId="7" borderId="1" xfId="0" applyNumberFormat="1" applyFont="1" applyFill="1" applyBorder="1" applyAlignment="1"/>
    <xf numFmtId="1" fontId="6" fillId="7" borderId="1" xfId="0" applyNumberFormat="1" applyFont="1" applyFill="1" applyBorder="1" applyAlignment="1"/>
    <xf numFmtId="1" fontId="6" fillId="7" borderId="1" xfId="0" applyNumberFormat="1" applyFont="1" applyFill="1" applyBorder="1" applyAlignment="1">
      <alignment horizontal="left"/>
    </xf>
    <xf numFmtId="1" fontId="35" fillId="3" borderId="1" xfId="0" applyNumberFormat="1" applyFont="1" applyFill="1" applyBorder="1" applyAlignment="1"/>
    <xf numFmtId="1" fontId="3" fillId="2" borderId="1" xfId="0" applyNumberFormat="1" applyFont="1" applyFill="1" applyBorder="1" applyAlignment="1">
      <alignment horizontal="right"/>
    </xf>
    <xf numFmtId="1" fontId="2" fillId="7" borderId="1" xfId="0" applyNumberFormat="1" applyFont="1" applyFill="1" applyBorder="1" applyAlignment="1"/>
    <xf numFmtId="1" fontId="36" fillId="7" borderId="1" xfId="0" applyNumberFormat="1" applyFont="1" applyFill="1" applyBorder="1" applyAlignment="1"/>
    <xf numFmtId="1" fontId="3" fillId="13" borderId="1" xfId="0" applyNumberFormat="1" applyFont="1" applyFill="1" applyBorder="1" applyAlignment="1"/>
    <xf numFmtId="1" fontId="2" fillId="3" borderId="1" xfId="0" applyNumberFormat="1" applyFont="1" applyFill="1" applyBorder="1" applyAlignment="1"/>
    <xf numFmtId="1" fontId="3" fillId="13" borderId="1" xfId="0" applyNumberFormat="1" applyFont="1" applyFill="1" applyBorder="1" applyAlignment="1">
      <alignment horizontal="left"/>
    </xf>
    <xf numFmtId="0" fontId="2" fillId="3" borderId="1" xfId="0" applyFont="1" applyFill="1" applyBorder="1" applyAlignment="1"/>
    <xf numFmtId="1" fontId="37" fillId="3" borderId="1" xfId="0" applyNumberFormat="1" applyFont="1" applyFill="1" applyBorder="1" applyAlignment="1"/>
    <xf numFmtId="0" fontId="2" fillId="4" borderId="1" xfId="0" applyFont="1" applyFill="1" applyBorder="1" applyAlignment="1"/>
    <xf numFmtId="0" fontId="38" fillId="0" borderId="1" xfId="0" applyFont="1" applyBorder="1" applyAlignment="1"/>
    <xf numFmtId="1" fontId="39" fillId="7" borderId="1" xfId="0" applyNumberFormat="1" applyFont="1" applyFill="1" applyBorder="1" applyAlignment="1">
      <alignment horizontal="left"/>
    </xf>
    <xf numFmtId="0" fontId="3" fillId="7" borderId="1" xfId="0" applyFont="1" applyFill="1" applyBorder="1" applyAlignment="1">
      <alignment horizontal="left"/>
    </xf>
    <xf numFmtId="0" fontId="40" fillId="7" borderId="1" xfId="0" applyFont="1" applyFill="1" applyBorder="1" applyAlignment="1">
      <alignment horizontal="left"/>
    </xf>
    <xf numFmtId="0" fontId="41" fillId="7" borderId="1" xfId="0" applyFont="1" applyFill="1" applyBorder="1" applyAlignment="1">
      <alignment horizontal="left"/>
    </xf>
    <xf numFmtId="1" fontId="2" fillId="0" borderId="1" xfId="0" applyNumberFormat="1" applyFont="1" applyBorder="1" applyAlignment="1"/>
    <xf numFmtId="1" fontId="3" fillId="4" borderId="1" xfId="0" applyNumberFormat="1" applyFont="1" applyFill="1" applyBorder="1" applyAlignment="1">
      <alignment horizontal="left"/>
    </xf>
    <xf numFmtId="1" fontId="44" fillId="7" borderId="1" xfId="0" applyNumberFormat="1" applyFont="1" applyFill="1" applyBorder="1" applyAlignment="1"/>
    <xf numFmtId="0" fontId="45" fillId="0" borderId="1" xfId="0" applyFont="1" applyBorder="1" applyAlignment="1"/>
    <xf numFmtId="0" fontId="2" fillId="7" borderId="1" xfId="0" applyFont="1" applyFill="1" applyBorder="1" applyAlignment="1"/>
    <xf numFmtId="1" fontId="2" fillId="7" borderId="1" xfId="0" applyNumberFormat="1" applyFont="1" applyFill="1" applyBorder="1" applyAlignment="1"/>
    <xf numFmtId="1" fontId="2" fillId="0" borderId="1" xfId="0" applyNumberFormat="1" applyFont="1" applyBorder="1" applyAlignment="1">
      <alignment horizontal="left"/>
    </xf>
    <xf numFmtId="1" fontId="2" fillId="0" borderId="1" xfId="0" applyNumberFormat="1" applyFont="1" applyBorder="1" applyAlignment="1"/>
    <xf numFmtId="0" fontId="6" fillId="0" borderId="1" xfId="0" applyFont="1" applyBorder="1" applyAlignment="1"/>
    <xf numFmtId="1" fontId="2" fillId="0" borderId="1" xfId="0" applyNumberFormat="1" applyFont="1" applyBorder="1" applyAlignment="1">
      <alignment horizontal="left"/>
    </xf>
    <xf numFmtId="1" fontId="50" fillId="4" borderId="1" xfId="0" applyNumberFormat="1" applyFont="1" applyFill="1" applyBorder="1" applyAlignment="1"/>
    <xf numFmtId="164" fontId="3" fillId="0" borderId="1" xfId="0" applyNumberFormat="1" applyFont="1" applyBorder="1" applyAlignment="1"/>
    <xf numFmtId="1" fontId="3" fillId="0" borderId="1" xfId="0" applyNumberFormat="1" applyFont="1" applyBorder="1" applyAlignment="1">
      <alignment horizontal="left"/>
    </xf>
    <xf numFmtId="0" fontId="6" fillId="4" borderId="1" xfId="0" applyFont="1" applyFill="1" applyBorder="1" applyAlignment="1"/>
    <xf numFmtId="0" fontId="6" fillId="7" borderId="1" xfId="0" applyFont="1" applyFill="1" applyBorder="1" applyAlignment="1"/>
    <xf numFmtId="0" fontId="3" fillId="0" borderId="1" xfId="0" applyFont="1" applyBorder="1" applyAlignment="1"/>
    <xf numFmtId="1" fontId="62" fillId="0" borderId="1" xfId="0" applyNumberFormat="1" applyFont="1" applyBorder="1" applyAlignment="1"/>
    <xf numFmtId="0" fontId="3" fillId="7" borderId="1" xfId="0" applyFont="1" applyFill="1" applyBorder="1" applyAlignment="1"/>
    <xf numFmtId="1" fontId="3" fillId="7" borderId="1" xfId="0" applyNumberFormat="1" applyFont="1" applyFill="1" applyBorder="1" applyAlignment="1"/>
    <xf numFmtId="1" fontId="3" fillId="17" borderId="1" xfId="0" applyNumberFormat="1" applyFont="1" applyFill="1" applyBorder="1" applyAlignment="1"/>
    <xf numFmtId="1" fontId="2" fillId="7" borderId="1" xfId="0" applyNumberFormat="1" applyFont="1" applyFill="1" applyBorder="1" applyAlignment="1"/>
    <xf numFmtId="1" fontId="3" fillId="0" borderId="1" xfId="0" applyNumberFormat="1" applyFont="1" applyBorder="1" applyAlignment="1">
      <alignment horizontal="left"/>
    </xf>
    <xf numFmtId="1" fontId="3" fillId="0" borderId="1" xfId="0" applyNumberFormat="1" applyFont="1" applyBorder="1" applyAlignment="1"/>
    <xf numFmtId="1" fontId="3" fillId="7" borderId="1" xfId="0" applyNumberFormat="1" applyFont="1" applyFill="1" applyBorder="1" applyAlignment="1"/>
    <xf numFmtId="1" fontId="6" fillId="7" borderId="1" xfId="0" applyNumberFormat="1" applyFont="1" applyFill="1" applyBorder="1" applyAlignment="1"/>
    <xf numFmtId="1" fontId="6" fillId="7" borderId="1" xfId="0" applyNumberFormat="1" applyFont="1" applyFill="1" applyBorder="1" applyAlignment="1"/>
    <xf numFmtId="1" fontId="65" fillId="7" borderId="1" xfId="0" applyNumberFormat="1" applyFont="1" applyFill="1" applyBorder="1" applyAlignment="1"/>
    <xf numFmtId="1" fontId="3" fillId="7" borderId="1" xfId="0" applyNumberFormat="1" applyFont="1" applyFill="1" applyBorder="1" applyAlignment="1"/>
    <xf numFmtId="1" fontId="6" fillId="0" borderId="1" xfId="0" applyNumberFormat="1" applyFont="1" applyBorder="1" applyAlignment="1">
      <alignment horizontal="left"/>
    </xf>
    <xf numFmtId="1" fontId="3" fillId="8" borderId="1" xfId="0" applyNumberFormat="1" applyFont="1" applyFill="1" applyBorder="1" applyAlignment="1">
      <alignment horizontal="left"/>
    </xf>
    <xf numFmtId="1" fontId="6" fillId="0" borderId="1" xfId="0" applyNumberFormat="1" applyFont="1" applyBorder="1" applyAlignment="1">
      <alignment horizontal="left"/>
    </xf>
    <xf numFmtId="1" fontId="6" fillId="0" borderId="1" xfId="0" applyNumberFormat="1" applyFont="1" applyBorder="1" applyAlignment="1"/>
    <xf numFmtId="0" fontId="72" fillId="9" borderId="1" xfId="0" applyFont="1" applyFill="1" applyBorder="1" applyAlignment="1">
      <alignment horizontal="left"/>
    </xf>
    <xf numFmtId="0" fontId="75" fillId="3" borderId="1" xfId="0" applyFont="1" applyFill="1" applyBorder="1" applyAlignment="1">
      <alignment horizontal="left"/>
    </xf>
    <xf numFmtId="0" fontId="3" fillId="7" borderId="1" xfId="0" applyFont="1" applyFill="1" applyBorder="1" applyAlignment="1">
      <alignment horizontal="right"/>
    </xf>
    <xf numFmtId="1" fontId="3" fillId="3" borderId="1" xfId="0" applyNumberFormat="1" applyFont="1" applyFill="1" applyBorder="1" applyAlignment="1"/>
    <xf numFmtId="0" fontId="48" fillId="3" borderId="1" xfId="0" applyFont="1" applyFill="1" applyBorder="1" applyAlignment="1"/>
    <xf numFmtId="1" fontId="48" fillId="3" borderId="1" xfId="0" applyNumberFormat="1" applyFont="1" applyFill="1" applyBorder="1" applyAlignment="1"/>
    <xf numFmtId="1" fontId="48" fillId="7" borderId="1" xfId="0" applyNumberFormat="1" applyFont="1" applyFill="1" applyBorder="1" applyAlignment="1"/>
    <xf numFmtId="0" fontId="6" fillId="0" borderId="1" xfId="0" applyFont="1" applyBorder="1" applyAlignment="1"/>
    <xf numFmtId="1" fontId="77" fillId="7" borderId="1" xfId="0" applyNumberFormat="1" applyFont="1" applyFill="1" applyBorder="1" applyAlignment="1"/>
    <xf numFmtId="1" fontId="6" fillId="12" borderId="1" xfId="0" applyNumberFormat="1" applyFont="1" applyFill="1" applyBorder="1" applyAlignment="1"/>
    <xf numFmtId="1" fontId="6" fillId="7" borderId="1" xfId="0" applyNumberFormat="1" applyFont="1" applyFill="1" applyBorder="1" applyAlignment="1">
      <alignment horizontal="left"/>
    </xf>
    <xf numFmtId="0" fontId="6" fillId="7" borderId="1" xfId="0" applyFont="1" applyFill="1" applyBorder="1" applyAlignment="1"/>
    <xf numFmtId="0" fontId="78" fillId="7" borderId="1" xfId="0" applyFont="1" applyFill="1" applyBorder="1" applyAlignment="1"/>
    <xf numFmtId="0" fontId="79" fillId="4" borderId="1" xfId="0" applyFont="1" applyFill="1" applyBorder="1" applyAlignment="1">
      <alignment horizontal="left"/>
    </xf>
    <xf numFmtId="0" fontId="80" fillId="7" borderId="1" xfId="0" applyFont="1" applyFill="1" applyBorder="1" applyAlignment="1">
      <alignment horizontal="left"/>
    </xf>
    <xf numFmtId="0" fontId="81" fillId="17" borderId="1" xfId="0" applyFont="1" applyFill="1" applyBorder="1" applyAlignment="1">
      <alignment horizontal="right"/>
    </xf>
    <xf numFmtId="1" fontId="3" fillId="12" borderId="1" xfId="0" applyNumberFormat="1" applyFont="1" applyFill="1" applyBorder="1" applyAlignment="1"/>
    <xf numFmtId="1" fontId="82" fillId="0" borderId="1" xfId="0" applyNumberFormat="1" applyFont="1" applyBorder="1" applyAlignment="1"/>
    <xf numFmtId="0" fontId="48" fillId="7" borderId="1" xfId="0" applyFont="1" applyFill="1" applyBorder="1" applyAlignment="1"/>
    <xf numFmtId="1" fontId="6" fillId="3" borderId="1" xfId="0" applyNumberFormat="1" applyFont="1" applyFill="1" applyBorder="1" applyAlignment="1"/>
    <xf numFmtId="1" fontId="3" fillId="12" borderId="1" xfId="0" applyNumberFormat="1" applyFont="1" applyFill="1" applyBorder="1" applyAlignment="1"/>
    <xf numFmtId="1" fontId="83" fillId="0" borderId="1" xfId="0" applyNumberFormat="1" applyFont="1" applyBorder="1" applyAlignment="1"/>
    <xf numFmtId="1" fontId="6" fillId="12" borderId="1" xfId="0" applyNumberFormat="1" applyFont="1" applyFill="1" applyBorder="1" applyAlignment="1"/>
    <xf numFmtId="1" fontId="3" fillId="12" borderId="1" xfId="0" applyNumberFormat="1" applyFont="1" applyFill="1" applyBorder="1" applyAlignment="1"/>
    <xf numFmtId="1" fontId="11" fillId="0" borderId="1" xfId="0" applyNumberFormat="1" applyFont="1" applyBorder="1"/>
    <xf numFmtId="0" fontId="3" fillId="7" borderId="1" xfId="0" applyFont="1" applyFill="1" applyBorder="1" applyAlignment="1"/>
    <xf numFmtId="0" fontId="6" fillId="4" borderId="1" xfId="0" applyFont="1" applyFill="1" applyBorder="1" applyAlignment="1"/>
    <xf numFmtId="0" fontId="6" fillId="7" borderId="1" xfId="0" applyFont="1" applyFill="1" applyBorder="1" applyAlignment="1">
      <alignment horizontal="left"/>
    </xf>
    <xf numFmtId="1" fontId="3" fillId="17" borderId="1" xfId="0" applyNumberFormat="1" applyFont="1" applyFill="1" applyBorder="1" applyAlignment="1">
      <alignment horizontal="right"/>
    </xf>
    <xf numFmtId="0" fontId="84" fillId="4" borderId="1" xfId="0" applyFont="1" applyFill="1" applyBorder="1" applyAlignment="1"/>
    <xf numFmtId="0" fontId="3" fillId="0" borderId="1" xfId="0" applyFont="1" applyBorder="1" applyAlignment="1"/>
    <xf numFmtId="0" fontId="85" fillId="4" borderId="1" xfId="0" applyFont="1" applyFill="1" applyBorder="1" applyAlignment="1">
      <alignment horizontal="left"/>
    </xf>
    <xf numFmtId="1" fontId="48" fillId="7" borderId="1" xfId="0" applyNumberFormat="1" applyFont="1" applyFill="1" applyBorder="1" applyAlignment="1"/>
    <xf numFmtId="0" fontId="3" fillId="7" borderId="1" xfId="0" applyFont="1" applyFill="1" applyBorder="1" applyAlignment="1"/>
    <xf numFmtId="1" fontId="86" fillId="7" borderId="1" xfId="0" applyNumberFormat="1" applyFont="1" applyFill="1" applyBorder="1" applyAlignment="1"/>
    <xf numFmtId="1" fontId="3" fillId="12" borderId="1" xfId="0" applyNumberFormat="1" applyFont="1" applyFill="1" applyBorder="1" applyAlignment="1"/>
    <xf numFmtId="1" fontId="6" fillId="4" borderId="1" xfId="0" applyNumberFormat="1" applyFont="1" applyFill="1" applyBorder="1" applyAlignment="1"/>
    <xf numFmtId="0" fontId="48" fillId="7" borderId="1" xfId="0" applyFont="1" applyFill="1" applyBorder="1" applyAlignment="1"/>
    <xf numFmtId="0" fontId="87" fillId="3" borderId="1" xfId="0" applyFont="1" applyFill="1" applyBorder="1" applyAlignment="1"/>
    <xf numFmtId="1" fontId="2" fillId="9" borderId="1" xfId="0" applyNumberFormat="1" applyFont="1" applyFill="1" applyBorder="1" applyAlignment="1">
      <alignment horizontal="left"/>
    </xf>
    <xf numFmtId="1" fontId="88" fillId="9" borderId="1" xfId="0" applyNumberFormat="1" applyFont="1" applyFill="1" applyBorder="1" applyAlignment="1"/>
    <xf numFmtId="0" fontId="3" fillId="3" borderId="1" xfId="0" applyFont="1" applyFill="1" applyBorder="1" applyAlignment="1"/>
    <xf numFmtId="1" fontId="89" fillId="7" borderId="1" xfId="0" applyNumberFormat="1" applyFont="1" applyFill="1" applyBorder="1" applyAlignment="1"/>
    <xf numFmtId="1" fontId="6" fillId="3" borderId="1" xfId="0" applyNumberFormat="1" applyFont="1" applyFill="1" applyBorder="1" applyAlignment="1"/>
    <xf numFmtId="0" fontId="3" fillId="8" borderId="1" xfId="0" applyFont="1" applyFill="1" applyBorder="1" applyAlignment="1">
      <alignment horizontal="left"/>
    </xf>
    <xf numFmtId="1" fontId="6" fillId="4" borderId="1" xfId="0" applyNumberFormat="1" applyFont="1" applyFill="1" applyBorder="1" applyAlignment="1"/>
    <xf numFmtId="0" fontId="3" fillId="4" borderId="1" xfId="0" applyFont="1" applyFill="1" applyBorder="1" applyAlignment="1"/>
    <xf numFmtId="0" fontId="6" fillId="0" borderId="1" xfId="0" applyFont="1" applyBorder="1" applyAlignment="1"/>
    <xf numFmtId="0" fontId="3" fillId="3" borderId="1" xfId="0" applyFont="1" applyFill="1" applyBorder="1" applyAlignment="1"/>
    <xf numFmtId="0" fontId="6" fillId="3" borderId="1" xfId="0" applyFont="1" applyFill="1" applyBorder="1" applyAlignment="1"/>
    <xf numFmtId="0" fontId="11" fillId="0" borderId="0" xfId="0" applyFont="1" applyAlignment="1"/>
    <xf numFmtId="1" fontId="90" fillId="13" borderId="1" xfId="0" applyNumberFormat="1" applyFont="1" applyFill="1" applyBorder="1" applyAlignment="1"/>
    <xf numFmtId="0" fontId="91" fillId="4" borderId="1" xfId="0" applyFont="1" applyFill="1" applyBorder="1" applyAlignment="1"/>
    <xf numFmtId="0" fontId="92" fillId="7" borderId="1" xfId="0" applyFont="1" applyFill="1" applyBorder="1" applyAlignment="1"/>
    <xf numFmtId="1" fontId="6" fillId="7" borderId="1" xfId="0" applyNumberFormat="1" applyFont="1" applyFill="1" applyBorder="1" applyAlignment="1">
      <alignment horizontal="left"/>
    </xf>
    <xf numFmtId="0" fontId="2" fillId="18" borderId="1" xfId="0" applyFont="1" applyFill="1" applyBorder="1" applyAlignment="1"/>
    <xf numFmtId="1" fontId="2" fillId="18" borderId="1" xfId="0" applyNumberFormat="1" applyFont="1" applyFill="1" applyBorder="1" applyAlignment="1"/>
    <xf numFmtId="1" fontId="93" fillId="18" borderId="1" xfId="0" applyNumberFormat="1" applyFont="1" applyFill="1" applyBorder="1" applyAlignment="1"/>
    <xf numFmtId="1" fontId="3" fillId="13" borderId="1" xfId="0" applyNumberFormat="1" applyFont="1" applyFill="1" applyBorder="1" applyAlignment="1"/>
    <xf numFmtId="1" fontId="3" fillId="18" borderId="1" xfId="0" applyNumberFormat="1" applyFont="1" applyFill="1" applyBorder="1" applyAlignment="1"/>
    <xf numFmtId="1" fontId="3" fillId="18" borderId="1" xfId="0" applyNumberFormat="1" applyFont="1" applyFill="1" applyBorder="1" applyAlignment="1">
      <alignment horizontal="left"/>
    </xf>
    <xf numFmtId="0" fontId="6" fillId="3" borderId="1" xfId="0" applyFont="1" applyFill="1" applyBorder="1" applyAlignment="1"/>
    <xf numFmtId="0" fontId="94" fillId="18" borderId="1" xfId="0" applyFont="1" applyFill="1" applyBorder="1" applyAlignment="1">
      <alignment horizontal="left"/>
    </xf>
    <xf numFmtId="0" fontId="95" fillId="8" borderId="1" xfId="0" applyFont="1" applyFill="1" applyBorder="1" applyAlignment="1">
      <alignment horizontal="left"/>
    </xf>
    <xf numFmtId="0" fontId="3" fillId="3" borderId="1" xfId="0" applyFont="1" applyFill="1" applyBorder="1" applyAlignment="1">
      <alignment horizontal="left"/>
    </xf>
    <xf numFmtId="1" fontId="2" fillId="7" borderId="1" xfId="0" applyNumberFormat="1" applyFont="1" applyFill="1" applyBorder="1" applyAlignment="1">
      <alignment horizontal="left"/>
    </xf>
    <xf numFmtId="1" fontId="6" fillId="4" borderId="1" xfId="0" applyNumberFormat="1" applyFont="1" applyFill="1" applyBorder="1" applyAlignment="1">
      <alignment horizontal="left"/>
    </xf>
    <xf numFmtId="0" fontId="3" fillId="4" borderId="1" xfId="0" applyFont="1" applyFill="1" applyBorder="1" applyAlignment="1"/>
    <xf numFmtId="0" fontId="48" fillId="0" borderId="1" xfId="0" applyFont="1" applyBorder="1" applyAlignment="1"/>
    <xf numFmtId="1" fontId="48" fillId="0" borderId="1" xfId="0" applyNumberFormat="1" applyFont="1" applyBorder="1" applyAlignment="1"/>
    <xf numFmtId="1" fontId="6" fillId="0" borderId="1" xfId="0" applyNumberFormat="1" applyFont="1" applyBorder="1" applyAlignment="1"/>
    <xf numFmtId="0" fontId="96" fillId="0" borderId="1" xfId="0" applyFont="1" applyBorder="1" applyAlignment="1">
      <alignment horizontal="left"/>
    </xf>
    <xf numFmtId="1" fontId="6" fillId="0" borderId="1" xfId="0" applyNumberFormat="1" applyFont="1" applyBorder="1" applyAlignment="1"/>
    <xf numFmtId="1" fontId="2" fillId="18" borderId="1" xfId="0" applyNumberFormat="1" applyFont="1" applyFill="1" applyBorder="1" applyAlignment="1"/>
    <xf numFmtId="1" fontId="97" fillId="0" borderId="1" xfId="0" applyNumberFormat="1" applyFont="1" applyBorder="1" applyAlignment="1">
      <alignment horizontal="left"/>
    </xf>
    <xf numFmtId="1" fontId="98" fillId="18" borderId="1" xfId="0" applyNumberFormat="1" applyFont="1" applyFill="1" applyBorder="1" applyAlignment="1"/>
    <xf numFmtId="1" fontId="3" fillId="18" borderId="1" xfId="0" applyNumberFormat="1" applyFont="1" applyFill="1" applyBorder="1" applyAlignment="1">
      <alignment horizontal="left"/>
    </xf>
    <xf numFmtId="1" fontId="3" fillId="18" borderId="1" xfId="0" applyNumberFormat="1" applyFont="1" applyFill="1" applyBorder="1" applyAlignment="1"/>
    <xf numFmtId="0" fontId="99" fillId="18" borderId="1" xfId="0" applyFont="1" applyFill="1" applyBorder="1" applyAlignment="1">
      <alignment horizontal="left"/>
    </xf>
    <xf numFmtId="3" fontId="3" fillId="7" borderId="1" xfId="0" applyNumberFormat="1" applyFont="1" applyFill="1" applyBorder="1" applyAlignment="1">
      <alignment horizontal="right"/>
    </xf>
    <xf numFmtId="1" fontId="101" fillId="0" borderId="1" xfId="0" applyNumberFormat="1" applyFont="1" applyBorder="1" applyAlignment="1">
      <alignment horizontal="left"/>
    </xf>
    <xf numFmtId="0" fontId="2" fillId="0" borderId="1" xfId="0" applyFont="1" applyBorder="1" applyAlignment="1"/>
    <xf numFmtId="1" fontId="2" fillId="0" borderId="1" xfId="0" applyNumberFormat="1" applyFont="1" applyBorder="1" applyAlignment="1"/>
    <xf numFmtId="1" fontId="101" fillId="0" borderId="1" xfId="0" applyNumberFormat="1" applyFont="1" applyBorder="1" applyAlignment="1">
      <alignment horizontal="left"/>
    </xf>
    <xf numFmtId="1" fontId="3" fillId="0" borderId="1" xfId="0" applyNumberFormat="1" applyFont="1" applyBorder="1" applyAlignment="1"/>
    <xf numFmtId="1" fontId="3" fillId="8" borderId="1" xfId="0" applyNumberFormat="1" applyFont="1" applyFill="1" applyBorder="1" applyAlignment="1">
      <alignment horizontal="left"/>
    </xf>
    <xf numFmtId="1" fontId="3" fillId="0" borderId="1" xfId="0" applyNumberFormat="1" applyFont="1" applyBorder="1" applyAlignment="1"/>
    <xf numFmtId="0" fontId="109" fillId="0" borderId="1" xfId="0" applyFont="1" applyBorder="1" applyAlignment="1">
      <alignment horizontal="left"/>
    </xf>
    <xf numFmtId="0" fontId="112" fillId="0" borderId="1" xfId="0" applyFont="1" applyBorder="1" applyAlignment="1">
      <alignment horizontal="left"/>
    </xf>
    <xf numFmtId="0" fontId="113" fillId="0" borderId="1" xfId="0" applyFont="1" applyBorder="1" applyAlignment="1"/>
    <xf numFmtId="1" fontId="114" fillId="0" borderId="1" xfId="0" applyNumberFormat="1" applyFont="1" applyBorder="1" applyAlignment="1"/>
    <xf numFmtId="0" fontId="115" fillId="0" borderId="1" xfId="0" applyFont="1" applyBorder="1" applyAlignment="1"/>
    <xf numFmtId="0" fontId="3" fillId="0" borderId="1" xfId="0" applyFont="1" applyBorder="1" applyAlignment="1"/>
    <xf numFmtId="1" fontId="3" fillId="13" borderId="1" xfId="0" applyNumberFormat="1" applyFont="1" applyFill="1" applyBorder="1" applyAlignment="1">
      <alignment horizontal="left"/>
    </xf>
    <xf numFmtId="0" fontId="3" fillId="3" borderId="1" xfId="0" applyFont="1" applyFill="1" applyBorder="1" applyAlignment="1"/>
    <xf numFmtId="0" fontId="6" fillId="0" borderId="1" xfId="0" applyFont="1" applyBorder="1" applyAlignment="1"/>
    <xf numFmtId="0" fontId="6" fillId="0" borderId="1" xfId="0" applyFont="1" applyBorder="1" applyAlignment="1"/>
    <xf numFmtId="0" fontId="1" fillId="0" borderId="1" xfId="0" applyFont="1" applyBorder="1" applyAlignment="1"/>
    <xf numFmtId="1" fontId="132" fillId="15" borderId="4" xfId="0" applyNumberFormat="1" applyFont="1" applyFill="1" applyBorder="1" applyAlignment="1"/>
    <xf numFmtId="1" fontId="2" fillId="0" borderId="1" xfId="0" applyNumberFormat="1" applyFont="1" applyBorder="1" applyAlignment="1"/>
    <xf numFmtId="1" fontId="136" fillId="5" borderId="4" xfId="0" applyNumberFormat="1" applyFont="1" applyFill="1" applyBorder="1" applyAlignment="1"/>
    <xf numFmtId="0" fontId="48" fillId="0" borderId="1" xfId="0" applyFont="1" applyBorder="1" applyAlignment="1"/>
    <xf numFmtId="1" fontId="48" fillId="0" borderId="1" xfId="0" applyNumberFormat="1" applyFont="1" applyBorder="1" applyAlignment="1"/>
    <xf numFmtId="1" fontId="2" fillId="0" borderId="1" xfId="0" applyNumberFormat="1" applyFont="1" applyBorder="1" applyAlignment="1"/>
    <xf numFmtId="0" fontId="3" fillId="0" borderId="1" xfId="0" applyFont="1" applyBorder="1" applyAlignment="1"/>
    <xf numFmtId="0" fontId="3" fillId="0" borderId="1" xfId="0" applyFont="1" applyBorder="1"/>
    <xf numFmtId="0" fontId="138" fillId="0" borderId="1" xfId="0" applyFont="1" applyBorder="1" applyAlignment="1"/>
    <xf numFmtId="1" fontId="143" fillId="5" borderId="4" xfId="0" applyNumberFormat="1" applyFont="1" applyFill="1" applyBorder="1" applyAlignment="1"/>
    <xf numFmtId="1" fontId="134" fillId="15" borderId="4" xfId="0" applyNumberFormat="1" applyFont="1" applyFill="1" applyBorder="1" applyAlignment="1"/>
    <xf numFmtId="1" fontId="3" fillId="0" borderId="0" xfId="0" applyNumberFormat="1" applyFont="1" applyAlignment="1"/>
    <xf numFmtId="1" fontId="134" fillId="15" borderId="3" xfId="0" applyNumberFormat="1" applyFont="1" applyFill="1" applyBorder="1" applyAlignment="1"/>
    <xf numFmtId="1" fontId="134" fillId="5" borderId="3" xfId="0" applyNumberFormat="1" applyFont="1" applyFill="1" applyBorder="1" applyAlignment="1"/>
    <xf numFmtId="1" fontId="6" fillId="5" borderId="4" xfId="0" applyNumberFormat="1" applyFont="1" applyFill="1" applyBorder="1" applyAlignment="1"/>
    <xf numFmtId="1" fontId="134" fillId="5" borderId="4" xfId="0" applyNumberFormat="1" applyFont="1" applyFill="1" applyBorder="1" applyAlignment="1"/>
    <xf numFmtId="1" fontId="6" fillId="0" borderId="1" xfId="0" applyNumberFormat="1" applyFont="1" applyBorder="1" applyAlignment="1">
      <alignment horizontal="left"/>
    </xf>
    <xf numFmtId="1" fontId="3" fillId="0" borderId="1" xfId="0" applyNumberFormat="1" applyFont="1" applyBorder="1" applyAlignment="1">
      <alignment horizontal="left"/>
    </xf>
    <xf numFmtId="1" fontId="155" fillId="0" borderId="1" xfId="0" applyNumberFormat="1" applyFont="1" applyBorder="1" applyAlignment="1">
      <alignment horizontal="left"/>
    </xf>
    <xf numFmtId="1" fontId="3" fillId="0" borderId="1" xfId="0" applyNumberFormat="1" applyFont="1" applyBorder="1" applyAlignment="1">
      <alignment horizontal="left"/>
    </xf>
    <xf numFmtId="1" fontId="3" fillId="0" borderId="1" xfId="0" applyNumberFormat="1" applyFont="1" applyBorder="1" applyAlignment="1"/>
    <xf numFmtId="1" fontId="3" fillId="0" borderId="1" xfId="0" applyNumberFormat="1" applyFont="1" applyBorder="1" applyAlignment="1"/>
    <xf numFmtId="1" fontId="156" fillId="0" borderId="1" xfId="0" applyNumberFormat="1" applyFont="1" applyBorder="1" applyAlignment="1">
      <alignment horizontal="left"/>
    </xf>
    <xf numFmtId="0" fontId="157" fillId="0" borderId="1" xfId="0" applyFont="1" applyBorder="1" applyAlignment="1">
      <alignment horizontal="left"/>
    </xf>
    <xf numFmtId="14" fontId="3" fillId="0" borderId="1" xfId="0" applyNumberFormat="1" applyFont="1" applyBorder="1" applyAlignment="1">
      <alignment horizontal="left"/>
    </xf>
    <xf numFmtId="1" fontId="3" fillId="0" borderId="1" xfId="0" applyNumberFormat="1" applyFont="1" applyBorder="1" applyAlignment="1">
      <alignment horizontal="left"/>
    </xf>
    <xf numFmtId="1" fontId="6" fillId="5" borderId="3" xfId="0" applyNumberFormat="1" applyFont="1" applyFill="1" applyBorder="1" applyAlignment="1"/>
    <xf numFmtId="1" fontId="6" fillId="15" borderId="3" xfId="0" applyNumberFormat="1" applyFont="1" applyFill="1" applyBorder="1" applyAlignment="1"/>
    <xf numFmtId="1" fontId="3" fillId="0" borderId="1" xfId="0" applyNumberFormat="1" applyFont="1" applyBorder="1" applyAlignment="1"/>
    <xf numFmtId="1" fontId="6" fillId="15" borderId="4" xfId="0" applyNumberFormat="1" applyFont="1" applyFill="1" applyBorder="1" applyAlignment="1"/>
    <xf numFmtId="0" fontId="177" fillId="0" borderId="1" xfId="0" applyFont="1" applyBorder="1" applyAlignment="1">
      <alignment horizontal="left"/>
    </xf>
    <xf numFmtId="0" fontId="3" fillId="0" borderId="1" xfId="0" applyFont="1" applyBorder="1" applyAlignment="1"/>
    <xf numFmtId="0" fontId="185" fillId="0" borderId="1" xfId="0" applyFont="1" applyBorder="1" applyAlignment="1">
      <alignment horizontal="left"/>
    </xf>
    <xf numFmtId="0" fontId="48" fillId="0" borderId="1" xfId="0" applyFont="1" applyBorder="1" applyAlignment="1"/>
    <xf numFmtId="0" fontId="204" fillId="0" borderId="1" xfId="0" applyFont="1" applyBorder="1" applyAlignment="1"/>
    <xf numFmtId="1" fontId="6" fillId="0" borderId="1" xfId="0" applyNumberFormat="1" applyFont="1" applyBorder="1" applyAlignment="1"/>
    <xf numFmtId="0" fontId="205" fillId="0" borderId="1" xfId="0" applyFont="1" applyBorder="1" applyAlignment="1"/>
    <xf numFmtId="1" fontId="3" fillId="0" borderId="1" xfId="0" applyNumberFormat="1" applyFont="1" applyBorder="1" applyAlignment="1"/>
    <xf numFmtId="1" fontId="3" fillId="5" borderId="1" xfId="0" applyNumberFormat="1" applyFont="1" applyFill="1" applyBorder="1" applyAlignment="1"/>
    <xf numFmtId="0" fontId="2" fillId="0" borderId="0" xfId="0" applyFont="1" applyAlignment="1"/>
    <xf numFmtId="0" fontId="3" fillId="0" borderId="1" xfId="0" applyFont="1" applyBorder="1" applyAlignment="1"/>
    <xf numFmtId="3" fontId="3" fillId="0" borderId="1" xfId="0" applyNumberFormat="1" applyFont="1" applyBorder="1" applyAlignment="1">
      <alignment horizontal="right"/>
    </xf>
    <xf numFmtId="1" fontId="48" fillId="0" borderId="1" xfId="0" applyNumberFormat="1" applyFont="1" applyBorder="1" applyAlignment="1"/>
    <xf numFmtId="1" fontId="234" fillId="0" borderId="1" xfId="0" applyNumberFormat="1" applyFont="1" applyBorder="1" applyAlignment="1"/>
    <xf numFmtId="1" fontId="3" fillId="0" borderId="1" xfId="0" applyNumberFormat="1" applyFont="1" applyBorder="1" applyAlignment="1"/>
    <xf numFmtId="1" fontId="3" fillId="0" borderId="0" xfId="0" applyNumberFormat="1" applyFont="1" applyAlignment="1">
      <alignment horizontal="left"/>
    </xf>
    <xf numFmtId="0" fontId="11" fillId="0" borderId="0" xfId="0" applyFont="1"/>
    <xf numFmtId="1" fontId="1" fillId="3" borderId="1" xfId="0" applyNumberFormat="1" applyFont="1" applyFill="1" applyBorder="1" applyAlignment="1"/>
    <xf numFmtId="0" fontId="236" fillId="0" borderId="1" xfId="0" applyFont="1" applyBorder="1" applyAlignment="1">
      <alignment wrapText="1"/>
    </xf>
    <xf numFmtId="0" fontId="236" fillId="3" borderId="1" xfId="0" applyFont="1" applyFill="1" applyBorder="1" applyAlignment="1"/>
    <xf numFmtId="1" fontId="237" fillId="7" borderId="1" xfId="0" applyNumberFormat="1" applyFont="1" applyFill="1" applyBorder="1" applyAlignment="1"/>
    <xf numFmtId="0" fontId="238" fillId="5" borderId="0" xfId="0" applyFont="1" applyFill="1" applyAlignment="1"/>
    <xf numFmtId="1" fontId="239" fillId="0" borderId="1" xfId="0" applyNumberFormat="1" applyFont="1" applyBorder="1" applyAlignment="1"/>
    <xf numFmtId="1" fontId="240" fillId="0" borderId="1" xfId="0" applyNumberFormat="1" applyFont="1" applyBorder="1" applyAlignment="1"/>
    <xf numFmtId="1" fontId="3" fillId="0" borderId="1" xfId="0" applyNumberFormat="1" applyFont="1" applyBorder="1" applyAlignment="1">
      <alignment horizontal="right"/>
    </xf>
    <xf numFmtId="3" fontId="3" fillId="0" borderId="1" xfId="0" applyNumberFormat="1" applyFont="1" applyBorder="1" applyAlignment="1">
      <alignment horizontal="right"/>
    </xf>
    <xf numFmtId="1" fontId="241" fillId="0" borderId="1" xfId="0" applyNumberFormat="1" applyFont="1" applyBorder="1" applyAlignment="1"/>
    <xf numFmtId="0" fontId="242" fillId="0" borderId="1" xfId="0" applyFont="1" applyBorder="1" applyAlignment="1">
      <alignment horizontal="left"/>
    </xf>
    <xf numFmtId="0" fontId="6" fillId="0" borderId="1" xfId="0" applyFont="1" applyBorder="1" applyAlignment="1"/>
    <xf numFmtId="1" fontId="3" fillId="0" borderId="0" xfId="0" applyNumberFormat="1" applyFont="1" applyAlignment="1">
      <alignment horizontal="left"/>
    </xf>
    <xf numFmtId="0" fontId="243" fillId="5" borderId="0" xfId="0" applyFont="1" applyFill="1" applyAlignment="1">
      <alignment horizontal="left"/>
    </xf>
    <xf numFmtId="1" fontId="244" fillId="3" borderId="1" xfId="0" applyNumberFormat="1" applyFont="1" applyFill="1" applyBorder="1" applyAlignment="1"/>
    <xf numFmtId="0" fontId="245" fillId="5" borderId="0" xfId="0" applyFont="1" applyFill="1" applyAlignment="1">
      <alignment horizontal="left"/>
    </xf>
    <xf numFmtId="1" fontId="6" fillId="0" borderId="0" xfId="0" applyNumberFormat="1" applyFont="1" applyAlignment="1">
      <alignment horizontal="left"/>
    </xf>
    <xf numFmtId="0" fontId="246" fillId="5" borderId="0" xfId="0" applyFont="1" applyFill="1" applyAlignment="1">
      <alignment horizontal="left"/>
    </xf>
    <xf numFmtId="0" fontId="247" fillId="0" borderId="0" xfId="0" applyFont="1" applyAlignment="1"/>
    <xf numFmtId="1" fontId="3" fillId="3" borderId="1" xfId="0" applyNumberFormat="1" applyFont="1" applyFill="1" applyBorder="1" applyAlignment="1"/>
    <xf numFmtId="0" fontId="2" fillId="3" borderId="1" xfId="0" applyFont="1" applyFill="1" applyBorder="1" applyAlignment="1"/>
    <xf numFmtId="1" fontId="2" fillId="3" borderId="1" xfId="0" applyNumberFormat="1" applyFont="1" applyFill="1" applyBorder="1" applyAlignment="1"/>
    <xf numFmtId="1" fontId="2" fillId="3" borderId="1" xfId="0" applyNumberFormat="1" applyFont="1" applyFill="1" applyBorder="1" applyAlignment="1"/>
    <xf numFmtId="1" fontId="3" fillId="3" borderId="1" xfId="0" applyNumberFormat="1" applyFont="1" applyFill="1" applyBorder="1" applyAlignment="1">
      <alignment horizontal="left"/>
    </xf>
    <xf numFmtId="1" fontId="3" fillId="3" borderId="1" xfId="0" applyNumberFormat="1" applyFont="1" applyFill="1" applyBorder="1" applyAlignment="1"/>
    <xf numFmtId="1" fontId="248" fillId="3" borderId="1" xfId="0" applyNumberFormat="1" applyFont="1" applyFill="1" applyBorder="1" applyAlignment="1"/>
    <xf numFmtId="1" fontId="3" fillId="3" borderId="1" xfId="0" applyNumberFormat="1" applyFont="1" applyFill="1" applyBorder="1" applyAlignment="1">
      <alignment horizontal="right"/>
    </xf>
    <xf numFmtId="3" fontId="3" fillId="3" borderId="1" xfId="0" applyNumberFormat="1" applyFont="1" applyFill="1" applyBorder="1" applyAlignment="1">
      <alignment horizontal="right"/>
    </xf>
    <xf numFmtId="0" fontId="249" fillId="3" borderId="1" xfId="0" applyFont="1" applyFill="1" applyBorder="1" applyAlignment="1"/>
    <xf numFmtId="1" fontId="6" fillId="3" borderId="1" xfId="0" applyNumberFormat="1" applyFont="1" applyFill="1" applyBorder="1" applyAlignment="1"/>
    <xf numFmtId="0" fontId="250" fillId="3" borderId="1" xfId="0" applyFont="1" applyFill="1" applyBorder="1" applyAlignment="1"/>
    <xf numFmtId="14" fontId="3" fillId="3" borderId="1" xfId="0" applyNumberFormat="1" applyFont="1" applyFill="1" applyBorder="1" applyAlignment="1">
      <alignment horizontal="left"/>
    </xf>
    <xf numFmtId="1" fontId="3" fillId="3" borderId="1" xfId="0" applyNumberFormat="1" applyFont="1" applyFill="1" applyBorder="1" applyAlignment="1"/>
    <xf numFmtId="0" fontId="245" fillId="0" borderId="0" xfId="0" applyFont="1" applyAlignment="1">
      <alignment horizontal="left"/>
    </xf>
    <xf numFmtId="0" fontId="11" fillId="0" borderId="1" xfId="0" applyFont="1" applyBorder="1" applyAlignment="1"/>
    <xf numFmtId="1" fontId="251" fillId="0" borderId="0" xfId="0" applyNumberFormat="1" applyFont="1" applyAlignment="1">
      <alignment horizontal="left"/>
    </xf>
    <xf numFmtId="0" fontId="11" fillId="3" borderId="0" xfId="0" applyFont="1" applyFill="1" applyAlignment="1"/>
    <xf numFmtId="0" fontId="252" fillId="5" borderId="0" xfId="0" applyFont="1" applyFill="1" applyAlignment="1">
      <alignment wrapText="1"/>
    </xf>
    <xf numFmtId="1" fontId="1" fillId="0" borderId="1" xfId="0" applyNumberFormat="1" applyFont="1" applyBorder="1" applyAlignment="1"/>
    <xf numFmtId="0" fontId="236" fillId="0" borderId="1" xfId="0" applyFont="1" applyBorder="1" applyAlignment="1"/>
    <xf numFmtId="0" fontId="1" fillId="0" borderId="1" xfId="0" applyFont="1" applyBorder="1" applyAlignment="1"/>
    <xf numFmtId="1" fontId="1" fillId="0" borderId="1" xfId="0" applyNumberFormat="1" applyFont="1" applyBorder="1" applyAlignment="1">
      <alignment wrapText="1"/>
    </xf>
    <xf numFmtId="3" fontId="1" fillId="0" borderId="1" xfId="0" applyNumberFormat="1" applyFont="1" applyBorder="1" applyAlignment="1">
      <alignment wrapText="1"/>
    </xf>
    <xf numFmtId="1" fontId="1" fillId="5" borderId="1" xfId="0" applyNumberFormat="1" applyFont="1" applyFill="1" applyBorder="1" applyAlignment="1"/>
    <xf numFmtId="1" fontId="1" fillId="5" borderId="2" xfId="0" applyNumberFormat="1" applyFont="1" applyFill="1" applyBorder="1" applyAlignment="1"/>
    <xf numFmtId="0" fontId="3" fillId="0" borderId="1" xfId="0" applyFont="1" applyBorder="1"/>
    <xf numFmtId="1" fontId="253" fillId="0" borderId="1" xfId="0" applyNumberFormat="1" applyFont="1" applyBorder="1" applyAlignment="1"/>
    <xf numFmtId="1" fontId="254" fillId="5" borderId="4" xfId="0" applyNumberFormat="1" applyFont="1" applyFill="1" applyBorder="1" applyAlignment="1"/>
    <xf numFmtId="1" fontId="255" fillId="0" borderId="1" xfId="0" applyNumberFormat="1" applyFont="1" applyBorder="1" applyAlignment="1"/>
    <xf numFmtId="1" fontId="256" fillId="5" borderId="10" xfId="0" applyNumberFormat="1" applyFont="1" applyFill="1" applyBorder="1" applyAlignment="1"/>
    <xf numFmtId="1" fontId="257" fillId="0" borderId="1" xfId="0" applyNumberFormat="1" applyFont="1" applyBorder="1" applyAlignment="1"/>
    <xf numFmtId="1" fontId="258" fillId="0" borderId="1" xfId="0" applyNumberFormat="1" applyFont="1" applyBorder="1" applyAlignment="1"/>
    <xf numFmtId="1" fontId="3" fillId="0" borderId="1" xfId="0" applyNumberFormat="1" applyFont="1" applyBorder="1" applyAlignment="1">
      <alignment horizontal="right"/>
    </xf>
    <xf numFmtId="1" fontId="259" fillId="0" borderId="1" xfId="0" applyNumberFormat="1" applyFont="1" applyBorder="1" applyAlignment="1"/>
    <xf numFmtId="1" fontId="6" fillId="0" borderId="1" xfId="0" applyNumberFormat="1" applyFont="1" applyBorder="1" applyAlignment="1"/>
    <xf numFmtId="1" fontId="134" fillId="3" borderId="3" xfId="0" applyNumberFormat="1" applyFont="1" applyFill="1" applyBorder="1" applyAlignment="1"/>
    <xf numFmtId="1" fontId="134" fillId="3" borderId="4" xfId="0" applyNumberFormat="1" applyFont="1" applyFill="1" applyBorder="1" applyAlignment="1"/>
    <xf numFmtId="0" fontId="11" fillId="0" borderId="0" xfId="0" applyFont="1"/>
    <xf numFmtId="1" fontId="260" fillId="5" borderId="4" xfId="0" applyNumberFormat="1" applyFont="1" applyFill="1" applyBorder="1" applyAlignment="1"/>
    <xf numFmtId="0" fontId="134" fillId="0" borderId="0" xfId="0" applyFont="1" applyAlignment="1"/>
    <xf numFmtId="0" fontId="252" fillId="0" borderId="0" xfId="0" applyFont="1" applyAlignment="1">
      <alignment wrapText="1"/>
    </xf>
    <xf numFmtId="0" fontId="252" fillId="0" borderId="0" xfId="0" applyFont="1" applyAlignment="1">
      <alignment wrapText="1"/>
    </xf>
    <xf numFmtId="0" fontId="3" fillId="0" borderId="0" xfId="0" applyFont="1" applyAlignment="1"/>
    <xf numFmtId="0" fontId="6" fillId="0" borderId="0" xfId="0" applyFont="1" applyAlignment="1"/>
    <xf numFmtId="1" fontId="1" fillId="0" borderId="1" xfId="0" applyNumberFormat="1" applyFont="1" applyBorder="1" applyAlignment="1">
      <alignment wrapText="1"/>
    </xf>
    <xf numFmtId="1" fontId="1" fillId="0" borderId="1" xfId="0" applyNumberFormat="1" applyFont="1" applyBorder="1" applyAlignment="1">
      <alignment wrapText="1"/>
    </xf>
    <xf numFmtId="1" fontId="1" fillId="0" borderId="1" xfId="0" applyNumberFormat="1" applyFont="1" applyBorder="1" applyAlignment="1"/>
    <xf numFmtId="1" fontId="1" fillId="5" borderId="1" xfId="0" applyNumberFormat="1" applyFont="1" applyFill="1" applyBorder="1" applyAlignment="1">
      <alignment wrapText="1"/>
    </xf>
    <xf numFmtId="1" fontId="1" fillId="0" borderId="1" xfId="0" applyNumberFormat="1" applyFont="1" applyBorder="1" applyAlignment="1">
      <alignment wrapText="1"/>
    </xf>
    <xf numFmtId="1" fontId="1" fillId="2" borderId="2" xfId="0" applyNumberFormat="1" applyFont="1" applyFill="1" applyBorder="1" applyAlignment="1">
      <alignment wrapText="1"/>
    </xf>
    <xf numFmtId="3" fontId="1" fillId="2" borderId="2" xfId="0" applyNumberFormat="1" applyFont="1" applyFill="1" applyBorder="1" applyAlignment="1">
      <alignment wrapText="1"/>
    </xf>
    <xf numFmtId="1" fontId="1" fillId="0" borderId="1" xfId="0" applyNumberFormat="1" applyFont="1" applyBorder="1" applyAlignment="1">
      <alignment wrapText="1"/>
    </xf>
    <xf numFmtId="1" fontId="1" fillId="0" borderId="1" xfId="0" applyNumberFormat="1" applyFont="1" applyBorder="1" applyAlignment="1">
      <alignment horizontal="left" wrapText="1"/>
    </xf>
    <xf numFmtId="1" fontId="1" fillId="0" borderId="1" xfId="0" applyNumberFormat="1" applyFont="1" applyBorder="1" applyAlignment="1">
      <alignment horizontal="left" wrapText="1"/>
    </xf>
    <xf numFmtId="1" fontId="1" fillId="0" borderId="1" xfId="0" applyNumberFormat="1" applyFont="1" applyBorder="1" applyAlignment="1">
      <alignment wrapText="1"/>
    </xf>
    <xf numFmtId="0" fontId="1" fillId="0" borderId="1" xfId="0" applyFont="1" applyBorder="1" applyAlignment="1">
      <alignment horizontal="left"/>
    </xf>
    <xf numFmtId="1" fontId="1" fillId="0" borderId="1" xfId="0" applyNumberFormat="1" applyFont="1" applyBorder="1" applyAlignment="1"/>
    <xf numFmtId="1" fontId="1" fillId="0" borderId="0" xfId="0" applyNumberFormat="1" applyFont="1" applyAlignment="1"/>
    <xf numFmtId="1" fontId="2" fillId="0" borderId="1" xfId="0" applyNumberFormat="1" applyFont="1" applyBorder="1" applyAlignment="1">
      <alignment wrapText="1"/>
    </xf>
    <xf numFmtId="1" fontId="2" fillId="0" borderId="1" xfId="0" applyNumberFormat="1" applyFont="1" applyBorder="1" applyAlignment="1">
      <alignment wrapText="1"/>
    </xf>
    <xf numFmtId="1" fontId="3" fillId="0" borderId="1" xfId="0" applyNumberFormat="1" applyFont="1" applyBorder="1" applyAlignment="1">
      <alignment wrapText="1"/>
    </xf>
    <xf numFmtId="1" fontId="3" fillId="0" borderId="1" xfId="0" applyNumberFormat="1" applyFont="1" applyBorder="1" applyAlignment="1">
      <alignment horizontal="left" wrapText="1"/>
    </xf>
    <xf numFmtId="1" fontId="3" fillId="0" borderId="1" xfId="0" applyNumberFormat="1" applyFont="1" applyBorder="1" applyAlignment="1">
      <alignment wrapText="1"/>
    </xf>
    <xf numFmtId="1" fontId="264" fillId="0" borderId="1" xfId="0" applyNumberFormat="1" applyFont="1" applyBorder="1" applyAlignment="1">
      <alignment wrapText="1"/>
    </xf>
    <xf numFmtId="1" fontId="6" fillId="0" borderId="1" xfId="0" applyNumberFormat="1" applyFont="1" applyBorder="1" applyAlignment="1">
      <alignment wrapText="1"/>
    </xf>
    <xf numFmtId="1" fontId="265" fillId="0" borderId="1" xfId="0" applyNumberFormat="1" applyFont="1" applyBorder="1" applyAlignment="1">
      <alignment wrapText="1"/>
    </xf>
    <xf numFmtId="14" fontId="3" fillId="0" borderId="1" xfId="0" applyNumberFormat="1" applyFont="1" applyBorder="1" applyAlignment="1">
      <alignment wrapText="1"/>
    </xf>
    <xf numFmtId="0" fontId="3" fillId="0" borderId="1" xfId="0" applyFont="1" applyBorder="1" applyAlignment="1">
      <alignment horizontal="left" wrapText="1"/>
    </xf>
    <xf numFmtId="0" fontId="3" fillId="0" borderId="1" xfId="0" applyFont="1" applyBorder="1" applyAlignment="1">
      <alignment horizontal="left" wrapText="1"/>
    </xf>
    <xf numFmtId="164" fontId="3" fillId="0" borderId="1" xfId="0" applyNumberFormat="1" applyFont="1" applyBorder="1" applyAlignment="1">
      <alignment horizontal="left" wrapText="1"/>
    </xf>
    <xf numFmtId="0" fontId="3" fillId="0" borderId="1" xfId="0" applyFont="1" applyBorder="1" applyAlignment="1">
      <alignment horizontal="left" wrapText="1"/>
    </xf>
    <xf numFmtId="0" fontId="3" fillId="0" borderId="0" xfId="0" applyFont="1" applyAlignment="1">
      <alignment horizontal="left" wrapText="1"/>
    </xf>
    <xf numFmtId="1" fontId="3" fillId="0" borderId="1" xfId="0" applyNumberFormat="1" applyFont="1" applyBorder="1" applyAlignment="1">
      <alignment horizontal="left" wrapText="1"/>
    </xf>
    <xf numFmtId="1" fontId="266" fillId="0" borderId="1" xfId="0" applyNumberFormat="1" applyFont="1" applyBorder="1" applyAlignment="1">
      <alignment wrapText="1"/>
    </xf>
    <xf numFmtId="14" fontId="3" fillId="0" borderId="1" xfId="0" applyNumberFormat="1" applyFont="1" applyBorder="1" applyAlignment="1">
      <alignment wrapText="1"/>
    </xf>
    <xf numFmtId="0" fontId="3" fillId="0" borderId="0" xfId="0" applyFont="1" applyAlignment="1">
      <alignment horizontal="left" wrapText="1"/>
    </xf>
    <xf numFmtId="1" fontId="3" fillId="0" borderId="1" xfId="0" applyNumberFormat="1" applyFont="1" applyBorder="1" applyAlignment="1">
      <alignment wrapText="1"/>
    </xf>
    <xf numFmtId="1" fontId="2" fillId="3" borderId="1" xfId="0" applyNumberFormat="1" applyFont="1" applyFill="1" applyBorder="1" applyAlignment="1">
      <alignment wrapText="1"/>
    </xf>
    <xf numFmtId="1" fontId="3" fillId="3" borderId="1" xfId="0" applyNumberFormat="1" applyFont="1" applyFill="1" applyBorder="1" applyAlignment="1">
      <alignment wrapText="1"/>
    </xf>
    <xf numFmtId="1" fontId="3" fillId="3" borderId="1" xfId="0" applyNumberFormat="1" applyFont="1" applyFill="1" applyBorder="1" applyAlignment="1">
      <alignment wrapText="1"/>
    </xf>
    <xf numFmtId="1" fontId="3" fillId="3" borderId="1" xfId="0" applyNumberFormat="1" applyFont="1" applyFill="1" applyBorder="1" applyAlignment="1">
      <alignment horizontal="left" wrapText="1"/>
    </xf>
    <xf numFmtId="1" fontId="3" fillId="3" borderId="1" xfId="0" applyNumberFormat="1" applyFont="1" applyFill="1" applyBorder="1" applyAlignment="1">
      <alignment horizontal="left" wrapText="1"/>
    </xf>
    <xf numFmtId="1" fontId="6" fillId="3" borderId="1" xfId="0" applyNumberFormat="1" applyFont="1" applyFill="1" applyBorder="1" applyAlignment="1">
      <alignment wrapText="1"/>
    </xf>
    <xf numFmtId="14" fontId="3" fillId="3" borderId="1" xfId="0" applyNumberFormat="1" applyFont="1" applyFill="1" applyBorder="1" applyAlignment="1">
      <alignment wrapText="1"/>
    </xf>
    <xf numFmtId="0" fontId="3" fillId="3" borderId="1" xfId="0" applyFont="1" applyFill="1" applyBorder="1" applyAlignment="1">
      <alignment horizontal="left" wrapText="1"/>
    </xf>
    <xf numFmtId="0" fontId="3" fillId="3" borderId="0" xfId="0" applyFont="1" applyFill="1" applyAlignment="1">
      <alignment horizontal="left" wrapText="1"/>
    </xf>
    <xf numFmtId="1" fontId="267" fillId="0" borderId="1" xfId="0" applyNumberFormat="1" applyFont="1" applyBorder="1" applyAlignment="1"/>
    <xf numFmtId="1" fontId="3" fillId="5" borderId="1" xfId="0" applyNumberFormat="1" applyFont="1" applyFill="1" applyBorder="1" applyAlignment="1">
      <alignment horizontal="left"/>
    </xf>
    <xf numFmtId="1" fontId="2" fillId="5" borderId="1" xfId="0" applyNumberFormat="1" applyFont="1" applyFill="1" applyBorder="1" applyAlignment="1">
      <alignment horizontal="left"/>
    </xf>
    <xf numFmtId="1" fontId="268" fillId="0" borderId="1" xfId="0" applyNumberFormat="1" applyFont="1" applyBorder="1" applyAlignment="1"/>
    <xf numFmtId="0" fontId="269" fillId="7" borderId="1" xfId="0" applyFont="1" applyFill="1" applyBorder="1" applyAlignment="1">
      <alignment wrapText="1"/>
    </xf>
    <xf numFmtId="1" fontId="270" fillId="0" borderId="1" xfId="0" applyNumberFormat="1" applyFont="1" applyBorder="1" applyAlignment="1"/>
    <xf numFmtId="0" fontId="271" fillId="7" borderId="1" xfId="0" applyFont="1" applyFill="1" applyBorder="1" applyAlignment="1">
      <alignment wrapText="1"/>
    </xf>
    <xf numFmtId="1" fontId="2" fillId="8" borderId="1" xfId="0" applyNumberFormat="1" applyFont="1" applyFill="1" applyBorder="1" applyAlignment="1"/>
    <xf numFmtId="1" fontId="272" fillId="7" borderId="1" xfId="0" applyNumberFormat="1" applyFont="1" applyFill="1" applyBorder="1" applyAlignment="1">
      <alignment wrapText="1"/>
    </xf>
    <xf numFmtId="0" fontId="48" fillId="0" borderId="1" xfId="0" applyFont="1" applyBorder="1" applyAlignment="1"/>
    <xf numFmtId="0" fontId="48" fillId="0" borderId="1" xfId="0" applyFont="1" applyBorder="1" applyAlignment="1"/>
    <xf numFmtId="0" fontId="6" fillId="0" borderId="1" xfId="0" applyFont="1" applyBorder="1" applyAlignment="1"/>
    <xf numFmtId="0" fontId="6" fillId="0" borderId="1" xfId="0" applyFont="1" applyBorder="1" applyAlignment="1">
      <alignment horizontal="left"/>
    </xf>
    <xf numFmtId="0" fontId="6" fillId="0" borderId="1" xfId="0" applyFont="1" applyBorder="1" applyAlignment="1">
      <alignment wrapText="1"/>
    </xf>
    <xf numFmtId="14" fontId="6" fillId="0" borderId="1" xfId="0" applyNumberFormat="1" applyFont="1" applyBorder="1" applyAlignment="1"/>
    <xf numFmtId="0" fontId="3" fillId="0" borderId="0" xfId="0" applyFont="1" applyAlignment="1"/>
    <xf numFmtId="0" fontId="273" fillId="0" borderId="1" xfId="0" applyFont="1" applyBorder="1" applyAlignment="1"/>
    <xf numFmtId="0" fontId="274" fillId="0" borderId="1" xfId="0" applyFont="1" applyBorder="1" applyAlignment="1"/>
    <xf numFmtId="0" fontId="275" fillId="0" borderId="1" xfId="0" applyFont="1" applyBorder="1" applyAlignment="1"/>
    <xf numFmtId="1" fontId="52" fillId="0" borderId="1" xfId="0" applyNumberFormat="1" applyFont="1" applyBorder="1" applyAlignment="1"/>
    <xf numFmtId="1" fontId="2" fillId="10" borderId="1" xfId="0" applyNumberFormat="1" applyFont="1" applyFill="1" applyBorder="1" applyAlignment="1">
      <alignment wrapText="1"/>
    </xf>
    <xf numFmtId="1" fontId="2" fillId="0" borderId="1" xfId="0" applyNumberFormat="1" applyFont="1" applyBorder="1" applyAlignment="1">
      <alignment horizontal="left"/>
    </xf>
    <xf numFmtId="1" fontId="276" fillId="0" borderId="1" xfId="0" applyNumberFormat="1" applyFont="1" applyBorder="1" applyAlignment="1">
      <alignment wrapText="1"/>
    </xf>
    <xf numFmtId="1" fontId="3" fillId="5" borderId="1" xfId="0" applyNumberFormat="1" applyFont="1" applyFill="1" applyBorder="1" applyAlignment="1">
      <alignment horizontal="left"/>
    </xf>
    <xf numFmtId="1" fontId="277" fillId="0" borderId="1" xfId="0" applyNumberFormat="1" applyFont="1" applyBorder="1" applyAlignment="1"/>
    <xf numFmtId="1" fontId="42" fillId="0" borderId="1" xfId="0" applyNumberFormat="1" applyFont="1" applyBorder="1" applyAlignment="1"/>
    <xf numFmtId="1" fontId="48" fillId="0" borderId="1" xfId="0" applyNumberFormat="1" applyFont="1" applyBorder="1" applyAlignment="1"/>
    <xf numFmtId="1" fontId="6" fillId="0" borderId="1" xfId="0" applyNumberFormat="1" applyFont="1" applyBorder="1" applyAlignment="1"/>
    <xf numFmtId="1" fontId="6" fillId="0" borderId="1" xfId="0" applyNumberFormat="1" applyFont="1" applyBorder="1" applyAlignment="1"/>
    <xf numFmtId="1" fontId="6" fillId="0" borderId="1" xfId="0" applyNumberFormat="1" applyFont="1" applyBorder="1" applyAlignment="1">
      <alignment wrapText="1"/>
    </xf>
    <xf numFmtId="1" fontId="6" fillId="0" borderId="1" xfId="0" applyNumberFormat="1" applyFont="1" applyBorder="1" applyAlignment="1">
      <alignment wrapText="1"/>
    </xf>
    <xf numFmtId="0" fontId="3" fillId="0" borderId="1" xfId="0" applyFont="1" applyBorder="1" applyAlignment="1"/>
    <xf numFmtId="0" fontId="3" fillId="0" borderId="0" xfId="0" applyFont="1" applyAlignment="1"/>
    <xf numFmtId="1" fontId="278" fillId="0" borderId="1" xfId="0" applyNumberFormat="1" applyFont="1" applyBorder="1" applyAlignment="1"/>
    <xf numFmtId="1" fontId="279" fillId="0" borderId="1" xfId="0" applyNumberFormat="1" applyFont="1" applyBorder="1" applyAlignment="1">
      <alignment wrapText="1"/>
    </xf>
    <xf numFmtId="0" fontId="42" fillId="0" borderId="1" xfId="0" applyFont="1" applyBorder="1"/>
    <xf numFmtId="1" fontId="280" fillId="0" borderId="1" xfId="0" applyNumberFormat="1" applyFont="1" applyBorder="1" applyAlignment="1">
      <alignment wrapText="1"/>
    </xf>
    <xf numFmtId="0" fontId="42" fillId="0" borderId="1" xfId="0" applyFont="1" applyBorder="1" applyAlignment="1"/>
    <xf numFmtId="1" fontId="281" fillId="0" borderId="1" xfId="0" applyNumberFormat="1" applyFont="1" applyBorder="1" applyAlignment="1">
      <alignment wrapText="1"/>
    </xf>
    <xf numFmtId="1" fontId="282" fillId="0" borderId="1" xfId="0" applyNumberFormat="1" applyFont="1" applyBorder="1" applyAlignment="1">
      <alignment wrapText="1"/>
    </xf>
    <xf numFmtId="1" fontId="2" fillId="0" borderId="1" xfId="0" applyNumberFormat="1" applyFont="1" applyBorder="1" applyAlignment="1">
      <alignment wrapText="1"/>
    </xf>
    <xf numFmtId="1" fontId="2" fillId="8" borderId="1" xfId="0" applyNumberFormat="1" applyFont="1" applyFill="1" applyBorder="1" applyAlignment="1">
      <alignment wrapText="1"/>
    </xf>
    <xf numFmtId="1" fontId="2" fillId="8" borderId="1" xfId="0" applyNumberFormat="1" applyFont="1" applyFill="1" applyBorder="1" applyAlignment="1">
      <alignment horizontal="right" wrapText="1"/>
    </xf>
    <xf numFmtId="1" fontId="3" fillId="0" borderId="1" xfId="0" applyNumberFormat="1" applyFont="1" applyBorder="1" applyAlignment="1">
      <alignment wrapText="1"/>
    </xf>
    <xf numFmtId="1" fontId="283" fillId="0" borderId="1" xfId="0" applyNumberFormat="1" applyFont="1" applyBorder="1" applyAlignment="1"/>
    <xf numFmtId="1" fontId="284" fillId="12" borderId="1" xfId="0" applyNumberFormat="1" applyFont="1" applyFill="1" applyBorder="1" applyAlignment="1">
      <alignment wrapText="1"/>
    </xf>
    <xf numFmtId="1" fontId="3" fillId="12" borderId="1" xfId="0" applyNumberFormat="1" applyFont="1" applyFill="1" applyBorder="1" applyAlignment="1">
      <alignment wrapText="1"/>
    </xf>
    <xf numFmtId="1" fontId="3" fillId="0" borderId="1" xfId="0" applyNumberFormat="1" applyFont="1" applyBorder="1" applyAlignment="1">
      <alignment wrapText="1"/>
    </xf>
    <xf numFmtId="1" fontId="285" fillId="0" borderId="1" xfId="0" applyNumberFormat="1" applyFont="1" applyBorder="1" applyAlignment="1">
      <alignment wrapText="1"/>
    </xf>
    <xf numFmtId="1" fontId="3" fillId="0" borderId="1" xfId="0" applyNumberFormat="1" applyFont="1" applyBorder="1" applyAlignment="1">
      <alignment horizontal="right" wrapText="1"/>
    </xf>
    <xf numFmtId="1" fontId="286" fillId="0" borderId="1" xfId="0" applyNumberFormat="1" applyFont="1" applyBorder="1" applyAlignment="1">
      <alignment wrapText="1"/>
    </xf>
    <xf numFmtId="1" fontId="287" fillId="0" borderId="1" xfId="0" applyNumberFormat="1" applyFont="1" applyBorder="1" applyAlignment="1">
      <alignment wrapText="1"/>
    </xf>
    <xf numFmtId="14" fontId="6" fillId="0" borderId="1" xfId="0" applyNumberFormat="1" applyFont="1" applyBorder="1" applyAlignment="1"/>
    <xf numFmtId="0" fontId="48" fillId="0" borderId="1" xfId="0" applyFont="1" applyBorder="1" applyAlignment="1"/>
    <xf numFmtId="0" fontId="6" fillId="0" borderId="1" xfId="0" applyFont="1" applyBorder="1" applyAlignment="1">
      <alignment horizontal="left"/>
    </xf>
    <xf numFmtId="0" fontId="6" fillId="0" borderId="1" xfId="0" applyFont="1" applyBorder="1" applyAlignment="1"/>
    <xf numFmtId="0" fontId="42" fillId="0" borderId="1" xfId="0" applyFont="1" applyBorder="1" applyAlignment="1"/>
    <xf numFmtId="14" fontId="6" fillId="0" borderId="1" xfId="0" applyNumberFormat="1" applyFont="1" applyBorder="1" applyAlignment="1"/>
    <xf numFmtId="0" fontId="3" fillId="0" borderId="1" xfId="0" applyFont="1" applyBorder="1" applyAlignment="1"/>
    <xf numFmtId="0" fontId="3" fillId="0" borderId="1" xfId="0" applyFont="1" applyBorder="1" applyAlignment="1"/>
    <xf numFmtId="0" fontId="3" fillId="0" borderId="1" xfId="0" applyFont="1" applyBorder="1" applyAlignment="1">
      <alignment wrapText="1"/>
    </xf>
    <xf numFmtId="14" fontId="3" fillId="0" borderId="1" xfId="0" applyNumberFormat="1" applyFont="1" applyBorder="1" applyAlignment="1"/>
    <xf numFmtId="1" fontId="2" fillId="0" borderId="1" xfId="0" applyNumberFormat="1" applyFont="1" applyBorder="1" applyAlignment="1">
      <alignment wrapText="1"/>
    </xf>
    <xf numFmtId="1" fontId="2" fillId="8" borderId="1" xfId="0" applyNumberFormat="1" applyFont="1" applyFill="1" applyBorder="1" applyAlignment="1">
      <alignment wrapText="1"/>
    </xf>
    <xf numFmtId="1" fontId="288" fillId="0" borderId="1" xfId="0" applyNumberFormat="1" applyFont="1" applyBorder="1" applyAlignment="1"/>
    <xf numFmtId="0" fontId="3" fillId="0" borderId="1" xfId="0" applyFont="1" applyBorder="1" applyAlignment="1"/>
    <xf numFmtId="0" fontId="6" fillId="0" borderId="1" xfId="0" applyFont="1" applyBorder="1" applyAlignment="1"/>
    <xf numFmtId="1" fontId="2" fillId="8" borderId="1" xfId="0" applyNumberFormat="1" applyFont="1" applyFill="1" applyBorder="1" applyAlignment="1"/>
    <xf numFmtId="1" fontId="3" fillId="5" borderId="1" xfId="0" applyNumberFormat="1" applyFont="1" applyFill="1" applyBorder="1" applyAlignment="1"/>
    <xf numFmtId="1" fontId="289" fillId="0" borderId="1" xfId="0" applyNumberFormat="1" applyFont="1" applyBorder="1" applyAlignment="1"/>
    <xf numFmtId="1" fontId="42" fillId="0" borderId="1" xfId="0" applyNumberFormat="1" applyFont="1" applyBorder="1" applyAlignment="1"/>
    <xf numFmtId="1" fontId="52" fillId="0" borderId="1" xfId="0" applyNumberFormat="1" applyFont="1" applyBorder="1" applyAlignment="1"/>
    <xf numFmtId="1" fontId="290" fillId="0" borderId="1" xfId="0" applyNumberFormat="1" applyFont="1" applyBorder="1" applyAlignment="1"/>
    <xf numFmtId="14" fontId="6" fillId="0" borderId="1" xfId="0" applyNumberFormat="1" applyFont="1" applyBorder="1" applyAlignment="1">
      <alignment wrapText="1"/>
    </xf>
    <xf numFmtId="0" fontId="3" fillId="0" borderId="1" xfId="0" applyFont="1" applyBorder="1" applyAlignment="1">
      <alignment wrapText="1"/>
    </xf>
    <xf numFmtId="0" fontId="3" fillId="0" borderId="0" xfId="0" applyFont="1" applyAlignment="1">
      <alignment wrapText="1"/>
    </xf>
    <xf numFmtId="1" fontId="3" fillId="0" borderId="1" xfId="0" applyNumberFormat="1" applyFont="1" applyBorder="1" applyAlignment="1"/>
    <xf numFmtId="1" fontId="2" fillId="8" borderId="1" xfId="0" applyNumberFormat="1" applyFont="1" applyFill="1" applyBorder="1" applyAlignment="1">
      <alignment wrapText="1"/>
    </xf>
    <xf numFmtId="0" fontId="291" fillId="0" borderId="1" xfId="0" applyFont="1" applyBorder="1" applyAlignment="1">
      <alignment wrapText="1"/>
    </xf>
    <xf numFmtId="0" fontId="292" fillId="0" borderId="1" xfId="0" applyFont="1" applyBorder="1" applyAlignment="1">
      <alignment wrapText="1"/>
    </xf>
    <xf numFmtId="1" fontId="3" fillId="0" borderId="1" xfId="0" applyNumberFormat="1" applyFont="1" applyBorder="1" applyAlignment="1">
      <alignment horizontal="left"/>
    </xf>
    <xf numFmtId="0" fontId="293" fillId="0" borderId="1" xfId="0" applyFont="1" applyBorder="1" applyAlignment="1">
      <alignment wrapText="1"/>
    </xf>
    <xf numFmtId="1" fontId="3" fillId="0" borderId="1" xfId="0" applyNumberFormat="1" applyFont="1" applyBorder="1" applyAlignment="1">
      <alignment horizontal="left" wrapText="1"/>
    </xf>
    <xf numFmtId="0" fontId="6" fillId="0" borderId="1" xfId="0" applyFont="1" applyBorder="1" applyAlignment="1">
      <alignment wrapText="1"/>
    </xf>
    <xf numFmtId="14" fontId="3" fillId="0" borderId="1" xfId="0" applyNumberFormat="1" applyFont="1" applyBorder="1" applyAlignment="1">
      <alignment wrapText="1"/>
    </xf>
    <xf numFmtId="0" fontId="3" fillId="0" borderId="1" xfId="0" applyFont="1" applyBorder="1" applyAlignment="1">
      <alignment wrapText="1"/>
    </xf>
    <xf numFmtId="0" fontId="3" fillId="0" borderId="0" xfId="0" applyFont="1" applyAlignment="1">
      <alignment wrapText="1"/>
    </xf>
    <xf numFmtId="0" fontId="294" fillId="0" borderId="1" xfId="0" applyFont="1" applyBorder="1" applyAlignment="1"/>
    <xf numFmtId="0" fontId="3" fillId="0" borderId="1" xfId="0" applyFont="1" applyBorder="1" applyAlignment="1">
      <alignment horizontal="left" wrapText="1"/>
    </xf>
    <xf numFmtId="0" fontId="295" fillId="0" borderId="1" xfId="0" applyFont="1" applyBorder="1" applyAlignment="1">
      <alignment horizontal="left" wrapText="1"/>
    </xf>
    <xf numFmtId="0" fontId="3" fillId="0" borderId="1" xfId="0" applyFont="1" applyBorder="1" applyAlignment="1">
      <alignment horizontal="left" wrapText="1"/>
    </xf>
    <xf numFmtId="14" fontId="42" fillId="0" borderId="1" xfId="0" applyNumberFormat="1" applyFont="1" applyBorder="1" applyAlignment="1"/>
    <xf numFmtId="1" fontId="296" fillId="5" borderId="1" xfId="0" applyNumberFormat="1" applyFont="1" applyFill="1" applyBorder="1" applyAlignment="1">
      <alignment horizontal="left"/>
    </xf>
    <xf numFmtId="1" fontId="3" fillId="0" borderId="1" xfId="0" applyNumberFormat="1" applyFont="1" applyBorder="1" applyAlignment="1">
      <alignment wrapText="1"/>
    </xf>
    <xf numFmtId="0" fontId="297" fillId="0" borderId="1" xfId="0" applyFont="1" applyBorder="1" applyAlignment="1"/>
    <xf numFmtId="1" fontId="298" fillId="0" borderId="1" xfId="0" applyNumberFormat="1" applyFont="1" applyBorder="1" applyAlignment="1">
      <alignment wrapText="1"/>
    </xf>
    <xf numFmtId="0" fontId="299" fillId="0" borderId="1" xfId="0" applyFont="1" applyBorder="1" applyAlignment="1">
      <alignment wrapText="1"/>
    </xf>
    <xf numFmtId="0" fontId="300" fillId="0" borderId="1" xfId="0" applyFont="1" applyBorder="1" applyAlignment="1"/>
    <xf numFmtId="0" fontId="301" fillId="0" borderId="1" xfId="0" applyFont="1" applyBorder="1" applyAlignment="1">
      <alignment wrapText="1"/>
    </xf>
    <xf numFmtId="1" fontId="302" fillId="0" borderId="1" xfId="0" applyNumberFormat="1" applyFont="1" applyBorder="1" applyAlignment="1">
      <alignment wrapText="1"/>
    </xf>
    <xf numFmtId="0" fontId="303" fillId="0" borderId="1" xfId="0" applyFont="1" applyBorder="1" applyAlignment="1">
      <alignment horizontal="left" wrapText="1"/>
    </xf>
    <xf numFmtId="14" fontId="3" fillId="0" borderId="1" xfId="0" applyNumberFormat="1" applyFont="1" applyBorder="1" applyAlignment="1">
      <alignment horizontal="left" wrapText="1"/>
    </xf>
    <xf numFmtId="0" fontId="3" fillId="0" borderId="1" xfId="0" applyFont="1" applyBorder="1" applyAlignment="1">
      <alignment wrapText="1"/>
    </xf>
    <xf numFmtId="0" fontId="3" fillId="0" borderId="0" xfId="0" applyFont="1" applyAlignment="1">
      <alignment wrapText="1"/>
    </xf>
    <xf numFmtId="0" fontId="3" fillId="0" borderId="1" xfId="0" applyFont="1" applyBorder="1" applyAlignment="1">
      <alignment horizontal="left"/>
    </xf>
    <xf numFmtId="0" fontId="3" fillId="0" borderId="1" xfId="0" applyFont="1" applyBorder="1" applyAlignment="1">
      <alignment horizontal="left"/>
    </xf>
    <xf numFmtId="0" fontId="3" fillId="0" borderId="0" xfId="0" applyFont="1" applyAlignment="1"/>
    <xf numFmtId="1" fontId="3" fillId="3" borderId="1" xfId="0" applyNumberFormat="1" applyFont="1" applyFill="1" applyBorder="1" applyAlignment="1">
      <alignment wrapText="1"/>
    </xf>
    <xf numFmtId="1" fontId="3" fillId="0" borderId="1" xfId="0" applyNumberFormat="1" applyFont="1" applyBorder="1" applyAlignment="1">
      <alignment horizontal="left"/>
    </xf>
    <xf numFmtId="1" fontId="304" fillId="0" borderId="1" xfId="0" applyNumberFormat="1" applyFont="1" applyBorder="1" applyAlignment="1">
      <alignment horizontal="left"/>
    </xf>
    <xf numFmtId="1" fontId="305" fillId="0" borderId="1" xfId="0" applyNumberFormat="1" applyFont="1" applyBorder="1" applyAlignment="1">
      <alignment wrapText="1"/>
    </xf>
    <xf numFmtId="0" fontId="3" fillId="0" borderId="1" xfId="0" applyFont="1" applyBorder="1" applyAlignment="1"/>
    <xf numFmtId="0" fontId="3" fillId="0" borderId="0" xfId="0" applyFont="1" applyAlignment="1"/>
    <xf numFmtId="1" fontId="2" fillId="9" borderId="1" xfId="0" applyNumberFormat="1" applyFont="1" applyFill="1" applyBorder="1" applyAlignment="1">
      <alignment wrapText="1"/>
    </xf>
    <xf numFmtId="1" fontId="3" fillId="9" borderId="1" xfId="0" applyNumberFormat="1" applyFont="1" applyFill="1" applyBorder="1" applyAlignment="1">
      <alignment wrapText="1"/>
    </xf>
    <xf numFmtId="1" fontId="306" fillId="9" borderId="1" xfId="0" applyNumberFormat="1" applyFont="1" applyFill="1" applyBorder="1" applyAlignment="1">
      <alignment wrapText="1"/>
    </xf>
    <xf numFmtId="1" fontId="307" fillId="9" borderId="1" xfId="0" applyNumberFormat="1" applyFont="1" applyFill="1" applyBorder="1" applyAlignment="1">
      <alignment wrapText="1"/>
    </xf>
    <xf numFmtId="1" fontId="3" fillId="9" borderId="1" xfId="0" applyNumberFormat="1" applyFont="1" applyFill="1" applyBorder="1" applyAlignment="1">
      <alignment horizontal="left" wrapText="1"/>
    </xf>
    <xf numFmtId="1" fontId="3" fillId="9" borderId="1" xfId="0" applyNumberFormat="1" applyFont="1" applyFill="1" applyBorder="1" applyAlignment="1">
      <alignment wrapText="1"/>
    </xf>
    <xf numFmtId="0" fontId="3" fillId="9" borderId="1" xfId="0" applyFont="1" applyFill="1" applyBorder="1" applyAlignment="1">
      <alignment horizontal="left" wrapText="1"/>
    </xf>
    <xf numFmtId="0" fontId="308" fillId="9" borderId="1" xfId="0" applyFont="1" applyFill="1" applyBorder="1" applyAlignment="1">
      <alignment horizontal="left" wrapText="1"/>
    </xf>
    <xf numFmtId="0" fontId="309" fillId="9" borderId="1" xfId="0" applyFont="1" applyFill="1" applyBorder="1" applyAlignment="1">
      <alignment horizontal="left" wrapText="1"/>
    </xf>
    <xf numFmtId="1" fontId="6" fillId="9" borderId="1" xfId="0" applyNumberFormat="1" applyFont="1" applyFill="1" applyBorder="1" applyAlignment="1">
      <alignment wrapText="1"/>
    </xf>
    <xf numFmtId="14" fontId="3" fillId="0" borderId="1" xfId="0" applyNumberFormat="1" applyFont="1" applyBorder="1" applyAlignment="1">
      <alignment wrapText="1"/>
    </xf>
    <xf numFmtId="0" fontId="3" fillId="9" borderId="1" xfId="0" applyFont="1" applyFill="1" applyBorder="1" applyAlignment="1">
      <alignment wrapText="1"/>
    </xf>
    <xf numFmtId="0" fontId="3" fillId="9" borderId="0" xfId="0" applyFont="1" applyFill="1" applyAlignment="1">
      <alignment wrapText="1"/>
    </xf>
    <xf numFmtId="1" fontId="3" fillId="9" borderId="1" xfId="0" applyNumberFormat="1" applyFont="1" applyFill="1" applyBorder="1" applyAlignment="1">
      <alignment horizontal="left" wrapText="1"/>
    </xf>
    <xf numFmtId="1" fontId="310" fillId="9" borderId="1" xfId="0" applyNumberFormat="1" applyFont="1" applyFill="1" applyBorder="1" applyAlignment="1">
      <alignment wrapText="1"/>
    </xf>
    <xf numFmtId="0" fontId="311" fillId="9" borderId="1" xfId="0" applyFont="1" applyFill="1" applyBorder="1" applyAlignment="1">
      <alignment wrapText="1"/>
    </xf>
    <xf numFmtId="14" fontId="6" fillId="9" borderId="1" xfId="0" applyNumberFormat="1" applyFont="1" applyFill="1" applyBorder="1" applyAlignment="1">
      <alignment wrapText="1"/>
    </xf>
    <xf numFmtId="0" fontId="3" fillId="9" borderId="1" xfId="0" applyFont="1" applyFill="1" applyBorder="1" applyAlignment="1">
      <alignment wrapText="1"/>
    </xf>
    <xf numFmtId="0" fontId="3" fillId="9" borderId="0" xfId="0" applyFont="1" applyFill="1" applyAlignment="1">
      <alignment wrapText="1"/>
    </xf>
    <xf numFmtId="1" fontId="3" fillId="4" borderId="1" xfId="0" applyNumberFormat="1" applyFont="1" applyFill="1" applyBorder="1" applyAlignment="1">
      <alignment wrapText="1"/>
    </xf>
    <xf numFmtId="1" fontId="3" fillId="4" borderId="1" xfId="0" applyNumberFormat="1" applyFont="1" applyFill="1" applyBorder="1" applyAlignment="1">
      <alignment horizontal="left" wrapText="1"/>
    </xf>
    <xf numFmtId="1" fontId="3" fillId="4" borderId="1" xfId="0" applyNumberFormat="1" applyFont="1" applyFill="1" applyBorder="1" applyAlignment="1">
      <alignment wrapText="1"/>
    </xf>
    <xf numFmtId="0" fontId="312" fillId="4" borderId="1" xfId="0" applyFont="1" applyFill="1" applyBorder="1" applyAlignment="1">
      <alignment horizontal="left" wrapText="1"/>
    </xf>
    <xf numFmtId="0" fontId="3" fillId="4" borderId="1" xfId="0" applyFont="1" applyFill="1" applyBorder="1" applyAlignment="1">
      <alignment horizontal="left" wrapText="1"/>
    </xf>
    <xf numFmtId="0" fontId="313" fillId="3" borderId="1" xfId="0" applyFont="1" applyFill="1" applyBorder="1" applyAlignment="1">
      <alignment horizontal="left" wrapText="1"/>
    </xf>
    <xf numFmtId="14" fontId="6" fillId="4" borderId="1" xfId="0" applyNumberFormat="1" applyFont="1" applyFill="1" applyBorder="1" applyAlignment="1">
      <alignment wrapText="1"/>
    </xf>
    <xf numFmtId="0" fontId="3" fillId="4" borderId="1" xfId="0" applyFont="1" applyFill="1" applyBorder="1" applyAlignment="1">
      <alignment wrapText="1"/>
    </xf>
    <xf numFmtId="0" fontId="3" fillId="4" borderId="0" xfId="0" applyFont="1" applyFill="1" applyAlignment="1">
      <alignment wrapText="1"/>
    </xf>
    <xf numFmtId="1" fontId="2" fillId="13" borderId="1" xfId="0" applyNumberFormat="1" applyFont="1" applyFill="1" applyBorder="1" applyAlignment="1">
      <alignment wrapText="1"/>
    </xf>
    <xf numFmtId="1" fontId="2" fillId="13" borderId="1" xfId="0" applyNumberFormat="1" applyFont="1" applyFill="1" applyBorder="1" applyAlignment="1">
      <alignment horizontal="left" wrapText="1"/>
    </xf>
    <xf numFmtId="1" fontId="3" fillId="13" borderId="1" xfId="0" applyNumberFormat="1" applyFont="1" applyFill="1" applyBorder="1" applyAlignment="1">
      <alignment wrapText="1"/>
    </xf>
    <xf numFmtId="1" fontId="314" fillId="4" borderId="1" xfId="0" applyNumberFormat="1" applyFont="1" applyFill="1" applyBorder="1" applyAlignment="1">
      <alignment wrapText="1"/>
    </xf>
    <xf numFmtId="1" fontId="3" fillId="12" borderId="1" xfId="0" applyNumberFormat="1" applyFont="1" applyFill="1" applyBorder="1" applyAlignment="1">
      <alignment wrapText="1"/>
    </xf>
    <xf numFmtId="1" fontId="315" fillId="12" borderId="1" xfId="0" applyNumberFormat="1" applyFont="1" applyFill="1" applyBorder="1" applyAlignment="1">
      <alignment wrapText="1"/>
    </xf>
    <xf numFmtId="0" fontId="6" fillId="4" borderId="1" xfId="0" applyFont="1" applyFill="1" applyBorder="1" applyAlignment="1">
      <alignment wrapText="1"/>
    </xf>
    <xf numFmtId="0" fontId="3" fillId="4" borderId="1" xfId="0" applyFont="1" applyFill="1" applyBorder="1" applyAlignment="1">
      <alignment horizontal="left" wrapText="1"/>
    </xf>
    <xf numFmtId="0" fontId="3" fillId="4" borderId="1" xfId="0" applyFont="1" applyFill="1" applyBorder="1" applyAlignment="1">
      <alignment wrapText="1"/>
    </xf>
    <xf numFmtId="0" fontId="3" fillId="4" borderId="0" xfId="0" applyFont="1" applyFill="1" applyAlignment="1">
      <alignment wrapText="1"/>
    </xf>
    <xf numFmtId="1" fontId="2" fillId="8" borderId="1" xfId="0" applyNumberFormat="1" applyFont="1" applyFill="1" applyBorder="1" applyAlignment="1">
      <alignment wrapText="1"/>
    </xf>
    <xf numFmtId="1" fontId="2" fillId="8" borderId="1" xfId="0" applyNumberFormat="1" applyFont="1" applyFill="1" applyBorder="1" applyAlignment="1">
      <alignment horizontal="left" wrapText="1"/>
    </xf>
    <xf numFmtId="1" fontId="3" fillId="8" borderId="1" xfId="0" applyNumberFormat="1" applyFont="1" applyFill="1" applyBorder="1" applyAlignment="1">
      <alignment wrapText="1"/>
    </xf>
    <xf numFmtId="1" fontId="3" fillId="8" borderId="1" xfId="0" applyNumberFormat="1" applyFont="1" applyFill="1" applyBorder="1" applyAlignment="1">
      <alignment wrapText="1"/>
    </xf>
    <xf numFmtId="1" fontId="3" fillId="8" borderId="1" xfId="0" applyNumberFormat="1" applyFont="1" applyFill="1" applyBorder="1" applyAlignment="1">
      <alignment wrapText="1"/>
    </xf>
    <xf numFmtId="1" fontId="316" fillId="8" borderId="1" xfId="0" applyNumberFormat="1" applyFont="1" applyFill="1" applyBorder="1" applyAlignment="1">
      <alignment wrapText="1"/>
    </xf>
    <xf numFmtId="1" fontId="3" fillId="8" borderId="1" xfId="0" applyNumberFormat="1" applyFont="1" applyFill="1" applyBorder="1" applyAlignment="1">
      <alignment horizontal="left" wrapText="1"/>
    </xf>
    <xf numFmtId="0" fontId="317" fillId="8" borderId="1" xfId="0" applyFont="1" applyFill="1" applyBorder="1" applyAlignment="1">
      <alignment horizontal="left" wrapText="1"/>
    </xf>
    <xf numFmtId="0" fontId="3" fillId="8" borderId="1" xfId="0" applyFont="1" applyFill="1" applyBorder="1" applyAlignment="1">
      <alignment horizontal="left" wrapText="1"/>
    </xf>
    <xf numFmtId="0" fontId="3" fillId="8" borderId="1" xfId="0" applyFont="1" applyFill="1" applyBorder="1" applyAlignment="1">
      <alignment horizontal="left" wrapText="1"/>
    </xf>
    <xf numFmtId="1" fontId="318" fillId="8" borderId="1" xfId="0" applyNumberFormat="1" applyFont="1" applyFill="1" applyBorder="1" applyAlignment="1">
      <alignment wrapText="1"/>
    </xf>
    <xf numFmtId="14" fontId="6" fillId="8" borderId="1" xfId="0" applyNumberFormat="1" applyFont="1" applyFill="1" applyBorder="1" applyAlignment="1">
      <alignment wrapText="1"/>
    </xf>
    <xf numFmtId="0" fontId="3" fillId="8" borderId="1" xfId="0" applyFont="1" applyFill="1" applyBorder="1" applyAlignment="1">
      <alignment wrapText="1"/>
    </xf>
    <xf numFmtId="0" fontId="3" fillId="8" borderId="0" xfId="0" applyFont="1" applyFill="1" applyAlignment="1">
      <alignment wrapText="1"/>
    </xf>
    <xf numFmtId="1" fontId="2" fillId="8" borderId="1" xfId="0" applyNumberFormat="1" applyFont="1" applyFill="1" applyBorder="1" applyAlignment="1">
      <alignment horizontal="left" wrapText="1"/>
    </xf>
    <xf numFmtId="1" fontId="319" fillId="8" borderId="1" xfId="0" applyNumberFormat="1" applyFont="1" applyFill="1" applyBorder="1" applyAlignment="1">
      <alignment wrapText="1"/>
    </xf>
    <xf numFmtId="1" fontId="320" fillId="8" borderId="1" xfId="0" applyNumberFormat="1" applyFont="1" applyFill="1" applyBorder="1" applyAlignment="1">
      <alignment horizontal="left" wrapText="1"/>
    </xf>
    <xf numFmtId="167" fontId="3" fillId="8" borderId="1" xfId="0" applyNumberFormat="1" applyFont="1" applyFill="1" applyBorder="1" applyAlignment="1">
      <alignment horizontal="left" wrapText="1"/>
    </xf>
    <xf numFmtId="1" fontId="2" fillId="0" borderId="1" xfId="0" applyNumberFormat="1" applyFont="1" applyBorder="1" applyAlignment="1">
      <alignment horizontal="left" wrapText="1"/>
    </xf>
    <xf numFmtId="1" fontId="3" fillId="13" borderId="1" xfId="0" applyNumberFormat="1" applyFont="1" applyFill="1" applyBorder="1" applyAlignment="1">
      <alignment wrapText="1"/>
    </xf>
    <xf numFmtId="1" fontId="321" fillId="4" borderId="1" xfId="0" applyNumberFormat="1" applyFont="1" applyFill="1" applyBorder="1" applyAlignment="1">
      <alignment wrapText="1"/>
    </xf>
    <xf numFmtId="1" fontId="2" fillId="3" borderId="1" xfId="0" applyNumberFormat="1" applyFont="1" applyFill="1" applyBorder="1" applyAlignment="1">
      <alignment wrapText="1"/>
    </xf>
    <xf numFmtId="1" fontId="2" fillId="3" borderId="1" xfId="0" applyNumberFormat="1" applyFont="1" applyFill="1" applyBorder="1" applyAlignment="1">
      <alignment wrapText="1"/>
    </xf>
    <xf numFmtId="1" fontId="3" fillId="3" borderId="1" xfId="0" applyNumberFormat="1" applyFont="1" applyFill="1" applyBorder="1" applyAlignment="1">
      <alignment wrapText="1"/>
    </xf>
    <xf numFmtId="1" fontId="3" fillId="3" borderId="1" xfId="0" applyNumberFormat="1" applyFont="1" applyFill="1" applyBorder="1" applyAlignment="1"/>
    <xf numFmtId="1" fontId="322" fillId="3" borderId="1" xfId="0" applyNumberFormat="1" applyFont="1" applyFill="1" applyBorder="1" applyAlignment="1">
      <alignment wrapText="1"/>
    </xf>
    <xf numFmtId="1" fontId="3" fillId="3" borderId="1" xfId="0" applyNumberFormat="1" applyFont="1" applyFill="1" applyBorder="1" applyAlignment="1">
      <alignment wrapText="1"/>
    </xf>
    <xf numFmtId="1" fontId="323" fillId="3" borderId="1" xfId="0" applyNumberFormat="1" applyFont="1" applyFill="1" applyBorder="1" applyAlignment="1">
      <alignment wrapText="1"/>
    </xf>
    <xf numFmtId="1" fontId="6" fillId="3" borderId="1" xfId="0" applyNumberFormat="1" applyFont="1" applyFill="1" applyBorder="1" applyAlignment="1">
      <alignment wrapText="1"/>
    </xf>
    <xf numFmtId="1" fontId="6" fillId="3" borderId="1" xfId="0" applyNumberFormat="1" applyFont="1" applyFill="1" applyBorder="1" applyAlignment="1"/>
    <xf numFmtId="1" fontId="6" fillId="3" borderId="1" xfId="0" applyNumberFormat="1" applyFont="1" applyFill="1" applyBorder="1" applyAlignment="1"/>
    <xf numFmtId="1" fontId="6" fillId="3" borderId="1" xfId="0" applyNumberFormat="1" applyFont="1" applyFill="1" applyBorder="1" applyAlignment="1">
      <alignment wrapText="1"/>
    </xf>
    <xf numFmtId="1" fontId="324" fillId="3" borderId="1" xfId="0" applyNumberFormat="1" applyFont="1" applyFill="1" applyBorder="1" applyAlignment="1">
      <alignment wrapText="1"/>
    </xf>
    <xf numFmtId="14" fontId="6" fillId="3" borderId="1" xfId="0" applyNumberFormat="1" applyFont="1" applyFill="1" applyBorder="1" applyAlignment="1"/>
    <xf numFmtId="0" fontId="3" fillId="3" borderId="1" xfId="0" applyFont="1" applyFill="1" applyBorder="1" applyAlignment="1"/>
    <xf numFmtId="0" fontId="3" fillId="3" borderId="0" xfId="0" applyFont="1" applyFill="1" applyAlignment="1"/>
    <xf numFmtId="1" fontId="3" fillId="12" borderId="1" xfId="0" applyNumberFormat="1" applyFont="1" applyFill="1" applyBorder="1" applyAlignment="1">
      <alignment wrapText="1"/>
    </xf>
    <xf numFmtId="1" fontId="325" fillId="12" borderId="1" xfId="0" applyNumberFormat="1" applyFont="1" applyFill="1" applyBorder="1" applyAlignment="1">
      <alignment wrapText="1"/>
    </xf>
    <xf numFmtId="1" fontId="6" fillId="4" borderId="1" xfId="0" applyNumberFormat="1" applyFont="1" applyFill="1" applyBorder="1" applyAlignment="1"/>
    <xf numFmtId="1" fontId="326" fillId="4" borderId="1" xfId="0" applyNumberFormat="1" applyFont="1" applyFill="1" applyBorder="1" applyAlignment="1"/>
    <xf numFmtId="1" fontId="327" fillId="4" borderId="1" xfId="0" applyNumberFormat="1" applyFont="1" applyFill="1" applyBorder="1" applyAlignment="1">
      <alignment wrapText="1"/>
    </xf>
    <xf numFmtId="1" fontId="6" fillId="4" borderId="1" xfId="0" applyNumberFormat="1" applyFont="1" applyFill="1" applyBorder="1" applyAlignment="1"/>
    <xf numFmtId="1" fontId="328" fillId="7" borderId="1" xfId="0" applyNumberFormat="1" applyFont="1" applyFill="1" applyBorder="1" applyAlignment="1">
      <alignment wrapText="1"/>
    </xf>
    <xf numFmtId="14" fontId="6" fillId="4" borderId="1" xfId="0" applyNumberFormat="1" applyFont="1" applyFill="1" applyBorder="1" applyAlignment="1"/>
    <xf numFmtId="0" fontId="3" fillId="4" borderId="1" xfId="0" applyFont="1" applyFill="1" applyBorder="1" applyAlignment="1"/>
    <xf numFmtId="0" fontId="3" fillId="4" borderId="0" xfId="0" applyFont="1" applyFill="1" applyAlignment="1"/>
    <xf numFmtId="1" fontId="3" fillId="0" borderId="1" xfId="0" applyNumberFormat="1" applyFont="1" applyBorder="1" applyAlignment="1"/>
    <xf numFmtId="1" fontId="329" fillId="0" borderId="1" xfId="0" applyNumberFormat="1" applyFont="1" applyBorder="1" applyAlignment="1"/>
    <xf numFmtId="0" fontId="3" fillId="0" borderId="1" xfId="0" applyFont="1" applyBorder="1" applyAlignment="1"/>
    <xf numFmtId="0" fontId="3" fillId="0" borderId="0" xfId="0" applyFont="1" applyAlignment="1"/>
    <xf numFmtId="0" fontId="6" fillId="0" borderId="1" xfId="0" applyFont="1" applyBorder="1" applyAlignment="1">
      <alignment wrapText="1"/>
    </xf>
    <xf numFmtId="1" fontId="330" fillId="0" borderId="1" xfId="0" applyNumberFormat="1" applyFont="1" applyBorder="1" applyAlignment="1"/>
    <xf numFmtId="1" fontId="6" fillId="0" borderId="1" xfId="0" applyNumberFormat="1" applyFont="1" applyBorder="1" applyAlignment="1"/>
    <xf numFmtId="1" fontId="331" fillId="0" borderId="1" xfId="0" applyNumberFormat="1" applyFont="1" applyBorder="1" applyAlignment="1"/>
    <xf numFmtId="1" fontId="6" fillId="0" borderId="1" xfId="0" applyNumberFormat="1" applyFont="1" applyBorder="1" applyAlignment="1">
      <alignment horizontal="left"/>
    </xf>
    <xf numFmtId="0" fontId="6" fillId="0" borderId="1" xfId="0" applyFont="1" applyBorder="1" applyAlignment="1">
      <alignment wrapText="1"/>
    </xf>
    <xf numFmtId="0" fontId="3" fillId="0" borderId="1" xfId="0" applyFont="1" applyBorder="1" applyAlignment="1"/>
    <xf numFmtId="1" fontId="42" fillId="0" borderId="1" xfId="0" applyNumberFormat="1" applyFont="1" applyBorder="1" applyAlignment="1">
      <alignment wrapText="1"/>
    </xf>
    <xf numFmtId="1" fontId="332" fillId="0" borderId="1" xfId="0" applyNumberFormat="1" applyFont="1" applyBorder="1" applyAlignment="1"/>
    <xf numFmtId="1" fontId="6" fillId="0" borderId="1" xfId="0" applyNumberFormat="1" applyFont="1" applyBorder="1" applyAlignment="1">
      <alignment horizontal="left" wrapText="1"/>
    </xf>
    <xf numFmtId="0" fontId="333" fillId="9" borderId="1" xfId="0" applyFont="1" applyFill="1" applyBorder="1" applyAlignment="1">
      <alignment wrapText="1"/>
    </xf>
    <xf numFmtId="1" fontId="2" fillId="9" borderId="1" xfId="0" applyNumberFormat="1" applyFont="1" applyFill="1" applyBorder="1" applyAlignment="1">
      <alignment wrapText="1"/>
    </xf>
    <xf numFmtId="1" fontId="2" fillId="9" borderId="1" xfId="0" applyNumberFormat="1" applyFont="1" applyFill="1" applyBorder="1" applyAlignment="1">
      <alignment wrapText="1"/>
    </xf>
    <xf numFmtId="1" fontId="3" fillId="9" borderId="1" xfId="0" applyNumberFormat="1" applyFont="1" applyFill="1" applyBorder="1" applyAlignment="1">
      <alignment wrapText="1"/>
    </xf>
    <xf numFmtId="1" fontId="3" fillId="9" borderId="1" xfId="0" applyNumberFormat="1" applyFont="1" applyFill="1" applyBorder="1" applyAlignment="1">
      <alignment wrapText="1"/>
    </xf>
    <xf numFmtId="1" fontId="334" fillId="9" borderId="1" xfId="0" applyNumberFormat="1" applyFont="1" applyFill="1" applyBorder="1" applyAlignment="1">
      <alignment wrapText="1"/>
    </xf>
    <xf numFmtId="1" fontId="3" fillId="9" borderId="1" xfId="0" applyNumberFormat="1" applyFont="1" applyFill="1" applyBorder="1" applyAlignment="1">
      <alignment wrapText="1"/>
    </xf>
    <xf numFmtId="1" fontId="6" fillId="9" borderId="1" xfId="0" applyNumberFormat="1" applyFont="1" applyFill="1" applyBorder="1" applyAlignment="1">
      <alignment wrapText="1"/>
    </xf>
    <xf numFmtId="1" fontId="6" fillId="9" borderId="1" xfId="0" applyNumberFormat="1" applyFont="1" applyFill="1" applyBorder="1" applyAlignment="1">
      <alignment wrapText="1"/>
    </xf>
    <xf numFmtId="1" fontId="6" fillId="9" borderId="1" xfId="0" applyNumberFormat="1" applyFont="1" applyFill="1" applyBorder="1" applyAlignment="1"/>
    <xf numFmtId="1" fontId="335" fillId="9" borderId="1" xfId="0" applyNumberFormat="1" applyFont="1" applyFill="1" applyBorder="1" applyAlignment="1">
      <alignment wrapText="1"/>
    </xf>
    <xf numFmtId="14" fontId="6" fillId="9" borderId="1" xfId="0" applyNumberFormat="1" applyFont="1" applyFill="1" applyBorder="1" applyAlignment="1">
      <alignment wrapText="1"/>
    </xf>
    <xf numFmtId="0" fontId="3" fillId="9" borderId="1" xfId="0" applyFont="1" applyFill="1" applyBorder="1" applyAlignment="1">
      <alignment wrapText="1"/>
    </xf>
    <xf numFmtId="0" fontId="3" fillId="9" borderId="0" xfId="0" applyFont="1" applyFill="1" applyAlignment="1">
      <alignment wrapText="1"/>
    </xf>
    <xf numFmtId="1" fontId="3" fillId="0" borderId="1" xfId="0" applyNumberFormat="1" applyFont="1" applyBorder="1" applyAlignment="1">
      <alignment wrapText="1"/>
    </xf>
    <xf numFmtId="1" fontId="336" fillId="0" borderId="1" xfId="0" applyNumberFormat="1" applyFont="1" applyBorder="1" applyAlignment="1">
      <alignment wrapText="1"/>
    </xf>
    <xf numFmtId="0" fontId="337" fillId="7" borderId="1" xfId="0" applyFont="1" applyFill="1" applyBorder="1" applyAlignment="1">
      <alignment horizontal="left" wrapText="1"/>
    </xf>
    <xf numFmtId="0" fontId="6" fillId="0" borderId="1" xfId="0" applyFont="1" applyBorder="1" applyAlignment="1">
      <alignment horizontal="left"/>
    </xf>
    <xf numFmtId="0" fontId="3" fillId="0" borderId="1" xfId="0" applyFont="1" applyBorder="1" applyAlignment="1">
      <alignment wrapText="1"/>
    </xf>
    <xf numFmtId="1" fontId="42" fillId="0" borderId="1" xfId="0" applyNumberFormat="1" applyFont="1" applyBorder="1" applyAlignment="1">
      <alignment wrapText="1"/>
    </xf>
    <xf numFmtId="1" fontId="338" fillId="0" borderId="1" xfId="0" applyNumberFormat="1" applyFont="1" applyBorder="1" applyAlignment="1">
      <alignment horizontal="left" wrapText="1"/>
    </xf>
    <xf numFmtId="1" fontId="332" fillId="3" borderId="1" xfId="0" applyNumberFormat="1" applyFont="1" applyFill="1" applyBorder="1" applyAlignment="1"/>
    <xf numFmtId="1" fontId="339" fillId="3" borderId="1" xfId="0" applyNumberFormat="1" applyFont="1" applyFill="1" applyBorder="1" applyAlignment="1">
      <alignment horizontal="left" wrapText="1"/>
    </xf>
    <xf numFmtId="14" fontId="6" fillId="3" borderId="1" xfId="0" applyNumberFormat="1" applyFont="1" applyFill="1" applyBorder="1" applyAlignment="1"/>
    <xf numFmtId="0" fontId="3" fillId="3" borderId="0" xfId="0" applyFont="1" applyFill="1" applyAlignment="1"/>
    <xf numFmtId="1" fontId="3" fillId="0" borderId="0" xfId="0" applyNumberFormat="1" applyFont="1" applyAlignment="1">
      <alignment wrapText="1"/>
    </xf>
    <xf numFmtId="1" fontId="3" fillId="0" borderId="0" xfId="0" applyNumberFormat="1" applyFont="1" applyAlignment="1">
      <alignment wrapText="1"/>
    </xf>
    <xf numFmtId="1" fontId="42" fillId="0" borderId="0" xfId="0" applyNumberFormat="1" applyFont="1" applyAlignment="1">
      <alignment wrapText="1"/>
    </xf>
    <xf numFmtId="14" fontId="6" fillId="0" borderId="0" xfId="0" applyNumberFormat="1" applyFont="1" applyAlignment="1">
      <alignment wrapText="1"/>
    </xf>
    <xf numFmtId="0" fontId="6" fillId="0" borderId="0" xfId="0" applyFont="1" applyAlignment="1">
      <alignment wrapText="1"/>
    </xf>
    <xf numFmtId="14" fontId="6" fillId="0" borderId="0" xfId="0" applyNumberFormat="1" applyFont="1" applyAlignment="1"/>
    <xf numFmtId="1" fontId="42" fillId="0" borderId="1" xfId="0" applyNumberFormat="1" applyFont="1" applyBorder="1"/>
    <xf numFmtId="1" fontId="340" fillId="15" borderId="1" xfId="0" applyNumberFormat="1" applyFont="1" applyFill="1" applyBorder="1" applyAlignment="1">
      <alignment horizontal="left"/>
    </xf>
    <xf numFmtId="0" fontId="3" fillId="0" borderId="1" xfId="0" applyFont="1" applyBorder="1" applyAlignment="1">
      <alignment wrapText="1"/>
    </xf>
    <xf numFmtId="1" fontId="341" fillId="0" borderId="1" xfId="0" applyNumberFormat="1" applyFont="1" applyBorder="1" applyAlignment="1">
      <alignment wrapText="1"/>
    </xf>
    <xf numFmtId="0" fontId="342" fillId="0" borderId="1" xfId="0" applyFont="1" applyBorder="1" applyAlignment="1">
      <alignment wrapText="1"/>
    </xf>
    <xf numFmtId="0" fontId="343" fillId="0" borderId="1" xfId="0" applyFont="1" applyBorder="1" applyAlignment="1">
      <alignment wrapText="1"/>
    </xf>
    <xf numFmtId="1" fontId="3" fillId="0" borderId="1" xfId="0" applyNumberFormat="1" applyFont="1" applyBorder="1" applyAlignment="1">
      <alignment horizontal="left"/>
    </xf>
    <xf numFmtId="0" fontId="6" fillId="0" borderId="1" xfId="0" applyFont="1" applyBorder="1"/>
    <xf numFmtId="0" fontId="344" fillId="0" borderId="1" xfId="0" applyFont="1" applyBorder="1" applyAlignment="1">
      <alignment horizontal="left" wrapText="1"/>
    </xf>
    <xf numFmtId="0" fontId="345" fillId="0" borderId="1" xfId="0" applyFont="1" applyBorder="1" applyAlignment="1"/>
    <xf numFmtId="1" fontId="42" fillId="0" borderId="1" xfId="0" applyNumberFormat="1" applyFont="1" applyBorder="1" applyAlignment="1"/>
    <xf numFmtId="1" fontId="56" fillId="5" borderId="1" xfId="0" applyNumberFormat="1" applyFont="1" applyFill="1" applyBorder="1" applyAlignment="1">
      <alignment horizontal="left"/>
    </xf>
    <xf numFmtId="0" fontId="11" fillId="0" borderId="1" xfId="0" applyFont="1" applyBorder="1"/>
    <xf numFmtId="0" fontId="42" fillId="0" borderId="1" xfId="0" applyFont="1" applyBorder="1" applyAlignment="1">
      <alignment wrapText="1"/>
    </xf>
    <xf numFmtId="0" fontId="346" fillId="0" borderId="1" xfId="0" applyFont="1" applyBorder="1" applyAlignment="1">
      <alignment wrapText="1"/>
    </xf>
    <xf numFmtId="0" fontId="42" fillId="0" borderId="1" xfId="0" applyFont="1" applyBorder="1"/>
    <xf numFmtId="14" fontId="3" fillId="0" borderId="1" xfId="0" applyNumberFormat="1" applyFont="1" applyBorder="1" applyAlignment="1">
      <alignment horizontal="left"/>
    </xf>
    <xf numFmtId="0" fontId="3" fillId="0" borderId="0" xfId="0" applyFont="1" applyAlignment="1">
      <alignment horizontal="left"/>
    </xf>
    <xf numFmtId="1" fontId="2" fillId="3" borderId="1" xfId="0" applyNumberFormat="1" applyFont="1" applyFill="1" applyBorder="1" applyAlignment="1">
      <alignment wrapText="1"/>
    </xf>
    <xf numFmtId="1" fontId="3" fillId="3" borderId="1" xfId="0" applyNumberFormat="1" applyFont="1" applyFill="1" applyBorder="1" applyAlignment="1">
      <alignment horizontal="left"/>
    </xf>
    <xf numFmtId="0" fontId="347" fillId="3" borderId="1" xfId="0" applyFont="1" applyFill="1" applyBorder="1" applyAlignment="1">
      <alignment wrapText="1"/>
    </xf>
    <xf numFmtId="1" fontId="3" fillId="3" borderId="1" xfId="0" applyNumberFormat="1" applyFont="1" applyFill="1" applyBorder="1" applyAlignment="1">
      <alignment horizontal="left"/>
    </xf>
    <xf numFmtId="1" fontId="348" fillId="3" borderId="1" xfId="0" applyNumberFormat="1" applyFont="1" applyFill="1" applyBorder="1" applyAlignment="1">
      <alignment wrapText="1"/>
    </xf>
    <xf numFmtId="0" fontId="42" fillId="3" borderId="1" xfId="0" applyFont="1" applyFill="1" applyBorder="1"/>
    <xf numFmtId="1" fontId="349" fillId="3" borderId="1" xfId="0" applyNumberFormat="1" applyFont="1" applyFill="1" applyBorder="1" applyAlignment="1">
      <alignment wrapText="1"/>
    </xf>
    <xf numFmtId="14" fontId="3" fillId="3" borderId="1" xfId="0" applyNumberFormat="1" applyFont="1" applyFill="1" applyBorder="1" applyAlignment="1">
      <alignment horizontal="left" wrapText="1"/>
    </xf>
    <xf numFmtId="0" fontId="3" fillId="3" borderId="1" xfId="0" applyFont="1" applyFill="1" applyBorder="1" applyAlignment="1">
      <alignment wrapText="1"/>
    </xf>
    <xf numFmtId="0" fontId="3" fillId="3" borderId="0" xfId="0" applyFont="1" applyFill="1" applyAlignment="1">
      <alignment wrapText="1"/>
    </xf>
    <xf numFmtId="1" fontId="350" fillId="0" borderId="1" xfId="0" applyNumberFormat="1" applyFont="1" applyBorder="1" applyAlignment="1"/>
    <xf numFmtId="1" fontId="2" fillId="0" borderId="0" xfId="0" applyNumberFormat="1" applyFont="1" applyAlignment="1"/>
    <xf numFmtId="0" fontId="56" fillId="14" borderId="1" xfId="0" applyFont="1" applyFill="1" applyBorder="1" applyAlignment="1">
      <alignment horizontal="left" wrapText="1"/>
    </xf>
    <xf numFmtId="1" fontId="3" fillId="12" borderId="1" xfId="0" applyNumberFormat="1" applyFont="1" applyFill="1" applyBorder="1" applyAlignment="1"/>
    <xf numFmtId="1" fontId="351" fillId="12" borderId="1" xfId="0" applyNumberFormat="1" applyFont="1" applyFill="1" applyBorder="1" applyAlignment="1"/>
    <xf numFmtId="1" fontId="52" fillId="0" borderId="1" xfId="0" applyNumberFormat="1" applyFont="1" applyBorder="1" applyAlignment="1">
      <alignment wrapText="1"/>
    </xf>
    <xf numFmtId="1" fontId="101" fillId="0" borderId="1" xfId="0" applyNumberFormat="1" applyFont="1" applyBorder="1" applyAlignment="1">
      <alignment wrapText="1"/>
    </xf>
    <xf numFmtId="1" fontId="101" fillId="0" borderId="1" xfId="0" applyNumberFormat="1" applyFont="1" applyBorder="1" applyAlignment="1">
      <alignment wrapText="1"/>
    </xf>
    <xf numFmtId="1" fontId="111" fillId="3" borderId="1" xfId="0" applyNumberFormat="1" applyFont="1" applyFill="1" applyBorder="1" applyAlignment="1">
      <alignment wrapText="1"/>
    </xf>
    <xf numFmtId="0" fontId="42" fillId="3" borderId="1" xfId="0" applyFont="1" applyFill="1" applyBorder="1"/>
    <xf numFmtId="0" fontId="352" fillId="3" borderId="1" xfId="0" applyFont="1" applyFill="1" applyBorder="1" applyAlignment="1">
      <alignment wrapText="1"/>
    </xf>
    <xf numFmtId="14" fontId="6" fillId="3" borderId="1" xfId="0" applyNumberFormat="1" applyFont="1" applyFill="1" applyBorder="1" applyAlignment="1"/>
    <xf numFmtId="1" fontId="353" fillId="8" borderId="1" xfId="0" applyNumberFormat="1" applyFont="1" applyFill="1" applyBorder="1" applyAlignment="1">
      <alignment horizontal="left" wrapText="1"/>
    </xf>
    <xf numFmtId="0" fontId="6" fillId="8" borderId="1" xfId="0" applyFont="1" applyFill="1" applyBorder="1" applyAlignment="1">
      <alignment wrapText="1"/>
    </xf>
    <xf numFmtId="1" fontId="3" fillId="8" borderId="1" xfId="0" applyNumberFormat="1" applyFont="1" applyFill="1" applyBorder="1" applyAlignment="1">
      <alignment horizontal="left" wrapText="1"/>
    </xf>
    <xf numFmtId="1" fontId="354" fillId="8" borderId="1" xfId="0" applyNumberFormat="1" applyFont="1" applyFill="1" applyBorder="1" applyAlignment="1">
      <alignment horizontal="left" wrapText="1"/>
    </xf>
    <xf numFmtId="0" fontId="355" fillId="8" borderId="1" xfId="0" applyFont="1" applyFill="1" applyBorder="1" applyAlignment="1">
      <alignment wrapText="1"/>
    </xf>
    <xf numFmtId="14" fontId="6" fillId="8" borderId="1" xfId="0" applyNumberFormat="1" applyFont="1" applyFill="1" applyBorder="1" applyAlignment="1">
      <alignment wrapText="1"/>
    </xf>
    <xf numFmtId="0" fontId="356" fillId="0" borderId="1" xfId="0" applyFont="1" applyBorder="1" applyAlignment="1">
      <alignment wrapText="1"/>
    </xf>
    <xf numFmtId="0" fontId="357" fillId="0" borderId="1" xfId="0" applyFont="1" applyBorder="1" applyAlignment="1">
      <alignment wrapText="1"/>
    </xf>
    <xf numFmtId="1" fontId="101" fillId="8" borderId="1" xfId="0" applyNumberFormat="1" applyFont="1" applyFill="1" applyBorder="1" applyAlignment="1">
      <alignment horizontal="left"/>
    </xf>
    <xf numFmtId="1" fontId="358" fillId="8" borderId="1" xfId="0" applyNumberFormat="1" applyFont="1" applyFill="1" applyBorder="1" applyAlignment="1">
      <alignment wrapText="1"/>
    </xf>
    <xf numFmtId="1" fontId="101" fillId="8" borderId="1" xfId="0" applyNumberFormat="1" applyFont="1" applyFill="1" applyBorder="1" applyAlignment="1">
      <alignment wrapText="1"/>
    </xf>
    <xf numFmtId="1" fontId="359" fillId="0" borderId="1" xfId="0" applyNumberFormat="1" applyFont="1" applyBorder="1" applyAlignment="1">
      <alignment horizontal="left" wrapText="1"/>
    </xf>
    <xf numFmtId="0" fontId="360" fillId="0" borderId="1" xfId="0" applyFont="1" applyBorder="1" applyAlignment="1">
      <alignment wrapText="1"/>
    </xf>
    <xf numFmtId="1" fontId="3" fillId="0" borderId="1" xfId="0" applyNumberFormat="1" applyFont="1" applyBorder="1" applyAlignment="1">
      <alignment horizontal="left" wrapText="1"/>
    </xf>
    <xf numFmtId="1" fontId="2" fillId="13" borderId="1" xfId="0" applyNumberFormat="1" applyFont="1" applyFill="1" applyBorder="1" applyAlignment="1">
      <alignment wrapText="1"/>
    </xf>
    <xf numFmtId="1" fontId="2" fillId="13" borderId="1" xfId="0" applyNumberFormat="1" applyFont="1" applyFill="1" applyBorder="1" applyAlignment="1">
      <alignment wrapText="1"/>
    </xf>
    <xf numFmtId="1" fontId="3" fillId="13" borderId="1" xfId="0" applyNumberFormat="1" applyFont="1" applyFill="1" applyBorder="1" applyAlignment="1">
      <alignment wrapText="1"/>
    </xf>
    <xf numFmtId="1" fontId="3" fillId="13" borderId="1" xfId="0" applyNumberFormat="1" applyFont="1" applyFill="1" applyBorder="1" applyAlignment="1"/>
    <xf numFmtId="1" fontId="361" fillId="13" borderId="1" xfId="0" applyNumberFormat="1" applyFont="1" applyFill="1" applyBorder="1" applyAlignment="1">
      <alignment wrapText="1"/>
    </xf>
    <xf numFmtId="1" fontId="3" fillId="5" borderId="1" xfId="0" applyNumberFormat="1" applyFont="1" applyFill="1" applyBorder="1" applyAlignment="1">
      <alignment wrapText="1"/>
    </xf>
    <xf numFmtId="1" fontId="362" fillId="5" borderId="1" xfId="0" applyNumberFormat="1" applyFont="1" applyFill="1" applyBorder="1" applyAlignment="1">
      <alignment wrapText="1"/>
    </xf>
    <xf numFmtId="1" fontId="6" fillId="13" borderId="1" xfId="0" applyNumberFormat="1" applyFont="1" applyFill="1" applyBorder="1" applyAlignment="1"/>
    <xf numFmtId="1" fontId="363" fillId="13" borderId="1" xfId="0" applyNumberFormat="1" applyFont="1" applyFill="1" applyBorder="1" applyAlignment="1">
      <alignment wrapText="1"/>
    </xf>
    <xf numFmtId="1" fontId="364" fillId="13" borderId="1" xfId="0" applyNumberFormat="1" applyFont="1" applyFill="1" applyBorder="1" applyAlignment="1">
      <alignment wrapText="1"/>
    </xf>
    <xf numFmtId="0" fontId="365" fillId="13" borderId="1" xfId="0" applyFont="1" applyFill="1" applyBorder="1" applyAlignment="1">
      <alignment wrapText="1"/>
    </xf>
    <xf numFmtId="14" fontId="6" fillId="13" borderId="1" xfId="0" applyNumberFormat="1" applyFont="1" applyFill="1" applyBorder="1" applyAlignment="1"/>
    <xf numFmtId="0" fontId="3" fillId="13" borderId="1" xfId="0" applyFont="1" applyFill="1" applyBorder="1" applyAlignment="1"/>
    <xf numFmtId="0" fontId="3" fillId="13" borderId="0" xfId="0" applyFont="1" applyFill="1" applyAlignment="1"/>
    <xf numFmtId="1" fontId="6" fillId="13" borderId="1" xfId="0" applyNumberFormat="1" applyFont="1" applyFill="1" applyBorder="1" applyAlignment="1"/>
    <xf numFmtId="1" fontId="366" fillId="13" borderId="1" xfId="0" applyNumberFormat="1" applyFont="1" applyFill="1" applyBorder="1" applyAlignment="1">
      <alignment wrapText="1"/>
    </xf>
    <xf numFmtId="0" fontId="367" fillId="13" borderId="1" xfId="0" applyFont="1" applyFill="1" applyBorder="1" applyAlignment="1">
      <alignment wrapText="1"/>
    </xf>
    <xf numFmtId="1" fontId="3" fillId="13" borderId="1" xfId="0" applyNumberFormat="1" applyFont="1" applyFill="1" applyBorder="1" applyAlignment="1"/>
    <xf numFmtId="1" fontId="3" fillId="5" borderId="1" xfId="0" applyNumberFormat="1" applyFont="1" applyFill="1" applyBorder="1" applyAlignment="1">
      <alignment wrapText="1"/>
    </xf>
    <xf numFmtId="1" fontId="6" fillId="13" borderId="1" xfId="0" applyNumberFormat="1" applyFont="1" applyFill="1" applyBorder="1" applyAlignment="1">
      <alignment wrapText="1"/>
    </xf>
    <xf numFmtId="1" fontId="368" fillId="13" borderId="1" xfId="0" applyNumberFormat="1" applyFont="1" applyFill="1" applyBorder="1" applyAlignment="1">
      <alignment wrapText="1"/>
    </xf>
    <xf numFmtId="1" fontId="369" fillId="0" borderId="1" xfId="0" applyNumberFormat="1" applyFont="1" applyBorder="1" applyAlignment="1"/>
    <xf numFmtId="0" fontId="370" fillId="0" borderId="1" xfId="0" applyFont="1" applyBorder="1" applyAlignment="1">
      <alignment wrapText="1"/>
    </xf>
    <xf numFmtId="0" fontId="371" fillId="3" borderId="1" xfId="0" applyFont="1" applyFill="1" applyBorder="1" applyAlignment="1">
      <alignment wrapText="1"/>
    </xf>
    <xf numFmtId="0" fontId="372" fillId="3" borderId="1" xfId="0" applyFont="1" applyFill="1" applyBorder="1" applyAlignment="1">
      <alignment wrapText="1"/>
    </xf>
    <xf numFmtId="0" fontId="3" fillId="0" borderId="1" xfId="0" applyFont="1" applyBorder="1" applyAlignment="1">
      <alignment wrapText="1"/>
    </xf>
    <xf numFmtId="1" fontId="373" fillId="0" borderId="1" xfId="0" applyNumberFormat="1" applyFont="1" applyBorder="1" applyAlignment="1">
      <alignment horizontal="left" wrapText="1"/>
    </xf>
    <xf numFmtId="166" fontId="3" fillId="0" borderId="1" xfId="0" applyNumberFormat="1" applyFont="1" applyBorder="1" applyAlignment="1">
      <alignment horizontal="left"/>
    </xf>
    <xf numFmtId="0" fontId="3" fillId="0" borderId="0" xfId="0" applyFont="1" applyAlignment="1"/>
    <xf numFmtId="1" fontId="3" fillId="10" borderId="1" xfId="0" applyNumberFormat="1" applyFont="1" applyFill="1" applyBorder="1" applyAlignment="1">
      <alignment horizontal="left" wrapText="1"/>
    </xf>
    <xf numFmtId="1" fontId="3" fillId="10" borderId="1" xfId="0" applyNumberFormat="1" applyFont="1" applyFill="1" applyBorder="1" applyAlignment="1">
      <alignment horizontal="left"/>
    </xf>
    <xf numFmtId="1" fontId="374" fillId="10" borderId="1" xfId="0" applyNumberFormat="1" applyFont="1" applyFill="1" applyBorder="1" applyAlignment="1">
      <alignment wrapText="1"/>
    </xf>
    <xf numFmtId="1" fontId="3" fillId="10" borderId="1" xfId="0" applyNumberFormat="1" applyFont="1" applyFill="1" applyBorder="1" applyAlignment="1">
      <alignment wrapText="1"/>
    </xf>
    <xf numFmtId="1" fontId="375" fillId="10" borderId="1" xfId="0" applyNumberFormat="1" applyFont="1" applyFill="1" applyBorder="1" applyAlignment="1">
      <alignment wrapText="1"/>
    </xf>
    <xf numFmtId="1" fontId="3" fillId="10" borderId="1" xfId="0" applyNumberFormat="1" applyFont="1" applyFill="1" applyBorder="1" applyAlignment="1">
      <alignment wrapText="1"/>
    </xf>
    <xf numFmtId="1" fontId="3" fillId="10" borderId="1" xfId="0" applyNumberFormat="1" applyFont="1" applyFill="1" applyBorder="1" applyAlignment="1">
      <alignment horizontal="left" wrapText="1"/>
    </xf>
    <xf numFmtId="1" fontId="376" fillId="10" borderId="1" xfId="0" applyNumberFormat="1" applyFont="1" applyFill="1" applyBorder="1" applyAlignment="1">
      <alignment horizontal="left" wrapText="1"/>
    </xf>
    <xf numFmtId="1" fontId="3" fillId="10" borderId="1" xfId="0" applyNumberFormat="1" applyFont="1" applyFill="1" applyBorder="1" applyAlignment="1">
      <alignment wrapText="1"/>
    </xf>
    <xf numFmtId="0" fontId="6" fillId="10" borderId="1" xfId="0" applyFont="1" applyFill="1" applyBorder="1" applyAlignment="1">
      <alignment wrapText="1"/>
    </xf>
    <xf numFmtId="0" fontId="3" fillId="10" borderId="1" xfId="0" applyFont="1" applyFill="1" applyBorder="1" applyAlignment="1">
      <alignment wrapText="1"/>
    </xf>
    <xf numFmtId="0" fontId="3" fillId="10" borderId="0" xfId="0" applyFont="1" applyFill="1" applyAlignment="1">
      <alignment wrapText="1"/>
    </xf>
    <xf numFmtId="1" fontId="3" fillId="20" borderId="1" xfId="0" applyNumberFormat="1" applyFont="1" applyFill="1" applyBorder="1" applyAlignment="1">
      <alignment wrapText="1"/>
    </xf>
    <xf numFmtId="1" fontId="377" fillId="20" borderId="1" xfId="0" applyNumberFormat="1" applyFont="1" applyFill="1" applyBorder="1" applyAlignment="1">
      <alignment wrapText="1"/>
    </xf>
    <xf numFmtId="1" fontId="2" fillId="4" borderId="1" xfId="0" applyNumberFormat="1" applyFont="1" applyFill="1" applyBorder="1" applyAlignment="1">
      <alignment wrapText="1"/>
    </xf>
    <xf numFmtId="1" fontId="3" fillId="4" borderId="1" xfId="0" applyNumberFormat="1" applyFont="1" applyFill="1" applyBorder="1" applyAlignment="1">
      <alignment horizontal="left" wrapText="1"/>
    </xf>
    <xf numFmtId="1" fontId="3" fillId="4" borderId="1" xfId="0" applyNumberFormat="1" applyFont="1" applyFill="1" applyBorder="1" applyAlignment="1">
      <alignment horizontal="left" wrapText="1"/>
    </xf>
    <xf numFmtId="0" fontId="6" fillId="7" borderId="1" xfId="0" applyFont="1" applyFill="1" applyBorder="1" applyAlignment="1">
      <alignment horizontal="left" wrapText="1"/>
    </xf>
    <xf numFmtId="1" fontId="2" fillId="4" borderId="1" xfId="0" applyNumberFormat="1" applyFont="1" applyFill="1" applyBorder="1" applyAlignment="1">
      <alignment wrapText="1"/>
    </xf>
    <xf numFmtId="0" fontId="378" fillId="4" borderId="1" xfId="0" applyFont="1" applyFill="1" applyBorder="1" applyAlignment="1">
      <alignment wrapText="1"/>
    </xf>
    <xf numFmtId="1" fontId="2" fillId="13" borderId="1" xfId="0" applyNumberFormat="1" applyFont="1" applyFill="1" applyBorder="1" applyAlignment="1">
      <alignment wrapText="1"/>
    </xf>
    <xf numFmtId="0" fontId="379" fillId="13" borderId="1" xfId="0" applyFont="1" applyFill="1" applyBorder="1" applyAlignment="1">
      <alignment wrapText="1"/>
    </xf>
    <xf numFmtId="1" fontId="3" fillId="5" borderId="1" xfId="0" applyNumberFormat="1" applyFont="1" applyFill="1" applyBorder="1" applyAlignment="1">
      <alignment wrapText="1"/>
    </xf>
    <xf numFmtId="1" fontId="380" fillId="5" borderId="1" xfId="0" applyNumberFormat="1" applyFont="1" applyFill="1" applyBorder="1" applyAlignment="1">
      <alignment wrapText="1"/>
    </xf>
    <xf numFmtId="1" fontId="3" fillId="13" borderId="1" xfId="0" applyNumberFormat="1" applyFont="1" applyFill="1" applyBorder="1" applyAlignment="1">
      <alignment horizontal="left" wrapText="1"/>
    </xf>
    <xf numFmtId="1" fontId="381" fillId="13" borderId="1" xfId="0" applyNumberFormat="1" applyFont="1" applyFill="1" applyBorder="1" applyAlignment="1">
      <alignment wrapText="1"/>
    </xf>
    <xf numFmtId="1" fontId="382" fillId="13" borderId="1" xfId="0" applyNumberFormat="1" applyFont="1" applyFill="1" applyBorder="1" applyAlignment="1">
      <alignment wrapText="1"/>
    </xf>
    <xf numFmtId="0" fontId="383" fillId="13" borderId="1" xfId="0" applyFont="1" applyFill="1" applyBorder="1" applyAlignment="1">
      <alignment horizontal="left" wrapText="1"/>
    </xf>
    <xf numFmtId="14" fontId="3" fillId="13" borderId="1" xfId="0" applyNumberFormat="1" applyFont="1" applyFill="1" applyBorder="1" applyAlignment="1">
      <alignment horizontal="left" wrapText="1"/>
    </xf>
    <xf numFmtId="0" fontId="3" fillId="13" borderId="1" xfId="0" applyFont="1" applyFill="1" applyBorder="1" applyAlignment="1">
      <alignment wrapText="1"/>
    </xf>
    <xf numFmtId="0" fontId="3" fillId="13" borderId="0" xfId="0" applyFont="1" applyFill="1" applyAlignment="1">
      <alignment wrapText="1"/>
    </xf>
    <xf numFmtId="0" fontId="48" fillId="0" borderId="1" xfId="0" applyFont="1" applyBorder="1" applyAlignment="1"/>
    <xf numFmtId="0" fontId="3" fillId="0" borderId="1" xfId="0" applyFont="1" applyBorder="1" applyAlignment="1">
      <alignment wrapText="1"/>
    </xf>
    <xf numFmtId="0" fontId="6" fillId="0" borderId="1" xfId="0" applyFont="1" applyBorder="1" applyAlignment="1"/>
    <xf numFmtId="0" fontId="42" fillId="0" borderId="1" xfId="0" applyFont="1" applyBorder="1" applyAlignment="1">
      <alignment wrapText="1"/>
    </xf>
    <xf numFmtId="14" fontId="42" fillId="0" borderId="1" xfId="0" applyNumberFormat="1" applyFont="1" applyBorder="1"/>
    <xf numFmtId="0" fontId="52" fillId="0" borderId="1" xfId="0" applyFont="1" applyBorder="1"/>
    <xf numFmtId="0" fontId="52" fillId="0" borderId="0" xfId="0" applyFont="1"/>
    <xf numFmtId="0" fontId="3" fillId="0" borderId="1" xfId="0" applyFont="1" applyBorder="1" applyAlignment="1"/>
    <xf numFmtId="14" fontId="6" fillId="0" borderId="1" xfId="0" applyNumberFormat="1" applyFont="1" applyBorder="1" applyAlignment="1"/>
    <xf numFmtId="0" fontId="48" fillId="0" borderId="0" xfId="0" applyFont="1" applyAlignment="1"/>
    <xf numFmtId="0" fontId="6" fillId="0" borderId="0" xfId="0" applyFont="1" applyAlignment="1">
      <alignment horizontal="left"/>
    </xf>
    <xf numFmtId="1" fontId="384" fillId="0" borderId="0" xfId="0" applyNumberFormat="1" applyFont="1" applyAlignment="1">
      <alignment wrapText="1"/>
    </xf>
    <xf numFmtId="14" fontId="6" fillId="0" borderId="0" xfId="0" applyNumberFormat="1" applyFont="1" applyAlignment="1"/>
    <xf numFmtId="0" fontId="48" fillId="6" borderId="1" xfId="0" applyFont="1" applyFill="1" applyBorder="1" applyAlignment="1"/>
    <xf numFmtId="0" fontId="385" fillId="6" borderId="2" xfId="0" applyFont="1" applyFill="1" applyBorder="1" applyAlignment="1"/>
    <xf numFmtId="0" fontId="134" fillId="6" borderId="2" xfId="0" applyFont="1" applyFill="1" applyBorder="1" applyAlignment="1"/>
    <xf numFmtId="0" fontId="134" fillId="6" borderId="11" xfId="0" applyFont="1" applyFill="1" applyBorder="1" applyAlignment="1"/>
    <xf numFmtId="0" fontId="134" fillId="6" borderId="12" xfId="0" applyFont="1" applyFill="1" applyBorder="1" applyAlignment="1"/>
    <xf numFmtId="0" fontId="134" fillId="6" borderId="13" xfId="0" applyFont="1" applyFill="1" applyBorder="1" applyAlignment="1"/>
    <xf numFmtId="0" fontId="134" fillId="6" borderId="14" xfId="0" applyFont="1" applyFill="1" applyBorder="1" applyAlignment="1"/>
    <xf numFmtId="0" fontId="386" fillId="6" borderId="2" xfId="0" applyFont="1" applyFill="1" applyBorder="1" applyAlignment="1"/>
    <xf numFmtId="0" fontId="134" fillId="6" borderId="0" xfId="0" applyFont="1" applyFill="1" applyAlignment="1"/>
    <xf numFmtId="0" fontId="387" fillId="0" borderId="0" xfId="0" applyFont="1" applyAlignment="1"/>
    <xf numFmtId="0" fontId="388" fillId="0" borderId="0" xfId="0" applyFont="1" applyAlignment="1"/>
    <xf numFmtId="0" fontId="261" fillId="0" borderId="0" xfId="0" applyFont="1" applyAlignment="1"/>
    <xf numFmtId="1" fontId="1" fillId="2" borderId="1" xfId="0" applyNumberFormat="1" applyFont="1" applyFill="1" applyBorder="1" applyAlignment="1"/>
    <xf numFmtId="1" fontId="1" fillId="2" borderId="0" xfId="0" applyNumberFormat="1" applyFont="1" applyFill="1" applyAlignment="1"/>
    <xf numFmtId="0" fontId="1" fillId="2" borderId="0" xfId="0" applyFont="1" applyFill="1" applyAlignment="1"/>
    <xf numFmtId="1" fontId="1" fillId="0" borderId="0" xfId="0" applyNumberFormat="1" applyFont="1" applyAlignment="1"/>
    <xf numFmtId="1" fontId="235" fillId="2" borderId="0" xfId="0" applyNumberFormat="1" applyFont="1" applyFill="1" applyAlignment="1"/>
    <xf numFmtId="1" fontId="1" fillId="0" borderId="1" xfId="0" applyNumberFormat="1" applyFont="1" applyBorder="1" applyAlignment="1"/>
    <xf numFmtId="3" fontId="1" fillId="0" borderId="1" xfId="0" applyNumberFormat="1" applyFont="1" applyBorder="1" applyAlignment="1"/>
    <xf numFmtId="3" fontId="1" fillId="0" borderId="1" xfId="0" applyNumberFormat="1" applyFont="1" applyBorder="1" applyAlignment="1"/>
    <xf numFmtId="0" fontId="1" fillId="0" borderId="1" xfId="0" applyFont="1" applyBorder="1" applyAlignment="1"/>
    <xf numFmtId="1" fontId="2" fillId="3" borderId="1" xfId="0" applyNumberFormat="1" applyFont="1" applyFill="1" applyBorder="1" applyAlignment="1"/>
    <xf numFmtId="0" fontId="2" fillId="3" borderId="1" xfId="0" applyFont="1" applyFill="1" applyBorder="1" applyAlignment="1"/>
    <xf numFmtId="1" fontId="2" fillId="0" borderId="1" xfId="0" applyNumberFormat="1" applyFont="1" applyBorder="1" applyAlignment="1">
      <alignment horizontal="right"/>
    </xf>
    <xf numFmtId="1" fontId="56" fillId="5" borderId="1" xfId="0" applyNumberFormat="1" applyFont="1" applyFill="1" applyBorder="1" applyAlignment="1"/>
    <xf numFmtId="1" fontId="3" fillId="0" borderId="1" xfId="0" applyNumberFormat="1" applyFont="1" applyBorder="1" applyAlignment="1"/>
    <xf numFmtId="1" fontId="389" fillId="0" borderId="1" xfId="0" applyNumberFormat="1" applyFont="1" applyBorder="1" applyAlignment="1"/>
    <xf numFmtId="1" fontId="3" fillId="0" borderId="1" xfId="0" applyNumberFormat="1" applyFont="1" applyBorder="1" applyAlignment="1">
      <alignment horizontal="right"/>
    </xf>
    <xf numFmtId="3" fontId="3" fillId="0" borderId="1" xfId="0" applyNumberFormat="1" applyFont="1" applyBorder="1" applyAlignment="1">
      <alignment horizontal="right"/>
    </xf>
    <xf numFmtId="3" fontId="3" fillId="0" borderId="1" xfId="0" applyNumberFormat="1" applyFont="1" applyBorder="1" applyAlignment="1"/>
    <xf numFmtId="1" fontId="390" fillId="0" borderId="1" xfId="0" applyNumberFormat="1" applyFont="1" applyBorder="1" applyAlignment="1"/>
    <xf numFmtId="0" fontId="391" fillId="0" borderId="1" xfId="0" applyFont="1" applyBorder="1" applyAlignment="1"/>
    <xf numFmtId="1" fontId="56" fillId="15" borderId="1" xfId="0" applyNumberFormat="1" applyFont="1" applyFill="1" applyBorder="1" applyAlignment="1"/>
    <xf numFmtId="1" fontId="392" fillId="0" borderId="1" xfId="0" applyNumberFormat="1" applyFont="1" applyBorder="1" applyAlignment="1"/>
    <xf numFmtId="1" fontId="6" fillId="0" borderId="1" xfId="0" applyNumberFormat="1" applyFont="1" applyBorder="1" applyAlignment="1"/>
    <xf numFmtId="3" fontId="6" fillId="0" borderId="1" xfId="0" applyNumberFormat="1" applyFont="1" applyBorder="1" applyAlignment="1"/>
    <xf numFmtId="1" fontId="393" fillId="0" borderId="1" xfId="0" applyNumberFormat="1" applyFont="1" applyBorder="1" applyAlignment="1"/>
    <xf numFmtId="1" fontId="3" fillId="0" borderId="1" xfId="0" applyNumberFormat="1" applyFont="1" applyBorder="1" applyAlignment="1"/>
    <xf numFmtId="0" fontId="3" fillId="0" borderId="1" xfId="0" applyFont="1" applyBorder="1" applyAlignment="1"/>
    <xf numFmtId="0" fontId="6" fillId="0" borderId="1" xfId="0" applyFont="1" applyBorder="1" applyAlignment="1"/>
    <xf numFmtId="1" fontId="394" fillId="15" borderId="1" xfId="0" applyNumberFormat="1" applyFont="1" applyFill="1" applyBorder="1" applyAlignment="1"/>
    <xf numFmtId="1" fontId="6" fillId="0" borderId="1" xfId="0" applyNumberFormat="1" applyFont="1" applyBorder="1" applyAlignment="1">
      <alignment horizontal="right"/>
    </xf>
    <xf numFmtId="3" fontId="6" fillId="0" borderId="1" xfId="0" applyNumberFormat="1" applyFont="1" applyBorder="1" applyAlignment="1">
      <alignment horizontal="right"/>
    </xf>
    <xf numFmtId="165" fontId="6" fillId="0" borderId="1" xfId="0" applyNumberFormat="1" applyFont="1" applyBorder="1" applyAlignment="1"/>
    <xf numFmtId="0" fontId="395" fillId="0" borderId="1" xfId="0" applyFont="1" applyBorder="1" applyAlignment="1"/>
    <xf numFmtId="0" fontId="396" fillId="0" borderId="1" xfId="0" applyFont="1" applyBorder="1" applyAlignment="1"/>
    <xf numFmtId="1" fontId="397" fillId="0" borderId="1" xfId="0" applyNumberFormat="1" applyFont="1" applyBorder="1" applyAlignment="1"/>
    <xf numFmtId="1" fontId="262" fillId="15" borderId="1" xfId="0" applyNumberFormat="1" applyFont="1" applyFill="1" applyBorder="1" applyAlignment="1"/>
    <xf numFmtId="1" fontId="262" fillId="5" borderId="1" xfId="0" applyNumberFormat="1" applyFont="1" applyFill="1" applyBorder="1" applyAlignment="1"/>
    <xf numFmtId="1" fontId="398" fillId="15" borderId="1" xfId="0" applyNumberFormat="1" applyFont="1" applyFill="1" applyBorder="1" applyAlignment="1"/>
    <xf numFmtId="1" fontId="101" fillId="0" borderId="1" xfId="0" applyNumberFormat="1" applyFont="1" applyBorder="1" applyAlignment="1"/>
    <xf numFmtId="1" fontId="105" fillId="0" borderId="1" xfId="0" applyNumberFormat="1" applyFont="1" applyBorder="1" applyAlignment="1"/>
    <xf numFmtId="1" fontId="399" fillId="0" borderId="1" xfId="0" applyNumberFormat="1" applyFont="1" applyBorder="1" applyAlignment="1"/>
    <xf numFmtId="1" fontId="111" fillId="0" borderId="1" xfId="0" applyNumberFormat="1" applyFont="1" applyBorder="1" applyAlignment="1"/>
    <xf numFmtId="1" fontId="400" fillId="0" borderId="1" xfId="0" applyNumberFormat="1" applyFont="1" applyBorder="1" applyAlignment="1"/>
    <xf numFmtId="1" fontId="398" fillId="5" borderId="1" xfId="0" applyNumberFormat="1" applyFont="1" applyFill="1" applyBorder="1" applyAlignment="1"/>
    <xf numFmtId="166" fontId="3" fillId="0" borderId="1" xfId="0" applyNumberFormat="1" applyFont="1" applyBorder="1" applyAlignment="1"/>
    <xf numFmtId="1" fontId="401" fillId="0" borderId="1" xfId="0" applyNumberFormat="1" applyFont="1" applyBorder="1" applyAlignment="1"/>
    <xf numFmtId="0" fontId="402" fillId="0" borderId="1" xfId="0" applyFont="1" applyBorder="1" applyAlignment="1"/>
    <xf numFmtId="0" fontId="6" fillId="0" borderId="1" xfId="0" applyFont="1" applyBorder="1" applyAlignment="1"/>
    <xf numFmtId="1" fontId="394" fillId="5" borderId="1" xfId="0" applyNumberFormat="1" applyFont="1" applyFill="1" applyBorder="1" applyAlignment="1"/>
    <xf numFmtId="1" fontId="48" fillId="0" borderId="1" xfId="0" applyNumberFormat="1" applyFont="1" applyBorder="1" applyAlignment="1"/>
    <xf numFmtId="1" fontId="48" fillId="0" borderId="1" xfId="0" applyNumberFormat="1" applyFont="1" applyBorder="1" applyAlignment="1"/>
    <xf numFmtId="1" fontId="43" fillId="3" borderId="0" xfId="0" applyNumberFormat="1" applyFont="1" applyFill="1" applyAlignment="1">
      <alignment horizontal="left"/>
    </xf>
    <xf numFmtId="1" fontId="403" fillId="0" borderId="1" xfId="0" applyNumberFormat="1" applyFont="1" applyBorder="1" applyAlignment="1"/>
    <xf numFmtId="0" fontId="404" fillId="0" borderId="1" xfId="0" applyFont="1" applyBorder="1" applyAlignment="1"/>
    <xf numFmtId="1" fontId="43" fillId="5" borderId="1" xfId="0" applyNumberFormat="1" applyFont="1" applyFill="1" applyBorder="1" applyAlignment="1"/>
    <xf numFmtId="1" fontId="405" fillId="5" borderId="1" xfId="0" applyNumberFormat="1" applyFont="1" applyFill="1" applyBorder="1" applyAlignment="1"/>
    <xf numFmtId="1" fontId="405" fillId="15" borderId="1" xfId="0" applyNumberFormat="1" applyFont="1" applyFill="1" applyBorder="1" applyAlignment="1"/>
    <xf numFmtId="0" fontId="6" fillId="0" borderId="1" xfId="0" applyFont="1" applyBorder="1" applyAlignment="1">
      <alignment horizontal="right"/>
    </xf>
    <xf numFmtId="0" fontId="406" fillId="0" borderId="1" xfId="0" applyFont="1" applyBorder="1" applyAlignment="1"/>
    <xf numFmtId="0" fontId="6" fillId="0" borderId="1" xfId="0" applyFont="1" applyBorder="1" applyAlignment="1">
      <alignment horizontal="right"/>
    </xf>
    <xf numFmtId="0" fontId="3" fillId="0" borderId="1" xfId="0" applyFont="1" applyBorder="1" applyAlignment="1"/>
    <xf numFmtId="0" fontId="6" fillId="0" borderId="1" xfId="0" applyFont="1" applyBorder="1" applyAlignment="1"/>
    <xf numFmtId="1" fontId="56" fillId="15" borderId="1" xfId="0" applyNumberFormat="1" applyFont="1" applyFill="1" applyBorder="1" applyAlignment="1"/>
    <xf numFmtId="0" fontId="407" fillId="0" borderId="1" xfId="0" applyFont="1" applyBorder="1" applyAlignment="1"/>
    <xf numFmtId="1" fontId="2" fillId="3" borderId="0" xfId="0" applyNumberFormat="1" applyFont="1" applyFill="1" applyAlignment="1"/>
    <xf numFmtId="3" fontId="6" fillId="0" borderId="0" xfId="0" applyNumberFormat="1" applyFont="1" applyAlignment="1"/>
    <xf numFmtId="0" fontId="414" fillId="0" borderId="14" xfId="1" applyFont="1" applyAlignment="1"/>
    <xf numFmtId="0" fontId="416" fillId="18" borderId="1" xfId="1" applyFont="1" applyFill="1" applyBorder="1" applyAlignment="1">
      <alignment horizontal="left" vertical="center" wrapText="1"/>
    </xf>
    <xf numFmtId="0" fontId="415" fillId="19" borderId="14" xfId="1" applyFont="1" applyFill="1"/>
    <xf numFmtId="0" fontId="419" fillId="0" borderId="1" xfId="1" applyFont="1" applyBorder="1" applyAlignment="1">
      <alignment vertical="top" wrapText="1"/>
    </xf>
    <xf numFmtId="0" fontId="422" fillId="16" borderId="1" xfId="1" applyFont="1" applyFill="1" applyBorder="1" applyAlignment="1">
      <alignment horizontal="center" vertical="center" wrapText="1"/>
    </xf>
    <xf numFmtId="0" fontId="1" fillId="0" borderId="1" xfId="0" applyFont="1" applyFill="1" applyBorder="1" applyAlignment="1"/>
    <xf numFmtId="1" fontId="1" fillId="0" borderId="1" xfId="0" applyNumberFormat="1" applyFont="1" applyFill="1" applyBorder="1" applyAlignment="1"/>
    <xf numFmtId="1" fontId="130" fillId="0" borderId="1" xfId="0" applyNumberFormat="1" applyFont="1" applyFill="1" applyBorder="1" applyAlignment="1"/>
    <xf numFmtId="1" fontId="1" fillId="0" borderId="1" xfId="0" applyNumberFormat="1" applyFont="1" applyFill="1" applyBorder="1" applyAlignment="1">
      <alignment horizontal="left"/>
    </xf>
    <xf numFmtId="1" fontId="1" fillId="0" borderId="1" xfId="0" applyNumberFormat="1" applyFont="1" applyFill="1" applyBorder="1" applyAlignment="1">
      <alignment wrapText="1"/>
    </xf>
    <xf numFmtId="3" fontId="1" fillId="0" borderId="1" xfId="0" applyNumberFormat="1" applyFont="1" applyFill="1" applyBorder="1" applyAlignment="1">
      <alignment wrapText="1"/>
    </xf>
    <xf numFmtId="1" fontId="1" fillId="0" borderId="2" xfId="0" applyNumberFormat="1" applyFont="1" applyFill="1" applyBorder="1" applyAlignment="1"/>
    <xf numFmtId="0" fontId="0" fillId="0" borderId="0" xfId="0" applyFont="1" applyFill="1" applyAlignment="1"/>
    <xf numFmtId="0" fontId="2" fillId="0" borderId="1" xfId="0" applyFont="1" applyFill="1" applyBorder="1" applyAlignment="1"/>
    <xf numFmtId="1" fontId="2" fillId="0" borderId="1" xfId="0" applyNumberFormat="1" applyFont="1" applyFill="1" applyBorder="1" applyAlignment="1"/>
    <xf numFmtId="0" fontId="6" fillId="0" borderId="1" xfId="0" applyFont="1" applyFill="1" applyBorder="1" applyAlignment="1"/>
    <xf numFmtId="0" fontId="3" fillId="0" borderId="1" xfId="0" applyFont="1" applyFill="1" applyBorder="1" applyAlignment="1"/>
    <xf numFmtId="1" fontId="3" fillId="0" borderId="1" xfId="0" applyNumberFormat="1" applyFont="1" applyFill="1" applyBorder="1" applyAlignment="1">
      <alignment horizontal="left"/>
    </xf>
    <xf numFmtId="1" fontId="3" fillId="0" borderId="1" xfId="0" applyNumberFormat="1" applyFont="1" applyFill="1" applyBorder="1" applyAlignment="1"/>
    <xf numFmtId="3" fontId="3" fillId="0" borderId="1" xfId="0" applyNumberFormat="1" applyFont="1" applyFill="1" applyBorder="1" applyAlignment="1">
      <alignment horizontal="right"/>
    </xf>
    <xf numFmtId="1" fontId="131" fillId="0" borderId="3" xfId="0" applyNumberFormat="1" applyFont="1" applyFill="1" applyBorder="1" applyAlignment="1"/>
    <xf numFmtId="1" fontId="132" fillId="0" borderId="4" xfId="0" applyNumberFormat="1" applyFont="1" applyFill="1" applyBorder="1" applyAlignment="1"/>
    <xf numFmtId="1" fontId="3" fillId="0" borderId="1" xfId="0" applyNumberFormat="1" applyFont="1" applyFill="1" applyBorder="1" applyAlignment="1">
      <alignment horizontal="right"/>
    </xf>
    <xf numFmtId="1" fontId="133" fillId="0" borderId="1" xfId="0" applyNumberFormat="1" applyFont="1" applyFill="1" applyBorder="1" applyAlignment="1"/>
    <xf numFmtId="0" fontId="13" fillId="0" borderId="1" xfId="0" applyFont="1" applyFill="1" applyBorder="1" applyAlignment="1"/>
    <xf numFmtId="0" fontId="58" fillId="0" borderId="1" xfId="0" applyFont="1" applyFill="1" applyBorder="1"/>
    <xf numFmtId="0" fontId="42" fillId="0" borderId="1" xfId="0" applyFont="1" applyFill="1" applyBorder="1"/>
    <xf numFmtId="0" fontId="6" fillId="0" borderId="1" xfId="0" applyFont="1" applyFill="1" applyBorder="1"/>
    <xf numFmtId="1" fontId="134" fillId="0" borderId="3" xfId="0" applyNumberFormat="1" applyFont="1" applyFill="1" applyBorder="1" applyAlignment="1"/>
    <xf numFmtId="1" fontId="134" fillId="0" borderId="4" xfId="0" applyNumberFormat="1" applyFont="1" applyFill="1" applyBorder="1" applyAlignment="1"/>
    <xf numFmtId="1" fontId="135" fillId="0" borderId="3" xfId="0" applyNumberFormat="1" applyFont="1" applyFill="1" applyBorder="1" applyAlignment="1"/>
    <xf numFmtId="1" fontId="136" fillId="0" borderId="4" xfId="0" applyNumberFormat="1" applyFont="1" applyFill="1" applyBorder="1" applyAlignment="1"/>
    <xf numFmtId="1" fontId="19" fillId="0" borderId="1" xfId="0" applyNumberFormat="1" applyFont="1" applyFill="1" applyBorder="1" applyAlignment="1"/>
    <xf numFmtId="0" fontId="48" fillId="0" borderId="1" xfId="0" applyFont="1" applyFill="1" applyBorder="1" applyAlignment="1"/>
    <xf numFmtId="1" fontId="48" fillId="0" borderId="1" xfId="0" applyNumberFormat="1" applyFont="1" applyFill="1" applyBorder="1" applyAlignment="1"/>
    <xf numFmtId="0" fontId="3" fillId="0" borderId="1" xfId="0" applyFont="1" applyFill="1" applyBorder="1"/>
    <xf numFmtId="1" fontId="6" fillId="0" borderId="1" xfId="0" applyNumberFormat="1" applyFont="1" applyFill="1" applyBorder="1" applyAlignment="1">
      <alignment horizontal="left"/>
    </xf>
    <xf numFmtId="1" fontId="137" fillId="0" borderId="1" xfId="0" applyNumberFormat="1" applyFont="1" applyFill="1" applyBorder="1" applyAlignment="1"/>
    <xf numFmtId="0" fontId="138" fillId="0" borderId="1" xfId="0" applyFont="1" applyFill="1" applyBorder="1" applyAlignment="1"/>
    <xf numFmtId="1" fontId="139" fillId="0" borderId="3" xfId="0" applyNumberFormat="1" applyFont="1" applyFill="1" applyBorder="1" applyAlignment="1"/>
    <xf numFmtId="0" fontId="115" fillId="0" borderId="1" xfId="0" applyFont="1" applyFill="1" applyBorder="1" applyAlignment="1"/>
    <xf numFmtId="0" fontId="23" fillId="0" borderId="1" xfId="0" applyFont="1" applyFill="1" applyBorder="1" applyAlignment="1"/>
    <xf numFmtId="1" fontId="3" fillId="0" borderId="0" xfId="0" applyNumberFormat="1" applyFont="1" applyFill="1" applyAlignment="1"/>
    <xf numFmtId="1" fontId="63" fillId="0" borderId="1" xfId="0" applyNumberFormat="1" applyFont="1" applyFill="1" applyBorder="1" applyAlignment="1"/>
    <xf numFmtId="1" fontId="140" fillId="0" borderId="3" xfId="0" applyNumberFormat="1" applyFont="1" applyFill="1" applyBorder="1" applyAlignment="1"/>
    <xf numFmtId="1" fontId="141" fillId="0" borderId="4" xfId="0" applyNumberFormat="1" applyFont="1" applyFill="1" applyBorder="1" applyAlignment="1"/>
    <xf numFmtId="0" fontId="20" fillId="0" borderId="1" xfId="0" applyFont="1" applyFill="1" applyBorder="1" applyAlignment="1"/>
    <xf numFmtId="1" fontId="142" fillId="0" borderId="1" xfId="0" applyNumberFormat="1" applyFont="1" applyFill="1" applyBorder="1" applyAlignment="1"/>
    <xf numFmtId="1" fontId="143" fillId="0" borderId="4" xfId="0" applyNumberFormat="1" applyFont="1" applyFill="1" applyBorder="1" applyAlignment="1"/>
    <xf numFmtId="1" fontId="6" fillId="0" borderId="1" xfId="0" applyNumberFormat="1" applyFont="1" applyFill="1" applyBorder="1" applyAlignment="1"/>
    <xf numFmtId="1" fontId="2" fillId="0" borderId="0" xfId="0" applyNumberFormat="1" applyFont="1" applyFill="1" applyAlignment="1"/>
    <xf numFmtId="1" fontId="144" fillId="0" borderId="4" xfId="0" applyNumberFormat="1" applyFont="1" applyFill="1" applyBorder="1" applyAlignment="1"/>
    <xf numFmtId="1" fontId="36" fillId="0" borderId="1" xfId="0" applyNumberFormat="1" applyFont="1" applyFill="1" applyBorder="1" applyAlignment="1"/>
    <xf numFmtId="0" fontId="52" fillId="0" borderId="1" xfId="0" applyFont="1" applyFill="1" applyBorder="1" applyAlignment="1">
      <alignment horizontal="right"/>
    </xf>
    <xf numFmtId="1" fontId="44" fillId="0" borderId="1" xfId="0" applyNumberFormat="1" applyFont="1" applyFill="1" applyBorder="1" applyAlignment="1"/>
    <xf numFmtId="1" fontId="29" fillId="0" borderId="1" xfId="0" applyNumberFormat="1" applyFont="1" applyFill="1" applyBorder="1" applyAlignment="1"/>
    <xf numFmtId="1" fontId="100" fillId="0" borderId="1" xfId="0" applyNumberFormat="1" applyFont="1" applyFill="1" applyBorder="1" applyAlignment="1"/>
    <xf numFmtId="1" fontId="10" fillId="0" borderId="1" xfId="0" applyNumberFormat="1" applyFont="1" applyFill="1" applyBorder="1" applyAlignment="1"/>
    <xf numFmtId="1" fontId="70" fillId="0" borderId="1" xfId="0" applyNumberFormat="1" applyFont="1" applyFill="1" applyBorder="1" applyAlignment="1"/>
    <xf numFmtId="0" fontId="57" fillId="0" borderId="1" xfId="0" applyFont="1" applyFill="1" applyBorder="1" applyAlignment="1"/>
    <xf numFmtId="0" fontId="145" fillId="0" borderId="1" xfId="0" applyFont="1" applyFill="1" applyBorder="1" applyAlignment="1"/>
    <xf numFmtId="0" fontId="146" fillId="0" borderId="3" xfId="0" applyFont="1" applyFill="1" applyBorder="1" applyAlignment="1"/>
    <xf numFmtId="0" fontId="147" fillId="0" borderId="4" xfId="0" applyFont="1" applyFill="1" applyBorder="1" applyAlignment="1"/>
    <xf numFmtId="1" fontId="114" fillId="0" borderId="1" xfId="0" applyNumberFormat="1" applyFont="1" applyFill="1" applyBorder="1" applyAlignment="1"/>
    <xf numFmtId="0" fontId="58" fillId="0" borderId="1" xfId="0" applyFont="1" applyFill="1" applyBorder="1" applyAlignment="1"/>
    <xf numFmtId="0" fontId="42" fillId="0" borderId="1" xfId="0" applyFont="1" applyFill="1" applyBorder="1" applyAlignment="1"/>
    <xf numFmtId="0" fontId="3" fillId="0" borderId="1" xfId="0" applyFont="1" applyFill="1" applyBorder="1" applyAlignment="1">
      <alignment horizontal="right"/>
    </xf>
    <xf numFmtId="1" fontId="148" fillId="0" borderId="4" xfId="0" applyNumberFormat="1" applyFont="1" applyFill="1" applyBorder="1" applyAlignment="1"/>
    <xf numFmtId="1" fontId="67" fillId="0" borderId="1" xfId="0" applyNumberFormat="1" applyFont="1" applyFill="1" applyBorder="1" applyAlignment="1"/>
    <xf numFmtId="0" fontId="41" fillId="0" borderId="1" xfId="0" applyFont="1" applyFill="1" applyBorder="1" applyAlignment="1">
      <alignment horizontal="left"/>
    </xf>
    <xf numFmtId="1" fontId="134" fillId="0" borderId="1" xfId="0" applyNumberFormat="1" applyFont="1" applyFill="1" applyBorder="1" applyAlignment="1"/>
    <xf numFmtId="1" fontId="149" fillId="0" borderId="4" xfId="0" applyNumberFormat="1" applyFont="1" applyFill="1" applyBorder="1" applyAlignment="1"/>
    <xf numFmtId="0" fontId="96" fillId="0" borderId="1" xfId="0" applyFont="1" applyFill="1" applyBorder="1" applyAlignment="1">
      <alignment horizontal="left"/>
    </xf>
    <xf numFmtId="0" fontId="150" fillId="0" borderId="1" xfId="0" applyFont="1" applyFill="1" applyBorder="1" applyAlignment="1"/>
    <xf numFmtId="1" fontId="6" fillId="0" borderId="4" xfId="0" applyNumberFormat="1" applyFont="1" applyFill="1" applyBorder="1" applyAlignment="1"/>
    <xf numFmtId="1" fontId="3" fillId="0" borderId="3" xfId="0" applyNumberFormat="1" applyFont="1" applyFill="1" applyBorder="1" applyAlignment="1"/>
    <xf numFmtId="1" fontId="6" fillId="0" borderId="3" xfId="0" applyNumberFormat="1" applyFont="1" applyFill="1" applyBorder="1" applyAlignment="1"/>
    <xf numFmtId="1" fontId="151" fillId="0" borderId="4" xfId="0" applyNumberFormat="1" applyFont="1" applyFill="1" applyBorder="1" applyAlignment="1"/>
    <xf numFmtId="1" fontId="101" fillId="0" borderId="1" xfId="0" applyNumberFormat="1" applyFont="1" applyFill="1" applyBorder="1" applyAlignment="1">
      <alignment horizontal="left"/>
    </xf>
    <xf numFmtId="1" fontId="120" fillId="0" borderId="1" xfId="0" applyNumberFormat="1" applyFont="1" applyFill="1" applyBorder="1" applyAlignment="1"/>
    <xf numFmtId="1" fontId="18" fillId="0" borderId="1" xfId="0" applyNumberFormat="1" applyFont="1" applyFill="1" applyBorder="1" applyAlignment="1"/>
    <xf numFmtId="0" fontId="7" fillId="0" borderId="1" xfId="0" applyFont="1" applyFill="1" applyBorder="1" applyAlignment="1"/>
    <xf numFmtId="0" fontId="12" fillId="0" borderId="1" xfId="0" applyFont="1" applyFill="1" applyBorder="1" applyAlignment="1"/>
    <xf numFmtId="0" fontId="3" fillId="0" borderId="1" xfId="0" applyFont="1" applyFill="1" applyBorder="1" applyAlignment="1">
      <alignment horizontal="left"/>
    </xf>
    <xf numFmtId="1" fontId="152" fillId="0" borderId="1" xfId="0" applyNumberFormat="1" applyFont="1" applyFill="1" applyBorder="1" applyAlignment="1"/>
    <xf numFmtId="0" fontId="153" fillId="0" borderId="3" xfId="0" applyFont="1" applyFill="1" applyBorder="1" applyAlignment="1"/>
    <xf numFmtId="0" fontId="154" fillId="0" borderId="4" xfId="0" applyFont="1" applyFill="1" applyBorder="1" applyAlignment="1"/>
    <xf numFmtId="0" fontId="109" fillId="0" borderId="1" xfId="0" applyFont="1" applyFill="1" applyBorder="1" applyAlignment="1">
      <alignment horizontal="left"/>
    </xf>
    <xf numFmtId="1" fontId="155" fillId="0" borderId="1" xfId="0" applyNumberFormat="1" applyFont="1" applyFill="1" applyBorder="1" applyAlignment="1">
      <alignment horizontal="left"/>
    </xf>
    <xf numFmtId="0" fontId="112" fillId="0" borderId="1" xfId="0" applyFont="1" applyFill="1" applyBorder="1" applyAlignment="1">
      <alignment horizontal="left"/>
    </xf>
    <xf numFmtId="1" fontId="156" fillId="0" borderId="1" xfId="0" applyNumberFormat="1" applyFont="1" applyFill="1" applyBorder="1" applyAlignment="1">
      <alignment horizontal="left"/>
    </xf>
    <xf numFmtId="0" fontId="157" fillId="0" borderId="1" xfId="0" applyFont="1" applyFill="1" applyBorder="1" applyAlignment="1">
      <alignment horizontal="left"/>
    </xf>
    <xf numFmtId="1" fontId="25" fillId="0" borderId="1" xfId="0" applyNumberFormat="1" applyFont="1" applyFill="1" applyBorder="1" applyAlignment="1"/>
    <xf numFmtId="0" fontId="2" fillId="0" borderId="1" xfId="0" applyFont="1" applyFill="1" applyBorder="1" applyAlignment="1">
      <alignment horizontal="left"/>
    </xf>
    <xf numFmtId="1" fontId="2" fillId="0" borderId="1" xfId="0" applyNumberFormat="1" applyFont="1" applyFill="1" applyBorder="1" applyAlignment="1">
      <alignment horizontal="left"/>
    </xf>
    <xf numFmtId="1" fontId="28" fillId="0" borderId="1" xfId="0" applyNumberFormat="1" applyFont="1" applyFill="1" applyBorder="1" applyAlignment="1">
      <alignment horizontal="left"/>
    </xf>
    <xf numFmtId="1" fontId="119" fillId="0" borderId="1" xfId="0" applyNumberFormat="1" applyFont="1" applyFill="1" applyBorder="1" applyAlignment="1">
      <alignment horizontal="left"/>
    </xf>
    <xf numFmtId="1" fontId="60" fillId="0" borderId="1" xfId="0" applyNumberFormat="1" applyFont="1" applyFill="1" applyBorder="1" applyAlignment="1">
      <alignment horizontal="left"/>
    </xf>
    <xf numFmtId="0" fontId="40" fillId="0" borderId="1" xfId="0" applyFont="1" applyFill="1" applyBorder="1" applyAlignment="1">
      <alignment horizontal="left"/>
    </xf>
    <xf numFmtId="1" fontId="125" fillId="0" borderId="1" xfId="0" applyNumberFormat="1" applyFont="1" applyFill="1" applyBorder="1" applyAlignment="1">
      <alignment horizontal="left"/>
    </xf>
    <xf numFmtId="0" fontId="126" fillId="0" borderId="1" xfId="0" applyFont="1" applyFill="1" applyBorder="1" applyAlignment="1">
      <alignment horizontal="left"/>
    </xf>
    <xf numFmtId="1" fontId="26" fillId="0" borderId="1" xfId="0" applyNumberFormat="1" applyFont="1" applyFill="1" applyBorder="1" applyAlignment="1"/>
    <xf numFmtId="1" fontId="158" fillId="0" borderId="3" xfId="0" applyNumberFormat="1" applyFont="1" applyFill="1" applyBorder="1" applyAlignment="1"/>
    <xf numFmtId="1" fontId="159" fillId="0" borderId="4" xfId="0" applyNumberFormat="1" applyFont="1" applyFill="1" applyBorder="1" applyAlignment="1"/>
    <xf numFmtId="1" fontId="103" fillId="0" borderId="1" xfId="0" applyNumberFormat="1" applyFont="1" applyFill="1" applyBorder="1" applyAlignment="1"/>
    <xf numFmtId="1" fontId="34" fillId="0" borderId="1" xfId="0" applyNumberFormat="1" applyFont="1" applyFill="1" applyBorder="1" applyAlignment="1"/>
    <xf numFmtId="1" fontId="17" fillId="0" borderId="1" xfId="0" applyNumberFormat="1" applyFont="1" applyFill="1" applyBorder="1" applyAlignment="1"/>
    <xf numFmtId="0" fontId="160" fillId="0" borderId="4" xfId="0" applyFont="1" applyFill="1" applyBorder="1" applyAlignment="1"/>
    <xf numFmtId="1" fontId="27" fillId="0" borderId="1" xfId="0" applyNumberFormat="1" applyFont="1" applyFill="1" applyBorder="1" applyAlignment="1"/>
    <xf numFmtId="1" fontId="61" fillId="0" borderId="1" xfId="0" applyNumberFormat="1" applyFont="1" applyFill="1" applyBorder="1" applyAlignment="1"/>
    <xf numFmtId="1" fontId="161" fillId="0" borderId="3" xfId="0" applyNumberFormat="1" applyFont="1" applyFill="1" applyBorder="1" applyAlignment="1"/>
    <xf numFmtId="1" fontId="42" fillId="0" borderId="1" xfId="0" applyNumberFormat="1" applyFont="1" applyFill="1" applyBorder="1"/>
    <xf numFmtId="0" fontId="162" fillId="0" borderId="1" xfId="0" applyFont="1" applyFill="1" applyBorder="1" applyAlignment="1"/>
    <xf numFmtId="1" fontId="163" fillId="0" borderId="3" xfId="0" applyNumberFormat="1" applyFont="1" applyFill="1" applyBorder="1" applyAlignment="1"/>
    <xf numFmtId="1" fontId="164" fillId="0" borderId="4" xfId="0" applyNumberFormat="1" applyFont="1" applyFill="1" applyBorder="1" applyAlignment="1"/>
    <xf numFmtId="1" fontId="165" fillId="0" borderId="3" xfId="0" applyNumberFormat="1" applyFont="1" applyFill="1" applyBorder="1" applyAlignment="1"/>
    <xf numFmtId="0" fontId="45" fillId="0" borderId="1" xfId="0" applyFont="1" applyFill="1" applyBorder="1" applyAlignment="1"/>
    <xf numFmtId="1" fontId="166" fillId="0" borderId="1" xfId="0" applyNumberFormat="1" applyFont="1" applyFill="1" applyBorder="1" applyAlignment="1"/>
    <xf numFmtId="0" fontId="167" fillId="0" borderId="3" xfId="0" applyFont="1" applyFill="1" applyBorder="1" applyAlignment="1"/>
    <xf numFmtId="1" fontId="168" fillId="0" borderId="1" xfId="0" applyNumberFormat="1" applyFont="1" applyFill="1" applyBorder="1" applyAlignment="1"/>
    <xf numFmtId="1" fontId="169" fillId="0" borderId="3" xfId="0" applyNumberFormat="1" applyFont="1" applyFill="1" applyBorder="1" applyAlignment="1"/>
    <xf numFmtId="1" fontId="59" fillId="0" borderId="1" xfId="0" applyNumberFormat="1" applyFont="1" applyFill="1" applyBorder="1" applyAlignment="1">
      <alignment horizontal="left"/>
    </xf>
    <xf numFmtId="1" fontId="121" fillId="0" borderId="1" xfId="0" applyNumberFormat="1" applyFont="1" applyFill="1" applyBorder="1" applyAlignment="1"/>
    <xf numFmtId="0" fontId="122" fillId="0" borderId="1" xfId="0" applyFont="1" applyFill="1" applyBorder="1" applyAlignment="1">
      <alignment horizontal="left"/>
    </xf>
    <xf numFmtId="1" fontId="170" fillId="0" borderId="1" xfId="0" applyNumberFormat="1" applyFont="1" applyFill="1" applyBorder="1" applyAlignment="1"/>
    <xf numFmtId="1" fontId="43" fillId="0" borderId="1" xfId="0" applyNumberFormat="1" applyFont="1" applyFill="1" applyBorder="1" applyAlignment="1"/>
    <xf numFmtId="1" fontId="62" fillId="0" borderId="1" xfId="0" applyNumberFormat="1" applyFont="1" applyFill="1" applyBorder="1" applyAlignment="1"/>
    <xf numFmtId="1" fontId="31" fillId="0" borderId="1" xfId="0" applyNumberFormat="1" applyFont="1" applyFill="1" applyBorder="1" applyAlignment="1">
      <alignment horizontal="left"/>
    </xf>
    <xf numFmtId="0" fontId="6" fillId="0" borderId="1" xfId="0" applyFont="1" applyFill="1" applyBorder="1" applyAlignment="1">
      <alignment horizontal="right"/>
    </xf>
    <xf numFmtId="3" fontId="6" fillId="0" borderId="1" xfId="0" applyNumberFormat="1" applyFont="1" applyFill="1" applyBorder="1" applyAlignment="1">
      <alignment horizontal="right"/>
    </xf>
    <xf numFmtId="0" fontId="42" fillId="0" borderId="1" xfId="0" applyFont="1" applyFill="1" applyBorder="1" applyAlignment="1">
      <alignment horizontal="right"/>
    </xf>
    <xf numFmtId="0" fontId="171" fillId="0" borderId="1" xfId="0" applyFont="1" applyFill="1" applyBorder="1" applyAlignment="1"/>
    <xf numFmtId="0" fontId="172" fillId="0" borderId="3" xfId="0" applyFont="1" applyFill="1" applyBorder="1" applyAlignment="1"/>
    <xf numFmtId="1" fontId="6" fillId="0" borderId="1" xfId="0" applyNumberFormat="1" applyFont="1" applyFill="1" applyBorder="1" applyAlignment="1">
      <alignment horizontal="right"/>
    </xf>
    <xf numFmtId="1" fontId="64" fillId="0" borderId="1" xfId="0" applyNumberFormat="1" applyFont="1" applyFill="1" applyBorder="1" applyAlignment="1"/>
    <xf numFmtId="1" fontId="65" fillId="0" borderId="1" xfId="0" applyNumberFormat="1" applyFont="1" applyFill="1" applyBorder="1" applyAlignment="1"/>
    <xf numFmtId="0" fontId="173" fillId="0" borderId="4" xfId="0" applyFont="1" applyFill="1" applyBorder="1" applyAlignment="1"/>
    <xf numFmtId="1" fontId="32" fillId="0" borderId="1" xfId="0" applyNumberFormat="1" applyFont="1" applyFill="1" applyBorder="1" applyAlignment="1"/>
    <xf numFmtId="1" fontId="174" fillId="0" borderId="3" xfId="0" applyNumberFormat="1" applyFont="1" applyFill="1" applyBorder="1" applyAlignment="1"/>
    <xf numFmtId="0" fontId="168" fillId="0" borderId="1" xfId="0" applyFont="1" applyFill="1" applyBorder="1" applyAlignment="1"/>
    <xf numFmtId="0" fontId="134" fillId="0" borderId="3" xfId="0" applyFont="1" applyFill="1" applyBorder="1" applyAlignment="1"/>
    <xf numFmtId="0" fontId="175" fillId="0" borderId="4" xfId="0" applyFont="1" applyFill="1" applyBorder="1" applyAlignment="1"/>
    <xf numFmtId="0" fontId="176" fillId="0" borderId="4" xfId="0" applyFont="1" applyFill="1" applyBorder="1" applyAlignment="1"/>
    <xf numFmtId="0" fontId="134" fillId="0" borderId="4" xfId="0" applyFont="1" applyFill="1" applyBorder="1" applyAlignment="1"/>
    <xf numFmtId="0" fontId="177" fillId="0" borderId="1" xfId="0" applyFont="1" applyFill="1" applyBorder="1" applyAlignment="1">
      <alignment horizontal="left"/>
    </xf>
    <xf numFmtId="0" fontId="2" fillId="0" borderId="1" xfId="0" applyFont="1" applyFill="1" applyBorder="1" applyAlignment="1">
      <alignment horizontal="left" wrapText="1"/>
    </xf>
    <xf numFmtId="1" fontId="178" fillId="0" borderId="3" xfId="0" applyNumberFormat="1" applyFont="1" applyFill="1" applyBorder="1" applyAlignment="1"/>
    <xf numFmtId="1" fontId="179" fillId="0" borderId="4" xfId="0" applyNumberFormat="1" applyFont="1" applyFill="1" applyBorder="1" applyAlignment="1"/>
    <xf numFmtId="1" fontId="180" fillId="0" borderId="3" xfId="0" applyNumberFormat="1" applyFont="1" applyFill="1" applyBorder="1" applyAlignment="1"/>
    <xf numFmtId="1" fontId="30" fillId="0" borderId="1" xfId="0" applyNumberFormat="1" applyFont="1" applyFill="1" applyBorder="1" applyAlignment="1"/>
    <xf numFmtId="1" fontId="110" fillId="0" borderId="1" xfId="0" applyNumberFormat="1" applyFont="1" applyFill="1" applyBorder="1" applyAlignment="1">
      <alignment horizontal="left"/>
    </xf>
    <xf numFmtId="1" fontId="104" fillId="0" borderId="1" xfId="0" applyNumberFormat="1" applyFont="1" applyFill="1" applyBorder="1" applyAlignment="1">
      <alignment horizontal="left"/>
    </xf>
    <xf numFmtId="0" fontId="181" fillId="0" borderId="1" xfId="0" applyFont="1" applyFill="1" applyBorder="1" applyAlignment="1">
      <alignment horizontal="left"/>
    </xf>
    <xf numFmtId="1" fontId="182" fillId="0" borderId="3" xfId="0" applyNumberFormat="1" applyFont="1" applyFill="1" applyBorder="1" applyAlignment="1"/>
    <xf numFmtId="1" fontId="183" fillId="0" borderId="4" xfId="0" applyNumberFormat="1" applyFont="1" applyFill="1" applyBorder="1" applyAlignment="1"/>
    <xf numFmtId="0" fontId="66" fillId="0" borderId="1" xfId="0" applyFont="1" applyFill="1" applyBorder="1" applyAlignment="1"/>
    <xf numFmtId="1" fontId="46" fillId="0" borderId="1" xfId="0" applyNumberFormat="1" applyFont="1" applyFill="1" applyBorder="1" applyAlignment="1"/>
    <xf numFmtId="1" fontId="184" fillId="0" borderId="3" xfId="0" applyNumberFormat="1" applyFont="1" applyFill="1" applyBorder="1" applyAlignment="1"/>
    <xf numFmtId="1" fontId="49" fillId="0" borderId="1" xfId="0" applyNumberFormat="1" applyFont="1" applyFill="1" applyBorder="1" applyAlignment="1">
      <alignment horizontal="left"/>
    </xf>
    <xf numFmtId="1" fontId="3" fillId="0" borderId="3" xfId="0" applyNumberFormat="1" applyFont="1" applyFill="1" applyBorder="1" applyAlignment="1">
      <alignment horizontal="left"/>
    </xf>
    <xf numFmtId="0" fontId="185" fillId="0" borderId="1" xfId="0" applyFont="1" applyFill="1" applyBorder="1" applyAlignment="1">
      <alignment horizontal="left"/>
    </xf>
    <xf numFmtId="1" fontId="186" fillId="0" borderId="3" xfId="0" applyNumberFormat="1" applyFont="1" applyFill="1" applyBorder="1" applyAlignment="1"/>
    <xf numFmtId="1" fontId="187" fillId="0" borderId="4" xfId="0" applyNumberFormat="1" applyFont="1" applyFill="1" applyBorder="1" applyAlignment="1"/>
    <xf numFmtId="1" fontId="9" fillId="0" borderId="1" xfId="0" applyNumberFormat="1" applyFont="1" applyFill="1" applyBorder="1" applyAlignment="1"/>
    <xf numFmtId="1" fontId="53" fillId="0" borderId="1" xfId="0" applyNumberFormat="1" applyFont="1" applyFill="1" applyBorder="1" applyAlignment="1"/>
    <xf numFmtId="1" fontId="188" fillId="0" borderId="1" xfId="0" applyNumberFormat="1" applyFont="1" applyFill="1" applyBorder="1" applyAlignment="1">
      <alignment wrapText="1"/>
    </xf>
    <xf numFmtId="1" fontId="2" fillId="0" borderId="5" xfId="0" applyNumberFormat="1" applyFont="1" applyFill="1" applyBorder="1" applyAlignment="1"/>
    <xf numFmtId="1" fontId="128" fillId="0" borderId="1" xfId="0" applyNumberFormat="1" applyFont="1" applyFill="1" applyBorder="1" applyAlignment="1">
      <alignment horizontal="left"/>
    </xf>
    <xf numFmtId="0" fontId="189" fillId="0" borderId="1" xfId="0" applyFont="1" applyFill="1" applyBorder="1" applyAlignment="1">
      <alignment horizontal="left"/>
    </xf>
    <xf numFmtId="0" fontId="190" fillId="0" borderId="1" xfId="0" applyFont="1" applyFill="1" applyBorder="1" applyAlignment="1">
      <alignment horizontal="left"/>
    </xf>
    <xf numFmtId="1" fontId="56" fillId="0" borderId="1" xfId="0" applyNumberFormat="1" applyFont="1" applyFill="1" applyBorder="1" applyAlignment="1">
      <alignment horizontal="left"/>
    </xf>
    <xf numFmtId="1" fontId="15" fillId="0" borderId="1" xfId="0" applyNumberFormat="1" applyFont="1" applyFill="1" applyBorder="1" applyAlignment="1"/>
    <xf numFmtId="1" fontId="54" fillId="0" borderId="1" xfId="0" applyNumberFormat="1" applyFont="1" applyFill="1" applyBorder="1" applyAlignment="1"/>
    <xf numFmtId="0" fontId="55" fillId="0" borderId="1" xfId="0" applyFont="1" applyFill="1" applyBorder="1" applyAlignment="1">
      <alignment horizontal="left"/>
    </xf>
    <xf numFmtId="3" fontId="6" fillId="0" borderId="1" xfId="0" applyNumberFormat="1" applyFont="1" applyFill="1" applyBorder="1" applyAlignment="1"/>
    <xf numFmtId="1" fontId="102" fillId="0" borderId="1" xfId="0" applyNumberFormat="1" applyFont="1" applyFill="1" applyBorder="1" applyAlignment="1"/>
    <xf numFmtId="1" fontId="76" fillId="0" borderId="1" xfId="0" applyNumberFormat="1" applyFont="1" applyFill="1" applyBorder="1" applyAlignment="1"/>
    <xf numFmtId="0" fontId="129" fillId="0" borderId="1" xfId="0" applyFont="1" applyFill="1" applyBorder="1" applyAlignment="1"/>
    <xf numFmtId="1" fontId="116" fillId="0" borderId="1" xfId="0" applyNumberFormat="1" applyFont="1" applyFill="1" applyBorder="1" applyAlignment="1"/>
    <xf numFmtId="1" fontId="117" fillId="0" borderId="1" xfId="0" applyNumberFormat="1" applyFont="1" applyFill="1" applyBorder="1" applyAlignment="1">
      <alignment horizontal="left"/>
    </xf>
    <xf numFmtId="0" fontId="118" fillId="0" borderId="1" xfId="0" applyFont="1" applyFill="1" applyBorder="1" applyAlignment="1"/>
    <xf numFmtId="1" fontId="3" fillId="0" borderId="4" xfId="0" applyNumberFormat="1" applyFont="1" applyFill="1" applyBorder="1" applyAlignment="1">
      <alignment horizontal="left"/>
    </xf>
    <xf numFmtId="1" fontId="3" fillId="0" borderId="4" xfId="0" applyNumberFormat="1" applyFont="1" applyFill="1" applyBorder="1" applyAlignment="1"/>
    <xf numFmtId="0" fontId="33" fillId="0" borderId="1" xfId="0" applyFont="1" applyFill="1" applyBorder="1" applyAlignment="1"/>
    <xf numFmtId="1" fontId="191" fillId="0" borderId="4" xfId="0" applyNumberFormat="1" applyFont="1" applyFill="1" applyBorder="1" applyAlignment="1"/>
    <xf numFmtId="1" fontId="192" fillId="0" borderId="4" xfId="0" applyNumberFormat="1" applyFont="1" applyFill="1" applyBorder="1" applyAlignment="1"/>
    <xf numFmtId="1" fontId="42" fillId="0" borderId="1" xfId="0" applyNumberFormat="1" applyFont="1" applyFill="1" applyBorder="1" applyAlignment="1"/>
    <xf numFmtId="0" fontId="51" fillId="0" borderId="1" xfId="0" applyFont="1" applyFill="1" applyBorder="1" applyAlignment="1"/>
    <xf numFmtId="0" fontId="2" fillId="0" borderId="0" xfId="0" applyFont="1" applyFill="1" applyAlignment="1"/>
    <xf numFmtId="0" fontId="3" fillId="0" borderId="0" xfId="0" applyFont="1" applyFill="1" applyAlignment="1"/>
    <xf numFmtId="1" fontId="193" fillId="0" borderId="4" xfId="0" applyNumberFormat="1" applyFont="1" applyFill="1" applyBorder="1" applyAlignment="1"/>
    <xf numFmtId="0" fontId="42" fillId="0" borderId="1" xfId="0" applyFont="1" applyFill="1" applyBorder="1" applyAlignment="1">
      <alignment wrapText="1"/>
    </xf>
    <xf numFmtId="0" fontId="58" fillId="0" borderId="0" xfId="0" applyFont="1" applyFill="1" applyAlignment="1"/>
    <xf numFmtId="1" fontId="194" fillId="0" borderId="4" xfId="0" applyNumberFormat="1" applyFont="1" applyFill="1" applyBorder="1" applyAlignment="1"/>
    <xf numFmtId="0" fontId="2" fillId="0" borderId="5" xfId="0" applyFont="1" applyFill="1" applyBorder="1" applyAlignment="1"/>
    <xf numFmtId="0" fontId="195" fillId="0" borderId="3" xfId="0" applyFont="1" applyFill="1" applyBorder="1" applyAlignment="1"/>
    <xf numFmtId="0" fontId="196" fillId="0" borderId="1" xfId="0" applyFont="1" applyFill="1" applyBorder="1" applyAlignment="1"/>
    <xf numFmtId="1" fontId="69" fillId="0" borderId="1" xfId="0" applyNumberFormat="1" applyFont="1" applyFill="1" applyBorder="1" applyAlignment="1"/>
    <xf numFmtId="1" fontId="197" fillId="0" borderId="4" xfId="0" applyNumberFormat="1" applyFont="1" applyFill="1" applyBorder="1" applyAlignment="1"/>
    <xf numFmtId="1" fontId="5" fillId="0" borderId="1" xfId="0" applyNumberFormat="1" applyFont="1" applyFill="1" applyBorder="1" applyAlignment="1"/>
    <xf numFmtId="0" fontId="73" fillId="0" borderId="1" xfId="0" applyFont="1" applyFill="1" applyBorder="1" applyAlignment="1">
      <alignment horizontal="left"/>
    </xf>
    <xf numFmtId="1" fontId="47" fillId="0" borderId="1" xfId="0" applyNumberFormat="1" applyFont="1" applyFill="1" applyBorder="1" applyAlignment="1"/>
    <xf numFmtId="0" fontId="198" fillId="0" borderId="3" xfId="0" applyFont="1" applyFill="1" applyBorder="1" applyAlignment="1"/>
    <xf numFmtId="1" fontId="199" fillId="0" borderId="4" xfId="0" applyNumberFormat="1" applyFont="1" applyFill="1" applyBorder="1" applyAlignment="1"/>
    <xf numFmtId="0" fontId="87" fillId="0" borderId="1" xfId="0" applyFont="1" applyFill="1" applyBorder="1" applyAlignment="1"/>
    <xf numFmtId="0" fontId="200" fillId="0" borderId="3" xfId="0" applyFont="1" applyFill="1" applyBorder="1" applyAlignment="1"/>
    <xf numFmtId="0" fontId="201" fillId="0" borderId="4" xfId="0" applyFont="1" applyFill="1" applyBorder="1" applyAlignment="1"/>
    <xf numFmtId="1" fontId="202" fillId="0" borderId="1" xfId="0" applyNumberFormat="1" applyFont="1" applyFill="1" applyBorder="1" applyAlignment="1"/>
    <xf numFmtId="1" fontId="106" fillId="0" borderId="1" xfId="0" applyNumberFormat="1" applyFont="1" applyFill="1" applyBorder="1" applyAlignment="1">
      <alignment horizontal="left"/>
    </xf>
    <xf numFmtId="1" fontId="203" fillId="0" borderId="4" xfId="0" applyNumberFormat="1" applyFont="1" applyFill="1" applyBorder="1" applyAlignment="1"/>
    <xf numFmtId="1" fontId="127" fillId="0" borderId="1" xfId="0" applyNumberFormat="1" applyFont="1" applyFill="1" applyBorder="1" applyAlignment="1">
      <alignment horizontal="left"/>
    </xf>
    <xf numFmtId="0" fontId="58" fillId="0" borderId="0" xfId="0" applyFont="1" applyFill="1"/>
    <xf numFmtId="1" fontId="8" fillId="0" borderId="1" xfId="0" applyNumberFormat="1" applyFont="1" applyFill="1" applyBorder="1" applyAlignment="1"/>
    <xf numFmtId="0" fontId="204" fillId="0" borderId="1" xfId="0" applyFont="1" applyFill="1" applyBorder="1" applyAlignment="1"/>
    <xf numFmtId="0" fontId="205" fillId="0" borderId="1" xfId="0" applyFont="1" applyFill="1" applyBorder="1" applyAlignment="1"/>
    <xf numFmtId="0" fontId="206" fillId="0" borderId="1" xfId="0" applyFont="1" applyFill="1" applyBorder="1" applyAlignment="1"/>
    <xf numFmtId="1" fontId="207" fillId="0" borderId="3" xfId="0" applyNumberFormat="1" applyFont="1" applyFill="1" applyBorder="1" applyAlignment="1"/>
    <xf numFmtId="1" fontId="208" fillId="0" borderId="4" xfId="0" applyNumberFormat="1" applyFont="1" applyFill="1" applyBorder="1" applyAlignment="1"/>
    <xf numFmtId="0" fontId="209" fillId="0" borderId="3" xfId="0" applyFont="1" applyFill="1" applyBorder="1" applyAlignment="1"/>
    <xf numFmtId="1" fontId="210" fillId="0" borderId="3" xfId="0" applyNumberFormat="1" applyFont="1" applyFill="1" applyBorder="1" applyAlignment="1"/>
    <xf numFmtId="1" fontId="16" fillId="0" borderId="1" xfId="0" applyNumberFormat="1" applyFont="1" applyFill="1" applyBorder="1" applyAlignment="1"/>
    <xf numFmtId="0" fontId="71" fillId="0" borderId="1" xfId="0" applyFont="1" applyFill="1" applyBorder="1" applyAlignment="1">
      <alignment horizontal="left"/>
    </xf>
    <xf numFmtId="0" fontId="211" fillId="0" borderId="4" xfId="0" applyFont="1" applyFill="1" applyBorder="1" applyAlignment="1"/>
    <xf numFmtId="1" fontId="123" fillId="0" borderId="1" xfId="0" applyNumberFormat="1" applyFont="1" applyFill="1" applyBorder="1" applyAlignment="1"/>
    <xf numFmtId="0" fontId="124" fillId="0" borderId="1" xfId="0" applyFont="1" applyFill="1" applyBorder="1" applyAlignment="1">
      <alignment horizontal="left"/>
    </xf>
    <xf numFmtId="1" fontId="48" fillId="0" borderId="1" xfId="0" applyNumberFormat="1" applyFont="1" applyFill="1" applyBorder="1" applyAlignment="1">
      <alignment horizontal="left"/>
    </xf>
    <xf numFmtId="1" fontId="37" fillId="0" borderId="1" xfId="0" applyNumberFormat="1" applyFont="1" applyFill="1" applyBorder="1" applyAlignment="1"/>
    <xf numFmtId="0" fontId="212" fillId="0" borderId="1" xfId="0" applyFont="1" applyFill="1" applyBorder="1" applyAlignment="1">
      <alignment horizontal="left"/>
    </xf>
    <xf numFmtId="1" fontId="101" fillId="0" borderId="1" xfId="0" applyNumberFormat="1" applyFont="1" applyFill="1" applyBorder="1" applyAlignment="1"/>
    <xf numFmtId="1" fontId="56" fillId="0" borderId="1" xfId="0" applyNumberFormat="1" applyFont="1" applyFill="1" applyBorder="1" applyAlignment="1"/>
    <xf numFmtId="0" fontId="213" fillId="0" borderId="3" xfId="0" applyFont="1" applyFill="1" applyBorder="1" applyAlignment="1"/>
    <xf numFmtId="0" fontId="21" fillId="0" borderId="1" xfId="0" applyFont="1" applyFill="1" applyBorder="1" applyAlignment="1"/>
    <xf numFmtId="0" fontId="58" fillId="0" borderId="6" xfId="0" applyFont="1" applyFill="1" applyBorder="1"/>
    <xf numFmtId="0" fontId="214" fillId="0" borderId="1" xfId="0" applyFont="1" applyFill="1" applyBorder="1" applyAlignment="1"/>
    <xf numFmtId="1" fontId="215" fillId="0" borderId="1" xfId="0" applyNumberFormat="1" applyFont="1" applyFill="1" applyBorder="1" applyAlignment="1"/>
    <xf numFmtId="1" fontId="50" fillId="0" borderId="1" xfId="0" applyNumberFormat="1" applyFont="1" applyFill="1" applyBorder="1" applyAlignment="1"/>
    <xf numFmtId="0" fontId="108" fillId="0" borderId="1" xfId="0" applyFont="1" applyFill="1" applyBorder="1" applyAlignment="1"/>
    <xf numFmtId="1" fontId="216" fillId="0" borderId="1" xfId="0" applyNumberFormat="1" applyFont="1" applyFill="1" applyBorder="1" applyAlignment="1">
      <alignment horizontal="left"/>
    </xf>
    <xf numFmtId="1" fontId="217" fillId="0" borderId="1" xfId="0" applyNumberFormat="1" applyFont="1" applyFill="1" applyBorder="1" applyAlignment="1"/>
    <xf numFmtId="0" fontId="113" fillId="0" borderId="1" xfId="0" applyFont="1" applyFill="1" applyBorder="1" applyAlignment="1"/>
    <xf numFmtId="1" fontId="218" fillId="0" borderId="4" xfId="0" applyNumberFormat="1" applyFont="1" applyFill="1" applyBorder="1" applyAlignment="1"/>
    <xf numFmtId="0" fontId="11" fillId="0" borderId="1" xfId="0" applyFont="1" applyFill="1" applyBorder="1"/>
    <xf numFmtId="0" fontId="58" fillId="0" borderId="1" xfId="0" applyFont="1" applyFill="1" applyBorder="1" applyAlignment="1">
      <alignment wrapText="1"/>
    </xf>
    <xf numFmtId="0" fontId="74" fillId="0" borderId="1" xfId="0" applyFont="1" applyFill="1" applyBorder="1" applyAlignment="1"/>
    <xf numFmtId="0" fontId="52" fillId="0" borderId="1" xfId="0" applyFont="1" applyFill="1" applyBorder="1" applyAlignment="1"/>
    <xf numFmtId="0" fontId="219" fillId="0" borderId="7" xfId="0" applyFont="1" applyFill="1" applyBorder="1" applyAlignment="1"/>
    <xf numFmtId="1" fontId="134" fillId="0" borderId="7" xfId="0" applyNumberFormat="1" applyFont="1" applyFill="1" applyBorder="1" applyAlignment="1"/>
    <xf numFmtId="1" fontId="220" fillId="0" borderId="7" xfId="0" applyNumberFormat="1" applyFont="1" applyFill="1" applyBorder="1" applyAlignment="1"/>
    <xf numFmtId="1" fontId="221" fillId="0" borderId="7" xfId="0" applyNumberFormat="1" applyFont="1" applyFill="1" applyBorder="1" applyAlignment="1"/>
    <xf numFmtId="1" fontId="222" fillId="0" borderId="7" xfId="0" applyNumberFormat="1" applyFont="1" applyFill="1" applyBorder="1" applyAlignment="1"/>
    <xf numFmtId="1" fontId="223" fillId="0" borderId="7" xfId="0" applyNumberFormat="1" applyFont="1" applyFill="1" applyBorder="1" applyAlignment="1"/>
    <xf numFmtId="0" fontId="224" fillId="0" borderId="1" xfId="0" applyFont="1" applyFill="1" applyBorder="1" applyAlignment="1"/>
    <xf numFmtId="1" fontId="225" fillId="0" borderId="5" xfId="0" applyNumberFormat="1" applyFont="1" applyFill="1" applyBorder="1" applyAlignment="1"/>
    <xf numFmtId="1" fontId="134" fillId="0" borderId="8" xfId="0" applyNumberFormat="1" applyFont="1" applyFill="1" applyBorder="1" applyAlignment="1"/>
    <xf numFmtId="1" fontId="226" fillId="0" borderId="5" xfId="0" applyNumberFormat="1" applyFont="1" applyFill="1" applyBorder="1" applyAlignment="1"/>
    <xf numFmtId="1" fontId="227" fillId="0" borderId="8" xfId="0" applyNumberFormat="1" applyFont="1" applyFill="1" applyBorder="1" applyAlignment="1"/>
    <xf numFmtId="1" fontId="228" fillId="0" borderId="9" xfId="0" applyNumberFormat="1" applyFont="1" applyFill="1" applyBorder="1" applyAlignment="1"/>
    <xf numFmtId="0" fontId="6" fillId="0" borderId="0" xfId="0" applyFont="1" applyFill="1" applyAlignment="1"/>
    <xf numFmtId="0" fontId="214" fillId="0" borderId="0" xfId="0" applyFont="1" applyFill="1" applyAlignment="1"/>
    <xf numFmtId="0" fontId="6" fillId="0" borderId="1" xfId="0" applyFont="1" applyFill="1" applyBorder="1" applyAlignment="1">
      <alignment wrapText="1"/>
    </xf>
    <xf numFmtId="1" fontId="3" fillId="0" borderId="0" xfId="0" applyNumberFormat="1" applyFont="1" applyFill="1" applyAlignment="1">
      <alignment horizontal="right"/>
    </xf>
    <xf numFmtId="3" fontId="3" fillId="0" borderId="0" xfId="0" applyNumberFormat="1" applyFont="1" applyFill="1" applyAlignment="1">
      <alignment horizontal="right"/>
    </xf>
    <xf numFmtId="1" fontId="229" fillId="0" borderId="0" xfId="0" applyNumberFormat="1" applyFont="1" applyFill="1" applyAlignment="1"/>
    <xf numFmtId="1" fontId="230" fillId="0" borderId="4" xfId="0" applyNumberFormat="1" applyFont="1" applyFill="1" applyBorder="1" applyAlignment="1"/>
    <xf numFmtId="1" fontId="231" fillId="0" borderId="3" xfId="0" applyNumberFormat="1" applyFont="1" applyFill="1" applyBorder="1" applyAlignment="1"/>
    <xf numFmtId="1" fontId="232" fillId="0" borderId="4" xfId="0" applyNumberFormat="1" applyFont="1" applyFill="1" applyBorder="1" applyAlignment="1"/>
    <xf numFmtId="0" fontId="170" fillId="0" borderId="1" xfId="0" applyFont="1" applyFill="1" applyBorder="1" applyAlignment="1"/>
    <xf numFmtId="1" fontId="68" fillId="0" borderId="1" xfId="0" applyNumberFormat="1" applyFont="1" applyFill="1" applyBorder="1" applyAlignment="1"/>
    <xf numFmtId="1" fontId="233" fillId="0" borderId="1" xfId="0" applyNumberFormat="1" applyFont="1" applyFill="1" applyBorder="1" applyAlignment="1"/>
    <xf numFmtId="1" fontId="97" fillId="0" borderId="1" xfId="0" applyNumberFormat="1" applyFont="1" applyFill="1" applyBorder="1" applyAlignment="1">
      <alignment horizontal="left"/>
    </xf>
    <xf numFmtId="1" fontId="234" fillId="0" borderId="1" xfId="0" applyNumberFormat="1" applyFont="1" applyFill="1" applyBorder="1" applyAlignment="1"/>
    <xf numFmtId="0" fontId="107" fillId="0" borderId="1" xfId="0" applyFont="1" applyFill="1" applyBorder="1" applyAlignment="1">
      <alignment horizontal="left"/>
    </xf>
    <xf numFmtId="0" fontId="38" fillId="0" borderId="1" xfId="0" applyFont="1" applyFill="1" applyBorder="1" applyAlignment="1"/>
    <xf numFmtId="0" fontId="42" fillId="0" borderId="0" xfId="0" applyFont="1" applyFill="1"/>
    <xf numFmtId="1" fontId="3" fillId="0" borderId="0" xfId="0" applyNumberFormat="1" applyFont="1" applyFill="1" applyAlignment="1">
      <alignment horizontal="left"/>
    </xf>
    <xf numFmtId="1" fontId="134" fillId="0" borderId="0" xfId="0" applyNumberFormat="1" applyFont="1" applyFill="1" applyAlignment="1"/>
    <xf numFmtId="0" fontId="415" fillId="19" borderId="14" xfId="1" applyFont="1" applyFill="1"/>
    <xf numFmtId="0" fontId="414" fillId="0" borderId="14" xfId="1" applyFont="1" applyAlignment="1"/>
  </cellXfs>
  <cellStyles count="2">
    <cellStyle name="Normal" xfId="0" builtinId="0"/>
    <cellStyle name="Normal 2" xfId="1" xr:uid="{08E2F660-60A5-4123-AEF5-F26FC355305D}"/>
  </cellStyles>
  <dxfs count="51">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9">
    <tableStyle name="Sheet18-style" pivot="0" count="3" xr9:uid="{00000000-0011-0000-FFFF-FFFF00000000}">
      <tableStyleElement type="headerRow" dxfId="50"/>
      <tableStyleElement type="firstRowStripe" dxfId="49"/>
      <tableStyleElement type="secondRowStripe" dxfId="48"/>
    </tableStyle>
    <tableStyle name="USA Contamination Sites-style" pivot="0" count="3" xr9:uid="{00000000-0011-0000-FFFF-FFFF01000000}">
      <tableStyleElement type="headerRow" dxfId="47"/>
      <tableStyleElement type="firstRowStripe" dxfId="46"/>
      <tableStyleElement type="secondRowStripe" dxfId="45"/>
    </tableStyle>
    <tableStyle name="Public Tracker-style" pivot="0" count="3" xr9:uid="{00000000-0011-0000-FFFF-FFFF02000000}">
      <tableStyleElement type="headerRow" dxfId="44"/>
      <tableStyleElement type="firstRowStripe" dxfId="43"/>
      <tableStyleElement type="secondRowStripe" dxfId="42"/>
    </tableStyle>
    <tableStyle name="Michigan-style" pivot="0" count="2" xr9:uid="{00000000-0011-0000-FFFF-FFFF03000000}">
      <tableStyleElement type="firstRowStripe" dxfId="41"/>
      <tableStyleElement type="secondRowStripe" dxfId="40"/>
    </tableStyle>
    <tableStyle name="Copy of Michigan-style" pivot="0" count="2" xr9:uid="{00000000-0011-0000-FFFF-FFFF04000000}">
      <tableStyleElement type="firstRowStripe" dxfId="39"/>
      <tableStyleElement type="secondRowStripe" dxfId="38"/>
    </tableStyle>
    <tableStyle name="PFAS Map-style" pivot="0" count="3" xr9:uid="{00000000-0011-0000-FFFF-FFFF05000000}">
      <tableStyleElement type="headerRow" dxfId="37"/>
      <tableStyleElement type="firstRowStripe" dxfId="36"/>
      <tableStyleElement type="secondRowStripe" dxfId="35"/>
    </tableStyle>
    <tableStyle name="To add-style" pivot="0" count="2" xr9:uid="{00000000-0011-0000-FFFF-FFFF06000000}">
      <tableStyleElement type="firstRowStripe" dxfId="34"/>
      <tableStyleElement type="secondRowStripe" dxfId="33"/>
    </tableStyle>
    <tableStyle name="Contaminated Water Systems-style" pivot="0" count="3" xr9:uid="{00000000-0011-0000-FFFF-FFFF07000000}">
      <tableStyleElement type="headerRow" dxfId="32"/>
      <tableStyleElement type="firstRowStripe" dxfId="31"/>
      <tableStyleElement type="secondRowStripe" dxfId="30"/>
    </tableStyle>
    <tableStyle name="Copy of USA Contamination Sites-style" pivot="0" count="3" xr9:uid="{00000000-0011-0000-FFFF-FFFF08000000}">
      <tableStyleElement type="headerRow" dxfId="29"/>
      <tableStyleElement type="firstRowStripe" dxfId="28"/>
      <tableStyleElement type="secondRowStripe" dxfId="2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X1983" headerRowDxfId="26" dataDxfId="25" totalsRowDxfId="24">
  <tableColumns count="24">
    <tableColumn id="1" xr3:uid="{00000000-0010-0000-0100-000001000000}" name="Site Name" dataDxfId="23"/>
    <tableColumn id="2" xr3:uid="{00000000-0010-0000-0100-000002000000}" name="Other site name(s)" dataDxfId="22"/>
    <tableColumn id="3" xr3:uid="{00000000-0010-0000-0100-000003000000}" name="State" dataDxfId="21"/>
    <tableColumn id="4" xr3:uid="{00000000-0010-0000-0100-000004000000}" name="Location" dataDxfId="20"/>
    <tableColumn id="8" xr3:uid="{00000000-0010-0000-0100-000008000000}" name="Latitude" dataDxfId="19"/>
    <tableColumn id="9" xr3:uid="{00000000-0010-0000-0100-000009000000}" name="Longitude" dataDxfId="18"/>
    <tableColumn id="10" xr3:uid="{00000000-0010-0000-0100-00000A000000}" name="Geolocation validation_x000a_Y/N/?, Initials, Reason (optional)" dataDxfId="17"/>
    <tableColumn id="11" xr3:uid="{00000000-0010-0000-0100-00000B000000}" name="New address (if wrong)_x000a_If column H is empty, paste lat/long " dataDxfId="16"/>
    <tableColumn id="12" xr3:uid="{00000000-0010-0000-0100-00000C000000}" name="Industry" dataDxfId="15"/>
    <tableColumn id="13" xr3:uid="{00000000-0010-0000-0100-00000D000000}" name="Matrix Type" dataDxfId="14"/>
    <tableColumn id="14" xr3:uid="{00000000-0010-0000-0100-00000E000000}" name="Sample Matrix" dataDxfId="13"/>
    <tableColumn id="15" xr3:uid="{00000000-0010-0000-0100-00000F000000}" name="Date Sampled" dataDxfId="12"/>
    <tableColumn id="16" xr3:uid="{00000000-0010-0000-0100-000010000000}" name="Max PFOA (ppt)" dataDxfId="11"/>
    <tableColumn id="17" xr3:uid="{00000000-0010-0000-0100-000011000000}" name="Max PFOS (ppt)" dataDxfId="10"/>
    <tableColumn id="18" xr3:uid="{00000000-0010-0000-0100-000012000000}" name="Max PFOA+PFOS from a single sample (ppt)" dataDxfId="9"/>
    <tableColumn id="19" xr3:uid="{00000000-0010-0000-0100-000013000000}" name="Max Total PFAS from a single sample (ppt)" dataDxfId="8"/>
    <tableColumn id="20" xr3:uid="{00000000-0010-0000-0100-000014000000}" name="PFAS Level (ppt)" dataDxfId="7"/>
    <tableColumn id="21" xr3:uid="{00000000-0010-0000-0100-000015000000}" name="Notes and Additional Information" dataDxfId="6"/>
    <tableColumn id="22" xr3:uid="{00000000-0010-0000-0100-000016000000}" name="Regulation and Governmental Response link (gov't websites only)" dataDxfId="5"/>
    <tableColumn id="23" xr3:uid="{00000000-0010-0000-0100-000017000000}" name="Federal/State/Local online resources" dataDxfId="4"/>
    <tableColumn id="24" xr3:uid="{00000000-0010-0000-0100-000018000000}" name="Suspected source link" dataDxfId="3"/>
    <tableColumn id="25" xr3:uid="{00000000-0010-0000-0100-000019000000}" name="Most Recent PFAS Testing Results link" dataDxfId="2"/>
    <tableColumn id="26" xr3:uid="{00000000-0010-0000-0100-00001A000000}" name="Link to site-specific references" dataDxfId="1"/>
    <tableColumn id="27" xr3:uid="{00000000-0010-0000-0100-00001B000000}" name="Link to general references for the state" dataDxfId="0"/>
  </tableColumns>
  <tableStyleInfo name="PFAS Map-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BD184" headerRowCount="0">
  <tableColumns count="56">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 id="14" xr3:uid="{00000000-0010-0000-0300-00000E000000}" name="Column14"/>
    <tableColumn id="15" xr3:uid="{00000000-0010-0000-0300-00000F000000}" name="Column15"/>
    <tableColumn id="16" xr3:uid="{00000000-0010-0000-0300-000010000000}" name="Column16"/>
    <tableColumn id="17" xr3:uid="{00000000-0010-0000-0300-000011000000}" name="Column17"/>
    <tableColumn id="18" xr3:uid="{00000000-0010-0000-0300-000012000000}" name="Column18"/>
    <tableColumn id="19" xr3:uid="{00000000-0010-0000-0300-000013000000}" name="Column19"/>
    <tableColumn id="20" xr3:uid="{00000000-0010-0000-0300-000014000000}" name="Column20"/>
    <tableColumn id="21" xr3:uid="{00000000-0010-0000-0300-000015000000}" name="Column21"/>
    <tableColumn id="22" xr3:uid="{00000000-0010-0000-0300-000016000000}" name="Column22"/>
    <tableColumn id="23" xr3:uid="{00000000-0010-0000-0300-000017000000}" name="Column23"/>
    <tableColumn id="24" xr3:uid="{00000000-0010-0000-0300-000018000000}" name="Column24"/>
    <tableColumn id="25" xr3:uid="{00000000-0010-0000-0300-000019000000}" name="Column25"/>
    <tableColumn id="26" xr3:uid="{00000000-0010-0000-0300-00001A000000}" name="Column26"/>
    <tableColumn id="27" xr3:uid="{00000000-0010-0000-0300-00001B000000}" name="Column27"/>
    <tableColumn id="28" xr3:uid="{00000000-0010-0000-0300-00001C000000}" name="Column28"/>
    <tableColumn id="29" xr3:uid="{00000000-0010-0000-0300-00001D000000}" name="Column29"/>
    <tableColumn id="30" xr3:uid="{00000000-0010-0000-0300-00001E000000}" name="Column30"/>
    <tableColumn id="31" xr3:uid="{00000000-0010-0000-0300-00001F000000}" name="Column31"/>
    <tableColumn id="32" xr3:uid="{00000000-0010-0000-0300-000020000000}" name="Column32"/>
    <tableColumn id="33" xr3:uid="{00000000-0010-0000-0300-000021000000}" name="Column33"/>
    <tableColumn id="34" xr3:uid="{00000000-0010-0000-0300-000022000000}" name="Column34"/>
    <tableColumn id="35" xr3:uid="{00000000-0010-0000-0300-000023000000}" name="Column35"/>
    <tableColumn id="36" xr3:uid="{00000000-0010-0000-0300-000024000000}" name="Column36"/>
    <tableColumn id="37" xr3:uid="{00000000-0010-0000-0300-000025000000}" name="Column37"/>
    <tableColumn id="38" xr3:uid="{00000000-0010-0000-0300-000026000000}" name="Column38"/>
    <tableColumn id="39" xr3:uid="{00000000-0010-0000-0300-000027000000}" name="Column39"/>
    <tableColumn id="40" xr3:uid="{00000000-0010-0000-0300-000028000000}" name="Column40"/>
    <tableColumn id="41" xr3:uid="{00000000-0010-0000-0300-000029000000}" name="Column41"/>
    <tableColumn id="42" xr3:uid="{00000000-0010-0000-0300-00002A000000}" name="Column42"/>
    <tableColumn id="43" xr3:uid="{00000000-0010-0000-0300-00002B000000}" name="Column43"/>
    <tableColumn id="44" xr3:uid="{00000000-0010-0000-0300-00002C000000}" name="Column44"/>
    <tableColumn id="45" xr3:uid="{00000000-0010-0000-0300-00002D000000}" name="Column45"/>
    <tableColumn id="46" xr3:uid="{00000000-0010-0000-0300-00002E000000}" name="Column46"/>
    <tableColumn id="47" xr3:uid="{00000000-0010-0000-0300-00002F000000}" name="Column47"/>
    <tableColumn id="48" xr3:uid="{00000000-0010-0000-0300-000030000000}" name="Column48"/>
    <tableColumn id="49" xr3:uid="{00000000-0010-0000-0300-000031000000}" name="Column49"/>
    <tableColumn id="50" xr3:uid="{00000000-0010-0000-0300-000032000000}" name="Column50"/>
    <tableColumn id="51" xr3:uid="{00000000-0010-0000-0300-000033000000}" name="Column51"/>
    <tableColumn id="52" xr3:uid="{00000000-0010-0000-0300-000034000000}" name="Column52"/>
    <tableColumn id="53" xr3:uid="{00000000-0010-0000-0300-000035000000}" name="Column53"/>
    <tableColumn id="54" xr3:uid="{00000000-0010-0000-0300-000036000000}" name="Column54"/>
    <tableColumn id="55" xr3:uid="{00000000-0010-0000-0300-000037000000}" name="Column55"/>
    <tableColumn id="56" xr3:uid="{00000000-0010-0000-0300-000038000000}" name="Column56"/>
  </tableColumns>
  <tableStyleInfo name="Michigan-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AD184" headerRowCount="0">
  <tableColumns count="30">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 id="10" xr3:uid="{00000000-0010-0000-0400-00000A000000}" name="Column10"/>
    <tableColumn id="11" xr3:uid="{00000000-0010-0000-0400-00000B000000}" name="Column11"/>
    <tableColumn id="12" xr3:uid="{00000000-0010-0000-0400-00000C000000}" name="Column12"/>
    <tableColumn id="13" xr3:uid="{00000000-0010-0000-0400-00000D000000}" name="Column13"/>
    <tableColumn id="14" xr3:uid="{00000000-0010-0000-0400-00000E000000}" name="Column14"/>
    <tableColumn id="15" xr3:uid="{00000000-0010-0000-0400-00000F000000}" name="Column15"/>
    <tableColumn id="16" xr3:uid="{00000000-0010-0000-0400-000010000000}" name="Column16"/>
    <tableColumn id="17" xr3:uid="{00000000-0010-0000-0400-000011000000}" name="Column17"/>
    <tableColumn id="18" xr3:uid="{00000000-0010-0000-0400-000012000000}" name="Column18"/>
    <tableColumn id="19" xr3:uid="{00000000-0010-0000-0400-000013000000}" name="Column19"/>
    <tableColumn id="20" xr3:uid="{00000000-0010-0000-0400-000014000000}" name="Column20"/>
    <tableColumn id="21" xr3:uid="{00000000-0010-0000-0400-000015000000}" name="Column21"/>
    <tableColumn id="22" xr3:uid="{00000000-0010-0000-0400-000016000000}" name="Column22"/>
    <tableColumn id="23" xr3:uid="{00000000-0010-0000-0400-000017000000}" name="Column23"/>
    <tableColumn id="24" xr3:uid="{00000000-0010-0000-0400-000018000000}" name="Column24"/>
    <tableColumn id="25" xr3:uid="{00000000-0010-0000-0400-000019000000}" name="Column25"/>
    <tableColumn id="26" xr3:uid="{00000000-0010-0000-0400-00001A000000}" name="Column26"/>
    <tableColumn id="27" xr3:uid="{00000000-0010-0000-0400-00001B000000}" name="Column27"/>
    <tableColumn id="28" xr3:uid="{00000000-0010-0000-0400-00001C000000}" name="Column28"/>
    <tableColumn id="29" xr3:uid="{00000000-0010-0000-0400-00001D000000}" name="Column29"/>
    <tableColumn id="30" xr3:uid="{00000000-0010-0000-0400-00001E000000}" name="Column30"/>
  </tableColumns>
  <tableStyleInfo name="Copy of Michigan-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1:BD1545" headerRowCount="0">
  <tableColumns count="56">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 id="10" xr3:uid="{00000000-0010-0000-0700-00000A000000}" name="Column10"/>
    <tableColumn id="11" xr3:uid="{00000000-0010-0000-0700-00000B000000}" name="Column11"/>
    <tableColumn id="12" xr3:uid="{00000000-0010-0000-0700-00000C000000}" name="Column12"/>
    <tableColumn id="13" xr3:uid="{00000000-0010-0000-0700-00000D000000}" name="Column13"/>
    <tableColumn id="14" xr3:uid="{00000000-0010-0000-0700-00000E000000}" name="Column14"/>
    <tableColumn id="15" xr3:uid="{00000000-0010-0000-0700-00000F000000}" name="Column15"/>
    <tableColumn id="16" xr3:uid="{00000000-0010-0000-0700-000010000000}" name="Column16"/>
    <tableColumn id="17" xr3:uid="{00000000-0010-0000-0700-000011000000}" name="Column17"/>
    <tableColumn id="18" xr3:uid="{00000000-0010-0000-0700-000012000000}" name="Column18"/>
    <tableColumn id="19" xr3:uid="{00000000-0010-0000-0700-000013000000}" name="Column19"/>
    <tableColumn id="20" xr3:uid="{00000000-0010-0000-0700-000014000000}" name="Column20"/>
    <tableColumn id="21" xr3:uid="{00000000-0010-0000-0700-000015000000}" name="Column21"/>
    <tableColumn id="22" xr3:uid="{00000000-0010-0000-0700-000016000000}" name="Column22"/>
    <tableColumn id="23" xr3:uid="{00000000-0010-0000-0700-000017000000}" name="Column23"/>
    <tableColumn id="24" xr3:uid="{00000000-0010-0000-0700-000018000000}" name="Column24"/>
    <tableColumn id="25" xr3:uid="{00000000-0010-0000-0700-000019000000}" name="Column25"/>
    <tableColumn id="26" xr3:uid="{00000000-0010-0000-0700-00001A000000}" name="Column26"/>
    <tableColumn id="27" xr3:uid="{00000000-0010-0000-0700-00001B000000}" name="Column27"/>
    <tableColumn id="28" xr3:uid="{00000000-0010-0000-0700-00001C000000}" name="Column28"/>
    <tableColumn id="29" xr3:uid="{00000000-0010-0000-0700-00001D000000}" name="Column29"/>
    <tableColumn id="30" xr3:uid="{00000000-0010-0000-0700-00001E000000}" name="Column30"/>
    <tableColumn id="31" xr3:uid="{00000000-0010-0000-0700-00001F000000}" name="Column31"/>
    <tableColumn id="32" xr3:uid="{00000000-0010-0000-0700-000020000000}" name="Column32"/>
    <tableColumn id="33" xr3:uid="{00000000-0010-0000-0700-000021000000}" name="Column33"/>
    <tableColumn id="34" xr3:uid="{00000000-0010-0000-0700-000022000000}" name="Column34"/>
    <tableColumn id="35" xr3:uid="{00000000-0010-0000-0700-000023000000}" name="Column35"/>
    <tableColumn id="36" xr3:uid="{00000000-0010-0000-0700-000024000000}" name="Column36"/>
    <tableColumn id="37" xr3:uid="{00000000-0010-0000-0700-000025000000}" name="Column37"/>
    <tableColumn id="38" xr3:uid="{00000000-0010-0000-0700-000026000000}" name="Column38"/>
    <tableColumn id="39" xr3:uid="{00000000-0010-0000-0700-000027000000}" name="Column39"/>
    <tableColumn id="40" xr3:uid="{00000000-0010-0000-0700-000028000000}" name="Column40"/>
    <tableColumn id="41" xr3:uid="{00000000-0010-0000-0700-000029000000}" name="Column41"/>
    <tableColumn id="42" xr3:uid="{00000000-0010-0000-0700-00002A000000}" name="Column42"/>
    <tableColumn id="43" xr3:uid="{00000000-0010-0000-0700-00002B000000}" name="Column43"/>
    <tableColumn id="44" xr3:uid="{00000000-0010-0000-0700-00002C000000}" name="Column44"/>
    <tableColumn id="45" xr3:uid="{00000000-0010-0000-0700-00002D000000}" name="Column45"/>
    <tableColumn id="46" xr3:uid="{00000000-0010-0000-0700-00002E000000}" name="Column46"/>
    <tableColumn id="47" xr3:uid="{00000000-0010-0000-0700-00002F000000}" name="Column47"/>
    <tableColumn id="48" xr3:uid="{00000000-0010-0000-0700-000030000000}" name="Column48"/>
    <tableColumn id="49" xr3:uid="{00000000-0010-0000-0700-000031000000}" name="Column49"/>
    <tableColumn id="50" xr3:uid="{00000000-0010-0000-0700-000032000000}" name="Column50"/>
    <tableColumn id="51" xr3:uid="{00000000-0010-0000-0700-000033000000}" name="Column51"/>
    <tableColumn id="52" xr3:uid="{00000000-0010-0000-0700-000034000000}" name="Column52"/>
    <tableColumn id="53" xr3:uid="{00000000-0010-0000-0700-000035000000}" name="Column53"/>
    <tableColumn id="54" xr3:uid="{00000000-0010-0000-0700-000036000000}" name="Column54"/>
    <tableColumn id="55" xr3:uid="{00000000-0010-0000-0700-000037000000}" name="Column55"/>
    <tableColumn id="56" xr3:uid="{00000000-0010-0000-0700-000038000000}" name="Column56"/>
  </tableColumns>
  <tableStyleInfo name="Contaminated Water Systems-style"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1:AI2098" headerRowCount="0">
  <tableColumns count="35">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 id="12" xr3:uid="{00000000-0010-0000-0800-00000C000000}" name="Column12"/>
    <tableColumn id="13" xr3:uid="{00000000-0010-0000-0800-00000D000000}" name="Column13"/>
    <tableColumn id="14" xr3:uid="{00000000-0010-0000-0800-00000E000000}" name="Column14"/>
    <tableColumn id="15" xr3:uid="{00000000-0010-0000-0800-00000F000000}" name="Column15"/>
    <tableColumn id="16" xr3:uid="{00000000-0010-0000-0800-000010000000}" name="Column16"/>
    <tableColumn id="17" xr3:uid="{00000000-0010-0000-0800-000011000000}" name="Column17"/>
    <tableColumn id="18" xr3:uid="{00000000-0010-0000-0800-000012000000}" name="Column18"/>
    <tableColumn id="19" xr3:uid="{00000000-0010-0000-0800-000013000000}" name="Column19"/>
    <tableColumn id="20" xr3:uid="{00000000-0010-0000-0800-000014000000}" name="Column20"/>
    <tableColumn id="21" xr3:uid="{00000000-0010-0000-0800-000015000000}" name="Column21"/>
    <tableColumn id="22" xr3:uid="{00000000-0010-0000-0800-000016000000}" name="Column22"/>
    <tableColumn id="23" xr3:uid="{00000000-0010-0000-0800-000017000000}" name="Column23"/>
    <tableColumn id="24" xr3:uid="{00000000-0010-0000-0800-000018000000}" name="Column24"/>
    <tableColumn id="25" xr3:uid="{00000000-0010-0000-0800-000019000000}" name="Column25"/>
    <tableColumn id="26" xr3:uid="{00000000-0010-0000-0800-00001A000000}" name="Column26"/>
    <tableColumn id="27" xr3:uid="{00000000-0010-0000-0800-00001B000000}" name="Column27"/>
    <tableColumn id="28" xr3:uid="{00000000-0010-0000-0800-00001C000000}" name="Column28"/>
    <tableColumn id="29" xr3:uid="{00000000-0010-0000-0800-00001D000000}" name="Column29"/>
    <tableColumn id="30" xr3:uid="{00000000-0010-0000-0800-00001E000000}" name="Column30"/>
    <tableColumn id="31" xr3:uid="{00000000-0010-0000-0800-00001F000000}" name="Column31"/>
    <tableColumn id="32" xr3:uid="{00000000-0010-0000-0800-000020000000}" name="Column32"/>
    <tableColumn id="33" xr3:uid="{00000000-0010-0000-0800-000021000000}" name="Column33"/>
    <tableColumn id="34" xr3:uid="{00000000-0010-0000-0800-000022000000}" name="Column34"/>
    <tableColumn id="35" xr3:uid="{00000000-0010-0000-0800-000023000000}" name="Column35"/>
  </tableColumns>
  <tableStyleInfo name="Copy of USA Contamination Site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fasproject.com/pfas-sites-and-community-resources/"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geotracker.waterboards.ca.gov/map/pfas_map" TargetMode="External"/><Relationship Id="rId3182" Type="http://schemas.openxmlformats.org/officeDocument/2006/relationships/hyperlink" Target="https://drive.google.com/drive/u/0/folders/1RsSKYaEE8jqAw7pH05tDHRflkjUL3t5H" TargetMode="External"/><Relationship Id="rId4233" Type="http://schemas.openxmlformats.org/officeDocument/2006/relationships/hyperlink" Target="https://drive.google.com/drive/u/1/folders/1DWXhXwl1j4L5eKUdO88JdnrMTynHHza5" TargetMode="External"/><Relationship Id="rId3999" Type="http://schemas.openxmlformats.org/officeDocument/2006/relationships/hyperlink" Target="https://geotracker.waterboards.ca.gov/map/pfas_map" TargetMode="External"/><Relationship Id="rId4300" Type="http://schemas.openxmlformats.org/officeDocument/2006/relationships/hyperlink" Target="https://www4.des.state.nh.us/nh-pfas-investigation/wp-content/uploads/tables-pdf.pdf" TargetMode="External"/><Relationship Id="rId170" Type="http://schemas.openxmlformats.org/officeDocument/2006/relationships/hyperlink" Target="https://drive.google.com/drive/u/0/folders/12cmKymG2UymIw-8uXh3dS6vDShERur6C" TargetMode="External"/><Relationship Id="rId6058" Type="http://schemas.openxmlformats.org/officeDocument/2006/relationships/hyperlink" Target="https://www.civilianexposure.org/report-shows-15-military-bases-in-maryland-contaminated-with-pfas/" TargetMode="External"/><Relationship Id="rId6472" Type="http://schemas.openxmlformats.org/officeDocument/2006/relationships/hyperlink" Target="https://www.tucsonaz.gov/water/pfas" TargetMode="External"/><Relationship Id="rId5074" Type="http://schemas.openxmlformats.org/officeDocument/2006/relationships/hyperlink" Target="https://www4.des.state.nh.us/IISProxy/IISProxy.dll?ContentId=4834168" TargetMode="External"/><Relationship Id="rId6125" Type="http://schemas.openxmlformats.org/officeDocument/2006/relationships/hyperlink" Target="https://www4.des.state.nh.us/DESOneStop/PRSDetail.aspx?ID=0037572&amp;Type=PRS" TargetMode="External"/><Relationship Id="rId987" Type="http://schemas.openxmlformats.org/officeDocument/2006/relationships/hyperlink" Target="https://dec.vermont.gov/sites/dec/files/documents/PFAS%20Sampling%20Report%207.10.18%20FINAL.pdf" TargetMode="External"/><Relationship Id="rId2668" Type="http://schemas.openxmlformats.org/officeDocument/2006/relationships/hyperlink" Target="https://drive.google.com/drive/u/1/folders/1x7iQQCXeG8cyqBy62-8ozSnzwFKgXBjQ" TargetMode="External"/><Relationship Id="rId3719" Type="http://schemas.openxmlformats.org/officeDocument/2006/relationships/hyperlink" Target="https://www.des.nh.gov/media/pr/2016/20161027-well-water-kingston.htm" TargetMode="External"/><Relationship Id="rId4090" Type="http://schemas.openxmlformats.org/officeDocument/2006/relationships/hyperlink" Target="https://www4.des.state.nh.us/IISProxy/IISProxy.dll?ContentId=4734704" TargetMode="External"/><Relationship Id="rId1684" Type="http://schemas.openxmlformats.org/officeDocument/2006/relationships/hyperlink" Target="https://www.glwater.org/wp-content/uploads/2020/02/PFAS-Minimization-Program-Summary.pdf" TargetMode="External"/><Relationship Id="rId2735" Type="http://schemas.openxmlformats.org/officeDocument/2006/relationships/hyperlink" Target="https://drive.google.com/drive/u/1/folders/1bA0fTxac0RU2njTEx5JIcAWqZpYygC9D" TargetMode="External"/><Relationship Id="rId5141" Type="http://schemas.openxmlformats.org/officeDocument/2006/relationships/hyperlink" Target="https://www.michigan.gov/pfasresponse/0,9038,7-365-86511_82704_97100_97106---,00.html" TargetMode="External"/><Relationship Id="rId707" Type="http://schemas.openxmlformats.org/officeDocument/2006/relationships/hyperlink" Target="https://drive.google.com/drive/u/1/folders/1bA0fTxac0RU2njTEx5JIcAWqZpYygC9D" TargetMode="External"/><Relationship Id="rId1337" Type="http://schemas.openxmlformats.org/officeDocument/2006/relationships/hyperlink" Target="https://drive.google.com/drive/u/0/folders/1JHapkdyZrRziZCfTAWAX-nxDpQ_WEWlp" TargetMode="External"/><Relationship Id="rId1751" Type="http://schemas.openxmlformats.org/officeDocument/2006/relationships/hyperlink" Target="https://www.glwater.org/wp-content/uploads/2020/02/PFAS-Minimization-Program-Summary.pdf" TargetMode="External"/><Relationship Id="rId2802" Type="http://schemas.openxmlformats.org/officeDocument/2006/relationships/hyperlink" Target="https://www.maine.gov/dep/spills/topics/pfas/PFAS-current-results-06022020.pdf" TargetMode="External"/><Relationship Id="rId5958" Type="http://schemas.openxmlformats.org/officeDocument/2006/relationships/hyperlink" Target="https://drive.google.com/drive/u/0/folders/1lGp9mNF1VW52zcJOUD9x-wZO9oAb_opR" TargetMode="External"/><Relationship Id="rId43" Type="http://schemas.openxmlformats.org/officeDocument/2006/relationships/hyperlink" Target="https://www4.des.state.nh.us/IISProxy/IISProxy.dll?ContentId=4778707" TargetMode="External"/><Relationship Id="rId1404" Type="http://schemas.openxmlformats.org/officeDocument/2006/relationships/hyperlink" Target="https://nhdes.maps.arcgis.com/apps/View/index.html?appid=66770bef141c43a98a445c54a17720e2&amp;extent=-73.5743,42.5413,-69.6852,45.4509" TargetMode="External"/><Relationship Id="rId3576" Type="http://schemas.openxmlformats.org/officeDocument/2006/relationships/hyperlink" Target="https://drive.google.com/file/d/11qG8rJFOeJqi_jrLFmHx0SeDLq9EhFTI/view?usp=sharing" TargetMode="External"/><Relationship Id="rId4627" Type="http://schemas.openxmlformats.org/officeDocument/2006/relationships/hyperlink" Target="https://www.navfac.navy.mil/products_and_services/ev/products_and_services/env_restoration/installation_map/navfac_atlantic/midlant/oceana/oceana_pfas.html" TargetMode="External"/><Relationship Id="rId4974" Type="http://schemas.openxmlformats.org/officeDocument/2006/relationships/hyperlink" Target="https://webapp.pca.state.mn.us/wimn/site/2538" TargetMode="External"/><Relationship Id="rId497" Type="http://schemas.openxmlformats.org/officeDocument/2006/relationships/hyperlink" Target="https://geotracker.waterboards.ca.gov/map/pfas_map" TargetMode="External"/><Relationship Id="rId2178" Type="http://schemas.openxmlformats.org/officeDocument/2006/relationships/hyperlink" Target="https://drive.google.com/drive/u/0/folders/1RsSKYaEE8jqAw7pH05tDHRflkjUL3t5H" TargetMode="External"/><Relationship Id="rId3229" Type="http://schemas.openxmlformats.org/officeDocument/2006/relationships/hyperlink" Target="https://docs.google.com/spreadsheets/d/1hRu_fnwKe4j_dNU5cczPJSTcPUe8qTtJ/edit?usp=sharing&amp;ouid=107676736406888330935&amp;rtpof=true&amp;sd=true" TargetMode="External"/><Relationship Id="rId3990" Type="http://schemas.openxmlformats.org/officeDocument/2006/relationships/hyperlink" Target="https://geotracker.waterboards.ca.gov/map/pfas_map" TargetMode="External"/><Relationship Id="rId1194" Type="http://schemas.openxmlformats.org/officeDocument/2006/relationships/hyperlink" Target="https://www4.des.state.nh.us/nh-pfas-investigation/wp-content/uploads/tables-pdf.pdf" TargetMode="External"/><Relationship Id="rId2592" Type="http://schemas.openxmlformats.org/officeDocument/2006/relationships/hyperlink" Target="https://drive.google.com/drive/u/1/folders/1NDSF5O2zivixjKUEYTRtJ_keJVbx9VmC" TargetMode="External"/><Relationship Id="rId3643" Type="http://schemas.openxmlformats.org/officeDocument/2006/relationships/hyperlink" Target="https://drive.google.com/drive/u/0/folders/1RsSKYaEE8jqAw7pH05tDHRflkjUL3t5H" TargetMode="External"/><Relationship Id="rId6799"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17" Type="http://schemas.openxmlformats.org/officeDocument/2006/relationships/hyperlink" Target="https://www.michigan.gov/pfasresponse/0,9038,7-365-86511_95645-535385--,00.html" TargetMode="External"/><Relationship Id="rId564" Type="http://schemas.openxmlformats.org/officeDocument/2006/relationships/hyperlink" Target="https://nhdes.maps.arcgis.com/apps/View/index.html?appid=66770bef141c43a98a445c54a17720e2&amp;extent=-73.5743,42.5413,-69.6852,45.4509" TargetMode="External"/><Relationship Id="rId2245" Type="http://schemas.openxmlformats.org/officeDocument/2006/relationships/hyperlink" Target="https://drive.google.com/drive/u/1/folders/10z2-jKpuiPOzUt5lsGYiK5CVnR7Zgcyv?ths=true" TargetMode="External"/><Relationship Id="rId3710" Type="http://schemas.openxmlformats.org/officeDocument/2006/relationships/hyperlink" Target="https://drive.google.com/file/d/1yQxHK32cznxDIPgMCjE5lqcjNNnTbr5X/view?usp=sharing" TargetMode="External"/><Relationship Id="rId6866" Type="http://schemas.openxmlformats.org/officeDocument/2006/relationships/hyperlink" Target="https://www.michigan.gov/pfasresponse/investigations/sites-aoi/muskegon-county/white-lake-landfill" TargetMode="External"/><Relationship Id="rId631" Type="http://schemas.openxmlformats.org/officeDocument/2006/relationships/hyperlink" Target="https://floridadep.gov/waste/waste-cleanup/content/waste-site-cleanup-state-funded-pfas-sampling-efforts" TargetMode="External"/><Relationship Id="rId1261" Type="http://schemas.openxmlformats.org/officeDocument/2006/relationships/hyperlink" Target="https://vtdigger.org/2016/07/14/pfoa-found-in-groundwater-at-globalfoundries-champlain-cable-plants/" TargetMode="External"/><Relationship Id="rId2312" Type="http://schemas.openxmlformats.org/officeDocument/2006/relationships/hyperlink" Target="https://drive.google.com/drive/u/0/folders/1lGp9mNF1VW52zcJOUD9x-wZO9oAb_opR" TargetMode="External"/><Relationship Id="rId5468" Type="http://schemas.openxmlformats.org/officeDocument/2006/relationships/hyperlink" Target="https://apps.dnrec.delaware.gov/dochandler/handler.ashx?docid=6744d73fd212a86f0jwi7f08d0010000" TargetMode="External"/><Relationship Id="rId5882" Type="http://schemas.openxmlformats.org/officeDocument/2006/relationships/hyperlink" Target="https://drive.google.com/drive/u/0/folders/1FkIDOMeIZRH2d_R8eeHboh5L4QXcql7y" TargetMode="External"/><Relationship Id="rId6519" Type="http://schemas.openxmlformats.org/officeDocument/2006/relationships/hyperlink" Target="https://nhdes.maps.arcgis.com/apps/View/index.html?appid=66770bef141c43a98a445c54a17720e2&amp;extent=-73.5743,42.5413,-69.6852,45.4509" TargetMode="External"/><Relationship Id="rId6933" Type="http://schemas.openxmlformats.org/officeDocument/2006/relationships/hyperlink" Target="https://drive.google.com/drive/u/0/folders/1JHapkdyZrRziZCfTAWAX-nxDpQ_WEWlp" TargetMode="External"/><Relationship Id="rId4484" Type="http://schemas.openxmlformats.org/officeDocument/2006/relationships/hyperlink" Target="https://partner-mco-archive.s3.amazonaws.com/client_files/1524589484.pdf" TargetMode="External"/><Relationship Id="rId5535" Type="http://schemas.openxmlformats.org/officeDocument/2006/relationships/hyperlink" Target="https://www.michigan.gov/pfasresponse/" TargetMode="External"/><Relationship Id="rId3086" Type="http://schemas.openxmlformats.org/officeDocument/2006/relationships/hyperlink" Target="https://drive.google.com/drive/u/0/folders/1lGp9mNF1VW52zcJOUD9x-wZO9oAb_opR" TargetMode="External"/><Relationship Id="rId4137" Type="http://schemas.openxmlformats.org/officeDocument/2006/relationships/hyperlink" Target="https://drive.google.com/drive/u/1/folders/1_nKt4anbBalnEkIByYM-n4avwO_6Zhno" TargetMode="External"/><Relationship Id="rId4551" Type="http://schemas.openxmlformats.org/officeDocument/2006/relationships/hyperlink" Target="https://geotracker.waterboards.ca.gov/profile_report?global_id=T10000000086" TargetMode="External"/><Relationship Id="rId3153" Type="http://schemas.openxmlformats.org/officeDocument/2006/relationships/hyperlink" Target="https://drive.google.com/drive/u/1/folders/1ZgLd9ihVSI3av7mQvluoownq7x_9UXYI" TargetMode="External"/><Relationship Id="rId4204" Type="http://schemas.openxmlformats.org/officeDocument/2006/relationships/hyperlink" Target="https://drive.google.com/drive/u/0/folders/1RsSKYaEE8jqAw7pH05tDHRflkjUL3t5H" TargetMode="External"/><Relationship Id="rId5602" Type="http://schemas.openxmlformats.org/officeDocument/2006/relationships/hyperlink" Target="http://afcec.publicadmin-record.us.af.mil/Search.aspx" TargetMode="External"/><Relationship Id="rId141" Type="http://schemas.openxmlformats.org/officeDocument/2006/relationships/hyperlink" Target="https://www.maine.gov/dep/spills/topics/pfas/PFAS-current-results-10262020.pdf" TargetMode="External"/><Relationship Id="rId3220" Type="http://schemas.openxmlformats.org/officeDocument/2006/relationships/hyperlink" Target="https://geotracker.waterboards.ca.gov/map/pfas_map" TargetMode="External"/><Relationship Id="rId6029" Type="http://schemas.openxmlformats.org/officeDocument/2006/relationships/hyperlink" Target="https://www.iowadnr.gov/Environmental-Protection/PFAS" TargetMode="External"/><Relationship Id="rId6376" Type="http://schemas.openxmlformats.org/officeDocument/2006/relationships/hyperlink" Target="https://nhdes.maps.arcgis.com/apps/View/index.html?appid=66770bef141c43a98a445c54a17720e2&amp;extent=-73.5743,42.5413,-69.6852,45.4509" TargetMode="External"/><Relationship Id="rId6790" Type="http://schemas.openxmlformats.org/officeDocument/2006/relationships/hyperlink" Target="https://www.militarypoisons.org/webster-field.html" TargetMode="External"/><Relationship Id="rId7" Type="http://schemas.openxmlformats.org/officeDocument/2006/relationships/hyperlink" Target="https://floridadep.gov/waste/waste-cleanup/content/waste-site-cleanup-state-funded-pfas-sampling-efforts" TargetMode="External"/><Relationship Id="rId2986" Type="http://schemas.openxmlformats.org/officeDocument/2006/relationships/hyperlink" Target="https://drive.google.com/file/d/1tCcynjyVbxACqzjjHhuhY7KSeAKZ1V7r/view?usp=sharing" TargetMode="External"/><Relationship Id="rId5392" Type="http://schemas.openxmlformats.org/officeDocument/2006/relationships/hyperlink" Target="https://www4.des.state.nh.us/DESOneStop/PRSDetail.aspx?ID=0000927&amp;Type=PRS" TargetMode="External"/><Relationship Id="rId6443" Type="http://schemas.openxmlformats.org/officeDocument/2006/relationships/hyperlink" Target="https://drive.google.com/drive/u/0/folders/1RsSKYaEE8jqAw7pH05tDHRflkjUL3t5H" TargetMode="External"/><Relationship Id="rId958" Type="http://schemas.openxmlformats.org/officeDocument/2006/relationships/hyperlink" Target="https://drive.google.com/file/d/1oi-muDE2lifgA5oWizHb2SnsgRUNimnO/view?usp=sharing" TargetMode="External"/><Relationship Id="rId1588" Type="http://schemas.openxmlformats.org/officeDocument/2006/relationships/hyperlink" Target="https://webapp.pca.state.mn.us/wimn/site/1803" TargetMode="External"/><Relationship Id="rId2639" Type="http://schemas.openxmlformats.org/officeDocument/2006/relationships/hyperlink" Target="https://www.michigan.gov/pfasresponse/0,9038,7-365-86511_82704-490707--,00.html" TargetMode="External"/><Relationship Id="rId5045" Type="http://schemas.openxmlformats.org/officeDocument/2006/relationships/hyperlink" Target="https://ar.afcec-cloud.af.mil/Search.aspx" TargetMode="External"/><Relationship Id="rId6510" Type="http://schemas.openxmlformats.org/officeDocument/2006/relationships/hyperlink" Target="https://drive.google.com/drive/u/0/folders/1RsSKYaEE8jqAw7pH05tDHRflkjUL3t5H" TargetMode="External"/><Relationship Id="rId1655" Type="http://schemas.openxmlformats.org/officeDocument/2006/relationships/hyperlink" Target="https://nhdes.maps.arcgis.com/apps/View/index.html?appid=66770bef141c43a98a445c54a17720e2&amp;extent=-73.5743,42.5413,-69.6852,45.4509" TargetMode="External"/><Relationship Id="rId2706" Type="http://schemas.openxmlformats.org/officeDocument/2006/relationships/hyperlink" Target="https://www4.des.state.nh.us/nh-pfas-investigation/wp-content/uploads/tables-pdf.pdf" TargetMode="External"/><Relationship Id="rId4061" Type="http://schemas.openxmlformats.org/officeDocument/2006/relationships/hyperlink" Target="https://www.maine.gov/dep/spills/topics/pfas/index.html" TargetMode="External"/><Relationship Id="rId5112" Type="http://schemas.openxmlformats.org/officeDocument/2006/relationships/hyperlink" Target="https://drive.google.com/drive/u/0/folders/1GoyjDOmjveFX-UvdhvvukRcued_9RYTt" TargetMode="External"/><Relationship Id="rId1308" Type="http://schemas.openxmlformats.org/officeDocument/2006/relationships/hyperlink" Target="https://geotracker.waterboards.ca.gov/map/pfas_map" TargetMode="External"/><Relationship Id="rId1722" Type="http://schemas.openxmlformats.org/officeDocument/2006/relationships/hyperlink" Target="https://drive.google.com/drive/u/0/folders/1RsSKYaEE8jqAw7pH05tDHRflkjUL3t5H" TargetMode="External"/><Relationship Id="rId4878" Type="http://schemas.openxmlformats.org/officeDocument/2006/relationships/hyperlink" Target="http://afcec.publicadmin-record.us.af.mil/" TargetMode="External"/><Relationship Id="rId5929" Type="http://schemas.openxmlformats.org/officeDocument/2006/relationships/hyperlink" Target="https://www.michigan.gov/pfasresponse/" TargetMode="External"/><Relationship Id="rId14" Type="http://schemas.openxmlformats.org/officeDocument/2006/relationships/hyperlink" Target="https://drive.google.com/drive/u/1/folders/11Lw6aNpdh8t688heILngOOdSdcPZFHkA?ths=true" TargetMode="External"/><Relationship Id="rId3894" Type="http://schemas.openxmlformats.org/officeDocument/2006/relationships/hyperlink" Target="https://drive.google.com/drive/u/0/folders/1RsSKYaEE8jqAw7pH05tDHRflkjUL3t5H" TargetMode="External"/><Relationship Id="rId4945" Type="http://schemas.openxmlformats.org/officeDocument/2006/relationships/hyperlink" Target="https://www.143aw.ang.af.mil/About-Us/Environmental/" TargetMode="External"/><Relationship Id="rId7004" Type="http://schemas.openxmlformats.org/officeDocument/2006/relationships/hyperlink" Target="https://drive.google.com/drive/u/1/folders/1q7EjABPgdUZDR2usBkxNTQjsl30QxmXT" TargetMode="External"/><Relationship Id="rId2496" Type="http://schemas.openxmlformats.org/officeDocument/2006/relationships/hyperlink" Target="https://www4.des.state.nh.us/IISProxy/IISProxy.dll?ContentId=4821951" TargetMode="External"/><Relationship Id="rId3547" Type="http://schemas.openxmlformats.org/officeDocument/2006/relationships/hyperlink" Target="https://webapp.pca.state.mn.us/wimn/site/2279" TargetMode="External"/><Relationship Id="rId3961" Type="http://schemas.openxmlformats.org/officeDocument/2006/relationships/hyperlink" Target="https://www.des.nh.gov/organization/commissioner/documents/pfoa-statewide-status-20170110.pdf" TargetMode="External"/><Relationship Id="rId468" Type="http://schemas.openxmlformats.org/officeDocument/2006/relationships/hyperlink" Target="https://drive.google.com/drive/u/1/folders/1C_9_Ert2cgqBNMmV3YII3HiHy6Ht8wdh" TargetMode="External"/><Relationship Id="rId882" Type="http://schemas.openxmlformats.org/officeDocument/2006/relationships/hyperlink" Target="https://geotracker.waterboards.ca.gov/profile_report?global_id=L10002592521" TargetMode="External"/><Relationship Id="rId1098" Type="http://schemas.openxmlformats.org/officeDocument/2006/relationships/hyperlink" Target="https://drive.google.com/drive/u/0/folders/17vc5JX3Gvo92Bih-kg-GABnBbExIJhXg" TargetMode="External"/><Relationship Id="rId2149" Type="http://schemas.openxmlformats.org/officeDocument/2006/relationships/hyperlink" Target="https://cumulis.epa.gov/supercpad/SiteProfiles/index.cfm?fuseaction=second.docdata&amp;id=0201178" TargetMode="External"/><Relationship Id="rId2563" Type="http://schemas.openxmlformats.org/officeDocument/2006/relationships/hyperlink" Target="https://drive.google.com/drive/u/1/folders/19BTCZXz54lLFXbL2DUQOoXdvh1TPqt9w" TargetMode="External"/><Relationship Id="rId3614" Type="http://schemas.openxmlformats.org/officeDocument/2006/relationships/hyperlink" Target="https://www.mlive.com/news/kalamazoo/2021/04/firefighting-foam-spill-at-kalamazoo-airport-causes-pfas-spike-at-wastewater-treatment-plant.html" TargetMode="External"/><Relationship Id="rId6020" Type="http://schemas.openxmlformats.org/officeDocument/2006/relationships/hyperlink" Target="https://geotracker.waterboards.ca.gov/profile_report?global_id=L10001396701" TargetMode="External"/><Relationship Id="rId535" Type="http://schemas.openxmlformats.org/officeDocument/2006/relationships/hyperlink" Target="https://drive.google.com/file/d/1y7POgKXNmttxPJKHlV7VmxeUsHMnJja6/view?usp=sharing" TargetMode="External"/><Relationship Id="rId1165" Type="http://schemas.openxmlformats.org/officeDocument/2006/relationships/hyperlink" Target="https://drive.google.com/drive/u/1/folders/1HJI6U11sAh3Oi9BLz8uJM5Uu9-sTQ0j8" TargetMode="External"/><Relationship Id="rId2216" Type="http://schemas.openxmlformats.org/officeDocument/2006/relationships/hyperlink" Target="https://docs.google.com/spreadsheets/d/1hRu_fnwKe4j_dNU5cczPJSTcPUe8qTtJ/edit?usp=sharing&amp;ouid=107676736406888330935&amp;rtpof=true&amp;sd=true" TargetMode="External"/><Relationship Id="rId2630" Type="http://schemas.openxmlformats.org/officeDocument/2006/relationships/hyperlink" Target="https://semspub.epa.gov/src/collections/01/SC/MAD980520670" TargetMode="External"/><Relationship Id="rId5786" Type="http://schemas.openxmlformats.org/officeDocument/2006/relationships/hyperlink" Target="https://www.maine.gov/dep/spills/topics/pfas/PFAS-current-results-06022020.pdf" TargetMode="External"/><Relationship Id="rId6837" Type="http://schemas.openxmlformats.org/officeDocument/2006/relationships/hyperlink" Target="https://www.maine.gov/dep/spills/topics/pfas/" TargetMode="External"/><Relationship Id="rId602" Type="http://schemas.openxmlformats.org/officeDocument/2006/relationships/hyperlink" Target="https://partner-mco-archive.s3.amazonaws.com/client_files/1524589484.pdf" TargetMode="External"/><Relationship Id="rId1232" Type="http://schemas.openxmlformats.org/officeDocument/2006/relationships/hyperlink" Target="https://www4.des.state.nh.us/nh-pfas-investigation/" TargetMode="External"/><Relationship Id="rId4388"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439" Type="http://schemas.openxmlformats.org/officeDocument/2006/relationships/hyperlink" Target="https://drive.google.com/drive/u/0/folders/1DWXhXwl1j4L5eKUdO88JdnrMTynHHza5" TargetMode="External"/><Relationship Id="rId5853" Type="http://schemas.openxmlformats.org/officeDocument/2006/relationships/hyperlink" Target="https://nhdes.maps.arcgis.com/apps/View/index.html?appid=66770bef141c43a98a445c54a17720e2&amp;extent=-73.5743,42.5413,-69.6852,45.4509" TargetMode="External"/><Relationship Id="rId6904" Type="http://schemas.openxmlformats.org/officeDocument/2006/relationships/hyperlink" Target="https://www4.des.state.nh.us/IISProxy/IISProxy.dll?ContentId=4749446" TargetMode="External"/><Relationship Id="rId3057" Type="http://schemas.openxmlformats.org/officeDocument/2006/relationships/hyperlink" Target="https://www.postguam.com/news/local/higher-contamination-found-in-central-area/article_89d42048-9bc6-11e9-b400-27a4b953ee09.html" TargetMode="External"/><Relationship Id="rId4108" Type="http://schemas.openxmlformats.org/officeDocument/2006/relationships/hyperlink" Target="https://floridadep.gov/waste/waste-cleanup/content/fire-training-facility-preliminary-site-assessments" TargetMode="External"/><Relationship Id="rId4455" Type="http://schemas.openxmlformats.org/officeDocument/2006/relationships/hyperlink" Target="https://drive.google.com/drive/u/0/folders/1RsSKYaEE8jqAw7pH05tDHRflkjUL3t5H" TargetMode="External"/><Relationship Id="rId5506" Type="http://schemas.openxmlformats.org/officeDocument/2006/relationships/hyperlink" Target="https://drive.google.com/drive/u/1/folders/1bA0fTxac0RU2njTEx5JIcAWqZpYygC9D" TargetMode="External"/><Relationship Id="rId5920" Type="http://schemas.openxmlformats.org/officeDocument/2006/relationships/hyperlink" Target="https://drive.google.com/drive/u/0/folders/1DWXhXwl1j4L5eKUdO88JdnrMTynHHza5" TargetMode="External"/><Relationship Id="rId3471" Type="http://schemas.openxmlformats.org/officeDocument/2006/relationships/hyperlink" Target="http://afcec.publicadmin-record.us.af.mil/" TargetMode="External"/><Relationship Id="rId4522" Type="http://schemas.openxmlformats.org/officeDocument/2006/relationships/hyperlink" Target="https://www.michigan.gov/pfasresponse/" TargetMode="External"/><Relationship Id="rId392" Type="http://schemas.openxmlformats.org/officeDocument/2006/relationships/hyperlink" Target="https://geotracker.waterboards.ca.gov/map/pfas_map" TargetMode="External"/><Relationship Id="rId2073" Type="http://schemas.openxmlformats.org/officeDocument/2006/relationships/hyperlink" Target="https://www4.des.state.nh.us/nh-pfas-investigation/wp-content/uploads/tables-pdf.pdf" TargetMode="External"/><Relationship Id="rId3124" Type="http://schemas.openxmlformats.org/officeDocument/2006/relationships/hyperlink" Target="https://nhdes.maps.arcgis.com/apps/View/index.html?appid=66770bef141c43a98a445c54a17720e2&amp;extent=-73.5743,42.5413,-69.6852,45.4509" TargetMode="External"/><Relationship Id="rId6694" Type="http://schemas.openxmlformats.org/officeDocument/2006/relationships/hyperlink" Target="https://www4.des.state.nh.us/IISProxy/IISProxy.dll?ContentId=4716558" TargetMode="External"/><Relationship Id="rId2140" Type="http://schemas.openxmlformats.org/officeDocument/2006/relationships/hyperlink" Target="https://www4.des.state.nh.us/nh-pfas-investigation/wp-content/uploads/tables-pdf.pdf" TargetMode="External"/><Relationship Id="rId5296" Type="http://schemas.openxmlformats.org/officeDocument/2006/relationships/hyperlink" Target="https://www.dec.ny.gov/chemical/108820.html" TargetMode="External"/><Relationship Id="rId6347" Type="http://schemas.openxmlformats.org/officeDocument/2006/relationships/hyperlink" Target="https://geotracker.waterboards.ca.gov/map/pfas_map" TargetMode="External"/><Relationship Id="rId6761" Type="http://schemas.openxmlformats.org/officeDocument/2006/relationships/hyperlink" Target="https://www.maine.gov/dep/spills/topics/pfas/PFAS-current-results-06022020.pdf" TargetMode="External"/><Relationship Id="rId112" Type="http://schemas.openxmlformats.org/officeDocument/2006/relationships/hyperlink" Target="https://drive.google.com/drive/u/0/folders/1DWXhXwl1j4L5eKUdO88JdnrMTynHHza5" TargetMode="External"/><Relationship Id="rId5363" Type="http://schemas.openxmlformats.org/officeDocument/2006/relationships/hyperlink" Target="https://ar.afcec-cloud.af.mil/Search.aspx" TargetMode="External"/><Relationship Id="rId6414" Type="http://schemas.openxmlformats.org/officeDocument/2006/relationships/hyperlink" Target="https://drive.google.com/drive/folders/1v77vtziX_3iVOE5ughvhk36StsBDnBGG?usp=sharing" TargetMode="External"/><Relationship Id="rId2957" Type="http://schemas.openxmlformats.org/officeDocument/2006/relationships/hyperlink" Target="https://drive.google.com/file/d/1GMlyOu26Wz3RfVZxb0ZmcSTEE-z4MLqg/view?usp=sharing" TargetMode="External"/><Relationship Id="rId5016" Type="http://schemas.openxmlformats.org/officeDocument/2006/relationships/hyperlink" Target="https://www.dec.ny.gov/chemical/108791.html" TargetMode="External"/><Relationship Id="rId929" Type="http://schemas.openxmlformats.org/officeDocument/2006/relationships/hyperlink" Target="https://drive.google.com/drive/u/0/folders/1RsSKYaEE8jqAw7pH05tDHRflkjUL3t5H" TargetMode="External"/><Relationship Id="rId1559" Type="http://schemas.openxmlformats.org/officeDocument/2006/relationships/hyperlink" Target="https://www.cnic.navy.mil/content/cnic/cnic_hq/regions/cnrse/installations/nas_corpus_christi/om/environmental_support/pfas-drinking-water-investigation/_jcr_content/par1/pdfdownload_672100962/file.res/CorpusChristi_Fact%20Sheet_012420%20(compatible).pdf" TargetMode="External"/><Relationship Id="rId1973" Type="http://schemas.openxmlformats.org/officeDocument/2006/relationships/hyperlink" Target="https://drive.google.com/drive/u/0/folders/17vc5JX3Gvo92Bih-kg-GABnBbExIJhXg" TargetMode="External"/><Relationship Id="rId4032" Type="http://schemas.openxmlformats.org/officeDocument/2006/relationships/hyperlink" Target="https://www.azcentral.com/story/news/local/glendale/2019/04/10/air-force-test-drinking-water-around-luke-after-finding-toxins-base-water/3415667002/" TargetMode="External"/><Relationship Id="rId5430" Type="http://schemas.openxmlformats.org/officeDocument/2006/relationships/hyperlink" Target="https://drive.google.com/drive/u/1/folders/1HKXp63rNge_WSUdMVnq31GxFeBTsQfGo" TargetMode="External"/><Relationship Id="rId1626" Type="http://schemas.openxmlformats.org/officeDocument/2006/relationships/hyperlink" Target="https://drive.google.com/drive/u/0/folders/1lGp9mNF1VW52zcJOUD9x-wZO9oAb_opR" TargetMode="External"/><Relationship Id="rId3798" Type="http://schemas.openxmlformats.org/officeDocument/2006/relationships/hyperlink" Target="https://www.health.state.mn.us/communities/environment/hazardous/topics/sites.html" TargetMode="External"/><Relationship Id="rId4849" Type="http://schemas.openxmlformats.org/officeDocument/2006/relationships/hyperlink" Target="https://dec.vermont.gov/watershed/map/pfas-surface-waters" TargetMode="External"/><Relationship Id="rId3865" Type="http://schemas.openxmlformats.org/officeDocument/2006/relationships/hyperlink" Target="https://drive.google.com/drive/u/1/folders/1Pms7FL2HqHNWHQ0nmFgIEcktFHXjhbny" TargetMode="External"/><Relationship Id="rId4916" Type="http://schemas.openxmlformats.org/officeDocument/2006/relationships/hyperlink" Target="https://www.des.nh.gov/organization/divisions/waste/hwrb/fss/superfund/summaries/documents/coakley.pdf" TargetMode="External"/><Relationship Id="rId6271" Type="http://schemas.openxmlformats.org/officeDocument/2006/relationships/hyperlink" Target="https://drive.google.com/drive/u/0/folders/1RsSKYaEE8jqAw7pH05tDHRflkjUL3t5H" TargetMode="External"/><Relationship Id="rId786" Type="http://schemas.openxmlformats.org/officeDocument/2006/relationships/hyperlink" Target="https://drive.google.com/file/d/19cav3FFVTJyuIm1xJDkJjzZ-WDwuh89t/view?usp=sharing" TargetMode="External"/><Relationship Id="rId2467" Type="http://schemas.openxmlformats.org/officeDocument/2006/relationships/hyperlink" Target="https://drive.google.com/drive/u/0/folders/1igFbZ74OQ5_px975U1jer_40jF6fbCjT" TargetMode="External"/><Relationship Id="rId3518" Type="http://schemas.openxmlformats.org/officeDocument/2006/relationships/hyperlink" Target="https://dnr.wi.gov/botw/GetActivityDetail.do?dsn=581955&amp;siteId=643000&amp;crumb=1" TargetMode="External"/><Relationship Id="rId439" Type="http://schemas.openxmlformats.org/officeDocument/2006/relationships/hyperlink" Target="https://www4.des.state.nh.us/nh-pfas-investigation/wp-content/uploads/tables-pdf.pdf" TargetMode="External"/><Relationship Id="rId1069" Type="http://schemas.openxmlformats.org/officeDocument/2006/relationships/hyperlink" Target="https://www.michigan.gov/pfasresponse/0,9038,7-365-86511_82704_84187---,00.html" TargetMode="External"/><Relationship Id="rId1483" Type="http://schemas.openxmlformats.org/officeDocument/2006/relationships/hyperlink" Target="https://www.glwater.org/wp-content/uploads/2020/02/PFAS-Minimization-Program-Summary.pdf" TargetMode="External"/><Relationship Id="rId2881" Type="http://schemas.openxmlformats.org/officeDocument/2006/relationships/hyperlink" Target="https://drive.google.com/drive/u/0/folders/1DWXhXwl1j4L5eKUdO88JdnrMTynHHza5" TargetMode="External"/><Relationship Id="rId3932" Type="http://schemas.openxmlformats.org/officeDocument/2006/relationships/hyperlink" Target="https://www.pca.state.mn.us/waste/pfas-landfills" TargetMode="External"/><Relationship Id="rId506" Type="http://schemas.openxmlformats.org/officeDocument/2006/relationships/hyperlink" Target="https://geotracker.waterboards.ca.gov/map/pfas_map" TargetMode="External"/><Relationship Id="rId853" Type="http://schemas.openxmlformats.org/officeDocument/2006/relationships/hyperlink" Target="https://geotracker.waterboards.ca.gov/profile_report?global_id=L10006943141" TargetMode="External"/><Relationship Id="rId1136" Type="http://schemas.openxmlformats.org/officeDocument/2006/relationships/hyperlink" Target="https://drive.google.com/drive/u/0/folders/17vc5JX3Gvo92Bih-kg-GABnBbExIJhXg" TargetMode="External"/><Relationship Id="rId2534" Type="http://schemas.openxmlformats.org/officeDocument/2006/relationships/hyperlink" Target="https://www.michigan.gov/pfasresponse/0,9038,7-365-86511_95645-517163--,00.html" TargetMode="External"/><Relationship Id="rId920" Type="http://schemas.openxmlformats.org/officeDocument/2006/relationships/hyperlink" Target="https://drive.google.com/file/d/14VfL2r043-Fko8ZEawWob-iKFjZCm2UW/view?usp=sharing" TargetMode="External"/><Relationship Id="rId1550" Type="http://schemas.openxmlformats.org/officeDocument/2006/relationships/hyperlink" Target="https://nhdes.maps.arcgis.com/apps/View/index.html?appid=66770bef141c43a98a445c54a17720e2&amp;extent=-73.5743,42.5413,-69.6852,45.4509" TargetMode="External"/><Relationship Id="rId2601" Type="http://schemas.openxmlformats.org/officeDocument/2006/relationships/hyperlink" Target="https://drive.google.com/drive/u/1/folders/1Pms7FL2HqHNWHQ0nmFgIEcktFHXjhbny" TargetMode="External"/><Relationship Id="rId5757" Type="http://schemas.openxmlformats.org/officeDocument/2006/relationships/hyperlink" Target="https://drive.google.com/drive/u/0/folders/10K-KZfRVL_OzbbMamNOvkN2S2Ctd3YhO" TargetMode="External"/><Relationship Id="rId6808" Type="http://schemas.openxmlformats.org/officeDocument/2006/relationships/hyperlink" Target="https://denix.osd.mil/army-pfas/army-pfas-data/drinking-water-data/army-national-guard-bureau-data-26-april-2019/" TargetMode="External"/><Relationship Id="rId1203" Type="http://schemas.openxmlformats.org/officeDocument/2006/relationships/hyperlink" Target="https://drive.google.com/file/d/1kW3xPiWdLntRZ9E1ynqRpf0h25aLn_EW/view?usp=sharing" TargetMode="External"/><Relationship Id="rId4359" Type="http://schemas.openxmlformats.org/officeDocument/2006/relationships/hyperlink" Target="https://www4.des.state.nh.us/IISProxy/IISProxy.dll?ContentId=4827973" TargetMode="External"/><Relationship Id="rId4773" Type="http://schemas.openxmlformats.org/officeDocument/2006/relationships/hyperlink" Target="https://www4.des.state.nh.us/nh-pfas-investigation/" TargetMode="External"/><Relationship Id="rId5824" Type="http://schemas.openxmlformats.org/officeDocument/2006/relationships/hyperlink" Target="https://drive.google.com/drive/u/1/folders/1DWXhXwl1j4L5eKUdO88JdnrMTynHHza5" TargetMode="External"/><Relationship Id="rId3375" Type="http://schemas.openxmlformats.org/officeDocument/2006/relationships/hyperlink" Target="http://afcec.publicadmin-record.us.af.mil/" TargetMode="External"/><Relationship Id="rId4426" Type="http://schemas.openxmlformats.org/officeDocument/2006/relationships/hyperlink" Target="https://drive.google.com/drive/folders/1jJQ9yj0v4F-uS3q-WO91RAcoKlPt6Y1z" TargetMode="External"/><Relationship Id="rId4840" Type="http://schemas.openxmlformats.org/officeDocument/2006/relationships/hyperlink" Target="https://drive.google.com/drive/u/0/folders/1DWXhXwl1j4L5eKUdO88JdnrMTynHHza5" TargetMode="External"/><Relationship Id="rId296" Type="http://schemas.openxmlformats.org/officeDocument/2006/relationships/hyperlink" Target="https://drive.google.com/drive/u/0/folders/1RsSKYaEE8jqAw7pH05tDHRflkjUL3t5H" TargetMode="External"/><Relationship Id="rId2391" Type="http://schemas.openxmlformats.org/officeDocument/2006/relationships/hyperlink" Target="https://drive.google.com/drive/u/0/folders/1iRyewWrzQy58FxmoWZPJAyyTKIQBYWms" TargetMode="External"/><Relationship Id="rId3028" Type="http://schemas.openxmlformats.org/officeDocument/2006/relationships/hyperlink" Target="https://www.michigan.gov/pfasresponse/" TargetMode="External"/><Relationship Id="rId3442" Type="http://schemas.openxmlformats.org/officeDocument/2006/relationships/hyperlink" Target="https://drive.google.com/file/d/10KM0bMNBh0zwke9QJevqHgXuqNG4FgHe/view?usp=sharing" TargetMode="External"/><Relationship Id="rId6598" Type="http://schemas.openxmlformats.org/officeDocument/2006/relationships/hyperlink" Target="https://www.maine.gov/dep/spills/topics/pfas/" TargetMode="External"/><Relationship Id="rId363" Type="http://schemas.openxmlformats.org/officeDocument/2006/relationships/hyperlink" Target="https://www4.des.state.nh.us/DESOneStop/PRSDetail.aspx?ID=0000160&amp;Type=PRS" TargetMode="External"/><Relationship Id="rId2044" Type="http://schemas.openxmlformats.org/officeDocument/2006/relationships/hyperlink" Target="https://www4.des.state.nh.us/nh-pfas-investigation/wp-content/uploads/tables-pdf.pdf" TargetMode="External"/><Relationship Id="rId430" Type="http://schemas.openxmlformats.org/officeDocument/2006/relationships/hyperlink" Target="https://www.michigan.gov/pfasresponse/0,9038,7-365-86511_82704-499524--,00.html" TargetMode="External"/><Relationship Id="rId1060" Type="http://schemas.openxmlformats.org/officeDocument/2006/relationships/hyperlink" Target="https://drive.google.com/drive/u/0/folders/17vc5JX3Gvo92Bih-kg-GABnBbExIJhXg" TargetMode="External"/><Relationship Id="rId2111" Type="http://schemas.openxmlformats.org/officeDocument/2006/relationships/hyperlink" Target="http://www.spokesman.com/stories/2017/may/03/testing-confirms-chemical-contamination-in-residen/" TargetMode="External"/><Relationship Id="rId5267" Type="http://schemas.openxmlformats.org/officeDocument/2006/relationships/hyperlink" Target="https://geotracker.waterboards.ca.gov/map/pfas_map" TargetMode="External"/><Relationship Id="rId6318" Type="http://schemas.openxmlformats.org/officeDocument/2006/relationships/hyperlink" Target="https://drive.google.com/drive/u/1/folders/1Yla_380Qxjf4iLAK34ajtSEXmM8gBJ9P" TargetMode="External"/><Relationship Id="rId6665" Type="http://schemas.openxmlformats.org/officeDocument/2006/relationships/hyperlink" Target="https://www.pca.state.mn.us/waste/pfas-landfills" TargetMode="External"/><Relationship Id="rId5681" Type="http://schemas.openxmlformats.org/officeDocument/2006/relationships/hyperlink" Target="https://drive.google.com/file/d/1GMlyOu26Wz3RfVZxb0ZmcSTEE-z4MLqg/view?usp=sharing" TargetMode="External"/><Relationship Id="rId6732" Type="http://schemas.openxmlformats.org/officeDocument/2006/relationships/hyperlink" Target="https://www.michigan.gov/pfasresponse/0,9038,7-365-86511_82704-489606--,00.html" TargetMode="External"/><Relationship Id="rId1877" Type="http://schemas.openxmlformats.org/officeDocument/2006/relationships/hyperlink" Target="https://dec.alaska.gov/Applications/SPAR/PublicMVC/CSP/SiteReport/62" TargetMode="External"/><Relationship Id="rId2928" Type="http://schemas.openxmlformats.org/officeDocument/2006/relationships/hyperlink" Target="https://www.michigan.gov/pfasresponse/0,9038,7-365-86511_95645-493752--,00.html" TargetMode="External"/><Relationship Id="rId4283" Type="http://schemas.openxmlformats.org/officeDocument/2006/relationships/hyperlink" Target="https://drive.google.com/drive/u/0/folders/1RsSKYaEE8jqAw7pH05tDHRflkjUL3t5H" TargetMode="External"/><Relationship Id="rId5334" Type="http://schemas.openxmlformats.org/officeDocument/2006/relationships/hyperlink" Target="https://www4.des.state.nh.us/DESOneStop/PRSDetail.aspx?ID=0000467&amp;Type=PRS" TargetMode="External"/><Relationship Id="rId1944" Type="http://schemas.openxmlformats.org/officeDocument/2006/relationships/hyperlink" Target="https://www.waterboards.ca.gov/pfas/military.html" TargetMode="External"/><Relationship Id="rId4350" Type="http://schemas.openxmlformats.org/officeDocument/2006/relationships/hyperlink" Target="https://www.michigan.gov/pfasresponse/" TargetMode="External"/><Relationship Id="rId5401" Type="http://schemas.openxmlformats.org/officeDocument/2006/relationships/hyperlink" Target="https://drive.google.com/drive/u/0/folders/1RsSKYaEE8jqAw7pH05tDHRflkjUL3t5H" TargetMode="External"/><Relationship Id="rId4003" Type="http://schemas.openxmlformats.org/officeDocument/2006/relationships/hyperlink" Target="https://drive.google.com/drive/u/1/folders/1CoGZW73tckH74OZE06jUDJAjmADnq-ql" TargetMode="External"/><Relationship Id="rId6175" Type="http://schemas.openxmlformats.org/officeDocument/2006/relationships/hyperlink" Target="https://drive.google.com/drive/u/1/folders/1JHapkdyZrRziZCfTAWAX-nxDpQ_WEWlp?ths=true" TargetMode="External"/><Relationship Id="rId3769" Type="http://schemas.openxmlformats.org/officeDocument/2006/relationships/hyperlink" Target="https://docs.google.com/spreadsheets/d/1hRu_fnwKe4j_dNU5cczPJSTcPUe8qTtJ/edit?usp=sharing&amp;ouid=107676736406888330935&amp;rtpof=true&amp;sd=true" TargetMode="External"/><Relationship Id="rId5191" Type="http://schemas.openxmlformats.org/officeDocument/2006/relationships/hyperlink" Target="https://nhdes.maps.arcgis.com/apps/View/index.html?appid=66770bef141c43a98a445c54a17720e2&amp;extent=-73.5743,42.5413,-69.6852,45.4509" TargetMode="External"/><Relationship Id="rId6242" Type="http://schemas.openxmlformats.org/officeDocument/2006/relationships/hyperlink" Target="https://dec.vermont.gov/pfas" TargetMode="External"/><Relationship Id="rId2785" Type="http://schemas.openxmlformats.org/officeDocument/2006/relationships/hyperlink" Target="https://partner-mco-archive.s3.amazonaws.com/client_files/1524589484.pdf" TargetMode="External"/><Relationship Id="rId3836" Type="http://schemas.openxmlformats.org/officeDocument/2006/relationships/hyperlink" Target="https://www.waterboards.ca.gov/pfas/" TargetMode="External"/><Relationship Id="rId757" Type="http://schemas.openxmlformats.org/officeDocument/2006/relationships/hyperlink" Target="https://www.maine.gov/dep/spills/topics/pfas/PFAS-current-results-06022020.pdf" TargetMode="External"/><Relationship Id="rId1387" Type="http://schemas.openxmlformats.org/officeDocument/2006/relationships/hyperlink" Target="https://drive.google.com/file/d/131fup-rVEbwr2DFZpXO6H1T_r1SgmQ3z/view?usp=sharing" TargetMode="External"/><Relationship Id="rId2438" Type="http://schemas.openxmlformats.org/officeDocument/2006/relationships/hyperlink" Target="https://drive.google.com/drive/u/0/folders/1sgfwuf1w7KUCmDiUS0DFLDNZ9TANoQRf" TargetMode="External"/><Relationship Id="rId2852" Type="http://schemas.openxmlformats.org/officeDocument/2006/relationships/hyperlink" Target="https://drive.google.com/drive/u/0/folders/1DWXhXwl1j4L5eKUdO88JdnrMTynHHza5" TargetMode="External"/><Relationship Id="rId3903" Type="http://schemas.openxmlformats.org/officeDocument/2006/relationships/hyperlink" Target="https://drive.google.com/drive/u/0/folders/1DWXhXwl1j4L5eKUdO88JdnrMTynHHza5" TargetMode="External"/><Relationship Id="rId93" Type="http://schemas.openxmlformats.org/officeDocument/2006/relationships/hyperlink" Target="https://www.pca.state.mn.us/sites/default/files/pfc3-04.pdf" TargetMode="External"/><Relationship Id="rId824" Type="http://schemas.openxmlformats.org/officeDocument/2006/relationships/hyperlink" Target="https://drive.google.com/drive/u/0/folders/1DWXhXwl1j4L5eKUdO88JdnrMTynHHza5" TargetMode="External"/><Relationship Id="rId1454" Type="http://schemas.openxmlformats.org/officeDocument/2006/relationships/hyperlink" Target="https://www.bennington.edu/sites/default/files/sources/docs/Norlite%20Water%20Results%204.25.20.pdf" TargetMode="External"/><Relationship Id="rId2505" Type="http://schemas.openxmlformats.org/officeDocument/2006/relationships/hyperlink" Target="https://drive.google.com/drive/u/0/folders/1IxjCtUIPQIudDVies0pZK9FHCFKfUaPz" TargetMode="External"/><Relationship Id="rId1107" Type="http://schemas.openxmlformats.org/officeDocument/2006/relationships/hyperlink" Target="https://drive.google.com/drive/u/0/folders/1inU8GiL3ea7OLsY9jO09ktEQo87u139r" TargetMode="External"/><Relationship Id="rId1521" Type="http://schemas.openxmlformats.org/officeDocument/2006/relationships/hyperlink" Target="https://www4.des.state.nh.us/DESOneStop/PRSDetail.aspx?ID=0002883&amp;Type=PRS" TargetMode="External"/><Relationship Id="rId4677" Type="http://schemas.openxmlformats.org/officeDocument/2006/relationships/hyperlink" Target="https://www.navfac.navy.mil/navfac_worldwide/pacific/fecs/northwest/about_us/northwest_documents/environmental-restoration/pfas-groundwater-and-drinking-water-investigation/nbk_pfas.html" TargetMode="External"/><Relationship Id="rId5728" Type="http://schemas.openxmlformats.org/officeDocument/2006/relationships/hyperlink" Target="https://drive.google.com/drive/u/0/folders/1OX8U-ls3YJc4hh3KTrv7f5-u9dG4IHKz" TargetMode="External"/><Relationship Id="rId3279" Type="http://schemas.openxmlformats.org/officeDocument/2006/relationships/hyperlink" Target="https://nhdes.maps.arcgis.com/apps/View/index.html?appid=66770bef141c43a98a445c54a17720e2&amp;extent=-73.5743,42.5413,-69.6852,45.4509" TargetMode="External"/><Relationship Id="rId3693" Type="http://schemas.openxmlformats.org/officeDocument/2006/relationships/hyperlink" Target="https://www.waterboards.ca.gov/pfas/" TargetMode="External"/><Relationship Id="rId2295" Type="http://schemas.openxmlformats.org/officeDocument/2006/relationships/hyperlink" Target="https://drive.google.com/drive/u/0/folders/1RsSKYaEE8jqAw7pH05tDHRflkjUL3t5H" TargetMode="External"/><Relationship Id="rId3346" Type="http://schemas.openxmlformats.org/officeDocument/2006/relationships/hyperlink" Target="https://drive.google.com/drive/u/1/folders/1DWXhXwl1j4L5eKUdO88JdnrMTynHHza5" TargetMode="External"/><Relationship Id="rId4744" Type="http://schemas.openxmlformats.org/officeDocument/2006/relationships/hyperlink" Target="https://www.maine.gov/pfastaskforce/" TargetMode="External"/><Relationship Id="rId267" Type="http://schemas.openxmlformats.org/officeDocument/2006/relationships/hyperlink" Target="https://drive.google.com/drive/u/0/folders/1JHapkdyZrRziZCfTAWAX-nxDpQ_WEWlp" TargetMode="External"/><Relationship Id="rId3760" Type="http://schemas.openxmlformats.org/officeDocument/2006/relationships/hyperlink" Target="https://www.cityoflacrosse.org/city-services/private-potable-well-sampling-for-pfas" TargetMode="External"/><Relationship Id="rId4811" Type="http://schemas.openxmlformats.org/officeDocument/2006/relationships/hyperlink" Target="https://www4.des.state.nh.us/IISProxy/IISProxy.dll?ContentId=4821261" TargetMode="External"/><Relationship Id="rId681" Type="http://schemas.openxmlformats.org/officeDocument/2006/relationships/hyperlink" Target="https://www4.des.state.nh.us/IISProxy/IISProxy.dll?ContentId=4845593" TargetMode="External"/><Relationship Id="rId2362" Type="http://schemas.openxmlformats.org/officeDocument/2006/relationships/hyperlink" Target="https://drive.google.com/file/d/1MTDlzUIxgaixdH2DZxdwmuNMOUlEReyS/view?usp=sharing" TargetMode="External"/><Relationship Id="rId3413" Type="http://schemas.openxmlformats.org/officeDocument/2006/relationships/hyperlink" Target="https://drive.google.com/file/d/1vfZrLpB6_driJtNMhABygCRkAa_nDeEz/view?usp=sharing" TargetMode="External"/><Relationship Id="rId6569" Type="http://schemas.openxmlformats.org/officeDocument/2006/relationships/hyperlink" Target="https://drive.google.com/drive/u/1/folders/1Pms7FL2HqHNWHQ0nmFgIEcktFHXjhbny" TargetMode="External"/><Relationship Id="rId6983" Type="http://schemas.openxmlformats.org/officeDocument/2006/relationships/hyperlink" Target="https://drive.google.com/drive/u/0/folders/1JHapkdyZrRziZCfTAWAX-nxDpQ_WEWlp" TargetMode="External"/><Relationship Id="rId334" Type="http://schemas.openxmlformats.org/officeDocument/2006/relationships/hyperlink" Target="https://drive.google.com/file/d/1_mWSf1o61gQaRqY4j4fWlCe3aNQ5A4BH/view?usp=sharing" TargetMode="External"/><Relationship Id="rId2015" Type="http://schemas.openxmlformats.org/officeDocument/2006/relationships/hyperlink" Target="https://drive.google.com/drive/u/0/folders/1DWXhXwl1j4L5eKUdO88JdnrMTynHHza5" TargetMode="External"/><Relationship Id="rId5585" Type="http://schemas.openxmlformats.org/officeDocument/2006/relationships/hyperlink" Target="https://docs.google.com/spreadsheets/d/1hRu_fnwKe4j_dNU5cczPJSTcPUe8qTtJ/edit?usp=sharing&amp;ouid=107676736406888330935&amp;rtpof=true&amp;sd=true" TargetMode="External"/><Relationship Id="rId6636" Type="http://schemas.openxmlformats.org/officeDocument/2006/relationships/hyperlink" Target="https://www.pca.state.mn.us/waste/pfas-landfills" TargetMode="External"/><Relationship Id="rId401" Type="http://schemas.openxmlformats.org/officeDocument/2006/relationships/hyperlink" Target="https://apps.dnrec.delaware.gov/dochandler/handler.ashx?docid=6744d73fd212a86f0jy64vx6x0010000" TargetMode="External"/><Relationship Id="rId1031" Type="http://schemas.openxmlformats.org/officeDocument/2006/relationships/hyperlink" Target="https://drive.google.com/file/d/1JhhV5mZ6zw_VMwGJ3SWPF1_cUHAeanAg/view?usp=sharing" TargetMode="External"/><Relationship Id="rId4187" Type="http://schemas.openxmlformats.org/officeDocument/2006/relationships/hyperlink" Target="https://drive.google.com/drive/u/1/folders/1DWXhXwl1j4L5eKUdO88JdnrMTynHHza5" TargetMode="External"/><Relationship Id="rId5238" Type="http://schemas.openxmlformats.org/officeDocument/2006/relationships/hyperlink" Target="https://drive.google.com/drive/u/0/folders/1RsSKYaEE8jqAw7pH05tDHRflkjUL3t5H" TargetMode="External"/><Relationship Id="rId5652" Type="http://schemas.openxmlformats.org/officeDocument/2006/relationships/hyperlink" Target="https://drive.google.com/drive/u/1/folders/1-NT5pBcjCa_FAVaikseRibRVEAc5Iq2U" TargetMode="External"/><Relationship Id="rId6703" Type="http://schemas.openxmlformats.org/officeDocument/2006/relationships/hyperlink" Target="https://www.pca.state.mn.us/waste/pfas-landfills" TargetMode="External"/><Relationship Id="rId4254" Type="http://schemas.openxmlformats.org/officeDocument/2006/relationships/hyperlink" Target="https://drive.google.com/drive/u/0/folders/1DWXhXwl1j4L5eKUdO88JdnrMTynHHza5" TargetMode="External"/><Relationship Id="rId5305" Type="http://schemas.openxmlformats.org/officeDocument/2006/relationships/hyperlink" Target="https://drive.google.com/file/d/1paEhRUTsdjK_MZrD3RPZQDuCSviJ1f0g/view?usp=sharing" TargetMode="External"/><Relationship Id="rId1848" Type="http://schemas.openxmlformats.org/officeDocument/2006/relationships/hyperlink" Target="https://nhdes.maps.arcgis.com/apps/View/index.html?appid=66770bef141c43a98a445c54a17720e2&amp;extent=-73.5743,42.5413,-69.6852,45.4509" TargetMode="External"/><Relationship Id="rId3270" Type="http://schemas.openxmlformats.org/officeDocument/2006/relationships/hyperlink" Target="https://geotracker.waterboards.ca.gov/map/pfas_map" TargetMode="External"/><Relationship Id="rId4321" Type="http://schemas.openxmlformats.org/officeDocument/2006/relationships/hyperlink" Target="https://www.pca.state.mn.us/waste/pfas-landfills" TargetMode="External"/><Relationship Id="rId191" Type="http://schemas.openxmlformats.org/officeDocument/2006/relationships/hyperlink" Target="https://www.michigan.gov/pfasresponse/0,9038,7-365-86511_82704-452825--,00.html" TargetMode="External"/><Relationship Id="rId1915" Type="http://schemas.openxmlformats.org/officeDocument/2006/relationships/hyperlink" Target="https://www1.maine.gov/dep/spills/topics/pfas/index.html" TargetMode="External"/><Relationship Id="rId6079" Type="http://schemas.openxmlformats.org/officeDocument/2006/relationships/hyperlink" Target="https://geotracker.waterboards.ca.gov/map/pfas_map" TargetMode="External"/><Relationship Id="rId5095" Type="http://schemas.openxmlformats.org/officeDocument/2006/relationships/hyperlink" Target="https://drive.google.com/drive/u/0/folders/1DWXhXwl1j4L5eKUdO88JdnrMTynHHza5" TargetMode="External"/><Relationship Id="rId6493" Type="http://schemas.openxmlformats.org/officeDocument/2006/relationships/hyperlink" Target="https://www4.des.state.nh.us/DESOneStop/PRSDetail.aspx?ID=0000292&amp;Type=PRS" TargetMode="External"/><Relationship Id="rId2689" Type="http://schemas.openxmlformats.org/officeDocument/2006/relationships/hyperlink" Target="https://ar.afcec-cloud.af.mil/Search.aspx" TargetMode="External"/><Relationship Id="rId6146" Type="http://schemas.openxmlformats.org/officeDocument/2006/relationships/hyperlink" Target="https://nhdes.maps.arcgis.com/apps/View/index.html?appid=66770bef141c43a98a445c54a17720e2&amp;extent=-73.5743,42.5413,-69.6852,45.4509" TargetMode="External"/><Relationship Id="rId6560" Type="http://schemas.openxmlformats.org/officeDocument/2006/relationships/hyperlink" Target="https://drive.google.com/drive/u/1/folders/1DWXhXwl1j4L5eKUdO88JdnrMTynHHza5" TargetMode="External"/><Relationship Id="rId2756" Type="http://schemas.openxmlformats.org/officeDocument/2006/relationships/hyperlink" Target="https://www.pca.state.mn.us/waste/pfas-landfills" TargetMode="External"/><Relationship Id="rId3807" Type="http://schemas.openxmlformats.org/officeDocument/2006/relationships/hyperlink" Target="https://floridadep.gov/waste/waste-cleanup/content/fire-training-facility-preliminary-site-assessments" TargetMode="External"/><Relationship Id="rId5162" Type="http://schemas.openxmlformats.org/officeDocument/2006/relationships/hyperlink" Target="https://geotracker.waterboards.ca.gov/map/pfas_map" TargetMode="External"/><Relationship Id="rId6213" Type="http://schemas.openxmlformats.org/officeDocument/2006/relationships/hyperlink" Target="https://geotracker.waterboards.ca.gov/map/pfas_map" TargetMode="External"/><Relationship Id="rId728" Type="http://schemas.openxmlformats.org/officeDocument/2006/relationships/hyperlink" Target="https://drive.google.com/drive/u/0/folders/1DWXhXwl1j4L5eKUdO88JdnrMTynHHza5" TargetMode="External"/><Relationship Id="rId1358" Type="http://schemas.openxmlformats.org/officeDocument/2006/relationships/hyperlink" Target="https://geotracker.waterboards.ca.gov/map/pfas_map" TargetMode="External"/><Relationship Id="rId1772" Type="http://schemas.openxmlformats.org/officeDocument/2006/relationships/hyperlink" Target="https://www.colorado.gov/pacific/cdphe/PFCs/2020-Sampling-Project" TargetMode="External"/><Relationship Id="rId2409" Type="http://schemas.openxmlformats.org/officeDocument/2006/relationships/hyperlink" Target="https://www4.des.state.nh.us/IISProxy/IISProxy.dll?ContentId=4849952" TargetMode="External"/><Relationship Id="rId5979" Type="http://schemas.openxmlformats.org/officeDocument/2006/relationships/hyperlink" Target="https://drive.google.com/drive/u/0/folders/1-CReV-pHv38qcbGChE-lIODNqQPcMoTe" TargetMode="External"/><Relationship Id="rId64" Type="http://schemas.openxmlformats.org/officeDocument/2006/relationships/hyperlink" Target="https://www4.des.state.nh.us/DESOneStop/PRSDetail.aspx?ID=0038939&amp;Type=PRS" TargetMode="External"/><Relationship Id="rId1425" Type="http://schemas.openxmlformats.org/officeDocument/2006/relationships/hyperlink" Target="https://drive.google.com/drive/u/0/folders/1RsSKYaEE8jqAw7pH05tDHRflkjUL3t5H" TargetMode="External"/><Relationship Id="rId2823" Type="http://schemas.openxmlformats.org/officeDocument/2006/relationships/hyperlink" Target="https://drive.google.com/drive/u/1/folders/1DWXhXwl1j4L5eKUdO88JdnrMTynHHza5" TargetMode="External"/><Relationship Id="rId4995" Type="http://schemas.openxmlformats.org/officeDocument/2006/relationships/hyperlink" Target="https://drive.google.com/drive/u/0/folders/1RsSKYaEE8jqAw7pH05tDHRflkjUL3t5H" TargetMode="External"/><Relationship Id="rId2199" Type="http://schemas.openxmlformats.org/officeDocument/2006/relationships/hyperlink" Target="https://denix.osd.mil/army-pfas/army-pfas-data/drinking-water-data/army-national-guard-bureau-data-26-april-2019/" TargetMode="External"/><Relationship Id="rId3597" Type="http://schemas.openxmlformats.org/officeDocument/2006/relationships/hyperlink" Target="https://partner-mco-archive.s3.amazonaws.com/client_files/1524589484.pdf" TargetMode="External"/><Relationship Id="rId4648" Type="http://schemas.openxmlformats.org/officeDocument/2006/relationships/hyperlink" Target="https://www.islandcountywa.gov/Health/EH/Hydrogeology/Pages/NAS-PFAS.aspx" TargetMode="External"/><Relationship Id="rId6070" Type="http://schemas.openxmlformats.org/officeDocument/2006/relationships/hyperlink" Target="https://drive.google.com/drive/u/0/folders/1N4SZA0DupMrsd7X8_wYdu_teUyjkG7Db" TargetMode="External"/><Relationship Id="rId3664" Type="http://schemas.openxmlformats.org/officeDocument/2006/relationships/hyperlink" Target="https://drive.google.com/drive/u/1/folders/1fYDQFe4UWFk2YQGKTr3XuP00Dglemjs9?ths=true" TargetMode="External"/><Relationship Id="rId4715" Type="http://schemas.openxmlformats.org/officeDocument/2006/relationships/hyperlink" Target="https://drive.google.com/drive/u/0/folders/13qrzpRyPSjgIu9TIyMEy2bvgaKax1KY4" TargetMode="External"/><Relationship Id="rId585" Type="http://schemas.openxmlformats.org/officeDocument/2006/relationships/hyperlink" Target="https://drive.google.com/file/d/1tCcynjyVbxACqzjjHhuhY7KSeAKZ1V7r/view?usp=sharing" TargetMode="External"/><Relationship Id="rId2266" Type="http://schemas.openxmlformats.org/officeDocument/2006/relationships/hyperlink" Target="https://drive.google.com/drive/u/0/folders/1RsSKYaEE8jqAw7pH05tDHRflkjUL3t5H" TargetMode="External"/><Relationship Id="rId2680" Type="http://schemas.openxmlformats.org/officeDocument/2006/relationships/hyperlink" Target="https://drive.google.com/file/d/1A3petUOxYnBgiQ8nreZhAhm0Xoi5Qpeb/view?usp=sharing" TargetMode="External"/><Relationship Id="rId3317" Type="http://schemas.openxmlformats.org/officeDocument/2006/relationships/hyperlink" Target="https://drive.google.com/drive/u/0/folders/1RsSKYaEE8jqAw7pH05tDHRflkjUL3t5H" TargetMode="External"/><Relationship Id="rId3731" Type="http://schemas.openxmlformats.org/officeDocument/2006/relationships/hyperlink" Target="https://geotracker.waterboards.ca.gov/map/pfas_map" TargetMode="External"/><Relationship Id="rId6887" Type="http://schemas.openxmlformats.org/officeDocument/2006/relationships/hyperlink" Target="http://afcec.publicadmin-record.us.af.mil/" TargetMode="External"/><Relationship Id="rId238" Type="http://schemas.openxmlformats.org/officeDocument/2006/relationships/hyperlink" Target="https://drive.google.com/file/d/1b240feO2gz-pfdtG6sw71-o79azAOYjE/view?usp=sharing" TargetMode="External"/><Relationship Id="rId652" Type="http://schemas.openxmlformats.org/officeDocument/2006/relationships/hyperlink" Target="https://drive.google.com/drive/u/0/folders/1RsSKYaEE8jqAw7pH05tDHRflkjUL3t5H" TargetMode="External"/><Relationship Id="rId1282" Type="http://schemas.openxmlformats.org/officeDocument/2006/relationships/hyperlink" Target="https://nhdes.maps.arcgis.com/apps/View/index.html?appid=66770bef141c43a98a445c54a17720e2&amp;extent=-73.5743,42.5413,-69.6852,45.4509" TargetMode="External"/><Relationship Id="rId2333" Type="http://schemas.openxmlformats.org/officeDocument/2006/relationships/hyperlink" Target="https://anrweb.vt.gov/PubDocs/DEC/Hazsites/870129.PFAS.Summary.pdf" TargetMode="External"/><Relationship Id="rId5489" Type="http://schemas.openxmlformats.org/officeDocument/2006/relationships/hyperlink" Target="https://www.navfac.navy.mil/products_and_services/ev/products_and_services/env_restoration/pfas_reading_room.html" TargetMode="External"/><Relationship Id="rId305" Type="http://schemas.openxmlformats.org/officeDocument/2006/relationships/hyperlink" Target="https://www.michigan.gov/pfasresponse/0,9038,7-365-86511_82704-452810--,00.html" TargetMode="External"/><Relationship Id="rId2400" Type="http://schemas.openxmlformats.org/officeDocument/2006/relationships/hyperlink" Target="https://nhdes.maps.arcgis.com/apps/View/index.html?appid=66770bef141c43a98a445c54a17720e2&amp;extent=-73.5743,42.5413,-69.6852,45.4509" TargetMode="External"/><Relationship Id="rId5556" Type="http://schemas.openxmlformats.org/officeDocument/2006/relationships/hyperlink" Target="https://dec.vermont.gov/pfas" TargetMode="External"/><Relationship Id="rId6607" Type="http://schemas.openxmlformats.org/officeDocument/2006/relationships/hyperlink" Target="https://geotracker.waterboards.ca.gov/profile_report?global_id=L10005392761&amp;mytab=esidata" TargetMode="External"/><Relationship Id="rId6954" Type="http://schemas.openxmlformats.org/officeDocument/2006/relationships/hyperlink" Target="https://drive.google.com/drive/u/0/folders/1RsSKYaEE8jqAw7pH05tDHRflkjUL3t5H" TargetMode="External"/><Relationship Id="rId1002" Type="http://schemas.openxmlformats.org/officeDocument/2006/relationships/hyperlink" Target="https://nhdes.maps.arcgis.com/apps/View/index.html?appid=66770bef141c43a98a445c54a17720e2&amp;extent=-73.5743,42.5413,-69.6852,45.4509" TargetMode="External"/><Relationship Id="rId4158" Type="http://schemas.openxmlformats.org/officeDocument/2006/relationships/hyperlink" Target="https://drive.google.com/drive/u/1/folders/1DWXhXwl1j4L5eKUdO88JdnrMTynHHza5" TargetMode="External"/><Relationship Id="rId5209" Type="http://schemas.openxmlformats.org/officeDocument/2006/relationships/hyperlink" Target="https://www.waterboards.ca.gov/pfas/" TargetMode="External"/><Relationship Id="rId5970" Type="http://schemas.openxmlformats.org/officeDocument/2006/relationships/hyperlink" Target="https://www.waterboards.ca.gov/pfas/" TargetMode="External"/><Relationship Id="rId3174" Type="http://schemas.openxmlformats.org/officeDocument/2006/relationships/hyperlink" Target="https://dnrec.alpha.delaware.gov/waste-hazardous/remediation/pfas/investigation-sites/" TargetMode="External"/><Relationship Id="rId4572" Type="http://schemas.openxmlformats.org/officeDocument/2006/relationships/hyperlink" Target="https://dec.alaska.gov/Applications/SPAR/PublicMVC/CSP/SiteReport/25865" TargetMode="External"/><Relationship Id="rId5623" Type="http://schemas.openxmlformats.org/officeDocument/2006/relationships/hyperlink" Target="https://dnr.wisconsin.gov/topic/PFAS" TargetMode="External"/><Relationship Id="rId1819" Type="http://schemas.openxmlformats.org/officeDocument/2006/relationships/hyperlink" Target="https://drive.google.com/drive/u/1/folders/1LgAxnbdGgYbZ7yBNjDkRJeQHsauawpJA?ths=true" TargetMode="External"/><Relationship Id="rId4225" Type="http://schemas.openxmlformats.org/officeDocument/2006/relationships/hyperlink" Target="https://drive.google.com/drive/u/1/folders/1bA0fTxac0RU2njTEx5JIcAWqZpYygC9D" TargetMode="External"/><Relationship Id="rId2190" Type="http://schemas.openxmlformats.org/officeDocument/2006/relationships/hyperlink" Target="https://www1.maine.gov/dep/spills/topics/pfas/index.html" TargetMode="External"/><Relationship Id="rId3241" Type="http://schemas.openxmlformats.org/officeDocument/2006/relationships/hyperlink" Target="https://geotracker.waterboards.ca.gov/map/pfas_map" TargetMode="External"/><Relationship Id="rId6397" Type="http://schemas.openxmlformats.org/officeDocument/2006/relationships/hyperlink" Target="https://drive.google.com/drive/u/0/folders/1SrzIY6gLhHkSVGEOu51iLETRLE2RRCUn" TargetMode="External"/><Relationship Id="rId162" Type="http://schemas.openxmlformats.org/officeDocument/2006/relationships/hyperlink" Target="https://drive.google.com/drive/u/0/folders/184120q-evbcbt2aOspWyLEhv8ftnBXO_" TargetMode="External"/><Relationship Id="rId6464" Type="http://schemas.openxmlformats.org/officeDocument/2006/relationships/hyperlink" Target="https://drive.google.com/drive/folders/1jJQ9yj0v4F-uS3q-WO91RAcoKlPt6Y1z" TargetMode="External"/><Relationship Id="rId979" Type="http://schemas.openxmlformats.org/officeDocument/2006/relationships/hyperlink" Target="https://geotracker.waterboards.ca.gov/map/pfas_map" TargetMode="External"/><Relationship Id="rId5066" Type="http://schemas.openxmlformats.org/officeDocument/2006/relationships/hyperlink" Target="https://drive.google.com/drive/u/0/folders/1DWXhXwl1j4L5eKUdO88JdnrMTynHHza5" TargetMode="External"/><Relationship Id="rId5480" Type="http://schemas.openxmlformats.org/officeDocument/2006/relationships/hyperlink" Target="https://www.michigan.gov/pfasresponse/" TargetMode="External"/><Relationship Id="rId6117" Type="http://schemas.openxmlformats.org/officeDocument/2006/relationships/hyperlink" Target="https://www.maine.gov/dep/spills/topics/pfas/" TargetMode="External"/><Relationship Id="rId6531" Type="http://schemas.openxmlformats.org/officeDocument/2006/relationships/hyperlink" Target="https://drive.google.com/drive/u/0/folders/1mUBAaAIQKs5_eqEaP_Ga58PeAVh9lLVJ" TargetMode="External"/><Relationship Id="rId4082" Type="http://schemas.openxmlformats.org/officeDocument/2006/relationships/hyperlink" Target="https://www.maine.gov/dep/spills/topics/pfas/index.html" TargetMode="External"/><Relationship Id="rId5133" Type="http://schemas.openxmlformats.org/officeDocument/2006/relationships/hyperlink" Target="https://www4.des.state.nh.us/IISProxy/IISProxy.dll?ContentId=4778705" TargetMode="External"/><Relationship Id="rId1676" Type="http://schemas.openxmlformats.org/officeDocument/2006/relationships/hyperlink" Target="https://geotracker.waterboards.ca.gov/map/pfas_map" TargetMode="External"/><Relationship Id="rId2727" Type="http://schemas.openxmlformats.org/officeDocument/2006/relationships/hyperlink" Target="https://www4.des.state.nh.us/nh-pfas-investigation/wp-content/uploads/tables-pdf.pdf" TargetMode="External"/><Relationship Id="rId1329" Type="http://schemas.openxmlformats.org/officeDocument/2006/relationships/hyperlink" Target="https://drive.google.com/drive/u/0/folders/1DWXhXwl1j4L5eKUdO88JdnrMTynHHza5" TargetMode="External"/><Relationship Id="rId1743" Type="http://schemas.openxmlformats.org/officeDocument/2006/relationships/hyperlink" Target="http://dot.alaska.gov/airportwater/dillingham/" TargetMode="External"/><Relationship Id="rId4899" Type="http://schemas.openxmlformats.org/officeDocument/2006/relationships/hyperlink" Target="https://partner-mco-archive.s3.amazonaws.com/client_files/1524589484.pdf" TargetMode="External"/><Relationship Id="rId5200" Type="http://schemas.openxmlformats.org/officeDocument/2006/relationships/hyperlink" Target="https://floridadep.gov/waste/waste-cleanup/content/palm-beach-county-fire-rescue" TargetMode="External"/><Relationship Id="rId35" Type="http://schemas.openxmlformats.org/officeDocument/2006/relationships/hyperlink" Target="https://drive.google.com/drive/u/0/folders/1RsSKYaEE8jqAw7pH05tDHRflkjUL3t5H" TargetMode="External"/><Relationship Id="rId1810" Type="http://schemas.openxmlformats.org/officeDocument/2006/relationships/hyperlink" Target="https://drive.google.com/file/d/1tCcynjyVbxACqzjjHhuhY7KSeAKZ1V7r/view?usp=sharing" TargetMode="External"/><Relationship Id="rId4966" Type="http://schemas.openxmlformats.org/officeDocument/2006/relationships/hyperlink" Target="https://drive.google.com/drive/u/0/folders/1JHapkdyZrRziZCfTAWAX-nxDpQ_WEWlp" TargetMode="External"/><Relationship Id="rId3568" Type="http://schemas.openxmlformats.org/officeDocument/2006/relationships/hyperlink" Target="https://dec.alaska.gov/Applications/SPAR/PublicMVC/CSP/SiteReport/23569" TargetMode="External"/><Relationship Id="rId3982" Type="http://schemas.openxmlformats.org/officeDocument/2006/relationships/hyperlink" Target="https://archive.epa.gov/pesticides/region4/water/documents/web/pdf/d_fact_sheet_october_2010_dalton.pdf" TargetMode="External"/><Relationship Id="rId4619" Type="http://schemas.openxmlformats.org/officeDocument/2006/relationships/hyperlink" Target="https://partner-mco-archive.s3.amazonaws.com/client_files/1524589484.pdf" TargetMode="External"/><Relationship Id="rId7025" Type="http://schemas.openxmlformats.org/officeDocument/2006/relationships/hyperlink" Target="https://geotracker.waterboards.ca.gov/map/pfas_map" TargetMode="External"/><Relationship Id="rId489" Type="http://schemas.openxmlformats.org/officeDocument/2006/relationships/hyperlink" Target="https://drive.google.com/drive/u/0/folders/1DWXhXwl1j4L5eKUdO88JdnrMTynHHza5" TargetMode="External"/><Relationship Id="rId2584" Type="http://schemas.openxmlformats.org/officeDocument/2006/relationships/hyperlink" Target="https://nhdes.maps.arcgis.com/apps/View/index.html?appid=66770bef141c43a98a445c54a17720e2&amp;extent=-73.5743,42.5413,-69.6852,45.4509" TargetMode="External"/><Relationship Id="rId3635" Type="http://schemas.openxmlformats.org/officeDocument/2006/relationships/hyperlink" Target="https://nhdes.maps.arcgis.com/apps/View/index.html?appid=66770bef141c43a98a445c54a17720e2&amp;extent=-73.5743,42.5413,-69.6852,45.4509" TargetMode="External"/><Relationship Id="rId6041" Type="http://schemas.openxmlformats.org/officeDocument/2006/relationships/hyperlink" Target="https://drive.google.com/drive/u/0/folders/1Ndpu9Udqst42msNuaNP2HTLEESuDj9DC" TargetMode="External"/><Relationship Id="rId556" Type="http://schemas.openxmlformats.org/officeDocument/2006/relationships/hyperlink" Target="https://drive.google.com/drive/u/1/folders/14m5BGj9l9pOHAg62qn4i58EoN5zufips" TargetMode="External"/><Relationship Id="rId1186" Type="http://schemas.openxmlformats.org/officeDocument/2006/relationships/hyperlink" Target="https://docs.google.com/spreadsheets/d/1hRu_fnwKe4j_dNU5cczPJSTcPUe8qTtJ/edit?usp=sharing&amp;ouid=107676736406888330935&amp;rtpof=true&amp;sd=true" TargetMode="External"/><Relationship Id="rId2237" Type="http://schemas.openxmlformats.org/officeDocument/2006/relationships/hyperlink" Target="https://www.michigan.gov/pfasresponse/" TargetMode="External"/><Relationship Id="rId209" Type="http://schemas.openxmlformats.org/officeDocument/2006/relationships/hyperlink" Target="https://www.michigan.gov/pfasresponse/" TargetMode="External"/><Relationship Id="rId970" Type="http://schemas.openxmlformats.org/officeDocument/2006/relationships/hyperlink" Target="https://geotracker.waterboards.ca.gov/map/pfas_map" TargetMode="External"/><Relationship Id="rId1253" Type="http://schemas.openxmlformats.org/officeDocument/2006/relationships/hyperlink" Target="https://www4.des.state.nh.us/IISProxy/IISProxy.dll?ContentId=4757081" TargetMode="External"/><Relationship Id="rId2651" Type="http://schemas.openxmlformats.org/officeDocument/2006/relationships/hyperlink" Target="https://azdeq.gov/DOD/camp-navajo" TargetMode="External"/><Relationship Id="rId3702" Type="http://schemas.openxmlformats.org/officeDocument/2006/relationships/hyperlink" Target="https://www.michigan.gov/pfasresponse/0,9038,7-365-86511_95645-538445--,00.html" TargetMode="External"/><Relationship Id="rId6858" Type="http://schemas.openxmlformats.org/officeDocument/2006/relationships/hyperlink" Target="https://drive.google.com/drive/u/0/folders/1Jw61SR4zi2OfxH508U-COKqJQLfC4c6B" TargetMode="External"/><Relationship Id="rId623" Type="http://schemas.openxmlformats.org/officeDocument/2006/relationships/hyperlink" Target="https://drive.google.com/drive/u/0/folders/1rJpdoGyV35sHx6f0tYbd1_J0jKT5JZQg" TargetMode="External"/><Relationship Id="rId2304" Type="http://schemas.openxmlformats.org/officeDocument/2006/relationships/hyperlink" Target="https://drive.google.com/file/d/1n77UkzJ8ZiFqMDRZpRTFSswlbPPXrXiO/view?usp=sharing" TargetMode="External"/><Relationship Id="rId5874" Type="http://schemas.openxmlformats.org/officeDocument/2006/relationships/hyperlink" Target="https://drive.google.com/drive/u/0/folders/1DWXhXwl1j4L5eKUdO88JdnrMTynHHza5" TargetMode="External"/><Relationship Id="rId6925" Type="http://schemas.openxmlformats.org/officeDocument/2006/relationships/hyperlink" Target="https://dec.vermont.gov/pfas" TargetMode="External"/><Relationship Id="rId1320" Type="http://schemas.openxmlformats.org/officeDocument/2006/relationships/hyperlink" Target="https://drive.google.com/drive/u/0/folders/1YV967nnrLYYyvSnbXCH5gj_b2jb3Ki0q" TargetMode="External"/><Relationship Id="rId4476" Type="http://schemas.openxmlformats.org/officeDocument/2006/relationships/hyperlink" Target="https://drive.google.com/drive/u/0/folders/17vc5JX3Gvo92Bih-kg-GABnBbExIJhXg" TargetMode="External"/><Relationship Id="rId4890" Type="http://schemas.openxmlformats.org/officeDocument/2006/relationships/hyperlink" Target="https://www.michigan.gov/pfasresponse/0,9038,7-365-86511_95645-498496--,00.html" TargetMode="External"/><Relationship Id="rId5527" Type="http://schemas.openxmlformats.org/officeDocument/2006/relationships/hyperlink" Target="https://www.michigan.gov/pfasresponse/0,9038,7-365-86511_82704-452826--,00.html" TargetMode="External"/><Relationship Id="rId5941" Type="http://schemas.openxmlformats.org/officeDocument/2006/relationships/hyperlink" Target="https://drive.google.com/drive/u/1/folders/13famj5c7YjnCwp_CasTacxmNBxZndf7p" TargetMode="External"/><Relationship Id="rId3078" Type="http://schemas.openxmlformats.org/officeDocument/2006/relationships/hyperlink" Target="https://drive.google.com/drive/u/1/folders/1Pms7FL2HqHNWHQ0nmFgIEcktFHXjhbny" TargetMode="External"/><Relationship Id="rId3492" Type="http://schemas.openxmlformats.org/officeDocument/2006/relationships/hyperlink" Target="https://www4.des.state.nh.us/IISProxy/IISProxy.dll?ContentId=4758751" TargetMode="External"/><Relationship Id="rId4129" Type="http://schemas.openxmlformats.org/officeDocument/2006/relationships/hyperlink" Target="https://nhdes.maps.arcgis.com/apps/View/index.html?appid=66770bef141c43a98a445c54a17720e2&amp;extent=-73.5743,42.5413,-69.6852,45.4509" TargetMode="External"/><Relationship Id="rId4543" Type="http://schemas.openxmlformats.org/officeDocument/2006/relationships/hyperlink" Target="https://www.pca.state.mn.us/waste/pfas-landfills" TargetMode="External"/><Relationship Id="rId2094" Type="http://schemas.openxmlformats.org/officeDocument/2006/relationships/hyperlink" Target="https://dec.alaska.gov/spar/csp/sites/fairbanks-international-airport-pfas" TargetMode="External"/><Relationship Id="rId3145" Type="http://schemas.openxmlformats.org/officeDocument/2006/relationships/hyperlink" Target="https://www.pca.state.mn.us/waste/pfas-landfills" TargetMode="External"/><Relationship Id="rId4610" Type="http://schemas.openxmlformats.org/officeDocument/2006/relationships/hyperlink" Target="https://www.navfac.navy.mil/products_and_services/ev/products_and_services/env_restoration/pfas_reading_room.html" TargetMode="External"/><Relationship Id="rId480" Type="http://schemas.openxmlformats.org/officeDocument/2006/relationships/hyperlink" Target="https://drive.google.com/drive/u/0/folders/1DWXhXwl1j4L5eKUdO88JdnrMTynHHza5" TargetMode="External"/><Relationship Id="rId2161" Type="http://schemas.openxmlformats.org/officeDocument/2006/relationships/hyperlink" Target="https://www4.des.state.nh.us/DESOneStop/PRSDetail.aspx?ID=0033819&amp;Type=PRS" TargetMode="External"/><Relationship Id="rId3212" Type="http://schemas.openxmlformats.org/officeDocument/2006/relationships/hyperlink" Target="https://www.glwater.org/wp-content/uploads/2020/02/PFAS-Minimization-Program-Summary.pdf" TargetMode="External"/><Relationship Id="rId6368" Type="http://schemas.openxmlformats.org/officeDocument/2006/relationships/hyperlink" Target="https://nhdes.maps.arcgis.com/apps/View/index.html?appid=66770bef141c43a98a445c54a17720e2&amp;extent=-73.5743,42.5413,-69.6852,45.4509" TargetMode="External"/><Relationship Id="rId133" Type="http://schemas.openxmlformats.org/officeDocument/2006/relationships/hyperlink" Target="https://dec.alaska.gov/Applications/SPAR/PublicMVC/CSP/SiteReport/26933" TargetMode="External"/><Relationship Id="rId5384" Type="http://schemas.openxmlformats.org/officeDocument/2006/relationships/hyperlink" Target="https://cumulis.epa.gov/supercpad/SiteProfiles/index.cfm?fuseaction=second.Healthenv&amp;id=0202439" TargetMode="External"/><Relationship Id="rId6782" Type="http://schemas.openxmlformats.org/officeDocument/2006/relationships/hyperlink" Target="https://www4.des.state.nh.us/IISProxy/IISProxy.dll?ContentId=4747592" TargetMode="External"/><Relationship Id="rId200" Type="http://schemas.openxmlformats.org/officeDocument/2006/relationships/hyperlink" Target="https://www.michigan.gov/pfasresponse/" TargetMode="External"/><Relationship Id="rId2978" Type="http://schemas.openxmlformats.org/officeDocument/2006/relationships/hyperlink" Target="https://webapp.pca.state.mn.us/wimn/site/1769" TargetMode="External"/><Relationship Id="rId5037" Type="http://schemas.openxmlformats.org/officeDocument/2006/relationships/hyperlink" Target="https://geotracker.waterboards.ca.gov/map/pfas_map" TargetMode="External"/><Relationship Id="rId6435" Type="http://schemas.openxmlformats.org/officeDocument/2006/relationships/hyperlink" Target="https://drive.google.com/drive/u/1/folders/1DWXhXwl1j4L5eKUdO88JdnrMTynHHza5" TargetMode="External"/><Relationship Id="rId1994" Type="http://schemas.openxmlformats.org/officeDocument/2006/relationships/hyperlink" Target="http://afcec.publicadmin-record.us.af.mil/Search.aspx" TargetMode="External"/><Relationship Id="rId5451" Type="http://schemas.openxmlformats.org/officeDocument/2006/relationships/hyperlink" Target="https://anrweb.vt.gov/PubDocs/DEC/Hazsites/870129.PFAS.Summary.pdf" TargetMode="External"/><Relationship Id="rId6502" Type="http://schemas.openxmlformats.org/officeDocument/2006/relationships/hyperlink" Target="https://drive.google.com/drive/u/1/folders/1HJI6U11sAh3Oi9BLz8uJM5Uu9-sTQ0j8" TargetMode="External"/><Relationship Id="rId1647" Type="http://schemas.openxmlformats.org/officeDocument/2006/relationships/hyperlink" Target="https://azbigmedia.com/3-arizona-military-bases-now-tested-water-contamination/" TargetMode="External"/><Relationship Id="rId4053" Type="http://schemas.openxmlformats.org/officeDocument/2006/relationships/hyperlink" Target="http://afcec.publicadmin-record.us.af.mil/" TargetMode="External"/><Relationship Id="rId5104" Type="http://schemas.openxmlformats.org/officeDocument/2006/relationships/hyperlink" Target="https://www4.des.state.nh.us/nh-pfas-investigation/wp-content/uploads/tables-pdf.pdf" TargetMode="External"/><Relationship Id="rId1714" Type="http://schemas.openxmlformats.org/officeDocument/2006/relationships/hyperlink" Target="https://drive.google.com/file/d/1vWfjFDN6LmVrNAGCKxWjgiyn4M_KxSMn/view?usp=share_link" TargetMode="External"/><Relationship Id="rId4120" Type="http://schemas.openxmlformats.org/officeDocument/2006/relationships/hyperlink" Target="https://www4.des.state.nh.us/DESOneStop/PRSDetail.aspx?ID=0011656&amp;Type=PRS" TargetMode="External"/><Relationship Id="rId6292" Type="http://schemas.openxmlformats.org/officeDocument/2006/relationships/hyperlink" Target="https://drive.google.com/drive/folders/174nXpGwHgKqbhw6PlVvGczAljJ79X0em?usp=sharing" TargetMode="External"/><Relationship Id="rId2488" Type="http://schemas.openxmlformats.org/officeDocument/2006/relationships/hyperlink" Target="https://drive.google.com/drive/u/0/folders/1RsSKYaEE8jqAw7pH05tDHRflkjUL3t5H" TargetMode="External"/><Relationship Id="rId3886" Type="http://schemas.openxmlformats.org/officeDocument/2006/relationships/hyperlink" Target="https://drive.google.com/drive/u/0/folders/1Ndpu9Udqst42msNuaNP2HTLEESuDj9DC" TargetMode="External"/><Relationship Id="rId4937" Type="http://schemas.openxmlformats.org/officeDocument/2006/relationships/hyperlink" Target="https://drive.google.com/drive/u/0/folders/1lSlYyvt1tZpT5ZU9Gz7gUDDh_3BXiTZ3" TargetMode="External"/><Relationship Id="rId3539" Type="http://schemas.openxmlformats.org/officeDocument/2006/relationships/hyperlink" Target="https://geotracker.waterboards.ca.gov/map/pfas_map" TargetMode="External"/><Relationship Id="rId3953" Type="http://schemas.openxmlformats.org/officeDocument/2006/relationships/hyperlink" Target="https://drive.google.com/drive/u/0/folders/1RsSKYaEE8jqAw7pH05tDHRflkjUL3t5H" TargetMode="External"/><Relationship Id="rId6012"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874" Type="http://schemas.openxmlformats.org/officeDocument/2006/relationships/hyperlink" Target="https://drive.google.com/drive/u/0/folders/1E0UcmlDxJTpGXarxOejvRGacDBmTT3cH" TargetMode="External"/><Relationship Id="rId2555" Type="http://schemas.openxmlformats.org/officeDocument/2006/relationships/hyperlink" Target="https://www4.des.state.nh.us/DESOneStop/PRSDetail.aspx?ID=0036782&amp;Type=PRS" TargetMode="External"/><Relationship Id="rId3606" Type="http://schemas.openxmlformats.org/officeDocument/2006/relationships/hyperlink" Target="https://www4.des.state.nh.us/DESOneStop/PRSDetail.aspx?ID=0000080&amp;Type=PRS" TargetMode="External"/><Relationship Id="rId527" Type="http://schemas.openxmlformats.org/officeDocument/2006/relationships/hyperlink" Target="https://drive.google.com/drive/u/0/folders/17vc5JX3Gvo92Bih-kg-GABnBbExIJhXg" TargetMode="External"/><Relationship Id="rId941" Type="http://schemas.openxmlformats.org/officeDocument/2006/relationships/hyperlink" Target="https://www.maine.gov/dep/spills/topics/pfas/PFAS-current-results-06022020.pdf" TargetMode="External"/><Relationship Id="rId1157" Type="http://schemas.openxmlformats.org/officeDocument/2006/relationships/hyperlink" Target="https://www4.des.state.nh.us/DESOneStop/PRSDetail.aspx?ID=0000010&amp;Type=PRS" TargetMode="External"/><Relationship Id="rId1571" Type="http://schemas.openxmlformats.org/officeDocument/2006/relationships/hyperlink" Target="https://drive.google.com/drive/u/0/folders/1JHapkdyZrRziZCfTAWAX-nxDpQ_WEWlp" TargetMode="External"/><Relationship Id="rId2208" Type="http://schemas.openxmlformats.org/officeDocument/2006/relationships/hyperlink" Target="https://drive.google.com/drive/u/1/folders/1ly0VJ6fvLO5JJ7ZqsTHh3zs9rEAOwx3h" TargetMode="External"/><Relationship Id="rId2622" Type="http://schemas.openxmlformats.org/officeDocument/2006/relationships/hyperlink" Target="https://cdn3.ewg.org/sites/default/files/u352/EWG_PFASTable-Army_C01.pdf" TargetMode="External"/><Relationship Id="rId5778" Type="http://schemas.openxmlformats.org/officeDocument/2006/relationships/hyperlink" Target="https://drive.google.com/drive/u/0/folders/1lGp9mNF1VW52zcJOUD9x-wZO9oAb_opR" TargetMode="External"/><Relationship Id="rId6829" Type="http://schemas.openxmlformats.org/officeDocument/2006/relationships/hyperlink" Target="https://www4.des.state.nh.us/DESOneStop/PRSDetail.aspx?ID=0000037&amp;Type=PRS" TargetMode="External"/><Relationship Id="rId1224" Type="http://schemas.openxmlformats.org/officeDocument/2006/relationships/hyperlink" Target="https://www4.des.state.nh.us/IISProxy/IISProxy.dll?ContentId=4803501" TargetMode="External"/><Relationship Id="rId4794" Type="http://schemas.openxmlformats.org/officeDocument/2006/relationships/hyperlink" Target="https://drive.google.com/drive/u/0/folders/1RsSKYaEE8jqAw7pH05tDHRflkjUL3t5H" TargetMode="External"/><Relationship Id="rId5845" Type="http://schemas.openxmlformats.org/officeDocument/2006/relationships/hyperlink" Target="https://geotracker.waterboards.ca.gov/profile_report?global_id=L10006325553&amp;mytab=esidata" TargetMode="External"/><Relationship Id="rId3396" Type="http://schemas.openxmlformats.org/officeDocument/2006/relationships/hyperlink" Target="https://documents.geotracker.waterboards.ca.gov/regulators/deliverable_documents/9693821549/Imperial%20PFAS%20Report%20(003).pdf" TargetMode="External"/><Relationship Id="rId4447" Type="http://schemas.openxmlformats.org/officeDocument/2006/relationships/hyperlink" Target="https://ar.afcec-cloud.af.mil/Search.aspx" TargetMode="External"/><Relationship Id="rId3049" Type="http://schemas.openxmlformats.org/officeDocument/2006/relationships/hyperlink" Target="https://denix.osd.mil/army-pfas/army-pfas-data/drinking-water-data/army-national-guard-bureau-data-26-april-2019/" TargetMode="External"/><Relationship Id="rId3463" Type="http://schemas.openxmlformats.org/officeDocument/2006/relationships/hyperlink" Target="https://www.maine.gov/dep/spills/topics/pfas/" TargetMode="External"/><Relationship Id="rId4861" Type="http://schemas.openxmlformats.org/officeDocument/2006/relationships/hyperlink" Target="https://drive.google.com/drive/u/0/folders/1jY7QaScXgPnREw3TB8Z56bAuFBtnHWRf" TargetMode="External"/><Relationship Id="rId5912" Type="http://schemas.openxmlformats.org/officeDocument/2006/relationships/hyperlink" Target="https://www4.des.state.nh.us/IISProxy/IISProxy.dll?ContentId=4670111" TargetMode="External"/><Relationship Id="rId384" Type="http://schemas.openxmlformats.org/officeDocument/2006/relationships/hyperlink" Target="https://www4.des.state.nh.us/nh-pfas-investigation/wp-content/uploads/tables-pdf.pdf" TargetMode="External"/><Relationship Id="rId2065" Type="http://schemas.openxmlformats.org/officeDocument/2006/relationships/hyperlink" Target="https://www4.des.state.nh.us/nh-pfas-investigation/wp-content/uploads/tables-pdf.pdf" TargetMode="External"/><Relationship Id="rId3116" Type="http://schemas.openxmlformats.org/officeDocument/2006/relationships/hyperlink" Target="https://denix.osd.mil/army-pfas/army-pfas-data/drinking-water-data/army-national-guard-bureau-data-26-april-2019/" TargetMode="External"/><Relationship Id="rId4514" Type="http://schemas.openxmlformats.org/officeDocument/2006/relationships/hyperlink" Target="https://drive.google.com/drive/u/1/folders/1JrOuHF55I2R1qLgFxC2uFk1bc-qon9hj" TargetMode="External"/><Relationship Id="rId1081" Type="http://schemas.openxmlformats.org/officeDocument/2006/relationships/hyperlink" Target="https://www4.des.state.nh.us/nh-pfas-investigation/wp-content/uploads/tables-pdf.pdf" TargetMode="External"/><Relationship Id="rId3530" Type="http://schemas.openxmlformats.org/officeDocument/2006/relationships/hyperlink" Target="https://www4.des.state.nh.us/nh-pfas-investigation/wp-content/uploads/tables-pdf.pdf" TargetMode="External"/><Relationship Id="rId6686" Type="http://schemas.openxmlformats.org/officeDocument/2006/relationships/hyperlink" Target="https://dnr.wi.gov/botw/GetActivityDetail.do?dsn=581254&amp;siteId=5311900&amp;crumb=1" TargetMode="External"/><Relationship Id="rId451" Type="http://schemas.openxmlformats.org/officeDocument/2006/relationships/hyperlink" Target="https://www4.des.state.nh.us/DESOneStop/PRSDetail.aspx?ID=0001521&amp;Type=PRS" TargetMode="External"/><Relationship Id="rId2132" Type="http://schemas.openxmlformats.org/officeDocument/2006/relationships/hyperlink" Target="https://docs.google.com/spreadsheets/d/1hRu_fnwKe4j_dNU5cczPJSTcPUe8qTtJ/edit?usp=sharing&amp;ouid=107676736406888330935&amp;rtpof=true&amp;sd=true" TargetMode="External"/><Relationship Id="rId5288" Type="http://schemas.openxmlformats.org/officeDocument/2006/relationships/hyperlink" Target="https://drive.google.com/drive/u/0/folders/1DWXhXwl1j4L5eKUdO88JdnrMTynHHza5" TargetMode="External"/><Relationship Id="rId6339" Type="http://schemas.openxmlformats.org/officeDocument/2006/relationships/hyperlink" Target="https://drive.google.com/file/d/1W76jCukYnbULlOisGXIo8WNKyMRNctq4/view?usp=sharing" TargetMode="External"/><Relationship Id="rId6753" Type="http://schemas.openxmlformats.org/officeDocument/2006/relationships/hyperlink" Target="https://www4.des.state.nh.us/nh-pfas-investigation/wp-content/uploads/tables-pdf.pdf" TargetMode="External"/><Relationship Id="rId104" Type="http://schemas.openxmlformats.org/officeDocument/2006/relationships/hyperlink" Target="https://www.pca.state.mn.us/sites/default/files/c-pfc3-02.pdf" TargetMode="External"/><Relationship Id="rId1898" Type="http://schemas.openxmlformats.org/officeDocument/2006/relationships/hyperlink" Target="https://drive.google.com/drive/u/1/folders/1Yla_380Qxjf4iLAK34ajtSEXmM8gBJ9P" TargetMode="External"/><Relationship Id="rId2949" Type="http://schemas.openxmlformats.org/officeDocument/2006/relationships/hyperlink" Target="https://www4.des.state.nh.us/IISProxy/IISProxy.dll?ContentId=4854000" TargetMode="External"/><Relationship Id="rId5355" Type="http://schemas.openxmlformats.org/officeDocument/2006/relationships/hyperlink" Target="https://docs.google.com/spreadsheets/d/1hRu_fnwKe4j_dNU5cczPJSTcPUe8qTtJ/edit?usp=sharing&amp;ouid=107676736406888330935&amp;rtpof=true&amp;sd=true" TargetMode="External"/><Relationship Id="rId6406" Type="http://schemas.openxmlformats.org/officeDocument/2006/relationships/hyperlink" Target="https://geotracker.waterboards.ca.gov/profile_report?global_id=L10006875092" TargetMode="External"/><Relationship Id="rId6820" Type="http://schemas.openxmlformats.org/officeDocument/2006/relationships/hyperlink" Target="https://drive.google.com/drive/u/1/folders/1fjUTNo6O1oeLd9mFSTFI6G8f9JnHW9oe" TargetMode="External"/><Relationship Id="rId4371" Type="http://schemas.openxmlformats.org/officeDocument/2006/relationships/hyperlink" Target="https://drive.google.com/drive/u/1/folders/1DWXhXwl1j4L5eKUdO88JdnrMTynHHza17" TargetMode="External"/><Relationship Id="rId5008"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422" Type="http://schemas.openxmlformats.org/officeDocument/2006/relationships/hyperlink" Target="https://geotracker.waterboards.ca.gov/profile_report?global_id=L10008218225" TargetMode="External"/><Relationship Id="rId1965" Type="http://schemas.openxmlformats.org/officeDocument/2006/relationships/hyperlink" Target="https://drive.google.com/file/d/16o1G8QZMX1yPNUv9kHfi563ghEvizNgX/view?usp=sharing" TargetMode="External"/><Relationship Id="rId4024" Type="http://schemas.openxmlformats.org/officeDocument/2006/relationships/hyperlink" Target="https://www.maine.gov/dep/spills/topics/pfas/index.html" TargetMode="External"/><Relationship Id="rId1618" Type="http://schemas.openxmlformats.org/officeDocument/2006/relationships/hyperlink" Target="https://cumulis.epa.gov/supercpad/SiteProfiles/index.cfm?fuseaction=second.docdata&amp;id=0304341" TargetMode="External"/><Relationship Id="rId3040" Type="http://schemas.openxmlformats.org/officeDocument/2006/relationships/hyperlink" Target="https://drive.google.com/file/d/12t9ULb2AGYf02bzhutqEtgyShbZ9OsUP/view?usp=sharing" TargetMode="External"/><Relationship Id="rId6196" Type="http://schemas.openxmlformats.org/officeDocument/2006/relationships/hyperlink" Target="https://www.pca.state.mn.us/waste/pfas-landfills" TargetMode="External"/><Relationship Id="rId3857" Type="http://schemas.openxmlformats.org/officeDocument/2006/relationships/hyperlink" Target="https://www.maine.gov/dep/spills/topics/pfas/PFAS-current-results-06022020.pdf" TargetMode="External"/><Relationship Id="rId4908" Type="http://schemas.openxmlformats.org/officeDocument/2006/relationships/hyperlink" Target="https://drive.google.com/drive/u/0/folders/1RsSKYaEE8jqAw7pH05tDHRflkjUL3t5H" TargetMode="External"/><Relationship Id="rId6263" Type="http://schemas.openxmlformats.org/officeDocument/2006/relationships/hyperlink" Target="https://webapp.pca.state.mn.us/wimn/site/3181" TargetMode="External"/><Relationship Id="rId778" Type="http://schemas.openxmlformats.org/officeDocument/2006/relationships/hyperlink" Target="https://drive.google.com/drive/u/0/folders/1DWXhXwl1j4L5eKUdO88JdnrMTynHHza5" TargetMode="External"/><Relationship Id="rId2459" Type="http://schemas.openxmlformats.org/officeDocument/2006/relationships/hyperlink" Target="https://www4.des.state.nh.us/DESOneStop/PRSDetail.aspx?ID=0038658&amp;Type=PRS" TargetMode="External"/><Relationship Id="rId2873" Type="http://schemas.openxmlformats.org/officeDocument/2006/relationships/hyperlink" Target="https://drive.google.com/drive/folders/1TvQaqhhqbwd28uQYqVXBduQPi_7zDDLl?usp=sharing" TargetMode="External"/><Relationship Id="rId3924" Type="http://schemas.openxmlformats.org/officeDocument/2006/relationships/hyperlink" Target="https://www4.des.state.nh.us/DESOneStop/PRSDetail.aspx?ID=0011790&amp;Type=PRS" TargetMode="External"/><Relationship Id="rId6330" Type="http://schemas.openxmlformats.org/officeDocument/2006/relationships/hyperlink" Target="https://nhdes.maps.arcgis.com/apps/View/index.html?appid=66770bef141c43a98a445c54a17720e2&amp;extent=-73.5743,42.5413,-69.6852,45.4509" TargetMode="External"/><Relationship Id="rId845" Type="http://schemas.openxmlformats.org/officeDocument/2006/relationships/hyperlink" Target="https://drive.google.com/file/d/11TFtkFx8frEO-JxC66IPJSoxRNwUtYy6/view?usp=sharing" TargetMode="External"/><Relationship Id="rId1475" Type="http://schemas.openxmlformats.org/officeDocument/2006/relationships/hyperlink" Target="https://www4.des.state.nh.us/nh-pfas-investigation/" TargetMode="External"/><Relationship Id="rId2526" Type="http://schemas.openxmlformats.org/officeDocument/2006/relationships/hyperlink" Target="https://www4.des.state.nh.us/nh-pfas-investigation/wp-content/uploads/tables-pdf.pdf" TargetMode="External"/><Relationship Id="rId1128" Type="http://schemas.openxmlformats.org/officeDocument/2006/relationships/hyperlink" Target="https://www4.des.state.nh.us/nh-pfas-investigation/wp-content/uploads/tables-pdf.pdf" TargetMode="External"/><Relationship Id="rId1542" Type="http://schemas.openxmlformats.org/officeDocument/2006/relationships/hyperlink" Target="https://drive.google.com/drive/u/0/folders/1RsSKYaEE8jqAw7pH05tDHRflkjUL3t5H" TargetMode="External"/><Relationship Id="rId2940" Type="http://schemas.openxmlformats.org/officeDocument/2006/relationships/hyperlink" Target="https://drive.google.com/drive/u/0/folders/1k2v3Eex_vLrbKzdzxUwx2UrNBsYo6u4f" TargetMode="External"/><Relationship Id="rId4698" Type="http://schemas.openxmlformats.org/officeDocument/2006/relationships/hyperlink" Target="https://www.waterboards.ca.gov/pfas/military.html" TargetMode="External"/><Relationship Id="rId5749" Type="http://schemas.openxmlformats.org/officeDocument/2006/relationships/hyperlink" Target="https://drive.google.com/drive/u/0/folders/1RsSKYaEE8jqAw7pH05tDHRflkjUL3t5H" TargetMode="External"/><Relationship Id="rId912" Type="http://schemas.openxmlformats.org/officeDocument/2006/relationships/hyperlink" Target="https://www4.des.state.nh.us/IISProxy/IISProxy.dll?ContentId=4747606" TargetMode="External"/><Relationship Id="rId4765" Type="http://schemas.openxmlformats.org/officeDocument/2006/relationships/hyperlink" Target="https://geotracker.waterboards.ca.gov/map/pfas_map" TargetMode="External"/><Relationship Id="rId5816" Type="http://schemas.openxmlformats.org/officeDocument/2006/relationships/hyperlink" Target="https://drive.google.com/drive/u/0/folders/1RsSKYaEE8jqAw7pH05tDHRflkjUL3t5H" TargetMode="External"/><Relationship Id="rId288" Type="http://schemas.openxmlformats.org/officeDocument/2006/relationships/hyperlink" Target="https://drive.google.com/drive/u/1/folders/1Pms7FL2HqHNWHQ0nmFgIEcktFHXjhbny" TargetMode="External"/><Relationship Id="rId3367" Type="http://schemas.openxmlformats.org/officeDocument/2006/relationships/hyperlink" Target="https://geotracker.waterboards.ca.gov/map/pfas_map" TargetMode="External"/><Relationship Id="rId3781" Type="http://schemas.openxmlformats.org/officeDocument/2006/relationships/hyperlink" Target="https://egle.maps.arcgis.com/apps/webappviewer/index.html?id=a4dd6961ec5f401aa9ce9ae082eedcd7" TargetMode="External"/><Relationship Id="rId4418" Type="http://schemas.openxmlformats.org/officeDocument/2006/relationships/hyperlink" Target="https://www4.des.state.nh.us/nh-pfas-investigation/wp-content/uploads/tables-pdf.pdf" TargetMode="External"/><Relationship Id="rId4832" Type="http://schemas.openxmlformats.org/officeDocument/2006/relationships/hyperlink" Target="https://www4.des.state.nh.us/DESOneStop/PRSDetail.aspx?ID=0000588&amp;Type=PRS" TargetMode="External"/><Relationship Id="rId2383" Type="http://schemas.openxmlformats.org/officeDocument/2006/relationships/hyperlink" Target="https://anrweb.vt.gov/PubDocs/DEC/Hazsites/870129.PFAS.Summary.pdf" TargetMode="External"/><Relationship Id="rId3434" Type="http://schemas.openxmlformats.org/officeDocument/2006/relationships/hyperlink" Target="https://drive.google.com/drive/u/0/folders/1LpxTlKqi7W0TyhphKUsU2SufsFXHckZC" TargetMode="External"/><Relationship Id="rId355" Type="http://schemas.openxmlformats.org/officeDocument/2006/relationships/hyperlink" Target="https://geotracker.waterboards.ca.gov/map/pfas_map" TargetMode="External"/><Relationship Id="rId2036" Type="http://schemas.openxmlformats.org/officeDocument/2006/relationships/hyperlink" Target="https://drive.google.com/drive/u/0/folders/1r727UKCY7ZiC1uV80swF3fiUIyP-yQJH" TargetMode="External"/><Relationship Id="rId2450" Type="http://schemas.openxmlformats.org/officeDocument/2006/relationships/hyperlink" Target="http://afcec.publicadmin-record.us.af.mil/" TargetMode="External"/><Relationship Id="rId3501" Type="http://schemas.openxmlformats.org/officeDocument/2006/relationships/hyperlink" Target="https://drive.google.com/file/d/1GMlyOu26Wz3RfVZxb0ZmcSTEE-z4MLqg/view?usp=sharing" TargetMode="External"/><Relationship Id="rId6657" Type="http://schemas.openxmlformats.org/officeDocument/2006/relationships/hyperlink" Target="https://drive.google.com/file/d/1GMlyOu26Wz3RfVZxb0ZmcSTEE-z4MLqg/view?usp=sharing" TargetMode="External"/><Relationship Id="rId422" Type="http://schemas.openxmlformats.org/officeDocument/2006/relationships/hyperlink" Target="https://drive.google.com/drive/u/0/folders/1x8cDk6C3bu341_0V1j8juAA3_IZjcuAS" TargetMode="External"/><Relationship Id="rId1052" Type="http://schemas.openxmlformats.org/officeDocument/2006/relationships/hyperlink" Target="https://drive.google.com/drive/u/0/folders/17vc5JX3Gvo92Bih-kg-GABnBbExIJhXg" TargetMode="External"/><Relationship Id="rId2103" Type="http://schemas.openxmlformats.org/officeDocument/2006/relationships/hyperlink" Target="https://dec.alaska.gov/Applications/SPAR/PublicMVC/CSP/Download?documentID=34519&amp;fileName=26309_Report_2018.04.01%20RFTC%20SummaryRpt1_Redacted.pdf" TargetMode="External"/><Relationship Id="rId5259" Type="http://schemas.openxmlformats.org/officeDocument/2006/relationships/hyperlink" Target="https://drive.google.com/drive/folders/1Pms7FL2HqHNWHQ0nmFgIEcktFHXjhbny?usp=sharing" TargetMode="External"/><Relationship Id="rId5673" Type="http://schemas.openxmlformats.org/officeDocument/2006/relationships/hyperlink" Target="https://www.glwater.org/wp-content/uploads/2020/02/PFAS-Minimization-Program-Summary.pdf" TargetMode="External"/><Relationship Id="rId4275" Type="http://schemas.openxmlformats.org/officeDocument/2006/relationships/hyperlink" Target="https://drive.google.com/file/d/18V_x_IwjThwZTVYGQ2hLTWI15Wr9xlI4/view?usp=sharing" TargetMode="External"/><Relationship Id="rId5326" Type="http://schemas.openxmlformats.org/officeDocument/2006/relationships/hyperlink" Target="https://greensboro.com/news/state/greensboro-works-on-its-pfos-problem-as-evidence-of-harm-grows/article_4c8f3064-b1a0-57df-a7f7-0847c134f571.html" TargetMode="External"/><Relationship Id="rId6724" Type="http://schemas.openxmlformats.org/officeDocument/2006/relationships/hyperlink" Target="https://drive.google.com/drive/u/0/folders/1WLM5SMBwB-RCdauk7IH_DsX8qQjrqwE7" TargetMode="External"/><Relationship Id="rId1869" Type="http://schemas.openxmlformats.org/officeDocument/2006/relationships/hyperlink" Target="https://drive.google.com/drive/u/0/folders/1RsSKYaEE8jqAw7pH05tDHRflkjUL3t5H" TargetMode="External"/><Relationship Id="rId3291" Type="http://schemas.openxmlformats.org/officeDocument/2006/relationships/hyperlink" Target="https://drive.google.com/drive/u/1/folders/1bDm2tDztvrfkxhG41bTn_9cpUn-vNiWy" TargetMode="External"/><Relationship Id="rId5740" Type="http://schemas.openxmlformats.org/officeDocument/2006/relationships/hyperlink" Target="http://afcec.publicadmin-record.us.af.mil/" TargetMode="External"/><Relationship Id="rId1936" Type="http://schemas.openxmlformats.org/officeDocument/2006/relationships/hyperlink" Target="https://geotracker.waterboards.ca.gov/map/pfas_map" TargetMode="External"/><Relationship Id="rId4342" Type="http://schemas.openxmlformats.org/officeDocument/2006/relationships/hyperlink" Target="https://www4.des.state.nh.us/IISProxy/IISProxy.dll?ContentId=4832779" TargetMode="External"/><Relationship Id="rId3011" Type="http://schemas.openxmlformats.org/officeDocument/2006/relationships/hyperlink" Target="https://drive.google.com/drive/u/0/folders/1QoEyiYto-p2tdthBco78wkdDIN5e3CDw" TargetMode="External"/><Relationship Id="rId6167" Type="http://schemas.openxmlformats.org/officeDocument/2006/relationships/hyperlink" Target="https://www.pca.state.mn.us/waste/pfas-landfills" TargetMode="External"/><Relationship Id="rId6581" Type="http://schemas.openxmlformats.org/officeDocument/2006/relationships/hyperlink" Target="https://www4.des.state.nh.us/IISProxy/IISProxy.dll?ContentId=4779077" TargetMode="External"/><Relationship Id="rId2777" Type="http://schemas.openxmlformats.org/officeDocument/2006/relationships/hyperlink" Target="http://www.suffolkcountyny.gov/Departments/HealthServices/GroundWaterQualityWesthampton.aspx" TargetMode="External"/><Relationship Id="rId5183" Type="http://schemas.openxmlformats.org/officeDocument/2006/relationships/hyperlink" Target="https://geotracker.waterboards.ca.gov/map/pfas_map" TargetMode="External"/><Relationship Id="rId6234" Type="http://schemas.openxmlformats.org/officeDocument/2006/relationships/hyperlink" Target="https://www.michigan.gov/pfasresponse/" TargetMode="External"/><Relationship Id="rId749" Type="http://schemas.openxmlformats.org/officeDocument/2006/relationships/hyperlink" Target="https://denix.osd.mil/army-pfas/army-pfas-data/drinking-water-data/army-national-guard-bureau-data-26-april-2019/" TargetMode="External"/><Relationship Id="rId1379" Type="http://schemas.openxmlformats.org/officeDocument/2006/relationships/hyperlink" Target="https://www.michigan.gov/pfasresponse/investigations/sites-aoi/clare-county/city-of-harrison-landfill-area" TargetMode="External"/><Relationship Id="rId3828" Type="http://schemas.openxmlformats.org/officeDocument/2006/relationships/hyperlink" Target="https://nhdes.maps.arcgis.com/apps/View/index.html?appid=66770bef141c43a98a445c54a17720e2&amp;extent=-73.5743,42.5413,-69.6852,45.4509" TargetMode="External"/><Relationship Id="rId5250" Type="http://schemas.openxmlformats.org/officeDocument/2006/relationships/hyperlink" Target="https://www.michigan.gov/pfasresponse/" TargetMode="External"/><Relationship Id="rId6301" Type="http://schemas.openxmlformats.org/officeDocument/2006/relationships/hyperlink" Target="https://drive.google.com/drive/u/1/folders/1DWXhXwl1j4L5eKUdO88JdnrMTynHHza5" TargetMode="External"/><Relationship Id="rId1793" Type="http://schemas.openxmlformats.org/officeDocument/2006/relationships/hyperlink" Target="https://www4.des.state.nh.us/IISProxy/IISProxy.dll?ContentId=4759735" TargetMode="External"/><Relationship Id="rId2844" Type="http://schemas.openxmlformats.org/officeDocument/2006/relationships/hyperlink" Target="https://www4.des.state.nh.us/nh-pfas-investigation/" TargetMode="External"/><Relationship Id="rId85" Type="http://schemas.openxmlformats.org/officeDocument/2006/relationships/hyperlink" Target="https://www4.des.state.nh.us/IISProxy/IISProxy.dll?ContentId=4747875" TargetMode="External"/><Relationship Id="rId816" Type="http://schemas.openxmlformats.org/officeDocument/2006/relationships/hyperlink" Target="https://floridadep.gov/waste/waste-cleanup/content/fire-training-facility-preliminary-site-assessments" TargetMode="External"/><Relationship Id="rId1446" Type="http://schemas.openxmlformats.org/officeDocument/2006/relationships/hyperlink" Target="https://geotracker.waterboards.ca.gov/map/pfas_map" TargetMode="External"/><Relationship Id="rId1860" Type="http://schemas.openxmlformats.org/officeDocument/2006/relationships/hyperlink" Target="https://www.glwater.org/wp-content/uploads/2020/02/PFAS-Minimization-Program-Summary.pdf" TargetMode="External"/><Relationship Id="rId2911" Type="http://schemas.openxmlformats.org/officeDocument/2006/relationships/hyperlink" Target="https://drive.google.com/drive/u/1/folders/1qA-x3qSPtUj2HLNua_HFYWqKo72aFbny" TargetMode="External"/><Relationship Id="rId1513" Type="http://schemas.openxmlformats.org/officeDocument/2006/relationships/hyperlink" Target="https://drive.google.com/drive/u/0/folders/1RsSKYaEE8jqAw7pH05tDHRflkjUL3t5H" TargetMode="External"/><Relationship Id="rId4669" Type="http://schemas.openxmlformats.org/officeDocument/2006/relationships/hyperlink" Target="https://drive.google.com/file/d/13mgwm6LpW0cnFIyYExiaHr1MrkKjr2sO/view?usp=sharing" TargetMode="External"/><Relationship Id="rId3685" Type="http://schemas.openxmlformats.org/officeDocument/2006/relationships/hyperlink" Target="https://drive.google.com/drive/u/1/folders/1fdnPvEwMee0suQ4rqkndVAEfhxrAC72i" TargetMode="External"/><Relationship Id="rId4736" Type="http://schemas.openxmlformats.org/officeDocument/2006/relationships/hyperlink" Target="https://cumulis.epa.gov/supercpad/SiteProfiles/index.cfm?fuseaction=second.cleanup&amp;id=0201160" TargetMode="External"/><Relationship Id="rId6091" Type="http://schemas.openxmlformats.org/officeDocument/2006/relationships/hyperlink" Target="https://geotracker.waterboards.ca.gov/profile_report?global_id=L10001927106&amp;mytab=esidata" TargetMode="External"/><Relationship Id="rId2287" Type="http://schemas.openxmlformats.org/officeDocument/2006/relationships/hyperlink" Target="https://nhdes.maps.arcgis.com/apps/View/index.html?appid=66770bef141c43a98a445c54a17720e2&amp;extent=-73.5743,42.5413,-69.6852,45.4509" TargetMode="External"/><Relationship Id="rId3338" Type="http://schemas.openxmlformats.org/officeDocument/2006/relationships/hyperlink" Target="https://cumulis.epa.gov/supercpad/SiteProfiles/index.cfm?fuseaction=second.Stayup&amp;id=0303820" TargetMode="External"/><Relationship Id="rId3752" Type="http://schemas.openxmlformats.org/officeDocument/2006/relationships/hyperlink" Target="https://webapp.pca.state.mn.us/wimn/site/1460" TargetMode="External"/><Relationship Id="rId259" Type="http://schemas.openxmlformats.org/officeDocument/2006/relationships/hyperlink" Target="https://nhdes.maps.arcgis.com/apps/View/index.html?appid=66770bef141c43a98a445c54a17720e2&amp;extent=-73.5743,42.5413,-69.6852,45.4509" TargetMode="External"/><Relationship Id="rId673" Type="http://schemas.openxmlformats.org/officeDocument/2006/relationships/hyperlink" Target="https://dec.vermont.gov/sites/dec/files/documents/PFAS%20Sampling%20Report%207.10.18%20FINAL.pdf" TargetMode="External"/><Relationship Id="rId2354" Type="http://schemas.openxmlformats.org/officeDocument/2006/relationships/hyperlink" Target="https://drive.google.com/drive/u/0/folders/1RsSKYaEE8jqAw7pH05tDHRflkjUL3t5H" TargetMode="External"/><Relationship Id="rId3405" Type="http://schemas.openxmlformats.org/officeDocument/2006/relationships/hyperlink" Target="https://www4.des.state.nh.us/IISProxy/IISProxy.dll?ContentId=4696086" TargetMode="External"/><Relationship Id="rId4803" Type="http://schemas.openxmlformats.org/officeDocument/2006/relationships/hyperlink" Target="https://nhdes.maps.arcgis.com/apps/View/index.html?appid=66770bef141c43a98a445c54a17720e2&amp;extent=-73.5743,42.5413,-69.6852,45.4509" TargetMode="External"/><Relationship Id="rId326" Type="http://schemas.openxmlformats.org/officeDocument/2006/relationships/hyperlink" Target="https://geotracker.waterboards.ca.gov/map/pfas_map" TargetMode="External"/><Relationship Id="rId1370" Type="http://schemas.openxmlformats.org/officeDocument/2006/relationships/hyperlink" Target="https://floridadep.gov/waste/waste-cleanup/content/citrus-county-sheriff%E2%80%99s-department-training-facility" TargetMode="External"/><Relationship Id="rId2007" Type="http://schemas.openxmlformats.org/officeDocument/2006/relationships/hyperlink" Target="https://drive.google.com/drive/u/0/folders/1R6hJWrlYzJuRMaYk4bZEFlAwZFTs1PfD" TargetMode="External"/><Relationship Id="rId6975" Type="http://schemas.openxmlformats.org/officeDocument/2006/relationships/hyperlink" Target="http://guides.gcls.org/c.php?g=803127&amp;p=5735433" TargetMode="External"/><Relationship Id="rId740" Type="http://schemas.openxmlformats.org/officeDocument/2006/relationships/hyperlink" Target="https://www.sturgismi.gov/pfas/" TargetMode="External"/><Relationship Id="rId1023" Type="http://schemas.openxmlformats.org/officeDocument/2006/relationships/hyperlink" Target="https://www4.des.state.nh.us/IISProxy/IISProxy.dll?ContentId=4793013" TargetMode="External"/><Relationship Id="rId2421" Type="http://schemas.openxmlformats.org/officeDocument/2006/relationships/hyperlink" Target="https://drive.google.com/drive/u/0/folders/1RsSKYaEE8jqAw7pH05tDHRflkjUL3t5H" TargetMode="External"/><Relationship Id="rId4179" Type="http://schemas.openxmlformats.org/officeDocument/2006/relationships/hyperlink" Target="https://drive.google.com/drive/u/1/folders/1NDSF5O2zivixjKUEYTRtJ_keJVbx9VmC" TargetMode="External"/><Relationship Id="rId5577" Type="http://schemas.openxmlformats.org/officeDocument/2006/relationships/hyperlink" Target="https://drive.google.com/drive/u/0/folders/1DWXhXwl1j4L5eKUdO88JdnrMTynHHza5" TargetMode="External"/><Relationship Id="rId5991" Type="http://schemas.openxmlformats.org/officeDocument/2006/relationships/hyperlink" Target="https://drive.google.com/file/d/1QfKJxQVHEZ3nAuXmPp_hBde_FNwh35pY/view?usp=sharing" TargetMode="External"/><Relationship Id="rId6628"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4593" Type="http://schemas.openxmlformats.org/officeDocument/2006/relationships/hyperlink" Target="http://www.arcgis.com/home/webmap/viewer.html?webmap=9c4319a1e84d4746a962786a1c275b14&amp;extent=-92.2744,31.4623,-80.2993,39.7713" TargetMode="External"/><Relationship Id="rId5644" Type="http://schemas.openxmlformats.org/officeDocument/2006/relationships/hyperlink" Target="https://www.maine.gov/dep/spills/topics/pfas/PFAS-current-results-06022020.pdf" TargetMode="External"/><Relationship Id="rId3195" Type="http://schemas.openxmlformats.org/officeDocument/2006/relationships/hyperlink" Target="https://www4.des.state.nh.us/nh-pfas-investigation/wp-content/uploads/tables-pdf.pdf" TargetMode="External"/><Relationship Id="rId4246" Type="http://schemas.openxmlformats.org/officeDocument/2006/relationships/hyperlink" Target="https://www.waterboards.ca.gov/pfas/military.html" TargetMode="External"/><Relationship Id="rId4660" Type="http://schemas.openxmlformats.org/officeDocument/2006/relationships/hyperlink" Target="https://www.dep.pa.gov/Citizens/My-Water/drinking_water/PFAS/Pages/default.aspx" TargetMode="External"/><Relationship Id="rId5711" Type="http://schemas.openxmlformats.org/officeDocument/2006/relationships/hyperlink" Target="https://drive.google.com/drive/u/1/folders/1qA-x3qSPtUj2HLNua_HFYWqKo72aFbny" TargetMode="External"/><Relationship Id="rId3262" Type="http://schemas.openxmlformats.org/officeDocument/2006/relationships/hyperlink" Target="https://floridadep.gov/waste/waste-cleanup/content/fire-training-facility-preliminary-site-assessments" TargetMode="External"/><Relationship Id="rId4313" Type="http://schemas.openxmlformats.org/officeDocument/2006/relationships/hyperlink" Target="https://drive.google.com/drive/u/1/folders/1RsSKYaEE8jqAw7pH05tDHRflkjUL3t5H" TargetMode="External"/><Relationship Id="rId183" Type="http://schemas.openxmlformats.org/officeDocument/2006/relationships/hyperlink" Target="https://www.akaction.org/wp-content/uploads/Report-Threats-to-Drinking-Water-and-Public-Health-in-Alaska-FINAL-web-version-9-24-19.pdf" TargetMode="External"/><Relationship Id="rId1907" Type="http://schemas.openxmlformats.org/officeDocument/2006/relationships/hyperlink" Target="https://geotracker.waterboards.ca.gov/profile_report?global_id=L10001022155" TargetMode="External"/><Relationship Id="rId6485" Type="http://schemas.openxmlformats.org/officeDocument/2006/relationships/hyperlink" Target="https://drive.google.com/drive/u/0/folders/1DWXhXwl1j4L5eKUdO88JdnrMTynHHza5" TargetMode="External"/><Relationship Id="rId25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087" Type="http://schemas.openxmlformats.org/officeDocument/2006/relationships/hyperlink" Target="https://www.maine.gov/dep/spills/topics/pfas/" TargetMode="External"/><Relationship Id="rId6138" Type="http://schemas.openxmlformats.org/officeDocument/2006/relationships/hyperlink" Target="https://drive.google.com/drive/u/0/folders/1RsSKYaEE8jqAw7pH05tDHRflkjUL3t5H" TargetMode="External"/><Relationship Id="rId5154" Type="http://schemas.openxmlformats.org/officeDocument/2006/relationships/hyperlink" Target="https://www4.des.state.nh.us/IISProxy/IISProxy.dll?ContentId=4779087" TargetMode="External"/><Relationship Id="rId6552" Type="http://schemas.openxmlformats.org/officeDocument/2006/relationships/hyperlink" Target="https://www.pca.state.mn.us/waste/pfas-landfills" TargetMode="External"/><Relationship Id="rId1697" Type="http://schemas.openxmlformats.org/officeDocument/2006/relationships/hyperlink" Target="https://drive.google.com/file/d/1Zdm9o-ocilDpmGz8Zop64EvVU2hQ2a7M/view?usp=sharing" TargetMode="External"/><Relationship Id="rId2748" Type="http://schemas.openxmlformats.org/officeDocument/2006/relationships/hyperlink" Target="https://drive.google.com/drive/u/0/folders/1RsSKYaEE8jqAw7pH05tDHRflkjUL3t5H" TargetMode="External"/><Relationship Id="rId6205" Type="http://schemas.openxmlformats.org/officeDocument/2006/relationships/hyperlink" Target="https://www.maine.gov/dep/spills/topics/pfas/PFAS-current-results-06022020.pdf" TargetMode="External"/><Relationship Id="rId1764" Type="http://schemas.openxmlformats.org/officeDocument/2006/relationships/hyperlink" Target="https://docs.google.com/spreadsheets/d/1hRu_fnwKe4j_dNU5cczPJSTcPUe8qTtJ/edit?usp=sharing&amp;ouid=107676736406888330935&amp;rtpof=true&amp;sd=true" TargetMode="External"/><Relationship Id="rId2815" Type="http://schemas.openxmlformats.org/officeDocument/2006/relationships/hyperlink" Target="https://www.glwater.org/wp-content/uploads/2020/02/PFAS-Minimization-Program-Summary.pdf" TargetMode="External"/><Relationship Id="rId4170" Type="http://schemas.openxmlformats.org/officeDocument/2006/relationships/hyperlink" Target="https://drive.google.com/drive/u/1/folders/1DWXhXwl1j4L5eKUdO88JdnrMTynHHza5" TargetMode="External"/><Relationship Id="rId5221" Type="http://schemas.openxmlformats.org/officeDocument/2006/relationships/hyperlink" Target="https://geotracker.waterboards.ca.gov/profile_report?global_id=L10008727762&amp;mytab=esidata" TargetMode="External"/><Relationship Id="rId56" Type="http://schemas.openxmlformats.org/officeDocument/2006/relationships/hyperlink" Target="https://nhdes.maps.arcgis.com/apps/View/index.html?appid=66770bef141c43a98a445c54a17720e2&amp;extent=-73.5743,42.5413,-69.6852,45.4509" TargetMode="External"/><Relationship Id="rId1417" Type="http://schemas.openxmlformats.org/officeDocument/2006/relationships/hyperlink" Target="https://dec.alaska.gov/Applications/SPAR/PublicMVC/CSP/SiteReport/26847" TargetMode="External"/><Relationship Id="rId1831" Type="http://schemas.openxmlformats.org/officeDocument/2006/relationships/hyperlink" Target="https://www.health.state.mn.us/communities/environment/hazardous/topics/pfcs.html" TargetMode="External"/><Relationship Id="rId4987" Type="http://schemas.openxmlformats.org/officeDocument/2006/relationships/hyperlink" Target="http://afcec.publicadmin-record.us.af.mil/" TargetMode="External"/><Relationship Id="rId3589" Type="http://schemas.openxmlformats.org/officeDocument/2006/relationships/hyperlink" Target="https://drive.google.com/drive/u/1/folders/1K9xui7UFs15QClVJ_3ZdbWsy6_QSu_mt" TargetMode="External"/><Relationship Id="rId6062" Type="http://schemas.openxmlformats.org/officeDocument/2006/relationships/hyperlink" Target="https://drive.google.com/file/d/1xK5_cvjB98Fr5IuMtC_qijBeY3i57FDF/view" TargetMode="External"/><Relationship Id="rId577" Type="http://schemas.openxmlformats.org/officeDocument/2006/relationships/hyperlink" Target="https://drive.google.com/drive/folders/1SqV5Bco7T7LHugyh2cKthqEHF0PGgOt8?usp=share_link" TargetMode="External"/><Relationship Id="rId2258" Type="http://schemas.openxmlformats.org/officeDocument/2006/relationships/hyperlink" Target="https://nhdes.maps.arcgis.com/apps/View/index.html?appid=66770bef141c43a98a445c54a17720e2&amp;extent=-73.5743,42.5413,-69.6852,45.4509" TargetMode="External"/><Relationship Id="rId3656" Type="http://schemas.openxmlformats.org/officeDocument/2006/relationships/hyperlink" Target="https://geotracker.waterboards.ca.gov/map/pfas_map" TargetMode="External"/><Relationship Id="rId4707" Type="http://schemas.openxmlformats.org/officeDocument/2006/relationships/hyperlink" Target="https://drive.google.com/drive/u/0/folders/1n6HKb20OgbywensImeSw5zqDVcedoZ1C" TargetMode="External"/><Relationship Id="rId991" Type="http://schemas.openxmlformats.org/officeDocument/2006/relationships/hyperlink" Target="https://drive.google.com/drive/folders/1rZuhwoK57gWGvcMxGSW_QjE28ymDSN5o?usp=sharing" TargetMode="External"/><Relationship Id="rId2672" Type="http://schemas.openxmlformats.org/officeDocument/2006/relationships/hyperlink" Target="https://geotracker.waterboards.ca.gov/map/pfas_map" TargetMode="External"/><Relationship Id="rId3309" Type="http://schemas.openxmlformats.org/officeDocument/2006/relationships/hyperlink" Target="https://dec.alaska.gov/Applications/SPAR/PublicMVC/CSP/SiteReport/27309" TargetMode="External"/><Relationship Id="rId3723" Type="http://schemas.openxmlformats.org/officeDocument/2006/relationships/hyperlink" Target="https://drive.google.com/drive/u/1/folders/1RsSKYaEE8jqAw7pH05tDHRflkjUL3t5H" TargetMode="External"/><Relationship Id="rId6879" Type="http://schemas.openxmlformats.org/officeDocument/2006/relationships/hyperlink" Target="https://www.michigan.gov/pfasresponse/0,9038,7-365-86511_95645-523914--,00.html" TargetMode="External"/><Relationship Id="rId644" Type="http://schemas.openxmlformats.org/officeDocument/2006/relationships/hyperlink" Target="https://denix.osd.mil/army-pfas/army-pfas-data/drinking-water-data/army-national-guard-bureau-data-26-april-2019/" TargetMode="External"/><Relationship Id="rId1274" Type="http://schemas.openxmlformats.org/officeDocument/2006/relationships/hyperlink" Target="https://drive.google.com/file/d/1JhhV5mZ6zw_VMwGJ3SWPF1_cUHAeanAg/view?usp=sharing" TargetMode="External"/><Relationship Id="rId2325" Type="http://schemas.openxmlformats.org/officeDocument/2006/relationships/hyperlink" Target="https://www4.des.state.nh.us/IISProxy/IISProxy.dll?ContentId=4751078" TargetMode="External"/><Relationship Id="rId5895" Type="http://schemas.openxmlformats.org/officeDocument/2006/relationships/hyperlink" Target="https://drive.google.com/file/d/1RV3O1_Lr6DQBo7FXiL6CEo6GXTtR2xR1/view?usp=sharing" TargetMode="External"/><Relationship Id="rId6946" Type="http://schemas.openxmlformats.org/officeDocument/2006/relationships/hyperlink" Target="https://drive.google.com/drive/u/0/folders/1RsSKYaEE8jqAw7pH05tDHRflkjUL3t5H" TargetMode="External"/><Relationship Id="rId711" Type="http://schemas.openxmlformats.org/officeDocument/2006/relationships/hyperlink" Target="https://www4.des.state.nh.us/DESOneStop/PRSDetail.aspx?ID=0000006&amp;Type=PRS" TargetMode="External"/><Relationship Id="rId1341" Type="http://schemas.openxmlformats.org/officeDocument/2006/relationships/hyperlink" Target="https://www.waterboards.ca.gov/pfas/" TargetMode="External"/><Relationship Id="rId4497" Type="http://schemas.openxmlformats.org/officeDocument/2006/relationships/hyperlink" Target="https://dec.vermont.gov/sites/dec/files/documents/PFAS%20Sampling%20Report%207.10.18%20FINAL.pdf" TargetMode="External"/><Relationship Id="rId5548" Type="http://schemas.openxmlformats.org/officeDocument/2006/relationships/hyperlink" Target="https://dec.vermont.gov/sites/dec/files/documents/PFAS%20Sampling%20Report%207.10.18%20FINAL.pdf" TargetMode="External"/><Relationship Id="rId5962" Type="http://schemas.openxmlformats.org/officeDocument/2006/relationships/hyperlink" Target="https://www.documentcloud.org/documents/21098892-pg-30-of-offsite-chracterization-report" TargetMode="External"/><Relationship Id="rId3099" Type="http://schemas.openxmlformats.org/officeDocument/2006/relationships/hyperlink" Target="https://drive.google.com/drive/u/1/folders/1Yla_380Qxjf4iLAK34ajtSEXmM8gBJ9P" TargetMode="External"/><Relationship Id="rId4564" Type="http://schemas.openxmlformats.org/officeDocument/2006/relationships/hyperlink" Target="https://floridadep.gov/waste/waste-cleanup/content/drycleaning-solvent-cleanup-program-state-funded-pfas-sampling-efforts" TargetMode="External"/><Relationship Id="rId5615" Type="http://schemas.openxmlformats.org/officeDocument/2006/relationships/hyperlink" Target="http://afcec.publicadmin-record.us.af.mil/" TargetMode="External"/><Relationship Id="rId3166" Type="http://schemas.openxmlformats.org/officeDocument/2006/relationships/hyperlink" Target="https://drive.google.com/file/d/1r7cfEC9mg01K3wW_TIO03EUv-XkZ5N41/view?usp=sharing" TargetMode="External"/><Relationship Id="rId3580" Type="http://schemas.openxmlformats.org/officeDocument/2006/relationships/hyperlink" Target="https://www.doh.wa.gov/CommunityandEnvironment/Contaminants/PFAS" TargetMode="External"/><Relationship Id="rId4217" Type="http://schemas.openxmlformats.org/officeDocument/2006/relationships/hyperlink" Target="https://drive.google.com/drive/u/1/folders/1ZSnfCjEVgjSoquBvZp4VC9YJmXxpWJHm" TargetMode="External"/><Relationship Id="rId2182" Type="http://schemas.openxmlformats.org/officeDocument/2006/relationships/hyperlink" Target="https://drive.google.com/drive/u/0/folders/1mkTnNCmoAVvGIZUehZgY607BM6FDoJTC" TargetMode="External"/><Relationship Id="rId3233" Type="http://schemas.openxmlformats.org/officeDocument/2006/relationships/hyperlink" Target="https://www.pca.state.mn.us/waste/pfas-landfills" TargetMode="External"/><Relationship Id="rId4631" Type="http://schemas.openxmlformats.org/officeDocument/2006/relationships/hyperlink" Target="https://drive.google.com/drive/u/0/folders/1jI2qfUNHJx9JWwCQcG49AABEIOL-IKdx" TargetMode="External"/><Relationship Id="rId6389" Type="http://schemas.openxmlformats.org/officeDocument/2006/relationships/hyperlink" Target="https://nhdes.maps.arcgis.com/apps/View/index.html?appid=66770bef141c43a98a445c54a17720e2&amp;extent=-73.5743,42.5413,-69.6852,45.4509" TargetMode="External"/><Relationship Id="rId154" Type="http://schemas.openxmlformats.org/officeDocument/2006/relationships/hyperlink" Target="https://drive.google.com/drive/u/1/folders/1Pms7FL2HqHNWHQ0nmFgIEcktFHXjhbny" TargetMode="External"/><Relationship Id="rId2999" Type="http://schemas.openxmlformats.org/officeDocument/2006/relationships/hyperlink" Target="https://denix.osd.mil/army-pfas/army-pfas-data/drinking-water-data/army-national-guard-bureau-data-26-april-2019/" TargetMode="External"/><Relationship Id="rId3300" Type="http://schemas.openxmlformats.org/officeDocument/2006/relationships/hyperlink" Target="https://www.env.nm.gov/pfas/main/" TargetMode="External"/><Relationship Id="rId6456" Type="http://schemas.openxmlformats.org/officeDocument/2006/relationships/hyperlink" Target="https://nhdes.maps.arcgis.com/apps/View/index.html?appid=66770bef141c43a98a445c54a17720e2&amp;extent=-73.5743,42.5413,-69.6852,45.4509" TargetMode="External"/><Relationship Id="rId6870" Type="http://schemas.openxmlformats.org/officeDocument/2006/relationships/hyperlink" Target="https://www4.des.state.nh.us/nh-pfas-investigation/wp-content/uploads/tables-pdf.pdf" TargetMode="External"/><Relationship Id="rId221" Type="http://schemas.openxmlformats.org/officeDocument/2006/relationships/hyperlink" Target="https://drive.google.com/drive/u/1/folders/1Pms7FL2HqHNWHQ0nmFgIEcktFHXjhbny" TargetMode="External"/><Relationship Id="rId5058" Type="http://schemas.openxmlformats.org/officeDocument/2006/relationships/hyperlink" Target="https://www4.des.state.nh.us/DESOneStop/PRSDetail.aspx?ID=0003438&amp;Type=PRS" TargetMode="External"/><Relationship Id="rId5472" Type="http://schemas.openxmlformats.org/officeDocument/2006/relationships/hyperlink" Target="https://www.michigan.gov/pfasresponse/investigations/sites-aoi/Kalamazoo-County/north-34th-street" TargetMode="External"/><Relationship Id="rId6109" Type="http://schemas.openxmlformats.org/officeDocument/2006/relationships/hyperlink" Target="https://semspub.epa.gov/src/collections/01/AR/NHD980671069" TargetMode="External"/><Relationship Id="rId6523" Type="http://schemas.openxmlformats.org/officeDocument/2006/relationships/hyperlink" Target="https://www.datawrapper.de/_/pmQX8/" TargetMode="External"/><Relationship Id="rId1668" Type="http://schemas.openxmlformats.org/officeDocument/2006/relationships/hyperlink" Target="https://www.maine.gov/dep/spills/topics/pfas/PFAS-current-results-06022020.pdf" TargetMode="External"/><Relationship Id="rId2719" Type="http://schemas.openxmlformats.org/officeDocument/2006/relationships/hyperlink" Target="https://denix.osd.mil/army-pfas/army-pfas-data/drinking-water-data/army-national-guard-bureau-data-26-april-2019/" TargetMode="External"/><Relationship Id="rId4074" Type="http://schemas.openxmlformats.org/officeDocument/2006/relationships/hyperlink" Target="https://nhdes.maps.arcgis.com/apps/View/index.html?appid=66770bef141c43a98a445c54a17720e2&amp;extent=-73.5743,42.5413,-69.6852,45.4509" TargetMode="External"/><Relationship Id="rId5125" Type="http://schemas.openxmlformats.org/officeDocument/2006/relationships/hyperlink" Target="https://www.portlandoregon.gov/water/article/664733" TargetMode="External"/><Relationship Id="rId3090" Type="http://schemas.openxmlformats.org/officeDocument/2006/relationships/hyperlink" Target="https://drive.google.com/drive/u/0/folders/1lGp9mNF1VW52zcJOUD9x-wZO9oAb_opR" TargetMode="External"/><Relationship Id="rId4141" Type="http://schemas.openxmlformats.org/officeDocument/2006/relationships/hyperlink" Target="https://www.pca.state.mn.us/waste/pfas-landfills" TargetMode="External"/><Relationship Id="rId1735" Type="http://schemas.openxmlformats.org/officeDocument/2006/relationships/hyperlink" Target="https://www.michigan.gov/pfasresponse/0,9038,7-365-86511_82704-487739--,00.html" TargetMode="External"/><Relationship Id="rId27" Type="http://schemas.openxmlformats.org/officeDocument/2006/relationships/hyperlink" Target="https://nhdes.maps.arcgis.com/apps/View/index.html?appid=66770bef141c43a98a445c54a17720e2&amp;extent=-73.5743,42.5413,-69.6852,45.4509" TargetMode="External"/><Relationship Id="rId1802" Type="http://schemas.openxmlformats.org/officeDocument/2006/relationships/hyperlink" Target="https://drive.google.com/drive/u/0/folders/1RsSKYaEE8jqAw7pH05tDHRflkjUL3t5H" TargetMode="External"/><Relationship Id="rId4958" Type="http://schemas.openxmlformats.org/officeDocument/2006/relationships/hyperlink" Target="https://www.michigan.gov/pfasresponse/0,9038,7-365-86511_82704-500860--,00.html" TargetMode="External"/><Relationship Id="rId7017" Type="http://schemas.openxmlformats.org/officeDocument/2006/relationships/hyperlink" Target="https://cdn3.ewg.org/sites/default/files/u352/EWG_PFASTable-Army_C01.pdf" TargetMode="External"/><Relationship Id="rId3974" Type="http://schemas.openxmlformats.org/officeDocument/2006/relationships/hyperlink" Target="https://www4.des.state.nh.us/DESOneStop/PRSDetail.aspx?ID=0000428&amp;Type=PRS" TargetMode="External"/><Relationship Id="rId6380" Type="http://schemas.openxmlformats.org/officeDocument/2006/relationships/hyperlink" Target="https://www4.des.state.nh.us/nh-pfas-investigation/wp-content/uploads/tables-pdf.pdf" TargetMode="External"/><Relationship Id="rId895" Type="http://schemas.openxmlformats.org/officeDocument/2006/relationships/hyperlink" Target="https://www.datawrapper.de/_/pmQX8/" TargetMode="External"/><Relationship Id="rId2576" Type="http://schemas.openxmlformats.org/officeDocument/2006/relationships/hyperlink" Target="https://drive.google.com/drive/u/1/folders/1pono9UVkcBnFfbrygHMmsxV_zL8-wjPQ" TargetMode="External"/><Relationship Id="rId2990" Type="http://schemas.openxmlformats.org/officeDocument/2006/relationships/hyperlink" Target="https://www4.des.state.nh.us/DESOneStop/PRSDetail.aspx?ID=0002792&amp;Type=PRS" TargetMode="External"/><Relationship Id="rId3627" Type="http://schemas.openxmlformats.org/officeDocument/2006/relationships/hyperlink" Target="https://www4.des.state.nh.us/DESOneStop/PRSDetail.aspx?ID=0013323&amp;Type=PRS" TargetMode="External"/><Relationship Id="rId6033" Type="http://schemas.openxmlformats.org/officeDocument/2006/relationships/hyperlink" Target="https://drive.google.com/drive/u/1/folders/1VWrrkceI2smkvvkr-2vSvtbG91R9viaO" TargetMode="External"/><Relationship Id="rId548" Type="http://schemas.openxmlformats.org/officeDocument/2006/relationships/hyperlink" Target="https://docs.google.com/spreadsheets/d/1hRu_fnwKe4j_dNU5cczPJSTcPUe8qTtJ/edit?usp=sharing&amp;ouid=107676736406888330935&amp;rtpof=true&amp;sd=true" TargetMode="External"/><Relationship Id="rId962" Type="http://schemas.openxmlformats.org/officeDocument/2006/relationships/hyperlink" Target="https://www.maine.gov/dep/spills/topics/pfas/PFAS-current-results-06022020.pdf" TargetMode="External"/><Relationship Id="rId1178" Type="http://schemas.openxmlformats.org/officeDocument/2006/relationships/hyperlink" Target="https://drive.google.com/drive/u/0/folders/1RsSKYaEE8jqAw7pH05tDHRflkjUL3t5H" TargetMode="External"/><Relationship Id="rId1592" Type="http://schemas.openxmlformats.org/officeDocument/2006/relationships/hyperlink" Target="https://www4.des.state.nh.us/DESOneStop/PRSDetail.aspx?ID=0000978&amp;Type=PRS" TargetMode="External"/><Relationship Id="rId2229" Type="http://schemas.openxmlformats.org/officeDocument/2006/relationships/hyperlink" Target="https://www.michigan.gov/pfasresponse/" TargetMode="External"/><Relationship Id="rId2643" Type="http://schemas.openxmlformats.org/officeDocument/2006/relationships/hyperlink" Target="https://drive.google.com/drive/u/1/folders/1Z230glgcU8P6WHIGQcgGRC6Uv7KG8vIv?ths=true" TargetMode="External"/><Relationship Id="rId5799" Type="http://schemas.openxmlformats.org/officeDocument/2006/relationships/hyperlink" Target="https://www4.des.state.nh.us/nh-pfas-investigation/wp-content/uploads/tables-pdf.pdf" TargetMode="External"/><Relationship Id="rId6100" Type="http://schemas.openxmlformats.org/officeDocument/2006/relationships/hyperlink" Target="https://drive.google.com/drive/u/0/folders/1lGp9mNF1VW52zcJOUD9x-wZO9oAb_opR" TargetMode="External"/><Relationship Id="rId615" Type="http://schemas.openxmlformats.org/officeDocument/2006/relationships/hyperlink" Target="https://drive.google.com/drive/u/0/folders/1RsSKYaEE8jqAw7pH05tDHRflkjUL3t5H" TargetMode="External"/><Relationship Id="rId1245" Type="http://schemas.openxmlformats.org/officeDocument/2006/relationships/hyperlink" Target="https://www.michigan.gov/pfasresponse/0,9038,7-365-86511_82704-468563--,00.html" TargetMode="External"/><Relationship Id="rId1312" Type="http://schemas.openxmlformats.org/officeDocument/2006/relationships/hyperlink" Target="https://www4.des.state.nh.us/IISProxy/IISProxy.dll?ContentId=4854356" TargetMode="External"/><Relationship Id="rId2710"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4468" Type="http://schemas.openxmlformats.org/officeDocument/2006/relationships/hyperlink" Target="https://drive.google.com/drive/u/0/folders/1DWXhXwl1j4L5eKUdO88JdnrMTynHHza5" TargetMode="External"/><Relationship Id="rId5866" Type="http://schemas.openxmlformats.org/officeDocument/2006/relationships/hyperlink" Target="https://geotracker.waterboards.ca.gov/profile_report?global_id=T10000012769&amp;mytab=esidata" TargetMode="External"/><Relationship Id="rId6917" Type="http://schemas.openxmlformats.org/officeDocument/2006/relationships/hyperlink" Target="https://www4.des.state.nh.us/nh-pfas-investigation/wp-content/uploads/tables-pdf.pdf" TargetMode="External"/><Relationship Id="rId4882" Type="http://schemas.openxmlformats.org/officeDocument/2006/relationships/hyperlink" Target="https://drive.google.com/drive/u/1/folders/1Yla_380Qxjf4iLAK34ajtSEXmM8gBJ9P" TargetMode="External"/><Relationship Id="rId5519" Type="http://schemas.openxmlformats.org/officeDocument/2006/relationships/hyperlink" Target="https://www.michigan.gov/pfasresponse/" TargetMode="External"/><Relationship Id="rId5933" Type="http://schemas.openxmlformats.org/officeDocument/2006/relationships/hyperlink" Target="https://drive.google.com/drive/u/1/folders/1Pms7FL2HqHNWHQ0nmFgIEcktFHXjhbny" TargetMode="External"/><Relationship Id="rId2086" Type="http://schemas.openxmlformats.org/officeDocument/2006/relationships/hyperlink" Target="https://drive.google.com/file/d/1h0wxoP8XpVbvyqlbBGhoKf9iK5JeRA-G/view?usp=sharing" TargetMode="External"/><Relationship Id="rId3484" Type="http://schemas.openxmlformats.org/officeDocument/2006/relationships/hyperlink" Target="https://www4.des.state.nh.us/DESOneStop/PRSDetail.aspx?ID=0000439&amp;Type=PRS" TargetMode="External"/><Relationship Id="rId4535" Type="http://schemas.openxmlformats.org/officeDocument/2006/relationships/hyperlink" Target="https://drive.google.com/drive/u/0/folders/1RsSKYaEE8jqAw7pH05tDHRflkjUL3t5H" TargetMode="External"/><Relationship Id="rId3137" Type="http://schemas.openxmlformats.org/officeDocument/2006/relationships/hyperlink" Target="https://cumulis.epa.gov/supercpad/SiteProfiles/index.cfm?fuseaction=second.cleanup&amp;id=0100967" TargetMode="External"/><Relationship Id="rId3551" Type="http://schemas.openxmlformats.org/officeDocument/2006/relationships/hyperlink" Target="https://geotracker.waterboards.ca.gov/profile_report?global_id=L10004488988" TargetMode="External"/><Relationship Id="rId4602" Type="http://schemas.openxmlformats.org/officeDocument/2006/relationships/hyperlink" Target="https://www.waterboards.ca.gov/pfas/military.html" TargetMode="External"/><Relationship Id="rId472" Type="http://schemas.openxmlformats.org/officeDocument/2006/relationships/hyperlink" Target="https://www4.des.state.nh.us/nh-pfas-investigation/wp-content/uploads/tables-pdf.pdf" TargetMode="External"/><Relationship Id="rId2153" Type="http://schemas.openxmlformats.org/officeDocument/2006/relationships/hyperlink" Target="https://www.pca.state.mn.us/waste/pfas-landfills" TargetMode="External"/><Relationship Id="rId3204" Type="http://schemas.openxmlformats.org/officeDocument/2006/relationships/hyperlink" Target="https://drive.google.com/drive/u/0/folders/1RsSKYaEE8jqAw7pH05tDHRflkjUL3t5H" TargetMode="External"/><Relationship Id="rId6774" Type="http://schemas.openxmlformats.org/officeDocument/2006/relationships/hyperlink" Target="https://drive.google.com/drive/u/1/folders/1pLw9Bg9HotVHjw9MAUCZy410-NQPxuk4" TargetMode="External"/><Relationship Id="rId125" Type="http://schemas.openxmlformats.org/officeDocument/2006/relationships/hyperlink" Target="https://www4.des.state.nh.us/nh-pfas-investigation/wp-content/uploads/tables-pdf.pdf" TargetMode="External"/><Relationship Id="rId2220" Type="http://schemas.openxmlformats.org/officeDocument/2006/relationships/hyperlink" Target="https://drive.google.com/drive/u/0/folders/1RsSKYaEE8jqAw7pH05tDHRflkjUL3t5H" TargetMode="External"/><Relationship Id="rId5376" Type="http://schemas.openxmlformats.org/officeDocument/2006/relationships/hyperlink" Target="https://drive.google.com/file/d/1_AtClLCkLLkausxMCkXoOhKq7UuBjejs/view?usp=sharing" TargetMode="External"/><Relationship Id="rId5790" Type="http://schemas.openxmlformats.org/officeDocument/2006/relationships/hyperlink" Target="https://documents.geotracker.waterboards.ca.gov/esi/uploads/geo_report/1093090355/T10000012777.PDF" TargetMode="External"/><Relationship Id="rId6427" Type="http://schemas.openxmlformats.org/officeDocument/2006/relationships/hyperlink" Target="https://www.maine.gov/dep/spills/topics/pfas/" TargetMode="External"/><Relationship Id="rId4392" Type="http://schemas.openxmlformats.org/officeDocument/2006/relationships/hyperlink" Target="https://drive.google.com/drive/u/1/folders/1ZgLd9ihVSI3av7mQvluoownq7x_9UXYI" TargetMode="External"/><Relationship Id="rId5029" Type="http://schemas.openxmlformats.org/officeDocument/2006/relationships/hyperlink" Target="https://www.waterboards.ca.gov/pfas/" TargetMode="External"/><Relationship Id="rId5443" Type="http://schemas.openxmlformats.org/officeDocument/2006/relationships/hyperlink" Target="https://drive.google.com/drive/u/1/folders/1DWXhXwl1j4L5eKUdO88JdnrMTynHHza5" TargetMode="External"/><Relationship Id="rId6841" Type="http://schemas.openxmlformats.org/officeDocument/2006/relationships/hyperlink" Target="http://crcairport.org/wp-content/uploads/2018/01/letter.VCP_.V00499.V00611.2017-08-18.WCA_Followup_PFCs.pdf" TargetMode="External"/><Relationship Id="rId1986" Type="http://schemas.openxmlformats.org/officeDocument/2006/relationships/hyperlink" Target="https://www.michigan.gov/pfasresponse/0,9038,7-365-86511_82704-497627--,00.html" TargetMode="External"/><Relationship Id="rId4045" Type="http://schemas.openxmlformats.org/officeDocument/2006/relationships/hyperlink" Target="https://drive.google.com/drive/u/1/folders/101Vm5T0Gg8VFTI_XB2fLZxOqQAI6Sirh" TargetMode="External"/><Relationship Id="rId1639" Type="http://schemas.openxmlformats.org/officeDocument/2006/relationships/hyperlink" Target="https://www.vnews.com/Dartmouth-College-Rennie-Farm-update-testing-for-PFAS-ordered-by-DES-19036718" TargetMode="External"/><Relationship Id="rId3061" Type="http://schemas.openxmlformats.org/officeDocument/2006/relationships/hyperlink" Target="https://www4.des.state.nh.us/nh-pfas-investigation/wp-content/uploads/tables-pdf.pdf" TargetMode="External"/><Relationship Id="rId5510" Type="http://schemas.openxmlformats.org/officeDocument/2006/relationships/hyperlink" Target="https://drive.google.com/drive/u/0/folders/1UGRxryBYAvlzb3rPBC_5AjNtvccVb9zj" TargetMode="External"/><Relationship Id="rId1706" Type="http://schemas.openxmlformats.org/officeDocument/2006/relationships/hyperlink" Target="https://www.glwater.org/wp-content/uploads/2020/02/PFAS-Minimization-Program-Summary.pdf" TargetMode="External"/><Relationship Id="rId4112" Type="http://schemas.openxmlformats.org/officeDocument/2006/relationships/hyperlink" Target="https://www4.des.state.nh.us/IISProxy/IISProxy.dll?ContentId=4829257" TargetMode="External"/><Relationship Id="rId3878" Type="http://schemas.openxmlformats.org/officeDocument/2006/relationships/hyperlink" Target="https://www4.des.state.nh.us/IISProxy/IISProxy.dll?ContentId=4849018" TargetMode="External"/><Relationship Id="rId4929" Type="http://schemas.openxmlformats.org/officeDocument/2006/relationships/hyperlink" Target="https://drive.google.com/drive/u/1/folders/1DWXhXwl1j4L5eKUdO88JdnrMTynHHza5" TargetMode="External"/><Relationship Id="rId6284" Type="http://schemas.openxmlformats.org/officeDocument/2006/relationships/hyperlink" Target="https://drive.google.com/drive/u/0/folders/1cWF3mV2L7ZgOysCubqs5cXlHo3WfPDlG" TargetMode="External"/><Relationship Id="rId799" Type="http://schemas.openxmlformats.org/officeDocument/2006/relationships/hyperlink" Target="https://geotracker.waterboards.ca.gov/map/pfas_map" TargetMode="External"/><Relationship Id="rId2894" Type="http://schemas.openxmlformats.org/officeDocument/2006/relationships/hyperlink" Target="https://www.pca.state.mn.us/waste/pfas-landfills" TargetMode="External"/><Relationship Id="rId6351" Type="http://schemas.openxmlformats.org/officeDocument/2006/relationships/hyperlink" Target="https://webapp.pca.state.mn.us/wimn/site/308" TargetMode="External"/><Relationship Id="rId866" Type="http://schemas.openxmlformats.org/officeDocument/2006/relationships/hyperlink" Target="https://geotracker.waterboards.ca.gov/map/pfas_map" TargetMode="External"/><Relationship Id="rId1496" Type="http://schemas.openxmlformats.org/officeDocument/2006/relationships/hyperlink" Target="https://www4.des.state.nh.us/DESOneStop/PRSDetail.aspx?ID=0012805&amp;Type=PRS" TargetMode="External"/><Relationship Id="rId2547" Type="http://schemas.openxmlformats.org/officeDocument/2006/relationships/hyperlink" Target="https://www4.des.state.nh.us/IISProxy/IISProxy.dll?ContentId=4820765" TargetMode="External"/><Relationship Id="rId3945" Type="http://schemas.openxmlformats.org/officeDocument/2006/relationships/hyperlink" Target="https://drive.google.com/drive/u/0/folders/196ugU1zzS9wsxBUNreXqr69xCmmAiQyb" TargetMode="External"/><Relationship Id="rId6004" Type="http://schemas.openxmlformats.org/officeDocument/2006/relationships/hyperlink" Target="https://webapp.pca.state.mn.us/wimn/site/2274" TargetMode="External"/><Relationship Id="rId519" Type="http://schemas.openxmlformats.org/officeDocument/2006/relationships/hyperlink" Target="https://www.maine.gov/pfastaskforce/" TargetMode="External"/><Relationship Id="rId1149" Type="http://schemas.openxmlformats.org/officeDocument/2006/relationships/hyperlink" Target="https://drive.google.com/drive/u/0/folders/1GHrpEjcYEQRm4ijElQlT8U4IAZtYbbQ1" TargetMode="External"/><Relationship Id="rId2961" Type="http://schemas.openxmlformats.org/officeDocument/2006/relationships/hyperlink" Target="https://geotracker.waterboards.ca.gov/map/pfas_map" TargetMode="External"/><Relationship Id="rId5020" Type="http://schemas.openxmlformats.org/officeDocument/2006/relationships/hyperlink" Target="https://www.oakgov.com/aviation/airports/ocia/Pages/pfas-response.aspx" TargetMode="External"/><Relationship Id="rId933" Type="http://schemas.openxmlformats.org/officeDocument/2006/relationships/hyperlink" Target="https://drive.google.com/drive/u/0/folders/1DWXhXwl1j4L5eKUdO88JdnrMTynHHza5" TargetMode="External"/><Relationship Id="rId1563" Type="http://schemas.openxmlformats.org/officeDocument/2006/relationships/hyperlink" Target="https://drive.google.com/drive/u/0/folders/1LpxTlKqi7W0TyhphKUsU2SufsFXHckZC" TargetMode="External"/><Relationship Id="rId2614" Type="http://schemas.openxmlformats.org/officeDocument/2006/relationships/hyperlink" Target="https://drive.google.com/drive/u/1/folders/1DWXhXwl1j4L5eKUdO88JdnrMTynHHza5" TargetMode="External"/><Relationship Id="rId1216" Type="http://schemas.openxmlformats.org/officeDocument/2006/relationships/hyperlink" Target="https://www.waterboards.ca.gov/pfas/" TargetMode="External"/><Relationship Id="rId1630" Type="http://schemas.openxmlformats.org/officeDocument/2006/relationships/hyperlink" Target="https://www4.des.state.nh.us/DESOneStop/PRSDetail.aspx?ID=0000658&amp;Type=PRS" TargetMode="External"/><Relationship Id="rId4786" Type="http://schemas.openxmlformats.org/officeDocument/2006/relationships/hyperlink" Target="https://drive.google.com/drive/u/1/folders/1O-EWkWqJmhsdr_BVI_fmrg8s1MiUGBvh" TargetMode="External"/><Relationship Id="rId5837" Type="http://schemas.openxmlformats.org/officeDocument/2006/relationships/hyperlink" Target="https://documents.geotracker.waterboards.ca.gov/esi/uploads/geo_report/2174231410/T10000012766.PDF" TargetMode="External"/><Relationship Id="rId3388" Type="http://schemas.openxmlformats.org/officeDocument/2006/relationships/hyperlink" Target="https://www4.des.state.nh.us/nh-pfas-investigation/wp-content/uploads/tables-pdf.pdf" TargetMode="External"/><Relationship Id="rId4439" Type="http://schemas.openxmlformats.org/officeDocument/2006/relationships/hyperlink" Target="https://drive.google.com/file/d/1GMlyOu26Wz3RfVZxb0ZmcSTEE-z4MLqg/view?usp=sharing" TargetMode="External"/><Relationship Id="rId4853" Type="http://schemas.openxmlformats.org/officeDocument/2006/relationships/hyperlink" Target="https://drive.google.com/drive/u/0/folders/1RsSKYaEE8jqAw7pH05tDHRflkjUL3t5H" TargetMode="External"/><Relationship Id="rId590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455" Type="http://schemas.openxmlformats.org/officeDocument/2006/relationships/hyperlink" Target="https://www4.des.state.nh.us/IISProxy/IISProxy.dll?ContentId=4833274" TargetMode="External"/><Relationship Id="rId4506" Type="http://schemas.openxmlformats.org/officeDocument/2006/relationships/hyperlink" Target="https://nhdes.maps.arcgis.com/apps/View/index.html?appid=66770bef141c43a98a445c54a17720e2&amp;extent=-73.5743,42.5413,-69.6852,45.4509" TargetMode="External"/><Relationship Id="rId376" Type="http://schemas.openxmlformats.org/officeDocument/2006/relationships/hyperlink" Target="https://docs.google.com/spreadsheets/d/1hRu_fnwKe4j_dNU5cczPJSTcPUe8qTtJ/edit?usp=sharing&amp;ouid=107676736406888330935&amp;rtpof=true&amp;sd=true" TargetMode="External"/><Relationship Id="rId790" Type="http://schemas.openxmlformats.org/officeDocument/2006/relationships/hyperlink" Target="https://drive.google.com/drive/u/0/folders/1RsSKYaEE8jqAw7pH05tDHRflkjUL3t5H" TargetMode="External"/><Relationship Id="rId2057" Type="http://schemas.openxmlformats.org/officeDocument/2006/relationships/hyperlink" Target="https://drive.google.com/drive/u/0/folders/11yEF8wxZB4lkpTQWpMBmoEV7UJSg6BoV" TargetMode="External"/><Relationship Id="rId2471" Type="http://schemas.openxmlformats.org/officeDocument/2006/relationships/hyperlink" Target="https://www4.des.state.nh.us/IISProxy/IISProxy.dll?ContentId=4823594" TargetMode="External"/><Relationship Id="rId3108" Type="http://schemas.openxmlformats.org/officeDocument/2006/relationships/hyperlink" Target="https://drive.google.com/drive/u/0/folders/1ry-J2siXsSQYCsAFvkxhD7MtPY61plz5" TargetMode="External"/><Relationship Id="rId3522" Type="http://schemas.openxmlformats.org/officeDocument/2006/relationships/hyperlink" Target="https://www4.des.state.nh.us/IISProxy/IISProxy.dll?ContentId=4853346" TargetMode="External"/><Relationship Id="rId4920" Type="http://schemas.openxmlformats.org/officeDocument/2006/relationships/hyperlink" Target="https://drive.google.com/drive/u/1/folders/1RsSKYaEE8jqAw7pH05tDHRflkjUL3t5H" TargetMode="External"/><Relationship Id="rId6678" Type="http://schemas.openxmlformats.org/officeDocument/2006/relationships/hyperlink" Target="https://www4.des.state.nh.us/nh-pfas-investigation/wp-content/uploads/tables-pdf.pdf" TargetMode="External"/><Relationship Id="rId443" Type="http://schemas.openxmlformats.org/officeDocument/2006/relationships/hyperlink" Target="https://www.nj.gov/dep/watersupply/pdf/pfc-study.pdf" TargetMode="External"/><Relationship Id="rId1073" Type="http://schemas.openxmlformats.org/officeDocument/2006/relationships/hyperlink" Target="https://denix.osd.mil/army-pfas/army-pfas-data/drinking-water-data/army-national-guard-bureau-data-26-april-2019/" TargetMode="External"/><Relationship Id="rId2124" Type="http://schemas.openxmlformats.org/officeDocument/2006/relationships/hyperlink" Target="https://www4.des.state.nh.us/IISProxy/IISProxy.dll?ContentId=4766198" TargetMode="External"/><Relationship Id="rId1140" Type="http://schemas.openxmlformats.org/officeDocument/2006/relationships/hyperlink" Target="https://www4.des.state.nh.us/IISProxy/IISProxy.dll?ContentId=4776657" TargetMode="External"/><Relationship Id="rId4296" Type="http://schemas.openxmlformats.org/officeDocument/2006/relationships/hyperlink" Target="https://denix.osd.mil/army-pfas/army-pfas-data/drinking-water-data/army-national-guard-bureau-data-26-april-2019/" TargetMode="External"/><Relationship Id="rId5694" Type="http://schemas.openxmlformats.org/officeDocument/2006/relationships/hyperlink" Target="https://www.sierraclub.org/sites/www.sierraclub.org/files/sce-authors/u32032/PFAS%20factsheet%202021%20v3%20%282%29%20%281%29.pdf" TargetMode="External"/><Relationship Id="rId6745" Type="http://schemas.openxmlformats.org/officeDocument/2006/relationships/hyperlink" Target="https://www.michigan.gov/pfasresponse/" TargetMode="External"/><Relationship Id="rId510" Type="http://schemas.openxmlformats.org/officeDocument/2006/relationships/hyperlink" Target="https://drive.google.com/drive/u/0/folders/1DWXhXwl1j4L5eKUdO88JdnrMTynHHza5" TargetMode="External"/><Relationship Id="rId5347" Type="http://schemas.openxmlformats.org/officeDocument/2006/relationships/hyperlink" Target="https://drive.google.com/drive/u/1/folders/1Pms7FL2HqHNWHQ0nmFgIEcktFHXjhbny" TargetMode="External"/><Relationship Id="rId5761" Type="http://schemas.openxmlformats.org/officeDocument/2006/relationships/hyperlink" Target="https://drive.google.com/drive/u/0/folders/1RsSKYaEE8jqAw7pH05tDHRflkjUL3t5H" TargetMode="External"/><Relationship Id="rId6812" Type="http://schemas.openxmlformats.org/officeDocument/2006/relationships/hyperlink" Target="https://geotracker.waterboards.ca.gov/map/pfas_map" TargetMode="External"/><Relationship Id="rId1957" Type="http://schemas.openxmlformats.org/officeDocument/2006/relationships/hyperlink" Target="https://drive.google.com/file/d/1nIp-Rq9m7UwCM_juyR2M4Ud5V3hpJIvL/view?usp=sharing" TargetMode="External"/><Relationship Id="rId4363" Type="http://schemas.openxmlformats.org/officeDocument/2006/relationships/hyperlink" Target="https://nhdes.maps.arcgis.com/apps/View/index.html?appid=66770bef141c43a98a445c54a17720e2&amp;extent=-73.5743,42.5413,-69.6852,45.4509" TargetMode="External"/><Relationship Id="rId5414" Type="http://schemas.openxmlformats.org/officeDocument/2006/relationships/hyperlink" Target="https://www.deq.state.or.us/Webdocs/Controls/Output/PdfHandler.ashx?p=a1951cb6-d7ab-4330-89c1-75d04a5e2dd5.pdf&amp;s=Final%20PFAS%20WP_and_Appendices.pdf" TargetMode="External"/><Relationship Id="rId4016" Type="http://schemas.openxmlformats.org/officeDocument/2006/relationships/hyperlink" Target="https://www.pca.state.mn.us/waste/pfas-landfills" TargetMode="External"/><Relationship Id="rId4430" Type="http://schemas.openxmlformats.org/officeDocument/2006/relationships/hyperlink" Target="https://webapp.pca.state.mn.us/wimn/site/305" TargetMode="External"/><Relationship Id="rId3032" Type="http://schemas.openxmlformats.org/officeDocument/2006/relationships/hyperlink" Target="https://geotracker.waterboards.ca.gov/profile_report?global_id=L10007582376" TargetMode="External"/><Relationship Id="rId6188" Type="http://schemas.openxmlformats.org/officeDocument/2006/relationships/hyperlink" Target="https://drive.google.com/drive/u/1/folders/1Pms7FL2HqHNWHQ0nmFgIEcktFHXjhbny" TargetMode="External"/><Relationship Id="rId6255" Type="http://schemas.openxmlformats.org/officeDocument/2006/relationships/hyperlink" Target="https://drive.google.com/drive/u/1/folders/1XeawQf0LpTHY8uWcHnaYP9d8Nojdg8_n" TargetMode="External"/><Relationship Id="rId2798" Type="http://schemas.openxmlformats.org/officeDocument/2006/relationships/hyperlink" Target="https://denix.osd.mil/army-pfas/army-pfas-data/drinking-water-data/army-national-guard-bureau-data-26-april-2019/" TargetMode="External"/><Relationship Id="rId3849" Type="http://schemas.openxmlformats.org/officeDocument/2006/relationships/hyperlink" Target="https://drive.google.com/file/d/1tCcynjyVbxACqzjjHhuhY7KSeAKZ1V7r/view?usp=sharing" TargetMode="External"/><Relationship Id="rId5271" Type="http://schemas.openxmlformats.org/officeDocument/2006/relationships/hyperlink" Target="https://drive.google.com/file/d/1p_hMgfIueZYYJ-txHxTHmYSTAB293I2f/view?usp=sharing" TargetMode="External"/><Relationship Id="rId2865" Type="http://schemas.openxmlformats.org/officeDocument/2006/relationships/hyperlink" Target="https://drive.google.com/drive/u/0/folders/1KxSZAT9B3Ew9wkC5yfEIH062DT7FHT4c" TargetMode="External"/><Relationship Id="rId3916" Type="http://schemas.openxmlformats.org/officeDocument/2006/relationships/hyperlink" Target="https://denix.osd.mil/army-pfas/army-pfas-data/drinking-water-data/army-national-guard-bureau-data-26-april-2019/" TargetMode="External"/><Relationship Id="rId6322" Type="http://schemas.openxmlformats.org/officeDocument/2006/relationships/hyperlink" Target="https://drive.google.com/drive/u/0/folders/1DWXhXwl1j4L5eKUdO88JdnrMTynHHza5" TargetMode="External"/><Relationship Id="rId837" Type="http://schemas.openxmlformats.org/officeDocument/2006/relationships/hyperlink" Target="https://geotracker.waterboards.ca.gov/profile_report?global_id=L10003191714&amp;mytab=esidata" TargetMode="External"/><Relationship Id="rId1467" Type="http://schemas.openxmlformats.org/officeDocument/2006/relationships/hyperlink" Target="https://www4.des.state.nh.us/nh-pfas-investigation/wp-content/uploads/tables-pdf.pdf" TargetMode="External"/><Relationship Id="rId1881" Type="http://schemas.openxmlformats.org/officeDocument/2006/relationships/hyperlink" Target="https://drive.google.com/drive/u/1/folders/1B1GKEK70wuJTnQTBbpJQJcs4KD3cK5Hu" TargetMode="External"/><Relationship Id="rId2518" Type="http://schemas.openxmlformats.org/officeDocument/2006/relationships/hyperlink" Target="https://drive.google.com/drive/u/0/folders/1RsSKYaEE8jqAw7pH05tDHRflkjUL3t5H" TargetMode="External"/><Relationship Id="rId2932" Type="http://schemas.openxmlformats.org/officeDocument/2006/relationships/hyperlink" Target="https://drive.google.com/drive/u/1/folders/10Qt5EjXya8IwkX0tb6cg6WwHtsBLRk1m?ths=true" TargetMode="External"/><Relationship Id="rId904" Type="http://schemas.openxmlformats.org/officeDocument/2006/relationships/hyperlink" Target="https://geotracker.waterboards.ca.gov/map/pfas_map" TargetMode="External"/><Relationship Id="rId1534" Type="http://schemas.openxmlformats.org/officeDocument/2006/relationships/hyperlink" Target="https://webapp.pca.state.mn.us/wimn/site/2539" TargetMode="External"/><Relationship Id="rId1601" Type="http://schemas.openxmlformats.org/officeDocument/2006/relationships/hyperlink" Target="https://webapp.pca.state.mn.us/wimn/site/2376" TargetMode="External"/><Relationship Id="rId4757" Type="http://schemas.openxmlformats.org/officeDocument/2006/relationships/hyperlink" Target="https://www.maine.gov/dep/spills/topics/pfas/PFAS-current-results-06022020.pdf" TargetMode="External"/><Relationship Id="rId3359" Type="http://schemas.openxmlformats.org/officeDocument/2006/relationships/hyperlink" Target="https://drive.google.com/drive/u/0/folders/1JHapkdyZrRziZCfTAWAX-nxDpQ_WEWlp" TargetMode="External"/><Relationship Id="rId5808" Type="http://schemas.openxmlformats.org/officeDocument/2006/relationships/hyperlink" Target="https://denix.osd.mil/army-pfas/army-pfas-data/drinking-water-data/army-national-guard-bureau-data-26-april-2019/" TargetMode="External"/><Relationship Id="rId694" Type="http://schemas.openxmlformats.org/officeDocument/2006/relationships/hyperlink" Target="https://drive.google.com/drive/u/0/folders/1LpxTlKqi7W0TyhphKUsU2SufsFXHckZC" TargetMode="External"/><Relationship Id="rId2375" Type="http://schemas.openxmlformats.org/officeDocument/2006/relationships/hyperlink" Target="https://www4.des.state.nh.us/IISProxy/IISProxy.dll?ContentId=4841627" TargetMode="External"/><Relationship Id="rId3773" Type="http://schemas.openxmlformats.org/officeDocument/2006/relationships/hyperlink" Target="https://drive.google.com/drive/u/0/folders/17vc5JX3Gvo92Bih-kg-GABnBbExIJhXg" TargetMode="External"/><Relationship Id="rId4824" Type="http://schemas.openxmlformats.org/officeDocument/2006/relationships/hyperlink" Target="https://drive.google.com/drive/u/1/folders/1Yla_380Qxjf4iLAK34ajtSEXmM8gBJ9P" TargetMode="External"/><Relationship Id="rId347" Type="http://schemas.openxmlformats.org/officeDocument/2006/relationships/hyperlink" Target="https://geotracker.waterboards.ca.gov/map/pfas_map" TargetMode="External"/><Relationship Id="rId2028" Type="http://schemas.openxmlformats.org/officeDocument/2006/relationships/hyperlink" Target="https://geotracker.waterboards.ca.gov/profile_report?cmd=mwreport&amp;global_id=L10007407136&amp;con_num=2680208683" TargetMode="External"/><Relationship Id="rId3426" Type="http://schemas.openxmlformats.org/officeDocument/2006/relationships/hyperlink" Target="https://www.glwater.org/wp-content/uploads/2020/02/PFAS-Minimization-Program-Summary.pdf" TargetMode="External"/><Relationship Id="rId3840" Type="http://schemas.openxmlformats.org/officeDocument/2006/relationships/hyperlink" Target="https://cumulis.epa.gov/supercpad/cursites/csitinfo.cfm?id=0101265" TargetMode="External"/><Relationship Id="rId6996" Type="http://schemas.openxmlformats.org/officeDocument/2006/relationships/hyperlink" Target="https://www.datawrapper.de/_/pmQX8/" TargetMode="External"/><Relationship Id="rId761" Type="http://schemas.openxmlformats.org/officeDocument/2006/relationships/hyperlink" Target="https://geotracker.waterboards.ca.gov/map/pfas_map" TargetMode="External"/><Relationship Id="rId1391" Type="http://schemas.openxmlformats.org/officeDocument/2006/relationships/hyperlink" Target="https://www.glwater.org/wp-content/uploads/2020/02/PFAS-Minimization-Program-Summary.pdf" TargetMode="External"/><Relationship Id="rId2442" Type="http://schemas.openxmlformats.org/officeDocument/2006/relationships/hyperlink" Target="https://www4.des.state.nh.us/IISProxy/IISProxy.dll?ContentId=4849029" TargetMode="External"/><Relationship Id="rId5598" Type="http://schemas.openxmlformats.org/officeDocument/2006/relationships/hyperlink" Target="https://geotracker.waterboards.ca.gov/map/pfas_map" TargetMode="External"/><Relationship Id="rId6649" Type="http://schemas.openxmlformats.org/officeDocument/2006/relationships/hyperlink" Target="https://www4.des.state.nh.us/DESOneStop/PRSDetail.aspx?ID=0000136&amp;Type=PRS" TargetMode="External"/><Relationship Id="rId41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044" Type="http://schemas.openxmlformats.org/officeDocument/2006/relationships/hyperlink" Target="https://drive.google.com/drive/u/0/folders/17vc5JX3Gvo92Bih-kg-GABnBbExIJhXg" TargetMode="External"/><Relationship Id="rId5665" Type="http://schemas.openxmlformats.org/officeDocument/2006/relationships/hyperlink" Target="https://geotracker.waterboards.ca.gov/map/pfas_map" TargetMode="External"/><Relationship Id="rId6716" Type="http://schemas.openxmlformats.org/officeDocument/2006/relationships/hyperlink" Target="https://www.pca.state.mn.us/waste/pfas-landfills" TargetMode="External"/><Relationship Id="rId1111" Type="http://schemas.openxmlformats.org/officeDocument/2006/relationships/hyperlink" Target="https://drive.google.com/drive/u/0/folders/1JHapkdyZrRziZCfTAWAX-nxDpQ_WEWlp" TargetMode="External"/><Relationship Id="rId4267" Type="http://schemas.openxmlformats.org/officeDocument/2006/relationships/hyperlink" Target="https://drive.google.com/file/d/1xae2aOXwajmKwVojA434T5qQ98ggJ0kb/view?usp=sharing" TargetMode="External"/><Relationship Id="rId4681" Type="http://schemas.openxmlformats.org/officeDocument/2006/relationships/hyperlink" Target="https://drive.google.com/drive/u/0/folders/1McBSeX2VTKGuIpe-IdaFYayBBQsc8_kn" TargetMode="External"/><Relationship Id="rId5318" Type="http://schemas.openxmlformats.org/officeDocument/2006/relationships/hyperlink" Target="https://drive.google.com/drive/u/1/folders/1DWXhXwl1j4L5eKUdO88JdnrMTynHHza5" TargetMode="External"/><Relationship Id="rId5732" Type="http://schemas.openxmlformats.org/officeDocument/2006/relationships/hyperlink" Target="https://webapp.pca.state.mn.us/wimn/site/1774" TargetMode="External"/><Relationship Id="rId3283" Type="http://schemas.openxmlformats.org/officeDocument/2006/relationships/hyperlink" Target="https://www4.des.state.nh.us/DESOneStop/PRSDetail.aspx?ID=0003578&amp;Type=PRS" TargetMode="External"/><Relationship Id="rId4334" Type="http://schemas.openxmlformats.org/officeDocument/2006/relationships/hyperlink" Target="https://drive.google.com/drive/u/0/folders/1LfZHdlJiQB_30DUN5AxZiiqsuQuxwgRb" TargetMode="External"/><Relationship Id="rId1928" Type="http://schemas.openxmlformats.org/officeDocument/2006/relationships/hyperlink" Target="https://drive.google.com/drive/u/0/folders/15UWmbcJQzRlvGRimqyrMJQ7R_igzY5pc" TargetMode="External"/><Relationship Id="rId3350" Type="http://schemas.openxmlformats.org/officeDocument/2006/relationships/hyperlink" Target="https://drive.google.com/drive/u/1/folders/13EdjlprGZRW-SUMDfMDfudSD7MXrYQRD" TargetMode="External"/><Relationship Id="rId271" Type="http://schemas.openxmlformats.org/officeDocument/2006/relationships/hyperlink" Target="https://drive.google.com/drive/u/0/folders/17vc5JX3Gvo92Bih-kg-GABnBbExIJhXg" TargetMode="External"/><Relationship Id="rId3003" Type="http://schemas.openxmlformats.org/officeDocument/2006/relationships/hyperlink" Target="https://www.in.gov/idem/resources/nonrule-policies/per-and-polyfluoroalkyl-substances-pfas/" TargetMode="External"/><Relationship Id="rId4401" Type="http://schemas.openxmlformats.org/officeDocument/2006/relationships/hyperlink" Target="https://www4.des.state.nh.us/DESOneStop/PRSDetail.aspx?ID=0001960&amp;Type=PRS" TargetMode="External"/><Relationship Id="rId6159" Type="http://schemas.openxmlformats.org/officeDocument/2006/relationships/hyperlink" Target="https://ar.afcec-cloud.af.mil/Search.aspx" TargetMode="External"/><Relationship Id="rId6573" Type="http://schemas.openxmlformats.org/officeDocument/2006/relationships/hyperlink" Target="https://drive.google.com/drive/u/0/folders/1SrzIY6gLhHkSVGEOu51iLETRLE2RRCUn" TargetMode="External"/><Relationship Id="rId2769" Type="http://schemas.openxmlformats.org/officeDocument/2006/relationships/hyperlink" Target="https://www.kdheks.gov/pws/documents/PFAS_Inventory_Report.pdf" TargetMode="External"/><Relationship Id="rId5175" Type="http://schemas.openxmlformats.org/officeDocument/2006/relationships/hyperlink" Target="https://www4.des.state.nh.us/nh-pfas-investigation/wp-content/uploads/tables-pdf.pdf" TargetMode="External"/><Relationship Id="rId6226" Type="http://schemas.openxmlformats.org/officeDocument/2006/relationships/hyperlink" Target="https://www4.des.state.nh.us/nh-pfas-investigation/wp-content/uploads/tables-pdf.pdf" TargetMode="External"/><Relationship Id="rId6640" Type="http://schemas.openxmlformats.org/officeDocument/2006/relationships/hyperlink" Target="https://drive.google.com/file/d/1Toj8Pxg9XrjhmfcDHpdiT54MgkVA2Im6/view?usp=sharing" TargetMode="External"/><Relationship Id="rId1785" Type="http://schemas.openxmlformats.org/officeDocument/2006/relationships/hyperlink" Target="https://www4.des.state.nh.us/nh-pfas-investigation/wp-content/uploads/tables-pdf.pdf" TargetMode="External"/><Relationship Id="rId2836" Type="http://schemas.openxmlformats.org/officeDocument/2006/relationships/hyperlink" Target="https://www.michigan.gov/pfasresponse/0,9038,7-365-86511_82704-487698--,00.html" TargetMode="External"/><Relationship Id="rId4191" Type="http://schemas.openxmlformats.org/officeDocument/2006/relationships/hyperlink" Target="https://drive.google.com/drive/folders/1v8ph1N6P_gSAhlqrPHOR1EnmQSYu2DAe" TargetMode="External"/><Relationship Id="rId5242" Type="http://schemas.openxmlformats.org/officeDocument/2006/relationships/hyperlink" Target="https://drive.google.com/drive/u/1/folders/1HJI6U11sAh3Oi9BLz8uJM5Uu9-sTQ0j8" TargetMode="External"/><Relationship Id="rId77" Type="http://schemas.openxmlformats.org/officeDocument/2006/relationships/hyperlink" Target="https://www4.des.state.nh.us/nh-pfas-investigation/wp-content/uploads/tables-pdf.pdf" TargetMode="External"/><Relationship Id="rId808" Type="http://schemas.openxmlformats.org/officeDocument/2006/relationships/hyperlink" Target="https://drive.google.com/drive/u/0/folders/1q2Pxgl5Hm8zblk0QlYUNdj2mNbXiCYUR" TargetMode="External"/><Relationship Id="rId1438" Type="http://schemas.openxmlformats.org/officeDocument/2006/relationships/hyperlink" Target="https://drive.google.com/drive/u/0/folders/1wi5OS2sxCNRThYvLGL2kFYZT1K3jpOyX" TargetMode="External"/><Relationship Id="rId1852" Type="http://schemas.openxmlformats.org/officeDocument/2006/relationships/hyperlink" Target="https://www1.maine.gov/dep/spills/topics/pfas/index.html" TargetMode="External"/><Relationship Id="rId2903" Type="http://schemas.openxmlformats.org/officeDocument/2006/relationships/hyperlink" Target="https://nhdes.maps.arcgis.com/apps/View/index.html?appid=66770bef141c43a98a445c54a17720e2&amp;extent=-73.5743,42.5413,-69.6852,45.4509" TargetMode="External"/><Relationship Id="rId1505" Type="http://schemas.openxmlformats.org/officeDocument/2006/relationships/hyperlink" Target="https://nhdes.maps.arcgis.com/apps/View/index.html?appid=66770bef141c43a98a445c54a17720e2&amp;extent=-73.5743,42.5413,-69.6852,45.4509" TargetMode="External"/><Relationship Id="rId6083" Type="http://schemas.openxmlformats.org/officeDocument/2006/relationships/hyperlink" Target="https://www4.des.state.nh.us/IISProxy/IISProxy.dll?ContentId=4748156" TargetMode="External"/><Relationship Id="rId3677" Type="http://schemas.openxmlformats.org/officeDocument/2006/relationships/hyperlink" Target="https://environmental.ksc.nasa.gov/RemediationProgram/PFAS" TargetMode="External"/><Relationship Id="rId4728" Type="http://schemas.openxmlformats.org/officeDocument/2006/relationships/hyperlink" Target="https://drive.google.com/drive/u/0/folders/1K69wEiHHoyQsr7DXlN8B6IfdEttdfvFB" TargetMode="External"/><Relationship Id="rId598" Type="http://schemas.openxmlformats.org/officeDocument/2006/relationships/hyperlink" Target="https://www.glwater.org/wp-content/uploads/2020/02/PFAS-Minimization-Program-Summary.pdf" TargetMode="External"/><Relationship Id="rId2279" Type="http://schemas.openxmlformats.org/officeDocument/2006/relationships/hyperlink" Target="https://www4.des.state.nh.us/IISProxy/IISProxy.dll?ContentId=4854365" TargetMode="External"/><Relationship Id="rId2693" Type="http://schemas.openxmlformats.org/officeDocument/2006/relationships/hyperlink" Target="https://drive.google.com/file/d/1XEblnrUedGwvBDNrz_32fyMi8zmN0V3S/view?usp=sharing" TargetMode="External"/><Relationship Id="rId3744" Type="http://schemas.openxmlformats.org/officeDocument/2006/relationships/hyperlink" Target="https://www.pca.state.mn.us/waste/pfas-landfills" TargetMode="External"/><Relationship Id="rId6150" Type="http://schemas.openxmlformats.org/officeDocument/2006/relationships/hyperlink" Target="https://www.michigan.gov/pfasresponse/" TargetMode="External"/><Relationship Id="rId665" Type="http://schemas.openxmlformats.org/officeDocument/2006/relationships/hyperlink" Target="https://www4.des.state.nh.us/DESOneStop/PRSDetail.aspx?ID=0007606&amp;Type=PRS" TargetMode="External"/><Relationship Id="rId1295" Type="http://schemas.openxmlformats.org/officeDocument/2006/relationships/hyperlink" Target="https://drive.google.com/drive/u/0/folders/1b-iZ3QnAOuPGVee1di7btnZDrMtxSw1H" TargetMode="External"/><Relationship Id="rId2346" Type="http://schemas.openxmlformats.org/officeDocument/2006/relationships/hyperlink" Target="https://nhdes.maps.arcgis.com/apps/View/index.html?appid=66770bef141c43a98a445c54a17720e2&amp;extent=-73.5743,42.5413,-69.6852,45.4509" TargetMode="External"/><Relationship Id="rId2760" Type="http://schemas.openxmlformats.org/officeDocument/2006/relationships/hyperlink" Target="https://drive.google.com/file/d/1At8J9sxzp9dwXwn3HDebM5o8Od6dAIGf/view?usp=sharing" TargetMode="External"/><Relationship Id="rId3811" Type="http://schemas.openxmlformats.org/officeDocument/2006/relationships/hyperlink" Target="https://drive.google.com/drive/u/0/folders/1Ndpu9Udqst42msNuaNP2HTLEESuDj9DC" TargetMode="External"/><Relationship Id="rId6967" Type="http://schemas.openxmlformats.org/officeDocument/2006/relationships/hyperlink" Target="https://www.michigan.gov/pfasresponse/" TargetMode="External"/><Relationship Id="rId318" Type="http://schemas.openxmlformats.org/officeDocument/2006/relationships/hyperlink" Target="https://drive.google.com/drive/u/0/folders/1RsSKYaEE8jqAw7pH05tDHRflkjUL3t5H" TargetMode="External"/><Relationship Id="rId732" Type="http://schemas.openxmlformats.org/officeDocument/2006/relationships/hyperlink" Target="https://drive.google.com/drive/u/0/folders/1lyeFaa5u2FzcILOHPJRbIDq0nSqxJjQ5" TargetMode="External"/><Relationship Id="rId1362" Type="http://schemas.openxmlformats.org/officeDocument/2006/relationships/hyperlink" Target="https://drive.google.com/file/d/10KM0bMNBh0zwke9QJevqHgXuqNG4FgHe/view?usp=sharing" TargetMode="External"/><Relationship Id="rId2413" Type="http://schemas.openxmlformats.org/officeDocument/2006/relationships/hyperlink" Target="https://nhdes.maps.arcgis.com/apps/View/index.html?appid=66770bef141c43a98a445c54a17720e2&amp;extent=-73.5743,42.5413,-69.6852,45.4509" TargetMode="External"/><Relationship Id="rId5569" Type="http://schemas.openxmlformats.org/officeDocument/2006/relationships/hyperlink" Target="https://www4.des.state.nh.us/nh-pfas-investigation/wp-content/uploads/tables-pdf.pdf" TargetMode="External"/><Relationship Id="rId1015" Type="http://schemas.openxmlformats.org/officeDocument/2006/relationships/hyperlink" Target="https://geotracker.waterboards.ca.gov/map/pfas_map" TargetMode="External"/><Relationship Id="rId4585" Type="http://schemas.openxmlformats.org/officeDocument/2006/relationships/hyperlink" Target="https://drive.google.com/drive/folders/1pf0aEtf5rlXE1uHxkVz6akgOjhNOQFEZ" TargetMode="External"/><Relationship Id="rId5983" Type="http://schemas.openxmlformats.org/officeDocument/2006/relationships/hyperlink" Target="https://drive.google.com/drive/u/0/folders/10NLr2EgqRWTnblLCMOjC16rc8r6aZX0u" TargetMode="External"/><Relationship Id="rId3187" Type="http://schemas.openxmlformats.org/officeDocument/2006/relationships/hyperlink" Target="https://denix.osd.mil/army-pfas/army-pfas-data/drinking-water-data/army-national-guard-bureau-data-26-april-2019/" TargetMode="External"/><Relationship Id="rId4238" Type="http://schemas.openxmlformats.org/officeDocument/2006/relationships/hyperlink" Target="https://ar.afcec-cloud.af.mil/Search.aspx" TargetMode="External"/><Relationship Id="rId5636" Type="http://schemas.openxmlformats.org/officeDocument/2006/relationships/hyperlink" Target="https://drive.google.com/drive/u/0/folders/1vEW_reU3vcG8Ils63p5--u5u6mjtR3Ao" TargetMode="External"/><Relationship Id="rId4652" Type="http://schemas.openxmlformats.org/officeDocument/2006/relationships/hyperlink" Target="https://drive.google.com/drive/u/0/folders/1FjH4As9Eg1a3-3hrRU0UK-uIMwdCssQL" TargetMode="External"/><Relationship Id="rId5703" Type="http://schemas.openxmlformats.org/officeDocument/2006/relationships/hyperlink" Target="https://www.des.nh.gov/organization/commissioner/documents/pfoa-statewide-status-20170110.pdf" TargetMode="External"/><Relationship Id="rId175" Type="http://schemas.openxmlformats.org/officeDocument/2006/relationships/hyperlink" Target="https://drive.google.com/drive/u/0/folders/1DWXhXwl1j4L5eKUdO88JdnrMTynHHza5" TargetMode="External"/><Relationship Id="rId3254" Type="http://schemas.openxmlformats.org/officeDocument/2006/relationships/hyperlink" Target="https://drive.google.com/drive/u/0/folders/1xybbOCa5C3sUYR3PpkRC6pE-fsMUZtt8" TargetMode="External"/><Relationship Id="rId4305" Type="http://schemas.openxmlformats.org/officeDocument/2006/relationships/hyperlink" Target="https://www4.des.state.nh.us/nh-pfas-investigation/wp-content/uploads/tables-pdf.pdf" TargetMode="External"/><Relationship Id="rId2270" Type="http://schemas.openxmlformats.org/officeDocument/2006/relationships/hyperlink" Target="https://drive.google.com/drive/u/0/folders/1dqJoZk6WM61nxfAUGwhD00hLF7ZzIGL6" TargetMode="External"/><Relationship Id="rId3321" Type="http://schemas.openxmlformats.org/officeDocument/2006/relationships/hyperlink" Target="https://www.dec.ny.gov/docs/remediation_hudson_pdf/hflscrappept1.pdf" TargetMode="External"/><Relationship Id="rId6477" Type="http://schemas.openxmlformats.org/officeDocument/2006/relationships/hyperlink" Target="https://www4.des.state.nh.us/DESOneStop/PRSDetail.aspx?ID=0000106&amp;Type=PRS" TargetMode="External"/><Relationship Id="rId6891" Type="http://schemas.openxmlformats.org/officeDocument/2006/relationships/hyperlink" Target="https://drive.google.com/drive/u/1/folders/1dTV8Q8901s7OPLU4-GbgNAoDFO9tM2Dt" TargetMode="External"/><Relationship Id="rId242" Type="http://schemas.openxmlformats.org/officeDocument/2006/relationships/hyperlink" Target="https://drive.google.com/drive/u/1/folders/1Vhg5uHT1BIQn1v8EPCjeorZ-9TPjUIz0" TargetMode="External"/><Relationship Id="rId5079" Type="http://schemas.openxmlformats.org/officeDocument/2006/relationships/hyperlink" Target="https://www4.des.state.nh.us/DESOneStop/PRSDetail.aspx?ID=0000115&amp;Type=PRS" TargetMode="External"/><Relationship Id="rId5493" Type="http://schemas.openxmlformats.org/officeDocument/2006/relationships/hyperlink" Target="https://geotracker.waterboards.ca.gov/map/pfas_map" TargetMode="External"/><Relationship Id="rId6544" Type="http://schemas.openxmlformats.org/officeDocument/2006/relationships/hyperlink" Target="https://drive.google.com/drive/u/1/folders/15EPaa7ocoNR29u-Eim8j_5SUQTJYm47x" TargetMode="External"/><Relationship Id="rId1689" Type="http://schemas.openxmlformats.org/officeDocument/2006/relationships/hyperlink" Target="https://drive.google.com/drive/u/1/folders/1Pms7FL2HqHNWHQ0nmFgIEcktFHXjhbny" TargetMode="External"/><Relationship Id="rId4095" Type="http://schemas.openxmlformats.org/officeDocument/2006/relationships/hyperlink" Target="https://ar.afcec-cloud.af.mil/Search.aspx" TargetMode="External"/><Relationship Id="rId5146" Type="http://schemas.openxmlformats.org/officeDocument/2006/relationships/hyperlink" Target="https://www.michigan.gov/pfasresponse/" TargetMode="External"/><Relationship Id="rId5560" Type="http://schemas.openxmlformats.org/officeDocument/2006/relationships/hyperlink" Target="https://www4.des.state.nh.us/DESOneStop/PRSDetail.aspx?ID=0037828&amp;Type=PRS" TargetMode="External"/><Relationship Id="rId4162" Type="http://schemas.openxmlformats.org/officeDocument/2006/relationships/hyperlink" Target="https://www.nationalguard.mil/Leadership/Joint-Staff/Personal-Staff/Public-Affairs/Community-Relations/Environmental/PFAS-PFOA-Library/Florida/" TargetMode="External"/><Relationship Id="rId5213" Type="http://schemas.openxmlformats.org/officeDocument/2006/relationships/hyperlink" Target="https://geotracker.waterboards.ca.gov/profile_report?global_id=L10006866257&amp;mytab=esidata" TargetMode="External"/><Relationship Id="rId6611" Type="http://schemas.openxmlformats.org/officeDocument/2006/relationships/hyperlink" Target="https://www.michigan.gov/pfasresponse/0,9038,7-365-86511_82704-489610--,00.html" TargetMode="External"/><Relationship Id="rId1756" Type="http://schemas.openxmlformats.org/officeDocument/2006/relationships/hyperlink" Target="https://drive.google.com/drive/u/1/folders/1O9j1oYBnap4zY1lj9xQgCU3XWxGnoSUK" TargetMode="External"/><Relationship Id="rId2807" Type="http://schemas.openxmlformats.org/officeDocument/2006/relationships/hyperlink" Target="https://www4.des.state.nh.us/IISProxy/IISProxy.dll?ContentId=4749695" TargetMode="External"/><Relationship Id="rId48" Type="http://schemas.openxmlformats.org/officeDocument/2006/relationships/hyperlink" Target="https://www4.des.state.nh.us/nh-pfas-investigation/wp-content/uploads/tables-pdf.pdf" TargetMode="External"/><Relationship Id="rId1409" Type="http://schemas.openxmlformats.org/officeDocument/2006/relationships/hyperlink" Target="https://drive.google.com/file/d/10KM0bMNBh0zwke9QJevqHgXuqNG4FgHe/view?usp=sharing" TargetMode="External"/><Relationship Id="rId1823" Type="http://schemas.openxmlformats.org/officeDocument/2006/relationships/hyperlink" Target="https://www4.des.state.nh.us/IISProxy/IISProxy.dll?ContentId=4854539" TargetMode="External"/><Relationship Id="rId4979" Type="http://schemas.openxmlformats.org/officeDocument/2006/relationships/hyperlink" Target="https://www4.des.state.nh.us/nh-pfas-investigation/wp-content/uploads/tables-pdf.pdf" TargetMode="External"/><Relationship Id="rId3995" Type="http://schemas.openxmlformats.org/officeDocument/2006/relationships/hyperlink" Target="https://geotracker.waterboards.ca.gov/map/pfas_map" TargetMode="External"/><Relationship Id="rId2597" Type="http://schemas.openxmlformats.org/officeDocument/2006/relationships/hyperlink" Target="https://www.michigan.gov/pfasresponse/" TargetMode="External"/><Relationship Id="rId3648" Type="http://schemas.openxmlformats.org/officeDocument/2006/relationships/hyperlink" Target="https://drive.google.com/drive/u/0/folders/1RsSKYaEE8jqAw7pH05tDHRflkjUL3t5H" TargetMode="External"/><Relationship Id="rId6054" Type="http://schemas.openxmlformats.org/officeDocument/2006/relationships/hyperlink" Target="https://www4.des.state.nh.us/IISProxy/IISProxy.dll?ContentId=4720744" TargetMode="External"/><Relationship Id="rId569" Type="http://schemas.openxmlformats.org/officeDocument/2006/relationships/hyperlink" Target="https://dec.alaska.gov/Applications/SPAR/PublicMVC/CSP/SiteReport/26792" TargetMode="External"/><Relationship Id="rId983" Type="http://schemas.openxmlformats.org/officeDocument/2006/relationships/hyperlink" Target="https://drive.google.com/file/d/1JhhV5mZ6zw_VMwGJ3SWPF1_cUHAeanAg/view?usp=sharing" TargetMode="External"/><Relationship Id="rId1199" Type="http://schemas.openxmlformats.org/officeDocument/2006/relationships/hyperlink" Target="https://drive.google.com/drive/u/0/folders/15q9AV6bslb94JPEun0T-RhtPh0CR04hG" TargetMode="External"/><Relationship Id="rId266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070" Type="http://schemas.openxmlformats.org/officeDocument/2006/relationships/hyperlink" Target="https://drive.google.com/drive/folders/11cbVmBaqGGaLIY7WiFdLU8yDU0dzYw_P" TargetMode="External"/><Relationship Id="rId6121" Type="http://schemas.openxmlformats.org/officeDocument/2006/relationships/hyperlink" Target="https://www.glwater.org/wp-content/uploads/2020/02/PFAS-Minimization-Program-Summary.pdf" TargetMode="External"/><Relationship Id="rId636" Type="http://schemas.openxmlformats.org/officeDocument/2006/relationships/hyperlink" Target="https://www.maine.gov/dep/spills/topics/pfas/" TargetMode="External"/><Relationship Id="rId1266" Type="http://schemas.openxmlformats.org/officeDocument/2006/relationships/hyperlink" Target="https://geotracker.waterboards.ca.gov/profile_report?global_id=T10000012763" TargetMode="External"/><Relationship Id="rId2317" Type="http://schemas.openxmlformats.org/officeDocument/2006/relationships/hyperlink" Target="https://drive.google.com/drive/u/0/folders/1RsSKYaEE8jqAw7pH05tDHRflkjUL3t5H" TargetMode="External"/><Relationship Id="rId3715" Type="http://schemas.openxmlformats.org/officeDocument/2006/relationships/hyperlink" Target="https://www.deq.state.or.us/Webdocs/Controls/Output/PdfHandler.ashx?p=4d46b4ff-4006-4395-9f08-cfcbc74b1ab9pdf&amp;s=Kingsley%20Field_PFOS-PFOA-Work%20Plan_DF_01%2016%2018.pdf" TargetMode="External"/><Relationship Id="rId1680" Type="http://schemas.openxmlformats.org/officeDocument/2006/relationships/hyperlink" Target="https://drive.google.com/drive/u/1/folders/1gPpMnSn9pt7WQut7MaVxhymhaggv58oz" TargetMode="External"/><Relationship Id="rId2731" Type="http://schemas.openxmlformats.org/officeDocument/2006/relationships/hyperlink" Target="https://drive.google.com/drive/u/0/folders/1RsSKYaEE8jqAw7pH05tDHRflkjUL3t5H" TargetMode="External"/><Relationship Id="rId5887" Type="http://schemas.openxmlformats.org/officeDocument/2006/relationships/hyperlink" Target="https://drive.google.com/drive/u/0/folders/1DWXhXwl1j4L5eKUdO88JdnrMTynHHza5" TargetMode="External"/><Relationship Id="rId6938" Type="http://schemas.openxmlformats.org/officeDocument/2006/relationships/hyperlink" Target="https://www.maine.gov/dep/spills/topics/pfas/PFAS-current-results-06022020.pdf" TargetMode="External"/><Relationship Id="rId703" Type="http://schemas.openxmlformats.org/officeDocument/2006/relationships/hyperlink" Target="https://drive.google.com/file/d/1JhhV5mZ6zw_VMwGJ3SWPF1_cUHAeanAg/view?usp=sharing" TargetMode="External"/><Relationship Id="rId1333" Type="http://schemas.openxmlformats.org/officeDocument/2006/relationships/hyperlink" Target="https://www.pca.state.mn.us/waste/pfas-landfills" TargetMode="External"/><Relationship Id="rId4489" Type="http://schemas.openxmlformats.org/officeDocument/2006/relationships/hyperlink" Target="https://nhdes.maps.arcgis.com/apps/View/index.html?appid=66770bef141c43a98a445c54a17720e2&amp;extent=-73.5743,42.5413,-69.6852,45.4509" TargetMode="External"/><Relationship Id="rId5954" Type="http://schemas.openxmlformats.org/officeDocument/2006/relationships/hyperlink" Target="https://drive.google.com/drive/u/0/folders/1RXlwURg3h9tPD8w9VF_CvxtnAM8RDYZh" TargetMode="External"/><Relationship Id="rId1400" Type="http://schemas.openxmlformats.org/officeDocument/2006/relationships/hyperlink" Target="https://geotracker.waterboards.ca.gov/map/pfas_map" TargetMode="External"/><Relationship Id="rId4556" Type="http://schemas.openxmlformats.org/officeDocument/2006/relationships/hyperlink" Target="https://drive.google.com/file/d/196ZyvSGnsJtlxstKKObMG1pj0uHCI6Ui/view?usp=sharing" TargetMode="External"/><Relationship Id="rId4970" Type="http://schemas.openxmlformats.org/officeDocument/2006/relationships/hyperlink" Target="https://www4.des.state.nh.us/nh-pfas-investigation/wp-content/uploads/tables-pdf.pdf" TargetMode="External"/><Relationship Id="rId5607" Type="http://schemas.openxmlformats.org/officeDocument/2006/relationships/hyperlink" Target="https://www.mass.gov/info-details/per-and-polyfluoroalkyl-substances-pfas" TargetMode="External"/><Relationship Id="rId3158" Type="http://schemas.openxmlformats.org/officeDocument/2006/relationships/hyperlink" Target="https://drive.google.com/drive/u/0/folders/1IeKj0ViO0prCo5HvaUX6AKOeSwfSirYT" TargetMode="External"/><Relationship Id="rId3572" Type="http://schemas.openxmlformats.org/officeDocument/2006/relationships/hyperlink" Target="https://drive.google.com/drive/u/1/folders/1B1GKEK70wuJTnQTBbpJQJcs4KD3cK5Hu" TargetMode="External"/><Relationship Id="rId4209" Type="http://schemas.openxmlformats.org/officeDocument/2006/relationships/hyperlink" Target="https://drive.google.com/drive/u/0/folders/1RsSKYaEE8jqAw7pH05tDHRflkjUL3t5H" TargetMode="External"/><Relationship Id="rId4623" Type="http://schemas.openxmlformats.org/officeDocument/2006/relationships/hyperlink" Target="https://www.navfac.navy.mil/products_and_services/ev/products_and_services/env_restoration/pfas_reading_room.html" TargetMode="External"/><Relationship Id="rId493" Type="http://schemas.openxmlformats.org/officeDocument/2006/relationships/hyperlink" Target="https://drive.google.com/drive/u/0/folders/1R0U9BdY4qvKTpXMdyGeZL_9P3B4zRIHC" TargetMode="External"/><Relationship Id="rId2174" Type="http://schemas.openxmlformats.org/officeDocument/2006/relationships/hyperlink" Target="https://drive.google.com/drive/u/0/folders/17vc5JX3Gvo92Bih-kg-GABnBbExIJhXg" TargetMode="External"/><Relationship Id="rId3225" Type="http://schemas.openxmlformats.org/officeDocument/2006/relationships/hyperlink" Target="https://drive.google.com/drive/u/0/folders/1DWXhXwl1j4L5eKUdO88JdnrMTynHHza5" TargetMode="External"/><Relationship Id="rId6795" Type="http://schemas.openxmlformats.org/officeDocument/2006/relationships/hyperlink" Target="https://www4.des.state.nh.us/nh-pfas-investigation/wp-content/uploads/tables-pdf.pdf" TargetMode="External"/><Relationship Id="rId146" Type="http://schemas.openxmlformats.org/officeDocument/2006/relationships/hyperlink" Target="https://drive.google.com/drive/u/0/folders/1Ndpu9Udqst42msNuaNP2HTLEESuDj9DC" TargetMode="External"/><Relationship Id="rId560" Type="http://schemas.openxmlformats.org/officeDocument/2006/relationships/hyperlink" Target="https://drive.google.com/drive/u/0/folders/1RsSKYaEE8jqAw7pH05tDHRflkjUL3t5H" TargetMode="External"/><Relationship Id="rId1190" Type="http://schemas.openxmlformats.org/officeDocument/2006/relationships/hyperlink" Target="https://www.pca.state.mn.us/waste/pfas-landfills" TargetMode="External"/><Relationship Id="rId2241" Type="http://schemas.openxmlformats.org/officeDocument/2006/relationships/hyperlink" Target="https://www.michigan.gov/pfasresponse/0,9038,7-365-86511_95645-497629--,00.html" TargetMode="External"/><Relationship Id="rId5397" Type="http://schemas.openxmlformats.org/officeDocument/2006/relationships/hyperlink" Target="https://www4.des.state.nh.us/DESOneStop/PRSDetail.aspx?ID=0002017&amp;Type=PRS" TargetMode="External"/><Relationship Id="rId6448" Type="http://schemas.openxmlformats.org/officeDocument/2006/relationships/hyperlink" Target="https://www4.des.state.nh.us/nh-pfas-investigation/wp-content/uploads/tables-pdf.pdf" TargetMode="External"/><Relationship Id="rId213" Type="http://schemas.openxmlformats.org/officeDocument/2006/relationships/hyperlink" Target="https://www.michigan.gov/pfasresponse/" TargetMode="External"/><Relationship Id="rId6862" Type="http://schemas.openxmlformats.org/officeDocument/2006/relationships/hyperlink" Target="https://drive.google.com/drive/u/1/folders/1VgdMu6_x_kxf36q2eAIhAEnCpniomQ1Y" TargetMode="External"/><Relationship Id="rId4066" Type="http://schemas.openxmlformats.org/officeDocument/2006/relationships/hyperlink" Target="https://www4.des.state.nh.us/IISProxy/IISProxy.dll?ContentId=4731085" TargetMode="External"/><Relationship Id="rId5464" Type="http://schemas.openxmlformats.org/officeDocument/2006/relationships/hyperlink" Target="https://documents.geotracker.waterboards.ca.gov/esi/uploads/geo_report/8262461781/L10003995148.PDF" TargetMode="External"/><Relationship Id="rId6515" Type="http://schemas.openxmlformats.org/officeDocument/2006/relationships/hyperlink" Target="https://drive.google.com/drive/u/0/folders/1RsSKYaEE8jqAw7pH05tDHRflkjUL3t5H" TargetMode="External"/><Relationship Id="rId4480" Type="http://schemas.openxmlformats.org/officeDocument/2006/relationships/hyperlink" Target="https://drive.google.com/file/d/14VfL2r043-Fko8ZEawWob-iKFjZCm2UW/view?usp=sharing" TargetMode="External"/><Relationship Id="rId5117" Type="http://schemas.openxmlformats.org/officeDocument/2006/relationships/hyperlink" Target="https://drive.google.com/drive/u/0/folders/1inU8GiL3ea7OLsY9jO09ktEQo87u139r" TargetMode="External"/><Relationship Id="rId5531" Type="http://schemas.openxmlformats.org/officeDocument/2006/relationships/hyperlink" Target="https://www.glwater.org/wp-content/uploads/2020/02/PFAS-Minimization-Program-Summary.pdf" TargetMode="External"/><Relationship Id="rId1727" Type="http://schemas.openxmlformats.org/officeDocument/2006/relationships/hyperlink" Target="https://drive.google.com/drive/u/1/folders/12XlnuqDYTLqincA6IRhJTGDQP4vIlV_B" TargetMode="External"/><Relationship Id="rId3082" Type="http://schemas.openxmlformats.org/officeDocument/2006/relationships/hyperlink" Target="https://drive.google.com/drive/folders/1iKCnm6VV3Lzsz4aEdhALTb7jYJ-iFcmP?usp=sharing" TargetMode="External"/><Relationship Id="rId4133" Type="http://schemas.openxmlformats.org/officeDocument/2006/relationships/hyperlink" Target="https://www.michigan.gov/pfasresponse/0,9038,7-365-86511_82704-481133--,00.html" TargetMode="External"/><Relationship Id="rId19" Type="http://schemas.openxmlformats.org/officeDocument/2006/relationships/hyperlink" Target="https://drive.google.com/drive/u/0/folders/1RAtQRzKR5HRhwNtNp-o7KFUsN7b7qQAr" TargetMode="External"/><Relationship Id="rId3899" Type="http://schemas.openxmlformats.org/officeDocument/2006/relationships/hyperlink" Target="https://drive.google.com/drive/u/1/folders/1qA-x3qSPtUj2HLNua_HFYWqKo72aFbny" TargetMode="External"/><Relationship Id="rId4200" Type="http://schemas.openxmlformats.org/officeDocument/2006/relationships/hyperlink" Target="https://www4.des.state.nh.us/DESOneStop/PRSDetail.aspx?ID=0000051&amp;Type=PRS" TargetMode="External"/><Relationship Id="rId6372" Type="http://schemas.openxmlformats.org/officeDocument/2006/relationships/hyperlink" Target="https://www.maine.gov/dep/spills/topics/pfas/" TargetMode="External"/><Relationship Id="rId7009" Type="http://schemas.openxmlformats.org/officeDocument/2006/relationships/hyperlink" Target="https://drive.google.com/file/d/1tCcynjyVbxACqzjjHhuhY7KSeAKZ1V7r/view?usp=sharing" TargetMode="External"/><Relationship Id="rId3966" Type="http://schemas.openxmlformats.org/officeDocument/2006/relationships/hyperlink" Target="https://geotracker.waterboards.ca.gov/map/pfas_map" TargetMode="External"/><Relationship Id="rId6025" Type="http://schemas.openxmlformats.org/officeDocument/2006/relationships/hyperlink" Target="https://nhdes.maps.arcgis.com/apps/View/index.html?appid=66770bef141c43a98a445c54a17720e2&amp;extent=-73.5743,42.5413,-69.6852,45.4509" TargetMode="External"/><Relationship Id="rId3" Type="http://schemas.openxmlformats.org/officeDocument/2006/relationships/hyperlink" Target="https://www.dhhs.nh.gov/dphs/pfcs/index.htm" TargetMode="External"/><Relationship Id="rId887" Type="http://schemas.openxmlformats.org/officeDocument/2006/relationships/hyperlink" Target="https://denix.osd.mil/army-pfas/army-pfas-data/drinking-water-data/army-national-guard-bureau-data-26-april-2019/" TargetMode="External"/><Relationship Id="rId2568" Type="http://schemas.openxmlformats.org/officeDocument/2006/relationships/hyperlink" Target="https://drive.google.com/drive/u/0/folders/16XE1cPmoVWH3j7mg6_ev4ON62--P0URH" TargetMode="External"/><Relationship Id="rId2982" Type="http://schemas.openxmlformats.org/officeDocument/2006/relationships/hyperlink" Target="https://www.michigan.gov/pfasresponse/investigations/sites-aoi/kent-county/grand-rapids-water-resource-recovery-facility" TargetMode="External"/><Relationship Id="rId3619" Type="http://schemas.openxmlformats.org/officeDocument/2006/relationships/hyperlink" Target="https://www4.des.state.nh.us/nh-pfas-investigation/wp-content/uploads/tables-pdf.pdf" TargetMode="External"/><Relationship Id="rId5041" Type="http://schemas.openxmlformats.org/officeDocument/2006/relationships/hyperlink" Target="https://www.waterboards.ca.gov/pfas/" TargetMode="External"/><Relationship Id="rId954" Type="http://schemas.openxmlformats.org/officeDocument/2006/relationships/hyperlink" Target="https://denix.osd.mil/army-pfas/army-pfas-data/drinking-water-data/army-national-guard-bureau-data-26-april-2019/" TargetMode="External"/><Relationship Id="rId1584" Type="http://schemas.openxmlformats.org/officeDocument/2006/relationships/hyperlink" Target="https://www.pca.state.mn.us/waste/pfas-landfills" TargetMode="External"/><Relationship Id="rId2635" Type="http://schemas.openxmlformats.org/officeDocument/2006/relationships/hyperlink" Target="https://partner-mco-archive.s3.amazonaws.com/client_files/1524589484.pdf" TargetMode="External"/><Relationship Id="rId607" Type="http://schemas.openxmlformats.org/officeDocument/2006/relationships/hyperlink" Target="https://webapp.pca.state.mn.us/wimn/site/460" TargetMode="External"/><Relationship Id="rId1237" Type="http://schemas.openxmlformats.org/officeDocument/2006/relationships/hyperlink" Target="https://www4.des.state.nh.us/nh-pfas-investigation/wp-content/uploads/tables-pdf.pdf" TargetMode="External"/><Relationship Id="rId1651" Type="http://schemas.openxmlformats.org/officeDocument/2006/relationships/hyperlink" Target="https://cumulis.epa.gov/supercpad/cursites/csitinfo.cfm?id=0101430" TargetMode="External"/><Relationship Id="rId2702" Type="http://schemas.openxmlformats.org/officeDocument/2006/relationships/hyperlink" Target="https://www4.des.state.nh.us/nh-pfas-investigation/wp-content/uploads/tables-pdf.pdf" TargetMode="External"/><Relationship Id="rId5858" Type="http://schemas.openxmlformats.org/officeDocument/2006/relationships/hyperlink" Target="https://www4.des.state.nh.us/DESOneStop/PRSDetail.aspx?ID=0000096&amp;Type=PRS" TargetMode="External"/><Relationship Id="rId6909" Type="http://schemas.openxmlformats.org/officeDocument/2006/relationships/hyperlink" Target="https://www4.des.state.nh.us/IISProxy/IISProxy.dll?ContentId=4820763" TargetMode="External"/><Relationship Id="rId1304"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4874" Type="http://schemas.openxmlformats.org/officeDocument/2006/relationships/hyperlink" Target="https://nhdes.maps.arcgis.com/apps/View/index.html?appid=66770bef141c43a98a445c54a17720e2&amp;extent=-73.5743,42.5413,-69.6852,45.4509" TargetMode="External"/><Relationship Id="rId3476" Type="http://schemas.openxmlformats.org/officeDocument/2006/relationships/hyperlink" Target="https://floridadep.gov/waste/waste-cleanup/content/waste-site-cleanup-state-funded-pfas-sampling-efforts" TargetMode="External"/><Relationship Id="rId4527" Type="http://schemas.openxmlformats.org/officeDocument/2006/relationships/hyperlink" Target="https://drive.google.com/file/d/1tCcynjyVbxACqzjjHhuhY7KSeAKZ1V7r/view?usp=sharing" TargetMode="External"/><Relationship Id="rId5925" Type="http://schemas.openxmlformats.org/officeDocument/2006/relationships/hyperlink" Target="https://www.maine.gov/dep/spills/topics/pfas/" TargetMode="External"/><Relationship Id="rId10" Type="http://schemas.openxmlformats.org/officeDocument/2006/relationships/hyperlink" Target="https://www.michigan.gov/pfasresponse/0,9038,7-365-86511_95645-499530--,00.html" TargetMode="External"/><Relationship Id="rId397" Type="http://schemas.openxmlformats.org/officeDocument/2006/relationships/hyperlink" Target="https://www.michigan.gov/pfasresponse/investigations/sites-aoi/washtenaw-county/arbor-hills-landfill" TargetMode="External"/><Relationship Id="rId2078" Type="http://schemas.openxmlformats.org/officeDocument/2006/relationships/hyperlink" Target="https://drive.google.com/drive/u/0/folders/1RsSKYaEE8jqAw7pH05tDHRflkjUL3t5H" TargetMode="External"/><Relationship Id="rId2492" Type="http://schemas.openxmlformats.org/officeDocument/2006/relationships/hyperlink" Target="https://drive.google.com/drive/u/0/folders/1pLpL9dzjK0RpfEVRsNLX-7y0THujVH9Y" TargetMode="External"/><Relationship Id="rId3129" Type="http://schemas.openxmlformats.org/officeDocument/2006/relationships/hyperlink" Target="https://geotracker.waterboards.ca.gov/map/pfas_map" TargetMode="External"/><Relationship Id="rId3890" Type="http://schemas.openxmlformats.org/officeDocument/2006/relationships/hyperlink" Target="https://drive.google.com/drive/u/0/folders/1A8YMU99TPaYTHP2Jrbz7motue8ORqFA5" TargetMode="External"/><Relationship Id="rId4941" Type="http://schemas.openxmlformats.org/officeDocument/2006/relationships/hyperlink" Target="http://dec.alaska.gov/media/7297/2017onsite-2nd-semi-ann-text-app-a.pdf" TargetMode="External"/><Relationship Id="rId7000" Type="http://schemas.openxmlformats.org/officeDocument/2006/relationships/hyperlink" Target="http://dot.alaska.gov/airportwater/yakutat/" TargetMode="External"/><Relationship Id="rId464" Type="http://schemas.openxmlformats.org/officeDocument/2006/relationships/hyperlink" Target="https://www.maine.gov/dep/spills/topics/pfas/index.html" TargetMode="External"/><Relationship Id="rId1094" Type="http://schemas.openxmlformats.org/officeDocument/2006/relationships/hyperlink" Target="https://drive.google.com/drive/u/0/folders/17vc5JX3Gvo92Bih-kg-GABnBbExIJhXg" TargetMode="External"/><Relationship Id="rId2145" Type="http://schemas.openxmlformats.org/officeDocument/2006/relationships/hyperlink" Target="https://www.cleancapefear.org/new-page-3" TargetMode="External"/><Relationship Id="rId3543" Type="http://schemas.openxmlformats.org/officeDocument/2006/relationships/hyperlink" Target="https://www4.des.state.nh.us/IISProxy/IISProxy.dll?ContentId=4759662" TargetMode="External"/><Relationship Id="rId6699" Type="http://schemas.openxmlformats.org/officeDocument/2006/relationships/hyperlink" Target="https://dec.vermont.gov/sites/dec/files/documents/PFAS%20Sampling%20Report%207.10.18%20FINAL.pdf" TargetMode="External"/><Relationship Id="rId117" Type="http://schemas.openxmlformats.org/officeDocument/2006/relationships/hyperlink" Target="https://www4.des.state.nh.us/DESOneStop/PRSDetail.aspx?ID=0038735&amp;Type=PRS" TargetMode="External"/><Relationship Id="rId3610" Type="http://schemas.openxmlformats.org/officeDocument/2006/relationships/hyperlink" Target="https://drive.google.com/drive/u/0/folders/1RsSKYaEE8jqAw7pH05tDHRflkjUL3t5H" TargetMode="External"/><Relationship Id="rId6766" Type="http://schemas.openxmlformats.org/officeDocument/2006/relationships/hyperlink" Target="https://www.pca.state.mn.us/waste/pfas-landfills" TargetMode="External"/><Relationship Id="rId531" Type="http://schemas.openxmlformats.org/officeDocument/2006/relationships/hyperlink" Target="https://drive.google.com/drive/u/0/folders/1RsSKYaEE8jqAw7pH05tDHRflkjUL3t5H" TargetMode="External"/><Relationship Id="rId1161" Type="http://schemas.openxmlformats.org/officeDocument/2006/relationships/hyperlink" Target="https://drive.google.com/drive/u/0/folders/1RsSKYaEE8jqAw7pH05tDHRflkjUL3t5H" TargetMode="External"/><Relationship Id="rId2212" Type="http://schemas.openxmlformats.org/officeDocument/2006/relationships/hyperlink" Target="https://drive.google.com/drive/u/0/folders/1Ndpu9Udqst42msNuaNP2HTLEESuDj9DC" TargetMode="External"/><Relationship Id="rId5368" Type="http://schemas.openxmlformats.org/officeDocument/2006/relationships/hyperlink" Target="https://www4.des.state.nh.us/nh-pfas-investigation/wp-content/uploads/tables-pdf.pdf" TargetMode="External"/><Relationship Id="rId5782" Type="http://schemas.openxmlformats.org/officeDocument/2006/relationships/hyperlink" Target="https://drive.google.com/drive/u/0/folders/166hbOvx8TSKBc9jmog9KuFr2jr65eSwW" TargetMode="External"/><Relationship Id="rId6419" Type="http://schemas.openxmlformats.org/officeDocument/2006/relationships/hyperlink" Target="https://nhdes.maps.arcgis.com/apps/View/index.html?appid=66770bef141c43a98a445c54a17720e2&amp;extent=-73.5743,42.5413,-69.6852,45.4509" TargetMode="External"/><Relationship Id="rId6833" Type="http://schemas.openxmlformats.org/officeDocument/2006/relationships/hyperlink" Target="https://drive.google.com/drive/u/0/folders/1RsSKYaEE8jqAw7pH05tDHRflkjUL3t5H" TargetMode="External"/><Relationship Id="rId1978" Type="http://schemas.openxmlformats.org/officeDocument/2006/relationships/hyperlink" Target="https://drive.google.com/drive/u/0/folders/1DWXhXwl1j4L5eKUdO88JdnrMTynHHza5" TargetMode="External"/><Relationship Id="rId4384" Type="http://schemas.openxmlformats.org/officeDocument/2006/relationships/hyperlink" Target="https://www.michigan.gov/pfasresponse/0,9038,7-365-86511_82704-485521--,00.html" TargetMode="External"/><Relationship Id="rId5435" Type="http://schemas.openxmlformats.org/officeDocument/2006/relationships/hyperlink" Target="https://drive.google.com/drive/u/0/folders/1RsSKYaEE8jqAw7pH05tDHRflkjUL3t5H" TargetMode="External"/><Relationship Id="rId4037" Type="http://schemas.openxmlformats.org/officeDocument/2006/relationships/hyperlink" Target="https://www.des.nh.gov/organization/commissioner/documents/pfoa-statewide-status-20170110.pdf" TargetMode="External"/><Relationship Id="rId4451" Type="http://schemas.openxmlformats.org/officeDocument/2006/relationships/hyperlink" Target="https://geotracker.waterboards.ca.gov/map/pfas_map" TargetMode="External"/><Relationship Id="rId5502" Type="http://schemas.openxmlformats.org/officeDocument/2006/relationships/hyperlink" Target="https://drive.google.com/drive/folders/1o9EXiyyAVB_spCy1okhaLex7ovjeJgdN" TargetMode="External"/><Relationship Id="rId6900" Type="http://schemas.openxmlformats.org/officeDocument/2006/relationships/hyperlink" Target="https://www.michigan.gov/pfasresponse/0,9038,7-365-86511_95645-538443--,00.html" TargetMode="External"/><Relationship Id="rId3053" Type="http://schemas.openxmlformats.org/officeDocument/2006/relationships/hyperlink" Target="https://alaska-native-news.com/pfas-discovered-in-groundwater-near-gustavus-airport-firefighting-foam-discharge-areas/36993/" TargetMode="External"/><Relationship Id="rId4104" Type="http://schemas.openxmlformats.org/officeDocument/2006/relationships/hyperlink" Target="https://documents.geotracker.waterboards.ca.gov/esi/uploads/geo_report/9551901042/T10000012789.PDF" TargetMode="External"/><Relationship Id="rId3120" Type="http://schemas.openxmlformats.org/officeDocument/2006/relationships/hyperlink" Target="https://drive.google.com/file/d/1qNmonYjOOSOyzNY2LDEHxE8TCSARLBSG/view?usp=sharing" TargetMode="External"/><Relationship Id="rId6276" Type="http://schemas.openxmlformats.org/officeDocument/2006/relationships/hyperlink" Target="https://drive.google.com/drive/u/1/folders/1qA-x3qSPtUj2HLNua_HFYWqKo72aFbny" TargetMode="External"/><Relationship Id="rId6690" Type="http://schemas.openxmlformats.org/officeDocument/2006/relationships/hyperlink" Target="https://www4.des.state.nh.us/nh-pfas-investigation/wp-content/uploads/tables-pdf.pdf" TargetMode="External"/><Relationship Id="rId2886" Type="http://schemas.openxmlformats.org/officeDocument/2006/relationships/hyperlink" Target="https://drive.google.com/file/d/1tCcynjyVbxACqzjjHhuhY7KSeAKZ1V7r/view?usp=sharing" TargetMode="External"/><Relationship Id="rId3937" Type="http://schemas.openxmlformats.org/officeDocument/2006/relationships/hyperlink" Target="https://www.pca.state.mn.us/waste/pfas-landfills" TargetMode="External"/><Relationship Id="rId5292" Type="http://schemas.openxmlformats.org/officeDocument/2006/relationships/hyperlink" Target="https://drive.google.com/drive/u/1/folders/18hZmBCUY85csp-zmzDd_vXDpd2F_jJzV" TargetMode="External"/><Relationship Id="rId6343" Type="http://schemas.openxmlformats.org/officeDocument/2006/relationships/hyperlink" Target="https://dnr.wi.gov/botw/GetActivityDetail.do?adn=0208585623&amp;siteId=636100&amp;crumb=1&amp;search=b" TargetMode="External"/><Relationship Id="rId858" Type="http://schemas.openxmlformats.org/officeDocument/2006/relationships/hyperlink" Target="https://www.health.state.mn.us/communities/environment/hazardous/docs/pfas/pfosdetectbrainerd.pdf" TargetMode="External"/><Relationship Id="rId1488" Type="http://schemas.openxmlformats.org/officeDocument/2006/relationships/hyperlink" Target="https://www.glwater.org/wp-content/uploads/2020/02/PFAS-Minimization-Program-Summary.pdf" TargetMode="External"/><Relationship Id="rId2539" Type="http://schemas.openxmlformats.org/officeDocument/2006/relationships/hyperlink" Target="https://www4.des.state.nh.us/IISProxy/IISProxy.dll?ContentId=4747873" TargetMode="External"/><Relationship Id="rId2953" Type="http://schemas.openxmlformats.org/officeDocument/2006/relationships/hyperlink" Target="http://www.valleynewslive.com/home/headlines/Tests-ordered-after-possible-drinking-water-contamination-at-North-Dakota-military-bases-371844792.html?device=phone&amp;c=y" TargetMode="External"/><Relationship Id="rId6410" Type="http://schemas.openxmlformats.org/officeDocument/2006/relationships/hyperlink" Target="https://drive.google.com/drive/u/1/folders/1DWXhXwl1j4L5eKUdO88JdnrMTynHHza5" TargetMode="External"/><Relationship Id="rId925" Type="http://schemas.openxmlformats.org/officeDocument/2006/relationships/hyperlink" Target="https://www4.des.state.nh.us/DESOneStop/PRSDetail.aspx?ID=0029010&amp;Type=PRS" TargetMode="External"/><Relationship Id="rId1555" Type="http://schemas.openxmlformats.org/officeDocument/2006/relationships/hyperlink" Target="https://geotracker.waterboards.ca.gov/map/pfas_map" TargetMode="External"/><Relationship Id="rId2606" Type="http://schemas.openxmlformats.org/officeDocument/2006/relationships/hyperlink" Target="https://drive.google.com/drive/u/0/folders/1RsSKYaEE8jqAw7pH05tDHRflkjUL3t5H" TargetMode="External"/><Relationship Id="rId5012" Type="http://schemas.openxmlformats.org/officeDocument/2006/relationships/hyperlink" Target="https://www.pca.state.mn.us/waste/pfas-landfills" TargetMode="External"/><Relationship Id="rId1208" Type="http://schemas.openxmlformats.org/officeDocument/2006/relationships/hyperlink" Target="https://www4.des.state.nh.us/IISProxy/IISProxy.dll?ContentId=4824777" TargetMode="External"/><Relationship Id="rId1622" Type="http://schemas.openxmlformats.org/officeDocument/2006/relationships/hyperlink" Target="https://drive.google.com/drive/u/0/folders/17vc5JX3Gvo92Bih-kg-GABnBbExIJhXg" TargetMode="External"/><Relationship Id="rId4778" Type="http://schemas.openxmlformats.org/officeDocument/2006/relationships/hyperlink" Target="https://www4.des.state.nh.us/DESOneStop/PRSDetail.aspx?ID=0000274&amp;Type=PRS" TargetMode="External"/><Relationship Id="rId5829" Type="http://schemas.openxmlformats.org/officeDocument/2006/relationships/hyperlink" Target="https://drive.google.com/drive/u/1/folders/1DWXhXwl1j4L5eKUdO88JdnrMTynHHza5" TargetMode="External"/><Relationship Id="rId3794" Type="http://schemas.openxmlformats.org/officeDocument/2006/relationships/hyperlink" Target="https://docs.google.com/spreadsheets/d/1hRu_fnwKe4j_dNU5cczPJSTcPUe8qTtJ/edit?usp=sharing&amp;ouid=107676736406888330935&amp;rtpof=true&amp;sd=true" TargetMode="External"/><Relationship Id="rId4845" Type="http://schemas.openxmlformats.org/officeDocument/2006/relationships/hyperlink" Target="https://nhdes.maps.arcgis.com/apps/View/index.html?appid=66770bef141c43a98a445c54a17720e2&amp;extent=-73.5743,42.5413,-69.6852,45.4509" TargetMode="External"/><Relationship Id="rId2396" Type="http://schemas.openxmlformats.org/officeDocument/2006/relationships/hyperlink" Target="https://www.dec.ny.gov/data/DecDocs/633006/Report.HW.633006.2017-04-28.DRAFT%20SITE%20INSPECTION%20REPORT%20FOR%20AQUEOUS%20FILM%20FORMING%20FOAM%20(AFFF)%20AREAS.pdf" TargetMode="External"/><Relationship Id="rId3447" Type="http://schemas.openxmlformats.org/officeDocument/2006/relationships/hyperlink" Target="https://drive.google.com/drive/u/0/folders/1JHapkdyZrRziZCfTAWAX-nxDpQ_WEWlp" TargetMode="External"/><Relationship Id="rId3861" Type="http://schemas.openxmlformats.org/officeDocument/2006/relationships/hyperlink" Target="https://drive.google.com/drive/u/0/folders/1DWXhXwl1j4L5eKUdO88JdnrMTynHHza5" TargetMode="External"/><Relationship Id="rId4912" Type="http://schemas.openxmlformats.org/officeDocument/2006/relationships/hyperlink" Target="https://drive.google.com/drive/u/0/folders/1DWXhXwl1j4L5eKUdO88JdnrMTynHHza5" TargetMode="External"/><Relationship Id="rId368" Type="http://schemas.openxmlformats.org/officeDocument/2006/relationships/hyperlink" Target="https://dec.alaska.gov/Applications/SPAR/PublicMVC/CSP/SiteReport/27266" TargetMode="External"/><Relationship Id="rId782" Type="http://schemas.openxmlformats.org/officeDocument/2006/relationships/hyperlink" Target="https://www4.des.state.nh.us/nh-pfas-investigation/wp-content/uploads/tables-pdf.pdf" TargetMode="External"/><Relationship Id="rId2049" Type="http://schemas.openxmlformats.org/officeDocument/2006/relationships/hyperlink" Target="https://drive.google.com/drive/u/1/folders/1Pms7FL2HqHNWHQ0nmFgIEcktFHXjhbny" TargetMode="External"/><Relationship Id="rId2463" Type="http://schemas.openxmlformats.org/officeDocument/2006/relationships/hyperlink" Target="https://drive.google.com/drive/u/0/folders/1RsSKYaEE8jqAw7pH05tDHRflkjUL3t5H" TargetMode="External"/><Relationship Id="rId3514" Type="http://schemas.openxmlformats.org/officeDocument/2006/relationships/hyperlink" Target="https://dnr.wi.gov/botw/GetActivityDetail.do?dsn=580694&amp;siteId=1552500&amp;crumb=1" TargetMode="External"/><Relationship Id="rId435" Type="http://schemas.openxmlformats.org/officeDocument/2006/relationships/hyperlink" Target="https://drive.google.com/file/d/1PTSrdqAMdvOALO_GFF715iXUBsJJfRWH/view?usp=sharing" TargetMode="External"/><Relationship Id="rId1065" Type="http://schemas.openxmlformats.org/officeDocument/2006/relationships/hyperlink" Target="https://drive.google.com/drive/folders/1K5bz5z6kLSFgEXbBTp7tvdU8lvPIbWYP?usp=sharing" TargetMode="External"/><Relationship Id="rId2116" Type="http://schemas.openxmlformats.org/officeDocument/2006/relationships/hyperlink" Target="https://geotracker.waterboards.ca.gov/map/pfas_map" TargetMode="External"/><Relationship Id="rId2530" Type="http://schemas.openxmlformats.org/officeDocument/2006/relationships/hyperlink" Target="https://anrweb.vt.gov/PubDocs/DEC/Hazsites/870129.PFAS.Summary.pdf" TargetMode="External"/><Relationship Id="rId5686" Type="http://schemas.openxmlformats.org/officeDocument/2006/relationships/hyperlink" Target="https://webapp.pca.state.mn.us/wimn/site/452" TargetMode="External"/><Relationship Id="rId6737" Type="http://schemas.openxmlformats.org/officeDocument/2006/relationships/hyperlink" Target="https://webapp.pca.state.mn.us/wimn/site/1458" TargetMode="External"/><Relationship Id="rId502" Type="http://schemas.openxmlformats.org/officeDocument/2006/relationships/hyperlink" Target="https://cumulis.epa.gov/supercpad/cursites/csitinfo.cfm?id=0100392" TargetMode="External"/><Relationship Id="rId1132" Type="http://schemas.openxmlformats.org/officeDocument/2006/relationships/hyperlink" Target="https://drive.google.com/drive/u/0/folders/17vc5JX3Gvo92Bih-kg-GABnBbExIJhXg" TargetMode="External"/><Relationship Id="rId4288" Type="http://schemas.openxmlformats.org/officeDocument/2006/relationships/hyperlink" Target="https://www.navfac.navy.mil/products_and_services/ev/products_and_services/env_restoration/installation_map/navfac_atlantic/midlant/cherry_point/mcolf_atlantic_pfas.html" TargetMode="External"/><Relationship Id="rId5339" Type="http://schemas.openxmlformats.org/officeDocument/2006/relationships/hyperlink" Target="https://www.pca.state.mn.us/waste/pfas-landfills" TargetMode="External"/><Relationship Id="rId4355" Type="http://schemas.openxmlformats.org/officeDocument/2006/relationships/hyperlink" Target="https://www4.des.state.nh.us/nh-pfas-investigation/wp-content/uploads/tables-pdf.pdf" TargetMode="External"/><Relationship Id="rId5753" Type="http://schemas.openxmlformats.org/officeDocument/2006/relationships/hyperlink" Target="https://drive.google.com/drive/u/0/folders/1RsSKYaEE8jqAw7pH05tDHRflkjUL3t5H" TargetMode="External"/><Relationship Id="rId6804" Type="http://schemas.openxmlformats.org/officeDocument/2006/relationships/hyperlink" Target="https://nhdes.maps.arcgis.com/apps/View/index.html?appid=66770bef141c43a98a445c54a17720e2&amp;extent=-73.5743,42.5413,-69.6852,45.4509" TargetMode="External"/><Relationship Id="rId1949" Type="http://schemas.openxmlformats.org/officeDocument/2006/relationships/hyperlink" Target="https://drive.google.com/drive/u/1/folders/1DWXhXwl1j4L5eKUdO88JdnrMTynHHza5" TargetMode="External"/><Relationship Id="rId4008" Type="http://schemas.openxmlformats.org/officeDocument/2006/relationships/hyperlink" Target="https://drive.google.com/drive/u/0/folders/1zmO7pZnMZFnLn4Bi57hPJtQX7I23CuYL" TargetMode="External"/><Relationship Id="rId5406" Type="http://schemas.openxmlformats.org/officeDocument/2006/relationships/hyperlink" Target="https://webapp.pca.state.mn.us/cleanup/search/superfund?siteId=3180-AREA0000000002" TargetMode="External"/><Relationship Id="rId5820" Type="http://schemas.openxmlformats.org/officeDocument/2006/relationships/hyperlink" Target="https://drive.google.com/drive/u/0/folders/1A6o4FTnC1drWv54oLHsMSYzSCiWu2yR-" TargetMode="External"/><Relationship Id="rId292" Type="http://schemas.openxmlformats.org/officeDocument/2006/relationships/hyperlink" Target="https://www4.des.state.nh.us/DESOneStop/PRSDetail.aspx?ID=0003729&amp;Type=PRS" TargetMode="External"/><Relationship Id="rId3371" Type="http://schemas.openxmlformats.org/officeDocument/2006/relationships/hyperlink" Target="https://ar.afcec-cloud.af.mil/Search.aspx" TargetMode="External"/><Relationship Id="rId4422" Type="http://schemas.openxmlformats.org/officeDocument/2006/relationships/hyperlink" Target="https://dnr.wi.gov/botw/GetActivityDetail.do?adn=0241585337&amp;siteId=32821900&amp;crumb=1&amp;search=b" TargetMode="External"/><Relationship Id="rId3024" Type="http://schemas.openxmlformats.org/officeDocument/2006/relationships/hyperlink" Target="https://drive.google.com/drive/u/0/folders/1RsSKYaEE8jqAw7pH05tDHRflkjUL3t5H" TargetMode="External"/><Relationship Id="rId6594" Type="http://schemas.openxmlformats.org/officeDocument/2006/relationships/hyperlink" Target="https://www.stone-env.com/assets/resources/443aa16247/16-061-PFAS-and-Water-Treatment-at-VT-Fire-Academy.pdf" TargetMode="External"/><Relationship Id="rId2040" Type="http://schemas.openxmlformats.org/officeDocument/2006/relationships/hyperlink" Target="https://www.glwater.org/wp-content/uploads/2020/02/PFAS-Minimization-Program-Summary.pdf" TargetMode="External"/><Relationship Id="rId5196" Type="http://schemas.openxmlformats.org/officeDocument/2006/relationships/hyperlink" Target="https://nhdes.maps.arcgis.com/apps/View/index.html?appid=66770bef141c43a98a445c54a17720e2&amp;extent=-73.5743,42.5413,-69.6852,45.4509" TargetMode="External"/><Relationship Id="rId6247" Type="http://schemas.openxmlformats.org/officeDocument/2006/relationships/hyperlink" Target="https://www.suffolkcountyny.gov/Departments/Health-Services/Environmental-Quality/Groundwater-Quality-in-Yaphank" TargetMode="External"/><Relationship Id="rId6661" Type="http://schemas.openxmlformats.org/officeDocument/2006/relationships/hyperlink" Target="https://drive.google.com/drive/u/1/folders/1ZgLd9ihVSI3av7mQvluoownq7x_9UXYI" TargetMode="External"/><Relationship Id="rId5263" Type="http://schemas.openxmlformats.org/officeDocument/2006/relationships/hyperlink" Target="https://drive.google.com/drive/u/0/folders/1Zx2lX2-k_X0EICU-2Bf10jVk52dGhsB4" TargetMode="External"/><Relationship Id="rId6314" Type="http://schemas.openxmlformats.org/officeDocument/2006/relationships/hyperlink" Target="https://www.dec.ny.gov/chemical/108820.html" TargetMode="External"/><Relationship Id="rId1459" Type="http://schemas.openxmlformats.org/officeDocument/2006/relationships/hyperlink" Target="https://drive.google.com/drive/u/1/folders/1zvp8vSk5gjlNbMh_oBYzSIp_9sGt_pbf" TargetMode="External"/><Relationship Id="rId2857" Type="http://schemas.openxmlformats.org/officeDocument/2006/relationships/hyperlink" Target="https://drive.google.com/drive/u/0/folders/1RsSKYaEE8jqAw7pH05tDHRflkjUL3t5H" TargetMode="External"/><Relationship Id="rId3908" Type="http://schemas.openxmlformats.org/officeDocument/2006/relationships/hyperlink" Target="https://www.maine.gov/dep/spills/topics/pfas/index.html" TargetMode="External"/><Relationship Id="rId5330" Type="http://schemas.openxmlformats.org/officeDocument/2006/relationships/hyperlink" Target="https://nhdes.maps.arcgis.com/apps/View/index.html?appid=66770bef141c43a98a445c54a17720e2&amp;extent=-73.5743,42.5413,-69.6852,45.4509" TargetMode="External"/><Relationship Id="rId98" Type="http://schemas.openxmlformats.org/officeDocument/2006/relationships/hyperlink" Target="https://www.health.state.mn.us/communities/environment/hazardous/topics/sites.html" TargetMode="External"/><Relationship Id="rId829" Type="http://schemas.openxmlformats.org/officeDocument/2006/relationships/hyperlink" Target="https://www4.des.state.nh.us/nh-pfas-investigation/wp-content/uploads/tables-pdf.pdf" TargetMode="External"/><Relationship Id="rId1873" Type="http://schemas.openxmlformats.org/officeDocument/2006/relationships/hyperlink" Target="http://afcec.publicadmin-record.us.af.mil/" TargetMode="External"/><Relationship Id="rId2924" Type="http://schemas.openxmlformats.org/officeDocument/2006/relationships/hyperlink" Target="https://geotracker.waterboards.ca.gov/profile_report?global_id=L10002176933" TargetMode="External"/><Relationship Id="rId1526" Type="http://schemas.openxmlformats.org/officeDocument/2006/relationships/hyperlink" Target="https://www.michigan.gov/pfasresponse/" TargetMode="External"/><Relationship Id="rId1940" Type="http://schemas.openxmlformats.org/officeDocument/2006/relationships/hyperlink" Target="https://www.waterboards.ca.gov/pfas/" TargetMode="External"/><Relationship Id="rId3698" Type="http://schemas.openxmlformats.org/officeDocument/2006/relationships/hyperlink" Target="https://webapp.pca.state.mn.us/wimn/site/453" TargetMode="External"/><Relationship Id="rId4749" Type="http://schemas.openxmlformats.org/officeDocument/2006/relationships/hyperlink" Target="https://nhdes.maps.arcgis.com/apps/View/index.html?appid=66770bef141c43a98a445c54a17720e2&amp;extent=-73.5743,42.5413,-69.6852,45.4509" TargetMode="External"/><Relationship Id="rId3765" Type="http://schemas.openxmlformats.org/officeDocument/2006/relationships/hyperlink" Target="https://drive.google.com/drive/folders/1jJQ9yj0v4F-uS3q-WO91RAcoKlPt6Y1z" TargetMode="External"/><Relationship Id="rId4816" Type="http://schemas.openxmlformats.org/officeDocument/2006/relationships/hyperlink" Target="https://www4.des.state.nh.us/IISProxy/IISProxy.dll?ContentId=4748173" TargetMode="External"/><Relationship Id="rId6171"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86" Type="http://schemas.openxmlformats.org/officeDocument/2006/relationships/hyperlink" Target="http://www.theintell.com/news/20180708/dep-eyes-1986-fire-as-potential-cause-of-rockhill-water-contamination" TargetMode="External"/><Relationship Id="rId2367" Type="http://schemas.openxmlformats.org/officeDocument/2006/relationships/hyperlink" Target="https://drive.google.com/drive/u/0/folders/1RsSKYaEE8jqAw7pH05tDHRflkjUL3t5H" TargetMode="External"/><Relationship Id="rId2781" Type="http://schemas.openxmlformats.org/officeDocument/2006/relationships/hyperlink" Target="https://dec.alaska.gov/Applications/SPAR/PublicMVC/CSP/SiteReport/26787" TargetMode="External"/><Relationship Id="rId3418" Type="http://schemas.openxmlformats.org/officeDocument/2006/relationships/hyperlink" Target="https://www.glwater.org/wp-content/uploads/2020/02/PFAS-Minimization-Program-Summary.pdf" TargetMode="External"/><Relationship Id="rId339" Type="http://schemas.openxmlformats.org/officeDocument/2006/relationships/hyperlink" Target="https://drive.google.com/drive/u/0/folders/1zjmO4w8O2aKGvVyawm9s0-TZyJVGtAiX" TargetMode="External"/><Relationship Id="rId753" Type="http://schemas.openxmlformats.org/officeDocument/2006/relationships/hyperlink" Target="https://geotracker.waterboards.ca.gov/map/pfas_map" TargetMode="External"/><Relationship Id="rId1383" Type="http://schemas.openxmlformats.org/officeDocument/2006/relationships/hyperlink" Target="https://floridadep.gov/waste/waste-cleanup/content/city-hialeah-training-facility" TargetMode="External"/><Relationship Id="rId2434" Type="http://schemas.openxmlformats.org/officeDocument/2006/relationships/hyperlink" Target="https://drive.google.com/drive/u/0/folders/1RsSKYaEE8jqAw7pH05tDHRflkjUL3t5H" TargetMode="External"/><Relationship Id="rId3832" Type="http://schemas.openxmlformats.org/officeDocument/2006/relationships/hyperlink" Target="https://geotracker.waterboards.ca.gov/profile_report?global_id=L10009466231" TargetMode="External"/><Relationship Id="rId6988" Type="http://schemas.openxmlformats.org/officeDocument/2006/relationships/hyperlink" Target="https://www.ohioruralwater.org/pfas.html" TargetMode="External"/><Relationship Id="rId406" Type="http://schemas.openxmlformats.org/officeDocument/2006/relationships/hyperlink" Target="https://drive.google.com/drive/u/1/folders/1hYNi_t_JK6qej2mx-m_xqJe34bGQmJNn?ths=true" TargetMode="External"/><Relationship Id="rId1036" Type="http://schemas.openxmlformats.org/officeDocument/2006/relationships/hyperlink" Target="https://drive.google.com/drive/u/1/folders/1oeaM5yDQ1UIO4nchvIiTClArnkW-MH4J" TargetMode="External"/><Relationship Id="rId820" Type="http://schemas.openxmlformats.org/officeDocument/2006/relationships/hyperlink" Target="https://drive.google.com/drive/u/0/folders/1RsSKYaEE8jqAw7pH05tDHRflkjUL3t5H" TargetMode="External"/><Relationship Id="rId1450" Type="http://schemas.openxmlformats.org/officeDocument/2006/relationships/hyperlink" Target="https://www4.des.state.nh.us/nh-pfas-investigation/wp-content/uploads/tables-pdf.pdf" TargetMode="External"/><Relationship Id="rId2501" Type="http://schemas.openxmlformats.org/officeDocument/2006/relationships/hyperlink" Target="https://drive.google.com/drive/u/1/folders/16CFzNfSUhPP24rCl7RCGFnyXlwfMrbFU" TargetMode="External"/><Relationship Id="rId5657" Type="http://schemas.openxmlformats.org/officeDocument/2006/relationships/hyperlink" Target="https://drive.google.com/drive/u/0/folders/1jI2qfUNHJx9JWwCQcG49AABEIOL-IKdx" TargetMode="External"/><Relationship Id="rId6708" Type="http://schemas.openxmlformats.org/officeDocument/2006/relationships/hyperlink" Target="https://www.michigan.gov/pfasresponse/0,9038,7-365-86511_82704-481160--,00.html" TargetMode="External"/><Relationship Id="rId1103" Type="http://schemas.openxmlformats.org/officeDocument/2006/relationships/hyperlink" Target="https://drive.google.com/drive/folders/1v77vtziX_3iVOE5ughvhk36StsBDnBGG?usp=sharing" TargetMode="External"/><Relationship Id="rId4259" Type="http://schemas.openxmlformats.org/officeDocument/2006/relationships/hyperlink" Target="https://drive.google.com/drive/u/0/folders/17vc5JX3Gvo92Bih-kg-GABnBbExIJhXg" TargetMode="External"/><Relationship Id="rId4673" Type="http://schemas.openxmlformats.org/officeDocument/2006/relationships/hyperlink" Target="https://partner-mco-archive.s3.amazonaws.com/client_files/1524589484.pdf" TargetMode="External"/><Relationship Id="rId5724" Type="http://schemas.openxmlformats.org/officeDocument/2006/relationships/hyperlink" Target="https://www.michigan.gov/pfasresponse/0,9038,7-365-86511_95645-452832--,00.html" TargetMode="External"/><Relationship Id="rId3275" Type="http://schemas.openxmlformats.org/officeDocument/2006/relationships/hyperlink" Target="https://www4.des.state.nh.us/IISProxy/IISProxy.dll?ContentId=4757787" TargetMode="External"/><Relationship Id="rId4326" Type="http://schemas.openxmlformats.org/officeDocument/2006/relationships/hyperlink" Target="https://www4.des.state.nh.us/IISProxy/IISProxy.dll?ContentId=4746641" TargetMode="External"/><Relationship Id="rId4740" Type="http://schemas.openxmlformats.org/officeDocument/2006/relationships/hyperlink" Target="https://www.navsup.navy.mil/public/navsup/flcn/" TargetMode="External"/><Relationship Id="rId196" Type="http://schemas.openxmlformats.org/officeDocument/2006/relationships/hyperlink" Target="https://geotracker.waterboards.ca.gov/profile_report?global_id=L10005089428" TargetMode="External"/><Relationship Id="rId2291" Type="http://schemas.openxmlformats.org/officeDocument/2006/relationships/hyperlink" Target="https://www4.des.state.nh.us/DESOneStop/PRSDetail.aspx?ID=0013055&amp;Type=PRS" TargetMode="External"/><Relationship Id="rId3342" Type="http://schemas.openxmlformats.org/officeDocument/2006/relationships/hyperlink" Target="https://drive.google.com/drive/u/0/folders/1dFI-Vs3ngMevdb5n_tx0v8xvcXI5bdxa" TargetMode="External"/><Relationship Id="rId6498" Type="http://schemas.openxmlformats.org/officeDocument/2006/relationships/hyperlink" Target="http://afcec.publicadmin-record.us.af.mil/" TargetMode="External"/><Relationship Id="rId263" Type="http://schemas.openxmlformats.org/officeDocument/2006/relationships/hyperlink" Target="https://www.pca.state.mn.us/waste/pfas-landfills" TargetMode="External"/><Relationship Id="rId6565" Type="http://schemas.openxmlformats.org/officeDocument/2006/relationships/hyperlink" Target="https://drive.google.com/drive/u/0/folders/1RsSKYaEE8jqAw7pH05tDHRflkjUL3t5H" TargetMode="External"/><Relationship Id="rId330" Type="http://schemas.openxmlformats.org/officeDocument/2006/relationships/hyperlink" Target="https://cdn3.ewg.org/sites/default/files/u352/Top%20100%20PFAS.pdf" TargetMode="External"/><Relationship Id="rId2011" Type="http://schemas.openxmlformats.org/officeDocument/2006/relationships/hyperlink" Target="https://drive.google.com/drive/u/0/folders/1RsSKYaEE8jqAw7pH05tDHRflkjUL3t5H" TargetMode="External"/><Relationship Id="rId5167" Type="http://schemas.openxmlformats.org/officeDocument/2006/relationships/hyperlink" Target="https://drive.google.com/drive/u/0/folders/1DWXhXwl1j4L5eKUdO88JdnrMTynHHza5" TargetMode="External"/><Relationship Id="rId6218" Type="http://schemas.openxmlformats.org/officeDocument/2006/relationships/hyperlink" Target="https://drive.google.com/drive/u/0/folders/1RsSKYaEE8jqAw7pH05tDHRflkjUL3t5H" TargetMode="External"/><Relationship Id="rId4183" Type="http://schemas.openxmlformats.org/officeDocument/2006/relationships/hyperlink" Target="https://www.waterboards.ca.gov/pfas/military.html" TargetMode="External"/><Relationship Id="rId5581" Type="http://schemas.openxmlformats.org/officeDocument/2006/relationships/hyperlink" Target="https://drive.google.com/drive/u/0/folders/1DWXhXwl1j4L5eKUdO88JdnrMTynHHza5" TargetMode="External"/><Relationship Id="rId6632" Type="http://schemas.openxmlformats.org/officeDocument/2006/relationships/hyperlink" Target="https://docs.google.com/spreadsheets/d/1hRu_fnwKe4j_dNU5cczPJSTcPUe8qTtJ/edit?usp=sharing&amp;ouid=107676736406888330935&amp;rtpof=true&amp;sd=true" TargetMode="External"/><Relationship Id="rId1777" Type="http://schemas.openxmlformats.org/officeDocument/2006/relationships/hyperlink" Target="https://www4.des.state.nh.us/nh-pfas-investigation/wp-content/uploads/tables-pdf.pdf" TargetMode="External"/><Relationship Id="rId2828" Type="http://schemas.openxmlformats.org/officeDocument/2006/relationships/hyperlink" Target="https://dnr.wi.gov/botw/GetActivityDetail.do?adn=0205586429&amp;siteId=1898800&amp;crumb=1&amp;search=b" TargetMode="External"/><Relationship Id="rId5234" Type="http://schemas.openxmlformats.org/officeDocument/2006/relationships/hyperlink" Target="https://geotracker.waterboards.ca.gov/map/pfas_map" TargetMode="External"/><Relationship Id="rId69" Type="http://schemas.openxmlformats.org/officeDocument/2006/relationships/hyperlink" Target="https://www4.des.state.nh.us/DESOneStop/PRSDetail.aspx?ID=0038422&amp;Type=PRS" TargetMode="External"/><Relationship Id="rId1844" Type="http://schemas.openxmlformats.org/officeDocument/2006/relationships/hyperlink" Target="https://nam12.safelinks.protection.outlook.com/?url=https%3A%2F%2Fwww.epa.gov%2Fsites%2Fdefault%2Ffiles%2F2015-10%2Fdocuments%2Fdupontspruance_sb.pdf&amp;data=05%7C01%7Ccaluwe.a%40northeastern.edu%7C450499dd753e4a164f8508db26647b15%7Ca8eec281aaa34daeac9b9a398b9215e7%7C0%7C0%7C638145985225955287%7CUnknown%7CTWFpbGZsb3d8eyJWIjoiMC4wLjAwMDAiLCJQIjoiV2luMzIiLCJBTiI6Ik1haWwiLCJXVCI6Mn0%3D%7C3000%7C%7C%7C&amp;sdata=HtD06n4ZkcLJSZnMWNuif1Zk5lPgCjJCGzfO7Ni9i6A%3D&amp;reserved=0" TargetMode="External"/><Relationship Id="rId4250" Type="http://schemas.openxmlformats.org/officeDocument/2006/relationships/hyperlink" Target="https://drive.google.com/drive/u/1/folders/1DWXhXwl1j4L5eKUdO88JdnrMTynHHza5" TargetMode="External"/><Relationship Id="rId5301" Type="http://schemas.openxmlformats.org/officeDocument/2006/relationships/hyperlink" Target="https://drive.google.com/drive/folders/1J_NwNftx24zTq0zk70GPKP7uLqwyq_rm" TargetMode="External"/><Relationship Id="rId1911" Type="http://schemas.openxmlformats.org/officeDocument/2006/relationships/hyperlink" Target="https://geotracker.waterboards.ca.gov/profile_report?global_id=L10009540332" TargetMode="External"/><Relationship Id="rId3669" Type="http://schemas.openxmlformats.org/officeDocument/2006/relationships/hyperlink" Target="https://www.maine.gov/dep/spills/topics/pfas/" TargetMode="External"/><Relationship Id="rId6075" Type="http://schemas.openxmlformats.org/officeDocument/2006/relationships/hyperlink" Target="https://drive.google.com/drive/u/0/folders/19yDin9kf-TuQpzZ9Q4AYgihdGfi-NSMU" TargetMode="External"/><Relationship Id="rId5091"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142" Type="http://schemas.openxmlformats.org/officeDocument/2006/relationships/hyperlink" Target="https://floridadep.gov/waste/waste-cleanup/content/waste-site-cleanup-state-funded-pfas-sampling-efforts" TargetMode="External"/><Relationship Id="rId1287" Type="http://schemas.openxmlformats.org/officeDocument/2006/relationships/hyperlink" Target="https://dnr.wi.gov/botw/GetActivityDetail.do?dsn=583852&amp;siteId=1099500&amp;crumb=1" TargetMode="External"/><Relationship Id="rId2685" Type="http://schemas.openxmlformats.org/officeDocument/2006/relationships/hyperlink" Target="https://www.akaction.org/wp-content/uploads/Report-Threats-to-Drinking-Water-and-Public-Health-in-Alaska-FINAL-web-version-9-24-19.pdf" TargetMode="External"/><Relationship Id="rId3736" Type="http://schemas.openxmlformats.org/officeDocument/2006/relationships/hyperlink" Target="https://drive.google.com/file/d/1Qm5P_qNYjV4De8UYLdvACIjdq5kN-MvF/view?usp=sharing" TargetMode="External"/><Relationship Id="rId657" Type="http://schemas.openxmlformats.org/officeDocument/2006/relationships/hyperlink" Target="https://www.pca.state.mn.us/sites/default/files/c-pfc1-20.pdf" TargetMode="External"/><Relationship Id="rId2338" Type="http://schemas.openxmlformats.org/officeDocument/2006/relationships/hyperlink" Target="https://drive.google.com/drive/u/0/folders/1SR_jVhvHmIzELzfveh8waKBgJ2D5xRKM" TargetMode="External"/><Relationship Id="rId2752" Type="http://schemas.openxmlformats.org/officeDocument/2006/relationships/hyperlink" Target="https://docs.google.com/spreadsheets/d/1hRu_fnwKe4j_dNU5cczPJSTcPUe8qTtJ/edit?usp=sharing&amp;ouid=107676736406888330935&amp;rtpof=true&amp;sd=true" TargetMode="External"/><Relationship Id="rId3803" Type="http://schemas.openxmlformats.org/officeDocument/2006/relationships/hyperlink" Target="https://www.pca.state.mn.us/waste/pfas-landfills" TargetMode="External"/><Relationship Id="rId6959" Type="http://schemas.openxmlformats.org/officeDocument/2006/relationships/hyperlink" Target="https://www4.des.state.nh.us/nh-pfas-investigation/wp-content/uploads/tables-pdf.pdf" TargetMode="External"/><Relationship Id="rId724" Type="http://schemas.openxmlformats.org/officeDocument/2006/relationships/hyperlink" Target="https://drive.google.com/drive/u/0/folders/1RsSKYaEE8jqAw7pH05tDHRflkjUL3t5H" TargetMode="External"/><Relationship Id="rId1354" Type="http://schemas.openxmlformats.org/officeDocument/2006/relationships/hyperlink" Target="https://denix.osd.mil/army-pfas/army-pfas-data/drinking-water-data/army-national-guard-bureau-data-26-april-2019/" TargetMode="External"/><Relationship Id="rId2405" Type="http://schemas.openxmlformats.org/officeDocument/2006/relationships/hyperlink" Target="https://www4.des.state.nh.us/nh-pfas-investigation/wp-content/uploads/tables-pdf.pdf" TargetMode="External"/><Relationship Id="rId5975" Type="http://schemas.openxmlformats.org/officeDocument/2006/relationships/hyperlink" Target="https://scdhec.gov/BOW/perfluoroalkyl-substances-pfas/pfas-shaw-air-force-base" TargetMode="External"/><Relationship Id="rId60" Type="http://schemas.openxmlformats.org/officeDocument/2006/relationships/hyperlink" Target="https://www.dhhs.nh.gov/dphs/pfcs/index.htm" TargetMode="External"/><Relationship Id="rId1007" Type="http://schemas.openxmlformats.org/officeDocument/2006/relationships/hyperlink" Target="https://drive.google.com/drive/u/0/folders/1Ndpu9Udqst42msNuaNP2HTLEESuDj9DC" TargetMode="External"/><Relationship Id="rId1421" Type="http://schemas.openxmlformats.org/officeDocument/2006/relationships/hyperlink" Target="https://drive.google.com/drive/u/0/folders/1WEmeFch44FEPrOXfpBe2aHXUnJOW9WF5" TargetMode="External"/><Relationship Id="rId4577" Type="http://schemas.openxmlformats.org/officeDocument/2006/relationships/hyperlink" Target="https://www.waterboards.ca.gov/pfas/" TargetMode="External"/><Relationship Id="rId4991" Type="http://schemas.openxmlformats.org/officeDocument/2006/relationships/hyperlink" Target="https://www4.des.state.nh.us/DESOneStop/PRSDetail.aspx?ID=0006747&amp;Type=PRS" TargetMode="External"/><Relationship Id="rId5628" Type="http://schemas.openxmlformats.org/officeDocument/2006/relationships/hyperlink" Target="https://dnr.wi.gov/botw/ViewNR700.do;jsessionid=TM8ZRB562nZCYH_IMYUQTym8zN6orkzeOduPIlt3D1fvtP33IvoC!1225810264?saprRespSN=24728" TargetMode="External"/><Relationship Id="rId3179" Type="http://schemas.openxmlformats.org/officeDocument/2006/relationships/hyperlink" Target="https://drive.google.com/drive/u/0/folders/1CNNk_CxjiGz98jA_vaMTb4W0sGHqfaBl" TargetMode="External"/><Relationship Id="rId3593" Type="http://schemas.openxmlformats.org/officeDocument/2006/relationships/hyperlink" Target="https://drive.google.com/file/d/1TTZ32rYuOHDPnbvUh9b9CWqnD1BLwgQJ/view?usp=sharing" TargetMode="External"/><Relationship Id="rId4644" Type="http://schemas.openxmlformats.org/officeDocument/2006/relationships/hyperlink" Target="https://www.mass.gov/info-details/per-and-polyfluoroalkyl-substances-pfas" TargetMode="External"/><Relationship Id="rId2195" Type="http://schemas.openxmlformats.org/officeDocument/2006/relationships/hyperlink" Target="https://www.pca.state.mn.us/waste/pfas-landfills" TargetMode="External"/><Relationship Id="rId3246" Type="http://schemas.openxmlformats.org/officeDocument/2006/relationships/hyperlink" Target="https://www.pca.state.mn.us/waste/pfas-landfills" TargetMode="External"/><Relationship Id="rId167" Type="http://schemas.openxmlformats.org/officeDocument/2006/relationships/hyperlink" Target="https://www4.des.state.nh.us/DESOneStop/PRSDetail.aspx?ID=0012544&amp;Type=PRS" TargetMode="External"/><Relationship Id="rId581" Type="http://schemas.openxmlformats.org/officeDocument/2006/relationships/hyperlink" Target="https://webapp.pca.state.mn.us/wimn/site/3179" TargetMode="External"/><Relationship Id="rId2262" Type="http://schemas.openxmlformats.org/officeDocument/2006/relationships/hyperlink" Target="https://www4.des.state.nh.us/DESOneStop/PRSDetail.aspx?ID=0016625&amp;Type=PRS" TargetMode="External"/><Relationship Id="rId366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4711" Type="http://schemas.openxmlformats.org/officeDocument/2006/relationships/hyperlink" Target="https://drive.google.com/drive/u/1/folders/1U3Y-EtxqjTen4BDc7yaAPVZN_NeHItZS" TargetMode="External"/><Relationship Id="rId234" Type="http://schemas.openxmlformats.org/officeDocument/2006/relationships/hyperlink" Target="https://ar.afcec-cloud.af.mil/Search.aspx" TargetMode="External"/><Relationship Id="rId3313" Type="http://schemas.openxmlformats.org/officeDocument/2006/relationships/hyperlink" Target="https://www4.des.state.nh.us/DESOneStop/PRSDetail.aspx?ID=0001833&amp;Type=PRS" TargetMode="External"/><Relationship Id="rId6469" Type="http://schemas.openxmlformats.org/officeDocument/2006/relationships/hyperlink" Target="https://www.newscentermaine.com/article/news/local/thousands-of-gallons-of-fuel-burn-following-tanker-truck-crash-in-belgrade/97-5428745c-e5a0-410d-a668-92f25ee166b2" TargetMode="External"/><Relationship Id="rId6883" Type="http://schemas.openxmlformats.org/officeDocument/2006/relationships/hyperlink" Target="https://cdn3.ewg.org/sites/default/files/u352/EWG_PFASTable-Army_C01.pdf" TargetMode="External"/><Relationship Id="rId5485" Type="http://schemas.openxmlformats.org/officeDocument/2006/relationships/hyperlink" Target="https://nhdes.maps.arcgis.com/apps/View/index.html?appid=66770bef141c43a98a445c54a17720e2&amp;extent=-73.5743,42.5413,-69.6852,45.4509" TargetMode="External"/><Relationship Id="rId6536" Type="http://schemas.openxmlformats.org/officeDocument/2006/relationships/hyperlink" Target="https://www.glwater.org/wp-content/uploads/2020/02/PFAS-Minimization-Program-Summary.pdf" TargetMode="External"/><Relationship Id="rId6950" Type="http://schemas.openxmlformats.org/officeDocument/2006/relationships/hyperlink" Target="https://drive.google.com/drive/u/0/folders/1RsSKYaEE8jqAw7pH05tDHRflkjUL3t5H" TargetMode="External"/><Relationship Id="rId301" Type="http://schemas.openxmlformats.org/officeDocument/2006/relationships/hyperlink" Target="https://drive.google.com/drive/u/0/folders/1rh7BCnmHXqyKXKW8PFw8Sw6kCJza1p9X" TargetMode="External"/><Relationship Id="rId4087" Type="http://schemas.openxmlformats.org/officeDocument/2006/relationships/hyperlink" Target="https://drive.google.com/drive/u/0/folders/1RsSKYaEE8jqAw7pH05tDHRflkjUL3t5H" TargetMode="External"/><Relationship Id="rId5138" Type="http://schemas.openxmlformats.org/officeDocument/2006/relationships/hyperlink" Target="https://www.pca.state.mn.us/waste/pfas-landfills" TargetMode="External"/><Relationship Id="rId5552" Type="http://schemas.openxmlformats.org/officeDocument/2006/relationships/hyperlink" Target="https://www4.des.state.nh.us/IISProxy/IISProxy.dll?ContentId=4688267" TargetMode="External"/><Relationship Id="rId6603" Type="http://schemas.openxmlformats.org/officeDocument/2006/relationships/hyperlink" Target="https://drive.google.com/file/d/10KM0bMNBh0zwke9QJevqHgXuqNG4FgHe/view?usp=sharing" TargetMode="External"/><Relationship Id="rId1748" Type="http://schemas.openxmlformats.org/officeDocument/2006/relationships/hyperlink" Target="https://drive.google.com/drive/u/1/folders/1B1GKEK70wuJTnQTBbpJQJcs4KD3cK5Hu" TargetMode="External"/><Relationship Id="rId4154" Type="http://schemas.openxmlformats.org/officeDocument/2006/relationships/hyperlink" Target="https://www.waterboards.ca.gov/pfas/military.html" TargetMode="External"/><Relationship Id="rId5205" Type="http://schemas.openxmlformats.org/officeDocument/2006/relationships/hyperlink" Target="https://drive.google.com/file/d/1FcHrvKDDUAs9RiOD4_JvxUrY935bk9VF/view?usp=sharing" TargetMode="External"/><Relationship Id="rId3170" Type="http://schemas.openxmlformats.org/officeDocument/2006/relationships/hyperlink" Target="https://nhdes.maps.arcgis.com/apps/View/index.html?appid=66770bef141c43a98a445c54a17720e2&amp;extent=-73.5743,42.5413,-69.6852,45.4509" TargetMode="External"/><Relationship Id="rId4221" Type="http://schemas.openxmlformats.org/officeDocument/2006/relationships/hyperlink" Target="https://mde.maryland.gov/PublicHealth/Pages/PFAS-Landing-Page.aspx" TargetMode="External"/><Relationship Id="rId1815" Type="http://schemas.openxmlformats.org/officeDocument/2006/relationships/hyperlink" Target="https://www.michigan.gov/pfasresponse/0,9038,7-365-86511_95645-500862--,00.html" TargetMode="External"/><Relationship Id="rId6393" Type="http://schemas.openxmlformats.org/officeDocument/2006/relationships/hyperlink" Target="http://afcec.publicadmin-record.us.af.mil/" TargetMode="External"/><Relationship Id="rId3987" Type="http://schemas.openxmlformats.org/officeDocument/2006/relationships/hyperlink" Target="https://geotracker.waterboards.ca.gov/map/pfas_map" TargetMode="External"/><Relationship Id="rId6046" Type="http://schemas.openxmlformats.org/officeDocument/2006/relationships/hyperlink" Target="https://www.maine.gov/dep/spills/topics/pfas/PFAS-current-results-06022020.pdf" TargetMode="External"/><Relationship Id="rId2589" Type="http://schemas.openxmlformats.org/officeDocument/2006/relationships/hyperlink" Target="https://cumulis.epa.gov/supercpad/SiteProfiles/index.cfm?fuseaction=second.cleanup&amp;id=0900890" TargetMode="External"/><Relationship Id="rId6460" Type="http://schemas.openxmlformats.org/officeDocument/2006/relationships/hyperlink" Target="https://www.publichealthmdc.com/environmental-health/environmental-hazards/per-and-polyfluoroalkyl-substances-pfas-1" TargetMode="External"/><Relationship Id="rId975" Type="http://schemas.openxmlformats.org/officeDocument/2006/relationships/hyperlink" Target="https://www4.des.state.nh.us/IISProxy/IISProxy.dll?ContentId=4818920" TargetMode="External"/><Relationship Id="rId2656" Type="http://schemas.openxmlformats.org/officeDocument/2006/relationships/hyperlink" Target="https://partner-mco-archive.s3.amazonaws.com/client_files/1524589484.pdf" TargetMode="External"/><Relationship Id="rId3707" Type="http://schemas.openxmlformats.org/officeDocument/2006/relationships/hyperlink" Target="http://dot.alaska.gov/airportwater/kingsalmon/" TargetMode="External"/><Relationship Id="rId5062" Type="http://schemas.openxmlformats.org/officeDocument/2006/relationships/hyperlink" Target="https://drive.google.com/drive/u/0/folders/1RsSKYaEE8jqAw7pH05tDHRflkjUL3t5H" TargetMode="External"/><Relationship Id="rId6113" Type="http://schemas.openxmlformats.org/officeDocument/2006/relationships/hyperlink" Target="https://nhdes.maps.arcgis.com/apps/View/index.html?appid=66770bef141c43a98a445c54a17720e2&amp;extent=-73.5743,42.5413,-69.6852,45.4509" TargetMode="External"/><Relationship Id="rId628" Type="http://schemas.openxmlformats.org/officeDocument/2006/relationships/hyperlink" Target="https://drive.google.com/drive/u/0/folders/1cUqi5nKzOaWFG_7C0MrYjs0e4DoBfRwb" TargetMode="External"/><Relationship Id="rId1258" Type="http://schemas.openxmlformats.org/officeDocument/2006/relationships/hyperlink" Target="https://geotracker.waterboards.ca.gov/map/pfas_map" TargetMode="External"/><Relationship Id="rId1672" Type="http://schemas.openxmlformats.org/officeDocument/2006/relationships/hyperlink" Target="https://apps.dnrec.delaware.gov/dochandler/handler.ashx?docid=6744d73fd212a86f0jy64vx6x0010000" TargetMode="External"/><Relationship Id="rId2309" Type="http://schemas.openxmlformats.org/officeDocument/2006/relationships/hyperlink" Target="https://vtdigger.org/investigations/teflon-town-part-1/" TargetMode="External"/><Relationship Id="rId2723" Type="http://schemas.openxmlformats.org/officeDocument/2006/relationships/hyperlink" Target="https://denix.osd.mil/army-pfas/army-pfas-data/drinking-water-data/army-national-guard-bureau-data-26-april-2019/" TargetMode="External"/><Relationship Id="rId5879" Type="http://schemas.openxmlformats.org/officeDocument/2006/relationships/hyperlink" Target="https://geotracker.waterboards.ca.gov/profile_report?global_id=T10000012770" TargetMode="External"/><Relationship Id="rId1325" Type="http://schemas.openxmlformats.org/officeDocument/2006/relationships/hyperlink" Target="https://drive.google.com/drive/u/0/folders/1DWXhXwl1j4L5eKUdO88JdnrMTynHHza5" TargetMode="External"/><Relationship Id="rId3497" Type="http://schemas.openxmlformats.org/officeDocument/2006/relationships/hyperlink" Target="https://geotracker.waterboards.ca.gov/map/pfas_map" TargetMode="External"/><Relationship Id="rId4895" Type="http://schemas.openxmlformats.org/officeDocument/2006/relationships/hyperlink" Target="https://denix.osd.mil/army-pfas/army-pfas-data/drinking-water-data/army-national-guard-bureau-data-26-april-2019/" TargetMode="External"/><Relationship Id="rId5946" Type="http://schemas.openxmlformats.org/officeDocument/2006/relationships/hyperlink" Target="https://ar.afcec-cloud.af.mil/Search.aspx" TargetMode="External"/><Relationship Id="rId31" Type="http://schemas.openxmlformats.org/officeDocument/2006/relationships/hyperlink" Target="https://www4.des.state.nh.us/DESOneStop/PRSDetail.aspx?ID=0017357&amp;Type=PRS" TargetMode="External"/><Relationship Id="rId2099" Type="http://schemas.openxmlformats.org/officeDocument/2006/relationships/hyperlink" Target="https://drive.google.com/file/d/1bVMeToVP5p39V0012r3xQgOjQ7Saubdn/view?usp=sharing" TargetMode="External"/><Relationship Id="rId4548" Type="http://schemas.openxmlformats.org/officeDocument/2006/relationships/hyperlink" Target="https://drive.google.com/drive/u/1/folders/1k8fy1tIiH5bP23BGAUTqTWDZmNWRLDGc" TargetMode="External"/><Relationship Id="rId4962" Type="http://schemas.openxmlformats.org/officeDocument/2006/relationships/hyperlink" Target="https://www.pca.state.mn.us/waste/pfas-landfills" TargetMode="External"/><Relationship Id="rId7021" Type="http://schemas.openxmlformats.org/officeDocument/2006/relationships/hyperlink" Target="https://www.glwater.org/wp-content/uploads/2020/02/PFAS-Minimization-Program-Summary.pdf" TargetMode="External"/><Relationship Id="rId3564" Type="http://schemas.openxmlformats.org/officeDocument/2006/relationships/hyperlink" Target="https://scdhec.gov/BOW/perfluoroalkyl-substances-pfas" TargetMode="External"/><Relationship Id="rId4615" Type="http://schemas.openxmlformats.org/officeDocument/2006/relationships/hyperlink" Target="https://drive.google.com/file/d/1toUXVwhQH_bbKBOr-DmyT_Kb_QZpmJTn/view?usp=sharing" TargetMode="External"/><Relationship Id="rId485" Type="http://schemas.openxmlformats.org/officeDocument/2006/relationships/hyperlink" Target="https://drive.google.com/drive/u/1/folders/1HJI6U11sAh3Oi9BLz8uJM5Uu9-sTQ0j8" TargetMode="External"/><Relationship Id="rId2166" Type="http://schemas.openxmlformats.org/officeDocument/2006/relationships/hyperlink" Target="https://floridadep.gov/waste/waste-cleanup/content/fire-academy-south" TargetMode="External"/><Relationship Id="rId2580" Type="http://schemas.openxmlformats.org/officeDocument/2006/relationships/hyperlink" Target="https://www4.des.state.nh.us/IISProxy/IISProxy.dll?ContentId=4669255" TargetMode="External"/><Relationship Id="rId3217" Type="http://schemas.openxmlformats.org/officeDocument/2006/relationships/hyperlink" Target="https://drive.google.com/drive/u/0/folders/1DWXhXwl1j4L5eKUdO88JdnrMTynHHza5" TargetMode="External"/><Relationship Id="rId3631" Type="http://schemas.openxmlformats.org/officeDocument/2006/relationships/hyperlink" Target="https://drive.google.com/drive/u/0/folders/1RsSKYaEE8jqAw7pH05tDHRflkjUL3t5H" TargetMode="External"/><Relationship Id="rId6787" Type="http://schemas.openxmlformats.org/officeDocument/2006/relationships/hyperlink" Target="https://drive.google.com/drive/u/0/folders/1RsSKYaEE8jqAw7pH05tDHRflkjUL3t5H" TargetMode="External"/><Relationship Id="rId138" Type="http://schemas.openxmlformats.org/officeDocument/2006/relationships/hyperlink" Target="https://www4.des.state.nh.us/nh-pfas-investigation/wp-content/uploads/tables-pdf.pdf" TargetMode="External"/><Relationship Id="rId552" Type="http://schemas.openxmlformats.org/officeDocument/2006/relationships/hyperlink" Target="https://drive.google.com/drive/u/0/folders/1RsSKYaEE8jqAw7pH05tDHRflkjUL3t5H" TargetMode="External"/><Relationship Id="rId1182" Type="http://schemas.openxmlformats.org/officeDocument/2006/relationships/hyperlink" Target="https://drive.google.com/drive/u/0/folders/1inU8GiL3ea7OLsY9jO09ktEQo87u139r" TargetMode="External"/><Relationship Id="rId2233" Type="http://schemas.openxmlformats.org/officeDocument/2006/relationships/hyperlink" Target="https://www.michigan.gov/pfasresponse/" TargetMode="External"/><Relationship Id="rId5389" Type="http://schemas.openxmlformats.org/officeDocument/2006/relationships/hyperlink" Target="https://www4.des.state.nh.us/nh-pfas-investigation/wp-content/uploads/tables-pdf.pdf" TargetMode="External"/><Relationship Id="rId6854" Type="http://schemas.openxmlformats.org/officeDocument/2006/relationships/hyperlink" Target="https://drive.google.com/drive/u/0/folders/1lGp9mNF1VW52zcJOUD9x-wZO9oAb_opR" TargetMode="External"/><Relationship Id="rId205" Type="http://schemas.openxmlformats.org/officeDocument/2006/relationships/hyperlink" Target="https://www.michigan.gov/pfasresponse/" TargetMode="External"/><Relationship Id="rId2300" Type="http://schemas.openxmlformats.org/officeDocument/2006/relationships/hyperlink" Target="https://drive.google.com/drive/u/0/folders/1W3HxmaXUJLGBjICXqfH_fFFCRvb-p_96" TargetMode="External"/><Relationship Id="rId5456" Type="http://schemas.openxmlformats.org/officeDocument/2006/relationships/hyperlink" Target="https://cumulis.epa.gov/supercpad/SiteProfiles/index.cfm?fuseaction=second.docdata&amp;id=0100156" TargetMode="External"/><Relationship Id="rId6507" Type="http://schemas.openxmlformats.org/officeDocument/2006/relationships/hyperlink" Target="https://drive.google.com/drive/u/1/folders/1B1GKEK70wuJTnQTBbpJQJcs4KD3cK5Hu" TargetMode="External"/><Relationship Id="rId1999" Type="http://schemas.openxmlformats.org/officeDocument/2006/relationships/hyperlink" Target="https://portal.ct.gov/-/media/Departments-and-Agencies/DPH/dph/environmental_health/private_wells/PW_Conference_Presentations/2019PWConference/3PrivateWellConfPFASpresentationFINALforDist20190423.pdf?la=en" TargetMode="External"/><Relationship Id="rId4058" Type="http://schemas.openxmlformats.org/officeDocument/2006/relationships/hyperlink" Target="https://www.maine.gov/dep/spills/topics/pfas/index.html" TargetMode="External"/><Relationship Id="rId4472" Type="http://schemas.openxmlformats.org/officeDocument/2006/relationships/hyperlink" Target="https://drive.google.com/drive/u/0/folders/1D8ReQ911rZ8o9zDi2jzywsq1EbL2PIPF" TargetMode="External"/><Relationship Id="rId5109" Type="http://schemas.openxmlformats.org/officeDocument/2006/relationships/hyperlink" Target="https://geotracker.waterboards.ca.gov/profile_report?global_id=T10000012861" TargetMode="External"/><Relationship Id="rId5870" Type="http://schemas.openxmlformats.org/officeDocument/2006/relationships/hyperlink" Target="https://drive.google.com/drive/u/1/folders/1DWXhXwl1j4L5eKUdO88JdnrMTynHHza10" TargetMode="External"/><Relationship Id="rId6921" Type="http://schemas.openxmlformats.org/officeDocument/2006/relationships/hyperlink" Target="https://windhamnh.gov/DocumentCenter/View/6298/Letter-from-NH-DES---Windham-Senior-Center-Area" TargetMode="External"/><Relationship Id="rId3074" Type="http://schemas.openxmlformats.org/officeDocument/2006/relationships/hyperlink" Target="https://drive.google.com/drive/u/1/folders/1B1GKEK70wuJTnQTBbpJQJcs4KD3cK5Hu" TargetMode="External"/><Relationship Id="rId4125" Type="http://schemas.openxmlformats.org/officeDocument/2006/relationships/hyperlink" Target="https://www4.des.state.nh.us/nh-pfas-investigation/wp-content/uploads/tables-pdf.pdf" TargetMode="External"/><Relationship Id="rId5523" Type="http://schemas.openxmlformats.org/officeDocument/2006/relationships/hyperlink" Target="https://drive.google.com/drive/u/1/folders/1VgdMu6_x_kxf36q2eAIhAEnCpniomQ1Y" TargetMode="External"/><Relationship Id="rId1719"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090" Type="http://schemas.openxmlformats.org/officeDocument/2006/relationships/hyperlink" Target="https://www4.des.state.nh.us/nh-pfas-investigation/wp-content/uploads/tables-pdf.pdf" TargetMode="External"/><Relationship Id="rId3141" Type="http://schemas.openxmlformats.org/officeDocument/2006/relationships/hyperlink" Target="https://drive.google.com/drive/u/1/folders/1VgdMu6_x_kxf36q2eAIhAEnCpniomQ1Y" TargetMode="External"/><Relationship Id="rId6297" Type="http://schemas.openxmlformats.org/officeDocument/2006/relationships/hyperlink" Target="https://drive.google.com/drive/u/0/folders/1RsSKYaEE8jqAw7pH05tDHRflkjUL3t5H" TargetMode="External"/><Relationship Id="rId3958" Type="http://schemas.openxmlformats.org/officeDocument/2006/relationships/hyperlink" Target="https://drive.google.com/drive/u/1/folders/1qA-x3qSPtUj2HLNua_HFYWqKo72aFbny" TargetMode="External"/><Relationship Id="rId6364" Type="http://schemas.openxmlformats.org/officeDocument/2006/relationships/hyperlink" Target="https://www.michigan.gov/pfasresponse/0,9038,7-365-86511_95645-500859--,00.html" TargetMode="External"/><Relationship Id="rId879" Type="http://schemas.openxmlformats.org/officeDocument/2006/relationships/hyperlink" Target="https://www.maine.gov/dep/spills/topics/pfas/" TargetMode="External"/><Relationship Id="rId5380" Type="http://schemas.openxmlformats.org/officeDocument/2006/relationships/hyperlink" Target="https://drive.google.com/drive/u/1/folders/1Pms7FL2HqHNWHQ0nmFgIEcktFHXjhbny" TargetMode="External"/><Relationship Id="rId6017" Type="http://schemas.openxmlformats.org/officeDocument/2006/relationships/hyperlink" Target="https://floridadep.gov/waste/waste-cleanup/content/waste-site-cleanup-state-funded-pfas-sampling-efforts" TargetMode="External"/><Relationship Id="rId6431" Type="http://schemas.openxmlformats.org/officeDocument/2006/relationships/hyperlink" Target="https://www.waterboards.ca.gov/pfas/military.html" TargetMode="External"/><Relationship Id="rId1576" Type="http://schemas.openxmlformats.org/officeDocument/2006/relationships/hyperlink" Target="https://denix.osd.mil/army-pfas/army-pfas-data/drinking-water-data/army-national-guard-bureau-data-26-april-2019/" TargetMode="External"/><Relationship Id="rId2974"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5033" Type="http://schemas.openxmlformats.org/officeDocument/2006/relationships/hyperlink" Target="https://denix.osd.mil/army-pfas/army-pfas-data/drinking-water-data/army-national-guard-bureau-data-26-april-2019/" TargetMode="External"/><Relationship Id="rId946" Type="http://schemas.openxmlformats.org/officeDocument/2006/relationships/hyperlink" Target="https://geotracker.waterboards.ca.gov/map/pfas_map" TargetMode="External"/><Relationship Id="rId1229" Type="http://schemas.openxmlformats.org/officeDocument/2006/relationships/hyperlink" Target="https://denix.osd.mil/army-pfas/army-pfas-data/drinking-water-data/army-national-guard-bureau-data-26-april-2019/" TargetMode="External"/><Relationship Id="rId1990" Type="http://schemas.openxmlformats.org/officeDocument/2006/relationships/hyperlink" Target="https://geotracker.waterboards.ca.gov/profile_report?global_id=L10008601447" TargetMode="External"/><Relationship Id="rId2627" Type="http://schemas.openxmlformats.org/officeDocument/2006/relationships/hyperlink" Target="https://partner-mco-archive.s3.amazonaws.com/client_files/1524589484.pdf" TargetMode="External"/><Relationship Id="rId5100" Type="http://schemas.openxmlformats.org/officeDocument/2006/relationships/hyperlink" Target="https://drive.google.com/drive/u/0/folders/1JHapkdyZrRziZCfTAWAX-nxDpQ_WEWlp" TargetMode="External"/><Relationship Id="rId1643" Type="http://schemas.openxmlformats.org/officeDocument/2006/relationships/hyperlink" Target="https://drive.google.com/drive/u/0/folders/1R0hi_GzXVe1wgt3cn-0GoCTj5ZPZyFmG" TargetMode="External"/><Relationship Id="rId4799" Type="http://schemas.openxmlformats.org/officeDocument/2006/relationships/hyperlink" Target="https://www4.des.state.nh.us/nh-pfas-investigation/wp-content/uploads/tables-pdf.pdf" TargetMode="External"/><Relationship Id="rId1710" Type="http://schemas.openxmlformats.org/officeDocument/2006/relationships/hyperlink" Target="https://www.glwater.org/wp-content/uploads/2020/02/PFAS-Minimization-Program-Summary.pdf" TargetMode="External"/><Relationship Id="rId4866" Type="http://schemas.openxmlformats.org/officeDocument/2006/relationships/hyperlink" Target="https://drive.google.com/drive/u/0/folders/1xD7Tsdct_isvnNlqtvyv2ac6Oo6OFFSB" TargetMode="External"/><Relationship Id="rId5917" Type="http://schemas.openxmlformats.org/officeDocument/2006/relationships/hyperlink" Target="https://drive.google.com/drive/u/0/folders/1RsSKYaEE8jqAw7pH05tDHRflkjUL3t5H" TargetMode="External"/><Relationship Id="rId3468" Type="http://schemas.openxmlformats.org/officeDocument/2006/relationships/hyperlink" Target="https://www.michigan.gov/pfasresponse/0,9038,7-365-86511_82704-482361--,00.html" TargetMode="External"/><Relationship Id="rId3882" Type="http://schemas.openxmlformats.org/officeDocument/2006/relationships/hyperlink" Target="https://www.maine.gov/dep/spills/topics/pfas/PFAS-current-results-06022020.pdf" TargetMode="External"/><Relationship Id="rId4519" Type="http://schemas.openxmlformats.org/officeDocument/2006/relationships/hyperlink" Target="https://www4.des.state.nh.us/nh-pfas-investigation/wp-content/uploads/tables-pdf.pdf" TargetMode="External"/><Relationship Id="rId493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89" Type="http://schemas.openxmlformats.org/officeDocument/2006/relationships/hyperlink" Target="https://drive.google.com/drive/u/0/folders/1DWXhXwl1j4L5eKUdO88JdnrMTynHHza5" TargetMode="External"/><Relationship Id="rId2484" Type="http://schemas.openxmlformats.org/officeDocument/2006/relationships/hyperlink" Target="https://www4.des.state.nh.us/DESOneStop/PRSDetail.aspx?ID=0031232&amp;Type=PRS" TargetMode="External"/><Relationship Id="rId3535" Type="http://schemas.openxmlformats.org/officeDocument/2006/relationships/hyperlink" Target="https://geotracker.waterboards.ca.gov/map/pfas_map" TargetMode="External"/><Relationship Id="rId456" Type="http://schemas.openxmlformats.org/officeDocument/2006/relationships/hyperlink" Target="https://www.dhhs.nh.gov/dphs/pfcs/index.htm" TargetMode="External"/><Relationship Id="rId870" Type="http://schemas.openxmlformats.org/officeDocument/2006/relationships/hyperlink" Target="https://www.ewg.org/news-insights/news-release/2022/05/high-levels-forever-chemicals-detected-dept-defense-community" TargetMode="External"/><Relationship Id="rId1086" Type="http://schemas.openxmlformats.org/officeDocument/2006/relationships/hyperlink" Target="https://drive.google.com/drive/u/1/folders/1fdnPvEwMee0suQ4rqkndVAEfhxrAC72i" TargetMode="External"/><Relationship Id="rId2137" Type="http://schemas.openxmlformats.org/officeDocument/2006/relationships/hyperlink" Target="https://drive.google.com/drive/u/0/folders/1uvofFbqIU1p_l-JZ31m1uh_TMrUfalxj" TargetMode="External"/><Relationship Id="rId2551" Type="http://schemas.openxmlformats.org/officeDocument/2006/relationships/hyperlink" Target="https://nhdes.maps.arcgis.com/apps/View/index.html?appid=66770bef141c43a98a445c54a17720e2&amp;extent=-73.5743,42.5413,-69.6852,45.4509" TargetMode="External"/><Relationship Id="rId109" Type="http://schemas.openxmlformats.org/officeDocument/2006/relationships/hyperlink" Target="https://geotracker.waterboards.ca.gov/profile_report?global_id=L10004740616" TargetMode="External"/><Relationship Id="rId523" Type="http://schemas.openxmlformats.org/officeDocument/2006/relationships/hyperlink" Target="https://drive.google.com/drive/u/1/folders/1HKXp63rNge_WSUdMVnq31GxFeBTsQfGo" TargetMode="External"/><Relationship Id="rId1153" Type="http://schemas.openxmlformats.org/officeDocument/2006/relationships/hyperlink" Target="http://www.krwg.org/post/cannon-air-force-base-groundwater-contamination" TargetMode="External"/><Relationship Id="rId2204" Type="http://schemas.openxmlformats.org/officeDocument/2006/relationships/hyperlink" Target="https://drive.google.com/drive/u/1/folders/1HJI6U11sAh3Oi9BLz8uJM5Uu9-sTQ0j8" TargetMode="External"/><Relationship Id="rId3602" Type="http://schemas.openxmlformats.org/officeDocument/2006/relationships/hyperlink" Target="https://denix.osd.mil/army-pfas/army-pfas-data/drinking-water-data/army-national-guard-bureau-data-26-april-2019/" TargetMode="External"/><Relationship Id="rId6758" Type="http://schemas.openxmlformats.org/officeDocument/2006/relationships/hyperlink" Target="https://www.glwater.org/wp-content/uploads/2020/02/PFAS-Minimization-Program-Summary.pdf" TargetMode="External"/><Relationship Id="rId5774" Type="http://schemas.openxmlformats.org/officeDocument/2006/relationships/hyperlink" Target="https://dec.vermont.gov/press-release/state-agencies-work-remove-pfas-contamination-rutland-business-park-water-system" TargetMode="External"/><Relationship Id="rId6825" Type="http://schemas.openxmlformats.org/officeDocument/2006/relationships/hyperlink" Target="https://drive.google.com/drive/u/1/folders/1DWXhXwl1j4L5eKUdO88JdnrMTynHHza5" TargetMode="External"/><Relationship Id="rId1220" Type="http://schemas.openxmlformats.org/officeDocument/2006/relationships/hyperlink" Target="https://floridadep.gov/waste/waste-cleanup/content/drycleaning-solvent-cleanup-program-state-funded-pfas-sampling-efforts" TargetMode="External"/><Relationship Id="rId4376" Type="http://schemas.openxmlformats.org/officeDocument/2006/relationships/hyperlink" Target="https://floridadep.gov/waste/waste-cleanup/content/fire-training-facility-preliminary-site-assessments" TargetMode="External"/><Relationship Id="rId4790" Type="http://schemas.openxmlformats.org/officeDocument/2006/relationships/hyperlink" Target="https://drive.google.com/drive/u/0/folders/155MhccVyqz_ncciUlIF9YsmUgOUXOJt1" TargetMode="External"/><Relationship Id="rId5427" Type="http://schemas.openxmlformats.org/officeDocument/2006/relationships/hyperlink" Target="https://partner-mco-archive.s3.amazonaws.com/client_files/1524589484.pdf" TargetMode="External"/><Relationship Id="rId5841" Type="http://schemas.openxmlformats.org/officeDocument/2006/relationships/hyperlink" Target="https://geotracker.waterboards.ca.gov/map/pfas_map" TargetMode="External"/><Relationship Id="rId3392" Type="http://schemas.openxmlformats.org/officeDocument/2006/relationships/hyperlink" Target="https://geotracker.waterboards.ca.gov/profile_report?cmd=mwreport&amp;global_id=L10007284831&amp;con_num=8705660343" TargetMode="External"/><Relationship Id="rId4029" Type="http://schemas.openxmlformats.org/officeDocument/2006/relationships/hyperlink" Target="https://geotracker.waterboards.ca.gov/map/pfas_map" TargetMode="External"/><Relationship Id="rId4443" Type="http://schemas.openxmlformats.org/officeDocument/2006/relationships/hyperlink" Target="https://geotracker.waterboards.ca.gov/profile_report?global_id=L10005852203&amp;mytab=esidata" TargetMode="External"/><Relationship Id="rId3045" Type="http://schemas.openxmlformats.org/officeDocument/2006/relationships/hyperlink" Target="https://drive.google.com/drive/u/0/folders/1-S-34qNYvHpGOf0Z_ZgvbRIxhaFAaO83" TargetMode="External"/><Relationship Id="rId4510" Type="http://schemas.openxmlformats.org/officeDocument/2006/relationships/hyperlink" Target="https://www.mountainhome.af.mil/News/Article-Display/Article/954734/mountain-home-afb-drinking-water-health-advisory/" TargetMode="External"/><Relationship Id="rId380" Type="http://schemas.openxmlformats.org/officeDocument/2006/relationships/hyperlink" Target="https://geotracker.waterboards.ca.gov/map/pfas_map" TargetMode="External"/><Relationship Id="rId2061" Type="http://schemas.openxmlformats.org/officeDocument/2006/relationships/hyperlink" Target="http://www.michigan.gov/som/0,4669,7-192-45414_45929_82704-452817--,00.html" TargetMode="External"/><Relationship Id="rId3112" Type="http://schemas.openxmlformats.org/officeDocument/2006/relationships/hyperlink" Target="https://www4.des.state.nh.us/IISProxy/IISProxy.dll?ContentId=4794888" TargetMode="External"/><Relationship Id="rId6268" Type="http://schemas.openxmlformats.org/officeDocument/2006/relationships/hyperlink" Target="https://nhdes.maps.arcgis.com/apps/View/index.html?appid=66770bef141c43a98a445c54a17720e2&amp;extent=-73.5743,42.5413,-69.6852,45.4509" TargetMode="External"/><Relationship Id="rId6682"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284" Type="http://schemas.openxmlformats.org/officeDocument/2006/relationships/hyperlink" Target="https://drive.google.com/drive/u/0/folders/1DWXhXwl1j4L5eKUdO88JdnrMTynHHza5" TargetMode="External"/><Relationship Id="rId6335" Type="http://schemas.openxmlformats.org/officeDocument/2006/relationships/hyperlink" Target="https://geotracker.waterboards.ca.gov/map/pfas_map" TargetMode="External"/><Relationship Id="rId100" Type="http://schemas.openxmlformats.org/officeDocument/2006/relationships/hyperlink" Target="https://www.health.state.mn.us/communities/environment/hazardous/topics/sites.html" TargetMode="External"/><Relationship Id="rId2878" Type="http://schemas.openxmlformats.org/officeDocument/2006/relationships/hyperlink" Target="https://geotracker.waterboards.ca.gov/profile_report?global_id=L10002325362" TargetMode="External"/><Relationship Id="rId3929" Type="http://schemas.openxmlformats.org/officeDocument/2006/relationships/hyperlink" Target="https://www4.des.state.nh.us/nh-pfas-investigation/wp-content/uploads/tables-pdf.pdf" TargetMode="External"/><Relationship Id="rId1894" Type="http://schemas.openxmlformats.org/officeDocument/2006/relationships/hyperlink" Target="https://drive.google.com/drive/u/1/folders/1qA-x3qSPtUj2HLNua_HFYWqKo72aFbny" TargetMode="External"/><Relationship Id="rId2945" Type="http://schemas.openxmlformats.org/officeDocument/2006/relationships/hyperlink" Target="https://drive.google.com/drive/u/0/folders/1zKTzERIiAlK4fu7GYy3dK0XfOsz4nsXk" TargetMode="External"/><Relationship Id="rId5351" Type="http://schemas.openxmlformats.org/officeDocument/2006/relationships/hyperlink" Target="https://drive.google.com/drive/u/0/folders/1DWXhXwl1j4L5eKUdO88JdnrMTynHHza5" TargetMode="External"/><Relationship Id="rId6402" Type="http://schemas.openxmlformats.org/officeDocument/2006/relationships/hyperlink" Target="https://drive.google.com/drive/u/0/folders/1ZS0OFUv-IAstYlPFSnTX6JqCMJGIqw_r" TargetMode="External"/><Relationship Id="rId917" Type="http://schemas.openxmlformats.org/officeDocument/2006/relationships/hyperlink" Target="http://adem.alabama.gov/programs/water/drinkingwater/pfaspage.cnt" TargetMode="External"/><Relationship Id="rId1547" Type="http://schemas.openxmlformats.org/officeDocument/2006/relationships/hyperlink" Target="https://www.maine.gov/dep/spills/topics/pfas/PFAS-current-results-06022020.pdf" TargetMode="External"/><Relationship Id="rId1961" Type="http://schemas.openxmlformats.org/officeDocument/2006/relationships/hyperlink" Target="https://dec.alaska.gov/spar/csp/sites/eielson/" TargetMode="External"/><Relationship Id="rId5004" Type="http://schemas.openxmlformats.org/officeDocument/2006/relationships/hyperlink" Target="https://drive.google.com/drive/u/0/folders/1Rk0NgkjofKvuQ2G9ggGMwI_WdJEC7dA5" TargetMode="External"/><Relationship Id="rId1614" Type="http://schemas.openxmlformats.org/officeDocument/2006/relationships/hyperlink" Target="https://nhdes.maps.arcgis.com/apps/View/index.html?appid=66770bef141c43a98a445c54a17720e2&amp;extent=-73.5743,42.5413,-69.6852,45.4509" TargetMode="External"/><Relationship Id="rId4020" Type="http://schemas.openxmlformats.org/officeDocument/2006/relationships/hyperlink" Target="https://nhdes.maps.arcgis.com/apps/View/index.html?appid=66770bef141c43a98a445c54a17720e2&amp;extent=-73.5743,42.5413,-69.6852,45.4509" TargetMode="External"/><Relationship Id="rId3786" Type="http://schemas.openxmlformats.org/officeDocument/2006/relationships/hyperlink" Target="https://www4.des.state.nh.us/IISProxy/IISProxy.dll?ContentId=4860791" TargetMode="External"/><Relationship Id="rId6192" Type="http://schemas.openxmlformats.org/officeDocument/2006/relationships/hyperlink" Target="https://drive.google.com/drive/u/0/folders/1t07z4Tz5HLArAaaSy-AnhPk2ZQv-tIzp" TargetMode="External"/><Relationship Id="rId2388" Type="http://schemas.openxmlformats.org/officeDocument/2006/relationships/hyperlink" Target="https://www4.des.state.nh.us/DESOneStop/PRSDetail.aspx?ID=0000336&amp;Type=PRS" TargetMode="External"/><Relationship Id="rId3439" Type="http://schemas.openxmlformats.org/officeDocument/2006/relationships/hyperlink" Target="https://cumulis.epa.gov/supercpad/cursites/cadminrecord.cfm?id=0100524&amp;doc=Y&amp;colid=3765" TargetMode="External"/><Relationship Id="rId4837" Type="http://schemas.openxmlformats.org/officeDocument/2006/relationships/hyperlink" Target="https://geotracker.waterboards.ca.gov/profile_report?global_id=L10002276721" TargetMode="External"/><Relationship Id="rId3853" Type="http://schemas.openxmlformats.org/officeDocument/2006/relationships/hyperlink" Target="https://drive.google.com/drive/u/0/folders/1LpxTlKqi7W0TyhphKUsU2SufsFXHckZC" TargetMode="External"/><Relationship Id="rId4904" Type="http://schemas.openxmlformats.org/officeDocument/2006/relationships/hyperlink" Target="https://drive.google.com/file/d/1FDK92LDsSllnarmGNbvbnQOxXYMG6RLR/view?usp=sharing" TargetMode="External"/><Relationship Id="rId774" Type="http://schemas.openxmlformats.org/officeDocument/2006/relationships/hyperlink" Target="https://drive.google.com/drive/u/0/folders/1DWXhXwl1j4L5eKUdO88JdnrMTynHHza5" TargetMode="External"/><Relationship Id="rId1057" Type="http://schemas.openxmlformats.org/officeDocument/2006/relationships/hyperlink" Target="https://drive.google.com/drive/u/0/folders/1lGp9mNF1VW52zcJOUD9x-wZO9oAb_opR" TargetMode="External"/><Relationship Id="rId2455" Type="http://schemas.openxmlformats.org/officeDocument/2006/relationships/hyperlink" Target="https://www4.des.state.nh.us/nh-pfas-investigation/" TargetMode="External"/><Relationship Id="rId3506" Type="http://schemas.openxmlformats.org/officeDocument/2006/relationships/hyperlink" Target="https://drive.google.com/drive/u/0/folders/1RsSKYaEE8jqAw7pH05tDHRflkjUL3t5H" TargetMode="External"/><Relationship Id="rId3920" Type="http://schemas.openxmlformats.org/officeDocument/2006/relationships/hyperlink" Target="http://afcec.publicadmin-record.us.af.mil/Search.aspx" TargetMode="External"/><Relationship Id="rId427" Type="http://schemas.openxmlformats.org/officeDocument/2006/relationships/hyperlink" Target="https://drive.google.com/drive/u/0/folders/1RsSKYaEE8jqAw7pH05tDHRflkjUL3t5H" TargetMode="External"/><Relationship Id="rId841" Type="http://schemas.openxmlformats.org/officeDocument/2006/relationships/hyperlink" Target="https://drive.google.com/drive/u/1/folders/1DWXhXwl1j4L5eKUdO88JdnrMTynHHza5" TargetMode="External"/><Relationship Id="rId1471" Type="http://schemas.openxmlformats.org/officeDocument/2006/relationships/hyperlink" Target="https://theintercept.com/2016/02/17/flint-residents-may-have-been-drinking-pfcs-in-addition-to-lead/" TargetMode="External"/><Relationship Id="rId2108" Type="http://schemas.openxmlformats.org/officeDocument/2006/relationships/hyperlink" Target="https://drive.google.com/drive/u/0/folders/1UsZ2OOquxHEaq_DqrfzHW0-fERO50hbs" TargetMode="External"/><Relationship Id="rId2522" Type="http://schemas.openxmlformats.org/officeDocument/2006/relationships/hyperlink" Target="https://drive.google.com/drive/u/0/folders/1m9YIn2n42FG_K8kiUTh6mEXzqneJ3SK7" TargetMode="External"/><Relationship Id="rId5678" Type="http://schemas.openxmlformats.org/officeDocument/2006/relationships/hyperlink" Target="https://drive.google.com/drive/u/1/folders/1Vhg5uHT1BIQn1v8EPCjeorZ-9TPjUIz0" TargetMode="External"/><Relationship Id="rId6729" Type="http://schemas.openxmlformats.org/officeDocument/2006/relationships/hyperlink" Target="https://drive.google.com/drive/u/0/folders/1QfPvOJ3Ov_0SuM9rMAkWSdme9k0Xp5xw" TargetMode="External"/><Relationship Id="rId1124" Type="http://schemas.openxmlformats.org/officeDocument/2006/relationships/hyperlink" Target="https://denix.osd.mil/army-pfas/army-pfas-data/drinking-water-data/army-national-guard-bureau-data-26-april-2019/" TargetMode="External"/><Relationship Id="rId4694" Type="http://schemas.openxmlformats.org/officeDocument/2006/relationships/hyperlink" Target="https://partner-mco-archive.s3.amazonaws.com/client_files/1524589484.pdf" TargetMode="External"/><Relationship Id="rId5745" Type="http://schemas.openxmlformats.org/officeDocument/2006/relationships/hyperlink" Target="https://www4.des.state.nh.us/DESOneStop/PRSDetail.aspx?ID=0011739&amp;Type=PRS" TargetMode="External"/><Relationship Id="rId3296" Type="http://schemas.openxmlformats.org/officeDocument/2006/relationships/hyperlink" Target="https://www4.des.state.nh.us/IISProxy/IISProxy.dll?ContentId=4826248" TargetMode="External"/><Relationship Id="rId4347" Type="http://schemas.openxmlformats.org/officeDocument/2006/relationships/hyperlink" Target="https://www4.des.state.nh.us/IISProxy/IISProxy.dll?ContentId=4757845" TargetMode="External"/><Relationship Id="rId4761" Type="http://schemas.openxmlformats.org/officeDocument/2006/relationships/hyperlink" Target="https://geotracker.waterboards.ca.gov/map/pfas_map" TargetMode="External"/><Relationship Id="rId3363" Type="http://schemas.openxmlformats.org/officeDocument/2006/relationships/hyperlink" Target="https://www.pca.state.mn.us/waste/pfas-landfills" TargetMode="External"/><Relationship Id="rId4414" Type="http://schemas.openxmlformats.org/officeDocument/2006/relationships/hyperlink" Target="https://docs.google.com/spreadsheets/d/1hRu_fnwKe4j_dNU5cczPJSTcPUe8qTtJ/edit?usp=sharing&amp;ouid=107676736406888330935&amp;rtpof=true&amp;sd=true" TargetMode="External"/><Relationship Id="rId5812" Type="http://schemas.openxmlformats.org/officeDocument/2006/relationships/hyperlink" Target="https://www4.des.state.nh.us/DESOneStop/PRSDetail.aspx?ID=0000094&amp;Type=PRS" TargetMode="External"/><Relationship Id="rId284" Type="http://schemas.openxmlformats.org/officeDocument/2006/relationships/hyperlink" Target="https://www.michigan.gov/pfasresponse/0,9038,7-365-86511_95645-537938--,00.html" TargetMode="External"/><Relationship Id="rId3016" Type="http://schemas.openxmlformats.org/officeDocument/2006/relationships/hyperlink" Target="https://drive.google.com/drive/u/0/folders/1Z7x1c-GkJmSrSsneSfZrin2gs63SMXmd" TargetMode="External"/><Relationship Id="rId3430" Type="http://schemas.openxmlformats.org/officeDocument/2006/relationships/hyperlink" Target="http://afcec.publicadmin-record.us.af.mil/Search.aspx" TargetMode="External"/><Relationship Id="rId5188" Type="http://schemas.openxmlformats.org/officeDocument/2006/relationships/hyperlink" Target="https://drive.google.com/drive/u/0/folders/1Dr-7aylq8Nv74LVSlDwpPDeB2EMXyvQm" TargetMode="External"/><Relationship Id="rId6586" Type="http://schemas.openxmlformats.org/officeDocument/2006/relationships/hyperlink" Target="https://drive.google.com/drive/u/0/folders/1DWXhXwl1j4L5eKUdO88JdnrMTynHHza5" TargetMode="External"/><Relationship Id="rId351" Type="http://schemas.openxmlformats.org/officeDocument/2006/relationships/hyperlink" Target="https://dec.alaska.gov/Applications/SPAR/PublicMVC/CSP/SiteReport/27120" TargetMode="External"/><Relationship Id="rId2032" Type="http://schemas.openxmlformats.org/officeDocument/2006/relationships/hyperlink" Target="https://drive.google.com/file/d/1ZlsLj9mRMQfxPjjHVlGf7AxRbSTorstR/view?usp=sharing" TargetMode="External"/><Relationship Id="rId6239" Type="http://schemas.openxmlformats.org/officeDocument/2006/relationships/hyperlink" Target="https://prodenv.dep.state.fl.us/DepNexus/public/searchPortal" TargetMode="External"/><Relationship Id="rId6653" Type="http://schemas.openxmlformats.org/officeDocument/2006/relationships/hyperlink" Target="https://drive.google.com/drive/u/0/folders/1RsSKYaEE8jqAw7pH05tDHRflkjUL3t5H" TargetMode="External"/><Relationship Id="rId1798" Type="http://schemas.openxmlformats.org/officeDocument/2006/relationships/hyperlink" Target="https://dec.vermont.gov/sites/dec/files/documents/PFAS%20Sampling%20Report%207.10.18%20FINAL.pdf" TargetMode="External"/><Relationship Id="rId2849" Type="http://schemas.openxmlformats.org/officeDocument/2006/relationships/hyperlink" Target="https://geotracker.waterboards.ca.gov/profile_report?global_id=L10005408290" TargetMode="External"/><Relationship Id="rId5255" Type="http://schemas.openxmlformats.org/officeDocument/2006/relationships/hyperlink" Target="https://www.michigan.gov/pfasresponse/0,9038,7-365-86511_95600_95632-546670--,00.html" TargetMode="External"/><Relationship Id="rId6306" Type="http://schemas.openxmlformats.org/officeDocument/2006/relationships/hyperlink" Target="https://drive.google.com/drive/u/0/folders/1RsSKYaEE8jqAw7pH05tDHRflkjUL3t5H" TargetMode="External"/><Relationship Id="rId6720" Type="http://schemas.openxmlformats.org/officeDocument/2006/relationships/hyperlink" Target="https://drive.google.com/drive/u/0/folders/1JHapkdyZrRziZCfTAWAX-nxDpQ_WEWlp" TargetMode="External"/><Relationship Id="rId1865" Type="http://schemas.openxmlformats.org/officeDocument/2006/relationships/hyperlink" Target="https://www.glwater.org/wp-content/uploads/2020/02/PFAS-Minimization-Program-Summary.pdf" TargetMode="External"/><Relationship Id="rId4271" Type="http://schemas.openxmlformats.org/officeDocument/2006/relationships/hyperlink" Target="https://www.glwater.org/wp-content/uploads/2020/02/PFAS-Minimization-Program-Summary.pdf" TargetMode="External"/><Relationship Id="rId5322" Type="http://schemas.openxmlformats.org/officeDocument/2006/relationships/hyperlink" Target="https://cumulis.epa.gov/supercpad/cursites/csitinfo.cfm?id=0101284" TargetMode="External"/><Relationship Id="rId1518" Type="http://schemas.openxmlformats.org/officeDocument/2006/relationships/hyperlink" Target="https://drive.google.com/drive/u/0/folders/1RsSKYaEE8jqAw7pH05tDHRflkjUL3t5H" TargetMode="External"/><Relationship Id="rId2916" Type="http://schemas.openxmlformats.org/officeDocument/2006/relationships/hyperlink" Target="https://drive.google.com/drive/u/0/folders/1RsSKYaEE8jqAw7pH05tDHRflkjUL3t5H" TargetMode="External"/><Relationship Id="rId1932" Type="http://schemas.openxmlformats.org/officeDocument/2006/relationships/hyperlink" Target="https://drive.google.com/drive/u/0/folders/1qbHC9znu6SVSe8V6NiTIWz8xTeIkfZc9" TargetMode="External"/><Relationship Id="rId6096" Type="http://schemas.openxmlformats.org/officeDocument/2006/relationships/hyperlink" Target="https://floridadep.gov/waste/waste-cleanup/content/fire-training-facility-preliminary-site-assessments" TargetMode="External"/><Relationship Id="rId6163" Type="http://schemas.openxmlformats.org/officeDocument/2006/relationships/hyperlink" Target="https://drive.google.com/file/d/1FH_0spNpO02KvKpBdaa79bQ3xnSXOuj0/view?usp=sharing" TargetMode="External"/><Relationship Id="rId3757" Type="http://schemas.openxmlformats.org/officeDocument/2006/relationships/hyperlink" Target="https://geotracker.waterboards.ca.gov/map/pfas_map" TargetMode="External"/><Relationship Id="rId4808" Type="http://schemas.openxmlformats.org/officeDocument/2006/relationships/hyperlink" Target="https://drive.google.com/file/d/1CETTum1XzFUKXfOnlEYFa0Eaj5rNhw4t/view?usp=sharing" TargetMode="External"/><Relationship Id="rId678" Type="http://schemas.openxmlformats.org/officeDocument/2006/relationships/hyperlink" Target="https://drive.google.com/drive/u/0/folders/1JHapkdyZrRziZCfTAWAX-nxDpQ_WEWlp" TargetMode="External"/><Relationship Id="rId2359" Type="http://schemas.openxmlformats.org/officeDocument/2006/relationships/hyperlink" Target="https://drive.google.com/drive/u/0/folders/1RsSKYaEE8jqAw7pH05tDHRflkjUL3t5H" TargetMode="External"/><Relationship Id="rId2773" Type="http://schemas.openxmlformats.org/officeDocument/2006/relationships/hyperlink" Target="https://www.glwater.org/wp-content/uploads/2020/02/PFAS-Minimization-Program-Summary.pdf" TargetMode="External"/><Relationship Id="rId3824" Type="http://schemas.openxmlformats.org/officeDocument/2006/relationships/hyperlink" Target="https://drive.google.com/file/d/1mf_SzKfXJtebnXkHgFEpUWBnMl-Nbcdo/view?usp=sharing" TargetMode="External"/><Relationship Id="rId6230" Type="http://schemas.openxmlformats.org/officeDocument/2006/relationships/hyperlink" Target="https://nhdes.maps.arcgis.com/apps/View/index.html?appid=66770bef141c43a98a445c54a17720e2&amp;extent=-73.5743,42.5413,-69.6852,45.4509" TargetMode="External"/><Relationship Id="rId745" Type="http://schemas.openxmlformats.org/officeDocument/2006/relationships/hyperlink" Target="https://www.pca.state.mn.us/waste/pfas-landfills" TargetMode="External"/><Relationship Id="rId1375" Type="http://schemas.openxmlformats.org/officeDocument/2006/relationships/hyperlink" Target="https://www.michigan.gov/pfasresponse/0,9038,7-365-86511_82704-487728--,00.html" TargetMode="External"/><Relationship Id="rId2426" Type="http://schemas.openxmlformats.org/officeDocument/2006/relationships/hyperlink" Target="https://drive.google.com/drive/u/1/folders/1B1GKEK70wuJTnQTBbpJQJcs4KD3cK5Hu" TargetMode="External"/><Relationship Id="rId5996" Type="http://schemas.openxmlformats.org/officeDocument/2006/relationships/hyperlink" Target="https://drive.google.com/drive/u/0/folders/1qwhcJ_G-q5dfNs4tEfFz0QeNupltkJjo" TargetMode="External"/><Relationship Id="rId81" Type="http://schemas.openxmlformats.org/officeDocument/2006/relationships/hyperlink" Target="https://geotracker.waterboards.ca.gov/map/pfas_map" TargetMode="External"/><Relationship Id="rId812" Type="http://schemas.openxmlformats.org/officeDocument/2006/relationships/hyperlink" Target="https://www4.des.state.nh.us/IISProxy/IISProxy.dll?ContentId=4851946" TargetMode="External"/><Relationship Id="rId1028" Type="http://schemas.openxmlformats.org/officeDocument/2006/relationships/hyperlink" Target="https://geotracker.waterboards.ca.gov/map/pfas_map" TargetMode="External"/><Relationship Id="rId1442" Type="http://schemas.openxmlformats.org/officeDocument/2006/relationships/hyperlink" Target="https://www4.des.state.nh.us/nh-pfas-investigation/wp-content/uploads/tables-pdf.pdf" TargetMode="External"/><Relationship Id="rId2840" Type="http://schemas.openxmlformats.org/officeDocument/2006/relationships/hyperlink" Target="https://nhdes.maps.arcgis.com/apps/View/index.html?appid=66770bef141c43a98a445c54a17720e2&amp;extent=-73.5743,42.5413,-69.6852,45.4509" TargetMode="External"/><Relationship Id="rId4598" Type="http://schemas.openxmlformats.org/officeDocument/2006/relationships/hyperlink" Target="https://d1ung6i9j8i9xc.cloudfront.net/wp-content/blogs.dir/123/files/2020/10/Solvay-lawsuit-Oct-2020.pdf" TargetMode="External"/><Relationship Id="rId5649" Type="http://schemas.openxmlformats.org/officeDocument/2006/relationships/hyperlink" Target="https://drive.google.com/drive/u/1/folders/1Pms7FL2HqHNWHQ0nmFgIEcktFHXjhbny" TargetMode="External"/><Relationship Id="rId3267" Type="http://schemas.openxmlformats.org/officeDocument/2006/relationships/hyperlink" Target="https://drive.google.com/drive/u/0/folders/1mrQF8iiJZqTiDm76nP2kly9AXvQ723rQ" TargetMode="External"/><Relationship Id="rId4665" Type="http://schemas.openxmlformats.org/officeDocument/2006/relationships/hyperlink" Target="https://geotracker.waterboards.ca.gov/map/pfas_map" TargetMode="External"/><Relationship Id="rId5716" Type="http://schemas.openxmlformats.org/officeDocument/2006/relationships/hyperlink" Target="https://www.arabamericannews.com/2020/09/11/pfas-contamination-found-at-ford-and-ak-steels-rouge-manufacturing-site/" TargetMode="External"/><Relationship Id="rId188" Type="http://schemas.openxmlformats.org/officeDocument/2006/relationships/hyperlink" Target="https://www.michigan.gov/pfasresponse/0,9038,7-365-86511_95645-452825--,00.html" TargetMode="External"/><Relationship Id="rId3681" Type="http://schemas.openxmlformats.org/officeDocument/2006/relationships/hyperlink" Target="https://cumulis.epa.gov/supercpad/SiteProfiles/index.cfm?fuseaction=second.docdata&amp;id=0502165" TargetMode="External"/><Relationship Id="rId4318" Type="http://schemas.openxmlformats.org/officeDocument/2006/relationships/hyperlink" Target="https://drive.google.com/drive/folders/182wX2ttDhQNED-y2bJwBxsl6AL-2dQrv?usp=sharing" TargetMode="External"/><Relationship Id="rId4732" Type="http://schemas.openxmlformats.org/officeDocument/2006/relationships/hyperlink" Target="https://drive.google.com/drive/u/1/folders/11zXVbppZmJxvqdmVOhR1TTCyXPhd7-eP" TargetMode="External"/><Relationship Id="rId2283" Type="http://schemas.openxmlformats.org/officeDocument/2006/relationships/hyperlink" Target="https://geotracker.waterboards.ca.gov/map/pfas_map" TargetMode="External"/><Relationship Id="rId3334" Type="http://schemas.openxmlformats.org/officeDocument/2006/relationships/hyperlink" Target="https://denix.osd.mil/army-pfas/army-pfas-data/drinking-water-data/army-national-guard-bureau-data-26-april-2019/" TargetMode="External"/><Relationship Id="rId255" Type="http://schemas.openxmlformats.org/officeDocument/2006/relationships/hyperlink" Target="https://www.pca.state.mn.us/waste/pfas-landfills" TargetMode="External"/><Relationship Id="rId2350" Type="http://schemas.openxmlformats.org/officeDocument/2006/relationships/hyperlink" Target="https://www4.des.state.nh.us/DESOneStop/PRSDetail.aspx?ID=0009307&amp;Type=PRS" TargetMode="External"/><Relationship Id="rId3401" Type="http://schemas.openxmlformats.org/officeDocument/2006/relationships/hyperlink" Target="https://geotracker.waterboards.ca.gov/map/pfas_map" TargetMode="External"/><Relationship Id="rId6557" Type="http://schemas.openxmlformats.org/officeDocument/2006/relationships/hyperlink" Target="https://geotracker.waterboards.ca.gov/profile_report?global_id=L10004776747&amp;mytab=esidata" TargetMode="External"/><Relationship Id="rId6971" Type="http://schemas.openxmlformats.org/officeDocument/2006/relationships/hyperlink" Target="https://drive.google.com/drive/u/1/folders/1Pms7FL2HqHNWHQ0nmFgIEcktFHXjhbny" TargetMode="External"/><Relationship Id="rId322" Type="http://schemas.openxmlformats.org/officeDocument/2006/relationships/hyperlink" Target="https://drive.google.com/drive/u/0/folders/1JT1xNIc-3gixTIAImU_TqXyByIU_ET-R" TargetMode="External"/><Relationship Id="rId2003" Type="http://schemas.openxmlformats.org/officeDocument/2006/relationships/hyperlink" Target="https://denr.sd.gov/des/gw/superfund/Superfund_Sites.aspx" TargetMode="External"/><Relationship Id="rId5159" Type="http://schemas.openxmlformats.org/officeDocument/2006/relationships/hyperlink" Target="https://drive.google.com/drive/u/0/folders/1RsSKYaEE8jqAw7pH05tDHRflkjUL3t5H" TargetMode="External"/><Relationship Id="rId557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624" Type="http://schemas.openxmlformats.org/officeDocument/2006/relationships/hyperlink" Target="https://floridadep.gov/waste/waste-cleanup/content/volusia-county-fire-rescue-training-center" TargetMode="External"/><Relationship Id="rId4175" Type="http://schemas.openxmlformats.org/officeDocument/2006/relationships/hyperlink" Target="https://drive.google.com/drive/u/1/folders/1DWXhXwl1j4L5eKUdO88JdnrMTynHHza5" TargetMode="External"/><Relationship Id="rId5226"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769" Type="http://schemas.openxmlformats.org/officeDocument/2006/relationships/hyperlink" Target="https://www.glwater.org/wp-content/uploads/2020/02/PFAS-Minimization-Program-Summary.pdf" TargetMode="External"/><Relationship Id="rId3191" Type="http://schemas.openxmlformats.org/officeDocument/2006/relationships/hyperlink" Target="http://www.valleynewslive.com/home/headlines/Tests-ordered-after-possible-drinking-water-contamination-at-North-Dakota-military-bases-371844792.html?device=phone&amp;c=y" TargetMode="External"/><Relationship Id="rId4242" Type="http://schemas.openxmlformats.org/officeDocument/2006/relationships/hyperlink" Target="https://defendourhealth.org/news/maine-discovers-new-toxic-pfas-contamination-in-drinking-water/" TargetMode="External"/><Relationship Id="rId5640" Type="http://schemas.openxmlformats.org/officeDocument/2006/relationships/hyperlink" Target="https://partner-mco-archive.s3.amazonaws.com/client_files/1524589484.pdf" TargetMode="External"/><Relationship Id="rId1836" Type="http://schemas.openxmlformats.org/officeDocument/2006/relationships/hyperlink" Target="https://www4.des.state.nh.us/DESOneStop/PRSDetail.aspx?ID=0000151&amp;Type=PRS" TargetMode="External"/><Relationship Id="rId1903" Type="http://schemas.openxmlformats.org/officeDocument/2006/relationships/hyperlink" Target="https://portal.ct.gov/-/media/Departments-and-Agencies/DPH/dph/environmental_health/private_wells/PW_Conference_Presentations/2019PWConference/3PrivateWellConfPFASpresentationFINALforDist20190423.pdf?la=en" TargetMode="External"/><Relationship Id="rId6067" Type="http://schemas.openxmlformats.org/officeDocument/2006/relationships/hyperlink" Target="https://www4.des.state.nh.us/DESOneStop/PRSDetail.aspx?ID=0000100&amp;Type=PRS" TargetMode="External"/><Relationship Id="rId6481" Type="http://schemas.openxmlformats.org/officeDocument/2006/relationships/hyperlink" Target="https://drive.google.com/drive/u/0/folders/1RsSKYaEE8jqAw7pH05tDHRflkjUL3t5H" TargetMode="External"/><Relationship Id="rId996" Type="http://schemas.openxmlformats.org/officeDocument/2006/relationships/hyperlink" Target="https://dec.vermont.gov/pfas" TargetMode="External"/><Relationship Id="rId2677" Type="http://schemas.openxmlformats.org/officeDocument/2006/relationships/hyperlink" Target="https://drive.google.com/drive/u/0/folders/17vc5JX3Gvo92Bih-kg-GABnBbExIJhXg" TargetMode="External"/><Relationship Id="rId3728" Type="http://schemas.openxmlformats.org/officeDocument/2006/relationships/hyperlink" Target="https://drive.google.com/drive/u/0/folders/1RsSKYaEE8jqAw7pH05tDHRflkjUL3t5H" TargetMode="External"/><Relationship Id="rId5083" Type="http://schemas.openxmlformats.org/officeDocument/2006/relationships/hyperlink" Target="https://drive.google.com/drive/u/0/folders/1RsSKYaEE8jqAw7pH05tDHRflkjUL3t5H" TargetMode="External"/><Relationship Id="rId6134" Type="http://schemas.openxmlformats.org/officeDocument/2006/relationships/hyperlink" Target="https://www4.des.state.nh.us/DESOneStop/PRSDetail.aspx?ID=0000529&amp;Type=PRS" TargetMode="External"/><Relationship Id="rId649" Type="http://schemas.openxmlformats.org/officeDocument/2006/relationships/hyperlink" Target="https://nhdes.maps.arcgis.com/apps/View/index.html?appid=66770bef141c43a98a445c54a17720e2&amp;extent=-73.5743,42.5413,-69.6852,45.4509" TargetMode="External"/><Relationship Id="rId1279" Type="http://schemas.openxmlformats.org/officeDocument/2006/relationships/hyperlink" Target="https://drive.google.com/drive/u/0/folders/1_s8G7ETqLlMwIDm1rLllA5sDeO_1TNFn" TargetMode="External"/><Relationship Id="rId5150" Type="http://schemas.openxmlformats.org/officeDocument/2006/relationships/hyperlink" Target="https://drive.google.com/drive/u/1/folders/1Pms7FL2HqHNWHQ0nmFgIEcktFHXjhbny" TargetMode="External"/><Relationship Id="rId6201" Type="http://schemas.openxmlformats.org/officeDocument/2006/relationships/hyperlink" Target="https://drive.google.com/drive/u/1/folders/1Yla_380Qxjf4iLAK34ajtSEXmM8gBJ9P" TargetMode="External"/><Relationship Id="rId1346" Type="http://schemas.openxmlformats.org/officeDocument/2006/relationships/hyperlink" Target="https://dec.vermont.gov/sites/dec/files/documents/PFAS%20Sampling%20Report%207.10.18%20FINAL.pdf" TargetMode="External"/><Relationship Id="rId1693" Type="http://schemas.openxmlformats.org/officeDocument/2006/relationships/hyperlink" Target="https://drive.google.com/drive/u/0/folders/1aMpztrj4G89-bvBGvkI-o5JAzx32SxB2" TargetMode="External"/><Relationship Id="rId2744" Type="http://schemas.openxmlformats.org/officeDocument/2006/relationships/hyperlink" Target="https://www4.des.state.nh.us/DESOneStop/PRSDetail.aspx?ID=0037550&amp;Type=PRS" TargetMode="External"/><Relationship Id="rId716" Type="http://schemas.openxmlformats.org/officeDocument/2006/relationships/hyperlink" Target="https://cumulis.epa.gov/supercpad/cursites/csitinfo.cfm?id=0101475" TargetMode="External"/><Relationship Id="rId1760" Type="http://schemas.openxmlformats.org/officeDocument/2006/relationships/hyperlink" Target="https://drive.google.com/drive/u/0/folders/1RsSKYaEE8jqAw7pH05tDHRflkjUL3t5H" TargetMode="External"/><Relationship Id="rId2811" Type="http://schemas.openxmlformats.org/officeDocument/2006/relationships/hyperlink" Target="https://drive.google.com/file/d/1gd7EUjgXMqVqnDgp6NpisOnuYoWaTRnF/view?usp=sharing" TargetMode="External"/><Relationship Id="rId5967" Type="http://schemas.openxmlformats.org/officeDocument/2006/relationships/hyperlink" Target="https://www4.des.state.nh.us/nh-pfas-investigation/wp-content/uploads/tables-pdf.pdf" TargetMode="External"/><Relationship Id="rId52" Type="http://schemas.openxmlformats.org/officeDocument/2006/relationships/hyperlink" Target="https://www4.des.state.nh.us/nh-pfas-investigation/wp-content/uploads/tables-pdf.pdf" TargetMode="External"/><Relationship Id="rId1413" Type="http://schemas.openxmlformats.org/officeDocument/2006/relationships/hyperlink" Target="https://www.waterboards.ca.gov/pfas/" TargetMode="External"/><Relationship Id="rId4569" Type="http://schemas.openxmlformats.org/officeDocument/2006/relationships/hyperlink" Target="https://www.ack-pfas.com/" TargetMode="External"/><Relationship Id="rId4983" Type="http://schemas.openxmlformats.org/officeDocument/2006/relationships/hyperlink" Target="https://www.pca.state.mn.us/waste/pfas-landfills" TargetMode="External"/><Relationship Id="rId3585" Type="http://schemas.openxmlformats.org/officeDocument/2006/relationships/hyperlink" Target="https://www.jbmdl.jb.mil/PFCs/" TargetMode="External"/><Relationship Id="rId4636" Type="http://schemas.openxmlformats.org/officeDocument/2006/relationships/hyperlink" Target="https://drive.google.com/drive/u/1/folders/1bA0fTxac0RU2njTEx5JIcAWqZpYygC9D" TargetMode="External"/><Relationship Id="rId2187" Type="http://schemas.openxmlformats.org/officeDocument/2006/relationships/hyperlink" Target="https://drive.google.com/file/d/1PViCY0godMAQMTh-QR-Xmpm7sWzCzvZ7/view?usp=sharing" TargetMode="External"/><Relationship Id="rId3238" Type="http://schemas.openxmlformats.org/officeDocument/2006/relationships/hyperlink" Target="https://geotracker.waterboards.ca.gov/map/pfas_map" TargetMode="External"/><Relationship Id="rId3652" Type="http://schemas.openxmlformats.org/officeDocument/2006/relationships/hyperlink" Target="https://drive.google.com/file/d/1rqg-Eyn2BLERYTRW6iemR_bNE9c0TaHI/view?usp=sharing" TargetMode="External"/><Relationship Id="rId4703" Type="http://schemas.openxmlformats.org/officeDocument/2006/relationships/hyperlink" Target="https://www.tn.gov/environment/program-areas/opsp-policy-and-sustainable-practices/policy/pfas.html" TargetMode="External"/><Relationship Id="rId159" Type="http://schemas.openxmlformats.org/officeDocument/2006/relationships/hyperlink" Target="https://mde.maryland.gov/PublicHealth/Pages/PFAS-Landing-Page.aspx" TargetMode="External"/><Relationship Id="rId573" Type="http://schemas.openxmlformats.org/officeDocument/2006/relationships/hyperlink" Target="https://drive.google.com/drive/u/1/folders/1Pms7FL2HqHNWHQ0nmFgIEcktFHXjhbny" TargetMode="External"/><Relationship Id="rId2254" Type="http://schemas.openxmlformats.org/officeDocument/2006/relationships/hyperlink" Target="https://www4.des.state.nh.us/nh-pfas-investigation/wp-content/uploads/tables-pdf.pdf" TargetMode="External"/><Relationship Id="rId3305" Type="http://schemas.openxmlformats.org/officeDocument/2006/relationships/hyperlink" Target="https://geotracker.waterboards.ca.gov/profile_report?global_id=L10005968736&amp;mytab=esidata" TargetMode="External"/><Relationship Id="rId226" Type="http://schemas.openxmlformats.org/officeDocument/2006/relationships/hyperlink" Target="https://www.postguam.com/news/local/higher-contamination-found-in-central-area/article_89d42048-9bc6-11e9-b400-27a4b953ee09.html" TargetMode="External"/><Relationship Id="rId1270" Type="http://schemas.openxmlformats.org/officeDocument/2006/relationships/hyperlink" Target="https://www4.des.state.nh.us/nh-pfas-investigation/wp-content/uploads/tables-pdf.pdf" TargetMode="External"/><Relationship Id="rId5477" Type="http://schemas.openxmlformats.org/officeDocument/2006/relationships/hyperlink" Target="https://www4.des.state.nh.us/IISProxy/IISProxy.dll?ContentId=4782561" TargetMode="External"/><Relationship Id="rId6875" Type="http://schemas.openxmlformats.org/officeDocument/2006/relationships/hyperlink" Target="https://www4.des.state.nh.us/IISProxy/IISProxy.dll?ContentId=4749683" TargetMode="External"/><Relationship Id="rId640" Type="http://schemas.openxmlformats.org/officeDocument/2006/relationships/hyperlink" Target="https://geotracker.waterboards.ca.gov/map/pfas_map" TargetMode="External"/><Relationship Id="rId2321" Type="http://schemas.openxmlformats.org/officeDocument/2006/relationships/hyperlink" Target="https://drive.google.com/drive/u/0/folders/1mhJHEn07vZCheS4lfiy5g-ytPVD68dTu" TargetMode="External"/><Relationship Id="rId4079" Type="http://schemas.openxmlformats.org/officeDocument/2006/relationships/hyperlink" Target="https://www.pressherald.com/2009/03/25/looking-back-132/" TargetMode="External"/><Relationship Id="rId5891" Type="http://schemas.openxmlformats.org/officeDocument/2006/relationships/hyperlink" Target="https://floridadep.gov/waste/waste-cleanup/content/waste-site-cleanup-state-funded-pfas-sampling-efforts" TargetMode="External"/><Relationship Id="rId6528" Type="http://schemas.openxmlformats.org/officeDocument/2006/relationships/hyperlink" Target="https://drive.google.com/drive/u/0/folders/1Ndpu9Udqst42msNuaNP2HTLEESuDj9DC" TargetMode="External"/><Relationship Id="rId6942" Type="http://schemas.openxmlformats.org/officeDocument/2006/relationships/hyperlink" Target="https://drive.google.com/drive/u/0/folders/1RsSKYaEE8jqAw7pH05tDHRflkjUL3t5H" TargetMode="External"/><Relationship Id="rId4493" Type="http://schemas.openxmlformats.org/officeDocument/2006/relationships/hyperlink" Target="https://www.maine.gov/dep/spills/topics/pfas/index.html" TargetMode="External"/><Relationship Id="rId5544" Type="http://schemas.openxmlformats.org/officeDocument/2006/relationships/hyperlink" Target="https://floridadep.gov/waste/waste-cleanup/content/drycleaning-solvent-cleanup-program-state-funded-pfas-sampling-efforts" TargetMode="External"/><Relationship Id="rId3095" Type="http://schemas.openxmlformats.org/officeDocument/2006/relationships/hyperlink" Target="https://drive.google.com/drive/u/0/folders/1RsSKYaEE8jqAw7pH05tDHRflkjUL3t5H" TargetMode="External"/><Relationship Id="rId4146" Type="http://schemas.openxmlformats.org/officeDocument/2006/relationships/hyperlink" Target="https://www.pca.state.mn.us/waste/pfas-landfills" TargetMode="External"/><Relationship Id="rId4560" Type="http://schemas.openxmlformats.org/officeDocument/2006/relationships/hyperlink" Target="http://wtkr.com/2016/01/20/drinking-water-at-nalf-fentress-shows-pfc-chemicals-present/" TargetMode="External"/><Relationship Id="rId5611" Type="http://schemas.openxmlformats.org/officeDocument/2006/relationships/hyperlink" Target="https://drive.google.com/drive/u/1/folders/1VgdMu6_x_kxf36q2eAIhAEnCpniomQ1Y" TargetMode="External"/><Relationship Id="rId1807" Type="http://schemas.openxmlformats.org/officeDocument/2006/relationships/hyperlink" Target="https://geotracker.waterboards.ca.gov/map/pfas_map" TargetMode="External"/><Relationship Id="rId3162" Type="http://schemas.openxmlformats.org/officeDocument/2006/relationships/hyperlink" Target="https://geotracker.waterboards.ca.gov/map/pfas_map" TargetMode="External"/><Relationship Id="rId4213" Type="http://schemas.openxmlformats.org/officeDocument/2006/relationships/hyperlink" Target="https://geotracker.waterboards.ca.gov/map/pfas_map" TargetMode="External"/><Relationship Id="rId6385" Type="http://schemas.openxmlformats.org/officeDocument/2006/relationships/hyperlink" Target="https://www4.des.state.nh.us/IISProxy/IISProxy.dll?ContentId=4802057" TargetMode="External"/><Relationship Id="rId150" Type="http://schemas.openxmlformats.org/officeDocument/2006/relationships/hyperlink" Target="https://drive.google.com/drive/u/0/folders/1RsSKYaEE8jqAw7pH05tDHRflkjUL3t5H" TargetMode="External"/><Relationship Id="rId3979" Type="http://schemas.openxmlformats.org/officeDocument/2006/relationships/hyperlink" Target="https://archive.epa.gov/pesticides/region4/water/documents/web/pdf/doc_i_qa_pfc_daltonga.pdf" TargetMode="External"/><Relationship Id="rId6038" Type="http://schemas.openxmlformats.org/officeDocument/2006/relationships/hyperlink" Target="https://drive.google.com/drive/u/0/folders/1uabj078alqwg8GIADRa0PuaF4PmIOuX4" TargetMode="External"/><Relationship Id="rId6452" Type="http://schemas.openxmlformats.org/officeDocument/2006/relationships/hyperlink" Target="https://www4.des.state.nh.us/nh-pfas-investigation/wp-content/uploads/tables-pdf.pdf" TargetMode="External"/><Relationship Id="rId2995" Type="http://schemas.openxmlformats.org/officeDocument/2006/relationships/hyperlink" Target="https://denix.osd.mil/army-pfas/army-pfas-data/drinking-water-data/army-national-guard-bureau-data-26-april-2019/" TargetMode="External"/><Relationship Id="rId5054" Type="http://schemas.openxmlformats.org/officeDocument/2006/relationships/hyperlink" Target="https://nhdes.maps.arcgis.com/apps/View/index.html?appid=66770bef141c43a98a445c54a17720e2&amp;extent=-73.5743,42.5413,-69.6852,45.4509" TargetMode="External"/><Relationship Id="rId6105" Type="http://schemas.openxmlformats.org/officeDocument/2006/relationships/hyperlink" Target="https://geotracker.waterboards.ca.gov/profile_report?global_id=L10003830787&amp;mytab=esidata" TargetMode="External"/><Relationship Id="rId967" Type="http://schemas.openxmlformats.org/officeDocument/2006/relationships/hyperlink" Target="https://docs.google.com/spreadsheets/d/1hRu_fnwKe4j_dNU5cczPJSTcPUe8qTtJ/edit?usp=sharing&amp;ouid=107676736406888330935&amp;rtpof=true&amp;sd=true" TargetMode="External"/><Relationship Id="rId1597" Type="http://schemas.openxmlformats.org/officeDocument/2006/relationships/hyperlink" Target="https://www4.des.state.nh.us/nh-pfas-investigation/wp-content/uploads/tables-pdf.pdf" TargetMode="External"/><Relationship Id="rId2648" Type="http://schemas.openxmlformats.org/officeDocument/2006/relationships/hyperlink" Target="https://www.akaction.org/wp-content/uploads/Report-Threats-to-Drinking-Water-and-Public-Health-in-Alaska-FINAL-web-version-9-24-19.pdf" TargetMode="External"/><Relationship Id="rId1664" Type="http://schemas.openxmlformats.org/officeDocument/2006/relationships/hyperlink" Target="https://nhdes.maps.arcgis.com/apps/View/index.html?appid=66770bef141c43a98a445c54a17720e2&amp;extent=-73.5743,42.5413,-69.6852,45.4509" TargetMode="External"/><Relationship Id="rId2715" Type="http://schemas.openxmlformats.org/officeDocument/2006/relationships/hyperlink" Target="https://nhdes.maps.arcgis.com/apps/View/index.html?appid=66770bef141c43a98a445c54a17720e2&amp;extent=-73.5743,42.5413,-69.6852,45.4509" TargetMode="External"/><Relationship Id="rId4070" Type="http://schemas.openxmlformats.org/officeDocument/2006/relationships/hyperlink" Target="https://www.michigan.gov/pfasresponse/0,9038,7-365-86511_82704-490718--,00.html" TargetMode="External"/><Relationship Id="rId5121" Type="http://schemas.openxmlformats.org/officeDocument/2006/relationships/hyperlink" Target="https://geotracker.waterboards.ca.gov/map/pfas_map" TargetMode="External"/><Relationship Id="rId1317" Type="http://schemas.openxmlformats.org/officeDocument/2006/relationships/hyperlink" Target="https://ar.afcec-cloud.af.mil/Search.aspx" TargetMode="External"/><Relationship Id="rId1731" Type="http://schemas.openxmlformats.org/officeDocument/2006/relationships/hyperlink" Target="https://www.dec.ny.gov/chemical/108831.html" TargetMode="External"/><Relationship Id="rId4887" Type="http://schemas.openxmlformats.org/officeDocument/2006/relationships/hyperlink" Target="https://www.michigan.gov/pfasresponse/0,9038,7-365-86511_95645-498496--,00.html" TargetMode="External"/><Relationship Id="rId5938" Type="http://schemas.openxmlformats.org/officeDocument/2006/relationships/hyperlink" Target="https://cumulis.epa.gov/supercpad/SiteProfiles/index.cfm?fuseaction=second.cleanup&amp;id=0202425" TargetMode="External"/><Relationship Id="rId23" Type="http://schemas.openxmlformats.org/officeDocument/2006/relationships/hyperlink" Target="https://www.michigan.gov/pfasresponse/0,9038,7-365-86511_95645-538914--,00.html" TargetMode="External"/><Relationship Id="rId3489" Type="http://schemas.openxmlformats.org/officeDocument/2006/relationships/hyperlink" Target="https://drive.google.com/file/d/1tCcynjyVbxACqzjjHhuhY7KSeAKZ1V7r/view?usp=sharing" TargetMode="External"/><Relationship Id="rId3556" Type="http://schemas.openxmlformats.org/officeDocument/2006/relationships/hyperlink" Target="https://drive.google.com/file/d/1tWbgtOOlJ2fIvbescNeFa7fzxNMxsK01/view?usp=sharing" TargetMode="External"/><Relationship Id="rId4954" Type="http://schemas.openxmlformats.org/officeDocument/2006/relationships/hyperlink" Target="https://floridadep.gov/waste/waste-cleanup/content/drycleaning-solvent-cleanup-program-state-funded-pfas-sampling-efforts" TargetMode="External"/><Relationship Id="rId7013" Type="http://schemas.openxmlformats.org/officeDocument/2006/relationships/hyperlink" Target="https://docs.google.com/spreadsheets/d/1hRu_fnwKe4j_dNU5cczPJSTcPUe8qTtJ/edit?usp=sharing&amp;ouid=107676736406888330935&amp;rtpof=true&amp;sd=true" TargetMode="External"/><Relationship Id="rId477" Type="http://schemas.openxmlformats.org/officeDocument/2006/relationships/hyperlink" Target="https://www.waterboards.ca.gov/pfas/" TargetMode="External"/><Relationship Id="rId2158" Type="http://schemas.openxmlformats.org/officeDocument/2006/relationships/hyperlink" Target="https://www4.des.state.nh.us/IISProxy/IISProxy.dll?ContentId=4759234" TargetMode="External"/><Relationship Id="rId3209" Type="http://schemas.openxmlformats.org/officeDocument/2006/relationships/hyperlink" Target="https://drive.google.com/drive/u/0/folders/1RsSKYaEE8jqAw7pH05tDHRflkjUL3t5H" TargetMode="External"/><Relationship Id="rId3970" Type="http://schemas.openxmlformats.org/officeDocument/2006/relationships/hyperlink" Target="https://geotracker.waterboards.ca.gov/map/pfas_map" TargetMode="External"/><Relationship Id="rId4607" Type="http://schemas.openxmlformats.org/officeDocument/2006/relationships/hyperlink" Target="https://www.navfac.navy.mil/products_and_services/ev/products_and_services/env_restoration/pfas_reading_room.html" TargetMode="External"/><Relationship Id="rId891" Type="http://schemas.openxmlformats.org/officeDocument/2006/relationships/hyperlink" Target="https://nhdes.maps.arcgis.com/apps/View/index.html?appid=66770bef141c43a98a445c54a17720e2&amp;extent=-73.5743,42.5413,-69.6852,45.4509" TargetMode="External"/><Relationship Id="rId2572" Type="http://schemas.openxmlformats.org/officeDocument/2006/relationships/hyperlink" Target="https://drive.google.com/drive/u/0/folders/1AfPYfk5iY-_ef0IXy3T6CaYpgjwwhZ3L" TargetMode="External"/><Relationship Id="rId3623" Type="http://schemas.openxmlformats.org/officeDocument/2006/relationships/hyperlink" Target="https://webapp.pca.state.mn.us/wimn/site/1200" TargetMode="External"/><Relationship Id="rId6779" Type="http://schemas.openxmlformats.org/officeDocument/2006/relationships/hyperlink" Target="https://drive.google.com/drive/u/0/folders/1DWXhXwl1j4L5eKUdO88JdnrMTynHHza5" TargetMode="External"/><Relationship Id="rId544" Type="http://schemas.openxmlformats.org/officeDocument/2006/relationships/hyperlink" Target="https://drive.google.com/drive/u/1/folders/1VgdMu6_x_kxf36q2eAIhAEnCpniomQ1Y" TargetMode="External"/><Relationship Id="rId1174" Type="http://schemas.openxmlformats.org/officeDocument/2006/relationships/hyperlink" Target="https://www4.des.state.nh.us/DESOneStop/PRSDetail.aspx?ID=0000027&amp;Type=PRS" TargetMode="External"/><Relationship Id="rId2225" Type="http://schemas.openxmlformats.org/officeDocument/2006/relationships/hyperlink" Target="https://geotracker.waterboards.ca.gov/map/pfas_map" TargetMode="External"/><Relationship Id="rId5795" Type="http://schemas.openxmlformats.org/officeDocument/2006/relationships/hyperlink" Target="https://drive.google.com/file/d/1tCcynjyVbxACqzjjHhuhY7KSeAKZ1V7r/view?usp=sharing" TargetMode="External"/><Relationship Id="rId6846" Type="http://schemas.openxmlformats.org/officeDocument/2006/relationships/hyperlink" Target="https://www.pca.state.mn.us/waste/pfas-landfills" TargetMode="External"/><Relationship Id="rId611" Type="http://schemas.openxmlformats.org/officeDocument/2006/relationships/hyperlink" Target="https://www4.des.state.nh.us/DESOneStop/PRSDetail.aspx?ID=0000195&amp;Type=PRS" TargetMode="External"/><Relationship Id="rId1241" Type="http://schemas.openxmlformats.org/officeDocument/2006/relationships/hyperlink" Target="https://nhdes.maps.arcgis.com/apps/View/index.html?appid=66770bef141c43a98a445c54a17720e2&amp;extent=-73.5743,42.5413,-69.6852,45.4509" TargetMode="External"/><Relationship Id="rId4397" Type="http://schemas.openxmlformats.org/officeDocument/2006/relationships/hyperlink" Target="https://nhdes.maps.arcgis.com/apps/View/index.html?appid=66770bef141c43a98a445c54a17720e2&amp;extent=-73.5743,42.5413,-69.6852,45.4509" TargetMode="External"/><Relationship Id="rId5448" Type="http://schemas.openxmlformats.org/officeDocument/2006/relationships/hyperlink" Target="https://drive.google.com/drive/u/0/folders/1lGp9mNF1VW52zcJOUD9x-wZO9oAb_opR" TargetMode="External"/><Relationship Id="rId5862" Type="http://schemas.openxmlformats.org/officeDocument/2006/relationships/hyperlink" Target="https://drive.google.com/drive/u/0/folders/1RsSKYaEE8jqAw7pH05tDHRflkjUL3t5H" TargetMode="External"/><Relationship Id="rId6913" Type="http://schemas.openxmlformats.org/officeDocument/2006/relationships/hyperlink" Target="https://www.maine.gov/dep/spills/topics/pfas/PFAS-current-results-06022020.pdf" TargetMode="External"/><Relationship Id="rId4464" Type="http://schemas.openxmlformats.org/officeDocument/2006/relationships/hyperlink" Target="https://drive.google.com/drive/u/1/folders/1AU0kMcRjrJaAu4DUN1_Ytil_iF-T0S-j" TargetMode="External"/><Relationship Id="rId5515" Type="http://schemas.openxmlformats.org/officeDocument/2006/relationships/hyperlink" Target="https://www.michigan.gov/pfasresponse/0,9038,7-365-86511_82704-477319--,00.html" TargetMode="External"/><Relationship Id="rId3066" Type="http://schemas.openxmlformats.org/officeDocument/2006/relationships/hyperlink" Target="https://www4.des.state.nh.us/nh-pfas-investigation/wp-content/uploads/tables-pdf.pdf" TargetMode="External"/><Relationship Id="rId3480" Type="http://schemas.openxmlformats.org/officeDocument/2006/relationships/hyperlink" Target="https://webapp.pca.state.mn.us/wimn/site/1058" TargetMode="External"/><Relationship Id="rId4117" Type="http://schemas.openxmlformats.org/officeDocument/2006/relationships/hyperlink" Target="https://www4.des.state.nh.us/IISProxy/IISProxy.dll?ContentId=4814173" TargetMode="External"/><Relationship Id="rId4531" Type="http://schemas.openxmlformats.org/officeDocument/2006/relationships/hyperlink" Target="https://drive.google.com/drive/u/0/folders/1sD6L7qc_EYvQHHI8GHn25a9F-QhTy6JM" TargetMode="External"/><Relationship Id="rId2082" Type="http://schemas.openxmlformats.org/officeDocument/2006/relationships/hyperlink" Target="https://drive.google.com/drive/u/0/folders/17uVj2sCGN6WI3YOGrzHaXO2skje9cKbT" TargetMode="External"/><Relationship Id="rId3133" Type="http://schemas.openxmlformats.org/officeDocument/2006/relationships/hyperlink" Target="https://nhdes.maps.arcgis.com/apps/View/index.html?appid=66770bef141c43a98a445c54a17720e2&amp;extent=-73.5743,42.5413,-69.6852,45.4509" TargetMode="External"/><Relationship Id="rId6289" Type="http://schemas.openxmlformats.org/officeDocument/2006/relationships/hyperlink" Target="https://drive.google.com/drive/u/1/folders/1qA-x3qSPtUj2HLNua_HFYWqKo72aFbny" TargetMode="External"/><Relationship Id="rId2899" Type="http://schemas.openxmlformats.org/officeDocument/2006/relationships/hyperlink" Target="https://www4.des.state.nh.us/IISProxy/IISProxy.dll?ContentId=4736256" TargetMode="External"/><Relationship Id="rId3200" Type="http://schemas.openxmlformats.org/officeDocument/2006/relationships/hyperlink" Target="https://www4.des.state.nh.us/DESOneStop/PRSDetail.aspx?ID=0002053&amp;Type=PRS" TargetMode="External"/><Relationship Id="rId6356" Type="http://schemas.openxmlformats.org/officeDocument/2006/relationships/hyperlink" Target="https://www.maine.gov/dep/spills/topics/pfas/PFAS-current-results-06022020.pdf" TargetMode="External"/><Relationship Id="rId6770" Type="http://schemas.openxmlformats.org/officeDocument/2006/relationships/hyperlink" Target="https://drive.google.com/drive/u/0/folders/1JHapkdyZrRziZCfTAWAX-nxDpQ_WEWlp" TargetMode="External"/><Relationship Id="rId121" Type="http://schemas.openxmlformats.org/officeDocument/2006/relationships/hyperlink" Target="https://drive.google.com/drive/u/0/folders/1RsSKYaEE8jqAw7pH05tDHRflkjUL3t5H" TargetMode="External"/><Relationship Id="rId2966" Type="http://schemas.openxmlformats.org/officeDocument/2006/relationships/hyperlink" Target="https://drive.google.com/drive/u/0/folders/1RsSKYaEE8jqAw7pH05tDHRflkjUL3t5H" TargetMode="External"/><Relationship Id="rId5372" Type="http://schemas.openxmlformats.org/officeDocument/2006/relationships/hyperlink" Target="https://www4.des.state.nh.us/nh-pfas-investigation/wp-content/uploads/tables-pdf.pdf" TargetMode="External"/><Relationship Id="rId6009" Type="http://schemas.openxmlformats.org/officeDocument/2006/relationships/hyperlink" Target="https://cdn3.ewg.org/sites/default/files/u352/EWG_PFASTable-Army_C01.pdf" TargetMode="External"/><Relationship Id="rId6423" Type="http://schemas.openxmlformats.org/officeDocument/2006/relationships/hyperlink" Target="https://floridadep.gov/waste/waste-cleanup/content/waste-site-cleanup-state-funded-pfas-sampling-efforts" TargetMode="External"/><Relationship Id="rId938" Type="http://schemas.openxmlformats.org/officeDocument/2006/relationships/hyperlink" Target="https://drive.google.com/drive/u/0/folders/1RsSKYaEE8jqAw7pH05tDHRflkjUL3t5H" TargetMode="External"/><Relationship Id="rId1568" Type="http://schemas.openxmlformats.org/officeDocument/2006/relationships/hyperlink" Target="https://webapp.pca.state.mn.us/wimn/site/3810" TargetMode="External"/><Relationship Id="rId2619" Type="http://schemas.openxmlformats.org/officeDocument/2006/relationships/hyperlink" Target="https://geotracker.waterboards.ca.gov/map/pfas_map" TargetMode="External"/><Relationship Id="rId5025" Type="http://schemas.openxmlformats.org/officeDocument/2006/relationships/hyperlink" Target="https://drive.google.com/drive/u/1/folders/1Pms7FL2HqHNWHQ0nmFgIEcktFHXjhbny" TargetMode="External"/><Relationship Id="rId1635" Type="http://schemas.openxmlformats.org/officeDocument/2006/relationships/hyperlink" Target="https://www.michigan.gov/pfasresponse/" TargetMode="External"/><Relationship Id="rId1982" Type="http://schemas.openxmlformats.org/officeDocument/2006/relationships/hyperlink" Target="https://drive.google.com/drive/folders/1vsGjBqfnT7v3GZCZEXozTq-QQ_DJmWjM" TargetMode="External"/><Relationship Id="rId4041" Type="http://schemas.openxmlformats.org/officeDocument/2006/relationships/hyperlink" Target="https://www.michigan.gov/pfasresponse/0,9038,7-365-86511_95645-463155--,00.html" TargetMode="External"/><Relationship Id="rId1702" Type="http://schemas.openxmlformats.org/officeDocument/2006/relationships/hyperlink" Target="https://geotracker.waterboards.ca.gov/map/pfas_map" TargetMode="External"/><Relationship Id="rId4858" Type="http://schemas.openxmlformats.org/officeDocument/2006/relationships/hyperlink" Target="https://www4.des.state.nh.us/DESOneStop/PRSDetail.aspx?ID=0002630&amp;Type=PRS" TargetMode="External"/><Relationship Id="rId5909" Type="http://schemas.openxmlformats.org/officeDocument/2006/relationships/hyperlink" Target="https://drive.google.com/file/d/1TgdfMhaCqRIAxsdufUgRT4CQU4_V0YLB/view?usp=sharing" TargetMode="External"/><Relationship Id="rId3874" Type="http://schemas.openxmlformats.org/officeDocument/2006/relationships/hyperlink" Target="https://drive.google.com/drive/u/0/folders/17vc5JX3Gvo92Bih-kg-GABnBbExIJhXg" TargetMode="External"/><Relationship Id="rId4925" Type="http://schemas.openxmlformats.org/officeDocument/2006/relationships/hyperlink" Target="https://drive.google.com/file/d/1tCcynjyVbxACqzjjHhuhY7KSeAKZ1V7r/view?usp=sharing" TargetMode="External"/><Relationship Id="rId6280" Type="http://schemas.openxmlformats.org/officeDocument/2006/relationships/hyperlink" Target="https://drive.google.com/drive/u/0/folders/1DWXhXwl1j4L5eKUdO88JdnrMTynHHza5" TargetMode="External"/><Relationship Id="rId795" Type="http://schemas.openxmlformats.org/officeDocument/2006/relationships/hyperlink" Target="https://geotracker.waterboards.ca.gov/map/pfas_map" TargetMode="External"/><Relationship Id="rId2476" Type="http://schemas.openxmlformats.org/officeDocument/2006/relationships/hyperlink" Target="https://www4.des.state.nh.us/nh-pfas-investigation/wp-content/uploads/tables-pdf.pdf" TargetMode="External"/><Relationship Id="rId2890" Type="http://schemas.openxmlformats.org/officeDocument/2006/relationships/hyperlink" Target="https://drive.google.com/drive/u/0/folders/1hssVvAlGxHS3VNC7hiErrWGc-DMPP2sE" TargetMode="External"/><Relationship Id="rId3527" Type="http://schemas.openxmlformats.org/officeDocument/2006/relationships/hyperlink" Target="https://www4.des.state.nh.us/IISProxy/IISProxy.dll?ContentId=4717174" TargetMode="External"/><Relationship Id="rId3941" Type="http://schemas.openxmlformats.org/officeDocument/2006/relationships/hyperlink" Target="https://drive.google.com/drive/u/0/folders/1JHapkdyZrRziZCfTAWAX-nxDpQ_WEWlp" TargetMode="External"/><Relationship Id="rId448" Type="http://schemas.openxmlformats.org/officeDocument/2006/relationships/hyperlink" Target="https://www4.des.state.nh.us/nh-pfas-investigation/wp-content/uploads/tables-pdf.pdf" TargetMode="External"/><Relationship Id="rId862" Type="http://schemas.openxmlformats.org/officeDocument/2006/relationships/hyperlink" Target="https://drive.google.com/drive/u/1/folders/1JHapkdyZrRziZCfTAWAX-nxDpQ_WEWlp?ths=true" TargetMode="External"/><Relationship Id="rId1078" Type="http://schemas.openxmlformats.org/officeDocument/2006/relationships/hyperlink" Target="https://drive.google.com/drive/u/0/folders/17vc5JX3Gvo92Bih-kg-GABnBbExIJhXg" TargetMode="External"/><Relationship Id="rId1492" Type="http://schemas.openxmlformats.org/officeDocument/2006/relationships/hyperlink" Target="https://ar.afcec-cloud.af.mil/Search.aspx" TargetMode="External"/><Relationship Id="rId2129" Type="http://schemas.openxmlformats.org/officeDocument/2006/relationships/hyperlink" Target="https://www.pca.state.mn.us/waste/pfas-landfills" TargetMode="External"/><Relationship Id="rId2543" Type="http://schemas.openxmlformats.org/officeDocument/2006/relationships/hyperlink" Target="https://floridadep.gov/waste/waste-cleanup/content/drycleaning-solvent-cleanup-program-state-funded-pfas-sampling-efforts" TargetMode="External"/><Relationship Id="rId5699" Type="http://schemas.openxmlformats.org/officeDocument/2006/relationships/hyperlink" Target="https://drive.google.com/file/d/1_BcvOAy8vxkYGZjpdFe-fwtspWY68GD5/view?usp=sharing" TargetMode="External"/><Relationship Id="rId6000" Type="http://schemas.openxmlformats.org/officeDocument/2006/relationships/hyperlink" Target="https://geotracker.waterboards.ca.gov/map/pfas_map" TargetMode="External"/><Relationship Id="rId515" Type="http://schemas.openxmlformats.org/officeDocument/2006/relationships/hyperlink" Target="https://www.dhhs.nh.gov/dphs/pfcs/index.htm" TargetMode="External"/><Relationship Id="rId1145" Type="http://schemas.openxmlformats.org/officeDocument/2006/relationships/hyperlink" Target="https://drive.google.com/drive/u/0/folders/1RsSKYaEE8jqAw7pH05tDHRflkjUL3t5H" TargetMode="External"/><Relationship Id="rId5766" Type="http://schemas.openxmlformats.org/officeDocument/2006/relationships/hyperlink" Target="https://www4.des.state.nh.us/DESOneStop/PRSDetail.aspx?ID=0002347&amp;Type=PRS" TargetMode="External"/><Relationship Id="rId1212" Type="http://schemas.openxmlformats.org/officeDocument/2006/relationships/hyperlink" Target="https://drive.google.com/file/d/1zrouM3pZZcVFqQMcDfPo4AXIgDjn99-I/view?usp=sharing" TargetMode="External"/><Relationship Id="rId2610" Type="http://schemas.openxmlformats.org/officeDocument/2006/relationships/hyperlink" Target="https://geotracker.waterboards.ca.gov/profile_report?global_id=L10004423988&amp;mytab=esidata" TargetMode="External"/><Relationship Id="rId4368" Type="http://schemas.openxmlformats.org/officeDocument/2006/relationships/hyperlink" Target="https://geotracker.waterboards.ca.gov/map/pfas_map" TargetMode="External"/><Relationship Id="rId5419" Type="http://schemas.openxmlformats.org/officeDocument/2006/relationships/hyperlink" Target="https://www.deq.state.or.us/Webdocs/Controls/Output/PdfHandler.ashx?p=a1951cb6-d7ab-4330-89c1-75d04a5e2dd5.pdf&amp;s=Final%20PFAS%20WP_and_Appendices.pdf" TargetMode="External"/><Relationship Id="rId6817" Type="http://schemas.openxmlformats.org/officeDocument/2006/relationships/hyperlink" Target="https://drive.google.com/drive/u/0/folders/1Ndpu9Udqst42msNuaNP2HTLEESuDj9DC" TargetMode="External"/><Relationship Id="rId4782" Type="http://schemas.openxmlformats.org/officeDocument/2006/relationships/hyperlink" Target="https://drive.google.com/drive/u/0/folders/1RsSKYaEE8jqAw7pH05tDHRflkjUL3t5H" TargetMode="External"/><Relationship Id="rId5833" Type="http://schemas.openxmlformats.org/officeDocument/2006/relationships/hyperlink" Target="https://drive.google.com/drive/u/0/folders/1RlbwSkJAL-u8xgcYD-6I8HHvzmg5Wqmh" TargetMode="External"/><Relationship Id="rId3037" Type="http://schemas.openxmlformats.org/officeDocument/2006/relationships/hyperlink" Target="https://www.guampdn.com/story/news/2016/08/10/harmful-chemical-found-three-guam-water-wells/88505806/" TargetMode="External"/><Relationship Id="rId3384" Type="http://schemas.openxmlformats.org/officeDocument/2006/relationships/hyperlink" Target="https://drive.google.com/drive/u/0/folders/1RsSKYaEE8jqAw7pH05tDHRflkjUL3t5H" TargetMode="External"/><Relationship Id="rId4435" Type="http://schemas.openxmlformats.org/officeDocument/2006/relationships/hyperlink" Target="https://ar.afcec-cloud.af.mil/Search.aspx" TargetMode="External"/><Relationship Id="rId5900" Type="http://schemas.openxmlformats.org/officeDocument/2006/relationships/hyperlink" Target="https://www.pca.state.mn.us/waste/pfas-landfills" TargetMode="External"/><Relationship Id="rId3451" Type="http://schemas.openxmlformats.org/officeDocument/2006/relationships/hyperlink" Target="https://docs.google.com/spreadsheets/d/1hRu_fnwKe4j_dNU5cczPJSTcPUe8qTtJ/edit?usp=sharing&amp;ouid=107676736406888330935&amp;rtpof=true&amp;sd=true" TargetMode="External"/><Relationship Id="rId4502" Type="http://schemas.openxmlformats.org/officeDocument/2006/relationships/hyperlink" Target="https://drive.google.com/file/d/10KM0bMNBh0zwke9QJevqHgXuqNG4FgHe/view?usp=sharing" TargetMode="External"/><Relationship Id="rId372" Type="http://schemas.openxmlformats.org/officeDocument/2006/relationships/hyperlink" Target="https://drive.google.com/file/d/1tCcynjyVbxACqzjjHhuhY7KSeAKZ1V7r/view?usp=sharing" TargetMode="External"/><Relationship Id="rId2053" Type="http://schemas.openxmlformats.org/officeDocument/2006/relationships/hyperlink" Target="https://drive.google.com/drive/u/1/folders/1Pms7FL2HqHNWHQ0nmFgIEcktFHXjhbny" TargetMode="External"/><Relationship Id="rId3104" Type="http://schemas.openxmlformats.org/officeDocument/2006/relationships/hyperlink" Target="https://drive.google.com/drive/u/0/folders/1RsSKYaEE8jqAw7pH05tDHRflkjUL3t5H" TargetMode="External"/><Relationship Id="rId6674" Type="http://schemas.openxmlformats.org/officeDocument/2006/relationships/hyperlink" Target="https://www.maine.gov/dep/spills/topics/pfas/PFAS-current-results-06022020.pdf" TargetMode="External"/><Relationship Id="rId2120" Type="http://schemas.openxmlformats.org/officeDocument/2006/relationships/hyperlink" Target="https://www.maine.gov/dep/spills/topics/pfas/PFAS-current-results-06022020.pdf" TargetMode="External"/><Relationship Id="rId5276" Type="http://schemas.openxmlformats.org/officeDocument/2006/relationships/hyperlink" Target="https://drive.google.com/drive/u/0/folders/1RsSKYaEE8jqAw7pH05tDHRflkjUL3t5H" TargetMode="External"/><Relationship Id="rId5690" Type="http://schemas.openxmlformats.org/officeDocument/2006/relationships/hyperlink" Target="https://geotracker.waterboards.ca.gov/profile_report?global_id=L10001327064" TargetMode="External"/><Relationship Id="rId6327" Type="http://schemas.openxmlformats.org/officeDocument/2006/relationships/hyperlink" Target="https://floridadep.gov/waste/waste-cleanup/content/fire-training-facility-preliminary-site-assessments" TargetMode="External"/><Relationship Id="rId6741" Type="http://schemas.openxmlformats.org/officeDocument/2006/relationships/hyperlink" Target="https://www.michigan.gov/pfasresponse/" TargetMode="External"/><Relationship Id="rId4292" Type="http://schemas.openxmlformats.org/officeDocument/2006/relationships/hyperlink" Target="https://www.michigan.gov/pfasresponse/" TargetMode="External"/><Relationship Id="rId5343" Type="http://schemas.openxmlformats.org/officeDocument/2006/relationships/hyperlink" Target="https://drive.google.com/drive/u/0/folders/1JHapkdyZrRziZCfTAWAX-nxDpQ_WEWlp" TargetMode="External"/><Relationship Id="rId1886" Type="http://schemas.openxmlformats.org/officeDocument/2006/relationships/hyperlink" Target="https://drive.google.com/drive/u/0/folders/1JHapkdyZrRziZCfTAWAX-nxDpQ_WEWlp" TargetMode="External"/><Relationship Id="rId2937" Type="http://schemas.openxmlformats.org/officeDocument/2006/relationships/hyperlink" Target="https://www4.des.state.nh.us/DESOneStop/PRSDetail.aspx?ID=0000207&amp;Type=PRS" TargetMode="External"/><Relationship Id="rId909" Type="http://schemas.openxmlformats.org/officeDocument/2006/relationships/hyperlink" Target="https://drive.google.com/file/d/1tCcynjyVbxACqzjjHhuhY7KSeAKZ1V7r/view?usp=sharing" TargetMode="External"/><Relationship Id="rId1539" Type="http://schemas.openxmlformats.org/officeDocument/2006/relationships/hyperlink" Target="https://nhdes.maps.arcgis.com/apps/View/index.html?appid=66770bef141c43a98a445c54a17720e2&amp;extent=-73.5743,42.5413,-69.6852,45.4509" TargetMode="External"/><Relationship Id="rId1953" Type="http://schemas.openxmlformats.org/officeDocument/2006/relationships/hyperlink" Target="https://drive.google.com/drive/u/0/folders/1YmdN83TZ8GPGxLs6WRdIPTHUOZxiUC1Z" TargetMode="External"/><Relationship Id="rId5410" Type="http://schemas.openxmlformats.org/officeDocument/2006/relationships/hyperlink" Target="https://ar.afcec-cloud.af.mil/Search.aspx" TargetMode="External"/><Relationship Id="rId1606" Type="http://schemas.openxmlformats.org/officeDocument/2006/relationships/hyperlink" Target="https://nhdes.maps.arcgis.com/apps/View/index.html?appid=66770bef141c43a98a445c54a17720e2&amp;extent=-73.5743,42.5413,-69.6852,45.4509" TargetMode="External"/><Relationship Id="rId4012" Type="http://schemas.openxmlformats.org/officeDocument/2006/relationships/hyperlink" Target="https://ar.afcec-cloud.af.mil/Search.aspx" TargetMode="External"/><Relationship Id="rId3778" Type="http://schemas.openxmlformats.org/officeDocument/2006/relationships/hyperlink" Target="https://drive.google.com/drive/u/1/folders/1Pms7FL2HqHNWHQ0nmFgIEcktFHXjhbny" TargetMode="External"/><Relationship Id="rId4829" Type="http://schemas.openxmlformats.org/officeDocument/2006/relationships/hyperlink" Target="https://www4.des.state.nh.us/nh-pfas-investigation/wp-content/uploads/tables-pdf.pdf" TargetMode="External"/><Relationship Id="rId6184" Type="http://schemas.openxmlformats.org/officeDocument/2006/relationships/hyperlink" Target="https://www.michigan.gov/pfasresponse/" TargetMode="External"/><Relationship Id="rId699" Type="http://schemas.openxmlformats.org/officeDocument/2006/relationships/hyperlink" Target="https://drive.google.com/drive/u/0/folders/1RsSKYaEE8jqAw7pH05tDHRflkjUL3t5H" TargetMode="External"/><Relationship Id="rId2794" Type="http://schemas.openxmlformats.org/officeDocument/2006/relationships/hyperlink" Target="https://drive.google.com/drive/u/0/folders/1RsSKYaEE8jqAw7pH05tDHRflkjUL3t5H" TargetMode="External"/><Relationship Id="rId3845" Type="http://schemas.openxmlformats.org/officeDocument/2006/relationships/hyperlink" Target="http://www.michigan.gov/som/0,4669,7-192-45414_45929_82704-452827--,00.html" TargetMode="External"/><Relationship Id="rId6251" Type="http://schemas.openxmlformats.org/officeDocument/2006/relationships/hyperlink" Target="http://www.slfpd.org/water" TargetMode="External"/><Relationship Id="rId766" Type="http://schemas.openxmlformats.org/officeDocument/2006/relationships/hyperlink" Target="https://drive.google.com/drive/u/0/folders/1DWXhXwl1j4L5eKUdO88JdnrMTynHHza5" TargetMode="External"/><Relationship Id="rId1396" Type="http://schemas.openxmlformats.org/officeDocument/2006/relationships/hyperlink" Target="https://dec.alaska.gov/Applications/SPAR/PublicMVC/CSP/SiteReport/27175" TargetMode="External"/><Relationship Id="rId2447" Type="http://schemas.openxmlformats.org/officeDocument/2006/relationships/hyperlink" Target="https://www.maine.gov/dep/spills/topics/pfas/PFAS-current-results-06022020.pdf" TargetMode="External"/><Relationship Id="rId419" Type="http://schemas.openxmlformats.org/officeDocument/2006/relationships/hyperlink" Target="https://www4.des.state.nh.us/DESOneStop/PRSDetail.aspx?ID=0000218&amp;Type=PRS" TargetMode="External"/><Relationship Id="rId1049" Type="http://schemas.openxmlformats.org/officeDocument/2006/relationships/hyperlink" Target="https://drive.google.com/drive/u/0/folders/1LpxTlKqi7W0TyhphKUsU2SufsFXHckZC" TargetMode="External"/><Relationship Id="rId2861" Type="http://schemas.openxmlformats.org/officeDocument/2006/relationships/hyperlink" Target="https://drive.google.com/drive/u/0/folders/1RsSKYaEE8jqAw7pH05tDHRflkjUL3t5H" TargetMode="External"/><Relationship Id="rId3912" Type="http://schemas.openxmlformats.org/officeDocument/2006/relationships/hyperlink" Target="https://nhdes.maps.arcgis.com/apps/View/index.html?appid=66770bef141c43a98a445c54a17720e2&amp;extent=-73.5743,42.5413,-69.6852,45.4509" TargetMode="External"/><Relationship Id="rId833" Type="http://schemas.openxmlformats.org/officeDocument/2006/relationships/hyperlink" Target="https://nhdes.maps.arcgis.com/apps/View/index.html?appid=66770bef141c43a98a445c54a17720e2&amp;extent=-73.5743,42.5413,-69.6852,45.4509" TargetMode="External"/><Relationship Id="rId1116" Type="http://schemas.openxmlformats.org/officeDocument/2006/relationships/hyperlink" Target="https://drive.google.com/drive/u/1/folders/1NDSF5O2zivixjKUEYTRtJ_keJVbx9VmC" TargetMode="External"/><Relationship Id="rId1463" Type="http://schemas.openxmlformats.org/officeDocument/2006/relationships/hyperlink" Target="https://geotracker.waterboards.ca.gov/map/pfas_map" TargetMode="External"/><Relationship Id="rId2514" Type="http://schemas.openxmlformats.org/officeDocument/2006/relationships/hyperlink" Target="https://www4.des.state.nh.us/DESOneStop/PRSDetail.aspx?ID=0037989&amp;Type=PRS" TargetMode="External"/><Relationship Id="rId900" Type="http://schemas.openxmlformats.org/officeDocument/2006/relationships/hyperlink" Target="https://drive.google.com/drive/u/0/folders/17vc5JX3Gvo92Bih-kg-GABnBbExIJhXg" TargetMode="External"/><Relationship Id="rId1530" Type="http://schemas.openxmlformats.org/officeDocument/2006/relationships/hyperlink" Target="https://www4.des.state.nh.us/nh-pfas-investigation/wp-content/uploads/tables-pdf.pdf" TargetMode="External"/><Relationship Id="rId4686" Type="http://schemas.openxmlformats.org/officeDocument/2006/relationships/hyperlink" Target="https://drive.google.com/drive/u/1/folders/1DWXhXwl1j4L5eKUdO88JdnrMTynHHza5" TargetMode="External"/><Relationship Id="rId5737" Type="http://schemas.openxmlformats.org/officeDocument/2006/relationships/hyperlink" Target="https://denix.osd.mil/army-pfas/army-pfas-data/drinking-water-data/army-national-guard-bureau-data-26-april-2019/" TargetMode="External"/><Relationship Id="rId3288" Type="http://schemas.openxmlformats.org/officeDocument/2006/relationships/hyperlink" Target="https://dnrec.alpha.delaware.gov/waste-hazardous/remediation/pfas/investigation-sites/" TargetMode="External"/><Relationship Id="rId4339" Type="http://schemas.openxmlformats.org/officeDocument/2006/relationships/hyperlink" Target="https://drive.google.com/drive/u/0/folders/1DWXhXwl1j4L5eKUdO88JdnrMTynHHza5" TargetMode="External"/><Relationship Id="rId4753" Type="http://schemas.openxmlformats.org/officeDocument/2006/relationships/hyperlink" Target="https://www.navfac.navy.mil/products_and_services/ev/products_and_services/env_restoration/pfas_reading_room.html" TargetMode="External"/><Relationship Id="rId5804" Type="http://schemas.openxmlformats.org/officeDocument/2006/relationships/hyperlink" Target="http://www.timesunion.com/local/article/Saint-Gobain-Honeywell-sued-over-Hoosick-Falls-10814472.php" TargetMode="External"/><Relationship Id="rId3355" Type="http://schemas.openxmlformats.org/officeDocument/2006/relationships/hyperlink" Target="https://www.pca.state.mn.us/waste/pfas-landfills" TargetMode="External"/><Relationship Id="rId4406" Type="http://schemas.openxmlformats.org/officeDocument/2006/relationships/hyperlink" Target="https://www4.des.state.nh.us/DESOneStop/PRSDetail.aspx?ID=0001389&amp;Type=PRS" TargetMode="External"/><Relationship Id="rId276" Type="http://schemas.openxmlformats.org/officeDocument/2006/relationships/hyperlink" Target="https://nhdes.maps.arcgis.com/apps/View/index.html?appid=66770bef141c43a98a445c54a17720e2&amp;extent=-73.5743,42.5413,-69.6852,45.4509" TargetMode="External"/><Relationship Id="rId690" Type="http://schemas.openxmlformats.org/officeDocument/2006/relationships/hyperlink" Target="http://afcec.publicadmin-record.us.af.mil/Search.aspx" TargetMode="External"/><Relationship Id="rId2371" Type="http://schemas.openxmlformats.org/officeDocument/2006/relationships/hyperlink" Target="https://drive.google.com/drive/u/0/folders/1vi0diCv9duOddK1pMaWpC9nQEFr3_rCW" TargetMode="External"/><Relationship Id="rId3008" Type="http://schemas.openxmlformats.org/officeDocument/2006/relationships/hyperlink" Target="https://www4.des.state.nh.us/DESOneStop/PRSDetail.aspx?ID=0002748&amp;Type=PRS" TargetMode="External"/><Relationship Id="rId3422" Type="http://schemas.openxmlformats.org/officeDocument/2006/relationships/hyperlink" Target="https://geotracker.waterboards.ca.gov/map/pfas_map" TargetMode="External"/><Relationship Id="rId482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578" Type="http://schemas.openxmlformats.org/officeDocument/2006/relationships/hyperlink" Target="https://drive.google.com/drive/u/1/folders/1DWXhXwl1j4L5eKUdO88JdnrMTynHHza5" TargetMode="External"/><Relationship Id="rId343" Type="http://schemas.openxmlformats.org/officeDocument/2006/relationships/hyperlink" Target="https://drive.google.com/drive/folders/1DAvaRcWJmZhNWQ1q_AHED0zlHGyLsp0c" TargetMode="External"/><Relationship Id="rId2024" Type="http://schemas.openxmlformats.org/officeDocument/2006/relationships/hyperlink" Target="https://drive.google.com/drive/u/0/folders/1KKheXYZmYX4r42t30n8w9194vcQ1PjaP" TargetMode="External"/><Relationship Id="rId6992" Type="http://schemas.openxmlformats.org/officeDocument/2006/relationships/hyperlink" Target="https://drive.google.com/drive/folders/1v77vtziX_3iVOE5ughvhk36StsBDnBGG?usp=sharing" TargetMode="External"/><Relationship Id="rId1040" Type="http://schemas.openxmlformats.org/officeDocument/2006/relationships/hyperlink" Target="https://drive.google.com/drive/folders/1bA0fTxac0RU2njTEx5JIcAWqZpYygC9D?usp=sharing" TargetMode="External"/><Relationship Id="rId4196" Type="http://schemas.openxmlformats.org/officeDocument/2006/relationships/hyperlink" Target="https://drive.google.com/drive/u/0/folders/1DWXhXwl1j4L5eKUdO88JdnrMTynHHza5" TargetMode="External"/><Relationship Id="rId5247" Type="http://schemas.openxmlformats.org/officeDocument/2006/relationships/hyperlink" Target="https://drive.google.com/drive/u/0/folders/1LJluwv7vvz2422DpV1eqecDiS-gkwf0M" TargetMode="External"/><Relationship Id="rId5594" Type="http://schemas.openxmlformats.org/officeDocument/2006/relationships/hyperlink" Target="https://www.pca.state.mn.us/waste/pfas-landfills" TargetMode="External"/><Relationship Id="rId6645" Type="http://schemas.openxmlformats.org/officeDocument/2006/relationships/hyperlink" Target="https://nhdes.maps.arcgis.com/apps/View/index.html?appid=66770bef141c43a98a445c54a17720e2&amp;extent=-73.5743,42.5413,-69.6852,45.4509" TargetMode="External"/><Relationship Id="rId410" Type="http://schemas.openxmlformats.org/officeDocument/2006/relationships/hyperlink" Target="https://drive.google.com/file/d/1vdJbIUzuyz1z5h-mfRQSTuVR29J82LQw/view?usp=sharing" TargetMode="External"/><Relationship Id="rId5661" Type="http://schemas.openxmlformats.org/officeDocument/2006/relationships/hyperlink" Target="https://drive.google.com/drive/u/0/folders/1EZH6WHSVbdVe0qLzHDbt5Qb066S6mPCU" TargetMode="External"/><Relationship Id="rId6712" Type="http://schemas.openxmlformats.org/officeDocument/2006/relationships/hyperlink" Target="https://drive.google.com/drive/u/1/folders/1s747WFr8B9WQSOlT1JYhuMxoTTCUddTT" TargetMode="External"/><Relationship Id="rId1857" Type="http://schemas.openxmlformats.org/officeDocument/2006/relationships/hyperlink" Target="https://drive.google.com/drive/u/0/folders/1k8GDm-TuKsemAvhUhH8Wr3nWPZZccO3M" TargetMode="External"/><Relationship Id="rId2908" Type="http://schemas.openxmlformats.org/officeDocument/2006/relationships/hyperlink" Target="https://cdphe.colorado.gov/pfas" TargetMode="External"/><Relationship Id="rId4263" Type="http://schemas.openxmlformats.org/officeDocument/2006/relationships/hyperlink" Target="https://drive.google.com/file/d/1vAbU_4aBjnolVuzrwmVg0dCvGbCH_EG6/view?usp=sharing" TargetMode="External"/><Relationship Id="rId5314" Type="http://schemas.openxmlformats.org/officeDocument/2006/relationships/hyperlink" Target="https://drive.google.com/drive/folders/1MtshhDFQy_fTCm-Ne2ycOfDhuw9oZ5VZ?usp=sharing" TargetMode="External"/><Relationship Id="rId1924" Type="http://schemas.openxmlformats.org/officeDocument/2006/relationships/hyperlink" Target="https://www.issaquahwa.gov/1742/PFAS" TargetMode="External"/><Relationship Id="rId4330" Type="http://schemas.openxmlformats.org/officeDocument/2006/relationships/hyperlink" Target="https://floridadep.gov/waste/waste-cleanup/content/fire-training-facility-preliminary-site-assessments" TargetMode="External"/><Relationship Id="rId6088" Type="http://schemas.openxmlformats.org/officeDocument/2006/relationships/hyperlink" Target="https://dec.vermont.gov/sites/dec/files/documents/PFAS%20Sampling%20Report%207.10.18%20FINAL.pdf" TargetMode="External"/><Relationship Id="rId2698" Type="http://schemas.openxmlformats.org/officeDocument/2006/relationships/hyperlink" Target="https://geotracker.waterboards.ca.gov/map/pfas_map" TargetMode="External"/><Relationship Id="rId6155" Type="http://schemas.openxmlformats.org/officeDocument/2006/relationships/hyperlink" Target="https://nhdes.maps.arcgis.com/apps/View/index.html?appid=66770bef141c43a98a445c54a17720e2&amp;extent=-73.5743,42.5413,-69.6852,45.4509" TargetMode="External"/><Relationship Id="rId3749" Type="http://schemas.openxmlformats.org/officeDocument/2006/relationships/hyperlink" Target="https://www.postguam.com/news/local/higher-contamination-found-in-central-area/article_89d42048-9bc6-11e9-b400-27a4b953ee09.html" TargetMode="External"/><Relationship Id="rId5171" Type="http://schemas.openxmlformats.org/officeDocument/2006/relationships/hyperlink" Target="https://drive.google.com/drive/u/1/folders/1DWXhXwl1j4L5eKUdO88JdnrMTynHHza5" TargetMode="External"/><Relationship Id="rId6222" Type="http://schemas.openxmlformats.org/officeDocument/2006/relationships/hyperlink" Target="https://drive.google.com/drive/u/0/folders/1HVP-V2DsdVltNycRz9wmt1gdtBGKag96" TargetMode="External"/><Relationship Id="rId2765" Type="http://schemas.openxmlformats.org/officeDocument/2006/relationships/hyperlink" Target="https://drive.google.com/drive/u/0/folders/1RsSKYaEE8jqAw7pH05tDHRflkjUL3t5H" TargetMode="External"/><Relationship Id="rId3816" Type="http://schemas.openxmlformats.org/officeDocument/2006/relationships/hyperlink" Target="https://drive.google.com/drive/u/0/folders/1RsSKYaEE8jqAw7pH05tDHRflkjUL3t5H" TargetMode="External"/><Relationship Id="rId737" Type="http://schemas.openxmlformats.org/officeDocument/2006/relationships/hyperlink" Target="https://drive.google.com/drive/u/0/folders/1DWXhXwl1j4L5eKUdO88JdnrMTynHHza5" TargetMode="External"/><Relationship Id="rId1367" Type="http://schemas.openxmlformats.org/officeDocument/2006/relationships/hyperlink" Target="https://www.glwater.org/wp-content/uploads/2020/02/PFAS-Minimization-Program-Summary.pdf" TargetMode="External"/><Relationship Id="rId1781" Type="http://schemas.openxmlformats.org/officeDocument/2006/relationships/hyperlink" Target="https://dnrec.alpha.delaware.gov/waste-hazardous/remediation/pfas/" TargetMode="External"/><Relationship Id="rId2418" Type="http://schemas.openxmlformats.org/officeDocument/2006/relationships/hyperlink" Target="https://nhdes.maps.arcgis.com/apps/View/index.html?appid=66770bef141c43a98a445c54a17720e2&amp;extent=-73.5743,42.5413,-69.6852,45.4509" TargetMode="External"/><Relationship Id="rId2832" Type="http://schemas.openxmlformats.org/officeDocument/2006/relationships/hyperlink" Target="https://drive.google.com/drive/folders/1jJQ9yj0v4F-uS3q-WO91RAcoKlPt6Y1z" TargetMode="External"/><Relationship Id="rId5988" Type="http://schemas.openxmlformats.org/officeDocument/2006/relationships/hyperlink" Target="https://drive.google.com/drive/u/1/folders/1UjyEvFD3eL_81mvP4gEdkhogVwaOh09Z" TargetMode="External"/><Relationship Id="rId73" Type="http://schemas.openxmlformats.org/officeDocument/2006/relationships/hyperlink" Target="https://drive.google.com/drive/u/0/folders/1RsSKYaEE8jqAw7pH05tDHRflkjUL3t5H" TargetMode="External"/><Relationship Id="rId804" Type="http://schemas.openxmlformats.org/officeDocument/2006/relationships/hyperlink" Target="https://www4.des.state.nh.us/IISProxy/IISProxy.dll?ContentId=4853935" TargetMode="External"/><Relationship Id="rId1434" Type="http://schemas.openxmlformats.org/officeDocument/2006/relationships/hyperlink" Target="https://drive.google.com/drive/u/0/folders/1DWXhXwl1j4L5eKUdO88JdnrMTynHHza5" TargetMode="External"/><Relationship Id="rId1501" Type="http://schemas.openxmlformats.org/officeDocument/2006/relationships/hyperlink" Target="https://cumulis.epa.gov/supercpad/cursites/csitinfo.cfm?id=0101470" TargetMode="External"/><Relationship Id="rId4657" Type="http://schemas.openxmlformats.org/officeDocument/2006/relationships/hyperlink" Target="https://drive.google.com/drive/folders/1cf1oI3mhRWD27I1q5ewRi9eMplfd4SHZ" TargetMode="External"/><Relationship Id="rId5708" Type="http://schemas.openxmlformats.org/officeDocument/2006/relationships/hyperlink" Target="https://cdphe.colorado.gov/pfas" TargetMode="External"/><Relationship Id="rId3259" Type="http://schemas.openxmlformats.org/officeDocument/2006/relationships/hyperlink" Target="https://drive.google.com/drive/u/0/folders/1OswJn35FqcwpvX06nss26fmsMAD5c5SN" TargetMode="External"/><Relationship Id="rId594" Type="http://schemas.openxmlformats.org/officeDocument/2006/relationships/hyperlink" Target="https://cumulis.epa.gov/supercpad/SiteProfiles/index.cfm?fuseaction=second.docdata&amp;id=0100180" TargetMode="External"/><Relationship Id="rId2275" Type="http://schemas.openxmlformats.org/officeDocument/2006/relationships/hyperlink" Target="https://drive.google.com/drive/u/0/folders/1gDKREFeHRU4pssCSmKdbGuqHbM_rsH4W" TargetMode="External"/><Relationship Id="rId3326" Type="http://schemas.openxmlformats.org/officeDocument/2006/relationships/hyperlink" Target="https://www.pca.state.mn.us/waste/pfas-landfills" TargetMode="External"/><Relationship Id="rId3673" Type="http://schemas.openxmlformats.org/officeDocument/2006/relationships/hyperlink" Target="https://geotracker.waterboards.ca.gov/map/pfas_map" TargetMode="External"/><Relationship Id="rId4724" Type="http://schemas.openxmlformats.org/officeDocument/2006/relationships/hyperlink" Target="https://drive.google.com/drive/u/0/folders/17plxjlKifVsobob6FD4br3j241kSKcGK" TargetMode="External"/><Relationship Id="rId247" Type="http://schemas.openxmlformats.org/officeDocument/2006/relationships/hyperlink" Target="https://drive.google.com/drive/u/0/folders/1scj9AdIO8MKNFdDh8khZS_1G16-kvHcT" TargetMode="External"/><Relationship Id="rId3740" Type="http://schemas.openxmlformats.org/officeDocument/2006/relationships/hyperlink" Target="https://webapp.pca.state.mn.us/wimn/site/1459" TargetMode="External"/><Relationship Id="rId6896" Type="http://schemas.openxmlformats.org/officeDocument/2006/relationships/hyperlink" Target="https://drive.google.com/file/d/1GMlyOu26Wz3RfVZxb0ZmcSTEE-z4MLqg/view?usp=sharing" TargetMode="External"/><Relationship Id="rId661" Type="http://schemas.openxmlformats.org/officeDocument/2006/relationships/hyperlink" Target="https://denix.osd.mil/army-pfas/army-pfas-data/drinking-water-data/army-national-guard-bureau-data-26-april-2019/" TargetMode="External"/><Relationship Id="rId1291" Type="http://schemas.openxmlformats.org/officeDocument/2006/relationships/hyperlink" Target="https://drive.google.com/drive/u/1/folders/1gzW7FcQQelMoZUZ8VhdxW1RrTOgXt8vS?ths=true" TargetMode="External"/><Relationship Id="rId2342" Type="http://schemas.openxmlformats.org/officeDocument/2006/relationships/hyperlink" Target="https://www4.des.state.nh.us/IISProxy/IISProxy.dll?ContentId=4851642" TargetMode="External"/><Relationship Id="rId5498" Type="http://schemas.openxmlformats.org/officeDocument/2006/relationships/hyperlink" Target="https://drive.google.com/drive/u/0/folders/1lGp9mNF1VW52zcJOUD9x-wZO9oAb_opR" TargetMode="External"/><Relationship Id="rId6549" Type="http://schemas.openxmlformats.org/officeDocument/2006/relationships/hyperlink" Target="https://www.glwater.org/wp-content/uploads/2020/02/PFAS-Minimization-Program-Summary.pdf" TargetMode="External"/><Relationship Id="rId6963" Type="http://schemas.openxmlformats.org/officeDocument/2006/relationships/hyperlink" Target="https://www.michigan.gov/pfasresponse/0,9038,7-365-86511_82704_83030---,00.html" TargetMode="External"/><Relationship Id="rId314" Type="http://schemas.openxmlformats.org/officeDocument/2006/relationships/hyperlink" Target="https://www4.des.state.nh.us/DESOneStop/PRSDetail.aspx?ID=0000001&amp;Type=PRS" TargetMode="External"/><Relationship Id="rId5565" Type="http://schemas.openxmlformats.org/officeDocument/2006/relationships/hyperlink" Target="https://cumulis.epa.gov/supercpad/SiteProfiles/index.cfm?fuseaction=second.docdata&amp;id=0300894" TargetMode="External"/><Relationship Id="rId6616" Type="http://schemas.openxmlformats.org/officeDocument/2006/relationships/hyperlink" Target="https://drive.google.com/drive/u/1/folders/1Pms7FL2HqHNWHQ0nmFgIEcktFHXjhbny" TargetMode="External"/><Relationship Id="rId1011" Type="http://schemas.openxmlformats.org/officeDocument/2006/relationships/hyperlink" Target="https://drive.google.com/drive/u/0/folders/16wcUtUvhsHTN3vdR5Bpj1JifarC__bGx" TargetMode="External"/><Relationship Id="rId4167" Type="http://schemas.openxmlformats.org/officeDocument/2006/relationships/hyperlink" Target="https://partner-mco-archive.s3.amazonaws.com/client_files/1524589484.pdf" TargetMode="External"/><Relationship Id="rId4581" Type="http://schemas.openxmlformats.org/officeDocument/2006/relationships/hyperlink" Target="https://www.nasa.gov/feature/background-latest-information-on-pfas-at-nasa-wallops/" TargetMode="External"/><Relationship Id="rId5218" Type="http://schemas.openxmlformats.org/officeDocument/2006/relationships/hyperlink" Target="https://geotracker.waterboards.ca.gov/map/pfas_map" TargetMode="External"/><Relationship Id="rId5632" Type="http://schemas.openxmlformats.org/officeDocument/2006/relationships/hyperlink" Target="https://drive.google.com/drive/folders/1jJQ9yj0v4F-uS3q-WO91RAcoKlPt6Y1z" TargetMode="External"/><Relationship Id="rId3183" Type="http://schemas.openxmlformats.org/officeDocument/2006/relationships/hyperlink" Target="https://www1.maine.gov/dep/spills/topics/pfas/index.html" TargetMode="External"/><Relationship Id="rId4234" Type="http://schemas.openxmlformats.org/officeDocument/2006/relationships/hyperlink" Target="https://geotracker.waterboards.ca.gov/profile_report?global_id=L10006664190" TargetMode="External"/><Relationship Id="rId1828" Type="http://schemas.openxmlformats.org/officeDocument/2006/relationships/hyperlink" Target="https://geotracker.waterboards.ca.gov/map/pfas_map" TargetMode="External"/><Relationship Id="rId3250" Type="http://schemas.openxmlformats.org/officeDocument/2006/relationships/hyperlink" Target="https://dec.alaska.gov/Applications/SPAR/PublicMVC/CSP/SiteReport/1448" TargetMode="External"/><Relationship Id="rId171" Type="http://schemas.openxmlformats.org/officeDocument/2006/relationships/hyperlink" Target="https://drive.google.com/drive/u/0/folders/1RsSKYaEE8jqAw7pH05tDHRflkjUL3t5H" TargetMode="External"/><Relationship Id="rId4301" Type="http://schemas.openxmlformats.org/officeDocument/2006/relationships/hyperlink" Target="https://www4.des.state.nh.us/nh-pfas-investigation/wp-content/uploads/tables-pdf.pdf" TargetMode="External"/><Relationship Id="rId6059" Type="http://schemas.openxmlformats.org/officeDocument/2006/relationships/hyperlink" Target="https://drive.google.com/drive/u/1/folders/1bA0fTxac0RU2njTEx5JIcAWqZpYygC9D" TargetMode="External"/><Relationship Id="rId6473" Type="http://schemas.openxmlformats.org/officeDocument/2006/relationships/hyperlink" Target="http://afcec.publicadmin-record.us.af.mil/" TargetMode="External"/><Relationship Id="rId988" Type="http://schemas.openxmlformats.org/officeDocument/2006/relationships/hyperlink" Target="https://drive.google.com/drive/u/0/folders/1lGp9mNF1VW52zcJOUD9x-wZO9oAb_opR" TargetMode="External"/><Relationship Id="rId2669" Type="http://schemas.openxmlformats.org/officeDocument/2006/relationships/hyperlink" Target="https://drive.google.com/drive/u/1/folders/1bA0fTxac0RU2njTEx5JIcAWqZpYygC9D" TargetMode="External"/><Relationship Id="rId5075" Type="http://schemas.openxmlformats.org/officeDocument/2006/relationships/hyperlink" Target="https://drive.google.com/drive/u/0/folders/1WNayw17xtBVLVyG-IvQL7EMIWnlzh5TZ" TargetMode="External"/><Relationship Id="rId6126" Type="http://schemas.openxmlformats.org/officeDocument/2006/relationships/hyperlink" Target="https://nhdes.maps.arcgis.com/apps/View/index.html?appid=66770bef141c43a98a445c54a17720e2&amp;extent=-73.5743,42.5413,-69.6852,45.4509" TargetMode="External"/><Relationship Id="rId6540" Type="http://schemas.openxmlformats.org/officeDocument/2006/relationships/hyperlink" Target="https://www.glwater.org/wp-content/uploads/2020/02/PFAS-Minimization-Program-Summary.pdf" TargetMode="External"/><Relationship Id="rId1685" Type="http://schemas.openxmlformats.org/officeDocument/2006/relationships/hyperlink" Target="https://drive.google.com/drive/u/1/folders/1Pms7FL2HqHNWHQ0nmFgIEcktFHXjhbny" TargetMode="External"/><Relationship Id="rId2736" Type="http://schemas.openxmlformats.org/officeDocument/2006/relationships/hyperlink" Target="https://www4.des.state.nh.us/DESOneStop/PRSDetail.aspx?ID=0002683&amp;Type=PRS" TargetMode="External"/><Relationship Id="rId4091" Type="http://schemas.openxmlformats.org/officeDocument/2006/relationships/hyperlink" Target="https://drive.google.com/drive/u/0/folders/1ssyprXW3oBcyVd8jE62jEwWQELBifMhu" TargetMode="External"/><Relationship Id="rId5142" Type="http://schemas.openxmlformats.org/officeDocument/2006/relationships/hyperlink" Target="https://www.michigan.gov/pfasresponse/0,9038,7-365-86511_82704_97100---,00.html" TargetMode="External"/><Relationship Id="rId708" Type="http://schemas.openxmlformats.org/officeDocument/2006/relationships/hyperlink" Target="https://denix.osd.mil/army-pfas/army-pfas-data/drinking-water-data/army-national-guard-bureau-data-26-april-2019/" TargetMode="External"/><Relationship Id="rId1338" Type="http://schemas.openxmlformats.org/officeDocument/2006/relationships/hyperlink" Target="https://dnr.wi.gov/botw/GetActivityDetail.do?dsn=588115&amp;siteId=3765100&amp;crumb=1" TargetMode="External"/><Relationship Id="rId1405" Type="http://schemas.openxmlformats.org/officeDocument/2006/relationships/hyperlink" Target="https://www4.des.state.nh.us/IISProxy/IISProxy.dll?ContentId=4844952" TargetMode="External"/><Relationship Id="rId1752" Type="http://schemas.openxmlformats.org/officeDocument/2006/relationships/hyperlink" Target="https://drive.google.com/drive/u/1/folders/1Pms7FL2HqHNWHQ0nmFgIEcktFHXjhbny" TargetMode="External"/><Relationship Id="rId2803" Type="http://schemas.openxmlformats.org/officeDocument/2006/relationships/hyperlink" Target="https://drive.google.com/drive/u/0/folders/1RsSKYaEE8jqAw7pH05tDHRflkjUL3t5H" TargetMode="External"/><Relationship Id="rId5959" Type="http://schemas.openxmlformats.org/officeDocument/2006/relationships/hyperlink" Target="https://www.thegleaner.com/story/news/local/2021/11/09/pfas-pollution-henderson-kentucky-louisville-public-radio/6347013001/" TargetMode="External"/><Relationship Id="rId44" Type="http://schemas.openxmlformats.org/officeDocument/2006/relationships/hyperlink" Target="https://drive.google.com/drive/u/0/folders/1dL-GBh-261cIobRVtQCsEImUwzXIWFnF" TargetMode="External"/><Relationship Id="rId4975" Type="http://schemas.openxmlformats.org/officeDocument/2006/relationships/hyperlink" Target="https://www.pca.state.mn.us/waste/pfas-landfills" TargetMode="External"/><Relationship Id="rId498" Type="http://schemas.openxmlformats.org/officeDocument/2006/relationships/hyperlink" Target="https://drive.google.com/drive/u/0/folders/1DWXhXwl1j4L5eKUdO88JdnrMTynHHza5" TargetMode="External"/><Relationship Id="rId2179" Type="http://schemas.openxmlformats.org/officeDocument/2006/relationships/hyperlink" Target="https://www4.des.state.nh.us/DESOneStop/PRSDetail.aspx?ID=0000500&amp;Type=PRS" TargetMode="External"/><Relationship Id="rId3577" Type="http://schemas.openxmlformats.org/officeDocument/2006/relationships/hyperlink" Target="https://drive.google.com/drive/u/0/folders/1KptuMzrGi8DIxafGkFGiouAzpVal-S4R" TargetMode="External"/><Relationship Id="rId3991" Type="http://schemas.openxmlformats.org/officeDocument/2006/relationships/hyperlink" Target="https://documents.geotracker.waterboards.ca.gov/esi/uploads/geo_report/4152613759/T10000012773.PDF" TargetMode="External"/><Relationship Id="rId4628" Type="http://schemas.openxmlformats.org/officeDocument/2006/relationships/hyperlink" Target="https://www.cnic.navy.mil/content/dam/cnic/cnrma/pdfs/Environmental/Drinking_Water_and_Testing_Information/General_Information_and_Facts/CO_letter_NFE_Personnel.pdf" TargetMode="External"/><Relationship Id="rId2593" Type="http://schemas.openxmlformats.org/officeDocument/2006/relationships/hyperlink" Target="https://www4.des.state.nh.us/nh-pfas-investigation/wp-content/uploads/tables-pdf.pdf" TargetMode="External"/><Relationship Id="rId3644" Type="http://schemas.openxmlformats.org/officeDocument/2006/relationships/hyperlink" Target="https://www4.des.state.nh.us/DESOneStop/PRSDetail.aspx?ID=0000043&amp;Type=PRS" TargetMode="External"/><Relationship Id="rId6050" Type="http://schemas.openxmlformats.org/officeDocument/2006/relationships/hyperlink" Target="https://geotracker.waterboards.ca.gov/map/pfas_map" TargetMode="External"/><Relationship Id="rId565" Type="http://schemas.openxmlformats.org/officeDocument/2006/relationships/hyperlink" Target="https://www4.des.state.nh.us/IISProxy/IISProxy.dll?ContentId=4747882" TargetMode="External"/><Relationship Id="rId1195" Type="http://schemas.openxmlformats.org/officeDocument/2006/relationships/hyperlink" Target="https://drive.google.com/drive/u/0/folders/1RsSKYaEE8jqAw7pH05tDHRflkjUL3t5H" TargetMode="External"/><Relationship Id="rId2246" Type="http://schemas.openxmlformats.org/officeDocument/2006/relationships/hyperlink" Target="https://drive.google.com/drive/u/1/folders/1Pms7FL2HqHNWHQ0nmFgIEcktFHXjhbny" TargetMode="External"/><Relationship Id="rId2660" Type="http://schemas.openxmlformats.org/officeDocument/2006/relationships/hyperlink" Target="https://dnr.mo.gov/waste-recycling/sites-regulated-facilities/federal/fort-leonard-wood-army-training-center" TargetMode="External"/><Relationship Id="rId3711" Type="http://schemas.openxmlformats.org/officeDocument/2006/relationships/hyperlink" Target="https://drive.google.com/drive/u/1/folders/1kFGQ8Liwjlo5r2hiPfm5Z6Dvb6I4jPZn" TargetMode="External"/><Relationship Id="rId6867" Type="http://schemas.openxmlformats.org/officeDocument/2006/relationships/hyperlink" Target="https://drive.google.com/drive/u/1/folders/10pEAqgpzTlpn8l0Ox2s3rYF-p0bWh_kO" TargetMode="External"/><Relationship Id="rId218" Type="http://schemas.openxmlformats.org/officeDocument/2006/relationships/hyperlink" Target="https://www.michigan.gov/pfasresponse/" TargetMode="External"/><Relationship Id="rId632" Type="http://schemas.openxmlformats.org/officeDocument/2006/relationships/hyperlink" Target="https://drive.google.com/drive/u/0/folders/1Ndpu9Udqst42msNuaNP2HTLEESuDj9DC" TargetMode="External"/><Relationship Id="rId1262" Type="http://schemas.openxmlformats.org/officeDocument/2006/relationships/hyperlink" Target="https://www.postguam.com/news/local/higher-contamination-found-in-central-area/article_89d42048-9bc6-11e9-b400-27a4b953ee09.html" TargetMode="External"/><Relationship Id="rId2313" Type="http://schemas.openxmlformats.org/officeDocument/2006/relationships/hyperlink" Target="https://www4.des.state.nh.us/DESOneStop/PRSDetail.aspx?ID=0037800&amp;Type=PRS" TargetMode="External"/><Relationship Id="rId5469" Type="http://schemas.openxmlformats.org/officeDocument/2006/relationships/hyperlink" Target="https://www.michigan.gov/pfasresponse/0,9038,7-365-86511_95645-473485--,00.html" TargetMode="External"/><Relationship Id="rId4485" Type="http://schemas.openxmlformats.org/officeDocument/2006/relationships/hyperlink" Target="https://drive.google.com/file/d/1ltcmw9FRFwcco-Tm272Qw61uRCHl9XDD/view?usp=sharing" TargetMode="External"/><Relationship Id="rId5536" Type="http://schemas.openxmlformats.org/officeDocument/2006/relationships/hyperlink" Target="https://www.michigan.gov/pfasresponse/0,9038,7-365-86511_82704-499529--,00.html" TargetMode="External"/><Relationship Id="rId5883" Type="http://schemas.openxmlformats.org/officeDocument/2006/relationships/hyperlink" Target="https://drive.google.com/drive/u/1/folders/1DWXhXwl1j4L5eKUdO88JdnrMTynHHza11" TargetMode="External"/><Relationship Id="rId6934" Type="http://schemas.openxmlformats.org/officeDocument/2006/relationships/hyperlink" Target="https://www.maine.gov/dep/spills/topics/pfas/" TargetMode="External"/><Relationship Id="rId3087" Type="http://schemas.openxmlformats.org/officeDocument/2006/relationships/hyperlink" Target="https://dec.vermont.gov/pfas" TargetMode="External"/><Relationship Id="rId4138" Type="http://schemas.openxmlformats.org/officeDocument/2006/relationships/hyperlink" Target="https://drive.google.com/drive/u/1/folders/1Pms7FL2HqHNWHQ0nmFgIEcktFHXjhbny" TargetMode="External"/><Relationship Id="rId5950" Type="http://schemas.openxmlformats.org/officeDocument/2006/relationships/hyperlink" Target="https://drive.google.com/drive/u/0/folders/1RsSKYaEE8jqAw7pH05tDHRflkjUL3t5H" TargetMode="External"/><Relationship Id="rId4552" Type="http://schemas.openxmlformats.org/officeDocument/2006/relationships/hyperlink" Target="https://geotracker.waterboards.ca.gov/map/pfas_map" TargetMode="External"/><Relationship Id="rId5603"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3154" Type="http://schemas.openxmlformats.org/officeDocument/2006/relationships/hyperlink" Target="https://dec.vermont.gov/sites/dec/files/documents/PFAS%20Sampling%20Report%207.10.18%20FINAL.pdf" TargetMode="External"/><Relationship Id="rId4205" Type="http://schemas.openxmlformats.org/officeDocument/2006/relationships/hyperlink" Target="https://www4.des.state.nh.us/DESOneStop/PRSDetail.aspx?ID=0002814&amp;Type=PRS" TargetMode="External"/><Relationship Id="rId2170" Type="http://schemas.openxmlformats.org/officeDocument/2006/relationships/hyperlink" Target="https://drive.google.com/file/d/1W73RfR5w_IyVLXhJArPYPKzf-8wUDwpq/view?usp=sharing" TargetMode="External"/><Relationship Id="rId3221" Type="http://schemas.openxmlformats.org/officeDocument/2006/relationships/hyperlink" Target="https://geotracker.waterboards.ca.gov/map/pfas_map" TargetMode="External"/><Relationship Id="rId6377" Type="http://schemas.openxmlformats.org/officeDocument/2006/relationships/hyperlink" Target="https://www4.des.state.nh.us/IISProxy/IISProxy.dll?ContentId=4754507" TargetMode="External"/><Relationship Id="rId6791" Type="http://schemas.openxmlformats.org/officeDocument/2006/relationships/hyperlink" Target="https://www.militarypoisons.org/uploads/1/0/3/6/10362012/pfas_in_st._inigoes_creek.pdf" TargetMode="External"/><Relationship Id="rId8" Type="http://schemas.openxmlformats.org/officeDocument/2006/relationships/hyperlink" Target="https://drive.google.com/file/d/10GKwHfZkM4AQjbUkSFvoa3KySchF49cs/view?usp=sharing" TargetMode="External"/><Relationship Id="rId142" Type="http://schemas.openxmlformats.org/officeDocument/2006/relationships/hyperlink" Target="https://www.maine.gov/dep/spills/topics/pfas/PFAS-current-results-06022020.pdf" TargetMode="External"/><Relationship Id="rId2987" Type="http://schemas.openxmlformats.org/officeDocument/2006/relationships/hyperlink" Target="https://www4.des.state.nh.us/nh-pfas-investigation/wp-content/uploads/tables-pdf.pdf" TargetMode="External"/><Relationship Id="rId5393" Type="http://schemas.openxmlformats.org/officeDocument/2006/relationships/hyperlink" Target="https://nhdes.maps.arcgis.com/apps/View/index.html?appid=66770bef141c43a98a445c54a17720e2&amp;extent=-73.5743,42.5413,-69.6852,45.4509" TargetMode="External"/><Relationship Id="rId6444" Type="http://schemas.openxmlformats.org/officeDocument/2006/relationships/hyperlink" Target="https://www4.des.state.nh.us/nh-pfas-investigation/wp-content/uploads/tables-pdf.pdf" TargetMode="External"/><Relationship Id="rId959" Type="http://schemas.openxmlformats.org/officeDocument/2006/relationships/hyperlink" Target="https://drive.google.com/drive/u/0/folders/1TF6Scr5XIvkS84-PU0RzRuuMuwDha6Af" TargetMode="External"/><Relationship Id="rId1589" Type="http://schemas.openxmlformats.org/officeDocument/2006/relationships/hyperlink" Target="https://www.pca.state.mn.us/waste/pfas-landfills" TargetMode="External"/><Relationship Id="rId5046" Type="http://schemas.openxmlformats.org/officeDocument/2006/relationships/hyperlink" Target="https://drive.google.com/file/d/1R14NohJNrvGlC78oKl-4W9VLnhwsifWL/view?usp=sharing" TargetMode="External"/><Relationship Id="rId5460" Type="http://schemas.openxmlformats.org/officeDocument/2006/relationships/hyperlink" Target="https://www.maine.gov/dep/spills/topics/pfas/PFAS-current-results-06022020.pdf" TargetMode="External"/><Relationship Id="rId6511" Type="http://schemas.openxmlformats.org/officeDocument/2006/relationships/hyperlink" Target="https://www4.des.state.nh.us/DESOneStop/PRSDetail.aspx?ID=0022331&amp;Type=PRS" TargetMode="External"/><Relationship Id="rId4062" Type="http://schemas.openxmlformats.org/officeDocument/2006/relationships/hyperlink" Target="https://www.maine.gov/dep/spills/topics/pfas/PFAS-current-results-06022020.pdf" TargetMode="External"/><Relationship Id="rId5113" Type="http://schemas.openxmlformats.org/officeDocument/2006/relationships/hyperlink" Target="https://drive.google.com/drive/u/1/folders/1DWXhXwl1j4L5eKUdO88JdnrMTynHHza7" TargetMode="External"/><Relationship Id="rId1656" Type="http://schemas.openxmlformats.org/officeDocument/2006/relationships/hyperlink" Target="https://www4.des.state.nh.us/IISProxy/IISProxy.dll?ContentId=4755438" TargetMode="External"/><Relationship Id="rId2707" Type="http://schemas.openxmlformats.org/officeDocument/2006/relationships/hyperlink" Target="https://drive.google.com/drive/u/0/folders/1RsSKYaEE8jqAw7pH05tDHRflkjUL3t5H" TargetMode="External"/><Relationship Id="rId1309" Type="http://schemas.openxmlformats.org/officeDocument/2006/relationships/hyperlink" Target="https://drive.google.com/drive/u/0/folders/1DWXhXwl1j4L5eKUdO88JdnrMTynHHza5" TargetMode="External"/><Relationship Id="rId1723" Type="http://schemas.openxmlformats.org/officeDocument/2006/relationships/hyperlink" Target="https://drive.google.com/file/d/1tCcynjyVbxACqzjjHhuhY7KSeAKZ1V7r/view?usp=sharing" TargetMode="External"/><Relationship Id="rId4879" Type="http://schemas.openxmlformats.org/officeDocument/2006/relationships/hyperlink" Target="https://www.dec.ny.gov/data/DecDocs/932106/Report.RCRA.932106.2019-01-10.Final_Site_Inspection_Report_AFFF_at_NFARS.pdf" TargetMode="External"/><Relationship Id="rId15" Type="http://schemas.openxmlformats.org/officeDocument/2006/relationships/hyperlink" Target="https://drive.google.com/drive/u/1/folders/1Pms7FL2HqHNWHQ0nmFgIEcktFHXjhbny" TargetMode="External"/><Relationship Id="rId3895" Type="http://schemas.openxmlformats.org/officeDocument/2006/relationships/hyperlink" Target="https://www.colorado.gov/pacific/cdphe/PFCs/2020-Sampling-Project" TargetMode="External"/><Relationship Id="rId4946" Type="http://schemas.openxmlformats.org/officeDocument/2006/relationships/hyperlink" Target="https://denix.osd.mil/army-pfas/army-pfas-data/drinking-water-data/army-national-guard-bureau-data-26-april-2019/" TargetMode="External"/><Relationship Id="rId2497" Type="http://schemas.openxmlformats.org/officeDocument/2006/relationships/hyperlink" Target="https://drive.google.com/drive/u/0/folders/1tGD4XDdCknASGGhsuIsQt7Cno7k7ijdc" TargetMode="External"/><Relationship Id="rId3548" Type="http://schemas.openxmlformats.org/officeDocument/2006/relationships/hyperlink" Target="https://www.pca.state.mn.us/waste/pfas-landfills" TargetMode="External"/><Relationship Id="rId7005" Type="http://schemas.openxmlformats.org/officeDocument/2006/relationships/hyperlink" Target="https://drive.google.com/drive/u/1/folders/1B1GKEK70wuJTnQTBbpJQJcs4KD3cK5Hu" TargetMode="External"/><Relationship Id="rId469" Type="http://schemas.openxmlformats.org/officeDocument/2006/relationships/hyperlink" Target="https://drive.google.com/drive/u/1/folders/1C_9_Ert2cgqBNMmV3YII3HiHy6Ht8wdh" TargetMode="External"/><Relationship Id="rId883" Type="http://schemas.openxmlformats.org/officeDocument/2006/relationships/hyperlink" Target="https://geotracker.waterboards.ca.gov/map/pfas_map" TargetMode="External"/><Relationship Id="rId1099" Type="http://schemas.openxmlformats.org/officeDocument/2006/relationships/hyperlink" Target="https://drive.google.com/drive/u/0/folders/1DWXhXwl1j4L5eKUdO88JdnrMTynHHza5" TargetMode="External"/><Relationship Id="rId2564" Type="http://schemas.openxmlformats.org/officeDocument/2006/relationships/hyperlink" Target="https://drive.google.com/drive/u/1/folders/1RsSKYaEE8jqAw7pH05tDHRflkjUL3t5H" TargetMode="External"/><Relationship Id="rId3615" Type="http://schemas.openxmlformats.org/officeDocument/2006/relationships/hyperlink" Target="https://www.michigan.gov/pfasresponse/0,9038,7-365-86511_95645-553176--,00.html" TargetMode="External"/><Relationship Id="rId3962" Type="http://schemas.openxmlformats.org/officeDocument/2006/relationships/hyperlink" Target="https://www4.des.state.nh.us/IISProxy/IISProxy.dll?ContentId=4834168" TargetMode="External"/><Relationship Id="rId6021" Type="http://schemas.openxmlformats.org/officeDocument/2006/relationships/hyperlink" Target="https://geotracker.waterboards.ca.gov/map/pfas_map" TargetMode="External"/><Relationship Id="rId536" Type="http://schemas.openxmlformats.org/officeDocument/2006/relationships/hyperlink" Target="https://drive.google.com/drive/u/1/folders/1J7aB4ldUY7QhsHA69b0FJZ9NP1UrQgOb" TargetMode="External"/><Relationship Id="rId1166" Type="http://schemas.openxmlformats.org/officeDocument/2006/relationships/hyperlink" Target="https://www2.illinois.gov/epa/topics/water-quality/pfas/Pages/default.aspx" TargetMode="External"/><Relationship Id="rId2217" Type="http://schemas.openxmlformats.org/officeDocument/2006/relationships/hyperlink" Target="https://drive.google.com/drive/u/0/folders/1JHapkdyZrRziZCfTAWAX-nxDpQ_WEWlp" TargetMode="External"/><Relationship Id="rId950" Type="http://schemas.openxmlformats.org/officeDocument/2006/relationships/hyperlink" Target="https://geotracker.waterboards.ca.gov/map/pfas_map" TargetMode="External"/><Relationship Id="rId1580" Type="http://schemas.openxmlformats.org/officeDocument/2006/relationships/hyperlink" Target="https://ar.afcec-cloud.af.mil/Search.aspx" TargetMode="External"/><Relationship Id="rId2631"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4389" Type="http://schemas.openxmlformats.org/officeDocument/2006/relationships/hyperlink" Target="https://www.michigan.gov/pfasresponse/investigations/sites-aoi/bay-county/middleground-landfill" TargetMode="External"/><Relationship Id="rId5787" Type="http://schemas.openxmlformats.org/officeDocument/2006/relationships/hyperlink" Target="https://drive.google.com/drive/u/0/folders/1RsSKYaEE8jqAw7pH05tDHRflkjUL3t5H" TargetMode="External"/><Relationship Id="rId6838" Type="http://schemas.openxmlformats.org/officeDocument/2006/relationships/hyperlink" Target="https://www.maine.gov/dep/spills/topics/pfas/PFAS-current-results-06022020.pdf" TargetMode="External"/><Relationship Id="rId603" Type="http://schemas.openxmlformats.org/officeDocument/2006/relationships/hyperlink" Target="https://drive.google.com/file/d/1GxtlDGkcSsmQnfw2bfNQ9vXIJZgFsgWO/view?usp=sharing" TargetMode="External"/><Relationship Id="rId1233" Type="http://schemas.openxmlformats.org/officeDocument/2006/relationships/hyperlink" Target="https://www.des.nh.gov/media/pr/2017/20170609-windham-pfcs.htm" TargetMode="External"/><Relationship Id="rId5854" Type="http://schemas.openxmlformats.org/officeDocument/2006/relationships/hyperlink" Target="https://www4.des.state.nh.us/IISProxy/IISProxy.dll?ContentId=4817021" TargetMode="External"/><Relationship Id="rId6905" Type="http://schemas.openxmlformats.org/officeDocument/2006/relationships/hyperlink" Target="https://drive.google.com/drive/u/0/folders/1Cc4jfYrfyQ67tITU-7SCEzrp99qfZOH0" TargetMode="External"/><Relationship Id="rId1300" Type="http://schemas.openxmlformats.org/officeDocument/2006/relationships/hyperlink" Target="https://drive.google.com/file/d/1jHsyyQZF8xh5abgvsKLtUHD67t6ngu6l/view?usp=sharing" TargetMode="External"/><Relationship Id="rId4456" Type="http://schemas.openxmlformats.org/officeDocument/2006/relationships/hyperlink" Target="https://floridadep.gov/waste/waste-cleanup/content/monroe-county-training-academy" TargetMode="External"/><Relationship Id="rId4870" Type="http://schemas.openxmlformats.org/officeDocument/2006/relationships/hyperlink" Target="https://www4.des.state.nh.us/nh-pfas-investigation/wp-content/uploads/tables-pdf.pdf" TargetMode="External"/><Relationship Id="rId5507" Type="http://schemas.openxmlformats.org/officeDocument/2006/relationships/hyperlink" Target="https://www.143aw.ang.af.mil/About-Us/Environmental/" TargetMode="External"/><Relationship Id="rId5921" Type="http://schemas.openxmlformats.org/officeDocument/2006/relationships/hyperlink" Target="https://ar.afcec-cloud.af.mil/Search.aspx" TargetMode="External"/><Relationship Id="rId3058" Type="http://schemas.openxmlformats.org/officeDocument/2006/relationships/hyperlink" Target="https://drive.google.com/file/d/1sx2Wg2-QhadNHSDPxEXFs_oOnbvaz46H/view?usp=sharing" TargetMode="External"/><Relationship Id="rId3472" Type="http://schemas.openxmlformats.org/officeDocument/2006/relationships/hyperlink" Target="https://ar.afcec-cloud.af.mil/Search.aspx" TargetMode="External"/><Relationship Id="rId4109" Type="http://schemas.openxmlformats.org/officeDocument/2006/relationships/hyperlink" Target="https://drive.google.com/file/d/1zRG1AHI2ipeFJA29RctnEzwW8-RyQyh7/view?usp=sharing" TargetMode="External"/><Relationship Id="rId4523" Type="http://schemas.openxmlformats.org/officeDocument/2006/relationships/hyperlink" Target="https://www.michigan.gov/pfasresponse/0,9038,7-365-86511_82704-489608--,00.html" TargetMode="External"/><Relationship Id="rId393" Type="http://schemas.openxmlformats.org/officeDocument/2006/relationships/hyperlink" Target="https://drive.google.com/drive/u/0/folders/1DWXhXwl1j4L5eKUdO88JdnrMTynHHza5" TargetMode="External"/><Relationship Id="rId2074" Type="http://schemas.openxmlformats.org/officeDocument/2006/relationships/hyperlink" Target="https://www4.des.state.nh.us/nh-pfas-investigation/wp-content/uploads/tables-pdf.pdf" TargetMode="External"/><Relationship Id="rId3125" Type="http://schemas.openxmlformats.org/officeDocument/2006/relationships/hyperlink" Target="https://www4.des.state.nh.us/IISProxy/IISProxy.dll?ContentId=4755452" TargetMode="External"/><Relationship Id="rId6695" Type="http://schemas.openxmlformats.org/officeDocument/2006/relationships/hyperlink" Target="https://drive.google.com/drive/u/0/folders/1rM4LYZDz9_iJvk7awlt7mBnH8XYwBbxR" TargetMode="External"/><Relationship Id="rId460" Type="http://schemas.openxmlformats.org/officeDocument/2006/relationships/hyperlink" Target="https://www.maine.gov/dep/spills/topics/pfas/PFAS-current-results-10262020.pdf" TargetMode="External"/><Relationship Id="rId1090" Type="http://schemas.openxmlformats.org/officeDocument/2006/relationships/hyperlink" Target="https://drive.google.com/drive/u/0/folders/17vc5JX3Gvo92Bih-kg-GABnBbExIJhXg" TargetMode="External"/><Relationship Id="rId2141" Type="http://schemas.openxmlformats.org/officeDocument/2006/relationships/hyperlink" Target="https://drive.google.com/drive/u/0/folders/1RsSKYaEE8jqAw7pH05tDHRflkjUL3t5H" TargetMode="External"/><Relationship Id="rId5297" Type="http://schemas.openxmlformats.org/officeDocument/2006/relationships/hyperlink" Target="https://www.dec.ny.gov/chemical/108820.html" TargetMode="External"/><Relationship Id="rId6348" Type="http://schemas.openxmlformats.org/officeDocument/2006/relationships/hyperlink" Target="https://geotracker.waterboards.ca.gov/map/pfas_map" TargetMode="External"/><Relationship Id="rId113" Type="http://schemas.openxmlformats.org/officeDocument/2006/relationships/hyperlink" Target="https://www.lowellsun.com/2021/05/06/analysis-finds-multiple-areas-of-pfas-at-site-of-temporary-chelmsford-fire-station/" TargetMode="External"/><Relationship Id="rId6762" Type="http://schemas.openxmlformats.org/officeDocument/2006/relationships/hyperlink" Target="https://drive.google.com/drive/u/0/folders/1RsSKYaEE8jqAw7pH05tDHRflkjUL3t5H" TargetMode="External"/><Relationship Id="rId2958" Type="http://schemas.openxmlformats.org/officeDocument/2006/relationships/hyperlink" Target="https://drive.google.com/file/d/1GMlyOu26Wz3RfVZxb0ZmcSTEE-z4MLqg/view?usp=sharing" TargetMode="External"/><Relationship Id="rId5017" Type="http://schemas.openxmlformats.org/officeDocument/2006/relationships/hyperlink" Target="https://www.dec.ny.gov/cfmx/extapps/derexternal/haz/details.cfm?ProgNo=442008" TargetMode="External"/><Relationship Id="rId5364" Type="http://schemas.openxmlformats.org/officeDocument/2006/relationships/hyperlink" Target="https://drive.google.com/file/d/180-Opkrrsh4563DYKy_0d_x5CThTtuj4/view?usp=sharing" TargetMode="External"/><Relationship Id="rId6415" Type="http://schemas.openxmlformats.org/officeDocument/2006/relationships/hyperlink" Target="https://www.maine.gov/dep/spills/topics/pfas/" TargetMode="External"/><Relationship Id="rId1974" Type="http://schemas.openxmlformats.org/officeDocument/2006/relationships/hyperlink" Target="https://drive.google.com/drive/u/0/folders/1LpxTlKqi7W0TyhphKUsU2SufsFXHckZC" TargetMode="External"/><Relationship Id="rId4380" Type="http://schemas.openxmlformats.org/officeDocument/2006/relationships/hyperlink" Target="https://drive.google.com/file/d/1WAgr-Fw3MMaS6PHoIWjWy4vpkCD5Sb_O/view?usp=sharing" TargetMode="External"/><Relationship Id="rId5431" Type="http://schemas.openxmlformats.org/officeDocument/2006/relationships/hyperlink" Target="https://www4.des.state.nh.us/DESOneStop/PRSDetail.aspx?ID=0006322&amp;Type=PRS" TargetMode="External"/><Relationship Id="rId1627" Type="http://schemas.openxmlformats.org/officeDocument/2006/relationships/hyperlink" Target="https://www4.des.state.nh.us/nh-pfas-investigation/wp-content/uploads/tables-pdf.pdf" TargetMode="External"/><Relationship Id="rId4033" Type="http://schemas.openxmlformats.org/officeDocument/2006/relationships/hyperlink" Target="https://drive.google.com/file/d/12NIVrysNW74cbbM3JPHUmJ5NRGxLFO3O/view?usp=sharing" TargetMode="External"/><Relationship Id="rId3799" Type="http://schemas.openxmlformats.org/officeDocument/2006/relationships/hyperlink" Target="https://drive.google.com/drive/u/1/folders/16w8J06qq22Dr_EQVgt665ZVWlQjhv6ez" TargetMode="External"/><Relationship Id="rId4100" Type="http://schemas.openxmlformats.org/officeDocument/2006/relationships/hyperlink" Target="https://www4.des.state.nh.us/nh-pfas-investigation/wp-content/uploads/tables-pdf.pdf" TargetMode="External"/><Relationship Id="rId6272" Type="http://schemas.openxmlformats.org/officeDocument/2006/relationships/hyperlink" Target="https://www.suncor.com/en-ca/about-us/refining/commerce-city-refinery/safety-and-environment-information" TargetMode="External"/><Relationship Id="rId3866" Type="http://schemas.openxmlformats.org/officeDocument/2006/relationships/hyperlink" Target="https://www.michigan.gov/pfasresponse/0,9038,7-365-86511_95645-499528--,00.html" TargetMode="External"/><Relationship Id="rId4917" Type="http://schemas.openxmlformats.org/officeDocument/2006/relationships/hyperlink" Target="https://www4.des.state.nh.us/nh-pfas-investigation/" TargetMode="External"/><Relationship Id="rId787" Type="http://schemas.openxmlformats.org/officeDocument/2006/relationships/hyperlink" Target="https://drive.google.com/drive/u/0/folders/16YvokKcmihXnebJUplPThGrXqlNiydP4" TargetMode="External"/><Relationship Id="rId2468" Type="http://schemas.openxmlformats.org/officeDocument/2006/relationships/hyperlink" Target="https://drive.google.com/drive/u/0/folders/1RsSKYaEE8jqAw7pH05tDHRflkjUL3t5H" TargetMode="External"/><Relationship Id="rId2882" Type="http://schemas.openxmlformats.org/officeDocument/2006/relationships/hyperlink" Target="https://dec.vermont.gov/sites/dec/files/documents/PFAS%20Sampling%20Report%207.10.18%20FINAL.pdf" TargetMode="External"/><Relationship Id="rId3519" Type="http://schemas.openxmlformats.org/officeDocument/2006/relationships/hyperlink" Target="https://drive.google.com/file/d/1BuzCAjjIB_HbC_nwJVG4qesFdgWypLTZ/view?usp=sharing" TargetMode="External"/><Relationship Id="rId3933" Type="http://schemas.openxmlformats.org/officeDocument/2006/relationships/hyperlink" Target="https://webapp.pca.state.mn.us/wimn/site/1202" TargetMode="External"/><Relationship Id="rId854" Type="http://schemas.openxmlformats.org/officeDocument/2006/relationships/hyperlink" Target="https://geotracker.waterboards.ca.gov/map/pfas_map" TargetMode="External"/><Relationship Id="rId1484" Type="http://schemas.openxmlformats.org/officeDocument/2006/relationships/hyperlink" Target="https://drive.google.com/drive/u/1/folders/1Pms7FL2HqHNWHQ0nmFgIEcktFHXjhbny" TargetMode="External"/><Relationship Id="rId2535" Type="http://schemas.openxmlformats.org/officeDocument/2006/relationships/hyperlink" Target="https://drive.google.com/drive/u/0/folders/1QZiaxrQ7XFVzjhJ669aKD00RdyDq96Xo" TargetMode="External"/><Relationship Id="rId507" Type="http://schemas.openxmlformats.org/officeDocument/2006/relationships/hyperlink" Target="https://drive.google.com/drive/u/0/folders/1DWXhXwl1j4L5eKUdO88JdnrMTynHHza5" TargetMode="External"/><Relationship Id="rId921" Type="http://schemas.openxmlformats.org/officeDocument/2006/relationships/hyperlink" Target="https://www4.des.state.nh.us/DESOneStop/PRSDetail.aspx?ID=0011395&amp;Type=PRS" TargetMode="External"/><Relationship Id="rId1137" Type="http://schemas.openxmlformats.org/officeDocument/2006/relationships/hyperlink" Target="https://drive.google.com/drive/u/0/folders/1A6o4FTnC1drWv54oLHsMSYzSCiWu2yR-" TargetMode="External"/><Relationship Id="rId1551" Type="http://schemas.openxmlformats.org/officeDocument/2006/relationships/hyperlink" Target="https://www4.des.state.nh.us/IISProxy/IISProxy.dll?ContentId=4850150" TargetMode="External"/><Relationship Id="rId2602" Type="http://schemas.openxmlformats.org/officeDocument/2006/relationships/hyperlink" Target="https://www4.des.state.nh.us/DESOneStop/PRSDetail.aspx?ID=0000903&amp;Type=PRS" TargetMode="External"/><Relationship Id="rId5758" Type="http://schemas.openxmlformats.org/officeDocument/2006/relationships/hyperlink" Target="https://drive.google.com/drive/u/0/folders/1RsSKYaEE8jqAw7pH05tDHRflkjUL3t5H" TargetMode="External"/><Relationship Id="rId6809" Type="http://schemas.openxmlformats.org/officeDocument/2006/relationships/hyperlink" Target="https://denix.osd.mil/army-pfas/army-pfas-data/drinking-water-data/army-national-guard-bureau-data-26-april-2019/" TargetMode="External"/><Relationship Id="rId1204" Type="http://schemas.openxmlformats.org/officeDocument/2006/relationships/hyperlink" Target="https://drive.google.com/drive/u/1/folders/1OBmf0wIja4CGP-M5ox8Jq2bdHNla8fka" TargetMode="External"/><Relationship Id="rId4774" Type="http://schemas.openxmlformats.org/officeDocument/2006/relationships/hyperlink" Target="https://partner-mco-archive.s3.amazonaws.com/client_files/1524589484.pdf" TargetMode="External"/><Relationship Id="rId5825" Type="http://schemas.openxmlformats.org/officeDocument/2006/relationships/hyperlink" Target="https://geotracker.waterboards.ca.gov/profile_report?global_id=T10000012787&amp;mytab=esidata" TargetMode="External"/><Relationship Id="rId3376" Type="http://schemas.openxmlformats.org/officeDocument/2006/relationships/hyperlink" Target="https://ar.afcec-cloud.af.mil/Search.aspx" TargetMode="External"/><Relationship Id="rId4427" Type="http://schemas.openxmlformats.org/officeDocument/2006/relationships/hyperlink" Target="https://ar.afcec-cloud.af.mil/Search.aspx" TargetMode="External"/><Relationship Id="rId297" Type="http://schemas.openxmlformats.org/officeDocument/2006/relationships/hyperlink" Target="https://www.michigan.gov/pfasresponse/0,9038,7-365-86513_96296-525356--,00.html" TargetMode="External"/><Relationship Id="rId2392" Type="http://schemas.openxmlformats.org/officeDocument/2006/relationships/hyperlink" Target="https://drive.google.com/drive/u/0/folders/1RsSKYaEE8jqAw7pH05tDHRflkjUL3t5H" TargetMode="External"/><Relationship Id="rId3029" Type="http://schemas.openxmlformats.org/officeDocument/2006/relationships/hyperlink" Target="https://www.glwater.org/wp-content/uploads/2020/02/PFAS-Minimization-Program-Summary.pdf" TargetMode="External"/><Relationship Id="rId379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4841" Type="http://schemas.openxmlformats.org/officeDocument/2006/relationships/hyperlink" Target="https://www4.des.state.nh.us/nh-pfas-investigation/wp-content/uploads/tables-pdf.pdf" TargetMode="External"/><Relationship Id="rId6599" Type="http://schemas.openxmlformats.org/officeDocument/2006/relationships/hyperlink" Target="https://www.maine.gov/dep/spills/topics/pfas/PFAS-current-results-06022020.pdf" TargetMode="External"/><Relationship Id="rId364" Type="http://schemas.openxmlformats.org/officeDocument/2006/relationships/hyperlink" Target="https://nhdes.maps.arcgis.com/apps/View/index.html?appid=66770bef141c43a98a445c54a17720e2&amp;extent=-73.5743,42.5413,-69.6852,45.4509" TargetMode="External"/><Relationship Id="rId2045" Type="http://schemas.openxmlformats.org/officeDocument/2006/relationships/hyperlink" Target="https://drive.google.com/drive/u/0/folders/1RsSKYaEE8jqAw7pH05tDHRflkjUL3t5H" TargetMode="External"/><Relationship Id="rId3443" Type="http://schemas.openxmlformats.org/officeDocument/2006/relationships/hyperlink" Target="https://www.pca.state.mn.us/waste/pfas-landfills" TargetMode="External"/><Relationship Id="rId3510" Type="http://schemas.openxmlformats.org/officeDocument/2006/relationships/hyperlink" Target="https://prodenv.dep.state.fl.us/DepNexus/public/electronic-documents/ERIC_4671/facility!search" TargetMode="External"/><Relationship Id="rId6666" Type="http://schemas.openxmlformats.org/officeDocument/2006/relationships/hyperlink" Target="https://webapp.pca.state.mn.us/wimn/site/1802" TargetMode="External"/><Relationship Id="rId431" Type="http://schemas.openxmlformats.org/officeDocument/2006/relationships/hyperlink" Target="https://www.michigan.gov/pfasresponse/0,9038,7-365-86511_95645-499524--,00.html" TargetMode="External"/><Relationship Id="rId1061" Type="http://schemas.openxmlformats.org/officeDocument/2006/relationships/hyperlink" Target="https://drive.google.com/drive/u/1/folders/1bA0fTxac0RU2njTEx5JIcAWqZpYygC9D" TargetMode="External"/><Relationship Id="rId2112" Type="http://schemas.openxmlformats.org/officeDocument/2006/relationships/hyperlink" Target="https://drive.google.com/file/d/1tdL2wkvJscpluhxwjIvuqkovB9bt4hiV/view?usp=sharing" TargetMode="External"/><Relationship Id="rId5268" Type="http://schemas.openxmlformats.org/officeDocument/2006/relationships/hyperlink" Target="https://drive.google.com/drive/u/0/folders/1DWXhXwl1j4L5eKUdO88JdnrMTynHHza5" TargetMode="External"/><Relationship Id="rId5682" Type="http://schemas.openxmlformats.org/officeDocument/2006/relationships/hyperlink" Target="https://www4.des.state.nh.us/nh-pfas-investigation/wp-content/uploads/tables-pdf.pdf" TargetMode="External"/><Relationship Id="rId6319" Type="http://schemas.openxmlformats.org/officeDocument/2006/relationships/hyperlink" Target="https://geotracker.waterboards.ca.gov/profile_report?global_id=L10005252570" TargetMode="External"/><Relationship Id="rId6733" Type="http://schemas.openxmlformats.org/officeDocument/2006/relationships/hyperlink" Target="https://www.michigan.gov/pfasresponse/0,9038,7-365-86511_95645-489606--,00.html" TargetMode="External"/><Relationship Id="rId1878" Type="http://schemas.openxmlformats.org/officeDocument/2006/relationships/hyperlink" Target="https://www.akaction.org/wp-content/uploads/Report-Threats-to-Drinking-Water-and-Public-Health-in-Alaska-FINAL-web-version-9-24-19.pdf" TargetMode="External"/><Relationship Id="rId2929" Type="http://schemas.openxmlformats.org/officeDocument/2006/relationships/hyperlink" Target="https://www.michigan.gov/pfasresponse/" TargetMode="External"/><Relationship Id="rId4284" Type="http://schemas.openxmlformats.org/officeDocument/2006/relationships/hyperlink" Target="https://ar.afcec-cloud.af.mil/Search.aspx" TargetMode="External"/><Relationship Id="rId5335" Type="http://schemas.openxmlformats.org/officeDocument/2006/relationships/hyperlink" Target="https://nhdes.maps.arcgis.com/apps/View/index.html?appid=66770bef141c43a98a445c54a17720e2&amp;extent=-73.5743,42.5413,-69.6852,45.4509" TargetMode="External"/><Relationship Id="rId4351" Type="http://schemas.openxmlformats.org/officeDocument/2006/relationships/hyperlink" Target="https://www.glwater.org/wp-content/uploads/2020/02/PFAS-Minimization-Program-Summary.pdf" TargetMode="External"/><Relationship Id="rId5402" Type="http://schemas.openxmlformats.org/officeDocument/2006/relationships/hyperlink" Target="https://www.waterboards.ca.gov/pfas/" TargetMode="External"/><Relationship Id="rId6800" Type="http://schemas.openxmlformats.org/officeDocument/2006/relationships/hyperlink" Target="https://www4.des.state.nh.us/nh-pfas-investigation/wp-content/uploads/tables-pdf.pdf" TargetMode="External"/><Relationship Id="rId1945" Type="http://schemas.openxmlformats.org/officeDocument/2006/relationships/hyperlink" Target="https://www.waterboards.ca.gov/pfas/military.html" TargetMode="External"/><Relationship Id="rId4004" Type="http://schemas.openxmlformats.org/officeDocument/2006/relationships/hyperlink" Target="https://drive.google.com/drive/u/1/folders/1Pms7FL2HqHNWHQ0nmFgIEcktFHXjhbny" TargetMode="External"/><Relationship Id="rId3020" Type="http://schemas.openxmlformats.org/officeDocument/2006/relationships/hyperlink" Target="https://www4.des.state.nh.us/DESOneStop/PRSDetail.aspx?ID=0000475&amp;Type=PRS" TargetMode="External"/><Relationship Id="rId6176" Type="http://schemas.openxmlformats.org/officeDocument/2006/relationships/hyperlink" Target="http://afcec.publicadmin-record.us.af.mil/" TargetMode="External"/><Relationship Id="rId6590" Type="http://schemas.openxmlformats.org/officeDocument/2006/relationships/hyperlink" Target="https://www.maine.gov/dep/spills/topics/pfas/" TargetMode="External"/><Relationship Id="rId2786" Type="http://schemas.openxmlformats.org/officeDocument/2006/relationships/hyperlink" Target="https://www.akaction.org/wp-content/uploads/Report-Threats-to-Drinking-Water-and-Public-Health-in-Alaska-FINAL-web-version-9-24-19.pdf" TargetMode="External"/><Relationship Id="rId3837" Type="http://schemas.openxmlformats.org/officeDocument/2006/relationships/hyperlink" Target="https://geotracker.waterboards.ca.gov/map/pfas_map" TargetMode="External"/><Relationship Id="rId5192" Type="http://schemas.openxmlformats.org/officeDocument/2006/relationships/hyperlink" Target="https://www4.des.state.nh.us/nh-pfas-investigation/wp-content/uploads/tables-pdf.pdf" TargetMode="External"/><Relationship Id="rId6243" Type="http://schemas.openxmlformats.org/officeDocument/2006/relationships/hyperlink" Target="https://dec.vermont.gov/sites/dec/files/documents/PFAS%20Sampling%20Report%207.10.18%20FINAL.pdf" TargetMode="External"/><Relationship Id="rId758" Type="http://schemas.openxmlformats.org/officeDocument/2006/relationships/hyperlink" Target="https://drive.google.com/drive/u/0/folders/1RsSKYaEE8jqAw7pH05tDHRflkjUL3t5H" TargetMode="External"/><Relationship Id="rId1388" Type="http://schemas.openxmlformats.org/officeDocument/2006/relationships/hyperlink" Target="https://drive.google.com/drive/u/0/folders/1oo6i_uXsK7PMjNsS5AXTL-sUPSJm4l4A" TargetMode="External"/><Relationship Id="rId2439" Type="http://schemas.openxmlformats.org/officeDocument/2006/relationships/hyperlink" Target="https://drive.google.com/drive/u/0/folders/1RsSKYaEE8jqAw7pH05tDHRflkjUL3t5H" TargetMode="External"/><Relationship Id="rId2853" Type="http://schemas.openxmlformats.org/officeDocument/2006/relationships/hyperlink" Target="https://www4.des.state.nh.us/DESOneStop/PRSDetail.aspx?ID=0000808&amp;Type=PRS" TargetMode="External"/><Relationship Id="rId3904" Type="http://schemas.openxmlformats.org/officeDocument/2006/relationships/hyperlink" Target="https://www.dep.pa.gov/Citizens/My-Water/drinking_water/PFAS/Pages/default.aspx" TargetMode="External"/><Relationship Id="rId6310" Type="http://schemas.openxmlformats.org/officeDocument/2006/relationships/hyperlink" Target="https://www4.des.state.nh.us/nh-pfas-investigation/wp-content/uploads/tables-pdf.pdf" TargetMode="External"/><Relationship Id="rId94" Type="http://schemas.openxmlformats.org/officeDocument/2006/relationships/hyperlink" Target="https://webapp.pca.state.mn.us/cleanup/search/superfund?siteId=1163-AREA0000000005" TargetMode="External"/><Relationship Id="rId825" Type="http://schemas.openxmlformats.org/officeDocument/2006/relationships/hyperlink" Target="https://geotracker.waterboards.ca.gov/profile_report?global_id=L10004638786" TargetMode="External"/><Relationship Id="rId1455" Type="http://schemas.openxmlformats.org/officeDocument/2006/relationships/hyperlink" Target="https://drive.google.com/drive/folders/1CizbNVn_8X0a8338Em0XRyZDvLkYxD0Z" TargetMode="External"/><Relationship Id="rId2506" Type="http://schemas.openxmlformats.org/officeDocument/2006/relationships/hyperlink" Target="https://www.dec.ny.gov/cfmx/extapps/derexternal/haz/details.cfm?ProgNo=442049" TargetMode="External"/><Relationship Id="rId1108" Type="http://schemas.openxmlformats.org/officeDocument/2006/relationships/hyperlink" Target="https://www.ewg.org/testimony-official-correspondence/tests-find-notorious-forever-chemicals-elevated-levels-drinking" TargetMode="External"/><Relationship Id="rId2920" Type="http://schemas.openxmlformats.org/officeDocument/2006/relationships/hyperlink" Target="https://webapp.pca.state.mn.us/wimn/site/1791" TargetMode="External"/><Relationship Id="rId4678" Type="http://schemas.openxmlformats.org/officeDocument/2006/relationships/hyperlink" Target="https://www.navfac.navy.mil/navfac_worldwide/pacific/fecs/northwest/about_us/northwest_documents/environmental-restoration/pfas-groundwater-and-drinking-water-investigation/nbk_pfas.html" TargetMode="External"/><Relationship Id="rId1522" Type="http://schemas.openxmlformats.org/officeDocument/2006/relationships/hyperlink" Target="https://nhdes.maps.arcgis.com/apps/View/index.html?appid=66770bef141c43a98a445c54a17720e2&amp;extent=-73.5743,42.5413,-69.6852,45.4509" TargetMode="External"/><Relationship Id="rId5729" Type="http://schemas.openxmlformats.org/officeDocument/2006/relationships/hyperlink" Target="https://drive.google.com/drive/u/1/folders/1Pms7FL2HqHNWHQ0nmFgIEcktFHXjhbny" TargetMode="External"/><Relationship Id="rId3694" Type="http://schemas.openxmlformats.org/officeDocument/2006/relationships/hyperlink" Target="https://geotracker.waterboards.ca.gov/map/pfas_map" TargetMode="External"/><Relationship Id="rId4745" Type="http://schemas.openxmlformats.org/officeDocument/2006/relationships/hyperlink" Target="https://partner-mco-archive.s3.amazonaws.com/client_files/1524589484.pdf" TargetMode="External"/><Relationship Id="rId2296" Type="http://schemas.openxmlformats.org/officeDocument/2006/relationships/hyperlink" Target="https://www.michigan.gov/pfasresponse/0,9038,7-365-86511_82704-473719--,00.html" TargetMode="External"/><Relationship Id="rId3347" Type="http://schemas.openxmlformats.org/officeDocument/2006/relationships/hyperlink" Target="https://www.maine.gov/pfastaskforce/" TargetMode="External"/><Relationship Id="rId3761" Type="http://schemas.openxmlformats.org/officeDocument/2006/relationships/hyperlink" Target="https://www.cityoflacrosse.org/city-services/private-potable-well-sampling-for-pfas" TargetMode="External"/><Relationship Id="rId4812" Type="http://schemas.openxmlformats.org/officeDocument/2006/relationships/hyperlink" Target="https://drive.google.com/drive/u/0/folders/1ghnvtqT0G2tYZeerByFpPmTuPeIEttuP" TargetMode="External"/><Relationship Id="rId268" Type="http://schemas.openxmlformats.org/officeDocument/2006/relationships/hyperlink" Target="https://aws.state.ak.us/OnlinePublicNotices/Notices/Attachment.aspx?id=91795" TargetMode="External"/><Relationship Id="rId682" Type="http://schemas.openxmlformats.org/officeDocument/2006/relationships/hyperlink" Target="https://drive.google.com/drive/u/0/folders/1892QYIYYTrmEZJKqiZ_KlPijbRp6bXGf" TargetMode="External"/><Relationship Id="rId2363" Type="http://schemas.openxmlformats.org/officeDocument/2006/relationships/hyperlink" Target="https://drive.google.com/drive/u/1/folders/1K8IciANWsT7ApjagMkp7-RdbhcRIF9GM" TargetMode="External"/><Relationship Id="rId3414" Type="http://schemas.openxmlformats.org/officeDocument/2006/relationships/hyperlink" Target="https://cumulis.epa.gov/supercpad/cursites/csitinfo.cfm?id=0100580" TargetMode="External"/><Relationship Id="rId6984" Type="http://schemas.openxmlformats.org/officeDocument/2006/relationships/hyperlink" Target="https://www.courts.maine.gov/opinions_orders/supreme/lawcourt/2014/14me42li.pdf" TargetMode="External"/><Relationship Id="rId335" Type="http://schemas.openxmlformats.org/officeDocument/2006/relationships/hyperlink" Target="https://drive.google.com/drive/u/0/folders/1x8NH95qcreyYlRw1XZfeKDuWg5QRdhL1" TargetMode="External"/><Relationship Id="rId2016" Type="http://schemas.openxmlformats.org/officeDocument/2006/relationships/hyperlink" Target="https://www4.des.state.nh.us/DESOneStop/PRSDetail.aspx?ID=0000226&amp;Type=PRS" TargetMode="External"/><Relationship Id="rId2430" Type="http://schemas.openxmlformats.org/officeDocument/2006/relationships/hyperlink" Target="https://drive.google.com/drive/u/0/folders/1Pw7TVstyhaUKKQ929a2RNEFeW3cFF0qP" TargetMode="External"/><Relationship Id="rId5586" Type="http://schemas.openxmlformats.org/officeDocument/2006/relationships/hyperlink" Target="https://drive.google.com/drive/u/0/folders/1JHapkdyZrRziZCfTAWAX-nxDpQ_WEWlp" TargetMode="External"/><Relationship Id="rId6637" Type="http://schemas.openxmlformats.org/officeDocument/2006/relationships/hyperlink" Target="https://docs.google.com/spreadsheets/d/1hRu_fnwKe4j_dNU5cczPJSTcPUe8qTtJ/edit?usp=sharing&amp;ouid=107676736406888330935&amp;rtpof=true&amp;sd=true" TargetMode="External"/><Relationship Id="rId402" Type="http://schemas.openxmlformats.org/officeDocument/2006/relationships/hyperlink" Target="https://tmd.texas.gov/texas-army-national-guard-addressing-water-issue-at-el-campo-armory" TargetMode="External"/><Relationship Id="rId1032" Type="http://schemas.openxmlformats.org/officeDocument/2006/relationships/hyperlink" Target="https://drive.google.com/drive/u/0/folders/1lGp9mNF1VW52zcJOUD9x-wZO9oAb_opR" TargetMode="External"/><Relationship Id="rId4188" Type="http://schemas.openxmlformats.org/officeDocument/2006/relationships/hyperlink" Target="https://www.waterboards.ca.gov/pfas/military.html" TargetMode="External"/><Relationship Id="rId5239" Type="http://schemas.openxmlformats.org/officeDocument/2006/relationships/hyperlink" Target="https://partner-mco-archive.s3.amazonaws.com/client_files/1524589484.pdf" TargetMode="External"/><Relationship Id="rId4255" Type="http://schemas.openxmlformats.org/officeDocument/2006/relationships/hyperlink" Target="https://ar.afcec-cloud.af.mil/Search.aspx" TargetMode="External"/><Relationship Id="rId5306" Type="http://schemas.openxmlformats.org/officeDocument/2006/relationships/hyperlink" Target="https://drive.google.com/drive/u/0/folders/1Ndpu9Udqst42msNuaNP2HTLEESuDj9DC" TargetMode="External"/><Relationship Id="rId5653" Type="http://schemas.openxmlformats.org/officeDocument/2006/relationships/hyperlink" Target="https://drive.google.com/drive/u/1/folders/1Pms7FL2HqHNWHQ0nmFgIEcktFHXjhbny" TargetMode="External"/><Relationship Id="rId6704" Type="http://schemas.openxmlformats.org/officeDocument/2006/relationships/hyperlink" Target="https://webapp.pca.state.mn.us/wimn/site/459" TargetMode="External"/><Relationship Id="rId1849" Type="http://schemas.openxmlformats.org/officeDocument/2006/relationships/hyperlink" Target="https://www4.des.state.nh.us/IISProxy/IISProxy.dll?ContentId=4807928" TargetMode="External"/><Relationship Id="rId5720" Type="http://schemas.openxmlformats.org/officeDocument/2006/relationships/hyperlink" Target="https://nhdes.maps.arcgis.com/apps/View/index.html?appid=66770bef141c43a98a445c54a17720e2&amp;extent=-73.5743,42.5413,-69.6852,45.4509" TargetMode="External"/><Relationship Id="rId192" Type="http://schemas.openxmlformats.org/officeDocument/2006/relationships/hyperlink" Target="https://www.michigan.gov/pfasresponse/" TargetMode="External"/><Relationship Id="rId1916" Type="http://schemas.openxmlformats.org/officeDocument/2006/relationships/hyperlink" Target="https://www.maine.gov/dep/spills/topics/pfas/PFAS-current-results-06022020.pdf" TargetMode="External"/><Relationship Id="rId3271" Type="http://schemas.openxmlformats.org/officeDocument/2006/relationships/hyperlink" Target="https://geotracker.waterboards.ca.gov/profile_report?cmd=mwreport&amp;global_id=L10004532342&amp;con_num=3872381389" TargetMode="External"/><Relationship Id="rId4322" Type="http://schemas.openxmlformats.org/officeDocument/2006/relationships/hyperlink" Target="https://docs.google.com/spreadsheets/d/1hRu_fnwKe4j_dNU5cczPJSTcPUe8qTtJ/edit?usp=sharing&amp;ouid=107676736406888330935&amp;rtpof=true&amp;sd=true" TargetMode="External"/><Relationship Id="rId6494" Type="http://schemas.openxmlformats.org/officeDocument/2006/relationships/hyperlink" Target="https://www.bostonglobe.com/metro/2019/11/05/toxic-chemicals-can-dumped-into-merrimack-river-federal-and-state-officials-say/N0u3jOxo1CnpcQiACEW88N/story.html?s_campaign=breakingnews:newsletter" TargetMode="External"/><Relationship Id="rId5096" Type="http://schemas.openxmlformats.org/officeDocument/2006/relationships/hyperlink" Target="https://www.pca.state.mn.us/waste/pfas-landfills" TargetMode="External"/><Relationship Id="rId6147" Type="http://schemas.openxmlformats.org/officeDocument/2006/relationships/hyperlink" Target="https://www4.des.state.nh.us/IISProxy/IISProxy.dll?ContentId=4767003" TargetMode="External"/><Relationship Id="rId6561" Type="http://schemas.openxmlformats.org/officeDocument/2006/relationships/hyperlink" Target="https://cumulis.epa.gov/supercpad/cursites/csitinfo.cfm?id=0303307" TargetMode="External"/><Relationship Id="rId5163" Type="http://schemas.openxmlformats.org/officeDocument/2006/relationships/hyperlink" Target="https://drive.google.com/drive/u/0/folders/1DWXhXwl1j4L5eKUdO88JdnrMTynHHza5" TargetMode="External"/><Relationship Id="rId6214" Type="http://schemas.openxmlformats.org/officeDocument/2006/relationships/hyperlink" Target="https://geotracker.waterboards.ca.gov/map/pfas_map" TargetMode="External"/><Relationship Id="rId729" Type="http://schemas.openxmlformats.org/officeDocument/2006/relationships/hyperlink" Target="https://www4.des.state.nh.us/DESOneStop/PRSDetail.aspx?ID=0002981&amp;Type=PRS" TargetMode="External"/><Relationship Id="rId1359" Type="http://schemas.openxmlformats.org/officeDocument/2006/relationships/hyperlink" Target="https://geotracker.waterboards.ca.gov/map/pfas_map" TargetMode="External"/><Relationship Id="rId2757" Type="http://schemas.openxmlformats.org/officeDocument/2006/relationships/hyperlink" Target="https://docs.google.com/spreadsheets/d/1hRu_fnwKe4j_dNU5cczPJSTcPUe8qTtJ/edit?usp=sharing&amp;ouid=107676736406888330935&amp;rtpof=true&amp;sd=true" TargetMode="External"/><Relationship Id="rId3808" Type="http://schemas.openxmlformats.org/officeDocument/2006/relationships/hyperlink" Target="https://drive.google.com/file/d/1Fskup25dhMl2Nb1QQvPXS6FnPGYwIdDL/view?usp=sharing" TargetMode="External"/><Relationship Id="rId5230" Type="http://schemas.openxmlformats.org/officeDocument/2006/relationships/hyperlink" Target="https://floridadep.gov/waste/waste-cleanup/content/fire-training-facility-preliminary-site-assessments" TargetMode="External"/><Relationship Id="rId1773" Type="http://schemas.openxmlformats.org/officeDocument/2006/relationships/hyperlink" Target="https://cdphe.colorado.gov/pfas" TargetMode="External"/><Relationship Id="rId2824" Type="http://schemas.openxmlformats.org/officeDocument/2006/relationships/hyperlink" Target="https://www.michigan.gov/pfasresponse/investigations/sites-aoi/kalamazoo-county/georgia-pacific-corporation" TargetMode="External"/><Relationship Id="rId65" Type="http://schemas.openxmlformats.org/officeDocument/2006/relationships/hyperlink" Target="https://nhdes.maps.arcgis.com/apps/View/index.html?appid=66770bef141c43a98a445c54a17720e2&amp;extent=-73.5743,42.5413,-69.6852,45.4509" TargetMode="External"/><Relationship Id="rId1426" Type="http://schemas.openxmlformats.org/officeDocument/2006/relationships/hyperlink" Target="https://www4.des.state.nh.us/DESOneStop/PRSDetail.aspx?ID=0000240&amp;Type=PRS" TargetMode="External"/><Relationship Id="rId1840" Type="http://schemas.openxmlformats.org/officeDocument/2006/relationships/hyperlink" Target="https://drive.google.com/drive/u/0/folders/1RsSKYaEE8jqAw7pH05tDHRflkjUL3t5H" TargetMode="External"/><Relationship Id="rId4996" Type="http://schemas.openxmlformats.org/officeDocument/2006/relationships/hyperlink" Target="https://www4.des.state.nh.us/DESOneStop/PRSDetail.aspx?ID=0001411&amp;Type=PRS" TargetMode="External"/><Relationship Id="rId3598" Type="http://schemas.openxmlformats.org/officeDocument/2006/relationships/hyperlink" Target="https://drive.google.com/file/d/1FRofumnzFr5iS8_TxeZ1zQDYWBunPbZP/view?usp=sharing" TargetMode="External"/><Relationship Id="rId4649" Type="http://schemas.openxmlformats.org/officeDocument/2006/relationships/hyperlink" Target="https://www.doh.wa.gov/CommunityandEnvironment/Contaminants/PFAS" TargetMode="External"/><Relationship Id="rId3665" Type="http://schemas.openxmlformats.org/officeDocument/2006/relationships/hyperlink" Target="https://drive.google.com/drive/u/0/folders/1LpxTlKqi7W0TyhphKUsU2SufsFXHckZC" TargetMode="External"/><Relationship Id="rId4716" Type="http://schemas.openxmlformats.org/officeDocument/2006/relationships/hyperlink" Target="https://www.navsea.navy.mil/Home/Warfare-Centers/NSWC-Crane/" TargetMode="External"/><Relationship Id="rId6071" Type="http://schemas.openxmlformats.org/officeDocument/2006/relationships/hyperlink" Target="https://drive.google.com/drive/u/0/folders/1RsSKYaEE8jqAw7pH05tDHRflkjUL3t5H" TargetMode="External"/><Relationship Id="rId586" Type="http://schemas.openxmlformats.org/officeDocument/2006/relationships/hyperlink" Target="https://www4.des.state.nh.us/nh-pfas-investigation/wp-content/uploads/tables-pdf.pdf" TargetMode="External"/><Relationship Id="rId2267" Type="http://schemas.openxmlformats.org/officeDocument/2006/relationships/hyperlink" Target="https://www4.des.state.nh.us/DESOneStop/PRSDetail.aspx?ID=0002866&amp;Type=PRS" TargetMode="External"/><Relationship Id="rId2681" Type="http://schemas.openxmlformats.org/officeDocument/2006/relationships/hyperlink" Target="https://drive.google.com/drive/u/0/folders/1KueQZTBOu-J9HE6uG7e0E3N_ehDxrPV-" TargetMode="External"/><Relationship Id="rId3318" Type="http://schemas.openxmlformats.org/officeDocument/2006/relationships/hyperlink" Target="https://hoosickareacpwg.org/" TargetMode="External"/><Relationship Id="rId6888" Type="http://schemas.openxmlformats.org/officeDocument/2006/relationships/hyperlink" Target="https://www.whiteman.af.mil/Portals/53/documents/Water%20Reports/2018%20Consumer%20Confidence%20Report.pdf?ver=2019-06-26-131427-800" TargetMode="External"/><Relationship Id="rId239" Type="http://schemas.openxmlformats.org/officeDocument/2006/relationships/hyperlink" Target="https://www.ajc.com/news/local/contaminated-groundwater-toxic-legacy-georgia-air-bases/sKLbYPA7ucd7ojDr5NvtFI/" TargetMode="External"/><Relationship Id="rId653" Type="http://schemas.openxmlformats.org/officeDocument/2006/relationships/hyperlink" Target="https://cumulis.epa.gov/supercpad/SiteProfiles/index.cfm?fuseaction=second.docdata&amp;id=0300415" TargetMode="External"/><Relationship Id="rId1283" Type="http://schemas.openxmlformats.org/officeDocument/2006/relationships/hyperlink" Target="https://www4.des.state.nh.us/IISProxy/IISProxy.dll?ContentId=4856549" TargetMode="External"/><Relationship Id="rId2334" Type="http://schemas.openxmlformats.org/officeDocument/2006/relationships/hyperlink" Target="https://anrweb.vt.gov/PubDocs/DEC/Hazsites/870129.PFAS.Summary.pdf" TargetMode="External"/><Relationship Id="rId3732" Type="http://schemas.openxmlformats.org/officeDocument/2006/relationships/hyperlink" Target="https://drive.google.com/drive/u/0/folders/1DWXhXwl1j4L5eKUdO88JdnrMTynHHza5" TargetMode="External"/><Relationship Id="rId306" Type="http://schemas.openxmlformats.org/officeDocument/2006/relationships/hyperlink" Target="https://www.michigan.gov/pfasresponse/0,9038,7-365-86511_82704-452810--,00.html" TargetMode="External"/><Relationship Id="rId6955" Type="http://schemas.openxmlformats.org/officeDocument/2006/relationships/hyperlink" Target="https://www4.des.state.nh.us/nh-pfas-investigation/wp-content/uploads/tables-pdf.pdf" TargetMode="External"/><Relationship Id="rId720" Type="http://schemas.openxmlformats.org/officeDocument/2006/relationships/hyperlink" Target="https://drive.google.com/drive/u/0/folders/17vc5JX3Gvo92Bih-kg-GABnBbExIJhXg" TargetMode="External"/><Relationship Id="rId1350" Type="http://schemas.openxmlformats.org/officeDocument/2006/relationships/hyperlink" Target="https://www.glwater.org/wp-content/uploads/2020/02/PFAS-Minimization-Program-Summary.pdf" TargetMode="External"/><Relationship Id="rId2401" Type="http://schemas.openxmlformats.org/officeDocument/2006/relationships/hyperlink" Target="https://www4.des.state.nh.us/IISProxy/IISProxy.dll?ContentId=4823737" TargetMode="External"/><Relationship Id="rId4159" Type="http://schemas.openxmlformats.org/officeDocument/2006/relationships/hyperlink" Target="https://www4.des.state.nh.us/nh-pfas-investigation/wp-content/uploads/tables-pdf.pdf" TargetMode="External"/><Relationship Id="rId5557" Type="http://schemas.openxmlformats.org/officeDocument/2006/relationships/hyperlink" Target="https://dec.vermont.gov/sites/dec/files/documents/PFAS%20Sampling%20Report%207.10.18%20FINAL.pdf" TargetMode="External"/><Relationship Id="rId5971" Type="http://schemas.openxmlformats.org/officeDocument/2006/relationships/hyperlink" Target="https://cdn3.ewg.org/sites/default/files/u352/EWG_PFASTable-Army_C01.pdf" TargetMode="External"/><Relationship Id="rId6608" Type="http://schemas.openxmlformats.org/officeDocument/2006/relationships/hyperlink" Target="https://geotracker.waterboards.ca.gov/map/pfas_map" TargetMode="External"/><Relationship Id="rId1003" Type="http://schemas.openxmlformats.org/officeDocument/2006/relationships/hyperlink" Target="https://www4.des.state.nh.us/nh-pfas-investigation/wp-content/uploads/tables-pdf.pdf" TargetMode="External"/><Relationship Id="rId4573" Type="http://schemas.openxmlformats.org/officeDocument/2006/relationships/hyperlink" Target="https://www.akaction.org/wp-content/uploads/Report-Threats-to-Drinking-Water-and-Public-Health-in-Alaska-FINAL-web-version-9-24-19.pdf" TargetMode="External"/><Relationship Id="rId5624" Type="http://schemas.openxmlformats.org/officeDocument/2006/relationships/hyperlink" Target="https://starjournalnow.com/2020/12/23/testing-shows-only-trace-amounts-of-pfas-discharging-from-old-rhinelander-landfill/" TargetMode="External"/><Relationship Id="rId3175" Type="http://schemas.openxmlformats.org/officeDocument/2006/relationships/hyperlink" Target="https://apps.dnrec.delaware.gov/dochandler/handler.ashx?docid=6744d73fd212a86f0kb0rdo810010000" TargetMode="External"/><Relationship Id="rId4226" Type="http://schemas.openxmlformats.org/officeDocument/2006/relationships/hyperlink" Target="https://www4.des.state.nh.us/nh-pfas-investigation/wp-content/uploads/tables-pdf.pdf" TargetMode="External"/><Relationship Id="rId4640" Type="http://schemas.openxmlformats.org/officeDocument/2006/relationships/hyperlink" Target="https://drive.google.com/drive/folders/1XdzK0RyecAppUVDmVSdhNCAz7WUtgFLW" TargetMode="External"/><Relationship Id="rId2191" Type="http://schemas.openxmlformats.org/officeDocument/2006/relationships/hyperlink" Target="https://www.maine.gov/dep/spills/topics/pfas/PFAS-current-results-06022020.pdf" TargetMode="External"/><Relationship Id="rId3242" Type="http://schemas.openxmlformats.org/officeDocument/2006/relationships/hyperlink" Target="https://geotracker.waterboards.ca.gov/map/pfas_map" TargetMode="External"/><Relationship Id="rId6398" Type="http://schemas.openxmlformats.org/officeDocument/2006/relationships/hyperlink" Target="https://cumulis.epa.gov/supercpad/cursites/csitinfo.cfm?id=0101106" TargetMode="External"/><Relationship Id="rId163" Type="http://schemas.openxmlformats.org/officeDocument/2006/relationships/hyperlink" Target="https://drive.google.com/drive/u/1/folders/1bA0fTxac0RU2njTEx5JIcAWqZpYygC9D" TargetMode="External"/><Relationship Id="rId6465" Type="http://schemas.openxmlformats.org/officeDocument/2006/relationships/hyperlink" Target="https://dnr.wi.gov/botw/GetActivityDetail.do?dsn=584369&amp;siteId=32315900&amp;crumb=1" TargetMode="External"/><Relationship Id="rId230" Type="http://schemas.openxmlformats.org/officeDocument/2006/relationships/hyperlink" Target="https://ar.afcec-cloud.af.mil/Search.aspx" TargetMode="External"/><Relationship Id="rId5067" Type="http://schemas.openxmlformats.org/officeDocument/2006/relationships/hyperlink" Target="https://dec.vermont.gov/pfas" TargetMode="External"/><Relationship Id="rId6118" Type="http://schemas.openxmlformats.org/officeDocument/2006/relationships/hyperlink" Target="https://www.maine.gov/dep/spills/topics/pfas/PFAS-current-results-06022020.pdf" TargetMode="External"/><Relationship Id="rId4083" Type="http://schemas.openxmlformats.org/officeDocument/2006/relationships/hyperlink" Target="https://www.maine.gov/dep/spills/topics/pfas/PFAS-current-results-06022020.pdf" TargetMode="External"/><Relationship Id="rId5481" Type="http://schemas.openxmlformats.org/officeDocument/2006/relationships/hyperlink" Target="https://www.glwater.org/wp-content/uploads/2020/02/PFAS-Minimization-Program-Summary.pdf" TargetMode="External"/><Relationship Id="rId6532" Type="http://schemas.openxmlformats.org/officeDocument/2006/relationships/hyperlink" Target="https://drive.google.com/drive/folders/1jJQ9yj0v4F-uS3q-WO91RAcoKlPt6Y1z" TargetMode="External"/><Relationship Id="rId1677" Type="http://schemas.openxmlformats.org/officeDocument/2006/relationships/hyperlink" Target="https://drive.google.com/drive/u/0/folders/1DWXhXwl1j4L5eKUdO88JdnrMTynHHza5" TargetMode="External"/><Relationship Id="rId2728" Type="http://schemas.openxmlformats.org/officeDocument/2006/relationships/hyperlink" Target="https://drive.google.com/drive/u/0/folders/1RsSKYaEE8jqAw7pH05tDHRflkjUL3t5H" TargetMode="External"/><Relationship Id="rId5134" Type="http://schemas.openxmlformats.org/officeDocument/2006/relationships/hyperlink" Target="https://drive.google.com/drive/u/0/folders/1RooA0fGnQo59mKzpUheN0nNQspY0zm_j" TargetMode="External"/><Relationship Id="rId1744" Type="http://schemas.openxmlformats.org/officeDocument/2006/relationships/hyperlink" Target="http://dot.alaska.gov/airportwater/dillingham/" TargetMode="External"/><Relationship Id="rId4150" Type="http://schemas.openxmlformats.org/officeDocument/2006/relationships/hyperlink" Target="https://drive.google.com/drive/u/0/folders/1JHapkdyZrRziZCfTAWAX-nxDpQ_WEWlp" TargetMode="External"/><Relationship Id="rId5201" Type="http://schemas.openxmlformats.org/officeDocument/2006/relationships/hyperlink" Target="https://floridadep.gov/waste/waste-cleanup/content/fire-training-facility-preliminary-site-assessments" TargetMode="External"/><Relationship Id="rId36" Type="http://schemas.openxmlformats.org/officeDocument/2006/relationships/hyperlink" Target="https://www4.des.state.nh.us/DESOneStop/PRSDetail.aspx?ID=0037898&amp;Type=PRS" TargetMode="External"/><Relationship Id="rId4967" Type="http://schemas.openxmlformats.org/officeDocument/2006/relationships/hyperlink" Target="https://www4.des.state.nh.us/nh-pfas-investigation/wp-content/uploads/tables-pdf.pdf" TargetMode="External"/><Relationship Id="rId1811" Type="http://schemas.openxmlformats.org/officeDocument/2006/relationships/hyperlink" Target="https://floridadep.gov/waste/waste-cleanup/content/drycleaning-solvent-cleanup-program-state-funded-pfas-sampling-efforts" TargetMode="External"/><Relationship Id="rId3569" Type="http://schemas.openxmlformats.org/officeDocument/2006/relationships/hyperlink" Target="http://afcec.publicadmin-record.us.af.mil/" TargetMode="External"/><Relationship Id="rId7026" Type="http://schemas.openxmlformats.org/officeDocument/2006/relationships/hyperlink" Target="https://drive.google.com/drive/u/0/folders/1DWXhXwl1j4L5eKUdO88JdnrMTynHHza5" TargetMode="External"/><Relationship Id="rId3983" Type="http://schemas.openxmlformats.org/officeDocument/2006/relationships/hyperlink" Target="https://drive.google.com/drive/u/0/folders/1bwxEJ9-bce0pNMr6uRJg6J9NJfH3JBuO" TargetMode="External"/><Relationship Id="rId6042" Type="http://schemas.openxmlformats.org/officeDocument/2006/relationships/hyperlink" Target="https://www.maine.gov/dep/spills/topics/pfas/" TargetMode="External"/><Relationship Id="rId1187" Type="http://schemas.openxmlformats.org/officeDocument/2006/relationships/hyperlink" Target="https://drive.google.com/drive/u/0/folders/1JHapkdyZrRziZCfTAWAX-nxDpQ_WEWlp" TargetMode="External"/><Relationship Id="rId2585" Type="http://schemas.openxmlformats.org/officeDocument/2006/relationships/hyperlink" Target="https://www4.des.state.nh.us/IISProxy/IISProxy.dll?ContentId=4851648" TargetMode="External"/><Relationship Id="rId3636" Type="http://schemas.openxmlformats.org/officeDocument/2006/relationships/hyperlink" Target="https://www4.des.state.nh.us/nh-pfas-investigation/wp-content/uploads/tables-pdf.pdf" TargetMode="External"/><Relationship Id="rId557" Type="http://schemas.openxmlformats.org/officeDocument/2006/relationships/hyperlink" Target="https://drive.google.com/drive/u/1/folders/1VgdMu6_x_kxf36q2eAIhAEnCpniomQ1Y" TargetMode="External"/><Relationship Id="rId971" Type="http://schemas.openxmlformats.org/officeDocument/2006/relationships/hyperlink" Target="https://geotracker.waterboards.ca.gov/map/pfas_map" TargetMode="External"/><Relationship Id="rId2238" Type="http://schemas.openxmlformats.org/officeDocument/2006/relationships/hyperlink" Target="https://www.glwater.org/wp-content/uploads/2020/02/PFAS-Minimization-Program-Summary.pdf" TargetMode="External"/><Relationship Id="rId2652" Type="http://schemas.openxmlformats.org/officeDocument/2006/relationships/hyperlink" Target="https://cdn3.ewg.org/sites/default/files/u352/EWG_PFASTable-Army_C01.pdf" TargetMode="External"/><Relationship Id="rId3703" Type="http://schemas.openxmlformats.org/officeDocument/2006/relationships/hyperlink" Target="https://www.michigan.gov/pfasresponse/" TargetMode="External"/><Relationship Id="rId6859" Type="http://schemas.openxmlformats.org/officeDocument/2006/relationships/hyperlink" Target="https://drive.google.com/drive/u/0/folders/1RsSKYaEE8jqAw7pH05tDHRflkjUL3t5H" TargetMode="External"/><Relationship Id="rId624" Type="http://schemas.openxmlformats.org/officeDocument/2006/relationships/hyperlink" Target="https://drive.google.com/drive/u/0/folders/1RsSKYaEE8jqAw7pH05tDHRflkjUL3t5H" TargetMode="External"/><Relationship Id="rId1254" Type="http://schemas.openxmlformats.org/officeDocument/2006/relationships/hyperlink" Target="https://drive.google.com/drive/u/0/folders/1n_mGOEYaITQM_9zjZ6LhlOsfTIcj4v88" TargetMode="External"/><Relationship Id="rId2305" Type="http://schemas.openxmlformats.org/officeDocument/2006/relationships/hyperlink" Target="https://drive.google.com/drive/u/1/folders/12ali3treWkAwgRlENw0BVynf6CRgY62R" TargetMode="External"/><Relationship Id="rId5875" Type="http://schemas.openxmlformats.org/officeDocument/2006/relationships/hyperlink" Target="https://geotracker.waterboards.ca.gov/profile_report?global_id=L10003334990" TargetMode="External"/><Relationship Id="rId6926" Type="http://schemas.openxmlformats.org/officeDocument/2006/relationships/hyperlink" Target="https://dec.vermont.gov/sites/dec/files/documents/PFAS%20Sampling%20Report%207.10.18%20FINAL.pdf" TargetMode="External"/><Relationship Id="rId1321" Type="http://schemas.openxmlformats.org/officeDocument/2006/relationships/hyperlink" Target="https://drive.google.com/drive/folders/1ecZ05lYWUMVHg1G0m5ezKYFLjMkk3GWR" TargetMode="External"/><Relationship Id="rId4477" Type="http://schemas.openxmlformats.org/officeDocument/2006/relationships/hyperlink" Target="https://drive.google.com/drive/u/0/folders/1McBSeX2VTKGuIpe-IdaFYayBBQsc8_kn" TargetMode="External"/><Relationship Id="rId4891" Type="http://schemas.openxmlformats.org/officeDocument/2006/relationships/hyperlink" Target="https://drive.google.com/drive/u/1/folders/1wAV9A4kFkmOBAN01iYQOmZ8cz-8v68pR?ths=true" TargetMode="External"/><Relationship Id="rId5528" Type="http://schemas.openxmlformats.org/officeDocument/2006/relationships/hyperlink" Target="https://drive.google.com/drive/u/1/folders/1mSopRBr6TzGUi_occp-dvxuI-Sex1ipB" TargetMode="External"/><Relationship Id="rId3079" Type="http://schemas.openxmlformats.org/officeDocument/2006/relationships/hyperlink" Target="https://www.colorado.gov/pacific/cdphe/PFCs/2020-Sampling-Project" TargetMode="External"/><Relationship Id="rId3493" Type="http://schemas.openxmlformats.org/officeDocument/2006/relationships/hyperlink" Target="https://drive.google.com/drive/u/0/folders/1F_d--m_5xGTArNZRwIPUomUV5iIsXoja" TargetMode="External"/><Relationship Id="rId4544" Type="http://schemas.openxmlformats.org/officeDocument/2006/relationships/hyperlink" Target="https://docs.google.com/spreadsheets/d/1hRu_fnwKe4j_dNU5cczPJSTcPUe8qTtJ/edit?usp=sharing&amp;ouid=107676736406888330935&amp;rtpof=true&amp;sd=true" TargetMode="External"/><Relationship Id="rId5942" Type="http://schemas.openxmlformats.org/officeDocument/2006/relationships/hyperlink" Target="https://drive.google.com/drive/u/1/folders/1S7TxvbgEeIga6RhHP0qHd0Wdt4ebhZVO" TargetMode="External"/><Relationship Id="rId2095" Type="http://schemas.openxmlformats.org/officeDocument/2006/relationships/hyperlink" Target="https://www.akaction.org/wp-content/uploads/Report-Threats-to-Drinking-Water-and-Public-Health-in-Alaska-FINAL-web-version-9-24-19.pdf" TargetMode="External"/><Relationship Id="rId3146" Type="http://schemas.openxmlformats.org/officeDocument/2006/relationships/hyperlink" Target="https://webapp.pca.state.mn.us/wimn/site/1198" TargetMode="External"/><Relationship Id="rId481" Type="http://schemas.openxmlformats.org/officeDocument/2006/relationships/hyperlink" Target="https://floridadep.gov/waste/waste-cleanup/content/dep%E2%80%99s-efforts-address-pfoa-and-pfos-environment" TargetMode="External"/><Relationship Id="rId2162" Type="http://schemas.openxmlformats.org/officeDocument/2006/relationships/hyperlink" Target="https://nhdes.maps.arcgis.com/apps/View/index.html?appid=66770bef141c43a98a445c54a17720e2&amp;extent=-73.5743,42.5413,-69.6852,45.4509" TargetMode="External"/><Relationship Id="rId3560" Type="http://schemas.openxmlformats.org/officeDocument/2006/relationships/hyperlink" Target="http://www.capecodtimes.com/news/20160520/air-force-reacts-to-contaminated-falmouth-water-wells" TargetMode="External"/><Relationship Id="rId4611" Type="http://schemas.openxmlformats.org/officeDocument/2006/relationships/hyperlink" Target="https://drive.google.com/file/d/1GSZNN7V_kxlkSE4BMmHjQjwPyTye-ZL0/view?usp=sharing" TargetMode="External"/><Relationship Id="rId6369" Type="http://schemas.openxmlformats.org/officeDocument/2006/relationships/hyperlink" Target="https://www4.des.state.nh.us/IISProxy/IISProxy.dll?ContentId=4821252" TargetMode="External"/><Relationship Id="rId134" Type="http://schemas.openxmlformats.org/officeDocument/2006/relationships/hyperlink" Target="https://drive.google.com/file/d/1p4mNTZRTsKzkAoRhzOLmb8xtVRNZtPoZ/view?usp=sharing" TargetMode="External"/><Relationship Id="rId3213" Type="http://schemas.openxmlformats.org/officeDocument/2006/relationships/hyperlink" Target="https://drive.google.com/drive/u/1/folders/1Pms7FL2HqHNWHQ0nmFgIEcktFHXjhbny" TargetMode="External"/><Relationship Id="rId6783" Type="http://schemas.openxmlformats.org/officeDocument/2006/relationships/hyperlink" Target="https://drive.google.com/drive/u/0/folders/1d5zMj9D6CKKYHou5owwL5Rurb0y89jG8" TargetMode="External"/><Relationship Id="rId2979" Type="http://schemas.openxmlformats.org/officeDocument/2006/relationships/hyperlink" Target="https://www.pca.state.mn.us/waste/pfas-landfills" TargetMode="External"/><Relationship Id="rId5385" Type="http://schemas.openxmlformats.org/officeDocument/2006/relationships/hyperlink" Target="https://drive.google.com/drive/u/0/folders/16AFzaQ9SZ1P7_iFmbH9sM7uW5W0Knj1L" TargetMode="External"/><Relationship Id="rId6436" Type="http://schemas.openxmlformats.org/officeDocument/2006/relationships/hyperlink" Target="https://www.maine.gov/dep/spills/topics/pfas/" TargetMode="External"/><Relationship Id="rId685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01" Type="http://schemas.openxmlformats.org/officeDocument/2006/relationships/hyperlink" Target="https://www.mlive.com/news/index.ssf/2018/09/pfas_michigan_wixom_contaminat.html" TargetMode="External"/><Relationship Id="rId1995" Type="http://schemas.openxmlformats.org/officeDocument/2006/relationships/hyperlink" Target="https://ar.afcec-cloud.af.mil/Search.aspx" TargetMode="External"/><Relationship Id="rId5038" Type="http://schemas.openxmlformats.org/officeDocument/2006/relationships/hyperlink" Target="https://geotracker.waterboards.ca.gov/profile_report?cmd=mwreport&amp;global_id=L10003033435&amp;con_num=4501217782" TargetMode="External"/><Relationship Id="rId5452" Type="http://schemas.openxmlformats.org/officeDocument/2006/relationships/hyperlink" Target="https://www.mass.gov/info-details/per-and-polyfluoroalkyl-substances-pfas" TargetMode="External"/><Relationship Id="rId6503" Type="http://schemas.openxmlformats.org/officeDocument/2006/relationships/hyperlink" Target="https://dec.alaska.gov/Applications/SPAR/PublicMVC/CSP/SiteReport/454" TargetMode="External"/><Relationship Id="rId1648" Type="http://schemas.openxmlformats.org/officeDocument/2006/relationships/hyperlink" Target="https://drive.google.com/file/d/1XdY1Ow8B-M8FSRAvKTb902zdV941joUL/view?usp=sharing" TargetMode="External"/><Relationship Id="rId4054" Type="http://schemas.openxmlformats.org/officeDocument/2006/relationships/hyperlink" Target="https://ar.afcec-cloud.af.mil/Search.aspx" TargetMode="External"/><Relationship Id="rId5105" Type="http://schemas.openxmlformats.org/officeDocument/2006/relationships/hyperlink" Target="https://www4.des.state.nh.us/nh-pfas-investigation/wp-content/uploads/tables-pdf.pdf" TargetMode="External"/><Relationship Id="rId3070" Type="http://schemas.openxmlformats.org/officeDocument/2006/relationships/hyperlink" Target="https://dec.alaska.gov/Applications/SPAR/PublicMVC/CSP/SiteReport/27107" TargetMode="External"/><Relationship Id="rId4121" Type="http://schemas.openxmlformats.org/officeDocument/2006/relationships/hyperlink" Target="https://nhdes.maps.arcgis.com/apps/View/index.html?appid=66770bef141c43a98a445c54a17720e2&amp;extent=-73.5743,42.5413,-69.6852,45.4509" TargetMode="External"/><Relationship Id="rId1715" Type="http://schemas.openxmlformats.org/officeDocument/2006/relationships/hyperlink" Target="https://drive.google.com/drive/folders/1i6ZOgLtuVMCWWJbyxGkkYw3OFS5UlEXp?usp=share_link" TargetMode="External"/><Relationship Id="rId6293" Type="http://schemas.openxmlformats.org/officeDocument/2006/relationships/hyperlink" Target="https://cumulis.epa.gov/supercpad/SiteProfiles/index.cfm?fuseaction=second.docdata&amp;id=0100686" TargetMode="External"/><Relationship Id="rId3887" Type="http://schemas.openxmlformats.org/officeDocument/2006/relationships/hyperlink" Target="https://www4.des.state.nh.us/DESOneStop/PRSDetail.aspx?ID=0003606&amp;Type=PRS" TargetMode="External"/><Relationship Id="rId4938" Type="http://schemas.openxmlformats.org/officeDocument/2006/relationships/hyperlink" Target="https://drive.google.com/drive/u/0/folders/1DZVTtHrtffhNzVd3s8hAy8pcQfLzMzIV" TargetMode="External"/><Relationship Id="rId2489" Type="http://schemas.openxmlformats.org/officeDocument/2006/relationships/hyperlink" Target="https://www4.des.state.nh.us/DESOneStop/PRSDetail.aspx?ID=0000423&amp;Type=PRS" TargetMode="External"/><Relationship Id="rId3954" Type="http://schemas.openxmlformats.org/officeDocument/2006/relationships/hyperlink" Target="https://www.colorado.gov/pacific/cdphe/PFCs/2020-Sampling-Project" TargetMode="External"/><Relationship Id="rId6360" Type="http://schemas.openxmlformats.org/officeDocument/2006/relationships/hyperlink" Target="https://drive.google.com/drive/folders/12Av4TV_B0kTf1ScSvUwF2PuOQN5eHmtF?usp=sharing" TargetMode="External"/><Relationship Id="rId875" Type="http://schemas.openxmlformats.org/officeDocument/2006/relationships/hyperlink" Target="https://drive.google.com/drive/u/0/folders/1RsSKYaEE8jqAw7pH05tDHRflkjUL3t5H" TargetMode="External"/><Relationship Id="rId2556" Type="http://schemas.openxmlformats.org/officeDocument/2006/relationships/hyperlink" Target="https://nhdes.maps.arcgis.com/apps/View/index.html?appid=66770bef141c43a98a445c54a17720e2&amp;extent=-73.5743,42.5413,-69.6852,45.4509" TargetMode="External"/><Relationship Id="rId2970" Type="http://schemas.openxmlformats.org/officeDocument/2006/relationships/hyperlink" Target="https://drive.google.com/drive/u/1/folders/15mEvYDllB-yk00pyuMaZOXeZ_EVAz7by" TargetMode="External"/><Relationship Id="rId3607" Type="http://schemas.openxmlformats.org/officeDocument/2006/relationships/hyperlink" Target="https://nhdes.maps.arcgis.com/apps/View/index.html?appid=66770bef141c43a98a445c54a17720e2&amp;extent=-73.5743,42.5413,-69.6852,45.4509" TargetMode="External"/><Relationship Id="rId6013" Type="http://schemas.openxmlformats.org/officeDocument/2006/relationships/hyperlink" Target="https://denix.osd.mil/army-pfas/army-pfas-data/drinking-water-data/army-national-guard-bureau-data-26-april-2019/" TargetMode="External"/><Relationship Id="rId528" Type="http://schemas.openxmlformats.org/officeDocument/2006/relationships/hyperlink" Target="https://drive.google.com/drive/u/1/folders/1HKXp63rNge_WSUdMVnq31GxFeBTsQfGo" TargetMode="External"/><Relationship Id="rId942" Type="http://schemas.openxmlformats.org/officeDocument/2006/relationships/hyperlink" Target="https://drive.google.com/drive/u/1/folders/1gtINA1y-pg-aFh3mwL3w6yH8IAz2HZJ4" TargetMode="External"/><Relationship Id="rId1158" Type="http://schemas.openxmlformats.org/officeDocument/2006/relationships/hyperlink" Target="https://nhdes.maps.arcgis.com/apps/View/index.html?appid=66770bef141c43a98a445c54a17720e2&amp;extent=-73.5743,42.5413,-69.6852,45.4509" TargetMode="External"/><Relationship Id="rId1572" Type="http://schemas.openxmlformats.org/officeDocument/2006/relationships/hyperlink" Target="https://dec.vermont.gov/pfas" TargetMode="External"/><Relationship Id="rId2209" Type="http://schemas.openxmlformats.org/officeDocument/2006/relationships/hyperlink" Target="https://drive.google.com/drive/u/1/folders/1HJI6U11sAh3Oi9BLz8uJM5Uu9-sTQ0j8" TargetMode="External"/><Relationship Id="rId2623" Type="http://schemas.openxmlformats.org/officeDocument/2006/relationships/hyperlink" Target="https://drive.google.com/drive/u/0/folders/17vc5JX3Gvo92Bih-kg-GABnBbExIJhXg" TargetMode="External"/><Relationship Id="rId5779" Type="http://schemas.openxmlformats.org/officeDocument/2006/relationships/hyperlink" Target="https://www4.des.state.nh.us/DESOneStop/PRSDetail.aspx?ID=0000225&amp;Type=PRS" TargetMode="External"/><Relationship Id="rId1225" Type="http://schemas.openxmlformats.org/officeDocument/2006/relationships/hyperlink" Target="https://drive.google.com/drive/u/0/folders/1GGMiECDfUVaBpQ-DtW4Figbql9wT4LX-" TargetMode="External"/><Relationship Id="rId3397" Type="http://schemas.openxmlformats.org/officeDocument/2006/relationships/hyperlink" Target="https://drive.google.com/drive/folders/1R015s56WYi8M29Eah0g0xg8UFhUMlDXi" TargetMode="External"/><Relationship Id="rId4795" Type="http://schemas.openxmlformats.org/officeDocument/2006/relationships/hyperlink" Target="https://denix.osd.mil/army-pfas/army-pfas-data/drinking-water-data/army-national-guard-bureau-data-26-april-2019/" TargetMode="External"/><Relationship Id="rId5846" Type="http://schemas.openxmlformats.org/officeDocument/2006/relationships/hyperlink" Target="https://geotracker.waterboards.ca.gov/map/pfas_map" TargetMode="External"/><Relationship Id="rId4448" Type="http://schemas.openxmlformats.org/officeDocument/2006/relationships/hyperlink" Target="https://drive.google.com/file/d/1oAarMufha4bnkEh5v0Q4qTbiUI-mKMRr/view?usp=sharing" TargetMode="External"/><Relationship Id="rId4862" Type="http://schemas.openxmlformats.org/officeDocument/2006/relationships/hyperlink" Target="https://drive.google.com/drive/u/0/folders/1RsSKYaEE8jqAw7pH05tDHRflkjUL3t5H" TargetMode="External"/><Relationship Id="rId5913" Type="http://schemas.openxmlformats.org/officeDocument/2006/relationships/hyperlink" Target="https://drive.google.com/drive/u/0/folders/1hXXR3AKoPK-SNZesb7AT6-rNno6ZpDld" TargetMode="External"/><Relationship Id="rId3464" Type="http://schemas.openxmlformats.org/officeDocument/2006/relationships/hyperlink" Target="https://www.maine.gov/dep/spills/topics/pfas/PFAS-current-results-06022020.pdf" TargetMode="External"/><Relationship Id="rId4515" Type="http://schemas.openxmlformats.org/officeDocument/2006/relationships/hyperlink" Target="https://www.maine.gov/dep/spills/topics/pfas/index.html" TargetMode="External"/><Relationship Id="rId385" Type="http://schemas.openxmlformats.org/officeDocument/2006/relationships/hyperlink" Target="https://drive.google.com/drive/u/0/folders/1RsSKYaEE8jqAw7pH05tDHRflkjUL3t5H" TargetMode="External"/><Relationship Id="rId2066" Type="http://schemas.openxmlformats.org/officeDocument/2006/relationships/hyperlink" Target="https://www4.des.state.nh.us/nh-pfas-investigation/wp-content/uploads/tables-pdf.pdf" TargetMode="External"/><Relationship Id="rId2480" Type="http://schemas.openxmlformats.org/officeDocument/2006/relationships/hyperlink" Target="https://partner-mco-archive.s3.amazonaws.com/client_files/1524589484.pdf" TargetMode="External"/><Relationship Id="rId3117" Type="http://schemas.openxmlformats.org/officeDocument/2006/relationships/hyperlink" Target="https://drive.google.com/drive/u/0/folders/17vc5JX3Gvo92Bih-kg-GABnBbExIJhXg" TargetMode="External"/><Relationship Id="rId3531" Type="http://schemas.openxmlformats.org/officeDocument/2006/relationships/hyperlink" Target="https://www4.des.state.nh.us/nh-pfas-investigation/wp-content/uploads/tables-pdf.pdf" TargetMode="External"/><Relationship Id="rId6687" Type="http://schemas.openxmlformats.org/officeDocument/2006/relationships/hyperlink" Target="https://drive.google.com/file/d/1oi-U3eyyVdwQbDdUm_Qv9QmKhjW8pSDu/view?usp=sharing" TargetMode="External"/><Relationship Id="rId452" Type="http://schemas.openxmlformats.org/officeDocument/2006/relationships/hyperlink" Target="https://nhdes.maps.arcgis.com/apps/View/index.html?appid=66770bef141c43a98a445c54a17720e2&amp;extent=-73.5743,42.5413,-69.6852,45.4509" TargetMode="External"/><Relationship Id="rId1082" Type="http://schemas.openxmlformats.org/officeDocument/2006/relationships/hyperlink" Target="https://drive.google.com/drive/u/0/folders/1RsSKYaEE8jqAw7pH05tDHRflkjUL3t5H" TargetMode="External"/><Relationship Id="rId2133" Type="http://schemas.openxmlformats.org/officeDocument/2006/relationships/hyperlink" Target="https://drive.google.com/drive/u/0/folders/1JHapkdyZrRziZCfTAWAX-nxDpQ_WEWlp" TargetMode="External"/><Relationship Id="rId5289" Type="http://schemas.openxmlformats.org/officeDocument/2006/relationships/hyperlink" Target="https://www4.des.state.nh.us/DESOneStop/PRSDetail.aspx?ID=0000071&amp;Type=PRS" TargetMode="External"/><Relationship Id="rId6754" Type="http://schemas.openxmlformats.org/officeDocument/2006/relationships/hyperlink" Target="https://www4.des.state.nh.us/nh-pfas-investigation/wp-content/uploads/tables-pdf.pdf" TargetMode="External"/><Relationship Id="rId105" Type="http://schemas.openxmlformats.org/officeDocument/2006/relationships/hyperlink" Target="https://webapp.pca.state.mn.us/cleanup/search/superfund?siteId=188197-AREA0000000002" TargetMode="External"/><Relationship Id="rId2200" Type="http://schemas.openxmlformats.org/officeDocument/2006/relationships/hyperlink" Target="https://drive.google.com/drive/u/0/folders/17vc5JX3Gvo92Bih-kg-GABnBbExIJhXg" TargetMode="External"/><Relationship Id="rId5356" Type="http://schemas.openxmlformats.org/officeDocument/2006/relationships/hyperlink" Target="https://drive.google.com/drive/u/0/folders/1JHapkdyZrRziZCfTAWAX-nxDpQ_WEWlp" TargetMode="External"/><Relationship Id="rId6407" Type="http://schemas.openxmlformats.org/officeDocument/2006/relationships/hyperlink" Target="https://geotracker.waterboards.ca.gov/map/pfas_map" TargetMode="External"/><Relationship Id="rId1899" Type="http://schemas.openxmlformats.org/officeDocument/2006/relationships/hyperlink" Target="https://drive.google.com/file/d/1tCcynjyVbxACqzjjHhuhY7KSeAKZ1V7r/view?usp=sharing" TargetMode="External"/><Relationship Id="rId4372" Type="http://schemas.openxmlformats.org/officeDocument/2006/relationships/hyperlink" Target="https://dnr.wi.gov/botw/GetActivityDetail.do?dsn=584085&amp;siteId=7889500&amp;crumb=1" TargetMode="External"/><Relationship Id="rId5009" Type="http://schemas.openxmlformats.org/officeDocument/2006/relationships/hyperlink" Target="https://ar.afcec-cloud.af.mil/Search.aspx" TargetMode="External"/><Relationship Id="rId5770" Type="http://schemas.openxmlformats.org/officeDocument/2006/relationships/hyperlink" Target="https://drive.google.com/drive/u/0/folders/1RsSKYaEE8jqAw7pH05tDHRflkjUL3t5H" TargetMode="External"/><Relationship Id="rId6821" Type="http://schemas.openxmlformats.org/officeDocument/2006/relationships/hyperlink" Target="https://drive.google.com/drive/u/1/folders/1ZgLd9ihVSI3av7mQvluoownq7x_9UXYI" TargetMode="External"/><Relationship Id="rId1966" Type="http://schemas.openxmlformats.org/officeDocument/2006/relationships/hyperlink" Target="https://www.pca.state.mn.us/waste/pfas-landfills" TargetMode="External"/><Relationship Id="rId4025" Type="http://schemas.openxmlformats.org/officeDocument/2006/relationships/hyperlink" Target="https://www.maine.gov/dep/spills/topics/pfas/PFAS-current-results-06022020.pdf" TargetMode="External"/><Relationship Id="rId5423" Type="http://schemas.openxmlformats.org/officeDocument/2006/relationships/hyperlink" Target="https://geotracker.waterboards.ca.gov/map/pfas_map" TargetMode="External"/><Relationship Id="rId1619"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041" Type="http://schemas.openxmlformats.org/officeDocument/2006/relationships/hyperlink" Target="https://drive.google.com/drive/u/0/folders/11ujeREsdgHGhW-2iJpSaEFWhQLMnObwE" TargetMode="External"/><Relationship Id="rId6197" Type="http://schemas.openxmlformats.org/officeDocument/2006/relationships/hyperlink" Target="https://docs.google.com/spreadsheets/d/1hRu_fnwKe4j_dNU5cczPJSTcPUe8qTtJ/edit?usp=sharing&amp;ouid=107676736406888330935&amp;rtpof=true&amp;sd=true" TargetMode="External"/><Relationship Id="rId3858" Type="http://schemas.openxmlformats.org/officeDocument/2006/relationships/hyperlink" Target="https://drive.google.com/drive/u/0/folders/1RsSKYaEE8jqAw7pH05tDHRflkjUL3t5H" TargetMode="External"/><Relationship Id="rId4909" Type="http://schemas.openxmlformats.org/officeDocument/2006/relationships/hyperlink" Target="https://geotracker.waterboards.ca.gov/profile_report?global_id=L10001621439" TargetMode="External"/><Relationship Id="rId6264" Type="http://schemas.openxmlformats.org/officeDocument/2006/relationships/hyperlink" Target="https://www.pca.state.mn.us/waste/pfas-landfills" TargetMode="External"/><Relationship Id="rId779" Type="http://schemas.openxmlformats.org/officeDocument/2006/relationships/hyperlink" Target="https://denix.osd.mil/army-pfas/army-pfas-data/drinking-water-data/army-national-guard-bureau-data-26-april-2019/" TargetMode="External"/><Relationship Id="rId5280" Type="http://schemas.openxmlformats.org/officeDocument/2006/relationships/hyperlink" Target="https://drive.google.com/drive/u/1/folders/1k-XmunFYrMBlz0H2URbS95g7YAAdSO5e" TargetMode="External"/><Relationship Id="rId6331" Type="http://schemas.openxmlformats.org/officeDocument/2006/relationships/hyperlink" Target="https://www4.des.state.nh.us/nh-pfas-investigation/wp-content/uploads/tables-pdf.pdf" TargetMode="External"/><Relationship Id="rId1476" Type="http://schemas.openxmlformats.org/officeDocument/2006/relationships/hyperlink" Target="https://nhdes.maps.arcgis.com/apps/View/index.html?appid=66770bef141c43a98a445c54a17720e2&amp;extent=-73.5743,42.5413,-69.6852,45.4509" TargetMode="External"/><Relationship Id="rId2874" Type="http://schemas.openxmlformats.org/officeDocument/2006/relationships/hyperlink" Target="https://drive.google.com/drive/u/1/folders/1qA-x3qSPtUj2HLNua_HFYWqKo72aFbny" TargetMode="External"/><Relationship Id="rId3925" Type="http://schemas.openxmlformats.org/officeDocument/2006/relationships/hyperlink" Target="https://nhdes.maps.arcgis.com/apps/View/index.html?appid=66770bef141c43a98a445c54a17720e2&amp;extent=-73.5743,42.5413,-69.6852,45.4509" TargetMode="External"/><Relationship Id="rId846" Type="http://schemas.openxmlformats.org/officeDocument/2006/relationships/hyperlink" Target="https://drive.google.com/drive/u/1/folders/1alHa6CleOFiW5i8YUPVQDtoAL9urK_Qo" TargetMode="External"/><Relationship Id="rId1129" Type="http://schemas.openxmlformats.org/officeDocument/2006/relationships/hyperlink" Target="https://www4.des.state.nh.us/nh-pfas-investigation/wp-content/uploads/tables-pdf.pdf" TargetMode="External"/><Relationship Id="rId1890" Type="http://schemas.openxmlformats.org/officeDocument/2006/relationships/hyperlink" Target="https://www.colorado.gov/pacific/cdphe/PFCs/2020-Sampling-Project" TargetMode="External"/><Relationship Id="rId2527" Type="http://schemas.openxmlformats.org/officeDocument/2006/relationships/hyperlink" Target="https://drive.google.com/drive/u/0/folders/1v-QjCaQD_FtCgciabG_8m0fFsWQVNDUJ" TargetMode="External"/><Relationship Id="rId2941" Type="http://schemas.openxmlformats.org/officeDocument/2006/relationships/hyperlink" Target="https://drive.google.com/drive/u/0/folders/1RsSKYaEE8jqAw7pH05tDHRflkjUL3t5H" TargetMode="External"/><Relationship Id="rId5000" Type="http://schemas.openxmlformats.org/officeDocument/2006/relationships/hyperlink" Target="https://drive.google.com/drive/u/0/folders/1RsSKYaEE8jqAw7pH05tDHRflkjUL3t5H" TargetMode="External"/><Relationship Id="rId913" Type="http://schemas.openxmlformats.org/officeDocument/2006/relationships/hyperlink" Target="https://drive.google.com/drive/u/0/folders/10qE0hQX21yRCtZJFOYWwUn_UNHfFAgaB" TargetMode="External"/><Relationship Id="rId1543" Type="http://schemas.openxmlformats.org/officeDocument/2006/relationships/hyperlink" Target="https://floridadep.gov/waste/waste-cleanup/content/coral-springs-regional-institute-public-safety" TargetMode="External"/><Relationship Id="rId4699" Type="http://schemas.openxmlformats.org/officeDocument/2006/relationships/hyperlink" Target="https://partner-mco-archive.s3.amazonaws.com/client_files/1524589484.pdf" TargetMode="External"/><Relationship Id="rId1610" Type="http://schemas.openxmlformats.org/officeDocument/2006/relationships/hyperlink" Target="https://www.datawrapper.de/_/pmQX8/" TargetMode="External"/><Relationship Id="rId4766" Type="http://schemas.openxmlformats.org/officeDocument/2006/relationships/hyperlink" Target="https://drive.google.com/drive/u/0/folders/1DWXhXwl1j4L5eKUdO88JdnrMTynHHza5" TargetMode="External"/><Relationship Id="rId5817" Type="http://schemas.openxmlformats.org/officeDocument/2006/relationships/hyperlink" Target="http://afcec.publicadmin-record.us.af.mil/Search.aspx" TargetMode="External"/><Relationship Id="rId3368" Type="http://schemas.openxmlformats.org/officeDocument/2006/relationships/hyperlink" Target="https://geotracker.waterboards.ca.gov/map/pfas_map" TargetMode="External"/><Relationship Id="rId3782" Type="http://schemas.openxmlformats.org/officeDocument/2006/relationships/hyperlink" Target="https://drive.google.com/drive/u/1/folders/10vS_ruePnh-nlgeOxiLbpevYjap4Pcxe" TargetMode="External"/><Relationship Id="rId4419" Type="http://schemas.openxmlformats.org/officeDocument/2006/relationships/hyperlink" Target="https://drive.google.com/drive/u/0/folders/1_aSx9dgco_LfVgpTZsKIfRlI6Ur9t8ao" TargetMode="External"/><Relationship Id="rId4833" Type="http://schemas.openxmlformats.org/officeDocument/2006/relationships/hyperlink" Target="https://nhdes.maps.arcgis.com/apps/View/index.html?appid=66770bef141c43a98a445c54a17720e2&amp;extent=-73.5743,42.5413,-69.6852,45.4509" TargetMode="External"/><Relationship Id="rId289" Type="http://schemas.openxmlformats.org/officeDocument/2006/relationships/hyperlink" Target="https://www.dec.ny.gov/cfmx/extapps/derexternal/haz/details.cfm?ProgNo=442050" TargetMode="External"/><Relationship Id="rId2384" Type="http://schemas.openxmlformats.org/officeDocument/2006/relationships/hyperlink" Target="https://anrweb.vt.gov/PubDocs/DEC/Hazsites/870129.PFAS.Summary.pdf" TargetMode="External"/><Relationship Id="rId3435" Type="http://schemas.openxmlformats.org/officeDocument/2006/relationships/hyperlink" Target="https://www1.maine.gov/dep/spills/topics/pfas/index.html" TargetMode="External"/><Relationship Id="rId356" Type="http://schemas.openxmlformats.org/officeDocument/2006/relationships/hyperlink" Target="https://geotracker.waterboards.ca.gov/map/pfas_map" TargetMode="External"/><Relationship Id="rId77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037" Type="http://schemas.openxmlformats.org/officeDocument/2006/relationships/hyperlink" Target="https://drive.google.com/drive/u/0/folders/1RsSKYaEE8jqAw7pH05tDHRflkjUL3t5H" TargetMode="External"/><Relationship Id="rId2451" Type="http://schemas.openxmlformats.org/officeDocument/2006/relationships/hyperlink" Target="https://cohealthviz.dphe.state.co.us/t/EnvironmentalEpidemiologyPublic/views/PFAS_results_DRAFT/SamplingSummary?:showAppBanner=false&amp;:display_count=n&amp;:showVizHome=n&amp;:origin=viz_share_link&amp;:isGuestRedirectFromVizportal=y&amp;:embed=y" TargetMode="External"/><Relationship Id="rId4900" Type="http://schemas.openxmlformats.org/officeDocument/2006/relationships/hyperlink" Target="https://www.denix.osd.mil/derp/home/documents/pfos-pfoa-briefing-to-the-hasc/FY18%20HASC%20Brief%20on%20PFOS-PFOA_Mar2018.pdf" TargetMode="External"/><Relationship Id="rId6658" Type="http://schemas.openxmlformats.org/officeDocument/2006/relationships/hyperlink" Target="https://www.michigan.gov/pfasresponse/investigations/sites-aoi/macomb-county/walker-landfill" TargetMode="External"/><Relationship Id="rId423" Type="http://schemas.openxmlformats.org/officeDocument/2006/relationships/hyperlink" Target="https://drive.google.com/drive/u/0/folders/1RsSKYaEE8jqAw7pH05tDHRflkjUL3t5H" TargetMode="External"/><Relationship Id="rId1053" Type="http://schemas.openxmlformats.org/officeDocument/2006/relationships/hyperlink" Target="https://drive.google.com/drive/folders/1K5bz5z6kLSFgEXbBTp7tvdU8lvPIbWYP?usp=sharing" TargetMode="External"/><Relationship Id="rId2104" Type="http://schemas.openxmlformats.org/officeDocument/2006/relationships/hyperlink" Target="https://drive.google.com/drive/folders/1hcNu6XG6b9NhR4lisbyRZfOLEQdx6uCz" TargetMode="External"/><Relationship Id="rId3502" Type="http://schemas.openxmlformats.org/officeDocument/2006/relationships/hyperlink" Target="https://www4.des.state.nh.us/DESOneStop/PRSDetail.aspx?ID=0009940&amp;Type=PRS" TargetMode="External"/><Relationship Id="rId5674" Type="http://schemas.openxmlformats.org/officeDocument/2006/relationships/hyperlink" Target="https://www.glwater.org/wp-content/uploads/2020/02/PFAS-Minimization-Program-Summary.pdf" TargetMode="External"/><Relationship Id="rId6725" Type="http://schemas.openxmlformats.org/officeDocument/2006/relationships/hyperlink" Target="https://drive.google.com/drive/u/0/folders/1RsSKYaEE8jqAw7pH05tDHRflkjUL3t5H" TargetMode="External"/><Relationship Id="rId1120" Type="http://schemas.openxmlformats.org/officeDocument/2006/relationships/hyperlink" Target="https://denix.osd.mil/army-pfas/army-pfas-data/drinking-water-data/army-national-guard-bureau-data-26-april-2019/" TargetMode="External"/><Relationship Id="rId4276" Type="http://schemas.openxmlformats.org/officeDocument/2006/relationships/hyperlink" Target="https://drive.google.com/drive/u/0/folders/1e_zJqp8NzA1nQDoH2ISsxCNzlWcLRuH9" TargetMode="External"/><Relationship Id="rId4690" Type="http://schemas.openxmlformats.org/officeDocument/2006/relationships/hyperlink" Target="https://www.navfac.navy.mil/content/dam/navfac/Environmental/PDFs/env_restoration/nrl_cbd/NRL-CBD_Off-base_Sampling_Fact_Sheet_10152018.pdf" TargetMode="External"/><Relationship Id="rId5327" Type="http://schemas.openxmlformats.org/officeDocument/2006/relationships/hyperlink" Target="https://drive.google.com/drive/u/0/folders/1mCpmzpg5yp9A2vLQ4_A6gPEptWkjxFzN" TargetMode="External"/><Relationship Id="rId5741" Type="http://schemas.openxmlformats.org/officeDocument/2006/relationships/hyperlink" Target="https://ar.afcec-cloud.af.mil/Search.aspx" TargetMode="External"/><Relationship Id="rId1937" Type="http://schemas.openxmlformats.org/officeDocument/2006/relationships/hyperlink" Target="https://geotracker.waterboards.ca.gov/map/pfas_map" TargetMode="External"/><Relationship Id="rId3292" Type="http://schemas.openxmlformats.org/officeDocument/2006/relationships/hyperlink" Target="https://drive.google.com/drive/u/1/folders/1bDm2tDztvrfkxhG41bTn_9cpUn-vNiWy" TargetMode="External"/><Relationship Id="rId4343" Type="http://schemas.openxmlformats.org/officeDocument/2006/relationships/hyperlink" Target="https://drive.google.com/drive/u/0/folders/1lXkpybaXpLqrSU8e3LsWAh9jv8YzpNuq" TargetMode="External"/><Relationship Id="rId4410" Type="http://schemas.openxmlformats.org/officeDocument/2006/relationships/hyperlink" Target="https://drive.google.com/drive/u/0/folders/1RsSKYaEE8jqAw7pH05tDHRflkjUL3t5H" TargetMode="External"/><Relationship Id="rId280" Type="http://schemas.openxmlformats.org/officeDocument/2006/relationships/hyperlink" Target="https://geotracker.waterboards.ca.gov/profile_report?global_id=L10005391970" TargetMode="External"/><Relationship Id="rId3012" Type="http://schemas.openxmlformats.org/officeDocument/2006/relationships/hyperlink" Target="https://drive.google.com/drive/u/0/folders/1RsSKYaEE8jqAw7pH05tDHRflkjUL3t5H" TargetMode="External"/><Relationship Id="rId6168" Type="http://schemas.openxmlformats.org/officeDocument/2006/relationships/hyperlink" Target="https://docs.google.com/spreadsheets/d/1hRu_fnwKe4j_dNU5cczPJSTcPUe8qTtJ/edit?usp=sharing&amp;ouid=107676736406888330935&amp;rtpof=true&amp;sd=true" TargetMode="External"/><Relationship Id="rId6582" Type="http://schemas.openxmlformats.org/officeDocument/2006/relationships/hyperlink" Target="https://drive.google.com/drive/u/0/folders/1zEN7ZOANSr70nQhUuQjNXaSn3B88CBRu" TargetMode="External"/><Relationship Id="rId5184" Type="http://schemas.openxmlformats.org/officeDocument/2006/relationships/hyperlink" Target="https://drive.google.com/drive/u/0/folders/1DWXhXwl1j4L5eKUdO88JdnrMTynHHza5" TargetMode="External"/><Relationship Id="rId6235" Type="http://schemas.openxmlformats.org/officeDocument/2006/relationships/hyperlink" Target="https://www.glwater.org/wp-content/uploads/2020/02/PFAS-Minimization-Program-Summary.pdf" TargetMode="External"/><Relationship Id="rId2778" Type="http://schemas.openxmlformats.org/officeDocument/2006/relationships/hyperlink" Target="https://drive.google.com/file/d/10zKHQcmTmiVCvo-s0zkocYDTP_x4wyC8/view?usp=sharing" TargetMode="External"/><Relationship Id="rId3829" Type="http://schemas.openxmlformats.org/officeDocument/2006/relationships/hyperlink" Target="https://www4.des.state.nh.us/nh-pfas-investigation/wp-content/uploads/tables-pdf.pdf" TargetMode="External"/><Relationship Id="rId1794" Type="http://schemas.openxmlformats.org/officeDocument/2006/relationships/hyperlink" Target="https://drive.google.com/drive/u/0/folders/1zyjinvRX-QKgxCGJKXYVj8-I5ygQHBL4" TargetMode="External"/><Relationship Id="rId2845" Type="http://schemas.openxmlformats.org/officeDocument/2006/relationships/hyperlink" Target="https://www.des.nh.gov/organization/commissioner/documents/pfoa-statewide-status-20170110.pdf" TargetMode="External"/><Relationship Id="rId5251" Type="http://schemas.openxmlformats.org/officeDocument/2006/relationships/hyperlink" Target="https://www.michigan.gov/pfasresponse/0,9038,7-365-86511_82704-497626--,00.html" TargetMode="External"/><Relationship Id="rId6302" Type="http://schemas.openxmlformats.org/officeDocument/2006/relationships/hyperlink" Target="https://www4.des.state.nh.us/DESOneStop/PRSDetail.aspx?ID=0001977&amp;Type=PRS" TargetMode="External"/><Relationship Id="rId86" Type="http://schemas.openxmlformats.org/officeDocument/2006/relationships/hyperlink" Target="https://drive.google.com/drive/u/0/folders/1Z7SAMxCbNXJxJrsJdI6AWyqzXJM0DQKn" TargetMode="External"/><Relationship Id="rId817" Type="http://schemas.openxmlformats.org/officeDocument/2006/relationships/hyperlink" Target="https://drive.google.com/file/d/1gS1rtqJWaKjPg-3w4IjekvAduBGWQmKR/view?usp=sharing" TargetMode="External"/><Relationship Id="rId1447" Type="http://schemas.openxmlformats.org/officeDocument/2006/relationships/hyperlink" Target="https://geotracker.waterboards.ca.gov/map/pfas_map" TargetMode="External"/><Relationship Id="rId1861" Type="http://schemas.openxmlformats.org/officeDocument/2006/relationships/hyperlink" Target="https://www.glwater.org/wp-content/uploads/2020/02/PFAS-Minimization-Program-Summary.pdf" TargetMode="External"/><Relationship Id="rId2912" Type="http://schemas.openxmlformats.org/officeDocument/2006/relationships/hyperlink" Target="https://www4.des.state.nh.us/DESOneStop/PRSDetail.aspx?ID=0002036&amp;Type=PRS" TargetMode="External"/><Relationship Id="rId1514" Type="http://schemas.openxmlformats.org/officeDocument/2006/relationships/hyperlink" Target="https://www4.des.state.nh.us/DESOneStop/PRSDetail.aspx?ID=0010527&amp;Type=PRS" TargetMode="External"/><Relationship Id="rId3686" Type="http://schemas.openxmlformats.org/officeDocument/2006/relationships/hyperlink" Target="https://www.michigan.gov/pfasresponse/0,9038,7-365-86511_82704-452822--,00.html" TargetMode="External"/><Relationship Id="rId6092" Type="http://schemas.openxmlformats.org/officeDocument/2006/relationships/hyperlink" Target="https://geotracker.waterboards.ca.gov/map/pfas_map" TargetMode="External"/><Relationship Id="rId2288" Type="http://schemas.openxmlformats.org/officeDocument/2006/relationships/hyperlink" Target="https://www4.des.state.nh.us/IISProxy/IISProxy.dll?ContentId=4749423" TargetMode="External"/><Relationship Id="rId3339" Type="http://schemas.openxmlformats.org/officeDocument/2006/relationships/hyperlink" Target="https://cumulis.epa.gov/supercpad/SiteProfiles/index.cfm?fuseaction=second.cleanup&amp;id=0303820" TargetMode="External"/><Relationship Id="rId4737" Type="http://schemas.openxmlformats.org/officeDocument/2006/relationships/hyperlink" Target="https://www.nj.gov/dep/srp/emerging-contaminants/" TargetMode="External"/><Relationship Id="rId3753" Type="http://schemas.openxmlformats.org/officeDocument/2006/relationships/hyperlink" Target="https://www.pca.state.mn.us/waste/pfas-landfills" TargetMode="External"/><Relationship Id="rId4804" Type="http://schemas.openxmlformats.org/officeDocument/2006/relationships/hyperlink" Target="https://www4.des.state.nh.us/IISProxy/IISProxy.dll?ContentId=4780468" TargetMode="External"/><Relationship Id="rId674" Type="http://schemas.openxmlformats.org/officeDocument/2006/relationships/hyperlink" Target="https://www.pca.state.mn.us/waste/pfas-landfills" TargetMode="External"/><Relationship Id="rId2355" Type="http://schemas.openxmlformats.org/officeDocument/2006/relationships/hyperlink" Target="https://www4.des.state.nh.us/DESOneStop/PRSDetail.aspx?ID=0037945&amp;Type=PRS" TargetMode="External"/><Relationship Id="rId3406" Type="http://schemas.openxmlformats.org/officeDocument/2006/relationships/hyperlink" Target="https://drive.google.com/drive/u/0/folders/1WcOIk-FxyYuvPfKURY-F1h3EBrWA3Kg_" TargetMode="External"/><Relationship Id="rId3820" Type="http://schemas.openxmlformats.org/officeDocument/2006/relationships/hyperlink" Target="https://drive.google.com/drive/u/0/folders/1yS_r_Tck9RHM1z8KzHZ8YQ5WfasnL-yN" TargetMode="External"/><Relationship Id="rId6976" Type="http://schemas.openxmlformats.org/officeDocument/2006/relationships/hyperlink" Target="https://www.nj.gov/dep/dsr/publications/Investigation%20of%20Levels%20of%20Perfluorinated%20Compounds%20in%20New%20Jersey%20Fish,%20Surface%20Water,%20and%20Sediment.pdf" TargetMode="External"/><Relationship Id="rId327" Type="http://schemas.openxmlformats.org/officeDocument/2006/relationships/hyperlink" Target="https://drive.google.com/drive/u/0/folders/1DWXhXwl1j4L5eKUdO88JdnrMTynHHza5" TargetMode="External"/><Relationship Id="rId741" Type="http://schemas.openxmlformats.org/officeDocument/2006/relationships/hyperlink" Target="https://drive.google.com/drive/u/0/folders/1Wc7ahOv-rkPJ3ZntH2GKFwyn3r6qMhkT" TargetMode="External"/><Relationship Id="rId1371" Type="http://schemas.openxmlformats.org/officeDocument/2006/relationships/hyperlink" Target="https://floridadep.gov/waste/waste-cleanup/content/fire-training-facility-preliminary-site-assessments" TargetMode="External"/><Relationship Id="rId2008" Type="http://schemas.openxmlformats.org/officeDocument/2006/relationships/hyperlink" Target="https://drive.google.com/drive/u/0/folders/1uabj078alqwg8GIADRa0PuaF4PmIOuX4" TargetMode="External"/><Relationship Id="rId2422" Type="http://schemas.openxmlformats.org/officeDocument/2006/relationships/hyperlink" Target="https://dec.alaska.gov/Applications/SPAR/PublicMVC/CSP/SiteReport/26531" TargetMode="External"/><Relationship Id="rId5578" Type="http://schemas.openxmlformats.org/officeDocument/2006/relationships/hyperlink" Target="https://geotracker.waterboards.ca.gov/profile_report?global_id=L10004066371" TargetMode="External"/><Relationship Id="rId5992" Type="http://schemas.openxmlformats.org/officeDocument/2006/relationships/hyperlink" Target="https://drive.google.com/drive/u/0/folders/1gmtzaLdanNR2K4zxMailUl5BwAj6LaMy" TargetMode="External"/><Relationship Id="rId6629" Type="http://schemas.openxmlformats.org/officeDocument/2006/relationships/hyperlink" Target="https://www.pca.state.mn.us/waste/pfas-landfills" TargetMode="External"/><Relationship Id="rId1024" Type="http://schemas.openxmlformats.org/officeDocument/2006/relationships/hyperlink" Target="https://drive.google.com/drive/u/0/folders/18-Js4gu3yuIS16Kd1tl3duwjfAMefIdL" TargetMode="External"/><Relationship Id="rId4594" Type="http://schemas.openxmlformats.org/officeDocument/2006/relationships/hyperlink" Target="https://drive.google.com/file/d/1TFtsmIUVFCWLRXkZvFMGOuYTQZHx_Btd/view?usp=sharing" TargetMode="External"/><Relationship Id="rId5645" Type="http://schemas.openxmlformats.org/officeDocument/2006/relationships/hyperlink" Target="https://drive.google.com/drive/u/0/folders/1RsSKYaEE8jqAw7pH05tDHRflkjUL3t5H" TargetMode="External"/><Relationship Id="rId3196" Type="http://schemas.openxmlformats.org/officeDocument/2006/relationships/hyperlink" Target="https://www4.des.state.nh.us/nh-pfas-investigation/wp-content/uploads/tables-pdf.pdf" TargetMode="External"/><Relationship Id="rId4247" Type="http://schemas.openxmlformats.org/officeDocument/2006/relationships/hyperlink" Target="https://partner-mco-archive.s3.amazonaws.com/client_files/1524589484.pdf" TargetMode="External"/><Relationship Id="rId4661" Type="http://schemas.openxmlformats.org/officeDocument/2006/relationships/hyperlink" Target="https://www.bracpmo.navy.mil/content/dam/bracpmo/northeast/former_naval_air_warfare_center_warminster/pdfs/environmental/NAWC_20180501_map_WellSampleLocations_.pdf" TargetMode="External"/><Relationship Id="rId3263" Type="http://schemas.openxmlformats.org/officeDocument/2006/relationships/hyperlink" Target="https://drive.google.com/file/d/1b8ihkdTlLChgeIdWg3FxgS556JXrDo4y/view?usp=sharing" TargetMode="External"/><Relationship Id="rId4314" Type="http://schemas.openxmlformats.org/officeDocument/2006/relationships/hyperlink" Target="https://www.navfac.navy.mil/Business-Lines/Environmental/Products-and-Services/Environmental-Restoration/MID-ATLANTIC/" TargetMode="External"/><Relationship Id="rId5712" Type="http://schemas.openxmlformats.org/officeDocument/2006/relationships/hyperlink" Target="https://cumulis.epa.gov/supercpad/cursites/csitinfo.cfm?id=0301744" TargetMode="External"/><Relationship Id="rId184" Type="http://schemas.openxmlformats.org/officeDocument/2006/relationships/hyperlink" Target="https://drive.google.com/drive/u/1/folders/1B1GKEK70wuJTnQTBbpJQJcs4KD3cK5Hu" TargetMode="External"/><Relationship Id="rId1908" Type="http://schemas.openxmlformats.org/officeDocument/2006/relationships/hyperlink" Target="https://geotracker.waterboards.ca.gov/map/pfas_map" TargetMode="External"/><Relationship Id="rId251" Type="http://schemas.openxmlformats.org/officeDocument/2006/relationships/hyperlink" Target="https://drive.google.com/file/d/152bhgeXxLOcJpUoMXLuiF4mZezdvhPnT/view?usp=sharing" TargetMode="External"/><Relationship Id="rId3330" Type="http://schemas.openxmlformats.org/officeDocument/2006/relationships/hyperlink" Target="https://nhdes.maps.arcgis.com/apps/View/index.html?appid=66770bef141c43a98a445c54a17720e2&amp;extent=-73.5743,42.5413,-69.6852,45.4509" TargetMode="External"/><Relationship Id="rId5088" Type="http://schemas.openxmlformats.org/officeDocument/2006/relationships/hyperlink" Target="https://www.maine.gov/dep/spills/topics/pfas/PFAS-current-results-06022020.pdf" TargetMode="External"/><Relationship Id="rId6139" Type="http://schemas.openxmlformats.org/officeDocument/2006/relationships/hyperlink" Target="https://www4.des.state.nh.us/nh-pfas-investigation/wp-content/uploads/tables-pdf.pdf" TargetMode="External"/><Relationship Id="rId6486" Type="http://schemas.openxmlformats.org/officeDocument/2006/relationships/hyperlink" Target="http://afcec.publicadmin-record.us.af.mil/" TargetMode="External"/><Relationship Id="rId6553" Type="http://schemas.openxmlformats.org/officeDocument/2006/relationships/hyperlink" Target="https://www.cityvadnaisheights.com/797/Demolition-Landfill-Site" TargetMode="External"/><Relationship Id="rId1698" Type="http://schemas.openxmlformats.org/officeDocument/2006/relationships/hyperlink" Target="https://drive.google.com/drive/u/0/folders/1fkSaevn6CyXsD4tJ_giaCvBShOxiBuG2" TargetMode="External"/><Relationship Id="rId2749" Type="http://schemas.openxmlformats.org/officeDocument/2006/relationships/hyperlink" Target="https://www.pca.state.mn.us/waste/pfas-landfills" TargetMode="External"/><Relationship Id="rId5155" Type="http://schemas.openxmlformats.org/officeDocument/2006/relationships/hyperlink" Target="https://drive.google.com/drive/u/0/folders/1CP6ewLHZAdp3I5jD9Q0IUxE36Bap1J62" TargetMode="External"/><Relationship Id="rId6206" Type="http://schemas.openxmlformats.org/officeDocument/2006/relationships/hyperlink" Target="https://drive.google.com/drive/u/0/folders/1RsSKYaEE8jqAw7pH05tDHRflkjUL3t5H" TargetMode="External"/><Relationship Id="rId6620" Type="http://schemas.openxmlformats.org/officeDocument/2006/relationships/hyperlink" Target="https://cswab.org/wp-content/uploads/2018/12/Wisconsin-Map-PFAS-Statewide-Truax-Madison-WSJ-Dec-2018.pdf" TargetMode="External"/><Relationship Id="rId1765" Type="http://schemas.openxmlformats.org/officeDocument/2006/relationships/hyperlink" Target="https://drive.google.com/drive/u/0/folders/1JHapkdyZrRziZCfTAWAX-nxDpQ_WEWlp" TargetMode="External"/><Relationship Id="rId4171" Type="http://schemas.openxmlformats.org/officeDocument/2006/relationships/hyperlink" Target="https://www.waterboards.ca.gov/pfas/military.html" TargetMode="External"/><Relationship Id="rId5222" Type="http://schemas.openxmlformats.org/officeDocument/2006/relationships/hyperlink" Target="https://geotracker.waterboards.ca.gov/map/pfas_map" TargetMode="External"/><Relationship Id="rId57" Type="http://schemas.openxmlformats.org/officeDocument/2006/relationships/hyperlink" Target="https://www4.des.state.nh.us/IISProxy/IISProxy.dll?ContentId=4847767" TargetMode="External"/><Relationship Id="rId1418" Type="http://schemas.openxmlformats.org/officeDocument/2006/relationships/hyperlink" Target="http://afcec.publicadmin-record.us.af.mil/" TargetMode="External"/><Relationship Id="rId2816" Type="http://schemas.openxmlformats.org/officeDocument/2006/relationships/hyperlink" Target="https://www.glwater.org/wp-content/uploads/2020/02/PFAS-Minimization-Program-Summary.pdf" TargetMode="External"/><Relationship Id="rId1832" Type="http://schemas.openxmlformats.org/officeDocument/2006/relationships/hyperlink" Target="https://ar.afcec-cloud.af.mil/Search.aspx" TargetMode="External"/><Relationship Id="rId4988" Type="http://schemas.openxmlformats.org/officeDocument/2006/relationships/hyperlink" Target="https://geotracker.waterboards.ca.gov/map/pfas_map" TargetMode="External"/><Relationship Id="rId6063" Type="http://schemas.openxmlformats.org/officeDocument/2006/relationships/hyperlink" Target="https://drive.google.com/drive/u/1/folders/1gzW7FcQQelMoZUZ8VhdxW1RrTOgXt8vS?ths=true" TargetMode="External"/><Relationship Id="rId3657" Type="http://schemas.openxmlformats.org/officeDocument/2006/relationships/hyperlink" Target="https://geotracker.waterboards.ca.gov/map/pfas_map" TargetMode="External"/><Relationship Id="rId4708" Type="http://schemas.openxmlformats.org/officeDocument/2006/relationships/hyperlink" Target="https://www.waterboards.ca.gov/pfas/military.html" TargetMode="External"/><Relationship Id="rId578" Type="http://schemas.openxmlformats.org/officeDocument/2006/relationships/hyperlink" Target="https://drive.google.com/drive/folders/1ZgLd9ihVSI3av7mQvluoownq7x_9UXYI?usp=share_link" TargetMode="External"/><Relationship Id="rId992" Type="http://schemas.openxmlformats.org/officeDocument/2006/relationships/hyperlink" Target="https://geotracker.waterboards.ca.gov/profile_report?global_id=L10009873781" TargetMode="External"/><Relationship Id="rId2259" Type="http://schemas.openxmlformats.org/officeDocument/2006/relationships/hyperlink" Target="https://www4.des.state.nh.us/IISProxy/IISProxy.dll?ContentId=4743984" TargetMode="External"/><Relationship Id="rId2673" Type="http://schemas.openxmlformats.org/officeDocument/2006/relationships/hyperlink" Target="https://drive.google.com/drive/folders/1UCq5sQikueU_obeFAEXqGWfmeP8sWNyV" TargetMode="External"/><Relationship Id="rId3724" Type="http://schemas.openxmlformats.org/officeDocument/2006/relationships/hyperlink" Target="https://www4.des.state.nh.us/DESOneStop/PRSDetail.aspx?ID=0000282&amp;Type=PRS" TargetMode="External"/><Relationship Id="rId6130" Type="http://schemas.openxmlformats.org/officeDocument/2006/relationships/hyperlink" Target="https://geotracker.waterboards.ca.gov/profile_report?global_id=L10001382782" TargetMode="External"/><Relationship Id="rId645" Type="http://schemas.openxmlformats.org/officeDocument/2006/relationships/hyperlink" Target="https://denix.osd.mil/army-pfas/army-pfas-data/drinking-water-data/army-national-guard-bureau-data-26-april-2019/" TargetMode="External"/><Relationship Id="rId1275" Type="http://schemas.openxmlformats.org/officeDocument/2006/relationships/hyperlink" Target="https://drive.google.com/drive/u/0/folders/1lGp9mNF1VW52zcJOUD9x-wZO9oAb_opR" TargetMode="External"/><Relationship Id="rId2326" Type="http://schemas.openxmlformats.org/officeDocument/2006/relationships/hyperlink" Target="https://drive.google.com/drive/u/0/folders/1HeXBFIlHdnNEvJjDLVeLHx1uqTYkSO6C" TargetMode="External"/><Relationship Id="rId2740" Type="http://schemas.openxmlformats.org/officeDocument/2006/relationships/hyperlink" Target="https://drive.google.com/drive/u/0/folders/1RsSKYaEE8jqAw7pH05tDHRflkjUL3t5H" TargetMode="External"/><Relationship Id="rId5896" Type="http://schemas.openxmlformats.org/officeDocument/2006/relationships/hyperlink" Target="https://drive.google.com/drive/u/0/folders/1Ndpu9Udqst42msNuaNP2HTLEESuDj9DC" TargetMode="External"/><Relationship Id="rId6947" Type="http://schemas.openxmlformats.org/officeDocument/2006/relationships/hyperlink" Target="https://www4.des.state.nh.us/DESOneStop/PRSDetail.aspx?ID=0002674&amp;Type=PRS" TargetMode="External"/><Relationship Id="rId712" Type="http://schemas.openxmlformats.org/officeDocument/2006/relationships/hyperlink" Target="https://nhdes.maps.arcgis.com/apps/View/index.html?appid=66770bef141c43a98a445c54a17720e2&amp;extent=-73.5743,42.5413,-69.6852,45.4509" TargetMode="External"/><Relationship Id="rId1342" Type="http://schemas.openxmlformats.org/officeDocument/2006/relationships/hyperlink" Target="https://geotracker.waterboards.ca.gov/map/pfas_map" TargetMode="External"/><Relationship Id="rId4498" Type="http://schemas.openxmlformats.org/officeDocument/2006/relationships/hyperlink" Target="https://dec.vermont.gov/sites/dec/files/documents/PFAS%20Sampling%20Report%207.10.18%20FINAL.pdf" TargetMode="External"/><Relationship Id="rId5549" Type="http://schemas.openxmlformats.org/officeDocument/2006/relationships/hyperlink" Target="https://drive.google.com/drive/u/0/folders/1lGp9mNF1VW52zcJOUD9x-wZO9oAb_opR" TargetMode="External"/><Relationship Id="rId5963" Type="http://schemas.openxmlformats.org/officeDocument/2006/relationships/hyperlink" Target="https://www.thegleaner.com/story/news/local/2021/11/09/pfas-pollution-henderson-kentucky-louisville-public-radio/6347013001/" TargetMode="External"/><Relationship Id="rId3167" Type="http://schemas.openxmlformats.org/officeDocument/2006/relationships/hyperlink" Target="https://drive.google.com/drive/u/0/folders/1WU5I4InkvAcJAaebkw7xaicfcuVIR1oY" TargetMode="External"/><Relationship Id="rId4565" Type="http://schemas.openxmlformats.org/officeDocument/2006/relationships/hyperlink" Target="https://drive.google.com/file/d/10KM0bMNBh0zwke9QJevqHgXuqNG4FgHe/view?usp=sharing" TargetMode="External"/><Relationship Id="rId5616" Type="http://schemas.openxmlformats.org/officeDocument/2006/relationships/hyperlink" Target="https://ar.afcec-cloud.af.mil/Search.aspx" TargetMode="External"/><Relationship Id="rId3581" Type="http://schemas.openxmlformats.org/officeDocument/2006/relationships/hyperlink" Target="https://www.thenewstribune.com/news/local/military/article136098683.html" TargetMode="External"/><Relationship Id="rId4218" Type="http://schemas.openxmlformats.org/officeDocument/2006/relationships/hyperlink" Target="https://drive.google.com/drive/u/1/folders/1VgdMu6_x_kxf36q2eAIhAEnCpniomQ1Y" TargetMode="External"/><Relationship Id="rId4632" Type="http://schemas.openxmlformats.org/officeDocument/2006/relationships/hyperlink" Target="https://www.navfac.navy.mil/products_and_services/ev/products_and_services/env_restoration/installation_map/navfac_atlantic/washington/nas_patuxent_river/admin_records.html" TargetMode="External"/><Relationship Id="rId2183" Type="http://schemas.openxmlformats.org/officeDocument/2006/relationships/hyperlink" Target="https://drive.google.com/drive/u/0/folders/1RsSKYaEE8jqAw7pH05tDHRflkjUL3t5H" TargetMode="External"/><Relationship Id="rId3234" Type="http://schemas.openxmlformats.org/officeDocument/2006/relationships/hyperlink" Target="https://docs.google.com/spreadsheets/d/1hRu_fnwKe4j_dNU5cczPJSTcPUe8qTtJ/edit?usp=sharing&amp;ouid=107676736406888330935&amp;rtpof=true&amp;sd=true" TargetMode="External"/><Relationship Id="rId155" Type="http://schemas.openxmlformats.org/officeDocument/2006/relationships/hyperlink" Target="https://www.michigan.gov/pfasresponse/" TargetMode="External"/><Relationship Id="rId2250" Type="http://schemas.openxmlformats.org/officeDocument/2006/relationships/hyperlink" Target="https://drive.google.com/drive/u/0/folders/1EjhhOZAgWGKh9wgjYjyF-U0XojdXgHA-" TargetMode="External"/><Relationship Id="rId3301" Type="http://schemas.openxmlformats.org/officeDocument/2006/relationships/hyperlink" Target="http://afcec.publicadmin-record.us.af.mil/" TargetMode="External"/><Relationship Id="rId6457" Type="http://schemas.openxmlformats.org/officeDocument/2006/relationships/hyperlink" Target="https://www4.des.state.nh.us/nh-pfas-investigation/wp-content/uploads/tables-pdf.pdf" TargetMode="External"/><Relationship Id="rId6871" Type="http://schemas.openxmlformats.org/officeDocument/2006/relationships/hyperlink" Target="https://www4.des.state.nh.us/nh-pfas-investigation/wp-content/uploads/tables-pdf.pdf" TargetMode="External"/><Relationship Id="rId222" Type="http://schemas.openxmlformats.org/officeDocument/2006/relationships/hyperlink" Target="https://www.michigan.gov/pfasresponse/" TargetMode="External"/><Relationship Id="rId5059" Type="http://schemas.openxmlformats.org/officeDocument/2006/relationships/hyperlink" Target="https://nhdes.maps.arcgis.com/apps/View/index.html?appid=66770bef141c43a98a445c54a17720e2&amp;extent=-73.5743,42.5413,-69.6852,45.4509" TargetMode="External"/><Relationship Id="rId5473" Type="http://schemas.openxmlformats.org/officeDocument/2006/relationships/hyperlink" Target="https://drive.google.com/drive/u/0/folders/1RuVos8sV1DFx6ZiB-kWGjGAgYFIZB93V" TargetMode="External"/><Relationship Id="rId6524" Type="http://schemas.openxmlformats.org/officeDocument/2006/relationships/hyperlink" Target="https://drive.google.com/file/d/1JhhV5mZ6zw_VMwGJ3SWPF1_cUHAeanAg/view?usp=sharing" TargetMode="External"/><Relationship Id="rId4075" Type="http://schemas.openxmlformats.org/officeDocument/2006/relationships/hyperlink" Target="https://www4.des.state.nh.us/IISProxy/IISProxy.dll?ContentId=4757774" TargetMode="External"/><Relationship Id="rId5126" Type="http://schemas.openxmlformats.org/officeDocument/2006/relationships/hyperlink" Target="https://www.deq.state.or.us/lq/ECSI/ecsidetail.asp?seqnbr=1372" TargetMode="External"/><Relationship Id="rId1669" Type="http://schemas.openxmlformats.org/officeDocument/2006/relationships/hyperlink" Target="https://www.maine.gov/dep/spills/topics/pfas/PFAS-current-results-06022020.pdf" TargetMode="External"/><Relationship Id="rId3091" Type="http://schemas.openxmlformats.org/officeDocument/2006/relationships/hyperlink" Target="https://www4.des.state.nh.us/DESOneStop/PRSDetail.aspx?ID=0000142&amp;Type=PRS" TargetMode="External"/><Relationship Id="rId4142" Type="http://schemas.openxmlformats.org/officeDocument/2006/relationships/hyperlink" Target="https://docs.google.com/spreadsheets/d/1hRu_fnwKe4j_dNU5cczPJSTcPUe8qTtJ/edit?usp=sharing&amp;ouid=107676736406888330935&amp;rtpof=true&amp;sd=true" TargetMode="External"/><Relationship Id="rId5540" Type="http://schemas.openxmlformats.org/officeDocument/2006/relationships/hyperlink" Target="https://geotracker.waterboards.ca.gov/profile_report?global_id=L10002513368&amp;mytab=esidata" TargetMode="External"/><Relationship Id="rId1736" Type="http://schemas.openxmlformats.org/officeDocument/2006/relationships/hyperlink" Target="https://www.michigan.gov/pfasresponse/" TargetMode="External"/><Relationship Id="rId28" Type="http://schemas.openxmlformats.org/officeDocument/2006/relationships/hyperlink" Target="https://www4.des.state.nh.us/IISProxy/IISProxy.dll?ContentId=4762865" TargetMode="External"/><Relationship Id="rId1803" Type="http://schemas.openxmlformats.org/officeDocument/2006/relationships/hyperlink" Target="https://www1.maine.gov/dep/spills/topics/pfas/index.html" TargetMode="External"/><Relationship Id="rId4959" Type="http://schemas.openxmlformats.org/officeDocument/2006/relationships/hyperlink" Target="https://www.michigan.gov/pfasresponse/0,9038,7-365-86511_95645-500860--,00.html" TargetMode="External"/><Relationship Id="rId3975" Type="http://schemas.openxmlformats.org/officeDocument/2006/relationships/hyperlink" Target="https://nhdes.maps.arcgis.com/apps/View/index.html?appid=66770bef141c43a98a445c54a17720e2&amp;extent=-73.5743,42.5413,-69.6852,45.4509" TargetMode="External"/><Relationship Id="rId6381" Type="http://schemas.openxmlformats.org/officeDocument/2006/relationships/hyperlink" Target="https://www4.des.state.nh.us/nh-pfas-investigation/wp-content/uploads/tables-pdf.pdf" TargetMode="External"/><Relationship Id="rId7018" Type="http://schemas.openxmlformats.org/officeDocument/2006/relationships/hyperlink" Target="https://drive.google.com/drive/u/0/folders/17vc5JX3Gvo92Bih-kg-GABnBbExIJhXg" TargetMode="External"/><Relationship Id="rId896" Type="http://schemas.openxmlformats.org/officeDocument/2006/relationships/hyperlink" Target="https://drive.google.com/file/d/1JhhV5mZ6zw_VMwGJ3SWPF1_cUHAeanAg/view?usp=sharing" TargetMode="External"/><Relationship Id="rId2577" Type="http://schemas.openxmlformats.org/officeDocument/2006/relationships/hyperlink" Target="https://drive.google.com/drive/u/0/folders/1RsSKYaEE8jqAw7pH05tDHRflkjUL3t5H" TargetMode="External"/><Relationship Id="rId3628" Type="http://schemas.openxmlformats.org/officeDocument/2006/relationships/hyperlink" Target="https://nhdes.maps.arcgis.com/apps/View/index.html?appid=66770bef141c43a98a445c54a17720e2&amp;extent=-73.5743,42.5413,-69.6852,45.4509" TargetMode="External"/><Relationship Id="rId6034" Type="http://schemas.openxmlformats.org/officeDocument/2006/relationships/hyperlink" Target="https://denr.sd.gov/des/gw/Superfund/Superfund_Sites.aspx" TargetMode="External"/><Relationship Id="rId549" Type="http://schemas.openxmlformats.org/officeDocument/2006/relationships/hyperlink" Target="https://drive.google.com/drive/u/0/folders/1JHapkdyZrRziZCfTAWAX-nxDpQ_WEWlp" TargetMode="External"/><Relationship Id="rId1179" Type="http://schemas.openxmlformats.org/officeDocument/2006/relationships/hyperlink" Target="https://aec.army.mil/index.php/PFAS/PA/CABK" TargetMode="External"/><Relationship Id="rId1593" Type="http://schemas.openxmlformats.org/officeDocument/2006/relationships/hyperlink" Target="https://nhdes.maps.arcgis.com/apps/View/index.html?appid=66770bef141c43a98a445c54a17720e2&amp;extent=-73.5743,42.5413,-69.6852,45.4509" TargetMode="External"/><Relationship Id="rId2991" Type="http://schemas.openxmlformats.org/officeDocument/2006/relationships/hyperlink" Target="https://nhdes.maps.arcgis.com/apps/View/index.html?appid=66770bef141c43a98a445c54a17720e2&amp;extent=-73.5743,42.5413,-69.6852,45.4509" TargetMode="External"/><Relationship Id="rId5050" Type="http://schemas.openxmlformats.org/officeDocument/2006/relationships/hyperlink" Target="https://drive.google.com/drive/u/0/folders/1teOhWvSjEWc1V-xWSuBtmtvVUln8YK-f" TargetMode="External"/><Relationship Id="rId6101" Type="http://schemas.openxmlformats.org/officeDocument/2006/relationships/hyperlink" Target="https://www.michigan.gov/pfasresponse/" TargetMode="External"/><Relationship Id="rId963" Type="http://schemas.openxmlformats.org/officeDocument/2006/relationships/hyperlink" Target="https://drive.google.com/drive/u/0/folders/1RsSKYaEE8jqAw7pH05tDHRflkjUL3t5H" TargetMode="External"/><Relationship Id="rId1246" Type="http://schemas.openxmlformats.org/officeDocument/2006/relationships/hyperlink" Target="https://www.michigan.gov/pfasresponse/" TargetMode="External"/><Relationship Id="rId2644" Type="http://schemas.openxmlformats.org/officeDocument/2006/relationships/hyperlink" Target="https://drive.google.com/drive/u/1/folders/1VgdMu6_x_kxf36q2eAIhAEnCpniomQ1Y" TargetMode="External"/><Relationship Id="rId616" Type="http://schemas.openxmlformats.org/officeDocument/2006/relationships/hyperlink" Target="https://www.mass.gov/info-details/per-and-polyfluoroalkyl-substances-pfas" TargetMode="External"/><Relationship Id="rId1660" Type="http://schemas.openxmlformats.org/officeDocument/2006/relationships/hyperlink" Target="https://whnt.com/news/decatur/3m-study-finds-high-concentrations-of-pfas-chemicals-at-3-closed-morgan-county-landfills/" TargetMode="External"/><Relationship Id="rId2711" Type="http://schemas.openxmlformats.org/officeDocument/2006/relationships/hyperlink" Target="https://drive.google.com/drive/folders/1UH10FiNGvwUvb_loKcffWIqRxJ0smcAh?usp=sharing" TargetMode="External"/><Relationship Id="rId5867" Type="http://schemas.openxmlformats.org/officeDocument/2006/relationships/hyperlink" Target="https://geotracker.waterboards.ca.gov/map/pfas_map" TargetMode="External"/><Relationship Id="rId6918" Type="http://schemas.openxmlformats.org/officeDocument/2006/relationships/hyperlink" Target="https://drive.google.com/drive/u/0/folders/1gn0KcJkW8udweEURNil6LVO4lyvL3w2q" TargetMode="External"/><Relationship Id="rId1313" Type="http://schemas.openxmlformats.org/officeDocument/2006/relationships/hyperlink" Target="https://drive.google.com/drive/u/0/folders/14YLsF4wgcEzxyRRRPW1RXtEu4d3IM8eI" TargetMode="External"/><Relationship Id="rId4469" Type="http://schemas.openxmlformats.org/officeDocument/2006/relationships/hyperlink" Target="https://geotracker.waterboards.ca.gov/profile_report?global_id=T10000012767" TargetMode="External"/><Relationship Id="rId4883" Type="http://schemas.openxmlformats.org/officeDocument/2006/relationships/hyperlink" Target="https://geotracker.waterboards.ca.gov/profile_report?global_id=L10004403391&amp;mytab=esidata" TargetMode="External"/><Relationship Id="rId5934" Type="http://schemas.openxmlformats.org/officeDocument/2006/relationships/hyperlink" Target="https://www.michigan.gov/pfasresponse/" TargetMode="External"/><Relationship Id="rId3485" Type="http://schemas.openxmlformats.org/officeDocument/2006/relationships/hyperlink" Target="https://nhdes.maps.arcgis.com/apps/View/index.html?appid=66770bef141c43a98a445c54a17720e2&amp;extent=-73.5743,42.5413,-69.6852,45.4509" TargetMode="External"/><Relationship Id="rId4536" Type="http://schemas.openxmlformats.org/officeDocument/2006/relationships/hyperlink" Target="http://adem.alabama.gov/programs/water/drinkingwater/pfaspage.cnt" TargetMode="External"/><Relationship Id="rId4950" Type="http://schemas.openxmlformats.org/officeDocument/2006/relationships/hyperlink" Target="https://nhdes.maps.arcgis.com/apps/View/index.html?appid=66770bef141c43a98a445c54a17720e2&amp;extent=-73.5743,42.5413,-69.6852,45.4509" TargetMode="External"/><Relationship Id="rId2087" Type="http://schemas.openxmlformats.org/officeDocument/2006/relationships/hyperlink" Target="https://drive.google.com/drive/folders/1KmRG-k1YFytopGrVc8-IhtSiP8iKgHUp" TargetMode="External"/><Relationship Id="rId3138" Type="http://schemas.openxmlformats.org/officeDocument/2006/relationships/hyperlink" Target="https://www.mass.gov/info-details/per-and-polyfluoroalkyl-substances-pfas" TargetMode="External"/><Relationship Id="rId3552" Type="http://schemas.openxmlformats.org/officeDocument/2006/relationships/hyperlink" Target="https://geotracker.waterboards.ca.gov/map/pfas_map" TargetMode="External"/><Relationship Id="rId4603" Type="http://schemas.openxmlformats.org/officeDocument/2006/relationships/hyperlink" Target="https://partner-mco-archive.s3.amazonaws.com/client_files/1524589484.pdf" TargetMode="External"/><Relationship Id="rId473" Type="http://schemas.openxmlformats.org/officeDocument/2006/relationships/hyperlink" Target="https://www4.des.state.nh.us/nh-pfas-investigation/wp-content/uploads/tables-pdf.pdf" TargetMode="External"/><Relationship Id="rId2154" Type="http://schemas.openxmlformats.org/officeDocument/2006/relationships/hyperlink" Target="https://docs.google.com/spreadsheets/d/1hRu_fnwKe4j_dNU5cczPJSTcPUe8qTtJ/edit?usp=sharing&amp;ouid=107676736406888330935&amp;rtpof=true&amp;sd=true" TargetMode="External"/><Relationship Id="rId3205" Type="http://schemas.openxmlformats.org/officeDocument/2006/relationships/hyperlink" Target="https://www4.des.state.nh.us/DESOneStop/PRSDetail.aspx?ID=0000034&amp;Type=PRS" TargetMode="External"/><Relationship Id="rId126" Type="http://schemas.openxmlformats.org/officeDocument/2006/relationships/hyperlink" Target="https://drive.google.com/drive/u/0/folders/1RsSKYaEE8jqAw7pH05tDHRflkjUL3t5H" TargetMode="External"/><Relationship Id="rId540" Type="http://schemas.openxmlformats.org/officeDocument/2006/relationships/hyperlink" Target="https://drive.google.com/drive/u/0/folders/1lGp9mNF1VW52zcJOUD9x-wZO9oAb_opR" TargetMode="External"/><Relationship Id="rId1170" Type="http://schemas.openxmlformats.org/officeDocument/2006/relationships/hyperlink" Target="https://drive.google.com/drive/u/1/folders/1k-XmunFYrMBlz0H2URbS95g7YAAdSO5e" TargetMode="External"/><Relationship Id="rId2221" Type="http://schemas.openxmlformats.org/officeDocument/2006/relationships/hyperlink" Target="https://www.postguam.com/news/local/higher-contamination-found-in-central-area/article_89d42048-9bc6-11e9-b400-27a4b953ee09.html" TargetMode="External"/><Relationship Id="rId5377" Type="http://schemas.openxmlformats.org/officeDocument/2006/relationships/hyperlink" Target="https://www.michigan.gov/pfasresponse/" TargetMode="External"/><Relationship Id="rId6428" Type="http://schemas.openxmlformats.org/officeDocument/2006/relationships/hyperlink" Target="https://www.iatp.org/blog/202007/second-farm-shuttered-due-massive-pfas-contamination-maine-legislators-weigh-easing" TargetMode="External"/><Relationship Id="rId6775" Type="http://schemas.openxmlformats.org/officeDocument/2006/relationships/hyperlink" Target="https://drive.google.com/drive/u/1/folders/1pLw9Bg9HotVHjw9MAUCZy410-NQPxuk4" TargetMode="External"/><Relationship Id="rId5791" Type="http://schemas.openxmlformats.org/officeDocument/2006/relationships/hyperlink" Target="https://drive.google.com/drive/u/0/folders/1zm65yvzCuDYzjpQiTlbSXjMO52QF8pEW" TargetMode="External"/><Relationship Id="rId6842" Type="http://schemas.openxmlformats.org/officeDocument/2006/relationships/hyperlink" Target="https://drive.google.com/drive/u/1/folders/13FLgWN0x0W8gqLvo64C4XgST8RdyYR9o" TargetMode="External"/><Relationship Id="rId1987" Type="http://schemas.openxmlformats.org/officeDocument/2006/relationships/hyperlink" Target="https://www.michigan.gov/pfasresponse/0,9038,7-365-86511_95645-497627--,00.html" TargetMode="External"/><Relationship Id="rId4393" Type="http://schemas.openxmlformats.org/officeDocument/2006/relationships/hyperlink" Target="https://cumulis.epa.gov/supercpad/cursites/csitinfo.cfm?id=0301295" TargetMode="External"/><Relationship Id="rId5444" Type="http://schemas.openxmlformats.org/officeDocument/2006/relationships/hyperlink" Target="https://anrweb.vt.gov/PubDocs/DEC/Hazsites/870129.PFAS.Summary.pdf" TargetMode="External"/><Relationship Id="rId4046" Type="http://schemas.openxmlformats.org/officeDocument/2006/relationships/hyperlink" Target="https://drive.google.com/drive/u/1/folders/1Pms7FL2HqHNWHQ0nmFgIEcktFHXjhbny" TargetMode="External"/><Relationship Id="rId4460" Type="http://schemas.openxmlformats.org/officeDocument/2006/relationships/hyperlink" Target="https://deq.mt.gov/Portals/112/DEQAdmin/PFAS/2020_06_30_PFAS_ActionPlan.pdf" TargetMode="External"/><Relationship Id="rId5511" Type="http://schemas.openxmlformats.org/officeDocument/2006/relationships/hyperlink" Target="https://drive.google.com/drive/u/0/folders/1DZVTtHrtffhNzVd3s8hAy8pcQfLzMzIV" TargetMode="External"/><Relationship Id="rId1707" Type="http://schemas.openxmlformats.org/officeDocument/2006/relationships/hyperlink" Target="https://drive.google.com/drive/u/1/folders/1Pms7FL2HqHNWHQ0nmFgIEcktFHXjhbny" TargetMode="External"/><Relationship Id="rId3062" Type="http://schemas.openxmlformats.org/officeDocument/2006/relationships/hyperlink" Target="https://drive.google.com/drive/u/0/folders/1PfCRMI8fqoYzDGRVZiAp9wCsasSFiZUm" TargetMode="External"/><Relationship Id="rId4113" Type="http://schemas.openxmlformats.org/officeDocument/2006/relationships/hyperlink" Target="https://drive.google.com/drive/u/1/folders/1LRN9WENLkVTTm4CVFBbncCFQHSEv9D8-" TargetMode="External"/><Relationship Id="rId6285" Type="http://schemas.openxmlformats.org/officeDocument/2006/relationships/hyperlink" Target="https://drive.google.com/drive/u/0/folders/1RsSKYaEE8jqAw7pH05tDHRflkjUL3t5H" TargetMode="External"/><Relationship Id="rId3879" Type="http://schemas.openxmlformats.org/officeDocument/2006/relationships/hyperlink" Target="https://drive.google.com/drive/u/0/folders/1-g-pxhs_yOHjPClJWOtzo1cLcWOaJ-3N" TargetMode="External"/><Relationship Id="rId6352" Type="http://schemas.openxmlformats.org/officeDocument/2006/relationships/hyperlink" Target="https://www.pca.state.mn.us/waste/pfas-landfills" TargetMode="External"/><Relationship Id="rId2895" Type="http://schemas.openxmlformats.org/officeDocument/2006/relationships/hyperlink" Target="https://docs.google.com/spreadsheets/d/1hRu_fnwKe4j_dNU5cczPJSTcPUe8qTtJ/edit?usp=sharing&amp;ouid=107676736406888330935&amp;rtpof=true&amp;sd=true" TargetMode="External"/><Relationship Id="rId3946" Type="http://schemas.openxmlformats.org/officeDocument/2006/relationships/hyperlink" Target="https://drive.google.com/drive/u/0/folders/1RsSKYaEE8jqAw7pH05tDHRflkjUL3t5H" TargetMode="External"/><Relationship Id="rId6005" Type="http://schemas.openxmlformats.org/officeDocument/2006/relationships/hyperlink" Target="https://www.pca.state.mn.us/waste/pfas-landfills" TargetMode="External"/><Relationship Id="rId867" Type="http://schemas.openxmlformats.org/officeDocument/2006/relationships/hyperlink" Target="https://geotracker.waterboards.ca.gov/map/pfas_map" TargetMode="External"/><Relationship Id="rId1497" Type="http://schemas.openxmlformats.org/officeDocument/2006/relationships/hyperlink" Target="https://nhdes.maps.arcgis.com/apps/View/index.html?appid=66770bef141c43a98a445c54a17720e2&amp;extent=-73.5743,42.5413,-69.6852,45.4509" TargetMode="External"/><Relationship Id="rId2548" Type="http://schemas.openxmlformats.org/officeDocument/2006/relationships/hyperlink" Target="https://drive.google.com/drive/u/0/folders/10UhzU5U_MV3p7qzVwF0FJvL3Cxqx7_LT" TargetMode="External"/><Relationship Id="rId2962" Type="http://schemas.openxmlformats.org/officeDocument/2006/relationships/hyperlink" Target="https://geotracker.waterboards.ca.gov/map/pfas_map" TargetMode="External"/><Relationship Id="rId934" Type="http://schemas.openxmlformats.org/officeDocument/2006/relationships/hyperlink" Target="https://www4.des.state.nh.us/DESOneStop/PRSDetail.aspx?ID=0006764&amp;Type=PRS" TargetMode="External"/><Relationship Id="rId1564" Type="http://schemas.openxmlformats.org/officeDocument/2006/relationships/hyperlink" Target="https://www.navfac.navy.mil/products_and_services/ev/products_and_services/env_restoration/pfas_reading_room.html" TargetMode="External"/><Relationship Id="rId2615" Type="http://schemas.openxmlformats.org/officeDocument/2006/relationships/hyperlink" Target="https://denix.osd.mil/army-pfas/army-pfas-data/drinking-water-data/army-national-guard-bureau-data-26-april-2019/" TargetMode="External"/><Relationship Id="rId5021" Type="http://schemas.openxmlformats.org/officeDocument/2006/relationships/hyperlink" Target="https://www.oakgov.com/aviation/airports/ocia/Documents/PFAS%20May%202021%20GW%20Sampling%20Report.pdf" TargetMode="External"/><Relationship Id="rId1217" Type="http://schemas.openxmlformats.org/officeDocument/2006/relationships/hyperlink" Target="https://geotracker.waterboards.ca.gov/map/pfas_map" TargetMode="External"/><Relationship Id="rId1631" Type="http://schemas.openxmlformats.org/officeDocument/2006/relationships/hyperlink" Target="https://nhdes.maps.arcgis.com/apps/View/index.html?appid=66770bef141c43a98a445c54a17720e2&amp;extent=-73.5743,42.5413,-69.6852,45.4509" TargetMode="External"/><Relationship Id="rId4787" Type="http://schemas.openxmlformats.org/officeDocument/2006/relationships/hyperlink" Target="https://www4.des.state.nh.us/DESOneStop/PRSDetail.aspx?ID=0000220&amp;Type=PRS" TargetMode="External"/><Relationship Id="rId5838" Type="http://schemas.openxmlformats.org/officeDocument/2006/relationships/hyperlink" Target="https://drive.google.com/drive/u/0/folders/1QTqXxuEWdt0SPd0I5SfAvlrzC7hPAnBn" TargetMode="External"/><Relationship Id="rId3389" Type="http://schemas.openxmlformats.org/officeDocument/2006/relationships/hyperlink" Target="https://drive.google.com/drive/u/0/folders/1RsSKYaEE8jqAw7pH05tDHRflkjUL3t5H" TargetMode="External"/><Relationship Id="rId3456" Type="http://schemas.openxmlformats.org/officeDocument/2006/relationships/hyperlink" Target="https://drive.google.com/drive/u/0/folders/1fKDOl7xLS2phbqcWmlXF_yoORTPJSnDI" TargetMode="External"/><Relationship Id="rId4854" Type="http://schemas.openxmlformats.org/officeDocument/2006/relationships/hyperlink" Target="https://www.waterboards.ca.gov/pfas/" TargetMode="External"/><Relationship Id="rId5905" Type="http://schemas.openxmlformats.org/officeDocument/2006/relationships/hyperlink" Target="https://ar.afcec-cloud.af.mil/Search.aspx" TargetMode="External"/><Relationship Id="rId377" Type="http://schemas.openxmlformats.org/officeDocument/2006/relationships/hyperlink" Target="https://drive.google.com/drive/u/0/folders/1JHapkdyZrRziZCfTAWAX-nxDpQ_WEWlp" TargetMode="External"/><Relationship Id="rId2058" Type="http://schemas.openxmlformats.org/officeDocument/2006/relationships/hyperlink" Target="https://drive.google.com/drive/u/0/folders/1RsSKYaEE8jqAw7pH05tDHRflkjUL3t5H" TargetMode="External"/><Relationship Id="rId3109" Type="http://schemas.openxmlformats.org/officeDocument/2006/relationships/hyperlink" Target="https://drive.google.com/drive/u/0/folders/1RsSKYaEE8jqAw7pH05tDHRflkjUL3t5H" TargetMode="External"/><Relationship Id="rId3870" Type="http://schemas.openxmlformats.org/officeDocument/2006/relationships/hyperlink" Target="https://drive.google.com/drive/u/1/folders/18VJmEPNTMGh08F3o9O8f7xaVi06Ma-Bu?ths=true" TargetMode="External"/><Relationship Id="rId4507" Type="http://schemas.openxmlformats.org/officeDocument/2006/relationships/hyperlink" Target="https://www4.des.state.nh.us/IISProxy/IISProxy.dll?ContentId=4828624" TargetMode="External"/><Relationship Id="rId4921" Type="http://schemas.openxmlformats.org/officeDocument/2006/relationships/hyperlink" Target="https://dec.vermont.gov/pfas" TargetMode="External"/><Relationship Id="rId791" Type="http://schemas.openxmlformats.org/officeDocument/2006/relationships/hyperlink" Target="https://www4.des.state.nh.us/nh-pfas-investigation/wp-content/uploads/tables-pdf.pdf" TargetMode="External"/><Relationship Id="rId1074" Type="http://schemas.openxmlformats.org/officeDocument/2006/relationships/hyperlink" Target="https://drive.google.com/drive/u/0/folders/17vc5JX3Gvo92Bih-kg-GABnBbExIJhXg" TargetMode="External"/><Relationship Id="rId2472" Type="http://schemas.openxmlformats.org/officeDocument/2006/relationships/hyperlink" Target="https://drive.google.com/drive/u/0/folders/1KqT2o9yZDkorRx8UWY75lIuOSbt5iqT8" TargetMode="External"/><Relationship Id="rId3523" Type="http://schemas.openxmlformats.org/officeDocument/2006/relationships/hyperlink" Target="https://drive.google.com/drive/u/1/folders/14HSz5048Q3dys3gH3jl8H6_7fbPnUeeD" TargetMode="External"/><Relationship Id="rId6679" Type="http://schemas.openxmlformats.org/officeDocument/2006/relationships/hyperlink" Target="https://drive.google.com/drive/u/0/folders/1kTLNi1de7ZV_xDL0GSIV3OXnO9mxNrmE" TargetMode="External"/><Relationship Id="rId444" Type="http://schemas.openxmlformats.org/officeDocument/2006/relationships/hyperlink" Target="https://drive.google.com/drive/u/1/folders/1s0dhmO7fNmMQqYkFses5aX0KzSskQslX" TargetMode="External"/><Relationship Id="rId2125" Type="http://schemas.openxmlformats.org/officeDocument/2006/relationships/hyperlink" Target="https://drive.google.com/drive/u/0/folders/1VeUKxSxt5rDG7dkBG7Kfl4glJBX1251n" TargetMode="External"/><Relationship Id="rId5695" Type="http://schemas.openxmlformats.org/officeDocument/2006/relationships/hyperlink" Target="https://cdn3.ewg.org/sites/default/files/u352/EWG_PFASTable-Army_C01.pdf" TargetMode="External"/><Relationship Id="rId6746" Type="http://schemas.openxmlformats.org/officeDocument/2006/relationships/hyperlink" Target="https://www.glwater.org/wp-content/uploads/2020/02/PFAS-Minimization-Program-Summary.pdf" TargetMode="External"/><Relationship Id="rId511" Type="http://schemas.openxmlformats.org/officeDocument/2006/relationships/hyperlink" Target="https://geotracker.waterboards.ca.gov/profile_report?global_id=L10006165556&amp;mytab=esidata" TargetMode="External"/><Relationship Id="rId1141" Type="http://schemas.openxmlformats.org/officeDocument/2006/relationships/hyperlink" Target="https://drive.google.com/drive/u/0/folders/1WTW0aO8KjIDQoJ2mYhnK0lcY_gIOTTcq" TargetMode="External"/><Relationship Id="rId4297" Type="http://schemas.openxmlformats.org/officeDocument/2006/relationships/hyperlink" Target="https://denix.osd.mil/army-pfas/army-pfas-data/drinking-water-data/army-national-guard-bureau-data-26-april-2019/" TargetMode="External"/><Relationship Id="rId5348" Type="http://schemas.openxmlformats.org/officeDocument/2006/relationships/hyperlink" Target="https://geotracker.waterboards.ca.gov/profile_report?global_id=T10000001617" TargetMode="External"/><Relationship Id="rId5762" Type="http://schemas.openxmlformats.org/officeDocument/2006/relationships/hyperlink" Target="https://www.maine.gov/dep/spills/topics/pfas/" TargetMode="External"/><Relationship Id="rId6813" Type="http://schemas.openxmlformats.org/officeDocument/2006/relationships/hyperlink" Target="https://geotracker.waterboards.ca.gov/map/pfas_map" TargetMode="External"/><Relationship Id="rId4364" Type="http://schemas.openxmlformats.org/officeDocument/2006/relationships/hyperlink" Target="https://www4.des.state.nh.us/IISProxy/IISProxy.dll?ContentId=4848181" TargetMode="External"/><Relationship Id="rId5415" Type="http://schemas.openxmlformats.org/officeDocument/2006/relationships/hyperlink" Target="https://drive.google.com/drive/u/0/folders/1b_szRf2kFYKMdVQTdnguWGB-oDGq9Xgc" TargetMode="External"/><Relationship Id="rId1958" Type="http://schemas.openxmlformats.org/officeDocument/2006/relationships/hyperlink" Target="https://drive.google.com/drive/folders/1wlyoLM3PeVv4giURO4Yo-uMoc0dFKFR8" TargetMode="External"/><Relationship Id="rId3380" Type="http://schemas.openxmlformats.org/officeDocument/2006/relationships/hyperlink" Target="https://www4.des.state.nh.us/DESOneStop/PRSDetail.aspx?ID=0006995&amp;Type=PRS" TargetMode="External"/><Relationship Id="rId4017" Type="http://schemas.openxmlformats.org/officeDocument/2006/relationships/hyperlink" Target="https://docs.google.com/spreadsheets/d/1hRu_fnwKe4j_dNU5cczPJSTcPUe8qTtJ/edit?usp=sharing&amp;ouid=107676736406888330935&amp;rtpof=true&amp;sd=true" TargetMode="External"/><Relationship Id="rId4431" Type="http://schemas.openxmlformats.org/officeDocument/2006/relationships/hyperlink" Target="https://www.pca.state.mn.us/waste/pfas-landfills" TargetMode="External"/><Relationship Id="rId3033" Type="http://schemas.openxmlformats.org/officeDocument/2006/relationships/hyperlink" Target="https://geotracker.waterboards.ca.gov/map/pfas_map" TargetMode="External"/><Relationship Id="rId6189" Type="http://schemas.openxmlformats.org/officeDocument/2006/relationships/hyperlink" Target="https://www4.des.state.nh.us/DESOneStop/PRSDetail.aspx?ID=0000076&amp;Type=PRS" TargetMode="External"/><Relationship Id="rId2799" Type="http://schemas.openxmlformats.org/officeDocument/2006/relationships/hyperlink" Target="https://drive.google.com/drive/u/0/folders/17vc5JX3Gvo92Bih-kg-GABnBbExIJhXg" TargetMode="External"/><Relationship Id="rId3100" Type="http://schemas.openxmlformats.org/officeDocument/2006/relationships/hyperlink" Target="https://www4.des.state.nh.us/DESOneStop/PRSDetail.aspx?ID=0010364&amp;Type=PRS" TargetMode="External"/><Relationship Id="rId6256" Type="http://schemas.openxmlformats.org/officeDocument/2006/relationships/hyperlink" Target="https://drive.google.com/drive/u/1/folders/1qA-x3qSPtUj2HLNua_HFYWqKo72aFbny" TargetMode="External"/><Relationship Id="rId6670" Type="http://schemas.openxmlformats.org/officeDocument/2006/relationships/hyperlink" Target="https://www4.des.state.nh.us/nh-pfas-investigation/wp-content/uploads/tables-pdf.pdf" TargetMode="External"/><Relationship Id="rId2866" Type="http://schemas.openxmlformats.org/officeDocument/2006/relationships/hyperlink" Target="https://drive.google.com/drive/u/0/folders/1RsSKYaEE8jqAw7pH05tDHRflkjUL3t5H" TargetMode="External"/><Relationship Id="rId3917" Type="http://schemas.openxmlformats.org/officeDocument/2006/relationships/hyperlink" Target="https://denix.osd.mil/army-pfas/army-pfas-data/drinking-water-data/army-national-guard-bureau-data-26-april-2019/" TargetMode="External"/><Relationship Id="rId5272" Type="http://schemas.openxmlformats.org/officeDocument/2006/relationships/hyperlink" Target="https://www4.des.state.nh.us/DESOneStop/PRSDetail.aspx?ID=0025061&amp;Type=PRS" TargetMode="External"/><Relationship Id="rId6323" Type="http://schemas.openxmlformats.org/officeDocument/2006/relationships/hyperlink" Target="https://floridadep.gov/waste/waste-cleanup/content/tallahassee-fire-training-division" TargetMode="External"/><Relationship Id="rId838" Type="http://schemas.openxmlformats.org/officeDocument/2006/relationships/hyperlink" Target="https://geotracker.waterboards.ca.gov/map/pfas_map" TargetMode="External"/><Relationship Id="rId1468" Type="http://schemas.openxmlformats.org/officeDocument/2006/relationships/hyperlink" Target="https://drive.google.com/drive/u/0/folders/1RsSKYaEE8jqAw7pH05tDHRflkjUL3t5H" TargetMode="External"/><Relationship Id="rId1882" Type="http://schemas.openxmlformats.org/officeDocument/2006/relationships/hyperlink" Target="https://www.pca.state.mn.us/waste/pfas-landfills" TargetMode="External"/><Relationship Id="rId2519" Type="http://schemas.openxmlformats.org/officeDocument/2006/relationships/hyperlink" Target="https://www4.des.state.nh.us/DESOneStop/PRSDetail.aspx?ID=0006677&amp;Type=PRS" TargetMode="External"/><Relationship Id="rId1535" Type="http://schemas.openxmlformats.org/officeDocument/2006/relationships/hyperlink" Target="https://www.pca.state.mn.us/waste/pfas-landfills" TargetMode="External"/><Relationship Id="rId2933" Type="http://schemas.openxmlformats.org/officeDocument/2006/relationships/hyperlink" Target="https://drive.google.com/drive/u/1/folders/1Pms7FL2HqHNWHQ0nmFgIEcktFHXjhbny" TargetMode="External"/><Relationship Id="rId905" Type="http://schemas.openxmlformats.org/officeDocument/2006/relationships/hyperlink" Target="https://drive.google.com/drive/u/0/folders/1DWXhXwl1j4L5eKUdO88JdnrMTynHHza5" TargetMode="External"/><Relationship Id="rId1602" Type="http://schemas.openxmlformats.org/officeDocument/2006/relationships/hyperlink" Target="https://www.pca.state.mn.us/waste/pfas-landfills" TargetMode="External"/><Relationship Id="rId4758" Type="http://schemas.openxmlformats.org/officeDocument/2006/relationships/hyperlink" Target="https://drive.google.com/drive/u/0/folders/1RsSKYaEE8jqAw7pH05tDHRflkjUL3t5H" TargetMode="External"/><Relationship Id="rId5809" Type="http://schemas.openxmlformats.org/officeDocument/2006/relationships/hyperlink" Target="https://denix.osd.mil/army-pfas/army-pfas-data/drinking-water-data/army-national-guard-bureau-data-26-april-2019/" TargetMode="External"/><Relationship Id="rId6180" Type="http://schemas.openxmlformats.org/officeDocument/2006/relationships/hyperlink" Target="https://www.datawrapper.de/_/pmQX8/" TargetMode="External"/><Relationship Id="rId3774" Type="http://schemas.openxmlformats.org/officeDocument/2006/relationships/hyperlink" Target="https://drive.google.com/drive/u/1/folders/1bA0fTxac0RU2njTEx5JIcAWqZpYygC9D" TargetMode="External"/><Relationship Id="rId4825" Type="http://schemas.openxmlformats.org/officeDocument/2006/relationships/hyperlink" Target="http://afcec.publicadmin-record.us.af.mil/" TargetMode="External"/><Relationship Id="rId695" Type="http://schemas.openxmlformats.org/officeDocument/2006/relationships/hyperlink" Target="https://www4.des.state.nh.us/DESOneStop/PRSDetail.aspx?ID=0000004&amp;Type=PRS" TargetMode="External"/><Relationship Id="rId2376" Type="http://schemas.openxmlformats.org/officeDocument/2006/relationships/hyperlink" Target="https://drive.google.com/drive/u/0/folders/1OY-XcCu9jCkPtgprOEzx58P36S0Bqgcn" TargetMode="External"/><Relationship Id="rId279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427" Type="http://schemas.openxmlformats.org/officeDocument/2006/relationships/hyperlink" Target="https://drive.google.com/drive/u/1/folders/1Pms7FL2HqHNWHQ0nmFgIEcktFHXjhbny" TargetMode="External"/><Relationship Id="rId3841"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997" Type="http://schemas.openxmlformats.org/officeDocument/2006/relationships/hyperlink" Target="https://drive.google.com/file/d/1JhhV5mZ6zw_VMwGJ3SWPF1_cUHAeanAg/view?usp=sharing" TargetMode="External"/><Relationship Id="rId348" Type="http://schemas.openxmlformats.org/officeDocument/2006/relationships/hyperlink" Target="https://drive.google.com/drive/u/0/folders/1DWXhXwl1j4L5eKUdO88JdnrMTynHHza5" TargetMode="External"/><Relationship Id="rId762" Type="http://schemas.openxmlformats.org/officeDocument/2006/relationships/hyperlink" Target="https://drive.google.com/drive/u/0/folders/1DWXhXwl1j4L5eKUdO88JdnrMTynHHza5" TargetMode="External"/><Relationship Id="rId1392" Type="http://schemas.openxmlformats.org/officeDocument/2006/relationships/hyperlink" Target="https://drive.google.com/drive/u/1/folders/1Pms7FL2HqHNWHQ0nmFgIEcktFHXjhbny" TargetMode="External"/><Relationship Id="rId2029" Type="http://schemas.openxmlformats.org/officeDocument/2006/relationships/hyperlink" Target="https://drive.google.com/drive/u/1/folders/1DWXhXwl1j4L5eKUdO88JdnrMTynHHza5" TargetMode="External"/><Relationship Id="rId2443" Type="http://schemas.openxmlformats.org/officeDocument/2006/relationships/hyperlink" Target="https://drive.google.com/drive/u/0/folders/146WluYdqsRS0XJJ32w6kxubaw4IHoa4b" TargetMode="External"/><Relationship Id="rId5599" Type="http://schemas.openxmlformats.org/officeDocument/2006/relationships/hyperlink" Target="https://geotracker.waterboards.ca.gov/map/pfas_map" TargetMode="External"/><Relationship Id="rId415" Type="http://schemas.openxmlformats.org/officeDocument/2006/relationships/hyperlink" Target="https://www.michigan.gov/pfasresponse/" TargetMode="External"/><Relationship Id="rId1045" Type="http://schemas.openxmlformats.org/officeDocument/2006/relationships/hyperlink" Target="https://drive.google.com/drive/u/1/folders/1HJI6U11sAh3Oi9BLz8uJM5Uu9-sTQ0j8" TargetMode="External"/><Relationship Id="rId2510" Type="http://schemas.openxmlformats.org/officeDocument/2006/relationships/hyperlink" Target="https://geotracker.waterboards.ca.gov/profile_report?global_id=L10003156547&amp;mytab=esidata" TargetMode="External"/><Relationship Id="rId5666" Type="http://schemas.openxmlformats.org/officeDocument/2006/relationships/hyperlink" Target="https://drive.google.com/drive/u/0/folders/1DWXhXwl1j4L5eKUdO88JdnrMTynHHza5" TargetMode="External"/><Relationship Id="rId1112" Type="http://schemas.openxmlformats.org/officeDocument/2006/relationships/hyperlink" Target="https://www.nationalguard.mil/Leadership/Joint-Staff/Personal-Staff/Public-Affairs/Community-Relations/Environmental/PFAS-PFOA-Library/California/" TargetMode="External"/><Relationship Id="rId4268" Type="http://schemas.openxmlformats.org/officeDocument/2006/relationships/hyperlink" Target="https://drive.google.com/drive/u/0/folders/1HDANhdUFwdJYL-BzFVXD1ZTt7VVpZaj_" TargetMode="External"/><Relationship Id="rId5319" Type="http://schemas.openxmlformats.org/officeDocument/2006/relationships/hyperlink" Target="https://cdn3.ewg.org/sites/default/files/u352/EWG_PFASTable-Army_C01.pdf" TargetMode="External"/><Relationship Id="rId6717" Type="http://schemas.openxmlformats.org/officeDocument/2006/relationships/hyperlink" Target="https://webapp.pca.state.mn.us/wimn/site/2273" TargetMode="External"/><Relationship Id="rId3284" Type="http://schemas.openxmlformats.org/officeDocument/2006/relationships/hyperlink" Target="https://nhdes.maps.arcgis.com/apps/View/index.html?appid=66770bef141c43a98a445c54a17720e2&amp;extent=-73.5743,42.5413,-69.6852,45.4509" TargetMode="External"/><Relationship Id="rId4682" Type="http://schemas.openxmlformats.org/officeDocument/2006/relationships/hyperlink" Target="https://www.waterboards.ca.gov/pfas/military.html" TargetMode="External"/><Relationship Id="rId5733" Type="http://schemas.openxmlformats.org/officeDocument/2006/relationships/hyperlink" Target="https://www.pca.state.mn.us/waste/pfas-landfills" TargetMode="External"/><Relationship Id="rId1929" Type="http://schemas.openxmlformats.org/officeDocument/2006/relationships/hyperlink" Target="https://drive.google.com/drive/u/0/folders/1McBSeX2VTKGuIpe-IdaFYayBBQsc8_kn" TargetMode="External"/><Relationship Id="rId4335" Type="http://schemas.openxmlformats.org/officeDocument/2006/relationships/hyperlink" Target="https://drive.google.com/drive/u/0/folders/1n6HKb20OgbywensImeSw5zqDVcedoZ1C" TargetMode="External"/><Relationship Id="rId5800" Type="http://schemas.openxmlformats.org/officeDocument/2006/relationships/hyperlink" Target="https://drive.google.com/drive/u/0/folders/1-ld7lBLt-xHsLD3geiQ0Rs93Jg1VTSPf" TargetMode="External"/><Relationship Id="rId3351" Type="http://schemas.openxmlformats.org/officeDocument/2006/relationships/hyperlink" Target="https://drive.google.com/drive/u/1/folders/1HKXp63rNge_WSUdMVnq31GxFeBTsQfGo" TargetMode="External"/><Relationship Id="rId4402" Type="http://schemas.openxmlformats.org/officeDocument/2006/relationships/hyperlink" Target="https://nhdes.maps.arcgis.com/apps/View/index.html?appid=66770bef141c43a98a445c54a17720e2&amp;extent=-73.5743,42.5413,-69.6852,45.4509" TargetMode="External"/><Relationship Id="rId272" Type="http://schemas.openxmlformats.org/officeDocument/2006/relationships/hyperlink" Target="https://drive.google.com/drive/folders/1xzH-cSgcLzMvZ5DSmuMMwNO6c26VOCDU?usp=sharing" TargetMode="External"/><Relationship Id="rId3004" Type="http://schemas.openxmlformats.org/officeDocument/2006/relationships/hyperlink" Target="https://partner-mco-archive.s3.amazonaws.com/client_files/1524589484.pdf" TargetMode="External"/><Relationship Id="rId6574" Type="http://schemas.openxmlformats.org/officeDocument/2006/relationships/hyperlink" Target="https://www.waterboards.ca.gov/pfas/military.html" TargetMode="External"/><Relationship Id="rId2020" Type="http://schemas.openxmlformats.org/officeDocument/2006/relationships/hyperlink" Target="https://drive.google.com/drive/u/0/folders/1RsSKYaEE8jqAw7pH05tDHRflkjUL3t5H" TargetMode="External"/><Relationship Id="rId5176" Type="http://schemas.openxmlformats.org/officeDocument/2006/relationships/hyperlink" Target="https://drive.google.com/drive/u/0/folders/1RsSKYaEE8jqAw7pH05tDHRflkjUL3t5H" TargetMode="External"/><Relationship Id="rId5590" Type="http://schemas.openxmlformats.org/officeDocument/2006/relationships/hyperlink" Target="https://drive.google.com/drive/u/0/folders/1__tLB0rRylIFlxexvj0E68OKNV-BGPQT" TargetMode="External"/><Relationship Id="rId6227" Type="http://schemas.openxmlformats.org/officeDocument/2006/relationships/hyperlink" Target="https://drive.google.com/drive/u/0/folders/1DWdTWCb-r0Eo5agUwRPFNsBstb0QuA3A" TargetMode="External"/><Relationship Id="rId6641" Type="http://schemas.openxmlformats.org/officeDocument/2006/relationships/hyperlink" Target="https://drive.google.com/drive/folders/1F7Uqaguouos6QFkUagBldH2SqqPUhhQn?usp=sharing" TargetMode="External"/><Relationship Id="rId4192" Type="http://schemas.openxmlformats.org/officeDocument/2006/relationships/hyperlink" Target="https://drive.google.com/drive/u/1/folders/1DWXhXwl1j4L5eKUdO88JdnrMTynHHza5" TargetMode="External"/><Relationship Id="rId5243" Type="http://schemas.openxmlformats.org/officeDocument/2006/relationships/hyperlink" Target="https://www.testingforpease.com/" TargetMode="External"/><Relationship Id="rId1786" Type="http://schemas.openxmlformats.org/officeDocument/2006/relationships/hyperlink" Target="https://www4.des.state.nh.us/nh-pfas-investigation/wp-content/uploads/tables-pdf.pdf" TargetMode="External"/><Relationship Id="rId2837" Type="http://schemas.openxmlformats.org/officeDocument/2006/relationships/hyperlink" Target="https://drive.google.com/drive/u/0/folders/1bHWMRfj0nGBbUZfAOUEhyMOlH8N-u-2y" TargetMode="External"/><Relationship Id="rId78" Type="http://schemas.openxmlformats.org/officeDocument/2006/relationships/hyperlink" Target="https://drive.google.com/drive/u/0/folders/1RsSKYaEE8jqAw7pH05tDHRflkjUL3t5H" TargetMode="External"/><Relationship Id="rId809" Type="http://schemas.openxmlformats.org/officeDocument/2006/relationships/hyperlink" Target="https://drive.google.com/file/d/1NuAuVFnHIQXFHOexC1kzNInZ3v69gjiC/view?usp=sharing" TargetMode="External"/><Relationship Id="rId1439" Type="http://schemas.openxmlformats.org/officeDocument/2006/relationships/hyperlink" Target="https://drive.google.com/drive/u/0/folders/1RsSKYaEE8jqAw7pH05tDHRflkjUL3t5H" TargetMode="External"/><Relationship Id="rId1853" Type="http://schemas.openxmlformats.org/officeDocument/2006/relationships/hyperlink" Target="https://www.maine.gov/dep/spills/topics/pfas/PFAS-current-results-06022020.pdf" TargetMode="External"/><Relationship Id="rId2904" Type="http://schemas.openxmlformats.org/officeDocument/2006/relationships/hyperlink" Target="https://www4.des.state.nh.us/IISProxy/IISProxy.dll?ContentId=4630113" TargetMode="External"/><Relationship Id="rId5310" Type="http://schemas.openxmlformats.org/officeDocument/2006/relationships/hyperlink" Target="https://drive.google.com/drive/u/1/folders/1NDSF5O2zivixjKUEYTRtJ_keJVbx9VmC" TargetMode="External"/><Relationship Id="rId1506" Type="http://schemas.openxmlformats.org/officeDocument/2006/relationships/hyperlink" Target="https://www4.des.state.nh.us/IISProxy/IISProxy.dll?ContentId=4782549" TargetMode="External"/><Relationship Id="rId1920" Type="http://schemas.openxmlformats.org/officeDocument/2006/relationships/hyperlink" Target="https://drive.google.com/drive/u/0/folders/1RsSKYaEE8jqAw7pH05tDHRflkjUL3t5H" TargetMode="External"/><Relationship Id="rId3678" Type="http://schemas.openxmlformats.org/officeDocument/2006/relationships/hyperlink" Target="https://drive.google.com/file/d/16635BTmXNSvhA4EwjP33AoeiM8SloxbX/view?usp=sharing" TargetMode="External"/><Relationship Id="rId4729" Type="http://schemas.openxmlformats.org/officeDocument/2006/relationships/hyperlink" Target="https://www.navfac.navy.mil/products_and_services/ev/products_and_services/env_restoration/installation_map/navfac_atlantic/midlant/calverton.html" TargetMode="External"/><Relationship Id="rId6084" Type="http://schemas.openxmlformats.org/officeDocument/2006/relationships/hyperlink" Target="https://drive.google.com/drive/u/1/folders/1d1Fg1SeM1LXwWAY0goyeqVgVAw0quykx" TargetMode="External"/><Relationship Id="rId599" Type="http://schemas.openxmlformats.org/officeDocument/2006/relationships/hyperlink" Target="https://www.glwater.org/wp-content/uploads/2020/02/PFAS-Minimization-Program-Summary.pdf" TargetMode="External"/><Relationship Id="rId2694" Type="http://schemas.openxmlformats.org/officeDocument/2006/relationships/hyperlink" Target="https://drive.google.com/drive/folders/15W7LF7sPBa4urn-z6HRPy-nYgRFB3ACQ?usp=sharing" TargetMode="External"/><Relationship Id="rId3745" Type="http://schemas.openxmlformats.org/officeDocument/2006/relationships/hyperlink" Target="https://webapp.pca.state.mn.us/wimn/site/1805" TargetMode="External"/><Relationship Id="rId6151" Type="http://schemas.openxmlformats.org/officeDocument/2006/relationships/hyperlink" Target="https://www.glwater.org/wp-content/uploads/2020/02/PFAS-Minimization-Program-Summary.pdf" TargetMode="External"/><Relationship Id="rId666" Type="http://schemas.openxmlformats.org/officeDocument/2006/relationships/hyperlink" Target="https://nhdes.maps.arcgis.com/apps/View/index.html?appid=66770bef141c43a98a445c54a17720e2&amp;extent=-73.5743,42.5413,-69.6852,45.4509" TargetMode="External"/><Relationship Id="rId1296" Type="http://schemas.openxmlformats.org/officeDocument/2006/relationships/hyperlink" Target="https://files.nc.gov/ncdeq/GenX/Data/Truck-Spill-Investigation-Figure.pdf" TargetMode="External"/><Relationship Id="rId2347" Type="http://schemas.openxmlformats.org/officeDocument/2006/relationships/hyperlink" Target="https://www4.des.state.nh.us/nh-pfas-investigation/wp-content/uploads/tables-pdf.pdf" TargetMode="External"/><Relationship Id="rId319" Type="http://schemas.openxmlformats.org/officeDocument/2006/relationships/hyperlink" Target="https://www4.des.state.nh.us/DESOneStop/PRSDetail.aspx?ID=0009234&amp;Type=PRS" TargetMode="External"/><Relationship Id="rId1363" Type="http://schemas.openxmlformats.org/officeDocument/2006/relationships/hyperlink" Target="https://www4.des.state.nh.us/nh-pfas-investigation/wp-content/uploads/tables-pdf.pdf" TargetMode="External"/><Relationship Id="rId2761" Type="http://schemas.openxmlformats.org/officeDocument/2006/relationships/hyperlink" Target="https://www4.des.state.nh.us/DESOneStop/PRSDetail.aspx?ID=0000294&amp;Type=PRS" TargetMode="External"/><Relationship Id="rId3812" Type="http://schemas.openxmlformats.org/officeDocument/2006/relationships/hyperlink" Target="https://www4.des.state.nh.us/DESOneStop/PRSDetail.aspx?ID=0022199&amp;Type=PRS" TargetMode="External"/><Relationship Id="rId6968" Type="http://schemas.openxmlformats.org/officeDocument/2006/relationships/hyperlink" Target="https://www.michigan.gov/pfasresponse/0,9038,7-365-86511_82704-488796--,00.html" TargetMode="External"/><Relationship Id="rId733" Type="http://schemas.openxmlformats.org/officeDocument/2006/relationships/hyperlink" Target="https://drive.google.com/drive/u/0/folders/1RsSKYaEE8jqAw7pH05tDHRflkjUL3t5H" TargetMode="External"/><Relationship Id="rId1016" Type="http://schemas.openxmlformats.org/officeDocument/2006/relationships/hyperlink" Target="https://drive.google.com/drive/u/0/folders/1DWXhXwl1j4L5eKUdO88JdnrMTynHHza5" TargetMode="External"/><Relationship Id="rId2414" Type="http://schemas.openxmlformats.org/officeDocument/2006/relationships/hyperlink" Target="https://www4.des.state.nh.us/nh-pfas-investigation/wp-content/uploads/tables-pdf.pdf" TargetMode="External"/><Relationship Id="rId5984" Type="http://schemas.openxmlformats.org/officeDocument/2006/relationships/hyperlink" Target="https://drive.google.com/drive/u/0/folders/1RsSKYaEE8jqAw7pH05tDHRflkjUL3t5H" TargetMode="External"/><Relationship Id="rId800" Type="http://schemas.openxmlformats.org/officeDocument/2006/relationships/hyperlink" Target="https://drive.google.com/drive/u/0/folders/1DWXhXwl1j4L5eKUdO88JdnrMTynHHza5" TargetMode="External"/><Relationship Id="rId1430" Type="http://schemas.openxmlformats.org/officeDocument/2006/relationships/hyperlink" Target="https://drive.google.com/drive/u/0/folders/1RsSKYaEE8jqAw7pH05tDHRflkjUL3t5H" TargetMode="External"/><Relationship Id="rId4586" Type="http://schemas.openxmlformats.org/officeDocument/2006/relationships/hyperlink" Target="https://drive.google.com/drive/u/0/folders/1jI2qfUNHJx9JWwCQcG49AABEIOL-IKdx" TargetMode="External"/><Relationship Id="rId5637" Type="http://schemas.openxmlformats.org/officeDocument/2006/relationships/hyperlink" Target="https://drive.google.com/drive/u/0/folders/1RsSKYaEE8jqAw7pH05tDHRflkjUL3t5H" TargetMode="External"/><Relationship Id="rId3188" Type="http://schemas.openxmlformats.org/officeDocument/2006/relationships/hyperlink" Target="https://drive.google.com/drive/u/0/folders/17vc5JX3Gvo92Bih-kg-GABnBbExIJhXg" TargetMode="External"/><Relationship Id="rId4239" Type="http://schemas.openxmlformats.org/officeDocument/2006/relationships/hyperlink" Target="https://drive.google.com/file/d/1vDzjU9g2heBhe6R3X-uL8zjOebYiXVA1/view?usp=sharing" TargetMode="External"/><Relationship Id="rId4653" Type="http://schemas.openxmlformats.org/officeDocument/2006/relationships/hyperlink" Target="https://drive.google.com/drive/u/0/folders/1McBSeX2VTKGuIpe-IdaFYayBBQsc8_kn" TargetMode="External"/><Relationship Id="rId5704" Type="http://schemas.openxmlformats.org/officeDocument/2006/relationships/hyperlink" Target="https://www4.des.state.nh.us/nh-pfas-investigation/wp-content/uploads/tables-pdf.pdf" TargetMode="External"/><Relationship Id="rId3255" Type="http://schemas.openxmlformats.org/officeDocument/2006/relationships/hyperlink" Target="https://drive.google.com/drive/u/0/folders/1A6o4FTnC1drWv54oLHsMSYzSCiWu2yR-" TargetMode="External"/><Relationship Id="rId4306" Type="http://schemas.openxmlformats.org/officeDocument/2006/relationships/hyperlink" Target="https://drive.google.com/drive/u/0/folders/1roWrSkGujxC1pOdwJYZZrRlbrLnq69Yl" TargetMode="External"/><Relationship Id="rId4720" Type="http://schemas.openxmlformats.org/officeDocument/2006/relationships/hyperlink" Target="https://drive.google.com/drive/u/0/folders/1z1jbhVe1MYzUgvtgqltW8Z6B0FFfjVQ7" TargetMode="External"/><Relationship Id="rId176" Type="http://schemas.openxmlformats.org/officeDocument/2006/relationships/hyperlink" Target="https://www4.des.state.nh.us/DESOneStop/PRSDetail.aspx?ID=0001324&amp;Type=PRS" TargetMode="External"/><Relationship Id="rId590" Type="http://schemas.openxmlformats.org/officeDocument/2006/relationships/hyperlink" Target="https://nhdes.maps.arcgis.com/apps/View/index.html?appid=66770bef141c43a98a445c54a17720e2&amp;extent=-73.5743,42.5413,-69.6852,45.4509" TargetMode="External"/><Relationship Id="rId2271" Type="http://schemas.openxmlformats.org/officeDocument/2006/relationships/hyperlink" Target="https://drive.google.com/drive/u/0/folders/1RsSKYaEE8jqAw7pH05tDHRflkjUL3t5H" TargetMode="External"/><Relationship Id="rId3322" Type="http://schemas.openxmlformats.org/officeDocument/2006/relationships/hyperlink" Target="https://drive.google.com/drive/u/0/folders/1DifDALn_wCM_1Az-CZXphjTepIEQ6jrD" TargetMode="External"/><Relationship Id="rId6478" Type="http://schemas.openxmlformats.org/officeDocument/2006/relationships/hyperlink" Target="https://nhdes.maps.arcgis.com/apps/View/index.html?appid=66770bef141c43a98a445c54a17720e2&amp;extent=-73.5743,42.5413,-69.6852,45.4509" TargetMode="External"/><Relationship Id="rId243" Type="http://schemas.openxmlformats.org/officeDocument/2006/relationships/hyperlink" Target="https://epa.ohio.gov/cdo/afp85" TargetMode="External"/><Relationship Id="rId5494" Type="http://schemas.openxmlformats.org/officeDocument/2006/relationships/hyperlink" Target="https://geotracker.waterboards.ca.gov/map/pfas_map" TargetMode="External"/><Relationship Id="rId6892" Type="http://schemas.openxmlformats.org/officeDocument/2006/relationships/hyperlink" Target="http://afcec.publicadmin-record.us.af.mil/" TargetMode="External"/><Relationship Id="rId310" Type="http://schemas.openxmlformats.org/officeDocument/2006/relationships/hyperlink" Target="https://www.waterboards.ca.gov/pfas/" TargetMode="External"/><Relationship Id="rId4096" Type="http://schemas.openxmlformats.org/officeDocument/2006/relationships/hyperlink" Target="https://drive.google.com/file/d/1qzt7ltGXw8LZbL7gAinaLg4qL4VaWHSv/view?usp=sharing" TargetMode="External"/><Relationship Id="rId5147" Type="http://schemas.openxmlformats.org/officeDocument/2006/relationships/hyperlink" Target="https://www.michigan.gov/pfasresponse/0,9038,7-365-86511_82704-453181--,00.html" TargetMode="External"/><Relationship Id="rId6545" Type="http://schemas.openxmlformats.org/officeDocument/2006/relationships/hyperlink" Target="https://drive.google.com/drive/u/1/folders/1bA0fTxac0RU2njTEx5JIcAWqZpYygC9D" TargetMode="External"/><Relationship Id="rId5561" Type="http://schemas.openxmlformats.org/officeDocument/2006/relationships/hyperlink" Target="https://nhdes.maps.arcgis.com/apps/View/index.html?appid=66770bef141c43a98a445c54a17720e2&amp;extent=-73.5743,42.5413,-69.6852,45.4509" TargetMode="External"/><Relationship Id="rId6612" Type="http://schemas.openxmlformats.org/officeDocument/2006/relationships/hyperlink" Target="https://www.michigan.gov/pfasresponse/" TargetMode="External"/><Relationship Id="rId1757" Type="http://schemas.openxmlformats.org/officeDocument/2006/relationships/hyperlink" Target="https://drive.google.com/drive/u/1/folders/1qA-x3qSPtUj2HLNua_HFYWqKo72aFbny" TargetMode="External"/><Relationship Id="rId2808" Type="http://schemas.openxmlformats.org/officeDocument/2006/relationships/hyperlink" Target="https://drive.google.com/drive/u/0/folders/1aF7GDUHlXK_CtoIsbEd_82gb0RwnBPx-" TargetMode="External"/><Relationship Id="rId4163" Type="http://schemas.openxmlformats.org/officeDocument/2006/relationships/hyperlink" Target="https://denix.osd.mil/army-pfas/army-pfas-data/drinking-water-data/army-national-guard-bureau-data-26-april-2019/" TargetMode="External"/><Relationship Id="rId5214" Type="http://schemas.openxmlformats.org/officeDocument/2006/relationships/hyperlink" Target="https://geotracker.waterboards.ca.gov/map/pfas_map" TargetMode="External"/><Relationship Id="rId49" Type="http://schemas.openxmlformats.org/officeDocument/2006/relationships/hyperlink" Target="https://drive.google.com/drive/u/0/folders/1RsSKYaEE8jqAw7pH05tDHRflkjUL3t5H" TargetMode="External"/><Relationship Id="rId1824" Type="http://schemas.openxmlformats.org/officeDocument/2006/relationships/hyperlink" Target="https://drive.google.com/drive/u/0/folders/1k2iuT-pCQdi5IYsfQi-Sh-fu6GiMkv_d" TargetMode="External"/><Relationship Id="rId4230" Type="http://schemas.openxmlformats.org/officeDocument/2006/relationships/hyperlink" Target="https://partner-mco-archive.s3.amazonaws.com/client_files/1524589484.pdf" TargetMode="External"/><Relationship Id="rId2598" Type="http://schemas.openxmlformats.org/officeDocument/2006/relationships/hyperlink" Target="https://www.nationofchange.org/2018/04/13/fear-and-fury-in-michigan-town-where-air-force-contaminated-water/" TargetMode="External"/><Relationship Id="rId3996" Type="http://schemas.openxmlformats.org/officeDocument/2006/relationships/hyperlink" Target="https://drive.google.com/drive/u/0/folders/1DWXhXwl1j4L5eKUdO88JdnrMTynHHza5" TargetMode="External"/><Relationship Id="rId6055" Type="http://schemas.openxmlformats.org/officeDocument/2006/relationships/hyperlink" Target="https://drive.google.com/drive/u/0/folders/1M-bQHK41axaGZwLZ2hjgO2P9DBouPQun" TargetMode="External"/><Relationship Id="rId3649" Type="http://schemas.openxmlformats.org/officeDocument/2006/relationships/hyperlink" Target="https://www.keesler.af.mil/Portals/14/documents/Environmental/CCR%202016%20Annual%20Water%20Quality%20Report.pdf" TargetMode="External"/><Relationship Id="rId5071" Type="http://schemas.openxmlformats.org/officeDocument/2006/relationships/hyperlink" Target="https://drive.google.com/drive/u/0/folders/1lGp9mNF1VW52zcJOUD9x-wZO9oAb_opR" TargetMode="External"/><Relationship Id="rId6122" Type="http://schemas.openxmlformats.org/officeDocument/2006/relationships/hyperlink" Target="https://www.glwater.org/wp-content/uploads/2020/02/PFAS-Minimization-Program-Summary.pdf" TargetMode="External"/><Relationship Id="rId984" Type="http://schemas.openxmlformats.org/officeDocument/2006/relationships/hyperlink" Target="https://drive.google.com/drive/u/0/folders/1lGp9mNF1VW52zcJOUD9x-wZO9oAb_opR" TargetMode="External"/><Relationship Id="rId2665" Type="http://schemas.openxmlformats.org/officeDocument/2006/relationships/hyperlink" Target="https://cumulis.epa.gov/supercpad/cursites/csitinfo.cfm?id=0300435" TargetMode="External"/><Relationship Id="rId3716" Type="http://schemas.openxmlformats.org/officeDocument/2006/relationships/hyperlink" Target="https://drive.google.com/file/d/1rV1Tml5aoorenqXWzHxLx0RYUCaS4hVZ/view?usp=sharing" TargetMode="External"/><Relationship Id="rId637" Type="http://schemas.openxmlformats.org/officeDocument/2006/relationships/hyperlink" Target="https://www.maine.gov/dep/spills/topics/pfas/PFAS-current-results-06022020.pdf" TargetMode="External"/><Relationship Id="rId1267" Type="http://schemas.openxmlformats.org/officeDocument/2006/relationships/hyperlink" Target="https://geotracker.waterboards.ca.gov/map/pfas_map" TargetMode="External"/><Relationship Id="rId1681" Type="http://schemas.openxmlformats.org/officeDocument/2006/relationships/hyperlink" Target="https://drive.google.com/drive/u/1/folders/1ZgLd9ihVSI3av7mQvluoownq7x_9UXYI" TargetMode="External"/><Relationship Id="rId2318" Type="http://schemas.openxmlformats.org/officeDocument/2006/relationships/hyperlink" Target="https://www4.des.state.nh.us/DESOneStop/PRSDetail.aspx?ID=0013955&amp;Type=PRS" TargetMode="External"/><Relationship Id="rId2732" Type="http://schemas.openxmlformats.org/officeDocument/2006/relationships/hyperlink" Target="https://denix.osd.mil/army-pfas/army-pfas-data/drinking-water-data/army-national-guard-bureau-data-26-april-2019/" TargetMode="External"/><Relationship Id="rId5888" Type="http://schemas.openxmlformats.org/officeDocument/2006/relationships/hyperlink" Target="https://www4.des.state.nh.us/nh-pfas-investigation/wp-content/uploads/tables-pdf.pdf" TargetMode="External"/><Relationship Id="rId6939" Type="http://schemas.openxmlformats.org/officeDocument/2006/relationships/hyperlink" Target="https://drive.google.com/drive/u/0/folders/1RsSKYaEE8jqAw7pH05tDHRflkjUL3t5H" TargetMode="External"/><Relationship Id="rId704" Type="http://schemas.openxmlformats.org/officeDocument/2006/relationships/hyperlink" Target="https://drive.google.com/drive/u/0/folders/1lGp9mNF1VW52zcJOUD9x-wZO9oAb_opR" TargetMode="External"/><Relationship Id="rId1334" Type="http://schemas.openxmlformats.org/officeDocument/2006/relationships/hyperlink" Target="https://webapp.pca.state.mn.us/wimn/site/277" TargetMode="External"/><Relationship Id="rId5955" Type="http://schemas.openxmlformats.org/officeDocument/2006/relationships/hyperlink" Target="https://drive.google.com/drive/u/0/folders/1RsSKYaEE8jqAw7pH05tDHRflkjUL3t5H" TargetMode="External"/><Relationship Id="rId40" Type="http://schemas.openxmlformats.org/officeDocument/2006/relationships/hyperlink" Target="https://drive.google.com/drive/u/0/folders/1RsSKYaEE8jqAw7pH05tDHRflkjUL3t5H" TargetMode="External"/><Relationship Id="rId1401" Type="http://schemas.openxmlformats.org/officeDocument/2006/relationships/hyperlink" Target="https://drive.google.com/drive/u/0/folders/1DWXhXwl1j4L5eKUdO88JdnrMTynHHza5" TargetMode="External"/><Relationship Id="rId4557" Type="http://schemas.openxmlformats.org/officeDocument/2006/relationships/hyperlink" Target="https://drive.google.com/drive/u/0/folders/1Ndpu9Udqst42msNuaNP2HTLEESuDj9DC" TargetMode="External"/><Relationship Id="rId5608" Type="http://schemas.openxmlformats.org/officeDocument/2006/relationships/hyperlink" Target="https://denix.osd.mil/army-pfas/army-pfas-data/drinking-water-data/army-national-guard-bureau-data-26-april-2019/" TargetMode="External"/><Relationship Id="rId3159" Type="http://schemas.openxmlformats.org/officeDocument/2006/relationships/hyperlink" Target="https://drive.google.com/drive/u/0/folders/1RsSKYaEE8jqAw7pH05tDHRflkjUL3t5H" TargetMode="External"/><Relationship Id="rId3573" Type="http://schemas.openxmlformats.org/officeDocument/2006/relationships/hyperlink" Target="https://www.jble.af.mil/" TargetMode="External"/><Relationship Id="rId4971" Type="http://schemas.openxmlformats.org/officeDocument/2006/relationships/hyperlink" Target="https://www4.des.state.nh.us/nh-pfas-investigation/wp-content/uploads/tables-pdf.pdf" TargetMode="External"/><Relationship Id="rId494" Type="http://schemas.openxmlformats.org/officeDocument/2006/relationships/hyperlink" Target="https://drive.google.com/drive/u/1/folders/1DWXhXwl1j4L5eKUdO88JdnrMTynHHza6" TargetMode="External"/><Relationship Id="rId2175" Type="http://schemas.openxmlformats.org/officeDocument/2006/relationships/hyperlink" Target="https://drive.google.com/drive/u/1/folders/1gzW7FcQQelMoZUZ8VhdxW1RrTOgXt8vS?ths=true" TargetMode="External"/><Relationship Id="rId3226" Type="http://schemas.openxmlformats.org/officeDocument/2006/relationships/hyperlink" Target="https://www.pca.state.mn.us/waste/pfas-landfills" TargetMode="External"/><Relationship Id="rId4624" Type="http://schemas.openxmlformats.org/officeDocument/2006/relationships/hyperlink" Target="https://drive.google.com/file/d/1IVTove8QzGYQRFq6TJ_8j-4o3HP5E_XT/view?usp=sharing" TargetMode="External"/><Relationship Id="rId147" Type="http://schemas.openxmlformats.org/officeDocument/2006/relationships/hyperlink" Target="https://www.dhhs.nh.gov/dphs/pfcs/index.htm" TargetMode="External"/><Relationship Id="rId1191" Type="http://schemas.openxmlformats.org/officeDocument/2006/relationships/hyperlink" Target="https://docs.google.com/spreadsheets/d/1hRu_fnwKe4j_dNU5cczPJSTcPUe8qTtJ/edit?usp=sharing&amp;ouid=107676736406888330935&amp;rtpof=true&amp;sd=true" TargetMode="External"/><Relationship Id="rId3640" Type="http://schemas.openxmlformats.org/officeDocument/2006/relationships/hyperlink" Target="https://nhdes.maps.arcgis.com/apps/View/index.html?appid=66770bef141c43a98a445c54a17720e2&amp;extent=-73.5743,42.5413,-69.6852,45.4509" TargetMode="External"/><Relationship Id="rId6796" Type="http://schemas.openxmlformats.org/officeDocument/2006/relationships/hyperlink" Target="https://drive.google.com/drive/u/0/folders/1BtELDluxBPh-8zhcZ8mvm5YBvaqFnvJ5" TargetMode="External"/><Relationship Id="rId561" Type="http://schemas.openxmlformats.org/officeDocument/2006/relationships/hyperlink" Target="https://dec.vermont.gov/watershed/map/pfas-surface-waters" TargetMode="External"/><Relationship Id="rId2242" Type="http://schemas.openxmlformats.org/officeDocument/2006/relationships/hyperlink" Target="https://www.michigan.gov/pfasresponse/0,9038,7-365-86511_82704-497629--rss,00.html" TargetMode="External"/><Relationship Id="rId5398" Type="http://schemas.openxmlformats.org/officeDocument/2006/relationships/hyperlink" Target="https://nhdes.maps.arcgis.com/apps/View/index.html?appid=66770bef141c43a98a445c54a17720e2&amp;extent=-73.5743,42.5413,-69.6852,45.4509" TargetMode="External"/><Relationship Id="rId6449" Type="http://schemas.openxmlformats.org/officeDocument/2006/relationships/hyperlink" Target="https://drive.google.com/drive/u/0/folders/1RsSKYaEE8jqAw7pH05tDHRflkjUL3t5H" TargetMode="External"/><Relationship Id="rId6863" Type="http://schemas.openxmlformats.org/officeDocument/2006/relationships/hyperlink" Target="https://geotracker.waterboards.ca.gov/map/pfas_map" TargetMode="External"/><Relationship Id="rId214" Type="http://schemas.openxmlformats.org/officeDocument/2006/relationships/hyperlink" Target="https://www.glwater.org/wp-content/uploads/2020/02/PFAS-Minimization-Program-Summary.pdf" TargetMode="External"/><Relationship Id="rId5465" Type="http://schemas.openxmlformats.org/officeDocument/2006/relationships/hyperlink" Target="https://drive.google.com/drive/u/0/folders/1GMaRXdOqoUt0MRrMIBV7Gi3c-F9t6vdZ" TargetMode="External"/><Relationship Id="rId6516" Type="http://schemas.openxmlformats.org/officeDocument/2006/relationships/hyperlink" Target="https://ar.afcec-cloud.af.mil/Search.aspx" TargetMode="External"/><Relationship Id="rId6930" Type="http://schemas.openxmlformats.org/officeDocument/2006/relationships/hyperlink" Target="https://webapp.pca.state.mn.us/wimn/site/1452" TargetMode="External"/><Relationship Id="rId4067" Type="http://schemas.openxmlformats.org/officeDocument/2006/relationships/hyperlink" Target="https://drive.google.com/drive/u/0/folders/1eW6Q_TH5vVHWpcbv_PVVNiIjw--Aom1y" TargetMode="External"/><Relationship Id="rId4481" Type="http://schemas.openxmlformats.org/officeDocument/2006/relationships/hyperlink" Target="https://dec.vermont.gov/watershed/map/pfas-surface-waters" TargetMode="External"/><Relationship Id="rId5118" Type="http://schemas.openxmlformats.org/officeDocument/2006/relationships/hyperlink" Target="https://www.ocwd.com/news-events/newsletter/2020/february-2020/update-of-north-and-south-basin-groundwater-cleanup/" TargetMode="External"/><Relationship Id="rId5532" Type="http://schemas.openxmlformats.org/officeDocument/2006/relationships/hyperlink" Target="https://www.glwater.org/wp-content/uploads/2020/02/PFAS-Minimization-Program-Summary.pdf" TargetMode="External"/><Relationship Id="rId3083" Type="http://schemas.openxmlformats.org/officeDocument/2006/relationships/hyperlink" Target="https://drive.google.com/drive/u/1/folders/1qA-x3qSPtUj2HLNua_HFYWqKo72aFbny" TargetMode="External"/><Relationship Id="rId4134" Type="http://schemas.openxmlformats.org/officeDocument/2006/relationships/hyperlink" Target="https://www.michigan.gov/pfasresponse/" TargetMode="External"/><Relationship Id="rId1728" Type="http://schemas.openxmlformats.org/officeDocument/2006/relationships/hyperlink" Target="https://drive.google.com/drive/u/1/folders/1RsSKYaEE8jqAw7pH05tDHRflkjUL3t5H" TargetMode="External"/><Relationship Id="rId3150" Type="http://schemas.openxmlformats.org/officeDocument/2006/relationships/hyperlink" Target="https://www.michigan.gov/pfasresponse/investigations/sites-aoi/berrien-county/harbor-plating" TargetMode="External"/><Relationship Id="rId4201" Type="http://schemas.openxmlformats.org/officeDocument/2006/relationships/hyperlink" Target="https://nhdes.maps.arcgis.com/apps/View/index.html?appid=66770bef141c43a98a445c54a17720e2&amp;extent=-73.5743,42.5413,-69.6852,45.4509" TargetMode="External"/><Relationship Id="rId3967" Type="http://schemas.openxmlformats.org/officeDocument/2006/relationships/hyperlink" Target="https://geotracker.waterboards.ca.gov/map/pfas_map" TargetMode="External"/><Relationship Id="rId6373" Type="http://schemas.openxmlformats.org/officeDocument/2006/relationships/hyperlink" Target="https://www.maine.gov/dep/spills/topics/pfas/PFAS-current-results-06022020.pdf" TargetMode="External"/><Relationship Id="rId4" Type="http://schemas.openxmlformats.org/officeDocument/2006/relationships/hyperlink" Target="https://www4.des.state.nh.us/nh-pfas-investigation/wp-content/uploads/tables-pdf.pdf" TargetMode="External"/><Relationship Id="rId888" Type="http://schemas.openxmlformats.org/officeDocument/2006/relationships/hyperlink" Target="https://drive.google.com/drive/u/0/folders/17vc5JX3Gvo92Bih-kg-GABnBbExIJhXg" TargetMode="External"/><Relationship Id="rId2569" Type="http://schemas.openxmlformats.org/officeDocument/2006/relationships/hyperlink" Target="https://drive.google.com/drive/u/0/folders/1RsSKYaEE8jqAw7pH05tDHRflkjUL3t5H" TargetMode="External"/><Relationship Id="rId2983" Type="http://schemas.openxmlformats.org/officeDocument/2006/relationships/hyperlink" Target="https://drive.google.com/drive/u/1/folders/1bDm2tDztvrfkxhG41bTn_9cpUn-vNiWy" TargetMode="External"/><Relationship Id="rId6026" Type="http://schemas.openxmlformats.org/officeDocument/2006/relationships/hyperlink" Target="https://www4.des.state.nh.us/IISProxy/IISProxy.dll?ContentId=4716376" TargetMode="External"/><Relationship Id="rId6440" Type="http://schemas.openxmlformats.org/officeDocument/2006/relationships/hyperlink" Target="https://nhdes.maps.arcgis.com/apps/View/index.html?appid=66770bef141c43a98a445c54a17720e2&amp;extent=-73.5743,42.5413,-69.6852,45.4509" TargetMode="External"/><Relationship Id="rId955" Type="http://schemas.openxmlformats.org/officeDocument/2006/relationships/hyperlink" Target="https://drive.google.com/drive/u/0/folders/17vc5JX3Gvo92Bih-kg-GABnBbExIJhXg" TargetMode="External"/><Relationship Id="rId1585" Type="http://schemas.openxmlformats.org/officeDocument/2006/relationships/hyperlink" Target="https://docs.google.com/spreadsheets/d/1hRu_fnwKe4j_dNU5cczPJSTcPUe8qTtJ/edit?usp=sharing&amp;ouid=107676736406888330935&amp;rtpof=true&amp;sd=true" TargetMode="External"/><Relationship Id="rId2636" Type="http://schemas.openxmlformats.org/officeDocument/2006/relationships/hyperlink" Target="https://home.army.mil/drum/application/files/8615/5535/5022/2018_Fort_Drum_AWQR.pdf" TargetMode="External"/><Relationship Id="rId5042" Type="http://schemas.openxmlformats.org/officeDocument/2006/relationships/hyperlink" Target="https://geotracker.waterboards.ca.gov/map/pfas_map" TargetMode="External"/><Relationship Id="rId608" Type="http://schemas.openxmlformats.org/officeDocument/2006/relationships/hyperlink" Target="https://www.pca.state.mn.us/waste/pfas-landfills" TargetMode="External"/><Relationship Id="rId1238" Type="http://schemas.openxmlformats.org/officeDocument/2006/relationships/hyperlink" Target="https://drive.google.com/drive/u/0/folders/1RsSKYaEE8jqAw7pH05tDHRflkjUL3t5H" TargetMode="External"/><Relationship Id="rId1652"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305"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2703" Type="http://schemas.openxmlformats.org/officeDocument/2006/relationships/hyperlink" Target="https://drive.google.com/drive/u/0/folders/1xOmF1bmfLjQ5K-9h4FLHi8paQo_IsmBO" TargetMode="External"/><Relationship Id="rId5859" Type="http://schemas.openxmlformats.org/officeDocument/2006/relationships/hyperlink" Target="https://nhdes.maps.arcgis.com/apps/View/index.html?appid=66770bef141c43a98a445c54a17720e2&amp;extent=-73.5743,42.5413,-69.6852,45.4509" TargetMode="External"/><Relationship Id="rId4875" Type="http://schemas.openxmlformats.org/officeDocument/2006/relationships/hyperlink" Target="https://www4.des.state.nh.us/IISProxy/IISProxy.dll?ContentId=4851401" TargetMode="External"/><Relationship Id="rId5926" Type="http://schemas.openxmlformats.org/officeDocument/2006/relationships/hyperlink" Target="https://www.maine.gov/dep/spills/topics/pfas/PFAS-current-results-06022020.pdf" TargetMode="External"/><Relationship Id="rId11" Type="http://schemas.openxmlformats.org/officeDocument/2006/relationships/hyperlink" Target="https://www.michigan.gov/pfasresponse/" TargetMode="External"/><Relationship Id="rId398" Type="http://schemas.openxmlformats.org/officeDocument/2006/relationships/hyperlink" Target="https://www.michigan.gov/pfasresponse/investigations/sites-aoi/washtenaw-county/arbor-hills-landfill" TargetMode="External"/><Relationship Id="rId2079" Type="http://schemas.openxmlformats.org/officeDocument/2006/relationships/hyperlink" Target="https://www4.des.state.nh.us/DESOneStop/PRSDetail.aspx?ID=0004042&amp;Type=PRS" TargetMode="External"/><Relationship Id="rId3477" Type="http://schemas.openxmlformats.org/officeDocument/2006/relationships/hyperlink" Target="https://drive.google.com/file/d/1GAyirzWatGGAZAXypr4C8cVWggfx7GcS/view?usp=sharing" TargetMode="External"/><Relationship Id="rId3891" Type="http://schemas.openxmlformats.org/officeDocument/2006/relationships/hyperlink" Target="https://drive.google.com/drive/u/0/folders/1RsSKYaEE8jqAw7pH05tDHRflkjUL3t5H" TargetMode="External"/><Relationship Id="rId4528" Type="http://schemas.openxmlformats.org/officeDocument/2006/relationships/hyperlink" Target="https://www4.des.state.nh.us/DESOneStop/PRSDetail.aspx?ID=0000297&amp;Type=PRS" TargetMode="External"/><Relationship Id="rId4942" Type="http://schemas.openxmlformats.org/officeDocument/2006/relationships/hyperlink" Target="https://drive.google.com/drive/u/1/folders/142p9_JLW0Wni-bYjWO582_IU-mYHE3hH" TargetMode="External"/><Relationship Id="rId2493" Type="http://schemas.openxmlformats.org/officeDocument/2006/relationships/hyperlink" Target="https://drive.google.com/drive/u/0/folders/1RsSKYaEE8jqAw7pH05tDHRflkjUL3t5H" TargetMode="External"/><Relationship Id="rId3544" Type="http://schemas.openxmlformats.org/officeDocument/2006/relationships/hyperlink" Target="https://drive.google.com/drive/u/0/folders/10v7YKDqdEErUlMDmcfRkk3O_u8tktaIg" TargetMode="External"/><Relationship Id="rId7001" Type="http://schemas.openxmlformats.org/officeDocument/2006/relationships/hyperlink" Target="http://dot.alaska.gov/airportwater/yakutat/" TargetMode="External"/><Relationship Id="rId465" Type="http://schemas.openxmlformats.org/officeDocument/2006/relationships/hyperlink" Target="https://www.maine.gov/dep/spills/topics/pfas/PFAS-current-results-06022020.pdf" TargetMode="External"/><Relationship Id="rId1095" Type="http://schemas.openxmlformats.org/officeDocument/2006/relationships/hyperlink" Target="https://drive.google.com/drive/u/1/folders/1NDSF5O2zivixjKUEYTRtJ_keJVbx9VmC" TargetMode="External"/><Relationship Id="rId2146" Type="http://schemas.openxmlformats.org/officeDocument/2006/relationships/hyperlink" Target="http://www.wral.com/news/local/story/149780/" TargetMode="External"/><Relationship Id="rId2560" Type="http://schemas.openxmlformats.org/officeDocument/2006/relationships/hyperlink" Target="https://www4.des.state.nh.us/IISProxy/IISProxy.dll?ContentId=4707038" TargetMode="External"/><Relationship Id="rId3611" Type="http://schemas.openxmlformats.org/officeDocument/2006/relationships/hyperlink" Target="https://www.mlive.com/news/kalamazoo/2021/04/firefighting-foam-spill-at-kalamazoo-airport-causes-pfas-spike-at-wastewater-treatment-plant.html" TargetMode="External"/><Relationship Id="rId6767" Type="http://schemas.openxmlformats.org/officeDocument/2006/relationships/hyperlink" Target="https://webapp.pca.state.mn.us/wimn/site/454" TargetMode="External"/><Relationship Id="rId118" Type="http://schemas.openxmlformats.org/officeDocument/2006/relationships/hyperlink" Target="https://nhdes.maps.arcgis.com/apps/View/index.html?appid=66770bef141c43a98a445c54a17720e2&amp;extent=-73.5743,42.5413,-69.6852,45.4509" TargetMode="External"/><Relationship Id="rId532" Type="http://schemas.openxmlformats.org/officeDocument/2006/relationships/hyperlink" Target="https://www.barksdale.af.mil/Portals/52/Draft%20EA_BAFB%20WSF%20(4Aug2017)%20small%20file.pdf?ver=2017-08-22-151627-133" TargetMode="External"/><Relationship Id="rId1162" Type="http://schemas.openxmlformats.org/officeDocument/2006/relationships/hyperlink" Target="https://partner-mco-archive.s3.amazonaws.com/client_files/1524589484.pdf" TargetMode="External"/><Relationship Id="rId2213" Type="http://schemas.openxmlformats.org/officeDocument/2006/relationships/hyperlink" Target="https://www.pca.state.mn.us/waste/pfas-landfills" TargetMode="External"/><Relationship Id="rId5369" Type="http://schemas.openxmlformats.org/officeDocument/2006/relationships/hyperlink" Target="https://www4.des.state.nh.us/nh-pfas-investigation/wp-content/uploads/tables-pdf.pdf" TargetMode="External"/><Relationship Id="rId5783" Type="http://schemas.openxmlformats.org/officeDocument/2006/relationships/hyperlink" Target="https://drive.google.com/drive/u/0/folders/1RsSKYaEE8jqAw7pH05tDHRflkjUL3t5H" TargetMode="External"/><Relationship Id="rId4385" Type="http://schemas.openxmlformats.org/officeDocument/2006/relationships/hyperlink" Target="https://drive.google.com/drive/u/1/folders/1vY-KS3qP5jFZrRaPr-lzNqp5oGp30LzP" TargetMode="External"/><Relationship Id="rId5436" Type="http://schemas.openxmlformats.org/officeDocument/2006/relationships/hyperlink" Target="https://geotracker.waterboards.ca.gov/profile_report?global_id=L10009906356" TargetMode="External"/><Relationship Id="rId6834" Type="http://schemas.openxmlformats.org/officeDocument/2006/relationships/hyperlink" Target="https://geotracker.waterboards.ca.gov/map/pfas_map" TargetMode="External"/><Relationship Id="rId1979" Type="http://schemas.openxmlformats.org/officeDocument/2006/relationships/hyperlink" Target="https://www.waterboards.ca.gov/pfas/military.html" TargetMode="External"/><Relationship Id="rId4038" Type="http://schemas.openxmlformats.org/officeDocument/2006/relationships/hyperlink" Target="https://drive.google.com/drive/u/1/folders/1cwMFdshKadvh-5f8k8W2uqlQ7AKF0jjY" TargetMode="External"/><Relationship Id="rId5850" Type="http://schemas.openxmlformats.org/officeDocument/2006/relationships/hyperlink" Target="https://www4.des.state.nh.us/nh-pfas-investigation/wp-content/uploads/tables-pdf.pdf" TargetMode="External"/><Relationship Id="rId6901" Type="http://schemas.openxmlformats.org/officeDocument/2006/relationships/hyperlink" Target="https://drive.google.com/drive/u/1/folders/1Pms7FL2HqHNWHQ0nmFgIEcktFHXjhbny" TargetMode="External"/><Relationship Id="rId3054" Type="http://schemas.openxmlformats.org/officeDocument/2006/relationships/hyperlink" Target="https://www.akaction.org/wp-content/uploads/Report-Threats-to-Drinking-Water-and-Public-Health-in-Alaska-FINAL-web-version-9-24-19.pdf" TargetMode="External"/><Relationship Id="rId4452" Type="http://schemas.openxmlformats.org/officeDocument/2006/relationships/hyperlink" Target="https://drive.google.com/drive/u/0/folders/1DWXhXwl1j4L5eKUdO88JdnrMTynHHza5" TargetMode="External"/><Relationship Id="rId5503" Type="http://schemas.openxmlformats.org/officeDocument/2006/relationships/hyperlink" Target="https://denix.osd.mil/army-pfas/army-pfas-data/drinking-water-data/army-national-guard-bureau-data-26-april-2019/" TargetMode="External"/><Relationship Id="rId4105" Type="http://schemas.openxmlformats.org/officeDocument/2006/relationships/hyperlink" Target="https://drive.google.com/drive/u/0/folders/1s3s2ylUo943bp2qpJgenfHSQdXzcs6xE" TargetMode="External"/><Relationship Id="rId2070" Type="http://schemas.openxmlformats.org/officeDocument/2006/relationships/hyperlink" Target="https://www.maine.gov/dep/spills/topics/pfas/" TargetMode="External"/><Relationship Id="rId3121" Type="http://schemas.openxmlformats.org/officeDocument/2006/relationships/hyperlink" Target="https://drive.google.com/drive/u/0/folders/1xR3kwFn_KpiXVcZFpwa6sIZVJVtj97tJ" TargetMode="External"/><Relationship Id="rId6277" Type="http://schemas.openxmlformats.org/officeDocument/2006/relationships/hyperlink" Target="https://geotracker.waterboards.ca.gov/profile_report?global_id=L10006014618" TargetMode="External"/><Relationship Id="rId6691" Type="http://schemas.openxmlformats.org/officeDocument/2006/relationships/hyperlink" Target="https://drive.google.com/drive/u/0/folders/1RsSKYaEE8jqAw7pH05tDHRflkjUL3t5H" TargetMode="External"/><Relationship Id="rId2887" Type="http://schemas.openxmlformats.org/officeDocument/2006/relationships/hyperlink" Target="https://www4.des.state.nh.us/DESOneStop/PRSDetail.aspx?ID=0001419&amp;Type=PRS" TargetMode="External"/><Relationship Id="rId5293" Type="http://schemas.openxmlformats.org/officeDocument/2006/relationships/hyperlink" Target="https://drive.google.com/drive/u/0/folders/1RsSKYaEE8jqAw7pH05tDHRflkjUL3t5H" TargetMode="External"/><Relationship Id="rId6344" Type="http://schemas.openxmlformats.org/officeDocument/2006/relationships/hyperlink" Target="https://drive.google.com/drive/folders/1ttR6e_cjruCwjc7bd3g3pzkwODkoMXZa?usp=sharing" TargetMode="External"/><Relationship Id="rId859" Type="http://schemas.openxmlformats.org/officeDocument/2006/relationships/hyperlink" Target="https://www.health.state.mn.us/communities/environment/hazardous/docs/pfas/pfosdetectbrainerd.pdf" TargetMode="External"/><Relationship Id="rId1489" Type="http://schemas.openxmlformats.org/officeDocument/2006/relationships/hyperlink" Target="https://www.glwater.org/wp-content/uploads/2020/02/PFAS-Minimization-Program-Summary.pdf" TargetMode="External"/><Relationship Id="rId3938" Type="http://schemas.openxmlformats.org/officeDocument/2006/relationships/hyperlink" Target="https://webapp.pca.state.mn.us/wimn/site/2152" TargetMode="External"/><Relationship Id="rId5360" Type="http://schemas.openxmlformats.org/officeDocument/2006/relationships/hyperlink" Target="https://www4.des.state.nh.us/nh-pfas-investigation/wp-content/uploads/tables-pdf.pdf" TargetMode="External"/><Relationship Id="rId6411" Type="http://schemas.openxmlformats.org/officeDocument/2006/relationships/hyperlink" Target="http://afcec.publicadmin-record.us.af.mil/" TargetMode="External"/><Relationship Id="rId2954" Type="http://schemas.openxmlformats.org/officeDocument/2006/relationships/hyperlink" Target="https://drive.google.com/file/d/1X9c0pI7BmqmbAI5cqfJmE7uLKiAHij3Z/view?usp=sharing" TargetMode="External"/><Relationship Id="rId5013" Type="http://schemas.openxmlformats.org/officeDocument/2006/relationships/hyperlink" Target="https://docs.google.com/spreadsheets/d/1hRu_fnwKe4j_dNU5cczPJSTcPUe8qTtJ/edit?usp=sharing&amp;ouid=107676736406888330935&amp;rtpof=true&amp;sd=true" TargetMode="External"/><Relationship Id="rId926" Type="http://schemas.openxmlformats.org/officeDocument/2006/relationships/hyperlink" Target="https://nhdes.maps.arcgis.com/apps/View/index.html?appid=66770bef141c43a98a445c54a17720e2&amp;extent=-73.5743,42.5413,-69.6852,45.4509" TargetMode="External"/><Relationship Id="rId1556" Type="http://schemas.openxmlformats.org/officeDocument/2006/relationships/hyperlink" Target="https://documents.geotracker.waterboards.ca.gov/esi/uploads/geo_report/8775692284/L10005490322.PDF" TargetMode="External"/><Relationship Id="rId1970" Type="http://schemas.openxmlformats.org/officeDocument/2006/relationships/hyperlink" Target="https://drive.google.com/drive/u/0/folders/1JHapkdyZrRziZCfTAWAX-nxDpQ_WEWlp" TargetMode="External"/><Relationship Id="rId2607" Type="http://schemas.openxmlformats.org/officeDocument/2006/relationships/hyperlink" Target="https://www4.des.state.nh.us/nh-pfas-investigation/wp-content/uploads/tables-pdf.pdf" TargetMode="External"/><Relationship Id="rId1209" Type="http://schemas.openxmlformats.org/officeDocument/2006/relationships/hyperlink" Target="https://drive.google.com/drive/u/0/folders/1ocXM8RFelR4IKARBleZf4nMMXGz5N_iW" TargetMode="External"/><Relationship Id="rId1623" Type="http://schemas.openxmlformats.org/officeDocument/2006/relationships/hyperlink" Target="https://drive.google.com/drive/u/0/folders/1uabj078alqwg8GIADRa0PuaF4PmIOuX4" TargetMode="External"/><Relationship Id="rId4779" Type="http://schemas.openxmlformats.org/officeDocument/2006/relationships/hyperlink" Target="https://nhdes.maps.arcgis.com/apps/View/index.html?appid=66770bef141c43a98a445c54a17720e2&amp;extent=-73.5743,42.5413,-69.6852,45.4509" TargetMode="External"/><Relationship Id="rId3795" Type="http://schemas.openxmlformats.org/officeDocument/2006/relationships/hyperlink" Target="https://drive.google.com/drive/u/0/folders/1JHapkdyZrRziZCfTAWAX-nxDpQ_WEWlp" TargetMode="External"/><Relationship Id="rId4846" Type="http://schemas.openxmlformats.org/officeDocument/2006/relationships/hyperlink" Target="https://www4.des.state.nh.us/IISProxy/IISProxy.dll?ContentId=4688730" TargetMode="External"/><Relationship Id="rId2397" Type="http://schemas.openxmlformats.org/officeDocument/2006/relationships/hyperlink" Target="https://drive.google.com/drive/u/1/folders/15lmpR24dL4_O4Wd3JRVIFDvPpoEIFr56" TargetMode="External"/><Relationship Id="rId3448" Type="http://schemas.openxmlformats.org/officeDocument/2006/relationships/hyperlink" Target="https://www.pca.state.mn.us/waste/pfas-landfills" TargetMode="External"/><Relationship Id="rId3862" Type="http://schemas.openxmlformats.org/officeDocument/2006/relationships/hyperlink" Target="https://www.michigan.gov/pfasresponse/" TargetMode="External"/><Relationship Id="rId369" Type="http://schemas.openxmlformats.org/officeDocument/2006/relationships/hyperlink" Target="https://dec.alaska.gov/Applications/SPAR/PublicMVC/CSP/SiteReport/27266" TargetMode="External"/><Relationship Id="rId783" Type="http://schemas.openxmlformats.org/officeDocument/2006/relationships/hyperlink" Target="https://www4.des.state.nh.us/nh-pfas-investigation/wp-content/uploads/tables-pdf.pdf" TargetMode="External"/><Relationship Id="rId2464" Type="http://schemas.openxmlformats.org/officeDocument/2006/relationships/hyperlink" Target="https://www4.des.state.nh.us/DESOneStop/PRSDetail.aspx?ID=0015238&amp;Type=PRS" TargetMode="External"/><Relationship Id="rId3515" Type="http://schemas.openxmlformats.org/officeDocument/2006/relationships/hyperlink" Target="https://drive.google.com/file/d/1Zb83L110PHNhXAPCl5RqzYQxTLe9Sv8a/view?usp=sharing" TargetMode="External"/><Relationship Id="rId4913" Type="http://schemas.openxmlformats.org/officeDocument/2006/relationships/hyperlink" Target="https://www4.des.state.nh.us/nh-pfas-investigation/wp-content/uploads/tables-pdf.pdf" TargetMode="External"/><Relationship Id="rId436" Type="http://schemas.openxmlformats.org/officeDocument/2006/relationships/hyperlink" Target="https://drive.google.com/drive/u/0/folders/1xMpNarNNyf9phg3BgtHmNj3CEDvMmef5" TargetMode="External"/><Relationship Id="rId1066" Type="http://schemas.openxmlformats.org/officeDocument/2006/relationships/hyperlink" Target="https://www.michigan.gov/pfasresponse/0,9038,7-365-86511_82704_84187---,00.html" TargetMode="External"/><Relationship Id="rId148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117" Type="http://schemas.openxmlformats.org/officeDocument/2006/relationships/hyperlink" Target="https://geotracker.waterboards.ca.gov/map/pfas_map" TargetMode="External"/><Relationship Id="rId850" Type="http://schemas.openxmlformats.org/officeDocument/2006/relationships/hyperlink" Target="https://geotracker.waterboards.ca.gov/map/pfas_map" TargetMode="External"/><Relationship Id="rId1133" Type="http://schemas.openxmlformats.org/officeDocument/2006/relationships/hyperlink" Target="https://drive.google.com/drive/folders/1v77vtziX_3iVOE5ughvhk36StsBDnBGG?usp=sharing" TargetMode="External"/><Relationship Id="rId2531" Type="http://schemas.openxmlformats.org/officeDocument/2006/relationships/hyperlink" Target="https://www.michigan.gov/pfasresponse/0,9038,7-365-86511_95645-517163--,00.html" TargetMode="External"/><Relationship Id="rId4289" Type="http://schemas.openxmlformats.org/officeDocument/2006/relationships/hyperlink" Target="https://www.navfac.navy.mil/content/dam/navfac/Environmental/PDFs/env_restoration/MCBCherryPoint/2018.02.12_Off-base_sampling_FactSheet_MCOLFAtlantic.pdf" TargetMode="External"/><Relationship Id="rId5687" Type="http://schemas.openxmlformats.org/officeDocument/2006/relationships/hyperlink" Target="https://www.pca.state.mn.us/waste/pfas-landfills" TargetMode="External"/><Relationship Id="rId6738" Type="http://schemas.openxmlformats.org/officeDocument/2006/relationships/hyperlink" Target="https://www.pca.state.mn.us/waste/pfas-landfills" TargetMode="External"/><Relationship Id="rId50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754" Type="http://schemas.openxmlformats.org/officeDocument/2006/relationships/hyperlink" Target="https://www4.des.state.nh.us/DESOneStop/PRSDetail.aspx?ID=0008871&amp;Type=PRS" TargetMode="External"/><Relationship Id="rId6805" Type="http://schemas.openxmlformats.org/officeDocument/2006/relationships/hyperlink" Target="https://www4.des.state.nh.us/IISProxy/IISProxy.dll?ContentId=4749160" TargetMode="External"/><Relationship Id="rId1200" Type="http://schemas.openxmlformats.org/officeDocument/2006/relationships/hyperlink" Target="https://drive.google.com/drive/u/0/folders/1RsSKYaEE8jqAw7pH05tDHRflkjUL3t5H" TargetMode="External"/><Relationship Id="rId4356" Type="http://schemas.openxmlformats.org/officeDocument/2006/relationships/hyperlink" Target="https://drive.google.com/drive/u/0/folders/1RsSKYaEE8jqAw7pH05tDHRflkjUL3t5H" TargetMode="External"/><Relationship Id="rId4770" Type="http://schemas.openxmlformats.org/officeDocument/2006/relationships/hyperlink" Target="https://www.maine.gov/dep/spills/topics/pfas/PFAS-current-results-06022020.pdf" TargetMode="External"/><Relationship Id="rId5407" Type="http://schemas.openxmlformats.org/officeDocument/2006/relationships/hyperlink" Target="https://webapp.pca.state.mn.us/cleanup/search/superfund?siteId=3180-AREA0000000002" TargetMode="External"/><Relationship Id="rId5821" Type="http://schemas.openxmlformats.org/officeDocument/2006/relationships/hyperlink" Target="https://geotracker.waterboards.ca.gov/profile_report?global_id=L10005850536&amp;mytab=esidata" TargetMode="External"/><Relationship Id="rId3372" Type="http://schemas.openxmlformats.org/officeDocument/2006/relationships/hyperlink" Target="https://drive.google.com/file/d/1Qj78XzMkZ542UD4KMyf281w-k6a8oC3y/view?usp=sharing" TargetMode="External"/><Relationship Id="rId4009" Type="http://schemas.openxmlformats.org/officeDocument/2006/relationships/hyperlink" Target="https://drive.google.com/drive/u/0/folders/1RsSKYaEE8jqAw7pH05tDHRflkjUL3t5H" TargetMode="External"/><Relationship Id="rId4423" Type="http://schemas.openxmlformats.org/officeDocument/2006/relationships/hyperlink" Target="https://dnr.wi.gov/botw/SetUpBasicSearchForm.do" TargetMode="External"/><Relationship Id="rId293" Type="http://schemas.openxmlformats.org/officeDocument/2006/relationships/hyperlink" Target="https://nhdes.maps.arcgis.com/apps/View/index.html?appid=66770bef141c43a98a445c54a17720e2&amp;extent=-73.5743,42.5413,-69.6852,45.4509" TargetMode="External"/><Relationship Id="rId3025" Type="http://schemas.openxmlformats.org/officeDocument/2006/relationships/hyperlink" Target="https://www4.des.state.nh.us/nh-pfas-investigation/wp-content/uploads/tables-pdf.pdf" TargetMode="External"/><Relationship Id="rId6595" Type="http://schemas.openxmlformats.org/officeDocument/2006/relationships/hyperlink" Target="https://www.stone-env.com/assets/resources/443aa16247/16-061-PFAS-and-Water-Treatment-at-VT-Fire-Academy.pdf" TargetMode="External"/><Relationship Id="rId360" Type="http://schemas.openxmlformats.org/officeDocument/2006/relationships/hyperlink" Target="https://www.pca.state.mn.us/waste/pfas-landfills" TargetMode="External"/><Relationship Id="rId2041" Type="http://schemas.openxmlformats.org/officeDocument/2006/relationships/hyperlink" Target="https://www.glwater.org/wp-content/uploads/2020/02/PFAS-Minimization-Program-Summary.pdf" TargetMode="External"/><Relationship Id="rId5197" Type="http://schemas.openxmlformats.org/officeDocument/2006/relationships/hyperlink" Target="https://www4.des.state.nh.us/nh-pfas-investigation/wp-content/uploads/tables-pdf.pdf" TargetMode="External"/><Relationship Id="rId6248" Type="http://schemas.openxmlformats.org/officeDocument/2006/relationships/hyperlink" Target="https://patch.com/new-york/westhampton-hamptonbays/toxic-pfas-chemical-found-long-island-here-s-where" TargetMode="External"/><Relationship Id="rId5264" Type="http://schemas.openxmlformats.org/officeDocument/2006/relationships/hyperlink" Target="https://drive.google.com/drive/u/0/folders/1RsSKYaEE8jqAw7pH05tDHRflkjUL3t5H" TargetMode="External"/><Relationship Id="rId6662" Type="http://schemas.openxmlformats.org/officeDocument/2006/relationships/hyperlink" Target="https://geotracker.waterboards.ca.gov/map/pfas_map" TargetMode="External"/><Relationship Id="rId2858" Type="http://schemas.openxmlformats.org/officeDocument/2006/relationships/hyperlink" Target="https://cumulis.epa.gov/supercpad/SiteProfiles/index.cfm?fuseaction=second.Cleanup&amp;id=0101115" TargetMode="External"/><Relationship Id="rId3909" Type="http://schemas.openxmlformats.org/officeDocument/2006/relationships/hyperlink" Target="https://www.maine.gov/dep/spills/topics/pfas/PFAS-current-results-06022020.pdf" TargetMode="External"/><Relationship Id="rId6315" Type="http://schemas.openxmlformats.org/officeDocument/2006/relationships/hyperlink" Target="https://www.dec.ny.gov/chemical/108820.html" TargetMode="External"/><Relationship Id="rId99" Type="http://schemas.openxmlformats.org/officeDocument/2006/relationships/hyperlink" Target="https://webapp.pca.state.mn.us/cleanup/search/superfund?siteId=185391-AREA0000000003" TargetMode="External"/><Relationship Id="rId1667" Type="http://schemas.openxmlformats.org/officeDocument/2006/relationships/hyperlink" Target="https://drive.google.com/drive/u/0/folders/1RsSKYaEE8jqAw7pH05tDHRflkjUL3t5H" TargetMode="External"/><Relationship Id="rId1874" Type="http://schemas.openxmlformats.org/officeDocument/2006/relationships/hyperlink" Target="https://drive.google.com/file/d/1mlKFfPYkutGxBRAs2FkjyqMRTtQCsbbu/view?usp=sharing" TargetMode="External"/><Relationship Id="rId2718" Type="http://schemas.openxmlformats.org/officeDocument/2006/relationships/hyperlink" Target="https://drive.google.com/drive/u/0/folders/1RsSKYaEE8jqAw7pH05tDHRflkjUL3t5H" TargetMode="External"/><Relationship Id="rId2925" Type="http://schemas.openxmlformats.org/officeDocument/2006/relationships/hyperlink" Target="https://geotracker.waterboards.ca.gov/map/pfas_map" TargetMode="External"/><Relationship Id="rId428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12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331" Type="http://schemas.openxmlformats.org/officeDocument/2006/relationships/hyperlink" Target="https://www4.des.state.nh.us/IISProxy/IISProxy.dll?ContentId=4822548" TargetMode="External"/><Relationship Id="rId1527" Type="http://schemas.openxmlformats.org/officeDocument/2006/relationships/hyperlink" Target="https://www.glwater.org/wp-content/uploads/2020/02/PFAS-Minimization-Program-Summary.pdf" TargetMode="External"/><Relationship Id="rId1734" Type="http://schemas.openxmlformats.org/officeDocument/2006/relationships/hyperlink" Target="https://drive.google.com/drive/folders/1sltlDu105VOjR5fdgjrT1B-wnQHSJq48" TargetMode="External"/><Relationship Id="rId1941" Type="http://schemas.openxmlformats.org/officeDocument/2006/relationships/hyperlink" Target="https://geotracker.waterboards.ca.gov/map/pfas_map" TargetMode="External"/><Relationship Id="rId4140" Type="http://schemas.openxmlformats.org/officeDocument/2006/relationships/hyperlink" Target="https://webapp.pca.state.mn.us/wimn/site/306" TargetMode="External"/><Relationship Id="rId26" Type="http://schemas.openxmlformats.org/officeDocument/2006/relationships/hyperlink" Target="https://www4.des.state.nh.us/DESOneStop/PRSDetail.aspx?ID=0038257&amp;Type=PRS" TargetMode="External"/><Relationship Id="rId3699" Type="http://schemas.openxmlformats.org/officeDocument/2006/relationships/hyperlink" Target="https://www.pca.state.mn.us/waste/pfas-landfills" TargetMode="External"/><Relationship Id="rId4000" Type="http://schemas.openxmlformats.org/officeDocument/2006/relationships/hyperlink" Target="https://drive.google.com/drive/u/0/folders/1DWXhXwl1j4L5eKUdO88JdnrMTynHHza5" TargetMode="External"/><Relationship Id="rId1801" Type="http://schemas.openxmlformats.org/officeDocument/2006/relationships/hyperlink" Target="https://www4.des.state.nh.us/nh-pfas-investigation/wp-content/uploads/tables-pdf.pdf" TargetMode="External"/><Relationship Id="rId3559" Type="http://schemas.openxmlformats.org/officeDocument/2006/relationships/hyperlink" Target="https://www.mass.gov/info-details/per-and-polyfluoroalkyl-substances-pfas" TargetMode="External"/><Relationship Id="rId4957" Type="http://schemas.openxmlformats.org/officeDocument/2006/relationships/hyperlink" Target="https://www.michigan.gov/pfasresponse/" TargetMode="External"/><Relationship Id="rId6172" Type="http://schemas.openxmlformats.org/officeDocument/2006/relationships/hyperlink" Target="https://www.health.state.mn.us/communities/environment/hazardous/sites/sitesbycounty.html" TargetMode="External"/><Relationship Id="rId7016" Type="http://schemas.openxmlformats.org/officeDocument/2006/relationships/hyperlink" Target="https://drive.google.com/file/d/1uY4b0sYp3DdxxZ9PRl7B3rH2uVFPh1wm/view?usp=sharing" TargetMode="External"/><Relationship Id="rId687" Type="http://schemas.openxmlformats.org/officeDocument/2006/relationships/hyperlink" Target="http://files.dep.state.pa.us/Water/DrinkingWater/Perfluorinated%20Chemicals/2019-11-5%20-%20Residential%20Wells%20-%20Aerial.pdf" TargetMode="External"/><Relationship Id="rId2368" Type="http://schemas.openxmlformats.org/officeDocument/2006/relationships/hyperlink" Target="https://www4.des.state.nh.us/DESOneStop/PRSDetail.aspx?ID=0001473&amp;Type=PRS" TargetMode="External"/><Relationship Id="rId3766" Type="http://schemas.openxmlformats.org/officeDocument/2006/relationships/hyperlink" Target="https://www.pca.state.mn.us/waste/pfas-landfills" TargetMode="External"/><Relationship Id="rId3973" Type="http://schemas.openxmlformats.org/officeDocument/2006/relationships/hyperlink" Target="https://drive.google.com/drive/u/1/folders/1DWXhXwl1j4L5eKUdO88JdnrMTynHHza6" TargetMode="External"/><Relationship Id="rId4817" Type="http://schemas.openxmlformats.org/officeDocument/2006/relationships/hyperlink" Target="https://drive.google.com/drive/u/0/folders/1_P7tsF9gCCcPB_2EltbsrAlG8HgRbj_K" TargetMode="External"/><Relationship Id="rId6032" Type="http://schemas.openxmlformats.org/officeDocument/2006/relationships/hyperlink" Target="https://drive.google.com/drive/u/1/folders/1GM59b94GGMIhOawUk4JHOsmIDYYsqMUa" TargetMode="External"/><Relationship Id="rId894" Type="http://schemas.openxmlformats.org/officeDocument/2006/relationships/hyperlink" Target="https://drive.google.com/drive/u/0/folders/1RsSKYaEE8jqAw7pH05tDHRflkjUL3t5H" TargetMode="External"/><Relationship Id="rId1177" Type="http://schemas.openxmlformats.org/officeDocument/2006/relationships/hyperlink" Target="https://drive.google.com/drive/u/0/folders/1UPSNoGPDKMVdwjfUB051hAoe4EBwpWPw" TargetMode="External"/><Relationship Id="rId2575" Type="http://schemas.openxmlformats.org/officeDocument/2006/relationships/hyperlink" Target="https://www4.des.state.nh.us/IISProxy/IISProxy.dll?ContentId=4822117" TargetMode="External"/><Relationship Id="rId2782" Type="http://schemas.openxmlformats.org/officeDocument/2006/relationships/hyperlink" Target="https://dec.alaska.gov/spar/csp/sites/galena.htm" TargetMode="External"/><Relationship Id="rId3419" Type="http://schemas.openxmlformats.org/officeDocument/2006/relationships/hyperlink" Target="https://drive.google.com/drive/u/1/folders/1Pms7FL2HqHNWHQ0nmFgIEcktFHXjhbny" TargetMode="External"/><Relationship Id="rId3626" Type="http://schemas.openxmlformats.org/officeDocument/2006/relationships/hyperlink" Target="https://drive.google.com/drive/u/0/folders/1JHapkdyZrRziZCfTAWAX-nxDpQ_WEWlp" TargetMode="External"/><Relationship Id="rId3833" Type="http://schemas.openxmlformats.org/officeDocument/2006/relationships/hyperlink" Target="https://geotracker.waterboards.ca.gov/map/pfas_map" TargetMode="External"/><Relationship Id="rId6989" Type="http://schemas.openxmlformats.org/officeDocument/2006/relationships/hyperlink" Target="http://wyso.org/post/dayton-demands-wright-patterson-air-force-base-respond-water-contamination" TargetMode="External"/><Relationship Id="rId547" Type="http://schemas.openxmlformats.org/officeDocument/2006/relationships/hyperlink" Target="https://www.pca.state.mn.us/waste/pfas-landfills" TargetMode="External"/><Relationship Id="rId754" Type="http://schemas.openxmlformats.org/officeDocument/2006/relationships/hyperlink" Target="https://geotracker.waterboards.ca.gov/map/pfas_map" TargetMode="External"/><Relationship Id="rId961" Type="http://schemas.openxmlformats.org/officeDocument/2006/relationships/hyperlink" Target="https://www.maine.gov/dep/spills/topics/pfas/" TargetMode="External"/><Relationship Id="rId1384" Type="http://schemas.openxmlformats.org/officeDocument/2006/relationships/hyperlink" Target="https://floridadep.gov/waste/waste-cleanup/content/fire-training-facility-preliminary-site-assessments" TargetMode="External"/><Relationship Id="rId1591" Type="http://schemas.openxmlformats.org/officeDocument/2006/relationships/hyperlink" Target="https://drive.google.com/drive/u/0/folders/1JHapkdyZrRziZCfTAWAX-nxDpQ_WEWlp" TargetMode="External"/><Relationship Id="rId2228" Type="http://schemas.openxmlformats.org/officeDocument/2006/relationships/hyperlink" Target="https://drive.google.com/file/d/1ZRgkyLjSkpAlPjFzfbC2fqKaw2VHUsEr/view?usp=sharing" TargetMode="External"/><Relationship Id="rId2435" Type="http://schemas.openxmlformats.org/officeDocument/2006/relationships/hyperlink" Target="https://www4.des.state.nh.us/DESOneStop/PRSDetail.aspx?ID=0038715&amp;Type=PRS" TargetMode="External"/><Relationship Id="rId2642" Type="http://schemas.openxmlformats.org/officeDocument/2006/relationships/hyperlink" Target="https://www.michigan.gov/pfasresponse/0,9038,7-365-86511_82704-490707--,00.html" TargetMode="External"/><Relationship Id="rId3900" Type="http://schemas.openxmlformats.org/officeDocument/2006/relationships/hyperlink" Target="https://geotracker.waterboards.ca.gov/profile_report?global_id=L10001573087" TargetMode="External"/><Relationship Id="rId5798" Type="http://schemas.openxmlformats.org/officeDocument/2006/relationships/hyperlink" Target="https://www4.des.state.nh.us/nh-pfas-investigation/?cat=8" TargetMode="External"/><Relationship Id="rId6849" Type="http://schemas.openxmlformats.org/officeDocument/2006/relationships/hyperlink" Target="https://cumulis.epa.gov/supercpad/SiteProfiles/index.cfm?fuseaction=second.docdata&amp;id=0101233" TargetMode="External"/><Relationship Id="rId90" Type="http://schemas.openxmlformats.org/officeDocument/2006/relationships/hyperlink" Target="https://www4.des.state.nh.us/nh-pfas-investigation/wp-content/uploads/tables-pdf.pdf" TargetMode="External"/><Relationship Id="rId407" Type="http://schemas.openxmlformats.org/officeDocument/2006/relationships/hyperlink" Target="https://drive.google.com/drive/u/0/folders/1LpxTlKqi7W0TyhphKUsU2SufsFXHckZC" TargetMode="External"/><Relationship Id="rId614" Type="http://schemas.openxmlformats.org/officeDocument/2006/relationships/hyperlink" Target="https://drive.google.com/drive/u/0/folders/1NzmDNxvr_E67Fekp-JN10UAQ67bSPGF0" TargetMode="External"/><Relationship Id="rId821" Type="http://schemas.openxmlformats.org/officeDocument/2006/relationships/hyperlink" Target="https://geotracker.waterboards.ca.gov/profile_report?global_id=L10001753716" TargetMode="External"/><Relationship Id="rId1037" Type="http://schemas.openxmlformats.org/officeDocument/2006/relationships/hyperlink" Target="https://mde.maryland.gov/PublicHealth/Pages/PFAS-Landing-Page.aspx" TargetMode="External"/><Relationship Id="rId1244" Type="http://schemas.openxmlformats.org/officeDocument/2006/relationships/hyperlink" Target="https://drive.google.com/drive/u/0/folders/1RsSKYaEE8jqAw7pH05tDHRflkjUL3t5H" TargetMode="External"/><Relationship Id="rId1451" Type="http://schemas.openxmlformats.org/officeDocument/2006/relationships/hyperlink" Target="https://drive.google.com/drive/u/0/folders/1RsSKYaEE8jqAw7pH05tDHRflkjUL3t5H" TargetMode="External"/><Relationship Id="rId2502" Type="http://schemas.openxmlformats.org/officeDocument/2006/relationships/hyperlink" Target="https://drive.google.com/drive/u/1/folders/1gzW7FcQQelMoZUZ8VhdxW1RrTOgXt8vS" TargetMode="External"/><Relationship Id="rId5658" Type="http://schemas.openxmlformats.org/officeDocument/2006/relationships/hyperlink" Target="http://afcec.publicadmin-record.us.af.mil/" TargetMode="External"/><Relationship Id="rId5865" Type="http://schemas.openxmlformats.org/officeDocument/2006/relationships/hyperlink" Target="https://drive.google.com/drive/u/0/folders/1RsSKYaEE8jqAw7pH05tDHRflkjUL3t5H" TargetMode="External"/><Relationship Id="rId6709" Type="http://schemas.openxmlformats.org/officeDocument/2006/relationships/hyperlink" Target="https://www.michigan.gov/pfasresponse/" TargetMode="External"/><Relationship Id="rId6916" Type="http://schemas.openxmlformats.org/officeDocument/2006/relationships/hyperlink" Target="https://nhdes.maps.arcgis.com/apps/View/index.html?appid=66770bef141c43a98a445c54a17720e2&amp;extent=-73.5743" TargetMode="External"/><Relationship Id="rId1104" Type="http://schemas.openxmlformats.org/officeDocument/2006/relationships/hyperlink" Target="https://denix.osd.mil/army-pfas/army-pfas-data/drinking-water-data/army-national-guard-bureau-data-26-april-2019/" TargetMode="External"/><Relationship Id="rId1311" Type="http://schemas.openxmlformats.org/officeDocument/2006/relationships/hyperlink" Target="https://nhdes.maps.arcgis.com/apps/View/index.html?appid=66770bef141c43a98a445c54a17720e2&amp;extent=-73.5743,42.5413,-69.6852,45.4509" TargetMode="External"/><Relationship Id="rId4467" Type="http://schemas.openxmlformats.org/officeDocument/2006/relationships/hyperlink" Target="https://geotracker.waterboards.ca.gov/map/pfas_map" TargetMode="External"/><Relationship Id="rId4674" Type="http://schemas.openxmlformats.org/officeDocument/2006/relationships/hyperlink" Target="https://www.denix.osd.mil/derp/home/documents/pfos-pfoa-briefing-to-the-hasc/FY18%20HASC%20Brief%20on%20PFOS-PFOA_Mar2018.pdf" TargetMode="External"/><Relationship Id="rId4881" Type="http://schemas.openxmlformats.org/officeDocument/2006/relationships/hyperlink" Target="https://drive.google.com/drive/u/0/folders/1q3MzUIlCojpumfvLuW44C7dOcSjZwNAu" TargetMode="External"/><Relationship Id="rId5518" Type="http://schemas.openxmlformats.org/officeDocument/2006/relationships/hyperlink" Target="https://www.michigan.gov/pfasresponse/0,9038,7-365-86511_95645-485523--,00.html" TargetMode="External"/><Relationship Id="rId5725" Type="http://schemas.openxmlformats.org/officeDocument/2006/relationships/hyperlink" Target="https://www.michigan.gov/pfasresponse/" TargetMode="External"/><Relationship Id="rId3069" Type="http://schemas.openxmlformats.org/officeDocument/2006/relationships/hyperlink" Target="https://dec.alaska.gov/Applications/SPAR/PublicMVC/CSP/SiteReport/27107" TargetMode="External"/><Relationship Id="rId3276" Type="http://schemas.openxmlformats.org/officeDocument/2006/relationships/hyperlink" Target="https://drive.google.com/drive/u/0/folders/1Lk8j2htpAK1vvxj9LnS4RW-vQNHC_H4M" TargetMode="External"/><Relationship Id="rId3483" Type="http://schemas.openxmlformats.org/officeDocument/2006/relationships/hyperlink" Target="https://drive.google.com/drive/u/0/folders/1JHapkdyZrRziZCfTAWAX-nxDpQ_WEWlp" TargetMode="External"/><Relationship Id="rId3690" Type="http://schemas.openxmlformats.org/officeDocument/2006/relationships/hyperlink" Target="https://drive.google.com/drive/u/0/folders/183SOtC3Gnnal77aknjvWIH6Ete5vIkHZ" TargetMode="External"/><Relationship Id="rId4327" Type="http://schemas.openxmlformats.org/officeDocument/2006/relationships/hyperlink" Target="https://drive.google.com/drive/u/0/folders/1HX4rscRVyKDdmY7KFrAdkVLH9hTFG6a2" TargetMode="External"/><Relationship Id="rId4534" Type="http://schemas.openxmlformats.org/officeDocument/2006/relationships/hyperlink" Target="https://www4.des.state.nh.us/nh-pfas-investigation/wp-content/uploads/tables-pdf.pdf" TargetMode="External"/><Relationship Id="rId5932" Type="http://schemas.openxmlformats.org/officeDocument/2006/relationships/hyperlink" Target="https://drive.google.com/drive/u/0/folders/1UBZEuElSBSIdyCQ56JK0NbwM3k2f9Uka" TargetMode="External"/><Relationship Id="rId197" Type="http://schemas.openxmlformats.org/officeDocument/2006/relationships/hyperlink" Target="https://geotracker.waterboards.ca.gov/map/pfas_map" TargetMode="External"/><Relationship Id="rId2085" Type="http://schemas.openxmlformats.org/officeDocument/2006/relationships/hyperlink" Target="https://partner-mco-archive.s3.amazonaws.com/client_files/1524589484.pdf" TargetMode="External"/><Relationship Id="rId2292" Type="http://schemas.openxmlformats.org/officeDocument/2006/relationships/hyperlink" Target="https://nhdes.maps.arcgis.com/apps/View/index.html?appid=66770bef141c43a98a445c54a17720e2&amp;extent=-73.5743,42.5413,-69.6852,45.4509" TargetMode="External"/><Relationship Id="rId3136" Type="http://schemas.openxmlformats.org/officeDocument/2006/relationships/hyperlink" Target="https://drive.google.com/drive/u/0/folders/1RsSKYaEE8jqAw7pH05tDHRflkjUL3t5H" TargetMode="External"/><Relationship Id="rId3343" Type="http://schemas.openxmlformats.org/officeDocument/2006/relationships/hyperlink" Target="https://geotracker.waterboards.ca.gov/profile_report?global_id=L10009821173&amp;mytab=esidata" TargetMode="External"/><Relationship Id="rId4741"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6499" Type="http://schemas.openxmlformats.org/officeDocument/2006/relationships/hyperlink" Target="https://prodenv.dep.state.fl.us/DepNexus/public/searchPortal" TargetMode="External"/><Relationship Id="rId264" Type="http://schemas.openxmlformats.org/officeDocument/2006/relationships/hyperlink" Target="https://webapp.pca.state.mn.us/wimn/site/3178" TargetMode="External"/><Relationship Id="rId471" Type="http://schemas.openxmlformats.org/officeDocument/2006/relationships/hyperlink" Target="https://www.dhhs.nh.gov/dphs/pfcs/index.htm" TargetMode="External"/><Relationship Id="rId2152" Type="http://schemas.openxmlformats.org/officeDocument/2006/relationships/hyperlink" Target="https://webapp.pca.state.mn.us/wimn/site/2542" TargetMode="External"/><Relationship Id="rId3550" Type="http://schemas.openxmlformats.org/officeDocument/2006/relationships/hyperlink" Target="https://drive.google.com/drive/u/0/folders/1JHapkdyZrRziZCfTAWAX-nxDpQ_WEWlp" TargetMode="External"/><Relationship Id="rId4601"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24" Type="http://schemas.openxmlformats.org/officeDocument/2006/relationships/hyperlink" Target="https://www4.des.state.nh.us/nh-pfas-investigation/wp-content/uploads/tables-pdf.pdf" TargetMode="External"/><Relationship Id="rId3203" Type="http://schemas.openxmlformats.org/officeDocument/2006/relationships/hyperlink" Target="https://drive.google.com/drive/u/0/folders/1guACHNnx459i-7KbCd7qFXGhihjBXHhz" TargetMode="External"/><Relationship Id="rId3410" Type="http://schemas.openxmlformats.org/officeDocument/2006/relationships/hyperlink" Target="https://drive.google.com/drive/u/1/folders/1bA0fTxac0RU2njTEx5JIcAWqZpYygC9D" TargetMode="External"/><Relationship Id="rId6359" Type="http://schemas.openxmlformats.org/officeDocument/2006/relationships/hyperlink" Target="https://drive.google.com/file/d/1gg4BVfSkkc7bOfJeDy7ns42fR3tfTksE/view?usp=sharing" TargetMode="External"/><Relationship Id="rId6566" Type="http://schemas.openxmlformats.org/officeDocument/2006/relationships/hyperlink" Target="https://www.michigan.gov/pfasresponse/0,9038,7-365-86511_82704_97100---,00.html" TargetMode="External"/><Relationship Id="rId6773" Type="http://schemas.openxmlformats.org/officeDocument/2006/relationships/hyperlink" Target="https://www.michigan.gov/pfasresponse/investigations/sites-aoi/allegan-county/watson-township-dump" TargetMode="External"/><Relationship Id="rId6980" Type="http://schemas.openxmlformats.org/officeDocument/2006/relationships/hyperlink" Target="https://webapp.pca.state.mn.us/wimn/site/977" TargetMode="External"/><Relationship Id="rId331" Type="http://schemas.openxmlformats.org/officeDocument/2006/relationships/hyperlink" Target="https://drive.google.com/drive/u/0/folders/19wuesHyIopJhJye5ukc9O8tgFnF7zjLb" TargetMode="External"/><Relationship Id="rId2012" Type="http://schemas.openxmlformats.org/officeDocument/2006/relationships/hyperlink" Target="https://geotracker.waterboards.ca.gov/profile_report?global_id=T10000007940" TargetMode="External"/><Relationship Id="rId2969" Type="http://schemas.openxmlformats.org/officeDocument/2006/relationships/hyperlink" Target="https://drive.google.com/file/d/1nh_PLxeQ6Odcc_pGPNToT8tdFwLExqU9/view?usp=sharing" TargetMode="External"/><Relationship Id="rId5168" Type="http://schemas.openxmlformats.org/officeDocument/2006/relationships/hyperlink" Target="https://geotracker.waterboards.ca.gov/profile_report?global_id=L10006424767&amp;mytab=esidata" TargetMode="External"/><Relationship Id="rId5375" Type="http://schemas.openxmlformats.org/officeDocument/2006/relationships/hyperlink" Target="https://floridadep.gov/waste/waste-cleanup/content/fire-training-facility-preliminary-site-assessments" TargetMode="External"/><Relationship Id="rId5582" Type="http://schemas.openxmlformats.org/officeDocument/2006/relationships/hyperlink" Target="https://www.pca.state.mn.us/waste/pfas-landfills" TargetMode="External"/><Relationship Id="rId6219" Type="http://schemas.openxmlformats.org/officeDocument/2006/relationships/hyperlink" Target="https://www4.des.state.nh.us/DESOneStop/PRSDetail.aspx?ID=0001669&amp;Type=PRS" TargetMode="External"/><Relationship Id="rId6426" Type="http://schemas.openxmlformats.org/officeDocument/2006/relationships/hyperlink" Target="https://drive.google.com/file/d/10KM0bMNBh0zwke9QJevqHgXuqNG4FgHe/view?usp=sharing" TargetMode="External"/><Relationship Id="rId6633" Type="http://schemas.openxmlformats.org/officeDocument/2006/relationships/hyperlink" Target="https://drive.google.com/drive/u/0/folders/1JHapkdyZrRziZCfTAWAX-nxDpQ_WEWlp" TargetMode="External"/><Relationship Id="rId6840" Type="http://schemas.openxmlformats.org/officeDocument/2006/relationships/hyperlink" Target="http://crcairport.org/wp-content/uploads/2018/01/letter.VCP_.V00499.V00611.2017-08-18.WCA_Followup_PFCs.pdf" TargetMode="External"/><Relationship Id="rId1778" Type="http://schemas.openxmlformats.org/officeDocument/2006/relationships/hyperlink" Target="https://www4.des.state.nh.us/nh-pfas-investigation/wp-content/uploads/tables-pdf.pdf" TargetMode="External"/><Relationship Id="rId1985" Type="http://schemas.openxmlformats.org/officeDocument/2006/relationships/hyperlink" Target="https://www.michigan.gov/pfasresponse/" TargetMode="External"/><Relationship Id="rId2829" Type="http://schemas.openxmlformats.org/officeDocument/2006/relationships/hyperlink" Target="https://dnr.wi.gov/botw/SetUpBasicSearchForm.do" TargetMode="External"/><Relationship Id="rId4184" Type="http://schemas.openxmlformats.org/officeDocument/2006/relationships/hyperlink" Target="https://partner-mco-archive.s3.amazonaws.com/client_files/1524589484.pdf" TargetMode="External"/><Relationship Id="rId4391" Type="http://schemas.openxmlformats.org/officeDocument/2006/relationships/hyperlink" Target="https://drive.google.com/drive/u/1/folders/1Dy-zy_ZWZLmHsxfwgh-4M2VJw3bEzhaJ" TargetMode="External"/><Relationship Id="rId5028" Type="http://schemas.openxmlformats.org/officeDocument/2006/relationships/hyperlink" Target="https://drive.google.com/drive/u/0/folders/1RsSKYaEE8jqAw7pH05tDHRflkjUL3t5H" TargetMode="External"/><Relationship Id="rId5235" Type="http://schemas.openxmlformats.org/officeDocument/2006/relationships/hyperlink" Target="https://drive.google.com/drive/u/0/folders/1DWXhXwl1j4L5eKUdO88JdnrMTynHHza5" TargetMode="External"/><Relationship Id="rId5442" Type="http://schemas.openxmlformats.org/officeDocument/2006/relationships/hyperlink" Target="https://geotracker.waterboards.ca.gov/profile_report?cmd=mwreport&amp;global_id=L10001254570&amp;con_num=5878054141" TargetMode="External"/><Relationship Id="rId6700" Type="http://schemas.openxmlformats.org/officeDocument/2006/relationships/hyperlink" Target="https://www4.des.state.nh.us/nh-pfas-investigation/wp-content/uploads/tables-pdf.pdf" TargetMode="External"/><Relationship Id="rId1638" Type="http://schemas.openxmlformats.org/officeDocument/2006/relationships/hyperlink" Target="https://drive.google.com/drive/u/1/folders/1Pms7FL2HqHNWHQ0nmFgIEcktFHXjhbny" TargetMode="External"/><Relationship Id="rId4044" Type="http://schemas.openxmlformats.org/officeDocument/2006/relationships/hyperlink" Target="https://www.michigan.gov/pfasresponse/0,9038,7-365-86511_95645-463155--,00.html" TargetMode="External"/><Relationship Id="rId4251" Type="http://schemas.openxmlformats.org/officeDocument/2006/relationships/hyperlink" Target="https://geotracker.waterboards.ca.gov/profile_report?global_id=L10007580959" TargetMode="External"/><Relationship Id="rId5302" Type="http://schemas.openxmlformats.org/officeDocument/2006/relationships/hyperlink" Target="https://drive.google.com/drive/u/1/folders/1qA-x3qSPtUj2HLNua_HFYWqKo72aFbny" TargetMode="External"/><Relationship Id="rId1845" Type="http://schemas.openxmlformats.org/officeDocument/2006/relationships/hyperlink" Target="https://drive.google.com/drive/u/0/folders/19fTuqoZz6ifFmIIi1n64K5_HuZ0tTFP_" TargetMode="External"/><Relationship Id="rId3060" Type="http://schemas.openxmlformats.org/officeDocument/2006/relationships/hyperlink" Target="https://nhdes.maps.arcgis.com/apps/View/index.html?appid=66770bef141c43a98a445c54a17720e2&amp;extent=-73.5743,42.5413,-69.6852,45.4509" TargetMode="External"/><Relationship Id="rId4111" Type="http://schemas.openxmlformats.org/officeDocument/2006/relationships/hyperlink" Target="https://nhdes.maps.arcgis.com/apps/View/index.html?appid=66770bef141c43a98a445c54a17720e2&amp;extent=-73.5743,42.5413,-69.6852,45.4509" TargetMode="External"/><Relationship Id="rId1705" Type="http://schemas.openxmlformats.org/officeDocument/2006/relationships/hyperlink" Target="https://www.glwater.org/wp-content/uploads/2020/02/PFAS-Minimization-Program-Summary.pdf" TargetMode="External"/><Relationship Id="rId1912" Type="http://schemas.openxmlformats.org/officeDocument/2006/relationships/hyperlink" Target="https://geotracker.waterboards.ca.gov/map/pfas_map" TargetMode="External"/><Relationship Id="rId6076" Type="http://schemas.openxmlformats.org/officeDocument/2006/relationships/hyperlink" Target="https://drive.google.com/drive/u/1/folders/1DWXhXwl1j4L5eKUdO88JdnrMTynHHza19" TargetMode="External"/><Relationship Id="rId6283" Type="http://schemas.openxmlformats.org/officeDocument/2006/relationships/hyperlink" Target="https://www4.des.state.nh.us/IISProxy/IISProxy.dll?ContentId=4788376" TargetMode="External"/><Relationship Id="rId3877" Type="http://schemas.openxmlformats.org/officeDocument/2006/relationships/hyperlink" Target="https://nhdes.maps.arcgis.com/apps/View/index.html?appid=66770bef141c43a98a445c54a17720e2&amp;extent=-73.5743,42.5413,-69.6852,45.4509" TargetMode="External"/><Relationship Id="rId4928" Type="http://schemas.openxmlformats.org/officeDocument/2006/relationships/hyperlink" Target="https://geotracker.waterboards.ca.gov/profile_report?cmd=mwreport&amp;global_id=L10006986192&amp;con_num=1518953800" TargetMode="External"/><Relationship Id="rId5092" Type="http://schemas.openxmlformats.org/officeDocument/2006/relationships/hyperlink" Target="https://geotracker.waterboards.ca.gov/profile_report?global_id=L10004560081" TargetMode="External"/><Relationship Id="rId6490" Type="http://schemas.openxmlformats.org/officeDocument/2006/relationships/hyperlink" Target="https://floridadep.gov/waste/waste-cleanup/content/waste-site-cleanup-state-funded-pfas-sampling-efforts" TargetMode="External"/><Relationship Id="rId798" Type="http://schemas.openxmlformats.org/officeDocument/2006/relationships/hyperlink" Target="https://geotracker.waterboards.ca.gov/map/pfas_map" TargetMode="External"/><Relationship Id="rId2479" Type="http://schemas.openxmlformats.org/officeDocument/2006/relationships/hyperlink" Target="https://scdhec.gov/BOW/perfluoroalkyl-substances-pfas" TargetMode="External"/><Relationship Id="rId2686" Type="http://schemas.openxmlformats.org/officeDocument/2006/relationships/hyperlink" Target="https://www.akaction.org/wp-content/uploads/Report-Threats-to-Drinking-Water-and-Public-Health-in-Alaska-FINAL-web-version-9-24-19.pdf" TargetMode="External"/><Relationship Id="rId2893" Type="http://schemas.openxmlformats.org/officeDocument/2006/relationships/hyperlink" Target="https://webapp.pca.state.mn.us/wimn/site/451" TargetMode="External"/><Relationship Id="rId3737" Type="http://schemas.openxmlformats.org/officeDocument/2006/relationships/hyperlink" Target="https://drive.google.com/drive/u/0/folders/1BtnPC9psGyxx7ZcR4-85tUeQh4d0G2JS" TargetMode="External"/><Relationship Id="rId3944" Type="http://schemas.openxmlformats.org/officeDocument/2006/relationships/hyperlink" Target="https://www4.des.state.nh.us/nh-pfas-investigation/wp-content/uploads/tables-pdf.pdf" TargetMode="External"/><Relationship Id="rId6143" Type="http://schemas.openxmlformats.org/officeDocument/2006/relationships/hyperlink" Target="https://drive.google.com/file/d/12Ch18QZ49GDmDmzKsO9osHEuHgE4juMQ/view?usp=sharing" TargetMode="External"/><Relationship Id="rId6350" Type="http://schemas.openxmlformats.org/officeDocument/2006/relationships/hyperlink" Target="https://www.pca.state.mn.us/waste/pfas-landfills" TargetMode="External"/><Relationship Id="rId658" Type="http://schemas.openxmlformats.org/officeDocument/2006/relationships/hyperlink" Target="https://www.ewg.org/tapwater/system.php?pws=MN1040002" TargetMode="External"/><Relationship Id="rId865" Type="http://schemas.openxmlformats.org/officeDocument/2006/relationships/hyperlink" Target="https://www.waterboards.ca.gov/pfas/" TargetMode="External"/><Relationship Id="rId1288" Type="http://schemas.openxmlformats.org/officeDocument/2006/relationships/hyperlink" Target="https://www.nj.gov/dep/srp/emerging-contaminants/" TargetMode="External"/><Relationship Id="rId1495" Type="http://schemas.openxmlformats.org/officeDocument/2006/relationships/hyperlink" Target="https://drive.google.com/drive/u/1/folders/1fdnPvEwMee0suQ4rqkndVAEfhxrAC72i" TargetMode="External"/><Relationship Id="rId2339" Type="http://schemas.openxmlformats.org/officeDocument/2006/relationships/hyperlink" Target="https://drive.google.com/drive/u/0/folders/1RsSKYaEE8jqAw7pH05tDHRflkjUL3t5H" TargetMode="External"/><Relationship Id="rId2546" Type="http://schemas.openxmlformats.org/officeDocument/2006/relationships/hyperlink" Target="https://nhdes.maps.arcgis.com/apps/View/index.html?appid=66770bef141c43a98a445c54a17720e2&amp;extent=-73.5743,42.5413,-69.6852,45.4509" TargetMode="External"/><Relationship Id="rId2753" Type="http://schemas.openxmlformats.org/officeDocument/2006/relationships/hyperlink" Target="https://drive.google.com/drive/u/0/folders/1JHapkdyZrRziZCfTAWAX-nxDpQ_WEWlp" TargetMode="External"/><Relationship Id="rId2960" Type="http://schemas.openxmlformats.org/officeDocument/2006/relationships/hyperlink" Target="https://geotracker.waterboards.ca.gov/profile_report?global_id=L10006027844" TargetMode="External"/><Relationship Id="rId3804" Type="http://schemas.openxmlformats.org/officeDocument/2006/relationships/hyperlink" Target="https://docs.google.com/spreadsheets/d/1hRu_fnwKe4j_dNU5cczPJSTcPUe8qTtJ/edit?usp=sharing&amp;ouid=107676736406888330935&amp;rtpof=true&amp;sd=true" TargetMode="External"/><Relationship Id="rId6003" Type="http://schemas.openxmlformats.org/officeDocument/2006/relationships/hyperlink" Target="https://www.pca.state.mn.us/waste/pfas-landfills" TargetMode="External"/><Relationship Id="rId6210" Type="http://schemas.openxmlformats.org/officeDocument/2006/relationships/hyperlink" Target="https://drive.google.com/drive/u/0/folders/17vc5JX3Gvo92Bih-kg-GABnBbExIJhXg" TargetMode="External"/><Relationship Id="rId518" Type="http://schemas.openxmlformats.org/officeDocument/2006/relationships/hyperlink" Target="https://drive.google.com/drive/u/0/folders/1RsSKYaEE8jqAw7pH05tDHRflkjUL3t5H" TargetMode="External"/><Relationship Id="rId725" Type="http://schemas.openxmlformats.org/officeDocument/2006/relationships/hyperlink" Target="https://geotracker.waterboards.ca.gov/profile_report?global_id=L10005078943" TargetMode="External"/><Relationship Id="rId932" Type="http://schemas.openxmlformats.org/officeDocument/2006/relationships/hyperlink" Target="https://geotracker.waterboards.ca.gov/map/pfas_map" TargetMode="External"/><Relationship Id="rId1148" Type="http://schemas.openxmlformats.org/officeDocument/2006/relationships/hyperlink" Target="https://www4.des.state.nh.us/IISProxy/IISProxy.dll?ContentId=4819877" TargetMode="External"/><Relationship Id="rId1355" Type="http://schemas.openxmlformats.org/officeDocument/2006/relationships/hyperlink" Target="https://drive.google.com/drive/u/0/folders/17vc5JX3Gvo92Bih-kg-GABnBbExIJhXg" TargetMode="External"/><Relationship Id="rId1562" Type="http://schemas.openxmlformats.org/officeDocument/2006/relationships/hyperlink" Target="https://drive.google.com/drive/u/0/folders/1txRyEgSeGmOwantra-oLC82Ma1Eu-lzm" TargetMode="External"/><Relationship Id="rId2406" Type="http://schemas.openxmlformats.org/officeDocument/2006/relationships/hyperlink" Target="https://drive.google.com/drive/u/0/folders/1RsSKYaEE8jqAw7pH05tDHRflkjUL3t5H" TargetMode="External"/><Relationship Id="rId2613" Type="http://schemas.openxmlformats.org/officeDocument/2006/relationships/hyperlink" Target="https://drive.google.com/drive/u/0/folders/1DX8tVxGJteE5SKd37-sBAW0PtU6NuWzG" TargetMode="External"/><Relationship Id="rId5769" Type="http://schemas.openxmlformats.org/officeDocument/2006/relationships/hyperlink" Target="https://drive.google.com/drive/u/0/folders/1FprI9N9cRcdvzT76zioVGf_kp10L_WvA" TargetMode="External"/><Relationship Id="rId1008" Type="http://schemas.openxmlformats.org/officeDocument/2006/relationships/hyperlink" Target="https://www4.des.state.nh.us/DESOneStop/PRSDetail.aspx?ID=0038520&amp;Type=PRS" TargetMode="External"/><Relationship Id="rId1215" Type="http://schemas.openxmlformats.org/officeDocument/2006/relationships/hyperlink" Target="https://drive.google.com/drive/u/0/folders/1RsSKYaEE8jqAw7pH05tDHRflkjUL3t5H" TargetMode="External"/><Relationship Id="rId1422" Type="http://schemas.openxmlformats.org/officeDocument/2006/relationships/hyperlink" Target="https://drive.google.com/drive/u/1/folders/1B1GKEK70wuJTnQTBbpJQJcs4KD3cK5Hu" TargetMode="External"/><Relationship Id="rId2820" Type="http://schemas.openxmlformats.org/officeDocument/2006/relationships/hyperlink" Target="https://partner-mco-archive.s3.amazonaws.com/client_files/1524589484.pdf" TargetMode="External"/><Relationship Id="rId4578" Type="http://schemas.openxmlformats.org/officeDocument/2006/relationships/hyperlink" Target="https://geotracker.waterboards.ca.gov/map/pfas_map" TargetMode="External"/><Relationship Id="rId5976" Type="http://schemas.openxmlformats.org/officeDocument/2006/relationships/hyperlink" Target="https://www.scdhec.gov/sites/default/files/media/document/PFAS%20DW%20data%20SAFB%20April%2029_0.pdf" TargetMode="External"/><Relationship Id="rId61" Type="http://schemas.openxmlformats.org/officeDocument/2006/relationships/hyperlink" Target="https://www4.des.state.nh.us/nh-pfas-investigation/wp-content/uploads/tables-pdf.pdf" TargetMode="External"/><Relationship Id="rId3387" Type="http://schemas.openxmlformats.org/officeDocument/2006/relationships/hyperlink" Target="https://www4.des.state.nh.us/nh-pfas-investigation/wp-content/uploads/tables-pdf.pdf" TargetMode="External"/><Relationship Id="rId4785" Type="http://schemas.openxmlformats.org/officeDocument/2006/relationships/hyperlink" Target="https://drive.google.com/drive/folders/1LUl4iGcGZ-JFKrQvCDtbkV9Rfzz0iKM1" TargetMode="External"/><Relationship Id="rId4992" Type="http://schemas.openxmlformats.org/officeDocument/2006/relationships/hyperlink" Target="https://nhdes.maps.arcgis.com/apps/View/index.html?appid=66770bef141c43a98a445c54a17720e2&amp;extent=-73.5743,42.5413,-69.6852,45.4509" TargetMode="External"/><Relationship Id="rId5629" Type="http://schemas.openxmlformats.org/officeDocument/2006/relationships/hyperlink" Target="https://www.wxpr.org/post/rhinelander-spread-tons-sludge-near-site-contaminated-wells-wxpr-investigation-finds" TargetMode="External"/><Relationship Id="rId5836" Type="http://schemas.openxmlformats.org/officeDocument/2006/relationships/hyperlink" Target="https://geotracker.waterboards.ca.gov/map/pfas_map" TargetMode="External"/><Relationship Id="rId2196" Type="http://schemas.openxmlformats.org/officeDocument/2006/relationships/hyperlink" Target="https://docs.google.com/spreadsheets/d/1hRu_fnwKe4j_dNU5cczPJSTcPUe8qTtJ/edit?usp=sharing&amp;ouid=107676736406888330935&amp;rtpof=true&amp;sd=true" TargetMode="External"/><Relationship Id="rId3594" Type="http://schemas.openxmlformats.org/officeDocument/2006/relationships/hyperlink" Target="https://drive.google.com/drive/u/1/folders/1bPHe0dQGjkU4_ToqEMtiw5TsclmkYoqC?ths=true" TargetMode="External"/><Relationship Id="rId4438" Type="http://schemas.openxmlformats.org/officeDocument/2006/relationships/hyperlink" Target="https://drive.google.com/drive/folders/1K5bz5z6kLSFgEXbBTp7tvdU8lvPIbWYP?usp=sharing" TargetMode="External"/><Relationship Id="rId4645" Type="http://schemas.openxmlformats.org/officeDocument/2006/relationships/hyperlink" Target="https://www.navfac.navy.mil/products_and_services/ev/products_and_services/env_restoration/pfas_reading_room.html" TargetMode="External"/><Relationship Id="rId4852" Type="http://schemas.openxmlformats.org/officeDocument/2006/relationships/hyperlink" Target="https://www4.des.state.nh.us/nh-pfas-investigation/wp-content/uploads/tables-pdf.pdf" TargetMode="External"/><Relationship Id="rId5903" Type="http://schemas.openxmlformats.org/officeDocument/2006/relationships/hyperlink" Target="https://cumulis.epa.gov/supercpad/SiteProfiles/index.cfm?fuseaction=second.docdata&amp;id=0101145" TargetMode="External"/><Relationship Id="rId168" Type="http://schemas.openxmlformats.org/officeDocument/2006/relationships/hyperlink" Target="https://nhdes.maps.arcgis.com/apps/View/index.html?appid=66770bef141c43a98a445c54a17720e2&amp;extent=-73.5743,42.5413,-69.6852,45.4509" TargetMode="External"/><Relationship Id="rId3247" Type="http://schemas.openxmlformats.org/officeDocument/2006/relationships/hyperlink" Target="https://docs.google.com/spreadsheets/d/1hRu_fnwKe4j_dNU5cczPJSTcPUe8qTtJ/edit?usp=sharing&amp;ouid=107676736406888330935&amp;rtpof=true&amp;sd=true" TargetMode="External"/><Relationship Id="rId3454" Type="http://schemas.openxmlformats.org/officeDocument/2006/relationships/hyperlink" Target="https://nhdes.maps.arcgis.com/apps/View/index.html?appid=66770bef141c43a98a445c54a17720e2&amp;extent=-73.5743,42.5413,-69.6852,45.4509" TargetMode="External"/><Relationship Id="rId3661" Type="http://schemas.openxmlformats.org/officeDocument/2006/relationships/hyperlink" Target="http://afcec.publicadmin-record.us.af.mil/Search.aspx" TargetMode="External"/><Relationship Id="rId4505" Type="http://schemas.openxmlformats.org/officeDocument/2006/relationships/hyperlink" Target="https://www4.des.state.nh.us/DESOneStop/PRSDetail.aspx?ID=0002032&amp;Type=PRS" TargetMode="External"/><Relationship Id="rId4712" Type="http://schemas.openxmlformats.org/officeDocument/2006/relationships/hyperlink" Target="https://drive.google.com/drive/u/1/folders/1DWXhXwl1j4L5eKUdO88JdnrMTynHHza5" TargetMode="External"/><Relationship Id="rId375" Type="http://schemas.openxmlformats.org/officeDocument/2006/relationships/hyperlink" Target="https://www.pca.state.mn.us/waste/pfas-landfills" TargetMode="External"/><Relationship Id="rId582" Type="http://schemas.openxmlformats.org/officeDocument/2006/relationships/hyperlink" Target="https://www.pca.state.mn.us/waste/pfas-landfills" TargetMode="External"/><Relationship Id="rId2056" Type="http://schemas.openxmlformats.org/officeDocument/2006/relationships/hyperlink" Target="https://www4.des.state.nh.us/IISProxy/IISProxy.dll?ContentId=4813102" TargetMode="External"/><Relationship Id="rId2263" Type="http://schemas.openxmlformats.org/officeDocument/2006/relationships/hyperlink" Target="https://nhdes.maps.arcgis.com/apps/View/index.html?appid=66770bef141c43a98a445c54a17720e2&amp;extent=-73.5743,42.5413,-69.6852,45.4509" TargetMode="External"/><Relationship Id="rId2470" Type="http://schemas.openxmlformats.org/officeDocument/2006/relationships/hyperlink" Target="https://nhdes.maps.arcgis.com/apps/View/index.html?appid=66770bef141c43a98a445c54a17720e2&amp;extent=-73.5743,42.5413,-69.6852,45.4509" TargetMode="External"/><Relationship Id="rId3107" Type="http://schemas.openxmlformats.org/officeDocument/2006/relationships/hyperlink" Target="https://www4.des.state.nh.us/IISProxy/IISProxy.dll?ContentId=4862002" TargetMode="External"/><Relationship Id="rId3314" Type="http://schemas.openxmlformats.org/officeDocument/2006/relationships/hyperlink" Target="https://nhdes.maps.arcgis.com/apps/View/index.html?appid=66770bef141c43a98a445c54a17720e2&amp;extent=-73.5743,42.5413,-69.6852,45.4509" TargetMode="External"/><Relationship Id="rId3521" Type="http://schemas.openxmlformats.org/officeDocument/2006/relationships/hyperlink" Target="https://nhdes.maps.arcgis.com/apps/View/index.html?appid=66770bef141c43a98a445c54a17720e2&amp;extent=-73.5743,42.5413,-69.6852,45.4509" TargetMode="External"/><Relationship Id="rId6677" Type="http://schemas.openxmlformats.org/officeDocument/2006/relationships/hyperlink" Target="https://nhdes.maps.arcgis.com/apps/View/index.html?appid=66770bef141c43a98a445c54a17720e2&amp;extent=-73.5743,42.5413,-69.6852,45.4509" TargetMode="External"/><Relationship Id="rId6884" Type="http://schemas.openxmlformats.org/officeDocument/2006/relationships/hyperlink" Target="https://drive.google.com/drive/u/0/folders/17vc5JX3Gvo92Bih-kg-GABnBbExIJhXg" TargetMode="External"/><Relationship Id="rId235" Type="http://schemas.openxmlformats.org/officeDocument/2006/relationships/hyperlink" Target="https://drive.google.com/file/d/1WgcXGxc37JS43RIExKO9G_MwhLEjqslR/view?usp=sharing" TargetMode="External"/><Relationship Id="rId442" Type="http://schemas.openxmlformats.org/officeDocument/2006/relationships/hyperlink" Target="https://echo.epa.gov/detailed-facility-report?fid=NJ0102001&amp;sys=SDWIS" TargetMode="External"/><Relationship Id="rId1072" Type="http://schemas.openxmlformats.org/officeDocument/2006/relationships/hyperlink" Target="https://denix.osd.mil/army-pfas/army-pfas-data/drinking-water-data/army-national-guard-bureau-data-26-april-2019/" TargetMode="External"/><Relationship Id="rId2123" Type="http://schemas.openxmlformats.org/officeDocument/2006/relationships/hyperlink" Target="https://nhdes.maps.arcgis.com/apps/View/index.html?appid=66770bef141c43a98a445c54a17720e2&amp;extent=-73.5743,42.5413,-69.6852,45.4509" TargetMode="External"/><Relationship Id="rId2330" Type="http://schemas.openxmlformats.org/officeDocument/2006/relationships/hyperlink" Target="https://www.michigan.gov/pfasresponse/0,9038,7-365-86511_95645-479889--,00.html" TargetMode="External"/><Relationship Id="rId5279" Type="http://schemas.openxmlformats.org/officeDocument/2006/relationships/hyperlink" Target="https://drive.google.com/drive/u/0/folders/1BzY2RSn_pssRFOlIbYW0JAfrGmTSlpGL" TargetMode="External"/><Relationship Id="rId5486" Type="http://schemas.openxmlformats.org/officeDocument/2006/relationships/hyperlink" Target="https://www4.des.state.nh.us/nh-pfas-investigation/wp-content/uploads/tables-pdf.pdf" TargetMode="External"/><Relationship Id="rId5693" Type="http://schemas.openxmlformats.org/officeDocument/2006/relationships/hyperlink" Target="https://drive.google.com/drive/u/0/folders/1DWXhXwl1j4L5eKUdO88JdnrMTynHHza5" TargetMode="External"/><Relationship Id="rId6537" Type="http://schemas.openxmlformats.org/officeDocument/2006/relationships/hyperlink" Target="https://www.glwater.org/wp-content/uploads/2020/02/PFAS-Minimization-Program-Summary.pdf" TargetMode="External"/><Relationship Id="rId6744" Type="http://schemas.openxmlformats.org/officeDocument/2006/relationships/hyperlink" Target="https://drive.google.com/drive/u/1/folders/1Pms7FL2HqHNWHQ0nmFgIEcktFHXjhbny" TargetMode="External"/><Relationship Id="rId302" Type="http://schemas.openxmlformats.org/officeDocument/2006/relationships/hyperlink" Target="https://drive.google.com/drive/u/1/folders/1VgdMu6_x_kxf36q2eAIhAEnCpniomQ1Y" TargetMode="External"/><Relationship Id="rId4088" Type="http://schemas.openxmlformats.org/officeDocument/2006/relationships/hyperlink" Target="https://www4.des.state.nh.us/DESOneStop/PRSDetail.aspx?ID=0017144&amp;Type=PRS" TargetMode="External"/><Relationship Id="rId4295" Type="http://schemas.openxmlformats.org/officeDocument/2006/relationships/hyperlink" Target="https://drive.google.com/drive/u/1/folders/1Pms7FL2HqHNWHQ0nmFgIEcktFHXjhbny" TargetMode="External"/><Relationship Id="rId5139" Type="http://schemas.openxmlformats.org/officeDocument/2006/relationships/hyperlink" Target="https://docs.google.com/spreadsheets/d/1hRu_fnwKe4j_dNU5cczPJSTcPUe8qTtJ/edit?usp=sharing&amp;ouid=107676736406888330935&amp;rtpof=true&amp;sd=true" TargetMode="External"/><Relationship Id="rId5346" Type="http://schemas.openxmlformats.org/officeDocument/2006/relationships/hyperlink" Target="https://www.glwater.org/wp-content/uploads/2020/02/PFAS-Minimization-Program-Summary.pdf" TargetMode="External"/><Relationship Id="rId5553" Type="http://schemas.openxmlformats.org/officeDocument/2006/relationships/hyperlink" Target="https://drive.google.com/drive/u/0/folders/1rKEs2X7UQSWRY5DbkvXRfi3VQEHElfux" TargetMode="External"/><Relationship Id="rId6951" Type="http://schemas.openxmlformats.org/officeDocument/2006/relationships/hyperlink" Target="https://www4.des.state.nh.us/DESOneStop/PRSDetail.aspx?ID=0000110&amp;Type=PRS" TargetMode="External"/><Relationship Id="rId1889" Type="http://schemas.openxmlformats.org/officeDocument/2006/relationships/hyperlink" Target="https://drive.google.com/drive/u/0/folders/1RsSKYaEE8jqAw7pH05tDHRflkjUL3t5H" TargetMode="External"/><Relationship Id="rId4155" Type="http://schemas.openxmlformats.org/officeDocument/2006/relationships/hyperlink" Target="https://partner-mco-archive.s3.amazonaws.com/client_files/1524589484.pdf" TargetMode="External"/><Relationship Id="rId4362" Type="http://schemas.openxmlformats.org/officeDocument/2006/relationships/hyperlink" Target="https://www4.des.state.nh.us/DESOneStop/PRSDetail.aspx?ID=0004618&amp;Type=PRS" TargetMode="External"/><Relationship Id="rId5206" Type="http://schemas.openxmlformats.org/officeDocument/2006/relationships/hyperlink" Target="https://floridadep.gov/waste/waste-cleanup/content/waste-site-cleanup-state-funded-pfas-sampling-efforts" TargetMode="External"/><Relationship Id="rId5760" Type="http://schemas.openxmlformats.org/officeDocument/2006/relationships/hyperlink" Target="https://www4.des.state.nh.us/nh-pfas-investigation/wp-content/uploads/tables-pdf.pdf" TargetMode="External"/><Relationship Id="rId6604" Type="http://schemas.openxmlformats.org/officeDocument/2006/relationships/hyperlink" Target="https://geotracker.waterboards.ca.gov/map/pfas_map" TargetMode="External"/><Relationship Id="rId6811" Type="http://schemas.openxmlformats.org/officeDocument/2006/relationships/hyperlink" Target="https://drive.google.com/drive/u/0/folders/1uabj078alqwg8GIADRa0PuaF4PmIOuX4" TargetMode="External"/><Relationship Id="rId1749" Type="http://schemas.openxmlformats.org/officeDocument/2006/relationships/hyperlink" Target="https://www.michigan.gov/pfasresponse/" TargetMode="External"/><Relationship Id="rId1956" Type="http://schemas.openxmlformats.org/officeDocument/2006/relationships/hyperlink" Target="https://partner-mco-archive.s3.amazonaws.com/client_files/1524589484.pdf" TargetMode="External"/><Relationship Id="rId3171" Type="http://schemas.openxmlformats.org/officeDocument/2006/relationships/hyperlink" Target="https://www4.des.state.nh.us/IISProxy/IISProxy.dll?ContentId=4716123" TargetMode="External"/><Relationship Id="rId4015" Type="http://schemas.openxmlformats.org/officeDocument/2006/relationships/hyperlink" Target="https://webapp.pca.state.mn.us/wimn/site/1461" TargetMode="External"/><Relationship Id="rId5413" Type="http://schemas.openxmlformats.org/officeDocument/2006/relationships/hyperlink" Target="https://www.columbian.com/news/2019/mar/03/firefighting-foam-contaminated-northeast-portland-groundwater/" TargetMode="External"/><Relationship Id="rId5620" Type="http://schemas.openxmlformats.org/officeDocument/2006/relationships/hyperlink" Target="https://floridadep.gov/waste/waste-cleanup/content/waste-site-cleanup-state-funded-pfas-sampling-efforts" TargetMode="External"/><Relationship Id="rId1609" Type="http://schemas.openxmlformats.org/officeDocument/2006/relationships/hyperlink" Target="https://drive.google.com/drive/u/0/folders/1RsSKYaEE8jqAw7pH05tDHRflkjUL3t5H" TargetMode="External"/><Relationship Id="rId1816" Type="http://schemas.openxmlformats.org/officeDocument/2006/relationships/hyperlink" Target="https://www.michigan.gov/pfasresponse/" TargetMode="External"/><Relationship Id="rId4222" Type="http://schemas.openxmlformats.org/officeDocument/2006/relationships/hyperlink" Target="https://www.militarypoisons.org/md-slow-on-pfas.html" TargetMode="External"/><Relationship Id="rId3031" Type="http://schemas.openxmlformats.org/officeDocument/2006/relationships/hyperlink" Target="https://drive.google.com/drive/u/1/folders/1Pms7FL2HqHNWHQ0nmFgIEcktFHXjhbny" TargetMode="External"/><Relationship Id="rId3988" Type="http://schemas.openxmlformats.org/officeDocument/2006/relationships/hyperlink" Target="https://drive.google.com/drive/u/0/folders/1DWXhXwl1j4L5eKUdO88JdnrMTynHHza5" TargetMode="External"/><Relationship Id="rId6187" Type="http://schemas.openxmlformats.org/officeDocument/2006/relationships/hyperlink" Target="https://drive.google.com/drive/u/1/folders/1so5glyE-Ys0qYPTFCaihfsepvLNT1fgc" TargetMode="External"/><Relationship Id="rId6394" Type="http://schemas.openxmlformats.org/officeDocument/2006/relationships/hyperlink" Target="https://partner-mco-archive.s3.amazonaws.com/client_files/1524589484.pdf?_ga=2.189391531.128705673.1557328248-1570108806.1554223543" TargetMode="External"/><Relationship Id="rId2797" Type="http://schemas.openxmlformats.org/officeDocument/2006/relationships/hyperlink" Target="https://denix.osd.mil/army-pfas/army-pfas-data/drinking-water-data/army-national-guard-bureau-data-26-april-2019/" TargetMode="External"/><Relationship Id="rId3848" Type="http://schemas.openxmlformats.org/officeDocument/2006/relationships/hyperlink" Target="https://drive.google.com/drive/u/1/folders/1Pms7FL2HqHNWHQ0nmFgIEcktFHXjhbny" TargetMode="External"/><Relationship Id="rId6047" Type="http://schemas.openxmlformats.org/officeDocument/2006/relationships/hyperlink" Target="https://drive.google.com/drive/u/0/folders/1RsSKYaEE8jqAw7pH05tDHRflkjUL3t5H" TargetMode="External"/><Relationship Id="rId6254" Type="http://schemas.openxmlformats.org/officeDocument/2006/relationships/hyperlink" Target="https://cohealthviz.dphe.state.co.us/t/EnvironmentalEpidemiologyPublic/views/PFAS_results_DRAFT/SamplingSummary?:showAppBanner=false&amp;:display_count=n&amp;:showVizHome=n&amp;:origin=viz_share_link&amp;:isGuestRedirectFromVizportal=y&amp;:embed=y" TargetMode="External"/><Relationship Id="rId6461" Type="http://schemas.openxmlformats.org/officeDocument/2006/relationships/hyperlink" Target="https://www.msnairport.com/about/ecomentality/PFAS-Information" TargetMode="External"/><Relationship Id="rId769" Type="http://schemas.openxmlformats.org/officeDocument/2006/relationships/hyperlink" Target="https://cumulis.epa.gov/supercpad/SiteProfiles/index.cfm?fuseaction=second.docdata&amp;id=0106144" TargetMode="External"/><Relationship Id="rId976" Type="http://schemas.openxmlformats.org/officeDocument/2006/relationships/hyperlink" Target="https://drive.google.com/drive/u/0/folders/1hFcY_SjXtNBEj44tZ_36PTH_e7LWaQsk" TargetMode="External"/><Relationship Id="rId1399" Type="http://schemas.openxmlformats.org/officeDocument/2006/relationships/hyperlink" Target="https://geotracker.waterboards.ca.gov/map/pfas_map" TargetMode="External"/><Relationship Id="rId2657" Type="http://schemas.openxmlformats.org/officeDocument/2006/relationships/hyperlink" Target="https://geotracker.waterboards.ca.gov/map/pfas_map" TargetMode="External"/><Relationship Id="rId5063" Type="http://schemas.openxmlformats.org/officeDocument/2006/relationships/hyperlink" Target="https://geotracker.waterboards.ca.gov/profile_report?global_id=T10000000095" TargetMode="External"/><Relationship Id="rId5270" Type="http://schemas.openxmlformats.org/officeDocument/2006/relationships/hyperlink" Target="https://floridadep.gov/waste/waste-cleanup/content/fire-training-facility-preliminary-site-assessments" TargetMode="External"/><Relationship Id="rId6114" Type="http://schemas.openxmlformats.org/officeDocument/2006/relationships/hyperlink" Target="https://www4.des.state.nh.us/IISProxy/IISProxy.dll?ContentId=4756023" TargetMode="External"/><Relationship Id="rId6321" Type="http://schemas.openxmlformats.org/officeDocument/2006/relationships/hyperlink" Target="https://geotracker.waterboards.ca.gov/map/pfas_map" TargetMode="External"/><Relationship Id="rId629" Type="http://schemas.openxmlformats.org/officeDocument/2006/relationships/hyperlink" Target="https://drive.google.com/drive/u/0/folders/1RsSKYaEE8jqAw7pH05tDHRflkjUL3t5H" TargetMode="External"/><Relationship Id="rId1259" Type="http://schemas.openxmlformats.org/officeDocument/2006/relationships/hyperlink" Target="https://drive.google.com/drive/u/0/folders/1DWXhXwl1j4L5eKUdO88JdnrMTynHHza5" TargetMode="External"/><Relationship Id="rId1466" Type="http://schemas.openxmlformats.org/officeDocument/2006/relationships/hyperlink" Target="https://www4.des.state.nh.us/nh-pfas-investigation/wp-content/uploads/tables-pdf.pdf" TargetMode="External"/><Relationship Id="rId2864" Type="http://schemas.openxmlformats.org/officeDocument/2006/relationships/hyperlink" Target="https://www4.des.state.nh.us/IISProxy/IISProxy.dll?ContentId=4817913" TargetMode="External"/><Relationship Id="rId3708" Type="http://schemas.openxmlformats.org/officeDocument/2006/relationships/hyperlink" Target="http://dot.alaska.gov/airportwater/kingsalmon/" TargetMode="External"/><Relationship Id="rId3915" Type="http://schemas.openxmlformats.org/officeDocument/2006/relationships/hyperlink" Target="https://drive.google.com/drive/u/0/folders/1RsSKYaEE8jqAw7pH05tDHRflkjUL3t5H" TargetMode="External"/><Relationship Id="rId5130" Type="http://schemas.openxmlformats.org/officeDocument/2006/relationships/hyperlink" Target="https://drive.google.com/drive/u/0/folders/1inU8GiL3ea7OLsY9jO09ktEQo87u139r" TargetMode="External"/><Relationship Id="rId836" Type="http://schemas.openxmlformats.org/officeDocument/2006/relationships/hyperlink" Target="https://drive.google.com/drive/u/0/folders/1RsSKYaEE8jqAw7pH05tDHRflkjUL3t5H" TargetMode="External"/><Relationship Id="rId1119" Type="http://schemas.openxmlformats.org/officeDocument/2006/relationships/hyperlink" Target="https://drive.google.com/drive/u/0/folders/17vc5JX3Gvo92Bih-kg-GABnBbExIJhXg" TargetMode="External"/><Relationship Id="rId1673" Type="http://schemas.openxmlformats.org/officeDocument/2006/relationships/hyperlink" Target="https://drive.google.com/file/d/1tCcynjyVbxACqzjjHhuhY7KSeAKZ1V7r/view?usp=sharing" TargetMode="External"/><Relationship Id="rId1880" Type="http://schemas.openxmlformats.org/officeDocument/2006/relationships/hyperlink" Target="https://drive.google.com/drive/u/0/folders/1LibwNMZmUrjE4I_mbcd9VUBky1JlgE4W" TargetMode="External"/><Relationship Id="rId2517" Type="http://schemas.openxmlformats.org/officeDocument/2006/relationships/hyperlink" Target="https://drive.google.com/drive/u/0/folders/14VII9tylrP0conKIA17kKSGFIPD6hwMZ" TargetMode="External"/><Relationship Id="rId2724" Type="http://schemas.openxmlformats.org/officeDocument/2006/relationships/hyperlink" Target="https://drive.google.com/drive/u/0/folders/17vc5JX3Gvo92Bih-kg-GABnBbExIJhXg" TargetMode="External"/><Relationship Id="rId2931" Type="http://schemas.openxmlformats.org/officeDocument/2006/relationships/hyperlink" Target="https://www.michigan.gov/pfasresponse/0,9038,7-365-86511_95645-493752--,00.html" TargetMode="External"/><Relationship Id="rId903" Type="http://schemas.openxmlformats.org/officeDocument/2006/relationships/hyperlink" Target="https://geotracker.waterboards.ca.gov/map/pfas_map" TargetMode="External"/><Relationship Id="rId1326" Type="http://schemas.openxmlformats.org/officeDocument/2006/relationships/hyperlink" Target="https://geotracker.waterboards.ca.gov/profile_report?global_id=L10002239201" TargetMode="External"/><Relationship Id="rId1533" Type="http://schemas.openxmlformats.org/officeDocument/2006/relationships/hyperlink" Target="https://www.pca.state.mn.us/waste/pfas-landfills" TargetMode="External"/><Relationship Id="rId1740" Type="http://schemas.openxmlformats.org/officeDocument/2006/relationships/hyperlink" Target="https://drive.google.com/drive/u/1/folders/1Pms7FL2HqHNWHQ0nmFgIEcktFHXjhbny" TargetMode="External"/><Relationship Id="rId4689" Type="http://schemas.openxmlformats.org/officeDocument/2006/relationships/hyperlink" Target="https://www.navfac.navy.mil/products_and_services/ev/products_and_services/env_restoration/pfas_reading_room.html" TargetMode="External"/><Relationship Id="rId4896" Type="http://schemas.openxmlformats.org/officeDocument/2006/relationships/hyperlink" Target="https://drive.google.com/drive/u/0/folders/17vc5JX3Gvo92Bih-kg-GABnBbExIJhXg" TargetMode="External"/><Relationship Id="rId5947" Type="http://schemas.openxmlformats.org/officeDocument/2006/relationships/hyperlink" Target="https://drive.google.com/file/d/1IySF3dxVVPT40P5cmtjJYlY1tQ_StjNJ/view?usp=sharing" TargetMode="External"/><Relationship Id="rId32" Type="http://schemas.openxmlformats.org/officeDocument/2006/relationships/hyperlink" Target="https://nhdes.maps.arcgis.com/apps/View/index.html?appid=66770bef141c43a98a445c54a17720e2&amp;extent=-73.5743,42.5413,-69.6852,45.4509" TargetMode="External"/><Relationship Id="rId1600" Type="http://schemas.openxmlformats.org/officeDocument/2006/relationships/hyperlink" Target="https://www.pca.state.mn.us/waste/pfas-landfills" TargetMode="External"/><Relationship Id="rId3498" Type="http://schemas.openxmlformats.org/officeDocument/2006/relationships/hyperlink" Target="https://geotracker.waterboards.ca.gov/profile_report?cmd=mwreport&amp;global_id=L10004933936&amp;con_num=1821158289" TargetMode="External"/><Relationship Id="rId4549" Type="http://schemas.openxmlformats.org/officeDocument/2006/relationships/hyperlink" Target="https://drive.google.com/drive/u/1/folders/1k8fy1tIiH5bP23BGAUTqTWDZmNWRLDGc" TargetMode="External"/><Relationship Id="rId4756" Type="http://schemas.openxmlformats.org/officeDocument/2006/relationships/hyperlink" Target="https://www.maine.gov/dep/ftp/N-A-Projects/WE31%20FTA%20RI_Final_08102017.pdf" TargetMode="External"/><Relationship Id="rId4963" Type="http://schemas.openxmlformats.org/officeDocument/2006/relationships/hyperlink" Target="https://webapp.pca.state.mn.us/wimn/site/196865" TargetMode="External"/><Relationship Id="rId5807" Type="http://schemas.openxmlformats.org/officeDocument/2006/relationships/hyperlink" Target="https://drive.google.com/drive/u/0/folders/1sltlDu105VOjR5fdgjrT1B-wnQHSJq48" TargetMode="External"/><Relationship Id="rId3358" Type="http://schemas.openxmlformats.org/officeDocument/2006/relationships/hyperlink" Target="https://docs.google.com/spreadsheets/d/1hRu_fnwKe4j_dNU5cczPJSTcPUe8qTtJ/edit?usp=sharing&amp;ouid=107676736406888330935&amp;rtpof=true&amp;sd=true" TargetMode="External"/><Relationship Id="rId3565" Type="http://schemas.openxmlformats.org/officeDocument/2006/relationships/hyperlink" Target="https://drive.google.com/file/d/17si1PWza-nxji01yD9fFwEtQ6dmBirok/view?usp=sharing" TargetMode="External"/><Relationship Id="rId3772" Type="http://schemas.openxmlformats.org/officeDocument/2006/relationships/hyperlink" Target="https://denix.osd.mil/army-pfas/army-pfas-data/drinking-water-data/army-national-guard-bureau-data-26-april-2019/" TargetMode="External"/><Relationship Id="rId4409" Type="http://schemas.openxmlformats.org/officeDocument/2006/relationships/hyperlink" Target="https://drive.google.com/drive/u/1/folders/1cel7IEpCZhPtOYCRmHwUgrovhiue8koA" TargetMode="External"/><Relationship Id="rId4616" Type="http://schemas.openxmlformats.org/officeDocument/2006/relationships/hyperlink" Target="https://drive.google.com/drive/u/0/folders/1FS_l34fMd5y60SExchRrClGn6d6NA4ro" TargetMode="External"/><Relationship Id="rId4823" Type="http://schemas.openxmlformats.org/officeDocument/2006/relationships/hyperlink" Target="https://drive.google.com/drive/u/0/folders/1lp-Vg9gQLEFORUwhxfrw4HGxQkrBcEZt" TargetMode="External"/><Relationship Id="rId7022" Type="http://schemas.openxmlformats.org/officeDocument/2006/relationships/hyperlink" Target="https://www.glwater.org/wp-content/uploads/2020/02/PFAS-Minimization-Program-Summary.pdf" TargetMode="External"/><Relationship Id="rId279" Type="http://schemas.openxmlformats.org/officeDocument/2006/relationships/hyperlink" Target="https://drive.google.com/drive/u/0/folders/1RsSKYaEE8jqAw7pH05tDHRflkjUL3t5H" TargetMode="External"/><Relationship Id="rId486" Type="http://schemas.openxmlformats.org/officeDocument/2006/relationships/hyperlink" Target="https://geotracker.waterboards.ca.gov/profile_report?global_id=L10005042654" TargetMode="External"/><Relationship Id="rId693" Type="http://schemas.openxmlformats.org/officeDocument/2006/relationships/hyperlink" Target="https://drive.google.com/drive/u/1/folders/1Hy8bzJShXQU2kAGlPt0t96HFiDJEmWl6?ths=true" TargetMode="External"/><Relationship Id="rId2167" Type="http://schemas.openxmlformats.org/officeDocument/2006/relationships/hyperlink" Target="https://floridadep.gov/waste/waste-cleanup/content/fire-training-facility-preliminary-site-assessments" TargetMode="External"/><Relationship Id="rId2374" Type="http://schemas.openxmlformats.org/officeDocument/2006/relationships/hyperlink" Target="https://nhdes.maps.arcgis.com/apps/View/index.html?appid=66770bef141c43a98a445c54a17720e2&amp;extent=-73.5743,42.5413,-69.6852,45.4509" TargetMode="External"/><Relationship Id="rId2581" Type="http://schemas.openxmlformats.org/officeDocument/2006/relationships/hyperlink" Target="https://drive.google.com/drive/u/0/folders/1C81Rd6kB2GDUko61l7kHzBHSsKVweSsi" TargetMode="External"/><Relationship Id="rId3218" Type="http://schemas.openxmlformats.org/officeDocument/2006/relationships/hyperlink" Target="https://drive.google.com/file/d/1GMlyOu26Wz3RfVZxb0ZmcSTEE-z4MLqg/view?usp=sharing" TargetMode="External"/><Relationship Id="rId3425" Type="http://schemas.openxmlformats.org/officeDocument/2006/relationships/hyperlink" Target="https://www.glwater.org/wp-content/uploads/2020/02/PFAS-Minimization-Program-Summary.pdf" TargetMode="External"/><Relationship Id="rId3632" Type="http://schemas.openxmlformats.org/officeDocument/2006/relationships/hyperlink" Target="https://cumulis.epa.gov/supercpad/SiteProfiles/index.cfm?fuseaction=second.docdata&amp;id=0106078" TargetMode="External"/><Relationship Id="rId6788" Type="http://schemas.openxmlformats.org/officeDocument/2006/relationships/hyperlink" Target="https://mde.maryland.gov/programs/Water/FishandShellfish/Pages/StMarys_PFAS.aspx" TargetMode="External"/><Relationship Id="rId139" Type="http://schemas.openxmlformats.org/officeDocument/2006/relationships/hyperlink" Target="https://www4.des.state.nh.us/nh-pfas-investigation/wp-content/uploads/tables-pdf.pdf" TargetMode="External"/><Relationship Id="rId346" Type="http://schemas.openxmlformats.org/officeDocument/2006/relationships/hyperlink" Target="https://geotracker.waterboards.ca.gov/map/pfas_map" TargetMode="External"/><Relationship Id="rId553" Type="http://schemas.openxmlformats.org/officeDocument/2006/relationships/hyperlink" Target="http://eeaonline.eea.state.ma.us/EEA/fileviewer/Default.aspx?formdataid=0&amp;documentid=526261" TargetMode="External"/><Relationship Id="rId760" Type="http://schemas.openxmlformats.org/officeDocument/2006/relationships/hyperlink" Target="https://geotracker.waterboards.ca.gov/map/pfas_map" TargetMode="External"/><Relationship Id="rId1183" Type="http://schemas.openxmlformats.org/officeDocument/2006/relationships/hyperlink" Target="https://www.pca.state.mn.us/waste/pfas-landfills" TargetMode="External"/><Relationship Id="rId1390" Type="http://schemas.openxmlformats.org/officeDocument/2006/relationships/hyperlink" Target="https://www.glwater.org/wp-content/uploads/2020/02/PFAS-Minimization-Program-Summary.pdf" TargetMode="External"/><Relationship Id="rId2027" Type="http://schemas.openxmlformats.org/officeDocument/2006/relationships/hyperlink" Target="https://geotracker.waterboards.ca.gov/map/pfas_map" TargetMode="External"/><Relationship Id="rId2234" Type="http://schemas.openxmlformats.org/officeDocument/2006/relationships/hyperlink" Target="https://www.glwater.org/wp-content/uploads/2020/02/PFAS-Minimization-Program-Summary.pdf" TargetMode="External"/><Relationship Id="rId2441" Type="http://schemas.openxmlformats.org/officeDocument/2006/relationships/hyperlink" Target="https://nhdes.maps.arcgis.com/apps/View/index.html?appid=66770bef141c43a98a445c54a17720e2&amp;extent=-73.5743,42.5413,-69.6852,45.4509" TargetMode="External"/><Relationship Id="rId5597" Type="http://schemas.openxmlformats.org/officeDocument/2006/relationships/hyperlink" Target="https://geotracker.waterboards.ca.gov/profile_report?global_id=L10001825915" TargetMode="External"/><Relationship Id="rId6995" Type="http://schemas.openxmlformats.org/officeDocument/2006/relationships/hyperlink" Target="https://drive.google.com/drive/u/0/folders/1bGhl3Tn8T1ZbYLCL2oc4ca8OU42ZJKmv" TargetMode="External"/><Relationship Id="rId206" Type="http://schemas.openxmlformats.org/officeDocument/2006/relationships/hyperlink" Target="https://www.wastedive.com/news/pfas-forever-chemicals-waste-disposal-landfill-leachate/587042/" TargetMode="External"/><Relationship Id="rId413" Type="http://schemas.openxmlformats.org/officeDocument/2006/relationships/hyperlink" Target="https://cumulis.epa.gov/supercpad/SiteProfiles/index.cfm?fuseaction=second.cleanup&amp;id=0302565" TargetMode="External"/><Relationship Id="rId1043" Type="http://schemas.openxmlformats.org/officeDocument/2006/relationships/hyperlink" Target="https://denix.osd.mil/army-pfas/army-pfas-data/drinking-water-data/army-national-guard-bureau-data-26-april-2019/" TargetMode="External"/><Relationship Id="rId4199" Type="http://schemas.openxmlformats.org/officeDocument/2006/relationships/hyperlink" Target="https://drive.google.com/drive/u/0/folders/1RsSKYaEE8jqAw7pH05tDHRflkjUL3t5H" TargetMode="External"/><Relationship Id="rId6648" Type="http://schemas.openxmlformats.org/officeDocument/2006/relationships/hyperlink" Target="https://drive.google.com/drive/u/0/folders/1RsSKYaEE8jqAw7pH05tDHRflkjUL3t5H" TargetMode="External"/><Relationship Id="rId6855" Type="http://schemas.openxmlformats.org/officeDocument/2006/relationships/hyperlink" Target="https://www4.des.state.nh.us/DESOneStop/PRSDetail.aspx?ID=0000587&amp;Type=PRS" TargetMode="External"/><Relationship Id="rId620" Type="http://schemas.openxmlformats.org/officeDocument/2006/relationships/hyperlink" Target="https://www4.des.state.nh.us/DESOneStop/PRSDetail.aspx?ID=0000017&amp;Type=PRS" TargetMode="External"/><Relationship Id="rId1250" Type="http://schemas.openxmlformats.org/officeDocument/2006/relationships/hyperlink" Target="https://drive.google.com/drive/u/1/folders/1Pms7FL2HqHNWHQ0nmFgIEcktFHXjhbny" TargetMode="External"/><Relationship Id="rId2301" Type="http://schemas.openxmlformats.org/officeDocument/2006/relationships/hyperlink" Target="https://drive.google.com/drive/u/1/folders/1Pms7FL2HqHNWHQ0nmFgIEcktFHXjhbny" TargetMode="External"/><Relationship Id="rId4059" Type="http://schemas.openxmlformats.org/officeDocument/2006/relationships/hyperlink" Target="https://www.maine.gov/dep/spills/topics/pfas/PFAS-current-results-06022020.pdf" TargetMode="External"/><Relationship Id="rId5457"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664" Type="http://schemas.openxmlformats.org/officeDocument/2006/relationships/hyperlink" Target="https://geotracker.waterboards.ca.gov/map/pfas_map" TargetMode="External"/><Relationship Id="rId5871" Type="http://schemas.openxmlformats.org/officeDocument/2006/relationships/hyperlink" Target="https://geotracker.waterboards.ca.gov/profile_report?global_id=L10006514573" TargetMode="External"/><Relationship Id="rId6508" Type="http://schemas.openxmlformats.org/officeDocument/2006/relationships/hyperlink" Target="https://www.maine.gov/dep/spills/topics/pfas/" TargetMode="External"/><Relationship Id="rId6715" Type="http://schemas.openxmlformats.org/officeDocument/2006/relationships/hyperlink" Target="https://drive.google.com/drive/u/0/folders/1Ndpu9Udqst42msNuaNP2HTLEESuDj9DC" TargetMode="External"/><Relationship Id="rId6922" Type="http://schemas.openxmlformats.org/officeDocument/2006/relationships/hyperlink" Target="https://www4.des.state.nh.us/nh-pfas-investigation/wp-content/uploads/tables-pdf.pdf" TargetMode="External"/><Relationship Id="rId1110" Type="http://schemas.openxmlformats.org/officeDocument/2006/relationships/hyperlink" Target="https://drive.google.com/drive/u/0/folders/17vc5JX3Gvo92Bih-kg-GABnBbExIJhXg" TargetMode="External"/><Relationship Id="rId4266" Type="http://schemas.openxmlformats.org/officeDocument/2006/relationships/hyperlink" Target="https://www.169fw.ang.af.mil/Environmental/" TargetMode="External"/><Relationship Id="rId4473" Type="http://schemas.openxmlformats.org/officeDocument/2006/relationships/hyperlink" Target="https://drive.google.com/drive/u/1/folders/1DWXhXwl1j4L5eKUdO88JdnrMTynHHza13" TargetMode="External"/><Relationship Id="rId4680" Type="http://schemas.openxmlformats.org/officeDocument/2006/relationships/hyperlink" Target="https://drive.google.com/drive/u/0/folders/1JLLe1JqKBWH71sMfEoYVcJQrYv9_V8uw" TargetMode="External"/><Relationship Id="rId5317" Type="http://schemas.openxmlformats.org/officeDocument/2006/relationships/hyperlink" Target="https://geotracker.waterboards.ca.gov/profile_report?cmd=mwreport&amp;global_id=L10006414912&amp;con_num=5137793421" TargetMode="External"/><Relationship Id="rId5524" Type="http://schemas.openxmlformats.org/officeDocument/2006/relationships/hyperlink" Target="https://www.michigan.gov/pfasresponse/0,9038,7-365-86511_82704-452826--,00.html" TargetMode="External"/><Relationship Id="rId5731" Type="http://schemas.openxmlformats.org/officeDocument/2006/relationships/hyperlink" Target="https://www.pca.state.mn.us/waste/pfas-landfills" TargetMode="External"/><Relationship Id="rId1927" Type="http://schemas.openxmlformats.org/officeDocument/2006/relationships/hyperlink" Target="https://www.issaquahwa.gov/490/Water-Quality" TargetMode="External"/><Relationship Id="rId3075" Type="http://schemas.openxmlformats.org/officeDocument/2006/relationships/hyperlink" Target="https://www.michigan.gov/pfasresponse/" TargetMode="External"/><Relationship Id="rId3282" Type="http://schemas.openxmlformats.org/officeDocument/2006/relationships/hyperlink" Target="https://drive.google.com/drive/u/0/folders/1RsSKYaEE8jqAw7pH05tDHRflkjUL3t5H" TargetMode="External"/><Relationship Id="rId4126" Type="http://schemas.openxmlformats.org/officeDocument/2006/relationships/hyperlink" Target="https://www4.des.state.nh.us/nh-pfas-investigation/wp-content/uploads/tables-pdf.pdf" TargetMode="External"/><Relationship Id="rId4333" Type="http://schemas.openxmlformats.org/officeDocument/2006/relationships/hyperlink" Target="https://drive.google.com/file/d/1Bh64ltghx8qyI0liu-5CIdP_LpkATIV-/view?usp=sharing" TargetMode="External"/><Relationship Id="rId4540" Type="http://schemas.openxmlformats.org/officeDocument/2006/relationships/hyperlink" Target="https://drive.google.com/file/d/14VfL2r043-Fko8ZEawWob-iKFjZCm2UW/view?usp=sharing" TargetMode="External"/><Relationship Id="rId2091" Type="http://schemas.openxmlformats.org/officeDocument/2006/relationships/hyperlink" Target="https://drive.google.com/drive/u/0/folders/1RsSKYaEE8jqAw7pH05tDHRflkjUL3t5H" TargetMode="External"/><Relationship Id="rId3142" Type="http://schemas.openxmlformats.org/officeDocument/2006/relationships/hyperlink" Target="https://www4.des.state.nh.us/nh-pfas-investigation/wp-content/uploads/tables-pdf.pdf" TargetMode="External"/><Relationship Id="rId4400" Type="http://schemas.openxmlformats.org/officeDocument/2006/relationships/hyperlink" Target="https://drive.google.com/drive/u/0/folders/1RsSKYaEE8jqAw7pH05tDHRflkjUL3t5H" TargetMode="External"/><Relationship Id="rId6298" Type="http://schemas.openxmlformats.org/officeDocument/2006/relationships/hyperlink" Target="https://geotracker.waterboards.ca.gov/profile_report?global_id=L10009474974&amp;mytab=esidata" TargetMode="External"/><Relationship Id="rId270" Type="http://schemas.openxmlformats.org/officeDocument/2006/relationships/hyperlink" Target="https://denix.osd.mil/army-pfas/army-pfas-data/drinking-water-data/army-national-guard-bureau-data-26-april-2019/" TargetMode="External"/><Relationship Id="rId3002" Type="http://schemas.openxmlformats.org/officeDocument/2006/relationships/hyperlink" Target="https://drive.google.com/drive/u/1/folders/1oeaM5yDQ1UIO4nchvIiTClArnkW-MH4J" TargetMode="External"/><Relationship Id="rId6158" Type="http://schemas.openxmlformats.org/officeDocument/2006/relationships/hyperlink" Target="https://drive.google.com/drive/u/0/folders/1RsSKYaEE8jqAw7pH05tDHRflkjUL3t5H" TargetMode="External"/><Relationship Id="rId6365" Type="http://schemas.openxmlformats.org/officeDocument/2006/relationships/hyperlink" Target="https://drive.google.com/drive/u/1/folders/1vOBww8OqwcmsOhqTIKVkiFS-RYeasb0_?ths=true" TargetMode="External"/><Relationship Id="rId6572" Type="http://schemas.openxmlformats.org/officeDocument/2006/relationships/hyperlink" Target="https://drive.google.com/drive/u/0/folders/1B9eiE6V8YiuSJXhpWTkJ3XKRH90-GNg1" TargetMode="External"/><Relationship Id="rId130" Type="http://schemas.openxmlformats.org/officeDocument/2006/relationships/hyperlink" Target="https://www.michigan.gov/pfasresponse/0,9038,7-365-86511_82704-493753--,00.html" TargetMode="External"/><Relationship Id="rId3959" Type="http://schemas.openxmlformats.org/officeDocument/2006/relationships/hyperlink" Target="https://www4.des.state.nh.us/nh-pfas-investigation/?page_id=75" TargetMode="External"/><Relationship Id="rId5174" Type="http://schemas.openxmlformats.org/officeDocument/2006/relationships/hyperlink" Target="https://www4.des.state.nh.us/nh-pfas-investigation/wp-content/uploads/tables-pdf.pdf" TargetMode="External"/><Relationship Id="rId5381" Type="http://schemas.openxmlformats.org/officeDocument/2006/relationships/hyperlink" Target="https://cumulis.epa.gov/supercpad/SiteProfiles/index.cfm?fuseaction=second.docdata&amp;id=0705326" TargetMode="External"/><Relationship Id="rId6018" Type="http://schemas.openxmlformats.org/officeDocument/2006/relationships/hyperlink" Target="https://drive.google.com/file/d/13IMX9Q7JCKVGQgSuamZ_ZiYG4NyQ20dd/view?usp=sharing" TargetMode="External"/><Relationship Id="rId6225" Type="http://schemas.openxmlformats.org/officeDocument/2006/relationships/hyperlink" Target="https://nhdes.maps.arcgis.com/apps/View/index.html?appid=66770bef141c43a98a445c54a17720e2&amp;extent=-73.5743,42.5413,-69.6852,45.4509" TargetMode="External"/><Relationship Id="rId2768" Type="http://schemas.openxmlformats.org/officeDocument/2006/relationships/hyperlink" Target="https://partner-mco-archive.s3.amazonaws.com/client_files/1524589484.pdf" TargetMode="External"/><Relationship Id="rId2975" Type="http://schemas.openxmlformats.org/officeDocument/2006/relationships/hyperlink" Target="https://drive.google.com/drive/u/0/folders/1XewguT_JZ4SRSco0JAYv8FXMALDxAsyC" TargetMode="External"/><Relationship Id="rId3819" Type="http://schemas.openxmlformats.org/officeDocument/2006/relationships/hyperlink" Target="https://documents.geotracker.waterboards.ca.gov/esi/uploads/geo_report/7698898553/L10004177173.PDF" TargetMode="External"/><Relationship Id="rId5034" Type="http://schemas.openxmlformats.org/officeDocument/2006/relationships/hyperlink" Target="https://denix.osd.mil/army-pfas/army-pfas-data/drinking-water-data/army-national-guard-bureau-data-26-april-2019/" TargetMode="External"/><Relationship Id="rId6432" Type="http://schemas.openxmlformats.org/officeDocument/2006/relationships/hyperlink" Target="https://partner-mco-archive.s3.amazonaws.com/client_files/1524589484.pdf" TargetMode="External"/><Relationship Id="rId947" Type="http://schemas.openxmlformats.org/officeDocument/2006/relationships/hyperlink" Target="https://drive.google.com/drive/u/0/folders/1DWXhXwl1j4L5eKUdO88JdnrMTynHHza5" TargetMode="External"/><Relationship Id="rId1577" Type="http://schemas.openxmlformats.org/officeDocument/2006/relationships/hyperlink" Target="https://denix.osd.mil/army-pfas/army-pfas-data/drinking-water-data/army-national-guard-bureau-data-26-april-2019/" TargetMode="External"/><Relationship Id="rId1784" Type="http://schemas.openxmlformats.org/officeDocument/2006/relationships/hyperlink" Target="https://drive.google.com/drive/u/1/folders/1O-EWkWqJmhsdr_BVI_fmrg8s1MiUGBvh" TargetMode="External"/><Relationship Id="rId1991" Type="http://schemas.openxmlformats.org/officeDocument/2006/relationships/hyperlink" Target="https://geotracker.waterboards.ca.gov/map/pfas_map" TargetMode="External"/><Relationship Id="rId2628" Type="http://schemas.openxmlformats.org/officeDocument/2006/relationships/hyperlink" Target="https://drive.google.com/drive/u/1/folders/1nal1CLtJSN5v6R7NhqxO4FoJcbFf2hk-" TargetMode="External"/><Relationship Id="rId2835" Type="http://schemas.openxmlformats.org/officeDocument/2006/relationships/hyperlink" Target="http://www.woodtv.com/news/target-8/pfas-foam-used-at-ford-airport-uphill-from-homes/1085854590" TargetMode="External"/><Relationship Id="rId4190" Type="http://schemas.openxmlformats.org/officeDocument/2006/relationships/hyperlink" Target="https://geotracker.waterboards.ca.gov/map/pfas_map" TargetMode="External"/><Relationship Id="rId5241" Type="http://schemas.openxmlformats.org/officeDocument/2006/relationships/hyperlink" Target="https://drive.google.com/drive/folders/14RDonNIe67jHFWH9LhCxTp8eEC6i4AJF" TargetMode="External"/><Relationship Id="rId76" Type="http://schemas.openxmlformats.org/officeDocument/2006/relationships/hyperlink" Target="https://www4.des.state.nh.us/nh-pfas-investigation/wp-content/uploads/tables-pdf.pdf" TargetMode="External"/><Relationship Id="rId807" Type="http://schemas.openxmlformats.org/officeDocument/2006/relationships/hyperlink" Target="https://drive.google.com/drive/folders/1q2Pxgl5Hm8zblk0QlYUNdj2mNbXiCYUR" TargetMode="External"/><Relationship Id="rId1437" Type="http://schemas.openxmlformats.org/officeDocument/2006/relationships/hyperlink" Target="https://www4.des.state.nh.us/IISProxy/IISProxy.dll?ContentId=4853326" TargetMode="External"/><Relationship Id="rId1644" Type="http://schemas.openxmlformats.org/officeDocument/2006/relationships/hyperlink" Target="https://drive.google.com/drive/u/0/folders/1RsSKYaEE8jqAw7pH05tDHRflkjUL3t5H" TargetMode="External"/><Relationship Id="rId1851" Type="http://schemas.openxmlformats.org/officeDocument/2006/relationships/hyperlink" Target="https://drive.google.com/drive/u/0/folders/1RsSKYaEE8jqAw7pH05tDHRflkjUL3t5H" TargetMode="External"/><Relationship Id="rId2902" Type="http://schemas.openxmlformats.org/officeDocument/2006/relationships/hyperlink" Target="https://www4.des.state.nh.us/DESOneStop/PRSDetail.aspx?ID=0000033&amp;Type=PRS" TargetMode="External"/><Relationship Id="rId4050" Type="http://schemas.openxmlformats.org/officeDocument/2006/relationships/hyperlink" Target="https://www.michigan.gov/pfasresponse/0,9038,7-365-86511_82704-490716--,00.html" TargetMode="External"/><Relationship Id="rId5101" Type="http://schemas.openxmlformats.org/officeDocument/2006/relationships/hyperlink" Target="https://floridadep.gov/waste/waste-cleanup/content/waste-site-cleanup-state-funded-pfas-sampling-efforts" TargetMode="External"/><Relationship Id="rId1504" Type="http://schemas.openxmlformats.org/officeDocument/2006/relationships/hyperlink" Target="https://www4.des.state.nh.us/DESOneStop/PRSDetail.aspx?ID=0000553&amp;Type=PRS" TargetMode="External"/><Relationship Id="rId1711" Type="http://schemas.openxmlformats.org/officeDocument/2006/relationships/hyperlink" Target="https://drive.google.com/drive/u/1/folders/1Pms7FL2HqHNWHQ0nmFgIEcktFHXjhbny" TargetMode="External"/><Relationship Id="rId4867" Type="http://schemas.openxmlformats.org/officeDocument/2006/relationships/hyperlink" Target="https://drive.google.com/drive/u/0/folders/1RsSKYaEE8jqAw7pH05tDHRflkjUL3t5H" TargetMode="External"/><Relationship Id="rId3469" Type="http://schemas.openxmlformats.org/officeDocument/2006/relationships/hyperlink" Target="https://drive.google.com/drive/u/0/folders/19KSXb7f41ke9F-VLGkVqG1BbcbrwN4DF" TargetMode="External"/><Relationship Id="rId3676" Type="http://schemas.openxmlformats.org/officeDocument/2006/relationships/hyperlink" Target="https://environmental.ksc.nasa.gov/RemediationProgram/PFAS" TargetMode="External"/><Relationship Id="rId5918" Type="http://schemas.openxmlformats.org/officeDocument/2006/relationships/hyperlink" Target="https://geotracker.waterboards.ca.gov/map/pfas_map" TargetMode="External"/><Relationship Id="rId6082" Type="http://schemas.openxmlformats.org/officeDocument/2006/relationships/hyperlink" Target="https://nhdes.maps.arcgis.com/apps/View/index.html?appid=66770bef141c43a98a445c54a17720e2&amp;extent=-73.5743,42.5413,-69.6852,45.4509" TargetMode="External"/><Relationship Id="rId597" Type="http://schemas.openxmlformats.org/officeDocument/2006/relationships/hyperlink" Target="https://www.michigan.gov/pfasresponse/" TargetMode="External"/><Relationship Id="rId2278" Type="http://schemas.openxmlformats.org/officeDocument/2006/relationships/hyperlink" Target="https://nhdes.maps.arcgis.com/apps/View/index.html?appid=66770bef141c43a98a445c54a17720e2&amp;extent=-73.5743,42.5413,-69.6852,45.4509" TargetMode="External"/><Relationship Id="rId2485" Type="http://schemas.openxmlformats.org/officeDocument/2006/relationships/hyperlink" Target="https://nhdes.maps.arcgis.com/apps/View/index.html?appid=66770bef141c43a98a445c54a17720e2&amp;extent=-73.5743,42.5413,-69.6852,45.4509" TargetMode="External"/><Relationship Id="rId3329" Type="http://schemas.openxmlformats.org/officeDocument/2006/relationships/hyperlink" Target="https://www4.des.state.nh.us/DESOneStop/PRSDetail.aspx?ID=0000219&amp;Type=PRS" TargetMode="External"/><Relationship Id="rId3883" Type="http://schemas.openxmlformats.org/officeDocument/2006/relationships/hyperlink" Target="https://drive.google.com/drive/u/0/folders/1RsSKYaEE8jqAw7pH05tDHRflkjUL3t5H" TargetMode="External"/><Relationship Id="rId4727" Type="http://schemas.openxmlformats.org/officeDocument/2006/relationships/hyperlink" Target="https://drive.google.com/file/d/1-mNh4ipXnrGoiFAR06fE3r4kdG8fragb/view?usp=sharing" TargetMode="External"/><Relationship Id="rId4934" Type="http://schemas.openxmlformats.org/officeDocument/2006/relationships/hyperlink" Target="https://www.dep.pa.gov/Citizens/My-Water/drinking_water/PFAS/Pages/default.aspx" TargetMode="External"/><Relationship Id="rId457" Type="http://schemas.openxmlformats.org/officeDocument/2006/relationships/hyperlink" Target="https://www4.des.state.nh.us/nh-pfas-investigation/wp-content/uploads/tables-pdf.pdf" TargetMode="External"/><Relationship Id="rId1087" Type="http://schemas.openxmlformats.org/officeDocument/2006/relationships/hyperlink" Target="https://semspub.epa.gov/work/06/100015051.pdf" TargetMode="External"/><Relationship Id="rId1294" Type="http://schemas.openxmlformats.org/officeDocument/2006/relationships/hyperlink" Target="https://drive.google.com/drive/u/0/folders/1DIOmxCxV6kwf8ICaojkQ0EjBBQtMA5U9" TargetMode="External"/><Relationship Id="rId2138" Type="http://schemas.openxmlformats.org/officeDocument/2006/relationships/hyperlink" Target="https://drive.google.com/drive/u/0/folders/1RsSKYaEE8jqAw7pH05tDHRflkjUL3t5H" TargetMode="External"/><Relationship Id="rId2692" Type="http://schemas.openxmlformats.org/officeDocument/2006/relationships/hyperlink" Target="https://denix.osd.mil/dod-pfas/section-345-data-search/section-345-data-reporting/section-345-data-reporting-files/fort-william/" TargetMode="External"/><Relationship Id="rId3536" Type="http://schemas.openxmlformats.org/officeDocument/2006/relationships/hyperlink" Target="https://drive.google.com/drive/u/0/folders/1DWXhXwl1j4L5eKUdO88JdnrMTynHHza5" TargetMode="External"/><Relationship Id="rId3743" Type="http://schemas.openxmlformats.org/officeDocument/2006/relationships/hyperlink" Target="https://drive.google.com/drive/u/0/folders/1JHapkdyZrRziZCfTAWAX-nxDpQ_WEWlp" TargetMode="External"/><Relationship Id="rId3950" Type="http://schemas.openxmlformats.org/officeDocument/2006/relationships/hyperlink" Target="https://nhdes.maps.arcgis.com/apps/View/index.html?appid=66770bef141c43a98a445c54a17720e2&amp;extent=-73.5743,42.5413,-69.6852,45.4509" TargetMode="External"/><Relationship Id="rId6899" Type="http://schemas.openxmlformats.org/officeDocument/2006/relationships/hyperlink" Target="https://www.michigan.gov/pfasresponse/0,9038,7-365-86511_95645-538443--,00.html" TargetMode="External"/><Relationship Id="rId664" Type="http://schemas.openxmlformats.org/officeDocument/2006/relationships/hyperlink" Target="https://drive.google.com/drive/u/0/folders/1inU8GiL3ea7OLsY9jO09ktEQo87u139r" TargetMode="External"/><Relationship Id="rId871" Type="http://schemas.openxmlformats.org/officeDocument/2006/relationships/hyperlink" Target="https://www4.des.state.nh.us/DESOneStop/PRSDetail.aspx?ID=0014261&amp;Type=PRS" TargetMode="External"/><Relationship Id="rId2345" Type="http://schemas.openxmlformats.org/officeDocument/2006/relationships/hyperlink" Target="https://www4.des.state.nh.us/DESOneStop/PRSDetail.aspx?ID=0003584&amp;Type=PRS" TargetMode="External"/><Relationship Id="rId2552" Type="http://schemas.openxmlformats.org/officeDocument/2006/relationships/hyperlink" Target="https://www4.des.state.nh.us/IISProxy/IISProxy.dll?ContentId=4696067" TargetMode="External"/><Relationship Id="rId3603" Type="http://schemas.openxmlformats.org/officeDocument/2006/relationships/hyperlink" Target="https://denix.osd.mil/army-pfas/army-pfas-data/drinking-water-data/army-national-guard-bureau-data-26-april-2019/" TargetMode="External"/><Relationship Id="rId3810" Type="http://schemas.openxmlformats.org/officeDocument/2006/relationships/hyperlink" Target="https://drive.google.com/file/d/1z9NUZ8pSfW7F-1ElFF_4KuSCCzgX0LSb/view?usp=sharing" TargetMode="External"/><Relationship Id="rId6759" Type="http://schemas.openxmlformats.org/officeDocument/2006/relationships/hyperlink" Target="https://drive.google.com/drive/u/1/folders/1Pms7FL2HqHNWHQ0nmFgIEcktFHXjhbny" TargetMode="External"/><Relationship Id="rId6966" Type="http://schemas.openxmlformats.org/officeDocument/2006/relationships/hyperlink" Target="https://www.epa.gov/mi/wolverine-world-wide-tannery" TargetMode="External"/><Relationship Id="rId317" Type="http://schemas.openxmlformats.org/officeDocument/2006/relationships/hyperlink" Target="https://drive.google.com/drive/u/0/folders/1zgIjO9Xm1hDC44SV9Pi7MtcoKFAfa2FH" TargetMode="External"/><Relationship Id="rId524" Type="http://schemas.openxmlformats.org/officeDocument/2006/relationships/hyperlink" Target="https://www.maine.gov/dep/spills/topics/pfas/" TargetMode="External"/><Relationship Id="rId731" Type="http://schemas.openxmlformats.org/officeDocument/2006/relationships/hyperlink" Target="https://www4.des.state.nh.us/nh-pfas-investigation/wp-content/uploads/tables-pdf.pdf" TargetMode="External"/><Relationship Id="rId1154" Type="http://schemas.openxmlformats.org/officeDocument/2006/relationships/hyperlink" Target="https://drive.google.com/file/d/1N0_Ty2FSawoKLufmt3ov4c2RsGwR8RyH/view?usp=sharing" TargetMode="External"/><Relationship Id="rId1361" Type="http://schemas.openxmlformats.org/officeDocument/2006/relationships/hyperlink" Target="https://floridadep.gov/waste/waste-cleanup/content/drycleaning-solvent-cleanup-program-state-funded-pfas-sampling-efforts" TargetMode="External"/><Relationship Id="rId2205" Type="http://schemas.openxmlformats.org/officeDocument/2006/relationships/hyperlink" Target="https://floridadep.gov/waste/waste-cleanup/content/florida-state-fire-college" TargetMode="External"/><Relationship Id="rId2412" Type="http://schemas.openxmlformats.org/officeDocument/2006/relationships/hyperlink" Target="https://www4.des.state.nh.us/DESOneStop/PRSDetail.aspx?ID=0009771&amp;Type=PRS" TargetMode="External"/><Relationship Id="rId5568" Type="http://schemas.openxmlformats.org/officeDocument/2006/relationships/hyperlink" Target="https://nhdes.maps.arcgis.com/apps/View/index.html?appid=66770bef141c43a98a445c54a17720e2&amp;extent=-73.5743,42.5413,-69.6852,45.4509" TargetMode="External"/><Relationship Id="rId5775" Type="http://schemas.openxmlformats.org/officeDocument/2006/relationships/hyperlink" Target="https://dec.vermont.gov/pfas" TargetMode="External"/><Relationship Id="rId5982" Type="http://schemas.openxmlformats.org/officeDocument/2006/relationships/hyperlink" Target="https://www4.des.state.nh.us/IISProxy/IISProxy.dll?ContentId=4726538" TargetMode="External"/><Relationship Id="rId6619" Type="http://schemas.openxmlformats.org/officeDocument/2006/relationships/hyperlink" Target="https://drive.google.com/drive/u/0/folders/1DWXhXwl1j4L5eKUdO88JdnrMTynHHza5" TargetMode="External"/><Relationship Id="rId6826" Type="http://schemas.openxmlformats.org/officeDocument/2006/relationships/hyperlink" Target="https://cdn3.ewg.org/sites/default/files/u352/EWG_PFASTable-Army_C01.pdf" TargetMode="External"/><Relationship Id="rId1014" Type="http://schemas.openxmlformats.org/officeDocument/2006/relationships/hyperlink" Target="https://geotracker.waterboards.ca.gov/map/pfas_map" TargetMode="External"/><Relationship Id="rId1221" Type="http://schemas.openxmlformats.org/officeDocument/2006/relationships/hyperlink" Target="https://drive.google.com/file/d/10KM0bMNBh0zwke9QJevqHgXuqNG4FgHe/view?usp=sharing" TargetMode="External"/><Relationship Id="rId4377" Type="http://schemas.openxmlformats.org/officeDocument/2006/relationships/hyperlink" Target="https://drive.google.com/file/d/19mlktvNHaJFfUNDIjCSg_No9tDxUk65t/view?usp=sharing" TargetMode="External"/><Relationship Id="rId4584" Type="http://schemas.openxmlformats.org/officeDocument/2006/relationships/hyperlink" Target="https://www.nasa.gov/sites/default/files/atoms/files/final_nasa_wff_pfas_si_report.pdf" TargetMode="External"/><Relationship Id="rId4791" Type="http://schemas.openxmlformats.org/officeDocument/2006/relationships/hyperlink" Target="https://drive.google.com/drive/u/0/folders/1RsSKYaEE8jqAw7pH05tDHRflkjUL3t5H" TargetMode="External"/><Relationship Id="rId5428" Type="http://schemas.openxmlformats.org/officeDocument/2006/relationships/hyperlink" Target="https://www.maine.gov/dep/spills/topics/pfas/PFAS-current-results-06022020.pdf" TargetMode="External"/><Relationship Id="rId5635" Type="http://schemas.openxmlformats.org/officeDocument/2006/relationships/hyperlink" Target="https://www4.des.state.nh.us/IISProxy/IISProxy.dll?ContentId=4858799" TargetMode="External"/><Relationship Id="rId5842" Type="http://schemas.openxmlformats.org/officeDocument/2006/relationships/hyperlink" Target="https://documents.geotracker.waterboards.ca.gov/regulators/deliverable_documents/7633374869/2020_1009-PFAS%20Investigation%20Report.pdf" TargetMode="External"/><Relationship Id="rId3186" Type="http://schemas.openxmlformats.org/officeDocument/2006/relationships/hyperlink" Target="https://denix.osd.mil/army-pfas/army-pfas-data/drinking-water-data/army-national-guard-bureau-data-26-april-2019/" TargetMode="External"/><Relationship Id="rId3393" Type="http://schemas.openxmlformats.org/officeDocument/2006/relationships/hyperlink" Target="https://drive.google.com/drive/u/1/folders/1DWXhXwl1j4L5eKUdO88JdnrMTynHHza5" TargetMode="External"/><Relationship Id="rId4237" Type="http://schemas.openxmlformats.org/officeDocument/2006/relationships/hyperlink" Target="https://drive.google.com/drive/u/1/folders/1DWXhXwl1j4L5eKUdO88JdnrMTynHHza5" TargetMode="External"/><Relationship Id="rId4444" Type="http://schemas.openxmlformats.org/officeDocument/2006/relationships/hyperlink" Target="https://geotracker.waterboards.ca.gov/map/pfas_map" TargetMode="External"/><Relationship Id="rId4651" Type="http://schemas.openxmlformats.org/officeDocument/2006/relationships/hyperlink" Target="https://www.navfac.navy.mil/content/dam/navfac/NAVFAC%20Atlantic/NAVFAC%20Northwest/PDFs/About%20Us/environmental-restoration-2019/NASWI_DW_April19%20Resampling%20Data%20Summary.pdf" TargetMode="External"/><Relationship Id="rId3046" Type="http://schemas.openxmlformats.org/officeDocument/2006/relationships/hyperlink" Target="https://drive.google.com/drive/u/0/folders/1-S-34qNYvHpGOf0Z_ZgvbRIxhaFAaO83" TargetMode="External"/><Relationship Id="rId3253" Type="http://schemas.openxmlformats.org/officeDocument/2006/relationships/hyperlink" Target="https://drive.google.com/file/d/1RabKFY9pdhm-DIsmxGBPXOssyvTzy_2r/view?usp=sharing" TargetMode="External"/><Relationship Id="rId3460" Type="http://schemas.openxmlformats.org/officeDocument/2006/relationships/hyperlink" Target="https://www.pca.state.mn.us/waste/pfas-landfills" TargetMode="External"/><Relationship Id="rId4304" Type="http://schemas.openxmlformats.org/officeDocument/2006/relationships/hyperlink" Target="https://nhdes.maps.arcgis.com/apps/View/index.html?appid=66770bef141c43a98a445c54a17720e2&amp;extent=-73.5743,42.5413,-69.6852,45.4509" TargetMode="External"/><Relationship Id="rId5702" Type="http://schemas.openxmlformats.org/officeDocument/2006/relationships/hyperlink" Target="https://www4.des.state.nh.us/DESOneStop/PRSDetail.aspx?ID=0037624&amp;Type=PRS" TargetMode="External"/><Relationship Id="rId174" Type="http://schemas.openxmlformats.org/officeDocument/2006/relationships/hyperlink" Target="https://geotracker.waterboards.ca.gov/map/pfas_map" TargetMode="External"/><Relationship Id="rId381" Type="http://schemas.openxmlformats.org/officeDocument/2006/relationships/hyperlink" Target="https://drive.google.com/drive/u/0/folders/1DWXhXwl1j4L5eKUdO88JdnrMTynHHza5" TargetMode="External"/><Relationship Id="rId2062" Type="http://schemas.openxmlformats.org/officeDocument/2006/relationships/hyperlink" Target="https://www.michigan.gov/pfasresponse/0,9038,7-365-86511_82704-452817--,00.html" TargetMode="External"/><Relationship Id="rId3113" Type="http://schemas.openxmlformats.org/officeDocument/2006/relationships/hyperlink" Target="https://drive.google.com/drive/u/0/folders/1KuMMUiz_Eg4JDnNXwQrQEJNv81SIek4t" TargetMode="External"/><Relationship Id="rId4511" Type="http://schemas.openxmlformats.org/officeDocument/2006/relationships/hyperlink" Target="https://partner-mco-archive.s3.amazonaws.com/client_files/1524589484.pdf" TargetMode="External"/><Relationship Id="rId6269" Type="http://schemas.openxmlformats.org/officeDocument/2006/relationships/hyperlink" Target="https://www4.des.state.nh.us/IISProxy/IISProxy.dll?ContentId=4855483" TargetMode="External"/><Relationship Id="rId241" Type="http://schemas.openxmlformats.org/officeDocument/2006/relationships/hyperlink" Target="https://drive.google.com/drive/folders/1wYNTPgriLC4SHU_mN6X9u0dwR-UXAFgA" TargetMode="External"/><Relationship Id="rId3320" Type="http://schemas.openxmlformats.org/officeDocument/2006/relationships/hyperlink" Target="https://www.dec.ny.gov/chemical/108791.html" TargetMode="External"/><Relationship Id="rId5078"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476" Type="http://schemas.openxmlformats.org/officeDocument/2006/relationships/hyperlink" Target="https://drive.google.com/drive/u/1/folders/1NDSF5O2zivixjKUEYTRtJ_keJVbx9VmC" TargetMode="External"/><Relationship Id="rId6683" Type="http://schemas.openxmlformats.org/officeDocument/2006/relationships/hyperlink" Target="https://dnr.wi.gov/botw/GetActivityDetail.do?dsn=585319&amp;siteId=32817900&amp;crumb=1" TargetMode="External"/><Relationship Id="rId6890" Type="http://schemas.openxmlformats.org/officeDocument/2006/relationships/hyperlink" Target="https://drive.google.com/drive/u/0/folders/1XKfi196Y2HLTXHV3u8k1vh-mbDfLdTXM" TargetMode="External"/><Relationship Id="rId2879" Type="http://schemas.openxmlformats.org/officeDocument/2006/relationships/hyperlink" Target="https://geotracker.waterboards.ca.gov/map/pfas_map" TargetMode="External"/><Relationship Id="rId5285" Type="http://schemas.openxmlformats.org/officeDocument/2006/relationships/hyperlink" Target="https://geotracker.waterboards.ca.gov/profile_report?global_id=L10005092201" TargetMode="External"/><Relationship Id="rId5492" Type="http://schemas.openxmlformats.org/officeDocument/2006/relationships/hyperlink" Target="https://geotracker.waterboards.ca.gov/profile_report?global_id=L10009779056" TargetMode="External"/><Relationship Id="rId6129" Type="http://schemas.openxmlformats.org/officeDocument/2006/relationships/hyperlink" Target="https://drive.google.com/drive/u/0/folders/1RsSKYaEE8jqAw7pH05tDHRflkjUL3t5H" TargetMode="External"/><Relationship Id="rId6336" Type="http://schemas.openxmlformats.org/officeDocument/2006/relationships/hyperlink" Target="https://geotracker.waterboards.ca.gov/map/pfas_map" TargetMode="External"/><Relationship Id="rId6543" Type="http://schemas.openxmlformats.org/officeDocument/2006/relationships/hyperlink" Target="https://partner-mco-archive.s3.amazonaws.com/client_files/1524589484.pdf" TargetMode="External"/><Relationship Id="rId6750" Type="http://schemas.openxmlformats.org/officeDocument/2006/relationships/hyperlink" Target="https://www.glwater.org/wp-content/uploads/2020/02/PFAS-Minimization-Program-Summary.pdf" TargetMode="External"/><Relationship Id="rId101" Type="http://schemas.openxmlformats.org/officeDocument/2006/relationships/hyperlink" Target="https://webapp.pca.state.mn.us/cleanup/search/superfund?siteId=185391-AREA0000000003" TargetMode="External"/><Relationship Id="rId1688" Type="http://schemas.openxmlformats.org/officeDocument/2006/relationships/hyperlink" Target="https://www.glwater.org/wp-content/uploads/2020/02/PFAS-Minimization-Program-Summary.pdf" TargetMode="External"/><Relationship Id="rId1895" Type="http://schemas.openxmlformats.org/officeDocument/2006/relationships/hyperlink" Target="https://www.suffolkcountyny.gov/" TargetMode="External"/><Relationship Id="rId2739" Type="http://schemas.openxmlformats.org/officeDocument/2006/relationships/hyperlink" Target="https://drive.google.com/drive/u/0/folders/1V_RNyVaC5zi5sKyNy2xSsEZ39dMipQ-6" TargetMode="External"/><Relationship Id="rId2946" Type="http://schemas.openxmlformats.org/officeDocument/2006/relationships/hyperlink" Target="https://drive.google.com/drive/u/0/folders/1RsSKYaEE8jqAw7pH05tDHRflkjUL3t5H" TargetMode="External"/><Relationship Id="rId4094" Type="http://schemas.openxmlformats.org/officeDocument/2006/relationships/hyperlink" Target="http://afcec.publicadmin-record.us.af.mil/Search.aspx" TargetMode="External"/><Relationship Id="rId5145" Type="http://schemas.openxmlformats.org/officeDocument/2006/relationships/hyperlink" Target="https://drive.google.com/drive/u/1/folders/1Pms7FL2HqHNWHQ0nmFgIEcktFHXjhbny" TargetMode="External"/><Relationship Id="rId5352" Type="http://schemas.openxmlformats.org/officeDocument/2006/relationships/hyperlink" Target="https://www.pca.state.mn.us/waste/pfas-landfills" TargetMode="External"/><Relationship Id="rId6403" Type="http://schemas.openxmlformats.org/officeDocument/2006/relationships/hyperlink" Target="https://drive.google.com/drive/u/0/folders/1RsSKYaEE8jqAw7pH05tDHRflkjUL3t5H" TargetMode="External"/><Relationship Id="rId6610" Type="http://schemas.openxmlformats.org/officeDocument/2006/relationships/hyperlink" Target="https://drive.google.com/drive/u/1/folders/1DWXhXwl1j4L5eKUdO88JdnrMTynHHza5" TargetMode="External"/><Relationship Id="rId918" Type="http://schemas.openxmlformats.org/officeDocument/2006/relationships/hyperlink" Target="https://whnt.com/news/decatur/3m-study-finds-high-concentrations-of-pfas-chemicals-at-3-closed-morgan-county-landfills/" TargetMode="External"/><Relationship Id="rId1548" Type="http://schemas.openxmlformats.org/officeDocument/2006/relationships/hyperlink" Target="https://drive.google.com/drive/u/0/folders/1RsSKYaEE8jqAw7pH05tDHRflkjUL3t5H" TargetMode="External"/><Relationship Id="rId1755"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4161" Type="http://schemas.openxmlformats.org/officeDocument/2006/relationships/hyperlink" Target="https://drive.google.com/drive/u/0/folders/1RsSKYaEE8jqAw7pH05tDHRflkjUL3t5H" TargetMode="External"/><Relationship Id="rId5005" Type="http://schemas.openxmlformats.org/officeDocument/2006/relationships/hyperlink" Target="https://semspub.epa.gov/src/collections/01/SC/MAD062166335" TargetMode="External"/><Relationship Id="rId5212" Type="http://schemas.openxmlformats.org/officeDocument/2006/relationships/hyperlink" Target="https://drive.google.com/drive/folders/1LjTpwbK-3NAN9N4FbuE_60aKPwgvhp8_?usp=sharing" TargetMode="External"/><Relationship Id="rId1408" Type="http://schemas.openxmlformats.org/officeDocument/2006/relationships/hyperlink" Target="https://floridadep.gov/waste/waste-cleanup/content/drycleaning-solvent-cleanup-program-state-funded-pfas-sampling-efforts" TargetMode="External"/><Relationship Id="rId1962" Type="http://schemas.openxmlformats.org/officeDocument/2006/relationships/hyperlink" Target="https://dec.alaska.gov/spar/csp/sites/eielson/" TargetMode="External"/><Relationship Id="rId2806" Type="http://schemas.openxmlformats.org/officeDocument/2006/relationships/hyperlink" Target="https://nhdes.maps.arcgis.com/apps/View/index.html?appid=66770bef141c43a98a445c54a17720e2&amp;extent=-73.5743,42.5413,-69.6852,45.4509" TargetMode="External"/><Relationship Id="rId4021" Type="http://schemas.openxmlformats.org/officeDocument/2006/relationships/hyperlink" Target="https://www4.des.state.nh.us/IISProxy/IISProxy.dll?ContentId=4827540" TargetMode="External"/><Relationship Id="rId47" Type="http://schemas.openxmlformats.org/officeDocument/2006/relationships/hyperlink" Target="https://www4.des.state.nh.us/nh-pfas-investigation/wp-content/uploads/tables-pdf.pdf" TargetMode="External"/><Relationship Id="rId1615" Type="http://schemas.openxmlformats.org/officeDocument/2006/relationships/hyperlink" Target="https://www4.des.state.nh.us/IISProxy/IISProxy.dll?ContentId=4770148" TargetMode="External"/><Relationship Id="rId1822" Type="http://schemas.openxmlformats.org/officeDocument/2006/relationships/hyperlink" Target="https://nhdes.maps.arcgis.com/apps/View/index.html?appid=66770bef141c43a98a445c54a17720e2&amp;extent=-73.5743,42.5413,-69.6852,45.4509" TargetMode="External"/><Relationship Id="rId4978" Type="http://schemas.openxmlformats.org/officeDocument/2006/relationships/hyperlink" Target="https://www4.des.state.nh.us/nh-pfas-investigation/wp-content/uploads/tables-pdf.pdf" TargetMode="External"/><Relationship Id="rId6193" Type="http://schemas.openxmlformats.org/officeDocument/2006/relationships/hyperlink" Target="https://drive.google.com/drive/u/0/folders/1RsSKYaEE8jqAw7pH05tDHRflkjUL3t5H" TargetMode="External"/><Relationship Id="rId3787" Type="http://schemas.openxmlformats.org/officeDocument/2006/relationships/hyperlink" Target="https://drive.google.com/drive/u/0/folders/1a4aEePpLCg0BjVSl-aia3tsmeEnsLD1v" TargetMode="External"/><Relationship Id="rId3994" Type="http://schemas.openxmlformats.org/officeDocument/2006/relationships/hyperlink" Target="https://geotracker.waterboards.ca.gov/map/pfas_map" TargetMode="External"/><Relationship Id="rId4838" Type="http://schemas.openxmlformats.org/officeDocument/2006/relationships/hyperlink" Target="https://geotracker.waterboards.ca.gov/map/pfas_map" TargetMode="External"/><Relationship Id="rId6053" Type="http://schemas.openxmlformats.org/officeDocument/2006/relationships/hyperlink" Target="https://nhdes.maps.arcgis.com/apps/View/index.html?appid=66770bef141c43a98a445c54a17720e2&amp;extent=-73.5743,42.5413,-69.6852,45.4509" TargetMode="External"/><Relationship Id="rId2389" Type="http://schemas.openxmlformats.org/officeDocument/2006/relationships/hyperlink" Target="https://nhdes.maps.arcgis.com/apps/View/index.html?appid=66770bef141c43a98a445c54a17720e2&amp;extent=-73.5743,42.5413,-69.6852,45.4509" TargetMode="External"/><Relationship Id="rId2596" Type="http://schemas.openxmlformats.org/officeDocument/2006/relationships/hyperlink" Target="https://www.michigan.gov/pfasresponse/0,9038,7-365-86511_82704_83952---,00.html" TargetMode="External"/><Relationship Id="rId3647" Type="http://schemas.openxmlformats.org/officeDocument/2006/relationships/hyperlink" Target="https://drive.google.com/drive/u/0/folders/1h5c28ioEfUhh-L3kO6tBb6l8XcvBunGm" TargetMode="External"/><Relationship Id="rId3854" Type="http://schemas.openxmlformats.org/officeDocument/2006/relationships/hyperlink" Target="https://cumulis.epa.gov/supercpad/SiteProfiles/index.cfm?fuseaction=second.docdata&amp;id=0100232" TargetMode="External"/><Relationship Id="rId4905" Type="http://schemas.openxmlformats.org/officeDocument/2006/relationships/hyperlink" Target="https://drive.google.com/drive/u/0/folders/1ayj6zCCQxBFTLLcEBwKNCIgcY8v5jTca" TargetMode="External"/><Relationship Id="rId6260" Type="http://schemas.openxmlformats.org/officeDocument/2006/relationships/hyperlink" Target="https://drive.google.com/drive/u/0/folders/1i1z1AzDjKC_2iCNvJt2m24Pam0tMZF2s" TargetMode="External"/><Relationship Id="rId568" Type="http://schemas.openxmlformats.org/officeDocument/2006/relationships/hyperlink" Target="https://dec.alaska.gov/Applications/SPAR/PublicMVC/CSP/SiteReport/26792" TargetMode="External"/><Relationship Id="rId775" Type="http://schemas.openxmlformats.org/officeDocument/2006/relationships/hyperlink" Target="https://cumulis.epa.gov/supercpad/SiteProfiles/index.cfm?fuseaction=second.Healthenv&amp;id=1001865" TargetMode="External"/><Relationship Id="rId982" Type="http://schemas.openxmlformats.org/officeDocument/2006/relationships/hyperlink" Target="https://www.datawrapper.de/_/pmQX8/" TargetMode="External"/><Relationship Id="rId1198" Type="http://schemas.openxmlformats.org/officeDocument/2006/relationships/hyperlink" Target="https://www4.des.state.nh.us/IISProxy/IISProxy.dll?ContentId=4821250" TargetMode="External"/><Relationship Id="rId2249" Type="http://schemas.openxmlformats.org/officeDocument/2006/relationships/hyperlink" Target="https://www4.des.state.nh.us/nh-pfas-investigation/wp-content/uploads/tables-pdf.pdf" TargetMode="External"/><Relationship Id="rId2456" Type="http://schemas.openxmlformats.org/officeDocument/2006/relationships/hyperlink" Target="http://www.fosters.com/news/20180717/dover-shuts-down-one-drinking-water-well-due-to-contamination" TargetMode="External"/><Relationship Id="rId2663" Type="http://schemas.openxmlformats.org/officeDocument/2006/relationships/hyperlink" Target="https://cumulis.epa.gov/supercpad/cursites/csitinfo.cfm?id=1001131" TargetMode="External"/><Relationship Id="rId2870" Type="http://schemas.openxmlformats.org/officeDocument/2006/relationships/hyperlink" Target="https://www.colorado.gov/pacific/cdphe/PFCs/2020-Sampling-Project" TargetMode="External"/><Relationship Id="rId3507" Type="http://schemas.openxmlformats.org/officeDocument/2006/relationships/hyperlink" Target="https://www4.des.state.nh.us/nh-pfas-investigation/wp-content/uploads/tables-pdf.pdf" TargetMode="External"/><Relationship Id="rId3714" Type="http://schemas.openxmlformats.org/officeDocument/2006/relationships/hyperlink" Target="http://afcec.publicadmin-record.us.af.mil/" TargetMode="External"/><Relationship Id="rId3921" Type="http://schemas.openxmlformats.org/officeDocument/2006/relationships/hyperlink" Target="https://drive.google.com/file/d/1sraUkPz7-4aYIi5Sj1AbDsDu_vzFyXl5/view?usp=sharing" TargetMode="External"/><Relationship Id="rId6120" Type="http://schemas.openxmlformats.org/officeDocument/2006/relationships/hyperlink" Target="https://www.michigan.gov/pfasresponse/0,9038,7-365-86511_95645-544634--,00.html" TargetMode="External"/><Relationship Id="rId428" Type="http://schemas.openxmlformats.org/officeDocument/2006/relationships/hyperlink" Target="https://www.michigan.gov/pfasresponse/0,9038,7-365-86511_95645-499524--,00.html" TargetMode="External"/><Relationship Id="rId635" Type="http://schemas.openxmlformats.org/officeDocument/2006/relationships/hyperlink" Target="https://drive.google.com/drive/u/0/folders/1RsSKYaEE8jqAw7pH05tDHRflkjUL3t5H" TargetMode="External"/><Relationship Id="rId842" Type="http://schemas.openxmlformats.org/officeDocument/2006/relationships/hyperlink" Target="https://portal.ct.gov/-/media/DEEP/site_clean_up/current_projects/BradleyB17CrashResponseUpdatepdf.pdf" TargetMode="External"/><Relationship Id="rId1058" Type="http://schemas.openxmlformats.org/officeDocument/2006/relationships/hyperlink" Target="https://denix.osd.mil/army-pfas/army-pfas-data/drinking-water-data/army-national-guard-bureau-data-26-april-2019/" TargetMode="External"/><Relationship Id="rId1265"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472" Type="http://schemas.openxmlformats.org/officeDocument/2006/relationships/hyperlink" Target="https://www.michigan.gov/pfasresponse/0,9038,7-365-86511_82704-452819--,00.html" TargetMode="External"/><Relationship Id="rId2109" Type="http://schemas.openxmlformats.org/officeDocument/2006/relationships/hyperlink" Target="https://www.fairchild.af.mil/PFOS-PFOA-INFO/" TargetMode="External"/><Relationship Id="rId2316" Type="http://schemas.openxmlformats.org/officeDocument/2006/relationships/hyperlink" Target="https://drive.google.com/drive/u/0/folders/1fKrYDpYWsi9fyEpLi30Q56DkzrtFueMX" TargetMode="External"/><Relationship Id="rId2523" Type="http://schemas.openxmlformats.org/officeDocument/2006/relationships/hyperlink" Target="https://drive.google.com/drive/u/0/folders/1RsSKYaEE8jqAw7pH05tDHRflkjUL3t5H" TargetMode="External"/><Relationship Id="rId2730" Type="http://schemas.openxmlformats.org/officeDocument/2006/relationships/hyperlink" Target="https://www4.des.state.nh.us/nh-pfas-investigation/wp-content/uploads/tables-pdf.pdf" TargetMode="External"/><Relationship Id="rId5679" Type="http://schemas.openxmlformats.org/officeDocument/2006/relationships/hyperlink" Target="https://ar.afcec-cloud.af.mil/Search.aspx" TargetMode="External"/><Relationship Id="rId5886" Type="http://schemas.openxmlformats.org/officeDocument/2006/relationships/hyperlink" Target="https://geotracker.waterboards.ca.gov/map/pfas_map" TargetMode="External"/><Relationship Id="rId702" Type="http://schemas.openxmlformats.org/officeDocument/2006/relationships/hyperlink" Target="https://www.datawrapper.de/_/pmQX8/" TargetMode="External"/><Relationship Id="rId1125" Type="http://schemas.openxmlformats.org/officeDocument/2006/relationships/hyperlink" Target="https://denix.osd.mil/army-pfas/army-pfas-data/drinking-water-data/army-national-guard-bureau-data-26-april-2019/" TargetMode="External"/><Relationship Id="rId1332" Type="http://schemas.openxmlformats.org/officeDocument/2006/relationships/hyperlink" Target="https://drive.google.com/file/d/1glvHUc6TUWEWwANc6sKNITUWMXAecx-t/view?usp=sharing" TargetMode="External"/><Relationship Id="rId4488" Type="http://schemas.openxmlformats.org/officeDocument/2006/relationships/hyperlink" Target="https://www4.des.state.nh.us/DESOneStop/PRSDetail.aspx?ID=0010870&amp;Type=PRS" TargetMode="External"/><Relationship Id="rId4695" Type="http://schemas.openxmlformats.org/officeDocument/2006/relationships/hyperlink" Target="https://drive.google.com/file/d/1PkCsP9a16pU-sOxVu-RJE5Utl9Z-v8HC/view?usp=sharing" TargetMode="External"/><Relationship Id="rId5539" Type="http://schemas.openxmlformats.org/officeDocument/2006/relationships/hyperlink" Target="https://drive.google.com/drive/u/1/folders/1Pms7FL2HqHNWHQ0nmFgIEcktFHXjhbny" TargetMode="External"/><Relationship Id="rId6937" Type="http://schemas.openxmlformats.org/officeDocument/2006/relationships/hyperlink" Target="https://www.maine.gov/dep/spills/topics/pfas/" TargetMode="External"/><Relationship Id="rId3297" Type="http://schemas.openxmlformats.org/officeDocument/2006/relationships/hyperlink" Target="https://drive.google.com/drive/u/0/folders/1OyxRxjRky1vH3P0cNQiRCOvtP7S07Os0" TargetMode="External"/><Relationship Id="rId4348" Type="http://schemas.openxmlformats.org/officeDocument/2006/relationships/hyperlink" Target="https://drive.google.com/drive/u/0/folders/1cJ3D_m6nBgBVB-PiPWu6Gd7QMfQTMjZc" TargetMode="External"/><Relationship Id="rId5746" Type="http://schemas.openxmlformats.org/officeDocument/2006/relationships/hyperlink" Target="https://nhdes.maps.arcgis.com/apps/View/index.html?appid=66770bef141c43a98a445c54a17720e2&amp;extent=-73.5743,42.5413,-69.6852,45.4509" TargetMode="External"/><Relationship Id="rId5953" Type="http://schemas.openxmlformats.org/officeDocument/2006/relationships/hyperlink" Target="https://www4.des.state.nh.us/IISProxy/IISProxy.dll?ContentId=4749878" TargetMode="External"/><Relationship Id="rId3157" Type="http://schemas.openxmlformats.org/officeDocument/2006/relationships/hyperlink" Target="https://www4.des.state.nh.us/IISProxy/IISProxy.dll?ContentId=4836269" TargetMode="External"/><Relationship Id="rId4555" Type="http://schemas.openxmlformats.org/officeDocument/2006/relationships/hyperlink" Target="https://floridadep.gov/waste/waste-cleanup/content/waste-site-cleanup-state-funded-pfas-sampling-efforts" TargetMode="External"/><Relationship Id="rId4762" Type="http://schemas.openxmlformats.org/officeDocument/2006/relationships/hyperlink" Target="https://drive.google.com/drive/u/0/folders/1DWXhXwl1j4L5eKUdO88JdnrMTynHHza5" TargetMode="External"/><Relationship Id="rId5606" Type="http://schemas.openxmlformats.org/officeDocument/2006/relationships/hyperlink" Target="https://dnr.wi.gov/botw/GetActivityDetail.do?dsn=35361&amp;siteId=1710200&amp;crumb=1" TargetMode="External"/><Relationship Id="rId5813" Type="http://schemas.openxmlformats.org/officeDocument/2006/relationships/hyperlink" Target="https://nhdes.maps.arcgis.com/apps/View/index.html?appid=66770bef141c43a98a445c54a17720e2&amp;extent=-73.5743,42.5413,-69.6852,45.4509" TargetMode="External"/><Relationship Id="rId285" Type="http://schemas.openxmlformats.org/officeDocument/2006/relationships/hyperlink" Target="https://www.michigan.gov/pfasresponse/0,9038,7-365-86511_95645-538443--,00.html" TargetMode="External"/><Relationship Id="rId3364" Type="http://schemas.openxmlformats.org/officeDocument/2006/relationships/hyperlink" Target="https://docs.google.com/spreadsheets/d/1hRu_fnwKe4j_dNU5cczPJSTcPUe8qTtJ/edit?usp=sharing&amp;ouid=107676736406888330935&amp;rtpof=true&amp;sd=true" TargetMode="External"/><Relationship Id="rId3571" Type="http://schemas.openxmlformats.org/officeDocument/2006/relationships/hyperlink" Target="https://drive.google.com/drive/u/0/folders/1MgWM0Q9l5hJUffSkhmwN17tYaI45eyj3" TargetMode="External"/><Relationship Id="rId4208" Type="http://schemas.openxmlformats.org/officeDocument/2006/relationships/hyperlink" Target="https://drive.google.com/drive/u/0/folders/198-haqPVCjrBLYpMu330l9NOiAsvGLz6" TargetMode="External"/><Relationship Id="rId4415" Type="http://schemas.openxmlformats.org/officeDocument/2006/relationships/hyperlink" Target="https://drive.google.com/drive/u/0/folders/1JHapkdyZrRziZCfTAWAX-nxDpQ_WEWlp" TargetMode="External"/><Relationship Id="rId4622" Type="http://schemas.openxmlformats.org/officeDocument/2006/relationships/hyperlink" Target="https://drive.google.com/drive/u/1/folders/1fdnPvEwMee0suQ4rqkndVAEfhxrAC72i" TargetMode="External"/><Relationship Id="rId492" Type="http://schemas.openxmlformats.org/officeDocument/2006/relationships/hyperlink" Target="https://documents.geotracker.waterboards.ca.gov/esi/uploads/geo_report/7698898553/L10004177173.PDF" TargetMode="External"/><Relationship Id="rId2173" Type="http://schemas.openxmlformats.org/officeDocument/2006/relationships/hyperlink" Target="https://denix.osd.mil/army-pfas/army-pfas-data/drinking-water-data/army-national-guard-bureau-data-26-april-2019/" TargetMode="External"/><Relationship Id="rId2380" Type="http://schemas.openxmlformats.org/officeDocument/2006/relationships/hyperlink" Target="https://www4.des.state.nh.us/IISProxy/IISProxy.dll?ContentId=4723536" TargetMode="External"/><Relationship Id="rId3017" Type="http://schemas.openxmlformats.org/officeDocument/2006/relationships/hyperlink" Target="https://drive.google.com/drive/u/0/folders/1RsSKYaEE8jqAw7pH05tDHRflkjUL3t5H" TargetMode="External"/><Relationship Id="rId3224" Type="http://schemas.openxmlformats.org/officeDocument/2006/relationships/hyperlink" Target="https://geotracker.waterboards.ca.gov/map/pfas_map" TargetMode="External"/><Relationship Id="rId3431" Type="http://schemas.openxmlformats.org/officeDocument/2006/relationships/hyperlink" Target="https://galvbay.org/environmental-impacts-of-itc-fire-what-galveston-bay-foundation-has-found/" TargetMode="External"/><Relationship Id="rId6587" Type="http://schemas.openxmlformats.org/officeDocument/2006/relationships/hyperlink" Target="https://www.maine.gov/dep/spills/topics/pfas/" TargetMode="External"/><Relationship Id="rId6794" Type="http://schemas.openxmlformats.org/officeDocument/2006/relationships/hyperlink" Target="https://nhdes.maps.arcgis.com/apps/View/index.html?appid=66770bef141c43a98a445c54a17720e2&amp;extent=-73.5743,42.5413,-69.6852,45.4509" TargetMode="External"/><Relationship Id="rId145" Type="http://schemas.openxmlformats.org/officeDocument/2006/relationships/hyperlink" Target="https://drive.google.com/file/d/1U83kc4Xzc94r5R6Cq2b0bcA6e1zx6qyj/view?usp=sharing" TargetMode="External"/><Relationship Id="rId352" Type="http://schemas.openxmlformats.org/officeDocument/2006/relationships/hyperlink" Target="https://drive.google.com/file/d/1a4UV7OwiKnCr-hlOL4HPcrfeIhrYFWB3/view?usp=sharing" TargetMode="External"/><Relationship Id="rId2033" Type="http://schemas.openxmlformats.org/officeDocument/2006/relationships/hyperlink" Target="https://www4.des.state.nh.us/DESOneStop/PRSDetail.aspx?ID=0006763&amp;Type=PRS" TargetMode="External"/><Relationship Id="rId2240" Type="http://schemas.openxmlformats.org/officeDocument/2006/relationships/hyperlink" Target="https://drive.google.com/drive/u/1/folders/1Pms7FL2HqHNWHQ0nmFgIEcktFHXjhbny" TargetMode="External"/><Relationship Id="rId5189" Type="http://schemas.openxmlformats.org/officeDocument/2006/relationships/hyperlink" Target="https://drive.google.com/drive/u/1/folders/1DWXhXwl1j4L5eKUdO88JdnrMTynHHza9" TargetMode="External"/><Relationship Id="rId5396" Type="http://schemas.openxmlformats.org/officeDocument/2006/relationships/hyperlink" Target="https://drive.google.com/drive/u/0/folders/1RsSKYaEE8jqAw7pH05tDHRflkjUL3t5H" TargetMode="External"/><Relationship Id="rId6447" Type="http://schemas.openxmlformats.org/officeDocument/2006/relationships/hyperlink" Target="https://www4.des.state.nh.us/nh-pfas-investigation/wp-content/uploads/tables-pdf.pdf" TargetMode="External"/><Relationship Id="rId6654" Type="http://schemas.openxmlformats.org/officeDocument/2006/relationships/hyperlink" Target="https://www4.des.state.nh.us/nh-pfas-investigation/wp-content/uploads/tables-pdf.pdf" TargetMode="External"/><Relationship Id="rId6861" Type="http://schemas.openxmlformats.org/officeDocument/2006/relationships/hyperlink" Target="https://drive.google.com/drive/u/0/folders/1ijbOsBd7YL2BpF8p-Aebt2gGvv5hREzB" TargetMode="External"/><Relationship Id="rId212" Type="http://schemas.openxmlformats.org/officeDocument/2006/relationships/hyperlink" Target="https://drive.google.com/drive/u/1/folders/1Pms7FL2HqHNWHQ0nmFgIEcktFHXjhbny" TargetMode="External"/><Relationship Id="rId1799" Type="http://schemas.openxmlformats.org/officeDocument/2006/relationships/hyperlink" Target="https://drive.google.com/drive/u/0/folders/1lGp9mNF1VW52zcJOUD9x-wZO9oAb_opR" TargetMode="External"/><Relationship Id="rId2100" Type="http://schemas.openxmlformats.org/officeDocument/2006/relationships/hyperlink" Target="https://drive.google.com/drive/u/0/folders/1NGq-vI5CZFAGGiIsS_an6gjwYfOULQMZ" TargetMode="External"/><Relationship Id="rId5049" Type="http://schemas.openxmlformats.org/officeDocument/2006/relationships/hyperlink" Target="https://www4.des.state.nh.us/IISProxy/IISProxy.dll?ContentId=4812194" TargetMode="External"/><Relationship Id="rId5256" Type="http://schemas.openxmlformats.org/officeDocument/2006/relationships/hyperlink" Target="https://upnorthlive.com/news/local/spill-of-firefighting-foam-containing-pfas-at-pellston-airport-under-investigation" TargetMode="External"/><Relationship Id="rId5463" Type="http://schemas.openxmlformats.org/officeDocument/2006/relationships/hyperlink" Target="https://geotracker.waterboards.ca.gov/map/pfas_map" TargetMode="External"/><Relationship Id="rId5670" Type="http://schemas.openxmlformats.org/officeDocument/2006/relationships/hyperlink" Target="https://drive.google.com/drive/u/0/folders/1pmMdNGFvOg-rdOzj0ADb3w_jZUUHdAy9" TargetMode="External"/><Relationship Id="rId6307" Type="http://schemas.openxmlformats.org/officeDocument/2006/relationships/hyperlink" Target="https://www.maine.gov/dep/spills/topics/pfas/" TargetMode="External"/><Relationship Id="rId6514" Type="http://schemas.openxmlformats.org/officeDocument/2006/relationships/hyperlink" Target="https://drive.google.com/drive/u/0/folders/1khz26HNpdxEamDdrEYp7C238dlyuvf4R" TargetMode="External"/><Relationship Id="rId4065" Type="http://schemas.openxmlformats.org/officeDocument/2006/relationships/hyperlink" Target="https://nhdes.maps.arcgis.com/apps/View/index.html?appid=66770bef141c43a98a445c54a17720e2&amp;extent=-73.5743,42.5413,-69.6852,45.4509" TargetMode="External"/><Relationship Id="rId4272" Type="http://schemas.openxmlformats.org/officeDocument/2006/relationships/hyperlink" Target="https://www.glwater.org/wp-content/uploads/2020/02/PFAS-Minimization-Program-Summary.pdf" TargetMode="External"/><Relationship Id="rId5116" Type="http://schemas.openxmlformats.org/officeDocument/2006/relationships/hyperlink" Target="https://drive.google.com/drive/u/0/folders/17vc5JX3Gvo92Bih-kg-GABnBbExIJhXg" TargetMode="External"/><Relationship Id="rId532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721" Type="http://schemas.openxmlformats.org/officeDocument/2006/relationships/hyperlink" Target="https://www4.des.state.nh.us/DESOneStop/PRSDetail.aspx?ID=0000590&amp;Type=PRS" TargetMode="External"/><Relationship Id="rId1659" Type="http://schemas.openxmlformats.org/officeDocument/2006/relationships/hyperlink" Target="http://adem.alabama.gov/programs/water/drinkingwater/pfaspage.cnt" TargetMode="External"/><Relationship Id="rId1866" Type="http://schemas.openxmlformats.org/officeDocument/2006/relationships/hyperlink" Target="https://drive.google.com/drive/u/1/folders/1Pms7FL2HqHNWHQ0nmFgIEcktFHXjhbny" TargetMode="External"/><Relationship Id="rId2917" Type="http://schemas.openxmlformats.org/officeDocument/2006/relationships/hyperlink" Target="https://ar.afcec-cloud.af.mil/Search.aspx" TargetMode="External"/><Relationship Id="rId3081"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4132" Type="http://schemas.openxmlformats.org/officeDocument/2006/relationships/hyperlink" Target="https://drive.google.com/drive/u/0/folders/1RsSKYaEE8jqAw7pH05tDHRflkjUL3t5H" TargetMode="External"/><Relationship Id="rId5530" Type="http://schemas.openxmlformats.org/officeDocument/2006/relationships/hyperlink" Target="https://www.michigan.gov/pfasresponse/0,9038,7-365-86511_82704-485523--,00.html" TargetMode="External"/><Relationship Id="rId1519" Type="http://schemas.openxmlformats.org/officeDocument/2006/relationships/hyperlink" Target="https://www.postguam.com/news/local/higher-contamination-found-in-central-area/article_89d42048-9bc6-11e9-b400-27a4b953ee09.html" TargetMode="External"/><Relationship Id="rId1726" Type="http://schemas.openxmlformats.org/officeDocument/2006/relationships/hyperlink" Target="https://www4.des.state.nh.us/IISProxy/IISProxy.dll?ContentId=4810446" TargetMode="External"/><Relationship Id="rId1933" Type="http://schemas.openxmlformats.org/officeDocument/2006/relationships/hyperlink" Target="https://dnr.wi.gov/botw/GetActivityDetail.do?dsn=588061&amp;siteId=1095700&amp;crumb=1" TargetMode="External"/><Relationship Id="rId6097" Type="http://schemas.openxmlformats.org/officeDocument/2006/relationships/hyperlink" Target="https://drive.google.com/file/d/19nwDL_V6R8t9ZNWLh4_Mv4G0UjMdJeC2/view?usp=sharing" TargetMode="External"/><Relationship Id="rId18" Type="http://schemas.openxmlformats.org/officeDocument/2006/relationships/hyperlink" Target="https://www4.des.state.nh.us/IISProxy/IISProxy.dll?ContentId=4851948" TargetMode="External"/><Relationship Id="rId3898" Type="http://schemas.openxmlformats.org/officeDocument/2006/relationships/hyperlink" Target="https://drive.google.com/drive/folders/1qXLJ4DW2vacWvvMazprfMwFAdFw-nzMD?usp=sharing" TargetMode="External"/><Relationship Id="rId4949" Type="http://schemas.openxmlformats.org/officeDocument/2006/relationships/hyperlink" Target="https://www4.des.state.nh.us/DESOneStop/PRSDetail.aspx?ID=0038616&amp;Type=PRS" TargetMode="External"/><Relationship Id="rId3758" Type="http://schemas.openxmlformats.org/officeDocument/2006/relationships/hyperlink" Target="https://geotracker.waterboards.ca.gov/map/pfas_map" TargetMode="External"/><Relationship Id="rId3965" Type="http://schemas.openxmlformats.org/officeDocument/2006/relationships/hyperlink" Target="https://geotracker.waterboards.ca.gov/profile_report?global_id=L10008948495" TargetMode="External"/><Relationship Id="rId4809" Type="http://schemas.openxmlformats.org/officeDocument/2006/relationships/hyperlink" Target="https://www4.des.state.nh.us/DESOneStop/PRSDetail.aspx?ID=0000059&amp;Type=PRS" TargetMode="External"/><Relationship Id="rId6164" Type="http://schemas.openxmlformats.org/officeDocument/2006/relationships/hyperlink" Target="https://drive.google.com/drive/folders/1QAg9u2Ut7qd61Uu2GxrCY3AUnFBQBuWn?usp=sharing" TargetMode="External"/><Relationship Id="rId6371" Type="http://schemas.openxmlformats.org/officeDocument/2006/relationships/hyperlink" Target="https://drive.google.com/drive/u/0/folders/1RsSKYaEE8jqAw7pH05tDHRflkjUL3t5H" TargetMode="External"/><Relationship Id="rId7008" Type="http://schemas.openxmlformats.org/officeDocument/2006/relationships/hyperlink" Target="https://drive.google.com/drive/u/0/folders/1RsSKYaEE8jqAw7pH05tDHRflkjUL3t5H" TargetMode="External"/><Relationship Id="rId679" Type="http://schemas.openxmlformats.org/officeDocument/2006/relationships/hyperlink" Target="https://www4.des.state.nh.us/DESOneStop/PRSDetail.aspx?ID=0006150&amp;Type=PRS" TargetMode="External"/><Relationship Id="rId886" Type="http://schemas.openxmlformats.org/officeDocument/2006/relationships/hyperlink" Target="https://denix.osd.mil/army-pfas/army-pfas-data/drinking-water-data/army-national-guard-bureau-data-26-april-2019/" TargetMode="External"/><Relationship Id="rId2567" Type="http://schemas.openxmlformats.org/officeDocument/2006/relationships/hyperlink" Target="https://www4.des.state.nh.us/IISProxy/IISProxy.dll?ContentId=4849033" TargetMode="External"/><Relationship Id="rId2774" Type="http://schemas.openxmlformats.org/officeDocument/2006/relationships/hyperlink" Target="https://www.glwater.org/wp-content/uploads/2020/02/PFAS-Minimization-Program-Summary.pdf" TargetMode="External"/><Relationship Id="rId3618" Type="http://schemas.openxmlformats.org/officeDocument/2006/relationships/hyperlink" Target="https://www4.des.state.nh.us/DESOneStop/HWGDetail.aspx?ID=NHD510084189-0013065" TargetMode="External"/><Relationship Id="rId5180" Type="http://schemas.openxmlformats.org/officeDocument/2006/relationships/hyperlink" Target="https://drive.google.com/drive/u/0/folders/1DWXhXwl1j4L5eKUdO88JdnrMTynHHza5" TargetMode="External"/><Relationship Id="rId6024" Type="http://schemas.openxmlformats.org/officeDocument/2006/relationships/hyperlink" Target="https://www4.des.state.nh.us/DESOneStop/PRSDetail.aspx?ID=0038739&amp;Type=PRS" TargetMode="External"/><Relationship Id="rId6231" Type="http://schemas.openxmlformats.org/officeDocument/2006/relationships/hyperlink" Target="https://www4.des.state.nh.us/IISProxy/IISProxy.dll?ContentId=4861985" TargetMode="External"/><Relationship Id="rId2" Type="http://schemas.openxmlformats.org/officeDocument/2006/relationships/hyperlink" Target="https://apps.dnrec.delaware.gov/dochandler/handler.ashx?docid=6744d73fd212a86f0koj143e20010000" TargetMode="External"/><Relationship Id="rId539" Type="http://schemas.openxmlformats.org/officeDocument/2006/relationships/hyperlink" Target="https://drive.google.com/file/d/1JhhV5mZ6zw_VMwGJ3SWPF1_cUHAeanAg/view?usp=sharing" TargetMode="External"/><Relationship Id="rId746" Type="http://schemas.openxmlformats.org/officeDocument/2006/relationships/hyperlink" Target="https://docs.google.com/spreadsheets/d/1hRu_fnwKe4j_dNU5cczPJSTcPUe8qTtJ/edit?usp=sharing&amp;ouid=107676736406888330935&amp;rtpof=true&amp;sd=true" TargetMode="External"/><Relationship Id="rId1169" Type="http://schemas.openxmlformats.org/officeDocument/2006/relationships/hyperlink" Target="https://drive.google.com/drive/u/0/folders/1vOPgHcCHVQNaXEOocvPTzyPsuJIJtSf9" TargetMode="External"/><Relationship Id="rId1376" Type="http://schemas.openxmlformats.org/officeDocument/2006/relationships/hyperlink" Target="https://www.michigan.gov/pfasresponse/0,9038,7-365-86511_82704-487728--,00.html" TargetMode="External"/><Relationship Id="rId1583" Type="http://schemas.openxmlformats.org/officeDocument/2006/relationships/hyperlink" Target="https://webapp.pca.state.mn.us/wimn/site/1444" TargetMode="External"/><Relationship Id="rId2427" Type="http://schemas.openxmlformats.org/officeDocument/2006/relationships/hyperlink" Target="https://www4.des.state.nh.us/DESOneStop/PRSDetail.aspx?ID=0034995&amp;Type=PRS" TargetMode="External"/><Relationship Id="rId2981" Type="http://schemas.openxmlformats.org/officeDocument/2006/relationships/hyperlink" Target="https://drive.google.com/drive/u/0/folders/1JHapkdyZrRziZCfTAWAX-nxDpQ_WEWlp" TargetMode="External"/><Relationship Id="rId3825" Type="http://schemas.openxmlformats.org/officeDocument/2006/relationships/hyperlink" Target="https://drive.google.com/drive/u/0/folders/17wIaRhJ9UINpEf88PIsSgoqEQn5dr5J0" TargetMode="External"/><Relationship Id="rId5040" Type="http://schemas.openxmlformats.org/officeDocument/2006/relationships/hyperlink" Target="https://www.ocwd.com/news-events/newsletter/2020/september-2020/epa-designates-north-basin-a-superfund-site/" TargetMode="External"/><Relationship Id="rId953" Type="http://schemas.openxmlformats.org/officeDocument/2006/relationships/hyperlink" Target="https://denix.osd.mil/army-pfas/army-pfas-data/drinking-water-data/army-national-guard-bureau-data-26-april-2019/" TargetMode="External"/><Relationship Id="rId1029" Type="http://schemas.openxmlformats.org/officeDocument/2006/relationships/hyperlink" Target="https://drive.google.com/drive/u/0/folders/1DWXhXwl1j4L5eKUdO88JdnrMTynHHza5" TargetMode="External"/><Relationship Id="rId1236" Type="http://schemas.openxmlformats.org/officeDocument/2006/relationships/hyperlink" Target="https://www4.des.state.nh.us/nh-pfas-investigation/wp-content/uploads/tables-pdf.pdf" TargetMode="External"/><Relationship Id="rId1790" Type="http://schemas.openxmlformats.org/officeDocument/2006/relationships/hyperlink" Target="https://drive.google.com/drive/u/0/folders/1lGp9mNF1VW52zcJOUD9x-wZO9oAb_opR" TargetMode="External"/><Relationship Id="rId2634" Type="http://schemas.openxmlformats.org/officeDocument/2006/relationships/hyperlink" Target="https://home.army.mil/drum/application/files/8615/5535/5022/2018_Fort_Drum_AWQR.pdf" TargetMode="External"/><Relationship Id="rId2841" Type="http://schemas.openxmlformats.org/officeDocument/2006/relationships/hyperlink" Target="https://www4.des.state.nh.us/IISProxy/IISProxy.dll?ContentId=4822558" TargetMode="External"/><Relationship Id="rId5997" Type="http://schemas.openxmlformats.org/officeDocument/2006/relationships/hyperlink" Target="https://drive.google.com/drive/u/0/folders/1LpxTlKqi7W0TyhphKUsU2SufsFXHckZC" TargetMode="External"/><Relationship Id="rId82" Type="http://schemas.openxmlformats.org/officeDocument/2006/relationships/hyperlink" Target="https://drive.google.com/drive/u/0/folders/1DWXhXwl1j4L5eKUdO88JdnrMTynHHza5" TargetMode="External"/><Relationship Id="rId606" Type="http://schemas.openxmlformats.org/officeDocument/2006/relationships/hyperlink" Target="https://www.pca.state.mn.us/waste/pfas-landfills" TargetMode="External"/><Relationship Id="rId813" Type="http://schemas.openxmlformats.org/officeDocument/2006/relationships/hyperlink" Target="https://drive.google.com/drive/u/0/folders/1d-srAEriVmn4FjmtHeAZ6ASFxhDrm4Ic" TargetMode="External"/><Relationship Id="rId1443" Type="http://schemas.openxmlformats.org/officeDocument/2006/relationships/hyperlink" Target="https://drive.google.com/drive/u/0/folders/1qi3RM_KnePT6lMj78ZzYtZPzibqWU2j9" TargetMode="External"/><Relationship Id="rId1650" Type="http://schemas.openxmlformats.org/officeDocument/2006/relationships/hyperlink" Target="https://drive.google.com/drive/u/1/folders/1NDSF5O2zivixjKUEYTRtJ_keJVbx9VmC" TargetMode="External"/><Relationship Id="rId2701" Type="http://schemas.openxmlformats.org/officeDocument/2006/relationships/hyperlink" Target="https://nhdes.maps.arcgis.com/apps/View/index.html?appid=66770bef141c43a98a445c54a17720e2&amp;extent=-73.5743,42.5413,-69.6852,45.4509" TargetMode="External"/><Relationship Id="rId4599" Type="http://schemas.openxmlformats.org/officeDocument/2006/relationships/hyperlink" Target="https://drive.google.com/drive/u/0/folders/1DZVTtHrtffhNzVd3s8hAy8pcQfLzMzIV" TargetMode="External"/><Relationship Id="rId5857" Type="http://schemas.openxmlformats.org/officeDocument/2006/relationships/hyperlink" Target="https://drive.google.com/file/d/1tCcynjyVbxACqzjjHhuhY7KSeAKZ1V7r/view?usp=sharing" TargetMode="External"/><Relationship Id="rId6908" Type="http://schemas.openxmlformats.org/officeDocument/2006/relationships/hyperlink" Target="https://nhdes.maps.arcgis.com/apps/View/index.html?appid=66770bef141c43a98a445c54a17720e2&amp;extent=-73.5743,42.5413,-69.6852,45.4509" TargetMode="External"/><Relationship Id="rId130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510" Type="http://schemas.openxmlformats.org/officeDocument/2006/relationships/hyperlink" Target="https://nhdes.maps.arcgis.com/apps/View/index.html?appid=66770bef141c43a98a445c54a17720e2&amp;extent=-73.5743,42.5413,-69.6852,45.4509" TargetMode="External"/><Relationship Id="rId4459" Type="http://schemas.openxmlformats.org/officeDocument/2006/relationships/hyperlink" Target="https://drive.google.com/file/d/1tCcynjyVbxACqzjjHhuhY7KSeAKZ1V7r/view?usp=sharing" TargetMode="External"/><Relationship Id="rId4666" Type="http://schemas.openxmlformats.org/officeDocument/2006/relationships/hyperlink" Target="https://drive.google.com/drive/u/1/folders/1jWWeb1kw1p1KAzj5xldJ6jTVHhfAhob9" TargetMode="External"/><Relationship Id="rId4873" Type="http://schemas.openxmlformats.org/officeDocument/2006/relationships/hyperlink" Target="https://www4.des.state.nh.us/DESOneStop/PRSDetail.aspx?ID=0008502&amp;Type=PRS" TargetMode="External"/><Relationship Id="rId5717" Type="http://schemas.openxmlformats.org/officeDocument/2006/relationships/hyperlink" Target="https://www.glwater.org/wp-content/uploads/2020/02/PFAS-Minimization-Program-Summary.pdf" TargetMode="External"/><Relationship Id="rId5924" Type="http://schemas.openxmlformats.org/officeDocument/2006/relationships/hyperlink" Target="https://drive.google.com/file/d/15qgnYezG_l4pAcbyJHBjIa0v0BLYiy8s/view?usp=sharing" TargetMode="External"/><Relationship Id="rId3268" Type="http://schemas.openxmlformats.org/officeDocument/2006/relationships/hyperlink" Target="https://drive.google.com/drive/u/0/folders/1RsSKYaEE8jqAw7pH05tDHRflkjUL3t5H" TargetMode="External"/><Relationship Id="rId3475" Type="http://schemas.openxmlformats.org/officeDocument/2006/relationships/hyperlink" Target="https://drive.google.com/drive/u/1/folders/1fdnPvEwMee0suQ4rqkndVAEfhxrAC72i" TargetMode="External"/><Relationship Id="rId3682" Type="http://schemas.openxmlformats.org/officeDocument/2006/relationships/hyperlink" Target="https://www.michigan.gov/pfasresponse/0,9038,7-365-86511_95600_95631-508870--,00.html" TargetMode="External"/><Relationship Id="rId4319" Type="http://schemas.openxmlformats.org/officeDocument/2006/relationships/hyperlink" Target="https://www.pca.state.mn.us/waste/pfas-landfills" TargetMode="External"/><Relationship Id="rId4526" Type="http://schemas.openxmlformats.org/officeDocument/2006/relationships/hyperlink" Target="https://drive.google.com/drive/u/1/folders/1Pms7FL2HqHNWHQ0nmFgIEcktFHXjhbny" TargetMode="External"/><Relationship Id="rId4733" Type="http://schemas.openxmlformats.org/officeDocument/2006/relationships/hyperlink" Target="https://drive.google.com/drive/u/0/folders/1sltlDu105VOjR5fdgjrT1B-wnQHSJq48" TargetMode="External"/><Relationship Id="rId4940" Type="http://schemas.openxmlformats.org/officeDocument/2006/relationships/hyperlink" Target="https://www.akaction.org/wp-content/uploads/Report-Threats-to-Drinking-Water-and-Public-Health-in-Alaska-FINAL-web-version-9-24-19.pdf" TargetMode="External"/><Relationship Id="rId189" Type="http://schemas.openxmlformats.org/officeDocument/2006/relationships/hyperlink" Target="https://drive.google.com/drive/u/0/folders/1RVmIMJfTXdFslkTf6483GdlSYoYxZN_a" TargetMode="External"/><Relationship Id="rId396" Type="http://schemas.openxmlformats.org/officeDocument/2006/relationships/hyperlink" Target="https://drive.google.com/drive/u/0/folders/1RsSKYaEE8jqAw7pH05tDHRflkjUL3t5H" TargetMode="External"/><Relationship Id="rId2077" Type="http://schemas.openxmlformats.org/officeDocument/2006/relationships/hyperlink" Target="https://www4.des.state.nh.us/nh-pfas-investigation/wp-content/uploads/tables-pdf.pdf" TargetMode="External"/><Relationship Id="rId2284" Type="http://schemas.openxmlformats.org/officeDocument/2006/relationships/hyperlink" Target="https://geotracker.waterboards.ca.gov/map/pfas_map" TargetMode="External"/><Relationship Id="rId2491" Type="http://schemas.openxmlformats.org/officeDocument/2006/relationships/hyperlink" Target="https://www4.des.state.nh.us/IISProxy/IISProxy.dll?ContentId=4826253" TargetMode="External"/><Relationship Id="rId3128" Type="http://schemas.openxmlformats.org/officeDocument/2006/relationships/hyperlink" Target="https://www.waterboards.ca.gov/pfas/" TargetMode="External"/><Relationship Id="rId3335" Type="http://schemas.openxmlformats.org/officeDocument/2006/relationships/hyperlink" Target="https://denix.osd.mil/army-pfas/army-pfas-data/drinking-water-data/army-national-guard-bureau-data-26-april-2019/" TargetMode="External"/><Relationship Id="rId3542" Type="http://schemas.openxmlformats.org/officeDocument/2006/relationships/hyperlink" Target="https://nhdes.maps.arcgis.com/apps/View/index.html?appid=66770bef141c43a98a445c54a17720e2&amp;extent=-73.5743,42.5413,-69.6852,45.4509" TargetMode="External"/><Relationship Id="rId6698" Type="http://schemas.openxmlformats.org/officeDocument/2006/relationships/hyperlink" Target="https://dec.vermont.gov/sites/dec/files/documents/PFAS%20Sampling%20Report%207.10.18%20FINAL.pdf" TargetMode="External"/><Relationship Id="rId256" Type="http://schemas.openxmlformats.org/officeDocument/2006/relationships/hyperlink" Target="https://docs.google.com/spreadsheets/d/1hRu_fnwKe4j_dNU5cczPJSTcPUe8qTtJ/edit?usp=sharing&amp;ouid=107676736406888330935&amp;rtpof=true&amp;sd=true" TargetMode="External"/><Relationship Id="rId463" Type="http://schemas.openxmlformats.org/officeDocument/2006/relationships/hyperlink" Target="https://drive.google.com/drive/u/0/folders/1RsSKYaEE8jqAw7pH05tDHRflkjUL3t5H" TargetMode="External"/><Relationship Id="rId670" Type="http://schemas.openxmlformats.org/officeDocument/2006/relationships/hyperlink" Target="https://cumulis.epa.gov/supercpad/cursites/csitinfo.cfm?id=0101493" TargetMode="External"/><Relationship Id="rId1093" Type="http://schemas.openxmlformats.org/officeDocument/2006/relationships/hyperlink" Target="https://cdn3.ewg.org/sites/default/files/u352/EWG_PFASTable-Army_C01.pdf" TargetMode="External"/><Relationship Id="rId2144" Type="http://schemas.openxmlformats.org/officeDocument/2006/relationships/hyperlink" Target="https://drive.google.com/drive/u/0/folders/1RsSKYaEE8jqAw7pH05tDHRflkjUL3t5H" TargetMode="External"/><Relationship Id="rId2351" Type="http://schemas.openxmlformats.org/officeDocument/2006/relationships/hyperlink" Target="https://nhdes.maps.arcgis.com/apps/View/index.html?appid=66770bef141c43a98a445c54a17720e2&amp;extent=-73.5743,42.5413,-69.6852,45.4509" TargetMode="External"/><Relationship Id="rId3402" Type="http://schemas.openxmlformats.org/officeDocument/2006/relationships/hyperlink" Target="https://drive.google.com/drive/u/0/folders/1DWXhXwl1j4L5eKUdO88JdnrMTynHHza5" TargetMode="External"/><Relationship Id="rId4800" Type="http://schemas.openxmlformats.org/officeDocument/2006/relationships/hyperlink" Target="https://www4.des.state.nh.us/nh-pfas-investigation/wp-content/uploads/tables-pdf.pdf" TargetMode="External"/><Relationship Id="rId6558" Type="http://schemas.openxmlformats.org/officeDocument/2006/relationships/hyperlink" Target="https://geotracker.waterboards.ca.gov/map/pfas_map" TargetMode="External"/><Relationship Id="rId116" Type="http://schemas.openxmlformats.org/officeDocument/2006/relationships/hyperlink" Target="https://drive.google.com/drive/folders/1VgdMu6_x_kxf36q2eAIhAEnCpniomQ1Y?usp=sharing" TargetMode="External"/><Relationship Id="rId323" Type="http://schemas.openxmlformats.org/officeDocument/2006/relationships/hyperlink" Target="https://drive.google.com/drive/u/0/folders/1RsSKYaEE8jqAw7pH05tDHRflkjUL3t5H" TargetMode="External"/><Relationship Id="rId530" Type="http://schemas.openxmlformats.org/officeDocument/2006/relationships/hyperlink" Target="https://www.maine.gov/dep/spills/topics/pfas/PFAS-current-results-06022020.pdf" TargetMode="External"/><Relationship Id="rId1160" Type="http://schemas.openxmlformats.org/officeDocument/2006/relationships/hyperlink" Target="https://drive.google.com/drive/u/0/folders/1I-UWFkVVm59hv-af1rDCXFtIuS70hXy-" TargetMode="External"/><Relationship Id="rId2004" Type="http://schemas.openxmlformats.org/officeDocument/2006/relationships/hyperlink" Target="https://denr.sd.gov/des/gw/Superfund/Superfund_Sites.aspx" TargetMode="External"/><Relationship Id="rId2211" Type="http://schemas.openxmlformats.org/officeDocument/2006/relationships/hyperlink" Target="https://drive.google.com/file/d/1KnLfTZXsHRVeV2dGqfPHq4_rODEjPxWS/view?usp=sharing" TargetMode="External"/><Relationship Id="rId5367" Type="http://schemas.openxmlformats.org/officeDocument/2006/relationships/hyperlink" Target="https://drive.google.com/drive/u/0/folders/1RsSKYaEE8jqAw7pH05tDHRflkjUL3t5H" TargetMode="External"/><Relationship Id="rId6765" Type="http://schemas.openxmlformats.org/officeDocument/2006/relationships/hyperlink" Target="https://drive.google.com/drive/u/0/folders/1RsSKYaEE8jqAw7pH05tDHRflkjUL3t5H" TargetMode="External"/><Relationship Id="rId6972" Type="http://schemas.openxmlformats.org/officeDocument/2006/relationships/hyperlink" Target="https://dnr.wi.gov/botw/GetActivityDetail.do?dsn=560101&amp;siteId=982500&amp;crumb=1" TargetMode="External"/><Relationship Id="rId4176" Type="http://schemas.openxmlformats.org/officeDocument/2006/relationships/hyperlink" Target="http://www.azdeq.gov/superfund/YumaMarineCorpsAirStation?page=0%2C1" TargetMode="External"/><Relationship Id="rId5574" Type="http://schemas.openxmlformats.org/officeDocument/2006/relationships/hyperlink" Target="https://geotracker.waterboards.ca.gov/profile_report?global_id=L10007011530" TargetMode="External"/><Relationship Id="rId5781" Type="http://schemas.openxmlformats.org/officeDocument/2006/relationships/hyperlink" Target="https://www4.des.state.nh.us/IISProxy/IISProxy.dll?ContentId=4821676" TargetMode="External"/><Relationship Id="rId6418" Type="http://schemas.openxmlformats.org/officeDocument/2006/relationships/hyperlink" Target="https://www4.des.state.nh.us/DESOneStop/PRSDetail.aspx?ID=0022887&amp;Type=PRS" TargetMode="External"/><Relationship Id="rId6625" Type="http://schemas.openxmlformats.org/officeDocument/2006/relationships/hyperlink" Target="https://floridadep.gov/waste/waste-cleanup/content/fire-training-facility-preliminary-site-assessments" TargetMode="External"/><Relationship Id="rId6832" Type="http://schemas.openxmlformats.org/officeDocument/2006/relationships/hyperlink" Target="https://drive.google.com/drive/u/0/folders/1mRbPOFyR76CubRaXpcQevynZzZuGaDfy" TargetMode="External"/><Relationship Id="rId1020" Type="http://schemas.openxmlformats.org/officeDocument/2006/relationships/hyperlink" Target="https://drive.google.com/drive/u/0/folders/1DWXhXwl1j4L5eKUdO88JdnrMTynHHza5" TargetMode="External"/><Relationship Id="rId1977" Type="http://schemas.openxmlformats.org/officeDocument/2006/relationships/hyperlink" Target="https://geotracker.waterboards.ca.gov/map/pfas_map" TargetMode="External"/><Relationship Id="rId4383" Type="http://schemas.openxmlformats.org/officeDocument/2006/relationships/hyperlink" Target="https://www.michigan.gov/pfasresponse/0,9038,7-365-86511_82704-485521--,00.html" TargetMode="External"/><Relationship Id="rId4590" Type="http://schemas.openxmlformats.org/officeDocument/2006/relationships/hyperlink" Target="https://drive.google.com/drive/u/0/folders/1he9M5qlpZkh05IP4n3dG2LJsNBYVM32u" TargetMode="External"/><Relationship Id="rId5227" Type="http://schemas.openxmlformats.org/officeDocument/2006/relationships/hyperlink" Target="https://drive.google.com/file/d/17iILGUf1hlLEeUxsVXBW-EgVhvxCqI3Y/view?usp=sharing" TargetMode="External"/><Relationship Id="rId5434" Type="http://schemas.openxmlformats.org/officeDocument/2006/relationships/hyperlink" Target="https://drive.google.com/drive/u/0/folders/17XGSLWMDvv_5hf62g7rNT3z1KYyEqlIt" TargetMode="External"/><Relationship Id="rId5641" Type="http://schemas.openxmlformats.org/officeDocument/2006/relationships/hyperlink" Target="https://drive.google.com/drive/u/1/folders/15FXGE8GqqAJfVb5R51jG8v_wCU1BvdH0" TargetMode="External"/><Relationship Id="rId1837" Type="http://schemas.openxmlformats.org/officeDocument/2006/relationships/hyperlink" Target="https://nhdes.maps.arcgis.com/apps/View/index.html?appid=66770bef141c43a98a445c54a17720e2&amp;extent=-73.5743,42.5413,-69.6852,45.4509" TargetMode="External"/><Relationship Id="rId3192" Type="http://schemas.openxmlformats.org/officeDocument/2006/relationships/hyperlink" Target="https://drive.google.com/file/d/1WeK5nNImqxsqHzhG40P-HlOrcbjejIfs/view?usp=sharing" TargetMode="External"/><Relationship Id="rId4036" Type="http://schemas.openxmlformats.org/officeDocument/2006/relationships/hyperlink" Target="https://www4.des.state.nh.us/nh-pfas-investigation/" TargetMode="External"/><Relationship Id="rId4243" Type="http://schemas.openxmlformats.org/officeDocument/2006/relationships/hyperlink" Target="https://www.maine.gov/dep/spills/topics/pfas/index.html" TargetMode="External"/><Relationship Id="rId4450" Type="http://schemas.openxmlformats.org/officeDocument/2006/relationships/hyperlink" Target="https://geotracker.waterboards.ca.gov/map/pfas_map" TargetMode="External"/><Relationship Id="rId5501" Type="http://schemas.openxmlformats.org/officeDocument/2006/relationships/hyperlink" Target="https://dec.vermont.gov/sites/dec/files/documents/PFAS%20Sampling%20Report%207.10.18%20FINAL.pdf" TargetMode="External"/><Relationship Id="rId3052" Type="http://schemas.openxmlformats.org/officeDocument/2006/relationships/hyperlink" Target="http://dot.alaska.gov/airportwater/gustavus/" TargetMode="External"/><Relationship Id="rId4103" Type="http://schemas.openxmlformats.org/officeDocument/2006/relationships/hyperlink" Target="https://geotracker.waterboards.ca.gov/map/pfas_map" TargetMode="External"/><Relationship Id="rId4310" Type="http://schemas.openxmlformats.org/officeDocument/2006/relationships/hyperlink" Target="https://www.des.nh.gov/organization/commissioner/documents/pfoa-statewide-status-20170110.pdf" TargetMode="External"/><Relationship Id="rId180" Type="http://schemas.openxmlformats.org/officeDocument/2006/relationships/hyperlink" Target="https://drive.google.com/drive/u/0/folders/1RsSKYaEE8jqAw7pH05tDHRflkjUL3t5H" TargetMode="External"/><Relationship Id="rId1904" Type="http://schemas.openxmlformats.org/officeDocument/2006/relationships/hyperlink" Target="https://portal.ct.gov/-/media/Departments-and-Agencies/DPH/dph/environmental_health/private_wells/PW_Conference_Presentations/2019PWConference/3PrivateWellConfPFASpresentationFINALforDist20190423.pdf?la=en" TargetMode="External"/><Relationship Id="rId6068" Type="http://schemas.openxmlformats.org/officeDocument/2006/relationships/hyperlink" Target="https://nhdes.maps.arcgis.com/apps/View/index.html?appid=66770bef141c43a98a445c54a17720e2&amp;extent=-73.5743,42.5413,-69.6852,45.4509" TargetMode="External"/><Relationship Id="rId6275" Type="http://schemas.openxmlformats.org/officeDocument/2006/relationships/hyperlink" Target="https://drive.google.com/drive/u/1/folders/1AduhAglfPMLyAmFthPX7TO5shVIOgCxI" TargetMode="External"/><Relationship Id="rId6482" Type="http://schemas.openxmlformats.org/officeDocument/2006/relationships/hyperlink" Target="https://bondaccountability.resources.ca.gov/Project.aspx?ProjectPK=22470&amp;PropositionPK=48" TargetMode="External"/><Relationship Id="rId3869" Type="http://schemas.openxmlformats.org/officeDocument/2006/relationships/hyperlink" Target="https://www.michigan.gov/pfasresponse/0,9038,7-365-86511_95645-499528--,00.html" TargetMode="External"/><Relationship Id="rId5084" Type="http://schemas.openxmlformats.org/officeDocument/2006/relationships/hyperlink" Target="https://www.maine.gov/dep/spills/topics/pfas/" TargetMode="External"/><Relationship Id="rId5291" Type="http://schemas.openxmlformats.org/officeDocument/2006/relationships/hyperlink" Target="https://www4.des.state.nh.us/IISProxy/IISProxy.dll?ContentId=4851944" TargetMode="External"/><Relationship Id="rId6135" Type="http://schemas.openxmlformats.org/officeDocument/2006/relationships/hyperlink" Target="https://nhdes.maps.arcgis.com/apps/View/index.html?appid=66770bef141c43a98a445c54a17720e2&amp;extent=-73.5743,42.5413,-69.6852,45.4509" TargetMode="External"/><Relationship Id="rId6342" Type="http://schemas.openxmlformats.org/officeDocument/2006/relationships/hyperlink" Target="https://dnr.wi.gov/botw/SetUpBasicSearchForm.do" TargetMode="External"/><Relationship Id="rId997" Type="http://schemas.openxmlformats.org/officeDocument/2006/relationships/hyperlink" Target="https://drive.google.com/file/d/1OM0nIJCOhlPT97PkvM4aBXkVlunsR2Xi/view?usp=sharing" TargetMode="External"/><Relationship Id="rId2678" Type="http://schemas.openxmlformats.org/officeDocument/2006/relationships/hyperlink" Target="https://drive.google.com/drive/u/1/folders/1rmZE4iibfB7C5oa7QzmCzWSJ4oWUfgJv" TargetMode="External"/><Relationship Id="rId2885" Type="http://schemas.openxmlformats.org/officeDocument/2006/relationships/hyperlink" Target="https://drive.google.com/drive/u/1/folders/1gzW7FcQQelMoZUZ8VhdxW1RrTOgXt8vS" TargetMode="External"/><Relationship Id="rId3729" Type="http://schemas.openxmlformats.org/officeDocument/2006/relationships/hyperlink" Target="https://geotracker.waterboards.ca.gov/profile_report?global_id=L10006120966" TargetMode="External"/><Relationship Id="rId3936" Type="http://schemas.openxmlformats.org/officeDocument/2006/relationships/hyperlink" Target="https://drive.google.com/drive/u/0/folders/1JHapkdyZrRziZCfTAWAX-nxDpQ_WEWlp" TargetMode="External"/><Relationship Id="rId5151" Type="http://schemas.openxmlformats.org/officeDocument/2006/relationships/hyperlink" Target="https://drive.google.com/file/d/1tCcynjyVbxACqzjjHhuhY7KSeAKZ1V7r/view?usp=sharing" TargetMode="External"/><Relationship Id="rId857" Type="http://schemas.openxmlformats.org/officeDocument/2006/relationships/hyperlink" Target="https://www.health.state.mn.us/communities/environment/hazardous/docs/pfas/pfosdetectbrainerd.pdf" TargetMode="External"/><Relationship Id="rId1487" Type="http://schemas.openxmlformats.org/officeDocument/2006/relationships/hyperlink" Target="https://www.michigan.gov/pfasresponse/" TargetMode="External"/><Relationship Id="rId1694" Type="http://schemas.openxmlformats.org/officeDocument/2006/relationships/hyperlink" Target="https://drive.google.com/drive/u/0/folders/1RsSKYaEE8jqAw7pH05tDHRflkjUL3t5H" TargetMode="External"/><Relationship Id="rId2538" Type="http://schemas.openxmlformats.org/officeDocument/2006/relationships/hyperlink" Target="https://nhdes.maps.arcgis.com/apps/View/index.html?appid=66770bef141c43a98a445c54a17720e2&amp;extent=-73.5743,42.5413,-69.6852,45.4509" TargetMode="External"/><Relationship Id="rId2745" Type="http://schemas.openxmlformats.org/officeDocument/2006/relationships/hyperlink" Target="https://nhdes.maps.arcgis.com/apps/View/index.html?appid=66770bef141c43a98a445c54a17720e2&amp;extent=-73.5743,42.5413,-69.6852,45.4509" TargetMode="External"/><Relationship Id="rId2952" Type="http://schemas.openxmlformats.org/officeDocument/2006/relationships/hyperlink" Target="http://afcec.publicadmin-record.us.af.mil/" TargetMode="External"/><Relationship Id="rId6202" Type="http://schemas.openxmlformats.org/officeDocument/2006/relationships/hyperlink" Target="https://static1.squarespace.com/static/54806478e4b0dc44e1698e88/t/5ca63d174e17b678ceb3fa04/1554398523124/MaineDEPMalinowski-MEDairyPFASSite-SLIDES--AEHSConf-16Oct2018.pdf" TargetMode="External"/><Relationship Id="rId717"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924" Type="http://schemas.openxmlformats.org/officeDocument/2006/relationships/hyperlink" Target="https://drive.google.com/drive/u/0/folders/1RsSKYaEE8jqAw7pH05tDHRflkjUL3t5H" TargetMode="External"/><Relationship Id="rId1347" Type="http://schemas.openxmlformats.org/officeDocument/2006/relationships/hyperlink" Target="https://dec.vermont.gov/sites/dec/files/documents/PFAS%20Sampling%20Report%207.10.18%20FINAL.pdf" TargetMode="External"/><Relationship Id="rId1554" Type="http://schemas.openxmlformats.org/officeDocument/2006/relationships/hyperlink" Target="https://geotracker.waterboards.ca.gov/profile_report?global_id=L10005490322&amp;mytab=esidata" TargetMode="External"/><Relationship Id="rId1761" Type="http://schemas.openxmlformats.org/officeDocument/2006/relationships/hyperlink" Target="https://www.pca.state.mn.us/waste/pfas-landfills" TargetMode="External"/><Relationship Id="rId2605" Type="http://schemas.openxmlformats.org/officeDocument/2006/relationships/hyperlink" Target="https://drive.google.com/drive/u/0/folders/1vl-xzDzThYaNgmq_fb0w_DryPNpoTOv7" TargetMode="External"/><Relationship Id="rId2812" Type="http://schemas.openxmlformats.org/officeDocument/2006/relationships/hyperlink" Target="https://drive.google.com/drive/folders/1d38_OedFdTuaKD4t-zes1wt0da5wkdKZ" TargetMode="External"/><Relationship Id="rId5011" Type="http://schemas.openxmlformats.org/officeDocument/2006/relationships/hyperlink" Target="https://webapp.pca.state.mn.us/wimn/site/4605" TargetMode="External"/><Relationship Id="rId5968" Type="http://schemas.openxmlformats.org/officeDocument/2006/relationships/hyperlink" Target="https://drive.google.com/drive/u/0/folders/1tgv65QY3iZADTxtOLiCH47mCcWcVy1tq" TargetMode="External"/><Relationship Id="rId53" Type="http://schemas.openxmlformats.org/officeDocument/2006/relationships/hyperlink" Target="https://drive.google.com/drive/u/0/folders/1RsSKYaEE8jqAw7pH05tDHRflkjUL3t5H" TargetMode="External"/><Relationship Id="rId1207" Type="http://schemas.openxmlformats.org/officeDocument/2006/relationships/hyperlink" Target="https://nhdes.maps.arcgis.com/apps/View/index.html?appid=66770bef141c43a98a445c54a17720e2&amp;extent=-73.5743,42.5413,-69.6852,45.4509" TargetMode="External"/><Relationship Id="rId1414" Type="http://schemas.openxmlformats.org/officeDocument/2006/relationships/hyperlink" Target="https://geotracker.waterboards.ca.gov/map/pfas_map" TargetMode="External"/><Relationship Id="rId1621" Type="http://schemas.openxmlformats.org/officeDocument/2006/relationships/hyperlink" Target="https://denix.osd.mil/army-pfas/army-pfas-data/drinking-water-data/army-national-guard-bureau-data-26-april-2019/" TargetMode="External"/><Relationship Id="rId4777" Type="http://schemas.openxmlformats.org/officeDocument/2006/relationships/hyperlink" Target="https://drive.google.com/drive/u/1/folders/1RsSKYaEE8jqAw7pH05tDHRflkjUL3t5H" TargetMode="External"/><Relationship Id="rId4984" Type="http://schemas.openxmlformats.org/officeDocument/2006/relationships/hyperlink" Target="https://docs.google.com/spreadsheets/d/1hRu_fnwKe4j_dNU5cczPJSTcPUe8qTtJ/edit?usp=sharing&amp;ouid=107676736406888330935&amp;rtpof=true&amp;sd=true" TargetMode="External"/><Relationship Id="rId5828" Type="http://schemas.openxmlformats.org/officeDocument/2006/relationships/hyperlink" Target="https://drive.google.com/drive/folders/1lT9ShsA7ALM55i-W677ImhF04Hskmcgo" TargetMode="External"/><Relationship Id="rId3379" Type="http://schemas.openxmlformats.org/officeDocument/2006/relationships/hyperlink" Target="https://drive.google.com/drive/u/1/folders/1HJI6U11sAh3Oi9BLz8uJM5Uu9-sTQ0j8" TargetMode="External"/><Relationship Id="rId3586" Type="http://schemas.openxmlformats.org/officeDocument/2006/relationships/hyperlink" Target="https://www.jbmdl.jb.mil/PFCs/" TargetMode="External"/><Relationship Id="rId3793" Type="http://schemas.openxmlformats.org/officeDocument/2006/relationships/hyperlink" Target="https://www.pca.state.mn.us/waste/pfas-landfills" TargetMode="External"/><Relationship Id="rId4637" Type="http://schemas.openxmlformats.org/officeDocument/2006/relationships/hyperlink" Target="https://www.cnic.navy.mil/regions/cnrse/installations/nas_pensacola/om/environmental_support/PFCTesting.html" TargetMode="External"/><Relationship Id="rId2188" Type="http://schemas.openxmlformats.org/officeDocument/2006/relationships/hyperlink" Target="https://drive.google.com/drive/u/1/folders/1B1GKEK70wuJTnQTBbpJQJcs4KD3cK5Hu" TargetMode="External"/><Relationship Id="rId2395" Type="http://schemas.openxmlformats.org/officeDocument/2006/relationships/hyperlink" Target="https://partner-mco-archive.s3.amazonaws.com/client_files/1524589484.pdf" TargetMode="External"/><Relationship Id="rId3239" Type="http://schemas.openxmlformats.org/officeDocument/2006/relationships/hyperlink" Target="https://drive.google.com/drive/u/0/folders/1DWXhXwl1j4L5eKUdO88JdnrMTynHHza5" TargetMode="External"/><Relationship Id="rId3446" Type="http://schemas.openxmlformats.org/officeDocument/2006/relationships/hyperlink" Target="https://docs.google.com/spreadsheets/d/1hRu_fnwKe4j_dNU5cczPJSTcPUe8qTtJ/edit?usp=sharing&amp;ouid=107676736406888330935&amp;rtpof=true&amp;sd=true" TargetMode="External"/><Relationship Id="rId4844" Type="http://schemas.openxmlformats.org/officeDocument/2006/relationships/hyperlink" Target="https://www4.des.state.nh.us/DESOneStop/PRSDetail.aspx?ID=0000393&amp;Type=PRS" TargetMode="External"/><Relationship Id="rId367" Type="http://schemas.openxmlformats.org/officeDocument/2006/relationships/hyperlink" Target="https://drive.google.com/drive/u/0/folders/1RsSKYaEE8jqAw7pH05tDHRflkjUL3t5H" TargetMode="External"/><Relationship Id="rId574" Type="http://schemas.openxmlformats.org/officeDocument/2006/relationships/hyperlink" Target="https://www.michigan.gov/pfasresponse/investigations/sites-aoi/calhoun-county/battle-creek-executive-airport" TargetMode="External"/><Relationship Id="rId2048" Type="http://schemas.openxmlformats.org/officeDocument/2006/relationships/hyperlink" Target="https://www.glwater.org/wp-content/uploads/2020/02/PFAS-Minimization-Program-Summary.pdf" TargetMode="External"/><Relationship Id="rId2255" Type="http://schemas.openxmlformats.org/officeDocument/2006/relationships/hyperlink" Target="https://drive.google.com/drive/u/0/folders/1PDyT1HONRXx1hamcGLksPtjSbEn5czKX" TargetMode="External"/><Relationship Id="rId3653" Type="http://schemas.openxmlformats.org/officeDocument/2006/relationships/hyperlink" Target="https://drive.google.com/drive/u/0/folders/1mmm7lcEf12z5lYWg2G87cTNIGXYzOpOf" TargetMode="External"/><Relationship Id="rId3860" Type="http://schemas.openxmlformats.org/officeDocument/2006/relationships/hyperlink" Target="https://geotracker.waterboards.ca.gov/map/pfas_map" TargetMode="External"/><Relationship Id="rId4704" Type="http://schemas.openxmlformats.org/officeDocument/2006/relationships/hyperlink" Target="http://www.arcgis.com/home/webmap/viewer.html?webmap=9c4319a1e84d4746a962786a1c275b14&amp;extent=-92.2744,31.4623,-80.2993,39.7713" TargetMode="External"/><Relationship Id="rId4911" Type="http://schemas.openxmlformats.org/officeDocument/2006/relationships/hyperlink" Target="https://geotracker.waterboards.ca.gov/map/pfas_map" TargetMode="External"/><Relationship Id="rId227" Type="http://schemas.openxmlformats.org/officeDocument/2006/relationships/hyperlink" Target="https://drive.google.com/file/d/1sx2Wg2-QhadNHSDPxEXFs_oOnbvaz46H/view?usp=sharing" TargetMode="External"/><Relationship Id="rId781" Type="http://schemas.openxmlformats.org/officeDocument/2006/relationships/hyperlink" Target="https://drive.google.com/drive/u/0/folders/17vc5JX3Gvo92Bih-kg-GABnBbExIJhXg" TargetMode="External"/><Relationship Id="rId2462" Type="http://schemas.openxmlformats.org/officeDocument/2006/relationships/hyperlink" Target="https://drive.google.com/drive/u/0/folders/1KIfFu9FVjBCejiR9rlxS9A4oFHnLEoau" TargetMode="External"/><Relationship Id="rId3306" Type="http://schemas.openxmlformats.org/officeDocument/2006/relationships/hyperlink" Target="https://geotracker.waterboards.ca.gov/map/pfas_map" TargetMode="External"/><Relationship Id="rId3513" Type="http://schemas.openxmlformats.org/officeDocument/2006/relationships/hyperlink" Target="https://dnr.wi.gov/topic/contaminants/marinette.html" TargetMode="External"/><Relationship Id="rId3720" Type="http://schemas.openxmlformats.org/officeDocument/2006/relationships/hyperlink" Target="https://www.des.nh.gov/organization/commissioner/documents/pfoa-statewide-status-20170110.pdf" TargetMode="External"/><Relationship Id="rId6669" Type="http://schemas.openxmlformats.org/officeDocument/2006/relationships/hyperlink" Target="https://drive.google.com/drive/u/0/folders/1JHapkdyZrRziZCfTAWAX-nxDpQ_WEWlp" TargetMode="External"/><Relationship Id="rId6876" Type="http://schemas.openxmlformats.org/officeDocument/2006/relationships/hyperlink" Target="https://drive.google.com/drive/u/0/folders/1SZk7lfdBO0AE8xx-kyZPs0ppBvIdFAew" TargetMode="External"/><Relationship Id="rId434" Type="http://schemas.openxmlformats.org/officeDocument/2006/relationships/hyperlink" Target="https://dnr.wi.gov/botw/GetActivityDetail.do?dsn=564043&amp;siteId=28154000&amp;crumb=1" TargetMode="External"/><Relationship Id="rId641" Type="http://schemas.openxmlformats.org/officeDocument/2006/relationships/hyperlink" Target="https://geotracker.waterboards.ca.gov/profile_report?cmd=mwreport&amp;global_id=L10007828563&amp;con_num=7846444189" TargetMode="External"/><Relationship Id="rId1064" Type="http://schemas.openxmlformats.org/officeDocument/2006/relationships/hyperlink" Target="https://drive.google.com/drive/u/0/folders/17vc5JX3Gvo92Bih-kg-GABnBbExIJhXg" TargetMode="External"/><Relationship Id="rId1271" Type="http://schemas.openxmlformats.org/officeDocument/2006/relationships/hyperlink" Target="https://www4.des.state.nh.us/nh-pfas-investigation/wp-content/uploads/tables-pdf.pdf" TargetMode="External"/><Relationship Id="rId2115" Type="http://schemas.openxmlformats.org/officeDocument/2006/relationships/hyperlink" Target="https://www.waterboards.ca.gov/pfas/" TargetMode="External"/><Relationship Id="rId2322" Type="http://schemas.openxmlformats.org/officeDocument/2006/relationships/hyperlink" Target="https://drive.google.com/drive/u/0/folders/1RsSKYaEE8jqAw7pH05tDHRflkjUL3t5H" TargetMode="External"/><Relationship Id="rId5478" Type="http://schemas.openxmlformats.org/officeDocument/2006/relationships/hyperlink" Target="https://drive.google.com/drive/u/0/folders/18g0iFBaNrEo9hSp6IeCWYXI6CtY9VO49" TargetMode="External"/><Relationship Id="rId5685" Type="http://schemas.openxmlformats.org/officeDocument/2006/relationships/hyperlink" Target="https://www.pca.state.mn.us/waste/pfas-landfills" TargetMode="External"/><Relationship Id="rId5892" Type="http://schemas.openxmlformats.org/officeDocument/2006/relationships/hyperlink" Target="https://drive.google.com/file/d/17HZPDJeCuTsifh5vNaANFCioG55RGUGK/view?usp=sharing" TargetMode="External"/><Relationship Id="rId6529" Type="http://schemas.openxmlformats.org/officeDocument/2006/relationships/hyperlink" Target="https://cswab.org/toxic-compound-highest-in-groundwater-at-fort-mccoy/" TargetMode="External"/><Relationship Id="rId6736" Type="http://schemas.openxmlformats.org/officeDocument/2006/relationships/hyperlink" Target="https://www.pca.state.mn.us/waste/pfas-landfills" TargetMode="External"/><Relationship Id="rId6943" Type="http://schemas.openxmlformats.org/officeDocument/2006/relationships/hyperlink" Target="https://drive.google.com/file/d/1tCcynjyVbxACqzjjHhuhY7KSeAKZ1V7r/view?usp=sharing" TargetMode="External"/><Relationship Id="rId501" Type="http://schemas.openxmlformats.org/officeDocument/2006/relationships/hyperlink" Target="https://drive.google.com/drive/u/1/folders/1bA0fTxac0RU2njTEx5JIcAWqZpYygC9D" TargetMode="External"/><Relationship Id="rId1131" Type="http://schemas.openxmlformats.org/officeDocument/2006/relationships/hyperlink" Target="https://cdn3.ewg.org/sites/default/files/u352/EWG_PFASTable-Army_C01.pdf" TargetMode="External"/><Relationship Id="rId4287" Type="http://schemas.openxmlformats.org/officeDocument/2006/relationships/hyperlink" Target="https://www.navfac.navy.mil/products_and_services/ev/products_and_services/env_restoration/installation_map/navfac_atlantic/midlant/cherry_point/mcolf_atlantic_pfas.html" TargetMode="External"/><Relationship Id="rId4494" Type="http://schemas.openxmlformats.org/officeDocument/2006/relationships/hyperlink" Target="https://www.maine.gov/dep/spills/topics/pfas/PFAS-current-results-06022020.pdf" TargetMode="External"/><Relationship Id="rId5338" Type="http://schemas.openxmlformats.org/officeDocument/2006/relationships/hyperlink" Target="https://drive.google.com/drive/u/0/folders/1RsSKYaEE8jqAw7pH05tDHRflkjUL3t5H" TargetMode="External"/><Relationship Id="rId5545" Type="http://schemas.openxmlformats.org/officeDocument/2006/relationships/hyperlink" Target="https://drive.google.com/file/d/10KM0bMNBh0zwke9QJevqHgXuqNG4FgHe/view?usp=sharing" TargetMode="External"/><Relationship Id="rId5752" Type="http://schemas.openxmlformats.org/officeDocument/2006/relationships/hyperlink" Target="https://www.maine.gov/dep/spills/topics/pfas/PFAS-current-results-06022020.pdf" TargetMode="External"/><Relationship Id="rId6803" Type="http://schemas.openxmlformats.org/officeDocument/2006/relationships/hyperlink" Target="https://www4.des.state.nh.us/DESOneStop/PRSDetail.aspx?ID=0015205&amp;Type=PRS" TargetMode="External"/><Relationship Id="rId3096" Type="http://schemas.openxmlformats.org/officeDocument/2006/relationships/hyperlink" Target="https://www.dec.ny.gov/data/der/factsheet/152249riwpeng.pdf" TargetMode="External"/><Relationship Id="rId4147" Type="http://schemas.openxmlformats.org/officeDocument/2006/relationships/hyperlink" Target="https://webapp.pca.state.mn.us/wimn/site/197055" TargetMode="External"/><Relationship Id="rId4354" Type="http://schemas.openxmlformats.org/officeDocument/2006/relationships/hyperlink" Target="https://www4.des.state.nh.us/nh-pfas-investigation/wp-content/uploads/tables-pdf.pdf" TargetMode="External"/><Relationship Id="rId4561" Type="http://schemas.openxmlformats.org/officeDocument/2006/relationships/hyperlink" Target="https://www.cnic.navy.mil/content/dam/cnic/cnrma/pdfs/Environmental/Drinking_Water_and_Testing_Information/Installation_Scheduling_and_Results/Oceana/Fentress/Final%20NALF_Fentress_Basewide_PFAS_SI_Report.pdf" TargetMode="External"/><Relationship Id="rId5405" Type="http://schemas.openxmlformats.org/officeDocument/2006/relationships/hyperlink" Target="https://drive.google.com/drive/u/0/folders/1DWXhXwl1j4L5eKUdO88JdnrMTynHHza5" TargetMode="External"/><Relationship Id="rId5612" Type="http://schemas.openxmlformats.org/officeDocument/2006/relationships/hyperlink" Target="https://floridadep.gov/waste/waste-cleanup/content/waste-site-cleanup-state-funded-pfas-sampling-efforts" TargetMode="External"/><Relationship Id="rId1948" Type="http://schemas.openxmlformats.org/officeDocument/2006/relationships/hyperlink" Target="https://drive.google.com/drive/u/1/folders/16h7L1E6-czFLQArOgxjjVTwQykF-NZoZ" TargetMode="External"/><Relationship Id="rId3163" Type="http://schemas.openxmlformats.org/officeDocument/2006/relationships/hyperlink" Target="https://drive.google.com/drive/u/0/folders/1DWXhXwl1j4L5eKUdO88JdnrMTynHHza5" TargetMode="External"/><Relationship Id="rId3370" Type="http://schemas.openxmlformats.org/officeDocument/2006/relationships/hyperlink" Target="http://afcec.publicadmin-record.us.af.mil/" TargetMode="External"/><Relationship Id="rId4007" Type="http://schemas.openxmlformats.org/officeDocument/2006/relationships/hyperlink" Target="https://www4.des.state.nh.us/nh-pfas-investigation/wp-content/uploads/tables-pdf.pdf" TargetMode="External"/><Relationship Id="rId4214" Type="http://schemas.openxmlformats.org/officeDocument/2006/relationships/hyperlink" Target="https://drive.google.com/drive/u/0/folders/1DWXhXwl1j4L5eKUdO88JdnrMTynHHza5" TargetMode="External"/><Relationship Id="rId4421" Type="http://schemas.openxmlformats.org/officeDocument/2006/relationships/hyperlink" Target="https://dnr.wi.gov/news/releases/article/?id=5122" TargetMode="External"/><Relationship Id="rId291" Type="http://schemas.openxmlformats.org/officeDocument/2006/relationships/hyperlink" Target="https://drive.google.com/drive/u/0/folders/1sltlDu105VOjR5fdgjrT1B-wnQHSJq48" TargetMode="External"/><Relationship Id="rId1808" Type="http://schemas.openxmlformats.org/officeDocument/2006/relationships/hyperlink" Target="https://geotracker.waterboards.ca.gov/map/pfas_map" TargetMode="External"/><Relationship Id="rId3023" Type="http://schemas.openxmlformats.org/officeDocument/2006/relationships/hyperlink" Target="https://drive.google.com/drive/u/0/folders/1FJgg-BZjfESOx0VygVBO8FEqwTqzdgJt" TargetMode="External"/><Relationship Id="rId6179" Type="http://schemas.openxmlformats.org/officeDocument/2006/relationships/hyperlink" Target="https://drive.google.com/drive/u/0/folders/1f8gHfUbgH4w0DdeirtRLSMerU6kNJ4Ux" TargetMode="External"/><Relationship Id="rId6386" Type="http://schemas.openxmlformats.org/officeDocument/2006/relationships/hyperlink" Target="https://drive.google.com/drive/u/0/folders/13hmuD0DIxmhGB2O0NKW33bpTHoZT5m7A" TargetMode="External"/><Relationship Id="rId151" Type="http://schemas.openxmlformats.org/officeDocument/2006/relationships/hyperlink" Target="https://www.michigan.gov/pfasresponse/" TargetMode="External"/><Relationship Id="rId3230" Type="http://schemas.openxmlformats.org/officeDocument/2006/relationships/hyperlink" Target="https://drive.google.com/drive/u/0/folders/1JHapkdyZrRziZCfTAWAX-nxDpQ_WEWlp" TargetMode="External"/><Relationship Id="rId5195" Type="http://schemas.openxmlformats.org/officeDocument/2006/relationships/hyperlink" Target="https://www4.des.state.nh.us/DESOneStop/PRSDetail.aspx?ID=0006446&amp;Type=PRS" TargetMode="External"/><Relationship Id="rId6039" Type="http://schemas.openxmlformats.org/officeDocument/2006/relationships/hyperlink" Target="https://floridadep.gov/waste/waste-cleanup/content/waste-site-cleanup-state-funded-pfas-sampling-efforts" TargetMode="External"/><Relationship Id="rId6593" Type="http://schemas.openxmlformats.org/officeDocument/2006/relationships/hyperlink" Target="https://dec.vermont.gov/pfas" TargetMode="External"/><Relationship Id="rId2789" Type="http://schemas.openxmlformats.org/officeDocument/2006/relationships/hyperlink" Target="https://cumulis.epa.gov/supercpad/cursites/csitinfo.cfm?id=0100201" TargetMode="External"/><Relationship Id="rId2996" Type="http://schemas.openxmlformats.org/officeDocument/2006/relationships/hyperlink" Target="https://denix.osd.mil/army-pfas/army-pfas-data/drinking-water-data/army-national-guard-bureau-data-26-april-2019/" TargetMode="External"/><Relationship Id="rId6246" Type="http://schemas.openxmlformats.org/officeDocument/2006/relationships/hyperlink" Target="https://www.suffolkcountyny.gov/Departments/Health-Services/Environmental-Quality/Groundwater-Quality-in-Yaphank" TargetMode="External"/><Relationship Id="rId6453" Type="http://schemas.openxmlformats.org/officeDocument/2006/relationships/hyperlink" Target="https://drive.google.com/drive/u/0/folders/1ITn-iyEDTCvgDQvQSJFDlFe9bMPLtgah" TargetMode="External"/><Relationship Id="rId6660" Type="http://schemas.openxmlformats.org/officeDocument/2006/relationships/hyperlink" Target="https://drive.google.com/drive/u/1/folders/1vqLfxuIro25W0PLEaPhQQERC8s7jVyGV" TargetMode="External"/><Relationship Id="rId968" Type="http://schemas.openxmlformats.org/officeDocument/2006/relationships/hyperlink" Target="https://drive.google.com/drive/u/0/folders/1JHapkdyZrRziZCfTAWAX-nxDpQ_WEWlp" TargetMode="External"/><Relationship Id="rId1598" Type="http://schemas.openxmlformats.org/officeDocument/2006/relationships/hyperlink" Target="https://www4.des.state.nh.us/nh-pfas-investigation/wp-content/uploads/tables-pdf.pdf" TargetMode="External"/><Relationship Id="rId2649" Type="http://schemas.openxmlformats.org/officeDocument/2006/relationships/hyperlink" Target="https://drive.google.com/drive/u/0/folders/1ohuXhJvChvpKihZsjZt7ZMbVvd9S61Bm" TargetMode="External"/><Relationship Id="rId2856" Type="http://schemas.openxmlformats.org/officeDocument/2006/relationships/hyperlink" Target="https://drive.google.com/drive/u/0/folders/1X9IHLcQKrr8ZLSXzQ5IjujuMcEdxFiBw" TargetMode="External"/><Relationship Id="rId3907" Type="http://schemas.openxmlformats.org/officeDocument/2006/relationships/hyperlink" Target="https://drive.google.com/drive/u/0/folders/1DZVTtHrtffhNzVd3s8hAy8pcQfLzMzIV" TargetMode="External"/><Relationship Id="rId5055" Type="http://schemas.openxmlformats.org/officeDocument/2006/relationships/hyperlink" Target="https://www4.des.state.nh.us/IISProxy/IISProxy.dll?ContentId=4866902" TargetMode="External"/><Relationship Id="rId5262" Type="http://schemas.openxmlformats.org/officeDocument/2006/relationships/hyperlink" Target="https://www4.des.state.nh.us/IISProxy/IISProxy.dll?ContentId=4767090" TargetMode="External"/><Relationship Id="rId6106" Type="http://schemas.openxmlformats.org/officeDocument/2006/relationships/hyperlink" Target="https://geotracker.waterboards.ca.gov/map/pfas_map" TargetMode="External"/><Relationship Id="rId6313" Type="http://schemas.openxmlformats.org/officeDocument/2006/relationships/hyperlink" Target="https://www.dec.ny.gov/chemical/108820.html" TargetMode="External"/><Relationship Id="rId6520" Type="http://schemas.openxmlformats.org/officeDocument/2006/relationships/hyperlink" Target="https://www4.des.state.nh.us/IISProxy/IISProxy.dll?ContentId=4777065" TargetMode="External"/><Relationship Id="rId97" Type="http://schemas.openxmlformats.org/officeDocument/2006/relationships/hyperlink" Target="https://drive.google.com/drive/u/1/folders/1JHapkdyZrRziZCfTAWAX-nxDpQ_WEWlp?ths=true" TargetMode="External"/><Relationship Id="rId828" Type="http://schemas.openxmlformats.org/officeDocument/2006/relationships/hyperlink" Target="https://drive.google.com/drive/u/0/folders/1DWXhXwl1j4L5eKUdO88JdnrMTynHHza5" TargetMode="External"/><Relationship Id="rId1458" Type="http://schemas.openxmlformats.org/officeDocument/2006/relationships/hyperlink" Target="https://egle.maps.arcgis.com/apps/webappviewer/index.html?id=36c48f4a7d144c21a79291ba280cf50b" TargetMode="External"/><Relationship Id="rId1665" Type="http://schemas.openxmlformats.org/officeDocument/2006/relationships/hyperlink" Target="https://www4.des.state.nh.us/IISProxy/IISProxy.dll?ContentId=4807925" TargetMode="External"/><Relationship Id="rId1872" Type="http://schemas.openxmlformats.org/officeDocument/2006/relationships/hyperlink" Target="https://drive.google.com/drive/u/0/folders/1Ndpu9Udqst42msNuaNP2HTLEESuDj9DC" TargetMode="External"/><Relationship Id="rId2509" Type="http://schemas.openxmlformats.org/officeDocument/2006/relationships/hyperlink" Target="https://drive.google.com/drive/u/1/folders/1Yla_380Qxjf4iLAK34ajtSEXmM8gBJ9P" TargetMode="External"/><Relationship Id="rId2716" Type="http://schemas.openxmlformats.org/officeDocument/2006/relationships/hyperlink" Target="https://www4.des.state.nh.us/IISProxy/IISProxy.dll?ContentId=4828630" TargetMode="External"/><Relationship Id="rId4071" Type="http://schemas.openxmlformats.org/officeDocument/2006/relationships/hyperlink" Target="https://drive.google.com/drive/u/1/folders/1k8fy1tIiH5bP23BGAUTqTWDZmNWRLDGc?ths=true" TargetMode="External"/><Relationship Id="rId5122" Type="http://schemas.openxmlformats.org/officeDocument/2006/relationships/hyperlink" Target="https://drive.google.com/drive/u/0/folders/1DWXhXwl1j4L5eKUdO88JdnrMTynHHza5" TargetMode="External"/><Relationship Id="rId1318" Type="http://schemas.openxmlformats.org/officeDocument/2006/relationships/hyperlink" Target="https://drive.google.com/file/d/1uRhfCJx6fww8okXya-Vvp_N_j2QHEIzM/view?usp=sharing" TargetMode="External"/><Relationship Id="rId1525" Type="http://schemas.openxmlformats.org/officeDocument/2006/relationships/hyperlink" Target="https://drive.google.com/drive/u/0/folders/1RsSKYaEE8jqAw7pH05tDHRflkjUL3t5H" TargetMode="External"/><Relationship Id="rId2923" Type="http://schemas.openxmlformats.org/officeDocument/2006/relationships/hyperlink" Target="https://drive.google.com/drive/u/0/folders/1JHapkdyZrRziZCfTAWAX-nxDpQ_WEWlp" TargetMode="External"/><Relationship Id="rId1732" Type="http://schemas.openxmlformats.org/officeDocument/2006/relationships/hyperlink" Target="https://partner-mco-archive.s3.amazonaws.com/client_files/1524589484.pdf" TargetMode="External"/><Relationship Id="rId4888" Type="http://schemas.openxmlformats.org/officeDocument/2006/relationships/hyperlink" Target="https://www.michigan.gov/pfasresponse/" TargetMode="External"/><Relationship Id="rId5939" Type="http://schemas.openxmlformats.org/officeDocument/2006/relationships/hyperlink" Target="https://cumulis.epa.gov/supercpad/cursites/csitinfo.cfm?id=0202425" TargetMode="External"/><Relationship Id="rId24" Type="http://schemas.openxmlformats.org/officeDocument/2006/relationships/hyperlink" Target="https://www.michigan.gov/pfasresponse/0,9038,7-365-86511_95645-538914--,00.html" TargetMode="External"/><Relationship Id="rId2299" Type="http://schemas.openxmlformats.org/officeDocument/2006/relationships/hyperlink" Target="https://www.michigan.gov/pfasresponse/0,9038,7-365-86511_82704-473719--,00.html" TargetMode="External"/><Relationship Id="rId3697" Type="http://schemas.openxmlformats.org/officeDocument/2006/relationships/hyperlink" Target="https://www.pca.state.mn.us/waste/pfas-landfills" TargetMode="External"/><Relationship Id="rId4748" Type="http://schemas.openxmlformats.org/officeDocument/2006/relationships/hyperlink" Target="https://www4.des.state.nh.us/DESOneStop/PRSDetail.aspx?ID=0000149&amp;Type=PRS" TargetMode="External"/><Relationship Id="rId4955" Type="http://schemas.openxmlformats.org/officeDocument/2006/relationships/hyperlink" Target="https://drive.google.com/file/d/10KM0bMNBh0zwke9QJevqHgXuqNG4FgHe/view?usp=sharing" TargetMode="External"/><Relationship Id="rId7014" Type="http://schemas.openxmlformats.org/officeDocument/2006/relationships/hyperlink" Target="https://drive.google.com/drive/u/0/folders/1JHapkdyZrRziZCfTAWAX-nxDpQ_WEWlp" TargetMode="External"/><Relationship Id="rId3557" Type="http://schemas.openxmlformats.org/officeDocument/2006/relationships/hyperlink" Target="https://drive.google.com/drive/u/0/folders/1_PABuWcJsK5vRDsJ4_8nUTqEm7tptqJp" TargetMode="External"/><Relationship Id="rId3764" Type="http://schemas.openxmlformats.org/officeDocument/2006/relationships/hyperlink" Target="https://drive.google.com/drive/folders/1H-CDSCq5qi1888hwhfKuH3NWeOJgbcKS" TargetMode="External"/><Relationship Id="rId3971" Type="http://schemas.openxmlformats.org/officeDocument/2006/relationships/hyperlink" Target="https://documents.geotracker.waterboards.ca.gov/esi/uploads/geo_report/3643619000/T10000012772.PDF" TargetMode="External"/><Relationship Id="rId4608" Type="http://schemas.openxmlformats.org/officeDocument/2006/relationships/hyperlink" Target="https://drive.google.com/file/d/1qGDaZ3UTjAm71h-KzySM7r60nZHqY7Jv/view?usp=sharing" TargetMode="External"/><Relationship Id="rId4815" Type="http://schemas.openxmlformats.org/officeDocument/2006/relationships/hyperlink" Target="https://nhdes.maps.arcgis.com/apps/View/index.html?appid=66770bef141c43a98a445c54a17720e2&amp;extent=-73.5743,42.5413,-69.6852,45.4509" TargetMode="External"/><Relationship Id="rId6170" Type="http://schemas.openxmlformats.org/officeDocument/2006/relationships/hyperlink" Target="https://cumulis.epa.gov/supercpad/cursites/csitinfo.cfm?id=0302852" TargetMode="External"/><Relationship Id="rId478" Type="http://schemas.openxmlformats.org/officeDocument/2006/relationships/hyperlink" Target="https://geotracker.waterboards.ca.gov/map/pfas_map" TargetMode="External"/><Relationship Id="rId685" Type="http://schemas.openxmlformats.org/officeDocument/2006/relationships/hyperlink" Target="https://www.dep.pa.gov/Citizens/My-Water/drinking_water/PFAS/Pages/default.aspx" TargetMode="External"/><Relationship Id="rId892" Type="http://schemas.openxmlformats.org/officeDocument/2006/relationships/hyperlink" Target="https://www4.des.state.nh.us/IISProxy/IISProxy.dll?ContentId=4717195" TargetMode="External"/><Relationship Id="rId2159" Type="http://schemas.openxmlformats.org/officeDocument/2006/relationships/hyperlink" Target="https://drive.google.com/drive/u/0/folders/1za5j3wM5V4_XoxSQfnivtvnxc7SiVXRv" TargetMode="External"/><Relationship Id="rId2366" Type="http://schemas.openxmlformats.org/officeDocument/2006/relationships/hyperlink" Target="https://www4.des.state.nh.us/nh-pfas-investigation/wp-content/uploads/tables-pdf.pdf" TargetMode="External"/><Relationship Id="rId2573" Type="http://schemas.openxmlformats.org/officeDocument/2006/relationships/hyperlink" Target="https://www4.des.state.nh.us/DESOneStop/PRSDetail.aspx?ID=0001937&amp;Type=PRS" TargetMode="External"/><Relationship Id="rId2780" Type="http://schemas.openxmlformats.org/officeDocument/2006/relationships/hyperlink" Target="https://drive.google.com/drive/u/1/folders/1Yla_380Qxjf4iLAK34ajtSEXmM8gBJ9P" TargetMode="External"/><Relationship Id="rId3417" Type="http://schemas.openxmlformats.org/officeDocument/2006/relationships/hyperlink" Target="https://www.glwater.org/wp-content/uploads/2020/02/PFAS-Minimization-Program-Summary.pdf" TargetMode="External"/><Relationship Id="rId3624" Type="http://schemas.openxmlformats.org/officeDocument/2006/relationships/hyperlink" Target="https://www.pca.state.mn.us/waste/pfas-landfills" TargetMode="External"/><Relationship Id="rId3831" Type="http://schemas.openxmlformats.org/officeDocument/2006/relationships/hyperlink" Target="https://drive.google.com/drive/u/0/folders/1RsSKYaEE8jqAw7pH05tDHRflkjUL3t5H" TargetMode="External"/><Relationship Id="rId6030" Type="http://schemas.openxmlformats.org/officeDocument/2006/relationships/hyperlink" Target="https://www.iowapublicradio.org/post/military-report-shows-groundwater-contamination-sioux-city-national-guard-base" TargetMode="External"/><Relationship Id="rId6987" Type="http://schemas.openxmlformats.org/officeDocument/2006/relationships/hyperlink" Target="https://drive.google.com/drive/u/0/folders/1RsSKYaEE8jqAw7pH05tDHRflkjUL3t5H" TargetMode="External"/><Relationship Id="rId338" Type="http://schemas.openxmlformats.org/officeDocument/2006/relationships/hyperlink" Target="https://www4.des.state.nh.us/IISProxy/IISProxy.dll?ContentId=4717153" TargetMode="External"/><Relationship Id="rId545" Type="http://schemas.openxmlformats.org/officeDocument/2006/relationships/hyperlink" Target="https://www.pca.state.mn.us/waste/pfas-landfills" TargetMode="External"/><Relationship Id="rId752" Type="http://schemas.openxmlformats.org/officeDocument/2006/relationships/hyperlink" Target="https://geotracker.waterboards.ca.gov/profile_report?global_id=L10008618335" TargetMode="External"/><Relationship Id="rId1175" Type="http://schemas.openxmlformats.org/officeDocument/2006/relationships/hyperlink" Target="https://nhdes.maps.arcgis.com/apps/View/index.html?appid=66770bef141c43a98a445c54a17720e2&amp;extent=-73.5743,42.5413,-69.6852,45.4509" TargetMode="External"/><Relationship Id="rId1382" Type="http://schemas.openxmlformats.org/officeDocument/2006/relationships/hyperlink" Target="https://drive.google.com/drive/u/1/folders/1ZgLd9ihVSI3av7mQvluoownq7x_9UXYI" TargetMode="External"/><Relationship Id="rId2019" Type="http://schemas.openxmlformats.org/officeDocument/2006/relationships/hyperlink" Target="https://drive.google.com/drive/u/0/folders/1H7QhCbgN7fSuhq7-x0v96gFbjnvcU3Yt" TargetMode="External"/><Relationship Id="rId2226" Type="http://schemas.openxmlformats.org/officeDocument/2006/relationships/hyperlink" Target="https://drive.google.com/drive/u/0/folders/1DWXhXwl1j4L5eKUdO88JdnrMTynHHza5" TargetMode="External"/><Relationship Id="rId2433" Type="http://schemas.openxmlformats.org/officeDocument/2006/relationships/hyperlink" Target="https://www4.des.state.nh.us/nh-pfas-investigation/wp-content/uploads/tables-pdf.pdf" TargetMode="External"/><Relationship Id="rId2640" Type="http://schemas.openxmlformats.org/officeDocument/2006/relationships/hyperlink" Target="https://www.michigan.gov/pfasresponse/" TargetMode="External"/><Relationship Id="rId5589" Type="http://schemas.openxmlformats.org/officeDocument/2006/relationships/hyperlink" Target="https://documents.geotracker.waterboards.ca.gov/esi/uploads/geo_report/4898400366/T10000012779.PDF" TargetMode="External"/><Relationship Id="rId5796" Type="http://schemas.openxmlformats.org/officeDocument/2006/relationships/hyperlink" Target="https://www4.des.state.nh.us/nh-pfas-investigation/?p=1216" TargetMode="External"/><Relationship Id="rId6847" Type="http://schemas.openxmlformats.org/officeDocument/2006/relationships/hyperlink" Target="https://docs.google.com/spreadsheets/d/1hRu_fnwKe4j_dNU5cczPJSTcPUe8qTtJ/edit?usp=sharing&amp;ouid=107676736406888330935&amp;rtpof=true&amp;sd=true" TargetMode="External"/><Relationship Id="rId405" Type="http://schemas.openxmlformats.org/officeDocument/2006/relationships/hyperlink" Target="https://partner-mco-archive.s3.amazonaws.com/client_files/1524589484.pdf" TargetMode="External"/><Relationship Id="rId612" Type="http://schemas.openxmlformats.org/officeDocument/2006/relationships/hyperlink" Target="https://nhdes.maps.arcgis.com/apps/View/index.html?appid=66770bef141c43a98a445c54a17720e2&amp;extent=-73.5743,42.5413,-69.6852,45.4509" TargetMode="External"/><Relationship Id="rId1035" Type="http://schemas.openxmlformats.org/officeDocument/2006/relationships/hyperlink" Target="https://drive.google.com/drive/u/0/folders/17vc5JX3Gvo92Bih-kg-GABnBbExIJhXg" TargetMode="External"/><Relationship Id="rId1242" Type="http://schemas.openxmlformats.org/officeDocument/2006/relationships/hyperlink" Target="https://www4.des.state.nh.us/IISProxy/IISProxy.dll?ContentId=4696022" TargetMode="External"/><Relationship Id="rId2500" Type="http://schemas.openxmlformats.org/officeDocument/2006/relationships/hyperlink" Target="https://partner-mco-archive.s3.amazonaws.com/client_files/1524589484.pdf" TargetMode="External"/><Relationship Id="rId4398" Type="http://schemas.openxmlformats.org/officeDocument/2006/relationships/hyperlink" Target="https://www4.des.state.nh.us/nh-pfas-investigation/wp-content/uploads/tables-pdf.pdf" TargetMode="External"/><Relationship Id="rId5449" Type="http://schemas.openxmlformats.org/officeDocument/2006/relationships/hyperlink" Target="https://cumulis.epa.gov/supercpad/cursites/csitinfo.cfm?id=0101463" TargetMode="External"/><Relationship Id="rId5656" Type="http://schemas.openxmlformats.org/officeDocument/2006/relationships/hyperlink" Target="https://drive.google.com/drive/u/0/folders/1Q3UuYSv9ESUsZkmazjq2sllIVcHK3JbL" TargetMode="External"/><Relationship Id="rId1102" Type="http://schemas.openxmlformats.org/officeDocument/2006/relationships/hyperlink" Target="https://drive.google.com/drive/u/0/folders/17vc5JX3Gvo92Bih-kg-GABnBbExIJhXg" TargetMode="External"/><Relationship Id="rId4258" Type="http://schemas.openxmlformats.org/officeDocument/2006/relationships/hyperlink" Target="https://denix.osd.mil/army-pfas/army-pfas-data/drinking-water-data/army-national-guard-bureau-data-26-april-2019/" TargetMode="External"/><Relationship Id="rId4465" Type="http://schemas.openxmlformats.org/officeDocument/2006/relationships/hyperlink" Target="https://geotracker.waterboards.ca.gov/profile_report?global_id=L10005501051" TargetMode="External"/><Relationship Id="rId5309" Type="http://schemas.openxmlformats.org/officeDocument/2006/relationships/hyperlink" Target="https://drive.google.com/drive/u/0/folders/193WEtHKxAobUbA32qh0yRHF7k-ZnlVd9" TargetMode="External"/><Relationship Id="rId5863" Type="http://schemas.openxmlformats.org/officeDocument/2006/relationships/hyperlink" Target="https://www.maine.gov/dep/spills/topics/pfas/" TargetMode="External"/><Relationship Id="rId6707" Type="http://schemas.openxmlformats.org/officeDocument/2006/relationships/hyperlink" Target="https://drive.google.com/drive/u/0/folders/1JHapkdyZrRziZCfTAWAX-nxDpQ_WEWlp" TargetMode="External"/><Relationship Id="rId6914" Type="http://schemas.openxmlformats.org/officeDocument/2006/relationships/hyperlink" Target="https://drive.google.com/drive/u/0/folders/1RsSKYaEE8jqAw7pH05tDHRflkjUL3t5H" TargetMode="External"/><Relationship Id="rId3067" Type="http://schemas.openxmlformats.org/officeDocument/2006/relationships/hyperlink" Target="https://drive.google.com/drive/u/0/folders/1TjDZOOpgaHwpMw5f8OfRkc1YCkpmT5xS" TargetMode="External"/><Relationship Id="rId3274" Type="http://schemas.openxmlformats.org/officeDocument/2006/relationships/hyperlink" Target="https://nhdes.maps.arcgis.com/apps/View/index.html?appid=66770bef141c43a98a445c54a17720e2&amp;extent=-73.5743,42.5413,-69.6852,45.4509" TargetMode="External"/><Relationship Id="rId4118" Type="http://schemas.openxmlformats.org/officeDocument/2006/relationships/hyperlink" Target="https://drive.google.com/drive/u/1/folders/1tmYv4Bw-cfmgpH6NYBsf7bD8nrAbmGX2" TargetMode="External"/><Relationship Id="rId4672" Type="http://schemas.openxmlformats.org/officeDocument/2006/relationships/hyperlink" Target="https://dec.alaska.gov/Applications/SPAR/PublicMVC/CSP/SiteReport/26855" TargetMode="External"/><Relationship Id="rId5516" Type="http://schemas.openxmlformats.org/officeDocument/2006/relationships/hyperlink" Target="https://drive.google.com/drive/u/1/folders/1Swh7b-mYNqrcih0w9KcOFLnL7dMr2PUA" TargetMode="External"/><Relationship Id="rId5723" Type="http://schemas.openxmlformats.org/officeDocument/2006/relationships/hyperlink" Target="https://drive.google.com/drive/u/0/folders/1RsSKYaEE8jqAw7pH05tDHRflkjUL3t5H" TargetMode="External"/><Relationship Id="rId5930" Type="http://schemas.openxmlformats.org/officeDocument/2006/relationships/hyperlink" Target="https://www.michigan.gov/pfasresponse/0,9038,7-365-86511_95792_95797-510274--,00.html" TargetMode="External"/><Relationship Id="rId195" Type="http://schemas.openxmlformats.org/officeDocument/2006/relationships/hyperlink" Target="https://drive.google.com/drive/u/1/folders/1Pms7FL2HqHNWHQ0nmFgIEcktFHXjhbny" TargetMode="External"/><Relationship Id="rId1919" Type="http://schemas.openxmlformats.org/officeDocument/2006/relationships/hyperlink" Target="https://www4.des.state.nh.us/nh-pfas-investigation/wp-content/uploads/tables-pdf.pdf" TargetMode="External"/><Relationship Id="rId3481" Type="http://schemas.openxmlformats.org/officeDocument/2006/relationships/hyperlink" Target="https://www.pca.state.mn.us/waste/pfas-landfills" TargetMode="External"/><Relationship Id="rId4325" Type="http://schemas.openxmlformats.org/officeDocument/2006/relationships/hyperlink" Target="https://nhdes.maps.arcgis.com/apps/View/index.html?appid=66770bef141c43a98a445c54a17720e2&amp;extent=-73.5743,42.5413,-69.6852,45.4509" TargetMode="External"/><Relationship Id="rId4532" Type="http://schemas.openxmlformats.org/officeDocument/2006/relationships/hyperlink" Target="https://drive.google.com/drive/u/0/folders/1RsSKYaEE8jqAw7pH05tDHRflkjUL3t5H" TargetMode="External"/><Relationship Id="rId2083" Type="http://schemas.openxmlformats.org/officeDocument/2006/relationships/hyperlink" Target="https://drive.google.com/drive/u/0/folders/1RsSKYaEE8jqAw7pH05tDHRflkjUL3t5H" TargetMode="External"/><Relationship Id="rId2290" Type="http://schemas.openxmlformats.org/officeDocument/2006/relationships/hyperlink" Target="https://drive.google.com/drive/u/0/folders/1RsSKYaEE8jqAw7pH05tDHRflkjUL3t5H" TargetMode="External"/><Relationship Id="rId3134" Type="http://schemas.openxmlformats.org/officeDocument/2006/relationships/hyperlink" Target="https://www4.des.state.nh.us/IISProxy/IISProxy.dll?ContentId=4858127" TargetMode="External"/><Relationship Id="rId3341" Type="http://schemas.openxmlformats.org/officeDocument/2006/relationships/hyperlink" Target="https://drive.google.com/drive/u/0/folders/1kiF0RZEcwdrPIWG69oNdWucoYrfjcnVk" TargetMode="External"/><Relationship Id="rId6497" Type="http://schemas.openxmlformats.org/officeDocument/2006/relationships/hyperlink" Target="https://drive.google.com/drive/u/1/folders/1RsSKYaEE8jqAw7pH05tDHRflkjUL3t5H" TargetMode="External"/><Relationship Id="rId262" Type="http://schemas.openxmlformats.org/officeDocument/2006/relationships/hyperlink" Target="https://drive.google.com/drive/u/0/folders/1RsSKYaEE8jqAw7pH05tDHRflkjUL3t5H" TargetMode="External"/><Relationship Id="rId215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201" Type="http://schemas.openxmlformats.org/officeDocument/2006/relationships/hyperlink" Target="https://nhdes.maps.arcgis.com/apps/View/index.html?appid=66770bef141c43a98a445c54a17720e2&amp;extent=-73.5743,42.5413,-69.6852,45.4509" TargetMode="External"/><Relationship Id="rId5099" Type="http://schemas.openxmlformats.org/officeDocument/2006/relationships/hyperlink" Target="https://docs.google.com/spreadsheets/d/1hRu_fnwKe4j_dNU5cczPJSTcPUe8qTtJ/edit?usp=sharing&amp;ouid=107676736406888330935&amp;rtpof=true&amp;sd=true" TargetMode="External"/><Relationship Id="rId6357" Type="http://schemas.openxmlformats.org/officeDocument/2006/relationships/hyperlink" Target="https://drive.google.com/drive/u/0/folders/1RsSKYaEE8jqAw7pH05tDHRflkjUL3t5H" TargetMode="External"/><Relationship Id="rId6564" Type="http://schemas.openxmlformats.org/officeDocument/2006/relationships/hyperlink" Target="https://www.maine.gov/dep/spills/topics/pfas/PFAS-current-results-06022020.pdf" TargetMode="External"/><Relationship Id="rId6771" Type="http://schemas.openxmlformats.org/officeDocument/2006/relationships/hyperlink" Target="https://cumulis.epa.gov/supercpad/cursites/csitinfo.cfm?id=0301517" TargetMode="External"/><Relationship Id="rId122" Type="http://schemas.openxmlformats.org/officeDocument/2006/relationships/hyperlink" Target="http://committedcollision.com/" TargetMode="External"/><Relationship Id="rId2010" Type="http://schemas.openxmlformats.org/officeDocument/2006/relationships/hyperlink" Target="https://www.maine.gov/dep/spills/topics/pfas/PFAS-current-results-06022020.pdf" TargetMode="External"/><Relationship Id="rId5166" Type="http://schemas.openxmlformats.org/officeDocument/2006/relationships/hyperlink" Target="https://geotracker.waterboards.ca.gov/map/pfas_map" TargetMode="External"/><Relationship Id="rId5373" Type="http://schemas.openxmlformats.org/officeDocument/2006/relationships/hyperlink" Target="https://drive.google.com/drive/u/0/folders/1RsSKYaEE8jqAw7pH05tDHRflkjUL3t5H" TargetMode="External"/><Relationship Id="rId5580" Type="http://schemas.openxmlformats.org/officeDocument/2006/relationships/hyperlink" Target="https://geotracker.waterboards.ca.gov/map/pfas_map" TargetMode="External"/><Relationship Id="rId6217" Type="http://schemas.openxmlformats.org/officeDocument/2006/relationships/hyperlink" Target="https://www4.des.state.nh.us/nh-pfas-investigation/wp-content/uploads/tables-pdf.pdf" TargetMode="External"/><Relationship Id="rId6424" Type="http://schemas.openxmlformats.org/officeDocument/2006/relationships/hyperlink" Target="https://drive.google.com/drive/u/0/folders/1Ndpu9Udqst42msNuaNP2HTLEESuDj9DC" TargetMode="External"/><Relationship Id="rId6631" Type="http://schemas.openxmlformats.org/officeDocument/2006/relationships/hyperlink" Target="https://www.pca.state.mn.us/waste/pfas-landfills" TargetMode="External"/><Relationship Id="rId1569" Type="http://schemas.openxmlformats.org/officeDocument/2006/relationships/hyperlink" Target="https://www.pca.state.mn.us/waste/pfas-landfills" TargetMode="External"/><Relationship Id="rId2967" Type="http://schemas.openxmlformats.org/officeDocument/2006/relationships/hyperlink" Target="https://www.michigan.gov/pfasresponse/0,9038,7-365-86511_95645-506316--,00.html" TargetMode="External"/><Relationship Id="rId4182" Type="http://schemas.openxmlformats.org/officeDocument/2006/relationships/hyperlink" Target="https://drive.google.com/drive/u/0/folders/1rWog2XzBcYoT3ZksF96cWoO5VFR1OLeG" TargetMode="External"/><Relationship Id="rId5026" Type="http://schemas.openxmlformats.org/officeDocument/2006/relationships/hyperlink" Target="https://www.maine.gov/dep/spills/topics/pfas/" TargetMode="External"/><Relationship Id="rId5233" Type="http://schemas.openxmlformats.org/officeDocument/2006/relationships/hyperlink" Target="https://geotracker.waterboards.ca.gov/map/pfas_map" TargetMode="External"/><Relationship Id="rId5440" Type="http://schemas.openxmlformats.org/officeDocument/2006/relationships/hyperlink" Target="https://geotracker.waterboards.ca.gov/profile_report?global_id=L10001254570&amp;mytab=esidata" TargetMode="External"/><Relationship Id="rId939" Type="http://schemas.openxmlformats.org/officeDocument/2006/relationships/hyperlink" Target="https://cumulis.epa.gov/supercpad/SiteProfiles/index.cfm?fuseaction=second.Cleanup&amp;id=0101073" TargetMode="External"/><Relationship Id="rId1776" Type="http://schemas.openxmlformats.org/officeDocument/2006/relationships/hyperlink" Target="https://drive.google.com/drive/u/1/folders/1qA-x3qSPtUj2HLNua_HFYWqKo72aFbny" TargetMode="External"/><Relationship Id="rId1983" Type="http://schemas.openxmlformats.org/officeDocument/2006/relationships/hyperlink" Target="https://drive.google.com/drive/u/1/folders/1DWXhXwl1j4L5eKUdO88JdnrMTynHHza5" TargetMode="External"/><Relationship Id="rId2827" Type="http://schemas.openxmlformats.org/officeDocument/2006/relationships/hyperlink" Target="https://drive.google.com/drive/u/1/folders/1ZgLd9ihVSI3av7mQvluoownq7x_9UXYI" TargetMode="External"/><Relationship Id="rId4042" Type="http://schemas.openxmlformats.org/officeDocument/2006/relationships/hyperlink" Target="https://www.michigan.gov/pfasresponse/" TargetMode="External"/><Relationship Id="rId68" Type="http://schemas.openxmlformats.org/officeDocument/2006/relationships/hyperlink" Target="https://drive.google.com/drive/u/0/folders/1RsSKYaEE8jqAw7pH05tDHRflkjUL3t5H" TargetMode="External"/><Relationship Id="rId1429" Type="http://schemas.openxmlformats.org/officeDocument/2006/relationships/hyperlink" Target="https://drive.google.com/drive/u/0/folders/1hZGtA5TJRLQyaPhSOjNqZK7uMkHPQ5Vk" TargetMode="External"/><Relationship Id="rId1636" Type="http://schemas.openxmlformats.org/officeDocument/2006/relationships/hyperlink" Target="https://www.glwater.org/wp-content/uploads/2020/02/PFAS-Minimization-Program-Summary.pdf" TargetMode="External"/><Relationship Id="rId1843" Type="http://schemas.openxmlformats.org/officeDocument/2006/relationships/hyperlink" Target="https://nam12.safelinks.protection.outlook.com/?url=https%3A%2F%2Fwww.epa.gov%2Fsites%2Fdefault%2Ffiles%2F2015-10%2Fdocuments%2Fdupontspruance_sb.pdf&amp;data=05%7C01%7Ccaluwe.a%40northeastern.edu%7C450499dd753e4a164f8508db26647b15%7Ca8eec281aaa34daeac9b9a398b9215e7%7C0%7C0%7C638145985225955287%7CUnknown%7CTWFpbGZsb3d8eyJWIjoiMC4wLjAwMDAiLCJQIjoiV2luMzIiLCJBTiI6Ik1haWwiLCJXVCI6Mn0%3D%7C3000%7C%7C%7C&amp;sdata=HtD06n4ZkcLJSZnMWNuif1Zk5lPgCjJCGzfO7Ni9i6A%3D&amp;reserved=0" TargetMode="External"/><Relationship Id="rId4999" Type="http://schemas.openxmlformats.org/officeDocument/2006/relationships/hyperlink" Target="https://drive.google.com/drive/u/0/folders/1Qjt3VqCv6QzpgWs-5Plv4KCk6UIJzbC_" TargetMode="External"/><Relationship Id="rId5300" Type="http://schemas.openxmlformats.org/officeDocument/2006/relationships/hyperlink" Target="https://drive.google.com/file/d/13mUCT0TAO1r9i7PurDa-mdtZ9omdvrzE/view?usp=sharing" TargetMode="External"/><Relationship Id="rId1703" Type="http://schemas.openxmlformats.org/officeDocument/2006/relationships/hyperlink" Target="https://drive.google.com/drive/u/0/folders/1DWXhXwl1j4L5eKUdO88JdnrMTynHHza5" TargetMode="External"/><Relationship Id="rId1910" Type="http://schemas.openxmlformats.org/officeDocument/2006/relationships/hyperlink" Target="https://drive.google.com/drive/u/0/folders/1DWXhXwl1j4L5eKUdO88JdnrMTynHHza5" TargetMode="External"/><Relationship Id="rId4859" Type="http://schemas.openxmlformats.org/officeDocument/2006/relationships/hyperlink" Target="https://nhdes.maps.arcgis.com/apps/View/index.html?appid=66770bef141c43a98a445c54a17720e2&amp;extent=-73.5743,42.5413,-69.6852,45.4509" TargetMode="External"/><Relationship Id="rId3668" Type="http://schemas.openxmlformats.org/officeDocument/2006/relationships/hyperlink" Target="https://drive.google.com/drive/u/0/folders/1Ndpu9Udqst42msNuaNP2HTLEESuDj9DC" TargetMode="External"/><Relationship Id="rId3875" Type="http://schemas.openxmlformats.org/officeDocument/2006/relationships/hyperlink" Target="https://drive.google.com/drive/u/0/folders/1inU8GiL3ea7OLsY9jO09ktEQo87u139r" TargetMode="External"/><Relationship Id="rId4719" Type="http://schemas.openxmlformats.org/officeDocument/2006/relationships/hyperlink" Target="https://drive.google.com/file/d/1PMr8LucEa6PF6Awvlp2k1S7tE7ZofvTb/view?usp=sharing" TargetMode="External"/><Relationship Id="rId4926" Type="http://schemas.openxmlformats.org/officeDocument/2006/relationships/hyperlink" Target="https://geotracker.waterboards.ca.gov/profile_report?global_id=L10006986192&amp;mytab=esidata" TargetMode="External"/><Relationship Id="rId6074" Type="http://schemas.openxmlformats.org/officeDocument/2006/relationships/hyperlink" Target="https://documents.geotracker.waterboards.ca.gov/esi/uploads/geo_report/2954506933/T10000012763.PDF" TargetMode="External"/><Relationship Id="rId6281" Type="http://schemas.openxmlformats.org/officeDocument/2006/relationships/hyperlink" Target="https://www4.des.state.nh.us/DESOneStop/PRSDetail.aspx?ID=0010787&amp;Type=PRS" TargetMode="External"/><Relationship Id="rId589" Type="http://schemas.openxmlformats.org/officeDocument/2006/relationships/hyperlink" Target="https://www4.des.state.nh.us/DESOneStop/PRSDetail.aspx?ID=0000704&amp;Type=PRS" TargetMode="External"/><Relationship Id="rId796" Type="http://schemas.openxmlformats.org/officeDocument/2006/relationships/hyperlink" Target="https://geotracker.waterboards.ca.gov/map/pfas_map" TargetMode="External"/><Relationship Id="rId2477" Type="http://schemas.openxmlformats.org/officeDocument/2006/relationships/hyperlink" Target="https://drive.google.com/drive/u/0/folders/1vHk6Fv1Lkwxf7w54dkbniPJZs4SRjubr" TargetMode="External"/><Relationship Id="rId2684" Type="http://schemas.openxmlformats.org/officeDocument/2006/relationships/hyperlink" Target="https://dec.alaska.gov/spar/csp/pfas/" TargetMode="External"/><Relationship Id="rId3528" Type="http://schemas.openxmlformats.org/officeDocument/2006/relationships/hyperlink" Target="https://drive.google.com/drive/u/0/folders/1XrLFllr1TqeXBpc7PvOaK4VPu9An61eJ" TargetMode="External"/><Relationship Id="rId3735" Type="http://schemas.openxmlformats.org/officeDocument/2006/relationships/hyperlink" Target="https://www.sfreporter.com/news/2020/03/24/pentagon-ids-four-more-nm-sites-at-risk-of-pfas-contamination/" TargetMode="External"/><Relationship Id="rId5090" Type="http://schemas.openxmlformats.org/officeDocument/2006/relationships/hyperlink" Target="https://cumulis.epa.gov/supercpad/SiteProfiles/index.cfm?fuseaction=second.docdata&amp;id=0100438" TargetMode="External"/><Relationship Id="rId6141" Type="http://schemas.openxmlformats.org/officeDocument/2006/relationships/hyperlink" Target="https://drive.google.com/drive/u/0/folders/1RsSKYaEE8jqAw7pH05tDHRflkjUL3t5H" TargetMode="External"/><Relationship Id="rId449" Type="http://schemas.openxmlformats.org/officeDocument/2006/relationships/hyperlink" Target="https://drive.google.com/drive/u/0/folders/17v2KJUqnR78xzulzK77CG22uIPJ9vtMu" TargetMode="External"/><Relationship Id="rId656" Type="http://schemas.openxmlformats.org/officeDocument/2006/relationships/hyperlink" Target="https://www.health.state.mn.us/communities/environment/hazardous/topics/pfcs.html" TargetMode="External"/><Relationship Id="rId863" Type="http://schemas.openxmlformats.org/officeDocument/2006/relationships/hyperlink" Target="https://cumulis.epa.gov/supercpad/SiteProfiles/index.cfm?fuseaction=second.docdata&amp;id=0304462" TargetMode="External"/><Relationship Id="rId1079" Type="http://schemas.openxmlformats.org/officeDocument/2006/relationships/hyperlink" Target="https://drive.google.com/drive/folders/1ecZ05lYWUMVHg1G0m5ezKYFLjMkk3GWR" TargetMode="External"/><Relationship Id="rId1286"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1493" Type="http://schemas.openxmlformats.org/officeDocument/2006/relationships/hyperlink" Target="https://drive.google.com/file/d/1l2SqSn84-SROdrj-H4cuU1bw28AUVSN2/view?usp=sharing" TargetMode="External"/><Relationship Id="rId2337" Type="http://schemas.openxmlformats.org/officeDocument/2006/relationships/hyperlink" Target="https://www4.des.state.nh.us/IISProxy/IISProxy.dll?ContentId=4758774" TargetMode="External"/><Relationship Id="rId2544" Type="http://schemas.openxmlformats.org/officeDocument/2006/relationships/hyperlink" Target="https://drive.google.com/file/d/10KM0bMNBh0zwke9QJevqHgXuqNG4FgHe/view?usp=sharing" TargetMode="External"/><Relationship Id="rId2891" Type="http://schemas.openxmlformats.org/officeDocument/2006/relationships/hyperlink" Target="https://drive.google.com/drive/u/0/folders/1RsSKYaEE8jqAw7pH05tDHRflkjUL3t5H" TargetMode="External"/><Relationship Id="rId3942" Type="http://schemas.openxmlformats.org/officeDocument/2006/relationships/hyperlink" Target="https://www4.des.state.nh.us/DESOneStop/PRSDetail.aspx?ID=0000140&amp;Type=PRS" TargetMode="External"/><Relationship Id="rId6001" Type="http://schemas.openxmlformats.org/officeDocument/2006/relationships/hyperlink" Target="https://geotracker.waterboards.ca.gov/map/pfas_map" TargetMode="External"/><Relationship Id="rId309" Type="http://schemas.openxmlformats.org/officeDocument/2006/relationships/hyperlink" Target="https://drive.google.com/file/d/1tCcynjyVbxACqzjjHhuhY7KSeAKZ1V7r/view?usp=sharing" TargetMode="External"/><Relationship Id="rId516" Type="http://schemas.openxmlformats.org/officeDocument/2006/relationships/hyperlink" Target="https://www4.des.state.nh.us/nh-pfas-investigation/wp-content/uploads/tables-pdf.pdf" TargetMode="External"/><Relationship Id="rId1146" Type="http://schemas.openxmlformats.org/officeDocument/2006/relationships/hyperlink" Target="https://www4.des.state.nh.us/DESOneStop/PRSDetail.aspx?ID=0001748&amp;Type=PRS" TargetMode="External"/><Relationship Id="rId2751" Type="http://schemas.openxmlformats.org/officeDocument/2006/relationships/hyperlink" Target="https://www.pca.state.mn.us/waste/pfas-landfills" TargetMode="External"/><Relationship Id="rId3802" Type="http://schemas.openxmlformats.org/officeDocument/2006/relationships/hyperlink" Target="https://webapp.pca.state.mn.us/wimn/site/3806" TargetMode="External"/><Relationship Id="rId6958" Type="http://schemas.openxmlformats.org/officeDocument/2006/relationships/hyperlink" Target="https://www4.des.state.nh.us/nh-pfas-investigation/wp-content/uploads/tables-pdf.pdf" TargetMode="External"/><Relationship Id="rId723" Type="http://schemas.openxmlformats.org/officeDocument/2006/relationships/hyperlink" Target="https://www.maine.gov/dep/spills/topics/pfas/PFAS-current-results-06022020.pdf" TargetMode="External"/><Relationship Id="rId930" Type="http://schemas.openxmlformats.org/officeDocument/2006/relationships/hyperlink" Target="https://geotracker.waterboards.ca.gov/profile_report?global_id=T10000013454" TargetMode="External"/><Relationship Id="rId1006" Type="http://schemas.openxmlformats.org/officeDocument/2006/relationships/hyperlink" Target="https://floridadep.gov/waste/waste-cleanup/content/waste-site-cleanup-state-funded-pfas-sampling-efforts" TargetMode="External"/><Relationship Id="rId1353" Type="http://schemas.openxmlformats.org/officeDocument/2006/relationships/hyperlink" Target="https://denix.osd.mil/army-pfas/army-pfas-data/drinking-water-data/army-national-guard-bureau-data-26-april-2019/" TargetMode="External"/><Relationship Id="rId1560" Type="http://schemas.openxmlformats.org/officeDocument/2006/relationships/hyperlink" Target="https://partner-mco-archive.s3.amazonaws.com/client_files/1524589484.pdf" TargetMode="External"/><Relationship Id="rId2404" Type="http://schemas.openxmlformats.org/officeDocument/2006/relationships/hyperlink" Target="https://www4.des.state.nh.us/nh-pfas-investigation/wp-content/uploads/tables-pdf.pdf" TargetMode="External"/><Relationship Id="rId2611" Type="http://schemas.openxmlformats.org/officeDocument/2006/relationships/hyperlink" Target="https://geotracker.waterboards.ca.gov/map/pfas_map" TargetMode="External"/><Relationship Id="rId5767" Type="http://schemas.openxmlformats.org/officeDocument/2006/relationships/hyperlink" Target="https://nhdes.maps.arcgis.com/apps/View/index.html?appid=66770bef141c43a98a445c54a17720e2&amp;extent=-73.5743,42.5413,-69.6852,45.4509" TargetMode="External"/><Relationship Id="rId5974" Type="http://schemas.openxmlformats.org/officeDocument/2006/relationships/hyperlink" Target="https://www.scdhec.gov/BOW/perfluoroalkyl-substances-pfas/pfas-shaw-air-force-base" TargetMode="External"/><Relationship Id="rId6818" Type="http://schemas.openxmlformats.org/officeDocument/2006/relationships/hyperlink" Target="https://www.michigan.gov/pfasresponse/investigations/sites-aoi/kalamazoo-county/west-kl-avenue-landfill" TargetMode="External"/><Relationship Id="rId1213" Type="http://schemas.openxmlformats.org/officeDocument/2006/relationships/hyperlink" Target="https://www4.des.state.nh.us/nh-pfas-investigation/wp-content/uploads/tables-pdf.pdf" TargetMode="External"/><Relationship Id="rId1420" Type="http://schemas.openxmlformats.org/officeDocument/2006/relationships/hyperlink" Target="https://drive.google.com/file/d/1KTlGuj7r03TpGUFzqSrR6vU2VvJ6s-kf/view?usp=sharing" TargetMode="External"/><Relationship Id="rId4369" Type="http://schemas.openxmlformats.org/officeDocument/2006/relationships/hyperlink" Target="https://documents.geotracker.waterboards.ca.gov/esi/uploads/geo_report/9456182658/T10000012764.PDF" TargetMode="External"/><Relationship Id="rId4576" Type="http://schemas.openxmlformats.org/officeDocument/2006/relationships/hyperlink" Target="https://drive.google.com/drive/u/0/folders/1B1GKEK70wuJTnQTBbpJQJcs4KD3cK5Hu" TargetMode="External"/><Relationship Id="rId4783" Type="http://schemas.openxmlformats.org/officeDocument/2006/relationships/hyperlink" Target="https://response.epa.gov/site/sitrep_profile.aspx?site_id=9554" TargetMode="External"/><Relationship Id="rId4990" Type="http://schemas.openxmlformats.org/officeDocument/2006/relationships/hyperlink" Target="https://drive.google.com/drive/u/1/folders/1DWXhXwl1j4L5eKUdO88JdnrMTynHHza5" TargetMode="External"/><Relationship Id="rId5627" Type="http://schemas.openxmlformats.org/officeDocument/2006/relationships/hyperlink" Target="https://drive.google.com/drive/folders/1jJQ9yj0v4F-uS3q-WO91RAcoKlPt6Y1z" TargetMode="External"/><Relationship Id="rId5834" Type="http://schemas.openxmlformats.org/officeDocument/2006/relationships/hyperlink" Target="https://drive.google.com/drive/u/1/folders/1DWXhXwl1j4L5eKUdO88JdnrMTynHHza16" TargetMode="External"/><Relationship Id="rId3178" Type="http://schemas.openxmlformats.org/officeDocument/2006/relationships/hyperlink" Target="https://drive.google.com/drive/u/1/folders/1MvXFH0ZrlRPDcMzaaLz6HRaaccORS-zk" TargetMode="External"/><Relationship Id="rId3385" Type="http://schemas.openxmlformats.org/officeDocument/2006/relationships/hyperlink" Target="https://dec.alaska.gov/Applications/SPAR/PublicMVC/CSP/SiteReport/27265" TargetMode="External"/><Relationship Id="rId3592" Type="http://schemas.openxmlformats.org/officeDocument/2006/relationships/hyperlink" Target="https://partner-mco-archive.s3.amazonaws.com/client_files/1524589484.pdf" TargetMode="External"/><Relationship Id="rId4229" Type="http://schemas.openxmlformats.org/officeDocument/2006/relationships/hyperlink" Target="https://www.waterboards.ca.gov/pfas/military.html" TargetMode="External"/><Relationship Id="rId4436" Type="http://schemas.openxmlformats.org/officeDocument/2006/relationships/hyperlink" Target="https://drive.google.com/file/d/19qHU3zeXWcXqJajNNtt9ndmBRekaPe3Y/view?usp=sharing" TargetMode="External"/><Relationship Id="rId4643" Type="http://schemas.openxmlformats.org/officeDocument/2006/relationships/hyperlink" Target="https://cumulis.epa.gov/supercpad/SiteProfiles/index.cfm?fuseaction=second.Healthenv&amp;id=0101826" TargetMode="External"/><Relationship Id="rId4850" Type="http://schemas.openxmlformats.org/officeDocument/2006/relationships/hyperlink" Target="https://dec.vermont.gov/sites/dec/files/wsm/mapp/docs/2021-PFAS-Surface-Water-Fish-Tissue-and-WWTF-Effluent-Monitoring-Report.pdf" TargetMode="External"/><Relationship Id="rId5901" Type="http://schemas.openxmlformats.org/officeDocument/2006/relationships/hyperlink" Target="https://docs.google.com/spreadsheets/d/1hRu_fnwKe4j_dNU5cczPJSTcPUe8qTtJ/edit?usp=sharing&amp;ouid=107676736406888330935&amp;rtpof=true&amp;sd=true" TargetMode="External"/><Relationship Id="rId2194" Type="http://schemas.openxmlformats.org/officeDocument/2006/relationships/hyperlink" Target="https://webapp.pca.state.mn.us/wimn/site/1796" TargetMode="External"/><Relationship Id="rId3038" Type="http://schemas.openxmlformats.org/officeDocument/2006/relationships/hyperlink" Target="http://afcec.publicadmin-record.us.af.mil/" TargetMode="External"/><Relationship Id="rId3245" Type="http://schemas.openxmlformats.org/officeDocument/2006/relationships/hyperlink" Target="https://webapp.pca.state.mn.us/wimn/site/2549" TargetMode="External"/><Relationship Id="rId3452" Type="http://schemas.openxmlformats.org/officeDocument/2006/relationships/hyperlink" Target="https://drive.google.com/drive/u/0/folders/1JHapkdyZrRziZCfTAWAX-nxDpQ_WEWlp" TargetMode="External"/><Relationship Id="rId4503" Type="http://schemas.openxmlformats.org/officeDocument/2006/relationships/hyperlink" Target="https://cumulis.epa.gov/supercpad/SiteProfiles/index.cfm?fuseaction=second.cleanup&amp;id=1001249" TargetMode="External"/><Relationship Id="rId4710" Type="http://schemas.openxmlformats.org/officeDocument/2006/relationships/hyperlink" Target="https://geotracker.waterboards.ca.gov/map/pfas_map" TargetMode="External"/><Relationship Id="rId166" Type="http://schemas.openxmlformats.org/officeDocument/2006/relationships/hyperlink" Target="https://drive.google.com/drive/u/0/folders/1DWXhXwl1j4L5eKUdO88JdnrMTynHHza5" TargetMode="External"/><Relationship Id="rId373" Type="http://schemas.openxmlformats.org/officeDocument/2006/relationships/hyperlink" Target="https://www.pca.state.mn.us/waste/pfas-landfills" TargetMode="External"/><Relationship Id="rId580" Type="http://schemas.openxmlformats.org/officeDocument/2006/relationships/hyperlink" Target="https://www.pca.state.mn.us/waste/pfas-landfills" TargetMode="External"/><Relationship Id="rId2054" Type="http://schemas.openxmlformats.org/officeDocument/2006/relationships/hyperlink" Target="https://www4.des.state.nh.us/DESOneStop/PRSDetail.aspx?ID=0001800&amp;Type=PRS" TargetMode="External"/><Relationship Id="rId2261" Type="http://schemas.openxmlformats.org/officeDocument/2006/relationships/hyperlink" Target="https://drive.google.com/drive/u/0/folders/1RsSKYaEE8jqAw7pH05tDHRflkjUL3t5H" TargetMode="External"/><Relationship Id="rId3105" Type="http://schemas.openxmlformats.org/officeDocument/2006/relationships/hyperlink" Target="https://www4.des.state.nh.us/DESOneStop/PRSDetail.aspx?ID=0001608&amp;Type=PRS" TargetMode="External"/><Relationship Id="rId3312" Type="http://schemas.openxmlformats.org/officeDocument/2006/relationships/hyperlink" Target="https://drive.google.com/file/d/13vInc5dur_MfHNHTqeT3H80sJqcCQmLx/view?usp=sharing" TargetMode="External"/><Relationship Id="rId6468" Type="http://schemas.openxmlformats.org/officeDocument/2006/relationships/hyperlink" Target="https://www.maine.gov/dep/spills/topics/pfas/" TargetMode="External"/><Relationship Id="rId6675" Type="http://schemas.openxmlformats.org/officeDocument/2006/relationships/hyperlink" Target="https://drive.google.com/drive/u/0/folders/1RsSKYaEE8jqAw7pH05tDHRflkjUL3t5H" TargetMode="External"/><Relationship Id="rId233" Type="http://schemas.openxmlformats.org/officeDocument/2006/relationships/hyperlink" Target="https://drive.google.com/file/d/1hwPMIGgj0FnVHDurNtqqYHrGO8fc8Rs-/view?usp=sharing" TargetMode="External"/><Relationship Id="rId440" Type="http://schemas.openxmlformats.org/officeDocument/2006/relationships/hyperlink" Target="https://www4.des.state.nh.us/nh-pfas-investigation/wp-content/uploads/tables-pdf.pdf" TargetMode="External"/><Relationship Id="rId1070" Type="http://schemas.openxmlformats.org/officeDocument/2006/relationships/hyperlink" Target="https://drive.google.com/drive/u/1/folders/1D-Vrphg-gT3y8D84X6DiNj_AM9sIwLUe" TargetMode="External"/><Relationship Id="rId2121" Type="http://schemas.openxmlformats.org/officeDocument/2006/relationships/hyperlink" Target="https://drive.google.com/drive/u/0/folders/1RsSKYaEE8jqAw7pH05tDHRflkjUL3t5H" TargetMode="External"/><Relationship Id="rId5277" Type="http://schemas.openxmlformats.org/officeDocument/2006/relationships/hyperlink" Target="http://afcec.publicadmin-record.us.af.mil/" TargetMode="External"/><Relationship Id="rId5484" Type="http://schemas.openxmlformats.org/officeDocument/2006/relationships/hyperlink" Target="https://www4.des.state.nh.us/DESOneStop/PRSDetail.aspx?ID=0005399&amp;Type=PRS" TargetMode="External"/><Relationship Id="rId6328" Type="http://schemas.openxmlformats.org/officeDocument/2006/relationships/hyperlink" Target="https://drive.google.com/file/d/1ztXYRZbTB-1UzL3m6hCvIGPrKjUSHXHX/view?usp=sharing" TargetMode="External"/><Relationship Id="rId6882" Type="http://schemas.openxmlformats.org/officeDocument/2006/relationships/hyperlink" Target="https://drive.google.com/drive/u/1/folders/1Pms7FL2HqHNWHQ0nmFgIEcktFHXjhbny" TargetMode="External"/><Relationship Id="rId300" Type="http://schemas.openxmlformats.org/officeDocument/2006/relationships/hyperlink" Target="https://www.michigan.gov/pfasresponse/0,9038,7-365-86511_82704_84544---,00.html" TargetMode="External"/><Relationship Id="rId4086" Type="http://schemas.openxmlformats.org/officeDocument/2006/relationships/hyperlink" Target="https://www.maine.gov/dep/spills/topics/pfas/PFAS-current-results-06022020.pdf" TargetMode="External"/><Relationship Id="rId5137" Type="http://schemas.openxmlformats.org/officeDocument/2006/relationships/hyperlink" Target="https://webapp.pca.state.mn.us/wimn/site/2392" TargetMode="External"/><Relationship Id="rId5691" Type="http://schemas.openxmlformats.org/officeDocument/2006/relationships/hyperlink" Target="https://geotracker.waterboards.ca.gov/map/pfas_map" TargetMode="External"/><Relationship Id="rId6535" Type="http://schemas.openxmlformats.org/officeDocument/2006/relationships/hyperlink" Target="https://www.michigan.gov/pfasresponse/" TargetMode="External"/><Relationship Id="rId6742" Type="http://schemas.openxmlformats.org/officeDocument/2006/relationships/hyperlink" Target="https://www.glwater.org/wp-content/uploads/2020/02/PFAS-Minimization-Program-Summary.pdf" TargetMode="External"/><Relationship Id="rId1887" Type="http://schemas.openxmlformats.org/officeDocument/2006/relationships/hyperlink" Target="https://www1.maine.gov/dep/spills/topics/pfas/index.html" TargetMode="External"/><Relationship Id="rId2938" Type="http://schemas.openxmlformats.org/officeDocument/2006/relationships/hyperlink" Target="https://nhdes.maps.arcgis.com/apps/View/index.html?appid=66770bef141c43a98a445c54a17720e2&amp;extent=-73.5743,42.5413,-69.6852,45.4509" TargetMode="External"/><Relationship Id="rId4293" Type="http://schemas.openxmlformats.org/officeDocument/2006/relationships/hyperlink" Target="https://www.glwater.org/wp-content/uploads/2020/02/PFAS-Minimization-Program-Summary.pdf" TargetMode="External"/><Relationship Id="rId5344" Type="http://schemas.openxmlformats.org/officeDocument/2006/relationships/hyperlink" Target="https://www.michigan.gov/pfasresponse/" TargetMode="External"/><Relationship Id="rId5551" Type="http://schemas.openxmlformats.org/officeDocument/2006/relationships/hyperlink" Target="https://nhdes.maps.arcgis.com/apps/View/index.html?appid=66770bef141c43a98a445c54a17720e2&amp;extent=-73.5743,42.5413,-69.6852,45.4509" TargetMode="External"/><Relationship Id="rId6602" Type="http://schemas.openxmlformats.org/officeDocument/2006/relationships/hyperlink" Target="https://floridadep.gov/waste/waste-cleanup/content/drycleaning-solvent-cleanup-program-state-funded-pfas-sampling-efforts" TargetMode="External"/><Relationship Id="rId1747" Type="http://schemas.openxmlformats.org/officeDocument/2006/relationships/hyperlink" Target="https://drive.google.com/drive/u/0/folders/1Pqq-f7i_7ijHLzsJe1OnzH-FW2xNc7mN" TargetMode="External"/><Relationship Id="rId1954" Type="http://schemas.openxmlformats.org/officeDocument/2006/relationships/hyperlink" Target="https://drive.google.com/drive/u/0/folders/1RsSKYaEE8jqAw7pH05tDHRflkjUL3t5H" TargetMode="External"/><Relationship Id="rId4153" Type="http://schemas.openxmlformats.org/officeDocument/2006/relationships/hyperlink" Target="https://drive.google.com/drive/u/1/folders/1Pms7FL2HqHNWHQ0nmFgIEcktFHXjhbny" TargetMode="External"/><Relationship Id="rId4360" Type="http://schemas.openxmlformats.org/officeDocument/2006/relationships/hyperlink" Target="https://drive.google.com/drive/u/0/folders/1UGvYwZ82SztDXNI7MVqsUl81kQiQTJN8" TargetMode="External"/><Relationship Id="rId5204" Type="http://schemas.openxmlformats.org/officeDocument/2006/relationships/hyperlink" Target="https://floridadep.gov/waste/waste-cleanup/content/fire-training-facility-preliminary-site-assessments" TargetMode="External"/><Relationship Id="rId5411" Type="http://schemas.openxmlformats.org/officeDocument/2006/relationships/hyperlink" Target="https://drive.google.com/file/d/1UYc6c7oDP0TxAGuqc5QoPUlvWFAD-TG2/view?usp=sharing" TargetMode="External"/><Relationship Id="rId39" Type="http://schemas.openxmlformats.org/officeDocument/2006/relationships/hyperlink" Target="https://drive.google.com/drive/u/1/folders/1yYV4wWx_JfngP7sE9Lvu2fr2u3XflKL0" TargetMode="External"/><Relationship Id="rId1607" Type="http://schemas.openxmlformats.org/officeDocument/2006/relationships/hyperlink" Target="https://www4.des.state.nh.us/IISProxy/IISProxy.dll?ContentId=4768854" TargetMode="External"/><Relationship Id="rId1814" Type="http://schemas.openxmlformats.org/officeDocument/2006/relationships/hyperlink" Target="https://www.epw.senate.gov/public/index.cfm/superfund-sites-identified-by-epa-to-have-pfas-contamination" TargetMode="External"/><Relationship Id="rId4013" Type="http://schemas.openxmlformats.org/officeDocument/2006/relationships/hyperlink" Target="https://drive.google.com/file/d/1zrp9DVHYE0-BnI_56DUjqaFwzHbVv6Oa/view?usp=sharing" TargetMode="External"/><Relationship Id="rId422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779" Type="http://schemas.openxmlformats.org/officeDocument/2006/relationships/hyperlink" Target="https://www.michigan.gov/pfasresponse/" TargetMode="External"/><Relationship Id="rId6185" Type="http://schemas.openxmlformats.org/officeDocument/2006/relationships/hyperlink" Target="https://www.michigan.gov/pfasresponse/0,9038,7-365-86511_82704-452840--,00.html" TargetMode="External"/><Relationship Id="rId6392" Type="http://schemas.openxmlformats.org/officeDocument/2006/relationships/hyperlink" Target="https://drive.google.com/drive/u/0/folders/1RsSKYaEE8jqAw7pH05tDHRflkjUL3t5H" TargetMode="External"/><Relationship Id="rId7029" Type="http://schemas.openxmlformats.org/officeDocument/2006/relationships/comments" Target="../comments1.xml"/><Relationship Id="rId2588" Type="http://schemas.openxmlformats.org/officeDocument/2006/relationships/hyperlink" Target="https://azdeq.gov/superfund-site-former-williams-air-force-base" TargetMode="External"/><Relationship Id="rId3986" Type="http://schemas.openxmlformats.org/officeDocument/2006/relationships/hyperlink" Target="https://geotracker.waterboards.ca.gov/map/pfas_map" TargetMode="External"/><Relationship Id="rId6045" Type="http://schemas.openxmlformats.org/officeDocument/2006/relationships/hyperlink" Target="https://www.maine.gov/dep/spills/topics/pfas/" TargetMode="External"/><Relationship Id="rId6252" Type="http://schemas.openxmlformats.org/officeDocument/2006/relationships/hyperlink" Target="http://www.slfpd.org/water" TargetMode="External"/><Relationship Id="rId1397" Type="http://schemas.openxmlformats.org/officeDocument/2006/relationships/hyperlink" Target="https://dec.alaska.gov/Applications/SPAR/PublicMVC/CSP/SiteReport/27175" TargetMode="External"/><Relationship Id="rId2795" Type="http://schemas.openxmlformats.org/officeDocument/2006/relationships/hyperlink" Target="https://cumulis.epa.gov/supercpad/SiteProfiles/index.cfm?fuseaction=second.docdata&amp;id=0206317" TargetMode="External"/><Relationship Id="rId3639" Type="http://schemas.openxmlformats.org/officeDocument/2006/relationships/hyperlink" Target="https://www4.des.state.nh.us/DESOneStop/PRSDetail.aspx?ID=0002333&amp;Type=PRS" TargetMode="External"/><Relationship Id="rId3846" Type="http://schemas.openxmlformats.org/officeDocument/2006/relationships/hyperlink" Target="https://www.michigan.gov/pfasresponse/0,9038,7-365-86511_82704-452827--,00.html" TargetMode="External"/><Relationship Id="rId5061" Type="http://schemas.openxmlformats.org/officeDocument/2006/relationships/hyperlink" Target="https://drive.google.com/drive/u/0/folders/1AL9pioP6aRf7UDKhkoQU5fEcM4wwr4z6" TargetMode="External"/><Relationship Id="rId6112" Type="http://schemas.openxmlformats.org/officeDocument/2006/relationships/hyperlink" Target="https://www4.des.state.nh.us/DESOneStop/PRSDetail.aspx?ID=0000073&amp;Type=PRS" TargetMode="External"/><Relationship Id="rId767" Type="http://schemas.openxmlformats.org/officeDocument/2006/relationships/hyperlink" Target="https://drive.google.com/file/d/1GMlyOu26Wz3RfVZxb0ZmcSTEE-z4MLqg/view?usp=sharing" TargetMode="External"/><Relationship Id="rId974" Type="http://schemas.openxmlformats.org/officeDocument/2006/relationships/hyperlink" Target="https://nhdes.maps.arcgis.com/apps/View/index.html?appid=66770bef141c43a98a445c54a17720e2&amp;extent=-73.5743,42.5413,-69.6852,45.4509" TargetMode="External"/><Relationship Id="rId2448" Type="http://schemas.openxmlformats.org/officeDocument/2006/relationships/hyperlink" Target="https://drive.google.com/drive/u/1/folders/1fShBTDAI9WQQXcAy-4Gnss76GwKlI6QN" TargetMode="External"/><Relationship Id="rId2655" Type="http://schemas.openxmlformats.org/officeDocument/2006/relationships/hyperlink" Target="https://www.waterboards.ca.gov/pfas/military.html" TargetMode="External"/><Relationship Id="rId2862" Type="http://schemas.openxmlformats.org/officeDocument/2006/relationships/hyperlink" Target="https://www4.des.state.nh.us/DESOneStop/PRSDetail.aspx?ID=0002478&amp;Type=PRS" TargetMode="External"/><Relationship Id="rId3706" Type="http://schemas.openxmlformats.org/officeDocument/2006/relationships/hyperlink" Target="https://drive.google.com/drive/u/1/folders/1Pms7FL2HqHNWHQ0nmFgIEcktFHXjhbny" TargetMode="External"/><Relationship Id="rId3913" Type="http://schemas.openxmlformats.org/officeDocument/2006/relationships/hyperlink" Target="https://www4.des.state.nh.us/IISProxy/IISProxy.dll?ContentId=4826597" TargetMode="External"/><Relationship Id="rId627" Type="http://schemas.openxmlformats.org/officeDocument/2006/relationships/hyperlink" Target="https://www4.des.state.nh.us/nh-pfas-investigation/wp-content/uploads/tables-pdf.pdf" TargetMode="External"/><Relationship Id="rId834" Type="http://schemas.openxmlformats.org/officeDocument/2006/relationships/hyperlink" Target="https://www4.des.state.nh.us/IISProxy/IISProxy.dll?ContentId=4726699" TargetMode="External"/><Relationship Id="rId1257" Type="http://schemas.openxmlformats.org/officeDocument/2006/relationships/hyperlink" Target="https://geotracker.waterboards.ca.gov/map/pfas_map" TargetMode="External"/><Relationship Id="rId1464" Type="http://schemas.openxmlformats.org/officeDocument/2006/relationships/hyperlink" Target="https://geotracker.waterboards.ca.gov/map/pfas_map" TargetMode="External"/><Relationship Id="rId1671" Type="http://schemas.openxmlformats.org/officeDocument/2006/relationships/hyperlink" Target="https://dnrec.alpha.delaware.gov/waste-hazardous/remediation/pfas/investigation-sites/" TargetMode="External"/><Relationship Id="rId2308" Type="http://schemas.openxmlformats.org/officeDocument/2006/relationships/hyperlink" Target="https://dec.vermont.gov/pfas" TargetMode="External"/><Relationship Id="rId2515" Type="http://schemas.openxmlformats.org/officeDocument/2006/relationships/hyperlink" Target="https://nhdes.maps.arcgis.com/apps/View/index.html?appid=66770bef141c43a98a445c54a17720e2&amp;extent=-73.5743,42.5413,-69.6852,45.4509" TargetMode="External"/><Relationship Id="rId2722" Type="http://schemas.openxmlformats.org/officeDocument/2006/relationships/hyperlink" Target="https://denix.osd.mil/army-pfas/army-pfas-data/drinking-water-data/army-national-guard-bureau-data-26-april-2019/" TargetMode="External"/><Relationship Id="rId5878" Type="http://schemas.openxmlformats.org/officeDocument/2006/relationships/hyperlink" Target="https://drive.google.com/drive/u/0/folders/1DWXhXwl1j4L5eKUdO88JdnrMTynHHza5" TargetMode="External"/><Relationship Id="rId6929" Type="http://schemas.openxmlformats.org/officeDocument/2006/relationships/hyperlink" Target="https://www.pca.state.mn.us/waste/pfas-landfills" TargetMode="External"/><Relationship Id="rId901" Type="http://schemas.openxmlformats.org/officeDocument/2006/relationships/hyperlink" Target="https://drive.google.com/drive/u/1/folders/1bA0fTxac0RU2njTEx5JIcAWqZpYygC9D" TargetMode="External"/><Relationship Id="rId1117" Type="http://schemas.openxmlformats.org/officeDocument/2006/relationships/hyperlink" Target="https://denix.osd.mil/army-pfas/army-pfas-data/drinking-water-data/army-national-guard-bureau-data-26-april-2019/" TargetMode="External"/><Relationship Id="rId1324" Type="http://schemas.openxmlformats.org/officeDocument/2006/relationships/hyperlink" Target="https://geotracker.waterboards.ca.gov/map/pfas_map" TargetMode="External"/><Relationship Id="rId1531" Type="http://schemas.openxmlformats.org/officeDocument/2006/relationships/hyperlink" Target="https://www4.des.state.nh.us/nh-pfas-investigation/wp-content/uploads/tables-pdf.pdf" TargetMode="External"/><Relationship Id="rId4687" Type="http://schemas.openxmlformats.org/officeDocument/2006/relationships/hyperlink" Target="https://www.navfac.navy.mil/products_and_services/ev/products_and_services/env_restoration/installation_map/navfac_atlantic/washington/nrl_cbd/nrl_cbd_pfas.html" TargetMode="External"/><Relationship Id="rId4894" Type="http://schemas.openxmlformats.org/officeDocument/2006/relationships/hyperlink" Target="https://denix.osd.mil/army-pfas/army-pfas-data/drinking-water-data/army-national-guard-bureau-data-26-april-2019/" TargetMode="External"/><Relationship Id="rId5738" Type="http://schemas.openxmlformats.org/officeDocument/2006/relationships/hyperlink" Target="https://drive.google.com/drive/u/0/folders/17vc5JX3Gvo92Bih-kg-GABnBbExIJhXg" TargetMode="External"/><Relationship Id="rId5945" Type="http://schemas.openxmlformats.org/officeDocument/2006/relationships/hyperlink" Target="https://drive.google.com/drive/u/0/folders/1f8gHfUbgH4w0DdeirtRLSMerU6kNJ4Ux" TargetMode="External"/><Relationship Id="rId30" Type="http://schemas.openxmlformats.org/officeDocument/2006/relationships/hyperlink" Target="https://drive.google.com/drive/u/0/folders/1RsSKYaEE8jqAw7pH05tDHRflkjUL3t5H" TargetMode="External"/><Relationship Id="rId3289" Type="http://schemas.openxmlformats.org/officeDocument/2006/relationships/hyperlink" Target="https://apps.dnrec.delaware.gov/dochandler/handler.ashx?docid=6744d73fd212a86f0kd4r96ge0010000" TargetMode="External"/><Relationship Id="rId3496" Type="http://schemas.openxmlformats.org/officeDocument/2006/relationships/hyperlink" Target="https://geotracker.waterboards.ca.gov/profile_report?global_id=L10004933936&amp;mytab=esidata" TargetMode="External"/><Relationship Id="rId4547" Type="http://schemas.openxmlformats.org/officeDocument/2006/relationships/hyperlink" Target="https://www.michigan.gov/pfasresponse/investigations/sites-aoi/muskegon-county/muskegon-county-airport-area" TargetMode="External"/><Relationship Id="rId4754" Type="http://schemas.openxmlformats.org/officeDocument/2006/relationships/hyperlink" Target="https://drive.google.com/file/d/1vVYFb43PeXVqYEP7nas7SKAoEAib0M-6/view?usp=sharing" TargetMode="External"/><Relationship Id="rId2098" Type="http://schemas.openxmlformats.org/officeDocument/2006/relationships/hyperlink" Target="https://dec.alaska.gov/Applications/SPAR/PublicMVC/CSP/SiteReport/1071" TargetMode="External"/><Relationship Id="rId3149" Type="http://schemas.openxmlformats.org/officeDocument/2006/relationships/hyperlink" Target="https://drive.google.com/drive/u/0/folders/1JHapkdyZrRziZCfTAWAX-nxDpQ_WEWlp" TargetMode="External"/><Relationship Id="rId3356" Type="http://schemas.openxmlformats.org/officeDocument/2006/relationships/hyperlink" Target="https://webapp.pca.state.mn.us/wimn/site/1764" TargetMode="External"/><Relationship Id="rId3563" Type="http://schemas.openxmlformats.org/officeDocument/2006/relationships/hyperlink" Target="https://drive.google.com/drive/u/1/folders/1VgdMu6_x_kxf36q2eAIhAEnCpniomQ1Y" TargetMode="External"/><Relationship Id="rId4407" Type="http://schemas.openxmlformats.org/officeDocument/2006/relationships/hyperlink" Target="https://nhdes.maps.arcgis.com/apps/View/index.html?appid=66770bef141c43a98a445c54a17720e2&amp;extent=-73.5743,42.5413,-69.6852,45.4509" TargetMode="External"/><Relationship Id="rId4961" Type="http://schemas.openxmlformats.org/officeDocument/2006/relationships/hyperlink" Target="https://drive.google.com/drive/u/1/folders/1Pms7FL2HqHNWHQ0nmFgIEcktFHXjhbny" TargetMode="External"/><Relationship Id="rId5805" Type="http://schemas.openxmlformats.org/officeDocument/2006/relationships/hyperlink" Target="https://www.health.ny.gov/environmental/investigations/hoosick/images/results_dist.jpg" TargetMode="External"/><Relationship Id="rId7020" Type="http://schemas.openxmlformats.org/officeDocument/2006/relationships/hyperlink" Target="https://www.michigan.gov/pfasresponse/" TargetMode="External"/><Relationship Id="rId277" Type="http://schemas.openxmlformats.org/officeDocument/2006/relationships/hyperlink" Target="https://www4.des.state.nh.us/IISProxy/IISProxy.dll?ContentId=4829840" TargetMode="External"/><Relationship Id="rId484" Type="http://schemas.openxmlformats.org/officeDocument/2006/relationships/hyperlink" Target="https://drive.google.com/drive/u/0/folders/1c60iQE10N-n_eX7H1_lAnl0oAEtRzMhE" TargetMode="External"/><Relationship Id="rId2165" Type="http://schemas.openxmlformats.org/officeDocument/2006/relationships/hyperlink" Target="https://drive.google.com/drive/u/0/folders/1RsSKYaEE8jqAw7pH05tDHRflkjUL3t5H" TargetMode="External"/><Relationship Id="rId3009" Type="http://schemas.openxmlformats.org/officeDocument/2006/relationships/hyperlink" Target="https://nhdes.maps.arcgis.com/apps/View/index.html?appid=66770bef141c43a98a445c54a17720e2&amp;extent=-73.5743,42.5413,-69.6852,45.4509" TargetMode="External"/><Relationship Id="rId3216" Type="http://schemas.openxmlformats.org/officeDocument/2006/relationships/hyperlink" Target="https://geotracker.waterboards.ca.gov/map/pfas_map" TargetMode="External"/><Relationship Id="rId3770" Type="http://schemas.openxmlformats.org/officeDocument/2006/relationships/hyperlink" Target="https://drive.google.com/drive/u/0/folders/1JHapkdyZrRziZCfTAWAX-nxDpQ_WEWlp" TargetMode="External"/><Relationship Id="rId4614" Type="http://schemas.openxmlformats.org/officeDocument/2006/relationships/hyperlink" Target="https://ar.afcec-cloud.af.mil/Search.aspx" TargetMode="External"/><Relationship Id="rId4821" Type="http://schemas.openxmlformats.org/officeDocument/2006/relationships/hyperlink" Target="https://www.dec.ny.gov/chemical/108831.html" TargetMode="External"/><Relationship Id="rId137" Type="http://schemas.openxmlformats.org/officeDocument/2006/relationships/hyperlink" Target="https://www.dhhs.nh.gov/dphs/pfcs/index.htm" TargetMode="External"/><Relationship Id="rId344" Type="http://schemas.openxmlformats.org/officeDocument/2006/relationships/hyperlink" Target="https://drive.google.com/drive/u/1/folders/1B1GKEK70wuJTnQTBbpJQJcs4KD3cK5Hu" TargetMode="External"/><Relationship Id="rId691" Type="http://schemas.openxmlformats.org/officeDocument/2006/relationships/hyperlink" Target="https://partner-mco-archive.s3.amazonaws.com/client_files/1524589484.pdf" TargetMode="External"/><Relationship Id="rId2025" Type="http://schemas.openxmlformats.org/officeDocument/2006/relationships/hyperlink" Target="https://drive.google.com/drive/u/0/folders/1RsSKYaEE8jqAw7pH05tDHRflkjUL3t5H" TargetMode="External"/><Relationship Id="rId2372" Type="http://schemas.openxmlformats.org/officeDocument/2006/relationships/hyperlink" Target="https://drive.google.com/drive/u/0/folders/1RsSKYaEE8jqAw7pH05tDHRflkjUL3t5H" TargetMode="External"/><Relationship Id="rId3423" Type="http://schemas.openxmlformats.org/officeDocument/2006/relationships/hyperlink" Target="https://drive.google.com/drive/u/0/folders/1DWXhXwl1j4L5eKUdO88JdnrMTynHHza5" TargetMode="External"/><Relationship Id="rId3630" Type="http://schemas.openxmlformats.org/officeDocument/2006/relationships/hyperlink" Target="https://drive.google.com/drive/u/0/folders/1SQqhdlRA8THvEkwA08hx-exOAy22jWm1" TargetMode="External"/><Relationship Id="rId6579" Type="http://schemas.openxmlformats.org/officeDocument/2006/relationships/hyperlink" Target="https://www4.des.state.nh.us/DESOneStop/PRSDetail.aspx?ID=0024199&amp;Type=PRS" TargetMode="External"/><Relationship Id="rId6786" Type="http://schemas.openxmlformats.org/officeDocument/2006/relationships/hyperlink" Target="https://www4.des.state.nh.us/nh-pfas-investigation/wp-content/uploads/tables-pdf.pdf" TargetMode="External"/><Relationship Id="rId6993" Type="http://schemas.openxmlformats.org/officeDocument/2006/relationships/hyperlink" Target="https://dnr.wi.gov/botw/GetActivityDetail.do?dsn=587957&amp;siteId=1529200&amp;crumb=1" TargetMode="External"/><Relationship Id="rId551" Type="http://schemas.openxmlformats.org/officeDocument/2006/relationships/hyperlink" Target="https://www4.des.state.nh.us/nh-pfas-investigation/wp-content/uploads/tables-pdf.pdf" TargetMode="External"/><Relationship Id="rId1181" Type="http://schemas.openxmlformats.org/officeDocument/2006/relationships/hyperlink" Target="https://drive.google.com/drive/u/0/folders/17vc5JX3Gvo92Bih-kg-GABnBbExIJhXg" TargetMode="External"/><Relationship Id="rId2232" Type="http://schemas.openxmlformats.org/officeDocument/2006/relationships/hyperlink" Target="https://drive.google.com/drive/u/1/folders/1Pms7FL2HqHNWHQ0nmFgIEcktFHXjhbny" TargetMode="External"/><Relationship Id="rId5388" Type="http://schemas.openxmlformats.org/officeDocument/2006/relationships/hyperlink" Target="https://nhdes.maps.arcgis.com/apps/View/index.html?appid=66770bef141c43a98a445c54a17720e2&amp;extent=-73.5743,42.5413,-69.6852,45.4509" TargetMode="External"/><Relationship Id="rId5595" Type="http://schemas.openxmlformats.org/officeDocument/2006/relationships/hyperlink" Target="https://docs.google.com/spreadsheets/d/1hRu_fnwKe4j_dNU5cczPJSTcPUe8qTtJ/edit?usp=sharing&amp;ouid=107676736406888330935&amp;rtpof=true&amp;sd=true" TargetMode="External"/><Relationship Id="rId6439" Type="http://schemas.openxmlformats.org/officeDocument/2006/relationships/hyperlink" Target="https://www4.des.state.nh.us/DESOneStop/PRSDetail.aspx?ID=0016638&amp;Type=PRS" TargetMode="External"/><Relationship Id="rId6646" Type="http://schemas.openxmlformats.org/officeDocument/2006/relationships/hyperlink" Target="https://www4.des.state.nh.us/IISProxy/IISProxy.dll?ContentId=4827946" TargetMode="External"/><Relationship Id="rId6853" Type="http://schemas.openxmlformats.org/officeDocument/2006/relationships/hyperlink" Target="https://denix.osd.mil/army-pfas/army-pfas-data/drinking-water-data/army-national-guard-bureau-data-26-april-2019/" TargetMode="External"/><Relationship Id="rId204" Type="http://schemas.openxmlformats.org/officeDocument/2006/relationships/hyperlink" Target="https://www.michigan.gov/pfasresponse/0,9038,7-365-86511_95645-530255--,00.html" TargetMode="External"/><Relationship Id="rId411" Type="http://schemas.openxmlformats.org/officeDocument/2006/relationships/hyperlink" Target="https://drive.google.com/drive/u/0/folders/1Y1aHr_zyN8Ww099VZE3qd2PK5yJ289gq" TargetMode="External"/><Relationship Id="rId1041" Type="http://schemas.openxmlformats.org/officeDocument/2006/relationships/hyperlink" Target="https://www.nationalguard.mil/Leadership/Joint-Staff/Personal-Staff/Public-Affairs/Community-Relations/Environmental/PFAS-PFOA-Library/Florida/" TargetMode="External"/><Relationship Id="rId1998" Type="http://schemas.openxmlformats.org/officeDocument/2006/relationships/hyperlink" Target="https://drive.google.com/drive/u/0/folders/1LpxTlKqi7W0TyhphKUsU2SufsFXHckZC" TargetMode="External"/><Relationship Id="rId4197" Type="http://schemas.openxmlformats.org/officeDocument/2006/relationships/hyperlink" Target="https://www4.des.state.nh.us/nh-pfas-investigation/wp-content/uploads/tables-pdf.pdf" TargetMode="External"/><Relationship Id="rId5248" Type="http://schemas.openxmlformats.org/officeDocument/2006/relationships/hyperlink" Target="https://drive.google.com/drive/u/1/folders/1RsSKYaEE8jqAw7pH05tDHRflkjUL3t5H" TargetMode="External"/><Relationship Id="rId5455" Type="http://schemas.openxmlformats.org/officeDocument/2006/relationships/hyperlink" Target="https://drive.google.com/drive/u/1/folders/1VgdMu6_x_kxf36q2eAIhAEnCpniomQ1Y" TargetMode="External"/><Relationship Id="rId5662" Type="http://schemas.openxmlformats.org/officeDocument/2006/relationships/hyperlink" Target="https://drive.google.com/drive/folders/1v77vtziX_3iVOE5ughvhk36StsBDnBGG?usp=sharing" TargetMode="External"/><Relationship Id="rId6506" Type="http://schemas.openxmlformats.org/officeDocument/2006/relationships/hyperlink" Target="https://drive.google.com/drive/u/0/folders/1rvpGw3z9v_xgatDK1OO4eC0dtYKJtDj_" TargetMode="External"/><Relationship Id="rId6713" Type="http://schemas.openxmlformats.org/officeDocument/2006/relationships/hyperlink" Target="https://drive.google.com/drive/u/1/folders/1Pms7FL2HqHNWHQ0nmFgIEcktFHXjhbny" TargetMode="External"/><Relationship Id="rId6920" Type="http://schemas.openxmlformats.org/officeDocument/2006/relationships/hyperlink" Target="https://www4.des.state.nh.us/DESOneStop/PRSDetail.aspx?ID=0038086&amp;Type=PRS" TargetMode="External"/><Relationship Id="rId1858" Type="http://schemas.openxmlformats.org/officeDocument/2006/relationships/hyperlink" Target="https://drive.google.com/drive/u/0/folders/1LpxTlKqi7W0TyhphKUsU2SufsFXHckZC" TargetMode="External"/><Relationship Id="rId4057" Type="http://schemas.openxmlformats.org/officeDocument/2006/relationships/hyperlink" Target="https://drive.google.com/file/d/1dTJjuR8IoADV_crTBynYd2GNrM0hZq9D/view?usp=sharing" TargetMode="External"/><Relationship Id="rId4264" Type="http://schemas.openxmlformats.org/officeDocument/2006/relationships/hyperlink" Target="https://drive.google.com/drive/u/1/folders/180WWaTe0OGzcmxgby2-6gBvc11WOH5xi" TargetMode="External"/><Relationship Id="rId4471" Type="http://schemas.openxmlformats.org/officeDocument/2006/relationships/hyperlink" Target="https://documents.geotracker.waterboards.ca.gov/esi/uploads/geo_report/5538216650/T10000012767.PDF" TargetMode="External"/><Relationship Id="rId5108"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315" Type="http://schemas.openxmlformats.org/officeDocument/2006/relationships/hyperlink" Target="https://geotracker.waterboards.ca.gov/profile_report?global_id=L10006414912&amp;mytab=esidata" TargetMode="External"/><Relationship Id="rId5522" Type="http://schemas.openxmlformats.org/officeDocument/2006/relationships/hyperlink" Target="https://drive.google.com/drive/u/1/folders/1JnTOzAhoXHqi1cTgeyAvNCDHQmiX6Gl5?ths=true" TargetMode="External"/><Relationship Id="rId2909"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3073" Type="http://schemas.openxmlformats.org/officeDocument/2006/relationships/hyperlink" Target="https://drive.google.com/drive/u/1/folders/1Qr48nSJGiIBBXvNlaVdjRWmHeqYKXxnT" TargetMode="External"/><Relationship Id="rId3280" Type="http://schemas.openxmlformats.org/officeDocument/2006/relationships/hyperlink" Target="https://www4.des.state.nh.us/IISProxy/IISProxy.dll?ContentId=4740760" TargetMode="External"/><Relationship Id="rId4124" Type="http://schemas.openxmlformats.org/officeDocument/2006/relationships/hyperlink" Target="https://drive.google.com/drive/u/0/folders/1RsSKYaEE8jqAw7pH05tDHRflkjUL3t5H" TargetMode="External"/><Relationship Id="rId4331" Type="http://schemas.openxmlformats.org/officeDocument/2006/relationships/hyperlink" Target="https://drive.google.com/file/d/1ShEexF8wWPZ2QlHNFVptCwC1JYL1bOYS/view?usp=sharing" TargetMode="External"/><Relationship Id="rId1718" Type="http://schemas.openxmlformats.org/officeDocument/2006/relationships/hyperlink" Target="https://cumulis.epa.gov/supercpad/SiteProfiles/index.cfm?fuseaction=second.docdata&amp;id=0201218" TargetMode="External"/><Relationship Id="rId1925" Type="http://schemas.openxmlformats.org/officeDocument/2006/relationships/hyperlink" Target="https://www.doh.wa.gov/CommunityandEnvironment/Contaminants/PFAS" TargetMode="External"/><Relationship Id="rId3140" Type="http://schemas.openxmlformats.org/officeDocument/2006/relationships/hyperlink" Target="https://drive.google.com/drive/u/0/folders/1_HKf_uJ37xnLDvCCPrEWgfMJy4X325Sf" TargetMode="External"/><Relationship Id="rId6089" Type="http://schemas.openxmlformats.org/officeDocument/2006/relationships/hyperlink" Target="https://drive.google.com/drive/u/0/folders/1lGp9mNF1VW52zcJOUD9x-wZO9oAb_opR" TargetMode="External"/><Relationship Id="rId6296" Type="http://schemas.openxmlformats.org/officeDocument/2006/relationships/hyperlink" Target="https://www4.des.state.nh.us/nh-pfas-investigation/wp-content/uploads/tables-pdf.pdf" TargetMode="External"/><Relationship Id="rId6156" Type="http://schemas.openxmlformats.org/officeDocument/2006/relationships/hyperlink" Target="https://www4.des.state.nh.us/IISProxy/IISProxy.dll?ContentId=4832220" TargetMode="External"/><Relationship Id="rId2699" Type="http://schemas.openxmlformats.org/officeDocument/2006/relationships/hyperlink" Target="https://drive.google.com/drive/u/0/folders/1DWXhXwl1j4L5eKUdO88JdnrMTynHHza5" TargetMode="External"/><Relationship Id="rId3000" Type="http://schemas.openxmlformats.org/officeDocument/2006/relationships/hyperlink" Target="https://denix.osd.mil/army-pfas/army-pfas-data/drinking-water-data/army-national-guard-bureau-data-26-april-2019/" TargetMode="External"/><Relationship Id="rId3957" Type="http://schemas.openxmlformats.org/officeDocument/2006/relationships/hyperlink" Target="https://drive.google.com/drive/folders/19yQzhjqctGHcQeRH_2OFTdIWCuDivoBC?usp=sharing" TargetMode="External"/><Relationship Id="rId6363" Type="http://schemas.openxmlformats.org/officeDocument/2006/relationships/hyperlink" Target="https://www.michigan.gov/pfasresponse/0,9038,7-365-86511_82704-500859--,00.html" TargetMode="External"/><Relationship Id="rId6570" Type="http://schemas.openxmlformats.org/officeDocument/2006/relationships/hyperlink" Target="http://afcec.publicadmin-record.us.af.mil/" TargetMode="External"/><Relationship Id="rId878" Type="http://schemas.openxmlformats.org/officeDocument/2006/relationships/hyperlink" Target="https://drive.google.com/drive/u/0/folders/1RsSKYaEE8jqAw7pH05tDHRflkjUL3t5H" TargetMode="External"/><Relationship Id="rId2559" Type="http://schemas.openxmlformats.org/officeDocument/2006/relationships/hyperlink" Target="https://drive.google.com/drive/u/0/folders/1RsSKYaEE8jqAw7pH05tDHRflkjUL3t5H" TargetMode="External"/><Relationship Id="rId2766" Type="http://schemas.openxmlformats.org/officeDocument/2006/relationships/hyperlink" Target="https://www.epa.gov/pfas/pfas-community-engagement-leavenworth-ks" TargetMode="External"/><Relationship Id="rId2973" Type="http://schemas.openxmlformats.org/officeDocument/2006/relationships/hyperlink" Target="https://partner-mco-archive.s3.amazonaws.com/client_files/1524589484.pdf" TargetMode="External"/><Relationship Id="rId3817" Type="http://schemas.openxmlformats.org/officeDocument/2006/relationships/hyperlink" Target="https://geotracker.waterboards.ca.gov/profile_report?global_id=L10004177173&amp;mytab=esidata" TargetMode="External"/><Relationship Id="rId5172" Type="http://schemas.openxmlformats.org/officeDocument/2006/relationships/hyperlink" Target="https://cumulis.epa.gov/supercpad/SiteProfiles/index.cfm?fuseaction=second.docdata&amp;id=0101210" TargetMode="External"/><Relationship Id="rId6016" Type="http://schemas.openxmlformats.org/officeDocument/2006/relationships/hyperlink" Target="https://drive.google.com/drive/folders/1MtshhDFQy_fTCm-Ne2ycOfDhuw9oZ5VZ?usp=sharing" TargetMode="External"/><Relationship Id="rId6223" Type="http://schemas.openxmlformats.org/officeDocument/2006/relationships/hyperlink" Target="https://drive.google.com/drive/u/0/folders/1RsSKYaEE8jqAw7pH05tDHRflkjUL3t5H" TargetMode="External"/><Relationship Id="rId6430" Type="http://schemas.openxmlformats.org/officeDocument/2006/relationships/hyperlink" Target="https://drive.google.com/file/d/1tCcynjyVbxACqzjjHhuhY7KSeAKZ1V7r/view?usp=sharing" TargetMode="External"/><Relationship Id="rId738" Type="http://schemas.openxmlformats.org/officeDocument/2006/relationships/hyperlink" Target="https://drive.google.com/file/d/1GMlyOu26Wz3RfVZxb0ZmcSTEE-z4MLqg/view?usp=sharing" TargetMode="External"/><Relationship Id="rId945" Type="http://schemas.openxmlformats.org/officeDocument/2006/relationships/hyperlink" Target="https://geotracker.waterboards.ca.gov/map/pfas_map" TargetMode="External"/><Relationship Id="rId1368" Type="http://schemas.openxmlformats.org/officeDocument/2006/relationships/hyperlink" Target="https://www.glwater.org/wp-content/uploads/2020/02/PFAS-Minimization-Program-Summary.pdf" TargetMode="External"/><Relationship Id="rId1575" Type="http://schemas.openxmlformats.org/officeDocument/2006/relationships/hyperlink" Target="https://drive.google.com/drive/u/0/folders/1lGp9mNF1VW52zcJOUD9x-wZO9oAb_opR" TargetMode="External"/><Relationship Id="rId1782" Type="http://schemas.openxmlformats.org/officeDocument/2006/relationships/hyperlink" Target="https://drive.google.com/file/d/1hAY3gMUkqQXx9KPoz9wsJxP0wXZ6WRfZ/view?usp=sharing" TargetMode="External"/><Relationship Id="rId2419" Type="http://schemas.openxmlformats.org/officeDocument/2006/relationships/hyperlink" Target="https://www4.des.state.nh.us/nh-pfas-investigation/wp-content/uploads/tables-pdf.pdf" TargetMode="External"/><Relationship Id="rId2626" Type="http://schemas.openxmlformats.org/officeDocument/2006/relationships/hyperlink" Target="https://www.mass.gov/info-details/per-and-polyfluoroalkyl-substances-pfas" TargetMode="External"/><Relationship Id="rId2833" Type="http://schemas.openxmlformats.org/officeDocument/2006/relationships/hyperlink" Target="https://www.michigan.gov/pfasresponse/0,9038,7-365-86511_82704-487698--,00.html" TargetMode="External"/><Relationship Id="rId5032" Type="http://schemas.openxmlformats.org/officeDocument/2006/relationships/hyperlink" Target="https://drive.google.com/drive/u/0/folders/1DWXhXwl1j4L5eKUdO88JdnrMTynHHza5" TargetMode="External"/><Relationship Id="rId5989" Type="http://schemas.openxmlformats.org/officeDocument/2006/relationships/hyperlink" Target="https://www.atsdr.cdc.gov/pfas/activities/assessments/sites/berkeley-county-wv.html?CDC_AA_refVal=https%3A%2F%2Fwww.atsdr.cdc.gov%2Fpfas%2Fcommunities%2FBerkeley-County-WV.html" TargetMode="External"/><Relationship Id="rId74" Type="http://schemas.openxmlformats.org/officeDocument/2006/relationships/hyperlink" Target="https://justcallheritage.com/" TargetMode="External"/><Relationship Id="rId805" Type="http://schemas.openxmlformats.org/officeDocument/2006/relationships/hyperlink" Target="https://drive.google.com/open?id=1VDZfZ3iSQ-hQm4RST330ovRmrsmaf-NG" TargetMode="External"/><Relationship Id="rId1228" Type="http://schemas.openxmlformats.org/officeDocument/2006/relationships/hyperlink" Target="https://denix.osd.mil/army-pfas/army-pfas-data/drinking-water-data/army-national-guard-bureau-data-26-april-2019/" TargetMode="External"/><Relationship Id="rId1435" Type="http://schemas.openxmlformats.org/officeDocument/2006/relationships/hyperlink" Target="https://www4.des.state.nh.us/DESOneStop/PRSDetail.aspx?ID=0012828&amp;Type=PRS" TargetMode="External"/><Relationship Id="rId4798" Type="http://schemas.openxmlformats.org/officeDocument/2006/relationships/hyperlink" Target="https://drive.google.com/drive/u/1/folders/1RsSKYaEE8jqAw7pH05tDHRflkjUL3t5H" TargetMode="External"/><Relationship Id="rId1642" Type="http://schemas.openxmlformats.org/officeDocument/2006/relationships/hyperlink" Target="https://www4.des.state.nh.us/IISProxy/IISProxy.dll?ContentId=4748179" TargetMode="External"/><Relationship Id="rId2900" Type="http://schemas.openxmlformats.org/officeDocument/2006/relationships/hyperlink" Target="https://drive.google.com/drive/u/0/folders/1aFdGb-6tZN5pgr3ytHJbI157usmww53E" TargetMode="External"/><Relationship Id="rId5849" Type="http://schemas.openxmlformats.org/officeDocument/2006/relationships/hyperlink" Target="https://www4.des.state.nh.us/nh-pfas-investigation/wp-content/uploads/tables-pdf.pdf" TargetMode="External"/><Relationship Id="rId1502"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4658" Type="http://schemas.openxmlformats.org/officeDocument/2006/relationships/hyperlink" Target="https://drive.google.com/drive/u/1/folders/1HJI6U11sAh3Oi9BLz8uJM5Uu9-sTQ0j8" TargetMode="External"/><Relationship Id="rId4865" Type="http://schemas.openxmlformats.org/officeDocument/2006/relationships/hyperlink" Target="https://www4.des.state.nh.us/IISProxy/IISProxy.dll?ContentId=4827418" TargetMode="External"/><Relationship Id="rId5709"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5916" Type="http://schemas.openxmlformats.org/officeDocument/2006/relationships/hyperlink" Target="https://www4.des.state.nh.us/nh-pfas-investigation/wp-content/uploads/tables-pdf.pdf" TargetMode="External"/><Relationship Id="rId6080" Type="http://schemas.openxmlformats.org/officeDocument/2006/relationships/hyperlink" Target="https://drive.google.com/drive/u/0/folders/1DWXhXwl1j4L5eKUdO88JdnrMTynHHza5" TargetMode="External"/><Relationship Id="rId388" Type="http://schemas.openxmlformats.org/officeDocument/2006/relationships/hyperlink" Target="https://geotracker.waterboards.ca.gov/map/pfas_map" TargetMode="External"/><Relationship Id="rId2069" Type="http://schemas.openxmlformats.org/officeDocument/2006/relationships/hyperlink" Target="https://dec.vermont.gov/sites/dec/files/documents/PFAS%20Sampling%20Report%207.10.18%20FINAL.pdf" TargetMode="External"/><Relationship Id="rId3467" Type="http://schemas.openxmlformats.org/officeDocument/2006/relationships/hyperlink" Target="https://www.michigan.gov/pfasresponse/" TargetMode="External"/><Relationship Id="rId3674" Type="http://schemas.openxmlformats.org/officeDocument/2006/relationships/hyperlink" Target="https://geotracker.waterboards.ca.gov/map/pfas_map" TargetMode="External"/><Relationship Id="rId3881" Type="http://schemas.openxmlformats.org/officeDocument/2006/relationships/hyperlink" Target="https://www.maine.gov/dep/spills/topics/pfas/" TargetMode="External"/><Relationship Id="rId4518" Type="http://schemas.openxmlformats.org/officeDocument/2006/relationships/hyperlink" Target="https://www4.des.state.nh.us/nh-pfas-investigation/wp-content/uploads/tables-pdf.pdf" TargetMode="External"/><Relationship Id="rId4725" Type="http://schemas.openxmlformats.org/officeDocument/2006/relationships/hyperlink" Target="https://drive.google.com/drive/folders/1bA0fTxac0RU2njTEx5JIcAWqZpYygC9D?usp=sharing" TargetMode="External"/><Relationship Id="rId4932" Type="http://schemas.openxmlformats.org/officeDocument/2006/relationships/hyperlink" Target="https://cumulis.epa.gov/supercpad/cursites/csitinfo.cfm?id=0301452" TargetMode="External"/><Relationship Id="rId595"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276" Type="http://schemas.openxmlformats.org/officeDocument/2006/relationships/hyperlink" Target="https://drive.google.com/drive/u/0/folders/1RsSKYaEE8jqAw7pH05tDHRflkjUL3t5H" TargetMode="External"/><Relationship Id="rId2483" Type="http://schemas.openxmlformats.org/officeDocument/2006/relationships/hyperlink" Target="https://drive.google.com/drive/u/0/folders/1-CReV-pHv38qcbGChE-lIODNqQPcMoTe" TargetMode="External"/><Relationship Id="rId2690" Type="http://schemas.openxmlformats.org/officeDocument/2006/relationships/hyperlink" Target="https://drive.google.com/file/d/1fQ8kWyQaWVVmirFkot8IjGQbBannhvGR/view?usp=sharing" TargetMode="External"/><Relationship Id="rId3327" Type="http://schemas.openxmlformats.org/officeDocument/2006/relationships/hyperlink" Target="https://docs.google.com/spreadsheets/d/1hRu_fnwKe4j_dNU5cczPJSTcPUe8qTtJ/edit?usp=sharing&amp;ouid=107676736406888330935&amp;rtpof=true&amp;sd=true" TargetMode="External"/><Relationship Id="rId3534" Type="http://schemas.openxmlformats.org/officeDocument/2006/relationships/hyperlink" Target="https://geotracker.waterboards.ca.gov/map/pfas_map" TargetMode="External"/><Relationship Id="rId3741" Type="http://schemas.openxmlformats.org/officeDocument/2006/relationships/hyperlink" Target="https://www.pca.state.mn.us/waste/pfas-landfills" TargetMode="External"/><Relationship Id="rId6897" Type="http://schemas.openxmlformats.org/officeDocument/2006/relationships/hyperlink" Target="https://www.michigan.gov/pfasresponse/0,9038,7-365-86511_95645-538443--,00.html" TargetMode="External"/><Relationship Id="rId248" Type="http://schemas.openxmlformats.org/officeDocument/2006/relationships/hyperlink" Target="https://drive.google.com/drive/folders/1v77vtziX_3iVOE5ughvhk36StsBDnBGG?usp=sharing" TargetMode="External"/><Relationship Id="rId455" Type="http://schemas.openxmlformats.org/officeDocument/2006/relationships/hyperlink" Target="https://drive.google.com/drive/u/0/folders/1RsSKYaEE8jqAw7pH05tDHRflkjUL3t5H" TargetMode="External"/><Relationship Id="rId662" Type="http://schemas.openxmlformats.org/officeDocument/2006/relationships/hyperlink" Target="https://denix.osd.mil/army-pfas/army-pfas-data/drinking-water-data/army-national-guard-bureau-data-26-april-2019/" TargetMode="External"/><Relationship Id="rId1085" Type="http://schemas.openxmlformats.org/officeDocument/2006/relationships/hyperlink" Target="https://drive.google.com/drive/u/0/folders/17vc5JX3Gvo92Bih-kg-GABnBbExIJhXg" TargetMode="External"/><Relationship Id="rId1292" Type="http://schemas.openxmlformats.org/officeDocument/2006/relationships/hyperlink" Target="https://www.epa.gov/sites/production/files/2018-11/documents/horsham_report_out_final.pdf" TargetMode="External"/><Relationship Id="rId2136" Type="http://schemas.openxmlformats.org/officeDocument/2006/relationships/hyperlink" Target="https://www4.des.state.nh.us/IISProxy/IISProxy.dll?ContentId=4849027" TargetMode="External"/><Relationship Id="rId2343" Type="http://schemas.openxmlformats.org/officeDocument/2006/relationships/hyperlink" Target="https://drive.google.com/drive/u/0/folders/1CWoWH3wqVWfSVBDmlUNrj2Rt8_JNdN1N" TargetMode="External"/><Relationship Id="rId2550" Type="http://schemas.openxmlformats.org/officeDocument/2006/relationships/hyperlink" Target="https://www4.des.state.nh.us/DESOneStop/PRSDetail.aspx?ID=0006133&amp;Type=PRS" TargetMode="External"/><Relationship Id="rId3601" Type="http://schemas.openxmlformats.org/officeDocument/2006/relationships/hyperlink" Target="https://www.waterboards.ca.gov/pfas/" TargetMode="External"/><Relationship Id="rId5499" Type="http://schemas.openxmlformats.org/officeDocument/2006/relationships/hyperlink" Target="https://dec.vermont.gov/pfas" TargetMode="External"/><Relationship Id="rId6757" Type="http://schemas.openxmlformats.org/officeDocument/2006/relationships/hyperlink" Target="https://www.glwater.org/wp-content/uploads/2020/02/PFAS-Minimization-Program-Summary.pdf" TargetMode="External"/><Relationship Id="rId6964" Type="http://schemas.openxmlformats.org/officeDocument/2006/relationships/hyperlink" Target="https://drive.google.com/drive/u/0/folders/1bCB00C5QRmJ1UBoPscCVzgGsAsNKumft" TargetMode="External"/><Relationship Id="rId108" Type="http://schemas.openxmlformats.org/officeDocument/2006/relationships/hyperlink" Target="https://drive.google.com/drive/u/1/folders/1JHapkdyZrRziZCfTAWAX-nxDpQ_WEWlp?ths=true" TargetMode="External"/><Relationship Id="rId315" Type="http://schemas.openxmlformats.org/officeDocument/2006/relationships/hyperlink" Target="https://nhdes.maps.arcgis.com/apps/View/index.html?appid=66770bef141c43a98a445c54a17720e2&amp;extent=-73.5743,42.5413,-69.6852,45.4509" TargetMode="External"/><Relationship Id="rId522" Type="http://schemas.openxmlformats.org/officeDocument/2006/relationships/hyperlink" Target="https://drive.google.com/drive/u/0/folders/1sV5k9YUPat6SGVO4EIEAWzXuJM5p1dFJ" TargetMode="External"/><Relationship Id="rId1152" Type="http://schemas.openxmlformats.org/officeDocument/2006/relationships/hyperlink" Target="https://www.env.nm.gov/pfas/main/" TargetMode="External"/><Relationship Id="rId2203" Type="http://schemas.openxmlformats.org/officeDocument/2006/relationships/hyperlink" Target="https://drive.google.com/drive/u/1/folders/1Hkz_iaVCZ4X2EadHLGBA7_YC0dFrFl6x" TargetMode="External"/><Relationship Id="rId2410" Type="http://schemas.openxmlformats.org/officeDocument/2006/relationships/hyperlink" Target="https://drive.google.com/drive/u/0/folders/15tXmxQ--kr7IP_phy5xW5XPaPFTMNbb7" TargetMode="External"/><Relationship Id="rId5359" Type="http://schemas.openxmlformats.org/officeDocument/2006/relationships/hyperlink" Target="https://drive.google.com/drive/u/0/folders/1RsSKYaEE8jqAw7pH05tDHRflkjUL3t5H" TargetMode="External"/><Relationship Id="rId5566"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773" Type="http://schemas.openxmlformats.org/officeDocument/2006/relationships/hyperlink" Target="https://drive.google.com/drive/u/0/folders/1lGp9mNF1VW52zcJOUD9x-wZO9oAb_opR" TargetMode="External"/><Relationship Id="rId6617" Type="http://schemas.openxmlformats.org/officeDocument/2006/relationships/hyperlink" Target="https://geotracker.waterboards.ca.gov/map/pfas_map" TargetMode="External"/><Relationship Id="rId1012" Type="http://schemas.openxmlformats.org/officeDocument/2006/relationships/hyperlink" Target="https://drive.google.com/drive/u/0/folders/1RsSKYaEE8jqAw7pH05tDHRflkjUL3t5H" TargetMode="External"/><Relationship Id="rId4168" Type="http://schemas.openxmlformats.org/officeDocument/2006/relationships/hyperlink" Target="https://geotracker.waterboards.ca.gov/map/pfas_map" TargetMode="External"/><Relationship Id="rId4375" Type="http://schemas.openxmlformats.org/officeDocument/2006/relationships/hyperlink" Target="https://floridadep.gov/waste/waste-cleanup/content/miami-dade-college-fire-academy" TargetMode="External"/><Relationship Id="rId5219" Type="http://schemas.openxmlformats.org/officeDocument/2006/relationships/hyperlink" Target="https://geotracker.waterboards.ca.gov/map/pfas_map" TargetMode="External"/><Relationship Id="rId5426" Type="http://schemas.openxmlformats.org/officeDocument/2006/relationships/hyperlink" Target="https://www.maine.gov/pfastaskforce/" TargetMode="External"/><Relationship Id="rId5980" Type="http://schemas.openxmlformats.org/officeDocument/2006/relationships/hyperlink" Target="https://www4.des.state.nh.us/DESOneStop/PRSDetail.aspx?ID=0000913&amp;Type=PRS" TargetMode="External"/><Relationship Id="rId6824" Type="http://schemas.openxmlformats.org/officeDocument/2006/relationships/hyperlink" Target="https://geotracker.waterboards.ca.gov/profile_report?cmd=mwreport&amp;global_id=L10004030235&amp;con_num=2713304996" TargetMode="External"/><Relationship Id="rId1969" Type="http://schemas.openxmlformats.org/officeDocument/2006/relationships/hyperlink" Target="https://docs.google.com/spreadsheets/d/1hRu_fnwKe4j_dNU5cczPJSTcPUe8qTtJ/edit?usp=sharing&amp;ouid=107676736406888330935&amp;rtpof=true&amp;sd=true" TargetMode="External"/><Relationship Id="rId3184" Type="http://schemas.openxmlformats.org/officeDocument/2006/relationships/hyperlink" Target="https://www.maine.gov/dep/spills/topics/pfas/PFAS-current-results-06022020.pdf" TargetMode="External"/><Relationship Id="rId4028" Type="http://schemas.openxmlformats.org/officeDocument/2006/relationships/hyperlink" Target="https://geotracker.waterboards.ca.gov/map/pfas_map" TargetMode="External"/><Relationship Id="rId4235" Type="http://schemas.openxmlformats.org/officeDocument/2006/relationships/hyperlink" Target="https://geotracker.waterboards.ca.gov/map/pfas_map" TargetMode="External"/><Relationship Id="rId4582" Type="http://schemas.openxmlformats.org/officeDocument/2006/relationships/hyperlink" Target="https://www.nasa.gov/feature/background-latest-information-on-pfas-at-nasa-wallops/" TargetMode="External"/><Relationship Id="rId5633" Type="http://schemas.openxmlformats.org/officeDocument/2006/relationships/hyperlink" Target="https://www4.des.state.nh.us/DESOneStop/PRSDetail.aspx?ID=0038711&amp;Type=PRS" TargetMode="External"/><Relationship Id="rId5840" Type="http://schemas.openxmlformats.org/officeDocument/2006/relationships/hyperlink" Target="https://geotracker.waterboards.ca.gov/profile_report?global_id=T10000012768" TargetMode="External"/><Relationship Id="rId1829" Type="http://schemas.openxmlformats.org/officeDocument/2006/relationships/hyperlink" Target="https://drive.google.com/drive/u/0/folders/1DWXhXwl1j4L5eKUdO88JdnrMTynHHza5" TargetMode="External"/><Relationship Id="rId3391" Type="http://schemas.openxmlformats.org/officeDocument/2006/relationships/hyperlink" Target="https://geotracker.waterboards.ca.gov/map/pfas_map" TargetMode="External"/><Relationship Id="rId4442" Type="http://schemas.openxmlformats.org/officeDocument/2006/relationships/hyperlink" Target="https://drive.google.com/file/d/1ff0Z9jFBol5wOSPdrbGtC4KLNbbdu8K-/view?usp=sharing" TargetMode="External"/><Relationship Id="rId5700" Type="http://schemas.openxmlformats.org/officeDocument/2006/relationships/hyperlink" Target="https://drive.google.com/drive/folders/16ZY7_V5AWmxWOCSn8mjbsKa-s2McdJHV?usp=sharing" TargetMode="External"/><Relationship Id="rId3044" Type="http://schemas.openxmlformats.org/officeDocument/2006/relationships/hyperlink" Target="https://www.navfac.navy.mil/products_and_services/ev/products_and_services/env_restoration/pfas_reading_room.html" TargetMode="External"/><Relationship Id="rId3251" Type="http://schemas.openxmlformats.org/officeDocument/2006/relationships/hyperlink" Target="https://www.wqpmag.com/coronavirus-covid-19/utah-military-bases-show-pfas-contamination" TargetMode="External"/><Relationship Id="rId4302" Type="http://schemas.openxmlformats.org/officeDocument/2006/relationships/hyperlink" Target="https://drive.google.com/drive/u/0/folders/1RsSKYaEE8jqAw7pH05tDHRflkjUL3t5H" TargetMode="External"/><Relationship Id="rId172" Type="http://schemas.openxmlformats.org/officeDocument/2006/relationships/hyperlink" Target="https://geotracker.waterboards.ca.gov/profile_report?global_id=L10008706352" TargetMode="External"/><Relationship Id="rId2060" Type="http://schemas.openxmlformats.org/officeDocument/2006/relationships/hyperlink" Target="https://www.michigan.gov/pfasresponse/" TargetMode="External"/><Relationship Id="rId3111" Type="http://schemas.openxmlformats.org/officeDocument/2006/relationships/hyperlink" Target="https://nhdes.maps.arcgis.com/apps/View/index.html?appid=66770bef141c43a98a445c54a17720e2&amp;extent=-73.5743,42.5413,-69.6852,45.4509" TargetMode="External"/><Relationship Id="rId6267" Type="http://schemas.openxmlformats.org/officeDocument/2006/relationships/hyperlink" Target="https://www4.des.state.nh.us/DESOneStop/PRSDetail.aspx?ID=0002790&amp;Type=PRS" TargetMode="External"/><Relationship Id="rId6474" Type="http://schemas.openxmlformats.org/officeDocument/2006/relationships/hyperlink" Target="https://drive.google.com/file/d/1RndFavo8dPIEo8ophr206G_-QgUB9wcX/view?usp=sharing" TargetMode="External"/><Relationship Id="rId6681" Type="http://schemas.openxmlformats.org/officeDocument/2006/relationships/hyperlink" Target="https://cumulis.epa.gov/supercpad/cursites/csitinfo.cfm?id=0100432" TargetMode="External"/><Relationship Id="rId989" Type="http://schemas.openxmlformats.org/officeDocument/2006/relationships/hyperlink" Target="https://dnr.wi.gov/botw/GetActivityDetail.do?dsn=315773&amp;siteId=8744100&amp;crumb=1" TargetMode="External"/><Relationship Id="rId2877" Type="http://schemas.openxmlformats.org/officeDocument/2006/relationships/hyperlink" Target="https://drive.google.com/drive/u/0/folders/1RsSKYaEE8jqAw7pH05tDHRflkjUL3t5H" TargetMode="External"/><Relationship Id="rId5076" Type="http://schemas.openxmlformats.org/officeDocument/2006/relationships/hyperlink" Target="https://drive.google.com/drive/u/0/folders/1RsSKYaEE8jqAw7pH05tDHRflkjUL3t5H" TargetMode="External"/><Relationship Id="rId5283" Type="http://schemas.openxmlformats.org/officeDocument/2006/relationships/hyperlink" Target="https://geotracker.waterboards.ca.gov/map/pfas_map" TargetMode="External"/><Relationship Id="rId5490" Type="http://schemas.openxmlformats.org/officeDocument/2006/relationships/hyperlink" Target="https://drive.google.com/file/d/1MyCN-oL2mlM55fxFPycAD-Tmykm9a84n/view?usp=sharing" TargetMode="External"/><Relationship Id="rId6127" Type="http://schemas.openxmlformats.org/officeDocument/2006/relationships/hyperlink" Target="https://www4.des.state.nh.us/IISProxy/IISProxy.dll?ContentId=4696023" TargetMode="External"/><Relationship Id="rId6334" Type="http://schemas.openxmlformats.org/officeDocument/2006/relationships/hyperlink" Target="https://www.waterboards.ca.gov/pfas/" TargetMode="External"/><Relationship Id="rId6541" Type="http://schemas.openxmlformats.org/officeDocument/2006/relationships/hyperlink" Target="https://www.glwater.org/wp-content/uploads/2020/02/PFAS-Minimization-Program-Summary.pdf" TargetMode="External"/><Relationship Id="rId849" Type="http://schemas.openxmlformats.org/officeDocument/2006/relationships/hyperlink" Target="https://geotracker.waterboards.ca.gov/profile_report?global_id=L10002384249" TargetMode="External"/><Relationship Id="rId1479" Type="http://schemas.openxmlformats.org/officeDocument/2006/relationships/hyperlink" Target="https://cumulis.epa.gov/supercpad/cursites/csitinfo.cfm?id=0202237" TargetMode="External"/><Relationship Id="rId1686" Type="http://schemas.openxmlformats.org/officeDocument/2006/relationships/hyperlink" Target="https://www.michigan.gov/pfasresponse/" TargetMode="External"/><Relationship Id="rId3928" Type="http://schemas.openxmlformats.org/officeDocument/2006/relationships/hyperlink" Target="https://drive.google.com/drive/u/0/folders/1RsSKYaEE8jqAw7pH05tDHRflkjUL3t5H" TargetMode="External"/><Relationship Id="rId4092" Type="http://schemas.openxmlformats.org/officeDocument/2006/relationships/hyperlink" Target="https://drive.google.com/drive/u/0/folders/1RsSKYaEE8jqAw7pH05tDHRflkjUL3t5H" TargetMode="External"/><Relationship Id="rId5143" Type="http://schemas.openxmlformats.org/officeDocument/2006/relationships/hyperlink" Target="https://egle.maps.arcgis.com/apps/webappviewer/index.html?id=36c48f4a7d144c21a79291ba280cf50b" TargetMode="External"/><Relationship Id="rId5350" Type="http://schemas.openxmlformats.org/officeDocument/2006/relationships/hyperlink" Target="https://geotracker.waterboards.ca.gov/map/pfas_map" TargetMode="External"/><Relationship Id="rId6401" Type="http://schemas.openxmlformats.org/officeDocument/2006/relationships/hyperlink" Target="https://www4.des.state.nh.us/nh-pfas-investigation/wp-content/uploads/tables-pdf.pdf" TargetMode="External"/><Relationship Id="rId1339" Type="http://schemas.openxmlformats.org/officeDocument/2006/relationships/hyperlink" Target="https://drive.google.com/file/d/1aMhJSnazuqQY1PfGkOJdRRJMuvrbfpgh/view?usp=sharing" TargetMode="External"/><Relationship Id="rId1893" Type="http://schemas.openxmlformats.org/officeDocument/2006/relationships/hyperlink" Target="https://drive.google.com/drive/folders/1dwLyan6x3AYZizQ7l08RjHXm1i_kCJuE?usp=sharing" TargetMode="External"/><Relationship Id="rId2737" Type="http://schemas.openxmlformats.org/officeDocument/2006/relationships/hyperlink" Target="https://nhdes.maps.arcgis.com/apps/View/index.html?appid=66770bef141c43a98a445c54a17720e2&amp;extent=-73.5743,42.5413,-69.6852,45.4509" TargetMode="External"/><Relationship Id="rId2944" Type="http://schemas.openxmlformats.org/officeDocument/2006/relationships/hyperlink" Target="https://www4.des.state.nh.us/IISProxy/IISProxy.dll?ContentId=4746934" TargetMode="External"/><Relationship Id="rId5003" Type="http://schemas.openxmlformats.org/officeDocument/2006/relationships/hyperlink" Target="https://drive.google.com/file/d/1_5mXdUJdCC9TPFb-3MgOjY6yFBV87mfI/view?usp=sharing" TargetMode="External"/><Relationship Id="rId5210" Type="http://schemas.openxmlformats.org/officeDocument/2006/relationships/hyperlink" Target="https://documents.geotracker.waterboards.ca.gov/esi/uploads/geo_report/4635948896/T10000012782.PDF" TargetMode="External"/><Relationship Id="rId709" Type="http://schemas.openxmlformats.org/officeDocument/2006/relationships/hyperlink" Target="https://denix.osd.mil/army-pfas/army-pfas-data/drinking-water-data/army-national-guard-bureau-data-26-april-2019/" TargetMode="External"/><Relationship Id="rId916"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546" Type="http://schemas.openxmlformats.org/officeDocument/2006/relationships/hyperlink" Target="https://www.maine.gov/dep/spills/topics/pfas/" TargetMode="External"/><Relationship Id="rId1753" Type="http://schemas.openxmlformats.org/officeDocument/2006/relationships/hyperlink" Target="https://www.colorado.gov/pacific/cdphe/PFCs/2020-Sampling-Project" TargetMode="External"/><Relationship Id="rId1960" Type="http://schemas.openxmlformats.org/officeDocument/2006/relationships/hyperlink" Target="https://dec.alaska.gov/spar/csp/sites/eielson.htm" TargetMode="External"/><Relationship Id="rId2804" Type="http://schemas.openxmlformats.org/officeDocument/2006/relationships/hyperlink" Target="https://drive.google.com/file/d/1tCcynjyVbxACqzjjHhuhY7KSeAKZ1V7r/view?usp=sharing" TargetMode="External"/><Relationship Id="rId45" Type="http://schemas.openxmlformats.org/officeDocument/2006/relationships/hyperlink" Target="https://drive.google.com/drive/u/0/folders/1RsSKYaEE8jqAw7pH05tDHRflkjUL3t5H" TargetMode="External"/><Relationship Id="rId1406" Type="http://schemas.openxmlformats.org/officeDocument/2006/relationships/hyperlink" Target="https://drive.google.com/drive/u/0/folders/1uNjGFb0lefOFsY0DHA5gwZVvzmp2GVBn" TargetMode="External"/><Relationship Id="rId1613" Type="http://schemas.openxmlformats.org/officeDocument/2006/relationships/hyperlink" Target="https://www4.des.state.nh.us/DESOneStop/PRSDetail.aspx?ID=0037626&amp;Type=PRS" TargetMode="External"/><Relationship Id="rId1820" Type="http://schemas.openxmlformats.org/officeDocument/2006/relationships/hyperlink" Target="https://drive.google.com/drive/u/1/folders/1Pms7FL2HqHNWHQ0nmFgIEcktFHXjhbny" TargetMode="External"/><Relationship Id="rId4769" Type="http://schemas.openxmlformats.org/officeDocument/2006/relationships/hyperlink" Target="https://www.maine.gov/dep/spills/topics/pfas/" TargetMode="External"/><Relationship Id="rId4976" Type="http://schemas.openxmlformats.org/officeDocument/2006/relationships/hyperlink" Target="https://docs.google.com/spreadsheets/d/1hRu_fnwKe4j_dNU5cczPJSTcPUe8qTtJ/edit?usp=sharing&amp;ouid=107676736406888330935&amp;rtpof=true&amp;sd=true" TargetMode="External"/><Relationship Id="rId3578" Type="http://schemas.openxmlformats.org/officeDocument/2006/relationships/hyperlink" Target="https://drive.google.com/drive/u/0/folders/1jI2qfUNHJx9JWwCQcG49AABEIOL-IKdx" TargetMode="External"/><Relationship Id="rId3785" Type="http://schemas.openxmlformats.org/officeDocument/2006/relationships/hyperlink" Target="https://nhdes.maps.arcgis.com/apps/View/index.html?appid=66770bef141c43a98a445c54a17720e2&amp;extent=-73.5743,42.5413,-69.6852,45.4509" TargetMode="External"/><Relationship Id="rId3992" Type="http://schemas.openxmlformats.org/officeDocument/2006/relationships/hyperlink" Target="https://drive.google.com/drive/u/0/folders/1SFy3_Zzg-ELjz4ReFqBddGs9jE6ZPb48" TargetMode="External"/><Relationship Id="rId4629" Type="http://schemas.openxmlformats.org/officeDocument/2006/relationships/hyperlink" Target="https://www.navfac.navy.mil/niris/MID_ATLANTIC/OCEANA_NAS/N60191_001287.pdf" TargetMode="External"/><Relationship Id="rId4836" Type="http://schemas.openxmlformats.org/officeDocument/2006/relationships/hyperlink" Target="https://drive.google.com/drive/u/0/folders/1RsSKYaEE8jqAw7pH05tDHRflkjUL3t5H" TargetMode="External"/><Relationship Id="rId6191" Type="http://schemas.openxmlformats.org/officeDocument/2006/relationships/hyperlink" Target="https://www4.des.state.nh.us/nh-pfas-investigation/wp-content/uploads/tables-pdf.pdf" TargetMode="External"/><Relationship Id="rId499" Type="http://schemas.openxmlformats.org/officeDocument/2006/relationships/hyperlink" Target="https://mde.maryland.gov/PublicHealth/Pages/PFAS-Landing-Page.aspx" TargetMode="External"/><Relationship Id="rId2387" Type="http://schemas.openxmlformats.org/officeDocument/2006/relationships/hyperlink" Target="https://drive.google.com/drive/folders/1v77vtziX_3iVOE5ughvhk36StsBDnBGG?usp=sharing" TargetMode="External"/><Relationship Id="rId2594" Type="http://schemas.openxmlformats.org/officeDocument/2006/relationships/hyperlink" Target="https://www4.des.state.nh.us/nh-pfas-investigation/wp-content/uploads/tables-pdf.pdf" TargetMode="External"/><Relationship Id="rId3438" Type="http://schemas.openxmlformats.org/officeDocument/2006/relationships/hyperlink" Target="https://drive.google.com/file/d/1tCcynjyVbxACqzjjHhuhY7KSeAKZ1V7r/view?usp=sharing" TargetMode="External"/><Relationship Id="rId3645" Type="http://schemas.openxmlformats.org/officeDocument/2006/relationships/hyperlink" Target="https://nhdes.maps.arcgis.com/apps/View/index.html?appid=66770bef141c43a98a445c54a17720e2&amp;extent=-73.5743,42.5413,-69.6852,45.4509" TargetMode="External"/><Relationship Id="rId3852" Type="http://schemas.openxmlformats.org/officeDocument/2006/relationships/hyperlink" Target="https://drive.google.com/drive/u/0/folders/1BiHkwHDb2KEyLHz8zfx2vQ-DkTVwKeqb" TargetMode="External"/><Relationship Id="rId6051" Type="http://schemas.openxmlformats.org/officeDocument/2006/relationships/hyperlink" Target="https://drive.google.com/drive/u/0/folders/1DWXhXwl1j4L5eKUdO88JdnrMTynHHza5" TargetMode="External"/><Relationship Id="rId359" Type="http://schemas.openxmlformats.org/officeDocument/2006/relationships/hyperlink" Target="https://webapp.pca.state.mn.us/wimn/site/1199" TargetMode="External"/><Relationship Id="rId566" Type="http://schemas.openxmlformats.org/officeDocument/2006/relationships/hyperlink" Target="https://drive.google.com/drive/u/0/folders/1G1dcPNBxv2qhYv-uDlNMc1f6JI00Gygi" TargetMode="External"/><Relationship Id="rId773" Type="http://schemas.openxmlformats.org/officeDocument/2006/relationships/hyperlink" Target="https://geotracker.waterboards.ca.gov/map/pfas_map" TargetMode="External"/><Relationship Id="rId1196" Type="http://schemas.openxmlformats.org/officeDocument/2006/relationships/hyperlink" Target="https://www4.des.state.nh.us/DESOneStop/PRSDetail.aspx?ID=0000277&amp;Type=PRS" TargetMode="External"/><Relationship Id="rId2247" Type="http://schemas.openxmlformats.org/officeDocument/2006/relationships/hyperlink" Target="https://www4.des.state.nh.us/DESOneStop/PRSDetail.aspx?ID=0002079&amp;Type=PRS" TargetMode="External"/><Relationship Id="rId2454" Type="http://schemas.openxmlformats.org/officeDocument/2006/relationships/hyperlink" Target="https://www.des.nh.gov/organization/divisions/water/wmb/wqs/documents/r-wd-19-30.pdf" TargetMode="External"/><Relationship Id="rId3505" Type="http://schemas.openxmlformats.org/officeDocument/2006/relationships/hyperlink" Target="https://drive.google.com/drive/u/0/folders/1GBjzV1Al-pBWN-xLzuA5cZ1ULags4eas" TargetMode="External"/><Relationship Id="rId4903" Type="http://schemas.openxmlformats.org/officeDocument/2006/relationships/hyperlink" Target="https://www.navfac.navy.mil/products_and_services/ev/products_and_services/env_restoration/pfas_reading_room.html" TargetMode="External"/><Relationship Id="rId219" Type="http://schemas.openxmlformats.org/officeDocument/2006/relationships/hyperlink" Target="https://www.michigan.gov/pfasresponse/0,9038,7-365-86511_95645-535385--,00.html" TargetMode="External"/><Relationship Id="rId426" Type="http://schemas.openxmlformats.org/officeDocument/2006/relationships/hyperlink" Target="https://www4.des.state.nh.us/nh-pfas-investigation/wp-content/uploads/tables-pdf.pdf" TargetMode="External"/><Relationship Id="rId633" Type="http://schemas.openxmlformats.org/officeDocument/2006/relationships/hyperlink" Target="https://www.maine.gov/dep/spills/topics/pfas/" TargetMode="External"/><Relationship Id="rId980" Type="http://schemas.openxmlformats.org/officeDocument/2006/relationships/hyperlink" Target="https://geotracker.waterboards.ca.gov/map/pfas_map" TargetMode="External"/><Relationship Id="rId1056" Type="http://schemas.openxmlformats.org/officeDocument/2006/relationships/hyperlink" Target="https://denix.osd.mil/army-pfas/army-pfas-data/drinking-water-data/army-national-guard-bureau-data-26-april-2019/" TargetMode="External"/><Relationship Id="rId1263" Type="http://schemas.openxmlformats.org/officeDocument/2006/relationships/hyperlink" Target="https://drive.google.com/file/d/1sx2Wg2-QhadNHSDPxEXFs_oOnbvaz46H/view?usp=sharing" TargetMode="External"/><Relationship Id="rId2107" Type="http://schemas.openxmlformats.org/officeDocument/2006/relationships/hyperlink" Target="https://drive.google.com/file/d/1_w_hJzHQaRaAtwWK_yAl87cJLdw78rna/view?usp=sharing" TargetMode="External"/><Relationship Id="rId2314" Type="http://schemas.openxmlformats.org/officeDocument/2006/relationships/hyperlink" Target="https://nhdes.maps.arcgis.com/apps/View/index.html?appid=66770bef141c43a98a445c54a17720e2&amp;extent=-73.5743,42.5413,-69.6852,45.4509" TargetMode="External"/><Relationship Id="rId2661" Type="http://schemas.openxmlformats.org/officeDocument/2006/relationships/hyperlink" Target="https://dnr.mo.gov/waste-recycling/sites-regulated-facilities/federal/fort-leonard-wood-army-training-center" TargetMode="External"/><Relationship Id="rId3712" Type="http://schemas.openxmlformats.org/officeDocument/2006/relationships/hyperlink" Target="https://drive.google.com/drive/u/1/folders/1B1GKEK70wuJTnQTBbpJQJcs4KD3cK5Hu" TargetMode="External"/><Relationship Id="rId6868" Type="http://schemas.openxmlformats.org/officeDocument/2006/relationships/hyperlink" Target="https://drive.google.com/drive/u/1/folders/10pEAqgpzTlpn8l0Ox2s3rYF-p0bWh_kO" TargetMode="External"/><Relationship Id="rId840" Type="http://schemas.openxmlformats.org/officeDocument/2006/relationships/hyperlink" Target="https://drive.google.com/drive/u/0/folders/1Bl2v3h3znr3OZDyF8LbgKDfnayzYiGe3" TargetMode="External"/><Relationship Id="rId1470" Type="http://schemas.openxmlformats.org/officeDocument/2006/relationships/hyperlink" Target="https://www.michigan.gov/pfasresponse/" TargetMode="External"/><Relationship Id="rId2521" Type="http://schemas.openxmlformats.org/officeDocument/2006/relationships/hyperlink" Target="https://www4.des.state.nh.us/IISProxy/IISProxy.dll?ContentId=4848587" TargetMode="External"/><Relationship Id="rId4279" Type="http://schemas.openxmlformats.org/officeDocument/2006/relationships/hyperlink" Target="https://cumulis.epa.gov/supercpad/SiteProfiles/index.cfm?fuseaction=second.docdata&amp;id=0101027" TargetMode="External"/><Relationship Id="rId5677" Type="http://schemas.openxmlformats.org/officeDocument/2006/relationships/hyperlink" Target="https://drive.google.com/drive/folders/19lxnaxYS5IcIJoLM9sjhmy0Uvs2F3ft5" TargetMode="External"/><Relationship Id="rId5884" Type="http://schemas.openxmlformats.org/officeDocument/2006/relationships/hyperlink" Target="https://geotracker.waterboards.ca.gov/profile_report?global_id=L10008198797" TargetMode="External"/><Relationship Id="rId6728" Type="http://schemas.openxmlformats.org/officeDocument/2006/relationships/hyperlink" Target="https://drive.google.com/file/d/1QmDdbr4hgtLnhwVq7Ns_ZX2tg96lAVzT/view?usp=sharing" TargetMode="External"/><Relationship Id="rId6935" Type="http://schemas.openxmlformats.org/officeDocument/2006/relationships/hyperlink" Target="https://www.maine.gov/dep/spills/topics/pfas/PFAS-current-results-06022020.pdf" TargetMode="External"/><Relationship Id="rId700" Type="http://schemas.openxmlformats.org/officeDocument/2006/relationships/hyperlink" Target="https://dec.alaska.gov/Applications/SPAR/PublicMVC/CSP/SiteReport/27155" TargetMode="External"/><Relationship Id="rId1123" Type="http://schemas.openxmlformats.org/officeDocument/2006/relationships/hyperlink" Target="https://drive.google.com/drive/u/1/folders/1fdnPvEwMee0suQ4rqkndVAEfhxrAC72i" TargetMode="External"/><Relationship Id="rId1330" Type="http://schemas.openxmlformats.org/officeDocument/2006/relationships/hyperlink" Target="https://floridadep.gov/waste/waste-cleanup/content/chipola-college-firefighting-academy" TargetMode="External"/><Relationship Id="rId3088" Type="http://schemas.openxmlformats.org/officeDocument/2006/relationships/hyperlink" Target="https://dec.vermont.gov/sites/dec/files/documents/PFAS%20Sampling%20Report%207.10.18%20FINAL.pdf" TargetMode="External"/><Relationship Id="rId4486" Type="http://schemas.openxmlformats.org/officeDocument/2006/relationships/hyperlink" Target="https://drive.google.com/drive/folders/1ALF4Z7kYT_6e0fpSomAzZipUAVD34ihC" TargetMode="External"/><Relationship Id="rId4693" Type="http://schemas.openxmlformats.org/officeDocument/2006/relationships/hyperlink" Target="https://cumulis.epa.gov/supercpad/SiteProfiles/index.cfm?fuseaction=second.docdata&amp;id=0101431" TargetMode="External"/><Relationship Id="rId5537" Type="http://schemas.openxmlformats.org/officeDocument/2006/relationships/hyperlink" Target="https://www.michigan.gov/pfasresponse/0,9038,7-365-86511_95645-499529--,00.html" TargetMode="External"/><Relationship Id="rId5744" Type="http://schemas.openxmlformats.org/officeDocument/2006/relationships/hyperlink" Target="https://drive.google.com/drive/u/1/folders/1dTV8Q8901s7OPLU4-GbgNAoDFO9tM2Dt" TargetMode="External"/><Relationship Id="rId5951" Type="http://schemas.openxmlformats.org/officeDocument/2006/relationships/hyperlink" Target="https://www4.des.state.nh.us/DESOneStop/PRSDetail.aspx?ID=0000279&amp;Type=PRS" TargetMode="External"/><Relationship Id="rId3295" Type="http://schemas.openxmlformats.org/officeDocument/2006/relationships/hyperlink" Target="https://nhdes.maps.arcgis.com/apps/View/index.html?appid=66770bef141c43a98a445c54a17720e2&amp;extent=-73.5743,42.5413,-69.6852,45.4509" TargetMode="External"/><Relationship Id="rId4139" Type="http://schemas.openxmlformats.org/officeDocument/2006/relationships/hyperlink" Target="https://www.pca.state.mn.us/waste/pfas-landfills" TargetMode="External"/><Relationship Id="rId4346" Type="http://schemas.openxmlformats.org/officeDocument/2006/relationships/hyperlink" Target="https://nhdes.maps.arcgis.com/apps/View/index.html?appid=66770bef141c43a98a445c54a17720e2&amp;extent=-73.5743,42.5413,-69.6852,45.4509" TargetMode="External"/><Relationship Id="rId4553" Type="http://schemas.openxmlformats.org/officeDocument/2006/relationships/hyperlink" Target="https://geotracker.waterboards.ca.gov/map/pfas_map" TargetMode="External"/><Relationship Id="rId4760" Type="http://schemas.openxmlformats.org/officeDocument/2006/relationships/hyperlink" Target="https://geotracker.waterboards.ca.gov/map/pfas_map" TargetMode="External"/><Relationship Id="rId5604" Type="http://schemas.openxmlformats.org/officeDocument/2006/relationships/hyperlink" Target="https://drive.google.com/drive/u/1/folders/11c1X0qOOC6Y9PtwDH7RylKpSRA2Dp5EH?ths=true" TargetMode="External"/><Relationship Id="rId5811" Type="http://schemas.openxmlformats.org/officeDocument/2006/relationships/hyperlink" Target="https://drive.google.com/drive/u/0/folders/1inU8GiL3ea7OLsY9jO09ktEQo87u139r" TargetMode="External"/><Relationship Id="rId3155" Type="http://schemas.openxmlformats.org/officeDocument/2006/relationships/hyperlink" Target="https://www4.des.state.nh.us/DESOneStop/PRSDetail.aspx?ID=0000067&amp;Type=PRS" TargetMode="External"/><Relationship Id="rId3362" Type="http://schemas.openxmlformats.org/officeDocument/2006/relationships/hyperlink" Target="https://webapp.pca.state.mn.us/wimn/site/474" TargetMode="External"/><Relationship Id="rId4206" Type="http://schemas.openxmlformats.org/officeDocument/2006/relationships/hyperlink" Target="https://nhdes.maps.arcgis.com/apps/View/index.html?appid=66770bef141c43a98a445c54a17720e2&amp;extent=-73.5743,42.5413,-69.6852,45.4509" TargetMode="External"/><Relationship Id="rId4413" Type="http://schemas.openxmlformats.org/officeDocument/2006/relationships/hyperlink" Target="https://www.pca.state.mn.us/waste/pfas-landfills" TargetMode="External"/><Relationship Id="rId4620" Type="http://schemas.openxmlformats.org/officeDocument/2006/relationships/hyperlink" Target="https://www.navfac.navy.mil/niris/SOUTHEAST/MERIDIAN_NAS/N63043_000343.pdf" TargetMode="External"/><Relationship Id="rId283" Type="http://schemas.openxmlformats.org/officeDocument/2006/relationships/hyperlink" Target="https://drive.google.com/drive/u/0/folders/1DWXhXwl1j4L5eKUdO88JdnrMTynHHza5" TargetMode="External"/><Relationship Id="rId490" Type="http://schemas.openxmlformats.org/officeDocument/2006/relationships/hyperlink" Target="https://geotracker.waterboards.ca.gov/profile_report?global_id=L10003146754" TargetMode="External"/><Relationship Id="rId2171" Type="http://schemas.openxmlformats.org/officeDocument/2006/relationships/hyperlink" Target="https://drive.google.com/drive/u/0/folders/1nOSbRz0Yxo0F38acBahbpZaw5Bywzlxl" TargetMode="External"/><Relationship Id="rId3015" Type="http://schemas.openxmlformats.org/officeDocument/2006/relationships/hyperlink" Target="https://www4.des.state.nh.us/nh-pfas-investigation/wp-content/uploads/tables-pdf.pdf" TargetMode="External"/><Relationship Id="rId3222" Type="http://schemas.openxmlformats.org/officeDocument/2006/relationships/hyperlink" Target="https://drive.google.com/drive/u/0/folders/1DWXhXwl1j4L5eKUdO88JdnrMTynHHza5" TargetMode="External"/><Relationship Id="rId6378" Type="http://schemas.openxmlformats.org/officeDocument/2006/relationships/hyperlink" Target="https://drive.google.com/drive/u/0/folders/10dJsZ4-s9jDoG8mS4qFLt_eZjWhmpOmt" TargetMode="External"/><Relationship Id="rId6585" Type="http://schemas.openxmlformats.org/officeDocument/2006/relationships/hyperlink" Target="https://geotracker.waterboards.ca.gov/map/pfas_map" TargetMode="External"/><Relationship Id="rId143" Type="http://schemas.openxmlformats.org/officeDocument/2006/relationships/hyperlink" Target="https://drive.google.com/drive/u/0/folders/1RsSKYaEE8jqAw7pH05tDHRflkjUL3t5H" TargetMode="External"/><Relationship Id="rId35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031" Type="http://schemas.openxmlformats.org/officeDocument/2006/relationships/hyperlink" Target="https://floridadep.gov/waste/waste-cleanup/content/fire-training-facility-preliminary-site-assessments" TargetMode="External"/><Relationship Id="rId5187" Type="http://schemas.openxmlformats.org/officeDocument/2006/relationships/hyperlink" Target="https://documents.geotracker.waterboards.ca.gov/esi/uploads/geo_report/7751185536/T10000012774.PDF" TargetMode="External"/><Relationship Id="rId5394" Type="http://schemas.openxmlformats.org/officeDocument/2006/relationships/hyperlink" Target="https://www4.des.state.nh.us/nh-pfas-investigation/wp-content/uploads/tables-pdf.pdf" TargetMode="External"/><Relationship Id="rId6238" Type="http://schemas.openxmlformats.org/officeDocument/2006/relationships/hyperlink" Target="https://www.tcpalm.com/story/news/2017/06/09/epa-found-pfos-and-pfoa-stuart-drinking-water/380188001/" TargetMode="External"/><Relationship Id="rId6445" Type="http://schemas.openxmlformats.org/officeDocument/2006/relationships/hyperlink" Target="https://www4.des.state.nh.us/nh-pfas-investigation/wp-content/uploads/tables-pdf.pdf" TargetMode="External"/><Relationship Id="rId6792" Type="http://schemas.openxmlformats.org/officeDocument/2006/relationships/hyperlink" Target="https://drive.google.com/drive/u/1/folders/1bA0fTxac0RU2njTEx5JIcAWqZpYygC9D" TargetMode="External"/><Relationship Id="rId9" Type="http://schemas.openxmlformats.org/officeDocument/2006/relationships/hyperlink" Target="https://drive.google.com/drive/u/0/folders/1Ndpu9Udqst42msNuaNP2HTLEESuDj9DC" TargetMode="External"/><Relationship Id="rId210" Type="http://schemas.openxmlformats.org/officeDocument/2006/relationships/hyperlink" Target="https://www.glwater.org/wp-content/uploads/2020/02/PFAS-Minimization-Program-Summary.pdf" TargetMode="External"/><Relationship Id="rId2988" Type="http://schemas.openxmlformats.org/officeDocument/2006/relationships/hyperlink" Target="https://www4.des.state.nh.us/nh-pfas-investigation/wp-content/uploads/tables-pdf.pdf" TargetMode="External"/><Relationship Id="rId5047" Type="http://schemas.openxmlformats.org/officeDocument/2006/relationships/hyperlink" Target="https://www4.des.state.nh.us/DESOneStop/PRSDetail.aspx?ID=0001866&amp;Type=PRS" TargetMode="External"/><Relationship Id="rId5254" Type="http://schemas.openxmlformats.org/officeDocument/2006/relationships/hyperlink" Target="https://drive.google.com/drive/u/1/folders/1Pms7FL2HqHNWHQ0nmFgIEcktFHXjhbny" TargetMode="External"/><Relationship Id="rId6652" Type="http://schemas.openxmlformats.org/officeDocument/2006/relationships/hyperlink" Target="https://drive.google.com/drive/u/0/folders/1GTQxY6EllVlauR0mXlg-n04DlQD3O2OK" TargetMode="External"/><Relationship Id="rId1797" Type="http://schemas.openxmlformats.org/officeDocument/2006/relationships/hyperlink" Target="https://dec.vermont.gov/sites/dec/files/documents/PFAS%20Sampling%20Report%207.10.18%20FINAL.pdf" TargetMode="External"/><Relationship Id="rId2848" Type="http://schemas.openxmlformats.org/officeDocument/2006/relationships/hyperlink" Target="https://drive.google.com/drive/u/1/folders/1RsSKYaEE8jqAw7pH05tDHRflkjUL3t5H" TargetMode="External"/><Relationship Id="rId5461" Type="http://schemas.openxmlformats.org/officeDocument/2006/relationships/hyperlink" Target="https://drive.google.com/drive/u/0/folders/1RsSKYaEE8jqAw7pH05tDHRflkjUL3t5H" TargetMode="External"/><Relationship Id="rId6305" Type="http://schemas.openxmlformats.org/officeDocument/2006/relationships/hyperlink" Target="https://drive.google.com/drive/u/0/folders/1gU2aFOHVQ7kMT5he9gPtpuYsYLgeCydT" TargetMode="External"/><Relationship Id="rId6512" Type="http://schemas.openxmlformats.org/officeDocument/2006/relationships/hyperlink" Target="https://nhdes.maps.arcgis.com/apps/View/index.html?appid=66770bef141c43a98a445c54a17720e2&amp;extent=-73.5743,42.5413,-69.6852,45.4509" TargetMode="External"/><Relationship Id="rId89" Type="http://schemas.openxmlformats.org/officeDocument/2006/relationships/hyperlink" Target="https://nhdes.maps.arcgis.com/apps/View/index.html?appid=66770bef141c43a98a445c54a17720e2&amp;extent=-73.5743,42.5413,-69.6852,45.4509" TargetMode="External"/><Relationship Id="rId1657" Type="http://schemas.openxmlformats.org/officeDocument/2006/relationships/hyperlink" Target="https://drive.google.com/drive/u/0/folders/1stpHCvf4GxqfWCSZZI8uCkmrZ2pWcg5S" TargetMode="External"/><Relationship Id="rId1864" Type="http://schemas.openxmlformats.org/officeDocument/2006/relationships/hyperlink" Target="https://www.glwater.org/wp-content/uploads/2020/02/PFAS-Minimization-Program-Summary.pdf" TargetMode="External"/><Relationship Id="rId2708" Type="http://schemas.openxmlformats.org/officeDocument/2006/relationships/hyperlink" Target="https://www.colorado.gov/pacific/cdphe/PFCs/2020-Sampling-Project" TargetMode="External"/><Relationship Id="rId2915" Type="http://schemas.openxmlformats.org/officeDocument/2006/relationships/hyperlink" Target="https://drive.google.com/drive/u/0/folders/1GlsvpBSfoW9mEL2oaUrqTYZD9UaTwivc" TargetMode="External"/><Relationship Id="rId4063" Type="http://schemas.openxmlformats.org/officeDocument/2006/relationships/hyperlink" Target="https://drive.google.com/drive/u/0/folders/1RsSKYaEE8jqAw7pH05tDHRflkjUL3t5H" TargetMode="External"/><Relationship Id="rId4270" Type="http://schemas.openxmlformats.org/officeDocument/2006/relationships/hyperlink" Target="https://www.michigan.gov/pfasresponse/" TargetMode="External"/><Relationship Id="rId5114" Type="http://schemas.openxmlformats.org/officeDocument/2006/relationships/hyperlink" Target="https://denix.osd.mil/army-pfas/army-pfas-data/drinking-water-data/army-national-guard-bureau-data-26-april-2019/" TargetMode="External"/><Relationship Id="rId5321" Type="http://schemas.openxmlformats.org/officeDocument/2006/relationships/hyperlink" Target="https://drive.google.com/drive/u/1/folders/1gzW7FcQQelMoZUZ8VhdxW1RrTOgXt8vS" TargetMode="External"/><Relationship Id="rId1517" Type="http://schemas.openxmlformats.org/officeDocument/2006/relationships/hyperlink" Target="https://drive.google.com/drive/u/0/folders/12Va3QHD5QjFxItwoHXh8P3AbAeUPACTf" TargetMode="External"/><Relationship Id="rId1724" Type="http://schemas.openxmlformats.org/officeDocument/2006/relationships/hyperlink" Target="https://www4.des.state.nh.us/DESOneStop/PRSDetail.aspx?ID=0038213&amp;Type=PRS" TargetMode="External"/><Relationship Id="rId4130" Type="http://schemas.openxmlformats.org/officeDocument/2006/relationships/hyperlink" Target="https://www4.des.state.nh.us/IISProxy/IISProxy.dll?ContentId=4829455" TargetMode="External"/><Relationship Id="rId16" Type="http://schemas.openxmlformats.org/officeDocument/2006/relationships/hyperlink" Target="https://www4.des.state.nh.us/DESOneStop/PRSDetail.aspx?ID=0006778&amp;Type=PRS" TargetMode="External"/><Relationship Id="rId1931" Type="http://schemas.openxmlformats.org/officeDocument/2006/relationships/hyperlink" Target="https://drive.google.com/file/d/1yCi11pFuFGEDTLmWBHRp7odW0rLpZmZJ/view?usp=sharing" TargetMode="External"/><Relationship Id="rId3689" Type="http://schemas.openxmlformats.org/officeDocument/2006/relationships/hyperlink" Target="https://www.michigan.gov/pfasresponse/0,9038,7-365-86511_82704-452822--,00.html" TargetMode="External"/><Relationship Id="rId3896" Type="http://schemas.openxmlformats.org/officeDocument/2006/relationships/hyperlink" Target="https://cdphe.colorado.gov/pfas" TargetMode="External"/><Relationship Id="rId6095" Type="http://schemas.openxmlformats.org/officeDocument/2006/relationships/hyperlink" Target="https://floridadep.gov/waste/waste-cleanup/content/south-florida-state-college-fire-academy" TargetMode="External"/><Relationship Id="rId2498" Type="http://schemas.openxmlformats.org/officeDocument/2006/relationships/hyperlink" Target="https://drive.google.com/drive/u/0/folders/1RsSKYaEE8jqAw7pH05tDHRflkjUL3t5H" TargetMode="External"/><Relationship Id="rId3549" Type="http://schemas.openxmlformats.org/officeDocument/2006/relationships/hyperlink" Target="https://docs.google.com/spreadsheets/d/1hRu_fnwKe4j_dNU5cczPJSTcPUe8qTtJ/edit?usp=sharing&amp;ouid=107676736406888330935&amp;rtpof=true&amp;sd=true" TargetMode="External"/><Relationship Id="rId4947" Type="http://schemas.openxmlformats.org/officeDocument/2006/relationships/hyperlink" Target="https://drive.google.com/drive/u/0/folders/17vc5JX3Gvo92Bih-kg-GABnBbExIJhXg" TargetMode="External"/><Relationship Id="rId6162" Type="http://schemas.openxmlformats.org/officeDocument/2006/relationships/hyperlink" Target="https://www.metrowestdailynews.com/story/news/2021/06/16/pfas-natick-drinking-water-massachusetts-contamination-environment/7700915002/" TargetMode="External"/><Relationship Id="rId7006" Type="http://schemas.openxmlformats.org/officeDocument/2006/relationships/hyperlink" Target="https://www.maine.gov/dep/spills/topics/pfas/" TargetMode="External"/><Relationship Id="rId677" Type="http://schemas.openxmlformats.org/officeDocument/2006/relationships/hyperlink" Target="https://docs.google.com/spreadsheets/d/1hRu_fnwKe4j_dNU5cczPJSTcPUe8qTtJ/edit?usp=sharing&amp;ouid=107676736406888330935&amp;rtpof=true&amp;sd=true" TargetMode="External"/><Relationship Id="rId2358" Type="http://schemas.openxmlformats.org/officeDocument/2006/relationships/hyperlink" Target="https://drive.google.com/drive/u/0/folders/1b06YuJd0PPXVCoPQsvw_uQ5DMJ9Dkwo-" TargetMode="External"/><Relationship Id="rId3756" Type="http://schemas.openxmlformats.org/officeDocument/2006/relationships/hyperlink" Target="https://geotracker.waterboards.ca.gov/profile_report?global_id=L10004137499" TargetMode="External"/><Relationship Id="rId3963" Type="http://schemas.openxmlformats.org/officeDocument/2006/relationships/hyperlink" Target="https://drive.google.com/drive/u/1/folders/1U2tngpTf52uwmwZbmNAx7DtUxW6X0xUS" TargetMode="External"/><Relationship Id="rId4807" Type="http://schemas.openxmlformats.org/officeDocument/2006/relationships/hyperlink" Target="https://ar.afcec-cloud.af.mil/Search.aspx" TargetMode="External"/><Relationship Id="rId6022" Type="http://schemas.openxmlformats.org/officeDocument/2006/relationships/hyperlink" Target="https://geotracker.waterboards.ca.gov/map/pfas_map" TargetMode="External"/><Relationship Id="rId884" Type="http://schemas.openxmlformats.org/officeDocument/2006/relationships/hyperlink" Target="https://geotracker.waterboards.ca.gov/map/pfas_map" TargetMode="External"/><Relationship Id="rId2565" Type="http://schemas.openxmlformats.org/officeDocument/2006/relationships/hyperlink" Target="https://www4.des.state.nh.us/DESOneStop/PRSDetail.aspx?ID=0000402&amp;Type=PRS" TargetMode="External"/><Relationship Id="rId2772" Type="http://schemas.openxmlformats.org/officeDocument/2006/relationships/hyperlink" Target="https://www.michigan.gov/pfasresponse/" TargetMode="External"/><Relationship Id="rId3409" Type="http://schemas.openxmlformats.org/officeDocument/2006/relationships/hyperlink" Target="https://www.civilianexposure.org/report-shows-15-military-bases-in-maryland-contaminated-with-pfas/" TargetMode="External"/><Relationship Id="rId3616" Type="http://schemas.openxmlformats.org/officeDocument/2006/relationships/hyperlink" Target="https://drive.google.com/drive/folders/1j10dVFpbkz0x2fiinBgZBVqUiCDRCunb?usp=sharing" TargetMode="External"/><Relationship Id="rId3823" Type="http://schemas.openxmlformats.org/officeDocument/2006/relationships/hyperlink" Target="https://ar.afcec-cloud.af.mil/Search.aspx" TargetMode="External"/><Relationship Id="rId6979" Type="http://schemas.openxmlformats.org/officeDocument/2006/relationships/hyperlink" Target="https://www.pca.state.mn.us/waste/pfas-landfills" TargetMode="External"/><Relationship Id="rId537" Type="http://schemas.openxmlformats.org/officeDocument/2006/relationships/hyperlink" Target="https://drive.google.com/drive/u/1/folders/1ygCupZTzLc6YwqRd8B1MjZEvMzedYPaT" TargetMode="External"/><Relationship Id="rId744" Type="http://schemas.openxmlformats.org/officeDocument/2006/relationships/hyperlink" Target="https://webapp.pca.state.mn.us/wimn/site/3801" TargetMode="External"/><Relationship Id="rId951" Type="http://schemas.openxmlformats.org/officeDocument/2006/relationships/hyperlink" Target="https://geotracker.waterboards.ca.gov/map/pfas_map" TargetMode="External"/><Relationship Id="rId1167" Type="http://schemas.openxmlformats.org/officeDocument/2006/relationships/hyperlink" Target="https://drive.google.com/a/husky.neu.edu/file/d/1K1lLSPdBN0fnZGhdOfkFCwMMc2icRGXo/view?usp=sharing" TargetMode="External"/><Relationship Id="rId1374" Type="http://schemas.openxmlformats.org/officeDocument/2006/relationships/hyperlink" Target="https://www.michigan.gov/pfasresponse/" TargetMode="External"/><Relationship Id="rId1581" Type="http://schemas.openxmlformats.org/officeDocument/2006/relationships/hyperlink" Target="https://drive.google.com/file/d/1GL6U5eUIPDDSL1vlcOE7amoVteShAj5G/view?usp=sharing" TargetMode="External"/><Relationship Id="rId2218" Type="http://schemas.openxmlformats.org/officeDocument/2006/relationships/hyperlink" Target="https://www4.des.state.nh.us/nh-pfas-investigation/wp-content/uploads/tables-pdf.pdf" TargetMode="External"/><Relationship Id="rId2425" Type="http://schemas.openxmlformats.org/officeDocument/2006/relationships/hyperlink" Target="https://drive.google.com/drive/u/0/folders/1MgWM0Q9l5hJUffSkhmwN17tYaI45eyj3" TargetMode="External"/><Relationship Id="rId2632" Type="http://schemas.openxmlformats.org/officeDocument/2006/relationships/hyperlink" Target="https://cumulis.epa.gov/supercpad/SiteProfiles/index.cfm?fuseaction=second.docdata&amp;id=0201164" TargetMode="External"/><Relationship Id="rId5788" Type="http://schemas.openxmlformats.org/officeDocument/2006/relationships/hyperlink" Target="https://geotracker.waterboards.ca.gov/profile_report?global_id=T10000012777" TargetMode="External"/><Relationship Id="rId5995" Type="http://schemas.openxmlformats.org/officeDocument/2006/relationships/hyperlink" Target="https://drive.google.com/file/d/1NpBfLXjtuz4-s8jgx5OaDLpLp_8iIjgp/view?usp=sharing" TargetMode="External"/><Relationship Id="rId6839" Type="http://schemas.openxmlformats.org/officeDocument/2006/relationships/hyperlink" Target="https://drive.google.com/drive/u/0/folders/1RsSKYaEE8jqAw7pH05tDHRflkjUL3t5H" TargetMode="External"/><Relationship Id="rId80" Type="http://schemas.openxmlformats.org/officeDocument/2006/relationships/hyperlink" Target="https://geotracker.waterboards.ca.gov/map/pfas_map" TargetMode="External"/><Relationship Id="rId604" Type="http://schemas.openxmlformats.org/officeDocument/2006/relationships/hyperlink" Target="https://drive.google.com/drive/u/1/folders/19PUk7usFKw0MZTSNM0USAHxbRsMF58Bz" TargetMode="External"/><Relationship Id="rId811" Type="http://schemas.openxmlformats.org/officeDocument/2006/relationships/hyperlink" Target="https://nhdes.maps.arcgis.com/apps/View/index.html?appid=66770bef141c43a98a445c54a17720e2&amp;extent=-73.5743,42.5413,-69.6852,45.4509" TargetMode="External"/><Relationship Id="rId1027" Type="http://schemas.openxmlformats.org/officeDocument/2006/relationships/hyperlink" Target="https://geotracker.waterboards.ca.gov/map/pfas_map" TargetMode="External"/><Relationship Id="rId1234" Type="http://schemas.openxmlformats.org/officeDocument/2006/relationships/hyperlink" Target="https://drive.google.com/drive/u/1/folders/15mC7l2vBYvEWMQZmXXy0VDV8NUI7henQ" TargetMode="External"/><Relationship Id="rId1441" Type="http://schemas.openxmlformats.org/officeDocument/2006/relationships/hyperlink" Target="https://nhdes.maps.arcgis.com/apps/View/index.html?appid=66770bef141c43a98a445c54a17720e2&amp;extent=-73.5743,42.5413,-69.6852,45.4509" TargetMode="External"/><Relationship Id="rId4597" Type="http://schemas.openxmlformats.org/officeDocument/2006/relationships/hyperlink" Target="https://d1ung6i9j8i9xc.cloudfront.net/wp-content/blogs.dir/123/files/2020/10/Solvay-lawsuit-Oct-2020.pdf" TargetMode="External"/><Relationship Id="rId5648" Type="http://schemas.openxmlformats.org/officeDocument/2006/relationships/hyperlink" Target="https://www.glwater.org/wp-content/uploads/2020/02/PFAS-Minimization-Program-Summary.pdf" TargetMode="External"/><Relationship Id="rId5855" Type="http://schemas.openxmlformats.org/officeDocument/2006/relationships/hyperlink" Target="https://drive.google.com/drive/u/0/folders/1p5AxtXKNXCfx95_PUY2n3GY5KR-gkQPe" TargetMode="External"/><Relationship Id="rId6906" Type="http://schemas.openxmlformats.org/officeDocument/2006/relationships/hyperlink" Target="https://drive.google.com/drive/u/0/folders/1RsSKYaEE8jqAw7pH05tDHRflkjUL3t5H" TargetMode="External"/><Relationship Id="rId1301" Type="http://schemas.openxmlformats.org/officeDocument/2006/relationships/hyperlink" Target="https://drive.google.com/drive/folders/1Pms7FL2HqHNWHQ0nmFgIEcktFHXjhbny?usp=sharing" TargetMode="External"/><Relationship Id="rId3199"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4457" Type="http://schemas.openxmlformats.org/officeDocument/2006/relationships/hyperlink" Target="https://floridadep.gov/waste/waste-cleanup/content/fire-training-facility-preliminary-site-assessments" TargetMode="External"/><Relationship Id="rId4664" Type="http://schemas.openxmlformats.org/officeDocument/2006/relationships/hyperlink" Target="https://partner-mco-archive.s3.amazonaws.com/client_files/1524589484.pdf" TargetMode="External"/><Relationship Id="rId5508" Type="http://schemas.openxmlformats.org/officeDocument/2006/relationships/hyperlink" Target="https://www.143aw.ang.af.mil/About-Us/Environmental/" TargetMode="External"/><Relationship Id="rId5715" Type="http://schemas.openxmlformats.org/officeDocument/2006/relationships/hyperlink" Target="https://www.michigan.gov/pfasresponse/0,9038,7-365-86511_95645-533982--,00.html" TargetMode="External"/><Relationship Id="rId3059" Type="http://schemas.openxmlformats.org/officeDocument/2006/relationships/hyperlink" Target="https://www4.des.state.nh.us/DESOneStop/PRSDetail.aspx?ID=0000719&amp;Type=PRS" TargetMode="External"/><Relationship Id="rId3266" Type="http://schemas.openxmlformats.org/officeDocument/2006/relationships/hyperlink" Target="https://www4.des.state.nh.us/IISProxy/IISProxy.dll?ContentId=4821953" TargetMode="External"/><Relationship Id="rId3473" Type="http://schemas.openxmlformats.org/officeDocument/2006/relationships/hyperlink" Target="https://drive.google.com/file/d/19jfEkpkmGQf2w2iVc1LvkdTz1fHclrYK/view?usp=sharing" TargetMode="External"/><Relationship Id="rId4317" Type="http://schemas.openxmlformats.org/officeDocument/2006/relationships/hyperlink" Target="https://drive.google.com/drive/u/1/folders/1Y7xHDcKlFLAuCgI9C_W3SFI7ZYwK7NdM" TargetMode="External"/><Relationship Id="rId4524" Type="http://schemas.openxmlformats.org/officeDocument/2006/relationships/hyperlink" Target="https://www.michigan.gov/pfasresponse/0,9038,7-365-86511_82704-489608--,00.html" TargetMode="External"/><Relationship Id="rId4871" Type="http://schemas.openxmlformats.org/officeDocument/2006/relationships/hyperlink" Target="https://drive.google.com/drive/u/0/folders/1FEn15er0S7Q19Z9lbhqdZaX-96308gZi" TargetMode="External"/><Relationship Id="rId5922" Type="http://schemas.openxmlformats.org/officeDocument/2006/relationships/hyperlink" Target="https://drive.google.com/file/d/1aTeZL8aKlLVPnPPfDxx7J9z3_qNwsMTF/view?usp=sharing" TargetMode="External"/><Relationship Id="rId187" Type="http://schemas.openxmlformats.org/officeDocument/2006/relationships/hyperlink" Target="http://www.michigan.gov/som/0,4669,7-192-45414_45929_82704-452825--,00.html" TargetMode="External"/><Relationship Id="rId394" Type="http://schemas.openxmlformats.org/officeDocument/2006/relationships/hyperlink" Target="https://www.dhhs.nh.gov/dphs/pfcs/index.htm" TargetMode="External"/><Relationship Id="rId2075" Type="http://schemas.openxmlformats.org/officeDocument/2006/relationships/hyperlink" Target="https://drive.google.com/drive/u/0/folders/1RsSKYaEE8jqAw7pH05tDHRflkjUL3t5H" TargetMode="External"/><Relationship Id="rId2282" Type="http://schemas.openxmlformats.org/officeDocument/2006/relationships/hyperlink" Target="https://geotracker.waterboards.ca.gov/profile_report?global_id=SL204811687" TargetMode="External"/><Relationship Id="rId3126" Type="http://schemas.openxmlformats.org/officeDocument/2006/relationships/hyperlink" Target="https://drive.google.com/drive/u/1/folders/1lIH6ghXKGSSOuCe9uF5oSKHhkpNSwLNZ" TargetMode="External"/><Relationship Id="rId3680" Type="http://schemas.openxmlformats.org/officeDocument/2006/relationships/hyperlink" Target="https://drive.google.com/drive/u/1/folders/1HJI6U11sAh3Oi9BLz8uJM5Uu9-sTQ0j8" TargetMode="External"/><Relationship Id="rId4731" Type="http://schemas.openxmlformats.org/officeDocument/2006/relationships/hyperlink" Target="https://partner-mco-archive.s3.amazonaws.com/client_files/1524589484.pdf" TargetMode="External"/><Relationship Id="rId6489" Type="http://schemas.openxmlformats.org/officeDocument/2006/relationships/hyperlink" Target="https://drive.google.com/drive/u/0/folders/1SrzIY6gLhHkSVGEOu51iLETRLE2RRCUn" TargetMode="External"/><Relationship Id="rId254" Type="http://schemas.openxmlformats.org/officeDocument/2006/relationships/hyperlink" Target="https://webapp.pca.state.mn.us/wimn/site/4300" TargetMode="External"/><Relationship Id="rId1091" Type="http://schemas.openxmlformats.org/officeDocument/2006/relationships/hyperlink" Target="https://drive.google.com/drive/u/1/folders/1ygCupZTzLc6YwqRd8B1MjZEvMzedYPaT" TargetMode="External"/><Relationship Id="rId3333" Type="http://schemas.openxmlformats.org/officeDocument/2006/relationships/hyperlink" Target="https://drive.google.com/drive/u/0/folders/1RsSKYaEE8jqAw7pH05tDHRflkjUL3t5H" TargetMode="External"/><Relationship Id="rId3540" Type="http://schemas.openxmlformats.org/officeDocument/2006/relationships/hyperlink" Target="https://drive.google.com/drive/u/0/folders/1DWXhXwl1j4L5eKUdO88JdnrMTynHHza5" TargetMode="External"/><Relationship Id="rId5298" Type="http://schemas.openxmlformats.org/officeDocument/2006/relationships/hyperlink" Target="https://drive.google.com/drive/u/0/folders/1sltlDu105VOjR5fdgjrT1B-wnQHSJq48" TargetMode="External"/><Relationship Id="rId6696" Type="http://schemas.openxmlformats.org/officeDocument/2006/relationships/hyperlink" Target="https://drive.google.com/drive/u/0/folders/1RsSKYaEE8jqAw7pH05tDHRflkjUL3t5H" TargetMode="External"/><Relationship Id="rId114" Type="http://schemas.openxmlformats.org/officeDocument/2006/relationships/hyperlink" Target="https://www.townofchelmsford.us/AgendaCenter/ViewFile/Item/3038?fileID=5355" TargetMode="External"/><Relationship Id="rId461" Type="http://schemas.openxmlformats.org/officeDocument/2006/relationships/hyperlink" Target="https://www.centralmaine.com/2017/02/27/rotten-egg-smell-prompts-state-response-at-former-augusta-landfill/" TargetMode="External"/><Relationship Id="rId2142" Type="http://schemas.openxmlformats.org/officeDocument/2006/relationships/hyperlink" Target="https://www1.maine.gov/dep/spills/topics/pfas/index.html" TargetMode="External"/><Relationship Id="rId3400" Type="http://schemas.openxmlformats.org/officeDocument/2006/relationships/hyperlink" Target="https://geotracker.waterboards.ca.gov/map/pfas_map" TargetMode="External"/><Relationship Id="rId6349" Type="http://schemas.openxmlformats.org/officeDocument/2006/relationships/hyperlink" Target="https://drive.google.com/drive/u/0/folders/1DWXhXwl1j4L5eKUdO88JdnrMTynHHza5" TargetMode="External"/><Relationship Id="rId6556" Type="http://schemas.openxmlformats.org/officeDocument/2006/relationships/hyperlink" Target="https://drive.google.com/drive/u/0/folders/1JHapkdyZrRziZCfTAWAX-nxDpQ_WEWlp" TargetMode="External"/><Relationship Id="rId6763" Type="http://schemas.openxmlformats.org/officeDocument/2006/relationships/hyperlink" Target="https://www4.des.state.nh.us/nh-pfas-investigation/wp-content/uploads/tables-pdf.pdf" TargetMode="External"/><Relationship Id="rId6970" Type="http://schemas.openxmlformats.org/officeDocument/2006/relationships/hyperlink" Target="https://drive.google.com/drive/u/1/folders/16k9q_GfKDxIlkLwYq5hYoOsOeFXo_I51" TargetMode="External"/><Relationship Id="rId321" Type="http://schemas.openxmlformats.org/officeDocument/2006/relationships/hyperlink" Target="https://www4.des.state.nh.us/IISProxy/IISProxy.dll?ContentId=4820147" TargetMode="External"/><Relationship Id="rId2002" Type="http://schemas.openxmlformats.org/officeDocument/2006/relationships/hyperlink" Target="https://drive.google.com/drive/u/0/folders/1CNNk_CxjiGz98jA_vaMTb4W0sGHqfaBl" TargetMode="External"/><Relationship Id="rId2959" Type="http://schemas.openxmlformats.org/officeDocument/2006/relationships/hyperlink" Target="https://drive.google.com/file/d/1GMlyOu26Wz3RfVZxb0ZmcSTEE-z4MLqg/view?usp=sharing" TargetMode="External"/><Relationship Id="rId5158" Type="http://schemas.openxmlformats.org/officeDocument/2006/relationships/hyperlink" Target="https://www4.des.state.nh.us/nh-pfas-investigation/wp-content/uploads/tables-pdf.pdf" TargetMode="External"/><Relationship Id="rId5365" Type="http://schemas.openxmlformats.org/officeDocument/2006/relationships/hyperlink" Target="https://www4.des.state.nh.us/nh-pfas-investigation/wp-content/uploads/tables-pdf.pdf" TargetMode="External"/><Relationship Id="rId5572" Type="http://schemas.openxmlformats.org/officeDocument/2006/relationships/hyperlink" Target="https://cumulis.epa.gov/supercpad/SiteProfiles/index.cfm?fuseaction=second.docdata&amp;id=0100682" TargetMode="External"/><Relationship Id="rId6209" Type="http://schemas.openxmlformats.org/officeDocument/2006/relationships/hyperlink" Target="https://denix.osd.mil/army-pfas/army-pfas-data/drinking-water-data/army-national-guard-bureau-data-26-april-2019/" TargetMode="External"/><Relationship Id="rId6416" Type="http://schemas.openxmlformats.org/officeDocument/2006/relationships/hyperlink" Target="https://www.maine.gov/dep/spills/topics/pfas/PFAS-current-results-06022020.pdf" TargetMode="External"/><Relationship Id="rId6623" Type="http://schemas.openxmlformats.org/officeDocument/2006/relationships/hyperlink" Target="https://drive.google.com/drive/folders/1jJQ9yj0v4F-uS3q-WO91RAcoKlPt6Y1z" TargetMode="External"/><Relationship Id="rId6830" Type="http://schemas.openxmlformats.org/officeDocument/2006/relationships/hyperlink" Target="https://nhdes.maps.arcgis.com/apps/View/index.html?appid=66770bef141c43a98a445c54a17720e2&amp;extent=-73.5743,42.5413,-69.6852,45.4509" TargetMode="External"/><Relationship Id="rId1768" Type="http://schemas.openxmlformats.org/officeDocument/2006/relationships/hyperlink" Target="https://www.michigan.gov/pfasresponse/" TargetMode="External"/><Relationship Id="rId2819" Type="http://schemas.openxmlformats.org/officeDocument/2006/relationships/hyperlink" Target="https://www.waterboards.ca.gov/pfas/military.html" TargetMode="External"/><Relationship Id="rId4174" Type="http://schemas.openxmlformats.org/officeDocument/2006/relationships/hyperlink" Target="https://drive.google.com/drive/u/1/folders/1OST-WFOsdBljKKtGqtiHUoWMrrqp_RXU" TargetMode="External"/><Relationship Id="rId4381" Type="http://schemas.openxmlformats.org/officeDocument/2006/relationships/hyperlink" Target="https://www.michigan.gov/pfasresponse/0,9038,7-365-86511_82704-485521--,00.html" TargetMode="External"/><Relationship Id="rId5018" Type="http://schemas.openxmlformats.org/officeDocument/2006/relationships/hyperlink" Target="https://drive.google.com/drive/u/1/folders/1Yla_380Qxjf4iLAK34ajtSEXmM8gBJ9P" TargetMode="External"/><Relationship Id="rId5225" Type="http://schemas.openxmlformats.org/officeDocument/2006/relationships/hyperlink" Target="https://cumulis.epa.gov/supercpad/SiteProfiles/index.cfm?fuseaction=second.docdata&amp;id=0403488" TargetMode="External"/><Relationship Id="rId5432" Type="http://schemas.openxmlformats.org/officeDocument/2006/relationships/hyperlink" Target="https://nhdes.maps.arcgis.com/apps/View/index.html?appid=66770bef141c43a98a445c54a17720e2&amp;extent=-73.5743,42.5413,-69.6852,45.4509" TargetMode="External"/><Relationship Id="rId1628" Type="http://schemas.openxmlformats.org/officeDocument/2006/relationships/hyperlink" Target="https://www4.des.state.nh.us/nh-pfas-investigation/wp-content/uploads/tables-pdf.pdf" TargetMode="External"/><Relationship Id="rId1975" Type="http://schemas.openxmlformats.org/officeDocument/2006/relationships/hyperlink" Target="https://geotracker.waterboards.ca.gov/profile_report?global_id=L10009663094" TargetMode="External"/><Relationship Id="rId3190" Type="http://schemas.openxmlformats.org/officeDocument/2006/relationships/hyperlink" Target="http://afcec.publicadmin-record.us.af.mil/" TargetMode="External"/><Relationship Id="rId4034" Type="http://schemas.openxmlformats.org/officeDocument/2006/relationships/hyperlink" Target="https://drive.google.com/drive/folders/1LVE77bvI2mdoTAzSwm0qdP7-oD0tOyyR" TargetMode="External"/><Relationship Id="rId4241" Type="http://schemas.openxmlformats.org/officeDocument/2006/relationships/hyperlink" Target="https://drive.google.com/file/d/14VfL2r043-Fko8ZEawWob-iKFjZCm2UW/view?usp=sharing" TargetMode="External"/><Relationship Id="rId1835" Type="http://schemas.openxmlformats.org/officeDocument/2006/relationships/hyperlink" Target="https://drive.google.com/drive/u/1/folders/1JHapkdyZrRziZCfTAWAX-nxDpQ_WEWlp?ths=true" TargetMode="External"/><Relationship Id="rId3050" Type="http://schemas.openxmlformats.org/officeDocument/2006/relationships/hyperlink" Target="https://drive.google.com/drive/u/0/folders/17vc5JX3Gvo92Bih-kg-GABnBbExIJhXg" TargetMode="External"/><Relationship Id="rId4101" Type="http://schemas.openxmlformats.org/officeDocument/2006/relationships/hyperlink" Target="https://drive.google.com/drive/u/0/folders/1RsSKYaEE8jqAw7pH05tDHRflkjUL3t5H" TargetMode="External"/><Relationship Id="rId1902" Type="http://schemas.openxmlformats.org/officeDocument/2006/relationships/hyperlink" Target="https://webapp.pca.state.mn.us/cleanup/search/superfund?siteId=224898-AREA0000000001" TargetMode="External"/><Relationship Id="rId6066" Type="http://schemas.openxmlformats.org/officeDocument/2006/relationships/hyperlink" Target="https://semspub.epa.gov/work/01/100015302.pdf" TargetMode="External"/><Relationship Id="rId3867" Type="http://schemas.openxmlformats.org/officeDocument/2006/relationships/hyperlink" Target="https://www.michigan.gov/pfasresponse/" TargetMode="External"/><Relationship Id="rId4918" Type="http://schemas.openxmlformats.org/officeDocument/2006/relationships/hyperlink" Target="http://www.seacoastonline.com/news/20171002/lawmakers-seek-lower-pfc-advisory-level" TargetMode="External"/><Relationship Id="rId6273" Type="http://schemas.openxmlformats.org/officeDocument/2006/relationships/hyperlink" Target="https://www.denverpost.com/2019/09/10/pfas-chemical-contamination-denver-colorado/" TargetMode="External"/><Relationship Id="rId6480" Type="http://schemas.openxmlformats.org/officeDocument/2006/relationships/hyperlink" Target="https://drive.google.com/drive/u/0/folders/1FIQ72gc3sxDhfh-n7JCKctrzazXTfbyK" TargetMode="External"/><Relationship Id="rId788" Type="http://schemas.openxmlformats.org/officeDocument/2006/relationships/hyperlink" Target="https://www.maine.gov/dep/spills/topics/pfas/" TargetMode="External"/><Relationship Id="rId995" Type="http://schemas.openxmlformats.org/officeDocument/2006/relationships/hyperlink" Target="https://drive.google.com/drive/u/0/folders/1DWXhXwl1j4L5eKUdO88JdnrMTynHHza5" TargetMode="External"/><Relationship Id="rId2469" Type="http://schemas.openxmlformats.org/officeDocument/2006/relationships/hyperlink" Target="https://www4.des.state.nh.us/DESOneStop/PRSDetail.aspx?ID=0000048&amp;Type=PRS" TargetMode="External"/><Relationship Id="rId2676"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2883" Type="http://schemas.openxmlformats.org/officeDocument/2006/relationships/hyperlink" Target="https://d1ung6i9j8i9xc.cloudfront.net/wp-content/blogs.dir/123/files/2020/10/Solvay-lawsuit-Oct-2020.pdf" TargetMode="External"/><Relationship Id="rId3727" Type="http://schemas.openxmlformats.org/officeDocument/2006/relationships/hyperlink" Target="https://drive.google.com/drive/u/0/folders/1qjjha_yhatkz3Dh0tvQsXUSrJvmPZgg8" TargetMode="External"/><Relationship Id="rId3934" Type="http://schemas.openxmlformats.org/officeDocument/2006/relationships/hyperlink" Target="https://www.pca.state.mn.us/waste/pfas-landfills" TargetMode="External"/><Relationship Id="rId5082" Type="http://schemas.openxmlformats.org/officeDocument/2006/relationships/hyperlink" Target="https://drive.google.com/drive/u/0/folders/15AjTo0LEEW_C_KmKDyA6PgQNIQHfIwO_" TargetMode="External"/><Relationship Id="rId6133" Type="http://schemas.openxmlformats.org/officeDocument/2006/relationships/hyperlink" Target="https://drive.google.com/drive/u/0/folders/1DWXhXwl1j4L5eKUdO88JdnrMTynHHza5" TargetMode="External"/><Relationship Id="rId6340" Type="http://schemas.openxmlformats.org/officeDocument/2006/relationships/hyperlink" Target="https://drive.google.com/drive/u/0/folders/1Ndpu9Udqst42msNuaNP2HTLEESuDj9DC" TargetMode="External"/><Relationship Id="rId648" Type="http://schemas.openxmlformats.org/officeDocument/2006/relationships/hyperlink" Target="https://www4.des.state.nh.us/DESOneStop/PRSDetail.aspx?ID=0000182&amp;Type=PRS" TargetMode="External"/><Relationship Id="rId855" Type="http://schemas.openxmlformats.org/officeDocument/2006/relationships/hyperlink" Target="https://geotracker.waterboards.ca.gov/profile_report?cmd=mwreport&amp;rptype=client&amp;global_id=L10006943141&amp;con_num=8853094935&amp;orderby=sampid" TargetMode="External"/><Relationship Id="rId1278" Type="http://schemas.openxmlformats.org/officeDocument/2006/relationships/hyperlink" Target="https://drive.google.com/file/d/1dgsueIcGg9_QyJ28Q_tg-2wWIwWvAQ2u/view?usp=sharing" TargetMode="External"/><Relationship Id="rId1485" Type="http://schemas.openxmlformats.org/officeDocument/2006/relationships/hyperlink" Target="https://deq.nc.gov/about/divisions/waste-management/underground-storage-tanks-section/colonial-pipeline-spill" TargetMode="External"/><Relationship Id="rId1692" Type="http://schemas.openxmlformats.org/officeDocument/2006/relationships/hyperlink" Target="https://www4.des.state.nh.us/IISProxy/IISProxy.dll?ContentId=4854008" TargetMode="External"/><Relationship Id="rId2329" Type="http://schemas.openxmlformats.org/officeDocument/2006/relationships/hyperlink" Target="https://www.michigan.gov/pfasresponse/" TargetMode="External"/><Relationship Id="rId2536" Type="http://schemas.openxmlformats.org/officeDocument/2006/relationships/hyperlink" Target="https://drive.google.com/drive/u/1/folders/1Pms7FL2HqHNWHQ0nmFgIEcktFHXjhbny" TargetMode="External"/><Relationship Id="rId2743" Type="http://schemas.openxmlformats.org/officeDocument/2006/relationships/hyperlink" Target="https://drive.google.com/drive/u/0/folders/1RsSKYaEE8jqAw7pH05tDHRflkjUL3t5H" TargetMode="External"/><Relationship Id="rId5899" Type="http://schemas.openxmlformats.org/officeDocument/2006/relationships/hyperlink" Target="https://webapp.pca.state.mn.us/wimn/site/1201" TargetMode="External"/><Relationship Id="rId6200" Type="http://schemas.openxmlformats.org/officeDocument/2006/relationships/hyperlink" Target="https://drive.google.com/drive/u/0/folders/175ZyX1pDNWrQIGZCEmIJjgEoIiz1nyHc" TargetMode="External"/><Relationship Id="rId508" Type="http://schemas.openxmlformats.org/officeDocument/2006/relationships/hyperlink" Target="https://geotracker.waterboards.ca.gov/map/pfas_map" TargetMode="External"/><Relationship Id="rId715" Type="http://schemas.openxmlformats.org/officeDocument/2006/relationships/hyperlink" Target="https://drive.google.com/drive/u/0/folders/1RsSKYaEE8jqAw7pH05tDHRflkjUL3t5H" TargetMode="External"/><Relationship Id="rId922" Type="http://schemas.openxmlformats.org/officeDocument/2006/relationships/hyperlink" Target="https://nhdes.maps.arcgis.com/apps/View/index.html?appid=66770bef141c43a98a445c54a17720e2&amp;extent=-73.5743,42.5413,-69.6852,45.4509" TargetMode="External"/><Relationship Id="rId1138" Type="http://schemas.openxmlformats.org/officeDocument/2006/relationships/hyperlink" Target="https://www4.des.state.nh.us/DESOneStop/PRSDetail.aspx?ID=0008320&amp;Type=PRS" TargetMode="External"/><Relationship Id="rId1345" Type="http://schemas.openxmlformats.org/officeDocument/2006/relationships/hyperlink" Target="https://dec.vermont.gov/pfas" TargetMode="External"/><Relationship Id="rId1552" Type="http://schemas.openxmlformats.org/officeDocument/2006/relationships/hyperlink" Target="https://drive.google.com/drive/u/0/folders/1IH8U8gkehN771Dr-YbGaPAt-P5hcgnfv" TargetMode="External"/><Relationship Id="rId2603" Type="http://schemas.openxmlformats.org/officeDocument/2006/relationships/hyperlink" Target="https://nhdes.maps.arcgis.com/apps/View/index.html?appid=66770bef141c43a98a445c54a17720e2&amp;extent=-73.5743,42.5413,-69.6852,45.4509" TargetMode="External"/><Relationship Id="rId2950" Type="http://schemas.openxmlformats.org/officeDocument/2006/relationships/hyperlink" Target="https://drive.google.com/drive/u/0/folders/1R7nNwfdUDtwP6Nayf3q0E_g1wIKQO2di" TargetMode="External"/><Relationship Id="rId5759" Type="http://schemas.openxmlformats.org/officeDocument/2006/relationships/hyperlink" Target="https://www4.des.state.nh.us/nh-pfas-investigation/wp-content/uploads/tables-pdf.pdf" TargetMode="External"/><Relationship Id="rId1205" Type="http://schemas.openxmlformats.org/officeDocument/2006/relationships/hyperlink" Target="https://drive.google.com/drive/u/1/folders/1DWXhXwl1j4L5eKUdO88JdnrMTynHHza5" TargetMode="External"/><Relationship Id="rId2810" Type="http://schemas.openxmlformats.org/officeDocument/2006/relationships/hyperlink" Target="https://partner-mco-archive.s3.amazonaws.com/client_files/1524589484.pdf" TargetMode="External"/><Relationship Id="rId4568" Type="http://schemas.openxmlformats.org/officeDocument/2006/relationships/hyperlink" Target="https://www.capecodtimes.com/news/20200712/carcinogenic-chemicals-found-in-nantucket-well-water" TargetMode="External"/><Relationship Id="rId5966" Type="http://schemas.openxmlformats.org/officeDocument/2006/relationships/hyperlink" Target="https://nhdes.maps.arcgis.com/apps/View/index.html?appid=66770bef141c43a98a445c54a17720e2&amp;extent=-73.5743,42.5413,-69.6852,45.4509" TargetMode="External"/><Relationship Id="rId51" Type="http://schemas.openxmlformats.org/officeDocument/2006/relationships/hyperlink" Target="https://www4.des.state.nh.us/nh-pfas-investigation/wp-content/uploads/tables-pdf.pdf" TargetMode="External"/><Relationship Id="rId1412" Type="http://schemas.openxmlformats.org/officeDocument/2006/relationships/hyperlink" Target="https://drive.google.com/drive/u/1/folders/1Pms7FL2HqHNWHQ0nmFgIEcktFHXjhbny" TargetMode="External"/><Relationship Id="rId3377" Type="http://schemas.openxmlformats.org/officeDocument/2006/relationships/hyperlink" Target="https://drive.google.com/file/d/1RpRbbxOzxlXv78sqGx_01pWjuztDGlS-/view?usp=sharing" TargetMode="External"/><Relationship Id="rId4775" Type="http://schemas.openxmlformats.org/officeDocument/2006/relationships/hyperlink" Target="https://drive.google.com/file/d/1wegRoRmL8yh5CMRzYYWYihqg3ObkIRfz/view?usp=sharing" TargetMode="External"/><Relationship Id="rId4982" Type="http://schemas.openxmlformats.org/officeDocument/2006/relationships/hyperlink" Target="https://webapp.pca.state.mn.us/wimn/site/309" TargetMode="External"/><Relationship Id="rId5619" Type="http://schemas.openxmlformats.org/officeDocument/2006/relationships/hyperlink" Target="https://drive.google.com/drive/u/1/folders/16T7AAwOkxy__qYXVPNxFx6KTq-cGNhgd" TargetMode="External"/><Relationship Id="rId5826" Type="http://schemas.openxmlformats.org/officeDocument/2006/relationships/hyperlink" Target="https://geotracker.waterboards.ca.gov/map/pfas_map" TargetMode="External"/><Relationship Id="rId298" Type="http://schemas.openxmlformats.org/officeDocument/2006/relationships/hyperlink" Target="https://www.michigan.gov/pfasresponse/0,9038,7-365-86511_82704_84544---,00.html" TargetMode="External"/><Relationship Id="rId3584" Type="http://schemas.openxmlformats.org/officeDocument/2006/relationships/hyperlink" Target="https://drive.google.com/drive/u/0/folders/1McBSeX2VTKGuIpe-IdaFYayBBQsc8_kn" TargetMode="External"/><Relationship Id="rId3791" Type="http://schemas.openxmlformats.org/officeDocument/2006/relationships/hyperlink" Target="https://www.pca.state.mn.us/waste/pfas-landfills" TargetMode="External"/><Relationship Id="rId4428" Type="http://schemas.openxmlformats.org/officeDocument/2006/relationships/hyperlink" Target="https://drive.google.com/file/d/1fyuHZi5dKceenjHcLJpLsboqLY2SUFJ-/view?usp=sharing" TargetMode="External"/><Relationship Id="rId4635" Type="http://schemas.openxmlformats.org/officeDocument/2006/relationships/hyperlink" Target="https://drive.google.com/drive/u/1/folders/1p0kstu1RNEi79ofar6p4noaPFs9n62KW" TargetMode="External"/><Relationship Id="rId4842" Type="http://schemas.openxmlformats.org/officeDocument/2006/relationships/hyperlink" Target="https://www4.des.state.nh.us/nh-pfas-investigation/wp-content/uploads/tables-pdf.pdf" TargetMode="External"/><Relationship Id="rId158" Type="http://schemas.openxmlformats.org/officeDocument/2006/relationships/hyperlink" Target="https://drive.google.com/drive/u/1/folders/1Pms7FL2HqHNWHQ0nmFgIEcktFHXjhbny" TargetMode="External"/><Relationship Id="rId2186" Type="http://schemas.openxmlformats.org/officeDocument/2006/relationships/hyperlink" Target="https://drive.google.com/file/d/1PViCY0godMAQMTh-QR-Xmpm7sWzCzvZ7/view?usp=sharing" TargetMode="External"/><Relationship Id="rId2393" Type="http://schemas.openxmlformats.org/officeDocument/2006/relationships/hyperlink" Target="https://cumulis.epa.gov/supercpad/SiteProfiles/index.cfm?fuseaction=second.cleanup&amp;id=0202438" TargetMode="External"/><Relationship Id="rId3237" Type="http://schemas.openxmlformats.org/officeDocument/2006/relationships/hyperlink" Target="https://geotracker.waterboards.ca.gov/map/pfas_map" TargetMode="External"/><Relationship Id="rId3444" Type="http://schemas.openxmlformats.org/officeDocument/2006/relationships/hyperlink" Target="https://webapp.pca.state.mn.us/wimn/site/449" TargetMode="External"/><Relationship Id="rId3651" Type="http://schemas.openxmlformats.org/officeDocument/2006/relationships/hyperlink" Target="https://ar.afcec-cloud.af.mil/Search.aspx" TargetMode="External"/><Relationship Id="rId4702" Type="http://schemas.openxmlformats.org/officeDocument/2006/relationships/hyperlink" Target="https://drive.google.com/drive/u/1/folders/1DWXhXwl1j4L5eKUdO88JdnrMTynHHza5" TargetMode="External"/><Relationship Id="rId365" Type="http://schemas.openxmlformats.org/officeDocument/2006/relationships/hyperlink" Target="https://www4.des.state.nh.us/IISProxy/IISProxy.dll?ContentId=4743439" TargetMode="External"/><Relationship Id="rId572" Type="http://schemas.openxmlformats.org/officeDocument/2006/relationships/hyperlink" Target="https://drive.google.com/drive/u/1/folders/1k6D0yEygkkQ02Egxn4vVURL-EDdTflOA?ths=true" TargetMode="External"/><Relationship Id="rId2046" Type="http://schemas.openxmlformats.org/officeDocument/2006/relationships/hyperlink" Target="https://www.michigan.gov/pfasresponse/" TargetMode="External"/><Relationship Id="rId2253" Type="http://schemas.openxmlformats.org/officeDocument/2006/relationships/hyperlink" Target="https://nhdes.maps.arcgis.com/apps/View/index.html?appid=66770bef141c43a98a445c54a17720e2&amp;extent=-73.5743,42.5413,-69.6852,45.4509" TargetMode="External"/><Relationship Id="rId2460" Type="http://schemas.openxmlformats.org/officeDocument/2006/relationships/hyperlink" Target="https://nhdes.maps.arcgis.com/apps/View/index.html?appid=66770bef141c43a98a445c54a17720e2&amp;extent=-73.5743,42.5413,-69.6852,45.4509" TargetMode="External"/><Relationship Id="rId3304" Type="http://schemas.openxmlformats.org/officeDocument/2006/relationships/hyperlink" Target="https://drive.google.com/drive/u/1/folders/1S7TxvbgEeIga6RhHP0qHd0Wdt4ebhZVO" TargetMode="External"/><Relationship Id="rId3511" Type="http://schemas.openxmlformats.org/officeDocument/2006/relationships/hyperlink" Target="https://floridadep.gov/waste/waste-cleanup/content/drycleaning-solvent-cleanup-program-state-funded-pfas-sampling-efforts" TargetMode="External"/><Relationship Id="rId6667" Type="http://schemas.openxmlformats.org/officeDocument/2006/relationships/hyperlink" Target="https://www.pca.state.mn.us/waste/pfas-landfills" TargetMode="External"/><Relationship Id="rId6874" Type="http://schemas.openxmlformats.org/officeDocument/2006/relationships/hyperlink" Target="https://nhdes.maps.arcgis.com/apps/View/index.html?appid=66770bef141c43a98a445c54a17720e2&amp;extent=-73.5743,42.5413,-69.6852,45.4509" TargetMode="External"/><Relationship Id="rId225" Type="http://schemas.openxmlformats.org/officeDocument/2006/relationships/hyperlink" Target="https://drive.google.com/drive/u/1/folders/1Pms7FL2HqHNWHQ0nmFgIEcktFHXjhbny" TargetMode="External"/><Relationship Id="rId432" Type="http://schemas.openxmlformats.org/officeDocument/2006/relationships/hyperlink" Target="https://drive.google.com/drive/u/1/folders/124u3k5w_5Nui1VXjYWqi4zCXHxR-S_3Q?ths=true" TargetMode="External"/><Relationship Id="rId1062" Type="http://schemas.openxmlformats.org/officeDocument/2006/relationships/hyperlink" Target="https://denix.osd.mil/army-pfas/army-pfas-data/drinking-water-data/army-national-guard-bureau-data-26-april-2019/" TargetMode="External"/><Relationship Id="rId2113" Type="http://schemas.openxmlformats.org/officeDocument/2006/relationships/hyperlink" Target="https://drive.google.com/drive/u/0/folders/1DGQhyU9WtPLafVl9aPLXKk6I2XU62_kO" TargetMode="External"/><Relationship Id="rId2320" Type="http://schemas.openxmlformats.org/officeDocument/2006/relationships/hyperlink" Target="https://www4.des.state.nh.us/IISProxy/IISProxy.dll?ContentId=4850175" TargetMode="External"/><Relationship Id="rId5269" Type="http://schemas.openxmlformats.org/officeDocument/2006/relationships/hyperlink" Target="https://floridadep.gov/waste/waste-cleanup/content/pensacola-fire-department" TargetMode="External"/><Relationship Id="rId5476" Type="http://schemas.openxmlformats.org/officeDocument/2006/relationships/hyperlink" Target="https://nhdes.maps.arcgis.com/apps/View/index.html?appid=66770bef141c43a98a445c54a17720e2&amp;extent=-73.5743,42.5413,-69.6852,45.4509" TargetMode="External"/><Relationship Id="rId5683" Type="http://schemas.openxmlformats.org/officeDocument/2006/relationships/hyperlink" Target="https://www4.des.state.nh.us/nh-pfas-investigation/wp-content/uploads/tables-pdf.pdf" TargetMode="External"/><Relationship Id="rId6527" Type="http://schemas.openxmlformats.org/officeDocument/2006/relationships/hyperlink" Target="https://drive.google.com/file/d/1rFltcS-qaURXsJl5bvPAJvLfoRkm9pKz/view?usp=sharing" TargetMode="External"/><Relationship Id="rId6734" Type="http://schemas.openxmlformats.org/officeDocument/2006/relationships/hyperlink" Target="https://drive.google.com/drive/u/1/folders/1NmoSsuX_ZTpaY00cuLHuIb_A68cAx7FT?ths=true" TargetMode="External"/><Relationship Id="rId4078" Type="http://schemas.openxmlformats.org/officeDocument/2006/relationships/hyperlink" Target="https://www.maine.gov/dep/spills/topics/pfas/index.html" TargetMode="External"/><Relationship Id="rId4285" Type="http://schemas.openxmlformats.org/officeDocument/2006/relationships/hyperlink" Target="https://drive.google.com/file/d/1fzKJCB-sJ4jaUGrEWZZwl4UygIOWBqew/view?usp=sharing" TargetMode="External"/><Relationship Id="rId4492" Type="http://schemas.openxmlformats.org/officeDocument/2006/relationships/hyperlink" Target="https://drive.google.com/drive/u/0/folders/1RsSKYaEE8jqAw7pH05tDHRflkjUL3t5H" TargetMode="External"/><Relationship Id="rId5129" Type="http://schemas.openxmlformats.org/officeDocument/2006/relationships/hyperlink" Target="https://drive.google.com/drive/u/0/folders/1b_szRf2kFYKMdVQTdnguWGB-oDGq9Xgc" TargetMode="External"/><Relationship Id="rId5336" Type="http://schemas.openxmlformats.org/officeDocument/2006/relationships/hyperlink" Target="https://www4.des.state.nh.us/IISProxy/IISProxy.dll?ContentId=4679095" TargetMode="External"/><Relationship Id="rId5543" Type="http://schemas.openxmlformats.org/officeDocument/2006/relationships/hyperlink" Target="https://drive.google.com/drive/u/1/folders/1DWXhXwl1j4L5eKUdO88JdnrMTynHHza5" TargetMode="External"/><Relationship Id="rId5890" Type="http://schemas.openxmlformats.org/officeDocument/2006/relationships/hyperlink" Target="https://drive.google.com/drive/u/0/folders/1RsSKYaEE8jqAw7pH05tDHRflkjUL3t5H" TargetMode="External"/><Relationship Id="rId6941" Type="http://schemas.openxmlformats.org/officeDocument/2006/relationships/hyperlink" Target="https://www.maine.gov/dep/spills/topics/pfas/PFAS-current-results-06022020.pdf" TargetMode="External"/><Relationship Id="rId1879" Type="http://schemas.openxmlformats.org/officeDocument/2006/relationships/hyperlink" Target="https://drive.google.com/file/d/1TFptI6hVjHmDHRBsgD97JvgpD9fa3ijn/view?usp=sharing" TargetMode="External"/><Relationship Id="rId3094" Type="http://schemas.openxmlformats.org/officeDocument/2006/relationships/hyperlink" Target="https://drive.google.com/drive/u/0/folders/12TVu1XrkqUNVwnmLA99j17EHfk8EkmrF" TargetMode="External"/><Relationship Id="rId4145" Type="http://schemas.openxmlformats.org/officeDocument/2006/relationships/hyperlink" Target="https://drive.google.com/file/d/1DiIsymPLPv7wbLOG47vRG7i0uRPnZ4nC/view?usp=sharing" TargetMode="External"/><Relationship Id="rId5750" Type="http://schemas.openxmlformats.org/officeDocument/2006/relationships/hyperlink" Target="https://www.maine.gov/dep/spills/topics/pfas/" TargetMode="External"/><Relationship Id="rId6801" Type="http://schemas.openxmlformats.org/officeDocument/2006/relationships/hyperlink" Target="https://www4.des.state.nh.us/nh-pfas-investigation/wp-content/uploads/tables-pdf.pdf" TargetMode="External"/><Relationship Id="rId1739" Type="http://schemas.openxmlformats.org/officeDocument/2006/relationships/hyperlink" Target="https://drive.google.com/drive/u/1/folders/1K8xeerZ9fFYvmCvUNgv5vaJ4trKnkHjM" TargetMode="External"/><Relationship Id="rId1946" Type="http://schemas.openxmlformats.org/officeDocument/2006/relationships/hyperlink" Target="https://www.edwards.af.mil/Portals/50/documents/environment/Final_16_Nov_2017_RAB_Minutes.pdf?ver=2018-08-16-162405-973" TargetMode="External"/><Relationship Id="rId4005" Type="http://schemas.openxmlformats.org/officeDocument/2006/relationships/hyperlink" Target="https://www4.des.state.nh.us/DESOneStop/PRSDetail.aspx?ID=0000477&amp;Type=PRS" TargetMode="External"/><Relationship Id="rId4352" Type="http://schemas.openxmlformats.org/officeDocument/2006/relationships/hyperlink" Target="https://www.glwater.org/wp-content/uploads/2020/02/PFAS-Minimization-Program-Summary.pdf" TargetMode="External"/><Relationship Id="rId5403" Type="http://schemas.openxmlformats.org/officeDocument/2006/relationships/hyperlink" Target="https://geotracker.waterboards.ca.gov/map/pfas_map" TargetMode="External"/><Relationship Id="rId5610" Type="http://schemas.openxmlformats.org/officeDocument/2006/relationships/hyperlink" Target="https://drive.google.com/drive/u/0/folders/17vc5JX3Gvo92Bih-kg-GABnBbExIJhXg" TargetMode="External"/><Relationship Id="rId1806" Type="http://schemas.openxmlformats.org/officeDocument/2006/relationships/hyperlink" Target="https://www.waterboards.ca.gov/pfas/" TargetMode="External"/><Relationship Id="rId3161" Type="http://schemas.openxmlformats.org/officeDocument/2006/relationships/hyperlink" Target="https://geotracker.waterboards.ca.gov/map/pfas_map" TargetMode="External"/><Relationship Id="rId4212" Type="http://schemas.openxmlformats.org/officeDocument/2006/relationships/hyperlink" Target="https://geotracker.waterboards.ca.gov/map/pfas_map" TargetMode="External"/><Relationship Id="rId3021" Type="http://schemas.openxmlformats.org/officeDocument/2006/relationships/hyperlink" Target="https://nhdes.maps.arcgis.com/apps/View/index.html?appid=66770bef141c43a98a445c54a17720e2&amp;extent=-73.5743,42.5413,-69.6852,45.4509" TargetMode="External"/><Relationship Id="rId3978" Type="http://schemas.openxmlformats.org/officeDocument/2006/relationships/hyperlink" Target="https://drive.google.com/drive/u/0/folders/1RsSKYaEE8jqAw7pH05tDHRflkjUL3t5H" TargetMode="External"/><Relationship Id="rId6177" Type="http://schemas.openxmlformats.org/officeDocument/2006/relationships/hyperlink" Target="https://drive.google.com/file/d/1-P7-TFNrHRYmrwxhhtXSfhyJHA81B0Oo/view?usp=sharing" TargetMode="External"/><Relationship Id="rId6384" Type="http://schemas.openxmlformats.org/officeDocument/2006/relationships/hyperlink" Target="https://nhdes.maps.arcgis.com/apps/View/index.html?appid=66770bef141c43a98a445c54a17720e2&amp;extent=-73.5743,42.5413,-69.6852,45.4509" TargetMode="External"/><Relationship Id="rId6591" Type="http://schemas.openxmlformats.org/officeDocument/2006/relationships/hyperlink" Target="https://www.maine.gov/dep/spills/topics/pfas/PFAS-current-results-06022020.pdf" TargetMode="External"/><Relationship Id="rId899" Type="http://schemas.openxmlformats.org/officeDocument/2006/relationships/hyperlink" Target="https://denix.osd.mil/army-pfas/army-pfas-data/drinking-water-data/army-national-guard-bureau-data-26-april-2019/" TargetMode="External"/><Relationship Id="rId2787" Type="http://schemas.openxmlformats.org/officeDocument/2006/relationships/hyperlink" Target="https://drive.google.com/drive/u/1/folders/12bgJMV24NhpjvdP6SIREI--pUuzQRS0C" TargetMode="External"/><Relationship Id="rId3838" Type="http://schemas.openxmlformats.org/officeDocument/2006/relationships/hyperlink" Target="https://geotracker.waterboards.ca.gov/map/pfas_map" TargetMode="External"/><Relationship Id="rId5193" Type="http://schemas.openxmlformats.org/officeDocument/2006/relationships/hyperlink" Target="https://drive.google.com/drive/u/0/folders/1_ip1YmnAbSEnCtakA5QW9ZMEs2N_Uy1M" TargetMode="External"/><Relationship Id="rId6037" Type="http://schemas.openxmlformats.org/officeDocument/2006/relationships/hyperlink" Target="https://drive.google.com/drive/u/0/folders/1aeiZHUuPJYYxIAXcqGIWtJgjyoal6ZZZ" TargetMode="External"/><Relationship Id="rId6244" Type="http://schemas.openxmlformats.org/officeDocument/2006/relationships/hyperlink" Target="https://dec.vermont.gov/sites/dec/files/documents/PFAS%20Sampling%20Report%207.10.18%20FINAL.pdf" TargetMode="External"/><Relationship Id="rId6451" Type="http://schemas.openxmlformats.org/officeDocument/2006/relationships/hyperlink" Target="https://nhdes.maps.arcgis.com/apps/View/index.html?appid=66770bef141c43a98a445c54a17720e2&amp;extent=-73.5743,42.5413,-69.6852,45.4509" TargetMode="External"/><Relationship Id="rId759" Type="http://schemas.openxmlformats.org/officeDocument/2006/relationships/hyperlink" Target="https://geotracker.waterboards.ca.gov/profile_report?global_id=L10001653820" TargetMode="External"/><Relationship Id="rId966" Type="http://schemas.openxmlformats.org/officeDocument/2006/relationships/hyperlink" Target="https://www.pca.state.mn.us/waste/pfas-landfills" TargetMode="External"/><Relationship Id="rId1389" Type="http://schemas.openxmlformats.org/officeDocument/2006/relationships/hyperlink" Target="https://www.michigan.gov/pfasresponse/" TargetMode="External"/><Relationship Id="rId1596" Type="http://schemas.openxmlformats.org/officeDocument/2006/relationships/hyperlink" Target="https://drive.google.com/drive/u/0/folders/1RsSKYaEE8jqAw7pH05tDHRflkjUL3t5H" TargetMode="External"/><Relationship Id="rId2647" Type="http://schemas.openxmlformats.org/officeDocument/2006/relationships/hyperlink" Target="https://www.akaction.org/wp-content/uploads/Report-Threats-to-Drinking-Water-and-Public-Health-in-Alaska-FINAL-web-version-9-24-19.pdf" TargetMode="External"/><Relationship Id="rId2994" Type="http://schemas.openxmlformats.org/officeDocument/2006/relationships/hyperlink" Target="https://drive.google.com/drive/u/0/folders/1RsSKYaEE8jqAw7pH05tDHRflkjUL3t5H" TargetMode="External"/><Relationship Id="rId5053" Type="http://schemas.openxmlformats.org/officeDocument/2006/relationships/hyperlink" Target="https://www4.des.state.nh.us/DESOneStop/PRSDetail.aspx?ID=0001807&amp;Type=PRS" TargetMode="External"/><Relationship Id="rId5260" Type="http://schemas.openxmlformats.org/officeDocument/2006/relationships/hyperlink" Target="https://www4.des.state.nh.us/DESOneStop/PRSDetail.aspx?ID=0002598&amp;Type=PRS" TargetMode="External"/><Relationship Id="rId6104" Type="http://schemas.openxmlformats.org/officeDocument/2006/relationships/hyperlink" Target="https://drive.google.com/drive/u/1/folders/1Pms7FL2HqHNWHQ0nmFgIEcktFHXjhbny" TargetMode="External"/><Relationship Id="rId6311" Type="http://schemas.openxmlformats.org/officeDocument/2006/relationships/hyperlink" Target="https://www4.des.state.nh.us/nh-pfas-investigation/wp-content/uploads/tables-pdf.pdf" TargetMode="External"/><Relationship Id="rId619" Type="http://schemas.openxmlformats.org/officeDocument/2006/relationships/hyperlink" Target="https://drive.google.com/drive/u/1/folders/1VgdMu6_x_kxf36q2eAIhAEnCpniomQ1Y" TargetMode="External"/><Relationship Id="rId1249" Type="http://schemas.openxmlformats.org/officeDocument/2006/relationships/hyperlink" Target="https://drive.google.com/drive/u/1/folders/1TRMlHCnrc8nwI5CG2UyGsWAvBF_NVyod?ths=true" TargetMode="External"/><Relationship Id="rId2854" Type="http://schemas.openxmlformats.org/officeDocument/2006/relationships/hyperlink" Target="https://nhdes.maps.arcgis.com/apps/View/index.html?appid=66770bef141c43a98a445c54a17720e2&amp;extent=-73.5743,42.5413,-69.6852,45.4509" TargetMode="External"/><Relationship Id="rId3905" Type="http://schemas.openxmlformats.org/officeDocument/2006/relationships/hyperlink" Target="https://partner-mco-archive.s3.amazonaws.com/client_files/1524589484.pdf" TargetMode="External"/><Relationship Id="rId5120" Type="http://schemas.openxmlformats.org/officeDocument/2006/relationships/hyperlink" Target="https://geotracker.waterboards.ca.gov/map/pfas_map" TargetMode="External"/><Relationship Id="rId95" Type="http://schemas.openxmlformats.org/officeDocument/2006/relationships/hyperlink" Target="https://webapp.pca.state.mn.us/cleanup/search/superfund?siteId=1163-AREA0000000005" TargetMode="External"/><Relationship Id="rId826" Type="http://schemas.openxmlformats.org/officeDocument/2006/relationships/hyperlink" Target="https://geotracker.waterboards.ca.gov/map/pfas_map" TargetMode="External"/><Relationship Id="rId1109" Type="http://schemas.openxmlformats.org/officeDocument/2006/relationships/hyperlink" Target="https://cdn3.ewg.org/sites/default/files/u352/EWG_PFASTable-Army_C01.pdf" TargetMode="External"/><Relationship Id="rId1456" Type="http://schemas.openxmlformats.org/officeDocument/2006/relationships/hyperlink" Target="https://drive.google.com/drive/u/1/folders/1Yla_380Qxjf4iLAK34ajtSEXmM8gBJ9P" TargetMode="External"/><Relationship Id="rId1663" Type="http://schemas.openxmlformats.org/officeDocument/2006/relationships/hyperlink" Target="https://www4.des.state.nh.us/DESOneStop/PRSDetail.aspx?ID=0000020&amp;Type=PRS" TargetMode="External"/><Relationship Id="rId1870" Type="http://schemas.openxmlformats.org/officeDocument/2006/relationships/hyperlink" Target="https://floridadep.gov/waste/waste-cleanup/content/waste-site-cleanup-state-funded-pfas-sampling-efforts" TargetMode="External"/><Relationship Id="rId2507" Type="http://schemas.openxmlformats.org/officeDocument/2006/relationships/hyperlink" Target="https://www.dec.ny.gov/cfmx/extapps/derexternal/haz/details.cfm?ProgNo=442049" TargetMode="External"/><Relationship Id="rId2714" Type="http://schemas.openxmlformats.org/officeDocument/2006/relationships/hyperlink" Target="https://www4.des.state.nh.us/DESOneStop/PRSDetail.aspx?ID=0000726&amp;Type=PRS" TargetMode="External"/><Relationship Id="rId2921" Type="http://schemas.openxmlformats.org/officeDocument/2006/relationships/hyperlink" Target="https://www.pca.state.mn.us/waste/pfas-landfills" TargetMode="External"/><Relationship Id="rId1316" Type="http://schemas.openxmlformats.org/officeDocument/2006/relationships/hyperlink" Target="https://drive.google.com/file/d/1p6526cLiewaPjksAeL00MPmoW_H9o_65/view?usp=sharing" TargetMode="External"/><Relationship Id="rId1523" Type="http://schemas.openxmlformats.org/officeDocument/2006/relationships/hyperlink" Target="https://www4.des.state.nh.us/IISProxy/IISProxy.dll?ContentId=4716614" TargetMode="External"/><Relationship Id="rId1730"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4679" Type="http://schemas.openxmlformats.org/officeDocument/2006/relationships/hyperlink" Target="https://www.navfac.navy.mil/navfac_worldwide/pacific/fecs/northwest/about_us/northwest_documents/environmental-restoration/pfas-groundwater-and-drinking-water-investigation/nbk_pfas.html" TargetMode="External"/><Relationship Id="rId4886" Type="http://schemas.openxmlformats.org/officeDocument/2006/relationships/hyperlink" Target="https://drive.google.com/drive/u/1/folders/1DWXhXwl1j4L5eKUdO88JdnrMTynHHza5" TargetMode="External"/><Relationship Id="rId5937" Type="http://schemas.openxmlformats.org/officeDocument/2006/relationships/hyperlink" Target="https://drive.google.com/drive/u/1/folders/1Pms7FL2HqHNWHQ0nmFgIEcktFHXjhbny" TargetMode="External"/><Relationship Id="rId22" Type="http://schemas.openxmlformats.org/officeDocument/2006/relationships/hyperlink" Target="https://www.michigan.gov/pfasresponse/0,9038,7-365-86511_95645-538914--,00.html" TargetMode="External"/><Relationship Id="rId3488" Type="http://schemas.openxmlformats.org/officeDocument/2006/relationships/hyperlink" Target="https://drive.google.com/drive/u/0/folders/1RsSKYaEE8jqAw7pH05tDHRflkjUL3t5H" TargetMode="External"/><Relationship Id="rId3695" Type="http://schemas.openxmlformats.org/officeDocument/2006/relationships/hyperlink" Target="https://geotracker.waterboards.ca.gov/map/pfas_map" TargetMode="External"/><Relationship Id="rId4539" Type="http://schemas.openxmlformats.org/officeDocument/2006/relationships/hyperlink" Target="https://drive.google.com/drive/folders/1k6a7_97ZeyTIu82WPLDuuqYe2V1TBPqJ" TargetMode="External"/><Relationship Id="rId4746" Type="http://schemas.openxmlformats.org/officeDocument/2006/relationships/hyperlink" Target="https://drive.google.com/drive/u/1/folders/1GTSRCwna7AIpYv3PfPUaxO8IpPToNvc3" TargetMode="External"/><Relationship Id="rId4953" Type="http://schemas.openxmlformats.org/officeDocument/2006/relationships/hyperlink" Target="https://drive.google.com/drive/u/0/folders/1RsSKYaEE8jqAw7pH05tDHRflkjUL3t5H" TargetMode="External"/><Relationship Id="rId2297" Type="http://schemas.openxmlformats.org/officeDocument/2006/relationships/hyperlink" Target="https://www.michigan.gov/pfasresponse/" TargetMode="External"/><Relationship Id="rId3348" Type="http://schemas.openxmlformats.org/officeDocument/2006/relationships/hyperlink" Target="https://thecounty.me/2018/02/06/news/houlton-mobile-home-park-water-not-safe-to-drink/" TargetMode="External"/><Relationship Id="rId3555" Type="http://schemas.openxmlformats.org/officeDocument/2006/relationships/hyperlink" Target="http://afcec.publicadmin-record.us.af.mil/" TargetMode="External"/><Relationship Id="rId3762" Type="http://schemas.openxmlformats.org/officeDocument/2006/relationships/hyperlink" Target="https://www.cityoflacrosse.org/city-services/private-potable-well-sampling-for-pfas" TargetMode="External"/><Relationship Id="rId4606" Type="http://schemas.openxmlformats.org/officeDocument/2006/relationships/hyperlink" Target="https://drive.google.com/drive/u/1/folders/1DWXhXwl1j4L5eKUdO88JdnrMTynHHza5" TargetMode="External"/><Relationship Id="rId4813" Type="http://schemas.openxmlformats.org/officeDocument/2006/relationships/hyperlink" Target="https://drive.google.com/drive/u/0/folders/1RsSKYaEE8jqAw7pH05tDHRflkjUL3t5H" TargetMode="External"/><Relationship Id="rId7012" Type="http://schemas.openxmlformats.org/officeDocument/2006/relationships/hyperlink" Target="https://www.pca.state.mn.us/waste/pfas-landfills" TargetMode="External"/><Relationship Id="rId269" Type="http://schemas.openxmlformats.org/officeDocument/2006/relationships/hyperlink" Target="https://denix.osd.mil/army-pfas/army-pfas-data/drinking-water-data/army-national-guard-bureau-data-26-april-2019/" TargetMode="External"/><Relationship Id="rId476"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83" Type="http://schemas.openxmlformats.org/officeDocument/2006/relationships/hyperlink" Target="https://drive.google.com/drive/u/0/folders/1RsSKYaEE8jqAw7pH05tDHRflkjUL3t5H" TargetMode="External"/><Relationship Id="rId890" Type="http://schemas.openxmlformats.org/officeDocument/2006/relationships/hyperlink" Target="https://www4.des.state.nh.us/DESOneStop/PRSDetail.aspx?ID=0002691&amp;Type=PRS" TargetMode="External"/><Relationship Id="rId2157" Type="http://schemas.openxmlformats.org/officeDocument/2006/relationships/hyperlink" Target="https://nhdes.maps.arcgis.com/apps/View/index.html?appid=66770bef141c43a98a445c54a17720e2&amp;extent=-73.5743,42.5413,-69.6852,45.4509" TargetMode="External"/><Relationship Id="rId2364" Type="http://schemas.openxmlformats.org/officeDocument/2006/relationships/hyperlink" Target="https://drive.google.com/drive/u/1/folders/1ygCupZTzLc6YwqRd8B1MjZEvMzedYPaT" TargetMode="External"/><Relationship Id="rId2571" Type="http://schemas.openxmlformats.org/officeDocument/2006/relationships/hyperlink" Target="https://drive.google.com/file/d/1MEUFDAEEMIUbrLUvYpHTzTbiv4Zf9R26/view?usp=sharing" TargetMode="External"/><Relationship Id="rId3208" Type="http://schemas.openxmlformats.org/officeDocument/2006/relationships/hyperlink" Target="https://drive.google.com/drive/u/0/folders/1n_KVK5aIrpyJ_huKhuYsXvHrmPawjPZI" TargetMode="External"/><Relationship Id="rId3415"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778" Type="http://schemas.openxmlformats.org/officeDocument/2006/relationships/hyperlink" Target="https://geotracker.waterboards.ca.gov/map/pfas_map" TargetMode="External"/><Relationship Id="rId129" Type="http://schemas.openxmlformats.org/officeDocument/2006/relationships/hyperlink" Target="https://www.michigan.gov/pfasresponse/0,9038,7-365-86511_82704-493753--,00.html" TargetMode="External"/><Relationship Id="rId336" Type="http://schemas.openxmlformats.org/officeDocument/2006/relationships/hyperlink" Target="https://www4.des.state.nh.us/DESOneStop/PRSDetail.aspx?ID=0007938&amp;Type=PRS" TargetMode="External"/><Relationship Id="rId543" Type="http://schemas.openxmlformats.org/officeDocument/2006/relationships/hyperlink" Target="https://drive.google.com/drive/folders/16MeBe4g9w_pulQuoERI_jhKkpUrtlang?usp=sharing" TargetMode="External"/><Relationship Id="rId1173" Type="http://schemas.openxmlformats.org/officeDocument/2006/relationships/hyperlink" Target="https://drive.google.com/drive/u/0/folders/1RsSKYaEE8jqAw7pH05tDHRflkjUL3t5H" TargetMode="External"/><Relationship Id="rId1380" Type="http://schemas.openxmlformats.org/officeDocument/2006/relationships/hyperlink" Target="https://drive.google.com/drive/u/1/folders/1_IChAmql7PXWIfcn5VKm2QFO9SDlBddU" TargetMode="External"/><Relationship Id="rId2017" Type="http://schemas.openxmlformats.org/officeDocument/2006/relationships/hyperlink" Target="https://nhdes.maps.arcgis.com/apps/View/index.html?appid=66770bef141c43a98a445c54a17720e2&amp;extent=-73.5743,42.5413,-69.6852,45.4509" TargetMode="External"/><Relationship Id="rId2224" Type="http://schemas.openxmlformats.org/officeDocument/2006/relationships/hyperlink" Target="https://geotracker.waterboards.ca.gov/map/pfas_map" TargetMode="External"/><Relationship Id="rId3622" Type="http://schemas.openxmlformats.org/officeDocument/2006/relationships/hyperlink" Target="https://www.pca.state.mn.us/waste/pfas-landfills" TargetMode="External"/><Relationship Id="rId5587" Type="http://schemas.openxmlformats.org/officeDocument/2006/relationships/hyperlink" Target="https://geotracker.waterboards.ca.gov/profile_report?global_id=T10000012779" TargetMode="External"/><Relationship Id="rId6985" Type="http://schemas.openxmlformats.org/officeDocument/2006/relationships/hyperlink" Target="https://www.maine.gov/dep/spills/topics/pfas/" TargetMode="External"/><Relationship Id="rId403" Type="http://schemas.openxmlformats.org/officeDocument/2006/relationships/hyperlink" Target="https://tmd.texas.gov/texas-army-national-guard-addressing-water-issue-at-el-campo-armory" TargetMode="External"/><Relationship Id="rId750" Type="http://schemas.openxmlformats.org/officeDocument/2006/relationships/hyperlink" Target="https://drive.google.com/drive/u/0/folders/17vc5JX3Gvo92Bih-kg-GABnBbExIJhXg" TargetMode="External"/><Relationship Id="rId1033" Type="http://schemas.openxmlformats.org/officeDocument/2006/relationships/hyperlink" Target="https://denix.osd.mil/army-pfas/army-pfas-data/drinking-water-data/army-national-guard-bureau-data-26-april-2019/" TargetMode="External"/><Relationship Id="rId2431" Type="http://schemas.openxmlformats.org/officeDocument/2006/relationships/hyperlink" Target="https://drive.google.com/drive/u/0/folders/1RsSKYaEE8jqAw7pH05tDHRflkjUL3t5H" TargetMode="External"/><Relationship Id="rId4189" Type="http://schemas.openxmlformats.org/officeDocument/2006/relationships/hyperlink" Target="https://www.otie.com/wp-content/uploads/2018/07/OTIE_PFAS-Brochure_2018.pdf" TargetMode="External"/><Relationship Id="rId579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638" Type="http://schemas.openxmlformats.org/officeDocument/2006/relationships/hyperlink" Target="https://drive.google.com/drive/u/0/folders/1JHapkdyZrRziZCfTAWAX-nxDpQ_WEWlp" TargetMode="External"/><Relationship Id="rId6845" Type="http://schemas.openxmlformats.org/officeDocument/2006/relationships/hyperlink" Target="https://webapp.pca.state.mn.us/wimn/site/166" TargetMode="External"/><Relationship Id="rId610" Type="http://schemas.openxmlformats.org/officeDocument/2006/relationships/hyperlink" Target="https://drive.google.com/drive/u/0/folders/1JHapkdyZrRziZCfTAWAX-nxDpQ_WEWlp" TargetMode="External"/><Relationship Id="rId1240" Type="http://schemas.openxmlformats.org/officeDocument/2006/relationships/hyperlink" Target="https://www4.des.state.nh.us/DESOneStop/PRSDetail.aspx?ID=0037571&amp;Type=PRS" TargetMode="External"/><Relationship Id="rId4049" Type="http://schemas.openxmlformats.org/officeDocument/2006/relationships/hyperlink" Target="https://www.michigan.gov/pfasresponse/0,9038,7-365-86511_82704-490716--,00.html" TargetMode="External"/><Relationship Id="rId4396" Type="http://schemas.openxmlformats.org/officeDocument/2006/relationships/hyperlink" Target="https://www4.des.state.nh.us/DESOneStop/PRSDetail.aspx?ID=0000337&amp;Type=PRS" TargetMode="External"/><Relationship Id="rId5447" Type="http://schemas.openxmlformats.org/officeDocument/2006/relationships/hyperlink" Target="https://drive.google.com/file/d/1JhhV5mZ6zw_VMwGJ3SWPF1_cUHAeanAg/view?usp=sharing" TargetMode="External"/><Relationship Id="rId5654" Type="http://schemas.openxmlformats.org/officeDocument/2006/relationships/hyperlink" Target="http://afcec.publicadmin-record.us.af.mil/Search.aspx" TargetMode="External"/><Relationship Id="rId5861" Type="http://schemas.openxmlformats.org/officeDocument/2006/relationships/hyperlink" Target="https://drive.google.com/drive/u/0/folders/1I-O9RpvpcCLG9X4dbDeK46Wg7fjnqRHr" TargetMode="External"/><Relationship Id="rId6705" Type="http://schemas.openxmlformats.org/officeDocument/2006/relationships/hyperlink" Target="https://www.pca.state.mn.us/waste/pfas-landfills" TargetMode="External"/><Relationship Id="rId6912" Type="http://schemas.openxmlformats.org/officeDocument/2006/relationships/hyperlink" Target="https://www.maine.gov/dep/spills/topics/pfas/" TargetMode="External"/><Relationship Id="rId1100" Type="http://schemas.openxmlformats.org/officeDocument/2006/relationships/hyperlink" Target="https://denix.osd.mil/army-pfas/army-pfas-data/drinking-water-data/army-national-guard-bureau-data-26-april-2019/" TargetMode="External"/><Relationship Id="rId4256" Type="http://schemas.openxmlformats.org/officeDocument/2006/relationships/hyperlink" Target="https://drive.google.com/file/d/1NpmAV2HRtDMol6iwrXcQXVcJ5RKkbVDS/view?usp=sharing" TargetMode="External"/><Relationship Id="rId4463" Type="http://schemas.openxmlformats.org/officeDocument/2006/relationships/hyperlink" Target="https://drive.google.com/drive/u/0/folders/1Kc_woUm-0UrKTx8kFQiVBUlaoUyLu9T3" TargetMode="External"/><Relationship Id="rId4670" Type="http://schemas.openxmlformats.org/officeDocument/2006/relationships/hyperlink" Target="https://drive.google.com/drive/u/0/folders/1QfaHzf6zcY1Ey66cEnbKTUNP_NLjjDIn" TargetMode="External"/><Relationship Id="rId5307" Type="http://schemas.openxmlformats.org/officeDocument/2006/relationships/hyperlink" Target="http://afcec.publicadmin-record.us.af.mil/" TargetMode="External"/><Relationship Id="rId5514" Type="http://schemas.openxmlformats.org/officeDocument/2006/relationships/hyperlink" Target="https://www.mlive.com/news/flint/2018/11/post_526.html" TargetMode="External"/><Relationship Id="rId5721" Type="http://schemas.openxmlformats.org/officeDocument/2006/relationships/hyperlink" Target="https://www4.des.state.nh.us/nh-pfas-investigation/wp-content/uploads/tables-pdf.pdf" TargetMode="External"/><Relationship Id="rId1917" Type="http://schemas.openxmlformats.org/officeDocument/2006/relationships/hyperlink" Target="https://drive.google.com/drive/u/0/folders/1RsSKYaEE8jqAw7pH05tDHRflkjUL3t5H" TargetMode="External"/><Relationship Id="rId3065" Type="http://schemas.openxmlformats.org/officeDocument/2006/relationships/hyperlink" Target="https://nhdes.maps.arcgis.com/apps/View/index.html?appid=66770bef141c43a98a445c54a17720e2&amp;extent=-73.5743,42.5413,-69.6852,45.4509" TargetMode="External"/><Relationship Id="rId3272" Type="http://schemas.openxmlformats.org/officeDocument/2006/relationships/hyperlink" Target="https://drive.google.com/drive/u/1/folders/1DWXhXwl1j4L5eKUdO88JdnrMTynHHza5" TargetMode="External"/><Relationship Id="rId4116" Type="http://schemas.openxmlformats.org/officeDocument/2006/relationships/hyperlink" Target="https://nhdes.maps.arcgis.com/apps/View/index.html?appid=66770bef141c43a98a445c54a17720e2&amp;extent=-73.5743,42.5413,-69.6852,45.4509" TargetMode="External"/><Relationship Id="rId4323" Type="http://schemas.openxmlformats.org/officeDocument/2006/relationships/hyperlink" Target="https://drive.google.com/drive/u/0/folders/1JHapkdyZrRziZCfTAWAX-nxDpQ_WEWlp" TargetMode="External"/><Relationship Id="rId4530" Type="http://schemas.openxmlformats.org/officeDocument/2006/relationships/hyperlink" Target="https://www4.des.state.nh.us/nh-pfas-investigation/wp-content/uploads/tables-pdf.pdf" TargetMode="External"/><Relationship Id="rId193" Type="http://schemas.openxmlformats.org/officeDocument/2006/relationships/hyperlink" Target="https://www.michigan.gov/pfasresponse/0,9038,7-365-86511_82704-452825--,00.html" TargetMode="External"/><Relationship Id="rId2081" Type="http://schemas.openxmlformats.org/officeDocument/2006/relationships/hyperlink" Target="https://www4.des.state.nh.us/IISProxy/IISProxy.dll?ContentId=4844104" TargetMode="External"/><Relationship Id="rId3132" Type="http://schemas.openxmlformats.org/officeDocument/2006/relationships/hyperlink" Target="https://www4.des.state.nh.us/DESOneStop/PRSDetail.aspx?ID=0012776&amp;Type=PRS" TargetMode="External"/><Relationship Id="rId6288"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6495" Type="http://schemas.openxmlformats.org/officeDocument/2006/relationships/hyperlink" Target="https://www4.des.state.nh.us/nh-pfas-investigation/wp-content/uploads/tables-pdf.pdf" TargetMode="External"/><Relationship Id="rId260" Type="http://schemas.openxmlformats.org/officeDocument/2006/relationships/hyperlink" Target="https://www4.des.state.nh.us/nh-pfas-investigation/wp-content/uploads/tables-pdf.pdf" TargetMode="External"/><Relationship Id="rId5097" Type="http://schemas.openxmlformats.org/officeDocument/2006/relationships/hyperlink" Target="https://webapp.pca.state.mn.us/wimn/site/2277" TargetMode="External"/><Relationship Id="rId6148" Type="http://schemas.openxmlformats.org/officeDocument/2006/relationships/hyperlink" Target="https://drive.google.com/drive/u/0/folders/19AH86lLUI2R4lRExTxjPQk51Z6HrG1rF" TargetMode="External"/><Relationship Id="rId6355" Type="http://schemas.openxmlformats.org/officeDocument/2006/relationships/hyperlink" Target="https://www.maine.gov/dep/spills/topics/pfas/" TargetMode="External"/><Relationship Id="rId120" Type="http://schemas.openxmlformats.org/officeDocument/2006/relationships/hyperlink" Target="https://drive.google.com/drive/u/1/folders/1o_fxhWbW-xvnT2P5KJ7Y9lyCFyonkx38" TargetMode="External"/><Relationship Id="rId2898" Type="http://schemas.openxmlformats.org/officeDocument/2006/relationships/hyperlink" Target="https://nhdes.maps.arcgis.com/apps/View/index.html?appid=66770bef141c43a98a445c54a17720e2&amp;extent=-73.5743,42.5413,-69.6852,45.4509" TargetMode="External"/><Relationship Id="rId3949" Type="http://schemas.openxmlformats.org/officeDocument/2006/relationships/hyperlink" Target="https://www4.des.state.nh.us/DESOneStop/PRSDetail.aspx?ID=0000159&amp;Type=PRS" TargetMode="External"/><Relationship Id="rId5164" Type="http://schemas.openxmlformats.org/officeDocument/2006/relationships/hyperlink" Target="https://geotracker.waterboards.ca.gov/profile_report?global_id=L10009614226" TargetMode="External"/><Relationship Id="rId6008" Type="http://schemas.openxmlformats.org/officeDocument/2006/relationships/hyperlink" Target="https://www.waterboards.ca.gov/pfas/" TargetMode="External"/><Relationship Id="rId6215" Type="http://schemas.openxmlformats.org/officeDocument/2006/relationships/hyperlink" Target="https://drive.google.com/drive/u/0/folders/1DWXhXwl1j4L5eKUdO88JdnrMTynHHza5" TargetMode="External"/><Relationship Id="rId6562"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758" Type="http://schemas.openxmlformats.org/officeDocument/2006/relationships/hyperlink" Target="https://drive.google.com/drive/u/0/folders/1JHapkdyZrRziZCfTAWAX-nxDpQ_WEWlp" TargetMode="External"/><Relationship Id="rId2965" Type="http://schemas.openxmlformats.org/officeDocument/2006/relationships/hyperlink" Target="https://www.maine.gov/dep/spills/topics/pfas/PFAS-current-results-06022020.pdf" TargetMode="External"/><Relationship Id="rId3809" Type="http://schemas.openxmlformats.org/officeDocument/2006/relationships/hyperlink" Target="https://floridadep.gov/waste/waste-cleanup/content/waste-site-cleanup-state-funded-pfas-sampling-efforts" TargetMode="External"/><Relationship Id="rId5024" Type="http://schemas.openxmlformats.org/officeDocument/2006/relationships/hyperlink" Target="https://www.glwater.org/wp-content/uploads/2020/02/PFAS-Minimization-Program-Summary.pdf" TargetMode="External"/><Relationship Id="rId5371" Type="http://schemas.openxmlformats.org/officeDocument/2006/relationships/hyperlink" Target="https://www4.des.state.nh.us/nh-pfas-investigation/wp-content/uploads/tables-pdf.pdf" TargetMode="External"/><Relationship Id="rId6422" Type="http://schemas.openxmlformats.org/officeDocument/2006/relationships/hyperlink" Target="https://drive.google.com/drive/u/0/folders/1RsSKYaEE8jqAw7pH05tDHRflkjUL3t5H" TargetMode="External"/><Relationship Id="rId937" Type="http://schemas.openxmlformats.org/officeDocument/2006/relationships/hyperlink" Target="https://drive.google.com/drive/u/1/folders/1X3btpZD6yM-NmOQD4WrmdnI2DKXzcSBn" TargetMode="External"/><Relationship Id="rId1567" Type="http://schemas.openxmlformats.org/officeDocument/2006/relationships/hyperlink" Target="https://www.pca.state.mn.us/waste/pfas-landfills" TargetMode="External"/><Relationship Id="rId1774"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1981" Type="http://schemas.openxmlformats.org/officeDocument/2006/relationships/hyperlink" Target="https://geotracker.waterboards.ca.gov/map/pfas_map" TargetMode="External"/><Relationship Id="rId2618" Type="http://schemas.openxmlformats.org/officeDocument/2006/relationships/hyperlink" Target="https://www.waterboards.ca.gov/pfas/" TargetMode="External"/><Relationship Id="rId2825" Type="http://schemas.openxmlformats.org/officeDocument/2006/relationships/hyperlink" Target="https://drive.google.com/drive/u/1/folders/1fjUTNo6O1oeLd9mFSTFI6G8f9JnHW9oe" TargetMode="External"/><Relationship Id="rId4180" Type="http://schemas.openxmlformats.org/officeDocument/2006/relationships/hyperlink" Target="https://www.navfac.navy.mil/products_and_services/ev/products_and_services/env_restoration/pfas_reading_room.html" TargetMode="External"/><Relationship Id="rId5231" Type="http://schemas.openxmlformats.org/officeDocument/2006/relationships/hyperlink" Target="https://drive.google.com/file/d/1F6eKKCGqT20CZxUPLk23WLS9lIfmdKw_/view?usp=sharing" TargetMode="External"/><Relationship Id="rId66" Type="http://schemas.openxmlformats.org/officeDocument/2006/relationships/hyperlink" Target="https://www4.des.state.nh.us/IISProxy/IISProxy.dll?ContentId=4749421" TargetMode="External"/><Relationship Id="rId1427" Type="http://schemas.openxmlformats.org/officeDocument/2006/relationships/hyperlink" Target="https://www.fosters.com/news/20180628/3-rochester-monitoring-wells-show-pfas-contamination" TargetMode="External"/><Relationship Id="rId1634" Type="http://schemas.openxmlformats.org/officeDocument/2006/relationships/hyperlink" Target="https://drive.google.com/drive/u/0/folders/1RsSKYaEE8jqAw7pH05tDHRflkjUL3t5H" TargetMode="External"/><Relationship Id="rId1841" Type="http://schemas.openxmlformats.org/officeDocument/2006/relationships/hyperlink" Target="https://www.epa.gov/hwcorrectiveaction/hazardous-waste-cleanup-dupont-spruance-facility-richmond-va" TargetMode="External"/><Relationship Id="rId4040" Type="http://schemas.openxmlformats.org/officeDocument/2006/relationships/hyperlink" Target="https://drive.google.com/file/d/1tCcynjyVbxACqzjjHhuhY7KSeAKZ1V7r/view?usp=sharing" TargetMode="External"/><Relationship Id="rId4997" Type="http://schemas.openxmlformats.org/officeDocument/2006/relationships/hyperlink" Target="https://nhdes.maps.arcgis.com/apps/View/index.html?appid=66770bef141c43a98a445c54a17720e2&amp;extent=-73.5743,42.5413,-69.6852,45.4509" TargetMode="External"/><Relationship Id="rId3599" Type="http://schemas.openxmlformats.org/officeDocument/2006/relationships/hyperlink" Target="https://drive.google.com/drive/u/1/folders/12_w4Abh0IytrZxslv_FrAn1ET7hsATHz?ths=true" TargetMode="External"/><Relationship Id="rId4857" Type="http://schemas.openxmlformats.org/officeDocument/2006/relationships/hyperlink" Target="https://drive.google.com/drive/u/0/folders/1DWXhXwl1j4L5eKUdO88JdnrMTynHHza5" TargetMode="External"/><Relationship Id="rId1701" Type="http://schemas.openxmlformats.org/officeDocument/2006/relationships/hyperlink" Target="https://geotracker.waterboards.ca.gov/map/pfas_map" TargetMode="External"/><Relationship Id="rId3459" Type="http://schemas.openxmlformats.org/officeDocument/2006/relationships/hyperlink" Target="https://webapp.pca.state.mn.us/wimn/site/1765" TargetMode="External"/><Relationship Id="rId3666" Type="http://schemas.openxmlformats.org/officeDocument/2006/relationships/hyperlink" Target="https://floridadep.gov/waste/waste-cleanup/content/waste-site-cleanup-state-funded-pfas-sampling-efforts" TargetMode="External"/><Relationship Id="rId5908" Type="http://schemas.openxmlformats.org/officeDocument/2006/relationships/hyperlink" Target="https://ar.afcec-cloud.af.mil/Search.aspx" TargetMode="External"/><Relationship Id="rId6072" Type="http://schemas.openxmlformats.org/officeDocument/2006/relationships/hyperlink" Target="https://geotracker.waterboards.ca.gov/profile_report?global_id=T10000012763" TargetMode="External"/><Relationship Id="rId587" Type="http://schemas.openxmlformats.org/officeDocument/2006/relationships/hyperlink" Target="https://www4.des.state.nh.us/nh-pfas-investigation/wp-content/uploads/tables-pdf.pdf" TargetMode="External"/><Relationship Id="rId2268" Type="http://schemas.openxmlformats.org/officeDocument/2006/relationships/hyperlink" Target="https://nhdes.maps.arcgis.com/apps/View/index.html?appid=66770bef141c43a98a445c54a17720e2&amp;extent=-73.5743,42.5413,-69.6852,45.4509" TargetMode="External"/><Relationship Id="rId3319" Type="http://schemas.openxmlformats.org/officeDocument/2006/relationships/hyperlink" Target="https://www.dec.ny.gov/cfmx/extapps/derexternal/haz/details.cfm?ProgNo=442007" TargetMode="External"/><Relationship Id="rId3873" Type="http://schemas.openxmlformats.org/officeDocument/2006/relationships/hyperlink" Target="https://denix.osd.mil/army-pfas/army-pfas-data/drinking-water-data/army-national-guard-bureau-data-26-april-2019/" TargetMode="External"/><Relationship Id="rId4717"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4924" Type="http://schemas.openxmlformats.org/officeDocument/2006/relationships/hyperlink" Target="https://drive.google.com/drive/u/0/folders/1lGp9mNF1VW52zcJOUD9x-wZO9oAb_opR" TargetMode="External"/><Relationship Id="rId447" Type="http://schemas.openxmlformats.org/officeDocument/2006/relationships/hyperlink" Target="https://nhdes.maps.arcgis.com/apps/View/index.html?appid=66770bef141c43a98a445c54a17720e2&amp;extent=-73.5743,42.5413,-69.6852,45.4509" TargetMode="External"/><Relationship Id="rId794" Type="http://schemas.openxmlformats.org/officeDocument/2006/relationships/hyperlink" Target="https://www.waterboards.ca.gov/pfas/" TargetMode="External"/><Relationship Id="rId1077" Type="http://schemas.openxmlformats.org/officeDocument/2006/relationships/hyperlink" Target="https://denix.osd.mil/army-pfas/army-pfas-data/drinking-water-data/army-national-guard-bureau-data-26-april-2019/" TargetMode="External"/><Relationship Id="rId2128" Type="http://schemas.openxmlformats.org/officeDocument/2006/relationships/hyperlink" Target="https://drive.google.com/file/d/1GMlyOu26Wz3RfVZxb0ZmcSTEE-z4MLqg/view?usp=sharing" TargetMode="External"/><Relationship Id="rId2475" Type="http://schemas.openxmlformats.org/officeDocument/2006/relationships/hyperlink" Target="https://nhdes.maps.arcgis.com/apps/View/index.html?appid=66770bef141c43a98a445c54a17720e2&amp;extent=-73.5743,42.5413,-69.6852,45.4509" TargetMode="External"/><Relationship Id="rId2682" Type="http://schemas.openxmlformats.org/officeDocument/2006/relationships/hyperlink" Target="https://drive.google.com/drive/u/1/folders/1hXfvHXIs39gObS5cWGSY9vVpUxyuFtge" TargetMode="External"/><Relationship Id="rId3526" Type="http://schemas.openxmlformats.org/officeDocument/2006/relationships/hyperlink" Target="https://nhdes.maps.arcgis.com/apps/View/index.html?appid=66770bef141c43a98a445c54a17720e2&amp;extent=-73.5743,42.5413,-69.6852,45.4509" TargetMode="External"/><Relationship Id="rId3733" Type="http://schemas.openxmlformats.org/officeDocument/2006/relationships/hyperlink" Target="https://www.env.nm.gov/pfas/main/" TargetMode="External"/><Relationship Id="rId3940" Type="http://schemas.openxmlformats.org/officeDocument/2006/relationships/hyperlink" Target="https://docs.google.com/spreadsheets/d/1hRu_fnwKe4j_dNU5cczPJSTcPUe8qTtJ/edit?usp=sharing&amp;ouid=107676736406888330935&amp;rtpof=true&amp;sd=true" TargetMode="External"/><Relationship Id="rId6889" Type="http://schemas.openxmlformats.org/officeDocument/2006/relationships/hyperlink" Target="https://drive.google.com/file/d/1SHHjcqlnmVWh7jPAtxzVLBgd7kceORnk/view?usp=sharing" TargetMode="External"/><Relationship Id="rId65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861" Type="http://schemas.openxmlformats.org/officeDocument/2006/relationships/hyperlink" Target="https://drive.google.com/drive/u/1/folders/166-W-3sDh-xSxFVuiCXuExgmUPauqFxX" TargetMode="External"/><Relationship Id="rId1284" Type="http://schemas.openxmlformats.org/officeDocument/2006/relationships/hyperlink" Target="https://drive.google.com/drive/u/0/folders/1mlrEMp_7tpVIeh3-FpoY0RCeXUkdUNFa" TargetMode="External"/><Relationship Id="rId1491" Type="http://schemas.openxmlformats.org/officeDocument/2006/relationships/hyperlink" Target="http://afcec.publicadmin-record.us.af.mil/Search.aspx" TargetMode="External"/><Relationship Id="rId2335" Type="http://schemas.openxmlformats.org/officeDocument/2006/relationships/hyperlink" Target="https://www4.des.state.nh.us/DESOneStop/PRSDetail.aspx?ID=0013297&amp;Type=PRS" TargetMode="External"/><Relationship Id="rId2542" Type="http://schemas.openxmlformats.org/officeDocument/2006/relationships/hyperlink" Target="https://prodenv.dep.state.fl.us/DepNexus/public/electronic-documents/ERIC_4596/facility!search" TargetMode="External"/><Relationship Id="rId3800" Type="http://schemas.openxmlformats.org/officeDocument/2006/relationships/hyperlink" Target="https://drive.google.com/drive/u/1/folders/1JHapkdyZrRziZCfTAWAX-nxDpQ_WEWlp?ths=true" TargetMode="External"/><Relationship Id="rId5698" Type="http://schemas.openxmlformats.org/officeDocument/2006/relationships/hyperlink" Target="https://dnr.wi.gov/botw/GetActivityDetail.do?dsn=587341&amp;siteId=7890100&amp;crumb=1" TargetMode="External"/><Relationship Id="rId6749" Type="http://schemas.openxmlformats.org/officeDocument/2006/relationships/hyperlink" Target="https://www.michigan.gov/pfasresponse/" TargetMode="External"/><Relationship Id="rId6956" Type="http://schemas.openxmlformats.org/officeDocument/2006/relationships/hyperlink" Target="https://www4.des.state.nh.us/nh-pfas-investigation/wp-content/uploads/tables-pdf.pdf" TargetMode="External"/><Relationship Id="rId307" Type="http://schemas.openxmlformats.org/officeDocument/2006/relationships/hyperlink" Target="https://drive.google.com/drive/u/1/folders/1hVvbjcFo-EHGwmMpJZSnANY_0qqxFiv6" TargetMode="External"/><Relationship Id="rId514" Type="http://schemas.openxmlformats.org/officeDocument/2006/relationships/hyperlink" Target="https://drive.google.com/drive/u/1/folders/1DWXhXwl1j4L5eKUdO88JdnrMTynHHza5" TargetMode="External"/><Relationship Id="rId721" Type="http://schemas.openxmlformats.org/officeDocument/2006/relationships/hyperlink" Target="https://drive.google.com/drive/u/0/folders/1inU8GiL3ea7OLsY9jO09ktEQo87u139r" TargetMode="External"/><Relationship Id="rId1144" Type="http://schemas.openxmlformats.org/officeDocument/2006/relationships/hyperlink" Target="https://www4.des.state.nh.us/nh-pfas-investigation/wp-content/uploads/tables-pdf.pdf" TargetMode="External"/><Relationship Id="rId1351" Type="http://schemas.openxmlformats.org/officeDocument/2006/relationships/hyperlink" Target="https://www.glwater.org/wp-content/uploads/2020/02/PFAS-Minimization-Program-Summary.pdf" TargetMode="External"/><Relationship Id="rId2402" Type="http://schemas.openxmlformats.org/officeDocument/2006/relationships/hyperlink" Target="https://drive.google.com/drive/u/0/folders/1NsR4z4uWhJP8aJH2CLzGmCsGeMXEsm2x" TargetMode="External"/><Relationship Id="rId5558" Type="http://schemas.openxmlformats.org/officeDocument/2006/relationships/hyperlink" Target="https://dec.vermont.gov/sites/dec/files/documents/PFAS%20Sampling%20Report%207.10.18%20FINAL.pdf" TargetMode="External"/><Relationship Id="rId5765" Type="http://schemas.openxmlformats.org/officeDocument/2006/relationships/hyperlink" Target="https://www4.des.state.nh.us/IISProxy/IISProxy.dll?ContentId=4830303" TargetMode="External"/><Relationship Id="rId5972" Type="http://schemas.openxmlformats.org/officeDocument/2006/relationships/hyperlink" Target="https://drive.google.com/drive/u/0/folders/17vc5JX3Gvo92Bih-kg-GABnBbExIJhXg" TargetMode="External"/><Relationship Id="rId6609" Type="http://schemas.openxmlformats.org/officeDocument/2006/relationships/hyperlink" Target="https://geotracker.waterboards.ca.gov/profile_report?cmd=mwreport&amp;global_id=L10005392761&amp;con_num=9413591861" TargetMode="External"/><Relationship Id="rId6816" Type="http://schemas.openxmlformats.org/officeDocument/2006/relationships/hyperlink" Target="https://drive.google.com/file/d/16CzdZgL_331qq3TNVj7YkHXur2978sNP/view?usp=sharing" TargetMode="External"/><Relationship Id="rId1004" Type="http://schemas.openxmlformats.org/officeDocument/2006/relationships/hyperlink" Target="https://drive.google.com/drive/u/0/folders/1hLeUpk0ZQJJmu6FBTzlsrrHZF-vXM8Nk" TargetMode="External"/><Relationship Id="rId1211" Type="http://schemas.openxmlformats.org/officeDocument/2006/relationships/hyperlink" Target="https://ar.afcec-cloud.af.mil/Search.aspx" TargetMode="External"/><Relationship Id="rId4367" Type="http://schemas.openxmlformats.org/officeDocument/2006/relationships/hyperlink" Target="https://geotracker.waterboards.ca.gov/profile_report?global_id=T10000012764" TargetMode="External"/><Relationship Id="rId4574" Type="http://schemas.openxmlformats.org/officeDocument/2006/relationships/hyperlink" Target="https://dec.alaska.gov/Applications/SPAR/PublicMVC/CSP/Download?documentID=34245&amp;fileName=25865_2018_2019%20onsite%20PFAS%20Report%20v4%20w%20app.pdf" TargetMode="External"/><Relationship Id="rId4781" Type="http://schemas.openxmlformats.org/officeDocument/2006/relationships/hyperlink" Target="https://drive.google.com/drive/u/1/folders/1-dhx6DP54S78gLWQjO4rxhXgKpP415WB" TargetMode="External"/><Relationship Id="rId5418" Type="http://schemas.openxmlformats.org/officeDocument/2006/relationships/hyperlink" Target="https://www.columbian.com/news/2019/mar/03/firefighting-foam-contaminated-northeast-portland-groundwater/" TargetMode="External"/><Relationship Id="rId5625" Type="http://schemas.openxmlformats.org/officeDocument/2006/relationships/hyperlink" Target="http://www.rhinelandercityhall.org/uploads/Other%20Departments/Landfill%20PFAS%20Results%20and%20News%20Release.pdf" TargetMode="External"/><Relationship Id="rId5832" Type="http://schemas.openxmlformats.org/officeDocument/2006/relationships/hyperlink" Target="https://documents.geotracker.waterboards.ca.gov/esi/uploads/geo_report/5173006534/T10000012790.PDF" TargetMode="External"/><Relationship Id="rId3176" Type="http://schemas.openxmlformats.org/officeDocument/2006/relationships/hyperlink" Target="https://portal.ct.gov/-/media/Departments-and-Agencies/DPH/dph/environmental_health/private_wells/PW_Conference_Presentations/2019PWConference/3PrivateWellConfPFASpresentationFINALforDist20190423.pdf?la=en" TargetMode="External"/><Relationship Id="rId3383" Type="http://schemas.openxmlformats.org/officeDocument/2006/relationships/hyperlink" Target="https://drive.google.com/drive/u/0/folders/1MyHbILaz3xHxCRVcQZkWizhGiX9Oq0E0" TargetMode="External"/><Relationship Id="rId3590" Type="http://schemas.openxmlformats.org/officeDocument/2006/relationships/hyperlink" Target="https://drive.google.com/drive/u/1/folders/1gzW7FcQQelMoZUZ8VhdxW1RrTOgXt8vS" TargetMode="External"/><Relationship Id="rId4227" Type="http://schemas.openxmlformats.org/officeDocument/2006/relationships/hyperlink" Target="https://www4.des.state.nh.us/nh-pfas-investigation/wp-content/uploads/tables-pdf.pdf" TargetMode="External"/><Relationship Id="rId4434" Type="http://schemas.openxmlformats.org/officeDocument/2006/relationships/hyperlink" Target="http://afcec.publicadmin-record.us.af.mil/" TargetMode="External"/><Relationship Id="rId2192" Type="http://schemas.openxmlformats.org/officeDocument/2006/relationships/hyperlink" Target="https://drive.google.com/drive/u/0/folders/1RsSKYaEE8jqAw7pH05tDHRflkjUL3t5H" TargetMode="External"/><Relationship Id="rId3036" Type="http://schemas.openxmlformats.org/officeDocument/2006/relationships/hyperlink" Target="http://oagguam.org/wp-content/uploads/2019/09/PFAS-Fact-Sheet-1.pdf" TargetMode="External"/><Relationship Id="rId3243" Type="http://schemas.openxmlformats.org/officeDocument/2006/relationships/hyperlink" Target="https://drive.google.com/drive/u/0/folders/1DWXhXwl1j4L5eKUdO88JdnrMTynHHza5" TargetMode="External"/><Relationship Id="rId4641" Type="http://schemas.openxmlformats.org/officeDocument/2006/relationships/hyperlink" Target="https://drive.google.com/drive/u/1/folders/1HJI6U11sAh3Oi9BLz8uJM5Uu9-sTQ0j8" TargetMode="External"/><Relationship Id="rId6399" Type="http://schemas.openxmlformats.org/officeDocument/2006/relationships/hyperlink" Target="https://www4.des.state.nh.us/DESOneStop/PRSDetail.aspx?ID=0001880&amp;Type=PRS" TargetMode="External"/><Relationship Id="rId164" Type="http://schemas.openxmlformats.org/officeDocument/2006/relationships/hyperlink" Target="https://geotracker.waterboards.ca.gov/map/pfas_map" TargetMode="External"/><Relationship Id="rId371" Type="http://schemas.openxmlformats.org/officeDocument/2006/relationships/hyperlink" Target="https://dec.alaska.gov/Applications/SPAR/PublicMVC/CSP/SiteReport/27266" TargetMode="External"/><Relationship Id="rId2052" Type="http://schemas.openxmlformats.org/officeDocument/2006/relationships/hyperlink" Target="https://www.glwater.org/wp-content/uploads/2020/02/PFAS-Minimization-Program-Summary.pdf" TargetMode="External"/><Relationship Id="rId3450" Type="http://schemas.openxmlformats.org/officeDocument/2006/relationships/hyperlink" Target="https://www.pca.state.mn.us/waste/pfas-landfills" TargetMode="External"/><Relationship Id="rId4501" Type="http://schemas.openxmlformats.org/officeDocument/2006/relationships/hyperlink" Target="https://floridadep.gov/waste/waste-cleanup/content/drycleaning-solvent-cleanup-program-state-funded-pfas-sampling-efforts" TargetMode="External"/><Relationship Id="rId6259" Type="http://schemas.openxmlformats.org/officeDocument/2006/relationships/hyperlink" Target="https://drive.google.com/file/d/1NYEDz1EzIC2w7lBfuVS9Gm08v3EjWDDQ/view?usp=sharing" TargetMode="External"/><Relationship Id="rId3103" Type="http://schemas.openxmlformats.org/officeDocument/2006/relationships/hyperlink" Target="https://drive.google.com/drive/u/0/folders/1BPgmIiH_8BofmJTRWI3cA_ZUSicuGkxp" TargetMode="External"/><Relationship Id="rId3310" Type="http://schemas.openxmlformats.org/officeDocument/2006/relationships/hyperlink" Target="https://dec.alaska.gov/Applications/SPAR/PublicMVC/CSP/SiteReport/27309" TargetMode="External"/><Relationship Id="rId5068" Type="http://schemas.openxmlformats.org/officeDocument/2006/relationships/hyperlink" Target="https://www.benningtonbanner.com/stories/pfas-in-old-landfill-prompts-more-testing,607655" TargetMode="External"/><Relationship Id="rId6466" Type="http://schemas.openxmlformats.org/officeDocument/2006/relationships/hyperlink" Target="https://drive.google.com/file/d/1T5sAeFdY3sJCyQ9gtcpg55dC8GERpP4U/view?usp=sharing" TargetMode="External"/><Relationship Id="rId6673" Type="http://schemas.openxmlformats.org/officeDocument/2006/relationships/hyperlink" Target="https://www.maine.gov/dep/spills/topics/pfas/" TargetMode="External"/><Relationship Id="rId6880" Type="http://schemas.openxmlformats.org/officeDocument/2006/relationships/hyperlink" Target="https://www.michigan.gov/pfasresponse/0,9038,7-365-86511_95645-523914--,00.html" TargetMode="External"/><Relationship Id="rId231" Type="http://schemas.openxmlformats.org/officeDocument/2006/relationships/hyperlink" Target="https://drive.google.com/file/d/1ivM77N1kJmnG9YAmgMrwzEJBDArZRRHb/view?usp=sharing" TargetMode="External"/><Relationship Id="rId2869" Type="http://schemas.openxmlformats.org/officeDocument/2006/relationships/hyperlink" Target="https://drive.google.com/drive/u/0/folders/1RsSKYaEE8jqAw7pH05tDHRflkjUL3t5H" TargetMode="External"/><Relationship Id="rId5275" Type="http://schemas.openxmlformats.org/officeDocument/2006/relationships/hyperlink" Target="https://drive.google.com/drive/u/0/folders/1VwAQcyeInZ2Ro3ZtD4SJCiphF1Z_54xD" TargetMode="External"/><Relationship Id="rId5482" Type="http://schemas.openxmlformats.org/officeDocument/2006/relationships/hyperlink" Target="https://www.glwater.org/wp-content/uploads/2020/02/PFAS-Minimization-Program-Summary.pdf" TargetMode="External"/><Relationship Id="rId6119" Type="http://schemas.openxmlformats.org/officeDocument/2006/relationships/hyperlink" Target="https://drive.google.com/drive/u/0/folders/1RsSKYaEE8jqAw7pH05tDHRflkjUL3t5H" TargetMode="External"/><Relationship Id="rId6326" Type="http://schemas.openxmlformats.org/officeDocument/2006/relationships/hyperlink" Target="https://floridadep.gov/waste/waste-cleanup/content/tampa-fire-rescue-training-center" TargetMode="External"/><Relationship Id="rId6533" Type="http://schemas.openxmlformats.org/officeDocument/2006/relationships/hyperlink" Target="https://cumulis.epa.gov/supercpad/cursites/csitinfo.cfm?id=0302849" TargetMode="External"/><Relationship Id="rId6740" Type="http://schemas.openxmlformats.org/officeDocument/2006/relationships/hyperlink" Target="https://drive.google.com/drive/u/0/folders/1JHapkdyZrRziZCfTAWAX-nxDpQ_WEWlp" TargetMode="External"/><Relationship Id="rId1678" Type="http://schemas.openxmlformats.org/officeDocument/2006/relationships/hyperlink" Target="https://www.michigan.gov/pfasresponse/investigations/sites-aoi/saginaw-county/delphi-saginaw-division-plant-2" TargetMode="External"/><Relationship Id="rId1885" Type="http://schemas.openxmlformats.org/officeDocument/2006/relationships/hyperlink" Target="https://docs.google.com/spreadsheets/d/1hRu_fnwKe4j_dNU5cczPJSTcPUe8qTtJ/edit?usp=sharing&amp;ouid=107676736406888330935&amp;rtpof=true&amp;sd=true" TargetMode="External"/><Relationship Id="rId2729" Type="http://schemas.openxmlformats.org/officeDocument/2006/relationships/hyperlink" Target="https://www4.des.state.nh.us/nh-pfas-investigation/wp-content/uploads/tables-pdf.pdf" TargetMode="External"/><Relationship Id="rId2936" Type="http://schemas.openxmlformats.org/officeDocument/2006/relationships/hyperlink" Target="https://drive.google.com/drive/u/0/folders/1RsSKYaEE8jqAw7pH05tDHRflkjUL3t5H" TargetMode="External"/><Relationship Id="rId4084" Type="http://schemas.openxmlformats.org/officeDocument/2006/relationships/hyperlink" Target="https://drive.google.com/drive/u/0/folders/1RsSKYaEE8jqAw7pH05tDHRflkjUL3t5H" TargetMode="External"/><Relationship Id="rId4291" Type="http://schemas.openxmlformats.org/officeDocument/2006/relationships/hyperlink" Target="https://drive.google.com/drive/u/0/folders/1f8gHfUbgH4w0DdeirtRLSMerU6kNJ4Ux" TargetMode="External"/><Relationship Id="rId5135" Type="http://schemas.openxmlformats.org/officeDocument/2006/relationships/hyperlink" Target="https://drive.google.com/drive/u/0/folders/1RsSKYaEE8jqAw7pH05tDHRflkjUL3t5H" TargetMode="External"/><Relationship Id="rId5342" Type="http://schemas.openxmlformats.org/officeDocument/2006/relationships/hyperlink" Target="https://docs.google.com/spreadsheets/d/1hRu_fnwKe4j_dNU5cczPJSTcPUe8qTtJ/edit?usp=sharing&amp;ouid=107676736406888330935&amp;rtpof=true&amp;sd=true" TargetMode="External"/><Relationship Id="rId6600" Type="http://schemas.openxmlformats.org/officeDocument/2006/relationships/hyperlink" Target="https://drive.google.com/drive/u/0/folders/1RsSKYaEE8jqAw7pH05tDHRflkjUL3t5H" TargetMode="External"/><Relationship Id="rId908" Type="http://schemas.openxmlformats.org/officeDocument/2006/relationships/hyperlink" Target="https://drive.google.com/drive/u/0/folders/1lGp9mNF1VW52zcJOUD9x-wZO9oAb_opR" TargetMode="External"/><Relationship Id="rId1538" Type="http://schemas.openxmlformats.org/officeDocument/2006/relationships/hyperlink" Target="https://www4.des.state.nh.us/DESOneStop/PRSDetail.aspx?ID=0014279&amp;Type=PRS" TargetMode="External"/><Relationship Id="rId4151" Type="http://schemas.openxmlformats.org/officeDocument/2006/relationships/hyperlink" Target="https://www.michigan.gov/pfasresponse/0,9038,7-365-86511_95645-538915--,00.html" TargetMode="External"/><Relationship Id="rId5202" Type="http://schemas.openxmlformats.org/officeDocument/2006/relationships/hyperlink" Target="https://drive.google.com/file/d/1uqVX_B8YOH8KX5lNjrYBYm5c8l3_Z6hk/view?usp=sharing" TargetMode="External"/><Relationship Id="rId1745" Type="http://schemas.openxmlformats.org/officeDocument/2006/relationships/hyperlink" Target="https://www.akaction.org/wp-content/uploads/Report-Threats-to-Drinking-Water-and-Public-Health-in-Alaska-FINAL-web-version-9-24-19.pdf" TargetMode="External"/><Relationship Id="rId1952" Type="http://schemas.openxmlformats.org/officeDocument/2006/relationships/hyperlink" Target="https://www4.des.state.nh.us/IISProxy/IISProxy.dll?ContentId=4838809" TargetMode="External"/><Relationship Id="rId4011"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7" Type="http://schemas.openxmlformats.org/officeDocument/2006/relationships/hyperlink" Target="https://nhdes.maps.arcgis.com/apps/View/index.html?appid=66770bef141c43a98a445c54a17720e2&amp;extent=-73.5743,42.5413,-69.6852,45.4509" TargetMode="External"/><Relationship Id="rId1605" Type="http://schemas.openxmlformats.org/officeDocument/2006/relationships/hyperlink" Target="https://www4.des.state.nh.us/DESOneStop/PRSDetail.aspx?ID=0002807&amp;Type=PRS" TargetMode="External"/><Relationship Id="rId1812" Type="http://schemas.openxmlformats.org/officeDocument/2006/relationships/hyperlink" Target="https://drive.google.com/file/d/10KM0bMNBh0zwke9QJevqHgXuqNG4FgHe/view?usp=sharing" TargetMode="External"/><Relationship Id="rId4968" Type="http://schemas.openxmlformats.org/officeDocument/2006/relationships/hyperlink" Target="https://www4.des.state.nh.us/nh-pfas-investigation/wp-content/uploads/tables-pdf.pdf" TargetMode="External"/><Relationship Id="rId6183" Type="http://schemas.openxmlformats.org/officeDocument/2006/relationships/hyperlink" Target="https://www.michigan.gov/pfasresponse/0,9038,7-365-86511_95645-452840--,00.html" TargetMode="External"/><Relationship Id="rId7027" Type="http://schemas.openxmlformats.org/officeDocument/2006/relationships/vmlDrawing" Target="../drawings/vmlDrawing1.vml"/><Relationship Id="rId3777" Type="http://schemas.openxmlformats.org/officeDocument/2006/relationships/hyperlink" Target="https://drive.google.com/drive/u/1/folders/1wvM-mvXrGZx9Ih3hLc5kzMP22zURRSOy" TargetMode="External"/><Relationship Id="rId3984" Type="http://schemas.openxmlformats.org/officeDocument/2006/relationships/hyperlink" Target="https://drive.google.com/drive/u/1/folders/1Vhg5uHT1BIQn1v8EPCjeorZ-9TPjUIz0" TargetMode="External"/><Relationship Id="rId4828" Type="http://schemas.openxmlformats.org/officeDocument/2006/relationships/hyperlink" Target="https://drive.google.com/drive/folders/1v77vtziX_3iVOE5ughvhk36StsBDnBGG?usp=sharing" TargetMode="External"/><Relationship Id="rId6390" Type="http://schemas.openxmlformats.org/officeDocument/2006/relationships/hyperlink" Target="https://www4.des.state.nh.us/IISProxy/IISProxy.dll?ContentId=4717161" TargetMode="External"/><Relationship Id="rId698" Type="http://schemas.openxmlformats.org/officeDocument/2006/relationships/hyperlink" Target="https://drive.google.com/drive/u/0/folders/18iZBzmbpfk9YzGbmAKFBOj4WrHeskOen" TargetMode="External"/><Relationship Id="rId2379" Type="http://schemas.openxmlformats.org/officeDocument/2006/relationships/hyperlink" Target="https://nhdes.maps.arcgis.com/apps/View/index.html?appid=66770bef141c43a98a445c54a17720e2&amp;extent=-73.5743,42.5413,-69.6852,45.4509" TargetMode="External"/><Relationship Id="rId2586" Type="http://schemas.openxmlformats.org/officeDocument/2006/relationships/hyperlink" Target="https://drive.google.com/drive/u/0/folders/1cgj0X7Lx3eyKwngJehGShNXZcUoceCpI" TargetMode="External"/><Relationship Id="rId2793" Type="http://schemas.openxmlformats.org/officeDocument/2006/relationships/hyperlink" Target="https://www.maine.gov/dep/spills/topics/pfas/PFAS-current-results-06022020.pdf" TargetMode="External"/><Relationship Id="rId3637" Type="http://schemas.openxmlformats.org/officeDocument/2006/relationships/hyperlink" Target="https://drive.google.com/drive/u/0/folders/1EcZIAW0BZvk5NM9t3-SuRwz9vYmrjsY6" TargetMode="External"/><Relationship Id="rId3844" Type="http://schemas.openxmlformats.org/officeDocument/2006/relationships/hyperlink" Target="https://www.michigan.gov/pfasresponse/" TargetMode="External"/><Relationship Id="rId6043" Type="http://schemas.openxmlformats.org/officeDocument/2006/relationships/hyperlink" Target="https://www.maine.gov/dep/spills/topics/pfas/PFAS-current-results-06022020.pdf" TargetMode="External"/><Relationship Id="rId6250" Type="http://schemas.openxmlformats.org/officeDocument/2006/relationships/hyperlink" Target="https://drive.google.com/drive/u/1/folders/1Yla_380Qxjf4iLAK34ajtSEXmM8gBJ9P" TargetMode="External"/><Relationship Id="rId558" Type="http://schemas.openxmlformats.org/officeDocument/2006/relationships/hyperlink" Target="https://www4.des.state.nh.us/nh-pfas-investigation/wp-content/uploads/tables-pdf.pdf" TargetMode="External"/><Relationship Id="rId765" Type="http://schemas.openxmlformats.org/officeDocument/2006/relationships/hyperlink" Target="https://geotracker.waterboards.ca.gov/map/pfas_map" TargetMode="External"/><Relationship Id="rId972" Type="http://schemas.openxmlformats.org/officeDocument/2006/relationships/hyperlink" Target="https://drive.google.com/drive/u/0/folders/1DWXhXwl1j4L5eKUdO88JdnrMTynHHza5" TargetMode="External"/><Relationship Id="rId1188" Type="http://schemas.openxmlformats.org/officeDocument/2006/relationships/hyperlink" Target="https://www.pca.state.mn.us/waste/pfas-landfills" TargetMode="External"/><Relationship Id="rId1395" Type="http://schemas.openxmlformats.org/officeDocument/2006/relationships/hyperlink" Target="https://drive.google.com/file/d/1_nya9uaMCIieeCuY2O9jXija4hLB7Dcn/view?usp=sharing" TargetMode="External"/><Relationship Id="rId2239" Type="http://schemas.openxmlformats.org/officeDocument/2006/relationships/hyperlink" Target="https://www.glwater.org/wp-content/uploads/2020/02/PFAS-Minimization-Program-Summary.pdf" TargetMode="External"/><Relationship Id="rId2446" Type="http://schemas.openxmlformats.org/officeDocument/2006/relationships/hyperlink" Target="https://partner-mco-archive.s3.amazonaws.com/client_files/1524589484.pdf" TargetMode="External"/><Relationship Id="rId2653" Type="http://schemas.openxmlformats.org/officeDocument/2006/relationships/hyperlink" Target="https://drive.google.com/drive/u/0/folders/17vc5JX3Gvo92Bih-kg-GABnBbExIJhXg" TargetMode="External"/><Relationship Id="rId2860" Type="http://schemas.openxmlformats.org/officeDocument/2006/relationships/hyperlink" Target="https://www4.des.state.nh.us/nh-pfas-investigation/wp-content/uploads/tables-pdf.pdf" TargetMode="External"/><Relationship Id="rId3704" Type="http://schemas.openxmlformats.org/officeDocument/2006/relationships/hyperlink" Target="https://www.michigan.gov/pfasresponse/0,9038,7-365-86511_95645-538445--,00.html" TargetMode="External"/><Relationship Id="rId611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418" Type="http://schemas.openxmlformats.org/officeDocument/2006/relationships/hyperlink" Target="https://drive.google.com/drive/u/1/folders/1Pms7FL2HqHNWHQ0nmFgIEcktFHXjhbny" TargetMode="External"/><Relationship Id="rId625" Type="http://schemas.openxmlformats.org/officeDocument/2006/relationships/hyperlink" Target="https://www4.des.state.nh.us/DESOneStop/PRSDetail.aspx?ID=0007464&amp;Type=PRS" TargetMode="External"/><Relationship Id="rId832" Type="http://schemas.openxmlformats.org/officeDocument/2006/relationships/hyperlink" Target="https://www4.des.state.nh.us/DESOneStop/PRSDetail.aspx?ID=0000007&amp;Type=PRS" TargetMode="External"/><Relationship Id="rId1048" Type="http://schemas.openxmlformats.org/officeDocument/2006/relationships/hyperlink" Target="https://drive.google.com/drive/u/0/folders/17vc5JX3Gvo92Bih-kg-GABnBbExIJhXg" TargetMode="External"/><Relationship Id="rId1255" Type="http://schemas.openxmlformats.org/officeDocument/2006/relationships/hyperlink" Target="https://drive.google.com/drive/u/0/folders/1RsSKYaEE8jqAw7pH05tDHRflkjUL3t5H" TargetMode="External"/><Relationship Id="rId1462" Type="http://schemas.openxmlformats.org/officeDocument/2006/relationships/hyperlink" Target="https://geotracker.waterboards.ca.gov/profile_report?global_id=L10009479187" TargetMode="External"/><Relationship Id="rId2306" Type="http://schemas.openxmlformats.org/officeDocument/2006/relationships/hyperlink" Target="https://drive.google.com/drive/u/1/folders/1k-XmunFYrMBlz0H2URbS95g7YAAdSO5e" TargetMode="External"/><Relationship Id="rId2513" Type="http://schemas.openxmlformats.org/officeDocument/2006/relationships/hyperlink" Target="https://drive.google.com/drive/u/1/folders/1DWXhXwl1j4L5eKUdO88JdnrMTynHHza5" TargetMode="External"/><Relationship Id="rId3911" Type="http://schemas.openxmlformats.org/officeDocument/2006/relationships/hyperlink" Target="https://www4.des.state.nh.us/DESOneStop/PRSDetail.aspx?ID=0008323&amp;Type=PRS" TargetMode="External"/><Relationship Id="rId5669" Type="http://schemas.openxmlformats.org/officeDocument/2006/relationships/hyperlink" Target="https://www4.des.state.nh.us/IISProxy/IISProxy.dll?ContentId=4832731" TargetMode="External"/><Relationship Id="rId5876" Type="http://schemas.openxmlformats.org/officeDocument/2006/relationships/hyperlink" Target="https://geotracker.waterboards.ca.gov/map/pfas_map" TargetMode="External"/><Relationship Id="rId1115" Type="http://schemas.openxmlformats.org/officeDocument/2006/relationships/hyperlink" Target="https://drive.google.com/drive/u/0/folders/17vc5JX3Gvo92Bih-kg-GABnBbExIJhXg" TargetMode="External"/><Relationship Id="rId1322" Type="http://schemas.openxmlformats.org/officeDocument/2006/relationships/hyperlink" Target="https://www.waterboards.ca.gov/pfas/" TargetMode="External"/><Relationship Id="rId2720" Type="http://schemas.openxmlformats.org/officeDocument/2006/relationships/hyperlink" Target="https://denix.osd.mil/army-pfas/army-pfas-data/drinking-water-data/army-national-guard-bureau-data-26-april-2019/" TargetMode="External"/><Relationship Id="rId4478" Type="http://schemas.openxmlformats.org/officeDocument/2006/relationships/hyperlink" Target="https://ar.afcec-cloud.af.mil/Search.aspx" TargetMode="External"/><Relationship Id="rId5529" Type="http://schemas.openxmlformats.org/officeDocument/2006/relationships/hyperlink" Target="https://drive.google.com/drive/u/1/folders/1Pms7FL2HqHNWHQ0nmFgIEcktFHXjhbny" TargetMode="External"/><Relationship Id="rId6927" Type="http://schemas.openxmlformats.org/officeDocument/2006/relationships/hyperlink" Target="https://dec.vermont.gov/sites/dec/files/documents/PFAS%20Sampling%20Report%207.10.18%20FINAL.pdf" TargetMode="External"/><Relationship Id="rId3287" Type="http://schemas.openxmlformats.org/officeDocument/2006/relationships/hyperlink" Target="https://drive.google.com/drive/u/0/folders/1RsSKYaEE8jqAw7pH05tDHRflkjUL3t5H" TargetMode="External"/><Relationship Id="rId4338" Type="http://schemas.openxmlformats.org/officeDocument/2006/relationships/hyperlink" Target="https://geotracker.waterboards.ca.gov/map/pfas_map" TargetMode="External"/><Relationship Id="rId4685" Type="http://schemas.openxmlformats.org/officeDocument/2006/relationships/hyperlink" Target="https://drive.google.com/drive/u/1/folders/1fSpQT2NLadv4qvEIqFWJ5R6TaauM85D0" TargetMode="External"/><Relationship Id="rId4892" Type="http://schemas.openxmlformats.org/officeDocument/2006/relationships/hyperlink" Target="https://drive.google.com/drive/u/1/folders/1Pms7FL2HqHNWHQ0nmFgIEcktFHXjhbny" TargetMode="External"/><Relationship Id="rId5736" Type="http://schemas.openxmlformats.org/officeDocument/2006/relationships/hyperlink" Target="https://denix.osd.mil/army-pfas/army-pfas-data/drinking-water-data/army-national-guard-bureau-data-26-april-2019/" TargetMode="External"/><Relationship Id="rId5943" Type="http://schemas.openxmlformats.org/officeDocument/2006/relationships/hyperlink" Target="https://www.seymourjohnson.af.mil/Portals/105/2018%20CCR-%20final.pdf" TargetMode="External"/><Relationship Id="rId2096" Type="http://schemas.openxmlformats.org/officeDocument/2006/relationships/hyperlink" Target="https://www.akaction.org/wp-content/uploads/Report-Threats-to-Drinking-Water-and-Public-Health-in-Alaska-FINAL-web-version-9-24-19.pdf" TargetMode="External"/><Relationship Id="rId3494" Type="http://schemas.openxmlformats.org/officeDocument/2006/relationships/hyperlink" Target="https://drive.google.com/drive/u/0/folders/1RsSKYaEE8jqAw7pH05tDHRflkjUL3t5H" TargetMode="External"/><Relationship Id="rId4545" Type="http://schemas.openxmlformats.org/officeDocument/2006/relationships/hyperlink" Target="https://drive.google.com/drive/u/0/folders/1JHapkdyZrRziZCfTAWAX-nxDpQ_WEWlp" TargetMode="External"/><Relationship Id="rId4752" Type="http://schemas.openxmlformats.org/officeDocument/2006/relationships/hyperlink" Target="https://drive.google.com/drive/u/0/folders/1RsSKYaEE8jqAw7pH05tDHRflkjUL3t5H" TargetMode="External"/><Relationship Id="rId5803" Type="http://schemas.openxmlformats.org/officeDocument/2006/relationships/hyperlink" Target="https://cumulis.epa.gov/supercpad/SiteProfiles/index.cfm?fuseaction=second.docdata&amp;id=0202702" TargetMode="External"/><Relationship Id="rId3147" Type="http://schemas.openxmlformats.org/officeDocument/2006/relationships/hyperlink" Target="https://www.pca.state.mn.us/waste/pfas-landfills" TargetMode="External"/><Relationship Id="rId3354" Type="http://schemas.openxmlformats.org/officeDocument/2006/relationships/hyperlink" Target="https://drive.google.com/drive/u/0/folders/1RsSKYaEE8jqAw7pH05tDHRflkjUL3t5H" TargetMode="External"/><Relationship Id="rId3561" Type="http://schemas.openxmlformats.org/officeDocument/2006/relationships/hyperlink" Target="https://www.townofbourne.com/sites/g/files/vyhlif316/f/agendas/5_pfos.pfoa_.pdf" TargetMode="External"/><Relationship Id="rId4405" Type="http://schemas.openxmlformats.org/officeDocument/2006/relationships/hyperlink" Target="https://drive.google.com/drive/u/0/folders/1RsSKYaEE8jqAw7pH05tDHRflkjUL3t5H" TargetMode="External"/><Relationship Id="rId4612" Type="http://schemas.openxmlformats.org/officeDocument/2006/relationships/hyperlink" Target="https://drive.google.com/drive/u/0/folders/1fVbfYGONPwbH_dq9pL3l5BDrD7vyY0i9" TargetMode="External"/><Relationship Id="rId275" Type="http://schemas.openxmlformats.org/officeDocument/2006/relationships/hyperlink" Target="https://www4.des.state.nh.us/DESOneStop/PRSDetail.aspx?ID=0002574&amp;Type=PRS" TargetMode="External"/><Relationship Id="rId482" Type="http://schemas.openxmlformats.org/officeDocument/2006/relationships/hyperlink" Target="https://ar.afcec-cloud.af.mil/Search.aspx" TargetMode="External"/><Relationship Id="rId2163" Type="http://schemas.openxmlformats.org/officeDocument/2006/relationships/hyperlink" Target="https://www4.des.state.nh.us/nh-pfas-investigation/wp-content/uploads/tables-pdf.pdf" TargetMode="External"/><Relationship Id="rId2370" Type="http://schemas.openxmlformats.org/officeDocument/2006/relationships/hyperlink" Target="https://www4.des.state.nh.us/IISProxy/IISProxy.dll?ContentId=4746254" TargetMode="External"/><Relationship Id="rId3007" Type="http://schemas.openxmlformats.org/officeDocument/2006/relationships/hyperlink" Target="https://drive.google.com/drive/u/1/folders/1UjyEvFD3eL_81mvP4gEdkhogVwaOh09Z" TargetMode="External"/><Relationship Id="rId3214" Type="http://schemas.openxmlformats.org/officeDocument/2006/relationships/hyperlink" Target="https://geotracker.waterboards.ca.gov/profile_report?global_id=L10001835552" TargetMode="External"/><Relationship Id="rId3421" Type="http://schemas.openxmlformats.org/officeDocument/2006/relationships/hyperlink" Target="https://geotracker.waterboards.ca.gov/map/pfas_map" TargetMode="External"/><Relationship Id="rId6577" Type="http://schemas.openxmlformats.org/officeDocument/2006/relationships/hyperlink" Target="https://drive.google.com/drive/u/1/folders/10_VNBF6h1vz-k5zyfyQ_JmAtYem6I-ET" TargetMode="External"/><Relationship Id="rId6784" Type="http://schemas.openxmlformats.org/officeDocument/2006/relationships/hyperlink" Target="https://drive.google.com/drive/u/0/folders/1RsSKYaEE8jqAw7pH05tDHRflkjUL3t5H" TargetMode="External"/><Relationship Id="rId6991" Type="http://schemas.openxmlformats.org/officeDocument/2006/relationships/hyperlink" Target="https://drive.google.com/drive/u/0/folders/1j9kbSqvPm7mwle5pfATDBWpYKT9xdOEZ" TargetMode="External"/><Relationship Id="rId135" Type="http://schemas.openxmlformats.org/officeDocument/2006/relationships/hyperlink" Target="https://drive.google.com/drive/u/0/folders/1gRNOoLIxNIyAqK8Bk9THyaAbVhxHZcx5" TargetMode="External"/><Relationship Id="rId342" Type="http://schemas.openxmlformats.org/officeDocument/2006/relationships/hyperlink" Target="https://drive.google.com/file/d/1o2Mskhl5PqsYzOf6SqteEWa_IV0NJ0j8/view?usp=sharing" TargetMode="External"/><Relationship Id="rId2023" Type="http://schemas.openxmlformats.org/officeDocument/2006/relationships/hyperlink" Target="https://www4.des.state.nh.us/nh-pfas-investigation/wp-content/uploads/tables-pdf.pdf" TargetMode="External"/><Relationship Id="rId2230" Type="http://schemas.openxmlformats.org/officeDocument/2006/relationships/hyperlink" Target="https://www.glwater.org/wp-content/uploads/2020/02/PFAS-Minimization-Program-Summary.pdf" TargetMode="External"/><Relationship Id="rId5179" Type="http://schemas.openxmlformats.org/officeDocument/2006/relationships/hyperlink" Target="https://geotracker.waterboards.ca.gov/map/pfas_map" TargetMode="External"/><Relationship Id="rId5386" Type="http://schemas.openxmlformats.org/officeDocument/2006/relationships/hyperlink" Target="https://drive.google.com/drive/u/0/folders/1sltlDu105VOjR5fdgjrT1B-wnQHSJq48" TargetMode="External"/><Relationship Id="rId5593" Type="http://schemas.openxmlformats.org/officeDocument/2006/relationships/hyperlink" Target="https://webapp.pca.state.mn.us/wimn/site/456" TargetMode="External"/><Relationship Id="rId6437" Type="http://schemas.openxmlformats.org/officeDocument/2006/relationships/hyperlink" Target="https://www.maine.gov/dep/spills/topics/pfas/PFAS-current-results-06022020.pdf" TargetMode="External"/><Relationship Id="rId6644" Type="http://schemas.openxmlformats.org/officeDocument/2006/relationships/hyperlink" Target="https://www4.des.state.nh.us/DESOneStop/PRSDetail.aspx?ID=0003939&amp;Type=PRS" TargetMode="External"/><Relationship Id="rId202" Type="http://schemas.openxmlformats.org/officeDocument/2006/relationships/hyperlink" Target="https://drive.google.com/drive/u/0/folders/11Y5aGbpkJLfCizHEPDtigcl0sj9Opjfc" TargetMode="External"/><Relationship Id="rId4195" Type="http://schemas.openxmlformats.org/officeDocument/2006/relationships/hyperlink" Target="https://geotracker.waterboards.ca.gov/map/pfas_map" TargetMode="External"/><Relationship Id="rId5039" Type="http://schemas.openxmlformats.org/officeDocument/2006/relationships/hyperlink" Target="https://drive.google.com/drive/u/1/folders/1DWXhXwl1j4L5eKUdO88JdnrMTynHHza5" TargetMode="External"/><Relationship Id="rId5246" Type="http://schemas.openxmlformats.org/officeDocument/2006/relationships/hyperlink" Target="http://files.cityofportsmouth.com/files/dpw/PeaseWaterSupplyUpdate4.22.2020.pdf" TargetMode="External"/><Relationship Id="rId5453" Type="http://schemas.openxmlformats.org/officeDocument/2006/relationships/hyperlink" Target="https://www.mass.gov/doc/map-of-public-drinking-water-supplies-tested-for-pfas-chemicals/download" TargetMode="External"/><Relationship Id="rId6504" Type="http://schemas.openxmlformats.org/officeDocument/2006/relationships/hyperlink" Target="https://dec.alaska.gov/spar/csp/pfas/sample-results/" TargetMode="External"/><Relationship Id="rId6851" Type="http://schemas.openxmlformats.org/officeDocument/2006/relationships/hyperlink" Target="https://dec.vermont.gov/pfas" TargetMode="External"/><Relationship Id="rId1789" Type="http://schemas.openxmlformats.org/officeDocument/2006/relationships/hyperlink" Target="https://drive.google.com/file/d/1JhhV5mZ6zw_VMwGJ3SWPF1_cUHAeanAg/view?usp=sharing" TargetMode="External"/><Relationship Id="rId1996" Type="http://schemas.openxmlformats.org/officeDocument/2006/relationships/hyperlink" Target="https://drive.google.com/drive/u/0/folders/168d21heZdnylQT7_ipiytsFPEUJGWSlp" TargetMode="External"/><Relationship Id="rId4055" Type="http://schemas.openxmlformats.org/officeDocument/2006/relationships/hyperlink" Target="https://drive.google.com/file/d/1Ivw4SmEI5pqIS60iDUQSrpPP6_U8yqah/view?usp=sharing" TargetMode="External"/><Relationship Id="rId4262" Type="http://schemas.openxmlformats.org/officeDocument/2006/relationships/hyperlink" Target="https://www.michigan.gov/pfasresponse/0,9038,7-365-86511_82704_97100---,00.html" TargetMode="External"/><Relationship Id="rId5106" Type="http://schemas.openxmlformats.org/officeDocument/2006/relationships/hyperlink" Target="https://drive.google.com/drive/u/0/folders/1RsSKYaEE8jqAw7pH05tDHRflkjUL3t5H" TargetMode="External"/><Relationship Id="rId5660" Type="http://schemas.openxmlformats.org/officeDocument/2006/relationships/hyperlink" Target="https://drive.google.com/file/d/1H1IWztkGLpkjthrmt7d-XvNZA_z9kxir/view?usp=sharing" TargetMode="External"/><Relationship Id="rId6711" Type="http://schemas.openxmlformats.org/officeDocument/2006/relationships/hyperlink" Target="https://www.michigan.gov/pfasresponse/0,9038,7-365-86511_82704-481160--,00.html" TargetMode="External"/><Relationship Id="rId1649" Type="http://schemas.openxmlformats.org/officeDocument/2006/relationships/hyperlink" Target="https://drive.google.com/drive/folders/1cRwVLj9t2iU1DCm-nKz8HvurYPAKdTsk" TargetMode="External"/><Relationship Id="rId1856" Type="http://schemas.openxmlformats.org/officeDocument/2006/relationships/hyperlink" Target="https://drive.google.com/file/d/14v0Gw83WMACl3zuiR8YISOcOpxefzSM0/view?usp=sharing" TargetMode="External"/><Relationship Id="rId2907" Type="http://schemas.openxmlformats.org/officeDocument/2006/relationships/hyperlink" Target="https://www.colorado.gov/pacific/cdphe/PFCs/2020-Sampling-Project" TargetMode="External"/><Relationship Id="rId3071" Type="http://schemas.openxmlformats.org/officeDocument/2006/relationships/hyperlink" Target="https://www.akaction.org/wp-content/uploads/Report-Threats-to-Drinking-Water-and-Public-Health-in-Alaska-FINAL-web-version-9-24-19.pdf" TargetMode="External"/><Relationship Id="rId5313" Type="http://schemas.openxmlformats.org/officeDocument/2006/relationships/hyperlink" Target="https://drive.google.com/drive/u/0/folders/17vc5JX3Gvo92Bih-kg-GABnBbExIJhXg" TargetMode="External"/><Relationship Id="rId5520" Type="http://schemas.openxmlformats.org/officeDocument/2006/relationships/hyperlink" Target="https://www.michigan.gov/pfasresponse/0,9038,7-365-86511_82704-485523--,00.html" TargetMode="External"/><Relationship Id="rId1509" Type="http://schemas.openxmlformats.org/officeDocument/2006/relationships/hyperlink" Target="https://www4.des.state.nh.us/DESOneStop/PRSDetail.aspx?ID=0000189&amp;Type=PRS" TargetMode="External"/><Relationship Id="rId1716" Type="http://schemas.openxmlformats.org/officeDocument/2006/relationships/hyperlink" Target="https://drive.google.com/drive/folders/1ZgLd9ihVSI3av7mQvluoownq7x_9UXYI?usp=share_link" TargetMode="External"/><Relationship Id="rId1923" Type="http://schemas.openxmlformats.org/officeDocument/2006/relationships/hyperlink" Target="https://drive.google.com/drive/u/0/folders/1RsSKYaEE8jqAw7pH05tDHRflkjUL3t5H" TargetMode="External"/><Relationship Id="rId4122" Type="http://schemas.openxmlformats.org/officeDocument/2006/relationships/hyperlink" Target="https://www4.des.state.nh.us/IISProxy/IISProxy.dll?ContentId=4783156" TargetMode="External"/><Relationship Id="rId3888" Type="http://schemas.openxmlformats.org/officeDocument/2006/relationships/hyperlink" Target="https://nhdes.maps.arcgis.com/apps/View/index.html?appid=66770bef141c43a98a445c54a17720e2&amp;extent=-73.5743,42.5413,-69.6852,45.4509" TargetMode="External"/><Relationship Id="rId4939" Type="http://schemas.openxmlformats.org/officeDocument/2006/relationships/hyperlink" Target="https://dec.alaska.gov/spar/csp/sites/north-pole-refinery/" TargetMode="External"/><Relationship Id="rId6087" Type="http://schemas.openxmlformats.org/officeDocument/2006/relationships/hyperlink" Target="https://dec.vermont.gov/sites/dec/files/documents/PFAS%20Sampling%20Report%207.10.18%20FINAL.pdf" TargetMode="External"/><Relationship Id="rId629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697" Type="http://schemas.openxmlformats.org/officeDocument/2006/relationships/hyperlink" Target="https://geotracker.waterboards.ca.gov/map/pfas_map" TargetMode="External"/><Relationship Id="rId3748" Type="http://schemas.openxmlformats.org/officeDocument/2006/relationships/hyperlink" Target="https://drive.google.com/drive/u/0/folders/1JHapkdyZrRziZCfTAWAX-nxDpQ_WEWlp" TargetMode="External"/><Relationship Id="rId6154" Type="http://schemas.openxmlformats.org/officeDocument/2006/relationships/hyperlink" Target="https://www4.des.state.nh.us/DESOneStop/PRSDetail.aspx?ID=0000295&amp;Type=PRS" TargetMode="External"/><Relationship Id="rId6361" Type="http://schemas.openxmlformats.org/officeDocument/2006/relationships/hyperlink" Target="https://www.michigan.gov/pfasresponse/0,9038,7-365-86511_95645-500859--,00.html" TargetMode="External"/><Relationship Id="rId669" Type="http://schemas.openxmlformats.org/officeDocument/2006/relationships/hyperlink" Target="https://drive.google.com/drive/u/0/folders/1RsSKYaEE8jqAw7pH05tDHRflkjUL3t5H" TargetMode="External"/><Relationship Id="rId876" Type="http://schemas.openxmlformats.org/officeDocument/2006/relationships/hyperlink" Target="https://www4.des.state.nh.us/nh-pfas-investigation/wp-content/uploads/tables-pdf.pdf" TargetMode="External"/><Relationship Id="rId1299" Type="http://schemas.openxmlformats.org/officeDocument/2006/relationships/hyperlink" Target="https://www.record-eagle.com/news/local_news/tc-fire-released-pfas-laden-foam-at-airport/article_c609fa98-7918-11eb-8e0f-1b64b9b4b806.html" TargetMode="External"/><Relationship Id="rId2557" Type="http://schemas.openxmlformats.org/officeDocument/2006/relationships/hyperlink" Target="https://www4.des.state.nh.us/IISProxy/IISProxy.dll?ContentId=4854019" TargetMode="External"/><Relationship Id="rId3608" Type="http://schemas.openxmlformats.org/officeDocument/2006/relationships/hyperlink" Target="https://www4.des.state.nh.us/nh-pfas-investigation/wp-content/uploads/tables-pdf.pdf" TargetMode="External"/><Relationship Id="rId3955" Type="http://schemas.openxmlformats.org/officeDocument/2006/relationships/hyperlink" Target="https://cdphe.colorado.gov/pfas" TargetMode="External"/><Relationship Id="rId5170" Type="http://schemas.openxmlformats.org/officeDocument/2006/relationships/hyperlink" Target="https://geotracker.waterboards.ca.gov/profile_report?cmd=mwreport&amp;global_id=L10006424767&amp;con_num=3811937808" TargetMode="External"/><Relationship Id="rId6014" Type="http://schemas.openxmlformats.org/officeDocument/2006/relationships/hyperlink" Target="https://denix.osd.mil/army-pfas/army-pfas-data/drinking-water-data/army-national-guard-bureau-data-26-april-2019/" TargetMode="External"/><Relationship Id="rId6221" Type="http://schemas.openxmlformats.org/officeDocument/2006/relationships/hyperlink" Target="https://www4.des.state.nh.us/nh-pfas-investigation/wp-content/uploads/tables-pdf.pdf" TargetMode="External"/><Relationship Id="rId529" Type="http://schemas.openxmlformats.org/officeDocument/2006/relationships/hyperlink" Target="https://www.maine.gov/dep/spills/topics/pfas/PFAS-current-results-06022020.pdf" TargetMode="External"/><Relationship Id="rId736" Type="http://schemas.openxmlformats.org/officeDocument/2006/relationships/hyperlink" Target="https://geotracker.waterboards.ca.gov/map/pfas_map" TargetMode="External"/><Relationship Id="rId1159" Type="http://schemas.openxmlformats.org/officeDocument/2006/relationships/hyperlink" Target="https://www4.des.state.nh.us/IISProxy/IISProxy.dll?ContentId=4824639" TargetMode="External"/><Relationship Id="rId1366" Type="http://schemas.openxmlformats.org/officeDocument/2006/relationships/hyperlink" Target="https://www.michigan.gov/pfasresponse/" TargetMode="External"/><Relationship Id="rId2417" Type="http://schemas.openxmlformats.org/officeDocument/2006/relationships/hyperlink" Target="https://www4.des.state.nh.us/DESOneStop/PRSDetail.aspx?ID=0034201&amp;Type=PRS" TargetMode="External"/><Relationship Id="rId2764" Type="http://schemas.openxmlformats.org/officeDocument/2006/relationships/hyperlink" Target="https://drive.google.com/drive/u/0/folders/1VymU6bkp-8yND9Fzi1NU2QGDO_aXrNnq" TargetMode="External"/><Relationship Id="rId2971" Type="http://schemas.openxmlformats.org/officeDocument/2006/relationships/hyperlink" Target="https://drive.google.com/drive/folders/1Pms7FL2HqHNWHQ0nmFgIEcktFHXjhbny?usp=sharing" TargetMode="External"/><Relationship Id="rId3815" Type="http://schemas.openxmlformats.org/officeDocument/2006/relationships/hyperlink" Target="https://drive.google.com/drive/u/0/folders/1OjjER5o6SiHgeuwzZZn_JKqTIhA7cqta" TargetMode="External"/><Relationship Id="rId5030" Type="http://schemas.openxmlformats.org/officeDocument/2006/relationships/hyperlink" Target="https://geotracker.waterboards.ca.gov/map/pfas_map" TargetMode="External"/><Relationship Id="rId943" Type="http://schemas.openxmlformats.org/officeDocument/2006/relationships/hyperlink" Target="https://drive.google.com/drive/u/1/folders/1HKXp63rNge_WSUdMVnq31GxFeBTsQfGo" TargetMode="External"/><Relationship Id="rId1019" Type="http://schemas.openxmlformats.org/officeDocument/2006/relationships/hyperlink" Target="https://geotracker.waterboards.ca.gov/map/pfas_map" TargetMode="External"/><Relationship Id="rId1573" Type="http://schemas.openxmlformats.org/officeDocument/2006/relationships/hyperlink" Target="https://dec.vermont.gov/sites/dec/files/documents/PFAS%20Sampling%20Report%207.10.18%20FINAL.pdf" TargetMode="External"/><Relationship Id="rId1780" Type="http://schemas.openxmlformats.org/officeDocument/2006/relationships/hyperlink" Target="https://news.delaware.gov/2019/07/14/usaf-dover-afb-advise-state-agencies-that-pfas-chemicals-exceeding-epa-health-advisory-found-in-four-wells-near-base/" TargetMode="External"/><Relationship Id="rId2624" Type="http://schemas.openxmlformats.org/officeDocument/2006/relationships/hyperlink" Target="https://drive.google.com/drive/u/0/folders/1f8gHfUbgH4w0DdeirtRLSMerU6kNJ4Ux" TargetMode="External"/><Relationship Id="rId2831" Type="http://schemas.openxmlformats.org/officeDocument/2006/relationships/hyperlink" Target="https://drive.google.com/drive/u/0/folders/1dMaecNegzLL0yXKhRZu8xlwXLJcGWiy-" TargetMode="External"/><Relationship Id="rId5987" Type="http://schemas.openxmlformats.org/officeDocument/2006/relationships/hyperlink" Target="https://drive.google.com/drive/u/0/folders/17vc5JX3Gvo92Bih-kg-GABnBbExIJhXg" TargetMode="External"/><Relationship Id="rId72" Type="http://schemas.openxmlformats.org/officeDocument/2006/relationships/hyperlink" Target="https://drive.google.com/drive/u/0/folders/1hotpRNKPc_aCE4W5DB_hRRaL-JbMbrW8" TargetMode="External"/><Relationship Id="rId803" Type="http://schemas.openxmlformats.org/officeDocument/2006/relationships/hyperlink" Target="https://www.unionleader.com/news/environment/des-well-water-contamination-detected-in-east-kingston-linked-to/article_45688cc7-5541-5054-b6af-9c246b2a7833.html" TargetMode="External"/><Relationship Id="rId1226" Type="http://schemas.openxmlformats.org/officeDocument/2006/relationships/hyperlink" Target="https://drive.google.com/drive/u/0/folders/1RsSKYaEE8jqAw7pH05tDHRflkjUL3t5H" TargetMode="External"/><Relationship Id="rId1433" Type="http://schemas.openxmlformats.org/officeDocument/2006/relationships/hyperlink" Target="https://geotracker.waterboards.ca.gov/map/pfas_map" TargetMode="External"/><Relationship Id="rId1640" Type="http://schemas.openxmlformats.org/officeDocument/2006/relationships/hyperlink" Target="https://www4.des.state.nh.us/DESOneStop/PRSDetail.aspx?ID=0027737&amp;Type=PRS" TargetMode="External"/><Relationship Id="rId4589" Type="http://schemas.openxmlformats.org/officeDocument/2006/relationships/hyperlink" Target="https://www4.des.state.nh.us/IISProxy/IISProxy.dll?ContentId=4838813" TargetMode="External"/><Relationship Id="rId4796" Type="http://schemas.openxmlformats.org/officeDocument/2006/relationships/hyperlink" Target="https://denix.osd.mil/army-pfas/army-pfas-data/drinking-water-data/army-national-guard-bureau-data-26-april-2019/" TargetMode="External"/><Relationship Id="rId5847" Type="http://schemas.openxmlformats.org/officeDocument/2006/relationships/hyperlink" Target="https://geotracker.waterboards.ca.gov/profile_report?cmd=mwreport&amp;global_id=L10006325553&amp;con_num=4544332683" TargetMode="External"/><Relationship Id="rId1500" Type="http://schemas.openxmlformats.org/officeDocument/2006/relationships/hyperlink" Target="https://drive.google.com/drive/u/0/folders/1RsSKYaEE8jqAw7pH05tDHRflkjUL3t5H" TargetMode="External"/><Relationship Id="rId3398" Type="http://schemas.openxmlformats.org/officeDocument/2006/relationships/hyperlink" Target="https://drive.google.com/drive/u/1/folders/1DWXhXwl1j4L5eKUdO88JdnrMTynHHza5" TargetMode="External"/><Relationship Id="rId4449" Type="http://schemas.openxmlformats.org/officeDocument/2006/relationships/hyperlink" Target="https://geotracker.waterboards.ca.gov/profile_report?global_id=L10001517468" TargetMode="External"/><Relationship Id="rId4656"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4863" Type="http://schemas.openxmlformats.org/officeDocument/2006/relationships/hyperlink" Target="https://www4.des.state.nh.us/DESOneStop/PRSDetail.aspx?ID=0039231&amp;Type=PRS" TargetMode="External"/><Relationship Id="rId5707" Type="http://schemas.openxmlformats.org/officeDocument/2006/relationships/hyperlink" Target="https://www.colorado.gov/pacific/cdphe/PFCs/2020-Sampling-Project" TargetMode="External"/><Relationship Id="rId5914" Type="http://schemas.openxmlformats.org/officeDocument/2006/relationships/hyperlink" Target="https://drive.google.com/drive/u/0/folders/1RsSKYaEE8jqAw7pH05tDHRflkjUL3t5H" TargetMode="External"/><Relationship Id="rId3258" Type="http://schemas.openxmlformats.org/officeDocument/2006/relationships/hyperlink" Target="https://www4.des.state.nh.us/IISProxy/IISProxy.dll?ContentId=4754948" TargetMode="External"/><Relationship Id="rId3465" Type="http://schemas.openxmlformats.org/officeDocument/2006/relationships/hyperlink" Target="https://drive.google.com/drive/u/0/folders/1RsSKYaEE8jqAw7pH05tDHRflkjUL3t5H" TargetMode="External"/><Relationship Id="rId3672" Type="http://schemas.openxmlformats.org/officeDocument/2006/relationships/hyperlink" Target="https://www.waterboards.ca.gov/pfas/" TargetMode="External"/><Relationship Id="rId4309" Type="http://schemas.openxmlformats.org/officeDocument/2006/relationships/hyperlink" Target="https://www4.des.state.nh.us/nh-pfas-investigation/" TargetMode="External"/><Relationship Id="rId4516" Type="http://schemas.openxmlformats.org/officeDocument/2006/relationships/hyperlink" Target="https://www.maine.gov/dep/spills/topics/pfas/PFAS-current-results-06022020.pdf" TargetMode="External"/><Relationship Id="rId4723" Type="http://schemas.openxmlformats.org/officeDocument/2006/relationships/hyperlink" Target="https://drive.google.com/file/d/1ls28EWbXXkJYeFaR-lpjXkbeVARM-wwq/view?usp=sharing" TargetMode="External"/><Relationship Id="rId179" Type="http://schemas.openxmlformats.org/officeDocument/2006/relationships/hyperlink" Target="https://drive.google.com/drive/u/0/folders/1sj6jCdD-I9ZDWVMSvHu2ymLEoxzFR03a" TargetMode="External"/><Relationship Id="rId386" Type="http://schemas.openxmlformats.org/officeDocument/2006/relationships/hyperlink" Target="https://geotracker.waterboards.ca.gov/profile_report?global_id=L10005246107" TargetMode="External"/><Relationship Id="rId593" Type="http://schemas.openxmlformats.org/officeDocument/2006/relationships/hyperlink" Target="https://drive.google.com/drive/u/0/folders/1RsSKYaEE8jqAw7pH05tDHRflkjUL3t5H" TargetMode="External"/><Relationship Id="rId2067" Type="http://schemas.openxmlformats.org/officeDocument/2006/relationships/hyperlink" Target="https://drive.google.com/drive/u/0/folders/1RsSKYaEE8jqAw7pH05tDHRflkjUL3t5H" TargetMode="External"/><Relationship Id="rId2274" Type="http://schemas.openxmlformats.org/officeDocument/2006/relationships/hyperlink" Target="https://www4.des.state.nh.us/IISProxy/IISProxy.dll?ContentId=4821249" TargetMode="External"/><Relationship Id="rId2481" Type="http://schemas.openxmlformats.org/officeDocument/2006/relationships/hyperlink" Target="https://drive.google.com/file/d/1UTrrv8KY2IpegZmUCd12gJlqNEym_NQ2/view?usp=sharing" TargetMode="External"/><Relationship Id="rId3118" Type="http://schemas.openxmlformats.org/officeDocument/2006/relationships/hyperlink" Target="http://afcec.publicadmin-record.us.af.mil/" TargetMode="External"/><Relationship Id="rId3325" Type="http://schemas.openxmlformats.org/officeDocument/2006/relationships/hyperlink" Target="https://webapp.pca.state.mn.us/wimn/site/278" TargetMode="External"/><Relationship Id="rId3532" Type="http://schemas.openxmlformats.org/officeDocument/2006/relationships/hyperlink" Target="https://drive.google.com/drive/u/0/folders/1RsSKYaEE8jqAw7pH05tDHRflkjUL3t5H" TargetMode="External"/><Relationship Id="rId4930" Type="http://schemas.openxmlformats.org/officeDocument/2006/relationships/hyperlink" Target="https://cumulis.epa.gov/supercpad/SiteProfiles/index.cfm?fuseaction=second.docdata&amp;id=0300579" TargetMode="External"/><Relationship Id="rId6688" Type="http://schemas.openxmlformats.org/officeDocument/2006/relationships/hyperlink" Target="https://drive.google.com/drive/u/0/folders/1fnNRTbiN6qe6l3aHuIwXthn9QZeeLBCq" TargetMode="External"/><Relationship Id="rId246" Type="http://schemas.openxmlformats.org/officeDocument/2006/relationships/hyperlink" Target="https://drive.google.com/file/d/1tvcI73WVoDHbjuRLlhDvWGKdUtA3hQFL/view?usp=sharing" TargetMode="External"/><Relationship Id="rId453" Type="http://schemas.openxmlformats.org/officeDocument/2006/relationships/hyperlink" Target="https://www4.des.state.nh.us/IISProxy/IISProxy.dll?ContentId=4814171" TargetMode="External"/><Relationship Id="rId660" Type="http://schemas.openxmlformats.org/officeDocument/2006/relationships/hyperlink" Target="https://drive.google.com/drive/u/1/folders/1JHapkdyZrRziZCfTAWAX-nxDpQ_WEWlp?ths=true" TargetMode="External"/><Relationship Id="rId1083" Type="http://schemas.openxmlformats.org/officeDocument/2006/relationships/hyperlink" Target="https://denix.osd.mil/army-pfas/army-pfas-data/drinking-water-data/army-national-guard-bureau-data-26-april-2019/" TargetMode="External"/><Relationship Id="rId1290" Type="http://schemas.openxmlformats.org/officeDocument/2006/relationships/hyperlink" Target="https://drive.google.com/drive/u/0/folders/1A3VO8nP7j_UMfojgs0P_Gz1i5hxiom8f" TargetMode="External"/><Relationship Id="rId2134" Type="http://schemas.openxmlformats.org/officeDocument/2006/relationships/hyperlink" Target="https://www4.des.state.nh.us/DESOneStop/PRSDetail.aspx?ID=0001803&amp;Type=PRS" TargetMode="External"/><Relationship Id="rId2341" Type="http://schemas.openxmlformats.org/officeDocument/2006/relationships/hyperlink" Target="https://nhdes.maps.arcgis.com/apps/View/index.html?appid=66770bef141c43a98a445c54a17720e2&amp;extent=-73.5743,42.5413,-69.6852,45.4509" TargetMode="External"/><Relationship Id="rId5497" Type="http://schemas.openxmlformats.org/officeDocument/2006/relationships/hyperlink" Target="https://drive.google.com/file/d/1JhhV5mZ6zw_VMwGJ3SWPF1_cUHAeanAg/view?usp=sharing" TargetMode="External"/><Relationship Id="rId6548" Type="http://schemas.openxmlformats.org/officeDocument/2006/relationships/hyperlink" Target="https://www.michigan.gov/pfasresponse/" TargetMode="External"/><Relationship Id="rId6895" Type="http://schemas.openxmlformats.org/officeDocument/2006/relationships/hyperlink" Target="https://drive.google.com/drive/u/0/folders/1SrzIY6gLhHkSVGEOu51iLETRLE2RRCUn" TargetMode="External"/><Relationship Id="rId106" Type="http://schemas.openxmlformats.org/officeDocument/2006/relationships/hyperlink" Target="https://webapp.pca.state.mn.us/cleanup/search/superfund?siteId=188197-AREA0000000002" TargetMode="External"/><Relationship Id="rId313" Type="http://schemas.openxmlformats.org/officeDocument/2006/relationships/hyperlink" Target="https://drive.google.com/drive/u/0/folders/1DWXhXwl1j4L5eKUdO88JdnrMTynHHza5" TargetMode="External"/><Relationship Id="rId1150" Type="http://schemas.openxmlformats.org/officeDocument/2006/relationships/hyperlink" Target="https://drive.google.com/drive/u/0/folders/1RsSKYaEE8jqAw7pH05tDHRflkjUL3t5H" TargetMode="External"/><Relationship Id="rId4099" Type="http://schemas.openxmlformats.org/officeDocument/2006/relationships/hyperlink" Target="https://www4.des.state.nh.us/nh-pfas-investigation/wp-content/uploads/tables-pdf.pdf" TargetMode="External"/><Relationship Id="rId5357" Type="http://schemas.openxmlformats.org/officeDocument/2006/relationships/hyperlink" Target="https://www4.des.state.nh.us/nh-pfas-investigation/wp-content/uploads/tables-pdf.pdf" TargetMode="External"/><Relationship Id="rId6755" Type="http://schemas.openxmlformats.org/officeDocument/2006/relationships/hyperlink" Target="https://drive.google.com/drive/u/0/folders/1RsSKYaEE8jqAw7pH05tDHRflkjUL3t5H" TargetMode="External"/><Relationship Id="rId6962" Type="http://schemas.openxmlformats.org/officeDocument/2006/relationships/hyperlink" Target="https://www.michigan.gov/pfasresponse/" TargetMode="External"/><Relationship Id="rId520" Type="http://schemas.openxmlformats.org/officeDocument/2006/relationships/hyperlink" Target="https://www.maine.gov/dep/spills/topics/pfas/PFAS-current-results-06022020.pdf" TargetMode="External"/><Relationship Id="rId2201" Type="http://schemas.openxmlformats.org/officeDocument/2006/relationships/hyperlink" Target="https://drive.google.com/drive/folders/1MtshhDFQy_fTCm-Ne2ycOfDhuw9oZ5VZ?usp=sharing" TargetMode="External"/><Relationship Id="rId5564" Type="http://schemas.openxmlformats.org/officeDocument/2006/relationships/hyperlink" Target="https://drive.google.com/drive/u/0/folders/1RsSKYaEE8jqAw7pH05tDHRflkjUL3t5H" TargetMode="External"/><Relationship Id="rId5771" Type="http://schemas.openxmlformats.org/officeDocument/2006/relationships/hyperlink" Target="https://www.datawrapper.de/_/pmQX8/" TargetMode="External"/><Relationship Id="rId6408" Type="http://schemas.openxmlformats.org/officeDocument/2006/relationships/hyperlink" Target="https://documents.geotracker.waterboards.ca.gov/esi/uploads/geo_report/6233892619/L10006875092.PDF" TargetMode="External"/><Relationship Id="rId6615" Type="http://schemas.openxmlformats.org/officeDocument/2006/relationships/hyperlink" Target="https://drive.google.com/drive/u/1/folders/1cvBxgardnCP8C0dUJllUgO6YYxgphOPJ?ths=true" TargetMode="External"/><Relationship Id="rId6822" Type="http://schemas.openxmlformats.org/officeDocument/2006/relationships/hyperlink" Target="https://geotracker.waterboards.ca.gov/profile_report?global_id=L10004030235&amp;mytab=esidata" TargetMode="External"/><Relationship Id="rId1010" Type="http://schemas.openxmlformats.org/officeDocument/2006/relationships/hyperlink" Target="https://www4.des.state.nh.us/IISProxy/IISProxy.dll?ContentId=4843894" TargetMode="External"/><Relationship Id="rId1967" Type="http://schemas.openxmlformats.org/officeDocument/2006/relationships/hyperlink" Target="https://webapp.pca.state.mn.us/wimn/site/276" TargetMode="External"/><Relationship Id="rId4166" Type="http://schemas.openxmlformats.org/officeDocument/2006/relationships/hyperlink" Target="https://www.waterboards.ca.gov/pfas/military.html" TargetMode="External"/><Relationship Id="rId4373" Type="http://schemas.openxmlformats.org/officeDocument/2006/relationships/hyperlink" Target="https://drive.google.com/file/d/1ldmlxUIgKLNpeVg7uKTvMwIoN8o5EvcY/view?usp=sharing" TargetMode="External"/><Relationship Id="rId4580" Type="http://schemas.openxmlformats.org/officeDocument/2006/relationships/hyperlink" Target="https://drive.google.com/drive/u/0/folders/1DWXhXwl1j4L5eKUdO88JdnrMTynHHza5" TargetMode="External"/><Relationship Id="rId5217" Type="http://schemas.openxmlformats.org/officeDocument/2006/relationships/hyperlink" Target="https://geotracker.waterboards.ca.gov/profile_report?global_id=L10003501496" TargetMode="External"/><Relationship Id="rId5424" Type="http://schemas.openxmlformats.org/officeDocument/2006/relationships/hyperlink" Target="https://geotracker.waterboards.ca.gov/map/pfas_map" TargetMode="External"/><Relationship Id="rId5631" Type="http://schemas.openxmlformats.org/officeDocument/2006/relationships/hyperlink" Target="https://drive.google.com/drive/folders/1FxONfiPuBBDtcSVnXmLwfV9viPrqPT99?usp=sharing" TargetMode="External"/><Relationship Id="rId4026" Type="http://schemas.openxmlformats.org/officeDocument/2006/relationships/hyperlink" Target="https://drive.google.com/drive/u/0/folders/1RsSKYaEE8jqAw7pH05tDHRflkjUL3t5H" TargetMode="External"/><Relationship Id="rId4440" Type="http://schemas.openxmlformats.org/officeDocument/2006/relationships/hyperlink" Target="https://drive.google.com/file/d/1GMlyOu26Wz3RfVZxb0ZmcSTEE-z4MLqg/view?usp=sharing" TargetMode="External"/><Relationship Id="rId3042" Type="http://schemas.openxmlformats.org/officeDocument/2006/relationships/hyperlink" Target="https://drive.google.com/drive/u/1/folders/1fdnPvEwMee0suQ4rqkndVAEfhxrAC72i" TargetMode="External"/><Relationship Id="rId6198" Type="http://schemas.openxmlformats.org/officeDocument/2006/relationships/hyperlink" Target="https://drive.google.com/drive/u/0/folders/1JHapkdyZrRziZCfTAWAX-nxDpQ_WEWlp" TargetMode="External"/><Relationship Id="rId6265" Type="http://schemas.openxmlformats.org/officeDocument/2006/relationships/hyperlink" Target="https://docs.google.com/spreadsheets/d/1hRu_fnwKe4j_dNU5cczPJSTcPUe8qTtJ/edit?usp=sharing&amp;ouid=107676736406888330935&amp;rtpof=true&amp;sd=true" TargetMode="External"/><Relationship Id="rId3859" Type="http://schemas.openxmlformats.org/officeDocument/2006/relationships/hyperlink" Target="https://geotracker.waterboards.ca.gov/map/pfas_map" TargetMode="External"/><Relationship Id="rId5281" Type="http://schemas.openxmlformats.org/officeDocument/2006/relationships/hyperlink" Target="https://geotracker.waterboards.ca.gov/profile_report?global_id=T10000000111" TargetMode="External"/><Relationship Id="rId2875" Type="http://schemas.openxmlformats.org/officeDocument/2006/relationships/hyperlink" Target="https://www4.des.state.nh.us/nh-pfas-investigation/wp-content/uploads/tables-pdf.pdf" TargetMode="External"/><Relationship Id="rId3926" Type="http://schemas.openxmlformats.org/officeDocument/2006/relationships/hyperlink" Target="https://www4.des.state.nh.us/IISProxy/IISProxy.dll?ContentId=4843888" TargetMode="External"/><Relationship Id="rId6332" Type="http://schemas.openxmlformats.org/officeDocument/2006/relationships/hyperlink" Target="https://drive.google.com/drive/u/0/folders/1GbuPEvEl2pOLF0P-ofAdzZ_O8o4rKrpY" TargetMode="External"/><Relationship Id="rId847" Type="http://schemas.openxmlformats.org/officeDocument/2006/relationships/hyperlink" Target="https://drive.google.com/drive/u/1/folders/1wiJGN1uxOAWAm2cNSmr71PMKafrIPBLH" TargetMode="External"/><Relationship Id="rId1477" Type="http://schemas.openxmlformats.org/officeDocument/2006/relationships/hyperlink" Target="https://drive.google.com/drive/u/0/folders/1EVUFKvYF65M9LuTOsvT4FcP0bR9b7DYD" TargetMode="External"/><Relationship Id="rId1891" Type="http://schemas.openxmlformats.org/officeDocument/2006/relationships/hyperlink" Target="https://cdphe.colorado.gov/pfas" TargetMode="External"/><Relationship Id="rId2528" Type="http://schemas.openxmlformats.org/officeDocument/2006/relationships/hyperlink" Target="https://drive.google.com/drive/u/0/folders/1RsSKYaEE8jqAw7pH05tDHRflkjUL3t5H" TargetMode="External"/><Relationship Id="rId2942" Type="http://schemas.openxmlformats.org/officeDocument/2006/relationships/hyperlink" Target="https://www4.des.state.nh.us/DESOneStop/PRSDetail.aspx?ID=0002473&amp;Type=PRS" TargetMode="External"/><Relationship Id="rId914" Type="http://schemas.openxmlformats.org/officeDocument/2006/relationships/hyperlink" Target="https://drive.google.com/drive/u/0/folders/1RsSKYaEE8jqAw7pH05tDHRflkjUL3t5H" TargetMode="External"/><Relationship Id="rId1544" Type="http://schemas.openxmlformats.org/officeDocument/2006/relationships/hyperlink" Target="https://floridadep.gov/waste/waste-cleanup/content/fire-training-facility-preliminary-site-assessments" TargetMode="External"/><Relationship Id="rId5001" Type="http://schemas.openxmlformats.org/officeDocument/2006/relationships/hyperlink" Target="https://www.epa.gov/fedfac/naval-training-center-orlando-site-spotlight" TargetMode="External"/><Relationship Id="rId1611" Type="http://schemas.openxmlformats.org/officeDocument/2006/relationships/hyperlink" Target="https://drive.google.com/file/d/1JhhV5mZ6zw_VMwGJ3SWPF1_cUHAeanAg/view?usp=sharing" TargetMode="External"/><Relationship Id="rId4767" Type="http://schemas.openxmlformats.org/officeDocument/2006/relationships/hyperlink" Target="https://ar.afcec-cloud.af.mil/Search.aspx" TargetMode="External"/><Relationship Id="rId5818" Type="http://schemas.openxmlformats.org/officeDocument/2006/relationships/hyperlink" Target="https://drive.google.com/file/d/1Dg9KY12O2vDkW5ixw-aGV9DFcXlvz8YS/view?usp=sharing" TargetMode="External"/><Relationship Id="rId3369" Type="http://schemas.openxmlformats.org/officeDocument/2006/relationships/hyperlink" Target="https://drive.google.com/drive/u/0/folders/1DWXhXwl1j4L5eKUdO88JdnrMTynHHza5" TargetMode="External"/><Relationship Id="rId2385" Type="http://schemas.openxmlformats.org/officeDocument/2006/relationships/hyperlink" Target="http://afcec.publicadmin-record.us.af.mil/" TargetMode="External"/><Relationship Id="rId3783" Type="http://schemas.openxmlformats.org/officeDocument/2006/relationships/hyperlink" Target="https://drive.google.com/drive/u/1/folders/1Pms7FL2HqHNWHQ0nmFgIEcktFHXjhbny" TargetMode="External"/><Relationship Id="rId4834" Type="http://schemas.openxmlformats.org/officeDocument/2006/relationships/hyperlink" Target="https://www4.des.state.nh.us/IISProxy/IISProxy.dll?ContentId=4762860" TargetMode="External"/><Relationship Id="rId357" Type="http://schemas.openxmlformats.org/officeDocument/2006/relationships/hyperlink" Target="https://drive.google.com/drive/u/0/folders/1DWXhXwl1j4L5eKUdO88JdnrMTynHHza5" TargetMode="External"/><Relationship Id="rId2038" Type="http://schemas.openxmlformats.org/officeDocument/2006/relationships/hyperlink" Target="http://www.ncpolicywatch.com/2021/07/27/state-officials-investigating-source-of-cleveland-county-pfas-contamination/" TargetMode="External"/><Relationship Id="rId3436" Type="http://schemas.openxmlformats.org/officeDocument/2006/relationships/hyperlink" Target="https://www.maine.gov/dep/spills/topics/pfas/PFAS-current-results-06022020.pdf" TargetMode="External"/><Relationship Id="rId3850" Type="http://schemas.openxmlformats.org/officeDocument/2006/relationships/hyperlink" Target="http://afcec.publicadmin-record.us.af.mil/Search.aspx" TargetMode="External"/><Relationship Id="rId4901" Type="http://schemas.openxmlformats.org/officeDocument/2006/relationships/hyperlink" Target="https://drive.google.com/drive/u/0/folders/1M1Scut6KPJD_7dQyfloKzUjDXmW5NOgP" TargetMode="External"/><Relationship Id="rId771" Type="http://schemas.openxmlformats.org/officeDocument/2006/relationships/hyperlink" Target="https://geotracker.waterboards.ca.gov/profile_report?global_id=L10005364254" TargetMode="External"/><Relationship Id="rId2452" Type="http://schemas.openxmlformats.org/officeDocument/2006/relationships/hyperlink" Target="https://drive.google.com/drive/u/0/folders/1hooq7gg995Z1UEPCyOOFcjMJCMAUciHd" TargetMode="External"/><Relationship Id="rId3503" Type="http://schemas.openxmlformats.org/officeDocument/2006/relationships/hyperlink" Target="https://nhdes.maps.arcgis.com/apps/View/index.html?appid=66770bef141c43a98a445c54a17720e2&amp;extent=-73.5743,42.5413,-69.6852,45.4509" TargetMode="External"/><Relationship Id="rId6659" Type="http://schemas.openxmlformats.org/officeDocument/2006/relationships/hyperlink" Target="https://drive.google.com/drive/u/1/folders/1vqLfxuIro25W0PLEaPhQQERC8s7jVyGV" TargetMode="External"/><Relationship Id="rId424" Type="http://schemas.openxmlformats.org/officeDocument/2006/relationships/hyperlink" Target="https://www.dhhs.nh.gov/dphs/pfcs/index.htm" TargetMode="External"/><Relationship Id="rId1054" Type="http://schemas.openxmlformats.org/officeDocument/2006/relationships/hyperlink" Target="https://dec.vermont.gov/pfas" TargetMode="External"/><Relationship Id="rId2105" Type="http://schemas.openxmlformats.org/officeDocument/2006/relationships/hyperlink" Target="https://drive.google.com/drive/u/1/folders/1B1GKEK70wuJTnQTBbpJQJcs4KD3cK5Hu" TargetMode="External"/><Relationship Id="rId5675" Type="http://schemas.openxmlformats.org/officeDocument/2006/relationships/hyperlink" Target="https://drive.google.com/drive/u/1/folders/1Pms7FL2HqHNWHQ0nmFgIEcktFHXjhbny" TargetMode="External"/><Relationship Id="rId6726" Type="http://schemas.openxmlformats.org/officeDocument/2006/relationships/hyperlink" Target="https://cumulis.epa.gov/supercpad/SiteProfiles/index.cfm?fuseaction=second.docdata&amp;id=0300031" TargetMode="External"/><Relationship Id="rId1121" Type="http://schemas.openxmlformats.org/officeDocument/2006/relationships/hyperlink" Target="https://denix.osd.mil/army-pfas/army-pfas-data/drinking-water-data/army-national-guard-bureau-data-26-april-2019/" TargetMode="External"/><Relationship Id="rId4277" Type="http://schemas.openxmlformats.org/officeDocument/2006/relationships/hyperlink" Target="https://drive.google.com/drive/u/0/folders/1n6HKb20OgbywensImeSw5zqDVcedoZ1C" TargetMode="External"/><Relationship Id="rId4691" Type="http://schemas.openxmlformats.org/officeDocument/2006/relationships/hyperlink" Target="https://drive.google.com/drive/u/1/folders/1og5HTfy7oCE2dxSmzNFpAGb0WNN8rb4U" TargetMode="External"/><Relationship Id="rId5328" Type="http://schemas.openxmlformats.org/officeDocument/2006/relationships/hyperlink" Target="https://drive.google.com/drive/u/0/folders/1f8gHfUbgH4w0DdeirtRLSMerU6kNJ4Ux" TargetMode="External"/><Relationship Id="rId5742" Type="http://schemas.openxmlformats.org/officeDocument/2006/relationships/hyperlink" Target="https://drive.google.com/file/d/1oG3IXzzIrOxe3riefgKJKjUw6Ik-xJGm/view?usp=sharing" TargetMode="External"/><Relationship Id="rId3293" Type="http://schemas.openxmlformats.org/officeDocument/2006/relationships/hyperlink" Target="https://drive.google.com/drive/u/1/folders/1ZgLd9ihVSI3av7mQvluoownq7x_9UXYI" TargetMode="External"/><Relationship Id="rId4344" Type="http://schemas.openxmlformats.org/officeDocument/2006/relationships/hyperlink" Target="https://drive.google.com/drive/u/0/folders/1RsSKYaEE8jqAw7pH05tDHRflkjUL3t5H" TargetMode="External"/><Relationship Id="rId1938" Type="http://schemas.openxmlformats.org/officeDocument/2006/relationships/hyperlink" Target="https://drive.google.com/drive/u/0/folders/1DWXhXwl1j4L5eKUdO88JdnrMTynHHza5" TargetMode="External"/><Relationship Id="rId3360" Type="http://schemas.openxmlformats.org/officeDocument/2006/relationships/hyperlink" Target="https://drive.google.com/file/d/1tCcynjyVbxACqzjjHhuhY7KSeAKZ1V7r/view?usp=sharing" TargetMode="External"/><Relationship Id="rId281" Type="http://schemas.openxmlformats.org/officeDocument/2006/relationships/hyperlink" Target="https://geotracker.waterboards.ca.gov/map/pfas_map" TargetMode="External"/><Relationship Id="rId3013" Type="http://schemas.openxmlformats.org/officeDocument/2006/relationships/hyperlink" Target="https://www4.des.state.nh.us/DESOneStop/PRSDetail.aspx?ID=0002039&amp;Type=PRS" TargetMode="External"/><Relationship Id="rId4411" Type="http://schemas.openxmlformats.org/officeDocument/2006/relationships/hyperlink" Target="https://www.pca.state.mn.us/waste/pfas-landfills" TargetMode="External"/><Relationship Id="rId6169" Type="http://schemas.openxmlformats.org/officeDocument/2006/relationships/hyperlink" Target="https://drive.google.com/drive/u/0/folders/1JHapkdyZrRziZCfTAWAX-nxDpQ_WEWlp" TargetMode="External"/><Relationship Id="rId6583" Type="http://schemas.openxmlformats.org/officeDocument/2006/relationships/hyperlink" Target="https://drive.google.com/drive/u/0/folders/1RsSKYaEE8jqAw7pH05tDHRflkjUL3t5H" TargetMode="External"/><Relationship Id="rId2779" Type="http://schemas.openxmlformats.org/officeDocument/2006/relationships/hyperlink" Target="https://drive.google.com/drive/u/0/folders/1QlNV6LuKXVVR_wXkBvwUSo8aIhJF93Qh" TargetMode="External"/><Relationship Id="rId5185" Type="http://schemas.openxmlformats.org/officeDocument/2006/relationships/hyperlink" Target="https://geotracker.waterboards.ca.gov/profile_report?global_id=T10000012774" TargetMode="External"/><Relationship Id="rId6236" Type="http://schemas.openxmlformats.org/officeDocument/2006/relationships/hyperlink" Target="https://www.glwater.org/wp-content/uploads/2020/02/PFAS-Minimization-Program-Summary.pdf" TargetMode="External"/><Relationship Id="rId6650" Type="http://schemas.openxmlformats.org/officeDocument/2006/relationships/hyperlink" Target="https://nhdes.maps.arcgis.com/apps/View/index.html?appid=66770bef141c43a98a445c54a17720e2&amp;extent=-73.5743,42.5413,-69.6852,45.4509" TargetMode="External"/><Relationship Id="rId1795" Type="http://schemas.openxmlformats.org/officeDocument/2006/relationships/hyperlink" Target="https://drive.google.com/drive/u/0/folders/1RsSKYaEE8jqAw7pH05tDHRflkjUL3t5H" TargetMode="External"/><Relationship Id="rId2846" Type="http://schemas.openxmlformats.org/officeDocument/2006/relationships/hyperlink" Target="https://www4.des.state.nh.us/IISProxy/IISProxy.dll?ContentId=4822558" TargetMode="External"/><Relationship Id="rId5252" Type="http://schemas.openxmlformats.org/officeDocument/2006/relationships/hyperlink" Target="https://www.michigan.gov/pfasresponse/0,9038,7-365-86511_95645-497626--,00.html" TargetMode="External"/><Relationship Id="rId6303" Type="http://schemas.openxmlformats.org/officeDocument/2006/relationships/hyperlink" Target="https://nhdes.maps.arcgis.com/apps/View/index.html?appid=66770bef141c43a98a445c54a17720e2&amp;extent=-73.5743,42.5413,-69.6852,45.4509" TargetMode="External"/><Relationship Id="rId87" Type="http://schemas.openxmlformats.org/officeDocument/2006/relationships/hyperlink" Target="https://drive.google.com/drive/u/0/folders/1RsSKYaEE8jqAw7pH05tDHRflkjUL3t5H" TargetMode="External"/><Relationship Id="rId818" Type="http://schemas.openxmlformats.org/officeDocument/2006/relationships/hyperlink" Target="https://www4.des.state.nh.us/nh-pfas-investigation/wp-content/uploads/tables-pdf.pdf" TargetMode="External"/><Relationship Id="rId1448" Type="http://schemas.openxmlformats.org/officeDocument/2006/relationships/hyperlink" Target="https://drive.google.com/drive/u/0/folders/1DWXhXwl1j4L5eKUdO88JdnrMTynHHza5" TargetMode="External"/><Relationship Id="rId1862" Type="http://schemas.openxmlformats.org/officeDocument/2006/relationships/hyperlink" Target="https://drive.google.com/drive/u/1/folders/1Pms7FL2HqHNWHQ0nmFgIEcktFHXjhbny" TargetMode="External"/><Relationship Id="rId2913" Type="http://schemas.openxmlformats.org/officeDocument/2006/relationships/hyperlink" Target="https://nhdes.maps.arcgis.com/apps/View/index.html?appid=66770bef141c43a98a445c54a17720e2&amp;extent=-73.5743,42.5413,-69.6852,45.4509" TargetMode="External"/><Relationship Id="rId1515" Type="http://schemas.openxmlformats.org/officeDocument/2006/relationships/hyperlink" Target="https://nhdes.maps.arcgis.com/apps/View/index.html?appid=66770bef141c43a98a445c54a17720e2&amp;extent=-73.5743,42.5413,-69.6852,45.4509" TargetMode="External"/><Relationship Id="rId6093" Type="http://schemas.openxmlformats.org/officeDocument/2006/relationships/hyperlink" Target="https://geotracker.waterboards.ca.gov/profile_report?cmd=mwreport&amp;global_id=L10001927106&amp;con_num=7020457386" TargetMode="External"/><Relationship Id="rId3687" Type="http://schemas.openxmlformats.org/officeDocument/2006/relationships/hyperlink" Target="https://www.michigan.gov/pfasresponse/" TargetMode="External"/><Relationship Id="rId4738" Type="http://schemas.openxmlformats.org/officeDocument/2006/relationships/hyperlink" Target="https://drive.google.com/drive/u/1/folders/1XKFfLVtNpJlVWvB0n5otKs3R1akHwY_L" TargetMode="External"/><Relationship Id="rId2289" Type="http://schemas.openxmlformats.org/officeDocument/2006/relationships/hyperlink" Target="https://drive.google.com/drive/u/0/folders/1QkWShGjmt22M1Cxb2Vgzc0HwlqoNJbIp" TargetMode="External"/><Relationship Id="rId3754" Type="http://schemas.openxmlformats.org/officeDocument/2006/relationships/hyperlink" Target="https://docs.google.com/spreadsheets/d/1hRu_fnwKe4j_dNU5cczPJSTcPUe8qTtJ/edit?usp=sharing&amp;ouid=107676736406888330935&amp;rtpof=true&amp;sd=true" TargetMode="External"/><Relationship Id="rId4805" Type="http://schemas.openxmlformats.org/officeDocument/2006/relationships/hyperlink" Target="https://drive.google.com/drive/u/1/folders/1_XGRMlQ1pM94F5yrROIso_kHzuh8vXtr" TargetMode="External"/><Relationship Id="rId6160" Type="http://schemas.openxmlformats.org/officeDocument/2006/relationships/hyperlink" Target="https://drive.google.com/file/d/1z8zMoSUtj1pcpJIucD06iRTMMs9dTBZR/view?usp=sharing" TargetMode="External"/><Relationship Id="rId675" Type="http://schemas.openxmlformats.org/officeDocument/2006/relationships/hyperlink" Target="https://webapp.pca.state.mn.us/wimn/site/1061" TargetMode="External"/><Relationship Id="rId2356" Type="http://schemas.openxmlformats.org/officeDocument/2006/relationships/hyperlink" Target="https://nhdes.maps.arcgis.com/apps/View/index.html?appid=66770bef141c43a98a445c54a17720e2&amp;extent=-73.5743,42.5413,-69.6852,45.4509" TargetMode="External"/><Relationship Id="rId2770" Type="http://schemas.openxmlformats.org/officeDocument/2006/relationships/hyperlink" Target="https://drive.google.com/drive/u/1/folders/1tWCdf8-BkIeQzcbz7EOmBfE0wsovHiAv" TargetMode="External"/><Relationship Id="rId3407" Type="http://schemas.openxmlformats.org/officeDocument/2006/relationships/hyperlink" Target="https://drive.google.com/drive/u/0/folders/1RsSKYaEE8jqAw7pH05tDHRflkjUL3t5H" TargetMode="External"/><Relationship Id="rId3821" Type="http://schemas.openxmlformats.org/officeDocument/2006/relationships/hyperlink" Target="https://drive.google.com/drive/u/1/folders/1DWXhXwl1j4L5eKUdO88JdnrMTynHHza5" TargetMode="External"/><Relationship Id="rId6977" Type="http://schemas.openxmlformats.org/officeDocument/2006/relationships/hyperlink" Target="https://drive.google.com/drive/folders/11nIYk4jDicrmUBYAr7ZrUzkkKjyX2urW" TargetMode="External"/><Relationship Id="rId328" Type="http://schemas.openxmlformats.org/officeDocument/2006/relationships/hyperlink" Target="https://www.altus.af.mil/About-Us/Environmental-Information/" TargetMode="External"/><Relationship Id="rId742" Type="http://schemas.openxmlformats.org/officeDocument/2006/relationships/hyperlink" Target="https://drive.google.com/drive/u/0/folders/1uabj078alqwg8GIADRa0PuaF4PmIOuX4" TargetMode="External"/><Relationship Id="rId1372" Type="http://schemas.openxmlformats.org/officeDocument/2006/relationships/hyperlink" Target="https://drive.google.com/file/d/1h_yx61UslH087rlRuMPs6sMzBpCzTXh2/view?usp=sharing" TargetMode="External"/><Relationship Id="rId2009" Type="http://schemas.openxmlformats.org/officeDocument/2006/relationships/hyperlink" Target="https://www.maine.gov/dep/spills/topics/pfas/" TargetMode="External"/><Relationship Id="rId2423" Type="http://schemas.openxmlformats.org/officeDocument/2006/relationships/hyperlink" Target="http://afcec.publicadmin-record.us.af.mil/" TargetMode="External"/><Relationship Id="rId5579" Type="http://schemas.openxmlformats.org/officeDocument/2006/relationships/hyperlink" Target="https://geotracker.waterboards.ca.gov/map/pfas_map" TargetMode="External"/><Relationship Id="rId1025" Type="http://schemas.openxmlformats.org/officeDocument/2006/relationships/hyperlink" Target="https://drive.google.com/drive/u/0/folders/1RsSKYaEE8jqAw7pH05tDHRflkjUL3t5H" TargetMode="External"/><Relationship Id="rId4595" Type="http://schemas.openxmlformats.org/officeDocument/2006/relationships/hyperlink" Target="https://drive.google.com/drive/u/0/folders/15qn0A3AjPXVyZKBBVWJ2BzYMpTpPkQyu" TargetMode="External"/><Relationship Id="rId5646" Type="http://schemas.openxmlformats.org/officeDocument/2006/relationships/hyperlink" Target="https://www.michigan.gov/pfasresponse/" TargetMode="External"/><Relationship Id="rId5993" Type="http://schemas.openxmlformats.org/officeDocument/2006/relationships/hyperlink" Target="https://drive.google.com/drive/u/0/folders/1b-iZ3QnAOuPGVee1di7btnZDrMtxSw1H" TargetMode="External"/><Relationship Id="rId3197" Type="http://schemas.openxmlformats.org/officeDocument/2006/relationships/hyperlink" Target="https://drive.google.com/drive/u/0/folders/1RsSKYaEE8jqAw7pH05tDHRflkjUL3t5H" TargetMode="External"/><Relationship Id="rId4248" Type="http://schemas.openxmlformats.org/officeDocument/2006/relationships/hyperlink" Target="https://geotracker.waterboards.ca.gov/map/pfas_map" TargetMode="External"/><Relationship Id="rId4662" Type="http://schemas.openxmlformats.org/officeDocument/2006/relationships/hyperlink" Target="https://drive.google.com/drive/u/0/folders/15j5tFoVI3qyMTSBn42tANDTm2acyX0Ev" TargetMode="External"/><Relationship Id="rId571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85" Type="http://schemas.openxmlformats.org/officeDocument/2006/relationships/hyperlink" Target="https://www.michigan.gov/pfasresponse/0,9038,7-365-86511_95645-452825--,00.html" TargetMode="External"/><Relationship Id="rId1909" Type="http://schemas.openxmlformats.org/officeDocument/2006/relationships/hyperlink" Target="https://geotracker.waterboards.ca.gov/map/pfas_map" TargetMode="External"/><Relationship Id="rId3264" Type="http://schemas.openxmlformats.org/officeDocument/2006/relationships/hyperlink" Target="https://www4.des.state.nh.us/DESOneStop/PRSDetail.aspx?ID=0000199&amp;Type=PRS" TargetMode="External"/><Relationship Id="rId4315" Type="http://schemas.openxmlformats.org/officeDocument/2006/relationships/hyperlink" Target="https://www.ewg.org/news-insights/news-release/2022/05/high-levels-forever-chemicals-detected-dept-defense-community" TargetMode="External"/><Relationship Id="rId2280" Type="http://schemas.openxmlformats.org/officeDocument/2006/relationships/hyperlink" Target="https://drive.google.com/drive/u/0/folders/1wyKWSS4wZO4T_KHFstoMtW-Be8jefMWi" TargetMode="External"/><Relationship Id="rId3331" Type="http://schemas.openxmlformats.org/officeDocument/2006/relationships/hyperlink" Target="https://www4.des.state.nh.us/IISProxy/IISProxy.dll?ContentId=4851646" TargetMode="External"/><Relationship Id="rId6487" Type="http://schemas.openxmlformats.org/officeDocument/2006/relationships/hyperlink" Target="http://www.cpeo.org/lists/military/2019/pdfWNgAeyWNJH.pdf" TargetMode="External"/><Relationship Id="rId252" Type="http://schemas.openxmlformats.org/officeDocument/2006/relationships/hyperlink" Target="https://www.arcgis.com/home/webmap/viewer.html?webmap=9c4319a1e84d4746a962786a1c275b14&amp;extent=-92.2744,31.4623,-80.2993,39.7713" TargetMode="External"/><Relationship Id="rId5089" Type="http://schemas.openxmlformats.org/officeDocument/2006/relationships/hyperlink" Target="https://drive.google.com/drive/u/0/folders/1RsSKYaEE8jqAw7pH05tDHRflkjUL3t5H" TargetMode="External"/><Relationship Id="rId6554" Type="http://schemas.openxmlformats.org/officeDocument/2006/relationships/hyperlink" Target="https://www.pca.state.mn.us/waste/pfas-landfills" TargetMode="External"/><Relationship Id="rId1699" Type="http://schemas.openxmlformats.org/officeDocument/2006/relationships/hyperlink" Target="https://drive.google.com/drive/u/1/folders/1VWrrkceI2smkvvkr-2vSvtbG91R9viaO" TargetMode="External"/><Relationship Id="rId2000" Type="http://schemas.openxmlformats.org/officeDocument/2006/relationships/hyperlink" Target="https://www.courant.com/news/connecticut/hc-news-pfas-landfill-worries-20190815-ozvn6kfidfhu5apowususpmusy-story.html" TargetMode="External"/><Relationship Id="rId5156" Type="http://schemas.openxmlformats.org/officeDocument/2006/relationships/hyperlink" Target="https://drive.google.com/drive/u/0/folders/1RsSKYaEE8jqAw7pH05tDHRflkjUL3t5H" TargetMode="External"/><Relationship Id="rId5570" Type="http://schemas.openxmlformats.org/officeDocument/2006/relationships/hyperlink" Target="https://drive.google.com/drive/u/0/folders/1oeYyMFRVtO8PSFm-mvSodwBhaxAVRCbx" TargetMode="External"/><Relationship Id="rId6207" Type="http://schemas.openxmlformats.org/officeDocument/2006/relationships/hyperlink" Target="https://portal.ct.gov/DPH/Drinking-Water/DWS/Per--and-Polyfluoroalkyl-Substances" TargetMode="External"/><Relationship Id="rId4172" Type="http://schemas.openxmlformats.org/officeDocument/2006/relationships/hyperlink" Target="https://partner-mco-archive.s3.amazonaws.com/client_files/1524589484.pdf" TargetMode="External"/><Relationship Id="rId5223" Type="http://schemas.openxmlformats.org/officeDocument/2006/relationships/hyperlink" Target="https://geotracker.waterboards.ca.gov/profile_report?cmd=mwreport&amp;rptype=client&amp;global_id=L10008727762&amp;con_num=4555868327&amp;orderby=sampid" TargetMode="External"/><Relationship Id="rId6621" Type="http://schemas.openxmlformats.org/officeDocument/2006/relationships/hyperlink" Target="https://drive.google.com/file/d/19mPmPXavCe4-FYUUDLdEY3V-TK8IrqIK/view?usp=sharing" TargetMode="External"/><Relationship Id="rId1766" Type="http://schemas.openxmlformats.org/officeDocument/2006/relationships/hyperlink" Target="https://floridadep.gov/waste/waste-cleanup/content/drycleaning-solvent-cleanup-program-state-funded-pfas-sampling-efforts" TargetMode="External"/><Relationship Id="rId2817" Type="http://schemas.openxmlformats.org/officeDocument/2006/relationships/hyperlink" Target="https://drive.google.com/drive/u/1/folders/1Pms7FL2HqHNWHQ0nmFgIEcktFHXjhbny" TargetMode="External"/><Relationship Id="rId58" Type="http://schemas.openxmlformats.org/officeDocument/2006/relationships/hyperlink" Target="https://drive.google.com/drive/u/0/folders/1G6FDJzZ2evWXMVp050yiCG2fSre-5X1N" TargetMode="External"/><Relationship Id="rId1419" Type="http://schemas.openxmlformats.org/officeDocument/2006/relationships/hyperlink" Target="https://www.akaction.org/wp-content/uploads/Report-Threats-to-Drinking-Water-and-Public-Health-in-Alaska-FINAL-web-version-9-24-19.pdf" TargetMode="External"/><Relationship Id="rId1833" Type="http://schemas.openxmlformats.org/officeDocument/2006/relationships/hyperlink" Target="https://webapp.pca.state.mn.us/cleanup/search/superfund?siteId=1163-AREA0000000005" TargetMode="External"/><Relationship Id="rId4989" Type="http://schemas.openxmlformats.org/officeDocument/2006/relationships/hyperlink" Target="https://drive.google.com/drive/u/1/folders/1x949WVYtq2hFwK81jZmbP7e-RikvrfQW" TargetMode="External"/><Relationship Id="rId1900" Type="http://schemas.openxmlformats.org/officeDocument/2006/relationships/hyperlink" Target="https://webapp.pca.state.mn.us/cleanup/search/superfund?siteId=224898-AREA0000000001" TargetMode="External"/><Relationship Id="rId3658" Type="http://schemas.openxmlformats.org/officeDocument/2006/relationships/hyperlink" Target="https://drive.google.com/drive/u/0/folders/1DWXhXwl1j4L5eKUdO88JdnrMTynHHza5" TargetMode="External"/><Relationship Id="rId4709" Type="http://schemas.openxmlformats.org/officeDocument/2006/relationships/hyperlink" Target="https://partner-mco-archive.s3.amazonaws.com/client_files/1524589484.pdf" TargetMode="External"/><Relationship Id="rId6064" Type="http://schemas.openxmlformats.org/officeDocument/2006/relationships/hyperlink" Target="https://semspub.epa.gov/src/collections/01/SC/CTD009717604" TargetMode="External"/><Relationship Id="rId579" Type="http://schemas.openxmlformats.org/officeDocument/2006/relationships/hyperlink" Target="https://drive.google.com/file/d/1tCcynjyVbxACqzjjHhuhY7KSeAKZ1V7r/view?usp=sharing" TargetMode="External"/><Relationship Id="rId993" Type="http://schemas.openxmlformats.org/officeDocument/2006/relationships/hyperlink" Target="https://geotracker.waterboards.ca.gov/map/pfas_map" TargetMode="External"/><Relationship Id="rId2674" Type="http://schemas.openxmlformats.org/officeDocument/2006/relationships/hyperlink" Target="https://drive.google.com/drive/u/1/folders/1DWXhXwl1j4L5eKUdO88JdnrMTynHHza5" TargetMode="External"/><Relationship Id="rId5080" Type="http://schemas.openxmlformats.org/officeDocument/2006/relationships/hyperlink" Target="https://nhdes.maps.arcgis.com/apps/View/index.html?appid=66770bef141c43a98a445c54a17720e2&amp;extent=-73.5743,42.5413,-69.6852,45.4509" TargetMode="External"/><Relationship Id="rId6131" Type="http://schemas.openxmlformats.org/officeDocument/2006/relationships/hyperlink" Target="https://geotracker.waterboards.ca.gov/map/pfas_map" TargetMode="External"/><Relationship Id="rId646" Type="http://schemas.openxmlformats.org/officeDocument/2006/relationships/hyperlink" Target="https://drive.google.com/drive/u/0/folders/17vc5JX3Gvo92Bih-kg-GABnBbExIJhXg" TargetMode="External"/><Relationship Id="rId1276" Type="http://schemas.openxmlformats.org/officeDocument/2006/relationships/hyperlink" Target="https://www.145aw.ang.af.mil/Contact-Us/PFAS-PFOA-Information/" TargetMode="External"/><Relationship Id="rId2327" Type="http://schemas.openxmlformats.org/officeDocument/2006/relationships/hyperlink" Target="https://drive.google.com/drive/u/0/folders/1RsSKYaEE8jqAw7pH05tDHRflkjUL3t5H" TargetMode="External"/><Relationship Id="rId3725" Type="http://schemas.openxmlformats.org/officeDocument/2006/relationships/hyperlink" Target="https://nhdes.maps.arcgis.com/apps/View/index.html?appid=66770bef141c43a98a445c54a17720e2&amp;extent=-73.5743,42.5413,-69.6852,45.4509" TargetMode="External"/><Relationship Id="rId1690" Type="http://schemas.openxmlformats.org/officeDocument/2006/relationships/hyperlink" Target="https://www4.des.state.nh.us/DESOneStop/PRSDetail.aspx?ID=0000283&amp;Type=PRS" TargetMode="External"/><Relationship Id="rId2741" Type="http://schemas.openxmlformats.org/officeDocument/2006/relationships/hyperlink" Target="https://www1.maine.gov/dep/spills/topics/pfas/index.html" TargetMode="External"/><Relationship Id="rId5897"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6948" Type="http://schemas.openxmlformats.org/officeDocument/2006/relationships/hyperlink" Target="https://www4.des.state.nh.us/DESOneStop/PRSDetail.aspx?ID=0002674&amp;Type=PRS" TargetMode="External"/><Relationship Id="rId713" Type="http://schemas.openxmlformats.org/officeDocument/2006/relationships/hyperlink" Target="https://www4.des.state.nh.us/IISProxy/IISProxy.dll?ContentId=4753726" TargetMode="External"/><Relationship Id="rId1343" Type="http://schemas.openxmlformats.org/officeDocument/2006/relationships/hyperlink" Target="https://geotracker.waterboards.ca.gov/map/pfas_map" TargetMode="External"/><Relationship Id="rId4499" Type="http://schemas.openxmlformats.org/officeDocument/2006/relationships/hyperlink" Target="https://drive.google.com/drive/u/0/folders/1lGp9mNF1VW52zcJOUD9x-wZO9oAb_opR" TargetMode="External"/><Relationship Id="rId5964" Type="http://schemas.openxmlformats.org/officeDocument/2006/relationships/hyperlink" Target="https://www.documentcloud.org/documents/21098892-pg-30-of-offsite-chracterization-report" TargetMode="External"/><Relationship Id="rId1410" Type="http://schemas.openxmlformats.org/officeDocument/2006/relationships/hyperlink" Target="https://www.glwater.org/wp-content/uploads/2020/02/PFAS-Minimization-Program-Summary.pdf" TargetMode="External"/><Relationship Id="rId4566" Type="http://schemas.openxmlformats.org/officeDocument/2006/relationships/hyperlink" Target="https://nantucket-ma.gov/1574/PFAS" TargetMode="External"/><Relationship Id="rId4980" Type="http://schemas.openxmlformats.org/officeDocument/2006/relationships/hyperlink" Target="https://drive.google.com/drive/u/0/folders/1RsSKYaEE8jqAw7pH05tDHRflkjUL3t5H" TargetMode="External"/><Relationship Id="rId5617" Type="http://schemas.openxmlformats.org/officeDocument/2006/relationships/hyperlink" Target="https://drive.google.com/file/d/1EYXDoUWPH3Kx385CspKjdCDixWRWsF_a/view?usp=sharing" TargetMode="External"/><Relationship Id="rId3168" Type="http://schemas.openxmlformats.org/officeDocument/2006/relationships/hyperlink" Target="https://drive.google.com/drive/u/0/folders/1DZVTtHrtffhNzVd3s8hAy8pcQfLzMzIV" TargetMode="External"/><Relationship Id="rId3582" Type="http://schemas.openxmlformats.org/officeDocument/2006/relationships/hyperlink" Target="https://www.ezview.wa.gov/Portals/_1962/Documents/PFAS/Health-2019-PFAS-CAP.pdf" TargetMode="External"/><Relationship Id="rId4219" Type="http://schemas.openxmlformats.org/officeDocument/2006/relationships/hyperlink" Target="https://cumulis.epa.gov/supercpad/cursites/csitinfo.cfm?id=0200278" TargetMode="External"/><Relationship Id="rId4633" Type="http://schemas.openxmlformats.org/officeDocument/2006/relationships/hyperlink" Target="https://www.navfac.navy.mil/products_and_services/ev/products_and_services/env_restoration/pfas_reading_room.html" TargetMode="External"/><Relationship Id="rId2184" Type="http://schemas.openxmlformats.org/officeDocument/2006/relationships/hyperlink" Target="https://dec.alaska.gov/spar/csp/sites/north-pole-refinery/" TargetMode="External"/><Relationship Id="rId3235" Type="http://schemas.openxmlformats.org/officeDocument/2006/relationships/hyperlink" Target="https://drive.google.com/drive/u/0/folders/1JHapkdyZrRziZCfTAWAX-nxDpQ_WEWlp" TargetMode="External"/><Relationship Id="rId156" Type="http://schemas.openxmlformats.org/officeDocument/2006/relationships/hyperlink" Target="https://www.glwater.org/wp-content/uploads/2020/02/PFAS-Minimization-Program-Summary.pdf" TargetMode="External"/><Relationship Id="rId570" Type="http://schemas.openxmlformats.org/officeDocument/2006/relationships/hyperlink" Target="https://www.michigan.gov/pfasresponse/" TargetMode="External"/><Relationship Id="rId2251" Type="http://schemas.openxmlformats.org/officeDocument/2006/relationships/hyperlink" Target="https://drive.google.com/drive/u/0/folders/1RsSKYaEE8jqAw7pH05tDHRflkjUL3t5H" TargetMode="External"/><Relationship Id="rId3302" Type="http://schemas.openxmlformats.org/officeDocument/2006/relationships/hyperlink" Target="https://drive.google.com/file/d/1ias6lRHpcUzqfusRwuEKWV2imaPBOoJo/view?usp=sharing" TargetMode="External"/><Relationship Id="rId4700" Type="http://schemas.openxmlformats.org/officeDocument/2006/relationships/hyperlink" Target="https://geotracker.waterboards.ca.gov/map/pfas_map" TargetMode="External"/><Relationship Id="rId6458" Type="http://schemas.openxmlformats.org/officeDocument/2006/relationships/hyperlink" Target="https://drive.google.com/drive/u/0/folders/1FptYO-nwhR3NnvgZBzuq2DPH8lxQ4HYN" TargetMode="External"/><Relationship Id="rId223" Type="http://schemas.openxmlformats.org/officeDocument/2006/relationships/hyperlink" Target="https://www.glwater.org/wp-content/uploads/2020/02/PFAS-Minimization-Program-Summary.pdf" TargetMode="External"/><Relationship Id="rId6872" Type="http://schemas.openxmlformats.org/officeDocument/2006/relationships/hyperlink" Target="https://drive.google.com/drive/u/0/folders/1RsSKYaEE8jqAw7pH05tDHRflkjUL3t5H" TargetMode="External"/><Relationship Id="rId4076" Type="http://schemas.openxmlformats.org/officeDocument/2006/relationships/hyperlink" Target="https://drive.google.com/drive/u/0/folders/1YZXeTkk1NXJZ9xRY3wMal_3pcSIyZC6i" TargetMode="External"/><Relationship Id="rId5474" Type="http://schemas.openxmlformats.org/officeDocument/2006/relationships/hyperlink" Target="https://drive.google.com/drive/u/1/folders/1Pms7FL2HqHNWHQ0nmFgIEcktFHXjhbny" TargetMode="External"/><Relationship Id="rId6525" Type="http://schemas.openxmlformats.org/officeDocument/2006/relationships/hyperlink" Target="https://drive.google.com/drive/u/0/folders/1lGp9mNF1VW52zcJOUD9x-wZO9oAb_opR" TargetMode="External"/><Relationship Id="rId4490" Type="http://schemas.openxmlformats.org/officeDocument/2006/relationships/hyperlink" Target="https://www4.des.state.nh.us/IISProxy/IISProxy.dll?ContentId=4768852" TargetMode="External"/><Relationship Id="rId5127" Type="http://schemas.openxmlformats.org/officeDocument/2006/relationships/hyperlink" Target="https://www.columbian.com/news/2019/mar/03/firefighting-foam-contaminated-northeast-portland-groundwater/" TargetMode="External"/><Relationship Id="rId5541" Type="http://schemas.openxmlformats.org/officeDocument/2006/relationships/hyperlink" Target="https://geotracker.waterboards.ca.gov/map/pfas_map" TargetMode="External"/><Relationship Id="rId1737" Type="http://schemas.openxmlformats.org/officeDocument/2006/relationships/hyperlink" Target="https://www.michigan.gov/pfasresponse/0,9038,7-365-86511_82704-487739--,00.html" TargetMode="External"/><Relationship Id="rId3092" Type="http://schemas.openxmlformats.org/officeDocument/2006/relationships/hyperlink" Target="https://nhdes.maps.arcgis.com/apps/View/index.html?appid=66770bef141c43a98a445c54a17720e2&amp;extent=-73.5743,42.5413,-69.6852,45.4509" TargetMode="External"/><Relationship Id="rId4143" Type="http://schemas.openxmlformats.org/officeDocument/2006/relationships/hyperlink" Target="https://drive.google.com/drive/u/0/folders/1JHapkdyZrRziZCfTAWAX-nxDpQ_WEWlp" TargetMode="External"/><Relationship Id="rId29" Type="http://schemas.openxmlformats.org/officeDocument/2006/relationships/hyperlink" Target="https://drive.google.com/drive/u/0/folders/1IiOX_hRY24fjsq-tQ2XY7Douk775rrY5" TargetMode="External"/><Relationship Id="rId4210" Type="http://schemas.openxmlformats.org/officeDocument/2006/relationships/hyperlink" Target="https://drive.google.com/file/d/1tCcynjyVbxACqzjjHhuhY7KSeAKZ1V7r/view?usp=sharing" TargetMode="External"/><Relationship Id="rId1804" Type="http://schemas.openxmlformats.org/officeDocument/2006/relationships/hyperlink" Target="https://www.maine.gov/dep/spills/topics/pfas/PFAS-current-results-06022020.pdf" TargetMode="External"/><Relationship Id="rId6382" Type="http://schemas.openxmlformats.org/officeDocument/2006/relationships/hyperlink" Target="https://drive.google.com/drive/u/0/folders/1RsSKYaEE8jqAw7pH05tDHRflkjUL3t5H" TargetMode="External"/><Relationship Id="rId7019" Type="http://schemas.openxmlformats.org/officeDocument/2006/relationships/hyperlink" Target="https://drive.google.com/drive/u/1/folders/1NDSF5O2zivixjKUEYTRtJ_keJVbx9VmC" TargetMode="External"/><Relationship Id="rId3976" Type="http://schemas.openxmlformats.org/officeDocument/2006/relationships/hyperlink" Target="https://www4.des.state.nh.us/IISProxy/IISProxy.dll?ContentId=4606455" TargetMode="External"/><Relationship Id="rId6035" Type="http://schemas.openxmlformats.org/officeDocument/2006/relationships/hyperlink" Target="https://rapidcityjournal.com/news/local/firefighting-foam-contaminates-millions-of-gallons-of-sioux-falls-water/article_fa8ca607-662d-5b2b-9a7f-75816870396e.html" TargetMode="External"/><Relationship Id="rId897" Type="http://schemas.openxmlformats.org/officeDocument/2006/relationships/hyperlink" Target="https://drive.google.com/drive/u/0/folders/1lGp9mNF1VW52zcJOUD9x-wZO9oAb_opR" TargetMode="External"/><Relationship Id="rId2578" Type="http://schemas.openxmlformats.org/officeDocument/2006/relationships/hyperlink" Target="https://www4.des.state.nh.us/DESOneStop/PRSDetail.aspx?ID=0013543&amp;Type=PRS" TargetMode="External"/><Relationship Id="rId2992" Type="http://schemas.openxmlformats.org/officeDocument/2006/relationships/hyperlink" Target="https://www4.des.state.nh.us/IISProxy/IISProxy.dll?ContentId=4851400" TargetMode="External"/><Relationship Id="rId3629" Type="http://schemas.openxmlformats.org/officeDocument/2006/relationships/hyperlink" Target="https://www4.des.state.nh.us/IISProxy/IISProxy.dll?ContentId=4700795" TargetMode="External"/><Relationship Id="rId5051" Type="http://schemas.openxmlformats.org/officeDocument/2006/relationships/hyperlink" Target="https://drive.google.com/drive/u/0/folders/1RsSKYaEE8jqAw7pH05tDHRflkjUL3t5H" TargetMode="External"/><Relationship Id="rId964" Type="http://schemas.openxmlformats.org/officeDocument/2006/relationships/hyperlink" Target="https://www.pca.state.mn.us/waste/pfas-landfills" TargetMode="External"/><Relationship Id="rId1594" Type="http://schemas.openxmlformats.org/officeDocument/2006/relationships/hyperlink" Target="https://www4.des.state.nh.us/IISProxy/IISProxy.dll?ContentId=4827141" TargetMode="External"/><Relationship Id="rId2645" Type="http://schemas.openxmlformats.org/officeDocument/2006/relationships/hyperlink" Target="https://dec.alaska.gov/spar/csp/sites/fort-greely/" TargetMode="External"/><Relationship Id="rId6102" Type="http://schemas.openxmlformats.org/officeDocument/2006/relationships/hyperlink" Target="https://www.glwater.org/wp-content/uploads/2020/02/PFAS-Minimization-Program-Summary.pdf" TargetMode="External"/><Relationship Id="rId617" Type="http://schemas.openxmlformats.org/officeDocument/2006/relationships/hyperlink" Target="https://partner-mco-archive.s3.amazonaws.com/client_files/1524589484.pdf" TargetMode="External"/><Relationship Id="rId1247" Type="http://schemas.openxmlformats.org/officeDocument/2006/relationships/hyperlink" Target="https://www.michigan.gov/pfasresponse/0,9038,7-365-86511_82704-468563--,00.html" TargetMode="External"/><Relationship Id="rId1661" Type="http://schemas.openxmlformats.org/officeDocument/2006/relationships/hyperlink" Target="https://whnt.com/news/decatur/3m-study-finds-high-concentrations-of-pfas-chemicals-at-3-closed-morgan-county-landfills/" TargetMode="External"/><Relationship Id="rId2712" Type="http://schemas.openxmlformats.org/officeDocument/2006/relationships/hyperlink" Target="https://drive.google.com/drive/u/1/folders/1qA-x3qSPtUj2HLNua_HFYWqKo72aFbny" TargetMode="External"/><Relationship Id="rId5868" Type="http://schemas.openxmlformats.org/officeDocument/2006/relationships/hyperlink" Target="https://geotracker.waterboards.ca.gov/profile_report?cmd=mwreport&amp;global_id=T10000012769&amp;con_num=3537985026" TargetMode="External"/><Relationship Id="rId6919" Type="http://schemas.openxmlformats.org/officeDocument/2006/relationships/hyperlink" Target="https://drive.google.com/drive/u/0/folders/1RsSKYaEE8jqAw7pH05tDHRflkjUL3t5H" TargetMode="External"/><Relationship Id="rId1314" Type="http://schemas.openxmlformats.org/officeDocument/2006/relationships/hyperlink" Target="https://drive.google.com/drive/u/0/folders/1RsSKYaEE8jqAw7pH05tDHRflkjUL3t5H" TargetMode="External"/><Relationship Id="rId4884" Type="http://schemas.openxmlformats.org/officeDocument/2006/relationships/hyperlink" Target="https://geotracker.waterboards.ca.gov/map/pfas_map" TargetMode="External"/><Relationship Id="rId5935" Type="http://schemas.openxmlformats.org/officeDocument/2006/relationships/hyperlink" Target="https://www.glwater.org/wp-content/uploads/2020/02/PFAS-Minimization-Program-Summary.pdf" TargetMode="External"/><Relationship Id="rId3486" Type="http://schemas.openxmlformats.org/officeDocument/2006/relationships/hyperlink" Target="https://www4.des.state.nh.us/IISProxy/IISProxy.dll?ContentId=4691804" TargetMode="External"/><Relationship Id="rId4537" Type="http://schemas.openxmlformats.org/officeDocument/2006/relationships/hyperlink" Target="https://www.waaytv.com/content/news/Environmental-group-says-alarming-levels-of-PFAS-chemicals-found-in-Morgan-County--571443371.html" TargetMode="External"/><Relationship Id="rId20" Type="http://schemas.openxmlformats.org/officeDocument/2006/relationships/hyperlink" Target="https://drive.google.com/drive/u/0/folders/1RsSKYaEE8jqAw7pH05tDHRflkjUL3t5H" TargetMode="External"/><Relationship Id="rId2088" Type="http://schemas.openxmlformats.org/officeDocument/2006/relationships/hyperlink" Target="https://drive.google.com/drive/folders/1ecZ05lYWUMVHg1G0m5ezKYFLjMkk3GWR" TargetMode="External"/><Relationship Id="rId3139" Type="http://schemas.openxmlformats.org/officeDocument/2006/relationships/hyperlink" Target="https://drive.google.com/file/d/1UK6_28VZ7uMH9bIHO49-2VKSBl4KKj0h/view?usp=sharing" TargetMode="External"/><Relationship Id="rId4951" Type="http://schemas.openxmlformats.org/officeDocument/2006/relationships/hyperlink" Target="https://www4.des.state.nh.us/IISProxy/IISProxy.dll?ContentId=4766285" TargetMode="External"/><Relationship Id="rId7010" Type="http://schemas.openxmlformats.org/officeDocument/2006/relationships/hyperlink" Target="https://www.pca.state.mn.us/waste/pfas-landfills" TargetMode="External"/><Relationship Id="rId474" Type="http://schemas.openxmlformats.org/officeDocument/2006/relationships/hyperlink" Target="https://drive.google.com/drive/u/0/folders/1RsSKYaEE8jqAw7pH05tDHRflkjUL3t5H" TargetMode="External"/><Relationship Id="rId2155" Type="http://schemas.openxmlformats.org/officeDocument/2006/relationships/hyperlink" Target="https://drive.google.com/drive/u/0/folders/1JHapkdyZrRziZCfTAWAX-nxDpQ_WEWlp" TargetMode="External"/><Relationship Id="rId3553" Type="http://schemas.openxmlformats.org/officeDocument/2006/relationships/hyperlink" Target="https://geotracker.waterboards.ca.gov/map/pfas_map" TargetMode="External"/><Relationship Id="rId4604" Type="http://schemas.openxmlformats.org/officeDocument/2006/relationships/hyperlink" Target="https://geotracker.waterboards.ca.gov/map/pfas_map" TargetMode="External"/><Relationship Id="rId127" Type="http://schemas.openxmlformats.org/officeDocument/2006/relationships/hyperlink" Target="https://www.michigan.gov/pfasresponse/0,9038,7-365-86511_82704-493753--,00.html" TargetMode="External"/><Relationship Id="rId3206" Type="http://schemas.openxmlformats.org/officeDocument/2006/relationships/hyperlink" Target="https://nhdes.maps.arcgis.com/apps/View/index.html?appid=66770bef141c43a98a445c54a17720e2&amp;extent=-73.5743,42.5413,-69.6852,45.4509" TargetMode="External"/><Relationship Id="rId3620" Type="http://schemas.openxmlformats.org/officeDocument/2006/relationships/hyperlink" Target="https://www4.des.state.nh.us/nh-pfas-investigation/wp-content/uploads/tables-pdf.pdf" TargetMode="External"/><Relationship Id="rId6776" Type="http://schemas.openxmlformats.org/officeDocument/2006/relationships/hyperlink" Target="https://drive.google.com/drive/u/1/folders/1ZgLd9ihVSI3av7mQvluoownq7x_9UXYI" TargetMode="External"/><Relationship Id="rId541" Type="http://schemas.openxmlformats.org/officeDocument/2006/relationships/hyperlink" Target="https://www.mass.gov/info-details/per-and-polyfluoroalkyl-substances-pfas" TargetMode="External"/><Relationship Id="rId1171" Type="http://schemas.openxmlformats.org/officeDocument/2006/relationships/hyperlink" Target="https://www4.des.state.nh.us/nh-pfas-investigation/wp-content/uploads/tables-pdf.pdf" TargetMode="External"/><Relationship Id="rId2222" Type="http://schemas.openxmlformats.org/officeDocument/2006/relationships/hyperlink" Target="https://drive.google.com/file/d/1sx2Wg2-QhadNHSDPxEXFs_oOnbvaz46H/view?usp=sharing" TargetMode="External"/><Relationship Id="rId5378" Type="http://schemas.openxmlformats.org/officeDocument/2006/relationships/hyperlink" Target="https://www.glwater.org/wp-content/uploads/2020/02/PFAS-Minimization-Program-Summary.pdf" TargetMode="External"/><Relationship Id="rId5792" Type="http://schemas.openxmlformats.org/officeDocument/2006/relationships/hyperlink" Target="https://drive.google.com/drive/u/1/folders/1DWXhXwl1j4L5eKUdO88JdnrMTynHHza20" TargetMode="External"/><Relationship Id="rId6429" Type="http://schemas.openxmlformats.org/officeDocument/2006/relationships/hyperlink" Target="https://drive.google.com/drive/u/0/folders/1RsSKYaEE8jqAw7pH05tDHRflkjUL3t5H" TargetMode="External"/><Relationship Id="rId6843" Type="http://schemas.openxmlformats.org/officeDocument/2006/relationships/hyperlink" Target="https://drive.google.com/drive/u/1/folders/1Yla_380Qxjf4iLAK34ajtSEXmM8gBJ9P" TargetMode="External"/><Relationship Id="rId1988" Type="http://schemas.openxmlformats.org/officeDocument/2006/relationships/hyperlink" Target="https://drive.google.com/drive/u/1/folders/1uDZpHGgFJdU8Q0ICCEhdPwvIFl5Ymk01?ths=true" TargetMode="External"/><Relationship Id="rId439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445" Type="http://schemas.openxmlformats.org/officeDocument/2006/relationships/hyperlink" Target="https://anrweb.vt.gov/PubDocs/DEC/Hazsites/870129.PFAS.Summary.pdf" TargetMode="External"/><Relationship Id="rId4047" Type="http://schemas.openxmlformats.org/officeDocument/2006/relationships/hyperlink" Target="https://www.michigan.gov/pfasresponse/0,9038,7-365-86511_82704-490716--,00.html" TargetMode="External"/><Relationship Id="rId4461" Type="http://schemas.openxmlformats.org/officeDocument/2006/relationships/hyperlink" Target="http://afcec.publicadmin-record.us.af.mil/Search.aspx" TargetMode="External"/><Relationship Id="rId5512" Type="http://schemas.openxmlformats.org/officeDocument/2006/relationships/hyperlink" Target="https://www.michigan.gov/pfasresponse/0,9038,7-365-86511_82704-477319--,00.html" TargetMode="External"/><Relationship Id="rId6910" Type="http://schemas.openxmlformats.org/officeDocument/2006/relationships/hyperlink" Target="https://drive.google.com/drive/u/0/folders/1Fw-L-PNbMLaAjr3TKt302ambr4tS1pkN" TargetMode="External"/><Relationship Id="rId3063" Type="http://schemas.openxmlformats.org/officeDocument/2006/relationships/hyperlink" Target="https://drive.google.com/drive/u/0/folders/1RsSKYaEE8jqAw7pH05tDHRflkjUL3t5H" TargetMode="External"/><Relationship Id="rId4114" Type="http://schemas.openxmlformats.org/officeDocument/2006/relationships/hyperlink" Target="https://drive.google.com/drive/u/0/folders/1RsSKYaEE8jqAw7pH05tDHRflkjUL3t5H" TargetMode="External"/><Relationship Id="rId1708" Type="http://schemas.openxmlformats.org/officeDocument/2006/relationships/hyperlink" Target="https://www.michigan.gov/pfasresponse/" TargetMode="External"/><Relationship Id="rId3130" Type="http://schemas.openxmlformats.org/officeDocument/2006/relationships/hyperlink" Target="https://geotracker.waterboards.ca.gov/map/pfas_map" TargetMode="External"/><Relationship Id="rId6286" Type="http://schemas.openxmlformats.org/officeDocument/2006/relationships/hyperlink" Target="https://www.colorado.gov/pacific/cdphe/PFCs/2020-Sampling-Project" TargetMode="External"/><Relationship Id="rId2896" Type="http://schemas.openxmlformats.org/officeDocument/2006/relationships/hyperlink" Target="https://drive.google.com/drive/u/0/folders/1JHapkdyZrRziZCfTAWAX-nxDpQ_WEWlp" TargetMode="External"/><Relationship Id="rId3947" Type="http://schemas.openxmlformats.org/officeDocument/2006/relationships/hyperlink" Target="https://ar.afcec-cloud.af.mil/Search.aspx" TargetMode="External"/><Relationship Id="rId6353" Type="http://schemas.openxmlformats.org/officeDocument/2006/relationships/hyperlink" Target="https://docs.google.com/spreadsheets/d/1hRu_fnwKe4j_dNU5cczPJSTcPUe8qTtJ/edit?usp=sharing&amp;ouid=107676736406888330935&amp;rtpof=true&amp;sd=true" TargetMode="External"/><Relationship Id="rId868" Type="http://schemas.openxmlformats.org/officeDocument/2006/relationships/hyperlink" Target="https://drive.google.com/drive/u/0/folders/1DWXhXwl1j4L5eKUdO88JdnrMTynHHza5" TargetMode="External"/><Relationship Id="rId1498" Type="http://schemas.openxmlformats.org/officeDocument/2006/relationships/hyperlink" Target="https://www4.des.state.nh.us/IISProxy/IISProxy.dll?ContentId=4794898" TargetMode="External"/><Relationship Id="rId2549" Type="http://schemas.openxmlformats.org/officeDocument/2006/relationships/hyperlink" Target="https://drive.google.com/drive/u/0/folders/1RsSKYaEE8jqAw7pH05tDHRflkjUL3t5H" TargetMode="External"/><Relationship Id="rId2963" Type="http://schemas.openxmlformats.org/officeDocument/2006/relationships/hyperlink" Target="https://drive.google.com/drive/u/0/folders/1DWXhXwl1j4L5eKUdO88JdnrMTynHHza5" TargetMode="External"/><Relationship Id="rId6006" Type="http://schemas.openxmlformats.org/officeDocument/2006/relationships/hyperlink" Target="https://docs.google.com/spreadsheets/d/1hRu_fnwKe4j_dNU5cczPJSTcPUe8qTtJ/edit?usp=sharing&amp;ouid=107676736406888330935&amp;rtpof=true&amp;sd=true" TargetMode="External"/><Relationship Id="rId6420" Type="http://schemas.openxmlformats.org/officeDocument/2006/relationships/hyperlink" Target="https://www4.des.state.nh.us/IISProxy/IISProxy.dll?ContentId=4714203" TargetMode="External"/><Relationship Id="rId935" Type="http://schemas.openxmlformats.org/officeDocument/2006/relationships/hyperlink" Target="https://nhdes.maps.arcgis.com/apps/View/index.html?appid=66770bef141c43a98a445c54a17720e2&amp;extent=-73.5743,42.5413,-69.6852,45.4509" TargetMode="External"/><Relationship Id="rId1565" Type="http://schemas.openxmlformats.org/officeDocument/2006/relationships/hyperlink" Target="https://drive.google.com/file/d/1LiBONSLZ7lFI2zQlxBwOiHNH7-4In-Nj/view?usp=sharing" TargetMode="External"/><Relationship Id="rId2616" Type="http://schemas.openxmlformats.org/officeDocument/2006/relationships/hyperlink" Target="https://denix.osd.mil/army-pfas/army-pfas-data/drinking-water-data/army-national-guard-bureau-data-26-april-2019/" TargetMode="External"/><Relationship Id="rId5022" Type="http://schemas.openxmlformats.org/officeDocument/2006/relationships/hyperlink" Target="https://www.michigan.gov/pfasresponse/0,9038,7-365-86511_95645-533203--,00.html" TargetMode="External"/><Relationship Id="rId1218" Type="http://schemas.openxmlformats.org/officeDocument/2006/relationships/hyperlink" Target="https://geotracker.waterboards.ca.gov/map/pfas_map" TargetMode="External"/><Relationship Id="rId1632" Type="http://schemas.openxmlformats.org/officeDocument/2006/relationships/hyperlink" Target="https://www4.des.state.nh.us/IISProxy/IISProxy.dll?ContentId=4847762" TargetMode="External"/><Relationship Id="rId4788" Type="http://schemas.openxmlformats.org/officeDocument/2006/relationships/hyperlink" Target="https://nhdes.maps.arcgis.com/apps/View/index.html?appid=66770bef141c43a98a445c54a17720e2&amp;extent=-73.5743,42.5413,-69.6852,45.4509" TargetMode="External"/><Relationship Id="rId5839" Type="http://schemas.openxmlformats.org/officeDocument/2006/relationships/hyperlink" Target="https://drive.google.com/drive/u/1/folders/1DWXhXwl1j4L5eKUdO88JdnrMTynHHza15" TargetMode="External"/><Relationship Id="rId4855" Type="http://schemas.openxmlformats.org/officeDocument/2006/relationships/hyperlink" Target="https://geotracker.waterboards.ca.gov/map/pfas_map" TargetMode="External"/><Relationship Id="rId5906" Type="http://schemas.openxmlformats.org/officeDocument/2006/relationships/hyperlink" Target="https://drive.google.com/file/d/14DPusO5JNmoPAlqA6C8wg3Ow86s7FDJX/view?usp=sharing" TargetMode="External"/><Relationship Id="rId3457" Type="http://schemas.openxmlformats.org/officeDocument/2006/relationships/hyperlink" Target="https://drive.google.com/drive/u/0/folders/1RsSKYaEE8jqAw7pH05tDHRflkjUL3t5H" TargetMode="External"/><Relationship Id="rId3871" Type="http://schemas.openxmlformats.org/officeDocument/2006/relationships/hyperlink" Target="https://drive.google.com/drive/u/1/folders/1Pms7FL2HqHNWHQ0nmFgIEcktFHXjhbny" TargetMode="External"/><Relationship Id="rId4508" Type="http://schemas.openxmlformats.org/officeDocument/2006/relationships/hyperlink" Target="https://drive.google.com/drive/u/0/folders/1C7By_pgmLRLd9z_f-_UmJO-wnGRCy49V" TargetMode="External"/><Relationship Id="rId4922" Type="http://schemas.openxmlformats.org/officeDocument/2006/relationships/hyperlink" Target="https://www.militarypoisons.org/vermont.html" TargetMode="External"/><Relationship Id="rId378" Type="http://schemas.openxmlformats.org/officeDocument/2006/relationships/hyperlink" Target="https://geotracker.waterboards.ca.gov/profile_report?global_id=T10000007159" TargetMode="External"/><Relationship Id="rId792" Type="http://schemas.openxmlformats.org/officeDocument/2006/relationships/hyperlink" Target="https://www4.des.state.nh.us/nh-pfas-investigation/wp-content/uploads/tables-pdf.pdf" TargetMode="External"/><Relationship Id="rId2059" Type="http://schemas.openxmlformats.org/officeDocument/2006/relationships/hyperlink" Target="https://www.michigan.gov/pfasresponse/0,9038,7-365-86511_82704-452817--,00.html" TargetMode="External"/><Relationship Id="rId2473" Type="http://schemas.openxmlformats.org/officeDocument/2006/relationships/hyperlink" Target="https://drive.google.com/drive/u/0/folders/1RsSKYaEE8jqAw7pH05tDHRflkjUL3t5H" TargetMode="External"/><Relationship Id="rId3524" Type="http://schemas.openxmlformats.org/officeDocument/2006/relationships/hyperlink" Target="https://drive.google.com/drive/u/0/folders/1RsSKYaEE8jqAw7pH05tDHRflkjUL3t5H" TargetMode="External"/><Relationship Id="rId445" Type="http://schemas.openxmlformats.org/officeDocument/2006/relationships/hyperlink" Target="https://drive.google.com/drive/u/1/folders/1gzW7FcQQelMoZUZ8VhdxW1RrTOgXt8vS" TargetMode="External"/><Relationship Id="rId1075" Type="http://schemas.openxmlformats.org/officeDocument/2006/relationships/hyperlink" Target="https://drive.google.com/drive/u/0/folders/1SrzIY6gLhHkSVGEOu51iLETRLE2RRCUn" TargetMode="External"/><Relationship Id="rId2126" Type="http://schemas.openxmlformats.org/officeDocument/2006/relationships/hyperlink" Target="https://drive.google.com/drive/u/0/folders/1RsSKYaEE8jqAw7pH05tDHRflkjUL3t5H" TargetMode="External"/><Relationship Id="rId2540" Type="http://schemas.openxmlformats.org/officeDocument/2006/relationships/hyperlink" Target="https://drive.google.com/drive/u/0/folders/1e7K35eLQcEUNxcXAqVgTBMBh_tuYzmBO" TargetMode="External"/><Relationship Id="rId5696" Type="http://schemas.openxmlformats.org/officeDocument/2006/relationships/hyperlink" Target="https://drive.google.com/drive/u/0/folders/17vc5JX3Gvo92Bih-kg-GABnBbExIJhXg" TargetMode="External"/><Relationship Id="rId6747" Type="http://schemas.openxmlformats.org/officeDocument/2006/relationships/hyperlink" Target="https://www.glwater.org/wp-content/uploads/2020/02/PFAS-Minimization-Program-Summary.pdf" TargetMode="External"/><Relationship Id="rId512" Type="http://schemas.openxmlformats.org/officeDocument/2006/relationships/hyperlink" Target="https://geotracker.waterboards.ca.gov/map/pfas_map" TargetMode="External"/><Relationship Id="rId1142" Type="http://schemas.openxmlformats.org/officeDocument/2006/relationships/hyperlink" Target="https://drive.google.com/drive/u/0/folders/1RsSKYaEE8jqAw7pH05tDHRflkjUL3t5H" TargetMode="External"/><Relationship Id="rId4298" Type="http://schemas.openxmlformats.org/officeDocument/2006/relationships/hyperlink" Target="https://drive.google.com/drive/u/0/folders/17vc5JX3Gvo92Bih-kg-GABnBbExIJhXg" TargetMode="External"/><Relationship Id="rId5349" Type="http://schemas.openxmlformats.org/officeDocument/2006/relationships/hyperlink" Target="https://geotracker.waterboards.ca.gov/map/pfas_map" TargetMode="External"/><Relationship Id="rId4365" Type="http://schemas.openxmlformats.org/officeDocument/2006/relationships/hyperlink" Target="https://drive.google.com/drive/u/0/folders/197xuW_u2w42MLcQKRyb1ksBLkUemroHB" TargetMode="External"/><Relationship Id="rId5763" Type="http://schemas.openxmlformats.org/officeDocument/2006/relationships/hyperlink" Target="https://www.maine.gov/dep/spills/topics/pfas/PFAS-current-results-06022020.pdf" TargetMode="External"/><Relationship Id="rId6814" Type="http://schemas.openxmlformats.org/officeDocument/2006/relationships/hyperlink" Target="https://drive.google.com/drive/u/0/folders/1DWXhXwl1j4L5eKUdO88JdnrMTynHHza5" TargetMode="External"/><Relationship Id="rId1959" Type="http://schemas.openxmlformats.org/officeDocument/2006/relationships/hyperlink" Target="https://drive.google.com/drive/u/1/folders/1HJI6U11sAh3Oi9BLz8uJM5Uu9-sTQ0j8" TargetMode="External"/><Relationship Id="rId4018" Type="http://schemas.openxmlformats.org/officeDocument/2006/relationships/hyperlink" Target="https://drive.google.com/drive/u/0/folders/1JHapkdyZrRziZCfTAWAX-nxDpQ_WEWlp" TargetMode="External"/><Relationship Id="rId5416" Type="http://schemas.openxmlformats.org/officeDocument/2006/relationships/hyperlink" Target="https://drive.google.com/drive/u/0/folders/1inU8GiL3ea7OLsY9jO09ktEQo87u139r" TargetMode="External"/><Relationship Id="rId5830" Type="http://schemas.openxmlformats.org/officeDocument/2006/relationships/hyperlink" Target="https://geotracker.waterboards.ca.gov/profile_report?global_id=T10000012790" TargetMode="External"/><Relationship Id="rId3381" Type="http://schemas.openxmlformats.org/officeDocument/2006/relationships/hyperlink" Target="https://nhdes.maps.arcgis.com/apps/View/index.html?appid=66770bef141c43a98a445c54a17720e2&amp;extent=-73.5743,42.5413,-69.6852,45.4509" TargetMode="External"/><Relationship Id="rId4432" Type="http://schemas.openxmlformats.org/officeDocument/2006/relationships/hyperlink" Target="https://docs.google.com/spreadsheets/d/1hRu_fnwKe4j_dNU5cczPJSTcPUe8qTtJ/edit?usp=sharing&amp;ouid=107676736406888330935&amp;rtpof=true&amp;sd=true" TargetMode="External"/><Relationship Id="rId3034" Type="http://schemas.openxmlformats.org/officeDocument/2006/relationships/hyperlink" Target="https://geotracker.waterboards.ca.gov/map/pfas_map" TargetMode="External"/><Relationship Id="rId2050" Type="http://schemas.openxmlformats.org/officeDocument/2006/relationships/hyperlink" Target="https://www.michigan.gov/pfasresponse/" TargetMode="External"/><Relationship Id="rId3101" Type="http://schemas.openxmlformats.org/officeDocument/2006/relationships/hyperlink" Target="https://nhdes.maps.arcgis.com/apps/View/index.html?appid=66770bef141c43a98a445c54a17720e2&amp;extent=-73.5743,42.5413,-69.6852,45.4509" TargetMode="External"/><Relationship Id="rId6257" Type="http://schemas.openxmlformats.org/officeDocument/2006/relationships/hyperlink" Target="https://semspub.epa.gov/src/collections/01/AR/MAD980731343" TargetMode="External"/><Relationship Id="rId6671" Type="http://schemas.openxmlformats.org/officeDocument/2006/relationships/hyperlink" Target="https://www4.des.state.nh.us/nh-pfas-investigation/wp-content/uploads/tables-pdf.pdf" TargetMode="External"/><Relationship Id="rId5273" Type="http://schemas.openxmlformats.org/officeDocument/2006/relationships/hyperlink" Target="https://nhdes.maps.arcgis.com/apps/View/index.html?appid=66770bef141c43a98a445c54a17720e2&amp;extent=-73.5743,42.5413,-69.6852,45.4509" TargetMode="External"/><Relationship Id="rId6324" Type="http://schemas.openxmlformats.org/officeDocument/2006/relationships/hyperlink" Target="https://floridadep.gov/waste/waste-cleanup/content/fire-training-facility-preliminary-site-assessments" TargetMode="External"/><Relationship Id="rId839" Type="http://schemas.openxmlformats.org/officeDocument/2006/relationships/hyperlink" Target="https://documents.geotracker.waterboards.ca.gov/esi/uploads/geo_report/2080902338/L10003191714.PDF" TargetMode="External"/><Relationship Id="rId1469" Type="http://schemas.openxmlformats.org/officeDocument/2006/relationships/hyperlink" Target="https://www.michigan.gov/pfasresponse/0,9038,7-365-86511_82704-452819--,00.html" TargetMode="External"/><Relationship Id="rId2867" Type="http://schemas.openxmlformats.org/officeDocument/2006/relationships/hyperlink" Target="https://www4.des.state.nh.us/nh-pfas-investigation/wp-content/uploads/tables-pdf.pdf" TargetMode="External"/><Relationship Id="rId3918" Type="http://schemas.openxmlformats.org/officeDocument/2006/relationships/hyperlink" Target="https://drive.google.com/drive/u/0/folders/17vc5JX3Gvo92Bih-kg-GABnBbExIJhXg" TargetMode="External"/><Relationship Id="rId5340" Type="http://schemas.openxmlformats.org/officeDocument/2006/relationships/hyperlink" Target="https://webapp.pca.state.mn.us/wimn/site/448" TargetMode="External"/><Relationship Id="rId1883" Type="http://schemas.openxmlformats.org/officeDocument/2006/relationships/hyperlink" Target="https://webapp.pca.state.mn.us/wimn/site/1107" TargetMode="External"/><Relationship Id="rId2934" Type="http://schemas.openxmlformats.org/officeDocument/2006/relationships/hyperlink" Target="https://www4.des.state.nh.us/nh-pfas-investigation/wp-content/uploads/tables-pdf.pdf" TargetMode="External"/><Relationship Id="rId906" Type="http://schemas.openxmlformats.org/officeDocument/2006/relationships/hyperlink" Target="https://www.datawrapper.de/_/pmQX8/" TargetMode="External"/><Relationship Id="rId1536" Type="http://schemas.openxmlformats.org/officeDocument/2006/relationships/hyperlink" Target="https://docs.google.com/spreadsheets/d/1hRu_fnwKe4j_dNU5cczPJSTcPUe8qTtJ/edit?usp=sharing&amp;ouid=107676736406888330935&amp;rtpof=true&amp;sd=true" TargetMode="External"/><Relationship Id="rId1950" Type="http://schemas.openxmlformats.org/officeDocument/2006/relationships/hyperlink" Target="https://www4.des.state.nh.us/DESOneStop/PRSDetail.aspx?ID=0000555&amp;Type=PRS" TargetMode="External"/><Relationship Id="rId1603" Type="http://schemas.openxmlformats.org/officeDocument/2006/relationships/hyperlink" Target="https://docs.google.com/spreadsheets/d/1hRu_fnwKe4j_dNU5cczPJSTcPUe8qTtJ/edit?usp=sharing&amp;ouid=107676736406888330935&amp;rtpof=true&amp;sd=true" TargetMode="External"/><Relationship Id="rId4759" Type="http://schemas.openxmlformats.org/officeDocument/2006/relationships/hyperlink" Target="https://geotracker.waterboards.ca.gov/profile_report?global_id=L10004555712" TargetMode="External"/><Relationship Id="rId3775" Type="http://schemas.openxmlformats.org/officeDocument/2006/relationships/hyperlink" Target="https://www.michigan.gov/pfasresponse/" TargetMode="External"/><Relationship Id="rId4826"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6181" Type="http://schemas.openxmlformats.org/officeDocument/2006/relationships/hyperlink" Target="https://drive.google.com/file/d/1JhhV5mZ6zw_VMwGJ3SWPF1_cUHAeanAg/view?usp=sharing" TargetMode="External"/><Relationship Id="rId696" Type="http://schemas.openxmlformats.org/officeDocument/2006/relationships/hyperlink" Target="https://nhdes.maps.arcgis.com/apps/View/index.html?appid=66770bef141c43a98a445c54a17720e2&amp;extent=-73.5743,42.5413,-69.6852,45.4509" TargetMode="External"/><Relationship Id="rId2377" Type="http://schemas.openxmlformats.org/officeDocument/2006/relationships/hyperlink" Target="https://drive.google.com/drive/u/0/folders/1RsSKYaEE8jqAw7pH05tDHRflkjUL3t5H" TargetMode="External"/><Relationship Id="rId2791" Type="http://schemas.openxmlformats.org/officeDocument/2006/relationships/hyperlink" Target="https://dnr.wi.gov/botw/GetActivityDetail.do?dsn=587639&amp;siteId=34009900&amp;crumb=1" TargetMode="External"/><Relationship Id="rId3428" Type="http://schemas.openxmlformats.org/officeDocument/2006/relationships/hyperlink" Target="https://floridadep.gov/waste/waste-cleanup/content/drycleaning-solvent-cleanup-program-state-funded-pfas-sampling-efforts" TargetMode="External"/><Relationship Id="rId349" Type="http://schemas.openxmlformats.org/officeDocument/2006/relationships/hyperlink" Target="https://cumulis.epa.gov/supercpad/SiteProfiles/index.cfm?fuseaction=second.docdata&amp;id=0200144" TargetMode="External"/><Relationship Id="rId763" Type="http://schemas.openxmlformats.org/officeDocument/2006/relationships/hyperlink" Target="https://geotracker.waterboards.ca.gov/profile_report?global_id=L10008859354" TargetMode="External"/><Relationship Id="rId1393" Type="http://schemas.openxmlformats.org/officeDocument/2006/relationships/hyperlink" Target="https://floridadep.gov/waste/waste-cleanup/content/city-miami-fire-rescue-training-center" TargetMode="External"/><Relationship Id="rId2444" Type="http://schemas.openxmlformats.org/officeDocument/2006/relationships/hyperlink" Target="https://drive.google.com/drive/u/0/folders/1RsSKYaEE8jqAw7pH05tDHRflkjUL3t5H" TargetMode="External"/><Relationship Id="rId3842" Type="http://schemas.openxmlformats.org/officeDocument/2006/relationships/hyperlink" Target="https://drive.google.com/file/d/1tCcynjyVbxACqzjjHhuhY7KSeAKZ1V7r/view?usp=sharing" TargetMode="External"/><Relationship Id="rId6998" Type="http://schemas.openxmlformats.org/officeDocument/2006/relationships/hyperlink" Target="https://drive.google.com/drive/u/0/folders/1lGp9mNF1VW52zcJOUD9x-wZO9oAb_opR" TargetMode="External"/><Relationship Id="rId416" Type="http://schemas.openxmlformats.org/officeDocument/2006/relationships/hyperlink" Target="https://www.glwater.org/wp-content/uploads/2020/02/PFAS-Minimization-Program-Summary.pdf" TargetMode="External"/><Relationship Id="rId1046" Type="http://schemas.openxmlformats.org/officeDocument/2006/relationships/hyperlink" Target="https://denix.osd.mil/army-pfas/army-pfas-data/drinking-water-data/army-national-guard-bureau-data-26-april-2019/" TargetMode="External"/><Relationship Id="rId830" Type="http://schemas.openxmlformats.org/officeDocument/2006/relationships/hyperlink" Target="https://www4.des.state.nh.us/nh-pfas-investigation/wp-content/uploads/tables-pdf.pdf" TargetMode="External"/><Relationship Id="rId1460" Type="http://schemas.openxmlformats.org/officeDocument/2006/relationships/hyperlink" Target="https://drive.google.com/drive/u/1/folders/1Pms7FL2HqHNWHQ0nmFgIEcktFHXjhbny" TargetMode="External"/><Relationship Id="rId2511" Type="http://schemas.openxmlformats.org/officeDocument/2006/relationships/hyperlink" Target="https://geotracker.waterboards.ca.gov/map/pfas_map" TargetMode="External"/><Relationship Id="rId5667" Type="http://schemas.openxmlformats.org/officeDocument/2006/relationships/hyperlink" Target="https://www4.des.state.nh.us/DESOneStop/PRSDetail.aspx?ID=0002820&amp;Type=PRS" TargetMode="External"/><Relationship Id="rId6718" Type="http://schemas.openxmlformats.org/officeDocument/2006/relationships/hyperlink" Target="https://www.pca.state.mn.us/waste/pfas-landfills" TargetMode="External"/><Relationship Id="rId1113" Type="http://schemas.openxmlformats.org/officeDocument/2006/relationships/hyperlink" Target="https://denix.osd.mil/army-pfas/army-pfas-data/drinking-water-data/army-national-guard-bureau-data-26-april-2019/" TargetMode="External"/><Relationship Id="rId4269" Type="http://schemas.openxmlformats.org/officeDocument/2006/relationships/hyperlink" Target="https://drive.google.com/drive/u/0/folders/1-CReV-pHv38qcbGChE-lIODNqQPcMoTe" TargetMode="External"/><Relationship Id="rId4683" Type="http://schemas.openxmlformats.org/officeDocument/2006/relationships/hyperlink" Target="https://partner-mco-archive.s3.amazonaws.com/client_files/1524589484.pdf" TargetMode="External"/><Relationship Id="rId5734" Type="http://schemas.openxmlformats.org/officeDocument/2006/relationships/hyperlink" Target="https://docs.google.com/spreadsheets/d/1hRu_fnwKe4j_dNU5cczPJSTcPUe8qTtJ/edit?usp=sharing&amp;ouid=107676736406888330935&amp;rtpof=true&amp;sd=true" TargetMode="External"/><Relationship Id="rId3285" Type="http://schemas.openxmlformats.org/officeDocument/2006/relationships/hyperlink" Target="https://www4.des.state.nh.us/IISProxy/IISProxy.dll?ContentId=4700716" TargetMode="External"/><Relationship Id="rId4336" Type="http://schemas.openxmlformats.org/officeDocument/2006/relationships/hyperlink" Target="https://geotracker.waterboards.ca.gov/profile_report?global_id=SL185232902" TargetMode="External"/><Relationship Id="rId4750" Type="http://schemas.openxmlformats.org/officeDocument/2006/relationships/hyperlink" Target="https://www4.des.state.nh.us/IISProxy/IISProxy.dll?ContentId=4851399" TargetMode="External"/><Relationship Id="rId5801" Type="http://schemas.openxmlformats.org/officeDocument/2006/relationships/hyperlink" Target="https://drive.google.com/drive/u/1/folders/1RsSKYaEE8jqAw7pH05tDHRflkjUL3t5H" TargetMode="External"/><Relationship Id="rId3352" Type="http://schemas.openxmlformats.org/officeDocument/2006/relationships/hyperlink" Target="https://www1.maine.gov/dep/spills/topics/pfas/index.html" TargetMode="External"/><Relationship Id="rId4403" Type="http://schemas.openxmlformats.org/officeDocument/2006/relationships/hyperlink" Target="https://www4.des.state.nh.us/IISProxy/IISProxy.dll?ContentId=4849019" TargetMode="External"/><Relationship Id="rId273" Type="http://schemas.openxmlformats.org/officeDocument/2006/relationships/hyperlink" Target="https://cumulis.epa.gov/supercpad/cursites/csitinfo.cfm?id=0303171" TargetMode="External"/><Relationship Id="rId3005" Type="http://schemas.openxmlformats.org/officeDocument/2006/relationships/hyperlink" Target="https://drive.google.com/file/d/1BJxq-pSEgCwkndPE-YmVCqYKmEAMfeMi/view?usp=sharing" TargetMode="External"/><Relationship Id="rId6575" Type="http://schemas.openxmlformats.org/officeDocument/2006/relationships/hyperlink" Target="http://afcec.publicadmin-record.us.af.mil/" TargetMode="External"/><Relationship Id="rId340" Type="http://schemas.openxmlformats.org/officeDocument/2006/relationships/hyperlink" Target="https://drive.google.com/drive/u/0/folders/1RsSKYaEE8jqAw7pH05tDHRflkjUL3t5H" TargetMode="External"/><Relationship Id="rId2021" Type="http://schemas.openxmlformats.org/officeDocument/2006/relationships/hyperlink" Target="https://www4.des.state.nh.us/DESOneStop/PRSDetail.aspx?ID=0012309&amp;Type=PRS" TargetMode="External"/><Relationship Id="rId5177" Type="http://schemas.openxmlformats.org/officeDocument/2006/relationships/hyperlink" Target="https://geotracker.waterboards.ca.gov/profile_report?global_id=L10001461904" TargetMode="External"/><Relationship Id="rId6228" Type="http://schemas.openxmlformats.org/officeDocument/2006/relationships/hyperlink" Target="https://drive.google.com/drive/u/0/folders/1RsSKYaEE8jqAw7pH05tDHRflkjUL3t5H" TargetMode="External"/><Relationship Id="rId4193" Type="http://schemas.openxmlformats.org/officeDocument/2006/relationships/hyperlink" Target="https://geotracker.waterboards.ca.gov/profile_report?global_id=L10008183603" TargetMode="External"/><Relationship Id="rId5591" Type="http://schemas.openxmlformats.org/officeDocument/2006/relationships/hyperlink" Target="https://drive.google.com/drive/u/1/folders/1DWXhXwl1j4L5eKUdO88JdnrMTynHHza21" TargetMode="External"/><Relationship Id="rId6642" Type="http://schemas.openxmlformats.org/officeDocument/2006/relationships/hyperlink" Target="https://ar.afcec-cloud.af.mil/Search.aspx" TargetMode="External"/><Relationship Id="rId1787" Type="http://schemas.openxmlformats.org/officeDocument/2006/relationships/hyperlink" Target="https://drive.google.com/drive/u/0/folders/1RsSKYaEE8jqAw7pH05tDHRflkjUL3t5H" TargetMode="External"/><Relationship Id="rId2838" Type="http://schemas.openxmlformats.org/officeDocument/2006/relationships/hyperlink" Target="https://drive.google.com/drive/u/1/folders/1Pms7FL2HqHNWHQ0nmFgIEcktFHXjhbny" TargetMode="External"/><Relationship Id="rId5244" Type="http://schemas.openxmlformats.org/officeDocument/2006/relationships/hyperlink" Target="https://cumulis.epa.gov/supercpad/SiteProfiles/index.cfm?fuseaction=second.cleanup&amp;id=0101213" TargetMode="External"/><Relationship Id="rId79" Type="http://schemas.openxmlformats.org/officeDocument/2006/relationships/hyperlink" Target="https://geotracker.waterboards.ca.gov/profile_report?global_id=T10000005189" TargetMode="External"/><Relationship Id="rId1854" Type="http://schemas.openxmlformats.org/officeDocument/2006/relationships/hyperlink" Target="https://drive.google.com/drive/u/0/folders/1RsSKYaEE8jqAw7pH05tDHRflkjUL3t5H" TargetMode="External"/><Relationship Id="rId2905" Type="http://schemas.openxmlformats.org/officeDocument/2006/relationships/hyperlink" Target="https://drive.google.com/drive/u/1/folders/1KJCsgqvcwgx5KB2IwI0i2W5Ab_P3xr_P" TargetMode="External"/><Relationship Id="rId4260" Type="http://schemas.openxmlformats.org/officeDocument/2006/relationships/hyperlink" Target="https://drive.google.com/drive/u/0/folders/1-CReV-pHv38qcbGChE-lIODNqQPcMoTe" TargetMode="External"/><Relationship Id="rId5311" Type="http://schemas.openxmlformats.org/officeDocument/2006/relationships/hyperlink" Target="https://denix.osd.mil/army-pfas/army-pfas-data/drinking-water-data/army-national-guard-bureau-data-26-april-2019/" TargetMode="External"/><Relationship Id="rId1507" Type="http://schemas.openxmlformats.org/officeDocument/2006/relationships/hyperlink" Target="https://drive.google.com/drive/u/0/folders/1i6dwG6M26QtFBByclASnRPaEeUqDTTZL" TargetMode="External"/><Relationship Id="rId1921" Type="http://schemas.openxmlformats.org/officeDocument/2006/relationships/hyperlink" Target="https://www1.maine.gov/dep/spills/topics/pfas/index.html" TargetMode="External"/><Relationship Id="rId3679" Type="http://schemas.openxmlformats.org/officeDocument/2006/relationships/hyperlink" Target="https://drive.google.com/drive/u/1/folders/1XKYW8JWZ9t4uLWzIPx2KReG3sVES7CLn" TargetMode="External"/><Relationship Id="rId6085" Type="http://schemas.openxmlformats.org/officeDocument/2006/relationships/hyperlink" Target="https://drive.google.com/drive/u/0/folders/1RsSKYaEE8jqAw7pH05tDHRflkjUL3t5H" TargetMode="External"/><Relationship Id="rId6152" Type="http://schemas.openxmlformats.org/officeDocument/2006/relationships/hyperlink" Target="https://www.glwater.org/wp-content/uploads/2020/02/PFAS-Minimization-Program-Summary.pdf" TargetMode="External"/><Relationship Id="rId1297" Type="http://schemas.openxmlformats.org/officeDocument/2006/relationships/hyperlink" Target="https://files.nc.gov/ncdeq/GenX/Data/Truck-Spill-Investigation-Table-final.pdf" TargetMode="External"/><Relationship Id="rId2695" Type="http://schemas.openxmlformats.org/officeDocument/2006/relationships/hyperlink" Target="https://drive.google.com/drive/folders/1-u54H0Ugp4dNMyr2YSsQwgHUZUJWKRXS?usp=sharing" TargetMode="External"/><Relationship Id="rId3746" Type="http://schemas.openxmlformats.org/officeDocument/2006/relationships/hyperlink" Target="https://www.pca.state.mn.us/waste/pfas-landfills" TargetMode="External"/><Relationship Id="rId667" Type="http://schemas.openxmlformats.org/officeDocument/2006/relationships/hyperlink" Target="https://www4.des.state.nh.us/IISProxy/IISProxy.dll?ContentId=4823461" TargetMode="External"/><Relationship Id="rId2348" Type="http://schemas.openxmlformats.org/officeDocument/2006/relationships/hyperlink" Target="https://drive.google.com/drive/u/0/folders/18pk2o0wScICirH6UZfcOOUeJ9df0J8Hu" TargetMode="External"/><Relationship Id="rId2762" Type="http://schemas.openxmlformats.org/officeDocument/2006/relationships/hyperlink" Target="https://nhdes.maps.arcgis.com/apps/View/index.html?appid=66770bef141c43a98a445c54a17720e2&amp;extent=-73.5743,42.5413,-69.6852,45.4509" TargetMode="External"/><Relationship Id="rId3813" Type="http://schemas.openxmlformats.org/officeDocument/2006/relationships/hyperlink" Target="https://nhdes.maps.arcgis.com/apps/View/index.html?appid=66770bef141c43a98a445c54a17720e2&amp;extent=-73.5743,42.5413,-69.6852,45.4509" TargetMode="External"/><Relationship Id="rId6969" Type="http://schemas.openxmlformats.org/officeDocument/2006/relationships/hyperlink" Target="https://www.michigan.gov/pfasresponse/0,9038,7-365-86511_82704-488796--,00.html" TargetMode="External"/><Relationship Id="rId734" Type="http://schemas.openxmlformats.org/officeDocument/2006/relationships/hyperlink" Target="https://www.waterboards.ca.gov/pfas/" TargetMode="External"/><Relationship Id="rId1364" Type="http://schemas.openxmlformats.org/officeDocument/2006/relationships/hyperlink" Target="https://www4.des.state.nh.us/nh-pfas-investigation/wp-content/uploads/tables-pdf.pdf" TargetMode="External"/><Relationship Id="rId2415" Type="http://schemas.openxmlformats.org/officeDocument/2006/relationships/hyperlink" Target="https://drive.google.com/drive/u/0/folders/18oihiLHlItqytbqK9GiQO9i_gYRb3HCW" TargetMode="External"/><Relationship Id="rId5985" Type="http://schemas.openxmlformats.org/officeDocument/2006/relationships/hyperlink" Target="https://denix.osd.mil/army-pfas/army-pfas-data/drinking-water-data/army-national-guard-bureau-data-26-april-2019/" TargetMode="External"/><Relationship Id="rId70" Type="http://schemas.openxmlformats.org/officeDocument/2006/relationships/hyperlink" Target="https://nhdes.maps.arcgis.com/apps/View/index.html?appid=66770bef141c43a98a445c54a17720e2&amp;extent=-73.5743,42.5413,-69.6852,45.4509" TargetMode="External"/><Relationship Id="rId801" Type="http://schemas.openxmlformats.org/officeDocument/2006/relationships/hyperlink" Target="https://www.des.nh.gov/media/pr/2019/20190614-east-kingston-pfas-meeting.htm" TargetMode="External"/><Relationship Id="rId1017" Type="http://schemas.openxmlformats.org/officeDocument/2006/relationships/hyperlink" Target="https://www.waterboards.ca.gov/pfas/" TargetMode="External"/><Relationship Id="rId1431" Type="http://schemas.openxmlformats.org/officeDocument/2006/relationships/hyperlink" Target="https://geotracker.waterboards.ca.gov/profile_report?global_id=L10001344067" TargetMode="External"/><Relationship Id="rId4587" Type="http://schemas.openxmlformats.org/officeDocument/2006/relationships/hyperlink" Target="https://www4.des.state.nh.us/DESOneStop/PRSDetail.aspx?ID=0015355&amp;Type=PRS" TargetMode="External"/><Relationship Id="rId5638" Type="http://schemas.openxmlformats.org/officeDocument/2006/relationships/hyperlink" Target="https://19january2017snapshot.epa.gov/sites/production/files/2015-09/documents/2nd_5year_review_richards_gebaur_afb_kansas_city_mo.pdf" TargetMode="External"/><Relationship Id="rId3189" Type="http://schemas.openxmlformats.org/officeDocument/2006/relationships/hyperlink" Target="https://drive.google.com/drive/u/0/folders/1McBSeX2VTKGuIpe-IdaFYayBBQsc8_kn" TargetMode="External"/><Relationship Id="rId4654" Type="http://schemas.openxmlformats.org/officeDocument/2006/relationships/hyperlink" Target="https://www.cnic.navy.mil/regions/cnrse/installations/nas_whiting_field/om/environmental_support/pfctesting.html" TargetMode="External"/><Relationship Id="rId3256" Type="http://schemas.openxmlformats.org/officeDocument/2006/relationships/hyperlink" Target="https://www4.des.state.nh.us/DESOneStop/PRSDetail.aspx?ID=0032910&amp;Type=PRS" TargetMode="External"/><Relationship Id="rId4307" Type="http://schemas.openxmlformats.org/officeDocument/2006/relationships/hyperlink" Target="https://drive.google.com/drive/u/0/folders/1RsSKYaEE8jqAw7pH05tDHRflkjUL3t5H" TargetMode="External"/><Relationship Id="rId5705" Type="http://schemas.openxmlformats.org/officeDocument/2006/relationships/hyperlink" Target="https://drive.google.com/drive/u/1/folders/1XV02S5dv9tTRRZMKTMDrTGJhShYcBFfI" TargetMode="External"/><Relationship Id="rId177" Type="http://schemas.openxmlformats.org/officeDocument/2006/relationships/hyperlink" Target="https://nhdes.maps.arcgis.com/apps/View/index.html?appid=66770bef141c43a98a445c54a17720e2&amp;extent=-73.5743,42.5413,-69.6852,45.4509" TargetMode="External"/><Relationship Id="rId591" Type="http://schemas.openxmlformats.org/officeDocument/2006/relationships/hyperlink" Target="https://www4.des.state.nh.us/IISProxy/IISProxy.dll?ContentId=4851941" TargetMode="External"/><Relationship Id="rId2272" Type="http://schemas.openxmlformats.org/officeDocument/2006/relationships/hyperlink" Target="https://www4.des.state.nh.us/DESOneStop/PRSDetail.aspx?ID=0012975&amp;Type=PRS" TargetMode="External"/><Relationship Id="rId3670" Type="http://schemas.openxmlformats.org/officeDocument/2006/relationships/hyperlink" Target="https://www.maine.gov/dep/spills/topics/pfas/PFAS-current-results-06022020.pdf" TargetMode="External"/><Relationship Id="rId4721" Type="http://schemas.openxmlformats.org/officeDocument/2006/relationships/hyperlink" Target="https://www.navfac.navy.mil/products_and_services/ev/products_and_services/env_restoration/installation_map/navfac_atlantic/washington/nas_patuxent_river/admin_records.html" TargetMode="External"/><Relationship Id="rId244" Type="http://schemas.openxmlformats.org/officeDocument/2006/relationships/hyperlink" Target="http://afcec.publicadmin-record.us.af.mil/" TargetMode="External"/><Relationship Id="rId3323" Type="http://schemas.openxmlformats.org/officeDocument/2006/relationships/hyperlink" Target="https://drive.google.com/drive/u/1/folders/1Yla_380Qxjf4iLAK34ajtSEXmM8gBJ9P" TargetMode="External"/><Relationship Id="rId6479" Type="http://schemas.openxmlformats.org/officeDocument/2006/relationships/hyperlink" Target="https://www4.des.state.nh.us/nh-pfas-investigation/wp-content/uploads/tables-pdf.pdf" TargetMode="External"/><Relationship Id="rId6893" Type="http://schemas.openxmlformats.org/officeDocument/2006/relationships/hyperlink" Target="https://drive.google.com/file/d/13VioDNRJiN4u48mk-LLOmlhLuEvnYlGP/view?usp=sharing" TargetMode="External"/><Relationship Id="rId5495" Type="http://schemas.openxmlformats.org/officeDocument/2006/relationships/hyperlink" Target="https://drive.google.com/drive/u/0/folders/1DWXhXwl1j4L5eKUdO88JdnrMTynHHza5" TargetMode="External"/><Relationship Id="rId6546" Type="http://schemas.openxmlformats.org/officeDocument/2006/relationships/hyperlink" Target="https://cumulis.epa.gov/supercpad/SiteProfiles/index.cfm?fuseaction=second.docdata&amp;id=0501174" TargetMode="External"/><Relationship Id="rId6960" Type="http://schemas.openxmlformats.org/officeDocument/2006/relationships/hyperlink" Target="https://drive.google.com/drive/u/0/folders/1RsSKYaEE8jqAw7pH05tDHRflkjUL3t5H" TargetMode="External"/><Relationship Id="rId311" Type="http://schemas.openxmlformats.org/officeDocument/2006/relationships/hyperlink" Target="https://geotracker.waterboards.ca.gov/map/pfas_map" TargetMode="External"/><Relationship Id="rId4097" Type="http://schemas.openxmlformats.org/officeDocument/2006/relationships/hyperlink" Target="https://drive.google.com/drive/u/0/folders/1Kc_woUm-0UrKTx8kFQiVBUlaoUyLu9T3" TargetMode="External"/><Relationship Id="rId5148" Type="http://schemas.openxmlformats.org/officeDocument/2006/relationships/hyperlink" Target="https://www.michigan.gov/pfasresponse/0,9038,7-365-86511_82704_97100---,00.html" TargetMode="External"/><Relationship Id="rId5562" Type="http://schemas.openxmlformats.org/officeDocument/2006/relationships/hyperlink" Target="https://www4.des.state.nh.us/IISProxy/IISProxy.dll?ContentId=4699476" TargetMode="External"/><Relationship Id="rId6613" Type="http://schemas.openxmlformats.org/officeDocument/2006/relationships/hyperlink" Target="https://www.michigan.gov/pfasresponse/0,9038,7-365-86511_82704-489610--,00.html" TargetMode="External"/><Relationship Id="rId1758" Type="http://schemas.openxmlformats.org/officeDocument/2006/relationships/hyperlink" Target="https://www.maine.gov/dep/spills/topics/pfas/" TargetMode="External"/><Relationship Id="rId2809" Type="http://schemas.openxmlformats.org/officeDocument/2006/relationships/hyperlink" Target="https://drive.google.com/drive/u/0/folders/1RsSKYaEE8jqAw7pH05tDHRflkjUL3t5H" TargetMode="External"/><Relationship Id="rId4164" Type="http://schemas.openxmlformats.org/officeDocument/2006/relationships/hyperlink" Target="https://denix.osd.mil/army-pfas/army-pfas-data/drinking-water-data/army-national-guard-bureau-data-26-april-2019/" TargetMode="External"/><Relationship Id="rId5215" Type="http://schemas.openxmlformats.org/officeDocument/2006/relationships/hyperlink" Target="https://geotracker.waterboards.ca.gov/profile_report?cmd=mwreport&amp;rptype=client&amp;global_id=L10006866257&amp;con_num=5615892887&amp;orderby=logdate,anadate,parlabel" TargetMode="External"/><Relationship Id="rId3180" Type="http://schemas.openxmlformats.org/officeDocument/2006/relationships/hyperlink" Target="https://www1.maine.gov/dep/spills/topics/pfas/index.html" TargetMode="External"/><Relationship Id="rId4231" Type="http://schemas.openxmlformats.org/officeDocument/2006/relationships/hyperlink" Target="https://geotracker.waterboards.ca.gov/map/pfas_map" TargetMode="External"/><Relationship Id="rId1825" Type="http://schemas.openxmlformats.org/officeDocument/2006/relationships/hyperlink" Target="https://drive.google.com/drive/u/0/folders/1RsSKYaEE8jqAw7pH05tDHRflkjUL3t5H" TargetMode="External"/><Relationship Id="rId3997" Type="http://schemas.openxmlformats.org/officeDocument/2006/relationships/hyperlink" Target="https://geotracker.waterboards.ca.gov/profile_report?global_id=T0603701065" TargetMode="External"/><Relationship Id="rId6056" Type="http://schemas.openxmlformats.org/officeDocument/2006/relationships/hyperlink" Target="https://drive.google.com/drive/u/0/folders/1RsSKYaEE8jqAw7pH05tDHRflkjUL3t5H" TargetMode="External"/><Relationship Id="rId2599" Type="http://schemas.openxmlformats.org/officeDocument/2006/relationships/hyperlink" Target="https://www.michigan.gov/pfasresponse/0,9038,7-365-86511_82704_83952---,00.html" TargetMode="External"/><Relationship Id="rId6470" Type="http://schemas.openxmlformats.org/officeDocument/2006/relationships/hyperlink" Target="https://www.maine.gov/dep/spills/topics/pfas/PFAS-current-results-06022020.pdf" TargetMode="External"/><Relationship Id="rId985" Type="http://schemas.openxmlformats.org/officeDocument/2006/relationships/hyperlink" Target="https://dec.vermont.gov/pfas" TargetMode="External"/><Relationship Id="rId2666" Type="http://schemas.openxmlformats.org/officeDocument/2006/relationships/hyperlink" Target="https://partner-mco-archive.s3.amazonaws.com/client_files/1524589484.pdf" TargetMode="External"/><Relationship Id="rId3717" Type="http://schemas.openxmlformats.org/officeDocument/2006/relationships/hyperlink" Target="https://drive.google.com/drive/u/0/folders/14TgCTb3uYJaf9OdGH99JUn9ngkH74KHT" TargetMode="External"/><Relationship Id="rId5072" Type="http://schemas.openxmlformats.org/officeDocument/2006/relationships/hyperlink" Target="https://www4.des.state.nh.us/DESOneStop/PRSDetail.aspx?ID=0000091&amp;Type=PRS" TargetMode="External"/><Relationship Id="rId6123" Type="http://schemas.openxmlformats.org/officeDocument/2006/relationships/hyperlink" Target="https://drive.google.com/drive/u/1/folders/1Pms7FL2HqHNWHQ0nmFgIEcktFHXjhbny" TargetMode="External"/><Relationship Id="rId638" Type="http://schemas.openxmlformats.org/officeDocument/2006/relationships/hyperlink" Target="https://drive.google.com/drive/u/0/folders/1RsSKYaEE8jqAw7pH05tDHRflkjUL3t5H" TargetMode="External"/><Relationship Id="rId1268" Type="http://schemas.openxmlformats.org/officeDocument/2006/relationships/hyperlink" Target="https://geotracker.waterboards.ca.gov/map/pfas_map" TargetMode="External"/><Relationship Id="rId1682" Type="http://schemas.openxmlformats.org/officeDocument/2006/relationships/hyperlink" Target="https://www.michigan.gov/pfasresponse/" TargetMode="External"/><Relationship Id="rId2319" Type="http://schemas.openxmlformats.org/officeDocument/2006/relationships/hyperlink" Target="https://nhdes.maps.arcgis.com/apps/View/index.html?appid=66770bef141c43a98a445c54a17720e2&amp;extent=-73.5743,42.5413,-69.6852,45.4509" TargetMode="External"/><Relationship Id="rId2733" Type="http://schemas.openxmlformats.org/officeDocument/2006/relationships/hyperlink" Target="https://denix.osd.mil/army-pfas/army-pfas-data/drinking-water-data/army-national-guard-bureau-data-26-april-2019/" TargetMode="External"/><Relationship Id="rId5889" Type="http://schemas.openxmlformats.org/officeDocument/2006/relationships/hyperlink" Target="https://www4.des.state.nh.us/nh-pfas-investigation/wp-content/uploads/tables-pdf.pdf" TargetMode="External"/><Relationship Id="rId705" Type="http://schemas.openxmlformats.org/officeDocument/2006/relationships/hyperlink" Target="https://mde.maryland.gov/PublicHealth/Pages/PFAS-Landing-Page.aspx" TargetMode="External"/><Relationship Id="rId1335" Type="http://schemas.openxmlformats.org/officeDocument/2006/relationships/hyperlink" Target="https://www.pca.state.mn.us/waste/pfas-landfills" TargetMode="External"/><Relationship Id="rId2800" Type="http://schemas.openxmlformats.org/officeDocument/2006/relationships/hyperlink" Target="https://drive.google.com/drive/folders/1K5bz5z6kLSFgEXbBTp7tvdU8lvPIbWYP?usp=sharing" TargetMode="External"/><Relationship Id="rId5956" Type="http://schemas.openxmlformats.org/officeDocument/2006/relationships/hyperlink" Target="https://www.datawrapper.de/_/pmQX8/" TargetMode="External"/><Relationship Id="rId41" Type="http://schemas.openxmlformats.org/officeDocument/2006/relationships/hyperlink" Target="https://www4.des.state.nh.us/DESOneStop/PRSDetail.aspx?ID=0003792&amp;Type=PRS" TargetMode="External"/><Relationship Id="rId1402" Type="http://schemas.openxmlformats.org/officeDocument/2006/relationships/hyperlink" Target="https://www.michigan.gov/pfasresponse/investigations/sites-aoi/clare-county/clare-water-supply-superfund-site" TargetMode="External"/><Relationship Id="rId4558" Type="http://schemas.openxmlformats.org/officeDocument/2006/relationships/hyperlink" Target="https://www.cnic.navy.mil/regions/cnrma/installations/nas_oceana/om/environmental_support/NALF_fentress_drinking_water.html" TargetMode="External"/><Relationship Id="rId4972" Type="http://schemas.openxmlformats.org/officeDocument/2006/relationships/hyperlink" Target="https://drive.google.com/drive/u/0/folders/1RsSKYaEE8jqAw7pH05tDHRflkjUL3t5H" TargetMode="External"/><Relationship Id="rId5609" Type="http://schemas.openxmlformats.org/officeDocument/2006/relationships/hyperlink" Target="https://denix.osd.mil/army-pfas/army-pfas-data/drinking-water-data/army-national-guard-bureau-data-26-april-2019/" TargetMode="External"/><Relationship Id="rId3574" Type="http://schemas.openxmlformats.org/officeDocument/2006/relationships/hyperlink" Target="http://afcec.publicadmin-record.us.af.mil/Search.aspx" TargetMode="External"/><Relationship Id="rId4625" Type="http://schemas.openxmlformats.org/officeDocument/2006/relationships/hyperlink" Target="https://drive.google.com/drive/u/0/folders/1IJQGGAnBucLKapKYmVfkbfTDfBl6t03a" TargetMode="External"/><Relationship Id="rId495" Type="http://schemas.openxmlformats.org/officeDocument/2006/relationships/hyperlink" Target="https://geotracker.waterboards.ca.gov/profile_report?global_id=L10001266944" TargetMode="External"/><Relationship Id="rId2176" Type="http://schemas.openxmlformats.org/officeDocument/2006/relationships/hyperlink" Target="https://www4.des.state.nh.us/nh-pfas-investigation/wp-content/uploads/tables-pdf.pdf" TargetMode="External"/><Relationship Id="rId2590" Type="http://schemas.openxmlformats.org/officeDocument/2006/relationships/hyperlink" Target="https://arizona.libertyutilities.com/uploads/RR_CCR_17.pdf" TargetMode="External"/><Relationship Id="rId3227" Type="http://schemas.openxmlformats.org/officeDocument/2006/relationships/hyperlink" Target="https://webapp.pca.state.mn.us/wimn/site/1793" TargetMode="External"/><Relationship Id="rId3641" Type="http://schemas.openxmlformats.org/officeDocument/2006/relationships/hyperlink" Target="https://www4.des.state.nh.us/IISProxy/IISProxy.dll?ContentId=4830193" TargetMode="External"/><Relationship Id="rId6797" Type="http://schemas.openxmlformats.org/officeDocument/2006/relationships/hyperlink" Target="https://drive.google.com/drive/u/0/folders/1RsSKYaEE8jqAw7pH05tDHRflkjUL3t5H" TargetMode="External"/><Relationship Id="rId148" Type="http://schemas.openxmlformats.org/officeDocument/2006/relationships/hyperlink" Target="https://www4.des.state.nh.us/nh-pfas-investigation/wp-content/uploads/tables-pdf.pdf" TargetMode="External"/><Relationship Id="rId562" Type="http://schemas.openxmlformats.org/officeDocument/2006/relationships/hyperlink" Target="https://dec.vermont.gov/sites/dec/files/wsm/mapp/docs/2021-PFAS-Surface-Water-Fish-Tissue-and-WWTF-Effluent-Monitoring-Report.pdf" TargetMode="External"/><Relationship Id="rId1192" Type="http://schemas.openxmlformats.org/officeDocument/2006/relationships/hyperlink" Target="https://drive.google.com/drive/u/0/folders/1JHapkdyZrRziZCfTAWAX-nxDpQ_WEWlp" TargetMode="External"/><Relationship Id="rId2243" Type="http://schemas.openxmlformats.org/officeDocument/2006/relationships/hyperlink" Target="https://www.michigan.gov/pfasresponse/0,9038,7-365-86511_82704-497629--,00.html" TargetMode="External"/><Relationship Id="rId5399" Type="http://schemas.openxmlformats.org/officeDocument/2006/relationships/hyperlink" Target="https://www4.des.state.nh.us/IISProxy/IISProxy.dll?ContentId=4827984" TargetMode="External"/><Relationship Id="rId6864" Type="http://schemas.openxmlformats.org/officeDocument/2006/relationships/hyperlink" Target="https://geotracker.waterboards.ca.gov/map/pfas_map" TargetMode="External"/><Relationship Id="rId215" Type="http://schemas.openxmlformats.org/officeDocument/2006/relationships/hyperlink" Target="https://www.glwater.org/wp-content/uploads/2020/02/PFAS-Minimization-Program-Summary.pdf" TargetMode="External"/><Relationship Id="rId2310" Type="http://schemas.openxmlformats.org/officeDocument/2006/relationships/hyperlink" Target="https://dec.vermont.gov/geological-survey/groundwater/town-gw/bennington" TargetMode="External"/><Relationship Id="rId5466" Type="http://schemas.openxmlformats.org/officeDocument/2006/relationships/hyperlink" Target="https://drive.google.com/drive/u/1/folders/1DWXhXwl1j4L5eKUdO88JdnrMTynHHza5" TargetMode="External"/><Relationship Id="rId6517" Type="http://schemas.openxmlformats.org/officeDocument/2006/relationships/hyperlink" Target="https://drive.google.com/file/d/15v0lE1nutjZi3SsItCHdtRszJ_LXGOKc/view?usp=sharing" TargetMode="External"/><Relationship Id="rId4068" Type="http://schemas.openxmlformats.org/officeDocument/2006/relationships/hyperlink" Target="https://drive.google.com/drive/u/0/folders/1RsSKYaEE8jqAw7pH05tDHRflkjUL3t5H" TargetMode="External"/><Relationship Id="rId4482" Type="http://schemas.openxmlformats.org/officeDocument/2006/relationships/hyperlink" Target="https://dec.vermont.gov/sites/dec/files/wsm/mapp/docs/2021-PFAS-Surface-Water-Fish-Tissue-and-WWTF-Effluent-Monitoring-Report.pdf" TargetMode="External"/><Relationship Id="rId5119" Type="http://schemas.openxmlformats.org/officeDocument/2006/relationships/hyperlink" Target="https://www.waterboards.ca.gov/pfas/" TargetMode="External"/><Relationship Id="rId5880" Type="http://schemas.openxmlformats.org/officeDocument/2006/relationships/hyperlink" Target="https://geotracker.waterboards.ca.gov/map/pfas_map" TargetMode="External"/><Relationship Id="rId6931" Type="http://schemas.openxmlformats.org/officeDocument/2006/relationships/hyperlink" Target="https://www.pca.state.mn.us/waste/pfas-landfills" TargetMode="External"/><Relationship Id="rId3084" Type="http://schemas.openxmlformats.org/officeDocument/2006/relationships/hyperlink" Target="https://www.datawrapper.de/_/pmQX8/" TargetMode="External"/><Relationship Id="rId4135" Type="http://schemas.openxmlformats.org/officeDocument/2006/relationships/hyperlink" Target="https://www.michigan.gov/pfasresponse/0,9038,7-365-86511_82704-481133--,00.html" TargetMode="External"/><Relationship Id="rId5533" Type="http://schemas.openxmlformats.org/officeDocument/2006/relationships/hyperlink" Target="https://drive.google.com/drive/u/1/folders/1Pms7FL2HqHNWHQ0nmFgIEcktFHXjhbny" TargetMode="External"/><Relationship Id="rId1729"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5600" Type="http://schemas.openxmlformats.org/officeDocument/2006/relationships/hyperlink" Target="https://drive.google.com/drive/u/0/folders/1DWXhXwl1j4L5eKUdO88JdnrMTynHHza5" TargetMode="External"/><Relationship Id="rId3151" Type="http://schemas.openxmlformats.org/officeDocument/2006/relationships/hyperlink" Target="https://drive.google.com/drive/u/1/folders/1V-jRTUkNZN8VG3k1TDFAozjYVrwCTNYm" TargetMode="External"/><Relationship Id="rId4202" Type="http://schemas.openxmlformats.org/officeDocument/2006/relationships/hyperlink" Target="https://www4.des.state.nh.us/IISProxy/IISProxy.dll?ContentId=4749688" TargetMode="External"/><Relationship Id="rId3968" Type="http://schemas.openxmlformats.org/officeDocument/2006/relationships/hyperlink" Target="https://drive.google.com/drive/u/0/folders/1DWXhXwl1j4L5eKUdO88JdnrMTynHHza5" TargetMode="External"/><Relationship Id="rId6374" Type="http://schemas.openxmlformats.org/officeDocument/2006/relationships/hyperlink" Target="https://drive.google.com/drive/u/0/folders/1RsSKYaEE8jqAw7pH05tDHRflkjUL3t5H" TargetMode="External"/><Relationship Id="rId5" Type="http://schemas.openxmlformats.org/officeDocument/2006/relationships/hyperlink" Target="https://www4.des.state.nh.us/nh-pfas-investigation/wp-content/uploads/tables-pdf.pdf" TargetMode="External"/><Relationship Id="rId889" Type="http://schemas.openxmlformats.org/officeDocument/2006/relationships/hyperlink" Target="https://drive.google.com/drive/u/1/folders/1gzW7FcQQelMoZUZ8VhdxW1RrTOgXt8vS?ths=true" TargetMode="External"/><Relationship Id="rId5390" Type="http://schemas.openxmlformats.org/officeDocument/2006/relationships/hyperlink" Target="https://drive.google.com/drive/u/0/folders/1o4lOcqYyRYQUEVfyuqIAtilsHLM6qGjF" TargetMode="External"/><Relationship Id="rId6027" Type="http://schemas.openxmlformats.org/officeDocument/2006/relationships/hyperlink" Target="https://drive.google.com/drive/u/0/folders/1_1HN8_yOamfk_AEc7E5nIqtIzBjB1bkT" TargetMode="External"/><Relationship Id="rId6441" Type="http://schemas.openxmlformats.org/officeDocument/2006/relationships/hyperlink" Target="https://www4.des.state.nh.us/IISProxy/IISProxy.dll?ContentId=4720251" TargetMode="External"/><Relationship Id="rId1586" Type="http://schemas.openxmlformats.org/officeDocument/2006/relationships/hyperlink" Target="https://drive.google.com/drive/u/0/folders/1JHapkdyZrRziZCfTAWAX-nxDpQ_WEWlp" TargetMode="External"/><Relationship Id="rId2984" Type="http://schemas.openxmlformats.org/officeDocument/2006/relationships/hyperlink" Target="https://drive.google.com/drive/u/1/folders/1bDm2tDztvrfkxhG41bTn_9cpUn-vNiWy" TargetMode="External"/><Relationship Id="rId5043" Type="http://schemas.openxmlformats.org/officeDocument/2006/relationships/hyperlink" Target="https://geotracker.waterboards.ca.gov/map/pfas_map" TargetMode="External"/><Relationship Id="rId609" Type="http://schemas.openxmlformats.org/officeDocument/2006/relationships/hyperlink" Target="https://docs.google.com/spreadsheets/d/1hRu_fnwKe4j_dNU5cczPJSTcPUe8qTtJ/edit?usp=sharing&amp;ouid=107676736406888330935&amp;rtpof=true&amp;sd=true" TargetMode="External"/><Relationship Id="rId956" Type="http://schemas.openxmlformats.org/officeDocument/2006/relationships/hyperlink" Target="https://drive.google.com/drive/folders/1MtshhDFQy_fTCm-Ne2ycOfDhuw9oZ5VZ?usp=sharing" TargetMode="External"/><Relationship Id="rId1239" Type="http://schemas.openxmlformats.org/officeDocument/2006/relationships/hyperlink" Target="https://cumulis.epa.gov/supercpad/CurSites/csitinfo.cfm?id=0102034" TargetMode="External"/><Relationship Id="rId2637" Type="http://schemas.openxmlformats.org/officeDocument/2006/relationships/hyperlink" Target="https://drive.google.com/drive/u/1/folders/1d8_JvA_1p8m7b-d70TaKFZ_0KXQBSX04" TargetMode="External"/><Relationship Id="rId5110" Type="http://schemas.openxmlformats.org/officeDocument/2006/relationships/hyperlink" Target="https://geotracker.waterboards.ca.gov/map/pfas_map" TargetMode="External"/><Relationship Id="rId1653"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2704" Type="http://schemas.openxmlformats.org/officeDocument/2006/relationships/hyperlink" Target="https://drive.google.com/drive/u/0/folders/1RsSKYaEE8jqAw7pH05tDHRflkjUL3t5H" TargetMode="External"/><Relationship Id="rId1306" Type="http://schemas.openxmlformats.org/officeDocument/2006/relationships/hyperlink" Target="https://geotracker.waterboards.ca.gov/profile_report?global_id=L10008688958" TargetMode="External"/><Relationship Id="rId1720" Type="http://schemas.openxmlformats.org/officeDocument/2006/relationships/hyperlink" Target="https://www.maine.gov/dep/spills/topics/pfas/" TargetMode="External"/><Relationship Id="rId4876" Type="http://schemas.openxmlformats.org/officeDocument/2006/relationships/hyperlink" Target="https://drive.google.com/drive/u/0/folders/1sryCKun2AkvOFBFjZd3vcAkmveb8FYPi" TargetMode="External"/><Relationship Id="rId5927" Type="http://schemas.openxmlformats.org/officeDocument/2006/relationships/hyperlink" Target="https://drive.google.com/drive/u/0/folders/1RsSKYaEE8jqAw7pH05tDHRflkjUL3t5H" TargetMode="External"/><Relationship Id="rId12" Type="http://schemas.openxmlformats.org/officeDocument/2006/relationships/hyperlink" Target="https://www.michigan.gov/pfasresponse/0,9038,7-365-86511_82704-499530--,00.html" TargetMode="External"/><Relationship Id="rId3478" Type="http://schemas.openxmlformats.org/officeDocument/2006/relationships/hyperlink" Target="https://drive.google.com/drive/u/0/folders/1Ndpu9Udqst42msNuaNP2HTLEESuDj9DC" TargetMode="External"/><Relationship Id="rId3892" Type="http://schemas.openxmlformats.org/officeDocument/2006/relationships/hyperlink" Target="https://www.maine.gov/dep/spills/topics/pfas/index.html" TargetMode="External"/><Relationship Id="rId4529" Type="http://schemas.openxmlformats.org/officeDocument/2006/relationships/hyperlink" Target="https://nhdes.maps.arcgis.com/apps/View/index.html?appid=66770bef141c43a98a445c54a17720e2&amp;extent=-73.5743,42.5413,-69.6852,45.4509" TargetMode="External"/><Relationship Id="rId4943" Type="http://schemas.openxmlformats.org/officeDocument/2006/relationships/hyperlink" Target="https://drive.google.com/drive/u/0/folders/1B1GKEK70wuJTnQTBbpJQJcs4KD3cK5Hu" TargetMode="External"/><Relationship Id="rId399" Type="http://schemas.openxmlformats.org/officeDocument/2006/relationships/hyperlink" Target="https://drive.google.com/drive/folders/1ZgLd9ihVSI3av7mQvluoownq7x_9UXYI?usp=sharing" TargetMode="External"/><Relationship Id="rId2494" Type="http://schemas.openxmlformats.org/officeDocument/2006/relationships/hyperlink" Target="https://www4.des.state.nh.us/DESOneStop/PRSDetail.aspx?ID=0001741&amp;Type=PRS" TargetMode="External"/><Relationship Id="rId3545" Type="http://schemas.openxmlformats.org/officeDocument/2006/relationships/hyperlink" Target="https://drive.google.com/drive/u/0/folders/1RsSKYaEE8jqAw7pH05tDHRflkjUL3t5H" TargetMode="External"/><Relationship Id="rId7002" Type="http://schemas.openxmlformats.org/officeDocument/2006/relationships/hyperlink" Target="https://www.akaction.org/wp-content/uploads/Report-Threats-to-Drinking-Water-and-Public-Health-in-Alaska-FINAL-web-version-9-24-19.pdf" TargetMode="External"/><Relationship Id="rId466" Type="http://schemas.openxmlformats.org/officeDocument/2006/relationships/hyperlink" Target="https://drive.google.com/drive/u/0/folders/1RsSKYaEE8jqAw7pH05tDHRflkjUL3t5H" TargetMode="External"/><Relationship Id="rId880" Type="http://schemas.openxmlformats.org/officeDocument/2006/relationships/hyperlink" Target="https://www.maine.gov/dep/spills/topics/pfas/PFAS-current-results-06022020.pdf" TargetMode="External"/><Relationship Id="rId1096" Type="http://schemas.openxmlformats.org/officeDocument/2006/relationships/hyperlink" Target="https://www.waterboards.ca.gov/pfas/" TargetMode="External"/><Relationship Id="rId2147" Type="http://schemas.openxmlformats.org/officeDocument/2006/relationships/hyperlink" Target="https://drive.google.com/drive/u/0/folders/1afcCDiRWP9B8AeL56G-85UxzcHuOsnhz" TargetMode="External"/><Relationship Id="rId2561" Type="http://schemas.openxmlformats.org/officeDocument/2006/relationships/hyperlink" Target="https://www4.des.state.nh.us/nh-pfas-investigation/" TargetMode="External"/><Relationship Id="rId119" Type="http://schemas.openxmlformats.org/officeDocument/2006/relationships/hyperlink" Target="https://www4.des.state.nh.us/IISProxy/IISProxy.dll?ContentId=4850227" TargetMode="External"/><Relationship Id="rId533" Type="http://schemas.openxmlformats.org/officeDocument/2006/relationships/hyperlink" Target="https://www.barksdale.af.mil/Portals/52/Draft%20EA_BAFB%20WSF%20(4Aug2017)%20small%20file.pdf?ver=2017-08-22-151627-133" TargetMode="External"/><Relationship Id="rId1163" Type="http://schemas.openxmlformats.org/officeDocument/2006/relationships/hyperlink" Target="https://drive.google.com/file/d/1sRgLboFLecE_xsgNsBC_2Blt-hZRHCgB/view?usp=sharing" TargetMode="External"/><Relationship Id="rId2214" Type="http://schemas.openxmlformats.org/officeDocument/2006/relationships/hyperlink" Target="https://webapp.pca.state.mn.us/wimn/site/5151" TargetMode="External"/><Relationship Id="rId3612" Type="http://schemas.openxmlformats.org/officeDocument/2006/relationships/hyperlink" Target="https://drive.google.com/file/d/1tCcynjyVbxACqzjjHhuhY7KSeAKZ1V7r/view?usp=sharing" TargetMode="External"/><Relationship Id="rId6768" Type="http://schemas.openxmlformats.org/officeDocument/2006/relationships/hyperlink" Target="https://www.pca.state.mn.us/waste/pfas-landfills" TargetMode="External"/><Relationship Id="rId5784" Type="http://schemas.openxmlformats.org/officeDocument/2006/relationships/hyperlink" Target="https://drive.google.com/file/d/1tCcynjyVbxACqzjjHhuhY7KSeAKZ1V7r/view?usp=sharing" TargetMode="External"/><Relationship Id="rId6835" Type="http://schemas.openxmlformats.org/officeDocument/2006/relationships/hyperlink" Target="https://geotracker.waterboards.ca.gov/map/pfas_map" TargetMode="External"/><Relationship Id="rId600" Type="http://schemas.openxmlformats.org/officeDocument/2006/relationships/hyperlink" Target="https://drive.google.com/drive/u/1/folders/1Pms7FL2HqHNWHQ0nmFgIEcktFHXjhbny" TargetMode="External"/><Relationship Id="rId1230" Type="http://schemas.openxmlformats.org/officeDocument/2006/relationships/hyperlink" Target="https://drive.google.com/drive/u/0/folders/1RsSKYaEE8jqAw7pH05tDHRflkjUL3t5H" TargetMode="External"/><Relationship Id="rId4386" Type="http://schemas.openxmlformats.org/officeDocument/2006/relationships/hyperlink" Target="https://drive.google.com/drive/u/1/folders/1Pms7FL2HqHNWHQ0nmFgIEcktFHXjhbny" TargetMode="External"/><Relationship Id="rId5437" Type="http://schemas.openxmlformats.org/officeDocument/2006/relationships/hyperlink" Target="https://geotracker.waterboards.ca.gov/map/pfas_map" TargetMode="External"/><Relationship Id="rId5851" Type="http://schemas.openxmlformats.org/officeDocument/2006/relationships/hyperlink" Target="https://drive.google.com/drive/u/0/folders/1RsSKYaEE8jqAw7pH05tDHRflkjUL3t5H" TargetMode="External"/><Relationship Id="rId6902" Type="http://schemas.openxmlformats.org/officeDocument/2006/relationships/hyperlink" Target="https://www4.des.state.nh.us/DESOneStop/PRSDetail.aspx?ID=0002817&amp;Type=PRS" TargetMode="External"/><Relationship Id="rId4039" Type="http://schemas.openxmlformats.org/officeDocument/2006/relationships/hyperlink" Target="https://drive.google.com/drive/u/1/folders/1RsSKYaEE8jqAw7pH05tDHRflkjUL3t5H" TargetMode="External"/><Relationship Id="rId4453" Type="http://schemas.openxmlformats.org/officeDocument/2006/relationships/hyperlink" Target="https://www4.des.state.nh.us/nh-pfas-investigation/wp-content/uploads/tables-pdf.pdf" TargetMode="External"/><Relationship Id="rId5504" Type="http://schemas.openxmlformats.org/officeDocument/2006/relationships/hyperlink" Target="https://denix.osd.mil/army-pfas/army-pfas-data/drinking-water-data/army-national-guard-bureau-data-26-april-2019/" TargetMode="External"/><Relationship Id="rId3055" Type="http://schemas.openxmlformats.org/officeDocument/2006/relationships/hyperlink" Target="https://drive.google.com/drive/folders/1imOX_yct6FP0_YHn-BUSbXX_5dOy1-j6" TargetMode="External"/><Relationship Id="rId4106" Type="http://schemas.openxmlformats.org/officeDocument/2006/relationships/hyperlink" Target="https://drive.google.com/drive/u/1/folders/1DWXhXwl1j4L5eKUdO88JdnrMTynHHza14" TargetMode="External"/><Relationship Id="rId4520" Type="http://schemas.openxmlformats.org/officeDocument/2006/relationships/hyperlink" Target="https://drive.google.com/drive/u/0/folders/1RsSKYaEE8jqAw7pH05tDHRflkjUL3t5H" TargetMode="External"/><Relationship Id="rId390" Type="http://schemas.openxmlformats.org/officeDocument/2006/relationships/hyperlink" Target="https://www.waterboards.ca.gov/pfas/" TargetMode="External"/><Relationship Id="rId2071" Type="http://schemas.openxmlformats.org/officeDocument/2006/relationships/hyperlink" Target="https://www.maine.gov/dep/spills/topics/pfas/PFAS-current-results-06022020.pdf" TargetMode="External"/><Relationship Id="rId3122" Type="http://schemas.openxmlformats.org/officeDocument/2006/relationships/hyperlink" Target="https://drive.google.com/drive/u/1/folders/1Yla_380Qxjf4iLAK34ajtSEXmM8gBJ9P" TargetMode="External"/><Relationship Id="rId6278" Type="http://schemas.openxmlformats.org/officeDocument/2006/relationships/hyperlink" Target="https://geotracker.waterboards.ca.gov/map/pfas_map" TargetMode="External"/><Relationship Id="rId6692" Type="http://schemas.openxmlformats.org/officeDocument/2006/relationships/hyperlink" Target="https://www4.des.state.nh.us/DESOneStop/PRSDetail.aspx?ID=0002744&amp;Type=PRS" TargetMode="External"/><Relationship Id="rId5294" Type="http://schemas.openxmlformats.org/officeDocument/2006/relationships/hyperlink" Target="https://www.dec.ny.gov/chemical/108820.html" TargetMode="External"/><Relationship Id="rId6345" Type="http://schemas.openxmlformats.org/officeDocument/2006/relationships/hyperlink" Target="https://drive.google.com/drive/folders/1jJQ9yj0v4F-uS3q-WO91RAcoKlPt6Y1z" TargetMode="External"/><Relationship Id="rId110" Type="http://schemas.openxmlformats.org/officeDocument/2006/relationships/hyperlink" Target="https://geotracker.waterboards.ca.gov/map/pfas_map" TargetMode="External"/><Relationship Id="rId2888" Type="http://schemas.openxmlformats.org/officeDocument/2006/relationships/hyperlink" Target="https://nhdes.maps.arcgis.com/apps/View/index.html?appid=66770bef141c43a98a445c54a17720e2&amp;extent=-73.5743,42.5413,-69.6852,45.4509" TargetMode="External"/><Relationship Id="rId3939" Type="http://schemas.openxmlformats.org/officeDocument/2006/relationships/hyperlink" Target="https://www.pca.state.mn.us/waste/pfas-landfills" TargetMode="External"/><Relationship Id="rId2955" Type="http://schemas.openxmlformats.org/officeDocument/2006/relationships/hyperlink" Target="https://drive.google.com/drive/u/0/folders/1_SIlq_Acaah6TCiaqYHpS7Xfly5jlYIv" TargetMode="External"/><Relationship Id="rId5361" Type="http://schemas.openxmlformats.org/officeDocument/2006/relationships/hyperlink" Target="https://www4.des.state.nh.us/nh-pfas-investigation/wp-content/uploads/tables-pdf.pdf" TargetMode="External"/><Relationship Id="rId6412" Type="http://schemas.openxmlformats.org/officeDocument/2006/relationships/hyperlink" Target="https://drive.google.com/file/d/1_b8O8cSB7o32qpRBfL3zSGEkeGo593AE/view?usp=sharing" TargetMode="External"/><Relationship Id="rId927" Type="http://schemas.openxmlformats.org/officeDocument/2006/relationships/hyperlink" Target="https://www4.des.state.nh.us/nh-pfas-investigation/wp-content/uploads/tables-pdf.pdf" TargetMode="External"/><Relationship Id="rId1557" Type="http://schemas.openxmlformats.org/officeDocument/2006/relationships/hyperlink" Target="https://drive.google.com/drive/u/0/folders/1zlmAmlzh4VtXpAQgGEggTcp0kW0SoDzA" TargetMode="External"/><Relationship Id="rId1971" Type="http://schemas.openxmlformats.org/officeDocument/2006/relationships/hyperlink" Target="https://denix.osd.mil/army-pfas/army-pfas-data/drinking-water-data/army-national-guard-bureau-data-26-april-2019/" TargetMode="External"/><Relationship Id="rId2608" Type="http://schemas.openxmlformats.org/officeDocument/2006/relationships/hyperlink" Target="https://www4.des.state.nh.us/nh-pfas-investigation/wp-content/uploads/tables-pdf.pdf" TargetMode="External"/><Relationship Id="rId5014" Type="http://schemas.openxmlformats.org/officeDocument/2006/relationships/hyperlink" Target="https://drive.google.com/drive/u/0/folders/1JHapkdyZrRziZCfTAWAX-nxDpQ_WEWlp" TargetMode="External"/><Relationship Id="rId1624" Type="http://schemas.openxmlformats.org/officeDocument/2006/relationships/hyperlink" Target="https://www.datawrapper.de/_/pmQX8/" TargetMode="External"/><Relationship Id="rId4030" Type="http://schemas.openxmlformats.org/officeDocument/2006/relationships/hyperlink" Target="https://drive.google.com/drive/u/0/folders/1DWXhXwl1j4L5eKUdO88JdnrMTynHHza5" TargetMode="External"/><Relationship Id="rId3796" Type="http://schemas.openxmlformats.org/officeDocument/2006/relationships/hyperlink" Target="https://www.health.state.mn.us/communities/environment/hazardous/topics/sites.html" TargetMode="External"/><Relationship Id="rId2398" Type="http://schemas.openxmlformats.org/officeDocument/2006/relationships/hyperlink" Target="https://drive.google.com/drive/u/1/folders/1Yla_380Qxjf4iLAK34ajtSEXmM8gBJ9P" TargetMode="External"/><Relationship Id="rId3449" Type="http://schemas.openxmlformats.org/officeDocument/2006/relationships/hyperlink" Target="https://webapp.pca.state.mn.us/wimn/site/2153" TargetMode="External"/><Relationship Id="rId4847" Type="http://schemas.openxmlformats.org/officeDocument/2006/relationships/hyperlink" Target="https://drive.google.com/drive/u/0/folders/1TQ_32mdRWK2vcMJ9pAqFchM3Oe7wfR5s" TargetMode="External"/><Relationship Id="rId3863" Type="http://schemas.openxmlformats.org/officeDocument/2006/relationships/hyperlink" Target="https://www.glwater.org/wp-content/uploads/2020/02/PFAS-Minimization-Program-Summary.pdf" TargetMode="External"/><Relationship Id="rId4914" Type="http://schemas.openxmlformats.org/officeDocument/2006/relationships/hyperlink" Target="https://www4.des.state.nh.us/nh-pfas-investigation/wp-content/uploads/tables-pdf.pdf" TargetMode="External"/><Relationship Id="rId784" Type="http://schemas.openxmlformats.org/officeDocument/2006/relationships/hyperlink" Target="https://drive.google.com/drive/u/0/folders/1RsSKYaEE8jqAw7pH05tDHRflkjUL3t5H" TargetMode="External"/><Relationship Id="rId1067" Type="http://schemas.openxmlformats.org/officeDocument/2006/relationships/hyperlink" Target="https://www.michigan.gov/pfasresponse/" TargetMode="External"/><Relationship Id="rId2465" Type="http://schemas.openxmlformats.org/officeDocument/2006/relationships/hyperlink" Target="https://nhdes.maps.arcgis.com/apps/View/index.html?appid=66770bef141c43a98a445c54a17720e2&amp;extent=-73.5743,42.5413,-69.6852,45.4509" TargetMode="External"/><Relationship Id="rId3516" Type="http://schemas.openxmlformats.org/officeDocument/2006/relationships/hyperlink" Target="https://drive.google.com/drive/u/0/folders/1l02EBhBrjx9WicYFkwfp6rsw1rtPpMuW" TargetMode="External"/><Relationship Id="rId3930" Type="http://schemas.openxmlformats.org/officeDocument/2006/relationships/hyperlink" Target="https://www4.des.state.nh.us/nh-pfas-investigation/wp-content/uploads/tables-pdf.pdf" TargetMode="External"/><Relationship Id="rId437" Type="http://schemas.openxmlformats.org/officeDocument/2006/relationships/hyperlink" Target="https://drive.google.com/drive/u/0/folders/16cPCO907bUFpX-CKzAj1EGj8_TD142PQ" TargetMode="External"/><Relationship Id="rId851" Type="http://schemas.openxmlformats.org/officeDocument/2006/relationships/hyperlink" Target="https://drive.google.com/file/d/1_rQ4mmLuu9pFDWV-WBCiTy5sNYHX_bXH/view?usp=sharing" TargetMode="External"/><Relationship Id="rId1481" Type="http://schemas.openxmlformats.org/officeDocument/2006/relationships/hyperlink" Target="https://www.michigan.gov/pfasresponse/0,9038,7-365-86511_95645-535371--,00.html" TargetMode="External"/><Relationship Id="rId2118" Type="http://schemas.openxmlformats.org/officeDocument/2006/relationships/hyperlink" Target="https://drive.google.com/drive/u/0/folders/1DWXhXwl1j4L5eKUdO88JdnrMTynHHza5" TargetMode="External"/><Relationship Id="rId2532" Type="http://schemas.openxmlformats.org/officeDocument/2006/relationships/hyperlink" Target="https://www.michigan.gov/pfasresponse/0,9038,7-365-86511_95645-517163--,00.html" TargetMode="External"/><Relationship Id="rId5688" Type="http://schemas.openxmlformats.org/officeDocument/2006/relationships/hyperlink" Target="https://docs.google.com/spreadsheets/d/1hRu_fnwKe4j_dNU5cczPJSTcPUe8qTtJ/edit?usp=sharing&amp;ouid=107676736406888330935&amp;rtpof=true&amp;sd=true" TargetMode="External"/><Relationship Id="rId6739" Type="http://schemas.openxmlformats.org/officeDocument/2006/relationships/hyperlink" Target="https://docs.google.com/spreadsheets/d/1hRu_fnwKe4j_dNU5cczPJSTcPUe8qTtJ/edit?usp=sharing&amp;ouid=107676736406888330935&amp;rtpof=true&amp;sd=true" TargetMode="External"/><Relationship Id="rId504" Type="http://schemas.openxmlformats.org/officeDocument/2006/relationships/hyperlink" Target="https://geotracker.waterboards.ca.gov/profile_report?global_id=L10008518142" TargetMode="External"/><Relationship Id="rId1134" Type="http://schemas.openxmlformats.org/officeDocument/2006/relationships/hyperlink" Target="https://denix.osd.mil/army-pfas/army-pfas-data/drinking-water-data/army-national-guard-bureau-data-26-april-2019/" TargetMode="External"/><Relationship Id="rId5755" Type="http://schemas.openxmlformats.org/officeDocument/2006/relationships/hyperlink" Target="https://nhdes.maps.arcgis.com/apps/View/index.html?appid=66770bef141c43a98a445c54a17720e2&amp;extent=-73.5743,42.5413,-69.6852,45.4509" TargetMode="External"/><Relationship Id="rId6806" Type="http://schemas.openxmlformats.org/officeDocument/2006/relationships/hyperlink" Target="https://drive.google.com/drive/u/0/folders/1LZjR83CbEnDEpUbffoGlhwNozjW0qBSV" TargetMode="External"/><Relationship Id="rId1201" Type="http://schemas.openxmlformats.org/officeDocument/2006/relationships/hyperlink" Target="https://www.waterboards.ca.gov/pfas/military.html" TargetMode="External"/><Relationship Id="rId4357" Type="http://schemas.openxmlformats.org/officeDocument/2006/relationships/hyperlink" Target="https://www4.des.state.nh.us/DESOneStop/PRSDetail.aspx?ID=0000055&amp;Type=PRS" TargetMode="External"/><Relationship Id="rId4771" Type="http://schemas.openxmlformats.org/officeDocument/2006/relationships/hyperlink" Target="https://drive.google.com/drive/u/0/folders/1RsSKYaEE8jqAw7pH05tDHRflkjUL3t5H" TargetMode="External"/><Relationship Id="rId5408" Type="http://schemas.openxmlformats.org/officeDocument/2006/relationships/hyperlink" Target="https://webapp.pca.state.mn.us/cleanup/search/superfund?siteId=3180-AREA0000000002" TargetMode="External"/><Relationship Id="rId3373" Type="http://schemas.openxmlformats.org/officeDocument/2006/relationships/hyperlink" Target="https://drive.google.com/drive/u/0/folders/1O96myyHdFyUIyjuL8LD4xmZmMU6zCLpK" TargetMode="External"/><Relationship Id="rId4424" Type="http://schemas.openxmlformats.org/officeDocument/2006/relationships/hyperlink" Target="https://dnr.wi.gov/botw/DownloadBlobFile.do?docSeqNo=155101&amp;docName=20200309_99_Surface_Water_PFAS_Concentrations.xlsx" TargetMode="External"/><Relationship Id="rId5822" Type="http://schemas.openxmlformats.org/officeDocument/2006/relationships/hyperlink" Target="https://geotracker.waterboards.ca.gov/map/pfas_map" TargetMode="External"/><Relationship Id="rId294" Type="http://schemas.openxmlformats.org/officeDocument/2006/relationships/hyperlink" Target="https://www4.des.state.nh.us/IISProxy/IISProxy.dll?ContentId=4808462" TargetMode="External"/><Relationship Id="rId3026" Type="http://schemas.openxmlformats.org/officeDocument/2006/relationships/hyperlink" Target="https://www4.des.state.nh.us/nh-pfas-investigation/wp-content/uploads/tables-pdf.pdf" TargetMode="External"/><Relationship Id="rId361" Type="http://schemas.openxmlformats.org/officeDocument/2006/relationships/hyperlink" Target="https://docs.google.com/spreadsheets/d/1hRu_fnwKe4j_dNU5cczPJSTcPUe8qTtJ/edit?usp=sharing&amp;ouid=107676736406888330935&amp;rtpof=true&amp;sd=true" TargetMode="External"/><Relationship Id="rId2042" Type="http://schemas.openxmlformats.org/officeDocument/2006/relationships/hyperlink" Target="https://drive.google.com/drive/u/1/folders/1Pms7FL2HqHNWHQ0nmFgIEcktFHXjhbny" TargetMode="External"/><Relationship Id="rId344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198" Type="http://schemas.openxmlformats.org/officeDocument/2006/relationships/hyperlink" Target="https://drive.google.com/drive/u/0/folders/1Kb2__KVfWWhz_vpkrtRaTg3I1LcY2vIb" TargetMode="External"/><Relationship Id="rId6596" Type="http://schemas.openxmlformats.org/officeDocument/2006/relationships/hyperlink" Target="https://drive.google.com/drive/u/0/folders/1rLpujWTQ8faXtu_cyAhxNLk1NstR5wzl" TargetMode="External"/><Relationship Id="rId6249" Type="http://schemas.openxmlformats.org/officeDocument/2006/relationships/hyperlink" Target="https://drive.google.com/drive/u/1/folders/1Pw_YyB7LoSyOD4UXj86GrkjBwjiUmclI" TargetMode="External"/><Relationship Id="rId6663" Type="http://schemas.openxmlformats.org/officeDocument/2006/relationships/hyperlink" Target="https://geotracker.waterboards.ca.gov/map/pfas_map" TargetMode="External"/><Relationship Id="rId2859" Type="http://schemas.openxmlformats.org/officeDocument/2006/relationships/hyperlink" Target="https://www4.des.state.nh.us/nh-pfas-investigation/wp-content/uploads/tables-pdf.pdf" TargetMode="External"/><Relationship Id="rId5265" Type="http://schemas.openxmlformats.org/officeDocument/2006/relationships/hyperlink" Target="https://geotracker.waterboards.ca.gov/profile_report?global_id=L10009967534" TargetMode="External"/><Relationship Id="rId6316" Type="http://schemas.openxmlformats.org/officeDocument/2006/relationships/hyperlink" Target="https://www.dec.ny.gov/chemical/108820.html" TargetMode="External"/><Relationship Id="rId6730" Type="http://schemas.openxmlformats.org/officeDocument/2006/relationships/hyperlink" Target="https://www.michigan.gov/pfasresponse/0,9038,7-365-86511_95645-489606--,00.html" TargetMode="External"/><Relationship Id="rId1875" Type="http://schemas.openxmlformats.org/officeDocument/2006/relationships/hyperlink" Target="https://drive.google.com/drive/u/0/folders/1zRue6ytmesnyjSbuMqdxwYIVa0m-9blI" TargetMode="External"/><Relationship Id="rId4281" Type="http://schemas.openxmlformats.org/officeDocument/2006/relationships/hyperlink" Target="https://www4.des.state.nh.us/nh-pfas-investigation/wp-content/uploads/tables-pdf.pdf" TargetMode="External"/><Relationship Id="rId5332" Type="http://schemas.openxmlformats.org/officeDocument/2006/relationships/hyperlink" Target="https://drive.google.com/drive/u/0/folders/15k6zWay3ldGXkYmyPrUuohY_DBXcK3x0" TargetMode="External"/><Relationship Id="rId1528" Type="http://schemas.openxmlformats.org/officeDocument/2006/relationships/hyperlink" Target="https://www.glwater.org/wp-content/uploads/2020/02/PFAS-Minimization-Program-Summary.pdf" TargetMode="External"/><Relationship Id="rId2926" Type="http://schemas.openxmlformats.org/officeDocument/2006/relationships/hyperlink" Target="https://geotracker.waterboards.ca.gov/map/pfas_map" TargetMode="External"/><Relationship Id="rId1942" Type="http://schemas.openxmlformats.org/officeDocument/2006/relationships/hyperlink" Target="https://geotracker.waterboards.ca.gov/map/pfas_map" TargetMode="External"/><Relationship Id="rId4001" Type="http://schemas.openxmlformats.org/officeDocument/2006/relationships/hyperlink" Target="https://www.michigan.gov/pfasresponse/" TargetMode="External"/><Relationship Id="rId6173" Type="http://schemas.openxmlformats.org/officeDocument/2006/relationships/hyperlink" Target="https://www.twincities.com/2018/06/30/3m-pollution-flares-up-again-st-paul-park-oakdale-woodbury-lake-elmo-cottage-grove-water-systems/" TargetMode="External"/><Relationship Id="rId3767" Type="http://schemas.openxmlformats.org/officeDocument/2006/relationships/hyperlink" Target="https://webapp.pca.state.mn.us/wimn/site/4297" TargetMode="External"/><Relationship Id="rId4818" Type="http://schemas.openxmlformats.org/officeDocument/2006/relationships/hyperlink" Target="https://drive.google.com/drive/u/0/folders/1RsSKYaEE8jqAw7pH05tDHRflkjUL3t5H" TargetMode="External"/><Relationship Id="rId688" Type="http://schemas.openxmlformats.org/officeDocument/2006/relationships/hyperlink" Target="https://drive.google.com/drive/u/0/folders/1aWA9ToG8BKymivxUjSnEae06-6RJeAC7" TargetMode="External"/><Relationship Id="rId2369" Type="http://schemas.openxmlformats.org/officeDocument/2006/relationships/hyperlink" Target="https://nhdes.maps.arcgis.com/apps/View/index.html?appid=66770bef141c43a98a445c54a17720e2&amp;extent=-73.5743,42.5413,-69.6852,45.4509" TargetMode="External"/><Relationship Id="rId2783" Type="http://schemas.openxmlformats.org/officeDocument/2006/relationships/hyperlink" Target="https://drive.google.com/drive/u/1/folders/1B1GKEK70wuJTnQTBbpJQJcs4KD3cK5Hu" TargetMode="External"/><Relationship Id="rId3834" Type="http://schemas.openxmlformats.org/officeDocument/2006/relationships/hyperlink" Target="https://geotracker.waterboards.ca.gov/map/pfas_map" TargetMode="External"/><Relationship Id="rId6240" Type="http://schemas.openxmlformats.org/officeDocument/2006/relationships/hyperlink" Target="https://drive.google.com/drive/u/1/folders/1snxodHAXpOnC27NozNQeYCiApwIuTT-Q" TargetMode="External"/><Relationship Id="rId755" Type="http://schemas.openxmlformats.org/officeDocument/2006/relationships/hyperlink" Target="https://drive.google.com/drive/u/0/folders/1DWXhXwl1j4L5eKUdO88JdnrMTynHHza5" TargetMode="External"/><Relationship Id="rId1385" Type="http://schemas.openxmlformats.org/officeDocument/2006/relationships/hyperlink" Target="https://floridadep.gov/sites/default/files/City-of-Hialeah-Training-Facility-Sample-Locations_Results.pdf" TargetMode="External"/><Relationship Id="rId2436" Type="http://schemas.openxmlformats.org/officeDocument/2006/relationships/hyperlink" Target="https://nhdes.maps.arcgis.com/apps/View/index.html?appid=66770bef141c43a98a445c54a17720e2&amp;extent=-73.5743,42.5413,-69.6852,45.4509" TargetMode="External"/><Relationship Id="rId2850" Type="http://schemas.openxmlformats.org/officeDocument/2006/relationships/hyperlink" Target="https://geotracker.waterboards.ca.gov/map/pfas_map" TargetMode="External"/><Relationship Id="rId91" Type="http://schemas.openxmlformats.org/officeDocument/2006/relationships/hyperlink" Target="https://drive.google.com/drive/u/0/folders/1AG7OwDr8ATEwgMzpT6OminJep6RxUwlC" TargetMode="External"/><Relationship Id="rId408" Type="http://schemas.openxmlformats.org/officeDocument/2006/relationships/hyperlink" Target="https://www.tn.gov/environment/program-areas/opsp-policy-and-sustainable-practices/policy/pfas.html" TargetMode="External"/><Relationship Id="rId822" Type="http://schemas.openxmlformats.org/officeDocument/2006/relationships/hyperlink" Target="https://geotracker.waterboards.ca.gov/map/pfas_map" TargetMode="External"/><Relationship Id="rId1038" Type="http://schemas.openxmlformats.org/officeDocument/2006/relationships/hyperlink" Target="https://www.ewg.org/interactive-maps/2020-military-pfas-sites/map/" TargetMode="External"/><Relationship Id="rId1452" Type="http://schemas.openxmlformats.org/officeDocument/2006/relationships/hyperlink" Target="https://www.dec.ny.gov/press/122504.html" TargetMode="External"/><Relationship Id="rId2503" Type="http://schemas.openxmlformats.org/officeDocument/2006/relationships/hyperlink" Target="https://www.navfac.navy.mil/products_and_services/ev/products_and_services/env_restoration/pfas_reading_room.html" TargetMode="External"/><Relationship Id="rId3901" Type="http://schemas.openxmlformats.org/officeDocument/2006/relationships/hyperlink" Target="https://geotracker.waterboards.ca.gov/map/pfas_map" TargetMode="External"/><Relationship Id="rId5659" Type="http://schemas.openxmlformats.org/officeDocument/2006/relationships/hyperlink" Target="https://ar.afcec-cloud.af.mil/Search.aspx" TargetMode="External"/><Relationship Id="rId1105" Type="http://schemas.openxmlformats.org/officeDocument/2006/relationships/hyperlink" Target="https://denix.osd.mil/army-pfas/army-pfas-data/drinking-water-data/army-national-guard-bureau-data-26-april-2019/" TargetMode="External"/><Relationship Id="rId3277" Type="http://schemas.openxmlformats.org/officeDocument/2006/relationships/hyperlink" Target="https://drive.google.com/drive/u/0/folders/1RsSKYaEE8jqAw7pH05tDHRflkjUL3t5H" TargetMode="External"/><Relationship Id="rId4675" Type="http://schemas.openxmlformats.org/officeDocument/2006/relationships/hyperlink" Target="https://drive.google.com/drive/folders/1j3sfLktZVP6m9D8ILnP893YuSccAu1mv" TargetMode="External"/><Relationship Id="rId5726" Type="http://schemas.openxmlformats.org/officeDocument/2006/relationships/hyperlink" Target="http://www.michigan.gov/som/0,4669,7-192-45414_45929_82704-452832--,00.html" TargetMode="External"/><Relationship Id="rId198" Type="http://schemas.openxmlformats.org/officeDocument/2006/relationships/hyperlink" Target="https://geotracker.waterboards.ca.gov/map/pfas_map" TargetMode="External"/><Relationship Id="rId3691" Type="http://schemas.openxmlformats.org/officeDocument/2006/relationships/hyperlink" Target="https://drive.google.com/drive/u/1/folders/1Pms7FL2HqHNWHQ0nmFgIEcktFHXjhbny" TargetMode="External"/><Relationship Id="rId4328" Type="http://schemas.openxmlformats.org/officeDocument/2006/relationships/hyperlink" Target="https://drive.google.com/drive/u/0/folders/1RsSKYaEE8jqAw7pH05tDHRflkjUL3t5H" TargetMode="External"/><Relationship Id="rId4742" Type="http://schemas.openxmlformats.org/officeDocument/2006/relationships/hyperlink" Target="https://cumulis.epa.gov/supercpad/cursites/copinfo.cfm?id=0302460" TargetMode="External"/><Relationship Id="rId2293" Type="http://schemas.openxmlformats.org/officeDocument/2006/relationships/hyperlink" Target="https://www4.des.state.nh.us/IISProxy/IISProxy.dll?ContentId=4756005" TargetMode="External"/><Relationship Id="rId3344" Type="http://schemas.openxmlformats.org/officeDocument/2006/relationships/hyperlink" Target="https://geotracker.waterboards.ca.gov/map/pfas_map" TargetMode="External"/><Relationship Id="rId265" Type="http://schemas.openxmlformats.org/officeDocument/2006/relationships/hyperlink" Target="https://www.pca.state.mn.us/waste/pfas-landfills" TargetMode="External"/><Relationship Id="rId2360" Type="http://schemas.openxmlformats.org/officeDocument/2006/relationships/hyperlink" Target="https://deq.louisiana.gov/assets/docs/News_Releases/2020/EPAAddsNewPFASDatabase.pdf" TargetMode="External"/><Relationship Id="rId3411" Type="http://schemas.openxmlformats.org/officeDocument/2006/relationships/hyperlink" Target="https://floridadep.gov/waste/waste-cleanup/content/indian-river-state-college-fire-academy" TargetMode="External"/><Relationship Id="rId6567" Type="http://schemas.openxmlformats.org/officeDocument/2006/relationships/hyperlink" Target="https://www.michigan.gov/pfasresponse/0,9038,7-365-86511_82704_97100---,00.html" TargetMode="External"/><Relationship Id="rId6981" Type="http://schemas.openxmlformats.org/officeDocument/2006/relationships/hyperlink" Target="https://www.pca.state.mn.us/waste/pfas-landfills" TargetMode="External"/><Relationship Id="rId332" Type="http://schemas.openxmlformats.org/officeDocument/2006/relationships/hyperlink" Target="https://drive.google.com/drive/u/0/folders/1SrzIY6gLhHkSVGEOu51iLETRLE2RRCUn" TargetMode="External"/><Relationship Id="rId2013" Type="http://schemas.openxmlformats.org/officeDocument/2006/relationships/hyperlink" Target="https://geotracker.waterboards.ca.gov/map/pfas_map" TargetMode="External"/><Relationship Id="rId5169" Type="http://schemas.openxmlformats.org/officeDocument/2006/relationships/hyperlink" Target="https://geotracker.waterboards.ca.gov/map/pfas_map" TargetMode="External"/><Relationship Id="rId5583" Type="http://schemas.openxmlformats.org/officeDocument/2006/relationships/hyperlink" Target="https://webapp.pca.state.mn.us/wimn/site/3182" TargetMode="External"/><Relationship Id="rId6634" Type="http://schemas.openxmlformats.org/officeDocument/2006/relationships/hyperlink" Target="https://www.pca.state.mn.us/waste/pfas-landfills" TargetMode="External"/><Relationship Id="rId4185" Type="http://schemas.openxmlformats.org/officeDocument/2006/relationships/hyperlink" Target="https://geotracker.waterboards.ca.gov/map/pfas_map" TargetMode="External"/><Relationship Id="rId5236" Type="http://schemas.openxmlformats.org/officeDocument/2006/relationships/hyperlink" Target="https://www.maine.gov/dep/spills/topics/pfas/" TargetMode="External"/><Relationship Id="rId1779" Type="http://schemas.openxmlformats.org/officeDocument/2006/relationships/hyperlink" Target="https://drive.google.com/drive/u/0/folders/1RsSKYaEE8jqAw7pH05tDHRflkjUL3t5H" TargetMode="External"/><Relationship Id="rId4252" Type="http://schemas.openxmlformats.org/officeDocument/2006/relationships/hyperlink" Target="https://geotracker.waterboards.ca.gov/map/pfas_map" TargetMode="External"/><Relationship Id="rId5650" Type="http://schemas.openxmlformats.org/officeDocument/2006/relationships/hyperlink" Target="https://www.michigan.gov/pfasresponse/" TargetMode="External"/><Relationship Id="rId6701" Type="http://schemas.openxmlformats.org/officeDocument/2006/relationships/hyperlink" Target="https://www4.des.state.nh.us/nh-pfas-investigation/wp-content/uploads/tables-pdf.pdf" TargetMode="External"/><Relationship Id="rId1846" Type="http://schemas.openxmlformats.org/officeDocument/2006/relationships/hyperlink" Target="https://drive.google.com/drive/u/0/folders/1jI2qfUNHJx9JWwCQcG49AABEIOL-IKdx" TargetMode="External"/><Relationship Id="rId5303" Type="http://schemas.openxmlformats.org/officeDocument/2006/relationships/hyperlink" Target="https://dec.alaska.gov/Applications/SPAR/PublicMVC/CSP/SiteReport/27196" TargetMode="External"/><Relationship Id="rId1913" Type="http://schemas.openxmlformats.org/officeDocument/2006/relationships/hyperlink" Target="https://geotracker.waterboards.ca.gov/map/pfas_map" TargetMode="External"/><Relationship Id="rId6077" Type="http://schemas.openxmlformats.org/officeDocument/2006/relationships/hyperlink" Target="https://www.waterboards.ca.gov/pfas/" TargetMode="External"/><Relationship Id="rId6491" Type="http://schemas.openxmlformats.org/officeDocument/2006/relationships/hyperlink" Target="https://drive.google.com/file/d/1uIEc5t2-xhWDAg_XqMFM_xrTRCE9Ob_q/view?usp=sharing" TargetMode="External"/><Relationship Id="rId2687" Type="http://schemas.openxmlformats.org/officeDocument/2006/relationships/hyperlink" Target="https://drive.google.com/drive/u/1/folders/1H7ZfwZ2tWTreq7QslGxWgo8-YR-4cNto" TargetMode="External"/><Relationship Id="rId3738" Type="http://schemas.openxmlformats.org/officeDocument/2006/relationships/hyperlink" Target="https://drive.google.com/drive/u/1/folders/1S7TxvbgEeIga6RhHP0qHd0Wdt4ebhZVO" TargetMode="External"/><Relationship Id="rId5093" Type="http://schemas.openxmlformats.org/officeDocument/2006/relationships/hyperlink" Target="https://geotracker.waterboards.ca.gov/map/pfas_map" TargetMode="External"/><Relationship Id="rId6144" Type="http://schemas.openxmlformats.org/officeDocument/2006/relationships/hyperlink" Target="https://drive.google.com/drive/u/0/folders/1Ndpu9Udqst42msNuaNP2HTLEESuDj9DC" TargetMode="External"/><Relationship Id="rId659" Type="http://schemas.openxmlformats.org/officeDocument/2006/relationships/hyperlink" Target="https://drive.google.com/drive/u/1/folders/1PlOhoMllGr8c2y_tC6ASZjmNE99WLplb" TargetMode="External"/><Relationship Id="rId1289" Type="http://schemas.openxmlformats.org/officeDocument/2006/relationships/hyperlink" Target="https://www.delawareriverkeeper.org/sites/default/files/resources/Letters/PFOA_pollution_in_the_vicinity_of_the_DuPont_Chambers_Works_Facility_4-28-09.pdf" TargetMode="External"/><Relationship Id="rId5160" Type="http://schemas.openxmlformats.org/officeDocument/2006/relationships/hyperlink" Target="https://geotracker.waterboards.ca.gov/profile_report?global_id=L10001937128" TargetMode="External"/><Relationship Id="rId6211" Type="http://schemas.openxmlformats.org/officeDocument/2006/relationships/hyperlink" Target="https://drive.google.com/drive/u/1/folders/1wiJGN1uxOAWAm2cNSmr71PMKafrIPBLH" TargetMode="External"/><Relationship Id="rId1356" Type="http://schemas.openxmlformats.org/officeDocument/2006/relationships/hyperlink" Target="https://drive.google.com/drive/u/0/folders/1inU8GiL3ea7OLsY9jO09ktEQo87u139r" TargetMode="External"/><Relationship Id="rId2754" Type="http://schemas.openxmlformats.org/officeDocument/2006/relationships/hyperlink" Target="https://www.pca.state.mn.us/waste/pfas-landfills" TargetMode="External"/><Relationship Id="rId3805" Type="http://schemas.openxmlformats.org/officeDocument/2006/relationships/hyperlink" Target="https://drive.google.com/drive/u/0/folders/1JHapkdyZrRziZCfTAWAX-nxDpQ_WEWlp" TargetMode="External"/><Relationship Id="rId726" Type="http://schemas.openxmlformats.org/officeDocument/2006/relationships/hyperlink" Target="https://geotracker.waterboards.ca.gov/map/pfas_map" TargetMode="External"/><Relationship Id="rId1009" Type="http://schemas.openxmlformats.org/officeDocument/2006/relationships/hyperlink" Target="https://nhdes.maps.arcgis.com/apps/View/index.html?appid=66770bef141c43a98a445c54a17720e2&amp;extent=-73.5743,42.5413,-69.6852,45.4509" TargetMode="External"/><Relationship Id="rId1770" Type="http://schemas.openxmlformats.org/officeDocument/2006/relationships/hyperlink" Target="https://www.glwater.org/wp-content/uploads/2020/02/PFAS-Minimization-Program-Summary.pdf" TargetMode="External"/><Relationship Id="rId2407" Type="http://schemas.openxmlformats.org/officeDocument/2006/relationships/hyperlink" Target="https://www4.des.state.nh.us/DESOneStop/PRSDetail.aspx?ID=0010087&amp;Type=PRS" TargetMode="External"/><Relationship Id="rId2821" Type="http://schemas.openxmlformats.org/officeDocument/2006/relationships/hyperlink" Target="https://geotracker.waterboards.ca.gov/map/pfas_map" TargetMode="External"/><Relationship Id="rId5977" Type="http://schemas.openxmlformats.org/officeDocument/2006/relationships/hyperlink" Target="https://drive.google.com/file/d/1aRq7DditXwPiZ3mi3np9qqLTjGEtXGB8/view?usp=sharing" TargetMode="External"/><Relationship Id="rId62" Type="http://schemas.openxmlformats.org/officeDocument/2006/relationships/hyperlink" Target="https://www4.des.state.nh.us/nh-pfas-investigation/wp-content/uploads/tables-pdf.pdf" TargetMode="External"/><Relationship Id="rId1423" Type="http://schemas.openxmlformats.org/officeDocument/2006/relationships/hyperlink" Target="https://www4.des.state.nh.us/nh-pfas-investigation/wp-content/uploads/tables-pdf.pdf" TargetMode="External"/><Relationship Id="rId4579" Type="http://schemas.openxmlformats.org/officeDocument/2006/relationships/hyperlink" Target="https://geotracker.waterboards.ca.gov/map/pfas_map" TargetMode="External"/><Relationship Id="rId4993" Type="http://schemas.openxmlformats.org/officeDocument/2006/relationships/hyperlink" Target="https://www4.des.state.nh.us/IISProxy/IISProxy.dll?ContentId=4697942" TargetMode="External"/><Relationship Id="rId3595" Type="http://schemas.openxmlformats.org/officeDocument/2006/relationships/hyperlink" Target="https://drive.google.com/drive/u/0/folders/1LpxTlKqi7W0TyhphKUsU2SufsFXHckZC" TargetMode="External"/><Relationship Id="rId4646" Type="http://schemas.openxmlformats.org/officeDocument/2006/relationships/hyperlink" Target="https://drive.google.com/drive/u/1/folders/1MK8yT90HSiM7GQ2H6qniWIzSAiG-3Y2u" TargetMode="External"/><Relationship Id="rId2197" Type="http://schemas.openxmlformats.org/officeDocument/2006/relationships/hyperlink" Target="https://drive.google.com/drive/u/0/folders/1JHapkdyZrRziZCfTAWAX-nxDpQ_WEWlp" TargetMode="External"/><Relationship Id="rId3248" Type="http://schemas.openxmlformats.org/officeDocument/2006/relationships/hyperlink" Target="https://drive.google.com/drive/u/0/folders/1JHapkdyZrRziZCfTAWAX-nxDpQ_WEWlp" TargetMode="External"/><Relationship Id="rId3662" Type="http://schemas.openxmlformats.org/officeDocument/2006/relationships/hyperlink" Target="https://partner-mco-archive.s3.amazonaws.com/client_files/1524589484.pdf" TargetMode="External"/><Relationship Id="rId4713" Type="http://schemas.openxmlformats.org/officeDocument/2006/relationships/hyperlink" Target="https://www.navfac.navy.mil/products_and_services/ev/products_and_services/env_restoration/pfas_reading_room.html" TargetMode="External"/><Relationship Id="rId169" Type="http://schemas.openxmlformats.org/officeDocument/2006/relationships/hyperlink" Target="https://www4.des.state.nh.us/IISProxy/IISProxy.dll?ContentId=4845945" TargetMode="External"/><Relationship Id="rId583" Type="http://schemas.openxmlformats.org/officeDocument/2006/relationships/hyperlink" Target="https://docs.google.com/spreadsheets/d/1hRu_fnwKe4j_dNU5cczPJSTcPUe8qTtJ/edit?usp=sharing&amp;ouid=107676736406888330935&amp;rtpof=true&amp;sd=true" TargetMode="External"/><Relationship Id="rId2264" Type="http://schemas.openxmlformats.org/officeDocument/2006/relationships/hyperlink" Target="https://www4.des.state.nh.us/nh-pfas-investigation/wp-content/uploads/tables-pdf.pdf" TargetMode="External"/><Relationship Id="rId3315" Type="http://schemas.openxmlformats.org/officeDocument/2006/relationships/hyperlink" Target="https://www4.des.state.nh.us/IISProxy/IISProxy.dll?ContentId=4856002" TargetMode="External"/><Relationship Id="rId236" Type="http://schemas.openxmlformats.org/officeDocument/2006/relationships/hyperlink" Target="https://azdeq.gov/superfund/us-air-force-plant-44" TargetMode="External"/><Relationship Id="rId650" Type="http://schemas.openxmlformats.org/officeDocument/2006/relationships/hyperlink" Target="https://www4.des.state.nh.us/IISProxy/IISProxy.dll?ContentId=4822122" TargetMode="External"/><Relationship Id="rId1280" Type="http://schemas.openxmlformats.org/officeDocument/2006/relationships/hyperlink" Target="https://drive.google.com/drive/u/0/folders/1f8gHfUbgH4w0DdeirtRLSMerU6kNJ4Ux" TargetMode="External"/><Relationship Id="rId2331" Type="http://schemas.openxmlformats.org/officeDocument/2006/relationships/hyperlink" Target="https://www.michigan.gov/pfasresponse/0,9038,7-365-86511_82704-479889--,00.html" TargetMode="External"/><Relationship Id="rId5487" Type="http://schemas.openxmlformats.org/officeDocument/2006/relationships/hyperlink" Target="https://drive.google.com/drive/u/0/folders/1qlG7M7AqzFCONPUK4OMrAKX4eVnauRef" TargetMode="External"/><Relationship Id="rId6885" Type="http://schemas.openxmlformats.org/officeDocument/2006/relationships/hyperlink" Target="https://drive.google.com/drive/folders/1zhMVxqwDv6IWsIf1ibFX_qYh5GE6jAfw?usp=sharing" TargetMode="External"/><Relationship Id="rId303" Type="http://schemas.openxmlformats.org/officeDocument/2006/relationships/hyperlink" Target="https://www.michigan.gov/pfasresponse/0,9038,7-365-86511_82704-452810--,00.html" TargetMode="External"/><Relationship Id="rId4089" Type="http://schemas.openxmlformats.org/officeDocument/2006/relationships/hyperlink" Target="https://nhdes.maps.arcgis.com/apps/View/index.html?appid=66770bef141c43a98a445c54a17720e2&amp;extent=-73.5743,42.5413,-69.6852,45.4509" TargetMode="External"/><Relationship Id="rId6538" Type="http://schemas.openxmlformats.org/officeDocument/2006/relationships/hyperlink" Target="https://drive.google.com/drive/u/1/folders/1Pms7FL2HqHNWHQ0nmFgIEcktFHXjhbny" TargetMode="External"/><Relationship Id="rId6952" Type="http://schemas.openxmlformats.org/officeDocument/2006/relationships/hyperlink" Target="https://www4.des.state.nh.us/IISProxy/IISProxy.dll?ContentId=4830185" TargetMode="External"/><Relationship Id="rId5554" Type="http://schemas.openxmlformats.org/officeDocument/2006/relationships/hyperlink" Target="https://drive.google.com/drive/u/0/folders/1RsSKYaEE8jqAw7pH05tDHRflkjUL3t5H" TargetMode="External"/><Relationship Id="rId6605" Type="http://schemas.openxmlformats.org/officeDocument/2006/relationships/hyperlink" Target="https://geotracker.waterboards.ca.gov/map/pfas_map" TargetMode="External"/><Relationship Id="rId1000" Type="http://schemas.openxmlformats.org/officeDocument/2006/relationships/hyperlink" Target="https://dec.vermont.gov/sites/dec/files/documents/PFAS%20Sampling%20Report%207.10.18%20FINAL.pdf" TargetMode="External"/><Relationship Id="rId4156" Type="http://schemas.openxmlformats.org/officeDocument/2006/relationships/hyperlink" Target="https://geotracker.waterboards.ca.gov/map/pfas_map" TargetMode="External"/><Relationship Id="rId4570" Type="http://schemas.openxmlformats.org/officeDocument/2006/relationships/hyperlink" Target="https://drive.google.com/drive/u/1/folders/1VgdMu6_x_kxf36q2eAIhAEnCpniomQ1Y" TargetMode="External"/><Relationship Id="rId5207" Type="http://schemas.openxmlformats.org/officeDocument/2006/relationships/hyperlink" Target="https://drive.google.com/file/d/1Pq5p2PFNCemuqOHpGgsYxxzBzHBKZnno/view?usp=sharing" TargetMode="External"/><Relationship Id="rId5621" Type="http://schemas.openxmlformats.org/officeDocument/2006/relationships/hyperlink" Target="https://drive.google.com/file/d/1QDM8CgwTrwjr68C4O03LzFFs4l5aEDkH/view?usp=sharing" TargetMode="External"/><Relationship Id="rId1817" Type="http://schemas.openxmlformats.org/officeDocument/2006/relationships/hyperlink" Target="https://www.michigan.gov/pfasresponse/0,9038,7-365-86511_82704-500862--,00.html" TargetMode="External"/><Relationship Id="rId3172" Type="http://schemas.openxmlformats.org/officeDocument/2006/relationships/hyperlink" Target="https://drive.google.com/drive/u/0/folders/1ad7sY2mmNDrp2isOhAjvc6DJqaG2p3Fl" TargetMode="External"/><Relationship Id="rId4223" Type="http://schemas.openxmlformats.org/officeDocument/2006/relationships/hyperlink" Target="https://drive.google.com/file/d/14UC2kqxtan9zaVqB90dhnaMU6RXwja2J/view?usp=sharing" TargetMode="External"/><Relationship Id="rId6395" Type="http://schemas.openxmlformats.org/officeDocument/2006/relationships/hyperlink" Target="https://drive.google.com/file/d/1be_h-L5Q4H5Hiq_6heHG0KJgbGJMcrgx/view?usp=sharing" TargetMode="External"/><Relationship Id="rId160" Type="http://schemas.openxmlformats.org/officeDocument/2006/relationships/hyperlink" Target="https://www.civilianexposure.org/report-shows-15-military-bases-in-maryland-contaminated-with-pfas/" TargetMode="External"/><Relationship Id="rId3989" Type="http://schemas.openxmlformats.org/officeDocument/2006/relationships/hyperlink" Target="https://geotracker.waterboards.ca.gov/profile_report?global_id=T10000012773" TargetMode="External"/><Relationship Id="rId6048" Type="http://schemas.openxmlformats.org/officeDocument/2006/relationships/hyperlink" Target="https://geotracker.waterboards.ca.gov/profile_report?global_id=L10005407108" TargetMode="External"/><Relationship Id="rId6462" Type="http://schemas.openxmlformats.org/officeDocument/2006/relationships/hyperlink" Target="https://drive.google.com/file/d/1BYUpR4z36c8nMdWICOwTfVtgCog4947c/view?usp=sharing" TargetMode="External"/><Relationship Id="rId5064" Type="http://schemas.openxmlformats.org/officeDocument/2006/relationships/hyperlink" Target="https://geotracker.waterboards.ca.gov/map/pfas_map" TargetMode="External"/><Relationship Id="rId6115" Type="http://schemas.openxmlformats.org/officeDocument/2006/relationships/hyperlink" Target="https://drive.google.com/drive/u/0/folders/1pi5SFUVOdDd6TnTTHkgKKyY8Wy7v_xGp" TargetMode="External"/><Relationship Id="rId977" Type="http://schemas.openxmlformats.org/officeDocument/2006/relationships/hyperlink" Target="https://drive.google.com/drive/u/0/folders/1RsSKYaEE8jqAw7pH05tDHRflkjUL3t5H" TargetMode="External"/><Relationship Id="rId2658" Type="http://schemas.openxmlformats.org/officeDocument/2006/relationships/hyperlink" Target="https://drive.google.com/drive/u/1/folders/1-uNOUQJpeUyoz3SM9jy3UQv54KArhTqy" TargetMode="External"/><Relationship Id="rId3709" Type="http://schemas.openxmlformats.org/officeDocument/2006/relationships/hyperlink" Target="https://www.akaction.org/wp-content/uploads/Report-Threats-to-Drinking-Water-and-Public-Health-in-Alaska-FINAL-web-version-9-24-19.pdf" TargetMode="External"/><Relationship Id="rId4080" Type="http://schemas.openxmlformats.org/officeDocument/2006/relationships/hyperlink" Target="https://www.maine.gov/dep/spills/topics/pfas/PFAS-current-results-06022020.pdf" TargetMode="External"/><Relationship Id="rId1674" Type="http://schemas.openxmlformats.org/officeDocument/2006/relationships/hyperlink" Target="https://geotracker.waterboards.ca.gov/profile_report?global_id=T10000007791" TargetMode="External"/><Relationship Id="rId2725" Type="http://schemas.openxmlformats.org/officeDocument/2006/relationships/hyperlink" Target="https://drive.google.com/drive/u/1/folders/1gzW7FcQQelMoZUZ8VhdxW1RrTOgXt8vS?ths=true" TargetMode="External"/><Relationship Id="rId5131" Type="http://schemas.openxmlformats.org/officeDocument/2006/relationships/hyperlink" Target="https://www4.des.state.nh.us/DESOneStop/PRSDetail.aspx?ID=0000643&amp;Type=PRS" TargetMode="External"/><Relationship Id="rId1327" Type="http://schemas.openxmlformats.org/officeDocument/2006/relationships/hyperlink" Target="https://geotracker.waterboards.ca.gov/map/pfas_map" TargetMode="External"/><Relationship Id="rId1741" Type="http://schemas.openxmlformats.org/officeDocument/2006/relationships/hyperlink" Target="https://drive.google.com/file/d/1GMlyOu26Wz3RfVZxb0ZmcSTEE-z4MLqg/view?usp=sharing" TargetMode="External"/><Relationship Id="rId4897" Type="http://schemas.openxmlformats.org/officeDocument/2006/relationships/hyperlink" Target="https://drive.google.com/drive/u/1/folders/1oeaM5yDQ1UIO4nchvIiTClArnkW-MH4J" TargetMode="External"/><Relationship Id="rId5948" Type="http://schemas.openxmlformats.org/officeDocument/2006/relationships/hyperlink" Target="https://www4.des.state.nh.us/nh-pfas-investigation/wp-content/uploads/tables-pdf.pdf" TargetMode="External"/><Relationship Id="rId33" Type="http://schemas.openxmlformats.org/officeDocument/2006/relationships/hyperlink" Target="https://www4.des.state.nh.us/IISProxy/IISProxy.dll?ContentId=4743604" TargetMode="External"/><Relationship Id="rId3499" Type="http://schemas.openxmlformats.org/officeDocument/2006/relationships/hyperlink" Target="https://drive.google.com/drive/u/1/folders/1DWXhXwl1j4L5eKUdO88JdnrMTynHHza5" TargetMode="External"/><Relationship Id="rId3566" Type="http://schemas.openxmlformats.org/officeDocument/2006/relationships/hyperlink" Target="https://drive.google.com/drive/u/0/folders/1ESr4zJo28RrJu6GLU_yBGPU-NnJ3LMRr" TargetMode="External"/><Relationship Id="rId4964" Type="http://schemas.openxmlformats.org/officeDocument/2006/relationships/hyperlink" Target="https://www.pca.state.mn.us/waste/pfas-landfills" TargetMode="External"/><Relationship Id="rId7023" Type="http://schemas.openxmlformats.org/officeDocument/2006/relationships/hyperlink" Target="https://drive.google.com/drive/u/1/folders/1VgdMu6_x_kxf36q2eAIhAEnCpniomQ1Y" TargetMode="External"/><Relationship Id="rId487" Type="http://schemas.openxmlformats.org/officeDocument/2006/relationships/hyperlink" Target="https://geotracker.waterboards.ca.gov/map/pfas_map" TargetMode="External"/><Relationship Id="rId2168" Type="http://schemas.openxmlformats.org/officeDocument/2006/relationships/hyperlink" Target="https://drive.google.com/file/d/1rwP_e006DOYKNdkKk6kJiWyvhSFq02xm/view?usp=sharing" TargetMode="External"/><Relationship Id="rId3219" Type="http://schemas.openxmlformats.org/officeDocument/2006/relationships/hyperlink" Target="https://geotracker.waterboards.ca.gov/profile_report?global_id=T10000004448" TargetMode="External"/><Relationship Id="rId3980" Type="http://schemas.openxmlformats.org/officeDocument/2006/relationships/hyperlink" Target="https://archive.epa.gov/pesticides/region4/water/documents/web/html/pfcdaltonindex.html" TargetMode="External"/><Relationship Id="rId4617" Type="http://schemas.openxmlformats.org/officeDocument/2006/relationships/hyperlink" Target="https://drive.google.com/drive/u/1/folders/1HJI6U11sAh3Oi9BLz8uJM5Uu9-sTQ0j8" TargetMode="External"/><Relationship Id="rId1184" Type="http://schemas.openxmlformats.org/officeDocument/2006/relationships/hyperlink" Target="https://webapp.pca.state.mn.us/wimn/site/1059" TargetMode="External"/><Relationship Id="rId2582" Type="http://schemas.openxmlformats.org/officeDocument/2006/relationships/hyperlink" Target="https://drive.google.com/drive/u/0/folders/1RsSKYaEE8jqAw7pH05tDHRflkjUL3t5H" TargetMode="External"/><Relationship Id="rId363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789" Type="http://schemas.openxmlformats.org/officeDocument/2006/relationships/hyperlink" Target="https://mde.maryland.gov/programs/Water/FishandShellfish/Pages/StMarys_PFAS.aspx" TargetMode="External"/><Relationship Id="rId554" Type="http://schemas.openxmlformats.org/officeDocument/2006/relationships/hyperlink" Target="https://www.mass.gov/info-details/per-and-polyfluoroalkyl-substances-pfas" TargetMode="External"/><Relationship Id="rId2235" Type="http://schemas.openxmlformats.org/officeDocument/2006/relationships/hyperlink" Target="https://www.glwater.org/wp-content/uploads/2020/02/PFAS-Minimization-Program-Summary.pdf" TargetMode="External"/><Relationship Id="rId3700" Type="http://schemas.openxmlformats.org/officeDocument/2006/relationships/hyperlink" Target="https://docs.google.com/spreadsheets/d/1hRu_fnwKe4j_dNU5cczPJSTcPUe8qTtJ/edit?usp=sharing&amp;ouid=107676736406888330935&amp;rtpof=true&amp;sd=true" TargetMode="External"/><Relationship Id="rId6856" Type="http://schemas.openxmlformats.org/officeDocument/2006/relationships/hyperlink" Target="https://nhdes.maps.arcgis.com/apps/View/index.html?appid=66770bef141c43a98a445c54a17720e2&amp;extent=-73.5743,42.5413,-69.6852,45.4509" TargetMode="External"/><Relationship Id="rId207" Type="http://schemas.openxmlformats.org/officeDocument/2006/relationships/hyperlink" Target="https://www.michigan.gov/pfasresponse/0,9038,7-365-86511_95645-530255--,00.html" TargetMode="External"/><Relationship Id="rId621" Type="http://schemas.openxmlformats.org/officeDocument/2006/relationships/hyperlink" Target="https://nhdes.maps.arcgis.com/apps/View/index.html?appid=66770bef141c43a98a445c54a17720e2&amp;extent=-73.5743,42.5413,-69.6852,45.4509" TargetMode="External"/><Relationship Id="rId1251" Type="http://schemas.openxmlformats.org/officeDocument/2006/relationships/hyperlink" Target="https://www4.des.state.nh.us/DESOneStop/PRSDetail.aspx?ID=0000481&amp;Type=PRS" TargetMode="External"/><Relationship Id="rId2302" Type="http://schemas.openxmlformats.org/officeDocument/2006/relationships/hyperlink" Target="https://cumulis.epa.gov/supercpad/SiteProfiles/index.cfm?fuseaction=second.Cleanup&amp;id=0501172" TargetMode="External"/><Relationship Id="rId5458" Type="http://schemas.openxmlformats.org/officeDocument/2006/relationships/hyperlink" Target="https://semspub.epa.gov/work/01/595318.pdf" TargetMode="External"/><Relationship Id="rId5872" Type="http://schemas.openxmlformats.org/officeDocument/2006/relationships/hyperlink" Target="https://geotracker.waterboards.ca.gov/map/pfas_map" TargetMode="External"/><Relationship Id="rId6509" Type="http://schemas.openxmlformats.org/officeDocument/2006/relationships/hyperlink" Target="https://www.maine.gov/dep/spills/topics/pfas/PFAS-current-results-06022020.pdf" TargetMode="External"/><Relationship Id="rId6923" Type="http://schemas.openxmlformats.org/officeDocument/2006/relationships/hyperlink" Target="https://drive.google.com/drive/u/0/folders/1k8w093Y6kQd3alpdN5Aqy4KkiTURr4jo" TargetMode="External"/><Relationship Id="rId4474" Type="http://schemas.openxmlformats.org/officeDocument/2006/relationships/hyperlink" Target="https://denix.osd.mil/army-pfas/army-pfas-data/drinking-water-data/army-national-guard-bureau-data-26-april-2019/" TargetMode="External"/><Relationship Id="rId5525" Type="http://schemas.openxmlformats.org/officeDocument/2006/relationships/hyperlink" Target="https://www.michigan.gov/pfasresponse/" TargetMode="External"/><Relationship Id="rId3076" Type="http://schemas.openxmlformats.org/officeDocument/2006/relationships/hyperlink" Target="https://www.glwater.org/wp-content/uploads/2020/02/PFAS-Minimization-Program-Summary.pdf" TargetMode="External"/><Relationship Id="rId3490" Type="http://schemas.openxmlformats.org/officeDocument/2006/relationships/hyperlink" Target="https://www4.des.state.nh.us/DESOneStop/PRSDetail.aspx?ID=0000156&amp;Type=PRS" TargetMode="External"/><Relationship Id="rId4127" Type="http://schemas.openxmlformats.org/officeDocument/2006/relationships/hyperlink" Target="https://drive.google.com/drive/u/0/folders/1RsSKYaEE8jqAw7pH05tDHRflkjUL3t5H" TargetMode="External"/><Relationship Id="rId4541" Type="http://schemas.openxmlformats.org/officeDocument/2006/relationships/hyperlink" Target="https://www.pca.state.mn.us/waste/pfas-landfills" TargetMode="External"/><Relationship Id="rId2092" Type="http://schemas.openxmlformats.org/officeDocument/2006/relationships/hyperlink" Target="https://cumulis.epa.gov/supercpad/SiteProfiles/index.cfm?fuseaction=second.docdata&amp;id=0200765" TargetMode="External"/><Relationship Id="rId3143" Type="http://schemas.openxmlformats.org/officeDocument/2006/relationships/hyperlink" Target="https://www4.des.state.nh.us/nh-pfas-investigation/wp-content/uploads/tables-pdf.pdf" TargetMode="External"/><Relationship Id="rId6299" Type="http://schemas.openxmlformats.org/officeDocument/2006/relationships/hyperlink" Target="https://geotracker.waterboards.ca.gov/map/pfas_map" TargetMode="External"/><Relationship Id="rId131" Type="http://schemas.openxmlformats.org/officeDocument/2006/relationships/hyperlink" Target="https://drive.google.com/drive/u/1/folders/1mMqi2BZyYtUS8MzLoWixy02GtYtgkUGj?ths=true" TargetMode="External"/><Relationship Id="rId3210" Type="http://schemas.openxmlformats.org/officeDocument/2006/relationships/hyperlink" Target="https://www.michigan.gov/pfasresponse/" TargetMode="External"/><Relationship Id="rId6366" Type="http://schemas.openxmlformats.org/officeDocument/2006/relationships/hyperlink" Target="https://drive.google.com/drive/u/1/folders/1Pms7FL2HqHNWHQ0nmFgIEcktFHXjhbny" TargetMode="External"/><Relationship Id="rId6780" Type="http://schemas.openxmlformats.org/officeDocument/2006/relationships/hyperlink" Target="https://www4.des.state.nh.us/DESOneStop/PRSDetail.aspx?ID=0000179&amp;Type=PRS" TargetMode="External"/><Relationship Id="rId2976" Type="http://schemas.openxmlformats.org/officeDocument/2006/relationships/hyperlink" Target="https://drive.google.com/drive/u/0/folders/1LpxTlKqi7W0TyhphKUsU2SufsFXHckZC" TargetMode="External"/><Relationship Id="rId5382"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019" Type="http://schemas.openxmlformats.org/officeDocument/2006/relationships/hyperlink" Target="https://drive.google.com/drive/u/0/folders/1Ndpu9Udqst42msNuaNP2HTLEESuDj9DC" TargetMode="External"/><Relationship Id="rId6433" Type="http://schemas.openxmlformats.org/officeDocument/2006/relationships/hyperlink" Target="https://drive.google.com/file/d/1OwSCrPrQagLIv4gtGtTIs-LDJSt1eRqh/view?usp=sharing" TargetMode="External"/><Relationship Id="rId948" Type="http://schemas.openxmlformats.org/officeDocument/2006/relationships/hyperlink" Target="https://cumulis.epa.gov/supercpad/SiteProfiles/index.cfm?fuseaction=second.docdata&amp;id=0504544" TargetMode="External"/><Relationship Id="rId1578" Type="http://schemas.openxmlformats.org/officeDocument/2006/relationships/hyperlink" Target="https://drive.google.com/drive/u/0/folders/17vc5JX3Gvo92Bih-kg-GABnBbExIJhXg" TargetMode="External"/><Relationship Id="rId1992" Type="http://schemas.openxmlformats.org/officeDocument/2006/relationships/hyperlink" Target="https://geotracker.waterboards.ca.gov/map/pfas_map" TargetMode="External"/><Relationship Id="rId2629" Type="http://schemas.openxmlformats.org/officeDocument/2006/relationships/hyperlink" Target="https://drive.google.com/drive/u/1/folders/1VgdMu6_x_kxf36q2eAIhAEnCpniomQ1Y" TargetMode="External"/><Relationship Id="rId5035" Type="http://schemas.openxmlformats.org/officeDocument/2006/relationships/hyperlink" Target="https://drive.google.com/drive/u/0/folders/17vc5JX3Gvo92Bih-kg-GABnBbExIJhXg" TargetMode="External"/><Relationship Id="rId6500" Type="http://schemas.openxmlformats.org/officeDocument/2006/relationships/hyperlink" Target="https://drive.google.com/file/d/1sktpQo0jkL4CdQ9kzTUjS9j2H3FDLLFo/view?usp=sharing" TargetMode="External"/><Relationship Id="rId1645" Type="http://schemas.openxmlformats.org/officeDocument/2006/relationships/hyperlink" Target="https://azdeq.gov/DOD/DavisMonthan" TargetMode="External"/><Relationship Id="rId4051" Type="http://schemas.openxmlformats.org/officeDocument/2006/relationships/hyperlink" Target="https://drive.google.com/drive/u/1/folders/1flJyL2QT0MsNXujL_1x0vCci0OcK5C7J?ths=true" TargetMode="External"/><Relationship Id="rId5102" Type="http://schemas.openxmlformats.org/officeDocument/2006/relationships/hyperlink" Target="https://drive.google.com/file/d/1OJgmUJjJJ2T87rvAIBfRB5yvj3qzdpV_/view?usp=sharing" TargetMode="External"/><Relationship Id="rId1712" Type="http://schemas.openxmlformats.org/officeDocument/2006/relationships/hyperlink" Target="https://www.michigan.gov/pfasresponse/investigations/sites-aoi/wayne-county/detroit-metropolitan-wayne-county-airport" TargetMode="External"/><Relationship Id="rId4868" Type="http://schemas.openxmlformats.org/officeDocument/2006/relationships/hyperlink" Target="https://www4.des.state.nh.us/DESOneStop/PRSDetail.aspx?ID=0001951&amp;Type=PRS" TargetMode="External"/><Relationship Id="rId5919" Type="http://schemas.openxmlformats.org/officeDocument/2006/relationships/hyperlink" Target="https://geotracker.waterboards.ca.gov/map/pfas_map" TargetMode="External"/><Relationship Id="rId6290" Type="http://schemas.openxmlformats.org/officeDocument/2006/relationships/hyperlink" Target="https://dnr.wi.gov/botw/GetActivityDetail.do?dsn=581317&amp;siteId=666100&amp;crumb=1" TargetMode="External"/><Relationship Id="rId3884" Type="http://schemas.openxmlformats.org/officeDocument/2006/relationships/hyperlink" Target="https://floridadep.gov/waste/waste-cleanup/content/waste-site-cleanup-state-funded-pfas-sampling-efforts" TargetMode="External"/><Relationship Id="rId4935" Type="http://schemas.openxmlformats.org/officeDocument/2006/relationships/hyperlink" Target="https://partner-mco-archive.s3.amazonaws.com/client_files/1524589484.pdf" TargetMode="External"/><Relationship Id="rId2486" Type="http://schemas.openxmlformats.org/officeDocument/2006/relationships/hyperlink" Target="https://www4.des.state.nh.us/IISProxy/IISProxy.dll?ContentId=4807919" TargetMode="External"/><Relationship Id="rId3537" Type="http://schemas.openxmlformats.org/officeDocument/2006/relationships/hyperlink" Target="https://geotracker.waterboards.ca.gov/profile_report?global_id=T10000012860" TargetMode="External"/><Relationship Id="rId3951" Type="http://schemas.openxmlformats.org/officeDocument/2006/relationships/hyperlink" Target="https://www4.des.state.nh.us/nh-pfas-investigation/wp-content/uploads/tables-pdf.pdf" TargetMode="External"/><Relationship Id="rId458" Type="http://schemas.openxmlformats.org/officeDocument/2006/relationships/hyperlink" Target="https://www4.des.state.nh.us/nh-pfas-investigation/wp-content/uploads/tables-pdf.pdf" TargetMode="External"/><Relationship Id="rId872" Type="http://schemas.openxmlformats.org/officeDocument/2006/relationships/hyperlink" Target="https://nhdes.maps.arcgis.com/apps/View/index.html?appid=66770bef141c43a98a445c54a17720e2&amp;extent=-73.5743,42.5413,-69.6852,45.4509" TargetMode="External"/><Relationship Id="rId1088" Type="http://schemas.openxmlformats.org/officeDocument/2006/relationships/hyperlink" Target="https://denix.osd.mil/army-pfas/army-pfas-data/drinking-water-data/army-national-guard-bureau-data-26-april-2019/" TargetMode="External"/><Relationship Id="rId2139" Type="http://schemas.openxmlformats.org/officeDocument/2006/relationships/hyperlink" Target="https://www4.des.state.nh.us/nh-pfas-investigation/wp-content/uploads/tables-pdf.pdf" TargetMode="External"/><Relationship Id="rId2553" Type="http://schemas.openxmlformats.org/officeDocument/2006/relationships/hyperlink" Target="https://drive.google.com/drive/u/0/folders/1rtThr1MLO4HRJBUMngphMSN2ddHvaya-" TargetMode="External"/><Relationship Id="rId3604" Type="http://schemas.openxmlformats.org/officeDocument/2006/relationships/hyperlink" Target="https://drive.google.com/drive/u/0/folders/17vc5JX3Gvo92Bih-kg-GABnBbExIJhXg" TargetMode="External"/><Relationship Id="rId6010" Type="http://schemas.openxmlformats.org/officeDocument/2006/relationships/hyperlink" Target="https://drive.google.com/drive/u/0/folders/17vc5JX3Gvo92Bih-kg-GABnBbExIJhXg" TargetMode="External"/><Relationship Id="rId525" Type="http://schemas.openxmlformats.org/officeDocument/2006/relationships/hyperlink" Target="https://denix.osd.mil/army-pfas/army-pfas-data/drinking-water-data/army-national-guard-bureau-data-26-april-2019/" TargetMode="External"/><Relationship Id="rId1155" Type="http://schemas.openxmlformats.org/officeDocument/2006/relationships/hyperlink" Target="https://drive.google.com/drive/u/1/folders/11ktgggpemymmpOGCAnk5z4ZvxclHt-Iv" TargetMode="External"/><Relationship Id="rId2206" Type="http://schemas.openxmlformats.org/officeDocument/2006/relationships/hyperlink" Target="https://www.ocala.com/news/20181224/ex-workers-at-florida-state-fire-college-file-suit" TargetMode="External"/><Relationship Id="rId2620" Type="http://schemas.openxmlformats.org/officeDocument/2006/relationships/hyperlink" Target="https://geotracker.waterboards.ca.gov/map/pfas_map" TargetMode="External"/><Relationship Id="rId5776" Type="http://schemas.openxmlformats.org/officeDocument/2006/relationships/hyperlink" Target="https://www.rutlandherald.com/articles/hazardous-chemicals-found-in-airport-business-park-well/" TargetMode="External"/><Relationship Id="rId1222" Type="http://schemas.openxmlformats.org/officeDocument/2006/relationships/hyperlink" Target="https://www4.des.state.nh.us/DESOneStop/PRSDetail.aspx?ID=0000648&amp;Type=PRS" TargetMode="External"/><Relationship Id="rId4378" Type="http://schemas.openxmlformats.org/officeDocument/2006/relationships/hyperlink" Target="https://floridadep.gov/waste/waste-cleanup/content/miami-dade-fire-rescue" TargetMode="External"/><Relationship Id="rId5429" Type="http://schemas.openxmlformats.org/officeDocument/2006/relationships/hyperlink" Target="https://drive.google.com/drive/u/1/folders/1dZ32EleC93L40mEXPJxLJWJybor-ANAd" TargetMode="External"/><Relationship Id="rId6827" Type="http://schemas.openxmlformats.org/officeDocument/2006/relationships/hyperlink" Target="https://drive.google.com/drive/u/0/folders/17vc5JX3Gvo92Bih-kg-GABnBbExIJhXg" TargetMode="External"/><Relationship Id="rId3394" Type="http://schemas.openxmlformats.org/officeDocument/2006/relationships/hyperlink" Target="https://geotracker.waterboards.ca.gov/profile_report?global_id=L10005391970" TargetMode="External"/><Relationship Id="rId4792" Type="http://schemas.openxmlformats.org/officeDocument/2006/relationships/hyperlink" Target="https://www.maine.gov/dep/spills/topics/pfas/" TargetMode="External"/><Relationship Id="rId5843" Type="http://schemas.openxmlformats.org/officeDocument/2006/relationships/hyperlink" Target="https://drive.google.com/drive/u/0/folders/15W7ykMtvSNnHXhvwcuyAzLTJHu421_Td" TargetMode="External"/><Relationship Id="rId3047" Type="http://schemas.openxmlformats.org/officeDocument/2006/relationships/hyperlink" Target="https://drive.google.com/drive/u/1/folders/1fdnPvEwMee0suQ4rqkndVAEfhxrAC72i" TargetMode="External"/><Relationship Id="rId4445" Type="http://schemas.openxmlformats.org/officeDocument/2006/relationships/hyperlink" Target="https://geotracker.waterboards.ca.gov/profile_report?cmd=mwreport&amp;global_id=L10005852203&amp;con_num=9105288028" TargetMode="External"/><Relationship Id="rId5910" Type="http://schemas.openxmlformats.org/officeDocument/2006/relationships/hyperlink" Target="https://www4.des.state.nh.us/DESOneStop/PRSDetail.aspx?ID=0000419&amp;Type=PRS" TargetMode="External"/><Relationship Id="rId3461" Type="http://schemas.openxmlformats.org/officeDocument/2006/relationships/hyperlink" Target="https://docs.google.com/spreadsheets/d/1hRu_fnwKe4j_dNU5cczPJSTcPUe8qTtJ/edit?usp=sharing&amp;ouid=107676736406888330935&amp;rtpof=true&amp;sd=true" TargetMode="External"/><Relationship Id="rId4512" Type="http://schemas.openxmlformats.org/officeDocument/2006/relationships/hyperlink" Target="https://drive.google.com/file/d/1N7fxhPADBafyI5cNtqRU_E3TFODuyXQy/view?usp=sharing" TargetMode="External"/><Relationship Id="rId382" Type="http://schemas.openxmlformats.org/officeDocument/2006/relationships/hyperlink" Target="https://www.dhhs.nh.gov/dphs/pfcs/index.htm" TargetMode="External"/><Relationship Id="rId2063" Type="http://schemas.openxmlformats.org/officeDocument/2006/relationships/hyperlink" Target="https://drive.google.com/drive/u/0/folders/1IP9GuvDL7hQ1tbIxH49hnG1_N71AqMbr" TargetMode="External"/><Relationship Id="rId3114" Type="http://schemas.openxmlformats.org/officeDocument/2006/relationships/hyperlink" Target="https://drive.google.com/drive/u/0/folders/1RsSKYaEE8jqAw7pH05tDHRflkjUL3t5H" TargetMode="External"/><Relationship Id="rId6684" Type="http://schemas.openxmlformats.org/officeDocument/2006/relationships/hyperlink" Target="https://drive.google.com/file/d/1acbboc5GYkuKDgXvPrXVxrwWkX1l0EuV/view?usp=sharing" TargetMode="External"/><Relationship Id="rId2130" Type="http://schemas.openxmlformats.org/officeDocument/2006/relationships/hyperlink" Target="https://webapp.pca.state.mn.us/wimn/site/310" TargetMode="External"/><Relationship Id="rId5286" Type="http://schemas.openxmlformats.org/officeDocument/2006/relationships/hyperlink" Target="https://geotracker.waterboards.ca.gov/map/pfas_map" TargetMode="External"/><Relationship Id="rId6337" Type="http://schemas.openxmlformats.org/officeDocument/2006/relationships/hyperlink" Target="https://drive.google.com/drive/u/0/folders/1DWXhXwl1j4L5eKUdO88JdnrMTynHHza5" TargetMode="External"/><Relationship Id="rId6751" Type="http://schemas.openxmlformats.org/officeDocument/2006/relationships/hyperlink" Target="https://www.glwater.org/wp-content/uploads/2020/02/PFAS-Minimization-Program-Summary.pdf" TargetMode="External"/><Relationship Id="rId102" Type="http://schemas.openxmlformats.org/officeDocument/2006/relationships/hyperlink" Target="https://drive.google.com/drive/u/1/folders/1AlgVL7_grJHlcIyqnx9m-9r1r5xANYKW" TargetMode="External"/><Relationship Id="rId5353" Type="http://schemas.openxmlformats.org/officeDocument/2006/relationships/hyperlink" Target="https://webapp.pca.state.mn.us/wimn/site/1761" TargetMode="External"/><Relationship Id="rId6404" Type="http://schemas.openxmlformats.org/officeDocument/2006/relationships/hyperlink" Target="https://cumulis.epa.gov/supercpad/SiteProfiles/index.cfm?fuseaction=second.docdata&amp;id=0302464" TargetMode="External"/><Relationship Id="rId1896" Type="http://schemas.openxmlformats.org/officeDocument/2006/relationships/hyperlink" Target="http://www.suffolkcountyny.gov/health/pfcwaterinfo" TargetMode="External"/><Relationship Id="rId2947" Type="http://schemas.openxmlformats.org/officeDocument/2006/relationships/hyperlink" Target="https://www4.des.state.nh.us/DESOneStop/PRSDetail.aspx?ID=0002757&amp;Type=PRS" TargetMode="External"/><Relationship Id="rId5006"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919" Type="http://schemas.openxmlformats.org/officeDocument/2006/relationships/hyperlink" Target="https://whnt.com/news/decatur/3m-study-finds-high-concentrations-of-pfas-chemicals-at-3-closed-morgan-county-landfills/" TargetMode="External"/><Relationship Id="rId1549" Type="http://schemas.openxmlformats.org/officeDocument/2006/relationships/hyperlink" Target="https://www4.des.state.nh.us/DESOneStop/PRSDetail.aspx?ID=0001623&amp;Type=PRS" TargetMode="External"/><Relationship Id="rId1963" Type="http://schemas.openxmlformats.org/officeDocument/2006/relationships/hyperlink" Target="https://dec.alaska.gov/Applications/SPAR/PublicMVC/CSP/Download?documentID=35728&amp;fileName=26773_Final%20AFFF%20Site%20Investigation%20Report%20Eielson%20AFB%20AFFF%20022315.pdf" TargetMode="External"/><Relationship Id="rId4022" Type="http://schemas.openxmlformats.org/officeDocument/2006/relationships/hyperlink" Target="https://drive.google.com/drive/u/0/folders/1xEIwPZ9BQY5aHvIQ_04tlF1yEL-mIeWM" TargetMode="External"/><Relationship Id="rId5420" Type="http://schemas.openxmlformats.org/officeDocument/2006/relationships/hyperlink" Target="https://drive.google.com/drive/u/0/folders/1b_szRf2kFYKMdVQTdnguWGB-oDGq9Xgc" TargetMode="External"/><Relationship Id="rId1616" Type="http://schemas.openxmlformats.org/officeDocument/2006/relationships/hyperlink" Target="https://drive.google.com/drive/u/0/folders/1Jlg7JwsG3nuH_duz3VX5z4wtGO8K3BQe" TargetMode="External"/><Relationship Id="rId3788" Type="http://schemas.openxmlformats.org/officeDocument/2006/relationships/hyperlink" Target="https://drive.google.com/drive/u/0/folders/1RsSKYaEE8jqAw7pH05tDHRflkjUL3t5H" TargetMode="External"/><Relationship Id="rId4839" Type="http://schemas.openxmlformats.org/officeDocument/2006/relationships/hyperlink" Target="https://geotracker.waterboards.ca.gov/map/pfas_map" TargetMode="External"/><Relationship Id="rId6194" Type="http://schemas.openxmlformats.org/officeDocument/2006/relationships/hyperlink" Target="https://www.pca.state.mn.us/waste/pfas-landfills" TargetMode="External"/><Relationship Id="rId3855"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261" Type="http://schemas.openxmlformats.org/officeDocument/2006/relationships/hyperlink" Target="https://drive.google.com/file/d/14VfL2r043-Fko8ZEawWob-iKFjZCm2UW/view?usp=sharing" TargetMode="External"/><Relationship Id="rId776" Type="http://schemas.openxmlformats.org/officeDocument/2006/relationships/hyperlink" Target="https://geotracker.waterboards.ca.gov/map/pfas_map" TargetMode="External"/><Relationship Id="rId2457" Type="http://schemas.openxmlformats.org/officeDocument/2006/relationships/hyperlink" Target="https://drive.google.com/drive/u/1/folders/1HQRWgLPnskZKM7rj4fSAG5rNZu1jNWG6" TargetMode="External"/><Relationship Id="rId3508" Type="http://schemas.openxmlformats.org/officeDocument/2006/relationships/hyperlink" Target="https://www4.des.state.nh.us/nh-pfas-investigation/wp-content/uploads/tables-pdf.pdf" TargetMode="External"/><Relationship Id="rId4906" Type="http://schemas.openxmlformats.org/officeDocument/2006/relationships/hyperlink" Target="https://www.maine.gov/dep/spills/topics/pfas/" TargetMode="External"/><Relationship Id="rId429" Type="http://schemas.openxmlformats.org/officeDocument/2006/relationships/hyperlink" Target="https://www.michigan.gov/pfasresponse/" TargetMode="External"/><Relationship Id="rId1059" Type="http://schemas.openxmlformats.org/officeDocument/2006/relationships/hyperlink" Target="https://denix.osd.mil/army-pfas/army-pfas-data/drinking-water-data/army-national-guard-bureau-data-26-april-2019/" TargetMode="External"/><Relationship Id="rId1473" Type="http://schemas.openxmlformats.org/officeDocument/2006/relationships/hyperlink" Target="https://drive.google.com/drive/u/0/folders/1Agice1xvvNs0t7pbRC3gmFR46sSAiR3y" TargetMode="External"/><Relationship Id="rId2871" Type="http://schemas.openxmlformats.org/officeDocument/2006/relationships/hyperlink" Target="https://cdphe.colorado.gov/pfas" TargetMode="External"/><Relationship Id="rId3922" Type="http://schemas.openxmlformats.org/officeDocument/2006/relationships/hyperlink" Target="https://drive.google.com/drive/u/0/folders/1BnuynTdqCbtbcz-epKuBdIuG48D772kH" TargetMode="External"/><Relationship Id="rId843" Type="http://schemas.openxmlformats.org/officeDocument/2006/relationships/hyperlink" Target="https://townofwindsorct.com/health/notice-farmington-river-advisory/" TargetMode="External"/><Relationship Id="rId1126" Type="http://schemas.openxmlformats.org/officeDocument/2006/relationships/hyperlink" Target="https://drive.google.com/drive/u/0/folders/17vc5JX3Gvo92Bih-kg-GABnBbExIJhXg" TargetMode="External"/><Relationship Id="rId2524" Type="http://schemas.openxmlformats.org/officeDocument/2006/relationships/hyperlink" Target="https://www4.des.state.nh.us/DESOneStop/PRSDetail.aspx?ID=0002024&amp;Type=PRS" TargetMode="External"/><Relationship Id="rId910" Type="http://schemas.openxmlformats.org/officeDocument/2006/relationships/hyperlink" Target="https://www4.des.state.nh.us/DESOneStop/PRSDetail.aspx?ID=0013305&amp;Type=PRS" TargetMode="External"/><Relationship Id="rId1540" Type="http://schemas.openxmlformats.org/officeDocument/2006/relationships/hyperlink" Target="https://www4.des.state.nh.us/nh-pfas-investigation/wp-content/uploads/tables-pdf.pdf" TargetMode="External"/><Relationship Id="rId4696" Type="http://schemas.openxmlformats.org/officeDocument/2006/relationships/hyperlink" Target="https://drive.google.com/drive/u/0/folders/1tWSX3nmtB-wMS9ocUAKz6Xe6YxhRsl1p" TargetMode="External"/><Relationship Id="rId5747" Type="http://schemas.openxmlformats.org/officeDocument/2006/relationships/hyperlink" Target="https://www4.des.state.nh.us/IISProxy/IISProxy.dll?ContentId=4751260" TargetMode="External"/><Relationship Id="rId3298" Type="http://schemas.openxmlformats.org/officeDocument/2006/relationships/hyperlink" Target="https://drive.google.com/drive/u/0/folders/1RsSKYaEE8jqAw7pH05tDHRflkjUL3t5H" TargetMode="External"/><Relationship Id="rId4349" Type="http://schemas.openxmlformats.org/officeDocument/2006/relationships/hyperlink" Target="https://drive.google.com/drive/u/0/folders/1RsSKYaEE8jqAw7pH05tDHRflkjUL3t5H" TargetMode="External"/><Relationship Id="rId4763" Type="http://schemas.openxmlformats.org/officeDocument/2006/relationships/hyperlink" Target="https://www.waterboards.ca.gov/pfas/" TargetMode="External"/><Relationship Id="rId5814" Type="http://schemas.openxmlformats.org/officeDocument/2006/relationships/hyperlink" Target="https://www4.des.state.nh.us/IISProxy/IISProxy.dll?ContentId=4855493" TargetMode="External"/><Relationship Id="rId3365" Type="http://schemas.openxmlformats.org/officeDocument/2006/relationships/hyperlink" Target="https://drive.google.com/drive/u/0/folders/1JHapkdyZrRziZCfTAWAX-nxDpQ_WEWlp" TargetMode="External"/><Relationship Id="rId4416" Type="http://schemas.openxmlformats.org/officeDocument/2006/relationships/hyperlink" Target="https://www4.des.state.nh.us/DESOneStop/PRSDetail.aspx?ID=0001966&amp;Type=PRS" TargetMode="External"/><Relationship Id="rId4830" Type="http://schemas.openxmlformats.org/officeDocument/2006/relationships/hyperlink" Target="https://www4.des.state.nh.us/nh-pfas-investigation/wp-content/uploads/tables-pdf.pdf" TargetMode="External"/><Relationship Id="rId286" Type="http://schemas.openxmlformats.org/officeDocument/2006/relationships/hyperlink" Target="https://www.michigan.gov/pfasresponse/0,9038,7-365-86511_95645-537938--,00.html" TargetMode="External"/><Relationship Id="rId2381" Type="http://schemas.openxmlformats.org/officeDocument/2006/relationships/hyperlink" Target="https://drive.google.com/drive/u/0/folders/1lPvB8IgF9p5K97bfg7VCcjeKGX3AVpHF" TargetMode="External"/><Relationship Id="rId3018" Type="http://schemas.openxmlformats.org/officeDocument/2006/relationships/hyperlink" Target="https://cumulis.epa.gov/supercpad/SiteProfiles/index.cfm?fuseaction=second.docdata&amp;id=0100750" TargetMode="External"/><Relationship Id="rId3432" Type="http://schemas.openxmlformats.org/officeDocument/2006/relationships/hyperlink" Target="https://galvbay.org/environmental-impacts-of-itc-fire-what-galveston-bay-foundation-has-found/" TargetMode="External"/><Relationship Id="rId6588" Type="http://schemas.openxmlformats.org/officeDocument/2006/relationships/hyperlink" Target="https://www.maine.gov/dep/spills/topics/pfas/PFAS-current-results-06022020.pdf" TargetMode="External"/><Relationship Id="rId353" Type="http://schemas.openxmlformats.org/officeDocument/2006/relationships/hyperlink" Target="https://drive.google.com/drive/u/0/folders/1RtWzvyemLSZMtSQkRkawBw0shzMLGVAU" TargetMode="External"/><Relationship Id="rId2034" Type="http://schemas.openxmlformats.org/officeDocument/2006/relationships/hyperlink" Target="https://nhdes.maps.arcgis.com/apps/View/index.html?appid=66770bef141c43a98a445c54a17720e2&amp;extent=-73.5743,42.5413,-69.6852,45.4509" TargetMode="External"/><Relationship Id="rId420" Type="http://schemas.openxmlformats.org/officeDocument/2006/relationships/hyperlink" Target="https://nhdes.maps.arcgis.com/apps/View/index.html?appid=66770bef141c43a98a445c54a17720e2&amp;extent=-73.5743,42.5413,-69.6852,45.4509" TargetMode="External"/><Relationship Id="rId1050" Type="http://schemas.openxmlformats.org/officeDocument/2006/relationships/hyperlink" Target="https://denix.osd.mil/army-pfas/army-pfas-data/drinking-water-data/army-national-guard-bureau-data-26-april-2019/" TargetMode="External"/><Relationship Id="rId2101" Type="http://schemas.openxmlformats.org/officeDocument/2006/relationships/hyperlink" Target="https://dec.alaska.gov/Applications/SPAR/PublicMVC/CSP/SiteReport/26309" TargetMode="External"/><Relationship Id="rId5257" Type="http://schemas.openxmlformats.org/officeDocument/2006/relationships/hyperlink" Target="https://www.michigan.gov/pfasresponse/0,9038,7-365-86511_95600_95632-546670--,00.html" TargetMode="External"/><Relationship Id="rId6655" Type="http://schemas.openxmlformats.org/officeDocument/2006/relationships/hyperlink" Target="https://www4.des.state.nh.us/nh-pfas-investigation/wp-content/uploads/tables-pdf.pdf" TargetMode="External"/><Relationship Id="rId5671" Type="http://schemas.openxmlformats.org/officeDocument/2006/relationships/hyperlink" Target="https://drive.google.com/drive/u/0/folders/1RsSKYaEE8jqAw7pH05tDHRflkjUL3t5H" TargetMode="External"/><Relationship Id="rId6308" Type="http://schemas.openxmlformats.org/officeDocument/2006/relationships/hyperlink" Target="https://www.maine.gov/dep/spills/topics/pfas/PFAS-current-results-06022020.pdf" TargetMode="External"/><Relationship Id="rId6722" Type="http://schemas.openxmlformats.org/officeDocument/2006/relationships/hyperlink" Target="https://nhdes.maps.arcgis.com/apps/View/index.html?appid=66770bef141c43a98a445c54a17720e2&amp;extent=-73.5743,42.5413,-69.6852,45.4509" TargetMode="External"/><Relationship Id="rId1867" Type="http://schemas.openxmlformats.org/officeDocument/2006/relationships/hyperlink" Target="https://www4.des.state.nh.us/nh-pfas-investigation/wp-content/uploads/tables-pdf.pdf" TargetMode="External"/><Relationship Id="rId2918" Type="http://schemas.openxmlformats.org/officeDocument/2006/relationships/hyperlink" Target="https://drive.google.com/file/d/1INGeuxzKllo8qIA0V-SqfXa1i1CH81Ey/view?usp=sharing" TargetMode="External"/><Relationship Id="rId4273" Type="http://schemas.openxmlformats.org/officeDocument/2006/relationships/hyperlink" Target="https://drive.google.com/drive/u/1/folders/1Pms7FL2HqHNWHQ0nmFgIEcktFHXjhbny" TargetMode="External"/><Relationship Id="rId5324" Type="http://schemas.openxmlformats.org/officeDocument/2006/relationships/hyperlink" Target="https://www.greensboro-nc.gov/departments/water-resources/water-system/pfos-pfoa-updates" TargetMode="External"/><Relationship Id="rId1934" Type="http://schemas.openxmlformats.org/officeDocument/2006/relationships/hyperlink" Target="https://drive.google.com/drive/folders/1TCgrutDie24AJSrHd4pm3Ukblf3lZrib?usp=sharing" TargetMode="External"/><Relationship Id="rId4340" Type="http://schemas.openxmlformats.org/officeDocument/2006/relationships/hyperlink" Target="https://www4.des.state.nh.us/DESOneStop/PRSDetail.aspx?ID=0000052&amp;Type=PRS" TargetMode="External"/><Relationship Id="rId6098" Type="http://schemas.openxmlformats.org/officeDocument/2006/relationships/hyperlink" Target="https://www.datawrapper.de/_/pmQX8/" TargetMode="External"/><Relationship Id="rId6165" Type="http://schemas.openxmlformats.org/officeDocument/2006/relationships/hyperlink" Target="https://www.pca.state.mn.us/waste/pfas-landfills" TargetMode="External"/><Relationship Id="rId3759" Type="http://schemas.openxmlformats.org/officeDocument/2006/relationships/hyperlink" Target="https://drive.google.com/drive/u/0/folders/1DWXhXwl1j4L5eKUdO88JdnrMTynHHza5" TargetMode="External"/><Relationship Id="rId5181" Type="http://schemas.openxmlformats.org/officeDocument/2006/relationships/hyperlink" Target="https://www.waterboards.ca.gov/pfas/" TargetMode="External"/><Relationship Id="rId6232" Type="http://schemas.openxmlformats.org/officeDocument/2006/relationships/hyperlink" Target="https://drive.google.com/drive/u/0/folders/1RiLe3H6fR9ZkcrW2YhUAr_Tv_WVJ43eh" TargetMode="External"/><Relationship Id="rId2775" Type="http://schemas.openxmlformats.org/officeDocument/2006/relationships/hyperlink" Target="https://drive.google.com/drive/u/1/folders/1Pms7FL2HqHNWHQ0nmFgIEcktFHXjhbny" TargetMode="External"/><Relationship Id="rId3826" Type="http://schemas.openxmlformats.org/officeDocument/2006/relationships/hyperlink" Target="https://drive.google.com/drive/u/1/folders/1dTV8Q8901s7OPLU4-GbgNAoDFO9tM2Dt" TargetMode="External"/><Relationship Id="rId747" Type="http://schemas.openxmlformats.org/officeDocument/2006/relationships/hyperlink" Target="https://drive.google.com/drive/u/0/folders/1JHapkdyZrRziZCfTAWAX-nxDpQ_WEWlp" TargetMode="External"/><Relationship Id="rId1377" Type="http://schemas.openxmlformats.org/officeDocument/2006/relationships/hyperlink" Target="https://drive.google.com/drive/u/1/folders/1uu0xwDEwDbKPMPXXDU6fMZG_mLd6HphC" TargetMode="External"/><Relationship Id="rId1791" Type="http://schemas.openxmlformats.org/officeDocument/2006/relationships/hyperlink" Target="https://www4.des.state.nh.us/DESOneStop/PRSDetail.aspx?ID=0001781&amp;Type=PRS" TargetMode="External"/><Relationship Id="rId2428" Type="http://schemas.openxmlformats.org/officeDocument/2006/relationships/hyperlink" Target="https://nhdes.maps.arcgis.com/apps/View/index.html?appid=66770bef141c43a98a445c54a17720e2&amp;extent=-73.5743,42.5413,-69.6852,45.4509" TargetMode="External"/><Relationship Id="rId2842" Type="http://schemas.openxmlformats.org/officeDocument/2006/relationships/hyperlink" Target="https://drive.google.com/drive/u/0/folders/1KETjggLKUpc7NRLm5gt9N2wbzZzSO3_c" TargetMode="External"/><Relationship Id="rId5998" Type="http://schemas.openxmlformats.org/officeDocument/2006/relationships/hyperlink" Target="https://www.bizjournals.com/sanantonio/news/2019/10/16/nustar-closes-california-facility-while-it.html" TargetMode="External"/><Relationship Id="rId83" Type="http://schemas.openxmlformats.org/officeDocument/2006/relationships/hyperlink" Target="https://www4.des.state.nh.us/DESOneStop/PRSDetail.aspx?ID=0031675&amp;Type=PRS" TargetMode="External"/><Relationship Id="rId814" Type="http://schemas.openxmlformats.org/officeDocument/2006/relationships/hyperlink" Target="https://drive.google.com/drive/u/0/folders/1RsSKYaEE8jqAw7pH05tDHRflkjUL3t5H" TargetMode="External"/><Relationship Id="rId1444" Type="http://schemas.openxmlformats.org/officeDocument/2006/relationships/hyperlink" Target="https://drive.google.com/drive/u/0/folders/1RsSKYaEE8jqAw7pH05tDHRflkjUL3t5H" TargetMode="External"/><Relationship Id="rId1511" Type="http://schemas.openxmlformats.org/officeDocument/2006/relationships/hyperlink" Target="https://www4.des.state.nh.us/IISProxy/IISProxy.dll?ContentId=4855491" TargetMode="External"/><Relationship Id="rId4667" Type="http://schemas.openxmlformats.org/officeDocument/2006/relationships/hyperlink" Target="https://drive.google.com/drive/u/1/folders/1DWXhXwl1j4L5eKUdO88JdnrMTynHHza5" TargetMode="External"/><Relationship Id="rId5718" Type="http://schemas.openxmlformats.org/officeDocument/2006/relationships/hyperlink" Target="https://drive.google.com/drive/u/1/folders/1Pms7FL2HqHNWHQ0nmFgIEcktFHXjhbny" TargetMode="External"/><Relationship Id="rId3269" Type="http://schemas.openxmlformats.org/officeDocument/2006/relationships/hyperlink" Target="https://geotracker.waterboards.ca.gov/profile_report?global_id=L10004532342&amp;mytab=esidata" TargetMode="External"/><Relationship Id="rId3683" Type="http://schemas.openxmlformats.org/officeDocument/2006/relationships/hyperlink" Target="https://www.michigan.gov/pfasresponse/0,9038,7-365-86511_95600_95631-508870--,00.html" TargetMode="External"/><Relationship Id="rId2285" Type="http://schemas.openxmlformats.org/officeDocument/2006/relationships/hyperlink" Target="https://drive.google.com/drive/u/0/folders/1DWXhXwl1j4L5eKUdO88JdnrMTynHHza5" TargetMode="External"/><Relationship Id="rId3336" Type="http://schemas.openxmlformats.org/officeDocument/2006/relationships/hyperlink" Target="https://drive.google.com/drive/u/0/folders/17vc5JX3Gvo92Bih-kg-GABnBbExIJhXg" TargetMode="External"/><Relationship Id="rId4734" Type="http://schemas.openxmlformats.org/officeDocument/2006/relationships/hyperlink" Target="https://cumulis.epa.gov/supercpad/cursites/csitinfo.cfm?id=0302869" TargetMode="External"/><Relationship Id="rId257" Type="http://schemas.openxmlformats.org/officeDocument/2006/relationships/hyperlink" Target="https://drive.google.com/drive/u/0/folders/1JHapkdyZrRziZCfTAWAX-nxDpQ_WEWlp" TargetMode="External"/><Relationship Id="rId3750" Type="http://schemas.openxmlformats.org/officeDocument/2006/relationships/hyperlink" Target="https://drive.google.com/file/d/1sx2Wg2-QhadNHSDPxEXFs_oOnbvaz46H/view?usp=sharing" TargetMode="External"/><Relationship Id="rId4801" Type="http://schemas.openxmlformats.org/officeDocument/2006/relationships/hyperlink" Target="https://drive.google.com/drive/u/0/folders/1RsSKYaEE8jqAw7pH05tDHRflkjUL3t5H" TargetMode="External"/><Relationship Id="rId671"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352" Type="http://schemas.openxmlformats.org/officeDocument/2006/relationships/hyperlink" Target="https://www4.des.state.nh.us/IISProxy/IISProxy.dll?ContentId=4671659" TargetMode="External"/><Relationship Id="rId3403" Type="http://schemas.openxmlformats.org/officeDocument/2006/relationships/hyperlink" Target="https://www4.des.state.nh.us/DESOneStop/PRSDetail.aspx?ID=0000215&amp;Type=PRS" TargetMode="External"/><Relationship Id="rId6559" Type="http://schemas.openxmlformats.org/officeDocument/2006/relationships/hyperlink" Target="https://geotracker.waterboards.ca.gov/profile_report?cmd=mwreport&amp;global_id=L10004776747&amp;con_num=5295144140" TargetMode="External"/><Relationship Id="rId6973" Type="http://schemas.openxmlformats.org/officeDocument/2006/relationships/hyperlink" Target="https://drive.google.com/file/d/1-Tc1NCDThHOZeYO6icSfYsosag6633dY/view?usp=sharing" TargetMode="External"/><Relationship Id="rId324" Type="http://schemas.openxmlformats.org/officeDocument/2006/relationships/hyperlink" Target="https://geotracker.waterboards.ca.gov/profile_report?global_id=L10007590008" TargetMode="External"/><Relationship Id="rId2005" Type="http://schemas.openxmlformats.org/officeDocument/2006/relationships/hyperlink" Target="http://www.kotatv.com/content/news/Health-and-safety-constant-concerns-for-Ellsworth-Air-Force-Base--377474501.html" TargetMode="External"/><Relationship Id="rId5575" Type="http://schemas.openxmlformats.org/officeDocument/2006/relationships/hyperlink" Target="https://geotracker.waterboards.ca.gov/map/pfas_map" TargetMode="External"/><Relationship Id="rId6626" Type="http://schemas.openxmlformats.org/officeDocument/2006/relationships/hyperlink" Target="https://drive.google.com/file/d/1N-zPwoFzjip7TaeyOfbnW8HqCcK1XvAy/view?usp=sharing" TargetMode="External"/><Relationship Id="rId1021" Type="http://schemas.openxmlformats.org/officeDocument/2006/relationships/hyperlink" Target="https://www4.des.state.nh.us/DESOneStop/PRSDetail.aspx?ID=0002680&amp;Type=PRS" TargetMode="External"/><Relationship Id="rId4177" Type="http://schemas.openxmlformats.org/officeDocument/2006/relationships/hyperlink" Target="https://partner-mco-archive.s3.amazonaws.com/client_files/1524589484.pdf" TargetMode="External"/><Relationship Id="rId4591" Type="http://schemas.openxmlformats.org/officeDocument/2006/relationships/hyperlink" Target="https://drive.google.com/drive/u/0/folders/1RsSKYaEE8jqAw7pH05tDHRflkjUL3t5H" TargetMode="External"/><Relationship Id="rId5228" Type="http://schemas.openxmlformats.org/officeDocument/2006/relationships/hyperlink" Target="https://drive.google.com/drive/u/0/folders/1DuQP3ArHrAC3CPay4SAH2SKXmpylae1K" TargetMode="External"/><Relationship Id="rId5642" Type="http://schemas.openxmlformats.org/officeDocument/2006/relationships/hyperlink" Target="https://drive.google.com/drive/u/1/folders/1dTV8Q8901s7OPLU4-GbgNAoDFO9tM2Dt" TargetMode="External"/><Relationship Id="rId3193" Type="http://schemas.openxmlformats.org/officeDocument/2006/relationships/hyperlink" Target="https://drive.google.com/drive/u/0/folders/1ZyKaZ7I3AcPvNBrbRX3XuUw9FUBF8pcx" TargetMode="External"/><Relationship Id="rId4244" Type="http://schemas.openxmlformats.org/officeDocument/2006/relationships/hyperlink" Target="https://www.maine.gov/dep/spills/topics/pfas/PFAS-current-results-06022020.pdf" TargetMode="External"/><Relationship Id="rId1838" Type="http://schemas.openxmlformats.org/officeDocument/2006/relationships/hyperlink" Target="https://www4.des.state.nh.us/IISProxy/IISProxy.dll?ContentId=4757773" TargetMode="External"/><Relationship Id="rId3260" Type="http://schemas.openxmlformats.org/officeDocument/2006/relationships/hyperlink" Target="https://drive.google.com/drive/u/0/folders/1RsSKYaEE8jqAw7pH05tDHRflkjUL3t5H" TargetMode="External"/><Relationship Id="rId4311" Type="http://schemas.openxmlformats.org/officeDocument/2006/relationships/hyperlink" Target="https://www4.des.state.nh.us/IISProxy/IISProxy.dll?ContentId=4874011" TargetMode="External"/><Relationship Id="rId181" Type="http://schemas.openxmlformats.org/officeDocument/2006/relationships/hyperlink" Target="https://dec.alaska.gov/spar/csp/sites/adak/" TargetMode="External"/><Relationship Id="rId1905" Type="http://schemas.openxmlformats.org/officeDocument/2006/relationships/hyperlink" Target="https://drive.google.com/drive/u/1/folders/1rEBSFEDFLFN-jJ5AO8Nq-xYt2FesnEg7" TargetMode="External"/><Relationship Id="rId6069" Type="http://schemas.openxmlformats.org/officeDocument/2006/relationships/hyperlink" Target="https://www4.des.state.nh.us/IISProxy/IISProxy.dll?ContentId=4834529" TargetMode="External"/><Relationship Id="rId5085" Type="http://schemas.openxmlformats.org/officeDocument/2006/relationships/hyperlink" Target="https://www.maine.gov/dep/spills/topics/pfas/PFAS-current-results-06022020.pdf" TargetMode="External"/><Relationship Id="rId6483" Type="http://schemas.openxmlformats.org/officeDocument/2006/relationships/hyperlink" Target="https://geotracker.waterboards.ca.gov/map/pfas_map" TargetMode="External"/><Relationship Id="rId998" Type="http://schemas.openxmlformats.org/officeDocument/2006/relationships/hyperlink" Target="https://drive.google.com/drive/u/0/folders/1hz1Jv-yK1BDkP6n2odZtH_YDts61FDO8" TargetMode="External"/><Relationship Id="rId2679" Type="http://schemas.openxmlformats.org/officeDocument/2006/relationships/hyperlink" Target="http://afcec.publicadmin-record.us.af.mil/" TargetMode="External"/><Relationship Id="rId6136" Type="http://schemas.openxmlformats.org/officeDocument/2006/relationships/hyperlink" Target="https://www4.des.state.nh.us/nh-pfas-investigation/wp-content/uploads/tables-pdf.pdf" TargetMode="External"/><Relationship Id="rId6550" Type="http://schemas.openxmlformats.org/officeDocument/2006/relationships/hyperlink" Target="https://www.glwater.org/wp-content/uploads/2020/02/PFAS-Minimization-Program-Summary.pdf" TargetMode="External"/><Relationship Id="rId1695" Type="http://schemas.openxmlformats.org/officeDocument/2006/relationships/hyperlink" Target="http://afcec.publicadmin-record.us.af.mil/" TargetMode="External"/><Relationship Id="rId2746" Type="http://schemas.openxmlformats.org/officeDocument/2006/relationships/hyperlink" Target="https://www4.des.state.nh.us/IISProxy/IISProxy.dll?ContentId=4781639" TargetMode="External"/><Relationship Id="rId5152" Type="http://schemas.openxmlformats.org/officeDocument/2006/relationships/hyperlink" Target="https://www4.des.state.nh.us/DESOneStop/PRSDetail.aspx?ID=0000069&amp;Type=PRS" TargetMode="External"/><Relationship Id="rId6203" Type="http://schemas.openxmlformats.org/officeDocument/2006/relationships/hyperlink" Target="https://www.maine.gov/dep/spills/topics/pfas/" TargetMode="External"/><Relationship Id="rId718" Type="http://schemas.openxmlformats.org/officeDocument/2006/relationships/hyperlink" Target="https://denix.osd.mil/army-pfas/army-pfas-data/drinking-water-data/army-national-guard-bureau-data-26-april-2019/" TargetMode="External"/><Relationship Id="rId1348" Type="http://schemas.openxmlformats.org/officeDocument/2006/relationships/hyperlink" Target="https://drive.google.com/drive/u/0/folders/1lGp9mNF1VW52zcJOUD9x-wZO9oAb_opR" TargetMode="External"/><Relationship Id="rId1762" Type="http://schemas.openxmlformats.org/officeDocument/2006/relationships/hyperlink" Target="https://webapp.pca.state.mn.us/wimn/site/1772" TargetMode="External"/><Relationship Id="rId1415" Type="http://schemas.openxmlformats.org/officeDocument/2006/relationships/hyperlink" Target="https://geotracker.waterboards.ca.gov/map/pfas_map" TargetMode="External"/><Relationship Id="rId2813" Type="http://schemas.openxmlformats.org/officeDocument/2006/relationships/hyperlink" Target="https://drive.google.com/drive/folders/1jJQ9yj0v4F-uS3q-WO91RAcoKlPt6Y1z" TargetMode="External"/><Relationship Id="rId5969" Type="http://schemas.openxmlformats.org/officeDocument/2006/relationships/hyperlink" Target="https://drive.google.com/drive/u/0/folders/1RsSKYaEE8jqAw7pH05tDHRflkjUL3t5H" TargetMode="External"/><Relationship Id="rId54" Type="http://schemas.openxmlformats.org/officeDocument/2006/relationships/hyperlink" Target="https://www.windhampost109.org/" TargetMode="External"/><Relationship Id="rId4985" Type="http://schemas.openxmlformats.org/officeDocument/2006/relationships/hyperlink" Target="https://drive.google.com/drive/u/0/folders/1JHapkdyZrRziZCfTAWAX-nxDpQ_WEWlp" TargetMode="External"/><Relationship Id="rId2189" Type="http://schemas.openxmlformats.org/officeDocument/2006/relationships/hyperlink" Target="https://drive.google.com/file/d/1tCcynjyVbxACqzjjHhuhY7KSeAKZ1V7r/view?usp=sharing" TargetMode="External"/><Relationship Id="rId3587" Type="http://schemas.openxmlformats.org/officeDocument/2006/relationships/hyperlink" Target="http://www.nj.com/burlington/index.ssf/2017/03/water_on_off_nj_military_base_contaminated_with_ch.html" TargetMode="External"/><Relationship Id="rId4638" Type="http://schemas.openxmlformats.org/officeDocument/2006/relationships/hyperlink" Target="http://www.panhandlepolitico.com/escambia-news/clean-water-network-asks-epa-to-test-ecua-wells/" TargetMode="External"/><Relationship Id="rId6060" Type="http://schemas.openxmlformats.org/officeDocument/2006/relationships/hyperlink" Target="https://www.nj.gov/dep/srp/emerging-contaminants/" TargetMode="External"/><Relationship Id="rId3654" Type="http://schemas.openxmlformats.org/officeDocument/2006/relationships/hyperlink" Target="https://drive.google.com/drive/u/1/folders/1fdnPvEwMee0suQ4rqkndVAEfhxrAC72i" TargetMode="External"/><Relationship Id="rId4705" Type="http://schemas.openxmlformats.org/officeDocument/2006/relationships/hyperlink" Target="https://drive.google.com/file/d/1w1LzxyPp1JZ6afPj1COX2jZySM_1Urc_/view?usp=sharing" TargetMode="External"/><Relationship Id="rId575" Type="http://schemas.openxmlformats.org/officeDocument/2006/relationships/hyperlink" Target="https://www.michigan.gov/pfasresponse/investigations/sites-aoi/calhoun-county/battle-creek-executive-airport" TargetMode="External"/><Relationship Id="rId2256" Type="http://schemas.openxmlformats.org/officeDocument/2006/relationships/hyperlink" Target="https://drive.google.com/drive/u/0/folders/1RsSKYaEE8jqAw7pH05tDHRflkjUL3t5H" TargetMode="External"/><Relationship Id="rId2670" Type="http://schemas.openxmlformats.org/officeDocument/2006/relationships/hyperlink" Target="https://www.waterboards.ca.gov/pfas/military.html" TargetMode="External"/><Relationship Id="rId3307" Type="http://schemas.openxmlformats.org/officeDocument/2006/relationships/hyperlink" Target="https://geotracker.waterboards.ca.gov/profile_report?cmd=mwreport&amp;global_id=L10005968736&amp;con_num=7771874487" TargetMode="External"/><Relationship Id="rId3721" Type="http://schemas.openxmlformats.org/officeDocument/2006/relationships/hyperlink" Target="https://www4.des.state.nh.us/nh-pfas-investigation/wp-content/uploads/tables-pdf.pdf" TargetMode="External"/><Relationship Id="rId6877" Type="http://schemas.openxmlformats.org/officeDocument/2006/relationships/hyperlink" Target="https://drive.google.com/drive/u/0/folders/1RsSKYaEE8jqAw7pH05tDHRflkjUL3t5H" TargetMode="External"/><Relationship Id="rId228" Type="http://schemas.openxmlformats.org/officeDocument/2006/relationships/hyperlink" Target="https://www.postguam.com/news/local/higher-contamination-found-in-central-area/article_89d42048-9bc6-11e9-b400-27a4b953ee09.html" TargetMode="External"/><Relationship Id="rId642" Type="http://schemas.openxmlformats.org/officeDocument/2006/relationships/hyperlink" Target="https://drive.google.com/drive/u/1/folders/1DWXhXwl1j4L5eKUdO88JdnrMTynHHza5" TargetMode="External"/><Relationship Id="rId1272" Type="http://schemas.openxmlformats.org/officeDocument/2006/relationships/hyperlink" Target="https://drive.google.com/drive/u/0/folders/1RsSKYaEE8jqAw7pH05tDHRflkjUL3t5H" TargetMode="External"/><Relationship Id="rId2323" Type="http://schemas.openxmlformats.org/officeDocument/2006/relationships/hyperlink" Target="https://www4.des.state.nh.us/DESOneStop/PRSDetail.aspx?ID=0013105&amp;Type=PRS" TargetMode="External"/><Relationship Id="rId5479" Type="http://schemas.openxmlformats.org/officeDocument/2006/relationships/hyperlink" Target="https://drive.google.com/drive/u/0/folders/1RsSKYaEE8jqAw7pH05tDHRflkjUL3t5H" TargetMode="External"/><Relationship Id="rId5893" Type="http://schemas.openxmlformats.org/officeDocument/2006/relationships/hyperlink" Target="https://drive.google.com/drive/u/0/folders/1Ndpu9Udqst42msNuaNP2HTLEESuDj9DC" TargetMode="External"/><Relationship Id="rId4495" Type="http://schemas.openxmlformats.org/officeDocument/2006/relationships/hyperlink" Target="https://drive.google.com/drive/u/0/folders/1RsSKYaEE8jqAw7pH05tDHRflkjUL3t5H" TargetMode="External"/><Relationship Id="rId5546" Type="http://schemas.openxmlformats.org/officeDocument/2006/relationships/hyperlink" Target="https://dec.vermont.gov/pfas" TargetMode="External"/><Relationship Id="rId6944" Type="http://schemas.openxmlformats.org/officeDocument/2006/relationships/hyperlink" Target="https://www.maine.gov/dep/spills/topics/pfas/" TargetMode="External"/><Relationship Id="rId3097" Type="http://schemas.openxmlformats.org/officeDocument/2006/relationships/hyperlink" Target="https://www.nrdc.org/experts/joan-leary-matthews/undrinkable-water-hampton-bays-ny-edition" TargetMode="External"/><Relationship Id="rId4148" Type="http://schemas.openxmlformats.org/officeDocument/2006/relationships/hyperlink" Target="https://www.pca.state.mn.us/waste/pfas-landfills" TargetMode="External"/><Relationship Id="rId5960" Type="http://schemas.openxmlformats.org/officeDocument/2006/relationships/hyperlink" Target="https://www.documentcloud.org/documents/21098892-pg-30-of-offsite-chracterization-report" TargetMode="External"/><Relationship Id="rId3164" Type="http://schemas.openxmlformats.org/officeDocument/2006/relationships/hyperlink" Target="https://www.dep.pa.gov/Citizens/My-Water/drinking_water/PFAS/Pages/default.aspx" TargetMode="External"/><Relationship Id="rId4562" Type="http://schemas.openxmlformats.org/officeDocument/2006/relationships/hyperlink" Target="https://drive.google.com/drive/u/0/folders/1QKXqUlFDznZk9NEZRKkRlyEbtjnj8kIT" TargetMode="External"/><Relationship Id="rId5613" Type="http://schemas.openxmlformats.org/officeDocument/2006/relationships/hyperlink" Target="https://drive.google.com/file/d/1zMTubs7kYbAk0tax4yggU2CojDAkjWDA/view?usp=sharing" TargetMode="External"/><Relationship Id="rId1809" Type="http://schemas.openxmlformats.org/officeDocument/2006/relationships/hyperlink" Target="https://drive.google.com/drive/u/0/folders/1DWXhXwl1j4L5eKUdO88JdnrMTynHHza5" TargetMode="External"/><Relationship Id="rId4215" Type="http://schemas.openxmlformats.org/officeDocument/2006/relationships/hyperlink" Target="https://www.mass.gov/info-details/per-and-polyfluoroalkyl-substances-pfas" TargetMode="External"/><Relationship Id="rId2180" Type="http://schemas.openxmlformats.org/officeDocument/2006/relationships/hyperlink" Target="https://nhdes.maps.arcgis.com/apps/View/index.html?appid=66770bef141c43a98a445c54a17720e2&amp;extent=-73.5743,42.5413,-69.6852,45.4509" TargetMode="External"/><Relationship Id="rId3231" Type="http://schemas.openxmlformats.org/officeDocument/2006/relationships/hyperlink" Target="https://www.pca.state.mn.us/waste/pfas-landfills" TargetMode="External"/><Relationship Id="rId6387" Type="http://schemas.openxmlformats.org/officeDocument/2006/relationships/hyperlink" Target="https://drive.google.com/drive/u/0/folders/1RsSKYaEE8jqAw7pH05tDHRflkjUL3t5H" TargetMode="External"/><Relationship Id="rId152" Type="http://schemas.openxmlformats.org/officeDocument/2006/relationships/hyperlink" Target="https://www.glwater.org/wp-content/uploads/2020/02/PFAS-Minimization-Program-Summary.pdf" TargetMode="External"/><Relationship Id="rId2997" Type="http://schemas.openxmlformats.org/officeDocument/2006/relationships/hyperlink" Target="https://drive.google.com/drive/u/0/folders/17vc5JX3Gvo92Bih-kg-GABnBbExIJhXg" TargetMode="External"/><Relationship Id="rId6454" Type="http://schemas.openxmlformats.org/officeDocument/2006/relationships/hyperlink" Target="https://drive.google.com/drive/u/0/folders/1RsSKYaEE8jqAw7pH05tDHRflkjUL3t5H" TargetMode="External"/><Relationship Id="rId969" Type="http://schemas.openxmlformats.org/officeDocument/2006/relationships/hyperlink" Target="https://geotracker.waterboards.ca.gov/profile_report?global_id=L10008111979" TargetMode="External"/><Relationship Id="rId1599" Type="http://schemas.openxmlformats.org/officeDocument/2006/relationships/hyperlink" Target="https://drive.google.com/drive/u/0/folders/1RsSKYaEE8jqAw7pH05tDHRflkjUL3t5H" TargetMode="External"/><Relationship Id="rId5056" Type="http://schemas.openxmlformats.org/officeDocument/2006/relationships/hyperlink" Target="https://drive.google.com/drive/u/0/folders/1ulKjMFpriPgvi3XQxIGlgeIVfcx-K4tQ" TargetMode="External"/><Relationship Id="rId5470" Type="http://schemas.openxmlformats.org/officeDocument/2006/relationships/hyperlink" Target="https://www.michigan.gov/pfasresponse/" TargetMode="External"/><Relationship Id="rId6107" Type="http://schemas.openxmlformats.org/officeDocument/2006/relationships/hyperlink" Target="https://geotracker.waterboards.ca.gov/profile_report?cmd=mwreport&amp;rptype=client&amp;global_id=L10003830787&amp;con_num=4022875308&amp;orderby=logdate,anadate,parlabel" TargetMode="External"/><Relationship Id="rId6521" Type="http://schemas.openxmlformats.org/officeDocument/2006/relationships/hyperlink" Target="https://drive.google.com/drive/u/0/folders/1Ao0uJonf-2Z9Clpld19cm-DWwGRADiRx" TargetMode="External"/><Relationship Id="rId4072" Type="http://schemas.openxmlformats.org/officeDocument/2006/relationships/hyperlink" Target="https://drive.google.com/drive/u/1/folders/1Pms7FL2HqHNWHQ0nmFgIEcktFHXjhbny" TargetMode="External"/><Relationship Id="rId5123" Type="http://schemas.openxmlformats.org/officeDocument/2006/relationships/hyperlink" Target="https://cumulis.epa.gov/supercpad/SiteProfiles/index.cfm?fuseaction=second.docdata&amp;id=0203649" TargetMode="External"/><Relationship Id="rId1666" Type="http://schemas.openxmlformats.org/officeDocument/2006/relationships/hyperlink" Target="https://drive.google.com/drive/u/0/folders/1My3nNoZQBg0mmHk3jD1VImEPjUIDAjZs" TargetMode="External"/><Relationship Id="rId2717" Type="http://schemas.openxmlformats.org/officeDocument/2006/relationships/hyperlink" Target="https://drive.google.com/drive/u/0/folders/1qET8rtW0go73f5UVnJmb6LKEO-fSlx6r" TargetMode="External"/><Relationship Id="rId1319" Type="http://schemas.openxmlformats.org/officeDocument/2006/relationships/hyperlink" Target="https://drive.google.com/file/d/1uRhfCJx6fww8okXya-Vvp_N_j2QHEIzM/view?usp=sharing" TargetMode="External"/><Relationship Id="rId1733" Type="http://schemas.openxmlformats.org/officeDocument/2006/relationships/hyperlink" Target="https://drive.google.com/drive/u/1/folders/1JMAyOlMPJ-YOx11t8u0cMymYlu_8h0lq" TargetMode="External"/><Relationship Id="rId4889" Type="http://schemas.openxmlformats.org/officeDocument/2006/relationships/hyperlink" Target="https://www.michigan.gov/pfasresponse/0,9038,7-365-86511_82704-498496--,00.html" TargetMode="External"/><Relationship Id="rId25" Type="http://schemas.openxmlformats.org/officeDocument/2006/relationships/hyperlink" Target="https://drive.google.com/drive/u/1/folders/1Pms7FL2HqHNWHQ0nmFgIEcktFHXjhbny" TargetMode="External"/><Relationship Id="rId1800" Type="http://schemas.openxmlformats.org/officeDocument/2006/relationships/hyperlink" Target="https://www4.des.state.nh.us/nh-pfas-investigation/wp-content/uploads/tables-pdf.pdf" TargetMode="External"/><Relationship Id="rId4956" Type="http://schemas.openxmlformats.org/officeDocument/2006/relationships/hyperlink" Target="https://www.michigan.gov/pfasresponse/0,9038,7-365-86511_95645-500860--,00.html" TargetMode="External"/><Relationship Id="rId3558" Type="http://schemas.openxmlformats.org/officeDocument/2006/relationships/hyperlink" Target="https://drive.google.com/drive/u/1/folders/1bA0fTxac0RU2njTEx5JIcAWqZpYygC9D" TargetMode="External"/><Relationship Id="rId3972" Type="http://schemas.openxmlformats.org/officeDocument/2006/relationships/hyperlink" Target="https://drive.google.com/drive/u/0/folders/1J88V9p6LOOOVEycR9IFmxm735AMU83RF" TargetMode="External"/><Relationship Id="rId4609" Type="http://schemas.openxmlformats.org/officeDocument/2006/relationships/hyperlink" Target="https://drive.google.com/drive/u/0/folders/1VpyqWpVI9T6_z08NpzJjjXr9U9wvTsV3" TargetMode="External"/><Relationship Id="rId7015" Type="http://schemas.openxmlformats.org/officeDocument/2006/relationships/hyperlink" Target="https://ar.afcec-cloud.af.mil/Search.aspx" TargetMode="External"/><Relationship Id="rId479" Type="http://schemas.openxmlformats.org/officeDocument/2006/relationships/hyperlink" Target="https://geotracker.waterboards.ca.gov/map/pfas_map" TargetMode="External"/><Relationship Id="rId893" Type="http://schemas.openxmlformats.org/officeDocument/2006/relationships/hyperlink" Target="https://drive.google.com/drive/u/0/folders/1Gwpgwl4WX7yVYItoJ8quY8XfI-w1idQW" TargetMode="External"/><Relationship Id="rId2574" Type="http://schemas.openxmlformats.org/officeDocument/2006/relationships/hyperlink" Target="https://nhdes.maps.arcgis.com/apps/View/index.html?appid=66770bef141c43a98a445c54a17720e2&amp;extent=-73.5743,42.5413,-69.6852,45.4509" TargetMode="External"/><Relationship Id="rId3625" Type="http://schemas.openxmlformats.org/officeDocument/2006/relationships/hyperlink" Target="https://docs.google.com/spreadsheets/d/1hRu_fnwKe4j_dNU5cczPJSTcPUe8qTtJ/edit?usp=sharing&amp;ouid=107676736406888330935&amp;rtpof=true&amp;sd=true" TargetMode="External"/><Relationship Id="rId6031" Type="http://schemas.openxmlformats.org/officeDocument/2006/relationships/hyperlink" Target="https://drive.google.com/file/d/1qZJtzo42SsfavynxzMvqdSG8U380Hz6e/view?usp=sharing" TargetMode="External"/><Relationship Id="rId546" Type="http://schemas.openxmlformats.org/officeDocument/2006/relationships/hyperlink" Target="https://webapp.pca.state.mn.us/wimn/site/1448" TargetMode="External"/><Relationship Id="rId1176" Type="http://schemas.openxmlformats.org/officeDocument/2006/relationships/hyperlink" Target="https://www4.des.state.nh.us/IISProxy/IISProxy.dll?ContentId=4827982" TargetMode="External"/><Relationship Id="rId2227" Type="http://schemas.openxmlformats.org/officeDocument/2006/relationships/hyperlink" Target="https://ar.afcec-cloud.af.mil/Search.aspx" TargetMode="External"/><Relationship Id="rId960" Type="http://schemas.openxmlformats.org/officeDocument/2006/relationships/hyperlink" Target="https://drive.google.com/drive/u/1/folders/1qA-x3qSPtUj2HLNua_HFYWqKo72aFbny" TargetMode="External"/><Relationship Id="rId1243" Type="http://schemas.openxmlformats.org/officeDocument/2006/relationships/hyperlink" Target="https://drive.google.com/drive/u/0/folders/15PkhJPM1YyIa1019ue78fAfZF2gdaDeM" TargetMode="External"/><Relationship Id="rId1590" Type="http://schemas.openxmlformats.org/officeDocument/2006/relationships/hyperlink" Target="https://docs.google.com/spreadsheets/d/1hRu_fnwKe4j_dNU5cczPJSTcPUe8qTtJ/edit?usp=sharing&amp;ouid=107676736406888330935&amp;rtpof=true&amp;sd=true" TargetMode="External"/><Relationship Id="rId2641" Type="http://schemas.openxmlformats.org/officeDocument/2006/relationships/hyperlink" Target="https://www.michigan.gov/pfasresponse/0,9038,7-365-86511_82704-490707--,00.html" TargetMode="External"/><Relationship Id="rId4399" Type="http://schemas.openxmlformats.org/officeDocument/2006/relationships/hyperlink" Target="https://drive.google.com/drive/u/0/folders/1P_PHlmlCxtLci556MFGzDktv4Op6I0PS" TargetMode="External"/><Relationship Id="rId5797" Type="http://schemas.openxmlformats.org/officeDocument/2006/relationships/hyperlink" Target="https://www4.des.state.nh.us/nh-pfas-investigation/" TargetMode="External"/><Relationship Id="rId6848" Type="http://schemas.openxmlformats.org/officeDocument/2006/relationships/hyperlink" Target="https://drive.google.com/drive/u/0/folders/1JHapkdyZrRziZCfTAWAX-nxDpQ_WEWlp" TargetMode="External"/><Relationship Id="rId613" Type="http://schemas.openxmlformats.org/officeDocument/2006/relationships/hyperlink" Target="https://www4.des.state.nh.us/IISProxy/IISProxy.dll?ContentId=4827538" TargetMode="External"/><Relationship Id="rId5864" Type="http://schemas.openxmlformats.org/officeDocument/2006/relationships/hyperlink" Target="https://www.maine.gov/dep/spills/topics/pfas/PFAS-current-results-06022020.pdf" TargetMode="External"/><Relationship Id="rId6915" Type="http://schemas.openxmlformats.org/officeDocument/2006/relationships/hyperlink" Target="https://www4.des.state.nh.us/DESOneStop/PRSDetail.aspx?ID=0000472&amp;Type=PRS" TargetMode="External"/><Relationship Id="rId1310" Type="http://schemas.openxmlformats.org/officeDocument/2006/relationships/hyperlink" Target="https://www4.des.state.nh.us/DESOneStop/PRSDetail.aspx?ID=0000772&amp;Type=PRS" TargetMode="External"/><Relationship Id="rId4466" Type="http://schemas.openxmlformats.org/officeDocument/2006/relationships/hyperlink" Target="https://geotracker.waterboards.ca.gov/map/pfas_map" TargetMode="External"/><Relationship Id="rId4880" Type="http://schemas.openxmlformats.org/officeDocument/2006/relationships/hyperlink" Target="https://drive.google.com/file/d/1H9kw_0L98kFrYugYvq4nJy0e2w0kpbF8/view?usp=sharing" TargetMode="External"/><Relationship Id="rId5517" Type="http://schemas.openxmlformats.org/officeDocument/2006/relationships/hyperlink" Target="https://drive.google.com/drive/u/1/folders/1Pms7FL2HqHNWHQ0nmFgIEcktFHXjhbny" TargetMode="External"/><Relationship Id="rId5931" Type="http://schemas.openxmlformats.org/officeDocument/2006/relationships/hyperlink" Target="https://drive.google.com/file/d/1pMVSWAlMcvGwcen65Kr-zpygWvLDXhhP/view?usp=sharing" TargetMode="External"/><Relationship Id="rId3068" Type="http://schemas.openxmlformats.org/officeDocument/2006/relationships/hyperlink" Target="https://drive.google.com/drive/u/0/folders/1RsSKYaEE8jqAw7pH05tDHRflkjUL3t5H" TargetMode="External"/><Relationship Id="rId3482" Type="http://schemas.openxmlformats.org/officeDocument/2006/relationships/hyperlink" Target="https://docs.google.com/spreadsheets/d/1hRu_fnwKe4j_dNU5cczPJSTcPUe8qTtJ/edit?usp=sharing&amp;ouid=107676736406888330935&amp;rtpof=true&amp;sd=true" TargetMode="External"/><Relationship Id="rId4119" Type="http://schemas.openxmlformats.org/officeDocument/2006/relationships/hyperlink" Target="https://drive.google.com/drive/u/0/folders/1RsSKYaEE8jqAw7pH05tDHRflkjUL3t5H" TargetMode="External"/><Relationship Id="rId4533" Type="http://schemas.openxmlformats.org/officeDocument/2006/relationships/hyperlink" Target="https://www4.des.state.nh.us/nh-pfas-investigation/wp-content/uploads/tables-pdf.pdf" TargetMode="External"/><Relationship Id="rId2084" Type="http://schemas.openxmlformats.org/officeDocument/2006/relationships/hyperlink" Target="https://cumulis.epa.gov/supercpad/SiteProfiles/index.cfm?fuseaction=second.contams&amp;id=0800017" TargetMode="External"/><Relationship Id="rId3135" Type="http://schemas.openxmlformats.org/officeDocument/2006/relationships/hyperlink" Target="https://drive.google.com/drive/u/0/folders/1BvLpuuyYPemY-_A6dB8RdWhH-klu_gJ3" TargetMode="External"/><Relationship Id="rId4600" Type="http://schemas.openxmlformats.org/officeDocument/2006/relationships/hyperlink" Target="https://cumulis.epa.gov/supercpad/SiteProfiles/index.cfm?fuseaction=second.docdata&amp;id=0201174" TargetMode="External"/><Relationship Id="rId470" Type="http://schemas.openxmlformats.org/officeDocument/2006/relationships/hyperlink" Target="https://drive.google.com/drive/u/1/folders/1ZgLd9ihVSI3av7mQvluoownq7x_9UXYI" TargetMode="External"/><Relationship Id="rId2151" Type="http://schemas.openxmlformats.org/officeDocument/2006/relationships/hyperlink" Target="https://www.pca.state.mn.us/waste/pfas-landfills" TargetMode="External"/><Relationship Id="rId3202" Type="http://schemas.openxmlformats.org/officeDocument/2006/relationships/hyperlink" Target="https://www4.des.state.nh.us/IISProxy/IISProxy.dll?ContentId=4679097" TargetMode="External"/><Relationship Id="rId6358" Type="http://schemas.openxmlformats.org/officeDocument/2006/relationships/hyperlink" Target="https://dnr.wi.gov/botw/GetActivityDetail.do?dsn=587486&amp;siteId=24676500&amp;crumb=1" TargetMode="External"/><Relationship Id="rId123" Type="http://schemas.openxmlformats.org/officeDocument/2006/relationships/hyperlink" Target="https://www.dhhs.nh.gov/dphs/pfcs/index.htm" TargetMode="External"/><Relationship Id="rId5374" Type="http://schemas.openxmlformats.org/officeDocument/2006/relationships/hyperlink" Target="https://floridadep.gov/waste/waste-cleanup/content/plantation-fire-department" TargetMode="External"/><Relationship Id="rId6772"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968" Type="http://schemas.openxmlformats.org/officeDocument/2006/relationships/hyperlink" Target="https://www.michigan.gov/pfasresponse/investigations/sites-aoi/clinton-county/grand-ledge-armory" TargetMode="External"/><Relationship Id="rId5027" Type="http://schemas.openxmlformats.org/officeDocument/2006/relationships/hyperlink" Target="https://www.maine.gov/dep/spills/topics/pfas/PFAS-current-results-06022020.pdf" TargetMode="External"/><Relationship Id="rId6425" Type="http://schemas.openxmlformats.org/officeDocument/2006/relationships/hyperlink" Target="https://floridadep.gov/waste/waste-cleanup/content/drycleaning-solvent-cleanup-program-state-funded-pfas-sampling-efforts" TargetMode="External"/><Relationship Id="rId1984" Type="http://schemas.openxmlformats.org/officeDocument/2006/relationships/hyperlink" Target="https://www.michigan.gov/pfasresponse/0,9038,7-365-86511_95645-497627--,00.html" TargetMode="External"/><Relationship Id="rId4390" Type="http://schemas.openxmlformats.org/officeDocument/2006/relationships/hyperlink" Target="https://drive.google.com/drive/u/1/folders/1Dy-zy_ZWZLmHsxfwgh-4M2VJw3bEzhaJ" TargetMode="External"/><Relationship Id="rId5441" Type="http://schemas.openxmlformats.org/officeDocument/2006/relationships/hyperlink" Target="https://geotracker.waterboards.ca.gov/map/pfas_map" TargetMode="External"/><Relationship Id="rId1637" Type="http://schemas.openxmlformats.org/officeDocument/2006/relationships/hyperlink" Target="https://www.glwater.org/wp-content/uploads/2020/02/PFAS-Minimization-Program-Summary.pdf" TargetMode="External"/><Relationship Id="rId4043" Type="http://schemas.openxmlformats.org/officeDocument/2006/relationships/hyperlink" Target="https://www.michigan.gov/pfasresponse/0,9038,7-365-86511_82704-463155--,00.html" TargetMode="External"/><Relationship Id="rId1704" Type="http://schemas.openxmlformats.org/officeDocument/2006/relationships/hyperlink" Target="https://www.michigan.gov/pfasresponse/" TargetMode="External"/><Relationship Id="rId4110" Type="http://schemas.openxmlformats.org/officeDocument/2006/relationships/hyperlink" Target="https://www4.des.state.nh.us/DESOneStop/PRSDetail.aspx?ID=0000047&amp;Type=PRS" TargetMode="External"/><Relationship Id="rId6282" Type="http://schemas.openxmlformats.org/officeDocument/2006/relationships/hyperlink" Target="https://nhdes.maps.arcgis.com/apps/View/index.html?appid=66770bef141c43a98a445c54a17720e2&amp;extent=-73.5743,42.5413,-69.6852,45.4509" TargetMode="External"/><Relationship Id="rId797" Type="http://schemas.openxmlformats.org/officeDocument/2006/relationships/hyperlink" Target="https://drive.google.com/drive/u/0/folders/1DWXhXwl1j4L5eKUdO88JdnrMTynHHza5" TargetMode="External"/><Relationship Id="rId2478" Type="http://schemas.openxmlformats.org/officeDocument/2006/relationships/hyperlink" Target="https://drive.google.com/drive/u/0/folders/1RsSKYaEE8jqAw7pH05tDHRflkjUL3t5H" TargetMode="External"/><Relationship Id="rId3876" Type="http://schemas.openxmlformats.org/officeDocument/2006/relationships/hyperlink" Target="https://www4.des.state.nh.us/DESOneStop/PRSDetail.aspx?ID=0000414&amp;Type=PRS" TargetMode="External"/><Relationship Id="rId4927" Type="http://schemas.openxmlformats.org/officeDocument/2006/relationships/hyperlink" Target="https://geotracker.waterboards.ca.gov/map/pfas_map" TargetMode="External"/><Relationship Id="rId2892" Type="http://schemas.openxmlformats.org/officeDocument/2006/relationships/hyperlink" Target="https://www.pca.state.mn.us/waste/pfas-landfills" TargetMode="External"/><Relationship Id="rId3529" Type="http://schemas.openxmlformats.org/officeDocument/2006/relationships/hyperlink" Target="https://drive.google.com/drive/u/0/folders/1RsSKYaEE8jqAw7pH05tDHRflkjUL3t5H" TargetMode="External"/><Relationship Id="rId3943" Type="http://schemas.openxmlformats.org/officeDocument/2006/relationships/hyperlink" Target="https://nhdes.maps.arcgis.com/apps/View/index.html?appid=66770bef141c43a98a445c54a17720e2&amp;extent=-73.5743,42.5413,-69.6852,45.4509" TargetMode="External"/><Relationship Id="rId6002" Type="http://schemas.openxmlformats.org/officeDocument/2006/relationships/hyperlink" Target="https://drive.google.com/drive/u/0/folders/1DWXhXwl1j4L5eKUdO88JdnrMTynHHza5" TargetMode="External"/><Relationship Id="rId86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494" Type="http://schemas.openxmlformats.org/officeDocument/2006/relationships/hyperlink" Target="https://drive.google.com/drive/u/0/folders/1QlSYp3tFgDQvrhwyAWnWfTJaUPlXQSWc" TargetMode="External"/><Relationship Id="rId2545" Type="http://schemas.openxmlformats.org/officeDocument/2006/relationships/hyperlink" Target="https://www4.des.state.nh.us/DESOneStop/PRSDetail.aspx?ID=0003127&amp;Type=PRS" TargetMode="External"/><Relationship Id="rId517" Type="http://schemas.openxmlformats.org/officeDocument/2006/relationships/hyperlink" Target="https://www4.des.state.nh.us/nh-pfas-investigation/wp-content/uploads/tables-pdf.pdf" TargetMode="External"/><Relationship Id="rId931" Type="http://schemas.openxmlformats.org/officeDocument/2006/relationships/hyperlink" Target="https://geotracker.waterboards.ca.gov/map/pfas_map" TargetMode="External"/><Relationship Id="rId1147" Type="http://schemas.openxmlformats.org/officeDocument/2006/relationships/hyperlink" Target="https://nhdes.maps.arcgis.com/apps/View/index.html?appid=66770bef141c43a98a445c54a17720e2&amp;extent=-73.5743,42.5413,-69.6852,45.4509" TargetMode="External"/><Relationship Id="rId1561"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2612" Type="http://schemas.openxmlformats.org/officeDocument/2006/relationships/hyperlink" Target="https://documents.geotracker.waterboards.ca.gov/esi/uploads/geo_report/1182634830/L10004423988.PDF" TargetMode="External"/><Relationship Id="rId5768" Type="http://schemas.openxmlformats.org/officeDocument/2006/relationships/hyperlink" Target="https://www4.des.state.nh.us/IISProxy/IISProxy.dll?ContentId=4670318" TargetMode="External"/><Relationship Id="rId6819" Type="http://schemas.openxmlformats.org/officeDocument/2006/relationships/hyperlink" Target="https://drive.google.com/drive/u/1/folders/1fjUTNo6O1oeLd9mFSTFI6G8f9JnHW9oe" TargetMode="External"/><Relationship Id="rId1214" Type="http://schemas.openxmlformats.org/officeDocument/2006/relationships/hyperlink" Target="https://www4.des.state.nh.us/nh-pfas-investigation/wp-content/uploads/tables-pdf.pdf" TargetMode="External"/><Relationship Id="rId4784" Type="http://schemas.openxmlformats.org/officeDocument/2006/relationships/hyperlink" Target="https://drive.google.com/file/d/1yx9FuZBO65v21I27TIwI9LBMKFVv7EdL/view?usp=sharing" TargetMode="External"/><Relationship Id="rId5835" Type="http://schemas.openxmlformats.org/officeDocument/2006/relationships/hyperlink" Target="https://geotracker.waterboards.ca.gov/profile_report?global_id=T10000012766" TargetMode="External"/><Relationship Id="rId3386" Type="http://schemas.openxmlformats.org/officeDocument/2006/relationships/hyperlink" Target="https://dec.alaska.gov/Applications/SPAR/PublicMVC/CSP/SiteReport/27265" TargetMode="External"/><Relationship Id="rId4437" Type="http://schemas.openxmlformats.org/officeDocument/2006/relationships/hyperlink" Target="https://drive.google.com/drive/u/0/folders/1X8eJqYtNOEYh5HzPn80uuHfjTi-cZCGI" TargetMode="External"/><Relationship Id="rId3039" Type="http://schemas.openxmlformats.org/officeDocument/2006/relationships/hyperlink" Target="https://ar.afcec-cloud.af.mil/Search.aspx" TargetMode="External"/><Relationship Id="rId3453" Type="http://schemas.openxmlformats.org/officeDocument/2006/relationships/hyperlink" Target="https://www4.des.state.nh.us/DESOneStop/PRSDetail.aspx?ID=0038575&amp;Type=PRS" TargetMode="External"/><Relationship Id="rId4851" Type="http://schemas.openxmlformats.org/officeDocument/2006/relationships/hyperlink" Target="https://www4.des.state.nh.us/nh-pfas-investigation/wp-content/uploads/tables-pdf.pdf" TargetMode="External"/><Relationship Id="rId5902" Type="http://schemas.openxmlformats.org/officeDocument/2006/relationships/hyperlink" Target="https://drive.google.com/drive/u/0/folders/1JHapkdyZrRziZCfTAWAX-nxDpQ_WEWlp" TargetMode="External"/><Relationship Id="rId374" Type="http://schemas.openxmlformats.org/officeDocument/2006/relationships/hyperlink" Target="https://webapp.pca.state.mn.us/wimn/site/165" TargetMode="External"/><Relationship Id="rId2055" Type="http://schemas.openxmlformats.org/officeDocument/2006/relationships/hyperlink" Target="https://nhdes.maps.arcgis.com/apps/View/index.html?appid=66770bef141c43a98a445c54a17720e2&amp;extent=-73.5743,42.5413,-69.6852,45.4509" TargetMode="External"/><Relationship Id="rId3106" Type="http://schemas.openxmlformats.org/officeDocument/2006/relationships/hyperlink" Target="https://nhdes.maps.arcgis.com/apps/View/index.html?appid=66770bef141c43a98a445c54a17720e2&amp;extent=-73.5743,42.5413,-69.6852,45.4509" TargetMode="External"/><Relationship Id="rId450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520" Type="http://schemas.openxmlformats.org/officeDocument/2006/relationships/hyperlink" Target="https://www4.des.state.nh.us/DESOneStop/PRSDetail.aspx?ID=0023463&amp;Type=PRS" TargetMode="External"/><Relationship Id="rId6676" Type="http://schemas.openxmlformats.org/officeDocument/2006/relationships/hyperlink" Target="https://www4.des.state.nh.us/DESOneStop/PRSDetail.aspx?ID=0000224&amp;Type=PRS" TargetMode="External"/><Relationship Id="rId441" Type="http://schemas.openxmlformats.org/officeDocument/2006/relationships/hyperlink" Target="https://drive.google.com/drive/u/0/folders/1RsSKYaEE8jqAw7pH05tDHRflkjUL3t5H" TargetMode="External"/><Relationship Id="rId1071" Type="http://schemas.openxmlformats.org/officeDocument/2006/relationships/hyperlink" Target="https://drive.google.com/drive/u/1/folders/1Pms7FL2HqHNWHQ0nmFgIEcktFHXjhbny" TargetMode="External"/><Relationship Id="rId2122" Type="http://schemas.openxmlformats.org/officeDocument/2006/relationships/hyperlink" Target="https://www4.des.state.nh.us/DESOneStop/PRSDetail.aspx?ID=0035350&amp;Type=PRS" TargetMode="External"/><Relationship Id="rId5278" Type="http://schemas.openxmlformats.org/officeDocument/2006/relationships/hyperlink" Target="https://drive.google.com/file/d/1g7ZLZRZcq6fNOicWNoTK3W9tNf0dj3zH/view?usp=sharing" TargetMode="External"/><Relationship Id="rId5692" Type="http://schemas.openxmlformats.org/officeDocument/2006/relationships/hyperlink" Target="https://geotracker.waterboards.ca.gov/map/pfas_map" TargetMode="External"/><Relationship Id="rId6329" Type="http://schemas.openxmlformats.org/officeDocument/2006/relationships/hyperlink" Target="https://www4.des.state.nh.us/DESOneStop/PRSDetail.aspx?ID=0000135&amp;Type=PRS" TargetMode="External"/><Relationship Id="rId6743" Type="http://schemas.openxmlformats.org/officeDocument/2006/relationships/hyperlink" Target="https://www.glwater.org/wp-content/uploads/2020/02/PFAS-Minimization-Program-Summary.pdf" TargetMode="External"/><Relationship Id="rId1888" Type="http://schemas.openxmlformats.org/officeDocument/2006/relationships/hyperlink" Target="https://www.maine.gov/dep/spills/topics/pfas/PFAS-current-results-06022020.pdf" TargetMode="External"/><Relationship Id="rId2939" Type="http://schemas.openxmlformats.org/officeDocument/2006/relationships/hyperlink" Target="https://www4.des.state.nh.us/IISProxy/IISProxy.dll?ContentId=4779086" TargetMode="External"/><Relationship Id="rId4294" Type="http://schemas.openxmlformats.org/officeDocument/2006/relationships/hyperlink" Target="https://www.glwater.org/wp-content/uploads/2020/02/PFAS-Minimization-Program-Summary.pdf" TargetMode="External"/><Relationship Id="rId5345" Type="http://schemas.openxmlformats.org/officeDocument/2006/relationships/hyperlink" Target="https://www.glwater.org/wp-content/uploads/2020/02/PFAS-Minimization-Program-Summary.pdf" TargetMode="External"/><Relationship Id="rId6810" Type="http://schemas.openxmlformats.org/officeDocument/2006/relationships/hyperlink" Target="https://drive.google.com/drive/u/0/folders/17vc5JX3Gvo92Bih-kg-GABnBbExIJhXg" TargetMode="External"/><Relationship Id="rId4361" Type="http://schemas.openxmlformats.org/officeDocument/2006/relationships/hyperlink" Target="https://drive.google.com/drive/u/0/folders/1RsSKYaEE8jqAw7pH05tDHRflkjUL3t5H" TargetMode="External"/><Relationship Id="rId5412" Type="http://schemas.openxmlformats.org/officeDocument/2006/relationships/hyperlink" Target="https://www.142fw.ang.af.mil/Portals/38/Perfluoroalkyl%20and%20Polyfluoroalkyl%20Substances%20%28PFAS%29%20_%20Developments%20in%20Water%20Quality%20_%20The%20City%20of%20Portland%2C%20Oregon.pdf" TargetMode="External"/><Relationship Id="rId1955" Type="http://schemas.openxmlformats.org/officeDocument/2006/relationships/hyperlink" Target="https://www.eglin.af.mil/News/Article-Display/Article/1512342/water-contamination-concerns-addressed/" TargetMode="External"/><Relationship Id="rId4014" Type="http://schemas.openxmlformats.org/officeDocument/2006/relationships/hyperlink" Target="https://www.pca.state.mn.us/waste/pfas-landfills" TargetMode="External"/><Relationship Id="rId1608" Type="http://schemas.openxmlformats.org/officeDocument/2006/relationships/hyperlink" Target="https://drive.google.com/drive/u/0/folders/1SlL_9PNuVUeIy01-MaG2ENF2PBLhNg0Z" TargetMode="External"/><Relationship Id="rId3030" Type="http://schemas.openxmlformats.org/officeDocument/2006/relationships/hyperlink" Target="https://www.glwater.org/wp-content/uploads/2020/02/PFAS-Minimization-Program-Summary.pdf" TargetMode="External"/><Relationship Id="rId6186" Type="http://schemas.openxmlformats.org/officeDocument/2006/relationships/hyperlink" Target="https://www.michigan.gov/pfasresponse/0,9038,7-365-86511_95645-452840--,00.html" TargetMode="External"/><Relationship Id="rId2796"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847" Type="http://schemas.openxmlformats.org/officeDocument/2006/relationships/hyperlink" Target="https://drive.google.com/drive/u/0/folders/1jXThUmWBt8EYvhOol-VeUjDLS8xaC9Yr" TargetMode="External"/><Relationship Id="rId6253" Type="http://schemas.openxmlformats.org/officeDocument/2006/relationships/hyperlink" Target="http://www.slfpd.org/water" TargetMode="External"/><Relationship Id="rId768" Type="http://schemas.openxmlformats.org/officeDocument/2006/relationships/hyperlink" Target="https://drive.google.com/file/d/1GMlyOu26Wz3RfVZxb0ZmcSTEE-z4MLqg/view?usp=sharing" TargetMode="External"/><Relationship Id="rId1398" Type="http://schemas.openxmlformats.org/officeDocument/2006/relationships/hyperlink" Target="https://geotracker.waterboards.ca.gov/profile_report?global_id=L10008990142" TargetMode="External"/><Relationship Id="rId2449" Type="http://schemas.openxmlformats.org/officeDocument/2006/relationships/hyperlink" Target="https://drive.google.com/drive/u/1/folders/1HKXp63rNge_WSUdMVnq31GxFeBTsQfGo" TargetMode="External"/><Relationship Id="rId2863" Type="http://schemas.openxmlformats.org/officeDocument/2006/relationships/hyperlink" Target="https://nhdes.maps.arcgis.com/apps/View/index.html?appid=66770bef141c43a98a445c54a17720e2&amp;extent=-73.5743,42.5413,-69.6852,45.4509" TargetMode="External"/><Relationship Id="rId3914" Type="http://schemas.openxmlformats.org/officeDocument/2006/relationships/hyperlink" Target="https://drive.google.com/drive/u/0/folders/1-cfFJffzf9_U0_g90v9jKxg0IeZDscxj" TargetMode="External"/><Relationship Id="rId6320" Type="http://schemas.openxmlformats.org/officeDocument/2006/relationships/hyperlink" Target="https://geotracker.waterboards.ca.gov/map/pfas_map" TargetMode="External"/><Relationship Id="rId835" Type="http://schemas.openxmlformats.org/officeDocument/2006/relationships/hyperlink" Target="https://drive.google.com/drive/u/0/folders/18oQTs7KLyWmPB1WJFU-lt-GablXKu0rN" TargetMode="External"/><Relationship Id="rId1465" Type="http://schemas.openxmlformats.org/officeDocument/2006/relationships/hyperlink" Target="https://drive.google.com/drive/u/0/folders/1DWXhXwl1j4L5eKUdO88JdnrMTynHHza5" TargetMode="External"/><Relationship Id="rId2516" Type="http://schemas.openxmlformats.org/officeDocument/2006/relationships/hyperlink" Target="https://www4.des.state.nh.us/IISProxy/IISProxy.dll?ContentId=4755164" TargetMode="External"/><Relationship Id="rId1118" Type="http://schemas.openxmlformats.org/officeDocument/2006/relationships/hyperlink" Target="https://denix.osd.mil/army-pfas/army-pfas-data/drinking-water-data/army-national-guard-bureau-data-26-april-2019/" TargetMode="External"/><Relationship Id="rId1532" Type="http://schemas.openxmlformats.org/officeDocument/2006/relationships/hyperlink" Target="https://drive.google.com/drive/u/0/folders/1RsSKYaEE8jqAw7pH05tDHRflkjUL3t5H" TargetMode="External"/><Relationship Id="rId2930" Type="http://schemas.openxmlformats.org/officeDocument/2006/relationships/hyperlink" Target="https://www.michigan.gov/pfasresponse/0,9038,7-365-86511_82704_83952-512946--,00.html" TargetMode="External"/><Relationship Id="rId4688" Type="http://schemas.openxmlformats.org/officeDocument/2006/relationships/hyperlink" Target="https://www.navfac.navy.mil/products_and_services/ev/products_and_services/env_restoration/installation_map/navfac_atlantic/washington/nas_patuxent_river/admin_records.html" TargetMode="External"/><Relationship Id="rId902" Type="http://schemas.openxmlformats.org/officeDocument/2006/relationships/hyperlink" Target="https://geotracker.waterboards.ca.gov/profile_report?global_id=L10001853784" TargetMode="External"/><Relationship Id="rId5739" Type="http://schemas.openxmlformats.org/officeDocument/2006/relationships/hyperlink" Target="https://drive.google.com/drive/u/0/folders/1inU8GiL3ea7OLsY9jO09ktEQo87u139r" TargetMode="External"/><Relationship Id="rId4755" Type="http://schemas.openxmlformats.org/officeDocument/2006/relationships/hyperlink" Target="https://drive.google.com/drive/u/0/folders/1by0p8uLbdaqzz99WChckyrW75nt0u1ZV" TargetMode="External"/><Relationship Id="rId5806" Type="http://schemas.openxmlformats.org/officeDocument/2006/relationships/hyperlink" Target="https://drive.google.com/drive/u/0/folders/1d4eqGyOA1V2J8JeZ7U181IlMMJOozmIA" TargetMode="External"/><Relationship Id="rId278" Type="http://schemas.openxmlformats.org/officeDocument/2006/relationships/hyperlink" Target="https://drive.google.com/drive/u/0/folders/1Mu1RIh6GGwyg4YMysY3KBv97OHbHlyaD" TargetMode="External"/><Relationship Id="rId3357" Type="http://schemas.openxmlformats.org/officeDocument/2006/relationships/hyperlink" Target="https://www.pca.state.mn.us/waste/pfas-landfills" TargetMode="External"/><Relationship Id="rId3771" Type="http://schemas.openxmlformats.org/officeDocument/2006/relationships/hyperlink" Target="https://denix.osd.mil/army-pfas/army-pfas-data/drinking-water-data/army-national-guard-bureau-data-26-april-2019/" TargetMode="External"/><Relationship Id="rId4408" Type="http://schemas.openxmlformats.org/officeDocument/2006/relationships/hyperlink" Target="https://www4.des.state.nh.us/IISProxy/IISProxy.dll?ContentId=4669247" TargetMode="External"/><Relationship Id="rId4822" Type="http://schemas.openxmlformats.org/officeDocument/2006/relationships/hyperlink" Target="https://www.recordonline.com/news/20190502/new-windsor-closing-wells-after-toxic-chemicals-found" TargetMode="External"/><Relationship Id="rId692" Type="http://schemas.openxmlformats.org/officeDocument/2006/relationships/hyperlink" Target="https://drive.google.com/file/d/1qI2WMukKonzoWG9rIgtL9KDpvAKOlX7V/view?usp=sharing" TargetMode="External"/><Relationship Id="rId2373" Type="http://schemas.openxmlformats.org/officeDocument/2006/relationships/hyperlink" Target="https://www4.des.state.nh.us/DESOneStop/PRSDetail.aspx?ID=0010683&amp;Type=PRS" TargetMode="External"/><Relationship Id="rId3424" Type="http://schemas.openxmlformats.org/officeDocument/2006/relationships/hyperlink" Target="https://www.michigan.gov/pfasresponse/" TargetMode="External"/><Relationship Id="rId6994" Type="http://schemas.openxmlformats.org/officeDocument/2006/relationships/hyperlink" Target="https://drive.google.com/file/d/1R8A9lSZMLY4IIokxY1i6BPClrSGpiMFs/view?usp=sharing" TargetMode="External"/><Relationship Id="rId345" Type="http://schemas.openxmlformats.org/officeDocument/2006/relationships/hyperlink" Target="https://geotracker.waterboards.ca.gov/profile_report?global_id=L10006109169" TargetMode="External"/><Relationship Id="rId2026" Type="http://schemas.openxmlformats.org/officeDocument/2006/relationships/hyperlink" Target="https://geotracker.waterboards.ca.gov/profile_report?global_id=L10007407136&amp;mytab=esidata" TargetMode="External"/><Relationship Id="rId2440" Type="http://schemas.openxmlformats.org/officeDocument/2006/relationships/hyperlink" Target="https://www4.des.state.nh.us/DESOneStop/PRSDetail.aspx?ID=0000045&amp;Type=PRS" TargetMode="External"/><Relationship Id="rId5596" Type="http://schemas.openxmlformats.org/officeDocument/2006/relationships/hyperlink" Target="https://drive.google.com/drive/u/0/folders/1JHapkdyZrRziZCfTAWAX-nxDpQ_WEWlp" TargetMode="External"/><Relationship Id="rId6647" Type="http://schemas.openxmlformats.org/officeDocument/2006/relationships/hyperlink" Target="https://drive.google.com/drive/u/0/folders/1pizv_kaF_SnhS2TzHgCcHUdVRx0ekpeQ" TargetMode="External"/><Relationship Id="rId412" Type="http://schemas.openxmlformats.org/officeDocument/2006/relationships/hyperlink" Target="https://drive.google.com/drive/u/0/folders/1n6HKb20OgbywensImeSw5zqDVcedoZ1C" TargetMode="External"/><Relationship Id="rId1042" Type="http://schemas.openxmlformats.org/officeDocument/2006/relationships/hyperlink" Target="https://denix.osd.mil/army-pfas/army-pfas-data/drinking-water-data/army-national-guard-bureau-data-26-april-2019/" TargetMode="External"/><Relationship Id="rId4198" Type="http://schemas.openxmlformats.org/officeDocument/2006/relationships/hyperlink" Target="https://www4.des.state.nh.us/nh-pfas-investigation/wp-content/uploads/tables-pdf.pdf" TargetMode="External"/><Relationship Id="rId5249" Type="http://schemas.openxmlformats.org/officeDocument/2006/relationships/hyperlink" Target="https://www.michigan.gov/pfasresponse/0,9038,7-365-86511_95645-497626--,00.html" TargetMode="External"/><Relationship Id="rId5663" Type="http://schemas.openxmlformats.org/officeDocument/2006/relationships/hyperlink" Target="https://geotracker.waterboards.ca.gov/profile_report?global_id=L10005485793" TargetMode="External"/><Relationship Id="rId4265" Type="http://schemas.openxmlformats.org/officeDocument/2006/relationships/hyperlink" Target="https://drive.google.com/drive/u/1/folders/1Pms7FL2HqHNWHQ0nmFgIEcktFHXjhbny" TargetMode="External"/><Relationship Id="rId5316" Type="http://schemas.openxmlformats.org/officeDocument/2006/relationships/hyperlink" Target="https://geotracker.waterboards.ca.gov/map/pfas_map" TargetMode="External"/><Relationship Id="rId6714" Type="http://schemas.openxmlformats.org/officeDocument/2006/relationships/hyperlink" Target="https://floridadep.gov/waste/waste-cleanup/content/waste-site-cleanup-state-funded-pfas-sampling-efforts" TargetMode="External"/><Relationship Id="rId1859" Type="http://schemas.openxmlformats.org/officeDocument/2006/relationships/hyperlink" Target="https://www.michigan.gov/pfasresponse/" TargetMode="External"/><Relationship Id="rId5730"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1926" Type="http://schemas.openxmlformats.org/officeDocument/2006/relationships/hyperlink" Target="https://www.issaquahwa.gov/PFCs" TargetMode="External"/><Relationship Id="rId3281" Type="http://schemas.openxmlformats.org/officeDocument/2006/relationships/hyperlink" Target="https://drive.google.com/drive/u/0/folders/1TXnCPuuoyym1fkiuC6TMo3NG_NxnsBso" TargetMode="External"/><Relationship Id="rId4332" Type="http://schemas.openxmlformats.org/officeDocument/2006/relationships/hyperlink" Target="http://afcec.publicadmin-record.us.af.mil/Search.aspx" TargetMode="External"/><Relationship Id="rId3001" Type="http://schemas.openxmlformats.org/officeDocument/2006/relationships/hyperlink" Target="https://drive.google.com/drive/u/0/folders/17vc5JX3Gvo92Bih-kg-GABnBbExIJhXg" TargetMode="External"/><Relationship Id="rId6157" Type="http://schemas.openxmlformats.org/officeDocument/2006/relationships/hyperlink" Target="https://drive.google.com/drive/u/0/folders/1UAtwL_EXbopPWe8_J3_QpYc-4O0ItqlX" TargetMode="External"/><Relationship Id="rId6571" Type="http://schemas.openxmlformats.org/officeDocument/2006/relationships/hyperlink" Target="https://drive.google.com/file/d/1MZsGQv0xNNoBhN_mRpisGRlsQwKAnTaY/view?usp=sharing" TargetMode="External"/><Relationship Id="rId2767" Type="http://schemas.openxmlformats.org/officeDocument/2006/relationships/hyperlink" Target="https://www.epa.gov/pfas/pfas-community-engagement-leavenworth-ks" TargetMode="External"/><Relationship Id="rId517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6224" Type="http://schemas.openxmlformats.org/officeDocument/2006/relationships/hyperlink" Target="https://www4.des.state.nh.us/DESOneStop/PRSDetail.aspx?ID=0039137&amp;Type=PRS" TargetMode="External"/><Relationship Id="rId739" Type="http://schemas.openxmlformats.org/officeDocument/2006/relationships/hyperlink" Target="https://www.sturgisjournal.com/news/20200708/pfas-test-results-at-landfill-released" TargetMode="External"/><Relationship Id="rId1369" Type="http://schemas.openxmlformats.org/officeDocument/2006/relationships/hyperlink" Target="https://drive.google.com/drive/u/1/folders/1Pms7FL2HqHNWHQ0nmFgIEcktFHXjhbny" TargetMode="External"/><Relationship Id="rId3818" Type="http://schemas.openxmlformats.org/officeDocument/2006/relationships/hyperlink" Target="https://geotracker.waterboards.ca.gov/map/pfas_map" TargetMode="External"/><Relationship Id="rId5240" Type="http://schemas.openxmlformats.org/officeDocument/2006/relationships/hyperlink" Target="https://drive.google.com/file/d/1iKVu6eFd43clxjp2Am4JxqRT56dlx5AZ/view?usp=sharing" TargetMode="External"/><Relationship Id="rId1783" Type="http://schemas.openxmlformats.org/officeDocument/2006/relationships/hyperlink" Target="https://drive.google.com/drive/u/1/folders/12cCgUlx1cOS05IlaQUQNs8SGlq3fVB98" TargetMode="External"/><Relationship Id="rId2834" Type="http://schemas.openxmlformats.org/officeDocument/2006/relationships/hyperlink" Target="https://www.michigan.gov/pfasresponse/" TargetMode="External"/><Relationship Id="rId75" Type="http://schemas.openxmlformats.org/officeDocument/2006/relationships/hyperlink" Target="https://www.dhhs.nh.gov/dphs/pfcs/index.htm" TargetMode="External"/><Relationship Id="rId806" Type="http://schemas.openxmlformats.org/officeDocument/2006/relationships/hyperlink" Target="https://drive.google.com/drive/u/1/folders/1RsSKYaEE8jqAw7pH05tDHRflkjUL3t5H" TargetMode="External"/><Relationship Id="rId1436" Type="http://schemas.openxmlformats.org/officeDocument/2006/relationships/hyperlink" Target="https://nhdes.maps.arcgis.com/apps/View/index.html?appid=66770bef141c43a98a445c54a17720e2&amp;extent=-73.5743,42.5413,-69.6852,45.4509" TargetMode="External"/><Relationship Id="rId1850" Type="http://schemas.openxmlformats.org/officeDocument/2006/relationships/hyperlink" Target="https://drive.google.com/drive/u/0/folders/1AJrq4Klk9dE51EVlD5QNRK4knLWuwIeO" TargetMode="External"/><Relationship Id="rId2901" Type="http://schemas.openxmlformats.org/officeDocument/2006/relationships/hyperlink" Target="https://drive.google.com/drive/u/0/folders/1RsSKYaEE8jqAw7pH05tDHRflkjUL3t5H" TargetMode="External"/><Relationship Id="rId1503" Type="http://schemas.openxmlformats.org/officeDocument/2006/relationships/hyperlink" Target="https://drive.google.com/file/d/1tCcynjyVbxACqzjjHhuhY7KSeAKZ1V7r/view?usp=sharing" TargetMode="External"/><Relationship Id="rId4659" Type="http://schemas.openxmlformats.org/officeDocument/2006/relationships/hyperlink" Target="https://cumulis.epa.gov/supercpad/SiteProfiles/index.cfm?fuseaction=second.Stayup&amp;id=0302466" TargetMode="External"/><Relationship Id="rId3675" Type="http://schemas.openxmlformats.org/officeDocument/2006/relationships/hyperlink" Target="https://drive.google.com/drive/u/0/folders/1DWXhXwl1j4L5eKUdO88JdnrMTynHHza5" TargetMode="External"/><Relationship Id="rId4726" Type="http://schemas.openxmlformats.org/officeDocument/2006/relationships/hyperlink" Target="https://www.navfac.navy.mil/products_and_services/ev/products_and_services/env_restoration/pfas_reading_room.html" TargetMode="External"/><Relationship Id="rId6081" Type="http://schemas.openxmlformats.org/officeDocument/2006/relationships/hyperlink" Target="https://www4.des.state.nh.us/DESOneStop/PRSDetail.aspx?ID=0000145&amp;Type=PRS" TargetMode="External"/><Relationship Id="rId596" Type="http://schemas.openxmlformats.org/officeDocument/2006/relationships/hyperlink" Target="https://semspub.epa.gov/work/01/100010444.pdf" TargetMode="External"/><Relationship Id="rId2277" Type="http://schemas.openxmlformats.org/officeDocument/2006/relationships/hyperlink" Target="https://www4.des.state.nh.us/DESOneStop/PRSDetail.aspx?ID=0008283&amp;Type=PRS" TargetMode="External"/><Relationship Id="rId2691" Type="http://schemas.openxmlformats.org/officeDocument/2006/relationships/hyperlink" Target="https://denix.osd.mil/dod-pfas/" TargetMode="External"/><Relationship Id="rId3328" Type="http://schemas.openxmlformats.org/officeDocument/2006/relationships/hyperlink" Target="https://drive.google.com/drive/u/0/folders/1JHapkdyZrRziZCfTAWAX-nxDpQ_WEWlp" TargetMode="External"/><Relationship Id="rId3742" Type="http://schemas.openxmlformats.org/officeDocument/2006/relationships/hyperlink" Target="https://docs.google.com/spreadsheets/d/1hRu_fnwKe4j_dNU5cczPJSTcPUe8qTtJ/edit?usp=sharing&amp;ouid=107676736406888330935&amp;rtpof=true&amp;sd=true" TargetMode="External"/><Relationship Id="rId6898" Type="http://schemas.openxmlformats.org/officeDocument/2006/relationships/hyperlink" Target="https://www.michigan.gov/pfasresponse/0,9038,7-365-86511_95645-538443--,00.html" TargetMode="External"/><Relationship Id="rId249" Type="http://schemas.openxmlformats.org/officeDocument/2006/relationships/hyperlink" Target="https://cumulis.epa.gov/supercpad/SiteProfiles/index.cfm?fuseaction=second.docdata&amp;id=0800359" TargetMode="External"/><Relationship Id="rId663" Type="http://schemas.openxmlformats.org/officeDocument/2006/relationships/hyperlink" Target="https://drive.google.com/drive/u/0/folders/17vc5JX3Gvo92Bih-kg-GABnBbExIJhXg" TargetMode="External"/><Relationship Id="rId1293" Type="http://schemas.openxmlformats.org/officeDocument/2006/relationships/hyperlink" Target="http://highline.huffingtonpost.com/articles/en/welcome-to-beautiful-parkersburg/" TargetMode="External"/><Relationship Id="rId2344" Type="http://schemas.openxmlformats.org/officeDocument/2006/relationships/hyperlink" Target="https://drive.google.com/drive/u/0/folders/1RsSKYaEE8jqAw7pH05tDHRflkjUL3t5H" TargetMode="External"/><Relationship Id="rId316" Type="http://schemas.openxmlformats.org/officeDocument/2006/relationships/hyperlink" Target="https://www4.des.state.nh.us/IISProxy/IISProxy.dll?ContentId=4855487" TargetMode="External"/><Relationship Id="rId6965" Type="http://schemas.openxmlformats.org/officeDocument/2006/relationships/hyperlink" Target="https://drive.google.com/drive/u/1/folders/1Pms7FL2HqHNWHQ0nmFgIEcktFHXjhbny" TargetMode="External"/><Relationship Id="rId730" Type="http://schemas.openxmlformats.org/officeDocument/2006/relationships/hyperlink" Target="https://nhdes.maps.arcgis.com/apps/View/index.html?appid=66770bef141c43a98a445c54a17720e2&amp;extent=-73.5743,42.5413,-69.6852,45.4509" TargetMode="External"/><Relationship Id="rId1013" Type="http://schemas.openxmlformats.org/officeDocument/2006/relationships/hyperlink" Target="https://geotracker.waterboards.ca.gov/profile_report?global_id=L10005926913" TargetMode="External"/><Relationship Id="rId1360" Type="http://schemas.openxmlformats.org/officeDocument/2006/relationships/hyperlink" Target="https://drive.google.com/drive/u/0/folders/1DWXhXwl1j4L5eKUdO88JdnrMTynHHza5" TargetMode="External"/><Relationship Id="rId2411" Type="http://schemas.openxmlformats.org/officeDocument/2006/relationships/hyperlink" Target="https://drive.google.com/drive/u/0/folders/1RsSKYaEE8jqAw7pH05tDHRflkjUL3t5H" TargetMode="External"/><Relationship Id="rId4169" Type="http://schemas.openxmlformats.org/officeDocument/2006/relationships/hyperlink" Target="https://drive.google.com/drive/u/1/folders/1Qpm7RyNPoz6RXlH7diFlZN4wxHmsrtnS" TargetMode="External"/><Relationship Id="rId5567" Type="http://schemas.openxmlformats.org/officeDocument/2006/relationships/hyperlink" Target="https://www4.des.state.nh.us/DESOneStop/PRSDetail.aspx?ID=0001869&amp;Type=PRS" TargetMode="External"/><Relationship Id="rId5981" Type="http://schemas.openxmlformats.org/officeDocument/2006/relationships/hyperlink" Target="https://nhdes.maps.arcgis.com/apps/View/index.html?appid=66770bef141c43a98a445c54a17720e2&amp;extent=-73.5743,42.5413,-69.6852,45.4509" TargetMode="External"/><Relationship Id="rId6618" Type="http://schemas.openxmlformats.org/officeDocument/2006/relationships/hyperlink" Target="https://geotracker.waterboards.ca.gov/map/pfas_map" TargetMode="External"/><Relationship Id="rId4583" Type="http://schemas.openxmlformats.org/officeDocument/2006/relationships/hyperlink" Target="https://apnews.com/ad64d656f942466b8ecd201b47a8d29e" TargetMode="External"/><Relationship Id="rId5634" Type="http://schemas.openxmlformats.org/officeDocument/2006/relationships/hyperlink" Target="https://nhdes.maps.arcgis.com/apps/View/index.html?appid=66770bef141c43a98a445c54a17720e2&amp;extent=-73.5743,42.5413,-69.6852,45.4509" TargetMode="External"/><Relationship Id="rId3185" Type="http://schemas.openxmlformats.org/officeDocument/2006/relationships/hyperlink" Target="https://drive.google.com/drive/u/0/folders/1RsSKYaEE8jqAw7pH05tDHRflkjUL3t5H" TargetMode="External"/><Relationship Id="rId4236" Type="http://schemas.openxmlformats.org/officeDocument/2006/relationships/hyperlink" Target="https://geotracker.waterboards.ca.gov/profile_report?cmd=mwreport&amp;rptype=det&amp;global_id=L10006664190&amp;con_num=5993704020&amp;orderby=logdate,anadate,parlabel" TargetMode="External"/><Relationship Id="rId4650" Type="http://schemas.openxmlformats.org/officeDocument/2006/relationships/hyperlink" Target="https://www.ezview.wa.gov/Portals/_1962/Documents/PFAS/083017Slides.pdf" TargetMode="External"/><Relationship Id="rId5701" Type="http://schemas.openxmlformats.org/officeDocument/2006/relationships/hyperlink" Target="https://www4.des.state.nh.us/nh-pfas-investigation/?page_id=75" TargetMode="External"/><Relationship Id="rId3252" Type="http://schemas.openxmlformats.org/officeDocument/2006/relationships/hyperlink" Target="https://partner-mco-archive.s3.amazonaws.com/client_files/1524589484.pdf" TargetMode="External"/><Relationship Id="rId4303" Type="http://schemas.openxmlformats.org/officeDocument/2006/relationships/hyperlink" Target="https://www4.des.state.nh.us/DESOneStop/PRSDetail.aspx?ID=0010403&amp;Type=PRS" TargetMode="External"/><Relationship Id="rId173" Type="http://schemas.openxmlformats.org/officeDocument/2006/relationships/hyperlink" Target="https://geotracker.waterboards.ca.gov/map/pfas_map" TargetMode="External"/><Relationship Id="rId6475" Type="http://schemas.openxmlformats.org/officeDocument/2006/relationships/hyperlink" Target="https://drive.google.com/drive/u/0/folders/1cRwVLj9t2iU1DCm-nKz8HvurYPAKdTsk" TargetMode="External"/><Relationship Id="rId240" Type="http://schemas.openxmlformats.org/officeDocument/2006/relationships/hyperlink" Target="https://drive.google.com/file/d/1G_WjDLThAGTK_v6bwzMpoUeeBl0VXOiH/view?usp=sharing" TargetMode="External"/><Relationship Id="rId5077" Type="http://schemas.openxmlformats.org/officeDocument/2006/relationships/hyperlink" Target="https://cumulis.epa.gov/supercpad/SiteProfiles/index.cfm?fuseaction=second.cleanup&amp;id=0101437" TargetMode="External"/><Relationship Id="rId6128" Type="http://schemas.openxmlformats.org/officeDocument/2006/relationships/hyperlink" Target="https://drive.google.com/drive/u/0/folders/1Ym8AGf-fxo4h5TAm3AuXgXZtbIb3IVVE" TargetMode="External"/><Relationship Id="rId4093" Type="http://schemas.openxmlformats.org/officeDocument/2006/relationships/hyperlink" Target="https://deq.mt.gov/Portals/112/DEQAdmin/PFAS/2020_06_30_PFAS_ActionPlan.pdf" TargetMode="External"/><Relationship Id="rId5144" Type="http://schemas.openxmlformats.org/officeDocument/2006/relationships/hyperlink" Target="https://drive.google.com/drive/u/1/folders/15yKEV8JPDr0B7IyJUbZiNRtXK2nqETzy" TargetMode="External"/><Relationship Id="rId5491" Type="http://schemas.openxmlformats.org/officeDocument/2006/relationships/hyperlink" Target="https://drive.google.com/drive/u/0/folders/1FkfR_aZSCoweZQd29lOu_QdFZyanR_8s" TargetMode="External"/><Relationship Id="rId6542" Type="http://schemas.openxmlformats.org/officeDocument/2006/relationships/hyperlink" Target="https://drive.google.com/drive/u/1/folders/1Pms7FL2HqHNWHQ0nmFgIEcktFHXjhbny" TargetMode="External"/><Relationship Id="rId1687" Type="http://schemas.openxmlformats.org/officeDocument/2006/relationships/hyperlink" Target="https://www.glwater.org/wp-content/uploads/2020/02/PFAS-Minimization-Program-Summary.pdf" TargetMode="External"/><Relationship Id="rId2738" Type="http://schemas.openxmlformats.org/officeDocument/2006/relationships/hyperlink" Target="https://www4.des.state.nh.us/IISProxy/IISProxy.dll?ContentId=4823924" TargetMode="External"/><Relationship Id="rId1754" Type="http://schemas.openxmlformats.org/officeDocument/2006/relationships/hyperlink" Target="https://www.colorado.gov/pacific/cdphe/PFCs/2020-Sampling-Project" TargetMode="External"/><Relationship Id="rId2805" Type="http://schemas.openxmlformats.org/officeDocument/2006/relationships/hyperlink" Target="https://www4.des.state.nh.us/DESOneStop/PRSDetail.aspx?ID=0000370&amp;Type=PRS" TargetMode="External"/><Relationship Id="rId4160" Type="http://schemas.openxmlformats.org/officeDocument/2006/relationships/hyperlink" Target="https://www4.des.state.nh.us/nh-pfas-investigation/wp-content/uploads/tables-pdf.pdf" TargetMode="External"/><Relationship Id="rId5211" Type="http://schemas.openxmlformats.org/officeDocument/2006/relationships/hyperlink" Target="https://drive.google.com/drive/folders/1RPkS6z13WZyQgbKnPkZGd9go8DcXbIoY?usp=sharing" TargetMode="External"/><Relationship Id="rId46" Type="http://schemas.openxmlformats.org/officeDocument/2006/relationships/hyperlink" Target="https://www.dhhs.nh.gov/dphs/pfcs/index.htm" TargetMode="External"/><Relationship Id="rId1407" Type="http://schemas.openxmlformats.org/officeDocument/2006/relationships/hyperlink" Target="https://drive.google.com/drive/u/0/folders/1RsSKYaEE8jqAw7pH05tDHRflkjUL3t5H" TargetMode="External"/><Relationship Id="rId1821" Type="http://schemas.openxmlformats.org/officeDocument/2006/relationships/hyperlink" Target="https://www4.des.state.nh.us/DESOneStop/PRSDetail.aspx?ID=0001784&amp;Type=PRS" TargetMode="External"/><Relationship Id="rId4977" Type="http://schemas.openxmlformats.org/officeDocument/2006/relationships/hyperlink" Target="https://drive.google.com/drive/u/0/folders/1JHapkdyZrRziZCfTAWAX-nxDpQ_WEWlp" TargetMode="External"/><Relationship Id="rId3579" Type="http://schemas.openxmlformats.org/officeDocument/2006/relationships/hyperlink" Target="https://www.lakewoodwater.org/pwt/page/update-water-sampling-jblm-and-lwd" TargetMode="External"/><Relationship Id="rId2595" Type="http://schemas.openxmlformats.org/officeDocument/2006/relationships/hyperlink" Target="https://drive.google.com/drive/u/0/folders/1RsSKYaEE8jqAw7pH05tDHRflkjUL3t5H" TargetMode="External"/><Relationship Id="rId3993" Type="http://schemas.openxmlformats.org/officeDocument/2006/relationships/hyperlink" Target="https://drive.google.com/drive/u/1/folders/1DWXhXwl1j4L5eKUdO88JdnrMTynHHza8" TargetMode="External"/><Relationship Id="rId6052" Type="http://schemas.openxmlformats.org/officeDocument/2006/relationships/hyperlink" Target="https://www4.des.state.nh.us/DESOneStop/PRSDetail.aspx?ID=0015112&amp;Type=PRS" TargetMode="External"/><Relationship Id="rId567" Type="http://schemas.openxmlformats.org/officeDocument/2006/relationships/hyperlink" Target="https://drive.google.com/drive/u/0/folders/1RsSKYaEE8jqAw7pH05tDHRflkjUL3t5H" TargetMode="External"/><Relationship Id="rId1197" Type="http://schemas.openxmlformats.org/officeDocument/2006/relationships/hyperlink" Target="https://nhdes.maps.arcgis.com/apps/View/index.html?appid=66770bef141c43a98a445c54a17720e2&amp;extent=-73.5743,42.5413,-69.6852,45.4509" TargetMode="External"/><Relationship Id="rId2248" Type="http://schemas.openxmlformats.org/officeDocument/2006/relationships/hyperlink" Target="https://nhdes.maps.arcgis.com/apps/View/index.html?appid=66770bef141c43a98a445c54a17720e2&amp;extent=-73.5743,42.5413,-69.6852,45.4509" TargetMode="External"/><Relationship Id="rId3646" Type="http://schemas.openxmlformats.org/officeDocument/2006/relationships/hyperlink" Target="https://www4.des.state.nh.us/IISProxy/IISProxy.dll?ContentId=4814186" TargetMode="External"/><Relationship Id="rId981" Type="http://schemas.openxmlformats.org/officeDocument/2006/relationships/hyperlink" Target="https://drive.google.com/drive/u/0/folders/1DWXhXwl1j4L5eKUdO88JdnrMTynHHza5" TargetMode="External"/><Relationship Id="rId2662" Type="http://schemas.openxmlformats.org/officeDocument/2006/relationships/hyperlink" Target="https://www.ewg.org/sites/default/files/u352/EWG_PFASTable-Army_C01.pdf" TargetMode="External"/><Relationship Id="rId3713" Type="http://schemas.openxmlformats.org/officeDocument/2006/relationships/hyperlink" Target="https://www.deq.state.or.us/lq/ECSI/ecsidetailfull.asp?seqnbr=816" TargetMode="External"/><Relationship Id="rId6869" Type="http://schemas.openxmlformats.org/officeDocument/2006/relationships/hyperlink" Target="https://drive.google.com/drive/u/1/folders/1ZgLd9ihVSI3av7mQvluoownq7x_9UXYI" TargetMode="External"/><Relationship Id="rId634" Type="http://schemas.openxmlformats.org/officeDocument/2006/relationships/hyperlink" Target="https://www.maine.gov/dep/spills/topics/pfas/PFAS-current-results-06022020.pdf" TargetMode="External"/><Relationship Id="rId1264" Type="http://schemas.openxmlformats.org/officeDocument/2006/relationships/hyperlink" Target="https://ofmpub.epa.gov/frs_public2/fii_query_detail.disp_program_facility?p_registry_id=110024304028" TargetMode="External"/><Relationship Id="rId2315" Type="http://schemas.openxmlformats.org/officeDocument/2006/relationships/hyperlink" Target="https://www4.des.state.nh.us/IISProxy/IISProxy.dll?ContentId=4783973" TargetMode="External"/><Relationship Id="rId5885" Type="http://schemas.openxmlformats.org/officeDocument/2006/relationships/hyperlink" Target="https://geotracker.waterboards.ca.gov/map/pfas_map" TargetMode="External"/><Relationship Id="rId6936" Type="http://schemas.openxmlformats.org/officeDocument/2006/relationships/hyperlink" Target="https://drive.google.com/drive/u/0/folders/1RsSKYaEE8jqAw7pH05tDHRflkjUL3t5H" TargetMode="External"/><Relationship Id="rId701" Type="http://schemas.openxmlformats.org/officeDocument/2006/relationships/hyperlink" Target="https://drive.google.com/drive/u/0/folders/1FCp5HfzFngp7nEVfgiNXf7lWQN5yv-Gd" TargetMode="External"/><Relationship Id="rId1331" Type="http://schemas.openxmlformats.org/officeDocument/2006/relationships/hyperlink" Target="https://floridadep.gov/waste/waste-cleanup/content/fire-training-facility-preliminary-site-assessments" TargetMode="External"/><Relationship Id="rId4487" Type="http://schemas.openxmlformats.org/officeDocument/2006/relationships/hyperlink" Target="https://drive.google.com/drive/u/1/folders/1Vhg5uHT1BIQn1v8EPCjeorZ-9TPjUIz0" TargetMode="External"/><Relationship Id="rId5538" Type="http://schemas.openxmlformats.org/officeDocument/2006/relationships/hyperlink" Target="https://drive.google.com/drive/u/1/folders/1BW7Khzj9mBBDBGiFnnElx5n4dIBwaLAY?ths=true" TargetMode="External"/><Relationship Id="rId5952" Type="http://schemas.openxmlformats.org/officeDocument/2006/relationships/hyperlink" Target="https://nhdes.maps.arcgis.com/apps/View/index.html?appid=66770bef141c43a98a445c54a17720e2&amp;extent=-73.5743,42.5413,-69.6852,45.4509" TargetMode="External"/><Relationship Id="rId3089" Type="http://schemas.openxmlformats.org/officeDocument/2006/relationships/hyperlink" Target="https://dec.vermont.gov/sites/dec/files/documents/PFAS%20Sampling%20Report%207.10.18%20FINAL.pdf" TargetMode="External"/><Relationship Id="rId4554" Type="http://schemas.openxmlformats.org/officeDocument/2006/relationships/hyperlink" Target="https://drive.google.com/drive/u/0/folders/1DWXhXwl1j4L5eKUdO88JdnrMTynHHza5" TargetMode="External"/><Relationship Id="rId5605" Type="http://schemas.openxmlformats.org/officeDocument/2006/relationships/hyperlink" Target="https://drive.google.com/drive/u/0/folders/1LpxTlKqi7W0TyhphKUsU2SufsFXHckZC" TargetMode="External"/><Relationship Id="rId3156" Type="http://schemas.openxmlformats.org/officeDocument/2006/relationships/hyperlink" Target="https://nhdes.maps.arcgis.com/apps/View/index.html?appid=66770bef141c43a98a445c54a17720e2&amp;extent=-73.5743,42.5413,-69.6852,45.4509" TargetMode="External"/><Relationship Id="rId4207" Type="http://schemas.openxmlformats.org/officeDocument/2006/relationships/hyperlink" Target="https://www4.des.state.nh.us/IISProxy/IISProxy.dll?ContentId=4854015" TargetMode="External"/><Relationship Id="rId491" Type="http://schemas.openxmlformats.org/officeDocument/2006/relationships/hyperlink" Target="https://geotracker.waterboards.ca.gov/map/pfas_map" TargetMode="External"/><Relationship Id="rId2172" Type="http://schemas.openxmlformats.org/officeDocument/2006/relationships/hyperlink" Target="https://denix.osd.mil/army-pfas/army-pfas-data/drinking-water-data/army-national-guard-bureau-data-26-april-2019/" TargetMode="External"/><Relationship Id="rId3223" Type="http://schemas.openxmlformats.org/officeDocument/2006/relationships/hyperlink" Target="https://geotracker.waterboards.ca.gov/map/pfas_map" TargetMode="External"/><Relationship Id="rId3570" Type="http://schemas.openxmlformats.org/officeDocument/2006/relationships/hyperlink" Target="https://drive.google.com/file/d/1X-eL3ceCZ2Lkm-Q6jHr8ve5wsoICEis9/view?usp=sharing" TargetMode="External"/><Relationship Id="rId4621" Type="http://schemas.openxmlformats.org/officeDocument/2006/relationships/hyperlink" Target="https://drive.google.com/drive/u/1/folders/1LgOhJ2m8teOpbl10sw30tBVMRnkTZDN6" TargetMode="External"/><Relationship Id="rId6379" Type="http://schemas.openxmlformats.org/officeDocument/2006/relationships/hyperlink" Target="https://drive.google.com/drive/u/0/folders/1RsSKYaEE8jqAw7pH05tDHRflkjUL3t5H" TargetMode="External"/><Relationship Id="rId144" Type="http://schemas.openxmlformats.org/officeDocument/2006/relationships/hyperlink" Target="https://floridadep.gov/waste/waste-cleanup/content/waste-site-cleanup-state-funded-pfas-sampling-efforts" TargetMode="External"/><Relationship Id="rId6793" Type="http://schemas.openxmlformats.org/officeDocument/2006/relationships/hyperlink" Target="https://www4.des.state.nh.us/DESOneStop/PRSDetail.aspx?ID=0001227&amp;Type=PRS" TargetMode="External"/><Relationship Id="rId2989" Type="http://schemas.openxmlformats.org/officeDocument/2006/relationships/hyperlink" Target="https://drive.google.com/drive/u/0/folders/1RsSKYaEE8jqAw7pH05tDHRflkjUL3t5H" TargetMode="External"/><Relationship Id="rId5395" Type="http://schemas.openxmlformats.org/officeDocument/2006/relationships/hyperlink" Target="https://drive.google.com/drive/u/0/folders/1eTzp-W0u0QCcRMowPGv4XbOSxKfbJnBG" TargetMode="External"/><Relationship Id="rId6446" Type="http://schemas.openxmlformats.org/officeDocument/2006/relationships/hyperlink" Target="https://drive.google.com/drive/u/0/folders/1RsSKYaEE8jqAw7pH05tDHRflkjUL3t5H" TargetMode="External"/><Relationship Id="rId6860" Type="http://schemas.openxmlformats.org/officeDocument/2006/relationships/hyperlink" Target="https://drive.google.com/file/d/1CA8zd1dvmIR0TWOxJ7K3hoTw-FN57Y6s/view?usp=sharing" TargetMode="External"/><Relationship Id="rId211" Type="http://schemas.openxmlformats.org/officeDocument/2006/relationships/hyperlink" Target="https://www.glwater.org/wp-content/uploads/2020/02/PFAS-Minimization-Program-Summary.pdf" TargetMode="External"/><Relationship Id="rId5048" Type="http://schemas.openxmlformats.org/officeDocument/2006/relationships/hyperlink" Target="https://nhdes.maps.arcgis.com/apps/View/index.html?appid=66770bef141c43a98a445c54a17720e2&amp;extent=-73.5743,42.5413,-69.6852,45.4509" TargetMode="External"/><Relationship Id="rId5462" Type="http://schemas.openxmlformats.org/officeDocument/2006/relationships/hyperlink" Target="https://geotracker.waterboards.ca.gov/profile_report?global_id=L10003995148&amp;mytab=esidata" TargetMode="External"/><Relationship Id="rId6513" Type="http://schemas.openxmlformats.org/officeDocument/2006/relationships/hyperlink" Target="https://www4.des.state.nh.us/nh-pfas-investigation/wp-content/uploads/tables-pdf.pdf" TargetMode="External"/><Relationship Id="rId1658" Type="http://schemas.openxmlformats.org/officeDocument/2006/relationships/hyperlink" Target="https://drive.google.com/drive/u/0/folders/1RsSKYaEE8jqAw7pH05tDHRflkjUL3t5H" TargetMode="External"/><Relationship Id="rId2709" Type="http://schemas.openxmlformats.org/officeDocument/2006/relationships/hyperlink" Target="https://cdphe.colorado.gov/pfas" TargetMode="External"/><Relationship Id="rId4064" Type="http://schemas.openxmlformats.org/officeDocument/2006/relationships/hyperlink" Target="https://www4.des.state.nh.us/DESOneStop/PRSDetail.aspx?ID=0000141&amp;Type=PRS" TargetMode="External"/><Relationship Id="rId5115" Type="http://schemas.openxmlformats.org/officeDocument/2006/relationships/hyperlink" Target="https://denix.osd.mil/army-pfas/army-pfas-data/drinking-water-data/army-national-guard-bureau-data-26-april-2019/" TargetMode="External"/><Relationship Id="rId3080" Type="http://schemas.openxmlformats.org/officeDocument/2006/relationships/hyperlink" Target="https://cdphe.colorado.gov/pfas" TargetMode="External"/><Relationship Id="rId4131" Type="http://schemas.openxmlformats.org/officeDocument/2006/relationships/hyperlink" Target="https://drive.google.com/drive/u/0/folders/1fX2-qeCG3CBnYTvdm54QhnvPxXTul22d" TargetMode="External"/><Relationship Id="rId1725" Type="http://schemas.openxmlformats.org/officeDocument/2006/relationships/hyperlink" Target="https://partner-mco-archive.s3.amazonaws.com/client_files/1524589484.pdf" TargetMode="External"/><Relationship Id="rId17" Type="http://schemas.openxmlformats.org/officeDocument/2006/relationships/hyperlink" Target="https://nhdes.maps.arcgis.com/apps/View/index.html?appid=66770bef141c43a98a445c54a17720e2&amp;extent=-73.5743,42.5413,-69.6852,45.4509" TargetMode="External"/><Relationship Id="rId3897"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4948" Type="http://schemas.openxmlformats.org/officeDocument/2006/relationships/hyperlink" Target="https://drive.google.com/drive/u/0/folders/1DZVTtHrtffhNzVd3s8hAy8pcQfLzMzIV" TargetMode="External"/><Relationship Id="rId7007" Type="http://schemas.openxmlformats.org/officeDocument/2006/relationships/hyperlink" Target="https://www.maine.gov/dep/spills/topics/pfas/PFAS-current-results-06022020.pdf" TargetMode="External"/><Relationship Id="rId2499" Type="http://schemas.openxmlformats.org/officeDocument/2006/relationships/hyperlink" Target="https://www.nj.gov/dep/srp/emerging-contaminants/" TargetMode="External"/><Relationship Id="rId3964" Type="http://schemas.openxmlformats.org/officeDocument/2006/relationships/hyperlink" Target="https://drive.google.com/drive/u/1/folders/1RsSKYaEE8jqAw7pH05tDHRflkjUL3t5H" TargetMode="External"/><Relationship Id="rId6370" Type="http://schemas.openxmlformats.org/officeDocument/2006/relationships/hyperlink" Target="https://drive.google.com/drive/u/0/folders/12lEyCeF5ZgCddD-yF0KPnoHFYn_SNOut" TargetMode="External"/><Relationship Id="rId1" Type="http://schemas.openxmlformats.org/officeDocument/2006/relationships/hyperlink" Target="https://dnrec.alpha.delaware.gov/waste-hazardous/remediation/pfas/investigation-sites/" TargetMode="External"/><Relationship Id="rId885" Type="http://schemas.openxmlformats.org/officeDocument/2006/relationships/hyperlink" Target="https://drive.google.com/drive/u/0/folders/1DWXhXwl1j4L5eKUdO88JdnrMTynHHza5" TargetMode="External"/><Relationship Id="rId2566" Type="http://schemas.openxmlformats.org/officeDocument/2006/relationships/hyperlink" Target="https://nhdes.maps.arcgis.com/apps/View/index.html?appid=66770bef141c43a98a445c54a17720e2&amp;extent=-73.5743,42.5413,-69.6852,45.4509" TargetMode="External"/><Relationship Id="rId2980" Type="http://schemas.openxmlformats.org/officeDocument/2006/relationships/hyperlink" Target="https://docs.google.com/spreadsheets/d/1hRu_fnwKe4j_dNU5cczPJSTcPUe8qTtJ/edit?usp=sharing&amp;ouid=107676736406888330935&amp;rtpof=true&amp;sd=true" TargetMode="External"/><Relationship Id="rId3617" Type="http://schemas.openxmlformats.org/officeDocument/2006/relationships/hyperlink" Target="https://drive.google.com/drive/folders/1Pms7FL2HqHNWHQ0nmFgIEcktFHXjhbny?usp=sharing" TargetMode="External"/><Relationship Id="rId6023" Type="http://schemas.openxmlformats.org/officeDocument/2006/relationships/hyperlink" Target="https://drive.google.com/drive/u/0/folders/1DWXhXwl1j4L5eKUdO88JdnrMTynHHza5" TargetMode="External"/><Relationship Id="rId538" Type="http://schemas.openxmlformats.org/officeDocument/2006/relationships/hyperlink" Target="https://www.datawrapper.de/_/pmQX8/" TargetMode="External"/><Relationship Id="rId952" Type="http://schemas.openxmlformats.org/officeDocument/2006/relationships/hyperlink" Target="https://drive.google.com/drive/u/0/folders/1DWXhXwl1j4L5eKUdO88JdnrMTynHHza5" TargetMode="External"/><Relationship Id="rId1168" Type="http://schemas.openxmlformats.org/officeDocument/2006/relationships/hyperlink" Target="https://drive.google.com/file/d/1K1lLSPdBN0fnZGhdOfkFCwMMc2icRGXo/view?usp=sharing" TargetMode="External"/><Relationship Id="rId1582" Type="http://schemas.openxmlformats.org/officeDocument/2006/relationships/hyperlink" Target="https://www.pca.state.mn.us/waste/pfas-landfills" TargetMode="External"/><Relationship Id="rId2219" Type="http://schemas.openxmlformats.org/officeDocument/2006/relationships/hyperlink" Target="https://www4.des.state.nh.us/nh-pfas-investigation/wp-content/uploads/tables-pdf.pdf" TargetMode="External"/><Relationship Id="rId263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789" Type="http://schemas.openxmlformats.org/officeDocument/2006/relationships/hyperlink" Target="https://geotracker.waterboards.ca.gov/map/pfas_map" TargetMode="External"/><Relationship Id="rId605" Type="http://schemas.openxmlformats.org/officeDocument/2006/relationships/hyperlink" Target="https://drive.google.com/drive/u/1/folders/1DWXhXwl1j4L5eKUdO88JdnrMTynHHza5" TargetMode="External"/><Relationship Id="rId1235" Type="http://schemas.openxmlformats.org/officeDocument/2006/relationships/hyperlink" Target="https://drive.google.com/drive/u/1/folders/1RsSKYaEE8jqAw7pH05tDHRflkjUL3t5H" TargetMode="External"/><Relationship Id="rId1302" Type="http://schemas.openxmlformats.org/officeDocument/2006/relationships/hyperlink" Target="https://cumulis.epa.gov/supercpad/SiteProfiles/index.cfm?fuseaction=second.docdata&amp;id=0403174" TargetMode="External"/><Relationship Id="rId2700" Type="http://schemas.openxmlformats.org/officeDocument/2006/relationships/hyperlink" Target="https://www4.des.state.nh.us/DESOneStop/PRSDetail.aspx?ID=0004905&amp;Type=PRS" TargetMode="External"/><Relationship Id="rId4458" Type="http://schemas.openxmlformats.org/officeDocument/2006/relationships/hyperlink" Target="https://drive.google.com/file/d/1cKeynwqJDBLnHRv_8fcez6kyXQTEoD8y/view?usp=sharing" TargetMode="External"/><Relationship Id="rId5856" Type="http://schemas.openxmlformats.org/officeDocument/2006/relationships/hyperlink" Target="https://drive.google.com/drive/u/0/folders/1RsSKYaEE8jqAw7pH05tDHRflkjUL3t5H" TargetMode="External"/><Relationship Id="rId6907" Type="http://schemas.openxmlformats.org/officeDocument/2006/relationships/hyperlink" Target="https://www4.des.state.nh.us/DESOneStop/PRSDetail.aspx?ID=0000198&amp;Type=PRS" TargetMode="External"/><Relationship Id="rId4872" Type="http://schemas.openxmlformats.org/officeDocument/2006/relationships/hyperlink" Target="https://drive.google.com/drive/u/0/folders/1RsSKYaEE8jqAw7pH05tDHRflkjUL3t5H" TargetMode="External"/><Relationship Id="rId5509" Type="http://schemas.openxmlformats.org/officeDocument/2006/relationships/hyperlink" Target="https://drive.google.com/file/d/1GOsP9ZizpupENJ5_cXichOQuwOdOOLYG/view?usp=sharing" TargetMode="External"/><Relationship Id="rId5923" Type="http://schemas.openxmlformats.org/officeDocument/2006/relationships/hyperlink" Target="https://ar.afcec-cloud.af.mil/Search.aspx" TargetMode="External"/><Relationship Id="rId395" Type="http://schemas.openxmlformats.org/officeDocument/2006/relationships/hyperlink" Target="https://www4.des.state.nh.us/nh-pfas-investigation/wp-content/uploads/tables-pdf.pdf" TargetMode="External"/><Relationship Id="rId2076" Type="http://schemas.openxmlformats.org/officeDocument/2006/relationships/hyperlink" Target="https://www4.des.state.nh.us/nh-pfas-investigation/wp-content/uploads/tables-pdf.pdf" TargetMode="External"/><Relationship Id="rId3474" Type="http://schemas.openxmlformats.org/officeDocument/2006/relationships/hyperlink" Target="https://drive.google.com/drive/u/0/folders/1MbvsI6OgGbtzIAKEwpYmPnreSrr_XVXS" TargetMode="External"/><Relationship Id="rId4525" Type="http://schemas.openxmlformats.org/officeDocument/2006/relationships/hyperlink" Target="https://drive.google.com/drive/u/1/folders/1BKx1evnQXwHY677JqKX_LkkZiLLiFSB7?ths=true" TargetMode="External"/><Relationship Id="rId2490" Type="http://schemas.openxmlformats.org/officeDocument/2006/relationships/hyperlink" Target="https://nhdes.maps.arcgis.com/apps/View/index.html?appid=66770bef141c43a98a445c54a17720e2&amp;extent=-73.5743,42.5413,-69.6852,45.4509" TargetMode="External"/><Relationship Id="rId3127" Type="http://schemas.openxmlformats.org/officeDocument/2006/relationships/hyperlink" Target="https://drive.google.com/drive/u/0/folders/1RsSKYaEE8jqAw7pH05tDHRflkjUL3t5H" TargetMode="External"/><Relationship Id="rId3541" Type="http://schemas.openxmlformats.org/officeDocument/2006/relationships/hyperlink" Target="https://www4.des.state.nh.us/DESOneStop/PRSDetail.aspx?ID=0034305&amp;Type=PRS" TargetMode="External"/><Relationship Id="rId6697" Type="http://schemas.openxmlformats.org/officeDocument/2006/relationships/hyperlink" Target="https://drive.google.com/file/d/1tCcynjyVbxACqzjjHhuhY7KSeAKZ1V7r/view?usp=sharing" TargetMode="External"/><Relationship Id="rId462" Type="http://schemas.openxmlformats.org/officeDocument/2006/relationships/hyperlink" Target="https://www.maine.gov/dep/spills/topics/pfas/PFAS-current-results-06022020.pdf" TargetMode="External"/><Relationship Id="rId1092" Type="http://schemas.openxmlformats.org/officeDocument/2006/relationships/hyperlink" Target="https://azdeq.gov/DOD/camp-navajo" TargetMode="External"/><Relationship Id="rId2143" Type="http://schemas.openxmlformats.org/officeDocument/2006/relationships/hyperlink" Target="https://www.maine.gov/dep/spills/topics/pfas/PFAS-current-results-06022020.pdf" TargetMode="External"/><Relationship Id="rId5299" Type="http://schemas.openxmlformats.org/officeDocument/2006/relationships/hyperlink" Target="http://krcc.org/post/closer-look-pfc-contamination-southern-el-paso-county" TargetMode="External"/><Relationship Id="rId6764" Type="http://schemas.openxmlformats.org/officeDocument/2006/relationships/hyperlink" Target="https://www4.des.state.nh.us/nh-pfas-investigation/wp-content/uploads/tables-pdf.pdf" TargetMode="External"/><Relationship Id="rId115" Type="http://schemas.openxmlformats.org/officeDocument/2006/relationships/hyperlink" Target="https://drive.google.com/drive/folders/1YVtIIZUQI6O_Lsb0O40kUXP6GuJwU-mR?usp=sharing" TargetMode="External"/><Relationship Id="rId2210" Type="http://schemas.openxmlformats.org/officeDocument/2006/relationships/hyperlink" Target="https://floridadep.gov/waste/waste-cleanup/content/waste-site-cleanup-state-funded-pfas-sampling-efforts" TargetMode="External"/><Relationship Id="rId5366" Type="http://schemas.openxmlformats.org/officeDocument/2006/relationships/hyperlink" Target="https://www4.des.state.nh.us/nh-pfas-investigation/wp-content/uploads/tables-pdf.pdf" TargetMode="External"/><Relationship Id="rId6417" Type="http://schemas.openxmlformats.org/officeDocument/2006/relationships/hyperlink" Target="https://drive.google.com/drive/u/0/folders/1RsSKYaEE8jqAw7pH05tDHRflkjUL3t5H" TargetMode="External"/><Relationship Id="rId4382" Type="http://schemas.openxmlformats.org/officeDocument/2006/relationships/hyperlink" Target="https://www.michigan.gov/pfasresponse/" TargetMode="External"/><Relationship Id="rId5019" Type="http://schemas.openxmlformats.org/officeDocument/2006/relationships/hyperlink" Target="https://drive.google.com/file/d/1tCcynjyVbxACqzjjHhuhY7KSeAKZ1V7r/view?usp=sharing" TargetMode="External"/><Relationship Id="rId5433" Type="http://schemas.openxmlformats.org/officeDocument/2006/relationships/hyperlink" Target="https://www4.des.state.nh.us/nh-pfas-investigation/wp-content/uploads/tables-pdf.pdf" TargetMode="External"/><Relationship Id="rId5780" Type="http://schemas.openxmlformats.org/officeDocument/2006/relationships/hyperlink" Target="https://nhdes.maps.arcgis.com/apps/View/index.html?appid=66770bef141c43a98a445c54a17720e2&amp;extent=-73.5743,42.5413,-69.6852,45.4509" TargetMode="External"/><Relationship Id="rId6831" Type="http://schemas.openxmlformats.org/officeDocument/2006/relationships/hyperlink" Target="https://www4.des.state.nh.us/IISProxy/IISProxy.dll?ContentId=4856554" TargetMode="External"/><Relationship Id="rId1976" Type="http://schemas.openxmlformats.org/officeDocument/2006/relationships/hyperlink" Target="https://geotracker.waterboards.ca.gov/map/pfas_map" TargetMode="External"/><Relationship Id="rId4035" Type="http://schemas.openxmlformats.org/officeDocument/2006/relationships/hyperlink" Target="https://drive.google.com/drive/u/1/folders/1NDSF5O2zivixjKUEYTRtJ_keJVbx9VmC" TargetMode="External"/><Relationship Id="rId1629" Type="http://schemas.openxmlformats.org/officeDocument/2006/relationships/hyperlink" Target="https://drive.google.com/drive/u/0/folders/1RsSKYaEE8jqAw7pH05tDHRflkjUL3t5H" TargetMode="External"/><Relationship Id="rId5500" Type="http://schemas.openxmlformats.org/officeDocument/2006/relationships/hyperlink" Target="https://dec.vermont.gov/sites/dec/files/documents/PFAS%20Sampling%20Report%207.10.18%20FINAL.pdf" TargetMode="External"/><Relationship Id="rId3051" Type="http://schemas.openxmlformats.org/officeDocument/2006/relationships/hyperlink" Target="https://drive.google.com/drive/u/1/folders/1bA0fTxac0RU2njTEx5JIcAWqZpYygC9D" TargetMode="External"/><Relationship Id="rId4102" Type="http://schemas.openxmlformats.org/officeDocument/2006/relationships/hyperlink" Target="https://geotracker.waterboards.ca.gov/profile_report?global_id=T10000012789" TargetMode="External"/><Relationship Id="rId3868" Type="http://schemas.openxmlformats.org/officeDocument/2006/relationships/hyperlink" Target="https://www.michigan.gov/pfasresponse/0,9038,7-365-86511_82704-499528--,00.html" TargetMode="External"/><Relationship Id="rId4919" Type="http://schemas.openxmlformats.org/officeDocument/2006/relationships/hyperlink" Target="https://drive.google.com/drive/u/1/folders/1u0GdecgBh7-ewzbdwMkLG-nuGJJUrBII" TargetMode="External"/><Relationship Id="rId6274" Type="http://schemas.openxmlformats.org/officeDocument/2006/relationships/hyperlink" Target="https://cohealthviz.dphe.state.co.us/t/EnvironmentalEpidemiologyPublic/views/PFAS_results_DRAFT/SamplingSummary?:showAppBanner=false&amp;:display_count=n&amp;:showVizHome=n&amp;:origin=viz_share_link&amp;:isGuestRedirectFromVizportal=y&amp;:embed=y" TargetMode="External"/><Relationship Id="rId789" Type="http://schemas.openxmlformats.org/officeDocument/2006/relationships/hyperlink" Target="https://www.maine.gov/dep/spills/topics/pfas/PFAS-current-results-06022020.pdf" TargetMode="External"/><Relationship Id="rId2884" Type="http://schemas.openxmlformats.org/officeDocument/2006/relationships/hyperlink" Target="https://d1ung6i9j8i9xc.cloudfront.net/wp-content/blogs.dir/123/files/2020/10/Solvay-lawsuit-Oct-2020.pdf" TargetMode="External"/><Relationship Id="rId5290" Type="http://schemas.openxmlformats.org/officeDocument/2006/relationships/hyperlink" Target="https://nhdes.maps.arcgis.com/apps/View/index.html?appid=66770bef141c43a98a445c54a17720e2&amp;extent=-73.5743,42.5413,-69.6852,45.4509" TargetMode="External"/><Relationship Id="rId6341" Type="http://schemas.openxmlformats.org/officeDocument/2006/relationships/hyperlink" Target="https://dnr.wi.gov/botw/GetActivityDetail.do?adn=0208585623&amp;siteId=636100&amp;crumb=1&amp;search=b" TargetMode="External"/><Relationship Id="rId856" Type="http://schemas.openxmlformats.org/officeDocument/2006/relationships/hyperlink" Target="https://drive.google.com/drive/u/1/folders/1DWXhXwl1j4L5eKUdO88JdnrMTynHHza5" TargetMode="External"/><Relationship Id="rId1486" Type="http://schemas.openxmlformats.org/officeDocument/2006/relationships/hyperlink" Target="https://www.lexology.com/library/detail.aspx?g=041a4cc2-6fcc-4acb-8dc2-eff3682b74d1" TargetMode="External"/><Relationship Id="rId2537" Type="http://schemas.openxmlformats.org/officeDocument/2006/relationships/hyperlink" Target="https://www4.des.state.nh.us/DESOneStop/PRSDetail.aspx?ID=0000278&amp;Type=PRS" TargetMode="External"/><Relationship Id="rId3935" Type="http://schemas.openxmlformats.org/officeDocument/2006/relationships/hyperlink" Target="https://docs.google.com/spreadsheets/d/1hRu_fnwKe4j_dNU5cczPJSTcPUe8qTtJ/edit?usp=sharing&amp;ouid=107676736406888330935&amp;rtpof=true&amp;sd=true" TargetMode="External"/><Relationship Id="rId509" Type="http://schemas.openxmlformats.org/officeDocument/2006/relationships/hyperlink" Target="https://geotracker.waterboards.ca.gov/map/pfas_map" TargetMode="External"/><Relationship Id="rId1139" Type="http://schemas.openxmlformats.org/officeDocument/2006/relationships/hyperlink" Target="https://nhdes.maps.arcgis.com/apps/View/index.html?appid=66770bef141c43a98a445c54a17720e2&amp;extent=-73.5743,42.5413,-69.6852,45.4509" TargetMode="External"/><Relationship Id="rId2951" Type="http://schemas.openxmlformats.org/officeDocument/2006/relationships/hyperlink" Target="https://drive.google.com/drive/u/0/folders/1RsSKYaEE8jqAw7pH05tDHRflkjUL3t5H" TargetMode="External"/><Relationship Id="rId5010" Type="http://schemas.openxmlformats.org/officeDocument/2006/relationships/hyperlink" Target="https://www.pca.state.mn.us/waste/pfas-landfills" TargetMode="External"/><Relationship Id="rId923" Type="http://schemas.openxmlformats.org/officeDocument/2006/relationships/hyperlink" Target="https://drive.google.com/drive/u/0/folders/1d3jdYNJD7pbfsMmTmGk3E3rDOGOsB2jM" TargetMode="External"/><Relationship Id="rId1553" Type="http://schemas.openxmlformats.org/officeDocument/2006/relationships/hyperlink" Target="https://drive.google.com/drive/u/0/folders/1RsSKYaEE8jqAw7pH05tDHRflkjUL3t5H" TargetMode="External"/><Relationship Id="rId2604" Type="http://schemas.openxmlformats.org/officeDocument/2006/relationships/hyperlink" Target="https://www4.des.state.nh.us/IISProxy/IISProxy.dll?ContentId=4701844" TargetMode="External"/><Relationship Id="rId1206" Type="http://schemas.openxmlformats.org/officeDocument/2006/relationships/hyperlink" Target="https://www4.des.state.nh.us/DESOneStop/PRSDetail.aspx?ID=0000005&amp;Type=PRS" TargetMode="External"/><Relationship Id="rId1620" Type="http://schemas.openxmlformats.org/officeDocument/2006/relationships/hyperlink" Target="https://denix.osd.mil/army-pfas/army-pfas-data/drinking-water-data/army-national-guard-bureau-data-26-april-2019/" TargetMode="External"/><Relationship Id="rId4776" Type="http://schemas.openxmlformats.org/officeDocument/2006/relationships/hyperlink" Target="https://drive.google.com/drive/u/1/folders/1DB1NvMolTP_6oq30_Pu7RJ4-lXGlX-zy" TargetMode="External"/><Relationship Id="rId5827" Type="http://schemas.openxmlformats.org/officeDocument/2006/relationships/hyperlink" Target="https://documents.geotracker.waterboards.ca.gov/esi/uploads/geo_report/7142168521/T10000012787.PDF" TargetMode="External"/><Relationship Id="rId3378" Type="http://schemas.openxmlformats.org/officeDocument/2006/relationships/hyperlink" Target="https://drive.google.com/drive/u/0/folders/1dllqKdCTAOXWDd1RszYcLVpAeBwuRrCm" TargetMode="External"/><Relationship Id="rId3792" Type="http://schemas.openxmlformats.org/officeDocument/2006/relationships/hyperlink" Target="https://webapp.pca.state.mn.us/wimn/site/4604" TargetMode="External"/><Relationship Id="rId4429" Type="http://schemas.openxmlformats.org/officeDocument/2006/relationships/hyperlink" Target="https://www.pca.state.mn.us/waste/pfas-landfills" TargetMode="External"/><Relationship Id="rId4843" Type="http://schemas.openxmlformats.org/officeDocument/2006/relationships/hyperlink" Target="https://drive.google.com/drive/u/0/folders/1RsSKYaEE8jqAw7pH05tDHRflkjUL3t5H" TargetMode="External"/><Relationship Id="rId299" Type="http://schemas.openxmlformats.org/officeDocument/2006/relationships/hyperlink" Target="https://www.michigan.gov/pfasresponse/0,9038,7-365-86511_82704_84544---,00.html" TargetMode="External"/><Relationship Id="rId2394" Type="http://schemas.openxmlformats.org/officeDocument/2006/relationships/hyperlink" Target="http://afcec.publicadmin-record.us.af.mil/Search.aspx" TargetMode="External"/><Relationship Id="rId3445" Type="http://schemas.openxmlformats.org/officeDocument/2006/relationships/hyperlink" Target="https://www.pca.state.mn.us/waste/pfas-landfills" TargetMode="External"/><Relationship Id="rId366" Type="http://schemas.openxmlformats.org/officeDocument/2006/relationships/hyperlink" Target="https://drive.google.com/drive/u/0/folders/1Ah46n6OoDbIAoPTMYhcNrl7MOaLLDs4C" TargetMode="External"/><Relationship Id="rId780" Type="http://schemas.openxmlformats.org/officeDocument/2006/relationships/hyperlink" Target="https://denix.osd.mil/army-pfas/army-pfas-data/drinking-water-data/army-national-guard-bureau-data-26-april-2019/" TargetMode="External"/><Relationship Id="rId2047" Type="http://schemas.openxmlformats.org/officeDocument/2006/relationships/hyperlink" Target="https://www.glwater.org/wp-content/uploads/2020/02/PFAS-Minimization-Program-Summary.pdf" TargetMode="External"/><Relationship Id="rId2461" Type="http://schemas.openxmlformats.org/officeDocument/2006/relationships/hyperlink" Target="https://www4.des.state.nh.us/IISProxy/IISProxy.dll?ContentId=4795789" TargetMode="External"/><Relationship Id="rId3512" Type="http://schemas.openxmlformats.org/officeDocument/2006/relationships/hyperlink" Target="https://drive.google.com/file/d/10KM0bMNBh0zwke9QJevqHgXuqNG4FgHe/view?usp=sharing" TargetMode="External"/><Relationship Id="rId4910" Type="http://schemas.openxmlformats.org/officeDocument/2006/relationships/hyperlink" Target="https://geotracker.waterboards.ca.gov/map/pfas_map" TargetMode="External"/><Relationship Id="rId6668" Type="http://schemas.openxmlformats.org/officeDocument/2006/relationships/hyperlink" Target="https://docs.google.com/spreadsheets/d/1hRu_fnwKe4j_dNU5cczPJSTcPUe8qTtJ/edit?usp=sharing&amp;ouid=107676736406888330935&amp;rtpof=true&amp;sd=true" TargetMode="External"/><Relationship Id="rId433" Type="http://schemas.openxmlformats.org/officeDocument/2006/relationships/hyperlink" Target="https://drive.google.com/drive/u/1/folders/1Pms7FL2HqHNWHQ0nmFgIEcktFHXjhbny" TargetMode="External"/><Relationship Id="rId1063" Type="http://schemas.openxmlformats.org/officeDocument/2006/relationships/hyperlink" Target="https://denix.osd.mil/army-pfas/army-pfas-data/drinking-water-data/army-national-guard-bureau-data-26-april-2019/" TargetMode="External"/><Relationship Id="rId2114" Type="http://schemas.openxmlformats.org/officeDocument/2006/relationships/hyperlink" Target="https://drive.google.com/drive/u/0/folders/1McBSeX2VTKGuIpe-IdaFYayBBQsc8_kn" TargetMode="External"/><Relationship Id="rId4286" Type="http://schemas.openxmlformats.org/officeDocument/2006/relationships/hyperlink" Target="https://www.navfac.navy.mil/products_and_services/ev/products_and_services/env_restoration/installation_map/navfac_atlantic/midlant/cherry_point/mcolf_atlantic_pfas.html" TargetMode="External"/><Relationship Id="rId5684" Type="http://schemas.openxmlformats.org/officeDocument/2006/relationships/hyperlink" Target="https://drive.google.com/drive/u/0/folders/1RsSKYaEE8jqAw7pH05tDHRflkjUL3t5H" TargetMode="External"/><Relationship Id="rId6735" Type="http://schemas.openxmlformats.org/officeDocument/2006/relationships/hyperlink" Target="https://drive.google.com/drive/u/1/folders/1Pms7FL2HqHNWHQ0nmFgIEcktFHXjhbny" TargetMode="External"/><Relationship Id="rId500" Type="http://schemas.openxmlformats.org/officeDocument/2006/relationships/hyperlink" Target="https://www.civilianexposure.org/report-shows-15-military-bases-in-maryland-contaminated-with-pfas/" TargetMode="External"/><Relationship Id="rId1130" Type="http://schemas.openxmlformats.org/officeDocument/2006/relationships/hyperlink" Target="https://drive.google.com/drive/u/0/folders/1RsSKYaEE8jqAw7pH05tDHRflkjUL3t5H" TargetMode="External"/><Relationship Id="rId5337" Type="http://schemas.openxmlformats.org/officeDocument/2006/relationships/hyperlink" Target="https://drive.google.com/drive/u/0/folders/1xRuoPlcPnlKlpR4XHw3SC8_5u37yBW-z" TargetMode="External"/><Relationship Id="rId5751" Type="http://schemas.openxmlformats.org/officeDocument/2006/relationships/hyperlink" Target="https://www.facebook.com/421390327898025/posts/route-17-was-closed-this-morning-due-to-an-accident-involving-a-propane-truck-an/788759201161134/" TargetMode="External"/><Relationship Id="rId6802" Type="http://schemas.openxmlformats.org/officeDocument/2006/relationships/hyperlink" Target="https://drive.google.com/drive/u/0/folders/1RsSKYaEE8jqAw7pH05tDHRflkjUL3t5H" TargetMode="External"/><Relationship Id="rId1947" Type="http://schemas.openxmlformats.org/officeDocument/2006/relationships/hyperlink" Target="https://drive.google.com/file/d/1NkgoSQzROPgtKs8IWMRe_VUGYBQvblg-/view?usp=sharing" TargetMode="External"/><Relationship Id="rId4353" Type="http://schemas.openxmlformats.org/officeDocument/2006/relationships/hyperlink" Target="https://drive.google.com/drive/u/1/folders/1Pms7FL2HqHNWHQ0nmFgIEcktFHXjhbny" TargetMode="External"/><Relationship Id="rId5404" Type="http://schemas.openxmlformats.org/officeDocument/2006/relationships/hyperlink" Target="https://geotracker.waterboards.ca.gov/map/pfas_map" TargetMode="External"/><Relationship Id="rId4006" Type="http://schemas.openxmlformats.org/officeDocument/2006/relationships/hyperlink" Target="https://nhdes.maps.arcgis.com/apps/View/index.html?appid=66770bef141c43a98a445c54a17720e2&amp;extent=-73.5743,42.5413,-69.6852,45.4509" TargetMode="External"/><Relationship Id="rId4420" Type="http://schemas.openxmlformats.org/officeDocument/2006/relationships/hyperlink" Target="https://drive.google.com/drive/u/0/folders/1RsSKYaEE8jqAw7pH05tDHRflkjUL3t5H" TargetMode="External"/><Relationship Id="rId290" Type="http://schemas.openxmlformats.org/officeDocument/2006/relationships/hyperlink" Target="https://www.dec.ny.gov/cfmx/extapps/derexternal/haz/details.cfm?ProgNo=442050" TargetMode="External"/><Relationship Id="rId3022" Type="http://schemas.openxmlformats.org/officeDocument/2006/relationships/hyperlink" Target="https://www4.des.state.nh.us/IISProxy/IISProxy.dll?ContentId=4834696" TargetMode="External"/><Relationship Id="rId6178" Type="http://schemas.openxmlformats.org/officeDocument/2006/relationships/hyperlink" Target="https://drive.google.com/drive/u/0/folders/1zgMoPMpDzuAefqwhwS188Oikes825kDu" TargetMode="External"/><Relationship Id="rId6592" Type="http://schemas.openxmlformats.org/officeDocument/2006/relationships/hyperlink" Target="https://drive.google.com/drive/u/0/folders/1RsSKYaEE8jqAw7pH05tDHRflkjUL3t5H" TargetMode="External"/><Relationship Id="rId5194" Type="http://schemas.openxmlformats.org/officeDocument/2006/relationships/hyperlink" Target="https://drive.google.com/drive/u/0/folders/1RsSKYaEE8jqAw7pH05tDHRflkjUL3t5H" TargetMode="External"/><Relationship Id="rId6245" Type="http://schemas.openxmlformats.org/officeDocument/2006/relationships/hyperlink" Target="https://drive.google.com/drive/u/0/folders/1lGp9mNF1VW52zcJOUD9x-wZO9oAb_opR" TargetMode="External"/><Relationship Id="rId2788" Type="http://schemas.openxmlformats.org/officeDocument/2006/relationships/hyperlink" Target="https://drive.google.com/drive/u/1/folders/1B1GKEK70wuJTnQTBbpJQJcs4KD3cK5Hu" TargetMode="External"/><Relationship Id="rId3839" Type="http://schemas.openxmlformats.org/officeDocument/2006/relationships/hyperlink" Target="https://drive.google.com/drive/u/0/folders/1DWXhXwl1j4L5eKUdO88JdnrMTynHHza5" TargetMode="External"/><Relationship Id="rId2855" Type="http://schemas.openxmlformats.org/officeDocument/2006/relationships/hyperlink" Target="https://www4.des.state.nh.us/IISProxy/IISProxy.dll?ContentId=4820608" TargetMode="External"/><Relationship Id="rId3906" Type="http://schemas.openxmlformats.org/officeDocument/2006/relationships/hyperlink" Target="https://drive.google.com/drive/u/0/folders/198jhC0SI4HHcwEXKK_pfMc19fjomha9L" TargetMode="External"/><Relationship Id="rId5261" Type="http://schemas.openxmlformats.org/officeDocument/2006/relationships/hyperlink" Target="https://nhdes.maps.arcgis.com/apps/View/index.html?appid=66770bef141c43a98a445c54a17720e2&amp;extent=-73.5743,42.5413,-69.6852,45.4509" TargetMode="External"/><Relationship Id="rId6312" Type="http://schemas.openxmlformats.org/officeDocument/2006/relationships/hyperlink" Target="https://drive.google.com/drive/u/0/folders/1RsSKYaEE8jqAw7pH05tDHRflkjUL3t5H" TargetMode="External"/><Relationship Id="rId96" Type="http://schemas.openxmlformats.org/officeDocument/2006/relationships/hyperlink" Target="https://drive.google.com/drive/u/1/folders/163HG7HBHJL9Q0HzihI0D4aGbwPssaP_a" TargetMode="External"/><Relationship Id="rId827" Type="http://schemas.openxmlformats.org/officeDocument/2006/relationships/hyperlink" Target="https://geotracker.waterboards.ca.gov/map/pfas_map" TargetMode="External"/><Relationship Id="rId1457" Type="http://schemas.openxmlformats.org/officeDocument/2006/relationships/hyperlink" Target="https://www.michigan.gov/pfasresponse/0,9038,7-365-86511_82704_97100---,00.html" TargetMode="External"/><Relationship Id="rId1871" Type="http://schemas.openxmlformats.org/officeDocument/2006/relationships/hyperlink" Target="https://drive.google.com/file/d/1rV0l71-_uwUWsg8-OMMHv7NcljNCxSA1/view?usp=sharing" TargetMode="External"/><Relationship Id="rId2508" Type="http://schemas.openxmlformats.org/officeDocument/2006/relationships/hyperlink" Target="https://www.dec.ny.gov/cfmx/extapps/derexternal/haz/details.cfm?ProgNo=442049" TargetMode="External"/><Relationship Id="rId2922" Type="http://schemas.openxmlformats.org/officeDocument/2006/relationships/hyperlink" Target="https://docs.google.com/spreadsheets/d/1hRu_fnwKe4j_dNU5cczPJSTcPUe8qTtJ/edit?usp=sharing&amp;ouid=107676736406888330935&amp;rtpof=true&amp;sd=true" TargetMode="External"/><Relationship Id="rId1524" Type="http://schemas.openxmlformats.org/officeDocument/2006/relationships/hyperlink" Target="https://drive.google.com/drive/u/0/folders/1x0WWdzyuUQ-LPoEzElwZhPI8qhKEdSv5" TargetMode="External"/><Relationship Id="rId3696" Type="http://schemas.openxmlformats.org/officeDocument/2006/relationships/hyperlink" Target="https://drive.google.com/drive/u/0/folders/1DWXhXwl1j4L5eKUdO88JdnrMTynHHza5" TargetMode="External"/><Relationship Id="rId4747" Type="http://schemas.openxmlformats.org/officeDocument/2006/relationships/hyperlink" Target="https://drive.google.com/drive/u/1/folders/1HKXp63rNge_WSUdMVnq31GxFeBTsQfGo" TargetMode="External"/><Relationship Id="rId2298" Type="http://schemas.openxmlformats.org/officeDocument/2006/relationships/hyperlink" Target="https://www.michigan.gov/pfasresponse/0,9038,7-365-86511_82704-473719--,00.html" TargetMode="External"/><Relationship Id="rId3349" Type="http://schemas.openxmlformats.org/officeDocument/2006/relationships/hyperlink" Target="https://maine.maps.arcgis.com/apps/webappviewer/index.html?id=331d3c2141064ea1a24bedb73e7fa37f" TargetMode="External"/><Relationship Id="rId684" Type="http://schemas.openxmlformats.org/officeDocument/2006/relationships/hyperlink" Target="https://www.dep.pa.gov/Citizens/My-Water/drinking_water/PFAS/Pages/Ridge-Run-PFC-Site.aspx" TargetMode="External"/><Relationship Id="rId2365" Type="http://schemas.openxmlformats.org/officeDocument/2006/relationships/hyperlink" Target="https://www4.des.state.nh.us/nh-pfas-investigation/wp-content/uploads/tables-pdf.pdf" TargetMode="External"/><Relationship Id="rId3763" Type="http://schemas.openxmlformats.org/officeDocument/2006/relationships/hyperlink" Target="https://dnr.wi.gov/botw/GetActivityDetail.do?detailSeqNo=32998" TargetMode="External"/><Relationship Id="rId4814" Type="http://schemas.openxmlformats.org/officeDocument/2006/relationships/hyperlink" Target="https://www4.des.state.nh.us/DESOneStop/PRSDetail.aspx?ID=0000396&amp;Type=PRS" TargetMode="External"/><Relationship Id="rId337" Type="http://schemas.openxmlformats.org/officeDocument/2006/relationships/hyperlink" Target="https://nhdes.maps.arcgis.com/apps/View/index.html?appid=66770bef141c43a98a445c54a17720e2&amp;extent=-73.5743,42.5413,-69.6852,45.4509" TargetMode="External"/><Relationship Id="rId2018" Type="http://schemas.openxmlformats.org/officeDocument/2006/relationships/hyperlink" Target="https://www4.des.state.nh.us/IISProxy/IISProxy.dll?ContentId=4689965" TargetMode="External"/><Relationship Id="rId3416" Type="http://schemas.openxmlformats.org/officeDocument/2006/relationships/hyperlink" Target="https://www.michigan.gov/pfasresponse/" TargetMode="External"/><Relationship Id="rId3830" Type="http://schemas.openxmlformats.org/officeDocument/2006/relationships/hyperlink" Target="https://drive.google.com/drive/u/0/folders/1wzCCuUQYDSUO7r-7I1A5hnMoxJ_-Z2Tu" TargetMode="External"/><Relationship Id="rId6986" Type="http://schemas.openxmlformats.org/officeDocument/2006/relationships/hyperlink" Target="https://www.maine.gov/dep/spills/topics/pfas/PFAS-current-results-06022020.pdf" TargetMode="External"/><Relationship Id="rId751" Type="http://schemas.openxmlformats.org/officeDocument/2006/relationships/hyperlink" Target="https://drive.google.com/drive/u/1/folders/1AU0kMcRjrJaAu4DUN1_Ytil_iF-T0S-j" TargetMode="External"/><Relationship Id="rId1381" Type="http://schemas.openxmlformats.org/officeDocument/2006/relationships/hyperlink" Target="https://drive.google.com/drive/u/1/folders/1_IChAmql7PXWIfcn5VKm2QFO9SDlBddU" TargetMode="External"/><Relationship Id="rId2432" Type="http://schemas.openxmlformats.org/officeDocument/2006/relationships/hyperlink" Target="https://www4.des.state.nh.us/nh-pfas-investigation/wp-content/uploads/tables-pdf.pdf" TargetMode="External"/><Relationship Id="rId5588" Type="http://schemas.openxmlformats.org/officeDocument/2006/relationships/hyperlink" Target="https://geotracker.waterboards.ca.gov/map/pfas_map" TargetMode="External"/><Relationship Id="rId6639" Type="http://schemas.openxmlformats.org/officeDocument/2006/relationships/hyperlink" Target="https://dnr.wi.gov/botw/GetActivityDetail.do?dsn=577387&amp;siteId=28907900&amp;crumb=1" TargetMode="External"/><Relationship Id="rId404" Type="http://schemas.openxmlformats.org/officeDocument/2006/relationships/hyperlink" Target="https://partner-mco-archive.s3.amazonaws.com/client_files/1524589484.pdf" TargetMode="External"/><Relationship Id="rId1034" Type="http://schemas.openxmlformats.org/officeDocument/2006/relationships/hyperlink" Target="https://denix.osd.mil/army-pfas/army-pfas-data/drinking-water-data/army-national-guard-bureau-data-26-april-2019/" TargetMode="External"/><Relationship Id="rId5655" Type="http://schemas.openxmlformats.org/officeDocument/2006/relationships/hyperlink" Target="https://drive.google.com/file/d/1sQ-oNwJYDaG-BfrNz_6C79GQOyXvaFnr/view?usp=sharing" TargetMode="External"/><Relationship Id="rId6706" Type="http://schemas.openxmlformats.org/officeDocument/2006/relationships/hyperlink" Target="https://docs.google.com/spreadsheets/d/1hRu_fnwKe4j_dNU5cczPJSTcPUe8qTtJ/edit?usp=sharing&amp;ouid=107676736406888330935&amp;rtpof=true&amp;sd=true" TargetMode="External"/><Relationship Id="rId1101" Type="http://schemas.openxmlformats.org/officeDocument/2006/relationships/hyperlink" Target="https://denix.osd.mil/army-pfas/army-pfas-data/drinking-water-data/army-national-guard-bureau-data-26-april-2019/" TargetMode="External"/><Relationship Id="rId4257" Type="http://schemas.openxmlformats.org/officeDocument/2006/relationships/hyperlink" Target="https://denix.osd.mil/army-pfas/army-pfas-data/drinking-water-data/army-national-guard-bureau-data-26-april-2019/" TargetMode="External"/><Relationship Id="rId4671" Type="http://schemas.openxmlformats.org/officeDocument/2006/relationships/hyperlink" Target="https://www.navfac.navy.mil/navfac_worldwide/pacific/fecs/northwest/about_us/northwest_documents/environmental-restoration/pfas-groundwater-and-drinking-water-investigation/narl_barrow.html" TargetMode="External"/><Relationship Id="rId5308" Type="http://schemas.openxmlformats.org/officeDocument/2006/relationships/hyperlink" Target="https://drive.google.com/file/d/1phSJ339Le6QfPRaV3XBNxSofcdEP-X3h/view?usp=sharing" TargetMode="External"/><Relationship Id="rId5722" Type="http://schemas.openxmlformats.org/officeDocument/2006/relationships/hyperlink" Target="https://drive.google.com/drive/u/0/folders/1MwcKZ-E4v-VxT2O5KjOlqenrKydeoN3Z" TargetMode="External"/><Relationship Id="rId3273" Type="http://schemas.openxmlformats.org/officeDocument/2006/relationships/hyperlink" Target="https://www4.des.state.nh.us/DESOneStop/PRSDetail.aspx?ID=0000124&amp;Type=PRS" TargetMode="External"/><Relationship Id="rId4324" Type="http://schemas.openxmlformats.org/officeDocument/2006/relationships/hyperlink" Target="https://www4.des.state.nh.us/DESOneStop/PRSDetail.aspx?ID=0007970&amp;Type=PRS" TargetMode="External"/><Relationship Id="rId194" Type="http://schemas.openxmlformats.org/officeDocument/2006/relationships/hyperlink" Target="https://www.michigan.gov/pfasresponse/0,9038,7-365-86511_82704-452825--,00.html" TargetMode="External"/><Relationship Id="rId1918" Type="http://schemas.openxmlformats.org/officeDocument/2006/relationships/hyperlink" Target="https://www4.des.state.nh.us/nh-pfas-investigation/wp-content/uploads/tables-pdf.pdf" TargetMode="External"/><Relationship Id="rId6496" Type="http://schemas.openxmlformats.org/officeDocument/2006/relationships/hyperlink" Target="https://drive.google.com/drive/u/0/folders/1DulBMDjZdflLQ5mETadGPNiDkCHQGCTj" TargetMode="External"/><Relationship Id="rId261" Type="http://schemas.openxmlformats.org/officeDocument/2006/relationships/hyperlink" Target="https://drive.google.com/drive/u/0/folders/1nFHVIRRMjNvJdnDSmBoy6DZlXzHJnE5m" TargetMode="External"/><Relationship Id="rId3340" Type="http://schemas.openxmlformats.org/officeDocument/2006/relationships/hyperlink" Target="https://drive.google.com/file/d/10UaKTrMTkXSYcla7wXYtsla30yx19gub/view?usp=sharing" TargetMode="External"/><Relationship Id="rId5098" Type="http://schemas.openxmlformats.org/officeDocument/2006/relationships/hyperlink" Target="https://www.pca.state.mn.us/waste/pfas-landfills" TargetMode="External"/><Relationship Id="rId6149" Type="http://schemas.openxmlformats.org/officeDocument/2006/relationships/hyperlink" Target="https://drive.google.com/drive/u/0/folders/1RsSKYaEE8jqAw7pH05tDHRflkjUL3t5H" TargetMode="External"/><Relationship Id="rId6563" Type="http://schemas.openxmlformats.org/officeDocument/2006/relationships/hyperlink" Target="https://www.maine.gov/dep/spills/topics/pfas/" TargetMode="External"/><Relationship Id="rId2759" Type="http://schemas.openxmlformats.org/officeDocument/2006/relationships/hyperlink" Target="https://ar.afcec-cloud.af.mil/Search.aspx" TargetMode="External"/><Relationship Id="rId5165" Type="http://schemas.openxmlformats.org/officeDocument/2006/relationships/hyperlink" Target="https://geotracker.waterboards.ca.gov/map/pfas_map" TargetMode="External"/><Relationship Id="rId6216" Type="http://schemas.openxmlformats.org/officeDocument/2006/relationships/hyperlink" Target="https://www4.des.state.nh.us/nh-pfas-investigation/wp-content/uploads/tables-pdf.pdf" TargetMode="External"/><Relationship Id="rId6630" Type="http://schemas.openxmlformats.org/officeDocument/2006/relationships/hyperlink" Target="https://webapp.pca.state.mn.us/wimn/site/1788" TargetMode="External"/><Relationship Id="rId1775" Type="http://schemas.openxmlformats.org/officeDocument/2006/relationships/hyperlink" Target="https://drive.google.com/drive/folders/1C76OH9QkAmGZIA1H3mQ1Ivof78t3RTtC?usp=sharing" TargetMode="External"/><Relationship Id="rId2826" Type="http://schemas.openxmlformats.org/officeDocument/2006/relationships/hyperlink" Target="https://drive.google.com/drive/u/1/folders/1fjUTNo6O1oeLd9mFSTFI6G8f9JnHW9oe" TargetMode="External"/><Relationship Id="rId4181" Type="http://schemas.openxmlformats.org/officeDocument/2006/relationships/hyperlink" Target="https://drive.google.com/file/d/1NvlefZT3j3QyxfZpw3HlmuqiLNoT1uvH/view?usp=sharing" TargetMode="External"/><Relationship Id="rId5232" Type="http://schemas.openxmlformats.org/officeDocument/2006/relationships/hyperlink" Target="https://geotracker.waterboards.ca.gov/profile_report?global_id=L10005965610" TargetMode="External"/><Relationship Id="rId67" Type="http://schemas.openxmlformats.org/officeDocument/2006/relationships/hyperlink" Target="https://drive.google.com/drive/u/0/folders/1QNArO6sHMbSQ-on8vI2x73gerxqCjraI" TargetMode="External"/><Relationship Id="rId1428" Type="http://schemas.openxmlformats.org/officeDocument/2006/relationships/hyperlink" Target="https://www4.des.state.nh.us/nh-pfas-investigation/wp-content/uploads/tables-pdf.pdf" TargetMode="External"/><Relationship Id="rId1842" Type="http://schemas.openxmlformats.org/officeDocument/2006/relationships/hyperlink" Target="https://www.epa.gov/hwcorrectiveaction/hazardous-waste-cleanup-dupont-spruance-facility-richmond-va" TargetMode="External"/><Relationship Id="rId4998" Type="http://schemas.openxmlformats.org/officeDocument/2006/relationships/hyperlink" Target="https://www4.des.state.nh.us/nh-pfas-investigation/wp-content/uploads/tables-pdf.pdf" TargetMode="External"/><Relationship Id="rId6073" Type="http://schemas.openxmlformats.org/officeDocument/2006/relationships/hyperlink" Target="https://geotracker.waterboards.ca.gov/map/pfas_map" TargetMode="External"/><Relationship Id="rId3667" Type="http://schemas.openxmlformats.org/officeDocument/2006/relationships/hyperlink" Target="https://drive.google.com/file/d/1Eb3p_ZB7wuQfkXTooOJUld2NVqcpzjC5/view?usp=sharing" TargetMode="External"/><Relationship Id="rId4718" Type="http://schemas.openxmlformats.org/officeDocument/2006/relationships/hyperlink" Target="https://www.navfac.navy.mil/products_and_services/ev/products_and_services/env_restoration/pfas_reading_room.html" TargetMode="External"/><Relationship Id="rId588" Type="http://schemas.openxmlformats.org/officeDocument/2006/relationships/hyperlink" Target="https://drive.google.com/drive/u/0/folders/1RsSKYaEE8jqAw7pH05tDHRflkjUL3t5H" TargetMode="External"/><Relationship Id="rId2269" Type="http://schemas.openxmlformats.org/officeDocument/2006/relationships/hyperlink" Target="https://www4.des.state.nh.us/IISProxy/IISProxy.dll?ContentId=4822552" TargetMode="External"/><Relationship Id="rId2683" Type="http://schemas.openxmlformats.org/officeDocument/2006/relationships/hyperlink" Target="https://cumulis.epa.gov/supercpad/SiteProfiles/index.cfm?fuseaction=second.cleanup&amp;id=1001146" TargetMode="External"/><Relationship Id="rId3734" Type="http://schemas.openxmlformats.org/officeDocument/2006/relationships/hyperlink" Target="https://www.env.nm.gov/pfas/main/" TargetMode="External"/><Relationship Id="rId6140" Type="http://schemas.openxmlformats.org/officeDocument/2006/relationships/hyperlink" Target="https://www4.des.state.nh.us/nh-pfas-investigation/wp-content/uploads/tables-pdf.pdf" TargetMode="External"/><Relationship Id="rId655" Type="http://schemas.openxmlformats.org/officeDocument/2006/relationships/hyperlink" Target="https://www.health.state.mn.us/communities/environment/hazardous/topics/sites.html" TargetMode="External"/><Relationship Id="rId1285" Type="http://schemas.openxmlformats.org/officeDocument/2006/relationships/hyperlink" Target="https://drive.google.com/drive/u/0/folders/1RsSKYaEE8jqAw7pH05tDHRflkjUL3t5H" TargetMode="External"/><Relationship Id="rId2336" Type="http://schemas.openxmlformats.org/officeDocument/2006/relationships/hyperlink" Target="https://nhdes.maps.arcgis.com/apps/View/index.html?appid=66770bef141c43a98a445c54a17720e2&amp;extent=-73.5743,42.5413,-69.6852,45.4509" TargetMode="External"/><Relationship Id="rId2750" Type="http://schemas.openxmlformats.org/officeDocument/2006/relationships/hyperlink" Target="https://webapp.pca.state.mn.us/wimn/site/189186" TargetMode="External"/><Relationship Id="rId3801" Type="http://schemas.openxmlformats.org/officeDocument/2006/relationships/hyperlink" Target="https://www.pca.state.mn.us/waste/pfas-landfills" TargetMode="External"/><Relationship Id="rId6957" Type="http://schemas.openxmlformats.org/officeDocument/2006/relationships/hyperlink" Target="https://drive.google.com/drive/u/0/folders/1RsSKYaEE8jqAw7pH05tDHRflkjUL3t5H" TargetMode="External"/><Relationship Id="rId308" Type="http://schemas.openxmlformats.org/officeDocument/2006/relationships/hyperlink" Target="https://drive.google.com/drive/u/1/folders/1VgdMu6_x_kxf36q2eAIhAEnCpniomQ1Y" TargetMode="External"/><Relationship Id="rId722" Type="http://schemas.openxmlformats.org/officeDocument/2006/relationships/hyperlink" Target="https://www.maine.gov/dep/spills/topics/pfas/" TargetMode="External"/><Relationship Id="rId1352" Type="http://schemas.openxmlformats.org/officeDocument/2006/relationships/hyperlink" Target="https://drive.google.com/drive/u/1/folders/1Pms7FL2HqHNWHQ0nmFgIEcktFHXjhbny" TargetMode="External"/><Relationship Id="rId2403" Type="http://schemas.openxmlformats.org/officeDocument/2006/relationships/hyperlink" Target="https://drive.google.com/drive/u/0/folders/1RsSKYaEE8jqAw7pH05tDHRflkjUL3t5H" TargetMode="External"/><Relationship Id="rId5559" Type="http://schemas.openxmlformats.org/officeDocument/2006/relationships/hyperlink" Target="https://drive.google.com/drive/u/0/folders/1lGp9mNF1VW52zcJOUD9x-wZO9oAb_opR" TargetMode="External"/><Relationship Id="rId1005" Type="http://schemas.openxmlformats.org/officeDocument/2006/relationships/hyperlink" Target="https://drive.google.com/drive/u/0/folders/1RsSKYaEE8jqAw7pH05tDHRflkjUL3t5H" TargetMode="External"/><Relationship Id="rId4575" Type="http://schemas.openxmlformats.org/officeDocument/2006/relationships/hyperlink" Target="https://drive.google.com/drive/u/1/folders/1pHjMYpjpcS3CCYnBkfb9wHmDUaHnEXrf" TargetMode="External"/><Relationship Id="rId5973" Type="http://schemas.openxmlformats.org/officeDocument/2006/relationships/hyperlink" Target="https://drive.google.com/drive/u/0/folders/1DWXhXwl1j4L5eKUdO88JdnrMTynHHza5" TargetMode="External"/><Relationship Id="rId3177" Type="http://schemas.openxmlformats.org/officeDocument/2006/relationships/hyperlink" Target="https://www.courant.com/news/connecticut/hc-news-pfas-landfill-worries-20190815-ozvn6kfidfhu5apowususpmusy-story.html" TargetMode="External"/><Relationship Id="rId4228" Type="http://schemas.openxmlformats.org/officeDocument/2006/relationships/hyperlink" Target="https://drive.google.com/drive/u/0/folders/1RsSKYaEE8jqAw7pH05tDHRflkjUL3t5H" TargetMode="External"/><Relationship Id="rId5626" Type="http://schemas.openxmlformats.org/officeDocument/2006/relationships/hyperlink" Target="https://drive.google.com/drive/folders/1FxONfiPuBBDtcSVnXmLwfV9viPrqPT99?usp=sharing" TargetMode="External"/><Relationship Id="rId3591" Type="http://schemas.openxmlformats.org/officeDocument/2006/relationships/hyperlink" Target="http://afcec.publicadmin-record.us.af.mil/Search.aspx" TargetMode="External"/><Relationship Id="rId4642"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2193" Type="http://schemas.openxmlformats.org/officeDocument/2006/relationships/hyperlink" Target="https://www.pca.state.mn.us/waste/pfas-landfills" TargetMode="External"/><Relationship Id="rId3244" Type="http://schemas.openxmlformats.org/officeDocument/2006/relationships/hyperlink" Target="https://www.pca.state.mn.us/waste/pfas-landfills" TargetMode="External"/><Relationship Id="rId165" Type="http://schemas.openxmlformats.org/officeDocument/2006/relationships/hyperlink" Target="https://geotracker.waterboards.ca.gov/map/pfas_map" TargetMode="External"/><Relationship Id="rId2260" Type="http://schemas.openxmlformats.org/officeDocument/2006/relationships/hyperlink" Target="https://drive.google.com/drive/u/0/folders/1tSVtIovUn-dWSXGcEM2LHrAWUS9yd3FC" TargetMode="External"/><Relationship Id="rId3311" Type="http://schemas.openxmlformats.org/officeDocument/2006/relationships/hyperlink" Target="https://ar.afcec-cloud.af.mil/Search.aspx" TargetMode="External"/><Relationship Id="rId6467" Type="http://schemas.openxmlformats.org/officeDocument/2006/relationships/hyperlink" Target="https://drive.google.com/drive/folders/1bAUHdwsAlhDvJL2d2TABXvTfY399X4gT?usp=sharing" TargetMode="External"/><Relationship Id="rId6881" Type="http://schemas.openxmlformats.org/officeDocument/2006/relationships/hyperlink" Target="https://www.michigan.gov/pfasresponse/0,9038,7-365-86511_95645-523914--,00.html" TargetMode="External"/><Relationship Id="rId232" Type="http://schemas.openxmlformats.org/officeDocument/2006/relationships/hyperlink" Target="https://ar.afcec-cloud.af.mil/Search.aspx" TargetMode="External"/><Relationship Id="rId5069" Type="http://schemas.openxmlformats.org/officeDocument/2006/relationships/hyperlink" Target="https://dec.vermont.gov/sites/dec/files/documents/PFAS%20Sampling%20Report%207.10.18%20FINAL.pdf" TargetMode="External"/><Relationship Id="rId5483" Type="http://schemas.openxmlformats.org/officeDocument/2006/relationships/hyperlink" Target="https://drive.google.com/drive/u/1/folders/1Pms7FL2HqHNWHQ0nmFgIEcktFHXjhbny" TargetMode="External"/><Relationship Id="rId653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679" Type="http://schemas.openxmlformats.org/officeDocument/2006/relationships/hyperlink" Target="https://drive.google.com/drive/u/1/folders/1gPpMnSn9pt7WQut7MaVxhymhaggv58oz" TargetMode="External"/><Relationship Id="rId4085" Type="http://schemas.openxmlformats.org/officeDocument/2006/relationships/hyperlink" Target="https://www.maine.gov/dep/spills/topics/pfas/index.html" TargetMode="External"/><Relationship Id="rId5136" Type="http://schemas.openxmlformats.org/officeDocument/2006/relationships/hyperlink" Target="https://www.pca.state.mn.us/waste/pfas-landfills" TargetMode="External"/><Relationship Id="rId4152" Type="http://schemas.openxmlformats.org/officeDocument/2006/relationships/hyperlink" Target="https://www.glwater.org/wp-content/uploads/2020/02/PFAS-Minimization-Program-Summary.pdf" TargetMode="External"/><Relationship Id="rId5203" Type="http://schemas.openxmlformats.org/officeDocument/2006/relationships/hyperlink" Target="https://floridadep.gov/waste/waste-cleanup/content/palm-beach-state-college" TargetMode="External"/><Relationship Id="rId5550" Type="http://schemas.openxmlformats.org/officeDocument/2006/relationships/hyperlink" Target="https://www4.des.state.nh.us/DESOneStop/PRSDetail.aspx?ID=0000613&amp;Type=PRS" TargetMode="External"/><Relationship Id="rId6601" Type="http://schemas.openxmlformats.org/officeDocument/2006/relationships/hyperlink" Target="https://prodenv.dep.state.fl.us/DepNexus/public/electronic-documents/ERIC_4650/facility!search" TargetMode="External"/><Relationship Id="rId1746" Type="http://schemas.openxmlformats.org/officeDocument/2006/relationships/hyperlink" Target="https://www.akaction.org/wp-content/uploads/Report-Threats-to-Drinking-Water-and-Public-Health-in-Alaska-FINAL-web-version-9-24-19.pdf" TargetMode="External"/><Relationship Id="rId38" Type="http://schemas.openxmlformats.org/officeDocument/2006/relationships/hyperlink" Target="https://www4.des.state.nh.us/IISProxy/IISProxy.dll?ContentId=4762241" TargetMode="External"/><Relationship Id="rId1813" Type="http://schemas.openxmlformats.org/officeDocument/2006/relationships/hyperlink" Target="https://cumulis.epa.gov/supercpad/SiteProfiles/index.cfm?fuseaction=second.docdata&amp;id=0510362" TargetMode="External"/><Relationship Id="rId4969" Type="http://schemas.openxmlformats.org/officeDocument/2006/relationships/hyperlink" Target="https://drive.google.com/drive/u/0/folders/1RsSKYaEE8jqAw7pH05tDHRflkjUL3t5H" TargetMode="External"/><Relationship Id="rId3985" Type="http://schemas.openxmlformats.org/officeDocument/2006/relationships/hyperlink" Target="https://geotracker.waterboards.ca.gov/profile_report?global_id=L10001048735" TargetMode="External"/><Relationship Id="rId6391" Type="http://schemas.openxmlformats.org/officeDocument/2006/relationships/hyperlink" Target="https://drive.google.com/drive/u/0/folders/1p29ThrAfAjHwaPPqPXZzHiYybLQe5g36" TargetMode="External"/><Relationship Id="rId7028" Type="http://schemas.openxmlformats.org/officeDocument/2006/relationships/table" Target="../tables/table1.xml"/><Relationship Id="rId2587" Type="http://schemas.openxmlformats.org/officeDocument/2006/relationships/hyperlink" Target="https://drive.google.com/drive/u/0/folders/1RsSKYaEE8jqAw7pH05tDHRflkjUL3t5H" TargetMode="External"/><Relationship Id="rId3638" Type="http://schemas.openxmlformats.org/officeDocument/2006/relationships/hyperlink" Target="https://drive.google.com/drive/u/0/folders/1RsSKYaEE8jqAw7pH05tDHRflkjUL3t5H" TargetMode="External"/><Relationship Id="rId6044" Type="http://schemas.openxmlformats.org/officeDocument/2006/relationships/hyperlink" Target="https://drive.google.com/drive/u/0/folders/1RsSKYaEE8jqAw7pH05tDHRflkjUL3t5H" TargetMode="External"/><Relationship Id="rId559" Type="http://schemas.openxmlformats.org/officeDocument/2006/relationships/hyperlink" Target="https://www4.des.state.nh.us/nh-pfas-investigation/wp-content/uploads/tables-pdf.pdf" TargetMode="External"/><Relationship Id="rId1189" Type="http://schemas.openxmlformats.org/officeDocument/2006/relationships/hyperlink" Target="https://webapp.pca.state.mn.us/wimn/site/2545" TargetMode="External"/><Relationship Id="rId5060" Type="http://schemas.openxmlformats.org/officeDocument/2006/relationships/hyperlink" Target="https://www4.des.state.nh.us/IISProxy/IISProxy.dll?ContentId=4700758" TargetMode="External"/><Relationship Id="rId6111" Type="http://schemas.openxmlformats.org/officeDocument/2006/relationships/hyperlink" Target="https://cumulis.epa.gov/supercpad/SiteProfiles/index.cfm?fuseaction=second.Cleanup&amp;id=0101146" TargetMode="External"/><Relationship Id="rId626" Type="http://schemas.openxmlformats.org/officeDocument/2006/relationships/hyperlink" Target="https://nhdes.maps.arcgis.com/apps/View/index.html?appid=66770bef141c43a98a445c54a17720e2&amp;extent=-73.5743,42.5413,-69.6852,45.4509" TargetMode="External"/><Relationship Id="rId973" Type="http://schemas.openxmlformats.org/officeDocument/2006/relationships/hyperlink" Target="https://www4.des.state.nh.us/DESOneStop/PRSDetail.aspx?ID=0021304&amp;Type=PRS" TargetMode="External"/><Relationship Id="rId1256" Type="http://schemas.openxmlformats.org/officeDocument/2006/relationships/hyperlink" Target="https://geotracker.waterboards.ca.gov/profile_report?global_id=L10007357170" TargetMode="External"/><Relationship Id="rId2307" Type="http://schemas.openxmlformats.org/officeDocument/2006/relationships/hyperlink" Target="https://dec.vermont.gov/pfas/pfoa/communities" TargetMode="External"/><Relationship Id="rId2654" Type="http://schemas.openxmlformats.org/officeDocument/2006/relationships/hyperlink" Target="https://drive.google.com/drive/u/1/folders/1NDSF5O2zivixjKUEYTRtJ_keJVbx9VmC" TargetMode="External"/><Relationship Id="rId3705" Type="http://schemas.openxmlformats.org/officeDocument/2006/relationships/hyperlink" Target="https://www.michigan.gov/pfasresponse/0,9038,7-365-86511_95645-538445--,00.html" TargetMode="External"/><Relationship Id="rId1670" Type="http://schemas.openxmlformats.org/officeDocument/2006/relationships/hyperlink" Target="https://drive.google.com/drive/u/0/folders/1RsSKYaEE8jqAw7pH05tDHRflkjUL3t5H" TargetMode="External"/><Relationship Id="rId2721" Type="http://schemas.openxmlformats.org/officeDocument/2006/relationships/hyperlink" Target="https://drive.google.com/drive/u/0/folders/17vc5JX3Gvo92Bih-kg-GABnBbExIJhXg" TargetMode="External"/><Relationship Id="rId5877" Type="http://schemas.openxmlformats.org/officeDocument/2006/relationships/hyperlink" Target="https://geotracker.waterboards.ca.gov/map/pfas_map" TargetMode="External"/><Relationship Id="rId6928" Type="http://schemas.openxmlformats.org/officeDocument/2006/relationships/hyperlink" Target="https://drive.google.com/drive/u/0/folders/1lGp9mNF1VW52zcJOUD9x-wZO9oAb_opR" TargetMode="External"/><Relationship Id="rId1323" Type="http://schemas.openxmlformats.org/officeDocument/2006/relationships/hyperlink" Target="https://geotracker.waterboards.ca.gov/map/pfas_map" TargetMode="External"/><Relationship Id="rId4479" Type="http://schemas.openxmlformats.org/officeDocument/2006/relationships/hyperlink" Target="https://drive.google.com/file/d/1pb9LlaNKR9Isor-qMT7zr1Uw4c8TTK1-/view?usp=sharing" TargetMode="External"/><Relationship Id="rId4893" Type="http://schemas.openxmlformats.org/officeDocument/2006/relationships/hyperlink" Target="https://drive.google.com/file/d/1GMlyOu26Wz3RfVZxb0ZmcSTEE-z4MLqg/view?usp=sharing" TargetMode="External"/><Relationship Id="rId5944" Type="http://schemas.openxmlformats.org/officeDocument/2006/relationships/hyperlink" Target="https://drive.google.com/drive/u/0/folders/1n1ocI6SIIkDT41vlYPc8J9_5aj5Vdwup" TargetMode="External"/><Relationship Id="rId3495" Type="http://schemas.openxmlformats.org/officeDocument/2006/relationships/hyperlink" Target="https://drive.google.com/file/d/1GMlyOu26Wz3RfVZxb0ZmcSTEE-z4MLqg/view?usp=sharing" TargetMode="External"/><Relationship Id="rId4546" Type="http://schemas.openxmlformats.org/officeDocument/2006/relationships/hyperlink" Target="https://drive.google.com/file/d/1tCcynjyVbxACqzjjHhuhY7KSeAKZ1V7r/view?usp=sharing" TargetMode="External"/><Relationship Id="rId4960" Type="http://schemas.openxmlformats.org/officeDocument/2006/relationships/hyperlink" Target="https://drive.google.com/drive/u/1/folders/181qkYNQrdk2QE2Sov9hZj2gljUhbUFoV?ths=true" TargetMode="External"/><Relationship Id="rId2097" Type="http://schemas.openxmlformats.org/officeDocument/2006/relationships/hyperlink" Target="https://drive.google.com/drive/u/1/folders/1B1GKEK70wuJTnQTBbpJQJcs4KD3cK5Hu" TargetMode="External"/><Relationship Id="rId3148" Type="http://schemas.openxmlformats.org/officeDocument/2006/relationships/hyperlink" Target="https://docs.google.com/spreadsheets/d/1hRu_fnwKe4j_dNU5cczPJSTcPUe8qTtJ/edit?usp=sharing&amp;ouid=107676736406888330935&amp;rtpof=true&amp;sd=true" TargetMode="External"/><Relationship Id="rId3562" Type="http://schemas.openxmlformats.org/officeDocument/2006/relationships/hyperlink" Target="https://drive.google.com/drive/u/1/folders/1aopR_iu_3njcBZ9REhuhN5x5l_NVka5j" TargetMode="External"/><Relationship Id="rId4613" Type="http://schemas.openxmlformats.org/officeDocument/2006/relationships/hyperlink" Target="https://www.cnic.navy.mil/regions/cnrse/installations/nas_jacksonville/om/environmental_support/pfas_drinking_water_investigation.html" TargetMode="External"/><Relationship Id="rId483" Type="http://schemas.openxmlformats.org/officeDocument/2006/relationships/hyperlink" Target="https://drive.google.com/file/d/1MVmdGUYc-fM2jhG0Wgj7xF_omzTbX8PF/view?usp=sharing" TargetMode="External"/><Relationship Id="rId2164" Type="http://schemas.openxmlformats.org/officeDocument/2006/relationships/hyperlink" Target="https://drive.google.com/drive/u/0/folders/1vOu59QDlZOXkor_f_Hm-aWP19xa7e0o_" TargetMode="External"/><Relationship Id="rId3215" Type="http://schemas.openxmlformats.org/officeDocument/2006/relationships/hyperlink" Target="https://geotracker.waterboards.ca.gov/map/pfas_map" TargetMode="External"/><Relationship Id="rId6785" Type="http://schemas.openxmlformats.org/officeDocument/2006/relationships/hyperlink" Target="https://www4.des.state.nh.us/nh-pfas-investigation/wp-content/uploads/tables-pdf.pdf" TargetMode="External"/><Relationship Id="rId136" Type="http://schemas.openxmlformats.org/officeDocument/2006/relationships/hyperlink" Target="https://www.kane-company.com/portfolio/85-industrial-park-drive/" TargetMode="External"/><Relationship Id="rId550" Type="http://schemas.openxmlformats.org/officeDocument/2006/relationships/hyperlink" Target="https://www4.des.state.nh.us/nh-pfas-investigation/wp-content/uploads/tables-pdf.pdf" TargetMode="External"/><Relationship Id="rId1180" Type="http://schemas.openxmlformats.org/officeDocument/2006/relationships/hyperlink" Target="https://cdn3.ewg.org/sites/default/files/u352/EWG_PFASTable-Army_C01.pdf" TargetMode="External"/><Relationship Id="rId2231" Type="http://schemas.openxmlformats.org/officeDocument/2006/relationships/hyperlink" Target="https://www.glwater.org/wp-content/uploads/2020/02/PFAS-Minimization-Program-Summary.pdf" TargetMode="External"/><Relationship Id="rId5387" Type="http://schemas.openxmlformats.org/officeDocument/2006/relationships/hyperlink" Target="https://www4.des.state.nh.us/DESOneStop/PRSDetail.aspx?ID=0000262&amp;Type=PRS" TargetMode="External"/><Relationship Id="rId6438" Type="http://schemas.openxmlformats.org/officeDocument/2006/relationships/hyperlink" Target="https://drive.google.com/drive/u/0/folders/1RsSKYaEE8jqAw7pH05tDHRflkjUL3t5H" TargetMode="External"/><Relationship Id="rId203" Type="http://schemas.openxmlformats.org/officeDocument/2006/relationships/hyperlink" Target="https://drive.google.com/drive/u/1/folders/1Pms7FL2HqHNWHQ0nmFgIEcktFHXjhbny" TargetMode="External"/><Relationship Id="rId6852" Type="http://schemas.openxmlformats.org/officeDocument/2006/relationships/hyperlink" Target="https://www.militarypoisons.org/vermont.html" TargetMode="External"/><Relationship Id="rId1997" Type="http://schemas.openxmlformats.org/officeDocument/2006/relationships/hyperlink" Target="https://drive.google.com/drive/u/0/folders/168d21heZdnylQT7_ipiytsFPEUJGWSlp" TargetMode="External"/><Relationship Id="rId4056" Type="http://schemas.openxmlformats.org/officeDocument/2006/relationships/hyperlink" Target="https://drive.google.com/drive/u/0/folders/1mh2UKxD6ewvVIj_UjM9szVZJk0veuFc4" TargetMode="External"/><Relationship Id="rId5454" Type="http://schemas.openxmlformats.org/officeDocument/2006/relationships/hyperlink" Target="https://drive.google.com/drive/u/0/folders/1_hXV7dfES_aLST9BipHKOund3fj4vmVV" TargetMode="External"/><Relationship Id="rId6505" Type="http://schemas.openxmlformats.org/officeDocument/2006/relationships/hyperlink" Target="https://dec.alaska.gov/Applications/SPAR/PublicMVC/CSP/SiteReport/454" TargetMode="External"/><Relationship Id="rId4470" Type="http://schemas.openxmlformats.org/officeDocument/2006/relationships/hyperlink" Target="https://geotracker.waterboards.ca.gov/map/pfas_map" TargetMode="External"/><Relationship Id="rId5107" Type="http://schemas.openxmlformats.org/officeDocument/2006/relationships/hyperlink" Target="https://cumulis.epa.gov/supercpad/SiteProfiles/index.cfm?fuseaction=second.docdata&amp;id=0203382" TargetMode="External"/><Relationship Id="rId5521" Type="http://schemas.openxmlformats.org/officeDocument/2006/relationships/hyperlink" Target="https://www.michigan.gov/pfasresponse/0,9038,7-365-86511_95645-485523--,00.html" TargetMode="External"/><Relationship Id="rId1717" Type="http://schemas.openxmlformats.org/officeDocument/2006/relationships/hyperlink" Target="https://drive.google.com/file/d/1GMlyOu26Wz3RfVZxb0ZmcSTEE-z4MLqg/view?usp=sharing" TargetMode="External"/><Relationship Id="rId3072" Type="http://schemas.openxmlformats.org/officeDocument/2006/relationships/hyperlink" Target="https://drive.google.com/file/d/1xBjACCnmX4ei9j-lODm2akLBOzeocoYC/view?usp=sharing" TargetMode="External"/><Relationship Id="rId4123" Type="http://schemas.openxmlformats.org/officeDocument/2006/relationships/hyperlink" Target="https://drive.google.com/drive/u/0/folders/1Y0imIYK1xVs3Ec8_ItcDGHTagOXYHICE" TargetMode="External"/><Relationship Id="rId3889" Type="http://schemas.openxmlformats.org/officeDocument/2006/relationships/hyperlink" Target="https://www4.des.state.nh.us/IISProxy/IISProxy.dll?ContentId=4761878" TargetMode="External"/><Relationship Id="rId6295" Type="http://schemas.openxmlformats.org/officeDocument/2006/relationships/hyperlink" Target="https://www4.des.state.nh.us/nh-pfas-investigation/wp-content/uploads/tables-pdf.pdf" TargetMode="External"/><Relationship Id="rId6362" Type="http://schemas.openxmlformats.org/officeDocument/2006/relationships/hyperlink" Target="https://www.michigan.gov/pfasresponse/" TargetMode="External"/><Relationship Id="rId3956"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6015" Type="http://schemas.openxmlformats.org/officeDocument/2006/relationships/hyperlink" Target="https://drive.google.com/drive/u/0/folders/17vc5JX3Gvo92Bih-kg-GABnBbExIJhXg" TargetMode="External"/><Relationship Id="rId877" Type="http://schemas.openxmlformats.org/officeDocument/2006/relationships/hyperlink" Target="https://www4.des.state.nh.us/nh-pfas-investigation/wp-content/uploads/tables-pdf.pdf" TargetMode="External"/><Relationship Id="rId2558" Type="http://schemas.openxmlformats.org/officeDocument/2006/relationships/hyperlink" Target="https://drive.google.com/drive/u/0/folders/1es0OWyOXtfRRb1bElynrJOIOc7vv8T3g" TargetMode="External"/><Relationship Id="rId2972" Type="http://schemas.openxmlformats.org/officeDocument/2006/relationships/hyperlink" Target="https://www.tceq.texas.gov/drinkingwater/drinkwaterconcerns.html" TargetMode="External"/><Relationship Id="rId3609" Type="http://schemas.openxmlformats.org/officeDocument/2006/relationships/hyperlink" Target="https://drive.google.com/drive/u/0/folders/19wyKnv2fxI0tuM5wFvHBI0yGwB7qY19l" TargetMode="External"/><Relationship Id="rId944" Type="http://schemas.openxmlformats.org/officeDocument/2006/relationships/hyperlink" Target="https://geotracker.waterboards.ca.gov/profile_report?global_id=T10000012765" TargetMode="External"/><Relationship Id="rId1574" Type="http://schemas.openxmlformats.org/officeDocument/2006/relationships/hyperlink" Target="https://dec.vermont.gov/sites/dec/files/documents/PFAS%20Sampling%20Report%207.10.18%20FINAL.pdf" TargetMode="External"/><Relationship Id="rId2625" Type="http://schemas.openxmlformats.org/officeDocument/2006/relationships/hyperlink" Target="https://www.nae.usace.army.mil/missions/projects-topics/former-fort-devens-environmental-cleanup/" TargetMode="External"/><Relationship Id="rId5031" Type="http://schemas.openxmlformats.org/officeDocument/2006/relationships/hyperlink" Target="https://geotracker.waterboards.ca.gov/map/pfas_map" TargetMode="External"/><Relationship Id="rId1227" Type="http://schemas.openxmlformats.org/officeDocument/2006/relationships/hyperlink" Target="https://www4.des.state.nh.us/nh-pfas-investigation/" TargetMode="External"/><Relationship Id="rId1641" Type="http://schemas.openxmlformats.org/officeDocument/2006/relationships/hyperlink" Target="https://nhdes.maps.arcgis.com/apps/View/index.html?appid=66770bef141c43a98a445c54a17720e2&amp;extent=-73.5743,42.5413,-69.6852,45.4509" TargetMode="External"/><Relationship Id="rId4797" Type="http://schemas.openxmlformats.org/officeDocument/2006/relationships/hyperlink" Target="https://drive.google.com/drive/u/0/folders/17vc5JX3Gvo92Bih-kg-GABnBbExIJhXg" TargetMode="External"/><Relationship Id="rId5848" Type="http://schemas.openxmlformats.org/officeDocument/2006/relationships/hyperlink" Target="https://drive.google.com/drive/u/1/folders/1DWXhXwl1j4L5eKUdO88JdnrMTynHHza5" TargetMode="External"/><Relationship Id="rId3399" Type="http://schemas.openxmlformats.org/officeDocument/2006/relationships/hyperlink" Target="https://geotracker.waterboards.ca.gov/profile_report?global_id=SL205493018" TargetMode="External"/><Relationship Id="rId4864" Type="http://schemas.openxmlformats.org/officeDocument/2006/relationships/hyperlink" Target="https://nhdes.maps.arcgis.com/apps/View/index.html?appid=66770bef141c43a98a445c54a17720e2&amp;extent=-73.5743,42.5413,-69.6852,45.4509" TargetMode="External"/><Relationship Id="rId3466" Type="http://schemas.openxmlformats.org/officeDocument/2006/relationships/hyperlink" Target="https://www.michigan.gov/pfasresponse/0,9038,7-365-86511_82704-482361--,00.html" TargetMode="External"/><Relationship Id="rId4517" Type="http://schemas.openxmlformats.org/officeDocument/2006/relationships/hyperlink" Target="https://drive.google.com/drive/u/0/folders/1RsSKYaEE8jqAw7pH05tDHRflkjUL3t5H" TargetMode="External"/><Relationship Id="rId5915" Type="http://schemas.openxmlformats.org/officeDocument/2006/relationships/hyperlink" Target="https://www4.des.state.nh.us/nh-pfas-investigation/wp-content/uploads/tables-pdf.pdf" TargetMode="External"/><Relationship Id="rId387" Type="http://schemas.openxmlformats.org/officeDocument/2006/relationships/hyperlink" Target="https://geotracker.waterboards.ca.gov/map/pfas_map" TargetMode="External"/><Relationship Id="rId2068" Type="http://schemas.openxmlformats.org/officeDocument/2006/relationships/hyperlink" Target="https://dec.vermont.gov/sites/dec/files/documents/PFAS%20Sampling%20Report%207.10.18%20FINAL.pdf" TargetMode="External"/><Relationship Id="rId3119" Type="http://schemas.openxmlformats.org/officeDocument/2006/relationships/hyperlink" Target="https://ar.afcec-cloud.af.mil/Search.aspx" TargetMode="External"/><Relationship Id="rId3880" Type="http://schemas.openxmlformats.org/officeDocument/2006/relationships/hyperlink" Target="https://drive.google.com/drive/u/0/folders/1RsSKYaEE8jqAw7pH05tDHRflkjUL3t5H" TargetMode="External"/><Relationship Id="rId4931"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084" Type="http://schemas.openxmlformats.org/officeDocument/2006/relationships/hyperlink" Target="https://denix.osd.mil/army-pfas/army-pfas-data/drinking-water-data/army-national-guard-bureau-data-26-april-2019/" TargetMode="External"/><Relationship Id="rId2482" Type="http://schemas.openxmlformats.org/officeDocument/2006/relationships/hyperlink" Target="https://drive.google.com/drive/u/0/folders/1pPzV4iTfH2RlS_GXCbEeY-f12XNxdjAj" TargetMode="External"/><Relationship Id="rId3533" Type="http://schemas.openxmlformats.org/officeDocument/2006/relationships/hyperlink" Target="https://geotracker.waterboards.ca.gov/profile_report?global_id=L10008478954" TargetMode="External"/><Relationship Id="rId6689" Type="http://schemas.openxmlformats.org/officeDocument/2006/relationships/hyperlink" Target="https://www4.des.state.nh.us/nh-pfas-investigation/wp-content/uploads/tables-pdf.pdf" TargetMode="External"/><Relationship Id="rId107" Type="http://schemas.openxmlformats.org/officeDocument/2006/relationships/hyperlink" Target="https://webapp.pca.state.mn.us/cleanup/search/superfund?siteId=188197-AREA0000000002" TargetMode="External"/><Relationship Id="rId454" Type="http://schemas.openxmlformats.org/officeDocument/2006/relationships/hyperlink" Target="https://drive.google.com/drive/u/0/folders/1Z2z21FluoXP3a-tzvsVI2adIxZQ5OFJ4" TargetMode="External"/><Relationship Id="rId2135" Type="http://schemas.openxmlformats.org/officeDocument/2006/relationships/hyperlink" Target="https://nhdes.maps.arcgis.com/apps/View/index.html?appid=66770bef141c43a98a445c54a17720e2&amp;extent=-73.5743,42.5413,-69.6852,45.4509" TargetMode="External"/><Relationship Id="rId3600" Type="http://schemas.openxmlformats.org/officeDocument/2006/relationships/hyperlink" Target="https://drive.google.com/drive/u/0/folders/1LpxTlKqi7W0TyhphKUsU2SufsFXHckZC" TargetMode="External"/><Relationship Id="rId6756" Type="http://schemas.openxmlformats.org/officeDocument/2006/relationships/hyperlink" Target="https://www.michigan.gov/pfasresponse/" TargetMode="External"/><Relationship Id="rId521" Type="http://schemas.openxmlformats.org/officeDocument/2006/relationships/hyperlink" Target="https://drive.google.com/file/d/1isNqyY_J82UHxvitFtyKkpJO0qiZeCIZ/view?usp=sharing" TargetMode="External"/><Relationship Id="rId1151" Type="http://schemas.openxmlformats.org/officeDocument/2006/relationships/hyperlink" Target="https://www.env.nm.gov/pfas/main/" TargetMode="External"/><Relationship Id="rId2202" Type="http://schemas.openxmlformats.org/officeDocument/2006/relationships/hyperlink" Target="https://drive.google.com/file/d/1LKKNrLenFcT3E6rm7UFZNKjpIWrj_7C4/view?usp=sharing" TargetMode="External"/><Relationship Id="rId5358" Type="http://schemas.openxmlformats.org/officeDocument/2006/relationships/hyperlink" Target="https://www4.des.state.nh.us/nh-pfas-investigation/wp-content/uploads/tables-pdf.pdf" TargetMode="External"/><Relationship Id="rId5772" Type="http://schemas.openxmlformats.org/officeDocument/2006/relationships/hyperlink" Target="https://drive.google.com/file/d/1JhhV5mZ6zw_VMwGJ3SWPF1_cUHAeanAg/view?usp=sharing" TargetMode="External"/><Relationship Id="rId6409" Type="http://schemas.openxmlformats.org/officeDocument/2006/relationships/hyperlink" Target="https://drive.google.com/drive/folders/1B7jnt9s9jS4Mg3KQUkl6Mi0Sp3W3jgpX" TargetMode="External"/><Relationship Id="rId6823" Type="http://schemas.openxmlformats.org/officeDocument/2006/relationships/hyperlink" Target="https://geotracker.waterboards.ca.gov/map/pfas_map" TargetMode="External"/><Relationship Id="rId1968" Type="http://schemas.openxmlformats.org/officeDocument/2006/relationships/hyperlink" Target="https://www.pca.state.mn.us/waste/pfas-landfills" TargetMode="External"/><Relationship Id="rId4374" Type="http://schemas.openxmlformats.org/officeDocument/2006/relationships/hyperlink" Target="https://drive.google.com/drive/folders/1afbIe2FNPgGiTCInSvOW3j83WKHbeHfA?usp=sharing" TargetMode="External"/><Relationship Id="rId5425" Type="http://schemas.openxmlformats.org/officeDocument/2006/relationships/hyperlink" Target="https://drive.google.com/drive/u/0/folders/1DWXhXwl1j4L5eKUdO88JdnrMTynHHza5" TargetMode="External"/><Relationship Id="rId3390" Type="http://schemas.openxmlformats.org/officeDocument/2006/relationships/hyperlink" Target="https://geotracker.waterboards.ca.gov/profile_report?global_id=L10007284831&amp;mytab=esidata" TargetMode="External"/><Relationship Id="rId4027" Type="http://schemas.openxmlformats.org/officeDocument/2006/relationships/hyperlink" Target="https://www.waterboards.ca.gov/pfas/" TargetMode="External"/><Relationship Id="rId4441" Type="http://schemas.openxmlformats.org/officeDocument/2006/relationships/hyperlink" Target="https://dnr.wi.gov/botw/GetActivityDetail.do?dsn=520157&amp;siteId=581900&amp;crumb=1" TargetMode="External"/><Relationship Id="rId3043" Type="http://schemas.openxmlformats.org/officeDocument/2006/relationships/hyperlink" Target="https://www.secnav.navy.mil/eie/pages/pfc-pfas.aspx" TargetMode="External"/><Relationship Id="rId6199" Type="http://schemas.openxmlformats.org/officeDocument/2006/relationships/hyperlink" Target="https://drive.google.com/file/d/1E__ASqCx5wr5t-8QdchoE-v0Q6lKPjBl/view?usp=sharing" TargetMode="External"/><Relationship Id="rId6266" Type="http://schemas.openxmlformats.org/officeDocument/2006/relationships/hyperlink" Target="https://drive.google.com/drive/u/0/folders/1JHapkdyZrRziZCfTAWAX-nxDpQ_WEWlp" TargetMode="External"/><Relationship Id="rId3110" Type="http://schemas.openxmlformats.org/officeDocument/2006/relationships/hyperlink" Target="https://www4.des.state.nh.us/DESOneStop/PRSDetail.aspx?ID=0011539&amp;Type=PRS" TargetMode="External"/><Relationship Id="rId6680" Type="http://schemas.openxmlformats.org/officeDocument/2006/relationships/hyperlink" Target="https://drive.google.com/drive/u/0/folders/1RsSKYaEE8jqAw7pH05tDHRflkjUL3t5H" TargetMode="External"/><Relationship Id="rId2876" Type="http://schemas.openxmlformats.org/officeDocument/2006/relationships/hyperlink" Target="https://www4.des.state.nh.us/nh-pfas-investigation/wp-content/uploads/tables-pdf.pdf" TargetMode="External"/><Relationship Id="rId3927" Type="http://schemas.openxmlformats.org/officeDocument/2006/relationships/hyperlink" Target="https://drive.google.com/drive/u/0/folders/1zmMs-KoQSl7U4ycUm-nFG8D1zu7IYzn-" TargetMode="External"/><Relationship Id="rId5282" Type="http://schemas.openxmlformats.org/officeDocument/2006/relationships/hyperlink" Target="https://geotracker.waterboards.ca.gov/map/pfas_map" TargetMode="External"/><Relationship Id="rId6333" Type="http://schemas.openxmlformats.org/officeDocument/2006/relationships/hyperlink" Target="https://drive.google.com/drive/u/0/folders/1RsSKYaEE8jqAw7pH05tDHRflkjUL3t5H" TargetMode="External"/><Relationship Id="rId848" Type="http://schemas.openxmlformats.org/officeDocument/2006/relationships/hyperlink" Target="https://www.courant.com/news/connecticut/hc-news-pfas-farmington-river-fish-pollution-20191004-t3yion6v3fex3nv6nv7ietkqge-story.html" TargetMode="External"/><Relationship Id="rId1478" Type="http://schemas.openxmlformats.org/officeDocument/2006/relationships/hyperlink" Target="https://drive.google.com/drive/u/1/folders/1RsSKYaEE8jqAw7pH05tDHRflkjUL3t5H" TargetMode="External"/><Relationship Id="rId1892"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2529" Type="http://schemas.openxmlformats.org/officeDocument/2006/relationships/hyperlink" Target="https://anrweb.vt.gov/PubDocs/DEC/Hazsites/870129.PFAS.Summary.pdf" TargetMode="External"/><Relationship Id="rId6400" Type="http://schemas.openxmlformats.org/officeDocument/2006/relationships/hyperlink" Target="https://nhdes.maps.arcgis.com/apps/View/index.html?appid=66770bef141c43a98a445c54a17720e2&amp;extent=-73.5743,42.5413,-69.6852,45.4509" TargetMode="External"/><Relationship Id="rId915" Type="http://schemas.openxmlformats.org/officeDocument/2006/relationships/hyperlink" Target="https://cumulis.epa.gov/supercpad/SiteProfiles/index.cfm?fuseaction=second.docdata&amp;id=0202841" TargetMode="External"/><Relationship Id="rId1545" Type="http://schemas.openxmlformats.org/officeDocument/2006/relationships/hyperlink" Target="https://drive.google.com/file/d/1jO1jhJyPUBDVst15I5G-KsZE3DOahw0o/view?usp=sharing" TargetMode="External"/><Relationship Id="rId2943" Type="http://schemas.openxmlformats.org/officeDocument/2006/relationships/hyperlink" Target="https://nhdes.maps.arcgis.com/apps/View/index.html?appid=66770bef141c43a98a445c54a17720e2&amp;extent=-73.5743,42.5413,-69.6852,45.4509" TargetMode="External"/><Relationship Id="rId5002" Type="http://schemas.openxmlformats.org/officeDocument/2006/relationships/hyperlink" Target="https://www.navfac.navy.mil/products_and_services/ev/products_and_services/env_restoration/pfas_reading_room.html" TargetMode="External"/><Relationship Id="rId1612" Type="http://schemas.openxmlformats.org/officeDocument/2006/relationships/hyperlink" Target="https://drive.google.com/drive/u/0/folders/1lGp9mNF1VW52zcJOUD9x-wZO9oAb_opR" TargetMode="External"/><Relationship Id="rId4768" Type="http://schemas.openxmlformats.org/officeDocument/2006/relationships/hyperlink" Target="https://drive.google.com/file/d/1zDzsRljfu8eZVUgBTuwFBZS4Woj9rcLS/view?usp=sharing" TargetMode="External"/><Relationship Id="rId5819" Type="http://schemas.openxmlformats.org/officeDocument/2006/relationships/hyperlink" Target="https://drive.google.com/drive/u/0/folders/1VQxKT8mUcaFb8ySZQjvpvJqSw8IkB-8z" TargetMode="External"/><Relationship Id="rId6190" Type="http://schemas.openxmlformats.org/officeDocument/2006/relationships/hyperlink" Target="https://nhdes.maps.arcgis.com/apps/View/index.html?appid=66770bef141c43a98a445c54a17720e2&amp;extent=-73.5743,42.5413,-69.6852,45.4509" TargetMode="External"/><Relationship Id="rId3784" Type="http://schemas.openxmlformats.org/officeDocument/2006/relationships/hyperlink" Target="https://www4.des.state.nh.us/DESOneStop/PRSDetail.aspx?ID=0000381&amp;Type=PRS" TargetMode="External"/><Relationship Id="rId4835" Type="http://schemas.openxmlformats.org/officeDocument/2006/relationships/hyperlink" Target="https://drive.google.com/drive/u/0/folders/1KsVnIvB5x7WwBp3d79aGxsJI7LPi1bwL" TargetMode="External"/><Relationship Id="rId2386" Type="http://schemas.openxmlformats.org/officeDocument/2006/relationships/hyperlink" Target="https://drive.google.com/drive/u/0/folders/1QJjq68Bpo6WtgqZYcW4s6yDSU6zwpeky" TargetMode="External"/><Relationship Id="rId3437" Type="http://schemas.openxmlformats.org/officeDocument/2006/relationships/hyperlink" Target="https://drive.google.com/drive/u/0/folders/1RsSKYaEE8jqAw7pH05tDHRflkjUL3t5H" TargetMode="External"/><Relationship Id="rId3851" Type="http://schemas.openxmlformats.org/officeDocument/2006/relationships/hyperlink" Target="https://www.laughlin.af.mil/News/Article-Display/Article/1890695/laughlin-water-report-released/" TargetMode="External"/><Relationship Id="rId4902" Type="http://schemas.openxmlformats.org/officeDocument/2006/relationships/hyperlink" Target="https://drive.google.com/drive/u/0/folders/1jI2qfUNHJx9JWwCQcG49AABEIOL-IKdx" TargetMode="External"/><Relationship Id="rId358" Type="http://schemas.openxmlformats.org/officeDocument/2006/relationships/hyperlink" Target="https://www.pca.state.mn.us/waste/pfas-landfills" TargetMode="External"/><Relationship Id="rId772" Type="http://schemas.openxmlformats.org/officeDocument/2006/relationships/hyperlink" Target="https://geotracker.waterboards.ca.gov/map/pfas_map" TargetMode="External"/><Relationship Id="rId2039" Type="http://schemas.openxmlformats.org/officeDocument/2006/relationships/hyperlink" Target="https://www.michigan.gov/pfasresponse/" TargetMode="External"/><Relationship Id="rId2453" Type="http://schemas.openxmlformats.org/officeDocument/2006/relationships/hyperlink" Target="https://drive.google.com/drive/u/1/folders/1qA-x3qSPtUj2HLNua_HFYWqKo72aFbny" TargetMode="External"/><Relationship Id="rId3504" Type="http://schemas.openxmlformats.org/officeDocument/2006/relationships/hyperlink" Target="https://www4.des.state.nh.us/nh-pfas-investigation/wp-content/uploads/tables-pdf.pdf" TargetMode="External"/><Relationship Id="rId425" Type="http://schemas.openxmlformats.org/officeDocument/2006/relationships/hyperlink" Target="https://www4.des.state.nh.us/nh-pfas-investigation/wp-content/uploads/tables-pdf.pdf" TargetMode="External"/><Relationship Id="rId1055" Type="http://schemas.openxmlformats.org/officeDocument/2006/relationships/hyperlink" Target="https://dec.vermont.gov/sites/dec/files/documents/PFAS%20Sampling%20Report%207.10.18%20FINAL.pdf" TargetMode="External"/><Relationship Id="rId2106" Type="http://schemas.openxmlformats.org/officeDocument/2006/relationships/hyperlink" Target="https://dec.alaska.gov/Applications/SPAR/PublicMVC/CSP/SiteReport/26309" TargetMode="External"/><Relationship Id="rId2520" Type="http://schemas.openxmlformats.org/officeDocument/2006/relationships/hyperlink" Target="https://nhdes.maps.arcgis.com/apps/View/index.html?appid=66770bef141c43a98a445c54a17720e2&amp;extent=-73.5743,42.5413,-69.6852,45.4509" TargetMode="External"/><Relationship Id="rId5676" Type="http://schemas.openxmlformats.org/officeDocument/2006/relationships/hyperlink" Target="https://partner-mco-archive.s3.amazonaws.com/client_files/1524589484.pdf" TargetMode="External"/><Relationship Id="rId6727"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122" Type="http://schemas.openxmlformats.org/officeDocument/2006/relationships/hyperlink" Target="https://drive.google.com/drive/u/0/folders/17vc5JX3Gvo92Bih-kg-GABnBbExIJhXg" TargetMode="External"/><Relationship Id="rId4278" Type="http://schemas.openxmlformats.org/officeDocument/2006/relationships/hyperlink" Target="https://drive.google.com/file/d/1GMlyOu26Wz3RfVZxb0ZmcSTEE-z4MLqg/view?usp=sharing" TargetMode="External"/><Relationship Id="rId5329" Type="http://schemas.openxmlformats.org/officeDocument/2006/relationships/hyperlink" Target="https://www4.des.state.nh.us/DESOneStop/PRSDetail.aspx?ID=0000761&amp;Type=PRS" TargetMode="External"/><Relationship Id="rId3294" Type="http://schemas.openxmlformats.org/officeDocument/2006/relationships/hyperlink" Target="https://www4.des.state.nh.us/DESOneStop/PRSDetail.aspx?ID=0002373&amp;Type=PRS" TargetMode="External"/><Relationship Id="rId4345" Type="http://schemas.openxmlformats.org/officeDocument/2006/relationships/hyperlink" Target="https://www4.des.state.nh.us/DESOneStop/PRSDetail.aspx?ID=0002935&amp;Type=PRS" TargetMode="External"/><Relationship Id="rId4692" Type="http://schemas.openxmlformats.org/officeDocument/2006/relationships/hyperlink" Target="https://drive.google.com/drive/folders/1bA0fTxac0RU2njTEx5JIcAWqZpYygC9D?usp=sharing" TargetMode="External"/><Relationship Id="rId5743" Type="http://schemas.openxmlformats.org/officeDocument/2006/relationships/hyperlink" Target="https://drive.google.com/drive/u/0/folders/1eo9cCr8DjWkIvdXhwC5D6wAXP2LyDb81" TargetMode="External"/><Relationship Id="rId1939" Type="http://schemas.openxmlformats.org/officeDocument/2006/relationships/hyperlink" Target="https://ciwqs.waterboards.ca.gov/ciwqs/readOnly/PublicReportPartyAtGlanceServlet?reportID=2&amp;paagrPartyID=51511" TargetMode="External"/><Relationship Id="rId5810" Type="http://schemas.openxmlformats.org/officeDocument/2006/relationships/hyperlink" Target="https://drive.google.com/drive/u/0/folders/17vc5JX3Gvo92Bih-kg-GABnBbExIJhXg" TargetMode="External"/><Relationship Id="rId3361" Type="http://schemas.openxmlformats.org/officeDocument/2006/relationships/hyperlink" Target="https://www.pca.state.mn.us/waste/pfas-landfills" TargetMode="External"/><Relationship Id="rId4412" Type="http://schemas.openxmlformats.org/officeDocument/2006/relationships/hyperlink" Target="https://webapp.pca.state.mn.us/wimn/site/455" TargetMode="External"/><Relationship Id="rId282" Type="http://schemas.openxmlformats.org/officeDocument/2006/relationships/hyperlink" Target="https://geotracker.waterboards.ca.gov/map/pfas_map" TargetMode="External"/><Relationship Id="rId3014" Type="http://schemas.openxmlformats.org/officeDocument/2006/relationships/hyperlink" Target="https://nhdes.maps.arcgis.com/apps/View/index.html?appid=66770bef141c43a98a445c54a17720e2&amp;extent=-73.5743,42.5413,-69.6852,45.4509" TargetMode="External"/><Relationship Id="rId6584" Type="http://schemas.openxmlformats.org/officeDocument/2006/relationships/hyperlink" Target="https://geotracker.waterboards.ca.gov/map/pfas_map" TargetMode="External"/><Relationship Id="rId2030" Type="http://schemas.openxmlformats.org/officeDocument/2006/relationships/hyperlink" Target="https://floridadep.gov/waste/waste-cleanup/content/englewood-fire-training-center" TargetMode="External"/><Relationship Id="rId5186" Type="http://schemas.openxmlformats.org/officeDocument/2006/relationships/hyperlink" Target="https://geotracker.waterboards.ca.gov/map/pfas_map" TargetMode="External"/><Relationship Id="rId6237" Type="http://schemas.openxmlformats.org/officeDocument/2006/relationships/hyperlink" Target="https://drive.google.com/drive/u/1/folders/1VgdMu6_x_kxf36q2eAIhAEnCpniomQ1Y" TargetMode="External"/><Relationship Id="rId6651" Type="http://schemas.openxmlformats.org/officeDocument/2006/relationships/hyperlink" Target="https://www4.des.state.nh.us/IISProxy/IISProxy.dll?ContentId=4832791" TargetMode="External"/><Relationship Id="rId5253" Type="http://schemas.openxmlformats.org/officeDocument/2006/relationships/hyperlink" Target="https://drive.google.com/drive/u/1/folders/16mBnSymjcxJBURzwlpSBbtLBShkKyFOp?ths=true" TargetMode="External"/><Relationship Id="rId6304" Type="http://schemas.openxmlformats.org/officeDocument/2006/relationships/hyperlink" Target="https://www4.des.state.nh.us/IISProxy/IISProxy.dll?ContentId=4833387" TargetMode="External"/><Relationship Id="rId1449" Type="http://schemas.openxmlformats.org/officeDocument/2006/relationships/hyperlink" Target="https://www4.des.state.nh.us/nh-pfas-investigation/wp-content/uploads/tables-pdf.pdf" TargetMode="External"/><Relationship Id="rId1796" Type="http://schemas.openxmlformats.org/officeDocument/2006/relationships/hyperlink" Target="https://dec.vermont.gov/pfas" TargetMode="External"/><Relationship Id="rId2847" Type="http://schemas.openxmlformats.org/officeDocument/2006/relationships/hyperlink" Target="https://drive.google.com/drive/u/1/folders/1E0YqCq2OviG5ZenxCnr7XnNham_HSZcg" TargetMode="External"/><Relationship Id="rId88" Type="http://schemas.openxmlformats.org/officeDocument/2006/relationships/hyperlink" Target="https://www4.des.state.nh.us/DESOneStop/PRSDetail.aspx?ID=0019450&amp;Type=PRS" TargetMode="External"/><Relationship Id="rId819" Type="http://schemas.openxmlformats.org/officeDocument/2006/relationships/hyperlink" Target="https://www4.des.state.nh.us/nh-pfas-investigation/wp-content/uploads/tables-pdf.pdf" TargetMode="External"/><Relationship Id="rId1863" Type="http://schemas.openxmlformats.org/officeDocument/2006/relationships/hyperlink" Target="https://www.michigan.gov/pfasresponse/" TargetMode="External"/><Relationship Id="rId2914" Type="http://schemas.openxmlformats.org/officeDocument/2006/relationships/hyperlink" Target="https://www4.des.state.nh.us/IISProxy/IISProxy.dll?ContentId=4748573" TargetMode="External"/><Relationship Id="rId5320" Type="http://schemas.openxmlformats.org/officeDocument/2006/relationships/hyperlink" Target="https://drive.google.com/drive/u/0/folders/17vc5JX3Gvo92Bih-kg-GABnBbExIJhXg" TargetMode="External"/><Relationship Id="rId1516" Type="http://schemas.openxmlformats.org/officeDocument/2006/relationships/hyperlink" Target="https://www4.des.state.nh.us/IISProxy/IISProxy.dll?ContentId=4843896" TargetMode="External"/><Relationship Id="rId1930" Type="http://schemas.openxmlformats.org/officeDocument/2006/relationships/hyperlink" Target="https://dnr.wi.gov/botw/GetActivityDetail.do?dsn=587520&amp;siteId=33927900&amp;crumb=1" TargetMode="External"/><Relationship Id="rId3688" Type="http://schemas.openxmlformats.org/officeDocument/2006/relationships/hyperlink" Target="http://www.michigan.gov/som/0,4669,7-192-45414_45929_82704-452822--,00.html" TargetMode="External"/><Relationship Id="rId4739" Type="http://schemas.openxmlformats.org/officeDocument/2006/relationships/hyperlink" Target="https://drive.google.com/drive/u/1/folders/1gzW7FcQQelMoZUZ8VhdxW1RrTOgXt8vS" TargetMode="External"/><Relationship Id="rId6094" Type="http://schemas.openxmlformats.org/officeDocument/2006/relationships/hyperlink" Target="https://drive.google.com/drive/u/1/folders/1DWXhXwl1j4L5eKUdO88JdnrMTynHHza5" TargetMode="External"/><Relationship Id="rId3755" Type="http://schemas.openxmlformats.org/officeDocument/2006/relationships/hyperlink" Target="https://drive.google.com/drive/u/0/folders/1JHapkdyZrRziZCfTAWAX-nxDpQ_WEWlp" TargetMode="External"/><Relationship Id="rId4806" Type="http://schemas.openxmlformats.org/officeDocument/2006/relationships/hyperlink" Target="https://drive.google.com/drive/u/0/folders/1RsSKYaEE8jqAw7pH05tDHRflkjUL3t5H" TargetMode="External"/><Relationship Id="rId6161" Type="http://schemas.openxmlformats.org/officeDocument/2006/relationships/hyperlink" Target="https://www.mass.gov/info-details/per-and-polyfluoroalkyl-substances-pfas" TargetMode="External"/><Relationship Id="rId676" Type="http://schemas.openxmlformats.org/officeDocument/2006/relationships/hyperlink" Target="https://www.pca.state.mn.us/waste/pfas-landfills" TargetMode="External"/><Relationship Id="rId2357" Type="http://schemas.openxmlformats.org/officeDocument/2006/relationships/hyperlink" Target="https://www4.des.state.nh.us/IISProxy/IISProxy.dll?ContentId=4734099" TargetMode="External"/><Relationship Id="rId3408" Type="http://schemas.openxmlformats.org/officeDocument/2006/relationships/hyperlink" Target="https://mde.maryland.gov/PublicHealth/Pages/PFAS-Landing-Page.aspx" TargetMode="External"/><Relationship Id="rId329" Type="http://schemas.openxmlformats.org/officeDocument/2006/relationships/hyperlink" Target="https://partner-mco-archive.s3.amazonaws.com/client_files/1524589484.pdf" TargetMode="External"/><Relationship Id="rId1373" Type="http://schemas.openxmlformats.org/officeDocument/2006/relationships/hyperlink" Target="https://www.michigan.gov/pfasresponse/0,9038,7-365-86511_82704-487728--,00.html" TargetMode="External"/><Relationship Id="rId2771" Type="http://schemas.openxmlformats.org/officeDocument/2006/relationships/hyperlink" Target="https://drive.google.com/drive/u/1/folders/1rmZE4iibfB7C5oa7QzmCzWSJ4oWUfgJv" TargetMode="External"/><Relationship Id="rId3822" Type="http://schemas.openxmlformats.org/officeDocument/2006/relationships/hyperlink" Target="http://afcec.publicadmin-record.us.af.mil/" TargetMode="External"/><Relationship Id="rId6978" Type="http://schemas.openxmlformats.org/officeDocument/2006/relationships/hyperlink" Target="https://drive.google.com/drive/u/1/folders/1gzW7FcQQelMoZUZ8VhdxW1RrTOgXt8vS?ths=true" TargetMode="External"/><Relationship Id="rId743" Type="http://schemas.openxmlformats.org/officeDocument/2006/relationships/hyperlink" Target="https://www.pca.state.mn.us/waste/pfas-landfills" TargetMode="External"/><Relationship Id="rId1026" Type="http://schemas.openxmlformats.org/officeDocument/2006/relationships/hyperlink" Target="https://geotracker.waterboards.ca.gov/profile_report?global_id=T10000012762" TargetMode="External"/><Relationship Id="rId2424" Type="http://schemas.openxmlformats.org/officeDocument/2006/relationships/hyperlink" Target="https://www.akaction.org/wp-content/uploads/Report-Threats-to-Drinking-Water-and-Public-Health-in-Alaska-FINAL-web-version-9-24-19.pdf" TargetMode="External"/><Relationship Id="rId5994" Type="http://schemas.openxmlformats.org/officeDocument/2006/relationships/hyperlink" Target="http://afcec.publicadmin-record.us.af.mil/Search.aspx" TargetMode="External"/><Relationship Id="rId810" Type="http://schemas.openxmlformats.org/officeDocument/2006/relationships/hyperlink" Target="https://www4.des.state.nh.us/DESOneStop/PRSDetail.aspx?ID=0003692&amp;Type=PRS" TargetMode="External"/><Relationship Id="rId1440" Type="http://schemas.openxmlformats.org/officeDocument/2006/relationships/hyperlink" Target="https://www4.des.state.nh.us/DESOneStop/PRSDetail.aspx?ID=0000431&amp;Type=PRS" TargetMode="External"/><Relationship Id="rId4596" Type="http://schemas.openxmlformats.org/officeDocument/2006/relationships/hyperlink" Target="https://drive.google.com/drive/u/0/folders/1n6HKb20OgbywensImeSw5zqDVcedoZ1C" TargetMode="External"/><Relationship Id="rId5647" Type="http://schemas.openxmlformats.org/officeDocument/2006/relationships/hyperlink" Target="https://www.glwater.org/wp-content/uploads/2020/02/PFAS-Minimization-Program-Summary.pdf" TargetMode="External"/><Relationship Id="rId3198" Type="http://schemas.openxmlformats.org/officeDocument/2006/relationships/hyperlink" Target="https://cumulis.epa.gov/supercpad/SiteProfiles/index.cfm?fuseaction=second.docdata&amp;id=0200552" TargetMode="External"/><Relationship Id="rId4249" Type="http://schemas.openxmlformats.org/officeDocument/2006/relationships/hyperlink" Target="https://drive.google.com/drive/u/1/folders/1r_mo_EdewPj218pdotyaWmUPwhgq9NY7" TargetMode="External"/><Relationship Id="rId4663" Type="http://schemas.openxmlformats.org/officeDocument/2006/relationships/hyperlink" Target="https://drive.google.com/drive/u/0/folders/1dFI-Vs3ngMevdb5n_tx0v8xvcXI5bdxa" TargetMode="External"/><Relationship Id="rId5714" Type="http://schemas.openxmlformats.org/officeDocument/2006/relationships/hyperlink" Target="https://tlaib.house.gov/media/press-releases/tlaib-dingell-press-more-information-new-pfas-sites-southeast-michigan" TargetMode="External"/><Relationship Id="rId3265" Type="http://schemas.openxmlformats.org/officeDocument/2006/relationships/hyperlink" Target="https://nhdes.maps.arcgis.com/apps/View/index.html?appid=66770bef141c43a98a445c54a17720e2&amp;extent=-73.5743,42.5413,-69.6852,45.4509" TargetMode="External"/><Relationship Id="rId4316" Type="http://schemas.openxmlformats.org/officeDocument/2006/relationships/hyperlink" Target="https://drive.google.com/drive/u/1/folders/1Y7xHDcKlFLAuCgI9C_W3SFI7ZYwK7NdM" TargetMode="External"/><Relationship Id="rId4730" Type="http://schemas.openxmlformats.org/officeDocument/2006/relationships/hyperlink" Target="https://www.navfac.navy.mil/products_and_services/ev/products_and_services/env_restoration/installation_map/navfac_atlantic/midlant/calverton/pfas.html" TargetMode="External"/><Relationship Id="rId186" Type="http://schemas.openxmlformats.org/officeDocument/2006/relationships/hyperlink" Target="https://www.michigan.gov/pfasresponse/" TargetMode="External"/><Relationship Id="rId2281" Type="http://schemas.openxmlformats.org/officeDocument/2006/relationships/hyperlink" Target="https://drive.google.com/drive/u/0/folders/1RsSKYaEE8jqAw7pH05tDHRflkjUL3t5H" TargetMode="External"/><Relationship Id="rId3332" Type="http://schemas.openxmlformats.org/officeDocument/2006/relationships/hyperlink" Target="https://drive.google.com/drive/u/0/folders/15fVLFkj3cWAHz0aa1CiuQ3j3EdYHV73z" TargetMode="External"/><Relationship Id="rId6488" Type="http://schemas.openxmlformats.org/officeDocument/2006/relationships/hyperlink" Target="https://drive.google.com/drive/u/0/folders/1UC8NuQlrBTzgwNiXxKETjj748Rvbtn3K" TargetMode="External"/><Relationship Id="rId253" Type="http://schemas.openxmlformats.org/officeDocument/2006/relationships/hyperlink" Target="https://www.pca.state.mn.us/waste/pfas-landfills" TargetMode="External"/><Relationship Id="rId6555" Type="http://schemas.openxmlformats.org/officeDocument/2006/relationships/hyperlink" Target="https://docs.google.com/spreadsheets/d/1hRu_fnwKe4j_dNU5cczPJSTcPUe8qTtJ/edit?usp=sharing&amp;ouid=107676736406888330935&amp;rtpof=true&amp;sd=true" TargetMode="External"/><Relationship Id="rId320" Type="http://schemas.openxmlformats.org/officeDocument/2006/relationships/hyperlink" Target="https://nhdes.maps.arcgis.com/apps/View/index.html?appid=66770bef141c43a98a445c54a17720e2&amp;extent=-73.5743,42.5413,-69.6852,45.4509" TargetMode="External"/><Relationship Id="rId2001" Type="http://schemas.openxmlformats.org/officeDocument/2006/relationships/hyperlink" Target="https://drive.google.com/drive/u/0/folders/17oOy8kDSxF7_hOh1nBVot8Vzz0e6v9w3" TargetMode="External"/><Relationship Id="rId5157" Type="http://schemas.openxmlformats.org/officeDocument/2006/relationships/hyperlink" Target="https://www4.des.state.nh.us/nh-pfas-investigation/wp-content/uploads/tables-pdf.pdf" TargetMode="External"/><Relationship Id="rId6208" Type="http://schemas.openxmlformats.org/officeDocument/2006/relationships/hyperlink" Target="https://denix.osd.mil/army-pfas/army-pfas-data/drinking-water-data/army-national-guard-bureau-data-26-april-2019/" TargetMode="External"/><Relationship Id="rId5571" Type="http://schemas.openxmlformats.org/officeDocument/2006/relationships/hyperlink" Target="https://drive.google.com/drive/u/0/folders/1RsSKYaEE8jqAw7pH05tDHRflkjUL3t5H" TargetMode="External"/><Relationship Id="rId6622" Type="http://schemas.openxmlformats.org/officeDocument/2006/relationships/hyperlink" Target="https://drive.google.com/drive/folders/1G1GcJpNHrf5-ri4SYS6Kd29Sv84-oml1" TargetMode="External"/><Relationship Id="rId1767" Type="http://schemas.openxmlformats.org/officeDocument/2006/relationships/hyperlink" Target="https://drive.google.com/file/d/10KM0bMNBh0zwke9QJevqHgXuqNG4FgHe/view?usp=sharing" TargetMode="External"/><Relationship Id="rId2818" Type="http://schemas.openxmlformats.org/officeDocument/2006/relationships/hyperlink" Target="https://drive.google.com/file/d/1tCcynjyVbxACqzjjHhuhY7KSeAKZ1V7r/view?usp=sharing" TargetMode="External"/><Relationship Id="rId4173" Type="http://schemas.openxmlformats.org/officeDocument/2006/relationships/hyperlink" Target="https://geotracker.waterboards.ca.gov/map/pfas_map" TargetMode="External"/><Relationship Id="rId5224" Type="http://schemas.openxmlformats.org/officeDocument/2006/relationships/hyperlink" Target="https://drive.google.com/drive/u/1/folders/1DWXhXwl1j4L5eKUdO88JdnrMTynHHza5" TargetMode="External"/><Relationship Id="rId59" Type="http://schemas.openxmlformats.org/officeDocument/2006/relationships/hyperlink" Target="https://drive.google.com/drive/u/0/folders/1RsSKYaEE8jqAw7pH05tDHRflkjUL3t5H" TargetMode="External"/><Relationship Id="rId1834" Type="http://schemas.openxmlformats.org/officeDocument/2006/relationships/hyperlink" Target="https://drive.google.com/drive/u/1/folders/1KD1eFNbh-sQqWpEONSBrxpNjW152gLLy" TargetMode="External"/><Relationship Id="rId4240" Type="http://schemas.openxmlformats.org/officeDocument/2006/relationships/hyperlink" Target="https://drive.google.com/drive/u/1/folders/1udCap1SXpVt2Rg8ln9Na0g0bZ60Mtkaq" TargetMode="External"/><Relationship Id="rId1901" Type="http://schemas.openxmlformats.org/officeDocument/2006/relationships/hyperlink" Target="https://webapp.pca.state.mn.us/cleanup/search/superfund?siteId=224898-AREA0000000001" TargetMode="External"/><Relationship Id="rId3659" Type="http://schemas.openxmlformats.org/officeDocument/2006/relationships/hyperlink" Target="https://cumulis.epa.gov/supercpad/SiteProfiles/index.cfm?fuseaction=second.docdata&amp;id=0100252" TargetMode="External"/><Relationship Id="rId6065"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081" Type="http://schemas.openxmlformats.org/officeDocument/2006/relationships/hyperlink" Target="https://www4.des.state.nh.us/IISProxy/IISProxy.dll?ContentId=4827535" TargetMode="External"/><Relationship Id="rId6132" Type="http://schemas.openxmlformats.org/officeDocument/2006/relationships/hyperlink" Target="https://geotracker.waterboards.ca.gov/map/pfas_map" TargetMode="External"/><Relationship Id="rId994" Type="http://schemas.openxmlformats.org/officeDocument/2006/relationships/hyperlink" Target="https://geotracker.waterboards.ca.gov/map/pfas_map" TargetMode="External"/><Relationship Id="rId2675" Type="http://schemas.openxmlformats.org/officeDocument/2006/relationships/hyperlink" Target="https://home.army.mil/riley/index.php/about/dir-staff/dpw/env-div/pfas" TargetMode="External"/><Relationship Id="rId3726" Type="http://schemas.openxmlformats.org/officeDocument/2006/relationships/hyperlink" Target="https://www4.des.state.nh.us/IISProxy/IISProxy.dll?ContentId=4818914" TargetMode="External"/><Relationship Id="rId647" Type="http://schemas.openxmlformats.org/officeDocument/2006/relationships/hyperlink" Target="https://drive.google.com/drive/u/1/folders/1Pms7FL2HqHNWHQ0nmFgIEcktFHXjhbny" TargetMode="External"/><Relationship Id="rId1277" Type="http://schemas.openxmlformats.org/officeDocument/2006/relationships/hyperlink" Target="https://ar.afcec-cloud.af.mil/Search.aspx" TargetMode="External"/><Relationship Id="rId1691" Type="http://schemas.openxmlformats.org/officeDocument/2006/relationships/hyperlink" Target="https://nhdes.maps.arcgis.com/apps/View/index.html?appid=66770bef141c43a98a445c54a17720e2&amp;extent=-73.5743,42.5413,-69.6852,45.4509" TargetMode="External"/><Relationship Id="rId2328" Type="http://schemas.openxmlformats.org/officeDocument/2006/relationships/hyperlink" Target="https://www.michigan.gov/pfasresponse/0,9038,7-365-86511_82704-479889--,00.html" TargetMode="External"/><Relationship Id="rId2742" Type="http://schemas.openxmlformats.org/officeDocument/2006/relationships/hyperlink" Target="https://www.maine.gov/dep/spills/topics/pfas/PFAS-current-results-06022020.pdf" TargetMode="External"/><Relationship Id="rId5898" Type="http://schemas.openxmlformats.org/officeDocument/2006/relationships/hyperlink" Target="https://www.pca.state.mn.us/waste/pfas-landfills" TargetMode="External"/><Relationship Id="rId6949" Type="http://schemas.openxmlformats.org/officeDocument/2006/relationships/hyperlink" Target="https://drive.google.com/drive/u/0/folders/1XEgaNZ2SjiA4vHaG1A4lONCKxdvNtbM7" TargetMode="External"/><Relationship Id="rId714" Type="http://schemas.openxmlformats.org/officeDocument/2006/relationships/hyperlink" Target="https://drive.google.com/drive/u/0/folders/1yAz0mLqR_oHAO0960bM5iWX9sl1v1m4A" TargetMode="External"/><Relationship Id="rId1344" Type="http://schemas.openxmlformats.org/officeDocument/2006/relationships/hyperlink" Target="https://drive.google.com/drive/u/0/folders/1DWXhXwl1j4L5eKUdO88JdnrMTynHHza5" TargetMode="External"/><Relationship Id="rId5965" Type="http://schemas.openxmlformats.org/officeDocument/2006/relationships/hyperlink" Target="https://www4.des.state.nh.us/DESOneStop/PRSDetail.aspx?ID=0002041&amp;Type=PRS" TargetMode="External"/><Relationship Id="rId50" Type="http://schemas.openxmlformats.org/officeDocument/2006/relationships/hyperlink" Target="https://www.dhhs.nh.gov/dphs/pfcs/index.htm" TargetMode="External"/><Relationship Id="rId1411" Type="http://schemas.openxmlformats.org/officeDocument/2006/relationships/hyperlink" Target="https://www.glwater.org/wp-content/uploads/2020/02/PFAS-Minimization-Program-Summary.pdf" TargetMode="External"/><Relationship Id="rId4567" Type="http://schemas.openxmlformats.org/officeDocument/2006/relationships/hyperlink" Target="https://www.mass.gov/info-details/per-and-polyfluoroalkyl-substances-pfas" TargetMode="External"/><Relationship Id="rId5618" Type="http://schemas.openxmlformats.org/officeDocument/2006/relationships/hyperlink" Target="https://drive.google.com/drive/u/0/folders/1lvM_geARDEUPHpDOnWAMqP5mnNUCVpTB" TargetMode="External"/><Relationship Id="rId3169" Type="http://schemas.openxmlformats.org/officeDocument/2006/relationships/hyperlink" Target="https://www4.des.state.nh.us/DESOneStop/PRSDetail.aspx?ID=0000338&amp;Type=PRS" TargetMode="External"/><Relationship Id="rId3583" Type="http://schemas.openxmlformats.org/officeDocument/2006/relationships/hyperlink" Target="https://drive.google.com/drive/u/0/folders/1Yir4z1sLqj8TuB5VdxXk2PyVT-sYYr7T" TargetMode="External"/><Relationship Id="rId4981" Type="http://schemas.openxmlformats.org/officeDocument/2006/relationships/hyperlink" Target="https://www.pca.state.mn.us/waste/pfas-landfills" TargetMode="External"/><Relationship Id="rId2185" Type="http://schemas.openxmlformats.org/officeDocument/2006/relationships/hyperlink" Target="https://dec.alaska.gov/spar/csp/pfas/sample-results/" TargetMode="External"/><Relationship Id="rId3236" Type="http://schemas.openxmlformats.org/officeDocument/2006/relationships/hyperlink" Target="https://geotracker.waterboards.ca.gov/profile_report?global_id=L10005750092" TargetMode="External"/><Relationship Id="rId4634" Type="http://schemas.openxmlformats.org/officeDocument/2006/relationships/hyperlink" Target="https://drive.google.com/file/d/1M0MYOgZaOxu-102uWzq5VGw36qBi4wTU/view?usp=sharing" TargetMode="External"/><Relationship Id="rId157" Type="http://schemas.openxmlformats.org/officeDocument/2006/relationships/hyperlink" Target="https://www.glwater.org/wp-content/uploads/2020/02/PFAS-Minimization-Program-Summary.pdf" TargetMode="External"/><Relationship Id="rId3650" Type="http://schemas.openxmlformats.org/officeDocument/2006/relationships/hyperlink" Target="http://afcec.publicadmin-record.us.af.mil/" TargetMode="External"/><Relationship Id="rId4701" Type="http://schemas.openxmlformats.org/officeDocument/2006/relationships/hyperlink" Target="https://drive.google.com/drive/u/1/folders/11Dqj5O20yEAghrfac_YGDcCECXVugsee" TargetMode="External"/><Relationship Id="rId571" Type="http://schemas.openxmlformats.org/officeDocument/2006/relationships/hyperlink" Target="https://www.michigan.gov/pfasresponse/0,9038,7-365-86511_82704-500861--,00.html" TargetMode="External"/><Relationship Id="rId2252" Type="http://schemas.openxmlformats.org/officeDocument/2006/relationships/hyperlink" Target="https://www4.des.state.nh.us/DESOneStop/PRSDetail.aspx?ID=0028683&amp;Type=PRS" TargetMode="External"/><Relationship Id="rId3303" Type="http://schemas.openxmlformats.org/officeDocument/2006/relationships/hyperlink" Target="https://drive.google.com/drive/u/0/folders/1-mfqyCbmiEfxUpHY1oNa2P_sS1qyW1zW" TargetMode="External"/><Relationship Id="rId6459" Type="http://schemas.openxmlformats.org/officeDocument/2006/relationships/hyperlink" Target="https://drive.google.com/drive/u/0/folders/1RsSKYaEE8jqAw7pH05tDHRflkjUL3t5H" TargetMode="External"/><Relationship Id="rId6873" Type="http://schemas.openxmlformats.org/officeDocument/2006/relationships/hyperlink" Target="https://www4.des.state.nh.us/DESOneStop/PRSDetail.aspx?ID=0005680&amp;Type=PRS" TargetMode="External"/><Relationship Id="rId224" Type="http://schemas.openxmlformats.org/officeDocument/2006/relationships/hyperlink" Target="https://www.glwater.org/wp-content/uploads/2020/02/PFAS-Minimization-Program-Summary.pdf" TargetMode="External"/><Relationship Id="rId5475" Type="http://schemas.openxmlformats.org/officeDocument/2006/relationships/hyperlink" Target="https://www4.des.state.nh.us/DESOneStop/PRSDetail.aspx?ID=0038743&amp;Type=PRS" TargetMode="External"/><Relationship Id="rId6526" Type="http://schemas.openxmlformats.org/officeDocument/2006/relationships/hyperlink" Target="https://floridadep.gov/waste/waste-cleanup/content/waste-site-cleanup-state-funded-pfas-sampling-efforts" TargetMode="External"/><Relationship Id="rId6940" Type="http://schemas.openxmlformats.org/officeDocument/2006/relationships/hyperlink" Target="https://www.maine.gov/dep/spills/topics/pfas/" TargetMode="External"/><Relationship Id="rId4077" Type="http://schemas.openxmlformats.org/officeDocument/2006/relationships/hyperlink" Target="https://drive.google.com/drive/u/0/folders/1RsSKYaEE8jqAw7pH05tDHRflkjUL3t5H" TargetMode="External"/><Relationship Id="rId4491" Type="http://schemas.openxmlformats.org/officeDocument/2006/relationships/hyperlink" Target="https://drive.google.com/drive/u/0/folders/1stBeyDp9XlWwgNQEp5iGjDm02tkTM1Ez" TargetMode="External"/><Relationship Id="rId5128" Type="http://schemas.openxmlformats.org/officeDocument/2006/relationships/hyperlink" Target="https://www.deq.state.or.us/Webdocs/Controls/Output/PdfHandler.ashx?p=a1951cb6-d7ab-4330-89c1-75d04a5e2dd5.pdf&amp;s=Final%20PFAS%20WP_and_Appendices.pdf" TargetMode="External"/><Relationship Id="rId5542" Type="http://schemas.openxmlformats.org/officeDocument/2006/relationships/hyperlink" Target="https://geotracker.waterboards.ca.gov/profile_report?cmd=mwreport&amp;rptype=det&amp;global_id=L10002513368&amp;con_num=2941677391&amp;orderby=sampid" TargetMode="External"/><Relationship Id="rId1738" Type="http://schemas.openxmlformats.org/officeDocument/2006/relationships/hyperlink" Target="https://www.michigan.gov/pfasresponse/0,9038,7-365-86511_82704-487739--,00.html" TargetMode="External"/><Relationship Id="rId3093" Type="http://schemas.openxmlformats.org/officeDocument/2006/relationships/hyperlink" Target="https://www4.des.state.nh.us/IISProxy/IISProxy.dll?ContentId=4758270" TargetMode="External"/><Relationship Id="rId4144" Type="http://schemas.openxmlformats.org/officeDocument/2006/relationships/hyperlink" Target="https://ar.afcec-cloud.af.mil/Search.aspx" TargetMode="External"/><Relationship Id="rId3160" Type="http://schemas.openxmlformats.org/officeDocument/2006/relationships/hyperlink" Target="https://geotracker.waterboards.ca.gov/profile_report?global_id=L10008701564" TargetMode="External"/><Relationship Id="rId4211" Type="http://schemas.openxmlformats.org/officeDocument/2006/relationships/hyperlink" Target="https://geotracker.waterboards.ca.gov/profile_report?global_id=L10008021218" TargetMode="External"/><Relationship Id="rId1805" Type="http://schemas.openxmlformats.org/officeDocument/2006/relationships/hyperlink" Target="https://drive.google.com/drive/u/0/folders/1RsSKYaEE8jqAw7pH05tDHRflkjUL3t5H" TargetMode="External"/><Relationship Id="rId3977" Type="http://schemas.openxmlformats.org/officeDocument/2006/relationships/hyperlink" Target="https://drive.google.com/drive/u/0/folders/1i5VfDVdC3ChI1wi9P5U3VToF4Dl0gvUu" TargetMode="External"/><Relationship Id="rId6036" Type="http://schemas.openxmlformats.org/officeDocument/2006/relationships/hyperlink" Target="https://drive.google.com/file/d/1ugYJE5IcrFUxyEIB9JL1eR_ME76rdUEw/view?usp=sharing" TargetMode="External"/><Relationship Id="rId6383" Type="http://schemas.openxmlformats.org/officeDocument/2006/relationships/hyperlink" Target="https://www4.des.state.nh.us/DESOneStop/PRSDetail.aspx?ID=0000247&amp;Type=PRS" TargetMode="External"/><Relationship Id="rId898" Type="http://schemas.openxmlformats.org/officeDocument/2006/relationships/hyperlink" Target="https://denix.osd.mil/army-pfas/army-pfas-data/drinking-water-data/army-national-guard-bureau-data-26-april-2019/" TargetMode="External"/><Relationship Id="rId2579" Type="http://schemas.openxmlformats.org/officeDocument/2006/relationships/hyperlink" Target="https://nhdes.maps.arcgis.com/apps/View/index.html?appid=66770bef141c43a98a445c54a17720e2&amp;extent=-73.5743,42.5413,-69.6852,45.4509" TargetMode="External"/><Relationship Id="rId2993" Type="http://schemas.openxmlformats.org/officeDocument/2006/relationships/hyperlink" Target="https://drive.google.com/drive/u/0/folders/17Makj_tMkNh3bQAodqsqXx69xBnwLE-x" TargetMode="External"/><Relationship Id="rId6450" Type="http://schemas.openxmlformats.org/officeDocument/2006/relationships/hyperlink" Target="https://www4.des.state.nh.us/DESOneStop/PRSDetail.aspx?ID=0002074&amp;Type=PRS" TargetMode="External"/><Relationship Id="rId965" Type="http://schemas.openxmlformats.org/officeDocument/2006/relationships/hyperlink" Target="https://webapp.pca.state.mn.us/wimn/site/1445" TargetMode="External"/><Relationship Id="rId1595" Type="http://schemas.openxmlformats.org/officeDocument/2006/relationships/hyperlink" Target="https://drive.google.com/drive/u/0/folders/1Zpw13V68eqdZSyUQ5Z_Emh-B7VyQSFHV" TargetMode="External"/><Relationship Id="rId2646" Type="http://schemas.openxmlformats.org/officeDocument/2006/relationships/hyperlink" Target="https://dec.alaska.gov/spar/csp/sites/fort-greely/" TargetMode="External"/><Relationship Id="rId5052" Type="http://schemas.openxmlformats.org/officeDocument/2006/relationships/hyperlink" Target="https://www4.des.state.nh.us/nh-pfas-investigation/?page_id=75" TargetMode="External"/><Relationship Id="rId6103" Type="http://schemas.openxmlformats.org/officeDocument/2006/relationships/hyperlink" Target="https://www.glwater.org/wp-content/uploads/2020/02/PFAS-Minimization-Program-Summary.pdf" TargetMode="External"/><Relationship Id="rId618" Type="http://schemas.openxmlformats.org/officeDocument/2006/relationships/hyperlink" Target="https://drive.google.com/drive/u/1/folders/10RBDL0T_AipxmnoBDCkSZMw8HqyrtzwD" TargetMode="External"/><Relationship Id="rId1248" Type="http://schemas.openxmlformats.org/officeDocument/2006/relationships/hyperlink" Target="https://www.michigan.gov/pfasresponse/0,9038,7-365-86511_82704-468563--,00.html" TargetMode="External"/><Relationship Id="rId1662" Type="http://schemas.openxmlformats.org/officeDocument/2006/relationships/hyperlink" Target="https://drive.google.com/file/d/14VfL2r043-Fko8ZEawWob-iKFjZCm2UW/view?usp=sharing" TargetMode="External"/><Relationship Id="rId5869" Type="http://schemas.openxmlformats.org/officeDocument/2006/relationships/hyperlink" Target="https://drive.google.com/drive/u/0/folders/1K2-zYlGYdZJSjj51Hq2MnRjjAGyWs5dW" TargetMode="External"/><Relationship Id="rId1315" Type="http://schemas.openxmlformats.org/officeDocument/2006/relationships/hyperlink" Target="https://ar.afcec-cloud.af.mil/Search.aspx" TargetMode="External"/><Relationship Id="rId2713" Type="http://schemas.openxmlformats.org/officeDocument/2006/relationships/hyperlink" Target="https://drive.google.com/file/d/1tCcynjyVbxACqzjjHhuhY7KSeAKZ1V7r/view?usp=sharing" TargetMode="External"/><Relationship Id="rId4885" Type="http://schemas.openxmlformats.org/officeDocument/2006/relationships/hyperlink" Target="https://geotracker.waterboards.ca.gov/profile_report?cmd=mwreport&amp;global_id=L10004403391&amp;con_num=9172741830" TargetMode="External"/><Relationship Id="rId5936" Type="http://schemas.openxmlformats.org/officeDocument/2006/relationships/hyperlink" Target="https://www.glwater.org/wp-content/uploads/2020/02/PFAS-Minimization-Program-Summary.pdf" TargetMode="External"/><Relationship Id="rId21" Type="http://schemas.openxmlformats.org/officeDocument/2006/relationships/hyperlink" Target="https://www.michigan.gov/pfasresponse/0,9038,7-365-86511_95645-538914--,00.html" TargetMode="External"/><Relationship Id="rId2089" Type="http://schemas.openxmlformats.org/officeDocument/2006/relationships/hyperlink" Target="https://www4.des.state.nh.us/nh-pfas-investigation/wp-content/uploads/tables-pdf.pdf" TargetMode="External"/><Relationship Id="rId3487" Type="http://schemas.openxmlformats.org/officeDocument/2006/relationships/hyperlink" Target="https://drive.google.com/drive/u/0/folders/1RSwGY0acn18u2_v39MpYo6Kn-nv1f0wt" TargetMode="External"/><Relationship Id="rId4538" Type="http://schemas.openxmlformats.org/officeDocument/2006/relationships/hyperlink" Target="https://www.waaytv.com/content/news/Environmental-group-says-alarming-levels-of-PFAS-chemicals-found-in-Morgan-County--571443371.html" TargetMode="External"/><Relationship Id="rId4952" Type="http://schemas.openxmlformats.org/officeDocument/2006/relationships/hyperlink" Target="https://drive.google.com/drive/u/0/folders/1AmqyJW7HdOZRE9xtNvNeIGfm4RqbWnRs" TargetMode="External"/><Relationship Id="rId3554" Type="http://schemas.openxmlformats.org/officeDocument/2006/relationships/hyperlink" Target="https://drive.google.com/drive/u/0/folders/1DWXhXwl1j4L5eKUdO88JdnrMTynHHza5" TargetMode="External"/><Relationship Id="rId4605" Type="http://schemas.openxmlformats.org/officeDocument/2006/relationships/hyperlink" Target="https://drive.google.com/drive/u/1/folders/16mTpJTIfQOPxwoyjwfYwZ8k7O0oV8TaM" TargetMode="External"/><Relationship Id="rId7011" Type="http://schemas.openxmlformats.org/officeDocument/2006/relationships/hyperlink" Target="https://webapp.pca.state.mn.us/wimn/site/2151" TargetMode="External"/><Relationship Id="rId475" Type="http://schemas.openxmlformats.org/officeDocument/2006/relationships/hyperlink" Target="https://cumulis.epa.gov/supercpad/cursites/csitinfo.cfm?id=0300699" TargetMode="External"/><Relationship Id="rId2156" Type="http://schemas.openxmlformats.org/officeDocument/2006/relationships/hyperlink" Target="https://www4.des.state.nh.us/DESOneStop/PRSDetail.aspx?ID=0000405&amp;Type=PRS" TargetMode="External"/><Relationship Id="rId2570" Type="http://schemas.openxmlformats.org/officeDocument/2006/relationships/hyperlink" Target="https://dnr.wi.gov/botw/GetActivityDetail.do?dsn=33760&amp;siteId=2693600&amp;crumb=1" TargetMode="External"/><Relationship Id="rId3207" Type="http://schemas.openxmlformats.org/officeDocument/2006/relationships/hyperlink" Target="https://www4.des.state.nh.us/IISProxy/IISProxy.dll?ContentId=4726609" TargetMode="External"/><Relationship Id="rId3621" Type="http://schemas.openxmlformats.org/officeDocument/2006/relationships/hyperlink" Target="https://drive.google.com/drive/u/0/folders/1RsSKYaEE8jqAw7pH05tDHRflkjUL3t5H" TargetMode="External"/><Relationship Id="rId6777" Type="http://schemas.openxmlformats.org/officeDocument/2006/relationships/hyperlink" Target="https://geotracker.waterboards.ca.gov/map/pfas_map" TargetMode="External"/><Relationship Id="rId128" Type="http://schemas.openxmlformats.org/officeDocument/2006/relationships/hyperlink" Target="https://www.michigan.gov/pfasresponse/" TargetMode="External"/><Relationship Id="rId542" Type="http://schemas.openxmlformats.org/officeDocument/2006/relationships/hyperlink" Target="https://drive.google.com/file/d/1Op6dTP60VvhsUKjs2dMuZbbb4568OgNf/view?usp=sharing" TargetMode="External"/><Relationship Id="rId1172" Type="http://schemas.openxmlformats.org/officeDocument/2006/relationships/hyperlink" Target="https://www4.des.state.nh.us/nh-pfas-investigation/wp-content/uploads/tables-pdf.pdf" TargetMode="External"/><Relationship Id="rId2223" Type="http://schemas.openxmlformats.org/officeDocument/2006/relationships/hyperlink" Target="https://geotracker.waterboards.ca.gov/profile_report?global_id=L10003929056" TargetMode="External"/><Relationship Id="rId5379" Type="http://schemas.openxmlformats.org/officeDocument/2006/relationships/hyperlink" Target="https://www.glwater.org/wp-content/uploads/2020/02/PFAS-Minimization-Program-Summary.pdf" TargetMode="External"/><Relationship Id="rId5793" Type="http://schemas.openxmlformats.org/officeDocument/2006/relationships/hyperlink" Target="https://cumulis.epa.gov/supercpad/cursites/csitinfo.cfm?id=0304257" TargetMode="External"/><Relationship Id="rId6844" Type="http://schemas.openxmlformats.org/officeDocument/2006/relationships/hyperlink" Target="https://www.pca.state.mn.us/waste/pfas-landfills" TargetMode="External"/><Relationship Id="rId4395" Type="http://schemas.openxmlformats.org/officeDocument/2006/relationships/hyperlink" Target="https://drive.google.com/file/d/1tCcynjyVbxACqzjjHhuhY7KSeAKZ1V7r/view?usp=sharing" TargetMode="External"/><Relationship Id="rId5446" Type="http://schemas.openxmlformats.org/officeDocument/2006/relationships/hyperlink" Target="https://www.datawrapper.de/_/pmQX8/" TargetMode="External"/><Relationship Id="rId1989" Type="http://schemas.openxmlformats.org/officeDocument/2006/relationships/hyperlink" Target="https://drive.google.com/drive/u/1/folders/1Pms7FL2HqHNWHQ0nmFgIEcktFHXjhbny" TargetMode="External"/><Relationship Id="rId4048" Type="http://schemas.openxmlformats.org/officeDocument/2006/relationships/hyperlink" Target="https://www.michigan.gov/pfasresponse/" TargetMode="External"/><Relationship Id="rId5860" Type="http://schemas.openxmlformats.org/officeDocument/2006/relationships/hyperlink" Target="https://www4.des.state.nh.us/IISProxy/IISProxy.dll?ContentId=4740160" TargetMode="External"/><Relationship Id="rId6911" Type="http://schemas.openxmlformats.org/officeDocument/2006/relationships/hyperlink" Target="https://drive.google.com/drive/u/0/folders/1RsSKYaEE8jqAw7pH05tDHRflkjUL3t5H" TargetMode="External"/><Relationship Id="rId3064" Type="http://schemas.openxmlformats.org/officeDocument/2006/relationships/hyperlink" Target="https://www4.des.state.nh.us/DESOneStop/PRSDetail.aspx?ID=0003689&amp;Type=PRS" TargetMode="External"/><Relationship Id="rId4462"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5513" Type="http://schemas.openxmlformats.org/officeDocument/2006/relationships/hyperlink" Target="https://www.michigan.gov/pfasresponse/" TargetMode="External"/><Relationship Id="rId1709" Type="http://schemas.openxmlformats.org/officeDocument/2006/relationships/hyperlink" Target="https://www.glwater.org/wp-content/uploads/2020/02/PFAS-Minimization-Program-Summary.pdf" TargetMode="External"/><Relationship Id="rId4115" Type="http://schemas.openxmlformats.org/officeDocument/2006/relationships/hyperlink" Target="https://www4.des.state.nh.us/DESOneStop/PRSDetail.aspx?ID=0004712&amp;Type=PRS" TargetMode="External"/><Relationship Id="rId2080" Type="http://schemas.openxmlformats.org/officeDocument/2006/relationships/hyperlink" Target="https://nhdes.maps.arcgis.com/apps/View/index.html?appid=66770bef141c43a98a445c54a17720e2&amp;extent=-73.5743,42.5413,-69.6852,45.4509" TargetMode="External"/><Relationship Id="rId3131" Type="http://schemas.openxmlformats.org/officeDocument/2006/relationships/hyperlink" Target="https://drive.google.com/drive/u/0/folders/1DWXhXwl1j4L5eKUdO88JdnrMTynHHza5" TargetMode="External"/><Relationship Id="rId6287" Type="http://schemas.openxmlformats.org/officeDocument/2006/relationships/hyperlink" Target="https://cdphe.colorado.gov/pfas" TargetMode="External"/><Relationship Id="rId2897" Type="http://schemas.openxmlformats.org/officeDocument/2006/relationships/hyperlink" Target="https://www4.des.state.nh.us/DESOneStop/PRSDetail.aspx?ID=0037414&amp;Type=PRS" TargetMode="External"/><Relationship Id="rId3948" Type="http://schemas.openxmlformats.org/officeDocument/2006/relationships/hyperlink" Target="https://drive.google.com/file/d/1BUH7vKZbhY_x_oEJ8Ai1jxoy8r5p26Ph/view?usp=sharing" TargetMode="External"/><Relationship Id="rId6354" Type="http://schemas.openxmlformats.org/officeDocument/2006/relationships/hyperlink" Target="https://drive.google.com/drive/u/0/folders/1JHapkdyZrRziZCfTAWAX-nxDpQ_WEWlp" TargetMode="External"/><Relationship Id="rId869" Type="http://schemas.openxmlformats.org/officeDocument/2006/relationships/hyperlink" Target="https://kilmer.house.gov/news/in-the-news/navy-to-test-drinking-water-from-wells-bordering-bangor-for-contamination" TargetMode="External"/><Relationship Id="rId1499" Type="http://schemas.openxmlformats.org/officeDocument/2006/relationships/hyperlink" Target="https://drive.google.com/drive/u/0/folders/1Asy4404QxlsJAUMzcQFil7vi5r980DAS" TargetMode="External"/><Relationship Id="rId5370" Type="http://schemas.openxmlformats.org/officeDocument/2006/relationships/hyperlink" Target="https://drive.google.com/drive/u/0/folders/1RsSKYaEE8jqAw7pH05tDHRflkjUL3t5H" TargetMode="External"/><Relationship Id="rId6007" Type="http://schemas.openxmlformats.org/officeDocument/2006/relationships/hyperlink" Target="https://drive.google.com/drive/u/0/folders/1JHapkdyZrRziZCfTAWAX-nxDpQ_WEWlp" TargetMode="External"/><Relationship Id="rId6421" Type="http://schemas.openxmlformats.org/officeDocument/2006/relationships/hyperlink" Target="https://drive.google.com/drive/u/0/folders/1vxlZOfP1LZ1e7DLwLc8g44AeHDgJqufb" TargetMode="External"/><Relationship Id="rId2964" Type="http://schemas.openxmlformats.org/officeDocument/2006/relationships/hyperlink" Target="https://www1.maine.gov/dep/spills/topics/pfas/index.html" TargetMode="External"/><Relationship Id="rId5023" Type="http://schemas.openxmlformats.org/officeDocument/2006/relationships/hyperlink" Target="https://www.glwater.org/wp-content/uploads/2020/02/PFAS-Minimization-Program-Summary.pdf" TargetMode="External"/><Relationship Id="rId936" Type="http://schemas.openxmlformats.org/officeDocument/2006/relationships/hyperlink" Target="https://www4.des.state.nh.us/nh-pfas-investigation/wp-content/uploads/tables-pdf.pdf" TargetMode="External"/><Relationship Id="rId1219" Type="http://schemas.openxmlformats.org/officeDocument/2006/relationships/hyperlink" Target="https://drive.google.com/drive/u/0/folders/1DWXhXwl1j4L5eKUdO88JdnrMTynHHza5" TargetMode="External"/><Relationship Id="rId1566" Type="http://schemas.openxmlformats.org/officeDocument/2006/relationships/hyperlink" Target="https://drive.google.com/drive/u/0/folders/1lb_Z4lFAR51QehUGMOxHEZuXpHO2y8QS" TargetMode="External"/><Relationship Id="rId1980" Type="http://schemas.openxmlformats.org/officeDocument/2006/relationships/hyperlink" Target="https://partner-mco-archive.s3.amazonaws.com/client_files/1524589484.pdf" TargetMode="External"/><Relationship Id="rId2617" Type="http://schemas.openxmlformats.org/officeDocument/2006/relationships/hyperlink" Target="https://drive.google.com/drive/u/0/folders/17vc5JX3Gvo92Bih-kg-GABnBbExIJhXg" TargetMode="External"/><Relationship Id="rId1633" Type="http://schemas.openxmlformats.org/officeDocument/2006/relationships/hyperlink" Target="https://drive.google.com/drive/u/0/folders/1SrPHJjTO5Y6J8iFzcVpouMRJ-Dci760q" TargetMode="External"/><Relationship Id="rId4789" Type="http://schemas.openxmlformats.org/officeDocument/2006/relationships/hyperlink" Target="https://www4.des.state.nh.us/IISProxy/IISProxy.dll?ContentId=4845944" TargetMode="External"/><Relationship Id="rId1700" Type="http://schemas.openxmlformats.org/officeDocument/2006/relationships/hyperlink" Target="https://geotracker.waterboards.ca.gov/profile_report?global_id=L10009957466" TargetMode="External"/><Relationship Id="rId4856" Type="http://schemas.openxmlformats.org/officeDocument/2006/relationships/hyperlink" Target="https://geotracker.waterboards.ca.gov/map/pfas_map" TargetMode="External"/><Relationship Id="rId5907" Type="http://schemas.openxmlformats.org/officeDocument/2006/relationships/hyperlink" Target="https://drive.google.com/file/d/1GMlyOu26Wz3RfVZxb0ZmcSTEE-z4MLqg/view?usp=sharing" TargetMode="External"/><Relationship Id="rId3458" Type="http://schemas.openxmlformats.org/officeDocument/2006/relationships/hyperlink" Target="https://www.pca.state.mn.us/waste/pfas-landfills" TargetMode="External"/><Relationship Id="rId3872" Type="http://schemas.openxmlformats.org/officeDocument/2006/relationships/hyperlink" Target="https://denix.osd.mil/army-pfas/army-pfas-data/drinking-water-data/army-national-guard-bureau-data-26-april-2019/" TargetMode="External"/><Relationship Id="rId4509" Type="http://schemas.openxmlformats.org/officeDocument/2006/relationships/hyperlink" Target="https://drive.google.com/drive/u/0/folders/1RsSKYaEE8jqAw7pH05tDHRflkjUL3t5H" TargetMode="External"/><Relationship Id="rId379" Type="http://schemas.openxmlformats.org/officeDocument/2006/relationships/hyperlink" Target="https://geotracker.waterboards.ca.gov/map/pfas_map" TargetMode="External"/><Relationship Id="rId793" Type="http://schemas.openxmlformats.org/officeDocument/2006/relationships/hyperlink" Target="https://drive.google.com/drive/u/0/folders/1RsSKYaEE8jqAw7pH05tDHRflkjUL3t5H" TargetMode="External"/><Relationship Id="rId2474" Type="http://schemas.openxmlformats.org/officeDocument/2006/relationships/hyperlink" Target="https://www4.des.state.nh.us/DESOneStop/PRSDetail.aspx?ID=0000281&amp;Type=PRS" TargetMode="External"/><Relationship Id="rId3525" Type="http://schemas.openxmlformats.org/officeDocument/2006/relationships/hyperlink" Target="https://www4.des.state.nh.us/DESOneStop/PRSDetail.aspx?ID=0000041&amp;Type=PRS" TargetMode="External"/><Relationship Id="rId4923" Type="http://schemas.openxmlformats.org/officeDocument/2006/relationships/hyperlink" Target="https://cdn3.ewg.org/sites/default/files/u352/EWG_PFASTable-Army_C01.pdf?_ga=2.27118269.1802277307.1589039917-836179027.1562707229" TargetMode="External"/><Relationship Id="rId446" Type="http://schemas.openxmlformats.org/officeDocument/2006/relationships/hyperlink" Target="https://www4.des.state.nh.us/DESOneStop/PRSDetail.aspx?ID=0010987&amp;Type=PRS" TargetMode="External"/><Relationship Id="rId1076" Type="http://schemas.openxmlformats.org/officeDocument/2006/relationships/hyperlink" Target="https://denix.osd.mil/army-pfas/army-pfas-data/drinking-water-data/army-national-guard-bureau-data-26-april-2019/" TargetMode="External"/><Relationship Id="rId1490" Type="http://schemas.openxmlformats.org/officeDocument/2006/relationships/hyperlink" Target="https://drive.google.com/drive/u/1/folders/1VgdMu6_x_kxf36q2eAIhAEnCpniomQ1Y" TargetMode="External"/><Relationship Id="rId2127" Type="http://schemas.openxmlformats.org/officeDocument/2006/relationships/hyperlink" Target="https://drive.google.com/file/d/1GMlyOu26Wz3RfVZxb0ZmcSTEE-z4MLqg/view?usp=sharing" TargetMode="External"/><Relationship Id="rId860" Type="http://schemas.openxmlformats.org/officeDocument/2006/relationships/hyperlink" Target="https://www.pca.state.mn.us/sites/default/files/wq-am1-10.pdf" TargetMode="External"/><Relationship Id="rId1143" Type="http://schemas.openxmlformats.org/officeDocument/2006/relationships/hyperlink" Target="https://www4.des.state.nh.us/nh-pfas-investigation/wp-content/uploads/tables-pdf.pdf" TargetMode="External"/><Relationship Id="rId2541" Type="http://schemas.openxmlformats.org/officeDocument/2006/relationships/hyperlink" Target="https://drive.google.com/drive/u/0/folders/1RsSKYaEE8jqAw7pH05tDHRflkjUL3t5H" TargetMode="External"/><Relationship Id="rId4299" Type="http://schemas.openxmlformats.org/officeDocument/2006/relationships/hyperlink" Target="https://drive.google.com/drive/u/1/folders/1oeaM5yDQ1UIO4nchvIiTClArnkW-MH4J" TargetMode="External"/><Relationship Id="rId5697" Type="http://schemas.openxmlformats.org/officeDocument/2006/relationships/hyperlink" Target="https://drive.google.com/drive/u/1/folders/1k-XmunFYrMBlz0H2URbS95g7YAAdSO5e" TargetMode="External"/><Relationship Id="rId6748" Type="http://schemas.openxmlformats.org/officeDocument/2006/relationships/hyperlink" Target="https://drive.google.com/drive/u/1/folders/1Pms7FL2HqHNWHQ0nmFgIEcktFHXjhbny" TargetMode="External"/><Relationship Id="rId513" Type="http://schemas.openxmlformats.org/officeDocument/2006/relationships/hyperlink" Target="https://geotracker.waterboards.ca.gov/profile_report?cmd=mwreport&amp;global_id=L10006165556&amp;con_num=3972494304" TargetMode="External"/><Relationship Id="rId5764" Type="http://schemas.openxmlformats.org/officeDocument/2006/relationships/hyperlink" Target="https://drive.google.com/drive/u/0/folders/1RsSKYaEE8jqAw7pH05tDHRflkjUL3t5H" TargetMode="External"/><Relationship Id="rId6815" Type="http://schemas.openxmlformats.org/officeDocument/2006/relationships/hyperlink" Target="https://floridadep.gov/waste/waste-cleanup/content/waste-site-cleanup-state-funded-pfas-sampling-efforts" TargetMode="External"/><Relationship Id="rId1210" Type="http://schemas.openxmlformats.org/officeDocument/2006/relationships/hyperlink" Target="https://drive.google.com/drive/u/0/folders/1RsSKYaEE8jqAw7pH05tDHRflkjUL3t5H" TargetMode="External"/><Relationship Id="rId4366" Type="http://schemas.openxmlformats.org/officeDocument/2006/relationships/hyperlink" Target="https://drive.google.com/drive/u/0/folders/1RsSKYaEE8jqAw7pH05tDHRflkjUL3t5H" TargetMode="External"/><Relationship Id="rId4780" Type="http://schemas.openxmlformats.org/officeDocument/2006/relationships/hyperlink" Target="https://www4.des.state.nh.us/nh-pfas-investigation/wp-content/uploads/tables-pdf.pdf" TargetMode="External"/><Relationship Id="rId5417" Type="http://schemas.openxmlformats.org/officeDocument/2006/relationships/hyperlink" Target="https://www.oregon.gov/oha/PH/HEALTHYENVIRONMENTS/HEALTHYNEIGHBORHOODS/TOXICSUBSTANCES/Pages/PFAS.aspx" TargetMode="External"/><Relationship Id="rId5831" Type="http://schemas.openxmlformats.org/officeDocument/2006/relationships/hyperlink" Target="https://geotracker.waterboards.ca.gov/map/pfas_map" TargetMode="External"/><Relationship Id="rId3382" Type="http://schemas.openxmlformats.org/officeDocument/2006/relationships/hyperlink" Target="https://www4.des.state.nh.us/IISProxy/IISProxy.dll?ContentId=4750740" TargetMode="External"/><Relationship Id="rId4019" Type="http://schemas.openxmlformats.org/officeDocument/2006/relationships/hyperlink" Target="https://www4.des.state.nh.us/DESOneStop/PRSDetail.aspx?ID=0001346&amp;Type=PRS" TargetMode="External"/><Relationship Id="rId4433" Type="http://schemas.openxmlformats.org/officeDocument/2006/relationships/hyperlink" Target="https://drive.google.com/drive/u/0/folders/1JHapkdyZrRziZCfTAWAX-nxDpQ_WEWlp" TargetMode="External"/><Relationship Id="rId3035" Type="http://schemas.openxmlformats.org/officeDocument/2006/relationships/hyperlink" Target="https://drive.google.com/drive/u/0/folders/1DWXhXwl1j4L5eKUdO88JdnrMTynHHza5" TargetMode="External"/><Relationship Id="rId4500" Type="http://schemas.openxmlformats.org/officeDocument/2006/relationships/hyperlink" Target="https://prodenv.dep.state.fl.us/DepNexus/public/electronic-documents/ERIC_4289/facility!search" TargetMode="External"/><Relationship Id="rId370" Type="http://schemas.openxmlformats.org/officeDocument/2006/relationships/hyperlink" Target="https://dec.alaska.gov/Applications/SPAR/PublicMVC/CSP/SiteReport/27266" TargetMode="External"/><Relationship Id="rId2051" Type="http://schemas.openxmlformats.org/officeDocument/2006/relationships/hyperlink" Target="https://www.glwater.org/wp-content/uploads/2020/02/PFAS-Minimization-Program-Summary.pdf" TargetMode="External"/><Relationship Id="rId3102" Type="http://schemas.openxmlformats.org/officeDocument/2006/relationships/hyperlink" Target="https://www4.des.state.nh.us/IISProxy/IISProxy.dll?ContentId=4744883" TargetMode="External"/><Relationship Id="rId6258"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5274" Type="http://schemas.openxmlformats.org/officeDocument/2006/relationships/hyperlink" Target="https://www4.des.state.nh.us/IISProxy/IISProxy.dll?ContentId=4763825" TargetMode="External"/><Relationship Id="rId6325" Type="http://schemas.openxmlformats.org/officeDocument/2006/relationships/hyperlink" Target="https://drive.google.com/file/d/12loMS5Zwa4NTROr2HLTWzrpeMM8D7HdD/view?usp=sharing" TargetMode="External"/><Relationship Id="rId6672" Type="http://schemas.openxmlformats.org/officeDocument/2006/relationships/hyperlink" Target="https://drive.google.com/drive/u/0/folders/1RsSKYaEE8jqAw7pH05tDHRflkjUL3t5H" TargetMode="External"/><Relationship Id="rId2868" Type="http://schemas.openxmlformats.org/officeDocument/2006/relationships/hyperlink" Target="https://www4.des.state.nh.us/nh-pfas-investigation/wp-content/uploads/tables-pdf.pdf" TargetMode="External"/><Relationship Id="rId3919" Type="http://schemas.openxmlformats.org/officeDocument/2006/relationships/hyperlink" Target="https://drive.google.com/drive/u/1/folders/1AU0kMcRjrJaAu4DUN1_Ytil_iF-T0S-j" TargetMode="External"/><Relationship Id="rId1884" Type="http://schemas.openxmlformats.org/officeDocument/2006/relationships/hyperlink" Target="https://www.pca.state.mn.us/waste/pfas-landfills" TargetMode="External"/><Relationship Id="rId2935" Type="http://schemas.openxmlformats.org/officeDocument/2006/relationships/hyperlink" Target="https://www4.des.state.nh.us/nh-pfas-investigation/wp-content/uploads/tables-pdf.pdf" TargetMode="External"/><Relationship Id="rId4290" Type="http://schemas.openxmlformats.org/officeDocument/2006/relationships/hyperlink" Target="https://drive.google.com/drive/u/0/folders/12sz-qPMFJWIHG9xdw7XPMV-ltiRBN5Dm" TargetMode="External"/><Relationship Id="rId5341" Type="http://schemas.openxmlformats.org/officeDocument/2006/relationships/hyperlink" Target="https://www.pca.state.mn.us/waste/pfas-landfills" TargetMode="External"/><Relationship Id="rId907" Type="http://schemas.openxmlformats.org/officeDocument/2006/relationships/hyperlink" Target="https://drive.google.com/file/d/1JhhV5mZ6zw_VMwGJ3SWPF1_cUHAeanAg/view?usp=sharing" TargetMode="External"/><Relationship Id="rId1537" Type="http://schemas.openxmlformats.org/officeDocument/2006/relationships/hyperlink" Target="https://drive.google.com/drive/u/0/folders/1JHapkdyZrRziZCfTAWAX-nxDpQ_WEWlp" TargetMode="External"/><Relationship Id="rId1951" Type="http://schemas.openxmlformats.org/officeDocument/2006/relationships/hyperlink" Target="https://nhdes.maps.arcgis.com/apps/View/index.html?appid=66770bef141c43a98a445c54a17720e2&amp;extent=-73.5743,42.5413,-69.6852,45.4509" TargetMode="External"/><Relationship Id="rId1604" Type="http://schemas.openxmlformats.org/officeDocument/2006/relationships/hyperlink" Target="https://drive.google.com/drive/u/0/folders/1JHapkdyZrRziZCfTAWAX-nxDpQ_WEWlp" TargetMode="External"/><Relationship Id="rId4010" Type="http://schemas.openxmlformats.org/officeDocument/2006/relationships/hyperlink" Target="https://cumulis.epa.gov/supercpad/cursites/cscdocument.cfm?id=0600770&amp;doc=Y&amp;colid=32120" TargetMode="External"/><Relationship Id="rId6182" Type="http://schemas.openxmlformats.org/officeDocument/2006/relationships/hyperlink" Target="https://drive.google.com/drive/u/0/folders/1lGp9mNF1VW52zcJOUD9x-wZO9oAb_opR" TargetMode="External"/><Relationship Id="rId697" Type="http://schemas.openxmlformats.org/officeDocument/2006/relationships/hyperlink" Target="https://www4.des.state.nh.us/IISProxy/IISProxy.dll?ContentId=4759779" TargetMode="External"/><Relationship Id="rId2378" Type="http://schemas.openxmlformats.org/officeDocument/2006/relationships/hyperlink" Target="https://www4.des.state.nh.us/DESOneStop/PRSDetail.aspx?ID=0038737&amp;Type=PRS" TargetMode="External"/><Relationship Id="rId3429" Type="http://schemas.openxmlformats.org/officeDocument/2006/relationships/hyperlink" Target="https://drive.google.com/file/d/10KM0bMNBh0zwke9QJevqHgXuqNG4FgHe/view?usp=sharing" TargetMode="External"/><Relationship Id="rId3776" Type="http://schemas.openxmlformats.org/officeDocument/2006/relationships/hyperlink" Target="https://www.michigan.gov/pfasresponse/0,9038,7-365-86511_82704-452843--,00.html" TargetMode="External"/><Relationship Id="rId4827" Type="http://schemas.openxmlformats.org/officeDocument/2006/relationships/hyperlink" Target="https://drive.google.com/drive/u/0/folders/1p3LZ4N5LPnBwiDNE5nuKItv62nibAmPi" TargetMode="External"/><Relationship Id="rId2792" Type="http://schemas.openxmlformats.org/officeDocument/2006/relationships/hyperlink" Target="https://www1.maine.gov/dep/spills/topics/pfas/index.html" TargetMode="External"/><Relationship Id="rId3843" Type="http://schemas.openxmlformats.org/officeDocument/2006/relationships/hyperlink" Target="https://www.michigan.gov/pfasresponse/0,9038,7-365-86511_82704-452827--,00.html" TargetMode="External"/><Relationship Id="rId6999" Type="http://schemas.openxmlformats.org/officeDocument/2006/relationships/hyperlink" Target="https://drive.google.com/file/d/1tCcynjyVbxACqzjjHhuhY7KSeAKZ1V7r/view?usp=sharing" TargetMode="External"/><Relationship Id="rId764" Type="http://schemas.openxmlformats.org/officeDocument/2006/relationships/hyperlink" Target="https://geotracker.waterboards.ca.gov/map/pfas_map" TargetMode="External"/><Relationship Id="rId1394" Type="http://schemas.openxmlformats.org/officeDocument/2006/relationships/hyperlink" Target="https://floridadep.gov/waste/waste-cleanup/content/fire-training-facility-preliminary-site-assessments" TargetMode="External"/><Relationship Id="rId2445" Type="http://schemas.openxmlformats.org/officeDocument/2006/relationships/hyperlink" Target="https://cumulis.epa.gov/supercpad/SiteProfiles/index.cfm?fuseaction=second.cleanup&amp;id=0101074" TargetMode="External"/><Relationship Id="rId3910" Type="http://schemas.openxmlformats.org/officeDocument/2006/relationships/hyperlink" Target="https://drive.google.com/drive/u/0/folders/1RsSKYaEE8jqAw7pH05tDHRflkjUL3t5H" TargetMode="External"/><Relationship Id="rId417" Type="http://schemas.openxmlformats.org/officeDocument/2006/relationships/hyperlink" Target="https://www.glwater.org/wp-content/uploads/2020/02/PFAS-Minimization-Program-Summary.pdf" TargetMode="External"/><Relationship Id="rId831" Type="http://schemas.openxmlformats.org/officeDocument/2006/relationships/hyperlink" Target="https://drive.google.com/drive/u/0/folders/1RsSKYaEE8jqAw7pH05tDHRflkjUL3t5H" TargetMode="External"/><Relationship Id="rId1047" Type="http://schemas.openxmlformats.org/officeDocument/2006/relationships/hyperlink" Target="https://denix.osd.mil/army-pfas/army-pfas-data/drinking-water-data/army-national-guard-bureau-data-26-april-2019/" TargetMode="External"/><Relationship Id="rId1461" Type="http://schemas.openxmlformats.org/officeDocument/2006/relationships/hyperlink" Target="https://dec.alaska.gov/Applications/SPAR/PublicMVC/CSP/SiteReport/27198" TargetMode="External"/><Relationship Id="rId2512" Type="http://schemas.openxmlformats.org/officeDocument/2006/relationships/hyperlink" Target="https://documents.geotracker.waterboards.ca.gov/esi/uploads/geo_report/7686266422/L10003156547.PDF" TargetMode="External"/><Relationship Id="rId5668" Type="http://schemas.openxmlformats.org/officeDocument/2006/relationships/hyperlink" Target="https://nhdes.maps.arcgis.com/apps/View/index.html?appid=66770bef141c43a98a445c54a17720e2&amp;extent=-73.5743,42.5413,-69.6852,45.4509" TargetMode="External"/><Relationship Id="rId6719" Type="http://schemas.openxmlformats.org/officeDocument/2006/relationships/hyperlink" Target="https://docs.google.com/spreadsheets/d/1hRu_fnwKe4j_dNU5cczPJSTcPUe8qTtJ/edit?usp=sharing&amp;ouid=107676736406888330935&amp;rtpof=true&amp;sd=true" TargetMode="External"/><Relationship Id="rId1114" Type="http://schemas.openxmlformats.org/officeDocument/2006/relationships/hyperlink" Target="https://denix.osd.mil/army-pfas/army-pfas-data/drinking-water-data/army-national-guard-bureau-data-26-april-2019/" TargetMode="External"/><Relationship Id="rId4684" Type="http://schemas.openxmlformats.org/officeDocument/2006/relationships/hyperlink" Target="https://geotracker.waterboards.ca.gov/map/pfas_map" TargetMode="External"/><Relationship Id="rId5735" Type="http://schemas.openxmlformats.org/officeDocument/2006/relationships/hyperlink" Target="https://drive.google.com/drive/u/0/folders/1JHapkdyZrRziZCfTAWAX-nxDpQ_WEWlp" TargetMode="External"/><Relationship Id="rId3286" Type="http://schemas.openxmlformats.org/officeDocument/2006/relationships/hyperlink" Target="https://drive.google.com/drive/u/0/folders/1SC4GoC8zXCKxvFWw9UGgvRrOMI7aNGFU" TargetMode="External"/><Relationship Id="rId4337" Type="http://schemas.openxmlformats.org/officeDocument/2006/relationships/hyperlink" Target="https://geotracker.waterboards.ca.gov/map/pfas_map" TargetMode="External"/><Relationship Id="rId3353" Type="http://schemas.openxmlformats.org/officeDocument/2006/relationships/hyperlink" Target="https://www.maine.gov/dep/spills/topics/pfas/PFAS-current-results-06022020.pdf" TargetMode="External"/><Relationship Id="rId4751" Type="http://schemas.openxmlformats.org/officeDocument/2006/relationships/hyperlink" Target="https://drive.google.com/drive/u/0/folders/1-kjEn6vdiw2trj-XTOPCmodLVEgFRsKv" TargetMode="External"/><Relationship Id="rId5802" Type="http://schemas.openxmlformats.org/officeDocument/2006/relationships/hyperlink" Target="https://www.dec.ny.gov/chemical/108791.html" TargetMode="External"/><Relationship Id="rId274"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006" Type="http://schemas.openxmlformats.org/officeDocument/2006/relationships/hyperlink" Target="https://drive.google.com/drive/u/1/folders/14BNpPlc9CjI4uBTi39TQZ0Cp7TeC9UWn" TargetMode="External"/><Relationship Id="rId4404" Type="http://schemas.openxmlformats.org/officeDocument/2006/relationships/hyperlink" Target="https://drive.google.com/drive/u/0/folders/11tPbXjoQvQ2e69ZuEc_klF_raxwNEN_o" TargetMode="External"/><Relationship Id="rId3420" Type="http://schemas.openxmlformats.org/officeDocument/2006/relationships/hyperlink" Target="https://geotracker.waterboards.ca.gov/profile_report?global_id=L10004557882" TargetMode="External"/><Relationship Id="rId6576" Type="http://schemas.openxmlformats.org/officeDocument/2006/relationships/hyperlink" Target="https://drive.google.com/file/d/1p5ryBz24BfmIizI7hgPw0VYkzhZdGHHh/view?usp=sharing" TargetMode="External"/><Relationship Id="rId6990" Type="http://schemas.openxmlformats.org/officeDocument/2006/relationships/hyperlink" Target="https://drive.google.com/file/d/1zxisR0afI2Wr9LVQgGy__Hb2tSCeDHJe/view?usp=sharing" TargetMode="External"/><Relationship Id="rId341" Type="http://schemas.openxmlformats.org/officeDocument/2006/relationships/hyperlink" Target="https://partner-mco-archive.s3.amazonaws.com/client_files/1524589484.pdf" TargetMode="External"/><Relationship Id="rId2022" Type="http://schemas.openxmlformats.org/officeDocument/2006/relationships/hyperlink" Target="https://nhdes.maps.arcgis.com/apps/View/index.html?appid=66770bef141c43a98a445c54a17720e2&amp;extent=-73.5743,42.5413,-69.6852,45.4509" TargetMode="External"/><Relationship Id="rId5178" Type="http://schemas.openxmlformats.org/officeDocument/2006/relationships/hyperlink" Target="https://geotracker.waterboards.ca.gov/map/pfas_map" TargetMode="External"/><Relationship Id="rId5592" Type="http://schemas.openxmlformats.org/officeDocument/2006/relationships/hyperlink" Target="https://www.pca.state.mn.us/waste/pfas-landfills" TargetMode="External"/><Relationship Id="rId6229" Type="http://schemas.openxmlformats.org/officeDocument/2006/relationships/hyperlink" Target="https://www4.des.state.nh.us/DESOneStop/PRSDetail.aspx?ID=0000895&amp;Type=PRS" TargetMode="External"/><Relationship Id="rId6643" Type="http://schemas.openxmlformats.org/officeDocument/2006/relationships/hyperlink" Target="https://drive.google.com/file/d/1HeW7ZQos9DbbpciFHXMP5qnAR7M3kKBj/view?usp=sharing" TargetMode="External"/><Relationship Id="rId1788" Type="http://schemas.openxmlformats.org/officeDocument/2006/relationships/hyperlink" Target="https://www.datawrapper.de/_/pmQX8/" TargetMode="External"/><Relationship Id="rId2839" Type="http://schemas.openxmlformats.org/officeDocument/2006/relationships/hyperlink" Target="https://www4.des.state.nh.us/DESOneStop/PRSDetail.aspx?ID=0000032&amp;Type=PRS" TargetMode="External"/><Relationship Id="rId4194" Type="http://schemas.openxmlformats.org/officeDocument/2006/relationships/hyperlink" Target="https://geotracker.waterboards.ca.gov/map/pfas_map" TargetMode="External"/><Relationship Id="rId5245" Type="http://schemas.openxmlformats.org/officeDocument/2006/relationships/hyperlink" Target="https://www4.des.state.nh.us/nh-pfas-investigation/" TargetMode="External"/><Relationship Id="rId6710" Type="http://schemas.openxmlformats.org/officeDocument/2006/relationships/hyperlink" Target="https://www.michigan.gov/pfasresponse/0,9038,7-365-86511_82704-481160--,00.html" TargetMode="External"/><Relationship Id="rId4261" Type="http://schemas.openxmlformats.org/officeDocument/2006/relationships/hyperlink" Target="https://drive.google.com/file/d/1GMlyOu26Wz3RfVZxb0ZmcSTEE-z4MLqg/view?usp=sharing" TargetMode="External"/><Relationship Id="rId5312" Type="http://schemas.openxmlformats.org/officeDocument/2006/relationships/hyperlink" Target="https://denix.osd.mil/army-pfas/army-pfas-data/drinking-water-data/army-national-guard-bureau-data-26-april-2019/" TargetMode="External"/><Relationship Id="rId1508" Type="http://schemas.openxmlformats.org/officeDocument/2006/relationships/hyperlink" Target="https://drive.google.com/drive/u/0/folders/1RsSKYaEE8jqAw7pH05tDHRflkjUL3t5H" TargetMode="External"/><Relationship Id="rId1855" Type="http://schemas.openxmlformats.org/officeDocument/2006/relationships/hyperlink" Target="http://afcec.publicadmin-record.us.af.mil/Search.aspx" TargetMode="External"/><Relationship Id="rId2906" Type="http://schemas.openxmlformats.org/officeDocument/2006/relationships/hyperlink" Target="https://drive.google.com/drive/u/0/folders/1RsSKYaEE8jqAw7pH05tDHRflkjUL3t5H" TargetMode="External"/><Relationship Id="rId1922" Type="http://schemas.openxmlformats.org/officeDocument/2006/relationships/hyperlink" Target="https://www.maine.gov/dep/spills/topics/pfas/PFAS-current-results-06022020.pdf" TargetMode="External"/><Relationship Id="rId6086" Type="http://schemas.openxmlformats.org/officeDocument/2006/relationships/hyperlink" Target="https://dec.vermont.gov/pfas" TargetMode="External"/><Relationship Id="rId2696" Type="http://schemas.openxmlformats.org/officeDocument/2006/relationships/hyperlink" Target="https://geotracker.waterboards.ca.gov/profile_report?global_id=L10008827999" TargetMode="External"/><Relationship Id="rId3747" Type="http://schemas.openxmlformats.org/officeDocument/2006/relationships/hyperlink" Target="https://docs.google.com/spreadsheets/d/1hRu_fnwKe4j_dNU5cczPJSTcPUe8qTtJ/edit?usp=sharing&amp;ouid=107676736406888330935&amp;rtpof=true&amp;sd=true" TargetMode="External"/><Relationship Id="rId6153" Type="http://schemas.openxmlformats.org/officeDocument/2006/relationships/hyperlink" Target="https://drive.google.com/drive/u/1/folders/1Pms7FL2HqHNWHQ0nmFgIEcktFHXjhbny" TargetMode="External"/><Relationship Id="rId668" Type="http://schemas.openxmlformats.org/officeDocument/2006/relationships/hyperlink" Target="https://drive.google.com/drive/u/0/folders/1Bk_7JTvSKtD0Dh6wMqrPsCj9PTnRE_0T" TargetMode="External"/><Relationship Id="rId1298" Type="http://schemas.openxmlformats.org/officeDocument/2006/relationships/hyperlink" Target="https://www.michigan.gov/pfasresponse/0,9038,7-365-86511_95645-556746--,00.html" TargetMode="External"/><Relationship Id="rId2349" Type="http://schemas.openxmlformats.org/officeDocument/2006/relationships/hyperlink" Target="https://drive.google.com/drive/u/0/folders/1RsSKYaEE8jqAw7pH05tDHRflkjUL3t5H" TargetMode="External"/><Relationship Id="rId2763" Type="http://schemas.openxmlformats.org/officeDocument/2006/relationships/hyperlink" Target="https://www4.des.state.nh.us/IISProxy/IISProxy.dll?ContentId=4843891" TargetMode="External"/><Relationship Id="rId3814" Type="http://schemas.openxmlformats.org/officeDocument/2006/relationships/hyperlink" Target="https://www4.des.state.nh.us/nh-pfas-investigation/wp-content/uploads/tables-pdf.pdf" TargetMode="External"/><Relationship Id="rId6220" Type="http://schemas.openxmlformats.org/officeDocument/2006/relationships/hyperlink" Target="https://nhdes.maps.arcgis.com/apps/View/index.html?appid=66770bef141c43a98a445c54a17720e2&amp;extent=-73.5743,42.5413,-69.6852,45.4509" TargetMode="External"/><Relationship Id="rId735" Type="http://schemas.openxmlformats.org/officeDocument/2006/relationships/hyperlink" Target="https://geotracker.waterboards.ca.gov/map/pfas_map" TargetMode="External"/><Relationship Id="rId1365" Type="http://schemas.openxmlformats.org/officeDocument/2006/relationships/hyperlink" Target="https://drive.google.com/drive/u/0/folders/1RsSKYaEE8jqAw7pH05tDHRflkjUL3t5H" TargetMode="External"/><Relationship Id="rId2416" Type="http://schemas.openxmlformats.org/officeDocument/2006/relationships/hyperlink" Target="https://drive.google.com/drive/u/0/folders/1RsSKYaEE8jqAw7pH05tDHRflkjUL3t5H" TargetMode="External"/><Relationship Id="rId1018" Type="http://schemas.openxmlformats.org/officeDocument/2006/relationships/hyperlink" Target="https://geotracker.waterboards.ca.gov/map/pfas_map" TargetMode="External"/><Relationship Id="rId1432" Type="http://schemas.openxmlformats.org/officeDocument/2006/relationships/hyperlink" Target="https://napavalleyregister.com/community/star/opinion/forever-chemicals-in-all-samples-at-clover-flat-landfill/article_6fdf9b4f-6ea9-5fcb-83e3-1955be7fb923.html" TargetMode="External"/><Relationship Id="rId2830" Type="http://schemas.openxmlformats.org/officeDocument/2006/relationships/hyperlink" Target="https://drive.google.com/file/d/1iTslDnK-ZmEwQuBAvow_yxhzcBag_xLc/view?usp=sharing" TargetMode="External"/><Relationship Id="rId4588" Type="http://schemas.openxmlformats.org/officeDocument/2006/relationships/hyperlink" Target="https://nhdes.maps.arcgis.com/apps/View/index.html?appid=66770bef141c43a98a445c54a17720e2&amp;extent=-73.5743,42.5413,-69.6852,45.4509" TargetMode="External"/><Relationship Id="rId5639" Type="http://schemas.openxmlformats.org/officeDocument/2006/relationships/hyperlink" Target="http://afcec.publicadmin-record.us.af.mil/Search.aspx" TargetMode="External"/><Relationship Id="rId5986" Type="http://schemas.openxmlformats.org/officeDocument/2006/relationships/hyperlink" Target="https://denix.osd.mil/army-pfas/army-pfas-data/drinking-water-data/army-national-guard-bureau-data-26-april-2019/" TargetMode="External"/><Relationship Id="rId71" Type="http://schemas.openxmlformats.org/officeDocument/2006/relationships/hyperlink" Target="https://www4.des.state.nh.us/IISProxy/IISProxy.dll?ContentId=4716483" TargetMode="External"/><Relationship Id="rId802" Type="http://schemas.openxmlformats.org/officeDocument/2006/relationships/hyperlink" Target="https://www4.des.state.nh.us/DESOneStop/PRSDetail.aspx?ID=0001794&amp;Type=GWP" TargetMode="External"/><Relationship Id="rId4655" Type="http://schemas.openxmlformats.org/officeDocument/2006/relationships/hyperlink" Target="https://www.navfac.navy.mil/products_and_services/ev/products_and_services/env_restoration/pfas_reading_room.html" TargetMode="External"/><Relationship Id="rId5706" Type="http://schemas.openxmlformats.org/officeDocument/2006/relationships/hyperlink" Target="https://drive.google.com/drive/u/1/folders/1RsSKYaEE8jqAw7pH05tDHRflkjUL3t5H" TargetMode="External"/><Relationship Id="rId178" Type="http://schemas.openxmlformats.org/officeDocument/2006/relationships/hyperlink" Target="https://www4.des.state.nh.us/IISProxy/IISProxy.dll?ContentId=4762235" TargetMode="External"/><Relationship Id="rId3257" Type="http://schemas.openxmlformats.org/officeDocument/2006/relationships/hyperlink" Target="https://nhdes.maps.arcgis.com/apps/View/index.html?appid=66770bef141c43a98a445c54a17720e2&amp;extent=-73.5743,42.5413,-69.6852,45.4509" TargetMode="External"/><Relationship Id="rId3671" Type="http://schemas.openxmlformats.org/officeDocument/2006/relationships/hyperlink" Target="https://drive.google.com/drive/u/0/folders/1RsSKYaEE8jqAw7pH05tDHRflkjUL3t5H" TargetMode="External"/><Relationship Id="rId4308" Type="http://schemas.openxmlformats.org/officeDocument/2006/relationships/hyperlink" Target="https://www4.des.state.nh.us/nh-pfas-investigation/?page_id=75" TargetMode="External"/><Relationship Id="rId4722" Type="http://schemas.openxmlformats.org/officeDocument/2006/relationships/hyperlink" Target="https://www.navfac.navy.mil/products_and_services/ev/products_and_services/env_restoration/pfas_reading_room.html" TargetMode="External"/><Relationship Id="rId592" Type="http://schemas.openxmlformats.org/officeDocument/2006/relationships/hyperlink" Target="https://drive.google.com/drive/u/0/folders/1yYzJVuutpoKpF5_98oTFS7ADLbef3lQc" TargetMode="External"/><Relationship Id="rId2273" Type="http://schemas.openxmlformats.org/officeDocument/2006/relationships/hyperlink" Target="https://nhdes.maps.arcgis.com/apps/View/index.html?appid=66770bef141c43a98a445c54a17720e2&amp;extent=-73.5743,42.5413,-69.6852,45.4509" TargetMode="External"/><Relationship Id="rId3324" Type="http://schemas.openxmlformats.org/officeDocument/2006/relationships/hyperlink" Target="https://www.pca.state.mn.us/waste/pfas-landfills" TargetMode="External"/><Relationship Id="rId6894" Type="http://schemas.openxmlformats.org/officeDocument/2006/relationships/hyperlink" Target="https://drive.google.com/drive/u/0/folders/1XM8PGT9Qggca9isMee2gii687uqLvOBz" TargetMode="External"/><Relationship Id="rId245" Type="http://schemas.openxmlformats.org/officeDocument/2006/relationships/hyperlink" Target="https://drive.google.com/a/husky.neu.edu/file/d/1LPI3WkIrkDRvnvgDsEG6ZcYOvHZw4r0X/view?usp=sharing" TargetMode="External"/><Relationship Id="rId2340" Type="http://schemas.openxmlformats.org/officeDocument/2006/relationships/hyperlink" Target="https://www4.des.state.nh.us/DESOneStop/PRSDetail.aspx?ID=0000914&amp;Type=PRS" TargetMode="External"/><Relationship Id="rId5496" Type="http://schemas.openxmlformats.org/officeDocument/2006/relationships/hyperlink" Target="https://www.datawrapper.de/_/pmQX8/" TargetMode="External"/><Relationship Id="rId6547"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12" Type="http://schemas.openxmlformats.org/officeDocument/2006/relationships/hyperlink" Target="https://geotracker.waterboards.ca.gov/map/pfas_map" TargetMode="External"/><Relationship Id="rId4098" Type="http://schemas.openxmlformats.org/officeDocument/2006/relationships/hyperlink" Target="https://drive.google.com/drive/u/1/folders/1AU0kMcRjrJaAu4DUN1_Ytil_iF-T0S-j" TargetMode="External"/><Relationship Id="rId5149" Type="http://schemas.openxmlformats.org/officeDocument/2006/relationships/hyperlink" Target="https://drive.google.com/drive/u/1/folders/17906YQ1_cCPEAMKCR8YNYtZeWg3L0TPf?ths=true" TargetMode="External"/><Relationship Id="rId5563" Type="http://schemas.openxmlformats.org/officeDocument/2006/relationships/hyperlink" Target="https://drive.google.com/drive/u/0/folders/1NpsvSRzw2PqyPI5Xy9vWvRkgr8fR8b9A" TargetMode="External"/><Relationship Id="rId6961" Type="http://schemas.openxmlformats.org/officeDocument/2006/relationships/hyperlink" Target="https://www.epa.gov/newsreleases/wolverine-world-wide-inc-begins-cleanup-wolverine-tannery-and-house-street-disposal" TargetMode="External"/><Relationship Id="rId4165" Type="http://schemas.openxmlformats.org/officeDocument/2006/relationships/hyperlink" Target="https://drive.google.com/drive/u/0/folders/17vc5JX3Gvo92Bih-kg-GABnBbExIJhXg" TargetMode="External"/><Relationship Id="rId5216" Type="http://schemas.openxmlformats.org/officeDocument/2006/relationships/hyperlink" Target="https://drive.google.com/drive/u/1/folders/1DWXhXwl1j4L5eKUdO88JdnrMTynHHza5" TargetMode="External"/><Relationship Id="rId6614" Type="http://schemas.openxmlformats.org/officeDocument/2006/relationships/hyperlink" Target="https://www.michigan.gov/pfasresponse/0,9038,7-365-86511_82704-489610--,00.html" TargetMode="External"/><Relationship Id="rId1759" Type="http://schemas.openxmlformats.org/officeDocument/2006/relationships/hyperlink" Target="https://www.maine.gov/dep/spills/topics/pfas/PFAS-current-results-06022020.pdf" TargetMode="External"/><Relationship Id="rId3181" Type="http://schemas.openxmlformats.org/officeDocument/2006/relationships/hyperlink" Target="https://www.maine.gov/dep/spills/topics/pfas/PFAS-current-results-06022020.pdf" TargetMode="External"/><Relationship Id="rId5630" Type="http://schemas.openxmlformats.org/officeDocument/2006/relationships/hyperlink" Target="https://www.wpr.org/researchers-look-ways-stop-flow-pfas-rhinelanders-water-supply" TargetMode="External"/><Relationship Id="rId1826" Type="http://schemas.openxmlformats.org/officeDocument/2006/relationships/hyperlink" Target="https://geotracker.waterboards.ca.gov/profile_report?global_id=L10009131789" TargetMode="External"/><Relationship Id="rId4232" Type="http://schemas.openxmlformats.org/officeDocument/2006/relationships/hyperlink" Target="https://drive.google.com/drive/folders/1EWRQJNx16Jll4TZnGuBi2Q3g8fES_9mI" TargetMode="External"/><Relationship Id="rId3998" Type="http://schemas.openxmlformats.org/officeDocument/2006/relationships/hyperlink" Target="https://geotracker.waterboards.ca.gov/map/pfas_map" TargetMode="External"/><Relationship Id="rId6057" Type="http://schemas.openxmlformats.org/officeDocument/2006/relationships/hyperlink" Target="https://mde.maryland.gov/PublicHealth/Pages/PFAS-Landing-Page.aspx" TargetMode="External"/><Relationship Id="rId6471" Type="http://schemas.openxmlformats.org/officeDocument/2006/relationships/hyperlink" Target="https://drive.google.com/drive/u/0/folders/1RsSKYaEE8jqAw7pH05tDHRflkjUL3t5H" TargetMode="External"/><Relationship Id="rId986" Type="http://schemas.openxmlformats.org/officeDocument/2006/relationships/hyperlink" Target="https://dec.vermont.gov/sites/dec/files/documents/PFAS%20Sampling%20Report%207.10.18%20FINAL.pdf" TargetMode="External"/><Relationship Id="rId2667" Type="http://schemas.openxmlformats.org/officeDocument/2006/relationships/hyperlink" Target="https://mde.maryland.gov/programs/Water/water_supply/Documents/PFAS_Maryland_UCMR3_2012to2015_Method537.pdf" TargetMode="External"/><Relationship Id="rId3718" Type="http://schemas.openxmlformats.org/officeDocument/2006/relationships/hyperlink" Target="https://drive.google.com/drive/u/0/folders/1inU8GiL3ea7OLsY9jO09ktEQo87u139r" TargetMode="External"/><Relationship Id="rId5073" Type="http://schemas.openxmlformats.org/officeDocument/2006/relationships/hyperlink" Target="https://nhdes.maps.arcgis.com/apps/View/index.html?appid=66770bef141c43a98a445c54a17720e2&amp;extent=-73.5743,42.5413,-69.6852,45.4509" TargetMode="External"/><Relationship Id="rId6124" Type="http://schemas.openxmlformats.org/officeDocument/2006/relationships/hyperlink" Target="https://cumulis.epa.gov/supercpad/CurSites/csitinfo.cfm?id=0102037" TargetMode="External"/><Relationship Id="rId639" Type="http://schemas.openxmlformats.org/officeDocument/2006/relationships/hyperlink" Target="https://geotracker.waterboards.ca.gov/profile_report?global_id=L10007828563&amp;mytab=esidata" TargetMode="External"/><Relationship Id="rId1269" Type="http://schemas.openxmlformats.org/officeDocument/2006/relationships/hyperlink" Target="https://drive.google.com/drive/u/0/folders/1DWXhXwl1j4L5eKUdO88JdnrMTynHHza5" TargetMode="External"/><Relationship Id="rId5140" Type="http://schemas.openxmlformats.org/officeDocument/2006/relationships/hyperlink" Target="https://drive.google.com/drive/u/0/folders/1JHapkdyZrRziZCfTAWAX-nxDpQ_WEWlp" TargetMode="External"/><Relationship Id="rId1683" Type="http://schemas.openxmlformats.org/officeDocument/2006/relationships/hyperlink" Target="https://www.glwater.org/wp-content/uploads/2020/02/PFAS-Minimization-Program-Summary.pdf" TargetMode="External"/><Relationship Id="rId2734" Type="http://schemas.openxmlformats.org/officeDocument/2006/relationships/hyperlink" Target="https://drive.google.com/drive/u/0/folders/17vc5JX3Gvo92Bih-kg-GABnBbExIJhXg" TargetMode="External"/><Relationship Id="rId706" Type="http://schemas.openxmlformats.org/officeDocument/2006/relationships/hyperlink" Target="https://www.civilianexposure.org/report-shows-15-military-bases-in-maryland-contaminated-with-pfas/" TargetMode="External"/><Relationship Id="rId1336" Type="http://schemas.openxmlformats.org/officeDocument/2006/relationships/hyperlink" Target="https://docs.google.com/spreadsheets/d/1hRu_fnwKe4j_dNU5cczPJSTcPUe8qTtJ/edit?usp=sharing&amp;ouid=107676736406888330935&amp;rtpof=true&amp;sd=true" TargetMode="External"/><Relationship Id="rId1750" Type="http://schemas.openxmlformats.org/officeDocument/2006/relationships/hyperlink" Target="https://www.glwater.org/wp-content/uploads/2020/02/PFAS-Minimization-Program-Summary.pdf" TargetMode="External"/><Relationship Id="rId2801" Type="http://schemas.openxmlformats.org/officeDocument/2006/relationships/hyperlink" Target="https://www1.maine.gov/dep/spills/topics/pfas/index.html" TargetMode="External"/><Relationship Id="rId5957" Type="http://schemas.openxmlformats.org/officeDocument/2006/relationships/hyperlink" Target="https://drive.google.com/file/d/1JhhV5mZ6zw_VMwGJ3SWPF1_cUHAeanAg/view?usp=sharing" TargetMode="External"/><Relationship Id="rId42" Type="http://schemas.openxmlformats.org/officeDocument/2006/relationships/hyperlink" Target="https://nhdes.maps.arcgis.com/apps/View/index.html?appid=66770bef141c43a98a445c54a17720e2&amp;extent=-73.5743,42.5413,-69.6852,45.4509" TargetMode="External"/><Relationship Id="rId1403" Type="http://schemas.openxmlformats.org/officeDocument/2006/relationships/hyperlink" Target="https://www4.des.state.nh.us/DESOneStop/PRSDetail.aspx?ID=0000284&amp;Type=PRS" TargetMode="External"/><Relationship Id="rId4559" Type="http://schemas.openxmlformats.org/officeDocument/2006/relationships/hyperlink" Target="https://www.navfac.navy.mil/products_and_services/ev/products_and_services/env_restoration/installation_map/navfac_atlantic/midlant/oceana/fentress_pfas.html" TargetMode="External"/><Relationship Id="rId4973" Type="http://schemas.openxmlformats.org/officeDocument/2006/relationships/hyperlink" Target="https://www.pca.state.mn.us/waste/pfas-landfills" TargetMode="External"/><Relationship Id="rId3575" Type="http://schemas.openxmlformats.org/officeDocument/2006/relationships/hyperlink" Target="https://partner-mco-archive.s3.amazonaws.com/client_files/1524589484.pdf" TargetMode="External"/><Relationship Id="rId4626" Type="http://schemas.openxmlformats.org/officeDocument/2006/relationships/hyperlink" Target="https://www.cnic.navy.mil/regions/cnrma/installations/nas_oceana/om/environmental_support/oceana_drinking_water.html" TargetMode="External"/><Relationship Id="rId496" Type="http://schemas.openxmlformats.org/officeDocument/2006/relationships/hyperlink" Target="https://geotracker.waterboards.ca.gov/map/pfas_map" TargetMode="External"/><Relationship Id="rId2177" Type="http://schemas.openxmlformats.org/officeDocument/2006/relationships/hyperlink" Target="https://www4.des.state.nh.us/nh-pfas-investigation/wp-content/uploads/tables-pdf.pdf" TargetMode="External"/><Relationship Id="rId2591" Type="http://schemas.openxmlformats.org/officeDocument/2006/relationships/hyperlink" Target="https://drive.google.com/drive/folders/1AdqnRRkU93zmNOxgpdmsaYbJr03OsVNI" TargetMode="External"/><Relationship Id="rId3228" Type="http://schemas.openxmlformats.org/officeDocument/2006/relationships/hyperlink" Target="https://www.pca.state.mn.us/waste/pfas-landfills" TargetMode="External"/><Relationship Id="rId3642" Type="http://schemas.openxmlformats.org/officeDocument/2006/relationships/hyperlink" Target="https://drive.google.com/drive/u/0/folders/1-Z50LjhgSZCa7hdhOklucV3mZzBv6Zi-" TargetMode="External"/><Relationship Id="rId6798" Type="http://schemas.openxmlformats.org/officeDocument/2006/relationships/hyperlink" Target="https://cumulis.epa.gov/supercpad/cursites/csitinfo.cfm?id=0100749" TargetMode="External"/><Relationship Id="rId149" Type="http://schemas.openxmlformats.org/officeDocument/2006/relationships/hyperlink" Target="https://www4.des.state.nh.us/nh-pfas-investigation/wp-content/uploads/tables-pdf.pdf" TargetMode="External"/><Relationship Id="rId563" Type="http://schemas.openxmlformats.org/officeDocument/2006/relationships/hyperlink" Target="https://www4.des.state.nh.us/DESOneStop/PRSDetail.aspx?ID=0000568&amp;Type=PRS" TargetMode="External"/><Relationship Id="rId1193" Type="http://schemas.openxmlformats.org/officeDocument/2006/relationships/hyperlink" Target="https://www4.des.state.nh.us/nh-pfas-investigation/wp-content/uploads/tables-pdf.pdf" TargetMode="External"/><Relationship Id="rId2244" Type="http://schemas.openxmlformats.org/officeDocument/2006/relationships/hyperlink" Target="https://www.michigan.gov/pfasresponse/0,9038,7-365-86511_95645-497629--,00.html" TargetMode="External"/><Relationship Id="rId216" Type="http://schemas.openxmlformats.org/officeDocument/2006/relationships/hyperlink" Target="https://drive.google.com/drive/u/1/folders/1Pms7FL2HqHNWHQ0nmFgIEcktFHXjhbny" TargetMode="External"/><Relationship Id="rId1260" Type="http://schemas.openxmlformats.org/officeDocument/2006/relationships/hyperlink" Target="https://dec.vermont.gov/sites/dec/files/documents/PFAS%20Sampling%20Report%207.10.18%20FINAL.pdf" TargetMode="External"/><Relationship Id="rId6865" Type="http://schemas.openxmlformats.org/officeDocument/2006/relationships/hyperlink" Target="https://drive.google.com/drive/u/0/folders/1DWXhXwl1j4L5eKUdO88JdnrMTynHHza5" TargetMode="External"/><Relationship Id="rId630" Type="http://schemas.openxmlformats.org/officeDocument/2006/relationships/hyperlink" Target="https://prodenv.dep.state.fl.us/DepNexus/public/electronic-documents/ERIC_3956/facility!search" TargetMode="External"/><Relationship Id="rId2311" Type="http://schemas.openxmlformats.org/officeDocument/2006/relationships/hyperlink" Target="https://drive.google.com/drive/u/0/folders/11cbVmBaqGGaLIY7WiFdLU8yDU0dzYw_P" TargetMode="External"/><Relationship Id="rId4069" Type="http://schemas.openxmlformats.org/officeDocument/2006/relationships/hyperlink" Target="https://www.michigan.gov/pfasresponse/" TargetMode="External"/><Relationship Id="rId5467" Type="http://schemas.openxmlformats.org/officeDocument/2006/relationships/hyperlink" Target="https://dnrec.alpha.delaware.gov/waste-hazardous/remediation/pfas/investigation-sites/" TargetMode="External"/><Relationship Id="rId5881" Type="http://schemas.openxmlformats.org/officeDocument/2006/relationships/hyperlink" Target="https://documents.geotracker.waterboards.ca.gov/esi/uploads/geo_report/3323589622/T10000012770.PDF" TargetMode="External"/><Relationship Id="rId6518" Type="http://schemas.openxmlformats.org/officeDocument/2006/relationships/hyperlink" Target="https://www4.des.state.nh.us/DESOneStop/PRSDetail.aspx?ID=0000653&amp;Type=PRS" TargetMode="External"/><Relationship Id="rId6932" Type="http://schemas.openxmlformats.org/officeDocument/2006/relationships/hyperlink" Target="https://docs.google.com/spreadsheets/d/1hRu_fnwKe4j_dNU5cczPJSTcPUe8qTtJ/edit?usp=sharing&amp;ouid=107676736406888330935&amp;rtpof=true&amp;sd=true" TargetMode="External"/><Relationship Id="rId4483" Type="http://schemas.openxmlformats.org/officeDocument/2006/relationships/hyperlink" Target="https://www.moody.af.mil/News/Article-Display/Article/1518804/moody-drinking-water-deemed-safe/" TargetMode="External"/><Relationship Id="rId5534" Type="http://schemas.openxmlformats.org/officeDocument/2006/relationships/hyperlink" Target="https://www.michigan.gov/pfasresponse/0,9038,7-365-86511_95645-499529--,00.html" TargetMode="External"/><Relationship Id="rId3085" Type="http://schemas.openxmlformats.org/officeDocument/2006/relationships/hyperlink" Target="https://drive.google.com/file/d/1JhhV5mZ6zw_VMwGJ3SWPF1_cUHAeanAg/view?usp=sharing" TargetMode="External"/><Relationship Id="rId4136" Type="http://schemas.openxmlformats.org/officeDocument/2006/relationships/hyperlink" Target="https://www.michigan.gov/pfasresponse/0,9038,7-365-86511_82704-481133--,00.html" TargetMode="External"/><Relationship Id="rId4550" Type="http://schemas.openxmlformats.org/officeDocument/2006/relationships/hyperlink" Target="https://drive.google.com/drive/u/1/folders/1ZgLd9ihVSI3av7mQvluoownq7x_9UXYI" TargetMode="External"/><Relationship Id="rId5601" Type="http://schemas.openxmlformats.org/officeDocument/2006/relationships/hyperlink" Target="https://www.afcec.af.mil/News/Article-Display/Article/2030669/air-force-taking-next-steps-to-address-pfas-at-former-reese-afb/" TargetMode="External"/><Relationship Id="rId3152" Type="http://schemas.openxmlformats.org/officeDocument/2006/relationships/hyperlink" Target="https://drive.google.com/drive/u/1/folders/1V-jRTUkNZN8VG3k1TDFAozjYVrwCTNYm" TargetMode="External"/><Relationship Id="rId4203" Type="http://schemas.openxmlformats.org/officeDocument/2006/relationships/hyperlink" Target="https://drive.google.com/drive/u/0/folders/1XsoyeNi-9vhUUd5S11-RF8nC9a_oHLxK" TargetMode="External"/><Relationship Id="rId6375" Type="http://schemas.openxmlformats.org/officeDocument/2006/relationships/hyperlink" Target="https://www4.des.state.nh.us/DESOneStop/PRSDetail.aspx?ID=0001713&amp;Type=PRS" TargetMode="External"/><Relationship Id="rId140" Type="http://schemas.openxmlformats.org/officeDocument/2006/relationships/hyperlink" Target="https://drive.google.com/drive/u/0/folders/1RsSKYaEE8jqAw7pH05tDHRflkjUL3t5H" TargetMode="External"/><Relationship Id="rId3969" Type="http://schemas.openxmlformats.org/officeDocument/2006/relationships/hyperlink" Target="https://geotracker.waterboards.ca.gov/profile_report?global_id=T10000012772" TargetMode="External"/><Relationship Id="rId5391" Type="http://schemas.openxmlformats.org/officeDocument/2006/relationships/hyperlink" Target="https://drive.google.com/drive/u/0/folders/1RsSKYaEE8jqAw7pH05tDHRflkjUL3t5H" TargetMode="External"/><Relationship Id="rId6028" Type="http://schemas.openxmlformats.org/officeDocument/2006/relationships/hyperlink" Target="https://drive.google.com/drive/u/0/folders/1RsSKYaEE8jqAw7pH05tDHRflkjUL3t5H" TargetMode="External"/><Relationship Id="rId6" Type="http://schemas.openxmlformats.org/officeDocument/2006/relationships/hyperlink" Target="https://drive.google.com/drive/u/0/folders/1RsSKYaEE8jqAw7pH05tDHRflkjUL3t5H" TargetMode="External"/><Relationship Id="rId2985" Type="http://schemas.openxmlformats.org/officeDocument/2006/relationships/hyperlink" Target="https://drive.google.com/drive/u/1/folders/1ZgLd9ihVSI3av7mQvluoownq7x_9UXYI" TargetMode="External"/><Relationship Id="rId5044" Type="http://schemas.openxmlformats.org/officeDocument/2006/relationships/hyperlink" Target="https://drive.google.com/drive/u/0/folders/1DWXhXwl1j4L5eKUdO88JdnrMTynHHza5" TargetMode="External"/><Relationship Id="rId6442" Type="http://schemas.openxmlformats.org/officeDocument/2006/relationships/hyperlink" Target="https://drive.google.com/drive/u/0/folders/1dpUXCBINLuuXNwA_4GHhLbFxBnoPpMq9" TargetMode="External"/><Relationship Id="rId957" Type="http://schemas.openxmlformats.org/officeDocument/2006/relationships/hyperlink" Target="http://afcec.publicadmin-record.us.af.mil/" TargetMode="External"/><Relationship Id="rId1587" Type="http://schemas.openxmlformats.org/officeDocument/2006/relationships/hyperlink" Target="https://www.pca.state.mn.us/waste/pfas-landfills" TargetMode="External"/><Relationship Id="rId2638" Type="http://schemas.openxmlformats.org/officeDocument/2006/relationships/hyperlink" Target="https://drive.google.com/drive/u/1/folders/1Yla_380Qxjf4iLAK34ajtSEXmM8gBJ9P" TargetMode="External"/><Relationship Id="rId1654" Type="http://schemas.openxmlformats.org/officeDocument/2006/relationships/hyperlink" Target="https://www4.des.state.nh.us/DESOneStop/PRSDetail.aspx?ID=0014814&amp;Type=PRS" TargetMode="External"/><Relationship Id="rId2705" Type="http://schemas.openxmlformats.org/officeDocument/2006/relationships/hyperlink" Target="https://www4.des.state.nh.us/nh-pfas-investigation/wp-content/uploads/tables-pdf.pdf" TargetMode="External"/><Relationship Id="rId4060" Type="http://schemas.openxmlformats.org/officeDocument/2006/relationships/hyperlink" Target="https://drive.google.com/drive/u/0/folders/1RsSKYaEE8jqAw7pH05tDHRflkjUL3t5H" TargetMode="External"/><Relationship Id="rId5111" Type="http://schemas.openxmlformats.org/officeDocument/2006/relationships/hyperlink" Target="https://documents.geotracker.waterboards.ca.gov/esi/uploads/geo_report/9784892201/T10000012861.PDF" TargetMode="External"/><Relationship Id="rId1307" Type="http://schemas.openxmlformats.org/officeDocument/2006/relationships/hyperlink" Target="https://geotracker.waterboards.ca.gov/map/pfas_map" TargetMode="External"/><Relationship Id="rId1721" Type="http://schemas.openxmlformats.org/officeDocument/2006/relationships/hyperlink" Target="https://www.maine.gov/dep/spills/topics/pfas/PFAS-current-results-06022020.pdf" TargetMode="External"/><Relationship Id="rId4877" Type="http://schemas.openxmlformats.org/officeDocument/2006/relationships/hyperlink" Target="https://drive.google.com/drive/u/0/folders/1RsSKYaEE8jqAw7pH05tDHRflkjUL3t5H" TargetMode="External"/><Relationship Id="rId5928" Type="http://schemas.openxmlformats.org/officeDocument/2006/relationships/hyperlink" Target="https://www.michigan.gov/pfasresponse/0,9038,7-365-86511_95645-482359--,00.html" TargetMode="External"/><Relationship Id="rId13" Type="http://schemas.openxmlformats.org/officeDocument/2006/relationships/hyperlink" Target="https://www.michigan.gov/pfasresponse/0,9038,7-365-86511_95645-499530--,00.html" TargetMode="External"/><Relationship Id="rId3479" Type="http://schemas.openxmlformats.org/officeDocument/2006/relationships/hyperlink" Target="https://www.pca.state.mn.us/waste/pfas-landfills" TargetMode="External"/><Relationship Id="rId2495" Type="http://schemas.openxmlformats.org/officeDocument/2006/relationships/hyperlink" Target="https://nhdes.maps.arcgis.com/apps/View/index.html?appid=66770bef141c43a98a445c54a17720e2&amp;extent=-73.5743,42.5413,-69.6852,45.4509" TargetMode="External"/><Relationship Id="rId3893" Type="http://schemas.openxmlformats.org/officeDocument/2006/relationships/hyperlink" Target="https://www.maine.gov/dep/spills/topics/pfas/PFAS-current-results-06022020.pdf" TargetMode="External"/><Relationship Id="rId4944" Type="http://schemas.openxmlformats.org/officeDocument/2006/relationships/hyperlink" Target="https://www.143aw.ang.af.mil/About-Us/Environmental/" TargetMode="External"/><Relationship Id="rId7003" Type="http://schemas.openxmlformats.org/officeDocument/2006/relationships/hyperlink" Target="https://www.akaction.org/wp-content/uploads/Report-Threats-to-Drinking-Water-and-Public-Health-in-Alaska-FINAL-web-version-9-24-19.pdf" TargetMode="External"/><Relationship Id="rId467" Type="http://schemas.openxmlformats.org/officeDocument/2006/relationships/hyperlink" Target="https://www.michigan.gov/pfasresponse/investigations/sites-aoi/iosco-county/oscoda-area/documents" TargetMode="External"/><Relationship Id="rId1097" Type="http://schemas.openxmlformats.org/officeDocument/2006/relationships/hyperlink" Target="https://cdn3.ewg.org/sites/default/files/u352/EWG_PFASTable-Army_C01.pdf" TargetMode="External"/><Relationship Id="rId2148" Type="http://schemas.openxmlformats.org/officeDocument/2006/relationships/hyperlink" Target="https://drive.google.com/drive/u/1/folders/16T7AAwOkxy__qYXVPNxFx6KTq-cGNhgd" TargetMode="External"/><Relationship Id="rId3546" Type="http://schemas.openxmlformats.org/officeDocument/2006/relationships/hyperlink" Target="https://www.pca.state.mn.us/waste/pfas-landfills" TargetMode="External"/><Relationship Id="rId3960" Type="http://schemas.openxmlformats.org/officeDocument/2006/relationships/hyperlink" Target="https://www4.des.state.nh.us/DESOneStop/PRSDetail.aspx?ID=0000089&amp;Type=PRS" TargetMode="External"/><Relationship Id="rId881" Type="http://schemas.openxmlformats.org/officeDocument/2006/relationships/hyperlink" Target="https://drive.google.com/drive/u/0/folders/1RsSKYaEE8jqAw7pH05tDHRflkjUL3t5H" TargetMode="External"/><Relationship Id="rId2562" Type="http://schemas.openxmlformats.org/officeDocument/2006/relationships/hyperlink" Target="https://www4.des.state.nh.us/nh-pfas-investigation/?page_id=225" TargetMode="External"/><Relationship Id="rId3613" Type="http://schemas.openxmlformats.org/officeDocument/2006/relationships/hyperlink" Target="https://www.michigan.gov/pfasresponse/0,9038,7-365-86511_95645-553176--,00.html" TargetMode="External"/><Relationship Id="rId6769" Type="http://schemas.openxmlformats.org/officeDocument/2006/relationships/hyperlink" Target="https://docs.google.com/spreadsheets/d/1hRu_fnwKe4j_dNU5cczPJSTcPUe8qTtJ/edit?usp=sharing&amp;ouid=107676736406888330935&amp;rtpof=true&amp;sd=true" TargetMode="External"/><Relationship Id="rId534" Type="http://schemas.openxmlformats.org/officeDocument/2006/relationships/hyperlink" Target="http://afcec.publicadmin-record.us.af.mil/" TargetMode="External"/><Relationship Id="rId1164" Type="http://schemas.openxmlformats.org/officeDocument/2006/relationships/hyperlink" Target="https://drive.google.com/drive/folders/1jjWI1SO6lDUfq1997cBvh1UsjWL4vXPA" TargetMode="External"/><Relationship Id="rId2215" Type="http://schemas.openxmlformats.org/officeDocument/2006/relationships/hyperlink" Target="https://www.pca.state.mn.us/waste/pfas-landfills" TargetMode="External"/><Relationship Id="rId5785" Type="http://schemas.openxmlformats.org/officeDocument/2006/relationships/hyperlink" Target="https://www.maine.gov/dep/spills/topics/pfas/" TargetMode="External"/><Relationship Id="rId6836" Type="http://schemas.openxmlformats.org/officeDocument/2006/relationships/hyperlink" Target="https://drive.google.com/drive/u/0/folders/1DWXhXwl1j4L5eKUdO88JdnrMTynHHza5" TargetMode="External"/><Relationship Id="rId601" Type="http://schemas.openxmlformats.org/officeDocument/2006/relationships/hyperlink" Target="https://www.waterboards.ca.gov/pfas/military.html" TargetMode="External"/><Relationship Id="rId1231" Type="http://schemas.openxmlformats.org/officeDocument/2006/relationships/hyperlink" Target="https://windhamnh.gov/DocumentCenter/View/6069/PFOS_DESLetter_Jan2019" TargetMode="External"/><Relationship Id="rId4387" Type="http://schemas.openxmlformats.org/officeDocument/2006/relationships/hyperlink" Target="https://cumulis.epa.gov/supercpad/SiteProfiles/index.cfm?fuseaction=second.docdata&amp;id=0100442" TargetMode="External"/><Relationship Id="rId5438" Type="http://schemas.openxmlformats.org/officeDocument/2006/relationships/hyperlink" Target="https://geotracker.waterboards.ca.gov/map/pfas_map" TargetMode="External"/><Relationship Id="rId5852" Type="http://schemas.openxmlformats.org/officeDocument/2006/relationships/hyperlink" Target="https://www4.des.state.nh.us/DESOneStop/PRSDetail.aspx?ID=0000095&amp;Type=PRS" TargetMode="External"/><Relationship Id="rId4454" Type="http://schemas.openxmlformats.org/officeDocument/2006/relationships/hyperlink" Target="https://www4.des.state.nh.us/nh-pfas-investigation/wp-content/uploads/tables-pdf.pdf" TargetMode="External"/><Relationship Id="rId5505" Type="http://schemas.openxmlformats.org/officeDocument/2006/relationships/hyperlink" Target="https://drive.google.com/drive/u/0/folders/17vc5JX3Gvo92Bih-kg-GABnBbExIJhXg" TargetMode="External"/><Relationship Id="rId6903" Type="http://schemas.openxmlformats.org/officeDocument/2006/relationships/hyperlink" Target="https://nhdes.maps.arcgis.com/apps/View/index.html?appid=66770bef141c43a98a445c54a17720e2&amp;extent=-73.5743,42.5413,-69.6852,45.4509" TargetMode="External"/><Relationship Id="rId3056" Type="http://schemas.openxmlformats.org/officeDocument/2006/relationships/hyperlink" Target="https://drive.google.com/drive/u/1/folders/1B1GKEK70wuJTnQTBbpJQJcs4KD3cK5Hu" TargetMode="External"/><Relationship Id="rId3470" Type="http://schemas.openxmlformats.org/officeDocument/2006/relationships/hyperlink" Target="https://drive.google.com/drive/u/1/folders/1Pms7FL2HqHNWHQ0nmFgIEcktFHXjhbny" TargetMode="External"/><Relationship Id="rId4107" Type="http://schemas.openxmlformats.org/officeDocument/2006/relationships/hyperlink" Target="https://floridadep.gov/waste/waste-cleanup/content/manatee-technical-college-fire-academy" TargetMode="External"/><Relationship Id="rId391" Type="http://schemas.openxmlformats.org/officeDocument/2006/relationships/hyperlink" Target="https://geotracker.waterboards.ca.gov/map/pfas_map" TargetMode="External"/><Relationship Id="rId2072" Type="http://schemas.openxmlformats.org/officeDocument/2006/relationships/hyperlink" Target="https://drive.google.com/drive/u/0/folders/1RsSKYaEE8jqAw7pH05tDHRflkjUL3t5H" TargetMode="External"/><Relationship Id="rId3123" Type="http://schemas.openxmlformats.org/officeDocument/2006/relationships/hyperlink" Target="https://www4.des.state.nh.us/DESOneStop/PRSDetail.aspx?ID=0000208&amp;Type=PRS" TargetMode="External"/><Relationship Id="rId4521" Type="http://schemas.openxmlformats.org/officeDocument/2006/relationships/hyperlink" Target="https://www.michigan.gov/pfasresponse/0,9038,7-365-86511_82704-489608--,00.html" TargetMode="External"/><Relationship Id="rId6279" Type="http://schemas.openxmlformats.org/officeDocument/2006/relationships/hyperlink" Target="https://geotracker.waterboards.ca.gov/map/pfas_map" TargetMode="External"/><Relationship Id="rId6693" Type="http://schemas.openxmlformats.org/officeDocument/2006/relationships/hyperlink" Target="https://nhdes.maps.arcgis.com/apps/View/index.html?appid=66770bef141c43a98a445c54a17720e2&amp;extent=-73.5743,42.5413,-69.6852,45.4509" TargetMode="External"/><Relationship Id="rId2889" Type="http://schemas.openxmlformats.org/officeDocument/2006/relationships/hyperlink" Target="https://www4.des.state.nh.us/IISProxy/IISProxy.dll?ContentId=4795144" TargetMode="External"/><Relationship Id="rId5295" Type="http://schemas.openxmlformats.org/officeDocument/2006/relationships/hyperlink" Target="https://www.dec.ny.gov/cfmx/extapps/derexternal/haz/details.cfm?ProgNo=442054" TargetMode="External"/><Relationship Id="rId6346" Type="http://schemas.openxmlformats.org/officeDocument/2006/relationships/hyperlink" Target="https://geotracker.waterboards.ca.gov/profile_report?global_id=L10004106157" TargetMode="External"/><Relationship Id="rId6760" Type="http://schemas.openxmlformats.org/officeDocument/2006/relationships/hyperlink" Target="https://www.maine.gov/dep/spills/topics/pfas/" TargetMode="External"/><Relationship Id="rId111" Type="http://schemas.openxmlformats.org/officeDocument/2006/relationships/hyperlink" Target="https://geotracker.waterboards.ca.gov/map/pfas_map" TargetMode="External"/><Relationship Id="rId2956" Type="http://schemas.openxmlformats.org/officeDocument/2006/relationships/hyperlink" Target="https://drive.google.com/drive/folders/1K5bz5z6kLSFgEXbBTp7tvdU8lvPIbWYP?usp=sharing" TargetMode="External"/><Relationship Id="rId5362" Type="http://schemas.openxmlformats.org/officeDocument/2006/relationships/hyperlink" Target="https://drive.google.com/drive/u/0/folders/1RsSKYaEE8jqAw7pH05tDHRflkjUL3t5H" TargetMode="External"/><Relationship Id="rId6413" Type="http://schemas.openxmlformats.org/officeDocument/2006/relationships/hyperlink" Target="https://drive.google.com/drive/u/0/folders/1yf4j_6JU5xpVVsYi5Sd-WfWzNGajV6WF" TargetMode="External"/><Relationship Id="rId928" Type="http://schemas.openxmlformats.org/officeDocument/2006/relationships/hyperlink" Target="https://drive.google.com/drive/u/0/folders/1v2No_n9F9DxAm6M7HQKFyzkDxp1B6ZRv" TargetMode="External"/><Relationship Id="rId1558" Type="http://schemas.openxmlformats.org/officeDocument/2006/relationships/hyperlink" Target="https://drive.google.com/drive/u/1/folders/1DWXhXwl1j4L5eKUdO88JdnrMTynHHza5" TargetMode="External"/><Relationship Id="rId2609" Type="http://schemas.openxmlformats.org/officeDocument/2006/relationships/hyperlink" Target="https://drive.google.com/drive/u/0/folders/1RsSKYaEE8jqAw7pH05tDHRflkjUL3t5H" TargetMode="External"/><Relationship Id="rId5015" Type="http://schemas.openxmlformats.org/officeDocument/2006/relationships/hyperlink" Target="https://www.dec.ny.gov/cfmx/extapps/derexternal/haz/details.cfm?ProgNo=442008" TargetMode="External"/><Relationship Id="rId1972" Type="http://schemas.openxmlformats.org/officeDocument/2006/relationships/hyperlink" Target="https://denix.osd.mil/army-pfas/army-pfas-data/drinking-water-data/army-national-guard-bureau-data-26-april-2019/" TargetMode="External"/><Relationship Id="rId4031" Type="http://schemas.openxmlformats.org/officeDocument/2006/relationships/hyperlink" Target="https://azdeq.gov/DOD/Luke-AFB" TargetMode="External"/><Relationship Id="rId1625" Type="http://schemas.openxmlformats.org/officeDocument/2006/relationships/hyperlink" Target="https://drive.google.com/file/d/1JhhV5mZ6zw_VMwGJ3SWPF1_cUHAeanAg/view?usp=sharing" TargetMode="External"/><Relationship Id="rId3797" Type="http://schemas.openxmlformats.org/officeDocument/2006/relationships/hyperlink" Target="https://www.health.state.mn.us/communities/environment/hazardous/topics/sites.html" TargetMode="External"/><Relationship Id="rId4848" Type="http://schemas.openxmlformats.org/officeDocument/2006/relationships/hyperlink" Target="https://drive.google.com/drive/u/0/folders/1RsSKYaEE8jqAw7pH05tDHRflkjUL3t5H" TargetMode="External"/><Relationship Id="rId2399" Type="http://schemas.openxmlformats.org/officeDocument/2006/relationships/hyperlink" Target="https://www4.des.state.nh.us/DESOneStop/PRSDetail.aspx?ID=0038738&amp;Type=PRS" TargetMode="External"/><Relationship Id="rId3864" Type="http://schemas.openxmlformats.org/officeDocument/2006/relationships/hyperlink" Target="https://www.glwater.org/wp-content/uploads/2020/02/PFAS-Minimization-Program-Summary.pdf" TargetMode="External"/><Relationship Id="rId4915" Type="http://schemas.openxmlformats.org/officeDocument/2006/relationships/hyperlink" Target="https://drive.google.com/drive/u/0/folders/1RsSKYaEE8jqAw7pH05tDHRflkjUL3t5H" TargetMode="External"/><Relationship Id="rId6270" Type="http://schemas.openxmlformats.org/officeDocument/2006/relationships/hyperlink" Target="https://drive.google.com/drive/u/0/folders/1wjoHccounONSDtcnZLKgSIgN6XCjC_8v" TargetMode="External"/><Relationship Id="rId785" Type="http://schemas.openxmlformats.org/officeDocument/2006/relationships/hyperlink" Target="https://dec.alaska.gov/Applications/SPAR/PublicMVC/CSP/SiteReport/26896" TargetMode="External"/><Relationship Id="rId2466" Type="http://schemas.openxmlformats.org/officeDocument/2006/relationships/hyperlink" Target="https://www4.des.state.nh.us/IISProxy/IISProxy.dll?ContentId=4757250" TargetMode="External"/><Relationship Id="rId2880" Type="http://schemas.openxmlformats.org/officeDocument/2006/relationships/hyperlink" Target="https://geotracker.waterboards.ca.gov/map/pfas_map" TargetMode="External"/><Relationship Id="rId3517" Type="http://schemas.openxmlformats.org/officeDocument/2006/relationships/hyperlink" Target="https://drive.google.com/drive/folders/1jJQ9yj0v4F-uS3q-WO91RAcoKlPt6Y1z" TargetMode="External"/><Relationship Id="rId3931" Type="http://schemas.openxmlformats.org/officeDocument/2006/relationships/hyperlink" Target="https://drive.google.com/drive/u/0/folders/1RsSKYaEE8jqAw7pH05tDHRflkjUL3t5H" TargetMode="External"/><Relationship Id="rId438" Type="http://schemas.openxmlformats.org/officeDocument/2006/relationships/hyperlink" Target="https://www.dhhs.nh.gov/dphs/pfcs/index.htm" TargetMode="External"/><Relationship Id="rId852" Type="http://schemas.openxmlformats.org/officeDocument/2006/relationships/hyperlink" Target="https://drive.google.com/drive/u/0/folders/1DWXhXwl1j4L5eKUdO88JdnrMTynHHza5" TargetMode="External"/><Relationship Id="rId1068" Type="http://schemas.openxmlformats.org/officeDocument/2006/relationships/hyperlink" Target="http://www.mlive.com/news/index.ssf/2017/05/deq_camp_grayling_pfos_pfoa.html" TargetMode="External"/><Relationship Id="rId1482" Type="http://schemas.openxmlformats.org/officeDocument/2006/relationships/hyperlink" Target="https://www.glwater.org/wp-content/uploads/2020/02/PFAS-Minimization-Program-Summary.pdf" TargetMode="External"/><Relationship Id="rId2119" Type="http://schemas.openxmlformats.org/officeDocument/2006/relationships/hyperlink" Target="https://www1.maine.gov/dep/spills/topics/pfas/index.html" TargetMode="External"/><Relationship Id="rId2533" Type="http://schemas.openxmlformats.org/officeDocument/2006/relationships/hyperlink" Target="https://www.michigan.gov/pfasresponse/0,9038,7-365-86511_95645-517163--,00.html" TargetMode="External"/><Relationship Id="rId5689" Type="http://schemas.openxmlformats.org/officeDocument/2006/relationships/hyperlink" Target="https://drive.google.com/drive/u/0/folders/1JHapkdyZrRziZCfTAWAX-nxDpQ_WEWlp" TargetMode="External"/><Relationship Id="rId505" Type="http://schemas.openxmlformats.org/officeDocument/2006/relationships/hyperlink" Target="https://geotracker.waterboards.ca.gov/map/pfas_map" TargetMode="External"/><Relationship Id="rId1135" Type="http://schemas.openxmlformats.org/officeDocument/2006/relationships/hyperlink" Target="https://denix.osd.mil/army-pfas/army-pfas-data/drinking-water-data/army-national-guard-bureau-data-26-april-2019/" TargetMode="External"/><Relationship Id="rId1202" Type="http://schemas.openxmlformats.org/officeDocument/2006/relationships/hyperlink" Target="https://partner-mco-archive.s3.amazonaws.com/client_files/1524589484.pdf" TargetMode="External"/><Relationship Id="rId2600" Type="http://schemas.openxmlformats.org/officeDocument/2006/relationships/hyperlink" Target="https://drive.google.com/drive/u/1/folders/1CYkfCgh7eFTGDJczhLhB85cRIXNanoOQ" TargetMode="External"/><Relationship Id="rId4358" Type="http://schemas.openxmlformats.org/officeDocument/2006/relationships/hyperlink" Target="https://nhdes.maps.arcgis.com/apps/View/index.html?appid=66770bef141c43a98a445c54a17720e2&amp;extent=-73.5743,42.5413,-69.6852,45.4509" TargetMode="External"/><Relationship Id="rId5409" Type="http://schemas.openxmlformats.org/officeDocument/2006/relationships/hyperlink" Target="https://drive.google.com/file/d/1tCcynjyVbxACqzjjHhuhY7KSeAKZ1V7r/view?usp=sharing" TargetMode="External"/><Relationship Id="rId5756" Type="http://schemas.openxmlformats.org/officeDocument/2006/relationships/hyperlink" Target="https://www4.des.state.nh.us/IISProxy/IISProxy.dll?ContentId=4759415" TargetMode="External"/><Relationship Id="rId6807" Type="http://schemas.openxmlformats.org/officeDocument/2006/relationships/hyperlink" Target="https://drive.google.com/drive/u/0/folders/1RsSKYaEE8jqAw7pH05tDHRflkjUL3t5H" TargetMode="External"/><Relationship Id="rId4772" Type="http://schemas.openxmlformats.org/officeDocument/2006/relationships/hyperlink" Target="https://www.des.nh.gov/organization/divisions/waste/hwrb/fss/dod/documents/newboston.pdf" TargetMode="External"/><Relationship Id="rId5823" Type="http://schemas.openxmlformats.org/officeDocument/2006/relationships/hyperlink" Target="https://geotracker.waterboards.ca.gov/profile_report?cmd=mwreport&amp;global_id=L10005850536&amp;con_num=6253099918" TargetMode="External"/><Relationship Id="rId295" Type="http://schemas.openxmlformats.org/officeDocument/2006/relationships/hyperlink" Target="https://drive.google.com/drive/u/0/folders/1X8h05zhBXf-S49P2ci2EttFBgCBBKDen" TargetMode="External"/><Relationship Id="rId3374" Type="http://schemas.openxmlformats.org/officeDocument/2006/relationships/hyperlink" Target="https://drive.google.com/drive/u/1/folders/1UjyEvFD3eL_81mvP4gEdkhogVwaOh09Z" TargetMode="External"/><Relationship Id="rId4425" Type="http://schemas.openxmlformats.org/officeDocument/2006/relationships/hyperlink" Target="https://drive.google.com/drive/u/0/folders/1iPu5rLq6ZhuGYnBNsPmCXIVFxsG2TrTe" TargetMode="External"/><Relationship Id="rId2390" Type="http://schemas.openxmlformats.org/officeDocument/2006/relationships/hyperlink" Target="https://www4.des.state.nh.us/IISProxy/IISProxy.dll?ContentId=4749162" TargetMode="External"/><Relationship Id="rId3027" Type="http://schemas.openxmlformats.org/officeDocument/2006/relationships/hyperlink" Target="https://drive.google.com/drive/u/0/folders/1RsSKYaEE8jqAw7pH05tDHRflkjUL3t5H" TargetMode="External"/><Relationship Id="rId3441" Type="http://schemas.openxmlformats.org/officeDocument/2006/relationships/hyperlink" Target="https://floridadep.gov/waste/waste-cleanup/content/drycleaning-solvent-cleanup-program-state-funded-pfas-sampling-efforts" TargetMode="External"/><Relationship Id="rId6597" Type="http://schemas.openxmlformats.org/officeDocument/2006/relationships/hyperlink" Target="https://drive.google.com/drive/u/0/folders/1lGp9mNF1VW52zcJOUD9x-wZO9oAb_opR" TargetMode="External"/><Relationship Id="rId362" Type="http://schemas.openxmlformats.org/officeDocument/2006/relationships/hyperlink" Target="https://drive.google.com/drive/u/0/folders/1JHapkdyZrRziZCfTAWAX-nxDpQ_WEWlp" TargetMode="External"/><Relationship Id="rId2043" Type="http://schemas.openxmlformats.org/officeDocument/2006/relationships/hyperlink" Target="https://www4.des.state.nh.us/nh-pfas-investigation/wp-content/uploads/tables-pdf.pdf" TargetMode="External"/><Relationship Id="rId5199" Type="http://schemas.openxmlformats.org/officeDocument/2006/relationships/hyperlink" Target="https://drive.google.com/drive/u/0/folders/1RsSKYaEE8jqAw7pH05tDHRflkjUL3t5H" TargetMode="External"/><Relationship Id="rId6664" Type="http://schemas.openxmlformats.org/officeDocument/2006/relationships/hyperlink" Target="https://drive.google.com/drive/u/0/folders/1DWXhXwl1j4L5eKUdO88JdnrMTynHHza5" TargetMode="External"/><Relationship Id="rId2110" Type="http://schemas.openxmlformats.org/officeDocument/2006/relationships/hyperlink" Target="https://www.doh.wa.gov/CommunityandEnvironment/Contaminants/PFAS" TargetMode="External"/><Relationship Id="rId5266" Type="http://schemas.openxmlformats.org/officeDocument/2006/relationships/hyperlink" Target="https://geotracker.waterboards.ca.gov/map/pfas_map" TargetMode="External"/><Relationship Id="rId5680" Type="http://schemas.openxmlformats.org/officeDocument/2006/relationships/hyperlink" Target="https://drive.google.com/file/d/11OczwxsJrvH2k1RSPIUGLXM-3y-1ETOn/view?usp=sharing" TargetMode="External"/><Relationship Id="rId6317" Type="http://schemas.openxmlformats.org/officeDocument/2006/relationships/hyperlink" Target="https://drive.google.com/drive/u/1/folders/1Cv7_qSjwnbh62BvGEcCLExvqDqdl-88S" TargetMode="External"/><Relationship Id="rId4282" Type="http://schemas.openxmlformats.org/officeDocument/2006/relationships/hyperlink" Target="https://www4.des.state.nh.us/nh-pfas-investigation/wp-content/uploads/tables-pdf.pdf" TargetMode="External"/><Relationship Id="rId5333" Type="http://schemas.openxmlformats.org/officeDocument/2006/relationships/hyperlink" Target="https://drive.google.com/drive/u/0/folders/1RsSKYaEE8jqAw7pH05tDHRflkjUL3t5H" TargetMode="External"/><Relationship Id="rId6731" Type="http://schemas.openxmlformats.org/officeDocument/2006/relationships/hyperlink" Target="https://www.michigan.gov/pfasresponse/" TargetMode="External"/><Relationship Id="rId1876" Type="http://schemas.openxmlformats.org/officeDocument/2006/relationships/hyperlink" Target="https://drive.google.com/drive/u/1/folders/1hXfvHXIs39gObS5cWGSY9vVpUxyuFtge" TargetMode="External"/><Relationship Id="rId2927" Type="http://schemas.openxmlformats.org/officeDocument/2006/relationships/hyperlink" Target="https://drive.google.com/drive/u/0/folders/1DWXhXwl1j4L5eKUdO88JdnrMTynHHza5" TargetMode="External"/><Relationship Id="rId1529" Type="http://schemas.openxmlformats.org/officeDocument/2006/relationships/hyperlink" Target="https://drive.google.com/drive/u/1/folders/1Pms7FL2HqHNWHQ0nmFgIEcktFHXjhbny" TargetMode="External"/><Relationship Id="rId1943" Type="http://schemas.openxmlformats.org/officeDocument/2006/relationships/hyperlink" Target="https://drive.google.com/drive/u/0/folders/1DWXhXwl1j4L5eKUdO88JdnrMTynHHza5" TargetMode="External"/><Relationship Id="rId5400" Type="http://schemas.openxmlformats.org/officeDocument/2006/relationships/hyperlink" Target="https://drive.google.com/drive/u/0/folders/1A7IASvwEcblBk_KInQfbnmEeu6rXaiKh" TargetMode="External"/><Relationship Id="rId4002" Type="http://schemas.openxmlformats.org/officeDocument/2006/relationships/hyperlink" Target="https://www.michigan.gov/pfasresponse/0,9038,7-365-86511_82704_97100---,00.html" TargetMode="External"/><Relationship Id="rId3768" Type="http://schemas.openxmlformats.org/officeDocument/2006/relationships/hyperlink" Target="https://www.pca.state.mn.us/waste/pfas-landfills" TargetMode="External"/><Relationship Id="rId4819" Type="http://schemas.openxmlformats.org/officeDocument/2006/relationships/hyperlink" Target="https://cumulis.epa.gov/supercpad/SiteProfiles/index.cfm?fuseaction=second.docdata&amp;id=0100261" TargetMode="External"/><Relationship Id="rId6174" Type="http://schemas.openxmlformats.org/officeDocument/2006/relationships/hyperlink" Target="https://drive.google.com/drive/u/1/folders/1qbfKMS7kIqAk7RSF2aZgPr-F-wIp9qHh" TargetMode="External"/><Relationship Id="rId689" Type="http://schemas.openxmlformats.org/officeDocument/2006/relationships/hyperlink" Target="https://drive.google.com/drive/u/0/folders/1DZVTtHrtffhNzVd3s8hAy8pcQfLzMzIV" TargetMode="External"/><Relationship Id="rId2784" Type="http://schemas.openxmlformats.org/officeDocument/2006/relationships/hyperlink" Target="https://dec.alaska.gov/spar/csp/sites/galena/" TargetMode="External"/><Relationship Id="rId5190" Type="http://schemas.openxmlformats.org/officeDocument/2006/relationships/hyperlink" Target="https://www4.des.state.nh.us/DESOneStop/PRSDetail.aspx?ID=0037542&amp;Type=PRS" TargetMode="External"/><Relationship Id="rId6241" Type="http://schemas.openxmlformats.org/officeDocument/2006/relationships/hyperlink" Target="https://drive.google.com/drive/u/1/folders/1HJI6U11sAh3Oi9BLz8uJM5Uu9-sTQ0j8" TargetMode="External"/><Relationship Id="rId756" Type="http://schemas.openxmlformats.org/officeDocument/2006/relationships/hyperlink" Target="https://www.maine.gov/dep/spills/topics/pfas/" TargetMode="External"/><Relationship Id="rId1386" Type="http://schemas.openxmlformats.org/officeDocument/2006/relationships/hyperlink" Target="https://dec.alaska.gov/Applications/SPAR/PublicMVC/CSP/SiteReport/27093" TargetMode="External"/><Relationship Id="rId2437" Type="http://schemas.openxmlformats.org/officeDocument/2006/relationships/hyperlink" Target="https://www4.des.state.nh.us/IISProxy/IISProxy.dll?ContentId=4743977" TargetMode="External"/><Relationship Id="rId3835" Type="http://schemas.openxmlformats.org/officeDocument/2006/relationships/hyperlink" Target="https://drive.google.com/drive/u/0/folders/1DWXhXwl1j4L5eKUdO88JdnrMTynHHza5" TargetMode="External"/><Relationship Id="rId409" Type="http://schemas.openxmlformats.org/officeDocument/2006/relationships/hyperlink" Target="https://www.nashvillepublicradio.org/post/investigation-dangerous-and-persistent-chemicals-discovered-middle-tennessee-military-base" TargetMode="External"/><Relationship Id="rId1039" Type="http://schemas.openxmlformats.org/officeDocument/2006/relationships/hyperlink" Target="https://www.ewg.org/interactive-maps/2020-military-pfas-sites/map/" TargetMode="External"/><Relationship Id="rId2851" Type="http://schemas.openxmlformats.org/officeDocument/2006/relationships/hyperlink" Target="https://geotracker.waterboards.ca.gov/map/pfas_map" TargetMode="External"/><Relationship Id="rId3902" Type="http://schemas.openxmlformats.org/officeDocument/2006/relationships/hyperlink" Target="https://geotracker.waterboards.ca.gov/map/pfas_map" TargetMode="External"/><Relationship Id="rId92" Type="http://schemas.openxmlformats.org/officeDocument/2006/relationships/hyperlink" Target="https://drive.google.com/drive/u/0/folders/1RsSKYaEE8jqAw7pH05tDHRflkjUL3t5H" TargetMode="External"/><Relationship Id="rId823" Type="http://schemas.openxmlformats.org/officeDocument/2006/relationships/hyperlink" Target="https://geotracker.waterboards.ca.gov/map/pfas_map" TargetMode="External"/><Relationship Id="rId1453" Type="http://schemas.openxmlformats.org/officeDocument/2006/relationships/hyperlink" Target="https://www.troyrecord.com/news/local-news/norlite-facility-in-cohoes-accused-of-burning-firefighting-foam-for/article_7667b1ae-5413-11ea-8f9e-1ba495ff6227.html" TargetMode="External"/><Relationship Id="rId2504" Type="http://schemas.openxmlformats.org/officeDocument/2006/relationships/hyperlink" Target="https://drive.google.com/file/d/1gK144QBIQw5N59EiCEio2UMDo2UbzsWw/view?usp=sharing" TargetMode="External"/><Relationship Id="rId1106" Type="http://schemas.openxmlformats.org/officeDocument/2006/relationships/hyperlink" Target="https://drive.google.com/drive/u/0/folders/17vc5JX3Gvo92Bih-kg-GABnBbExIJhXg" TargetMode="External"/><Relationship Id="rId1520" Type="http://schemas.openxmlformats.org/officeDocument/2006/relationships/hyperlink" Target="https://drive.google.com/file/d/1sx2Wg2-QhadNHSDPxEXFs_oOnbvaz46H/view?usp=sharing" TargetMode="External"/><Relationship Id="rId4676" Type="http://schemas.openxmlformats.org/officeDocument/2006/relationships/hyperlink" Target="https://drive.google.com/drive/u/1/folders/1B1GKEK70wuJTnQTBbpJQJcs4KD3cK5Hu" TargetMode="External"/><Relationship Id="rId5727" Type="http://schemas.openxmlformats.org/officeDocument/2006/relationships/hyperlink" Target="https://www.michigan.gov/pfasresponse/0,9038,7-365-86511_95645-452832--,00.html" TargetMode="External"/><Relationship Id="rId3278" Type="http://schemas.openxmlformats.org/officeDocument/2006/relationships/hyperlink" Target="https://www4.des.state.nh.us/DESOneStop/PRSDetail.aspx?ID=0000036&amp;Type=PRS" TargetMode="External"/><Relationship Id="rId3692" Type="http://schemas.openxmlformats.org/officeDocument/2006/relationships/hyperlink" Target="https://drive.google.com/file/d/1tCcynjyVbxACqzjjHhuhY7KSeAKZ1V7r/view?usp=sharing" TargetMode="External"/><Relationship Id="rId4329" Type="http://schemas.openxmlformats.org/officeDocument/2006/relationships/hyperlink" Target="https://floridadep.gov/waste/waste-cleanup/content/melbourne-fire-training-facility" TargetMode="External"/><Relationship Id="rId474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99" Type="http://schemas.openxmlformats.org/officeDocument/2006/relationships/hyperlink" Target="https://drive.google.com/drive/u/0/folders/1DWXhXwl1j4L5eKUdO88JdnrMTynHHza5" TargetMode="External"/><Relationship Id="rId2294" Type="http://schemas.openxmlformats.org/officeDocument/2006/relationships/hyperlink" Target="https://drive.google.com/drive/u/0/folders/19OCwHREcH4Ii8cf6R0EWJWjKNx9Tw4G3" TargetMode="External"/><Relationship Id="rId3345" Type="http://schemas.openxmlformats.org/officeDocument/2006/relationships/hyperlink" Target="https://geotracker.waterboards.ca.gov/profile_report?cmd=mwreport&amp;global_id=L10009821173&amp;con_num=5662054240" TargetMode="External"/><Relationship Id="rId266" Type="http://schemas.openxmlformats.org/officeDocument/2006/relationships/hyperlink" Target="https://docs.google.com/spreadsheets/d/1hRu_fnwKe4j_dNU5cczPJSTcPUe8qTtJ/edit?usp=sharing&amp;ouid=107676736406888330935&amp;rtpof=true&amp;sd=true" TargetMode="External"/><Relationship Id="rId680" Type="http://schemas.openxmlformats.org/officeDocument/2006/relationships/hyperlink" Target="https://nhdes.maps.arcgis.com/apps/View/index.html?appid=66770bef141c43a98a445c54a17720e2&amp;extent=-73.5743,42.5413,-69.6852,45.4509" TargetMode="External"/><Relationship Id="rId2361" Type="http://schemas.openxmlformats.org/officeDocument/2006/relationships/hyperlink" Target="https://partner-mco-archive.s3.amazonaws.com/client_files/1524589484.pdf" TargetMode="External"/><Relationship Id="rId3412" Type="http://schemas.openxmlformats.org/officeDocument/2006/relationships/hyperlink" Target="https://floridadep.gov/waste/waste-cleanup/content/fire-training-facility-preliminary-site-assessments" TargetMode="External"/><Relationship Id="rId4810" Type="http://schemas.openxmlformats.org/officeDocument/2006/relationships/hyperlink" Target="https://nhdes.maps.arcgis.com/apps/View/index.html?appid=66770bef141c43a98a445c54a17720e2&amp;extent=-73.5743,42.5413,-69.6852,45.4509" TargetMode="External"/><Relationship Id="rId6568" Type="http://schemas.openxmlformats.org/officeDocument/2006/relationships/hyperlink" Target="https://drive.google.com/drive/u/1/folders/1z2HzVi-wFZIVl8vyN21qoVFATOzRE1Vj" TargetMode="External"/><Relationship Id="rId333" Type="http://schemas.openxmlformats.org/officeDocument/2006/relationships/hyperlink" Target="https://dec.alaska.gov/Applications/SPAR/PublicMVC/CSP/SiteReport/26955" TargetMode="External"/><Relationship Id="rId2014" Type="http://schemas.openxmlformats.org/officeDocument/2006/relationships/hyperlink" Target="https://geotracker.waterboards.ca.gov/map/pfas_map" TargetMode="External"/><Relationship Id="rId6982" Type="http://schemas.openxmlformats.org/officeDocument/2006/relationships/hyperlink" Target="https://docs.google.com/spreadsheets/d/1hRu_fnwKe4j_dNU5cczPJSTcPUe8qTtJ/edit?usp=sharing&amp;ouid=107676736406888330935&amp;rtpof=true&amp;sd=true" TargetMode="External"/><Relationship Id="rId1030" Type="http://schemas.openxmlformats.org/officeDocument/2006/relationships/hyperlink" Target="https://www.datawrapper.de/_/pmQX8/" TargetMode="External"/><Relationship Id="rId4186" Type="http://schemas.openxmlformats.org/officeDocument/2006/relationships/hyperlink" Target="https://drive.google.com/drive/folders/1uBB5fdXsei5F8IKXhBs6iH1j2ZUa6d0n" TargetMode="External"/><Relationship Id="rId5584" Type="http://schemas.openxmlformats.org/officeDocument/2006/relationships/hyperlink" Target="https://www.pca.state.mn.us/waste/pfas-landfills" TargetMode="External"/><Relationship Id="rId6635" Type="http://schemas.openxmlformats.org/officeDocument/2006/relationships/hyperlink" Target="https://webapp.pca.state.mn.us/wimn/site/2278" TargetMode="External"/><Relationship Id="rId400" Type="http://schemas.openxmlformats.org/officeDocument/2006/relationships/hyperlink" Target="https://dnrec.alpha.delaware.gov/waste-hazardous/remediation/pfas/investigation-sites/" TargetMode="External"/><Relationship Id="rId5237" Type="http://schemas.openxmlformats.org/officeDocument/2006/relationships/hyperlink" Target="https://www.maine.gov/dep/spills/topics/pfas/PFAS-current-results-06022020.pdf" TargetMode="External"/><Relationship Id="rId5651" Type="http://schemas.openxmlformats.org/officeDocument/2006/relationships/hyperlink" Target="https://www.michigan.gov/pfasresponse/0,9038,7-365-86511_82704-477577--,00.html" TargetMode="External"/><Relationship Id="rId6702" Type="http://schemas.openxmlformats.org/officeDocument/2006/relationships/hyperlink" Target="https://drive.google.com/drive/u/0/folders/1RsSKYaEE8jqAw7pH05tDHRflkjUL3t5H" TargetMode="External"/><Relationship Id="rId1847" Type="http://schemas.openxmlformats.org/officeDocument/2006/relationships/hyperlink" Target="https://www4.des.state.nh.us/DESOneStop/PRSDetail.aspx?ID=0002115&amp;Type=PRS" TargetMode="External"/><Relationship Id="rId4253" Type="http://schemas.openxmlformats.org/officeDocument/2006/relationships/hyperlink" Target="https://geotracker.waterboards.ca.gov/map/pfas_map" TargetMode="External"/><Relationship Id="rId5304" Type="http://schemas.openxmlformats.org/officeDocument/2006/relationships/hyperlink" Target="https://floridadep.gov/waste/waste-cleanup/content/waste-site-cleanup-state-funded-pfas-sampling-efforts" TargetMode="External"/><Relationship Id="rId4320" Type="http://schemas.openxmlformats.org/officeDocument/2006/relationships/hyperlink" Target="https://webapp.pca.state.mn.us/wimn/site/311" TargetMode="External"/><Relationship Id="rId190" Type="http://schemas.openxmlformats.org/officeDocument/2006/relationships/hyperlink" Target="https://drive.google.com/drive/u/1/folders/1Pms7FL2HqHNWHQ0nmFgIEcktFHXjhbny" TargetMode="External"/><Relationship Id="rId1914" Type="http://schemas.openxmlformats.org/officeDocument/2006/relationships/hyperlink" Target="https://drive.google.com/drive/u/0/folders/1DWXhXwl1j4L5eKUdO88JdnrMTynHHza5" TargetMode="External"/><Relationship Id="rId6078" Type="http://schemas.openxmlformats.org/officeDocument/2006/relationships/hyperlink" Target="https://geotracker.waterboards.ca.gov/map/pfas_map" TargetMode="External"/><Relationship Id="rId6492" Type="http://schemas.openxmlformats.org/officeDocument/2006/relationships/hyperlink" Target="https://drive.google.com/drive/u/0/folders/1Ndpu9Udqst42msNuaNP2HTLEESuDj9DC" TargetMode="External"/><Relationship Id="rId5094" Type="http://schemas.openxmlformats.org/officeDocument/2006/relationships/hyperlink" Target="https://geotracker.waterboards.ca.gov/map/pfas_map" TargetMode="External"/><Relationship Id="rId6145" Type="http://schemas.openxmlformats.org/officeDocument/2006/relationships/hyperlink" Target="https://www4.des.state.nh.us/DESOneStop/PRSDetail.aspx?ID=0000245&amp;Type=PRS" TargetMode="External"/><Relationship Id="rId2688" Type="http://schemas.openxmlformats.org/officeDocument/2006/relationships/hyperlink" Target="https://drive.google.com/drive/u/0/folders/1B1GKEK70wuJTnQTBbpJQJcs4KD3cK5Hu" TargetMode="External"/><Relationship Id="rId3739" Type="http://schemas.openxmlformats.org/officeDocument/2006/relationships/hyperlink" Target="https://www.pca.state.mn.us/waste/pfas-landfills" TargetMode="External"/><Relationship Id="rId5161" Type="http://schemas.openxmlformats.org/officeDocument/2006/relationships/hyperlink" Target="https://geotracker.waterboards.ca.gov/map/pfas_map" TargetMode="External"/><Relationship Id="rId2755" Type="http://schemas.openxmlformats.org/officeDocument/2006/relationships/hyperlink" Target="https://webapp.pca.state.mn.us/wimn/site/280" TargetMode="External"/><Relationship Id="rId3806" Type="http://schemas.openxmlformats.org/officeDocument/2006/relationships/hyperlink" Target="https://floridadep.gov/waste/waste-cleanup/content/lake-tech-fire-academy" TargetMode="External"/><Relationship Id="rId6212" Type="http://schemas.openxmlformats.org/officeDocument/2006/relationships/hyperlink" Target="https://geotracker.waterboards.ca.gov/profile_report?global_id=L10001577696" TargetMode="External"/><Relationship Id="rId727" Type="http://schemas.openxmlformats.org/officeDocument/2006/relationships/hyperlink" Target="https://geotracker.waterboards.ca.gov/map/pfas_map" TargetMode="External"/><Relationship Id="rId1357" Type="http://schemas.openxmlformats.org/officeDocument/2006/relationships/hyperlink" Target="https://geotracker.waterboards.ca.gov/profile_report?global_id=SL0606709398" TargetMode="External"/><Relationship Id="rId1771" Type="http://schemas.openxmlformats.org/officeDocument/2006/relationships/hyperlink" Target="https://drive.google.com/drive/u/1/folders/1Pms7FL2HqHNWHQ0nmFgIEcktFHXjhbny" TargetMode="External"/><Relationship Id="rId2408" Type="http://schemas.openxmlformats.org/officeDocument/2006/relationships/hyperlink" Target="https://nhdes.maps.arcgis.com/apps/View/index.html?appid=66770bef141c43a98a445c54a17720e2&amp;extent=-73.5743,42.5413,-69.6852,45.4509" TargetMode="External"/><Relationship Id="rId2822" Type="http://schemas.openxmlformats.org/officeDocument/2006/relationships/hyperlink" Target="https://drive.google.com/drive/folders/1WXcPIaJymN-O-1644R0f1Z9AXQkVDhlj" TargetMode="External"/><Relationship Id="rId5978" Type="http://schemas.openxmlformats.org/officeDocument/2006/relationships/hyperlink" Target="https://drive.google.com/drive/u/0/folders/1PB-jivQincx_q2ZtbNlmxOQHyGDkB0CC" TargetMode="External"/><Relationship Id="rId63" Type="http://schemas.openxmlformats.org/officeDocument/2006/relationships/hyperlink" Target="https://drive.google.com/drive/u/0/folders/1RsSKYaEE8jqAw7pH05tDHRflkjUL3t5H" TargetMode="External"/><Relationship Id="rId1424" Type="http://schemas.openxmlformats.org/officeDocument/2006/relationships/hyperlink" Target="https://www4.des.state.nh.us/nh-pfas-investigation/wp-content/uploads/tables-pdf.pdf" TargetMode="External"/><Relationship Id="rId4994" Type="http://schemas.openxmlformats.org/officeDocument/2006/relationships/hyperlink" Target="https://drive.google.com/drive/u/0/folders/1lpumSeVk353D3nJRZdjiLbOngcEd8UKN" TargetMode="External"/><Relationship Id="rId3596" Type="http://schemas.openxmlformats.org/officeDocument/2006/relationships/hyperlink" Target="http://afcec.publicadmin-record.us.af.mil/Search.aspx" TargetMode="External"/><Relationship Id="rId4647" Type="http://schemas.openxmlformats.org/officeDocument/2006/relationships/hyperlink" Target="https://drive.google.com/drive/u/1/folders/1VgdMu6_x_kxf36q2eAIhAEnCpniomQ1Y" TargetMode="External"/><Relationship Id="rId2198" Type="http://schemas.openxmlformats.org/officeDocument/2006/relationships/hyperlink" Target="https://denix.osd.mil/army-pfas/army-pfas-data/drinking-water-data/army-national-guard-bureau-data-26-april-2019/" TargetMode="External"/><Relationship Id="rId3249" Type="http://schemas.openxmlformats.org/officeDocument/2006/relationships/hyperlink" Target="https://dec.alaska.gov/Applications/SPAR/PublicMVC/CSP/SiteReport/1448" TargetMode="External"/><Relationship Id="rId584" Type="http://schemas.openxmlformats.org/officeDocument/2006/relationships/hyperlink" Target="https://drive.google.com/drive/u/0/folders/1JHapkdyZrRziZCfTAWAX-nxDpQ_WEWlp" TargetMode="External"/><Relationship Id="rId2265" Type="http://schemas.openxmlformats.org/officeDocument/2006/relationships/hyperlink" Target="https://drive.google.com/drive/u/0/folders/1OaCY9uKLFIMYvzF3JgtRdwVH_QSstbsC" TargetMode="External"/><Relationship Id="rId3663" Type="http://schemas.openxmlformats.org/officeDocument/2006/relationships/hyperlink" Target="https://partner-mco-archive.s3.amazonaws.com/client_files/1524589484.pdf" TargetMode="External"/><Relationship Id="rId4714" Type="http://schemas.openxmlformats.org/officeDocument/2006/relationships/hyperlink" Target="https://drive.google.com/file/d/1fjGFrceNGYeqN6OPKTwVZ8zoNU_YgQJR/view?usp=sharing" TargetMode="External"/><Relationship Id="rId237" Type="http://schemas.openxmlformats.org/officeDocument/2006/relationships/hyperlink" Target="https://ar.afcec-cloud.af.mil/Search.aspx" TargetMode="External"/><Relationship Id="rId3316" Type="http://schemas.openxmlformats.org/officeDocument/2006/relationships/hyperlink" Target="https://drive.google.com/drive/u/0/folders/1MgBSDAZ_DP2nsnPYprO_561UYSjc6G0g" TargetMode="External"/><Relationship Id="rId3730" Type="http://schemas.openxmlformats.org/officeDocument/2006/relationships/hyperlink" Target="https://geotracker.waterboards.ca.gov/map/pfas_map" TargetMode="External"/><Relationship Id="rId6886" Type="http://schemas.openxmlformats.org/officeDocument/2006/relationships/hyperlink" Target="https://www.whiteman.af.mil/News/Article/1598730/extinguishing-safely-base-facilities-to-receive-firefighting-chemical-upgrade/" TargetMode="External"/><Relationship Id="rId651" Type="http://schemas.openxmlformats.org/officeDocument/2006/relationships/hyperlink" Target="https://drive.google.com/drive/u/0/folders/1Fzb2RvMpUc7vumoIK5dXQ5TNRo-U51M5" TargetMode="External"/><Relationship Id="rId1281" Type="http://schemas.openxmlformats.org/officeDocument/2006/relationships/hyperlink" Target="https://www4.des.state.nh.us/DESOneStop/PRSDetail.aspx?ID=0000982&amp;Type=PRS" TargetMode="External"/><Relationship Id="rId2332" Type="http://schemas.openxmlformats.org/officeDocument/2006/relationships/hyperlink" Target="https://drive.google.com/drive/u/1/folders/1Pms7FL2HqHNWHQ0nmFgIEcktFHXjhbny" TargetMode="External"/><Relationship Id="rId5488" Type="http://schemas.openxmlformats.org/officeDocument/2006/relationships/hyperlink" Target="https://drive.google.com/drive/u/0/folders/1RsSKYaEE8jqAw7pH05tDHRflkjUL3t5H" TargetMode="External"/><Relationship Id="rId6539" Type="http://schemas.openxmlformats.org/officeDocument/2006/relationships/hyperlink" Target="https://www.michigan.gov/pfasresponse/" TargetMode="External"/><Relationship Id="rId6953" Type="http://schemas.openxmlformats.org/officeDocument/2006/relationships/hyperlink" Target="https://drive.google.com/drive/u/0/folders/1_9dfv-OV3JbxXwEPWougtxjhonmlpZ0n" TargetMode="External"/><Relationship Id="rId304" Type="http://schemas.openxmlformats.org/officeDocument/2006/relationships/hyperlink" Target="https://www.michigan.gov/pfasresponse/0,9038,7-365-86511_82704-452810--,00.html" TargetMode="External"/><Relationship Id="rId5555" Type="http://schemas.openxmlformats.org/officeDocument/2006/relationships/hyperlink" Target="https://dec.vermont.gov/sites/dec/files/documents/PFAS%20Sampling%20Report%207.10.18%20FINAL.pdf" TargetMode="External"/><Relationship Id="rId6606" Type="http://schemas.openxmlformats.org/officeDocument/2006/relationships/hyperlink" Target="https://drive.google.com/drive/u/0/folders/1DWXhXwl1j4L5eKUdO88JdnrMTynHHza5" TargetMode="External"/><Relationship Id="rId1001" Type="http://schemas.openxmlformats.org/officeDocument/2006/relationships/hyperlink" Target="https://www4.des.state.nh.us/DESOneStop/PRSDetail.aspx?ID=0003120&amp;Type=PRS" TargetMode="External"/><Relationship Id="rId4157" Type="http://schemas.openxmlformats.org/officeDocument/2006/relationships/hyperlink" Target="https://drive.google.com/drive/folders/1BcpebbOEKw-cKA5Kpmavql52T-plnIRD" TargetMode="External"/><Relationship Id="rId4571" Type="http://schemas.openxmlformats.org/officeDocument/2006/relationships/hyperlink" Target="https://dec.alaska.gov/Applications/SPAR/PublicMVC/CSP/SiteReport/25865" TargetMode="External"/><Relationship Id="rId5208" Type="http://schemas.openxmlformats.org/officeDocument/2006/relationships/hyperlink" Target="https://drive.google.com/drive/u/0/folders/1Ndpu9Udqst42msNuaNP2HTLEESuDj9DC" TargetMode="External"/><Relationship Id="rId5622" Type="http://schemas.openxmlformats.org/officeDocument/2006/relationships/hyperlink" Target="https://drive.google.com/drive/u/0/folders/1Ndpu9Udqst42msNuaNP2HTLEESuDj9DC" TargetMode="External"/><Relationship Id="rId3173" Type="http://schemas.openxmlformats.org/officeDocument/2006/relationships/hyperlink" Target="https://drive.google.com/drive/u/0/folders/1RsSKYaEE8jqAw7pH05tDHRflkjUL3t5H" TargetMode="External"/><Relationship Id="rId4224" Type="http://schemas.openxmlformats.org/officeDocument/2006/relationships/hyperlink" Target="https://drive.google.com/drive/folders/11ne8evaDa0YVPa8YiY4BSYEHmQptPYSQ?usp=sharing" TargetMode="External"/><Relationship Id="rId1818" Type="http://schemas.openxmlformats.org/officeDocument/2006/relationships/hyperlink" Target="https://www.michigan.gov/pfasresponse/0,9038,7-365-86511_95645-500862--,00.html" TargetMode="External"/><Relationship Id="rId3240" Type="http://schemas.openxmlformats.org/officeDocument/2006/relationships/hyperlink" Target="https://geotracker.waterboards.ca.gov/profile_report?global_id=L10002455947" TargetMode="External"/><Relationship Id="rId6396" Type="http://schemas.openxmlformats.org/officeDocument/2006/relationships/hyperlink" Target="https://drive.google.com/drive/u/0/folders/1FC7ltgfD9_tHYdKT-lXgm0ggnRfaxozG" TargetMode="External"/><Relationship Id="rId161" Type="http://schemas.openxmlformats.org/officeDocument/2006/relationships/hyperlink" Target="https://www.harfordcountymd.gov/DocumentCenter/View/11470/Harford-County-Water-Quality-Report-2017" TargetMode="External"/><Relationship Id="rId6049" Type="http://schemas.openxmlformats.org/officeDocument/2006/relationships/hyperlink" Target="https://geotracker.waterboards.ca.gov/map/pfas_map" TargetMode="External"/><Relationship Id="rId6463" Type="http://schemas.openxmlformats.org/officeDocument/2006/relationships/hyperlink" Target="https://drive.google.com/drive/folders/1JhXpayJUhHRgqu5yWCXvORyyWQxVd5kx" TargetMode="External"/><Relationship Id="rId978" Type="http://schemas.openxmlformats.org/officeDocument/2006/relationships/hyperlink" Target="https://geotracker.waterboards.ca.gov/profile_report?global_id=L10001359910" TargetMode="External"/><Relationship Id="rId2659" Type="http://schemas.openxmlformats.org/officeDocument/2006/relationships/hyperlink" Target="https://drive.google.com/drive/u/1/folders/1DWXhXwl1j4L5eKUdO88JdnrMTynHHza5" TargetMode="External"/><Relationship Id="rId5065" Type="http://schemas.openxmlformats.org/officeDocument/2006/relationships/hyperlink" Target="https://geotracker.waterboards.ca.gov/map/pfas_map" TargetMode="External"/><Relationship Id="rId6116" Type="http://schemas.openxmlformats.org/officeDocument/2006/relationships/hyperlink" Target="https://drive.google.com/drive/u/0/folders/1RsSKYaEE8jqAw7pH05tDHRflkjUL3t5H" TargetMode="External"/><Relationship Id="rId6530" Type="http://schemas.openxmlformats.org/officeDocument/2006/relationships/hyperlink" Target="https://drive.google.com/file/d/1SvEmZyCL8T3UY6tHgZJ3EU-DQ9lR70xF/view?usp=sharing" TargetMode="External"/><Relationship Id="rId1675" Type="http://schemas.openxmlformats.org/officeDocument/2006/relationships/hyperlink" Target="https://geotracker.waterboards.ca.gov/map/pfas_map" TargetMode="External"/><Relationship Id="rId2726" Type="http://schemas.openxmlformats.org/officeDocument/2006/relationships/hyperlink" Target="https://www4.des.state.nh.us/nh-pfas-investigation/wp-content/uploads/tables-pdf.pdf" TargetMode="External"/><Relationship Id="rId4081" Type="http://schemas.openxmlformats.org/officeDocument/2006/relationships/hyperlink" Target="https://drive.google.com/drive/u/0/folders/1RsSKYaEE8jqAw7pH05tDHRflkjUL3t5H" TargetMode="External"/><Relationship Id="rId5132" Type="http://schemas.openxmlformats.org/officeDocument/2006/relationships/hyperlink" Target="https://nhdes.maps.arcgis.com/apps/View/index.html?appid=66770bef141c43a98a445c54a17720e2&amp;extent=-73.5743,42.5413,-69.6852,45.4509" TargetMode="External"/><Relationship Id="rId1328" Type="http://schemas.openxmlformats.org/officeDocument/2006/relationships/hyperlink" Target="https://geotracker.waterboards.ca.gov/map/pfas_map" TargetMode="External"/><Relationship Id="rId1742" Type="http://schemas.openxmlformats.org/officeDocument/2006/relationships/hyperlink" Target="https://drive.google.com/file/d/1GMlyOu26Wz3RfVZxb0ZmcSTEE-z4MLqg/view?usp=sharing" TargetMode="External"/><Relationship Id="rId4898" Type="http://schemas.openxmlformats.org/officeDocument/2006/relationships/hyperlink" Target="https://www.deq.virginia.gov/get-involved/the-environment-you/per-and-polyfluoroalkyl-substances-pfas" TargetMode="External"/><Relationship Id="rId5949" Type="http://schemas.openxmlformats.org/officeDocument/2006/relationships/hyperlink" Target="https://www4.des.state.nh.us/nh-pfas-investigation/wp-content/uploads/tables-pdf.pdf" TargetMode="External"/><Relationship Id="rId34" Type="http://schemas.openxmlformats.org/officeDocument/2006/relationships/hyperlink" Target="https://drive.google.com/drive/u/0/folders/1kNtTq1lvGKOW7pZwqdxtblVzvHhEtY1E" TargetMode="External"/><Relationship Id="rId4965" Type="http://schemas.openxmlformats.org/officeDocument/2006/relationships/hyperlink" Target="https://docs.google.com/spreadsheets/d/1hRu_fnwKe4j_dNU5cczPJSTcPUe8qTtJ/edit?usp=sharing&amp;ouid=107676736406888330935&amp;rtpof=true&amp;sd=true" TargetMode="External"/><Relationship Id="rId7024" Type="http://schemas.openxmlformats.org/officeDocument/2006/relationships/hyperlink" Target="https://geotracker.waterboards.ca.gov/map/pfas_map" TargetMode="External"/><Relationship Id="rId3567" Type="http://schemas.openxmlformats.org/officeDocument/2006/relationships/hyperlink" Target="https://drive.google.com/drive/u/0/folders/1-CReV-pHv38qcbGChE-lIODNqQPcMoTe" TargetMode="External"/><Relationship Id="rId3981" Type="http://schemas.openxmlformats.org/officeDocument/2006/relationships/hyperlink" Target="https://archive.epa.gov/pesticides/region4/water/documents/web/pdf/d_q_as_dalton_final_10_08_2010.pdf" TargetMode="External"/><Relationship Id="rId4618" Type="http://schemas.openxmlformats.org/officeDocument/2006/relationships/hyperlink" Target="https://www.secnav.navy.mil/eie/pages/pfc-pfas.aspx" TargetMode="External"/><Relationship Id="rId488" Type="http://schemas.openxmlformats.org/officeDocument/2006/relationships/hyperlink" Target="https://geotracker.waterboards.ca.gov/map/pfas_map" TargetMode="External"/><Relationship Id="rId2169" Type="http://schemas.openxmlformats.org/officeDocument/2006/relationships/hyperlink" Target="https://www.navfac.navy.mil/products_and_services/ev/products_and_services/env_restoration/pfas_reading_room.html" TargetMode="External"/><Relationship Id="rId2583" Type="http://schemas.openxmlformats.org/officeDocument/2006/relationships/hyperlink" Target="https://www4.des.state.nh.us/DESOneStop/PRSDetail.aspx?ID=0000420&amp;Type=PRS" TargetMode="External"/><Relationship Id="rId3634" Type="http://schemas.openxmlformats.org/officeDocument/2006/relationships/hyperlink" Target="https://www4.des.state.nh.us/DESOneStop/PRSDetail.aspx?ID=0000404&amp;Type=PRS" TargetMode="External"/><Relationship Id="rId6040" Type="http://schemas.openxmlformats.org/officeDocument/2006/relationships/hyperlink" Target="https://drive.google.com/file/d/155UmDAgAIXWJM68itn5qc9az3-h5pfIU/view?usp=sharing" TargetMode="External"/><Relationship Id="rId555" Type="http://schemas.openxmlformats.org/officeDocument/2006/relationships/hyperlink" Target="http://www.townofbarnstable.us/PublicWorks/2016-06-21%20Hyannis%20Water%20PFOS%20Update.pdf" TargetMode="External"/><Relationship Id="rId1185" Type="http://schemas.openxmlformats.org/officeDocument/2006/relationships/hyperlink" Target="https://www.pca.state.mn.us/waste/pfas-landfills" TargetMode="External"/><Relationship Id="rId2236" Type="http://schemas.openxmlformats.org/officeDocument/2006/relationships/hyperlink" Target="https://drive.google.com/drive/u/1/folders/1Pms7FL2HqHNWHQ0nmFgIEcktFHXjhbny" TargetMode="External"/><Relationship Id="rId2650" Type="http://schemas.openxmlformats.org/officeDocument/2006/relationships/hyperlink" Target="https://drive.google.com/drive/u/1/folders/1B1GKEK70wuJTnQTBbpJQJcs4KD3cK5Hu" TargetMode="External"/><Relationship Id="rId3701" Type="http://schemas.openxmlformats.org/officeDocument/2006/relationships/hyperlink" Target="https://drive.google.com/drive/u/0/folders/1JHapkdyZrRziZCfTAWAX-nxDpQ_WEWlp" TargetMode="External"/><Relationship Id="rId6857" Type="http://schemas.openxmlformats.org/officeDocument/2006/relationships/hyperlink" Target="https://www4.des.state.nh.us/nh-pfas-investigation/wp-content/uploads/tables-pdf.pdf" TargetMode="External"/><Relationship Id="rId208" Type="http://schemas.openxmlformats.org/officeDocument/2006/relationships/hyperlink" Target="https://drive.google.com/drive/u/1/folders/1Pms7FL2HqHNWHQ0nmFgIEcktFHXjhbny" TargetMode="External"/><Relationship Id="rId622" Type="http://schemas.openxmlformats.org/officeDocument/2006/relationships/hyperlink" Target="https://www4.des.state.nh.us/IISProxy/IISProxy.dll?ContentId=4754502" TargetMode="External"/><Relationship Id="rId1252" Type="http://schemas.openxmlformats.org/officeDocument/2006/relationships/hyperlink" Target="https://nhdes.maps.arcgis.com/apps/View/index.html?appid=66770bef141c43a98a445c54a17720e2&amp;extent=-73.5743,42.5413,-69.6852,45.4509" TargetMode="External"/><Relationship Id="rId2303" Type="http://schemas.openxmlformats.org/officeDocument/2006/relationships/hyperlink" Target="http://www.rantoulpress.com/news/environment/2015-05-26/high-levels-pfcs-found-former-base.html" TargetMode="External"/><Relationship Id="rId5459" Type="http://schemas.openxmlformats.org/officeDocument/2006/relationships/hyperlink" Target="https://www.maine.gov/dep/spills/topics/pfas/" TargetMode="External"/><Relationship Id="rId4475" Type="http://schemas.openxmlformats.org/officeDocument/2006/relationships/hyperlink" Target="https://denix.osd.mil/army-pfas/army-pfas-data/drinking-water-data/army-national-guard-bureau-data-26-april-2019/" TargetMode="External"/><Relationship Id="rId5873" Type="http://schemas.openxmlformats.org/officeDocument/2006/relationships/hyperlink" Target="https://geotracker.waterboards.ca.gov/map/pfas_map" TargetMode="External"/><Relationship Id="rId6924" Type="http://schemas.openxmlformats.org/officeDocument/2006/relationships/hyperlink" Target="https://drive.google.com/drive/u/0/folders/1RsSKYaEE8jqAw7pH05tDHRflkjUL3t5H" TargetMode="External"/><Relationship Id="rId3077" Type="http://schemas.openxmlformats.org/officeDocument/2006/relationships/hyperlink" Target="https://www.glwater.org/wp-content/uploads/2020/02/PFAS-Minimization-Program-Summary.pdf" TargetMode="External"/><Relationship Id="rId4128" Type="http://schemas.openxmlformats.org/officeDocument/2006/relationships/hyperlink" Target="https://www4.des.state.nh.us/DESOneStop/PRSDetail.aspx?ID=0010334&amp;Type=PRS" TargetMode="External"/><Relationship Id="rId5526" Type="http://schemas.openxmlformats.org/officeDocument/2006/relationships/hyperlink" Target="https://www.michigan.gov/pfasresponse/0,9038,7-365-86511_82704-452826--,00.html" TargetMode="External"/><Relationship Id="rId5940" Type="http://schemas.openxmlformats.org/officeDocument/2006/relationships/hyperlink" Target="https://partner-mco-archive.s3.amazonaws.com/client_files/1524589484.pdf" TargetMode="External"/><Relationship Id="rId2093"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491" Type="http://schemas.openxmlformats.org/officeDocument/2006/relationships/hyperlink" Target="https://nhdes.maps.arcgis.com/apps/View/index.html?appid=66770bef141c43a98a445c54a17720e2&amp;extent=-73.5743,42.5413,-69.6852,45.4509" TargetMode="External"/><Relationship Id="rId4542" Type="http://schemas.openxmlformats.org/officeDocument/2006/relationships/hyperlink" Target="https://webapp.pca.state.mn.us/wimn/site/1762" TargetMode="External"/><Relationship Id="rId3144" Type="http://schemas.openxmlformats.org/officeDocument/2006/relationships/hyperlink" Target="https://drive.google.com/drive/u/0/folders/1RsSKYaEE8jqAw7pH05tDHRflkjUL3t5H" TargetMode="External"/><Relationship Id="rId2160" Type="http://schemas.openxmlformats.org/officeDocument/2006/relationships/hyperlink" Target="https://drive.google.com/drive/u/0/folders/1RsSKYaEE8jqAw7pH05tDHRflkjUL3t5H" TargetMode="External"/><Relationship Id="rId3211" Type="http://schemas.openxmlformats.org/officeDocument/2006/relationships/hyperlink" Target="https://www.glwater.org/wp-content/uploads/2020/02/PFAS-Minimization-Program-Summary.pdf" TargetMode="External"/><Relationship Id="rId6367" Type="http://schemas.openxmlformats.org/officeDocument/2006/relationships/hyperlink" Target="https://www4.des.state.nh.us/DESOneStop/PRSDetail.aspx?ID=0002690&amp;Type=PRS" TargetMode="External"/><Relationship Id="rId6781" Type="http://schemas.openxmlformats.org/officeDocument/2006/relationships/hyperlink" Target="https://nhdes.maps.arcgis.com/apps/View/index.html?appid=66770bef141c43a98a445c54a17720e2&amp;extent=-73.5743,42.5413,-69.6852,45.4509" TargetMode="External"/><Relationship Id="rId132" Type="http://schemas.openxmlformats.org/officeDocument/2006/relationships/hyperlink" Target="https://drive.google.com/drive/u/1/folders/1Pms7FL2HqHNWHQ0nmFgIEcktFHXjhbny" TargetMode="External"/><Relationship Id="rId5383" Type="http://schemas.openxmlformats.org/officeDocument/2006/relationships/hyperlink" Target="https://cumulis.epa.gov/supercpad/SiteProfiles/index.cfm?fuseaction=second.cleanup&amp;id=0202439" TargetMode="External"/><Relationship Id="rId6434" Type="http://schemas.openxmlformats.org/officeDocument/2006/relationships/hyperlink" Target="https://drive.google.com/drive/folders/1Qe_LQR_3dGFt2vdx8uZRlWYPR0ZjgnI0" TargetMode="External"/><Relationship Id="rId1579" Type="http://schemas.openxmlformats.org/officeDocument/2006/relationships/hyperlink" Target="https://drive.google.com/drive/u/0/folders/1DZVTtHrtffhNzVd3s8hAy8pcQfLzMzIV" TargetMode="External"/><Relationship Id="rId2977" Type="http://schemas.openxmlformats.org/officeDocument/2006/relationships/hyperlink" Target="https://www.pca.state.mn.us/waste/pfas-landfills" TargetMode="External"/><Relationship Id="rId5036" Type="http://schemas.openxmlformats.org/officeDocument/2006/relationships/hyperlink" Target="https://geotracker.waterboards.ca.gov/profile_report?global_id=L10003033435&amp;mytab=esidata" TargetMode="External"/><Relationship Id="rId5450"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949" Type="http://schemas.openxmlformats.org/officeDocument/2006/relationships/hyperlink" Target="https://geotracker.waterboards.ca.gov/profile_report?global_id=L10008268744" TargetMode="External"/><Relationship Id="rId1993" Type="http://schemas.openxmlformats.org/officeDocument/2006/relationships/hyperlink" Target="https://drive.google.com/drive/u/0/folders/1DWXhXwl1j4L5eKUdO88JdnrMTynHHza5" TargetMode="External"/><Relationship Id="rId4052" Type="http://schemas.openxmlformats.org/officeDocument/2006/relationships/hyperlink" Target="https://drive.google.com/drive/u/1/folders/1Pms7FL2HqHNWHQ0nmFgIEcktFHXjhbny" TargetMode="External"/><Relationship Id="rId5103" Type="http://schemas.openxmlformats.org/officeDocument/2006/relationships/hyperlink" Target="https://drive.google.com/drive/u/0/folders/1Ndpu9Udqst42msNuaNP2HTLEESuDj9DC" TargetMode="External"/><Relationship Id="rId6501" Type="http://schemas.openxmlformats.org/officeDocument/2006/relationships/hyperlink" Target="https://drive.google.com/drive/u/0/folders/1O_bdKc2RGu5nRhtor39UjWcrV1mfw4ep" TargetMode="External"/><Relationship Id="rId1646" Type="http://schemas.openxmlformats.org/officeDocument/2006/relationships/hyperlink" Target="https://azdeq.gov/node/4209" TargetMode="External"/><Relationship Id="rId1713" Type="http://schemas.openxmlformats.org/officeDocument/2006/relationships/hyperlink" Target="https://www.michigan.gov/pfasresponse/investigations/sites-aoi/wayne-county/detroit-metropolitan-wayne-county-airport" TargetMode="External"/><Relationship Id="rId4869" Type="http://schemas.openxmlformats.org/officeDocument/2006/relationships/hyperlink" Target="https://nhdes.maps.arcgis.com/apps/View/index.html?appid=66770bef141c43a98a445c54a17720e2&amp;extent=-73.5743,42.5413,-69.6852,45.4509" TargetMode="External"/><Relationship Id="rId3885" Type="http://schemas.openxmlformats.org/officeDocument/2006/relationships/hyperlink" Target="https://drive.google.com/file/d/1Qtn8Qxqj5jVnafKRW3F4qFi4ExFjPF1R/view?usp=sharing" TargetMode="External"/><Relationship Id="rId4936" Type="http://schemas.openxmlformats.org/officeDocument/2006/relationships/hyperlink" Target="https://www.agri-pulse.com/ext/resources/pdfs/congress/STATUS-OF-NOTIFICATIONS-TO-AGRICULTURAL-OPERATIONS-PURSUANT-TO-SECTION-335-OF-THE-FISCAL-YEAR-2021-NATIONAL-DEFENSE-AUTHORIZATION-ACT-1.pdf" TargetMode="External"/><Relationship Id="rId6291" Type="http://schemas.openxmlformats.org/officeDocument/2006/relationships/hyperlink" Target="https://drive.google.com/file/d/1JSx4z7Q2qgdFbCgkNNiuhwp0bN8yibe5/view?usp=sharing" TargetMode="External"/><Relationship Id="rId2487" Type="http://schemas.openxmlformats.org/officeDocument/2006/relationships/hyperlink" Target="https://drive.google.com/drive/u/0/folders/18MTs48dptDnVGtZb69KwlakV5G8NA0qG" TargetMode="External"/><Relationship Id="rId3538" Type="http://schemas.openxmlformats.org/officeDocument/2006/relationships/hyperlink" Target="https://geotracker.waterboards.ca.gov/map/pfas_map" TargetMode="External"/><Relationship Id="rId459" Type="http://schemas.openxmlformats.org/officeDocument/2006/relationships/hyperlink" Target="https://drive.google.com/drive/u/0/folders/1RsSKYaEE8jqAw7pH05tDHRflkjUL3t5H" TargetMode="External"/><Relationship Id="rId873" Type="http://schemas.openxmlformats.org/officeDocument/2006/relationships/hyperlink" Target="https://www4.des.state.nh.us/IISProxy/IISProxy.dll?ContentId=4827304" TargetMode="External"/><Relationship Id="rId1089" Type="http://schemas.openxmlformats.org/officeDocument/2006/relationships/hyperlink" Target="https://denix.osd.mil/army-pfas/army-pfas-data/drinking-water-data/army-national-guard-bureau-data-26-april-2019/" TargetMode="External"/><Relationship Id="rId2554" Type="http://schemas.openxmlformats.org/officeDocument/2006/relationships/hyperlink" Target="https://drive.google.com/drive/u/0/folders/1RsSKYaEE8jqAw7pH05tDHRflkjUL3t5H" TargetMode="External"/><Relationship Id="rId3952" Type="http://schemas.openxmlformats.org/officeDocument/2006/relationships/hyperlink" Target="https://drive.google.com/drive/u/0/folders/1dv7f0aDl0fNY0aC0E6-fqghT5p0-4AZW" TargetMode="External"/><Relationship Id="rId6011" Type="http://schemas.openxmlformats.org/officeDocument/2006/relationships/hyperlink" Target="https://cumulis.epa.gov/supercpad/SiteProfiles/index.cfm?fuseaction=second.docdata&amp;id=0100326" TargetMode="External"/><Relationship Id="rId526" Type="http://schemas.openxmlformats.org/officeDocument/2006/relationships/hyperlink" Target="https://denix.osd.mil/army-pfas/army-pfas-data/drinking-water-data/army-national-guard-bureau-data-26-april-2019/" TargetMode="External"/><Relationship Id="rId1156" Type="http://schemas.openxmlformats.org/officeDocument/2006/relationships/hyperlink" Target="https://drive.google.com/drive/u/1/folders/1S7TxvbgEeIga6RhHP0qHd0Wdt4ebhZVO" TargetMode="External"/><Relationship Id="rId2207" Type="http://schemas.openxmlformats.org/officeDocument/2006/relationships/hyperlink" Target="https://prodenv.dep.state.fl.us/DepNexus/public/searchPortal" TargetMode="External"/><Relationship Id="rId3605" Type="http://schemas.openxmlformats.org/officeDocument/2006/relationships/hyperlink" Target="https://drive.google.com/drive/u/1/folders/1NDSF5O2zivixjKUEYTRtJ_keJVbx9VmC" TargetMode="External"/><Relationship Id="rId940" Type="http://schemas.openxmlformats.org/officeDocument/2006/relationships/hyperlink" Target="http://www.maine.gov/dep/spills/topics/pfas/NASB_ResWell_PFC_FactSheet_April2016.pdf" TargetMode="External"/><Relationship Id="rId1570" Type="http://schemas.openxmlformats.org/officeDocument/2006/relationships/hyperlink" Target="https://docs.google.com/spreadsheets/d/1hRu_fnwKe4j_dNU5cczPJSTcPUe8qTtJ/edit?usp=sharing&amp;ouid=107676736406888330935&amp;rtpof=true&amp;sd=true" TargetMode="External"/><Relationship Id="rId2621" Type="http://schemas.openxmlformats.org/officeDocument/2006/relationships/hyperlink" Target="https://drive.google.com/drive/u/0/folders/1DWXhXwl1j4L5eKUdO88JdnrMTynHHza5" TargetMode="External"/><Relationship Id="rId5777" Type="http://schemas.openxmlformats.org/officeDocument/2006/relationships/hyperlink" Target="https://drive.google.com/drive/u/0/folders/1A9YVxBZGusEMLpl39kb80VsK0ICi-NDf" TargetMode="External"/><Relationship Id="rId6828" Type="http://schemas.openxmlformats.org/officeDocument/2006/relationships/hyperlink" Target="https://drive.google.com/drive/u/1/folders/1Yla_380Qxjf4iLAK34ajtSEXmM8gBJ9P" TargetMode="External"/><Relationship Id="rId1223" Type="http://schemas.openxmlformats.org/officeDocument/2006/relationships/hyperlink" Target="https://nhdes.maps.arcgis.com/apps/View/index.html?appid=66770bef141c43a98a445c54a17720e2&amp;extent=-73.5743,42.5413,-69.6852,45.4509" TargetMode="External"/><Relationship Id="rId4379" Type="http://schemas.openxmlformats.org/officeDocument/2006/relationships/hyperlink" Target="https://floridadep.gov/waste/waste-cleanup/content/fire-training-facility-preliminary-site-assessments" TargetMode="External"/><Relationship Id="rId4793" Type="http://schemas.openxmlformats.org/officeDocument/2006/relationships/hyperlink" Target="https://www.maine.gov/dep/spills/topics/pfas/PFAS-current-results-06022020.pdf" TargetMode="External"/><Relationship Id="rId5844" Type="http://schemas.openxmlformats.org/officeDocument/2006/relationships/hyperlink" Target="https://drive.google.com/drive/u/1/folders/1DWXhXwl1j4L5eKUdO88JdnrMTynHHza12" TargetMode="External"/><Relationship Id="rId3395" Type="http://schemas.openxmlformats.org/officeDocument/2006/relationships/hyperlink" Target="https://geotracker.waterboards.ca.gov/map/pfas_map" TargetMode="External"/><Relationship Id="rId4446" Type="http://schemas.openxmlformats.org/officeDocument/2006/relationships/hyperlink" Target="https://drive.google.com/drive/u/1/folders/1DWXhXwl1j4L5eKUdO88JdnrMTynHHza5" TargetMode="External"/><Relationship Id="rId4860" Type="http://schemas.openxmlformats.org/officeDocument/2006/relationships/hyperlink" Target="https://www4.des.state.nh.us/nh-pfas-investigation/wp-content/uploads/tables-pdf.pdf" TargetMode="External"/><Relationship Id="rId5911" Type="http://schemas.openxmlformats.org/officeDocument/2006/relationships/hyperlink" Target="https://nhdes.maps.arcgis.com/apps/View/index.html?appid=66770bef141c43a98a445c54a17720e2&amp;extent=-73.5743,42.5413,-69.6852,45.4509" TargetMode="External"/><Relationship Id="rId3048" Type="http://schemas.openxmlformats.org/officeDocument/2006/relationships/hyperlink" Target="https://denix.osd.mil/army-pfas/army-pfas-data/drinking-water-data/army-national-guard-bureau-data-26-april-2019/" TargetMode="External"/><Relationship Id="rId3462" Type="http://schemas.openxmlformats.org/officeDocument/2006/relationships/hyperlink" Target="https://drive.google.com/drive/u/0/folders/1JHapkdyZrRziZCfTAWAX-nxDpQ_WEWlp" TargetMode="External"/><Relationship Id="rId4513" Type="http://schemas.openxmlformats.org/officeDocument/2006/relationships/hyperlink" Target="https://drive.google.com/drive/u/0/folders/1ryUysikIuACSTJMxmdIyjPceAxglEG4E" TargetMode="External"/><Relationship Id="rId383" Type="http://schemas.openxmlformats.org/officeDocument/2006/relationships/hyperlink" Target="https://www4.des.state.nh.us/nh-pfas-investigation/wp-content/uploads/tables-pdf.pdf" TargetMode="External"/><Relationship Id="rId2064" Type="http://schemas.openxmlformats.org/officeDocument/2006/relationships/hyperlink" Target="https://drive.google.com/drive/u/1/folders/1Pms7FL2HqHNWHQ0nmFgIEcktFHXjhbny" TargetMode="External"/><Relationship Id="rId3115" Type="http://schemas.openxmlformats.org/officeDocument/2006/relationships/hyperlink" Target="https://denix.osd.mil/army-pfas/army-pfas-data/drinking-water-data/army-national-guard-bureau-data-26-april-2019/" TargetMode="External"/><Relationship Id="rId6685" Type="http://schemas.openxmlformats.org/officeDocument/2006/relationships/hyperlink" Target="https://drive.google.com/drive/folders/1GatAKU0_BrFHcFJ6-Xr1CoOceZKSh2D1?usp=sharing" TargetMode="External"/><Relationship Id="rId450" Type="http://schemas.openxmlformats.org/officeDocument/2006/relationships/hyperlink" Target="https://drive.google.com/drive/u/0/folders/1RsSKYaEE8jqAw7pH05tDHRflkjUL3t5H" TargetMode="External"/><Relationship Id="rId1080" Type="http://schemas.openxmlformats.org/officeDocument/2006/relationships/hyperlink" Target="https://www4.des.state.nh.us/nh-pfas-investigation/wp-content/uploads/tables-pdf.pdf" TargetMode="External"/><Relationship Id="rId2131" Type="http://schemas.openxmlformats.org/officeDocument/2006/relationships/hyperlink" Target="https://www.pca.state.mn.us/waste/pfas-landfills" TargetMode="External"/><Relationship Id="rId5287" Type="http://schemas.openxmlformats.org/officeDocument/2006/relationships/hyperlink" Target="https://geotracker.waterboards.ca.gov/map/pfas_map" TargetMode="External"/><Relationship Id="rId6338" Type="http://schemas.openxmlformats.org/officeDocument/2006/relationships/hyperlink" Target="https://floridadep.gov/waste/waste-cleanup/content/waste-site-cleanup-state-funded-pfas-sampling-efforts" TargetMode="External"/><Relationship Id="rId103" Type="http://schemas.openxmlformats.org/officeDocument/2006/relationships/hyperlink" Target="https://drive.google.com/drive/u/1/folders/1JHapkdyZrRziZCfTAWAX-nxDpQ_WEWlp?ths=true" TargetMode="External"/><Relationship Id="rId6752" Type="http://schemas.openxmlformats.org/officeDocument/2006/relationships/hyperlink" Target="https://drive.google.com/drive/u/1/folders/1Pms7FL2HqHNWHQ0nmFgIEcktFHXjhbny" TargetMode="External"/><Relationship Id="rId1897" Type="http://schemas.openxmlformats.org/officeDocument/2006/relationships/hyperlink" Target="https://drive.google.com/drive/u/1/folders/1d0DjiydD42Av8-CObChmwcEBnB4cYqn4" TargetMode="External"/><Relationship Id="rId2948" Type="http://schemas.openxmlformats.org/officeDocument/2006/relationships/hyperlink" Target="https://nhdes.maps.arcgis.com/apps/View/index.html?appid=66770bef141c43a98a445c54a17720e2&amp;extent=-73.5743,42.5413,-69.6852,45.4509" TargetMode="External"/><Relationship Id="rId5354" Type="http://schemas.openxmlformats.org/officeDocument/2006/relationships/hyperlink" Target="https://www.pca.state.mn.us/waste/pfas-landfills" TargetMode="External"/><Relationship Id="rId6405"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1964" Type="http://schemas.openxmlformats.org/officeDocument/2006/relationships/hyperlink" Target="https://drive.google.com/drive/folders/18GYmsaKd6IcJNawItRD7LLYdnLmO1yls" TargetMode="External"/><Relationship Id="rId4370" Type="http://schemas.openxmlformats.org/officeDocument/2006/relationships/hyperlink" Target="https://drive.google.com/drive/u/0/folders/1b-duXVsC3WBsKOitVZCL15DAxE-5dTLP" TargetMode="External"/><Relationship Id="rId5007" Type="http://schemas.openxmlformats.org/officeDocument/2006/relationships/hyperlink" Target="https://semspub.epa.gov/src/collections/01/SC/MAD990685422" TargetMode="External"/><Relationship Id="rId5421" Type="http://schemas.openxmlformats.org/officeDocument/2006/relationships/hyperlink" Target="https://drive.google.com/drive/u/0/folders/1inU8GiL3ea7OLsY9jO09ktEQo87u139r" TargetMode="External"/><Relationship Id="rId1617" Type="http://schemas.openxmlformats.org/officeDocument/2006/relationships/hyperlink" Target="https://drive.google.com/drive/u/0/folders/1RsSKYaEE8jqAw7pH05tDHRflkjUL3t5H" TargetMode="External"/><Relationship Id="rId4023" Type="http://schemas.openxmlformats.org/officeDocument/2006/relationships/hyperlink" Target="https://drive.google.com/drive/u/0/folders/1RsSKYaEE8jqAw7pH05tDHRflkjUL3t5H" TargetMode="External"/><Relationship Id="rId3789" Type="http://schemas.openxmlformats.org/officeDocument/2006/relationships/hyperlink" Target="https://cumulis.epa.gov/supercpad/SiteProfiles/index.cfm?fuseaction=second.docdata&amp;id=0701757" TargetMode="External"/><Relationship Id="rId6195" Type="http://schemas.openxmlformats.org/officeDocument/2006/relationships/hyperlink" Target="https://webapp.pca.state.mn.us/wimn/site/307" TargetMode="External"/><Relationship Id="rId6262" Type="http://schemas.openxmlformats.org/officeDocument/2006/relationships/hyperlink" Target="https://www.pca.state.mn.us/waste/pfas-landfills" TargetMode="External"/><Relationship Id="rId3856" Type="http://schemas.openxmlformats.org/officeDocument/2006/relationships/hyperlink" Target="https://www.maine.gov/dep/spills/topics/pfas/" TargetMode="External"/><Relationship Id="rId4907" Type="http://schemas.openxmlformats.org/officeDocument/2006/relationships/hyperlink" Target="https://www.maine.gov/dep/spills/topics/pfas/PFAS-current-results-06022020.pdf" TargetMode="External"/><Relationship Id="rId777" Type="http://schemas.openxmlformats.org/officeDocument/2006/relationships/hyperlink" Target="https://geotracker.waterboards.ca.gov/map/pfas_map" TargetMode="External"/><Relationship Id="rId2458" Type="http://schemas.openxmlformats.org/officeDocument/2006/relationships/hyperlink" Target="https://drive.google.com/drive/u/1/folders/1RsSKYaEE8jqAw7pH05tDHRflkjUL3t5H" TargetMode="External"/><Relationship Id="rId2872"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3509" Type="http://schemas.openxmlformats.org/officeDocument/2006/relationships/hyperlink" Target="https://drive.google.com/drive/u/0/folders/1RsSKYaEE8jqAw7pH05tDHRflkjUL3t5H" TargetMode="External"/><Relationship Id="rId3923" Type="http://schemas.openxmlformats.org/officeDocument/2006/relationships/hyperlink" Target="https://drive.google.com/drive/u/1/folders/1oeaM5yDQ1UIO4nchvIiTClArnkW-MH4J" TargetMode="External"/><Relationship Id="rId844" Type="http://schemas.openxmlformats.org/officeDocument/2006/relationships/hyperlink" Target="https://www.courant.com/news/connecticut/hc-news-pfas-mdc-versus-deep-20190717-vxk74vwu2nbcbnlivojoqq3cei-story.html" TargetMode="External"/><Relationship Id="rId1474" Type="http://schemas.openxmlformats.org/officeDocument/2006/relationships/hyperlink" Target="https://drive.google.com/drive/u/1/folders/1Pms7FL2HqHNWHQ0nmFgIEcktFHXjhbny" TargetMode="External"/><Relationship Id="rId2525" Type="http://schemas.openxmlformats.org/officeDocument/2006/relationships/hyperlink" Target="https://nhdes.maps.arcgis.com/apps/View/index.html?appid=66770bef141c43a98a445c54a17720e2&amp;extent=-73.5743,42.5413,-69.6852,45.4509" TargetMode="External"/><Relationship Id="rId911" Type="http://schemas.openxmlformats.org/officeDocument/2006/relationships/hyperlink" Target="https://nhdes.maps.arcgis.com/apps/View/index.html?appid=66770bef141c43a98a445c54a17720e2&amp;extent=-73.5743,42.5413,-69.6852,45.4509" TargetMode="External"/><Relationship Id="rId1127" Type="http://schemas.openxmlformats.org/officeDocument/2006/relationships/hyperlink" Target="https://drive.google.com/drive/u/1/folders/1Yla_380Qxjf4iLAK34ajtSEXmM8gBJ9P" TargetMode="External"/><Relationship Id="rId1541" Type="http://schemas.openxmlformats.org/officeDocument/2006/relationships/hyperlink" Target="https://drive.google.com/drive/u/0/folders/1nluaY40DYhGvxl-bfBsDhOOeTX7hpCtS" TargetMode="External"/><Relationship Id="rId4697" Type="http://schemas.openxmlformats.org/officeDocument/2006/relationships/hyperlink" Target="https://drive.google.com/drive/u/0/folders/1DZVTtHrtffhNzVd3s8hAy8pcQfLzMzIV" TargetMode="External"/><Relationship Id="rId5748" Type="http://schemas.openxmlformats.org/officeDocument/2006/relationships/hyperlink" Target="https://drive.google.com/drive/u/0/folders/1QiinMB8ohCAsLw3uBdpuymdjSAavUjE7" TargetMode="External"/><Relationship Id="rId3299" Type="http://schemas.openxmlformats.org/officeDocument/2006/relationships/hyperlink" Target="https://drive.google.com/file/d/1tCcynjyVbxACqzjjHhuhY7KSeAKZ1V7r/view?usp=sharing" TargetMode="External"/><Relationship Id="rId4764" Type="http://schemas.openxmlformats.org/officeDocument/2006/relationships/hyperlink" Target="https://geotracker.waterboards.ca.gov/map/pfas_map" TargetMode="External"/><Relationship Id="rId3366" Type="http://schemas.openxmlformats.org/officeDocument/2006/relationships/hyperlink" Target="https://geotracker.waterboards.ca.gov/profile_report?global_id=SL0603705527" TargetMode="External"/><Relationship Id="rId4417" Type="http://schemas.openxmlformats.org/officeDocument/2006/relationships/hyperlink" Target="https://nhdes.maps.arcgis.com/apps/View/index.html?appid=66770bef141c43a98a445c54a17720e2&amp;extent=-73.5743,42.5413,-69.6852,45.4509" TargetMode="External"/><Relationship Id="rId5815" Type="http://schemas.openxmlformats.org/officeDocument/2006/relationships/hyperlink" Target="https://drive.google.com/drive/u/0/folders/1mADC-Qrey-XcmkFhrhBL3r_8WyhU3Hld" TargetMode="External"/><Relationship Id="rId287" Type="http://schemas.openxmlformats.org/officeDocument/2006/relationships/hyperlink" Target="https://www.michigan.gov/pfasresponse/0,9038,7-365-86511_95645-537938--,00.html" TargetMode="External"/><Relationship Id="rId2382" Type="http://schemas.openxmlformats.org/officeDocument/2006/relationships/hyperlink" Target="https://drive.google.com/drive/u/0/folders/1RsSKYaEE8jqAw7pH05tDHRflkjUL3t5H" TargetMode="External"/><Relationship Id="rId3019"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3780" Type="http://schemas.openxmlformats.org/officeDocument/2006/relationships/hyperlink" Target="https://www.michigan.gov/pfasresponse/0,9038,7-365-86511_82704-487733--,00.html" TargetMode="External"/><Relationship Id="rId4831" Type="http://schemas.openxmlformats.org/officeDocument/2006/relationships/hyperlink" Target="https://drive.google.com/drive/u/0/folders/1RsSKYaEE8jqAw7pH05tDHRflkjUL3t5H" TargetMode="External"/><Relationship Id="rId354" Type="http://schemas.openxmlformats.org/officeDocument/2006/relationships/hyperlink" Target="https://www.waterboards.ca.gov/pfas/" TargetMode="External"/><Relationship Id="rId2035" Type="http://schemas.openxmlformats.org/officeDocument/2006/relationships/hyperlink" Target="https://www4.des.state.nh.us/IISProxy/IISProxy.dll?ContentId=4822546" TargetMode="External"/><Relationship Id="rId3433" Type="http://schemas.openxmlformats.org/officeDocument/2006/relationships/hyperlink" Target="https://drive.google.com/drive/u/1/folders/10vtrL6nFYz6aMFVnTpHCwQ6zMLeVUR3r?ths=true" TargetMode="External"/><Relationship Id="rId6589" Type="http://schemas.openxmlformats.org/officeDocument/2006/relationships/hyperlink" Target="https://drive.google.com/drive/u/0/folders/1RsSKYaEE8jqAw7pH05tDHRflkjUL3t5H" TargetMode="External"/><Relationship Id="rId3500" Type="http://schemas.openxmlformats.org/officeDocument/2006/relationships/hyperlink" Target="https://drive.google.com/file/d/1GMlyOu26Wz3RfVZxb0ZmcSTEE-z4MLqg/view?usp=sharing" TargetMode="External"/><Relationship Id="rId6656" Type="http://schemas.openxmlformats.org/officeDocument/2006/relationships/hyperlink" Target="https://drive.google.com/drive/u/0/folders/1RsSKYaEE8jqAw7pH05tDHRflkjUL3t5H" TargetMode="External"/><Relationship Id="rId421" Type="http://schemas.openxmlformats.org/officeDocument/2006/relationships/hyperlink" Target="https://www4.des.state.nh.us/IISProxy/IISProxy.dll?ContentId=4734342" TargetMode="External"/><Relationship Id="rId1051" Type="http://schemas.openxmlformats.org/officeDocument/2006/relationships/hyperlink" Target="https://denix.osd.mil/army-pfas/army-pfas-data/drinking-water-data/army-national-guard-bureau-data-26-april-2019/" TargetMode="External"/><Relationship Id="rId2102" Type="http://schemas.openxmlformats.org/officeDocument/2006/relationships/hyperlink" Target="https://dec.alaska.gov/spar/csp/sites/fairbanks-fire-training-center" TargetMode="External"/><Relationship Id="rId5258" Type="http://schemas.openxmlformats.org/officeDocument/2006/relationships/hyperlink" Target="https://drive.google.com/file/d/1MEiFip2pwS9vT2al58tJiSmNziOBI0S7/view?usp=sharing" TargetMode="External"/><Relationship Id="rId5672" Type="http://schemas.openxmlformats.org/officeDocument/2006/relationships/hyperlink" Target="https://www.michigan.gov/pfasresponse/" TargetMode="External"/><Relationship Id="rId6309" Type="http://schemas.openxmlformats.org/officeDocument/2006/relationships/hyperlink" Target="https://drive.google.com/drive/u/0/folders/1RsSKYaEE8jqAw7pH05tDHRflkjUL3t5H" TargetMode="External"/><Relationship Id="rId6723" Type="http://schemas.openxmlformats.org/officeDocument/2006/relationships/hyperlink" Target="https://www4.des.state.nh.us/IISProxy/IISProxy.dll?ContentId=4747593" TargetMode="External"/><Relationship Id="rId1868" Type="http://schemas.openxmlformats.org/officeDocument/2006/relationships/hyperlink" Target="https://www4.des.state.nh.us/nh-pfas-investigation/wp-content/uploads/tables-pdf.pdf" TargetMode="External"/><Relationship Id="rId4274" Type="http://schemas.openxmlformats.org/officeDocument/2006/relationships/hyperlink" Target="https://www.tn.gov/environment/program-areas/opsp-policy-and-sustainable-practices/policy/pfas.html" TargetMode="External"/><Relationship Id="rId5325" Type="http://schemas.openxmlformats.org/officeDocument/2006/relationships/hyperlink" Target="https://www.greensboro.com/news/government/greensboro-links-water-contaminant-to-chemical-foam-used-in-airport/article_8e5b9ded-e38a-5888-a260-fa4b05bd4e70.html" TargetMode="External"/><Relationship Id="rId2919" Type="http://schemas.openxmlformats.org/officeDocument/2006/relationships/hyperlink" Target="https://www.pca.state.mn.us/waste/pfas-landfills" TargetMode="External"/><Relationship Id="rId3290" Type="http://schemas.openxmlformats.org/officeDocument/2006/relationships/hyperlink" Target="https://www.michigan.gov/pfasresponse/investigations/sites-aoi/kent-county/hoff-industries" TargetMode="External"/><Relationship Id="rId4341" Type="http://schemas.openxmlformats.org/officeDocument/2006/relationships/hyperlink" Target="https://nhdes.maps.arcgis.com/apps/View/index.html?appid=66770bef141c43a98a445c54a17720e2&amp;extent=-73.5743,42.5413,-69.6852,45.4509" TargetMode="External"/><Relationship Id="rId1935" Type="http://schemas.openxmlformats.org/officeDocument/2006/relationships/hyperlink" Target="https://www.waterboards.ca.gov/pfas/" TargetMode="External"/><Relationship Id="rId6099" Type="http://schemas.openxmlformats.org/officeDocument/2006/relationships/hyperlink" Target="https://drive.google.com/file/d/1JhhV5mZ6zw_VMwGJ3SWPF1_cUHAeanAg/view?usp=sharing" TargetMode="External"/><Relationship Id="rId3010" Type="http://schemas.openxmlformats.org/officeDocument/2006/relationships/hyperlink" Target="https://www4.des.state.nh.us/IISProxy/IISProxy.dll?ContentId=4750734" TargetMode="External"/><Relationship Id="rId6166" Type="http://schemas.openxmlformats.org/officeDocument/2006/relationships/hyperlink" Target="https://webapp.pca.state.mn.us/wimn/site/1605" TargetMode="External"/><Relationship Id="rId6580" Type="http://schemas.openxmlformats.org/officeDocument/2006/relationships/hyperlink" Target="https://nhdes.maps.arcgis.com/apps/View/index.html?appid=66770bef141c43a98a445c54a17720e2&amp;extent=-73.5743,42.5413,-69.6852,45.4509" TargetMode="External"/><Relationship Id="rId2776" Type="http://schemas.openxmlformats.org/officeDocument/2006/relationships/hyperlink" Target="http://www.suffolkcountyny.gov/Departments/HealthServices/GroundWaterQualityWesthampton.aspx" TargetMode="External"/><Relationship Id="rId3827" Type="http://schemas.openxmlformats.org/officeDocument/2006/relationships/hyperlink" Target="https://www4.des.state.nh.us/DESOneStop/PRSDetail.aspx?ID=0000101&amp;Type=PRS" TargetMode="External"/><Relationship Id="rId5182" Type="http://schemas.openxmlformats.org/officeDocument/2006/relationships/hyperlink" Target="https://geotracker.waterboards.ca.gov/map/pfas_map" TargetMode="External"/><Relationship Id="rId6233" Type="http://schemas.openxmlformats.org/officeDocument/2006/relationships/hyperlink" Target="https://drive.google.com/drive/u/0/folders/1RsSKYaEE8jqAw7pH05tDHRflkjUL3t5H" TargetMode="External"/><Relationship Id="rId748" Type="http://schemas.openxmlformats.org/officeDocument/2006/relationships/hyperlink" Target="https://denix.osd.mil/army-pfas/army-pfas-data/drinking-water-data/army-national-guard-bureau-data-26-april-2019/" TargetMode="External"/><Relationship Id="rId1378" Type="http://schemas.openxmlformats.org/officeDocument/2006/relationships/hyperlink" Target="https://drive.google.com/drive/u/1/folders/1Pms7FL2HqHNWHQ0nmFgIEcktFHXjhbny" TargetMode="External"/><Relationship Id="rId1792" Type="http://schemas.openxmlformats.org/officeDocument/2006/relationships/hyperlink" Target="https://nhdes.maps.arcgis.com/apps/View/index.html?appid=66770bef141c43a98a445c54a17720e2&amp;extent=-73.5743,42.5413,-69.6852,45.4509" TargetMode="External"/><Relationship Id="rId2429" Type="http://schemas.openxmlformats.org/officeDocument/2006/relationships/hyperlink" Target="https://www4.des.state.nh.us/IISProxy/IISProxy.dll?ContentId=4727256" TargetMode="External"/><Relationship Id="rId2843" Type="http://schemas.openxmlformats.org/officeDocument/2006/relationships/hyperlink" Target="https://drive.google.com/drive/u/0/folders/1RsSKYaEE8jqAw7pH05tDHRflkjUL3t5H" TargetMode="External"/><Relationship Id="rId5999" Type="http://schemas.openxmlformats.org/officeDocument/2006/relationships/hyperlink" Target="https://geotracker.waterboards.ca.gov/profile_report?global_id=T10000013777" TargetMode="External"/><Relationship Id="rId6300" Type="http://schemas.openxmlformats.org/officeDocument/2006/relationships/hyperlink" Target="https://geotracker.waterboards.ca.gov/profile_report?cmd=mwreport&amp;rptype=client&amp;global_id=L10009474974&amp;con_num=6453818202&amp;orderby=sampid" TargetMode="External"/><Relationship Id="rId84" Type="http://schemas.openxmlformats.org/officeDocument/2006/relationships/hyperlink" Target="https://nhdes.maps.arcgis.com/apps/View/index.html?appid=66770bef141c43a98a445c54a17720e2&amp;extent=-73.5743,42.5413,-69.6852,45.4509" TargetMode="External"/><Relationship Id="rId815" Type="http://schemas.openxmlformats.org/officeDocument/2006/relationships/hyperlink" Target="https://floridadep.gov/waste/waste-cleanup/content/bonita-springs-fire-control-rescue-district-station-4" TargetMode="External"/><Relationship Id="rId1445" Type="http://schemas.openxmlformats.org/officeDocument/2006/relationships/hyperlink" Target="https://geotracker.waterboards.ca.gov/profile_report?global_id=L10009668847" TargetMode="External"/><Relationship Id="rId2910" Type="http://schemas.openxmlformats.org/officeDocument/2006/relationships/hyperlink" Target="https://drive.google.com/drive/folders/1CKFmGoViDSc0aX9kZ9EuSfmWfh5PzRK4?usp=sharing" TargetMode="External"/><Relationship Id="rId1512" Type="http://schemas.openxmlformats.org/officeDocument/2006/relationships/hyperlink" Target="https://drive.google.com/drive/u/0/folders/1RM9LFvzY2XT6kzu7rdoYaJbUHLSxIfsS" TargetMode="External"/><Relationship Id="rId4668" Type="http://schemas.openxmlformats.org/officeDocument/2006/relationships/hyperlink" Target="https://www.navfac.navy.mil/products_and_services/ev/products_and_services/env_restoration/pfas_reading_room.html" TargetMode="External"/><Relationship Id="rId5719" Type="http://schemas.openxmlformats.org/officeDocument/2006/relationships/hyperlink" Target="https://www4.des.state.nh.us/DESOneStop/PRSDetail.aspx?ID=0002020&amp;Type=PRS" TargetMode="External"/><Relationship Id="rId6090" Type="http://schemas.openxmlformats.org/officeDocument/2006/relationships/hyperlink" Target="https://dec.vermont.gov/sites/dec/files/documents/PFAS%20Sampling%20Report%207.10.18%20FINAL.pdf" TargetMode="External"/><Relationship Id="rId3684" Type="http://schemas.openxmlformats.org/officeDocument/2006/relationships/hyperlink" Target="https://drive.google.com/file/d/1_6i7esixz13s-vIHJzM_0Z70cqO4qOll/view?usp=sharing" TargetMode="External"/><Relationship Id="rId4735" Type="http://schemas.openxmlformats.org/officeDocument/2006/relationships/hyperlink" Target="https://www.google.com/search?q=epa+superufnd++sites+pfas&amp;ei=qFFCYbb-IZ-p5NoP2OKmyA4&amp;oq=epa+superufnd++sites+pfas&amp;gs_lcp=Cgdnd3Mtd2l6EAMyBwghEAoQoAEyBwghEAoQoAE6BwgAEEcQsAM6BggAEAcQHjoECAAQDToHCAAQyQMQDToFCAAQkgM6BggAEBYQHkoECEEYAFCopAFYg7UBYKi1AWgCcAF4AYAB1wGIAesLkgEFOS40LjGYAQCgAQHIAQjAAQE&amp;sclient=gws-wiz&amp;ved=0ahUKEwi28oiU44HzAhWfFFkFHVixCekQ4dUDCA8&amp;uact=5" TargetMode="External"/><Relationship Id="rId2286" Type="http://schemas.openxmlformats.org/officeDocument/2006/relationships/hyperlink" Target="https://www4.des.state.nh.us/DESOneStop/PRSDetail.aspx?ID=0025065&amp;Type=PRS" TargetMode="External"/><Relationship Id="rId3337" Type="http://schemas.openxmlformats.org/officeDocument/2006/relationships/hyperlink" Target="https://drive.google.com/drive/u/1/folders/1Yla_380Qxjf4iLAK34ajtSEXmM8gBJ9P" TargetMode="External"/><Relationship Id="rId3751" Type="http://schemas.openxmlformats.org/officeDocument/2006/relationships/hyperlink" Target="https://www.pca.state.mn.us/waste/pfas-landfills" TargetMode="External"/><Relationship Id="rId4802" Type="http://schemas.openxmlformats.org/officeDocument/2006/relationships/hyperlink" Target="https://www4.des.state.nh.us/DESOneStop/PRSDetail.aspx?ID=0000058&amp;Type=PRS" TargetMode="External"/><Relationship Id="rId258" Type="http://schemas.openxmlformats.org/officeDocument/2006/relationships/hyperlink" Target="https://www4.des.state.nh.us/DESOneStop/PRSDetail.aspx?ID=0025019&amp;Type=PRS" TargetMode="External"/><Relationship Id="rId672" Type="http://schemas.openxmlformats.org/officeDocument/2006/relationships/hyperlink" Target="https://semspub.epa.gov/work/01/639139.pdf" TargetMode="External"/><Relationship Id="rId2353" Type="http://schemas.openxmlformats.org/officeDocument/2006/relationships/hyperlink" Target="https://drive.google.com/drive/u/0/folders/1w0pu6gW3pAfoUedqBT7bdr96cmViL3Yo" TargetMode="External"/><Relationship Id="rId3404" Type="http://schemas.openxmlformats.org/officeDocument/2006/relationships/hyperlink" Target="https://nhdes.maps.arcgis.com/apps/View/index.html?appid=66770bef141c43a98a445c54a17720e2&amp;extent=-73.5743,42.5413,-69.6852,45.4509" TargetMode="External"/><Relationship Id="rId6974" Type="http://schemas.openxmlformats.org/officeDocument/2006/relationships/hyperlink" Target="https://echo.epa.gov/detailed-facility-report?fid=NJ0822001&amp;sys=SDWIS" TargetMode="External"/><Relationship Id="rId325" Type="http://schemas.openxmlformats.org/officeDocument/2006/relationships/hyperlink" Target="https://geotracker.waterboards.ca.gov/map/pfas_map" TargetMode="External"/><Relationship Id="rId2006" Type="http://schemas.openxmlformats.org/officeDocument/2006/relationships/hyperlink" Target="https://drive.google.com/file/d/1gCiMYNzUqEApsLrElPDmnTWf7F1j54DC/view?usp=sharing" TargetMode="External"/><Relationship Id="rId2420" Type="http://schemas.openxmlformats.org/officeDocument/2006/relationships/hyperlink" Target="https://drive.google.com/drive/u/0/folders/1FSjBYTOpQdezI5SowUDMy8UnPXsq5oUu" TargetMode="External"/><Relationship Id="rId5576" Type="http://schemas.openxmlformats.org/officeDocument/2006/relationships/hyperlink" Target="https://geotracker.waterboards.ca.gov/map/pfas_map" TargetMode="External"/><Relationship Id="rId6627" Type="http://schemas.openxmlformats.org/officeDocument/2006/relationships/hyperlink" Target="https://semspub.epa.gov/src/collections/01/SC/MAD001002252" TargetMode="External"/><Relationship Id="rId1022" Type="http://schemas.openxmlformats.org/officeDocument/2006/relationships/hyperlink" Target="https://nhdes.maps.arcgis.com/apps/View/index.html?appid=66770bef141c43a98a445c54a17720e2&amp;extent=-73.5743,42.5413,-69.6852,45.4509" TargetMode="External"/><Relationship Id="rId4178" Type="http://schemas.openxmlformats.org/officeDocument/2006/relationships/hyperlink" Target="https://drive.google.com/drive/folders/1k0E7A1O-Ow_twKYRxXeQZ9IyWD2drC9e" TargetMode="External"/><Relationship Id="rId4592" Type="http://schemas.openxmlformats.org/officeDocument/2006/relationships/hyperlink" Target="http://afcec.publicadmin-record.us.af.mil/Search.aspx" TargetMode="External"/><Relationship Id="rId5229" Type="http://schemas.openxmlformats.org/officeDocument/2006/relationships/hyperlink" Target="https://floridadep.gov/waste/waste-cleanup/content/pasco-county-fire-rescue-training-center" TargetMode="External"/><Relationship Id="rId5990" Type="http://schemas.openxmlformats.org/officeDocument/2006/relationships/hyperlink" Target="https://www.heraldmailmedia.com/news/tri_state/west_virginia/air-force-exploring-whether-it-contaminated-berkeley-county-water/article_4d075120-1eed-11e6-812a-ffd59553d727.html" TargetMode="External"/><Relationship Id="rId3194" Type="http://schemas.openxmlformats.org/officeDocument/2006/relationships/hyperlink" Target="https://drive.google.com/drive/folders/1K5bz5z6kLSFgEXbBTp7tvdU8lvPIbWYP?usp=sharing" TargetMode="External"/><Relationship Id="rId4245" Type="http://schemas.openxmlformats.org/officeDocument/2006/relationships/hyperlink" Target="https://drive.google.com/drive/u/0/folders/1RsSKYaEE8jqAw7pH05tDHRflkjUL3t5H" TargetMode="External"/><Relationship Id="rId5643" Type="http://schemas.openxmlformats.org/officeDocument/2006/relationships/hyperlink" Target="https://www.maine.gov/dep/spills/topics/pfas/" TargetMode="External"/><Relationship Id="rId1839" Type="http://schemas.openxmlformats.org/officeDocument/2006/relationships/hyperlink" Target="https://drive.google.com/drive/u/0/folders/1LV4Tlz6UQgqjWKOuJzyksATgKBC4uKpU" TargetMode="External"/><Relationship Id="rId5710" Type="http://schemas.openxmlformats.org/officeDocument/2006/relationships/hyperlink" Target="https://drive.google.com/drive/folders/1xH8K648aZED-F3VgE_tOR2LxWH5spJn_?usp=sharing" TargetMode="External"/><Relationship Id="rId182" Type="http://schemas.openxmlformats.org/officeDocument/2006/relationships/hyperlink" Target="https://www.akaction.org/wp-content/uploads/Report-Threats-to-Drinking-Water-and-Public-Health-in-Alaska-FINAL-web-version-9-24-19.pdf" TargetMode="External"/><Relationship Id="rId1906" Type="http://schemas.openxmlformats.org/officeDocument/2006/relationships/hyperlink" Target="https://drive.google.com/drive/u/1/folders/1wiJGN1uxOAWAm2cNSmr71PMKafrIPBLH" TargetMode="External"/><Relationship Id="rId3261" Type="http://schemas.openxmlformats.org/officeDocument/2006/relationships/hyperlink" Target="https://floridadep.gov/waste/waste-cleanup/content/hillsborough-community-college-fire-academy" TargetMode="External"/><Relationship Id="rId4312" Type="http://schemas.openxmlformats.org/officeDocument/2006/relationships/hyperlink" Target="https://drive.google.com/drive/u/1/folders/1T__F2tViuvs0oaAPqzrcyy-Ny7q_7-XF" TargetMode="External"/><Relationship Id="rId6484" Type="http://schemas.openxmlformats.org/officeDocument/2006/relationships/hyperlink" Target="https://geotracker.waterboards.ca.gov/map/pfas_map" TargetMode="External"/><Relationship Id="rId999" Type="http://schemas.openxmlformats.org/officeDocument/2006/relationships/hyperlink" Target="https://drive.google.com/drive/u/0/folders/1lGp9mNF1VW52zcJOUD9x-wZO9oAb_opR" TargetMode="External"/><Relationship Id="rId5086" Type="http://schemas.openxmlformats.org/officeDocument/2006/relationships/hyperlink" Target="https://drive.google.com/drive/u/0/folders/1RsSKYaEE8jqAw7pH05tDHRflkjUL3t5H" TargetMode="External"/><Relationship Id="rId6137" Type="http://schemas.openxmlformats.org/officeDocument/2006/relationships/hyperlink" Target="https://drive.google.com/drive/u/0/folders/10ipsYyPyT7BZLt_XBShyy-l-3v1_t2h0" TargetMode="External"/><Relationship Id="rId6551" Type="http://schemas.openxmlformats.org/officeDocument/2006/relationships/hyperlink" Target="https://drive.google.com/drive/u/1/folders/1Pms7FL2HqHNWHQ0nmFgIEcktFHXjhbny" TargetMode="External"/><Relationship Id="rId1696" Type="http://schemas.openxmlformats.org/officeDocument/2006/relationships/hyperlink" Target="https://www.iowapublicradio.org/post/des-moines-water-works-official-says-more-testing-needed-after-pfas-found-area-military-base" TargetMode="External"/><Relationship Id="rId5153" Type="http://schemas.openxmlformats.org/officeDocument/2006/relationships/hyperlink" Target="https://nhdes.maps.arcgis.com/apps/View/index.html?appid=66770bef141c43a98a445c54a17720e2&amp;extent=-73.5743,42.5413,-69.6852,45.4509" TargetMode="External"/><Relationship Id="rId6204" Type="http://schemas.openxmlformats.org/officeDocument/2006/relationships/hyperlink" Target="https://static1.squarespace.com/static/54806478e4b0dc44e1698e88/t/5ca63d174e17b678ceb3fa04/1554398523124/MaineDEPMalinowski-MEDairyPFASSite-SLIDES--AEHSConf-16Oct2018.pdf" TargetMode="External"/><Relationship Id="rId1349" Type="http://schemas.openxmlformats.org/officeDocument/2006/relationships/hyperlink" Target="https://www.michigan.gov/pfasresponse/" TargetMode="External"/><Relationship Id="rId2747" Type="http://schemas.openxmlformats.org/officeDocument/2006/relationships/hyperlink" Target="https://drive.google.com/drive/u/0/folders/1Is-JopByOZ8MZQTvFEFqozTxZp-UAuiI" TargetMode="External"/><Relationship Id="rId5220" Type="http://schemas.openxmlformats.org/officeDocument/2006/relationships/hyperlink" Target="https://drive.google.com/drive/u/0/folders/1DWXhXwl1j4L5eKUdO88JdnrMTynHHza5" TargetMode="External"/><Relationship Id="rId719" Type="http://schemas.openxmlformats.org/officeDocument/2006/relationships/hyperlink" Target="https://denix.osd.mil/army-pfas/army-pfas-data/drinking-water-data/army-national-guard-bureau-data-26-april-2019/" TargetMode="External"/><Relationship Id="rId1763" Type="http://schemas.openxmlformats.org/officeDocument/2006/relationships/hyperlink" Target="https://www.pca.state.mn.us/waste/pfas-landfills" TargetMode="External"/><Relationship Id="rId2814" Type="http://schemas.openxmlformats.org/officeDocument/2006/relationships/hyperlink" Target="https://www.michigan.gov/pfasresponse/" TargetMode="External"/><Relationship Id="rId55" Type="http://schemas.openxmlformats.org/officeDocument/2006/relationships/hyperlink" Target="https://www4.des.state.nh.us/DESOneStop/PRSDetail.aspx?ID=0037839&amp;Type=PRS" TargetMode="External"/><Relationship Id="rId1416" Type="http://schemas.openxmlformats.org/officeDocument/2006/relationships/hyperlink" Target="https://drive.google.com/drive/u/0/folders/1DWXhXwl1j4L5eKUdO88JdnrMTynHHza5" TargetMode="External"/><Relationship Id="rId1830" Type="http://schemas.openxmlformats.org/officeDocument/2006/relationships/hyperlink" Target="https://www.health.state.mn.us/communities/environment/hazardous/topics/sites.html" TargetMode="External"/><Relationship Id="rId4986" Type="http://schemas.openxmlformats.org/officeDocument/2006/relationships/hyperlink" Target="https://www.waterboards.ca.gov/pfas/military.html" TargetMode="External"/><Relationship Id="rId3588" Type="http://schemas.openxmlformats.org/officeDocument/2006/relationships/hyperlink" Target="https://www.nj.gov/dep/dsr/publications/Investigation%20of%20Levels%20of%20Perfluorinated%20Compounds%20in%20New%20Jersey%20Fish,%20Surface%20Water,%20and%20Sediment.pdf" TargetMode="External"/><Relationship Id="rId4639" Type="http://schemas.openxmlformats.org/officeDocument/2006/relationships/hyperlink" Target="https://prodenv.dep.state.fl.us/DepNexus/public/searchPortal" TargetMode="External"/><Relationship Id="rId3655" Type="http://schemas.openxmlformats.org/officeDocument/2006/relationships/hyperlink" Target="https://geotracker.waterboards.ca.gov/profile_report?global_id=L10008210862" TargetMode="External"/><Relationship Id="rId4706" Type="http://schemas.openxmlformats.org/officeDocument/2006/relationships/hyperlink" Target="https://drive.google.com/drive/u/0/folders/1l-Hc3yYjlNuBpkYUb80uBUQz8TE6PfQk" TargetMode="External"/><Relationship Id="rId6061" Type="http://schemas.openxmlformats.org/officeDocument/2006/relationships/hyperlink" Target="https://www.nj.com/news/2020/07/new-contamination-at-an-infamous-nj-chemical-plant-has-scientists-worried.html" TargetMode="External"/><Relationship Id="rId576" Type="http://schemas.openxmlformats.org/officeDocument/2006/relationships/hyperlink" Target="https://drive.google.com/file/d/1nOVyWA5L9yjSlRPnJqI3b337Wo5Jqkv6/view?usp=share_link" TargetMode="External"/><Relationship Id="rId990" Type="http://schemas.openxmlformats.org/officeDocument/2006/relationships/hyperlink" Target="https://drive.google.com/file/d/17B0S3Hpva_5nmC66LPwJkat2l_EnCAhH/view?usp=sharing" TargetMode="External"/><Relationship Id="rId2257" Type="http://schemas.openxmlformats.org/officeDocument/2006/relationships/hyperlink" Target="https://www4.des.state.nh.us/DESOneStop/PRSDetail.aspx?ID=0001774&amp;Type=PRS" TargetMode="External"/><Relationship Id="rId2671" Type="http://schemas.openxmlformats.org/officeDocument/2006/relationships/hyperlink" Target="https://partner-mco-archive.s3.amazonaws.com/client_files/1524589484.pdf" TargetMode="External"/><Relationship Id="rId3308" Type="http://schemas.openxmlformats.org/officeDocument/2006/relationships/hyperlink" Target="https://drive.google.com/drive/u/1/folders/1DWXhXwl1j4L5eKUdO88JdnrMTynHHza5" TargetMode="External"/><Relationship Id="rId229" Type="http://schemas.openxmlformats.org/officeDocument/2006/relationships/hyperlink" Target="https://drive.google.com/file/d/1sx2Wg2-QhadNHSDPxEXFs_oOnbvaz46H/view?usp=sharing" TargetMode="External"/><Relationship Id="rId643" Type="http://schemas.openxmlformats.org/officeDocument/2006/relationships/hyperlink" Target="https://www.michigan.gov/pfasresponse/" TargetMode="External"/><Relationship Id="rId1273" Type="http://schemas.openxmlformats.org/officeDocument/2006/relationships/hyperlink" Target="https://www.datawrapper.de/_/pmQX8/" TargetMode="External"/><Relationship Id="rId2324" Type="http://schemas.openxmlformats.org/officeDocument/2006/relationships/hyperlink" Target="https://nhdes.maps.arcgis.com/apps/View/index.html?appid=66770bef141c43a98a445c54a17720e2&amp;extent=-73.5743,42.5413,-69.6852,45.4509" TargetMode="External"/><Relationship Id="rId3722" Type="http://schemas.openxmlformats.org/officeDocument/2006/relationships/hyperlink" Target="https://drive.google.com/drive/u/1/folders/1Y_jKNniqwXZnoyhmfbTXzP_TzQlg4uLP" TargetMode="External"/><Relationship Id="rId6878" Type="http://schemas.openxmlformats.org/officeDocument/2006/relationships/hyperlink" Target="https://www.michigan.gov/pfasresponse/0,9038,7-365-86511_95645-523914--,00.html" TargetMode="External"/><Relationship Id="rId5894" Type="http://schemas.openxmlformats.org/officeDocument/2006/relationships/hyperlink" Target="https://floridadep.gov/waste/waste-cleanup/content/waste-site-cleanup-state-funded-pfas-sampling-efforts" TargetMode="External"/><Relationship Id="rId6945" Type="http://schemas.openxmlformats.org/officeDocument/2006/relationships/hyperlink" Target="https://www.maine.gov/dep/spills/topics/pfas/PFAS-current-results-06022020.pdf" TargetMode="External"/><Relationship Id="rId710" Type="http://schemas.openxmlformats.org/officeDocument/2006/relationships/hyperlink" Target="https://drive.google.com/drive/u/0/folders/17vc5JX3Gvo92Bih-kg-GABnBbExIJhXg" TargetMode="External"/><Relationship Id="rId1340" Type="http://schemas.openxmlformats.org/officeDocument/2006/relationships/hyperlink" Target="https://drive.google.com/drive/u/0/folders/1hDQWED0hGaOLc-5_v2HAs035Db8aUwQ_" TargetMode="External"/><Relationship Id="rId3098" Type="http://schemas.openxmlformats.org/officeDocument/2006/relationships/hyperlink" Target="https://drive.google.com/drive/u/1/folders/1OQHUOrhleHTwsoUaTm3OiNYyaNeLanG8" TargetMode="External"/><Relationship Id="rId4496" Type="http://schemas.openxmlformats.org/officeDocument/2006/relationships/hyperlink" Target="https://dec.vermont.gov/pfas" TargetMode="External"/><Relationship Id="rId5547" Type="http://schemas.openxmlformats.org/officeDocument/2006/relationships/hyperlink" Target="https://dec.vermont.gov/sites/dec/files/documents/PFAS%20Sampling%20Report%207.10.18%20FINAL.pdf" TargetMode="External"/><Relationship Id="rId5961" Type="http://schemas.openxmlformats.org/officeDocument/2006/relationships/hyperlink" Target="https://www.thegleaner.com/story/news/local/2021/11/09/pfas-pollution-henderson-kentucky-louisville-public-radio/6347013001/" TargetMode="External"/><Relationship Id="rId4149" Type="http://schemas.openxmlformats.org/officeDocument/2006/relationships/hyperlink" Target="https://docs.google.com/spreadsheets/d/1hRu_fnwKe4j_dNU5cczPJSTcPUe8qTtJ/edit?usp=sharing&amp;ouid=107676736406888330935&amp;rtpof=true&amp;sd=true" TargetMode="External"/><Relationship Id="rId4563" Type="http://schemas.openxmlformats.org/officeDocument/2006/relationships/hyperlink" Target="https://drive.google.com/drive/u/0/folders/1jI2qfUNHJx9JWwCQcG49AABEIOL-IKdx" TargetMode="External"/><Relationship Id="rId5614" Type="http://schemas.openxmlformats.org/officeDocument/2006/relationships/hyperlink" Target="https://drive.google.com/drive/u/0/folders/1Ndpu9Udqst42msNuaNP2HTLEESuDj9DC" TargetMode="External"/><Relationship Id="rId3165" Type="http://schemas.openxmlformats.org/officeDocument/2006/relationships/hyperlink" Target="https://ar.afcec-cloud.af.mil/Search.aspx" TargetMode="External"/><Relationship Id="rId4216" Type="http://schemas.openxmlformats.org/officeDocument/2006/relationships/hyperlink" Target="https://www.mvtimes.com/2018/12/03/airport-hold-briefing-water-contamination/" TargetMode="External"/><Relationship Id="rId4630" Type="http://schemas.openxmlformats.org/officeDocument/2006/relationships/hyperlink" Target="https://drive.google.com/drive/u/0/folders/1xKEraxTzOFTrX1KGueO4rzGQO1uUjdtX" TargetMode="External"/><Relationship Id="rId2181" Type="http://schemas.openxmlformats.org/officeDocument/2006/relationships/hyperlink" Target="https://www4.des.state.nh.us/IISProxy/IISProxy.dll?ContentId=4802047" TargetMode="External"/><Relationship Id="rId3232" Type="http://schemas.openxmlformats.org/officeDocument/2006/relationships/hyperlink" Target="https://webapp.pca.state.mn.us/wimn/site/4304" TargetMode="External"/><Relationship Id="rId6388" Type="http://schemas.openxmlformats.org/officeDocument/2006/relationships/hyperlink" Target="https://www4.des.state.nh.us/DESOneStop/PRSDetail.aspx?ID=0000910&amp;Type=PRS" TargetMode="External"/><Relationship Id="rId153" Type="http://schemas.openxmlformats.org/officeDocument/2006/relationships/hyperlink" Target="https://www.glwater.org/wp-content/uploads/2020/02/PFAS-Minimization-Program-Summary.pdf" TargetMode="External"/><Relationship Id="rId6455" Type="http://schemas.openxmlformats.org/officeDocument/2006/relationships/hyperlink" Target="https://www4.des.state.nh.us/DESOneStop/PRSDetail.aspx?ID=0000104&amp;Type=PRS" TargetMode="External"/><Relationship Id="rId220" Type="http://schemas.openxmlformats.org/officeDocument/2006/relationships/hyperlink" Target="https://www.michigan.gov/pfasresponse/0,9038,7-365-86511_95645-535385--,00.html" TargetMode="External"/><Relationship Id="rId2998" Type="http://schemas.openxmlformats.org/officeDocument/2006/relationships/hyperlink" Target="https://drive.google.com/drive/u/0/folders/1inU8GiL3ea7OLsY9jO09ktEQo87u139r" TargetMode="External"/><Relationship Id="rId5057" Type="http://schemas.openxmlformats.org/officeDocument/2006/relationships/hyperlink" Target="https://drive.google.com/drive/u/0/folders/1RsSKYaEE8jqAw7pH05tDHRflkjUL3t5H" TargetMode="External"/><Relationship Id="rId6108" Type="http://schemas.openxmlformats.org/officeDocument/2006/relationships/hyperlink" Target="https://drive.google.com/drive/u/1/folders/1DWXhXwl1j4L5eKUdO88JdnrMTynHHza5" TargetMode="External"/><Relationship Id="rId4073" Type="http://schemas.openxmlformats.org/officeDocument/2006/relationships/hyperlink" Target="https://www4.des.state.nh.us/DESOneStop/PRSDetail.aspx?ID=0015786&amp;Type=PRS" TargetMode="External"/><Relationship Id="rId5471" Type="http://schemas.openxmlformats.org/officeDocument/2006/relationships/hyperlink" Target="https://www.michigan.gov/pfasresponse/0,9038,7-365-86511_95645-473485--,00.html" TargetMode="External"/><Relationship Id="rId6522" Type="http://schemas.openxmlformats.org/officeDocument/2006/relationships/hyperlink" Target="https://drive.google.com/drive/u/0/folders/1RsSKYaEE8jqAw7pH05tDHRflkjUL3t5H"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michigan.gov/pfasresponse/0,9038,7-365-86511_82704-468563--,00.html" TargetMode="External"/><Relationship Id="rId671" Type="http://schemas.openxmlformats.org/officeDocument/2006/relationships/hyperlink" Target="https://www.glwater.org/wp-content/uploads/2020/02/PFAS-Minimization-Program-Summary.pdf" TargetMode="External"/><Relationship Id="rId21" Type="http://schemas.openxmlformats.org/officeDocument/2006/relationships/hyperlink" Target="https://www.michigan.gov/pfasresponse/" TargetMode="External"/><Relationship Id="rId324" Type="http://schemas.openxmlformats.org/officeDocument/2006/relationships/hyperlink" Target="https://drive.google.com/drive/u/1/folders/1Pms7FL2HqHNWHQ0nmFgIEcktFHXjhbny" TargetMode="External"/><Relationship Id="rId531" Type="http://schemas.openxmlformats.org/officeDocument/2006/relationships/hyperlink" Target="https://www.michigan.gov/pfasresponse/" TargetMode="External"/><Relationship Id="rId629" Type="http://schemas.openxmlformats.org/officeDocument/2006/relationships/hyperlink" Target="https://drive.google.com/drive/u/1/folders/1vOBww8OqwcmsOhqTIKVkiFS-RYeasb0_?ths=true" TargetMode="External"/><Relationship Id="rId170" Type="http://schemas.openxmlformats.org/officeDocument/2006/relationships/hyperlink" Target="https://www.glwater.org/wp-content/uploads/2020/02/PFAS-Minimization-Program-Summary.pdf" TargetMode="External"/><Relationship Id="rId268" Type="http://schemas.openxmlformats.org/officeDocument/2006/relationships/hyperlink" Target="https://www.michigan.gov/pfasresponse/0,9038,7-365-86511_82704-497629--rss,00.html" TargetMode="External"/><Relationship Id="rId475" Type="http://schemas.openxmlformats.org/officeDocument/2006/relationships/hyperlink" Target="https://www.michigan.gov/pfasresponse/" TargetMode="External"/><Relationship Id="rId682" Type="http://schemas.openxmlformats.org/officeDocument/2006/relationships/hyperlink" Target="https://drive.google.com/drive/u/1/folders/1Pms7FL2HqHNWHQ0nmFgIEcktFHXjhbny" TargetMode="External"/><Relationship Id="rId32" Type="http://schemas.openxmlformats.org/officeDocument/2006/relationships/hyperlink" Target="https://drive.google.com/drive/u/1/folders/1Pms7FL2HqHNWHQ0nmFgIEcktFHXjhbny" TargetMode="External"/><Relationship Id="rId128" Type="http://schemas.openxmlformats.org/officeDocument/2006/relationships/hyperlink" Target="https://www.michigan.gov/pfasresponse/" TargetMode="External"/><Relationship Id="rId335" Type="http://schemas.openxmlformats.org/officeDocument/2006/relationships/hyperlink" Target="https://www.glwater.org/wp-content/uploads/2020/02/PFAS-Minimization-Program-Summary.pdf" TargetMode="External"/><Relationship Id="rId542" Type="http://schemas.openxmlformats.org/officeDocument/2006/relationships/hyperlink" Target="https://www.michigan.gov/pfasresponse/" TargetMode="External"/><Relationship Id="rId181" Type="http://schemas.openxmlformats.org/officeDocument/2006/relationships/hyperlink" Target="https://www.michigan.gov/pfasresponse/" TargetMode="External"/><Relationship Id="rId402" Type="http://schemas.openxmlformats.org/officeDocument/2006/relationships/hyperlink" Target="https://drive.google.com/drive/u/1/folders/1Pms7FL2HqHNWHQ0nmFgIEcktFHXjhbny" TargetMode="External"/><Relationship Id="rId279" Type="http://schemas.openxmlformats.org/officeDocument/2006/relationships/hyperlink" Target="https://www.michigan.gov/documents/pfasresponse/Parchment_Hydrogeologic_Investigation_Report_660106_7.pdf" TargetMode="External"/><Relationship Id="rId486" Type="http://schemas.openxmlformats.org/officeDocument/2006/relationships/hyperlink" Target="https://www.oakgov.com/aviation/airports/ocia/Pages/pfas-response.aspx" TargetMode="External"/><Relationship Id="rId693" Type="http://schemas.openxmlformats.org/officeDocument/2006/relationships/hyperlink" Target="https://www.michigan.gov/pfasresponse/0,9038,7-365-86511_95645-538443--,00.html" TargetMode="External"/><Relationship Id="rId707" Type="http://schemas.openxmlformats.org/officeDocument/2006/relationships/hyperlink" Target="https://drive.google.com/drive/u/1/folders/16k9q_GfKDxIlkLwYq5hYoOsOeFXo_I51" TargetMode="External"/><Relationship Id="rId43" Type="http://schemas.openxmlformats.org/officeDocument/2006/relationships/hyperlink" Target="https://www.glwater.org/wp-content/uploads/2020/02/PFAS-Minimization-Program-Summary.pdf" TargetMode="External"/><Relationship Id="rId139" Type="http://schemas.openxmlformats.org/officeDocument/2006/relationships/hyperlink" Target="https://drive.google.com/drive/u/1/folders/1Pms7FL2HqHNWHQ0nmFgIEcktFHXjhbny" TargetMode="External"/><Relationship Id="rId346" Type="http://schemas.openxmlformats.org/officeDocument/2006/relationships/hyperlink" Target="https://www.glwater.org/wp-content/uploads/2020/02/PFAS-Minimization-Program-Summary.pdf" TargetMode="External"/><Relationship Id="rId553" Type="http://schemas.openxmlformats.org/officeDocument/2006/relationships/hyperlink" Target="https://www.michigan.gov/pfasresponse/0,9038,7-365-86511_82704-452826--,00.html" TargetMode="External"/><Relationship Id="rId192" Type="http://schemas.openxmlformats.org/officeDocument/2006/relationships/hyperlink" Target="https://www.glwater.org/wp-content/uploads/2020/02/PFAS-Minimization-Program-Summary.pdf" TargetMode="External"/><Relationship Id="rId206" Type="http://schemas.openxmlformats.org/officeDocument/2006/relationships/hyperlink" Target="https://www.glwater.org/wp-content/uploads/2020/02/PFAS-Minimization-Program-Summary.pdf" TargetMode="External"/><Relationship Id="rId413" Type="http://schemas.openxmlformats.org/officeDocument/2006/relationships/hyperlink" Target="https://drive.google.com/file/d/1tCcynjyVbxACqzjjHhuhY7KSeAKZ1V7r/view?usp=sharing" TargetMode="External"/><Relationship Id="rId497" Type="http://schemas.openxmlformats.org/officeDocument/2006/relationships/hyperlink" Target="https://www.michigan.gov/pfasresponse/0,9038,7-365-86511_82704-453181--,00.html" TargetMode="External"/><Relationship Id="rId620" Type="http://schemas.openxmlformats.org/officeDocument/2006/relationships/hyperlink" Target="https://drive.google.com/drive/u/1/folders/1Pms7FL2HqHNWHQ0nmFgIEcktFHXjhbny" TargetMode="External"/><Relationship Id="rId357" Type="http://schemas.openxmlformats.org/officeDocument/2006/relationships/hyperlink" Target="https://drive.google.com/drive/u/0/folders/19KSXb7f41ke9F-VLGkVqG1BbcbrwN4DF" TargetMode="External"/><Relationship Id="rId54" Type="http://schemas.openxmlformats.org/officeDocument/2006/relationships/hyperlink" Target="https://www.michigan.gov/pfasresponse/" TargetMode="External"/><Relationship Id="rId217" Type="http://schemas.openxmlformats.org/officeDocument/2006/relationships/hyperlink" Target="https://drive.google.com/drive/u/1/folders/1LgAxnbdGgYbZ7yBNjDkRJeQHsauawpJA?ths=true" TargetMode="External"/><Relationship Id="rId564" Type="http://schemas.openxmlformats.org/officeDocument/2006/relationships/hyperlink" Target="https://www.michigan.gov/pfasresponse/" TargetMode="External"/><Relationship Id="rId424" Type="http://schemas.openxmlformats.org/officeDocument/2006/relationships/hyperlink" Target="https://drive.google.com/drive/u/1/folders/1flJyL2QT0MsNXujL_1x0vCci0OcK5C7J?ths=true" TargetMode="External"/><Relationship Id="rId631" Type="http://schemas.openxmlformats.org/officeDocument/2006/relationships/hyperlink" Target="https://drive.google.com/file/d/1tCcynjyVbxACqzjjHhuhY7KSeAKZ1V7r/view?usp=sharing" TargetMode="External"/><Relationship Id="rId270" Type="http://schemas.openxmlformats.org/officeDocument/2006/relationships/hyperlink" Target="https://drive.google.com/drive/u/1/folders/1Pms7FL2HqHNWHQ0nmFgIEcktFHXjhbny" TargetMode="External"/><Relationship Id="rId65" Type="http://schemas.openxmlformats.org/officeDocument/2006/relationships/hyperlink" Target="https://www.michigan.gov/pfasresponse/0,9038,7-365-86511_82704_84544---,00.html" TargetMode="External"/><Relationship Id="rId130" Type="http://schemas.openxmlformats.org/officeDocument/2006/relationships/hyperlink" Target="https://www.glwater.org/wp-content/uploads/2020/02/PFAS-Minimization-Program-Summary.pdf" TargetMode="External"/><Relationship Id="rId368" Type="http://schemas.openxmlformats.org/officeDocument/2006/relationships/hyperlink" Target="https://www.michigan.gov/pfasresponse/0,9038,7-365-86511_95600_95631-508870--,00.html" TargetMode="External"/><Relationship Id="rId575" Type="http://schemas.openxmlformats.org/officeDocument/2006/relationships/hyperlink" Target="https://www.glwater.org/wp-content/uploads/2020/02/PFAS-Minimization-Program-Summary.pdf" TargetMode="External"/><Relationship Id="rId228" Type="http://schemas.openxmlformats.org/officeDocument/2006/relationships/hyperlink" Target="https://www.michigan.gov/pfasresponse/0,9038,7-365-86511_82704-497627--,00.html" TargetMode="External"/><Relationship Id="rId435" Type="http://schemas.openxmlformats.org/officeDocument/2006/relationships/hyperlink" Target="https://drive.google.com/drive/u/1/folders/1Pms7FL2HqHNWHQ0nmFgIEcktFHXjhbny" TargetMode="External"/><Relationship Id="rId642" Type="http://schemas.openxmlformats.org/officeDocument/2006/relationships/hyperlink" Target="https://www.michigan.gov/pfasresponse/" TargetMode="External"/><Relationship Id="rId281" Type="http://schemas.openxmlformats.org/officeDocument/2006/relationships/hyperlink" Target="https://www.michigan.gov/pfasresponse/" TargetMode="External"/><Relationship Id="rId502" Type="http://schemas.openxmlformats.org/officeDocument/2006/relationships/hyperlink" Target="https://drive.google.com/file/d/1tCcynjyVbxACqzjjHhuhY7KSeAKZ1V7r/view?usp=sharing" TargetMode="External"/><Relationship Id="rId76" Type="http://schemas.openxmlformats.org/officeDocument/2006/relationships/hyperlink" Target="https://drive.google.com/drive/u/1/folders/1VgdMu6_x_kxf36q2eAIhAEnCpniomQ1Y" TargetMode="External"/><Relationship Id="rId141" Type="http://schemas.openxmlformats.org/officeDocument/2006/relationships/hyperlink" Target="https://www.glwater.org/wp-content/uploads/2020/02/PFAS-Minimization-Program-Summary.pdf" TargetMode="External"/><Relationship Id="rId379" Type="http://schemas.openxmlformats.org/officeDocument/2006/relationships/hyperlink" Target="https://www.michigan.gov/pfasresponse/0,9038,7-365-86511_95645-538445--,00.html" TargetMode="External"/><Relationship Id="rId586" Type="http://schemas.openxmlformats.org/officeDocument/2006/relationships/hyperlink" Target="https://www.michigan.gov/pfasresponse/0,9038,7-365-86511_95645-452832--,00.html" TargetMode="External"/><Relationship Id="rId7" Type="http://schemas.openxmlformats.org/officeDocument/2006/relationships/hyperlink" Target="https://www.michigan.gov/pfasresponse/0,9038,7-365-86511_95645-538914--,00.html" TargetMode="External"/><Relationship Id="rId239" Type="http://schemas.openxmlformats.org/officeDocument/2006/relationships/hyperlink" Target="https://www.glwater.org/wp-content/uploads/2020/02/PFAS-Minimization-Program-Summary.pdf" TargetMode="External"/><Relationship Id="rId446" Type="http://schemas.openxmlformats.org/officeDocument/2006/relationships/hyperlink" Target="https://www.michigan.gov/pfasresponse/" TargetMode="External"/><Relationship Id="rId653" Type="http://schemas.openxmlformats.org/officeDocument/2006/relationships/hyperlink" Target="https://drive.google.com/drive/u/1/folders/1Pms7FL2HqHNWHQ0nmFgIEcktFHXjhbny" TargetMode="External"/><Relationship Id="rId292" Type="http://schemas.openxmlformats.org/officeDocument/2006/relationships/hyperlink" Target="https://www.michigan.gov/pfasresponse/" TargetMode="External"/><Relationship Id="rId306" Type="http://schemas.openxmlformats.org/officeDocument/2006/relationships/hyperlink" Target="https://drive.google.com/file/d/1tCcynjyVbxACqzjjHhuhY7KSeAKZ1V7r/view?usp=sharing" TargetMode="External"/><Relationship Id="rId87" Type="http://schemas.openxmlformats.org/officeDocument/2006/relationships/hyperlink" Target="https://drive.google.com/drive/u/1/folders/124u3k5w_5Nui1VXjYWqi4zCXHxR-S_3Q?ths=true" TargetMode="External"/><Relationship Id="rId513" Type="http://schemas.openxmlformats.org/officeDocument/2006/relationships/hyperlink" Target="https://drive.google.com/drive/folders/1Pms7FL2HqHNWHQ0nmFgIEcktFHXjhbny?usp=sharing" TargetMode="External"/><Relationship Id="rId597" Type="http://schemas.openxmlformats.org/officeDocument/2006/relationships/hyperlink" Target="https://drive.google.com/drive/u/0/folders/1UBZEuElSBSIdyCQ56JK0NbwM3k2f9Uka" TargetMode="External"/><Relationship Id="rId152" Type="http://schemas.openxmlformats.org/officeDocument/2006/relationships/hyperlink" Target="https://egle.maps.arcgis.com/apps/webappviewer/index.html?id=36c48f4a7d144c21a79291ba280cf50b" TargetMode="External"/><Relationship Id="rId457" Type="http://schemas.openxmlformats.org/officeDocument/2006/relationships/hyperlink" Target="https://www.michigan.gov/pfasresponse/0,9038,7-365-86511_82704-485521--,00.html" TargetMode="External"/><Relationship Id="rId664" Type="http://schemas.openxmlformats.org/officeDocument/2006/relationships/hyperlink" Target="https://drive.google.com/drive/u/1/folders/1Pms7FL2HqHNWHQ0nmFgIEcktFHXjhbny" TargetMode="External"/><Relationship Id="rId14" Type="http://schemas.openxmlformats.org/officeDocument/2006/relationships/hyperlink" Target="https://www.michigan.gov/pfasresponse/0,9038,7-365-86511_82704-493753--,00.html" TargetMode="External"/><Relationship Id="rId317" Type="http://schemas.openxmlformats.org/officeDocument/2006/relationships/hyperlink" Target="https://drive.google.com/drive/u/1/folders/1Pms7FL2HqHNWHQ0nmFgIEcktFHXjhbny" TargetMode="External"/><Relationship Id="rId524" Type="http://schemas.openxmlformats.org/officeDocument/2006/relationships/hyperlink" Target="https://www.michigan.gov/pfasresponse/investigations/sites-aoi/Kalamazoo-County/north-34th-street" TargetMode="External"/><Relationship Id="rId98" Type="http://schemas.openxmlformats.org/officeDocument/2006/relationships/hyperlink" Target="https://drive.google.com/drive/u/1/folders/1Pms7FL2HqHNWHQ0nmFgIEcktFHXjhbny" TargetMode="External"/><Relationship Id="rId163" Type="http://schemas.openxmlformats.org/officeDocument/2006/relationships/hyperlink" Target="https://www.michigan.gov/pfasresponse/" TargetMode="External"/><Relationship Id="rId370" Type="http://schemas.openxmlformats.org/officeDocument/2006/relationships/hyperlink" Target="http://www.michigan.gov/som/0,4669,7-192-45414_45929_82704-452822--,00.html" TargetMode="External"/><Relationship Id="rId230" Type="http://schemas.openxmlformats.org/officeDocument/2006/relationships/hyperlink" Target="https://www.michigan.gov/pfasresponse/0,9038,7-365-86511_95645-497627--,00.html" TargetMode="External"/><Relationship Id="rId468" Type="http://schemas.openxmlformats.org/officeDocument/2006/relationships/hyperlink" Target="https://drive.google.com/drive/u/1/folders/1BKx1evnQXwHY677JqKX_LkkZiLLiFSB7?ths=true" TargetMode="External"/><Relationship Id="rId675" Type="http://schemas.openxmlformats.org/officeDocument/2006/relationships/hyperlink" Target="https://www.glwater.org/wp-content/uploads/2020/02/PFAS-Minimization-Program-Summary.pdf" TargetMode="External"/><Relationship Id="rId25" Type="http://schemas.openxmlformats.org/officeDocument/2006/relationships/hyperlink" Target="https://www.michigan.gov/pfasresponse/" TargetMode="External"/><Relationship Id="rId328" Type="http://schemas.openxmlformats.org/officeDocument/2006/relationships/hyperlink" Target="https://drive.google.com/drive/u/1/folders/15mEvYDllB-yk00pyuMaZOXeZ_EVAz7by" TargetMode="External"/><Relationship Id="rId535" Type="http://schemas.openxmlformats.org/officeDocument/2006/relationships/hyperlink" Target="https://www.michigan.gov/pfasresponse/0,9038,7-365-86511_82704-477319--,00.html" TargetMode="External"/><Relationship Id="rId174" Type="http://schemas.openxmlformats.org/officeDocument/2006/relationships/hyperlink" Target="https://drive.google.com/file/d/1tCcynjyVbxACqzjjHhuhY7KSeAKZ1V7r/view?usp=sharing" TargetMode="External"/><Relationship Id="rId381" Type="http://schemas.openxmlformats.org/officeDocument/2006/relationships/hyperlink" Target="https://drive.google.com/drive/u/1/folders/1Pms7FL2HqHNWHQ0nmFgIEcktFHXjhbny" TargetMode="External"/><Relationship Id="rId602" Type="http://schemas.openxmlformats.org/officeDocument/2006/relationships/hyperlink" Target="https://drive.google.com/drive/u/1/folders/1Pms7FL2HqHNWHQ0nmFgIEcktFHXjhbny" TargetMode="External"/><Relationship Id="rId241" Type="http://schemas.openxmlformats.org/officeDocument/2006/relationships/hyperlink" Target="https://drive.google.com/drive/u/1/folders/1Pms7FL2HqHNWHQ0nmFgIEcktFHXjhbny" TargetMode="External"/><Relationship Id="rId479" Type="http://schemas.openxmlformats.org/officeDocument/2006/relationships/hyperlink" Target="https://www.michigan.gov/pfasresponse/0,9038,7-365-86511_82704-500860--,00.html" TargetMode="External"/><Relationship Id="rId686" Type="http://schemas.openxmlformats.org/officeDocument/2006/relationships/hyperlink" Target="https://drive.google.com/drive/u/1/folders/1Pms7FL2HqHNWHQ0nmFgIEcktFHXjhbny" TargetMode="External"/><Relationship Id="rId36" Type="http://schemas.openxmlformats.org/officeDocument/2006/relationships/hyperlink" Target="https://drive.google.com/drive/u/1/folders/1Pms7FL2HqHNWHQ0nmFgIEcktFHXjhbny" TargetMode="External"/><Relationship Id="rId339" Type="http://schemas.openxmlformats.org/officeDocument/2006/relationships/hyperlink" Target="https://www.glwater.org/wp-content/uploads/2020/02/PFAS-Minimization-Program-Summary.pdf" TargetMode="External"/><Relationship Id="rId546" Type="http://schemas.openxmlformats.org/officeDocument/2006/relationships/hyperlink" Target="https://www.michigan.gov/pfasresponse/0,9038,7-365-86511_95645-452825--,00.html" TargetMode="External"/><Relationship Id="rId101" Type="http://schemas.openxmlformats.org/officeDocument/2006/relationships/hyperlink" Target="https://www.michigan.gov/pfasresponse/" TargetMode="External"/><Relationship Id="rId185" Type="http://schemas.openxmlformats.org/officeDocument/2006/relationships/hyperlink" Target="https://www.michigan.gov/pfasresponse/" TargetMode="External"/><Relationship Id="rId406" Type="http://schemas.openxmlformats.org/officeDocument/2006/relationships/hyperlink" Target="https://www.michigan.gov/pfasresponse/" TargetMode="External"/><Relationship Id="rId392" Type="http://schemas.openxmlformats.org/officeDocument/2006/relationships/hyperlink" Target="http://www.michigan.gov/som/0,4669,7-192-45414_45929_82704-452827--,00.html" TargetMode="External"/><Relationship Id="rId613" Type="http://schemas.openxmlformats.org/officeDocument/2006/relationships/hyperlink" Target="https://www.michigan.gov/pfasresponse/" TargetMode="External"/><Relationship Id="rId697" Type="http://schemas.openxmlformats.org/officeDocument/2006/relationships/hyperlink" Target="https://drive.google.com/file/d/1tCcynjyVbxACqzjjHhuhY7KSeAKZ1V7r/view?usp=sharing" TargetMode="External"/><Relationship Id="rId252" Type="http://schemas.openxmlformats.org/officeDocument/2006/relationships/hyperlink" Target="https://drive.google.com/file/d/1tCcynjyVbxACqzjjHhuhY7KSeAKZ1V7r/view?usp=sharing" TargetMode="External"/><Relationship Id="rId47" Type="http://schemas.openxmlformats.org/officeDocument/2006/relationships/hyperlink" Target="https://www.glwater.org/wp-content/uploads/2020/02/PFAS-Minimization-Program-Summary.pdf" TargetMode="External"/><Relationship Id="rId112" Type="http://schemas.openxmlformats.org/officeDocument/2006/relationships/hyperlink" Target="https://denix.osd.mil/army-pfas/army-pfas-data/drinking-water-data/army-national-guard-bureau-data-26-april-2019/" TargetMode="External"/><Relationship Id="rId557" Type="http://schemas.openxmlformats.org/officeDocument/2006/relationships/hyperlink" Target="https://www.glwater.org/wp-content/uploads/2020/02/PFAS-Minimization-Program-Summary.pdf" TargetMode="External"/><Relationship Id="rId196" Type="http://schemas.openxmlformats.org/officeDocument/2006/relationships/hyperlink" Target="https://www.michigan.gov/pfasresponse/0,9038,7-365-86511_82704-487739--,00.html" TargetMode="External"/><Relationship Id="rId417" Type="http://schemas.openxmlformats.org/officeDocument/2006/relationships/hyperlink" Target="https://www.michigan.gov/pfasresponse/" TargetMode="External"/><Relationship Id="rId624" Type="http://schemas.openxmlformats.org/officeDocument/2006/relationships/hyperlink" Target="https://drive.google.com/drive/u/1/folders/1VgdMu6_x_kxf36q2eAIhAEnCpniomQ1Y" TargetMode="External"/><Relationship Id="rId263" Type="http://schemas.openxmlformats.org/officeDocument/2006/relationships/hyperlink" Target="https://www.michigan.gov/pfasresponse/" TargetMode="External"/><Relationship Id="rId470" Type="http://schemas.openxmlformats.org/officeDocument/2006/relationships/hyperlink" Target="https://drive.google.com/file/d/1tCcynjyVbxACqzjjHhuhY7KSeAKZ1V7r/view?usp=sharing" TargetMode="External"/><Relationship Id="rId58" Type="http://schemas.openxmlformats.org/officeDocument/2006/relationships/hyperlink" Target="https://www.michigan.gov/pfasresponse/" TargetMode="External"/><Relationship Id="rId123" Type="http://schemas.openxmlformats.org/officeDocument/2006/relationships/hyperlink" Target="https://www.michigan.gov/pfasresponse/0,9038,7-365-86511_95645-556746--,00.html" TargetMode="External"/><Relationship Id="rId330" Type="http://schemas.openxmlformats.org/officeDocument/2006/relationships/hyperlink" Target="https://drive.google.com/file/d/1tCcynjyVbxACqzjjHhuhY7KSeAKZ1V7r/view?usp=sharing" TargetMode="External"/><Relationship Id="rId568" Type="http://schemas.openxmlformats.org/officeDocument/2006/relationships/hyperlink" Target="https://www.glwater.org/wp-content/uploads/2020/02/PFAS-Minimization-Program-Summary.pdf" TargetMode="External"/><Relationship Id="rId428" Type="http://schemas.openxmlformats.org/officeDocument/2006/relationships/hyperlink" Target="https://drive.google.com/drive/u/1/folders/1k8fy1tIiH5bP23BGAUTqTWDZmNWRLDGc?ths=true" TargetMode="External"/><Relationship Id="rId635" Type="http://schemas.openxmlformats.org/officeDocument/2006/relationships/hyperlink" Target="https://drive.google.com/drive/u/1/folders/1Pms7FL2HqHNWHQ0nmFgIEcktFHXjhbny" TargetMode="External"/><Relationship Id="rId274" Type="http://schemas.openxmlformats.org/officeDocument/2006/relationships/hyperlink" Target="https://www.michigan.gov/pfasresponse/" TargetMode="External"/><Relationship Id="rId481" Type="http://schemas.openxmlformats.org/officeDocument/2006/relationships/hyperlink" Target="https://www.michigan.gov/pfasresponse/0,9038,7-365-86511_95645-500860--,00.html" TargetMode="External"/><Relationship Id="rId702" Type="http://schemas.openxmlformats.org/officeDocument/2006/relationships/hyperlink" Target="https://drive.google.com/drive/u/1/folders/1Pms7FL2HqHNWHQ0nmFgIEcktFHXjhbny" TargetMode="External"/><Relationship Id="rId69" Type="http://schemas.openxmlformats.org/officeDocument/2006/relationships/hyperlink" Target="https://drive.google.com/drive/u/0/folders/1rh7BCnmHXqyKXKW8PFw8Sw6kCJza1p9X" TargetMode="External"/><Relationship Id="rId134" Type="http://schemas.openxmlformats.org/officeDocument/2006/relationships/hyperlink" Target="https://www.michigan.gov/pfasresponse/0,9038,7-365-86511_82704-487728--,00.html" TargetMode="External"/><Relationship Id="rId579" Type="http://schemas.openxmlformats.org/officeDocument/2006/relationships/hyperlink" Target="https://www.arabamericannews.com/2020/09/11/pfas-contamination-found-at-ford-and-ak-steels-rouge-manufacturing-site/" TargetMode="External"/><Relationship Id="rId341" Type="http://schemas.openxmlformats.org/officeDocument/2006/relationships/hyperlink" Target="https://www.michigan.gov/pfasresponse/" TargetMode="External"/><Relationship Id="rId439" Type="http://schemas.openxmlformats.org/officeDocument/2006/relationships/hyperlink" Target="https://drive.google.com/file/d/1tCcynjyVbxACqzjjHhuhY7KSeAKZ1V7r/view?usp=sharing" TargetMode="External"/><Relationship Id="rId646" Type="http://schemas.openxmlformats.org/officeDocument/2006/relationships/hyperlink" Target="https://drive.google.com/drive/u/1/folders/1z2HzVi-wFZIVl8vyN21qoVFATOzRE1Vj" TargetMode="External"/><Relationship Id="rId201" Type="http://schemas.openxmlformats.org/officeDocument/2006/relationships/hyperlink" Target="https://drive.google.com/drive/u/1/folders/1Pms7FL2HqHNWHQ0nmFgIEcktFHXjhbny" TargetMode="External"/><Relationship Id="rId285" Type="http://schemas.openxmlformats.org/officeDocument/2006/relationships/hyperlink" Target="https://www.michigan.gov/pfasresponse/0,9038,7-365-86511_95645-517163--,00.html" TargetMode="External"/><Relationship Id="rId506" Type="http://schemas.openxmlformats.org/officeDocument/2006/relationships/hyperlink" Target="https://www.michigan.gov/pfasresponse/" TargetMode="External"/><Relationship Id="rId492" Type="http://schemas.openxmlformats.org/officeDocument/2006/relationships/hyperlink" Target="https://www.michigan.gov/pfasresponse/0,9038,7-365-86511_82704_97100---,00.html" TargetMode="External"/><Relationship Id="rId713" Type="http://schemas.openxmlformats.org/officeDocument/2006/relationships/hyperlink" Target="https://www.michigan.gov/pfasresponse/" TargetMode="External"/><Relationship Id="rId145" Type="http://schemas.openxmlformats.org/officeDocument/2006/relationships/hyperlink" Target="https://www.glwater.org/wp-content/uploads/2020/02/PFAS-Minimization-Program-Summary.pdf" TargetMode="External"/><Relationship Id="rId352" Type="http://schemas.openxmlformats.org/officeDocument/2006/relationships/hyperlink" Target="https://drive.google.com/drive/u/1/folders/1Pms7FL2HqHNWHQ0nmFgIEcktFHXjhbny" TargetMode="External"/><Relationship Id="rId212" Type="http://schemas.openxmlformats.org/officeDocument/2006/relationships/hyperlink" Target="https://cumulis.epa.gov/supercpad/SiteProfiles/index.cfm?fuseaction=second.docdata&amp;id=0510362" TargetMode="External"/><Relationship Id="rId657" Type="http://schemas.openxmlformats.org/officeDocument/2006/relationships/hyperlink" Target="https://drive.google.com/drive/u/1/folders/1Pms7FL2HqHNWHQ0nmFgIEcktFHXjhbny" TargetMode="External"/><Relationship Id="rId296" Type="http://schemas.openxmlformats.org/officeDocument/2006/relationships/hyperlink" Target="https://www.michigan.gov/pfasresponse/0,9038,7-365-86511_82704-490707--,00.html" TargetMode="External"/><Relationship Id="rId517" Type="http://schemas.openxmlformats.org/officeDocument/2006/relationships/hyperlink" Target="https://drive.google.com/drive/u/1/folders/1Pms7FL2HqHNWHQ0nmFgIEcktFHXjhbny" TargetMode="External"/><Relationship Id="rId60" Type="http://schemas.openxmlformats.org/officeDocument/2006/relationships/hyperlink" Target="https://www.michigan.gov/pfasresponse/0,9038,7-365-86511_95645-537938--,00.html" TargetMode="External"/><Relationship Id="rId156" Type="http://schemas.openxmlformats.org/officeDocument/2006/relationships/hyperlink" Target="https://www.michigan.gov/pfasresponse/0,9038,7-365-86511_82704-452819--,00.html" TargetMode="External"/><Relationship Id="rId363" Type="http://schemas.openxmlformats.org/officeDocument/2006/relationships/hyperlink" Target="https://www.michigan.gov/pfasresponse/0,9038,7-365-86511_95645-553176--,00.html" TargetMode="External"/><Relationship Id="rId570" Type="http://schemas.openxmlformats.org/officeDocument/2006/relationships/hyperlink" Target="https://drive.google.com/drive/u/1/folders/1Pms7FL2HqHNWHQ0nmFgIEcktFHXjhbny" TargetMode="External"/><Relationship Id="rId223" Type="http://schemas.openxmlformats.org/officeDocument/2006/relationships/hyperlink" Target="https://www.glwater.org/wp-content/uploads/2020/02/PFAS-Minimization-Program-Summary.pdf" TargetMode="External"/><Relationship Id="rId430" Type="http://schemas.openxmlformats.org/officeDocument/2006/relationships/hyperlink" Target="https://www.michigan.gov/pfasresponse/0,9038,7-365-86511_82704-481133--,00.html" TargetMode="External"/><Relationship Id="rId668" Type="http://schemas.openxmlformats.org/officeDocument/2006/relationships/hyperlink" Target="https://www.michigan.gov/pfasresponse/" TargetMode="External"/><Relationship Id="rId18" Type="http://schemas.openxmlformats.org/officeDocument/2006/relationships/hyperlink" Target="https://drive.google.com/drive/u/1/folders/1Pms7FL2HqHNWHQ0nmFgIEcktFHXjhbny" TargetMode="External"/><Relationship Id="rId528" Type="http://schemas.openxmlformats.org/officeDocument/2006/relationships/hyperlink" Target="https://drive.google.com/drive/u/1/folders/1Pms7FL2HqHNWHQ0nmFgIEcktFHXjhbny" TargetMode="External"/><Relationship Id="rId167" Type="http://schemas.openxmlformats.org/officeDocument/2006/relationships/hyperlink" Target="https://www.glwater.org/wp-content/uploads/2020/02/PFAS-Minimization-Program-Summary.pdf" TargetMode="External"/><Relationship Id="rId374" Type="http://schemas.openxmlformats.org/officeDocument/2006/relationships/hyperlink" Target="https://drive.google.com/drive/u/0/folders/183SOtC3Gnnal77aknjvWIH6Ete5vIkHZ" TargetMode="External"/><Relationship Id="rId581" Type="http://schemas.openxmlformats.org/officeDocument/2006/relationships/hyperlink" Target="https://tlaib.house.gov/media/press-releases/tlaib-dingell-press-more-information-new-pfas-sites-southeast-michigan" TargetMode="External"/><Relationship Id="rId71" Type="http://schemas.openxmlformats.org/officeDocument/2006/relationships/hyperlink" Target="https://www.michigan.gov/pfasresponse/0,9038,7-365-86511_82704-452810--,00.html" TargetMode="External"/><Relationship Id="rId234" Type="http://schemas.openxmlformats.org/officeDocument/2006/relationships/hyperlink" Target="https://www.glwater.org/wp-content/uploads/2020/02/PFAS-Minimization-Program-Summary.pdf" TargetMode="External"/><Relationship Id="rId679" Type="http://schemas.openxmlformats.org/officeDocument/2006/relationships/hyperlink" Target="https://www.glwater.org/wp-content/uploads/2020/02/PFAS-Minimization-Program-Summary.pdf" TargetMode="External"/><Relationship Id="rId2" Type="http://schemas.openxmlformats.org/officeDocument/2006/relationships/hyperlink" Target="https://www.michigan.gov/pfasresponse/0,9038,7-365-86511_95645-499530--,00.html" TargetMode="External"/><Relationship Id="rId29" Type="http://schemas.openxmlformats.org/officeDocument/2006/relationships/hyperlink" Target="https://www.michigan.gov/pfasresponse/0,9038,7-365-86511_82704-452825--,00.html" TargetMode="External"/><Relationship Id="rId441" Type="http://schemas.openxmlformats.org/officeDocument/2006/relationships/hyperlink" Target="https://drive.google.com/file/d/1vAbU_4aBjnolVuzrwmVg0dCvGbCH_EG6/view?usp=sharing" TargetMode="External"/><Relationship Id="rId539" Type="http://schemas.openxmlformats.org/officeDocument/2006/relationships/hyperlink" Target="https://www.michigan.gov/pfasresponse/0,9038,7-365-86511_82704-485523--,00.html" TargetMode="External"/><Relationship Id="rId40" Type="http://schemas.openxmlformats.org/officeDocument/2006/relationships/hyperlink" Target="https://www.michigan.gov/pfasresponse/0,9038,7-365-86511_95645-530255--,00.html" TargetMode="External"/><Relationship Id="rId136" Type="http://schemas.openxmlformats.org/officeDocument/2006/relationships/hyperlink" Target="https://www.michigan.gov/pfasresponse/0,9038,7-365-86511_82704-487728--,00.html" TargetMode="External"/><Relationship Id="rId178" Type="http://schemas.openxmlformats.org/officeDocument/2006/relationships/hyperlink" Target="https://drive.google.com/drive/u/1/folders/1Pms7FL2HqHNWHQ0nmFgIEcktFHXjhbny" TargetMode="External"/><Relationship Id="rId301" Type="http://schemas.openxmlformats.org/officeDocument/2006/relationships/hyperlink" Target="https://drive.google.com/file/d/1tCcynjyVbxACqzjjHhuhY7KSeAKZ1V7r/view?usp=sharing" TargetMode="External"/><Relationship Id="rId343" Type="http://schemas.openxmlformats.org/officeDocument/2006/relationships/hyperlink" Target="https://drive.google.com/file/d/1tCcynjyVbxACqzjjHhuhY7KSeAKZ1V7r/view?usp=sharing" TargetMode="External"/><Relationship Id="rId550" Type="http://schemas.openxmlformats.org/officeDocument/2006/relationships/hyperlink" Target="https://drive.google.com/drive/u/1/folders/1Pms7FL2HqHNWHQ0nmFgIEcktFHXjhbny" TargetMode="External"/><Relationship Id="rId82" Type="http://schemas.openxmlformats.org/officeDocument/2006/relationships/hyperlink" Target="https://drive.google.com/drive/u/1/folders/1Pms7FL2HqHNWHQ0nmFgIEcktFHXjhbny" TargetMode="External"/><Relationship Id="rId203" Type="http://schemas.openxmlformats.org/officeDocument/2006/relationships/hyperlink" Target="https://www.glwater.org/wp-content/uploads/2020/02/PFAS-Minimization-Program-Summary.pdf" TargetMode="External"/><Relationship Id="rId385" Type="http://schemas.openxmlformats.org/officeDocument/2006/relationships/hyperlink" Target="https://drive.google.com/drive/u/1/folders/1Pms7FL2HqHNWHQ0nmFgIEcktFHXjhbny" TargetMode="External"/><Relationship Id="rId592" Type="http://schemas.openxmlformats.org/officeDocument/2006/relationships/hyperlink" Target="https://drive.google.com/file/d/1tCcynjyVbxACqzjjHhuhY7KSeAKZ1V7r/view?usp=sharing" TargetMode="External"/><Relationship Id="rId606" Type="http://schemas.openxmlformats.org/officeDocument/2006/relationships/hyperlink" Target="https://drive.google.com/drive/u/1/folders/1Pms7FL2HqHNWHQ0nmFgIEcktFHXjhbny" TargetMode="External"/><Relationship Id="rId648" Type="http://schemas.openxmlformats.org/officeDocument/2006/relationships/hyperlink" Target="https://www.michigan.gov/pfasresponse/0,9038,7-365-86511_82704-489610--,00.html" TargetMode="External"/><Relationship Id="rId245" Type="http://schemas.openxmlformats.org/officeDocument/2006/relationships/hyperlink" Target="https://drive.google.com/drive/u/1/folders/1Pms7FL2HqHNWHQ0nmFgIEcktFHXjhbny" TargetMode="External"/><Relationship Id="rId287" Type="http://schemas.openxmlformats.org/officeDocument/2006/relationships/hyperlink" Target="https://drive.google.com/drive/u/0/folders/1QZiaxrQ7XFVzjhJ669aKD00RdyDq96Xo" TargetMode="External"/><Relationship Id="rId410" Type="http://schemas.openxmlformats.org/officeDocument/2006/relationships/hyperlink" Target="https://www.michigan.gov/pfasresponse/" TargetMode="External"/><Relationship Id="rId452" Type="http://schemas.openxmlformats.org/officeDocument/2006/relationships/hyperlink" Target="https://www.glwater.org/wp-content/uploads/2020/02/PFAS-Minimization-Program-Summary.pdf" TargetMode="External"/><Relationship Id="rId494" Type="http://schemas.openxmlformats.org/officeDocument/2006/relationships/hyperlink" Target="https://www.michigan.gov/pfasresponse/0,9038,7-365-86511_82704_97100_97106---,00.html" TargetMode="External"/><Relationship Id="rId508" Type="http://schemas.openxmlformats.org/officeDocument/2006/relationships/hyperlink" Target="https://drive.google.com/drive/u/1/folders/1Pms7FL2HqHNWHQ0nmFgIEcktFHXjhbny" TargetMode="External"/><Relationship Id="rId715" Type="http://schemas.openxmlformats.org/officeDocument/2006/relationships/vmlDrawing" Target="../drawings/vmlDrawing2.vml"/><Relationship Id="rId105" Type="http://schemas.openxmlformats.org/officeDocument/2006/relationships/hyperlink" Target="https://www.sturgismi.gov/pfas/" TargetMode="External"/><Relationship Id="rId147" Type="http://schemas.openxmlformats.org/officeDocument/2006/relationships/hyperlink" Target="https://drive.google.com/drive/u/1/folders/1Pms7FL2HqHNWHQ0nmFgIEcktFHXjhbny" TargetMode="External"/><Relationship Id="rId312" Type="http://schemas.openxmlformats.org/officeDocument/2006/relationships/hyperlink" Target="http://www.woodtv.com/news/target-8/pfas-foam-used-at-ford-airport-uphill-from-homes/1085854590" TargetMode="External"/><Relationship Id="rId354" Type="http://schemas.openxmlformats.org/officeDocument/2006/relationships/hyperlink" Target="https://www.michigan.gov/pfasresponse/0,9038,7-365-86511_82704-482361--,00.html" TargetMode="External"/><Relationship Id="rId51" Type="http://schemas.openxmlformats.org/officeDocument/2006/relationships/hyperlink" Target="https://www.michigan.gov/pfasresponse/0,9038,7-365-86511_95645-535385--,00.html" TargetMode="External"/><Relationship Id="rId93" Type="http://schemas.openxmlformats.org/officeDocument/2006/relationships/hyperlink" Target="https://drive.google.com/file/d/1tCcynjyVbxACqzjjHhuhY7KSeAKZ1V7r/view?usp=sharing" TargetMode="External"/><Relationship Id="rId189" Type="http://schemas.openxmlformats.org/officeDocument/2006/relationships/hyperlink" Target="https://www.michigan.gov/pfasresponse/" TargetMode="External"/><Relationship Id="rId396" Type="http://schemas.openxmlformats.org/officeDocument/2006/relationships/hyperlink" Target="https://drive.google.com/drive/u/0/folders/1jXThUmWBt8EYvhOol-VeUjDLS8xaC9Yr" TargetMode="External"/><Relationship Id="rId561" Type="http://schemas.openxmlformats.org/officeDocument/2006/relationships/hyperlink" Target="https://www.michigan.gov/pfasresponse/0,9038,7-365-86511_82704-499529--,00.html" TargetMode="External"/><Relationship Id="rId617" Type="http://schemas.openxmlformats.org/officeDocument/2006/relationships/hyperlink" Target="https://www.michigan.gov/pfasresponse/0,9038,7-365-86511_95645-452840--,00.html" TargetMode="External"/><Relationship Id="rId659" Type="http://schemas.openxmlformats.org/officeDocument/2006/relationships/hyperlink" Target="https://www.michigan.gov/pfasresponse/0,9038,7-365-86511_82704-481160--,00.html" TargetMode="External"/><Relationship Id="rId214" Type="http://schemas.openxmlformats.org/officeDocument/2006/relationships/hyperlink" Target="https://www.michigan.gov/pfasresponse/0,9038,7-365-86511_95645-500862--,00.html" TargetMode="External"/><Relationship Id="rId256" Type="http://schemas.openxmlformats.org/officeDocument/2006/relationships/hyperlink" Target="https://drive.google.com/drive/u/1/folders/1Pms7FL2HqHNWHQ0nmFgIEcktFHXjhbny" TargetMode="External"/><Relationship Id="rId298" Type="http://schemas.openxmlformats.org/officeDocument/2006/relationships/hyperlink" Target="https://www.michigan.gov/pfasresponse/" TargetMode="External"/><Relationship Id="rId421" Type="http://schemas.openxmlformats.org/officeDocument/2006/relationships/hyperlink" Target="https://www.michigan.gov/pfasresponse/0,9038,7-365-86511_82704-490716--,00.html" TargetMode="External"/><Relationship Id="rId463" Type="http://schemas.openxmlformats.org/officeDocument/2006/relationships/hyperlink" Target="https://drive.google.com/file/d/1tCcynjyVbxACqzjjHhuhY7KSeAKZ1V7r/view?usp=sharing" TargetMode="External"/><Relationship Id="rId519" Type="http://schemas.openxmlformats.org/officeDocument/2006/relationships/hyperlink" Target="https://www.glwater.org/wp-content/uploads/2020/02/PFAS-Minimization-Program-Summary.pdf" TargetMode="External"/><Relationship Id="rId670" Type="http://schemas.openxmlformats.org/officeDocument/2006/relationships/hyperlink" Target="https://drive.google.com/drive/u/1/folders/1Pms7FL2HqHNWHQ0nmFgIEcktFHXjhbny" TargetMode="External"/><Relationship Id="rId116" Type="http://schemas.openxmlformats.org/officeDocument/2006/relationships/hyperlink" Target="https://www.michigan.gov/pfasresponse/0,9038,7-365-86511_82704-468563--,00.html" TargetMode="External"/><Relationship Id="rId158" Type="http://schemas.openxmlformats.org/officeDocument/2006/relationships/hyperlink" Target="https://www.michigan.gov/pfasresponse/" TargetMode="External"/><Relationship Id="rId323" Type="http://schemas.openxmlformats.org/officeDocument/2006/relationships/hyperlink" Target="https://drive.google.com/drive/u/1/folders/10Qt5EjXya8IwkX0tb6cg6WwHtsBLRk1m?ths=true" TargetMode="External"/><Relationship Id="rId530" Type="http://schemas.openxmlformats.org/officeDocument/2006/relationships/hyperlink" Target="https://www.glwater.org/wp-content/uploads/2020/02/PFAS-Minimization-Program-Summary.pdf" TargetMode="External"/><Relationship Id="rId20" Type="http://schemas.openxmlformats.org/officeDocument/2006/relationships/hyperlink" Target="https://www.glwater.org/wp-content/uploads/2020/02/PFAS-Minimization-Program-Summary.pdf" TargetMode="External"/><Relationship Id="rId62" Type="http://schemas.openxmlformats.org/officeDocument/2006/relationships/hyperlink" Target="https://www.michigan.gov/pfasresponse/0,9038,7-365-86511_95645-537938--,00.html" TargetMode="External"/><Relationship Id="rId365" Type="http://schemas.openxmlformats.org/officeDocument/2006/relationships/hyperlink" Target="https://drive.google.com/drive/folders/1j10dVFpbkz0x2fiinBgZBVqUiCDRCunb?usp=sharing" TargetMode="External"/><Relationship Id="rId572" Type="http://schemas.openxmlformats.org/officeDocument/2006/relationships/hyperlink" Target="https://www.michigan.gov/pfasresponse/" TargetMode="External"/><Relationship Id="rId628" Type="http://schemas.openxmlformats.org/officeDocument/2006/relationships/hyperlink" Target="https://www.michigan.gov/pfasresponse/" TargetMode="External"/><Relationship Id="rId225" Type="http://schemas.openxmlformats.org/officeDocument/2006/relationships/hyperlink" Target="https://www.michigan.gov/pfasresponse/" TargetMode="External"/><Relationship Id="rId267" Type="http://schemas.openxmlformats.org/officeDocument/2006/relationships/hyperlink" Target="https://www.michigan.gov/pfasresponse/0,9038,7-365-86511_95645-497629--,00.html" TargetMode="External"/><Relationship Id="rId432" Type="http://schemas.openxmlformats.org/officeDocument/2006/relationships/hyperlink" Target="https://www.michigan.gov/pfasresponse/0,9038,7-365-86511_82704-481133--,00.html" TargetMode="External"/><Relationship Id="rId474" Type="http://schemas.openxmlformats.org/officeDocument/2006/relationships/hyperlink" Target="https://www.michigan.gov/pfasresponse/0,9038,7-365-86511_95645-498496--,00.html" TargetMode="External"/><Relationship Id="rId127" Type="http://schemas.openxmlformats.org/officeDocument/2006/relationships/hyperlink" Target="https://www.glwater.org/wp-content/uploads/2020/02/PFAS-Minimization-Program-Summary.pdf" TargetMode="External"/><Relationship Id="rId681" Type="http://schemas.openxmlformats.org/officeDocument/2006/relationships/hyperlink" Target="https://www.michigan.gov/pfasresponse/" TargetMode="External"/><Relationship Id="rId31" Type="http://schemas.openxmlformats.org/officeDocument/2006/relationships/hyperlink" Target="https://www.michigan.gov/pfasresponse/" TargetMode="External"/><Relationship Id="rId73" Type="http://schemas.openxmlformats.org/officeDocument/2006/relationships/hyperlink" Target="https://www.michigan.gov/pfasresponse/0,9038,7-365-86511_82704-452810--,00.html" TargetMode="External"/><Relationship Id="rId169" Type="http://schemas.openxmlformats.org/officeDocument/2006/relationships/hyperlink" Target="https://drive.google.com/drive/u/1/folders/1Pms7FL2HqHNWHQ0nmFgIEcktFHXjhbny" TargetMode="External"/><Relationship Id="rId334" Type="http://schemas.openxmlformats.org/officeDocument/2006/relationships/hyperlink" Target="https://drive.google.com/drive/u/1/folders/1Pms7FL2HqHNWHQ0nmFgIEcktFHXjhbny" TargetMode="External"/><Relationship Id="rId376" Type="http://schemas.openxmlformats.org/officeDocument/2006/relationships/hyperlink" Target="https://drive.google.com/file/d/1tCcynjyVbxACqzjjHhuhY7KSeAKZ1V7r/view?usp=sharing" TargetMode="External"/><Relationship Id="rId541" Type="http://schemas.openxmlformats.org/officeDocument/2006/relationships/hyperlink" Target="https://www.michigan.gov/pfasresponse/0,9038,7-365-86511_95645-485523--,00.html" TargetMode="External"/><Relationship Id="rId583" Type="http://schemas.openxmlformats.org/officeDocument/2006/relationships/hyperlink" Target="https://drive.google.com/drive/u/1/folders/1Pms7FL2HqHNWHQ0nmFgIEcktFHXjhbny" TargetMode="External"/><Relationship Id="rId639" Type="http://schemas.openxmlformats.org/officeDocument/2006/relationships/hyperlink" Target="https://drive.google.com/drive/u/1/folders/1Pms7FL2HqHNWHQ0nmFgIEcktFHXjhbny" TargetMode="External"/><Relationship Id="rId4" Type="http://schemas.openxmlformats.org/officeDocument/2006/relationships/hyperlink" Target="https://www.michigan.gov/pfasresponse/" TargetMode="External"/><Relationship Id="rId180" Type="http://schemas.openxmlformats.org/officeDocument/2006/relationships/hyperlink" Target="https://www.glwater.org/wp-content/uploads/2020/02/PFAS-Minimization-Program-Summary.pdf" TargetMode="External"/><Relationship Id="rId236" Type="http://schemas.openxmlformats.org/officeDocument/2006/relationships/hyperlink" Target="https://www.michigan.gov/pfasresponse/" TargetMode="External"/><Relationship Id="rId278" Type="http://schemas.openxmlformats.org/officeDocument/2006/relationships/hyperlink" Target="https://www.michigan.gov/pfasresponse/0,9038,7-365-86511_82704-479889--,00.html" TargetMode="External"/><Relationship Id="rId401" Type="http://schemas.openxmlformats.org/officeDocument/2006/relationships/hyperlink" Target="https://www.michigan.gov/pfasresponse/" TargetMode="External"/><Relationship Id="rId443" Type="http://schemas.openxmlformats.org/officeDocument/2006/relationships/hyperlink" Target="https://drive.google.com/drive/u/1/folders/1Pms7FL2HqHNWHQ0nmFgIEcktFHXjhbny" TargetMode="External"/><Relationship Id="rId650" Type="http://schemas.openxmlformats.org/officeDocument/2006/relationships/hyperlink" Target="https://www.michigan.gov/pfasresponse/0,9038,7-365-86511_82704-489610--,00.html" TargetMode="External"/><Relationship Id="rId303" Type="http://schemas.openxmlformats.org/officeDocument/2006/relationships/hyperlink" Target="https://www.glwater.org/wp-content/uploads/2020/02/PFAS-Minimization-Program-Summary.pdf" TargetMode="External"/><Relationship Id="rId485" Type="http://schemas.openxmlformats.org/officeDocument/2006/relationships/hyperlink" Target="https://drive.google.com/file/d/1tCcynjyVbxACqzjjHhuhY7KSeAKZ1V7r/view?usp=sharing" TargetMode="External"/><Relationship Id="rId692" Type="http://schemas.openxmlformats.org/officeDocument/2006/relationships/hyperlink" Target="https://www.michigan.gov/pfasresponse/0,9038,7-365-86511_95645-538443--,00.html" TargetMode="External"/><Relationship Id="rId706" Type="http://schemas.openxmlformats.org/officeDocument/2006/relationships/hyperlink" Target="https://www.michigan.gov/pfasresponse/" TargetMode="External"/><Relationship Id="rId42" Type="http://schemas.openxmlformats.org/officeDocument/2006/relationships/hyperlink" Target="https://drive.google.com/drive/u/1/folders/1Pms7FL2HqHNWHQ0nmFgIEcktFHXjhbny" TargetMode="External"/><Relationship Id="rId84" Type="http://schemas.openxmlformats.org/officeDocument/2006/relationships/hyperlink" Target="https://www.michigan.gov/pfasresponse/0,9038,7-365-86511_95645-499524--,00.html" TargetMode="External"/><Relationship Id="rId138" Type="http://schemas.openxmlformats.org/officeDocument/2006/relationships/hyperlink" Target="https://drive.google.com/drive/u/1/folders/1uu0xwDEwDbKPMPXXDU6fMZG_mLd6HphC" TargetMode="External"/><Relationship Id="rId345" Type="http://schemas.openxmlformats.org/officeDocument/2006/relationships/hyperlink" Target="https://www.glwater.org/wp-content/uploads/2020/02/PFAS-Minimization-Program-Summary.pdf" TargetMode="External"/><Relationship Id="rId387" Type="http://schemas.openxmlformats.org/officeDocument/2006/relationships/hyperlink" Target="https://egle.maps.arcgis.com/apps/webappviewer/index.html?id=a4dd6961ec5f401aa9ce9ae082eedcd7" TargetMode="External"/><Relationship Id="rId510" Type="http://schemas.openxmlformats.org/officeDocument/2006/relationships/hyperlink" Target="https://www.michigan.gov/pfasresponse/0,9038,7-365-86511_95600_95632-546670--,00.html" TargetMode="External"/><Relationship Id="rId552" Type="http://schemas.openxmlformats.org/officeDocument/2006/relationships/hyperlink" Target="https://www.michigan.gov/pfasresponse/0,9038,7-365-86511_82704-452826--,00.html" TargetMode="External"/><Relationship Id="rId594" Type="http://schemas.openxmlformats.org/officeDocument/2006/relationships/hyperlink" Target="https://drive.google.com/file/d/1pMVSWAlMcvGwcen65Kr-zpygWvLDXhhP/view?usp=sharing" TargetMode="External"/><Relationship Id="rId608" Type="http://schemas.openxmlformats.org/officeDocument/2006/relationships/hyperlink" Target="https://www.glwater.org/wp-content/uploads/2020/02/PFAS-Minimization-Program-Summary.pdf" TargetMode="External"/><Relationship Id="rId191" Type="http://schemas.openxmlformats.org/officeDocument/2006/relationships/hyperlink" Target="https://www.glwater.org/wp-content/uploads/2020/02/PFAS-Minimization-Program-Summary.pdf" TargetMode="External"/><Relationship Id="rId205" Type="http://schemas.openxmlformats.org/officeDocument/2006/relationships/hyperlink" Target="https://drive.google.com/drive/u/1/folders/1Pms7FL2HqHNWHQ0nmFgIEcktFHXjhbny" TargetMode="External"/><Relationship Id="rId247" Type="http://schemas.openxmlformats.org/officeDocument/2006/relationships/hyperlink" Target="https://www.michigan.gov/pfasresponse/0,9038,7-365-86511_82704-452817--,00.html" TargetMode="External"/><Relationship Id="rId412" Type="http://schemas.openxmlformats.org/officeDocument/2006/relationships/hyperlink" Target="https://drive.google.com/drive/u/1/folders/1Pms7FL2HqHNWHQ0nmFgIEcktFHXjhbny" TargetMode="External"/><Relationship Id="rId107" Type="http://schemas.openxmlformats.org/officeDocument/2006/relationships/hyperlink" Target="https://drive.google.com/drive/u/0/folders/1uabj078alqwg8GIADRa0PuaF4PmIOuX4" TargetMode="External"/><Relationship Id="rId289" Type="http://schemas.openxmlformats.org/officeDocument/2006/relationships/hyperlink" Target="https://www.nationofchange.org/2018/04/13/fear-and-fury-in-michigan-town-where-air-force-contaminated-water/" TargetMode="External"/><Relationship Id="rId454" Type="http://schemas.openxmlformats.org/officeDocument/2006/relationships/hyperlink" Target="https://www.michigan.gov/pfasresponse/" TargetMode="External"/><Relationship Id="rId496" Type="http://schemas.openxmlformats.org/officeDocument/2006/relationships/hyperlink" Target="https://drive.google.com/drive/u/1/folders/1Pms7FL2HqHNWHQ0nmFgIEcktFHXjhbny" TargetMode="External"/><Relationship Id="rId661" Type="http://schemas.openxmlformats.org/officeDocument/2006/relationships/hyperlink" Target="https://www.michigan.gov/pfasresponse/0,9038,7-365-86511_82704-481160--,00.html" TargetMode="External"/><Relationship Id="rId717" Type="http://schemas.openxmlformats.org/officeDocument/2006/relationships/comments" Target="../comments2.xml"/><Relationship Id="rId11" Type="http://schemas.openxmlformats.org/officeDocument/2006/relationships/hyperlink" Target="https://www.michigan.gov/pfasresponse/0,9038,7-365-86511_95645-538914--,00.html" TargetMode="External"/><Relationship Id="rId53" Type="http://schemas.openxmlformats.org/officeDocument/2006/relationships/hyperlink" Target="https://www.michigan.gov/pfasresponse/0,9038,7-365-86511_95645-535385--,00.html" TargetMode="External"/><Relationship Id="rId149" Type="http://schemas.openxmlformats.org/officeDocument/2006/relationships/hyperlink" Target="https://www.glwater.org/wp-content/uploads/2020/02/PFAS-Minimization-Program-Summary.pdf" TargetMode="External"/><Relationship Id="rId314" Type="http://schemas.openxmlformats.org/officeDocument/2006/relationships/hyperlink" Target="https://www.michigan.gov/pfasresponse/0,9038,7-365-86511_82704-487698--,00.html" TargetMode="External"/><Relationship Id="rId356" Type="http://schemas.openxmlformats.org/officeDocument/2006/relationships/hyperlink" Target="https://www.michigan.gov/pfasresponse/" TargetMode="External"/><Relationship Id="rId398" Type="http://schemas.openxmlformats.org/officeDocument/2006/relationships/hyperlink" Target="https://drive.google.com/file/d/1tCcynjyVbxACqzjjHhuhY7KSeAKZ1V7r/view?usp=sharing" TargetMode="External"/><Relationship Id="rId521" Type="http://schemas.openxmlformats.org/officeDocument/2006/relationships/hyperlink" Target="https://drive.google.com/drive/u/1/folders/1Pms7FL2HqHNWHQ0nmFgIEcktFHXjhbny" TargetMode="External"/><Relationship Id="rId563" Type="http://schemas.openxmlformats.org/officeDocument/2006/relationships/hyperlink" Target="https://www.michigan.gov/pfasresponse/0,9038,7-365-86511_95645-499529--,00.html" TargetMode="External"/><Relationship Id="rId619" Type="http://schemas.openxmlformats.org/officeDocument/2006/relationships/hyperlink" Target="https://drive.google.com/drive/u/1/folders/1so5glyE-Ys0qYPTFCaihfsepvLNT1fgc" TargetMode="External"/><Relationship Id="rId95" Type="http://schemas.openxmlformats.org/officeDocument/2006/relationships/hyperlink" Target="https://www.glwater.org/wp-content/uploads/2020/02/PFAS-Minimization-Program-Summary.pdf" TargetMode="External"/><Relationship Id="rId160" Type="http://schemas.openxmlformats.org/officeDocument/2006/relationships/hyperlink" Target="https://drive.google.com/drive/u/1/folders/1Pms7FL2HqHNWHQ0nmFgIEcktFHXjhbny" TargetMode="External"/><Relationship Id="rId216" Type="http://schemas.openxmlformats.org/officeDocument/2006/relationships/hyperlink" Target="https://www.michigan.gov/pfasresponse/" TargetMode="External"/><Relationship Id="rId423" Type="http://schemas.openxmlformats.org/officeDocument/2006/relationships/hyperlink" Target="https://www.michigan.gov/pfasresponse/" TargetMode="External"/><Relationship Id="rId258" Type="http://schemas.openxmlformats.org/officeDocument/2006/relationships/hyperlink" Target="https://www.glwater.org/wp-content/uploads/2020/02/PFAS-Minimization-Program-Summary.pdf" TargetMode="External"/><Relationship Id="rId465" Type="http://schemas.openxmlformats.org/officeDocument/2006/relationships/hyperlink" Target="https://www.michigan.gov/pfasresponse/0,9038,7-365-86511_82704-489608--,00.html" TargetMode="External"/><Relationship Id="rId630" Type="http://schemas.openxmlformats.org/officeDocument/2006/relationships/hyperlink" Target="https://drive.google.com/drive/u/1/folders/1Pms7FL2HqHNWHQ0nmFgIEcktFHXjhbny" TargetMode="External"/><Relationship Id="rId672" Type="http://schemas.openxmlformats.org/officeDocument/2006/relationships/hyperlink" Target="https://www.glwater.org/wp-content/uploads/2020/02/PFAS-Minimization-Program-Summary.pdf" TargetMode="External"/><Relationship Id="rId22" Type="http://schemas.openxmlformats.org/officeDocument/2006/relationships/hyperlink" Target="https://drive.google.com/drive/u/1/folders/1Pms7FL2HqHNWHQ0nmFgIEcktFHXjhbny" TargetMode="External"/><Relationship Id="rId64" Type="http://schemas.openxmlformats.org/officeDocument/2006/relationships/hyperlink" Target="https://drive.google.com/drive/u/1/folders/1Pms7FL2HqHNWHQ0nmFgIEcktFHXjhbny" TargetMode="External"/><Relationship Id="rId118" Type="http://schemas.openxmlformats.org/officeDocument/2006/relationships/hyperlink" Target="https://www.michigan.gov/pfasresponse/0,9038,7-365-86511_82704-468563--,00.html" TargetMode="External"/><Relationship Id="rId325" Type="http://schemas.openxmlformats.org/officeDocument/2006/relationships/hyperlink" Target="https://www.michigan.gov/pfasresponse/investigations/sites-aoi/clinton-county/grand-ledge-armory" TargetMode="External"/><Relationship Id="rId367" Type="http://schemas.openxmlformats.org/officeDocument/2006/relationships/hyperlink" Target="https://www.michigan.gov/pfasresponse/0,9038,7-365-86511_95600_95631-508870--,00.html" TargetMode="External"/><Relationship Id="rId532" Type="http://schemas.openxmlformats.org/officeDocument/2006/relationships/hyperlink" Target="https://drive.google.com/drive/u/1/folders/1Pms7FL2HqHNWHQ0nmFgIEcktFHXjhbny" TargetMode="External"/><Relationship Id="rId574" Type="http://schemas.openxmlformats.org/officeDocument/2006/relationships/hyperlink" Target="https://drive.google.com/drive/u/1/folders/1Pms7FL2HqHNWHQ0nmFgIEcktFHXjhbny" TargetMode="External"/><Relationship Id="rId171" Type="http://schemas.openxmlformats.org/officeDocument/2006/relationships/hyperlink" Target="https://www.glwater.org/wp-content/uploads/2020/02/PFAS-Minimization-Program-Summary.pdf" TargetMode="External"/><Relationship Id="rId227" Type="http://schemas.openxmlformats.org/officeDocument/2006/relationships/hyperlink" Target="https://drive.google.com/file/d/1tCcynjyVbxACqzjjHhuhY7KSeAKZ1V7r/view?usp=sharing" TargetMode="External"/><Relationship Id="rId269" Type="http://schemas.openxmlformats.org/officeDocument/2006/relationships/hyperlink" Target="https://drive.google.com/drive/u/1/folders/10z2-jKpuiPOzUt5lsGYiK5CVnR7Zgcyv?ths=true" TargetMode="External"/><Relationship Id="rId434" Type="http://schemas.openxmlformats.org/officeDocument/2006/relationships/hyperlink" Target="https://drive.google.com/drive/u/1/folders/1_nKt4anbBalnEkIByYM-n4avwO_6Zhno" TargetMode="External"/><Relationship Id="rId476" Type="http://schemas.openxmlformats.org/officeDocument/2006/relationships/hyperlink" Target="https://drive.google.com/drive/u/1/folders/1wAV9A4kFkmOBAN01iYQOmZ8cz-8v68pR?ths=true" TargetMode="External"/><Relationship Id="rId641" Type="http://schemas.openxmlformats.org/officeDocument/2006/relationships/hyperlink" Target="https://www.glwater.org/wp-content/uploads/2020/02/PFAS-Minimization-Program-Summary.pdf" TargetMode="External"/><Relationship Id="rId683" Type="http://schemas.openxmlformats.org/officeDocument/2006/relationships/hyperlink" Target="https://www.glwater.org/wp-content/uploads/2020/02/PFAS-Minimization-Program-Summary.pdf" TargetMode="External"/><Relationship Id="rId33" Type="http://schemas.openxmlformats.org/officeDocument/2006/relationships/hyperlink" Target="https://www.mlive.com/news/index.ssf/2018/09/pfas_michigan_wixom_contaminat.html" TargetMode="External"/><Relationship Id="rId129" Type="http://schemas.openxmlformats.org/officeDocument/2006/relationships/hyperlink" Target="https://drive.google.com/drive/u/1/folders/1Pms7FL2HqHNWHQ0nmFgIEcktFHXjhbny" TargetMode="External"/><Relationship Id="rId280" Type="http://schemas.openxmlformats.org/officeDocument/2006/relationships/hyperlink" Target="https://www.michigan.gov/pfasresponse/0,9038,7-365-86511_82704-479889--,00.html" TargetMode="External"/><Relationship Id="rId336" Type="http://schemas.openxmlformats.org/officeDocument/2006/relationships/hyperlink" Target="https://www.glwater.org/wp-content/uploads/2020/02/PFAS-Minimization-Program-Summary.pdf" TargetMode="External"/><Relationship Id="rId501" Type="http://schemas.openxmlformats.org/officeDocument/2006/relationships/hyperlink" Target="https://drive.google.com/drive/u/1/folders/1Pms7FL2HqHNWHQ0nmFgIEcktFHXjhbny" TargetMode="External"/><Relationship Id="rId543" Type="http://schemas.openxmlformats.org/officeDocument/2006/relationships/hyperlink" Target="https://drive.google.com/drive/u/1/folders/1JnTOzAhoXHqi1cTgeyAvNCDHQmiX6Gl5?ths=true" TargetMode="External"/><Relationship Id="rId75" Type="http://schemas.openxmlformats.org/officeDocument/2006/relationships/hyperlink" Target="https://drive.google.com/drive/u/1/folders/1hVvbjcFo-EHGwmMpJZSnANY_0qqxFiv6" TargetMode="External"/><Relationship Id="rId140" Type="http://schemas.openxmlformats.org/officeDocument/2006/relationships/hyperlink" Target="https://www.glwater.org/wp-content/uploads/2020/02/PFAS-Minimization-Program-Summary.pdf" TargetMode="External"/><Relationship Id="rId182" Type="http://schemas.openxmlformats.org/officeDocument/2006/relationships/hyperlink" Target="https://drive.google.com/drive/u/1/folders/1Pms7FL2HqHNWHQ0nmFgIEcktFHXjhbny" TargetMode="External"/><Relationship Id="rId378" Type="http://schemas.openxmlformats.org/officeDocument/2006/relationships/hyperlink" Target="https://www.michigan.gov/pfasresponse/0,9038,7-365-86511_95645-538445--,00.html" TargetMode="External"/><Relationship Id="rId403" Type="http://schemas.openxmlformats.org/officeDocument/2006/relationships/hyperlink" Target="https://www.michigan.gov/pfasresponse/0,9038,7-365-86511_82704-499528--,00.html" TargetMode="External"/><Relationship Id="rId585" Type="http://schemas.openxmlformats.org/officeDocument/2006/relationships/hyperlink" Target="https://www.michigan.gov/pfasresponse/0,9038,7-365-86511_95645-452832--,00.html" TargetMode="External"/><Relationship Id="rId6" Type="http://schemas.openxmlformats.org/officeDocument/2006/relationships/hyperlink" Target="https://drive.google.com/drive/u/1/folders/1Pms7FL2HqHNWHQ0nmFgIEcktFHXjhbny" TargetMode="External"/><Relationship Id="rId238" Type="http://schemas.openxmlformats.org/officeDocument/2006/relationships/hyperlink" Target="https://www.glwater.org/wp-content/uploads/2020/02/PFAS-Minimization-Program-Summary.pdf" TargetMode="External"/><Relationship Id="rId445" Type="http://schemas.openxmlformats.org/officeDocument/2006/relationships/hyperlink" Target="https://www.glwater.org/wp-content/uploads/2020/02/PFAS-Minimization-Program-Summary.pdf" TargetMode="External"/><Relationship Id="rId487" Type="http://schemas.openxmlformats.org/officeDocument/2006/relationships/hyperlink" Target="https://www.oakgov.com/aviation/airports/ocia/Documents/PFAS%20May%202021%20GW%20Sampling%20Report.pdf" TargetMode="External"/><Relationship Id="rId610" Type="http://schemas.openxmlformats.org/officeDocument/2006/relationships/hyperlink" Target="https://drive.google.com/drive/u/1/folders/1Pms7FL2HqHNWHQ0nmFgIEcktFHXjhbny" TargetMode="External"/><Relationship Id="rId652" Type="http://schemas.openxmlformats.org/officeDocument/2006/relationships/hyperlink" Target="https://drive.google.com/drive/u/1/folders/1cvBxgardnCP8C0dUJllUgO6YYxgphOPJ?ths=true" TargetMode="External"/><Relationship Id="rId694" Type="http://schemas.openxmlformats.org/officeDocument/2006/relationships/hyperlink" Target="https://www.michigan.gov/pfasresponse/0,9038,7-365-86511_95645-538443--,00.html" TargetMode="External"/><Relationship Id="rId708" Type="http://schemas.openxmlformats.org/officeDocument/2006/relationships/hyperlink" Target="https://drive.google.com/drive/u/1/folders/1Pms7FL2HqHNWHQ0nmFgIEcktFHXjhbny" TargetMode="External"/><Relationship Id="rId291" Type="http://schemas.openxmlformats.org/officeDocument/2006/relationships/hyperlink" Target="https://www.michigan.gov/pfasresponse/0,9038,7-365-86511_82704_83952---,00.html" TargetMode="External"/><Relationship Id="rId305" Type="http://schemas.openxmlformats.org/officeDocument/2006/relationships/hyperlink" Target="https://drive.google.com/drive/u/1/folders/1Pms7FL2HqHNWHQ0nmFgIEcktFHXjhbny" TargetMode="External"/><Relationship Id="rId347" Type="http://schemas.openxmlformats.org/officeDocument/2006/relationships/hyperlink" Target="https://www.michigan.gov/pfasresponse/" TargetMode="External"/><Relationship Id="rId512" Type="http://schemas.openxmlformats.org/officeDocument/2006/relationships/hyperlink" Target="https://drive.google.com/file/d/1MEiFip2pwS9vT2al58tJiSmNziOBI0S7/view?usp=sharing" TargetMode="External"/><Relationship Id="rId44" Type="http://schemas.openxmlformats.org/officeDocument/2006/relationships/hyperlink" Target="https://www.glwater.org/wp-content/uploads/2020/02/PFAS-Minimization-Program-Summary.pdf" TargetMode="External"/><Relationship Id="rId86" Type="http://schemas.openxmlformats.org/officeDocument/2006/relationships/hyperlink" Target="https://www.michigan.gov/pfasresponse/" TargetMode="External"/><Relationship Id="rId151" Type="http://schemas.openxmlformats.org/officeDocument/2006/relationships/hyperlink" Target="https://www.michigan.gov/pfasresponse/0,9038,7-365-86511_82704_97100---,00.html" TargetMode="External"/><Relationship Id="rId389" Type="http://schemas.openxmlformats.org/officeDocument/2006/relationships/hyperlink" Target="https://drive.google.com/drive/u/1/folders/10vS_ruePnh-nlgeOxiLbpevYjap4Pcxe" TargetMode="External"/><Relationship Id="rId554" Type="http://schemas.openxmlformats.org/officeDocument/2006/relationships/hyperlink" Target="https://www.michigan.gov/pfasresponse/" TargetMode="External"/><Relationship Id="rId596" Type="http://schemas.openxmlformats.org/officeDocument/2006/relationships/hyperlink" Target="https://www.michigan.gov/pfasresponse/" TargetMode="External"/><Relationship Id="rId193" Type="http://schemas.openxmlformats.org/officeDocument/2006/relationships/hyperlink" Target="https://www.michigan.gov/pfasresponse/" TargetMode="External"/><Relationship Id="rId207" Type="http://schemas.openxmlformats.org/officeDocument/2006/relationships/hyperlink" Target="https://www.glwater.org/wp-content/uploads/2020/02/PFAS-Minimization-Program-Summary.pdf" TargetMode="External"/><Relationship Id="rId249" Type="http://schemas.openxmlformats.org/officeDocument/2006/relationships/hyperlink" Target="https://www.michigan.gov/pfasresponse/" TargetMode="External"/><Relationship Id="rId414" Type="http://schemas.openxmlformats.org/officeDocument/2006/relationships/hyperlink" Target="https://www.michigan.gov/pfasresponse/0,9038,7-365-86511_82704-463155--,00.html" TargetMode="External"/><Relationship Id="rId456" Type="http://schemas.openxmlformats.org/officeDocument/2006/relationships/hyperlink" Target="https://www.michigan.gov/pfasresponse/0,9038,7-365-86511_82704-485521--,00.html" TargetMode="External"/><Relationship Id="rId498" Type="http://schemas.openxmlformats.org/officeDocument/2006/relationships/hyperlink" Target="https://www.michigan.gov/pfasresponse/0,9038,7-365-86511_82704_97100---,00.html" TargetMode="External"/><Relationship Id="rId621" Type="http://schemas.openxmlformats.org/officeDocument/2006/relationships/hyperlink" Target="https://www.glwater.org/wp-content/uploads/2020/02/PFAS-Minimization-Program-Summary.pdf" TargetMode="External"/><Relationship Id="rId663" Type="http://schemas.openxmlformats.org/officeDocument/2006/relationships/hyperlink" Target="https://drive.google.com/drive/u/1/folders/1s747WFr8B9WQSOlT1JYhuMxoTTCUddTT" TargetMode="External"/><Relationship Id="rId13" Type="http://schemas.openxmlformats.org/officeDocument/2006/relationships/hyperlink" Target="https://www.michigan.gov/pfasresponse/0,9038,7-365-86511_82704-493753--,00.html" TargetMode="External"/><Relationship Id="rId109" Type="http://schemas.openxmlformats.org/officeDocument/2006/relationships/hyperlink" Target="http://www.mlive.com/news/index.ssf/2017/05/deq_camp_grayling_pfos_pfoa.html" TargetMode="External"/><Relationship Id="rId260" Type="http://schemas.openxmlformats.org/officeDocument/2006/relationships/hyperlink" Target="https://drive.google.com/drive/u/1/folders/1Pms7FL2HqHNWHQ0nmFgIEcktFHXjhbny" TargetMode="External"/><Relationship Id="rId316" Type="http://schemas.openxmlformats.org/officeDocument/2006/relationships/hyperlink" Target="https://drive.google.com/drive/u/0/folders/1bHWMRfj0nGBbUZfAOUEhyMOlH8N-u-2y" TargetMode="External"/><Relationship Id="rId523" Type="http://schemas.openxmlformats.org/officeDocument/2006/relationships/hyperlink" Target="https://www.michigan.gov/pfasresponse/0,9038,7-365-86511_95645-473485--,00.html" TargetMode="External"/><Relationship Id="rId55" Type="http://schemas.openxmlformats.org/officeDocument/2006/relationships/hyperlink" Target="https://drive.google.com/drive/u/1/folders/1Pms7FL2HqHNWHQ0nmFgIEcktFHXjhbny" TargetMode="External"/><Relationship Id="rId97" Type="http://schemas.openxmlformats.org/officeDocument/2006/relationships/hyperlink" Target="https://www.michigan.gov/pfasresponse/" TargetMode="External"/><Relationship Id="rId120" Type="http://schemas.openxmlformats.org/officeDocument/2006/relationships/hyperlink" Target="https://drive.google.com/drive/u/1/folders/1TRMlHCnrc8nwI5CG2UyGsWAvBF_NVyod?ths=true" TargetMode="External"/><Relationship Id="rId358" Type="http://schemas.openxmlformats.org/officeDocument/2006/relationships/hyperlink" Target="https://drive.google.com/drive/u/1/folders/1Pms7FL2HqHNWHQ0nmFgIEcktFHXjhbny" TargetMode="External"/><Relationship Id="rId565" Type="http://schemas.openxmlformats.org/officeDocument/2006/relationships/hyperlink" Target="https://drive.google.com/drive/u/1/folders/1BW7Khzj9mBBDBGiFnnElx5n4dIBwaLAY?ths=true" TargetMode="External"/><Relationship Id="rId162" Type="http://schemas.openxmlformats.org/officeDocument/2006/relationships/hyperlink" Target="https://www.glwater.org/wp-content/uploads/2020/02/PFAS-Minimization-Program-Summary.pdf" TargetMode="External"/><Relationship Id="rId218" Type="http://schemas.openxmlformats.org/officeDocument/2006/relationships/hyperlink" Target="https://drive.google.com/drive/u/1/folders/1Pms7FL2HqHNWHQ0nmFgIEcktFHXjhbny" TargetMode="External"/><Relationship Id="rId425" Type="http://schemas.openxmlformats.org/officeDocument/2006/relationships/hyperlink" Target="https://drive.google.com/drive/u/1/folders/1Pms7FL2HqHNWHQ0nmFgIEcktFHXjhbny" TargetMode="External"/><Relationship Id="rId467" Type="http://schemas.openxmlformats.org/officeDocument/2006/relationships/hyperlink" Target="https://www.michigan.gov/pfasresponse/" TargetMode="External"/><Relationship Id="rId632" Type="http://schemas.openxmlformats.org/officeDocument/2006/relationships/hyperlink" Target="https://www.glwater.org/wp-content/uploads/2020/02/PFAS-Minimization-Program-Summary.pdf" TargetMode="External"/><Relationship Id="rId271" Type="http://schemas.openxmlformats.org/officeDocument/2006/relationships/hyperlink" Target="https://www.michigan.gov/pfasresponse/0,9038,7-365-86511_82704-473719--,00.html" TargetMode="External"/><Relationship Id="rId674" Type="http://schemas.openxmlformats.org/officeDocument/2006/relationships/hyperlink" Target="https://drive.google.com/drive/u/1/folders/1Pms7FL2HqHNWHQ0nmFgIEcktFHXjhbny" TargetMode="External"/><Relationship Id="rId24" Type="http://schemas.openxmlformats.org/officeDocument/2006/relationships/hyperlink" Target="https://www.glwater.org/wp-content/uploads/2020/02/PFAS-Minimization-Program-Summary.pdf" TargetMode="External"/><Relationship Id="rId66" Type="http://schemas.openxmlformats.org/officeDocument/2006/relationships/hyperlink" Target="https://www.michigan.gov/pfasresponse/0,9038,7-365-86511_82704_84544---,00.html" TargetMode="External"/><Relationship Id="rId131" Type="http://schemas.openxmlformats.org/officeDocument/2006/relationships/hyperlink" Target="https://www.glwater.org/wp-content/uploads/2020/02/PFAS-Minimization-Program-Summary.pdf" TargetMode="External"/><Relationship Id="rId327" Type="http://schemas.openxmlformats.org/officeDocument/2006/relationships/hyperlink" Target="https://www.michigan.gov/pfasresponse/0,9038,7-365-86511_95645-506316--,00.html" TargetMode="External"/><Relationship Id="rId369" Type="http://schemas.openxmlformats.org/officeDocument/2006/relationships/hyperlink" Target="https://cumulis.epa.gov/supercpad/SiteProfiles/index.cfm?fuseaction=second.docdata&amp;id=0502165" TargetMode="External"/><Relationship Id="rId534" Type="http://schemas.openxmlformats.org/officeDocument/2006/relationships/hyperlink" Target="https://www.michigan.gov/pfasresponse/0,9038,7-365-86511_82704-477319--,00.html" TargetMode="External"/><Relationship Id="rId576" Type="http://schemas.openxmlformats.org/officeDocument/2006/relationships/hyperlink" Target="https://www.glwater.org/wp-content/uploads/2020/02/PFAS-Minimization-Program-Summary.pdf" TargetMode="External"/><Relationship Id="rId173" Type="http://schemas.openxmlformats.org/officeDocument/2006/relationships/hyperlink" Target="https://drive.google.com/drive/u/1/folders/1Pms7FL2HqHNWHQ0nmFgIEcktFHXjhbny" TargetMode="External"/><Relationship Id="rId229" Type="http://schemas.openxmlformats.org/officeDocument/2006/relationships/hyperlink" Target="https://www.michigan.gov/pfasresponse/0,9038,7-365-86511_95645-497627--,00.html" TargetMode="External"/><Relationship Id="rId380" Type="http://schemas.openxmlformats.org/officeDocument/2006/relationships/hyperlink" Target="https://www.michigan.gov/pfasresponse/" TargetMode="External"/><Relationship Id="rId436" Type="http://schemas.openxmlformats.org/officeDocument/2006/relationships/hyperlink" Target="https://www.glwater.org/wp-content/uploads/2020/02/PFAS-Minimization-Program-Summary.pdf" TargetMode="External"/><Relationship Id="rId601" Type="http://schemas.openxmlformats.org/officeDocument/2006/relationships/hyperlink" Target="https://www.michigan.gov/pfasresponse/" TargetMode="External"/><Relationship Id="rId643" Type="http://schemas.openxmlformats.org/officeDocument/2006/relationships/hyperlink" Target="https://drive.google.com/drive/u/1/folders/1Pms7FL2HqHNWHQ0nmFgIEcktFHXjhbny" TargetMode="External"/><Relationship Id="rId240" Type="http://schemas.openxmlformats.org/officeDocument/2006/relationships/hyperlink" Target="https://www.michigan.gov/pfasresponse/" TargetMode="External"/><Relationship Id="rId478" Type="http://schemas.openxmlformats.org/officeDocument/2006/relationships/hyperlink" Target="https://drive.google.com/file/d/1tCcynjyVbxACqzjjHhuhY7KSeAKZ1V7r/view?usp=sharing" TargetMode="External"/><Relationship Id="rId685" Type="http://schemas.openxmlformats.org/officeDocument/2006/relationships/hyperlink" Target="https://www.michigan.gov/pfasresponse/" TargetMode="External"/><Relationship Id="rId35" Type="http://schemas.openxmlformats.org/officeDocument/2006/relationships/hyperlink" Target="https://drive.google.com/drive/u/0/folders/11Y5aGbpkJLfCizHEPDtigcl0sj9Opjfc" TargetMode="External"/><Relationship Id="rId77" Type="http://schemas.openxmlformats.org/officeDocument/2006/relationships/hyperlink" Target="https://drive.google.com/file/d/1tCcynjyVbxACqzjjHhuhY7KSeAKZ1V7r/view?usp=sharing" TargetMode="External"/><Relationship Id="rId100" Type="http://schemas.openxmlformats.org/officeDocument/2006/relationships/hyperlink" Target="https://denix.osd.mil/army-pfas/army-pfas-data/drinking-water-data/army-national-guard-bureau-data-26-april-2019/" TargetMode="External"/><Relationship Id="rId282" Type="http://schemas.openxmlformats.org/officeDocument/2006/relationships/hyperlink" Target="https://drive.google.com/drive/u/1/folders/1Pms7FL2HqHNWHQ0nmFgIEcktFHXjhbny" TargetMode="External"/><Relationship Id="rId338" Type="http://schemas.openxmlformats.org/officeDocument/2006/relationships/hyperlink" Target="https://drive.google.com/drive/u/1/folders/1Pms7FL2HqHNWHQ0nmFgIEcktFHXjhbny" TargetMode="External"/><Relationship Id="rId503" Type="http://schemas.openxmlformats.org/officeDocument/2006/relationships/hyperlink" Target="https://www.michigan.gov/pfasresponse/0,9038,7-365-86511_82704-497626--,00.html" TargetMode="External"/><Relationship Id="rId545" Type="http://schemas.openxmlformats.org/officeDocument/2006/relationships/hyperlink" Target="http://www.michigan.gov/som/0,4669,7-192-45414_45929_82704-452825--,00.html" TargetMode="External"/><Relationship Id="rId587" Type="http://schemas.openxmlformats.org/officeDocument/2006/relationships/hyperlink" Target="https://www.michigan.gov/pfasresponse/" TargetMode="External"/><Relationship Id="rId710" Type="http://schemas.openxmlformats.org/officeDocument/2006/relationships/hyperlink" Target="https://drive.google.com/file/d/1tCcynjyVbxACqzjjHhuhY7KSeAKZ1V7r/view?usp=sharing" TargetMode="External"/><Relationship Id="rId8" Type="http://schemas.openxmlformats.org/officeDocument/2006/relationships/hyperlink" Target="https://www.michigan.gov/pfasresponse/0,9038,7-365-86511_95645-538914--,00.html" TargetMode="External"/><Relationship Id="rId142" Type="http://schemas.openxmlformats.org/officeDocument/2006/relationships/hyperlink" Target="https://www.michigan.gov/pfasresponse/" TargetMode="External"/><Relationship Id="rId184" Type="http://schemas.openxmlformats.org/officeDocument/2006/relationships/hyperlink" Target="https://www.glwater.org/wp-content/uploads/2020/02/PFAS-Minimization-Program-Summary.pdf" TargetMode="External"/><Relationship Id="rId391" Type="http://schemas.openxmlformats.org/officeDocument/2006/relationships/hyperlink" Target="https://drive.google.com/file/d/1tCcynjyVbxACqzjjHhuhY7KSeAKZ1V7r/view?usp=sharing" TargetMode="External"/><Relationship Id="rId405" Type="http://schemas.openxmlformats.org/officeDocument/2006/relationships/hyperlink" Target="https://www.michigan.gov/pfasresponse/0,9038,7-365-86511_95645-499528--,00.html" TargetMode="External"/><Relationship Id="rId447" Type="http://schemas.openxmlformats.org/officeDocument/2006/relationships/hyperlink" Target="https://drive.google.com/drive/u/1/folders/1Pms7FL2HqHNWHQ0nmFgIEcktFHXjhbny" TargetMode="External"/><Relationship Id="rId612" Type="http://schemas.openxmlformats.org/officeDocument/2006/relationships/hyperlink" Target="https://www.glwater.org/wp-content/uploads/2020/02/PFAS-Minimization-Program-Summary.pdf" TargetMode="External"/><Relationship Id="rId251" Type="http://schemas.openxmlformats.org/officeDocument/2006/relationships/hyperlink" Target="https://drive.google.com/drive/u/1/folders/1Pms7FL2HqHNWHQ0nmFgIEcktFHXjhbny" TargetMode="External"/><Relationship Id="rId489" Type="http://schemas.openxmlformats.org/officeDocument/2006/relationships/hyperlink" Target="https://www.glwater.org/wp-content/uploads/2020/02/PFAS-Minimization-Program-Summary.pdf" TargetMode="External"/><Relationship Id="rId654" Type="http://schemas.openxmlformats.org/officeDocument/2006/relationships/hyperlink" Target="https://www.michigan.gov/pfasresponse/investigations/sites-aoi/calhoun-county/kellogg-angb" TargetMode="External"/><Relationship Id="rId696" Type="http://schemas.openxmlformats.org/officeDocument/2006/relationships/hyperlink" Target="https://drive.google.com/drive/u/1/folders/1Pms7FL2HqHNWHQ0nmFgIEcktFHXjhbny" TargetMode="External"/><Relationship Id="rId46" Type="http://schemas.openxmlformats.org/officeDocument/2006/relationships/hyperlink" Target="https://drive.google.com/drive/u/1/folders/1Pms7FL2HqHNWHQ0nmFgIEcktFHXjhbny" TargetMode="External"/><Relationship Id="rId293" Type="http://schemas.openxmlformats.org/officeDocument/2006/relationships/hyperlink" Target="https://drive.google.com/drive/u/1/folders/1CYkfCgh7eFTGDJczhLhB85cRIXNanoOQ" TargetMode="External"/><Relationship Id="rId307" Type="http://schemas.openxmlformats.org/officeDocument/2006/relationships/hyperlink" Target="https://www.glwater.org/wp-content/uploads/2020/02/PFAS-Minimization-Program-Summary.pdf" TargetMode="External"/><Relationship Id="rId349" Type="http://schemas.openxmlformats.org/officeDocument/2006/relationships/hyperlink" Target="https://www.glwater.org/wp-content/uploads/2020/02/PFAS-Minimization-Program-Summary.pdf" TargetMode="External"/><Relationship Id="rId514" Type="http://schemas.openxmlformats.org/officeDocument/2006/relationships/hyperlink" Target="https://www.glwater.org/wp-content/uploads/2020/02/PFAS-Minimization-Program-Summary.pdf" TargetMode="External"/><Relationship Id="rId556" Type="http://schemas.openxmlformats.org/officeDocument/2006/relationships/hyperlink" Target="https://drive.google.com/drive/u/1/folders/1Pms7FL2HqHNWHQ0nmFgIEcktFHXjhbny" TargetMode="External"/><Relationship Id="rId88" Type="http://schemas.openxmlformats.org/officeDocument/2006/relationships/hyperlink" Target="https://drive.google.com/drive/u/1/folders/1Pms7FL2HqHNWHQ0nmFgIEcktFHXjhbny" TargetMode="External"/><Relationship Id="rId111" Type="http://schemas.openxmlformats.org/officeDocument/2006/relationships/hyperlink" Target="https://www.michigan.gov/pfasresponse/0,9038,7-365-86511_82704_84187---,00.html" TargetMode="External"/><Relationship Id="rId153" Type="http://schemas.openxmlformats.org/officeDocument/2006/relationships/hyperlink" Target="https://drive.google.com/drive/u/1/folders/1zvp8vSk5gjlNbMh_oBYzSIp_9sGt_pbf" TargetMode="External"/><Relationship Id="rId195" Type="http://schemas.openxmlformats.org/officeDocument/2006/relationships/hyperlink" Target="https://drive.google.com/file/d/1tCcynjyVbxACqzjjHhuhY7KSeAKZ1V7r/view?usp=sharing" TargetMode="External"/><Relationship Id="rId209" Type="http://schemas.openxmlformats.org/officeDocument/2006/relationships/hyperlink" Target="https://drive.google.com/drive/u/1/folders/1Pms7FL2HqHNWHQ0nmFgIEcktFHXjhbny" TargetMode="External"/><Relationship Id="rId360" Type="http://schemas.openxmlformats.org/officeDocument/2006/relationships/hyperlink" Target="https://www.mlive.com/news/kalamazoo/2021/04/firefighting-foam-spill-at-kalamazoo-airport-causes-pfas-spike-at-wastewater-treatment-plant.html" TargetMode="External"/><Relationship Id="rId416" Type="http://schemas.openxmlformats.org/officeDocument/2006/relationships/hyperlink" Target="https://www.michigan.gov/pfasresponse/0,9038,7-365-86511_95645-463155--,00.html" TargetMode="External"/><Relationship Id="rId598" Type="http://schemas.openxmlformats.org/officeDocument/2006/relationships/hyperlink" Target="https://drive.google.com/drive/u/1/folders/1Pms7FL2HqHNWHQ0nmFgIEcktFHXjhbny" TargetMode="External"/><Relationship Id="rId220" Type="http://schemas.openxmlformats.org/officeDocument/2006/relationships/hyperlink" Target="https://www.glwater.org/wp-content/uploads/2020/02/PFAS-Minimization-Program-Summary.pdf" TargetMode="External"/><Relationship Id="rId458" Type="http://schemas.openxmlformats.org/officeDocument/2006/relationships/hyperlink" Target="https://www.michigan.gov/pfasresponse/0,9038,7-365-86511_82704-485521--,00.html" TargetMode="External"/><Relationship Id="rId623" Type="http://schemas.openxmlformats.org/officeDocument/2006/relationships/hyperlink" Target="https://www.michigan.gov/pfasresponse/" TargetMode="External"/><Relationship Id="rId665" Type="http://schemas.openxmlformats.org/officeDocument/2006/relationships/hyperlink" Target="https://www.michigan.gov/pfasresponse/0,9038,7-365-86511_82704-489606--,00.html" TargetMode="External"/><Relationship Id="rId15" Type="http://schemas.openxmlformats.org/officeDocument/2006/relationships/hyperlink" Target="https://www.michigan.gov/pfasresponse/0,9038,7-365-86511_82704-493753--,00.html" TargetMode="External"/><Relationship Id="rId57" Type="http://schemas.openxmlformats.org/officeDocument/2006/relationships/hyperlink" Target="https://www.glwater.org/wp-content/uploads/2020/02/PFAS-Minimization-Program-Summary.pdf" TargetMode="External"/><Relationship Id="rId262" Type="http://schemas.openxmlformats.org/officeDocument/2006/relationships/hyperlink" Target="https://www.glwater.org/wp-content/uploads/2020/02/PFAS-Minimization-Program-Summary.pdf" TargetMode="External"/><Relationship Id="rId318" Type="http://schemas.openxmlformats.org/officeDocument/2006/relationships/hyperlink" Target="https://drive.google.com/file/d/1tCcynjyVbxACqzjjHhuhY7KSeAKZ1V7r/view?usp=sharing" TargetMode="External"/><Relationship Id="rId525" Type="http://schemas.openxmlformats.org/officeDocument/2006/relationships/hyperlink" Target="https://www.michigan.gov/pfasresponse/0,9038,7-365-86511_95645-473485--,00.html" TargetMode="External"/><Relationship Id="rId567" Type="http://schemas.openxmlformats.org/officeDocument/2006/relationships/hyperlink" Target="https://www.glwater.org/wp-content/uploads/2020/02/PFAS-Minimization-Program-Summary.pdf" TargetMode="External"/><Relationship Id="rId99" Type="http://schemas.openxmlformats.org/officeDocument/2006/relationships/hyperlink" Target="https://denix.osd.mil/army-pfas/army-pfas-data/drinking-water-data/army-national-guard-bureau-data-26-april-2019/" TargetMode="External"/><Relationship Id="rId122" Type="http://schemas.openxmlformats.org/officeDocument/2006/relationships/hyperlink" Target="https://www.record-eagle.com/news/local_news/tc-fire-released-pfas-laden-foam-at-airport/article_c609fa98-7918-11eb-8e0f-1b64b9b4b806.html" TargetMode="External"/><Relationship Id="rId164" Type="http://schemas.openxmlformats.org/officeDocument/2006/relationships/hyperlink" Target="https://drive.google.com/drive/u/1/folders/1VgdMu6_x_kxf36q2eAIhAEnCpniomQ1Y" TargetMode="External"/><Relationship Id="rId371" Type="http://schemas.openxmlformats.org/officeDocument/2006/relationships/hyperlink" Target="https://www.michigan.gov/pfasresponse/0,9038,7-365-86511_82704-452822--,00.html" TargetMode="External"/><Relationship Id="rId427" Type="http://schemas.openxmlformats.org/officeDocument/2006/relationships/hyperlink" Target="https://www.michigan.gov/pfasresponse/" TargetMode="External"/><Relationship Id="rId469" Type="http://schemas.openxmlformats.org/officeDocument/2006/relationships/hyperlink" Target="https://drive.google.com/drive/u/1/folders/1Pms7FL2HqHNWHQ0nmFgIEcktFHXjhbny" TargetMode="External"/><Relationship Id="rId634" Type="http://schemas.openxmlformats.org/officeDocument/2006/relationships/hyperlink" Target="https://www.michigan.gov/pfasresponse/" TargetMode="External"/><Relationship Id="rId676" Type="http://schemas.openxmlformats.org/officeDocument/2006/relationships/hyperlink" Target="https://www.glwater.org/wp-content/uploads/2020/02/PFAS-Minimization-Program-Summary.pdf" TargetMode="External"/><Relationship Id="rId26" Type="http://schemas.openxmlformats.org/officeDocument/2006/relationships/hyperlink" Target="https://drive.google.com/drive/u/1/folders/1Pms7FL2HqHNWHQ0nmFgIEcktFHXjhbny" TargetMode="External"/><Relationship Id="rId231" Type="http://schemas.openxmlformats.org/officeDocument/2006/relationships/hyperlink" Target="https://www.michigan.gov/pfasresponse/" TargetMode="External"/><Relationship Id="rId273" Type="http://schemas.openxmlformats.org/officeDocument/2006/relationships/hyperlink" Target="https://www.michigan.gov/pfasresponse/0,9038,7-365-86511_82704-473719--,00.html" TargetMode="External"/><Relationship Id="rId329" Type="http://schemas.openxmlformats.org/officeDocument/2006/relationships/hyperlink" Target="https://drive.google.com/drive/folders/1Pms7FL2HqHNWHQ0nmFgIEcktFHXjhbny?usp=sharing" TargetMode="External"/><Relationship Id="rId480" Type="http://schemas.openxmlformats.org/officeDocument/2006/relationships/hyperlink" Target="https://www.michigan.gov/pfasresponse/0,9038,7-365-86511_95645-500860--,00.html" TargetMode="External"/><Relationship Id="rId536" Type="http://schemas.openxmlformats.org/officeDocument/2006/relationships/hyperlink" Target="https://www.michigan.gov/pfasresponse/" TargetMode="External"/><Relationship Id="rId701" Type="http://schemas.openxmlformats.org/officeDocument/2006/relationships/hyperlink" Target="https://drive.google.com/drive/u/0/folders/1bCB00C5QRmJ1UBoPscCVzgGsAsNKumft" TargetMode="External"/><Relationship Id="rId68" Type="http://schemas.openxmlformats.org/officeDocument/2006/relationships/hyperlink" Target="https://www.michigan.gov/pfasresponse/0,9038,7-365-86511_82704_84544---,00.html" TargetMode="External"/><Relationship Id="rId133" Type="http://schemas.openxmlformats.org/officeDocument/2006/relationships/hyperlink" Target="https://drive.google.com/drive/u/1/folders/1Pms7FL2HqHNWHQ0nmFgIEcktFHXjhbny" TargetMode="External"/><Relationship Id="rId175" Type="http://schemas.openxmlformats.org/officeDocument/2006/relationships/hyperlink" Target="https://www.glwater.org/wp-content/uploads/2020/02/PFAS-Minimization-Program-Summary.pdf" TargetMode="External"/><Relationship Id="rId340" Type="http://schemas.openxmlformats.org/officeDocument/2006/relationships/hyperlink" Target="https://www.glwater.org/wp-content/uploads/2020/02/PFAS-Minimization-Program-Summary.pdf" TargetMode="External"/><Relationship Id="rId578" Type="http://schemas.openxmlformats.org/officeDocument/2006/relationships/hyperlink" Target="https://drive.google.com/drive/u/1/folders/1Pms7FL2HqHNWHQ0nmFgIEcktFHXjhbny" TargetMode="External"/><Relationship Id="rId200" Type="http://schemas.openxmlformats.org/officeDocument/2006/relationships/hyperlink" Target="https://drive.google.com/drive/u/1/folders/1K8xeerZ9fFYvmCvUNgv5vaJ4trKnkHjM" TargetMode="External"/><Relationship Id="rId382" Type="http://schemas.openxmlformats.org/officeDocument/2006/relationships/hyperlink" Target="https://www.michigan.gov/pfasresponse/0,9038,7-365-86511_82704-452843--,00.html" TargetMode="External"/><Relationship Id="rId438" Type="http://schemas.openxmlformats.org/officeDocument/2006/relationships/hyperlink" Target="https://drive.google.com/drive/u/1/folders/1Pms7FL2HqHNWHQ0nmFgIEcktFHXjhbny" TargetMode="External"/><Relationship Id="rId603" Type="http://schemas.openxmlformats.org/officeDocument/2006/relationships/hyperlink" Target="https://www.glwater.org/wp-content/uploads/2020/02/PFAS-Minimization-Program-Summary.pdf" TargetMode="External"/><Relationship Id="rId645" Type="http://schemas.openxmlformats.org/officeDocument/2006/relationships/hyperlink" Target="https://www.michigan.gov/pfasresponse/0,9038,7-365-86511_82704_97100---,00.html" TargetMode="External"/><Relationship Id="rId687" Type="http://schemas.openxmlformats.org/officeDocument/2006/relationships/hyperlink" Target="https://www.michigan.gov/pfasresponse/0,9038,7-365-86511_95645-523914--,00.html" TargetMode="External"/><Relationship Id="rId242" Type="http://schemas.openxmlformats.org/officeDocument/2006/relationships/hyperlink" Target="https://www.glwater.org/wp-content/uploads/2020/02/PFAS-Minimization-Program-Summary.pdf" TargetMode="External"/><Relationship Id="rId284" Type="http://schemas.openxmlformats.org/officeDocument/2006/relationships/hyperlink" Target="https://www.michigan.gov/pfasresponse/0,9038,7-365-86511_95645-517163--,00.html" TargetMode="External"/><Relationship Id="rId491" Type="http://schemas.openxmlformats.org/officeDocument/2006/relationships/hyperlink" Target="https://drive.google.com/drive/u/1/folders/1Pms7FL2HqHNWHQ0nmFgIEcktFHXjhbny" TargetMode="External"/><Relationship Id="rId505" Type="http://schemas.openxmlformats.org/officeDocument/2006/relationships/hyperlink" Target="https://www.michigan.gov/pfasresponse/0,9038,7-365-86511_95645-497626--,00.html" TargetMode="External"/><Relationship Id="rId712" Type="http://schemas.openxmlformats.org/officeDocument/2006/relationships/hyperlink" Target="https://www.glwater.org/wp-content/uploads/2020/02/PFAS-Minimization-Program-Summary.pdf" TargetMode="External"/><Relationship Id="rId37" Type="http://schemas.openxmlformats.org/officeDocument/2006/relationships/hyperlink" Target="https://www.wastedive.com/news/pfas-forever-chemicals-waste-disposal-landfill-leachate/587042/" TargetMode="External"/><Relationship Id="rId79" Type="http://schemas.openxmlformats.org/officeDocument/2006/relationships/hyperlink" Target="https://www.glwater.org/wp-content/uploads/2020/02/PFAS-Minimization-Program-Summary.pdf" TargetMode="External"/><Relationship Id="rId102" Type="http://schemas.openxmlformats.org/officeDocument/2006/relationships/hyperlink" Target="https://drive.google.com/drive/u/0/folders/17vc5JX3Gvo92Bih-kg-GABnBbExIJhXg" TargetMode="External"/><Relationship Id="rId144" Type="http://schemas.openxmlformats.org/officeDocument/2006/relationships/hyperlink" Target="https://www.glwater.org/wp-content/uploads/2020/02/PFAS-Minimization-Program-Summary.pdf" TargetMode="External"/><Relationship Id="rId547" Type="http://schemas.openxmlformats.org/officeDocument/2006/relationships/hyperlink" Target="https://www.michigan.gov/pfasresponse/0,9038,7-365-86511_95645-452825--,00.html" TargetMode="External"/><Relationship Id="rId589" Type="http://schemas.openxmlformats.org/officeDocument/2006/relationships/hyperlink" Target="https://drive.google.com/drive/u/1/folders/1Pms7FL2HqHNWHQ0nmFgIEcktFHXjhbny" TargetMode="External"/><Relationship Id="rId90" Type="http://schemas.openxmlformats.org/officeDocument/2006/relationships/hyperlink" Target="https://www.michigan.gov/pfasresponse/" TargetMode="External"/><Relationship Id="rId186" Type="http://schemas.openxmlformats.org/officeDocument/2006/relationships/hyperlink" Target="https://drive.google.com/drive/u/1/folders/1Pms7FL2HqHNWHQ0nmFgIEcktFHXjhbny" TargetMode="External"/><Relationship Id="rId351" Type="http://schemas.openxmlformats.org/officeDocument/2006/relationships/hyperlink" Target="https://www.michigan.gov/pfasresponse/" TargetMode="External"/><Relationship Id="rId393" Type="http://schemas.openxmlformats.org/officeDocument/2006/relationships/hyperlink" Target="https://www.michigan.gov/pfasresponse/0,9038,7-365-86511_82704-452827--,00.html" TargetMode="External"/><Relationship Id="rId407" Type="http://schemas.openxmlformats.org/officeDocument/2006/relationships/hyperlink" Target="https://drive.google.com/drive/u/1/folders/18VJmEPNTMGh08F3o9O8f7xaVi06Ma-Bu?ths=true" TargetMode="External"/><Relationship Id="rId449" Type="http://schemas.openxmlformats.org/officeDocument/2006/relationships/hyperlink" Target="https://www.glwater.org/wp-content/uploads/2020/02/PFAS-Minimization-Program-Summary.pdf" TargetMode="External"/><Relationship Id="rId614" Type="http://schemas.openxmlformats.org/officeDocument/2006/relationships/hyperlink" Target="https://drive.google.com/drive/u/1/folders/1Pms7FL2HqHNWHQ0nmFgIEcktFHXjhbny" TargetMode="External"/><Relationship Id="rId656" Type="http://schemas.openxmlformats.org/officeDocument/2006/relationships/hyperlink" Target="https://www.michigan.gov/pfasresponse/" TargetMode="External"/><Relationship Id="rId211" Type="http://schemas.openxmlformats.org/officeDocument/2006/relationships/hyperlink" Target="https://www.epw.senate.gov/public/index.cfm/superfund-sites-identified-by-epa-to-have-pfas-contamination" TargetMode="External"/><Relationship Id="rId253" Type="http://schemas.openxmlformats.org/officeDocument/2006/relationships/hyperlink" Target="https://www.glwater.org/wp-content/uploads/2020/02/PFAS-Minimization-Program-Summary.pdf" TargetMode="External"/><Relationship Id="rId295" Type="http://schemas.openxmlformats.org/officeDocument/2006/relationships/hyperlink" Target="https://www.michigan.gov/pfasresponse/0,9038,7-365-86511_82704-490707--,00.html" TargetMode="External"/><Relationship Id="rId309" Type="http://schemas.openxmlformats.org/officeDocument/2006/relationships/hyperlink" Target="https://www.michigan.gov/pfasresponse/" TargetMode="External"/><Relationship Id="rId460" Type="http://schemas.openxmlformats.org/officeDocument/2006/relationships/hyperlink" Target="https://drive.google.com/drive/u/1/folders/1vY-KS3qP5jFZrRaPr-lzNqp5oGp30LzP" TargetMode="External"/><Relationship Id="rId516" Type="http://schemas.openxmlformats.org/officeDocument/2006/relationships/hyperlink" Target="https://www.michigan.gov/pfasresponse/" TargetMode="External"/><Relationship Id="rId698" Type="http://schemas.openxmlformats.org/officeDocument/2006/relationships/hyperlink" Target="https://www.michigan.gov/pfasresponse/0,9038,7-365-86511_82704_83030---,00.html" TargetMode="External"/><Relationship Id="rId48" Type="http://schemas.openxmlformats.org/officeDocument/2006/relationships/hyperlink" Target="https://www.glwater.org/wp-content/uploads/2020/02/PFAS-Minimization-Program-Summary.pdf" TargetMode="External"/><Relationship Id="rId113" Type="http://schemas.openxmlformats.org/officeDocument/2006/relationships/hyperlink" Target="https://www.michigan.gov/pfasresponse/" TargetMode="External"/><Relationship Id="rId320" Type="http://schemas.openxmlformats.org/officeDocument/2006/relationships/hyperlink" Target="https://www.michigan.gov/pfasresponse/0,9038,7-365-86511_95645-493752--,00.html" TargetMode="External"/><Relationship Id="rId558" Type="http://schemas.openxmlformats.org/officeDocument/2006/relationships/hyperlink" Target="https://www.glwater.org/wp-content/uploads/2020/02/PFAS-Minimization-Program-Summary.pdf" TargetMode="External"/><Relationship Id="rId155" Type="http://schemas.openxmlformats.org/officeDocument/2006/relationships/hyperlink" Target="https://theintercept.com/2016/02/17/flint-residents-may-have-been-drinking-pfcs-in-addition-to-lead/" TargetMode="External"/><Relationship Id="rId197" Type="http://schemas.openxmlformats.org/officeDocument/2006/relationships/hyperlink" Target="https://www.michigan.gov/pfasresponse/0,9038,7-365-86511_82704-487739--,00.html" TargetMode="External"/><Relationship Id="rId362" Type="http://schemas.openxmlformats.org/officeDocument/2006/relationships/hyperlink" Target="https://www.mlive.com/news/kalamazoo/2021/04/firefighting-foam-spill-at-kalamazoo-airport-causes-pfas-spike-at-wastewater-treatment-plant.html" TargetMode="External"/><Relationship Id="rId418" Type="http://schemas.openxmlformats.org/officeDocument/2006/relationships/hyperlink" Target="https://drive.google.com/drive/u/1/folders/101Vm5T0Gg8VFTI_XB2fLZxOqQAI6Sirh" TargetMode="External"/><Relationship Id="rId625" Type="http://schemas.openxmlformats.org/officeDocument/2006/relationships/hyperlink" Target="https://www.michigan.gov/pfasresponse/0,9038,7-365-86511_82704-500859--,00.html" TargetMode="External"/><Relationship Id="rId222" Type="http://schemas.openxmlformats.org/officeDocument/2006/relationships/hyperlink" Target="https://drive.google.com/drive/u/1/folders/1Pms7FL2HqHNWHQ0nmFgIEcktFHXjhbny" TargetMode="External"/><Relationship Id="rId264" Type="http://schemas.openxmlformats.org/officeDocument/2006/relationships/hyperlink" Target="https://drive.google.com/drive/u/1/folders/1Pms7FL2HqHNWHQ0nmFgIEcktFHXjhbny" TargetMode="External"/><Relationship Id="rId471" Type="http://schemas.openxmlformats.org/officeDocument/2006/relationships/hyperlink" Target="https://drive.google.com/file/d/1tCcynjyVbxACqzjjHhuhY7KSeAKZ1V7r/view?usp=sharing" TargetMode="External"/><Relationship Id="rId667" Type="http://schemas.openxmlformats.org/officeDocument/2006/relationships/hyperlink" Target="https://www.michigan.gov/pfasresponse/0,9038,7-365-86511_95645-489606--,00.html" TargetMode="External"/><Relationship Id="rId17" Type="http://schemas.openxmlformats.org/officeDocument/2006/relationships/hyperlink" Target="https://drive.google.com/drive/u/1/folders/1mMqi2BZyYtUS8MzLoWixy02GtYtgkUGj?ths=true" TargetMode="External"/><Relationship Id="rId59" Type="http://schemas.openxmlformats.org/officeDocument/2006/relationships/hyperlink" Target="https://drive.google.com/drive/u/1/folders/1Pms7FL2HqHNWHQ0nmFgIEcktFHXjhbny" TargetMode="External"/><Relationship Id="rId124" Type="http://schemas.openxmlformats.org/officeDocument/2006/relationships/hyperlink" Target="https://drive.google.com/file/d/1jHsyyQZF8xh5abgvsKLtUHD67t6ngu6l/view?usp=sharing" TargetMode="External"/><Relationship Id="rId527" Type="http://schemas.openxmlformats.org/officeDocument/2006/relationships/hyperlink" Target="https://drive.google.com/drive/u/0/folders/1RuVos8sV1DFx6ZiB-kWGjGAgYFIZB93V" TargetMode="External"/><Relationship Id="rId569" Type="http://schemas.openxmlformats.org/officeDocument/2006/relationships/hyperlink" Target="https://www.michigan.gov/pfasresponse/" TargetMode="External"/><Relationship Id="rId70" Type="http://schemas.openxmlformats.org/officeDocument/2006/relationships/hyperlink" Target="https://drive.google.com/drive/u/1/folders/1VgdMu6_x_kxf36q2eAIhAEnCpniomQ1Y" TargetMode="External"/><Relationship Id="rId166" Type="http://schemas.openxmlformats.org/officeDocument/2006/relationships/hyperlink" Target="https://www.glwater.org/wp-content/uploads/2020/02/PFAS-Minimization-Program-Summary.pdf" TargetMode="External"/><Relationship Id="rId331" Type="http://schemas.openxmlformats.org/officeDocument/2006/relationships/hyperlink" Target="https://www.glwater.org/wp-content/uploads/2020/02/PFAS-Minimization-Program-Summary.pdf" TargetMode="External"/><Relationship Id="rId373" Type="http://schemas.openxmlformats.org/officeDocument/2006/relationships/hyperlink" Target="https://www.michigan.gov/pfasresponse/" TargetMode="External"/><Relationship Id="rId429" Type="http://schemas.openxmlformats.org/officeDocument/2006/relationships/hyperlink" Target="https://drive.google.com/drive/u/1/folders/1Pms7FL2HqHNWHQ0nmFgIEcktFHXjhbny" TargetMode="External"/><Relationship Id="rId580" Type="http://schemas.openxmlformats.org/officeDocument/2006/relationships/hyperlink" Target="https://www.glwater.org/wp-content/uploads/2020/02/PFAS-Minimization-Program-Summary.pdf" TargetMode="External"/><Relationship Id="rId636" Type="http://schemas.openxmlformats.org/officeDocument/2006/relationships/hyperlink" Target="https://www.glwater.org/wp-content/uploads/2020/02/PFAS-Minimization-Program-Summary.pdf" TargetMode="External"/><Relationship Id="rId1" Type="http://schemas.openxmlformats.org/officeDocument/2006/relationships/hyperlink" Target="https://www.michigan.gov/pfasresponse/0,9038,7-365-86511_82704-499530--,00.html" TargetMode="External"/><Relationship Id="rId233" Type="http://schemas.openxmlformats.org/officeDocument/2006/relationships/hyperlink" Target="https://drive.google.com/drive/u/1/folders/1Pms7FL2HqHNWHQ0nmFgIEcktFHXjhbny" TargetMode="External"/><Relationship Id="rId440" Type="http://schemas.openxmlformats.org/officeDocument/2006/relationships/hyperlink" Target="https://www.michigan.gov/pfasresponse/0,9038,7-365-86511_82704_97100---,00.html" TargetMode="External"/><Relationship Id="rId678" Type="http://schemas.openxmlformats.org/officeDocument/2006/relationships/hyperlink" Target="https://drive.google.com/drive/u/1/folders/1Pms7FL2HqHNWHQ0nmFgIEcktFHXjhbny" TargetMode="External"/><Relationship Id="rId28" Type="http://schemas.openxmlformats.org/officeDocument/2006/relationships/hyperlink" Target="https://www.michigan.gov/pfasresponse/0,9038,7-365-86511_82704-452825--,00.html" TargetMode="External"/><Relationship Id="rId275" Type="http://schemas.openxmlformats.org/officeDocument/2006/relationships/hyperlink" Target="https://drive.google.com/drive/u/0/folders/1W3HxmaXUJLGBjICXqfH_fFFCRvb-p_96" TargetMode="External"/><Relationship Id="rId300" Type="http://schemas.openxmlformats.org/officeDocument/2006/relationships/hyperlink" Target="https://drive.google.com/drive/u/1/folders/1VgdMu6_x_kxf36q2eAIhAEnCpniomQ1Y" TargetMode="External"/><Relationship Id="rId482" Type="http://schemas.openxmlformats.org/officeDocument/2006/relationships/hyperlink" Target="https://www.michigan.gov/pfasresponse/" TargetMode="External"/><Relationship Id="rId538" Type="http://schemas.openxmlformats.org/officeDocument/2006/relationships/hyperlink" Target="https://drive.google.com/drive/u/1/folders/1Pms7FL2HqHNWHQ0nmFgIEcktFHXjhbny" TargetMode="External"/><Relationship Id="rId703" Type="http://schemas.openxmlformats.org/officeDocument/2006/relationships/hyperlink" Target="https://www.michigan.gov/pfasresponse/0,9038,7-365-86511_82704-488796--,00.html" TargetMode="External"/><Relationship Id="rId81" Type="http://schemas.openxmlformats.org/officeDocument/2006/relationships/hyperlink" Target="https://www.michigan.gov/pfasresponse/" TargetMode="External"/><Relationship Id="rId135" Type="http://schemas.openxmlformats.org/officeDocument/2006/relationships/hyperlink" Target="https://www.michigan.gov/pfasresponse/0,9038,7-365-86511_82704-487728--,00.html" TargetMode="External"/><Relationship Id="rId177" Type="http://schemas.openxmlformats.org/officeDocument/2006/relationships/hyperlink" Target="https://www.michigan.gov/pfasresponse/" TargetMode="External"/><Relationship Id="rId342" Type="http://schemas.openxmlformats.org/officeDocument/2006/relationships/hyperlink" Target="https://drive.google.com/drive/u/1/folders/1Pms7FL2HqHNWHQ0nmFgIEcktFHXjhbny" TargetMode="External"/><Relationship Id="rId384" Type="http://schemas.openxmlformats.org/officeDocument/2006/relationships/hyperlink" Target="https://drive.google.com/drive/u/1/folders/1wvM-mvXrGZx9Ih3hLc5kzMP22zURRSOy" TargetMode="External"/><Relationship Id="rId591" Type="http://schemas.openxmlformats.org/officeDocument/2006/relationships/hyperlink" Target="https://drive.google.com/file/d/1tCcynjyVbxACqzjjHhuhY7KSeAKZ1V7r/view?usp=sharing" TargetMode="External"/><Relationship Id="rId605" Type="http://schemas.openxmlformats.org/officeDocument/2006/relationships/hyperlink" Target="https://www.michigan.gov/pfasresponse/" TargetMode="External"/><Relationship Id="rId202" Type="http://schemas.openxmlformats.org/officeDocument/2006/relationships/hyperlink" Target="https://www.glwater.org/wp-content/uploads/2020/02/PFAS-Minimization-Program-Summary.pdf" TargetMode="External"/><Relationship Id="rId244" Type="http://schemas.openxmlformats.org/officeDocument/2006/relationships/hyperlink" Target="https://www.michigan.gov/pfasresponse/" TargetMode="External"/><Relationship Id="rId647" Type="http://schemas.openxmlformats.org/officeDocument/2006/relationships/hyperlink" Target="https://drive.google.com/drive/u/1/folders/1Pms7FL2HqHNWHQ0nmFgIEcktFHXjhbny" TargetMode="External"/><Relationship Id="rId689" Type="http://schemas.openxmlformats.org/officeDocument/2006/relationships/hyperlink" Target="https://www.michigan.gov/pfasresponse/0,9038,7-365-86511_95645-523914--,00.html" TargetMode="External"/><Relationship Id="rId39" Type="http://schemas.openxmlformats.org/officeDocument/2006/relationships/hyperlink" Target="https://www.michigan.gov/pfasresponse/0,9038,7-365-86511_95645-530255--,00.html" TargetMode="External"/><Relationship Id="rId286" Type="http://schemas.openxmlformats.org/officeDocument/2006/relationships/hyperlink" Target="https://www.michigan.gov/pfasresponse/0,9038,7-365-86511_95645-517163--,00.html" TargetMode="External"/><Relationship Id="rId451" Type="http://schemas.openxmlformats.org/officeDocument/2006/relationships/hyperlink" Target="https://drive.google.com/drive/u/1/folders/1Pms7FL2HqHNWHQ0nmFgIEcktFHXjhbny" TargetMode="External"/><Relationship Id="rId493" Type="http://schemas.openxmlformats.org/officeDocument/2006/relationships/hyperlink" Target="https://egle.maps.arcgis.com/apps/webappviewer/index.html?id=36c48f4a7d144c21a79291ba280cf50b" TargetMode="External"/><Relationship Id="rId507" Type="http://schemas.openxmlformats.org/officeDocument/2006/relationships/hyperlink" Target="https://drive.google.com/drive/u/1/folders/16mBnSymjcxJBURzwlpSBbtLBShkKyFOp?ths=true" TargetMode="External"/><Relationship Id="rId549" Type="http://schemas.openxmlformats.org/officeDocument/2006/relationships/hyperlink" Target="https://drive.google.com/drive/u/0/folders/1RVmIMJfTXdFslkTf6483GdlSYoYxZN_a" TargetMode="External"/><Relationship Id="rId714" Type="http://schemas.openxmlformats.org/officeDocument/2006/relationships/hyperlink" Target="https://drive.google.com/drive/u/1/folders/1VgdMu6_x_kxf36q2eAIhAEnCpniomQ1Y" TargetMode="External"/><Relationship Id="rId50" Type="http://schemas.openxmlformats.org/officeDocument/2006/relationships/hyperlink" Target="https://drive.google.com/drive/u/1/folders/1Pms7FL2HqHNWHQ0nmFgIEcktFHXjhbny" TargetMode="External"/><Relationship Id="rId104" Type="http://schemas.openxmlformats.org/officeDocument/2006/relationships/hyperlink" Target="https://www.sturgisjournal.com/news/20200708/pfas-test-results-at-landfill-released" TargetMode="External"/><Relationship Id="rId146" Type="http://schemas.openxmlformats.org/officeDocument/2006/relationships/hyperlink" Target="https://www.michigan.gov/pfasresponse/0,9038,7-365-86511_95645-535371--,00.html" TargetMode="External"/><Relationship Id="rId188" Type="http://schemas.openxmlformats.org/officeDocument/2006/relationships/hyperlink" Target="https://www.glwater.org/wp-content/uploads/2020/02/PFAS-Minimization-Program-Summary.pdf" TargetMode="External"/><Relationship Id="rId311" Type="http://schemas.openxmlformats.org/officeDocument/2006/relationships/hyperlink" Target="https://drive.google.com/file/d/1tCcynjyVbxACqzjjHhuhY7KSeAKZ1V7r/view?usp=sharing" TargetMode="External"/><Relationship Id="rId353" Type="http://schemas.openxmlformats.org/officeDocument/2006/relationships/hyperlink" Target="https://drive.google.com/file/d/1tCcynjyVbxACqzjjHhuhY7KSeAKZ1V7r/view?usp=sharing" TargetMode="External"/><Relationship Id="rId395" Type="http://schemas.openxmlformats.org/officeDocument/2006/relationships/hyperlink" Target="https://www.michigan.gov/pfasresponse/" TargetMode="External"/><Relationship Id="rId409" Type="http://schemas.openxmlformats.org/officeDocument/2006/relationships/hyperlink" Target="https://www.michigan.gov/pfasresponse/0,9038,7-365-86511_82704_97100---,00.html" TargetMode="External"/><Relationship Id="rId560" Type="http://schemas.openxmlformats.org/officeDocument/2006/relationships/hyperlink" Target="https://drive.google.com/drive/u/1/folders/1Pms7FL2HqHNWHQ0nmFgIEcktFHXjhbny" TargetMode="External"/><Relationship Id="rId92" Type="http://schemas.openxmlformats.org/officeDocument/2006/relationships/hyperlink" Target="https://drive.google.com/drive/u/1/folders/1Pms7FL2HqHNWHQ0nmFgIEcktFHXjhbny" TargetMode="External"/><Relationship Id="rId213" Type="http://schemas.openxmlformats.org/officeDocument/2006/relationships/hyperlink" Target="https://www.michigan.gov/pfasresponse/0,9038,7-365-86511_82704-500862--,00.html" TargetMode="External"/><Relationship Id="rId420" Type="http://schemas.openxmlformats.org/officeDocument/2006/relationships/hyperlink" Target="https://www.michigan.gov/pfasresponse/0,9038,7-365-86511_82704-490716--,00.html" TargetMode="External"/><Relationship Id="rId616" Type="http://schemas.openxmlformats.org/officeDocument/2006/relationships/hyperlink" Target="https://www.michigan.gov/pfasresponse/0,9038,7-365-86511_95645-452840--,00.html" TargetMode="External"/><Relationship Id="rId658" Type="http://schemas.openxmlformats.org/officeDocument/2006/relationships/hyperlink" Target="https://drive.google.com/file/d/1tCcynjyVbxACqzjjHhuhY7KSeAKZ1V7r/view?usp=sharing" TargetMode="External"/><Relationship Id="rId255" Type="http://schemas.openxmlformats.org/officeDocument/2006/relationships/hyperlink" Target="https://www.michigan.gov/pfasresponse/" TargetMode="External"/><Relationship Id="rId297" Type="http://schemas.openxmlformats.org/officeDocument/2006/relationships/hyperlink" Target="https://www.michigan.gov/pfasresponse/0,9038,7-365-86511_82704-490707--,00.html" TargetMode="External"/><Relationship Id="rId462" Type="http://schemas.openxmlformats.org/officeDocument/2006/relationships/hyperlink" Target="https://drive.google.com/file/d/1tCcynjyVbxACqzjjHhuhY7KSeAKZ1V7r/view?usp=sharing" TargetMode="External"/><Relationship Id="rId518" Type="http://schemas.openxmlformats.org/officeDocument/2006/relationships/hyperlink" Target="https://www.glwater.org/wp-content/uploads/2020/02/PFAS-Minimization-Program-Summary.pdf" TargetMode="External"/><Relationship Id="rId115" Type="http://schemas.openxmlformats.org/officeDocument/2006/relationships/hyperlink" Target="https://drive.google.com/drive/u/1/folders/1Pms7FL2HqHNWHQ0nmFgIEcktFHXjhbny" TargetMode="External"/><Relationship Id="rId157" Type="http://schemas.openxmlformats.org/officeDocument/2006/relationships/hyperlink" Target="https://www.michigan.gov/pfasresponse/0,9038,7-365-86511_82704-452819--,00.html" TargetMode="External"/><Relationship Id="rId322" Type="http://schemas.openxmlformats.org/officeDocument/2006/relationships/hyperlink" Target="https://www.michigan.gov/pfasresponse/" TargetMode="External"/><Relationship Id="rId364" Type="http://schemas.openxmlformats.org/officeDocument/2006/relationships/hyperlink" Target="https://www.michigan.gov/pfasresponse/0,9038,7-365-86511_95645-553176--,00.html" TargetMode="External"/><Relationship Id="rId61" Type="http://schemas.openxmlformats.org/officeDocument/2006/relationships/hyperlink" Target="https://www.michigan.gov/pfasresponse/0,9038,7-365-86511_95645-537938--,00.html" TargetMode="External"/><Relationship Id="rId199" Type="http://schemas.openxmlformats.org/officeDocument/2006/relationships/hyperlink" Target="https://www.michigan.gov/pfasresponse/" TargetMode="External"/><Relationship Id="rId571" Type="http://schemas.openxmlformats.org/officeDocument/2006/relationships/hyperlink" Target="https://www.michigan.gov/pfasresponse/0,9038,7-365-86511_82704-477577--,00.html" TargetMode="External"/><Relationship Id="rId627" Type="http://schemas.openxmlformats.org/officeDocument/2006/relationships/hyperlink" Target="https://www.michigan.gov/pfasresponse/0,9038,7-365-86511_95645-500859--,00.html" TargetMode="External"/><Relationship Id="rId669" Type="http://schemas.openxmlformats.org/officeDocument/2006/relationships/hyperlink" Target="https://drive.google.com/drive/u/1/folders/1NmoSsuX_ZTpaY00cuLHuIb_A68cAx7FT?ths=true" TargetMode="External"/><Relationship Id="rId19" Type="http://schemas.openxmlformats.org/officeDocument/2006/relationships/hyperlink" Target="https://www.glwater.org/wp-content/uploads/2020/02/PFAS-Minimization-Program-Summary.pdf" TargetMode="External"/><Relationship Id="rId224" Type="http://schemas.openxmlformats.org/officeDocument/2006/relationships/hyperlink" Target="https://www.glwater.org/wp-content/uploads/2020/02/PFAS-Minimization-Program-Summary.pdf" TargetMode="External"/><Relationship Id="rId266" Type="http://schemas.openxmlformats.org/officeDocument/2006/relationships/hyperlink" Target="https://www.michigan.gov/pfasresponse/0,9038,7-365-86511_95645-497629--,00.html" TargetMode="External"/><Relationship Id="rId431" Type="http://schemas.openxmlformats.org/officeDocument/2006/relationships/hyperlink" Target="https://www.michigan.gov/pfasresponse/0,9038,7-365-86511_82704-481133--,00.html" TargetMode="External"/><Relationship Id="rId473" Type="http://schemas.openxmlformats.org/officeDocument/2006/relationships/hyperlink" Target="https://www.michigan.gov/pfasresponse/0,9038,7-365-86511_95645-498496--,00.html" TargetMode="External"/><Relationship Id="rId529" Type="http://schemas.openxmlformats.org/officeDocument/2006/relationships/hyperlink" Target="https://www.glwater.org/wp-content/uploads/2020/02/PFAS-Minimization-Program-Summary.pdf" TargetMode="External"/><Relationship Id="rId680" Type="http://schemas.openxmlformats.org/officeDocument/2006/relationships/hyperlink" Target="https://www.glwater.org/wp-content/uploads/2020/02/PFAS-Minimization-Program-Summary.pdf" TargetMode="External"/><Relationship Id="rId30" Type="http://schemas.openxmlformats.org/officeDocument/2006/relationships/hyperlink" Target="https://www.michigan.gov/pfasresponse/0,9038,7-365-86511_95645-452825--,00.html" TargetMode="External"/><Relationship Id="rId126" Type="http://schemas.openxmlformats.org/officeDocument/2006/relationships/hyperlink" Target="https://www.glwater.org/wp-content/uploads/2020/02/PFAS-Minimization-Program-Summary.pdf" TargetMode="External"/><Relationship Id="rId168" Type="http://schemas.openxmlformats.org/officeDocument/2006/relationships/hyperlink" Target="https://www.michigan.gov/pfasresponse/" TargetMode="External"/><Relationship Id="rId333" Type="http://schemas.openxmlformats.org/officeDocument/2006/relationships/hyperlink" Target="https://www.michigan.gov/pfasresponse/" TargetMode="External"/><Relationship Id="rId540" Type="http://schemas.openxmlformats.org/officeDocument/2006/relationships/hyperlink" Target="https://www.michigan.gov/pfasresponse/0,9038,7-365-86511_95645-485523--,00.html" TargetMode="External"/><Relationship Id="rId72" Type="http://schemas.openxmlformats.org/officeDocument/2006/relationships/hyperlink" Target="https://www.michigan.gov/pfasresponse/0,9038,7-365-86511_82704-452810--,00.html" TargetMode="External"/><Relationship Id="rId375" Type="http://schemas.openxmlformats.org/officeDocument/2006/relationships/hyperlink" Target="https://drive.google.com/drive/u/1/folders/1Pms7FL2HqHNWHQ0nmFgIEcktFHXjhbny" TargetMode="External"/><Relationship Id="rId582" Type="http://schemas.openxmlformats.org/officeDocument/2006/relationships/hyperlink" Target="https://www.michigan.gov/pfasresponse/0,9038,7-365-86511_95645-533982--,00.html" TargetMode="External"/><Relationship Id="rId638" Type="http://schemas.openxmlformats.org/officeDocument/2006/relationships/hyperlink" Target="https://www.michigan.gov/pfasresponse/" TargetMode="External"/><Relationship Id="rId3" Type="http://schemas.openxmlformats.org/officeDocument/2006/relationships/hyperlink" Target="https://www.michigan.gov/pfasresponse/0,9038,7-365-86511_95645-499530--,00.html" TargetMode="External"/><Relationship Id="rId235" Type="http://schemas.openxmlformats.org/officeDocument/2006/relationships/hyperlink" Target="https://www.glwater.org/wp-content/uploads/2020/02/PFAS-Minimization-Program-Summary.pdf" TargetMode="External"/><Relationship Id="rId277" Type="http://schemas.openxmlformats.org/officeDocument/2006/relationships/hyperlink" Target="https://www.michigan.gov/pfasresponse/0,9038,7-365-86511_95645-479889--,00.html" TargetMode="External"/><Relationship Id="rId400" Type="http://schemas.openxmlformats.org/officeDocument/2006/relationships/hyperlink" Target="https://www.glwater.org/wp-content/uploads/2020/02/PFAS-Minimization-Program-Summary.pdf" TargetMode="External"/><Relationship Id="rId442" Type="http://schemas.openxmlformats.org/officeDocument/2006/relationships/hyperlink" Target="https://drive.google.com/drive/u/1/folders/180WWaTe0OGzcmxgby2-6gBvc11WOH5xi" TargetMode="External"/><Relationship Id="rId484" Type="http://schemas.openxmlformats.org/officeDocument/2006/relationships/hyperlink" Target="https://drive.google.com/drive/u/1/folders/1Pms7FL2HqHNWHQ0nmFgIEcktFHXjhbny" TargetMode="External"/><Relationship Id="rId705" Type="http://schemas.openxmlformats.org/officeDocument/2006/relationships/hyperlink" Target="https://www.epa.gov/mi/wolverine-world-wide-tannery" TargetMode="External"/><Relationship Id="rId137" Type="http://schemas.openxmlformats.org/officeDocument/2006/relationships/hyperlink" Target="https://www.michigan.gov/pfasresponse/" TargetMode="External"/><Relationship Id="rId302" Type="http://schemas.openxmlformats.org/officeDocument/2006/relationships/hyperlink" Target="https://www.glwater.org/wp-content/uploads/2020/02/PFAS-Minimization-Program-Summary.pdf" TargetMode="External"/><Relationship Id="rId344" Type="http://schemas.openxmlformats.org/officeDocument/2006/relationships/hyperlink" Target="https://drive.google.com/file/d/1tCcynjyVbxACqzjjHhuhY7KSeAKZ1V7r/view?usp=sharing" TargetMode="External"/><Relationship Id="rId691" Type="http://schemas.openxmlformats.org/officeDocument/2006/relationships/hyperlink" Target="https://drive.google.com/drive/u/1/folders/1Pms7FL2HqHNWHQ0nmFgIEcktFHXjhbny" TargetMode="External"/><Relationship Id="rId41" Type="http://schemas.openxmlformats.org/officeDocument/2006/relationships/hyperlink" Target="https://www.michigan.gov/pfasresponse/" TargetMode="External"/><Relationship Id="rId83" Type="http://schemas.openxmlformats.org/officeDocument/2006/relationships/hyperlink" Target="https://www.michigan.gov/pfasresponse/0,9038,7-365-86511_82704-499524--,00.html" TargetMode="External"/><Relationship Id="rId179" Type="http://schemas.openxmlformats.org/officeDocument/2006/relationships/hyperlink" Target="https://www.glwater.org/wp-content/uploads/2020/02/PFAS-Minimization-Program-Summary.pdf" TargetMode="External"/><Relationship Id="rId386" Type="http://schemas.openxmlformats.org/officeDocument/2006/relationships/hyperlink" Target="https://www.michigan.gov/pfasresponse/0,9038,7-365-86511_82704-487733--,00.html" TargetMode="External"/><Relationship Id="rId551" Type="http://schemas.openxmlformats.org/officeDocument/2006/relationships/hyperlink" Target="https://www.michigan.gov/pfasresponse/0,9038,7-365-86511_82704-452826--,00.html" TargetMode="External"/><Relationship Id="rId593" Type="http://schemas.openxmlformats.org/officeDocument/2006/relationships/hyperlink" Target="https://www.michigan.gov/pfasresponse/0,9038,7-365-86511_95792_95797-510274--,00.html" TargetMode="External"/><Relationship Id="rId607" Type="http://schemas.openxmlformats.org/officeDocument/2006/relationships/hyperlink" Target="https://www.glwater.org/wp-content/uploads/2020/02/PFAS-Minimization-Program-Summary.pdf" TargetMode="External"/><Relationship Id="rId649" Type="http://schemas.openxmlformats.org/officeDocument/2006/relationships/hyperlink" Target="https://www.michigan.gov/pfasresponse/0,9038,7-365-86511_82704-489610--,00.html" TargetMode="External"/><Relationship Id="rId190" Type="http://schemas.openxmlformats.org/officeDocument/2006/relationships/hyperlink" Target="https://drive.google.com/drive/u/1/folders/1Pms7FL2HqHNWHQ0nmFgIEcktFHXjhbny" TargetMode="External"/><Relationship Id="rId204" Type="http://schemas.openxmlformats.org/officeDocument/2006/relationships/hyperlink" Target="https://www.michigan.gov/pfasresponse/" TargetMode="External"/><Relationship Id="rId246" Type="http://schemas.openxmlformats.org/officeDocument/2006/relationships/hyperlink" Target="http://www.michigan.gov/som/0,4669,7-192-45414_45929_82704-452817--,00.html" TargetMode="External"/><Relationship Id="rId288" Type="http://schemas.openxmlformats.org/officeDocument/2006/relationships/hyperlink" Target="https://drive.google.com/drive/u/1/folders/1Pms7FL2HqHNWHQ0nmFgIEcktFHXjhbny" TargetMode="External"/><Relationship Id="rId411" Type="http://schemas.openxmlformats.org/officeDocument/2006/relationships/hyperlink" Target="https://drive.google.com/drive/u/1/folders/1CoGZW73tckH74OZE06jUDJAjmADnq-ql" TargetMode="External"/><Relationship Id="rId453" Type="http://schemas.openxmlformats.org/officeDocument/2006/relationships/hyperlink" Target="https://www.glwater.org/wp-content/uploads/2020/02/PFAS-Minimization-Program-Summary.pdf" TargetMode="External"/><Relationship Id="rId509" Type="http://schemas.openxmlformats.org/officeDocument/2006/relationships/hyperlink" Target="https://upnorthlive.com/news/local/spill-of-firefighting-foam-containing-pfas-at-pellston-airport-under-investigation" TargetMode="External"/><Relationship Id="rId660" Type="http://schemas.openxmlformats.org/officeDocument/2006/relationships/hyperlink" Target="https://www.michigan.gov/pfasresponse/0,9038,7-365-86511_82704-481160--,00.html" TargetMode="External"/><Relationship Id="rId106" Type="http://schemas.openxmlformats.org/officeDocument/2006/relationships/hyperlink" Target="https://drive.google.com/drive/u/0/folders/1Wc7ahOv-rkPJ3ZntH2GKFwyn3r6qMhkT" TargetMode="External"/><Relationship Id="rId313" Type="http://schemas.openxmlformats.org/officeDocument/2006/relationships/hyperlink" Target="https://www.michigan.gov/pfasresponse/0,9038,7-365-86511_82704-487698--,00.html" TargetMode="External"/><Relationship Id="rId495" Type="http://schemas.openxmlformats.org/officeDocument/2006/relationships/hyperlink" Target="https://drive.google.com/drive/u/1/folders/15yKEV8JPDr0B7IyJUbZiNRtXK2nqETzy" TargetMode="External"/><Relationship Id="rId716" Type="http://schemas.openxmlformats.org/officeDocument/2006/relationships/table" Target="../tables/table2.xml"/><Relationship Id="rId10" Type="http://schemas.openxmlformats.org/officeDocument/2006/relationships/hyperlink" Target="https://www.michigan.gov/pfasresponse/0,9038,7-365-86511_95645-538914--,00.html" TargetMode="External"/><Relationship Id="rId52" Type="http://schemas.openxmlformats.org/officeDocument/2006/relationships/hyperlink" Target="https://www.michigan.gov/pfasresponse/0,9038,7-365-86511_95645-535385--,00.html" TargetMode="External"/><Relationship Id="rId94" Type="http://schemas.openxmlformats.org/officeDocument/2006/relationships/hyperlink" Target="https://drive.google.com/file/d/1tCcynjyVbxACqzjjHhuhY7KSeAKZ1V7r/view?usp=sharing" TargetMode="External"/><Relationship Id="rId148" Type="http://schemas.openxmlformats.org/officeDocument/2006/relationships/hyperlink" Target="https://www.glwater.org/wp-content/uploads/2020/02/PFAS-Minimization-Program-Summary.pdf" TargetMode="External"/><Relationship Id="rId355" Type="http://schemas.openxmlformats.org/officeDocument/2006/relationships/hyperlink" Target="https://www.michigan.gov/pfasresponse/0,9038,7-365-86511_82704-482361--,00.html" TargetMode="External"/><Relationship Id="rId397" Type="http://schemas.openxmlformats.org/officeDocument/2006/relationships/hyperlink" Target="https://drive.google.com/drive/u/1/folders/1Pms7FL2HqHNWHQ0nmFgIEcktFHXjhbny" TargetMode="External"/><Relationship Id="rId520" Type="http://schemas.openxmlformats.org/officeDocument/2006/relationships/hyperlink" Target="https://www.michigan.gov/pfasresponse/" TargetMode="External"/><Relationship Id="rId562" Type="http://schemas.openxmlformats.org/officeDocument/2006/relationships/hyperlink" Target="https://www.michigan.gov/pfasresponse/0,9038,7-365-86511_95645-499529--,00.html" TargetMode="External"/><Relationship Id="rId618" Type="http://schemas.openxmlformats.org/officeDocument/2006/relationships/hyperlink" Target="https://www.michigan.gov/pfasresponse/" TargetMode="External"/><Relationship Id="rId215" Type="http://schemas.openxmlformats.org/officeDocument/2006/relationships/hyperlink" Target="https://www.michigan.gov/pfasresponse/0,9038,7-365-86511_95645-500862--,00.html" TargetMode="External"/><Relationship Id="rId257" Type="http://schemas.openxmlformats.org/officeDocument/2006/relationships/hyperlink" Target="https://www.glwater.org/wp-content/uploads/2020/02/PFAS-Minimization-Program-Summary.pdf" TargetMode="External"/><Relationship Id="rId422" Type="http://schemas.openxmlformats.org/officeDocument/2006/relationships/hyperlink" Target="https://www.michigan.gov/pfasresponse/0,9038,7-365-86511_82704-490716--,00.html" TargetMode="External"/><Relationship Id="rId464" Type="http://schemas.openxmlformats.org/officeDocument/2006/relationships/hyperlink" Target="https://www.michigan.gov/pfasresponse/0,9038,7-365-86511_82704-489608--,00.html" TargetMode="External"/><Relationship Id="rId299" Type="http://schemas.openxmlformats.org/officeDocument/2006/relationships/hyperlink" Target="https://drive.google.com/drive/u/1/folders/1Z230glgcU8P6WHIGQcgGRC6Uv7KG8vIv?ths=true" TargetMode="External"/><Relationship Id="rId63" Type="http://schemas.openxmlformats.org/officeDocument/2006/relationships/hyperlink" Target="https://www.michigan.gov/pfasresponse/0,9038,7-365-86511_95645-538443--,00.html" TargetMode="External"/><Relationship Id="rId159" Type="http://schemas.openxmlformats.org/officeDocument/2006/relationships/hyperlink" Target="https://drive.google.com/drive/u/0/folders/1Agice1xvvNs0t7pbRC3gmFR46sSAiR3y" TargetMode="External"/><Relationship Id="rId366" Type="http://schemas.openxmlformats.org/officeDocument/2006/relationships/hyperlink" Target="https://drive.google.com/drive/folders/1Pms7FL2HqHNWHQ0nmFgIEcktFHXjhbny?usp=sharing" TargetMode="External"/><Relationship Id="rId573" Type="http://schemas.openxmlformats.org/officeDocument/2006/relationships/hyperlink" Target="https://drive.google.com/drive/u/1/folders/1-NT5pBcjCa_FAVaikseRibRVEAc5Iq2U" TargetMode="External"/><Relationship Id="rId226" Type="http://schemas.openxmlformats.org/officeDocument/2006/relationships/hyperlink" Target="https://drive.google.com/drive/u/1/folders/1Pms7FL2HqHNWHQ0nmFgIEcktFHXjhbny" TargetMode="External"/><Relationship Id="rId433" Type="http://schemas.openxmlformats.org/officeDocument/2006/relationships/hyperlink" Target="https://www.michigan.gov/pfasresponse/" TargetMode="External"/><Relationship Id="rId640" Type="http://schemas.openxmlformats.org/officeDocument/2006/relationships/hyperlink" Target="https://www.glwater.org/wp-content/uploads/2020/02/PFAS-Minimization-Program-Summary.pdf" TargetMode="External"/><Relationship Id="rId74" Type="http://schemas.openxmlformats.org/officeDocument/2006/relationships/hyperlink" Target="https://www.michigan.gov/pfasresponse/0,9038,7-365-86511_82704-452810--,00.html" TargetMode="External"/><Relationship Id="rId377" Type="http://schemas.openxmlformats.org/officeDocument/2006/relationships/hyperlink" Target="https://www.michigan.gov/pfasresponse/0,9038,7-365-86511_95645-538445--,00.html" TargetMode="External"/><Relationship Id="rId500" Type="http://schemas.openxmlformats.org/officeDocument/2006/relationships/hyperlink" Target="https://drive.google.com/drive/u/1/folders/17906YQ1_cCPEAMKCR8YNYtZeWg3L0TPf?ths=true" TargetMode="External"/><Relationship Id="rId584" Type="http://schemas.openxmlformats.org/officeDocument/2006/relationships/hyperlink" Target="http://www.michigan.gov/som/0,4669,7-192-45414_45929_82704-452832--,00.html" TargetMode="External"/><Relationship Id="rId5" Type="http://schemas.openxmlformats.org/officeDocument/2006/relationships/hyperlink" Target="https://drive.google.com/drive/u/1/folders/11Lw6aNpdh8t688heILngOOdSdcPZFHkA?ths=true" TargetMode="External"/><Relationship Id="rId237" Type="http://schemas.openxmlformats.org/officeDocument/2006/relationships/hyperlink" Target="https://drive.google.com/drive/u/1/folders/1Pms7FL2HqHNWHQ0nmFgIEcktFHXjhbny" TargetMode="External"/><Relationship Id="rId444" Type="http://schemas.openxmlformats.org/officeDocument/2006/relationships/hyperlink" Target="https://www.glwater.org/wp-content/uploads/2020/02/PFAS-Minimization-Program-Summary.pdf" TargetMode="External"/><Relationship Id="rId651" Type="http://schemas.openxmlformats.org/officeDocument/2006/relationships/hyperlink" Target="https://www.michigan.gov/pfasresponse/" TargetMode="External"/><Relationship Id="rId290" Type="http://schemas.openxmlformats.org/officeDocument/2006/relationships/hyperlink" Target="https://www.michigan.gov/pfasresponse/0,9038,7-365-86511_82704_83952---,00.html" TargetMode="External"/><Relationship Id="rId304" Type="http://schemas.openxmlformats.org/officeDocument/2006/relationships/hyperlink" Target="https://www.michigan.gov/pfasresponse/" TargetMode="External"/><Relationship Id="rId388" Type="http://schemas.openxmlformats.org/officeDocument/2006/relationships/hyperlink" Target="https://www.michigan.gov/pfasresponse/" TargetMode="External"/><Relationship Id="rId511" Type="http://schemas.openxmlformats.org/officeDocument/2006/relationships/hyperlink" Target="https://www.michigan.gov/pfasresponse/0,9038,7-365-86511_95600_95632-546670--,00.html" TargetMode="External"/><Relationship Id="rId609" Type="http://schemas.openxmlformats.org/officeDocument/2006/relationships/hyperlink" Target="https://www.michigan.gov/pfasresponse/0,9038,7-365-86511_95645-544634--,00.html" TargetMode="External"/><Relationship Id="rId85" Type="http://schemas.openxmlformats.org/officeDocument/2006/relationships/hyperlink" Target="https://www.michigan.gov/pfasresponse/0,9038,7-365-86511_95645-499524--,00.html" TargetMode="External"/><Relationship Id="rId150" Type="http://schemas.openxmlformats.org/officeDocument/2006/relationships/hyperlink" Target="https://drive.google.com/drive/u/1/folders/1Pms7FL2HqHNWHQ0nmFgIEcktFHXjhbny" TargetMode="External"/><Relationship Id="rId595" Type="http://schemas.openxmlformats.org/officeDocument/2006/relationships/hyperlink" Target="https://www.michigan.gov/pfasresponse/0,9038,7-365-86511_95645-482359--,00.html" TargetMode="External"/><Relationship Id="rId248" Type="http://schemas.openxmlformats.org/officeDocument/2006/relationships/hyperlink" Target="https://www.michigan.gov/pfasresponse/0,9038,7-365-86511_82704-452817--,00.html" TargetMode="External"/><Relationship Id="rId455" Type="http://schemas.openxmlformats.org/officeDocument/2006/relationships/hyperlink" Target="https://drive.google.com/drive/u/1/folders/1Pms7FL2HqHNWHQ0nmFgIEcktFHXjhbny" TargetMode="External"/><Relationship Id="rId662" Type="http://schemas.openxmlformats.org/officeDocument/2006/relationships/hyperlink" Target="https://www.michigan.gov/pfasresponse/" TargetMode="External"/><Relationship Id="rId12" Type="http://schemas.openxmlformats.org/officeDocument/2006/relationships/hyperlink" Target="https://drive.google.com/drive/u/1/folders/1Pms7FL2HqHNWHQ0nmFgIEcktFHXjhbny" TargetMode="External"/><Relationship Id="rId108" Type="http://schemas.openxmlformats.org/officeDocument/2006/relationships/hyperlink" Target="https://drive.google.com/file/d/1tCcynjyVbxACqzjjHhuhY7KSeAKZ1V7r/view?usp=sharing" TargetMode="External"/><Relationship Id="rId315" Type="http://schemas.openxmlformats.org/officeDocument/2006/relationships/hyperlink" Target="https://www.michigan.gov/pfasresponse/" TargetMode="External"/><Relationship Id="rId522" Type="http://schemas.openxmlformats.org/officeDocument/2006/relationships/hyperlink" Target="https://drive.google.com/file/d/1tCcynjyVbxACqzjjHhuhY7KSeAKZ1V7r/view?usp=sharing" TargetMode="External"/><Relationship Id="rId96" Type="http://schemas.openxmlformats.org/officeDocument/2006/relationships/hyperlink" Target="https://www.glwater.org/wp-content/uploads/2020/02/PFAS-Minimization-Program-Summary.pdf" TargetMode="External"/><Relationship Id="rId161" Type="http://schemas.openxmlformats.org/officeDocument/2006/relationships/hyperlink" Target="https://www.glwater.org/wp-content/uploads/2020/02/PFAS-Minimization-Program-Summary.pdf" TargetMode="External"/><Relationship Id="rId399" Type="http://schemas.openxmlformats.org/officeDocument/2006/relationships/hyperlink" Target="https://www.glwater.org/wp-content/uploads/2020/02/PFAS-Minimization-Program-Summary.pdf" TargetMode="External"/><Relationship Id="rId259" Type="http://schemas.openxmlformats.org/officeDocument/2006/relationships/hyperlink" Target="https://www.michigan.gov/pfasresponse/" TargetMode="External"/><Relationship Id="rId466" Type="http://schemas.openxmlformats.org/officeDocument/2006/relationships/hyperlink" Target="https://www.michigan.gov/pfasresponse/0,9038,7-365-86511_82704-489608--,00.html" TargetMode="External"/><Relationship Id="rId673" Type="http://schemas.openxmlformats.org/officeDocument/2006/relationships/hyperlink" Target="https://www.michigan.gov/pfasresponse/" TargetMode="External"/><Relationship Id="rId23" Type="http://schemas.openxmlformats.org/officeDocument/2006/relationships/hyperlink" Target="https://www.glwater.org/wp-content/uploads/2020/02/PFAS-Minimization-Program-Summary.pdf" TargetMode="External"/><Relationship Id="rId119" Type="http://schemas.openxmlformats.org/officeDocument/2006/relationships/hyperlink" Target="https://www.michigan.gov/pfasresponse/" TargetMode="External"/><Relationship Id="rId326" Type="http://schemas.openxmlformats.org/officeDocument/2006/relationships/hyperlink" Target="https://drive.google.com/file/d/1nh_PLxeQ6Odcc_pGPNToT8tdFwLExqU9/view?usp=sharing" TargetMode="External"/><Relationship Id="rId533" Type="http://schemas.openxmlformats.org/officeDocument/2006/relationships/hyperlink" Target="https://www.mlive.com/news/flint/2018/11/post_526.html" TargetMode="External"/><Relationship Id="rId172" Type="http://schemas.openxmlformats.org/officeDocument/2006/relationships/hyperlink" Target="https://www.michigan.gov/pfasresponse/" TargetMode="External"/><Relationship Id="rId477" Type="http://schemas.openxmlformats.org/officeDocument/2006/relationships/hyperlink" Target="https://drive.google.com/drive/u/1/folders/1Pms7FL2HqHNWHQ0nmFgIEcktFHXjhbny" TargetMode="External"/><Relationship Id="rId600" Type="http://schemas.openxmlformats.org/officeDocument/2006/relationships/hyperlink" Target="https://www.glwater.org/wp-content/uploads/2020/02/PFAS-Minimization-Program-Summary.pdf" TargetMode="External"/><Relationship Id="rId684" Type="http://schemas.openxmlformats.org/officeDocument/2006/relationships/hyperlink" Target="https://www.glwater.org/wp-content/uploads/2020/02/PFAS-Minimization-Program-Summary.pdf" TargetMode="External"/><Relationship Id="rId337" Type="http://schemas.openxmlformats.org/officeDocument/2006/relationships/hyperlink" Target="https://www.michigan.gov/pfasresponse/" TargetMode="External"/><Relationship Id="rId34" Type="http://schemas.openxmlformats.org/officeDocument/2006/relationships/hyperlink" Target="https://www.michigan.gov/pfasresponse/" TargetMode="External"/><Relationship Id="rId544" Type="http://schemas.openxmlformats.org/officeDocument/2006/relationships/hyperlink" Target="https://drive.google.com/drive/u/1/folders/1VgdMu6_x_kxf36q2eAIhAEnCpniomQ1Y" TargetMode="External"/><Relationship Id="rId183" Type="http://schemas.openxmlformats.org/officeDocument/2006/relationships/hyperlink" Target="https://www.glwater.org/wp-content/uploads/2020/02/PFAS-Minimization-Program-Summary.pdf" TargetMode="External"/><Relationship Id="rId390" Type="http://schemas.openxmlformats.org/officeDocument/2006/relationships/hyperlink" Target="https://drive.google.com/drive/u/1/folders/1Pms7FL2HqHNWHQ0nmFgIEcktFHXjhbny" TargetMode="External"/><Relationship Id="rId404" Type="http://schemas.openxmlformats.org/officeDocument/2006/relationships/hyperlink" Target="https://www.michigan.gov/pfasresponse/0,9038,7-365-86511_95645-499528--,00.html" TargetMode="External"/><Relationship Id="rId611" Type="http://schemas.openxmlformats.org/officeDocument/2006/relationships/hyperlink" Target="https://www.glwater.org/wp-content/uploads/2020/02/PFAS-Minimization-Program-Summary.pdf" TargetMode="External"/><Relationship Id="rId250" Type="http://schemas.openxmlformats.org/officeDocument/2006/relationships/hyperlink" Target="https://drive.google.com/drive/u/0/folders/1IP9GuvDL7hQ1tbIxH49hnG1_N71AqMbr" TargetMode="External"/><Relationship Id="rId488" Type="http://schemas.openxmlformats.org/officeDocument/2006/relationships/hyperlink" Target="https://www.glwater.org/wp-content/uploads/2020/02/PFAS-Minimization-Program-Summary.pdf" TargetMode="External"/><Relationship Id="rId695" Type="http://schemas.openxmlformats.org/officeDocument/2006/relationships/hyperlink" Target="https://www.michigan.gov/pfasresponse/0,9038,7-365-86511_95645-538443--,00.html" TargetMode="External"/><Relationship Id="rId709" Type="http://schemas.openxmlformats.org/officeDocument/2006/relationships/hyperlink" Target="https://drive.google.com/file/d/1tCcynjyVbxACqzjjHhuhY7KSeAKZ1V7r/view?usp=sharing" TargetMode="External"/><Relationship Id="rId45" Type="http://schemas.openxmlformats.org/officeDocument/2006/relationships/hyperlink" Target="https://www.michigan.gov/pfasresponse/" TargetMode="External"/><Relationship Id="rId110" Type="http://schemas.openxmlformats.org/officeDocument/2006/relationships/hyperlink" Target="https://www.michigan.gov/pfasresponse/0,9038,7-365-86511_82704_84187---,00.html" TargetMode="External"/><Relationship Id="rId348" Type="http://schemas.openxmlformats.org/officeDocument/2006/relationships/hyperlink" Target="https://drive.google.com/drive/u/1/folders/1Pms7FL2HqHNWHQ0nmFgIEcktFHXjhbny" TargetMode="External"/><Relationship Id="rId555" Type="http://schemas.openxmlformats.org/officeDocument/2006/relationships/hyperlink" Target="https://drive.google.com/drive/u/1/folders/1mSopRBr6TzGUi_occp-dvxuI-Sex1ipB" TargetMode="External"/><Relationship Id="rId194" Type="http://schemas.openxmlformats.org/officeDocument/2006/relationships/hyperlink" Target="https://drive.google.com/drive/u/1/folders/1Pms7FL2HqHNWHQ0nmFgIEcktFHXjhbny" TargetMode="External"/><Relationship Id="rId208" Type="http://schemas.openxmlformats.org/officeDocument/2006/relationships/hyperlink" Target="https://www.michigan.gov/pfasresponse/" TargetMode="External"/><Relationship Id="rId415" Type="http://schemas.openxmlformats.org/officeDocument/2006/relationships/hyperlink" Target="https://www.michigan.gov/pfasresponse/0,9038,7-365-86511_95645-463155--,00.html" TargetMode="External"/><Relationship Id="rId622" Type="http://schemas.openxmlformats.org/officeDocument/2006/relationships/hyperlink" Target="https://www.glwater.org/wp-content/uploads/2020/02/PFAS-Minimization-Program-Summary.pdf" TargetMode="External"/><Relationship Id="rId261" Type="http://schemas.openxmlformats.org/officeDocument/2006/relationships/hyperlink" Target="https://www.glwater.org/wp-content/uploads/2020/02/PFAS-Minimization-Program-Summary.pdf" TargetMode="External"/><Relationship Id="rId499" Type="http://schemas.openxmlformats.org/officeDocument/2006/relationships/hyperlink" Target="https://www.michigan.gov/pfasresponse/" TargetMode="External"/><Relationship Id="rId56" Type="http://schemas.openxmlformats.org/officeDocument/2006/relationships/hyperlink" Target="https://www.glwater.org/wp-content/uploads/2020/02/PFAS-Minimization-Program-Summary.pdf" TargetMode="External"/><Relationship Id="rId359" Type="http://schemas.openxmlformats.org/officeDocument/2006/relationships/hyperlink" Target="https://drive.google.com/file/d/1tCcynjyVbxACqzjjHhuhY7KSeAKZ1V7r/view?usp=sharing" TargetMode="External"/><Relationship Id="rId566" Type="http://schemas.openxmlformats.org/officeDocument/2006/relationships/hyperlink" Target="https://drive.google.com/drive/u/1/folders/1Pms7FL2HqHNWHQ0nmFgIEcktFHXjhbny" TargetMode="External"/><Relationship Id="rId121" Type="http://schemas.openxmlformats.org/officeDocument/2006/relationships/hyperlink" Target="https://drive.google.com/drive/u/1/folders/1Pms7FL2HqHNWHQ0nmFgIEcktFHXjhbny" TargetMode="External"/><Relationship Id="rId219" Type="http://schemas.openxmlformats.org/officeDocument/2006/relationships/hyperlink" Target="https://www.glwater.org/wp-content/uploads/2020/02/PFAS-Minimization-Program-Summary.pdf" TargetMode="External"/><Relationship Id="rId426" Type="http://schemas.openxmlformats.org/officeDocument/2006/relationships/hyperlink" Target="https://www.michigan.gov/pfasresponse/0,9038,7-365-86511_82704-490718--,00.html" TargetMode="External"/><Relationship Id="rId633" Type="http://schemas.openxmlformats.org/officeDocument/2006/relationships/hyperlink" Target="https://www.glwater.org/wp-content/uploads/2020/02/PFAS-Minimization-Program-Summary.pdf" TargetMode="External"/><Relationship Id="rId67" Type="http://schemas.openxmlformats.org/officeDocument/2006/relationships/hyperlink" Target="https://www.michigan.gov/pfasresponse/0,9038,7-365-86513_96296-525356--,00.html" TargetMode="External"/><Relationship Id="rId272" Type="http://schemas.openxmlformats.org/officeDocument/2006/relationships/hyperlink" Target="https://www.michigan.gov/pfasresponse/0,9038,7-365-86511_82704-473719--,00.html" TargetMode="External"/><Relationship Id="rId577" Type="http://schemas.openxmlformats.org/officeDocument/2006/relationships/hyperlink" Target="https://www.michigan.gov/pfasresponse/" TargetMode="External"/><Relationship Id="rId700" Type="http://schemas.openxmlformats.org/officeDocument/2006/relationships/hyperlink" Target="https://www.michigan.gov/pfasresponse/" TargetMode="External"/><Relationship Id="rId132" Type="http://schemas.openxmlformats.org/officeDocument/2006/relationships/hyperlink" Target="https://www.michigan.gov/pfasresponse/" TargetMode="External"/><Relationship Id="rId437" Type="http://schemas.openxmlformats.org/officeDocument/2006/relationships/hyperlink" Target="https://www.michigan.gov/pfasresponse/0,9038,7-365-86511_95645-538915--,00.html" TargetMode="External"/><Relationship Id="rId644" Type="http://schemas.openxmlformats.org/officeDocument/2006/relationships/hyperlink" Target="https://www.michigan.gov/pfasresponse/0,9038,7-365-86511_82704_97100---,00.html" TargetMode="External"/><Relationship Id="rId283" Type="http://schemas.openxmlformats.org/officeDocument/2006/relationships/hyperlink" Target="https://www.michigan.gov/pfasresponse/0,9038,7-365-86511_95645-517163--,00.html" TargetMode="External"/><Relationship Id="rId490" Type="http://schemas.openxmlformats.org/officeDocument/2006/relationships/hyperlink" Target="https://www.michigan.gov/pfasresponse/0,9038,7-365-86511_95645-533203--,00.html" TargetMode="External"/><Relationship Id="rId504" Type="http://schemas.openxmlformats.org/officeDocument/2006/relationships/hyperlink" Target="https://www.michigan.gov/pfasresponse/0,9038,7-365-86511_95645-497626--,00.html" TargetMode="External"/><Relationship Id="rId711" Type="http://schemas.openxmlformats.org/officeDocument/2006/relationships/hyperlink" Target="https://www.glwater.org/wp-content/uploads/2020/02/PFAS-Minimization-Program-Summary.pdf" TargetMode="External"/><Relationship Id="rId78" Type="http://schemas.openxmlformats.org/officeDocument/2006/relationships/hyperlink" Target="https://drive.google.com/file/d/1tCcynjyVbxACqzjjHhuhY7KSeAKZ1V7r/view?usp=sharing" TargetMode="External"/><Relationship Id="rId143" Type="http://schemas.openxmlformats.org/officeDocument/2006/relationships/hyperlink" Target="https://drive.google.com/drive/u/1/folders/1Pms7FL2HqHNWHQ0nmFgIEcktFHXjhbny" TargetMode="External"/><Relationship Id="rId350" Type="http://schemas.openxmlformats.org/officeDocument/2006/relationships/hyperlink" Target="https://www.glwater.org/wp-content/uploads/2020/02/PFAS-Minimization-Program-Summary.pdf" TargetMode="External"/><Relationship Id="rId588" Type="http://schemas.openxmlformats.org/officeDocument/2006/relationships/hyperlink" Target="https://drive.google.com/drive/u/0/folders/1OX8U-ls3YJc4hh3KTrv7f5-u9dG4IHKz" TargetMode="External"/><Relationship Id="rId9" Type="http://schemas.openxmlformats.org/officeDocument/2006/relationships/hyperlink" Target="https://www.michigan.gov/pfasresponse/0,9038,7-365-86511_95645-538914--,00.html" TargetMode="External"/><Relationship Id="rId210" Type="http://schemas.openxmlformats.org/officeDocument/2006/relationships/hyperlink" Target="https://drive.google.com/file/d/1tCcynjyVbxACqzjjHhuhY7KSeAKZ1V7r/view?usp=sharing" TargetMode="External"/><Relationship Id="rId448" Type="http://schemas.openxmlformats.org/officeDocument/2006/relationships/hyperlink" Target="https://www.glwater.org/wp-content/uploads/2020/02/PFAS-Minimization-Program-Summary.pdf" TargetMode="External"/><Relationship Id="rId655" Type="http://schemas.openxmlformats.org/officeDocument/2006/relationships/hyperlink" Target="https://drive.google.com/file/d/18ibRHJ9T3NXLr8G5ePliqeC0tgkjDkU-/view?usp=sharing" TargetMode="External"/><Relationship Id="rId294" Type="http://schemas.openxmlformats.org/officeDocument/2006/relationships/hyperlink" Target="https://drive.google.com/drive/u/1/folders/1Pms7FL2HqHNWHQ0nmFgIEcktFHXjhbny" TargetMode="External"/><Relationship Id="rId308" Type="http://schemas.openxmlformats.org/officeDocument/2006/relationships/hyperlink" Target="https://www.glwater.org/wp-content/uploads/2020/02/PFAS-Minimization-Program-Summary.pdf" TargetMode="External"/><Relationship Id="rId515" Type="http://schemas.openxmlformats.org/officeDocument/2006/relationships/hyperlink" Target="https://www.glwater.org/wp-content/uploads/2020/02/PFAS-Minimization-Program-Summary.pdf" TargetMode="External"/><Relationship Id="rId89" Type="http://schemas.openxmlformats.org/officeDocument/2006/relationships/hyperlink" Target="https://www.michigan.gov/pfasresponse/0,9038,7-365-86511_82704-500861--,00.html" TargetMode="External"/><Relationship Id="rId154" Type="http://schemas.openxmlformats.org/officeDocument/2006/relationships/hyperlink" Target="https://drive.google.com/drive/u/1/folders/1Pms7FL2HqHNWHQ0nmFgIEcktFHXjhbny" TargetMode="External"/><Relationship Id="rId361" Type="http://schemas.openxmlformats.org/officeDocument/2006/relationships/hyperlink" Target="https://drive.google.com/file/d/1tCcynjyVbxACqzjjHhuhY7KSeAKZ1V7r/view?usp=sharing" TargetMode="External"/><Relationship Id="rId599" Type="http://schemas.openxmlformats.org/officeDocument/2006/relationships/hyperlink" Target="https://www.glwater.org/wp-content/uploads/2020/02/PFAS-Minimization-Program-Summary.pdf" TargetMode="External"/><Relationship Id="rId459" Type="http://schemas.openxmlformats.org/officeDocument/2006/relationships/hyperlink" Target="https://www.michigan.gov/pfasresponse/" TargetMode="External"/><Relationship Id="rId666" Type="http://schemas.openxmlformats.org/officeDocument/2006/relationships/hyperlink" Target="https://www.michigan.gov/pfasresponse/0,9038,7-365-86511_95645-489606--,00.html" TargetMode="External"/><Relationship Id="rId16" Type="http://schemas.openxmlformats.org/officeDocument/2006/relationships/hyperlink" Target="https://www.michigan.gov/pfasresponse/" TargetMode="External"/><Relationship Id="rId221" Type="http://schemas.openxmlformats.org/officeDocument/2006/relationships/hyperlink" Target="https://www.michigan.gov/pfasresponse/" TargetMode="External"/><Relationship Id="rId319" Type="http://schemas.openxmlformats.org/officeDocument/2006/relationships/hyperlink" Target="https://www.michigan.gov/pfasresponse/0,9038,7-365-86511_82704_83952-512946--,00.html" TargetMode="External"/><Relationship Id="rId526" Type="http://schemas.openxmlformats.org/officeDocument/2006/relationships/hyperlink" Target="https://www.michigan.gov/pfasresponse/" TargetMode="External"/><Relationship Id="rId165" Type="http://schemas.openxmlformats.org/officeDocument/2006/relationships/hyperlink" Target="https://drive.google.com/file/d/1tCcynjyVbxACqzjjHhuhY7KSeAKZ1V7r/view?usp=sharing" TargetMode="External"/><Relationship Id="rId372" Type="http://schemas.openxmlformats.org/officeDocument/2006/relationships/hyperlink" Target="https://www.michigan.gov/pfasresponse/0,9038,7-365-86511_82704-452822--,00.html" TargetMode="External"/><Relationship Id="rId677" Type="http://schemas.openxmlformats.org/officeDocument/2006/relationships/hyperlink" Target="https://www.michigan.gov/pfasresponse/" TargetMode="External"/><Relationship Id="rId232" Type="http://schemas.openxmlformats.org/officeDocument/2006/relationships/hyperlink" Target="https://drive.google.com/drive/u/1/folders/1uDZpHGgFJdU8Q0ICCEhdPwvIFl5Ymk01?ths=true" TargetMode="External"/><Relationship Id="rId27" Type="http://schemas.openxmlformats.org/officeDocument/2006/relationships/hyperlink" Target="https://www.michigan.gov/pfasresponse/0,9038,7-365-86511_82704-452825--,00.html" TargetMode="External"/><Relationship Id="rId537" Type="http://schemas.openxmlformats.org/officeDocument/2006/relationships/hyperlink" Target="https://drive.google.com/drive/u/1/folders/1Swh7b-mYNqrcih0w9KcOFLnL7dMr2PUA" TargetMode="External"/><Relationship Id="rId80" Type="http://schemas.openxmlformats.org/officeDocument/2006/relationships/hyperlink" Target="https://www.glwater.org/wp-content/uploads/2020/02/PFAS-Minimization-Program-Summary.pdf" TargetMode="External"/><Relationship Id="rId176" Type="http://schemas.openxmlformats.org/officeDocument/2006/relationships/hyperlink" Target="https://www.glwater.org/wp-content/uploads/2020/02/PFAS-Minimization-Program-Summary.pdf" TargetMode="External"/><Relationship Id="rId383" Type="http://schemas.openxmlformats.org/officeDocument/2006/relationships/hyperlink" Target="https://www.michigan.gov/pfasresponse/" TargetMode="External"/><Relationship Id="rId590" Type="http://schemas.openxmlformats.org/officeDocument/2006/relationships/hyperlink" Target="https://drive.google.com/file/d/1tCcynjyVbxACqzjjHhuhY7KSeAKZ1V7r/view?usp=sharing" TargetMode="External"/><Relationship Id="rId604" Type="http://schemas.openxmlformats.org/officeDocument/2006/relationships/hyperlink" Target="https://www.glwater.org/wp-content/uploads/2020/02/PFAS-Minimization-Program-Summary.pdf" TargetMode="External"/><Relationship Id="rId243" Type="http://schemas.openxmlformats.org/officeDocument/2006/relationships/hyperlink" Target="https://www.glwater.org/wp-content/uploads/2020/02/PFAS-Minimization-Program-Summary.pdf" TargetMode="External"/><Relationship Id="rId450" Type="http://schemas.openxmlformats.org/officeDocument/2006/relationships/hyperlink" Target="https://www.michigan.gov/pfasresponse/" TargetMode="External"/><Relationship Id="rId688" Type="http://schemas.openxmlformats.org/officeDocument/2006/relationships/hyperlink" Target="https://www.michigan.gov/pfasresponse/0,9038,7-365-86511_95645-523914--,00.html" TargetMode="External"/><Relationship Id="rId38" Type="http://schemas.openxmlformats.org/officeDocument/2006/relationships/hyperlink" Target="https://www.michigan.gov/pfasresponse/0,9038,7-365-86511_95645-530255--,00.html" TargetMode="External"/><Relationship Id="rId103" Type="http://schemas.openxmlformats.org/officeDocument/2006/relationships/hyperlink" Target="https://drive.google.com/drive/u/1/folders/1Pms7FL2HqHNWHQ0nmFgIEcktFHXjhbny" TargetMode="External"/><Relationship Id="rId310" Type="http://schemas.openxmlformats.org/officeDocument/2006/relationships/hyperlink" Target="https://drive.google.com/drive/u/1/folders/1Pms7FL2HqHNWHQ0nmFgIEcktFHXjhbny" TargetMode="External"/><Relationship Id="rId548" Type="http://schemas.openxmlformats.org/officeDocument/2006/relationships/hyperlink" Target="https://www.michigan.gov/pfasresponse/" TargetMode="External"/><Relationship Id="rId91" Type="http://schemas.openxmlformats.org/officeDocument/2006/relationships/hyperlink" Target="https://drive.google.com/drive/u/1/folders/1k6D0yEygkkQ02Egxn4vVURL-EDdTflOA?ths=true" TargetMode="External"/><Relationship Id="rId187" Type="http://schemas.openxmlformats.org/officeDocument/2006/relationships/hyperlink" Target="https://www.glwater.org/wp-content/uploads/2020/02/PFAS-Minimization-Program-Summary.pdf" TargetMode="External"/><Relationship Id="rId394" Type="http://schemas.openxmlformats.org/officeDocument/2006/relationships/hyperlink" Target="https://www.michigan.gov/pfasresponse/0,9038,7-365-86511_82704-452827--,00.html" TargetMode="External"/><Relationship Id="rId408" Type="http://schemas.openxmlformats.org/officeDocument/2006/relationships/hyperlink" Target="https://drive.google.com/drive/u/1/folders/1Pms7FL2HqHNWHQ0nmFgIEcktFHXjhbny" TargetMode="External"/><Relationship Id="rId615" Type="http://schemas.openxmlformats.org/officeDocument/2006/relationships/hyperlink" Target="https://www.michigan.gov/pfasresponse/0,9038,7-365-86511_82704-452840--,00.html" TargetMode="External"/><Relationship Id="rId254" Type="http://schemas.openxmlformats.org/officeDocument/2006/relationships/hyperlink" Target="https://www.glwater.org/wp-content/uploads/2020/02/PFAS-Minimization-Program-Summary.pdf" TargetMode="External"/><Relationship Id="rId699" Type="http://schemas.openxmlformats.org/officeDocument/2006/relationships/hyperlink" Target="https://www.epa.gov/newsreleases/wolverine-world-wide-inc-begins-cleanup-wolverine-tannery-and-house-street-disposal" TargetMode="External"/><Relationship Id="rId49" Type="http://schemas.openxmlformats.org/officeDocument/2006/relationships/hyperlink" Target="https://www.michigan.gov/pfasresponse/" TargetMode="External"/><Relationship Id="rId114" Type="http://schemas.openxmlformats.org/officeDocument/2006/relationships/hyperlink" Target="https://drive.google.com/drive/u/1/folders/1D-Vrphg-gT3y8D84X6DiNj_AM9sIwLUe" TargetMode="External"/><Relationship Id="rId461" Type="http://schemas.openxmlformats.org/officeDocument/2006/relationships/hyperlink" Target="https://drive.google.com/drive/u/1/folders/1Pms7FL2HqHNWHQ0nmFgIEcktFHXjhbny" TargetMode="External"/><Relationship Id="rId559" Type="http://schemas.openxmlformats.org/officeDocument/2006/relationships/hyperlink" Target="https://www.michigan.gov/pfasresponse/0,9038,7-365-86511_82704-485523--,00.html" TargetMode="External"/><Relationship Id="rId198" Type="http://schemas.openxmlformats.org/officeDocument/2006/relationships/hyperlink" Target="https://www.michigan.gov/pfasresponse/0,9038,7-365-86511_82704-487739--,00.html" TargetMode="External"/><Relationship Id="rId321" Type="http://schemas.openxmlformats.org/officeDocument/2006/relationships/hyperlink" Target="https://www.michigan.gov/pfasresponse/0,9038,7-365-86511_95645-493752--,00.html" TargetMode="External"/><Relationship Id="rId419" Type="http://schemas.openxmlformats.org/officeDocument/2006/relationships/hyperlink" Target="https://drive.google.com/drive/u/1/folders/1Pms7FL2HqHNWHQ0nmFgIEcktFHXjhbny" TargetMode="External"/><Relationship Id="rId626" Type="http://schemas.openxmlformats.org/officeDocument/2006/relationships/hyperlink" Target="https://www.michigan.gov/pfasresponse/0,9038,7-365-86511_95645-500859--,00.html" TargetMode="External"/><Relationship Id="rId265" Type="http://schemas.openxmlformats.org/officeDocument/2006/relationships/hyperlink" Target="https://www.michigan.gov/pfasresponse/0,9038,7-365-86511_82704-497629--,00.html" TargetMode="External"/><Relationship Id="rId472" Type="http://schemas.openxmlformats.org/officeDocument/2006/relationships/hyperlink" Target="https://www.michigan.gov/pfasresponse/0,9038,7-365-86511_82704-498496--,00.html" TargetMode="External"/><Relationship Id="rId125" Type="http://schemas.openxmlformats.org/officeDocument/2006/relationships/hyperlink" Target="https://drive.google.com/drive/folders/1Pms7FL2HqHNWHQ0nmFgIEcktFHXjhbny?usp=sharing" TargetMode="External"/><Relationship Id="rId332" Type="http://schemas.openxmlformats.org/officeDocument/2006/relationships/hyperlink" Target="https://www.glwater.org/wp-content/uploads/2020/02/PFAS-Minimization-Program-Summary.pdf" TargetMode="External"/><Relationship Id="rId637" Type="http://schemas.openxmlformats.org/officeDocument/2006/relationships/hyperlink" Target="https://www.glwater.org/wp-content/uploads/2020/02/PFAS-Minimization-Program-Summary.pdf" TargetMode="External"/><Relationship Id="rId276" Type="http://schemas.openxmlformats.org/officeDocument/2006/relationships/hyperlink" Target="https://drive.google.com/drive/u/1/folders/1Pms7FL2HqHNWHQ0nmFgIEcktFHXjhbny" TargetMode="External"/><Relationship Id="rId483" Type="http://schemas.openxmlformats.org/officeDocument/2006/relationships/hyperlink" Target="https://drive.google.com/drive/u/1/folders/181qkYNQrdk2QE2Sov9hZj2gljUhbUFoV?ths=true" TargetMode="External"/><Relationship Id="rId690" Type="http://schemas.openxmlformats.org/officeDocument/2006/relationships/hyperlink" Target="https://www.michigan.gov/pfasresponse/0,9038,7-365-86511_95645-523914--,00.html" TargetMode="External"/><Relationship Id="rId704" Type="http://schemas.openxmlformats.org/officeDocument/2006/relationships/hyperlink" Target="https://www.michigan.gov/pfasresponse/0,9038,7-365-86511_82704-488796--,00.html"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michigan.gov/pfasresponse/0,9038,7-365-86511_82704-468563--,00.html" TargetMode="External"/><Relationship Id="rId671" Type="http://schemas.openxmlformats.org/officeDocument/2006/relationships/hyperlink" Target="https://www.glwater.org/wp-content/uploads/2020/02/PFAS-Minimization-Program-Summary.pdf" TargetMode="External"/><Relationship Id="rId21" Type="http://schemas.openxmlformats.org/officeDocument/2006/relationships/hyperlink" Target="https://www.michigan.gov/pfasresponse/" TargetMode="External"/><Relationship Id="rId324" Type="http://schemas.openxmlformats.org/officeDocument/2006/relationships/hyperlink" Target="https://www.michigan.gov/pfasresponse/investigations/sites-aoi/clinton-county/grand-ledge-armory" TargetMode="External"/><Relationship Id="rId531" Type="http://schemas.openxmlformats.org/officeDocument/2006/relationships/hyperlink" Target="https://drive.google.com/drive/u/1/folders/1Pms7FL2HqHNWHQ0nmFgIEcktFHXjhbny" TargetMode="External"/><Relationship Id="rId629" Type="http://schemas.openxmlformats.org/officeDocument/2006/relationships/hyperlink" Target="https://drive.google.com/drive/u/1/folders/1Pms7FL2HqHNWHQ0nmFgIEcktFHXjhbny" TargetMode="External"/><Relationship Id="rId170" Type="http://schemas.openxmlformats.org/officeDocument/2006/relationships/hyperlink" Target="https://www.glwater.org/wp-content/uploads/2020/02/PFAS-Minimization-Program-Summary.pdf" TargetMode="External"/><Relationship Id="rId268" Type="http://schemas.openxmlformats.org/officeDocument/2006/relationships/hyperlink" Target="https://www.michigan.gov/pfasresponse/0,9038,7-365-86511_82704-497629--rss,00.html" TargetMode="External"/><Relationship Id="rId475" Type="http://schemas.openxmlformats.org/officeDocument/2006/relationships/hyperlink" Target="https://drive.google.com/drive/u/1/folders/1wAV9A4kFkmOBAN01iYQOmZ8cz-8v68pR?ths=true" TargetMode="External"/><Relationship Id="rId682" Type="http://schemas.openxmlformats.org/officeDocument/2006/relationships/hyperlink" Target="https://www.glwater.org/wp-content/uploads/2020/02/PFAS-Minimization-Program-Summary.pdf" TargetMode="External"/><Relationship Id="rId32" Type="http://schemas.openxmlformats.org/officeDocument/2006/relationships/hyperlink" Target="https://drive.google.com/drive/u/1/folders/1Pms7FL2HqHNWHQ0nmFgIEcktFHXjhbny" TargetMode="External"/><Relationship Id="rId128" Type="http://schemas.openxmlformats.org/officeDocument/2006/relationships/hyperlink" Target="https://www.michigan.gov/pfasresponse/" TargetMode="External"/><Relationship Id="rId335" Type="http://schemas.openxmlformats.org/officeDocument/2006/relationships/hyperlink" Target="https://www.glwater.org/wp-content/uploads/2020/02/PFAS-Minimization-Program-Summary.pdf" TargetMode="External"/><Relationship Id="rId542" Type="http://schemas.openxmlformats.org/officeDocument/2006/relationships/hyperlink" Target="https://drive.google.com/drive/u/1/folders/1JnTOzAhoXHqi1cTgeyAvNCDHQmiX6Gl5?ths=true" TargetMode="External"/><Relationship Id="rId181" Type="http://schemas.openxmlformats.org/officeDocument/2006/relationships/hyperlink" Target="https://www.michigan.gov/pfasresponse/" TargetMode="External"/><Relationship Id="rId402" Type="http://schemas.openxmlformats.org/officeDocument/2006/relationships/hyperlink" Target="https://www.michigan.gov/pfasresponse/0,9038,7-365-86511_82704-499528--,00.html" TargetMode="External"/><Relationship Id="rId279" Type="http://schemas.openxmlformats.org/officeDocument/2006/relationships/hyperlink" Target="https://www.michigan.gov/pfasresponse/0,9038,7-365-86511_82704-479889--,00.html" TargetMode="External"/><Relationship Id="rId486" Type="http://schemas.openxmlformats.org/officeDocument/2006/relationships/hyperlink" Target="https://www.oakgov.com/aviation/airports/ocia/Documents/PFAS%20May%202021%20GW%20Sampling%20Report.pdf" TargetMode="External"/><Relationship Id="rId693" Type="http://schemas.openxmlformats.org/officeDocument/2006/relationships/hyperlink" Target="https://www.michigan.gov/pfasresponse/0,9038,7-365-86511_95645-538443--,00.html" TargetMode="External"/><Relationship Id="rId707" Type="http://schemas.openxmlformats.org/officeDocument/2006/relationships/hyperlink" Target="https://drive.google.com/drive/u/1/folders/1Pms7FL2HqHNWHQ0nmFgIEcktFHXjhbny" TargetMode="External"/><Relationship Id="rId43" Type="http://schemas.openxmlformats.org/officeDocument/2006/relationships/hyperlink" Target="https://www.glwater.org/wp-content/uploads/2020/02/PFAS-Minimization-Program-Summary.pdf" TargetMode="External"/><Relationship Id="rId139" Type="http://schemas.openxmlformats.org/officeDocument/2006/relationships/hyperlink" Target="https://drive.google.com/drive/u/1/folders/1Pms7FL2HqHNWHQ0nmFgIEcktFHXjhbny" TargetMode="External"/><Relationship Id="rId346" Type="http://schemas.openxmlformats.org/officeDocument/2006/relationships/hyperlink" Target="https://www.michigan.gov/pfasresponse/" TargetMode="External"/><Relationship Id="rId553" Type="http://schemas.openxmlformats.org/officeDocument/2006/relationships/hyperlink" Target="https://www.michigan.gov/pfasresponse/" TargetMode="External"/><Relationship Id="rId192" Type="http://schemas.openxmlformats.org/officeDocument/2006/relationships/hyperlink" Target="https://www.glwater.org/wp-content/uploads/2020/02/PFAS-Minimization-Program-Summary.pdf" TargetMode="External"/><Relationship Id="rId206" Type="http://schemas.openxmlformats.org/officeDocument/2006/relationships/hyperlink" Target="https://www.glwater.org/wp-content/uploads/2020/02/PFAS-Minimization-Program-Summary.pdf" TargetMode="External"/><Relationship Id="rId413" Type="http://schemas.openxmlformats.org/officeDocument/2006/relationships/hyperlink" Target="https://www.michigan.gov/pfasresponse/0,9038,7-365-86511_82704-463155--,00.html" TargetMode="External"/><Relationship Id="rId497" Type="http://schemas.openxmlformats.org/officeDocument/2006/relationships/hyperlink" Target="https://www.michigan.gov/pfasresponse/0,9038,7-365-86511_82704_97100---,00.html" TargetMode="External"/><Relationship Id="rId620" Type="http://schemas.openxmlformats.org/officeDocument/2006/relationships/hyperlink" Target="https://www.glwater.org/wp-content/uploads/2020/02/PFAS-Minimization-Program-Summary.pdf" TargetMode="External"/><Relationship Id="rId357" Type="http://schemas.openxmlformats.org/officeDocument/2006/relationships/hyperlink" Target="https://drive.google.com/drive/u/1/folders/1Pms7FL2HqHNWHQ0nmFgIEcktFHXjhbny" TargetMode="External"/><Relationship Id="rId54" Type="http://schemas.openxmlformats.org/officeDocument/2006/relationships/hyperlink" Target="https://www.michigan.gov/pfasresponse/" TargetMode="External"/><Relationship Id="rId217" Type="http://schemas.openxmlformats.org/officeDocument/2006/relationships/hyperlink" Target="https://drive.google.com/drive/u/1/folders/1LgAxnbdGgYbZ7yBNjDkRJeQHsauawpJA?ths=true" TargetMode="External"/><Relationship Id="rId564" Type="http://schemas.openxmlformats.org/officeDocument/2006/relationships/hyperlink" Target="https://drive.google.com/drive/u/1/folders/1BW7Khzj9mBBDBGiFnnElx5n4dIBwaLAY?ths=true" TargetMode="External"/><Relationship Id="rId424" Type="http://schemas.openxmlformats.org/officeDocument/2006/relationships/hyperlink" Target="https://drive.google.com/drive/u/1/folders/1Pms7FL2HqHNWHQ0nmFgIEcktFHXjhbny" TargetMode="External"/><Relationship Id="rId631" Type="http://schemas.openxmlformats.org/officeDocument/2006/relationships/hyperlink" Target="https://www.glwater.org/wp-content/uploads/2020/02/PFAS-Minimization-Program-Summary.pdf" TargetMode="External"/><Relationship Id="rId270" Type="http://schemas.openxmlformats.org/officeDocument/2006/relationships/hyperlink" Target="https://drive.google.com/drive/u/1/folders/1Pms7FL2HqHNWHQ0nmFgIEcktFHXjhbny" TargetMode="External"/><Relationship Id="rId65" Type="http://schemas.openxmlformats.org/officeDocument/2006/relationships/hyperlink" Target="https://www.michigan.gov/pfasresponse/0,9038,7-365-86511_82704_84544---,00.html" TargetMode="External"/><Relationship Id="rId130" Type="http://schemas.openxmlformats.org/officeDocument/2006/relationships/hyperlink" Target="https://www.glwater.org/wp-content/uploads/2020/02/PFAS-Minimization-Program-Summary.pdf" TargetMode="External"/><Relationship Id="rId368" Type="http://schemas.openxmlformats.org/officeDocument/2006/relationships/hyperlink" Target="https://cumulis.epa.gov/supercpad/SiteProfiles/index.cfm?fuseaction=second.docdata&amp;id=0502165" TargetMode="External"/><Relationship Id="rId575" Type="http://schemas.openxmlformats.org/officeDocument/2006/relationships/hyperlink" Target="https://www.glwater.org/wp-content/uploads/2020/02/PFAS-Minimization-Program-Summary.pdf" TargetMode="External"/><Relationship Id="rId228" Type="http://schemas.openxmlformats.org/officeDocument/2006/relationships/hyperlink" Target="https://www.michigan.gov/pfasresponse/0,9038,7-365-86511_82704-497627--,00.html" TargetMode="External"/><Relationship Id="rId435" Type="http://schemas.openxmlformats.org/officeDocument/2006/relationships/hyperlink" Target="https://www.glwater.org/wp-content/uploads/2020/02/PFAS-Minimization-Program-Summary.pdf" TargetMode="External"/><Relationship Id="rId642" Type="http://schemas.openxmlformats.org/officeDocument/2006/relationships/hyperlink" Target="https://drive.google.com/drive/u/1/folders/1Pms7FL2HqHNWHQ0nmFgIEcktFHXjhbny" TargetMode="External"/><Relationship Id="rId281" Type="http://schemas.openxmlformats.org/officeDocument/2006/relationships/hyperlink" Target="https://drive.google.com/drive/u/1/folders/1Pms7FL2HqHNWHQ0nmFgIEcktFHXjhbny" TargetMode="External"/><Relationship Id="rId502" Type="http://schemas.openxmlformats.org/officeDocument/2006/relationships/hyperlink" Target="https://www.michigan.gov/pfasresponse/0,9038,7-365-86511_82704-497626--,00.html" TargetMode="External"/><Relationship Id="rId76" Type="http://schemas.openxmlformats.org/officeDocument/2006/relationships/hyperlink" Target="https://drive.google.com/drive/u/1/folders/1VgdMu6_x_kxf36q2eAIhAEnCpniomQ1Y" TargetMode="External"/><Relationship Id="rId141" Type="http://schemas.openxmlformats.org/officeDocument/2006/relationships/hyperlink" Target="https://www.glwater.org/wp-content/uploads/2020/02/PFAS-Minimization-Program-Summary.pdf" TargetMode="External"/><Relationship Id="rId379" Type="http://schemas.openxmlformats.org/officeDocument/2006/relationships/hyperlink" Target="https://www.michigan.gov/pfasresponse/" TargetMode="External"/><Relationship Id="rId586" Type="http://schemas.openxmlformats.org/officeDocument/2006/relationships/hyperlink" Target="https://www.michigan.gov/pfasresponse/" TargetMode="External"/><Relationship Id="rId7" Type="http://schemas.openxmlformats.org/officeDocument/2006/relationships/hyperlink" Target="https://www.michigan.gov/pfasresponse/0,9038,7-365-86511_95645-538914--,00.html" TargetMode="External"/><Relationship Id="rId239" Type="http://schemas.openxmlformats.org/officeDocument/2006/relationships/hyperlink" Target="https://www.glwater.org/wp-content/uploads/2020/02/PFAS-Minimization-Program-Summary.pdf" TargetMode="External"/><Relationship Id="rId446" Type="http://schemas.openxmlformats.org/officeDocument/2006/relationships/hyperlink" Target="https://drive.google.com/drive/u/1/folders/1Pms7FL2HqHNWHQ0nmFgIEcktFHXjhbny" TargetMode="External"/><Relationship Id="rId653" Type="http://schemas.openxmlformats.org/officeDocument/2006/relationships/hyperlink" Target="https://www.michigan.gov/pfasresponse/investigations/sites-aoi/calhoun-county/kellogg-angb" TargetMode="External"/><Relationship Id="rId292" Type="http://schemas.openxmlformats.org/officeDocument/2006/relationships/hyperlink" Target="https://drive.google.com/drive/u/1/folders/1CYkfCgh7eFTGDJczhLhB85cRIXNanoOQ" TargetMode="External"/><Relationship Id="rId306" Type="http://schemas.openxmlformats.org/officeDocument/2006/relationships/hyperlink" Target="https://www.glwater.org/wp-content/uploads/2020/02/PFAS-Minimization-Program-Summary.pdf" TargetMode="External"/><Relationship Id="rId87" Type="http://schemas.openxmlformats.org/officeDocument/2006/relationships/hyperlink" Target="https://drive.google.com/drive/u/1/folders/124u3k5w_5Nui1VXjYWqi4zCXHxR-S_3Q?ths=true" TargetMode="External"/><Relationship Id="rId513" Type="http://schemas.openxmlformats.org/officeDocument/2006/relationships/hyperlink" Target="https://www.glwater.org/wp-content/uploads/2020/02/PFAS-Minimization-Program-Summary.pdf" TargetMode="External"/><Relationship Id="rId597" Type="http://schemas.openxmlformats.org/officeDocument/2006/relationships/hyperlink" Target="https://drive.google.com/drive/u/1/folders/1Pms7FL2HqHNWHQ0nmFgIEcktFHXjhbny" TargetMode="External"/><Relationship Id="rId152" Type="http://schemas.openxmlformats.org/officeDocument/2006/relationships/hyperlink" Target="https://egle.maps.arcgis.com/apps/webappviewer/index.html?id=36c48f4a7d144c21a79291ba280cf50b" TargetMode="External"/><Relationship Id="rId457" Type="http://schemas.openxmlformats.org/officeDocument/2006/relationships/hyperlink" Target="https://www.michigan.gov/pfasresponse/0,9038,7-365-86511_82704-485521--,00.html" TargetMode="External"/><Relationship Id="rId664" Type="http://schemas.openxmlformats.org/officeDocument/2006/relationships/hyperlink" Target="https://www.michigan.gov/pfasresponse/0,9038,7-365-86511_82704-489606--,00.html" TargetMode="External"/><Relationship Id="rId14" Type="http://schemas.openxmlformats.org/officeDocument/2006/relationships/hyperlink" Target="https://www.michigan.gov/pfasresponse/0,9038,7-365-86511_82704-493753--,00.html" TargetMode="External"/><Relationship Id="rId317" Type="http://schemas.openxmlformats.org/officeDocument/2006/relationships/hyperlink" Target="https://drive.google.com/file/d/1tCcynjyVbxACqzjjHhuhY7KSeAKZ1V7r/view?usp=sharing" TargetMode="External"/><Relationship Id="rId524" Type="http://schemas.openxmlformats.org/officeDocument/2006/relationships/hyperlink" Target="https://www.michigan.gov/pfasresponse/0,9038,7-365-86511_95645-473485--,00.html" TargetMode="External"/><Relationship Id="rId98" Type="http://schemas.openxmlformats.org/officeDocument/2006/relationships/hyperlink" Target="https://drive.google.com/drive/u/1/folders/1Pms7FL2HqHNWHQ0nmFgIEcktFHXjhbny" TargetMode="External"/><Relationship Id="rId163" Type="http://schemas.openxmlformats.org/officeDocument/2006/relationships/hyperlink" Target="https://www.michigan.gov/pfasresponse/" TargetMode="External"/><Relationship Id="rId370" Type="http://schemas.openxmlformats.org/officeDocument/2006/relationships/hyperlink" Target="https://www.michigan.gov/pfasresponse/0,9038,7-365-86511_82704-452822--,00.html" TargetMode="External"/><Relationship Id="rId230" Type="http://schemas.openxmlformats.org/officeDocument/2006/relationships/hyperlink" Target="https://www.michigan.gov/pfasresponse/0,9038,7-365-86511_95645-497627--,00.html" TargetMode="External"/><Relationship Id="rId468" Type="http://schemas.openxmlformats.org/officeDocument/2006/relationships/hyperlink" Target="https://drive.google.com/drive/u/1/folders/1Pms7FL2HqHNWHQ0nmFgIEcktFHXjhbny" TargetMode="External"/><Relationship Id="rId675" Type="http://schemas.openxmlformats.org/officeDocument/2006/relationships/hyperlink" Target="https://www.glwater.org/wp-content/uploads/2020/02/PFAS-Minimization-Program-Summary.pdf" TargetMode="External"/><Relationship Id="rId25" Type="http://schemas.openxmlformats.org/officeDocument/2006/relationships/hyperlink" Target="https://www.michigan.gov/pfasresponse/" TargetMode="External"/><Relationship Id="rId328" Type="http://schemas.openxmlformats.org/officeDocument/2006/relationships/hyperlink" Target="https://drive.google.com/drive/folders/1Pms7FL2HqHNWHQ0nmFgIEcktFHXjhbny?usp=sharing" TargetMode="External"/><Relationship Id="rId535" Type="http://schemas.openxmlformats.org/officeDocument/2006/relationships/hyperlink" Target="https://www.michigan.gov/pfasresponse/" TargetMode="External"/><Relationship Id="rId174" Type="http://schemas.openxmlformats.org/officeDocument/2006/relationships/hyperlink" Target="https://drive.google.com/file/d/1tCcynjyVbxACqzjjHhuhY7KSeAKZ1V7r/view?usp=sharing" TargetMode="External"/><Relationship Id="rId381" Type="http://schemas.openxmlformats.org/officeDocument/2006/relationships/hyperlink" Target="https://www.michigan.gov/pfasresponse/0,9038,7-365-86511_82704-452843--,00.html" TargetMode="External"/><Relationship Id="rId602" Type="http://schemas.openxmlformats.org/officeDocument/2006/relationships/hyperlink" Target="https://www.glwater.org/wp-content/uploads/2020/02/PFAS-Minimization-Program-Summary.pdf" TargetMode="External"/><Relationship Id="rId241" Type="http://schemas.openxmlformats.org/officeDocument/2006/relationships/hyperlink" Target="https://drive.google.com/drive/u/1/folders/1Pms7FL2HqHNWHQ0nmFgIEcktFHXjhbny" TargetMode="External"/><Relationship Id="rId479" Type="http://schemas.openxmlformats.org/officeDocument/2006/relationships/hyperlink" Target="https://www.michigan.gov/pfasresponse/0,9038,7-365-86511_95645-500860--,00.html" TargetMode="External"/><Relationship Id="rId686" Type="http://schemas.openxmlformats.org/officeDocument/2006/relationships/hyperlink" Target="https://www.michigan.gov/pfasresponse/0,9038,7-365-86511_95645-523914--,00.html" TargetMode="External"/><Relationship Id="rId36" Type="http://schemas.openxmlformats.org/officeDocument/2006/relationships/hyperlink" Target="https://drive.google.com/drive/u/1/folders/1Pms7FL2HqHNWHQ0nmFgIEcktFHXjhbny" TargetMode="External"/><Relationship Id="rId339" Type="http://schemas.openxmlformats.org/officeDocument/2006/relationships/hyperlink" Target="https://www.glwater.org/wp-content/uploads/2020/02/PFAS-Minimization-Program-Summary.pdf" TargetMode="External"/><Relationship Id="rId546" Type="http://schemas.openxmlformats.org/officeDocument/2006/relationships/hyperlink" Target="https://www.michigan.gov/pfasresponse/0,9038,7-365-86511_95645-452825--,00.html" TargetMode="External"/><Relationship Id="rId101" Type="http://schemas.openxmlformats.org/officeDocument/2006/relationships/hyperlink" Target="https://www.michigan.gov/pfasresponse/" TargetMode="External"/><Relationship Id="rId185" Type="http://schemas.openxmlformats.org/officeDocument/2006/relationships/hyperlink" Target="https://www.michigan.gov/pfasresponse/" TargetMode="External"/><Relationship Id="rId406" Type="http://schemas.openxmlformats.org/officeDocument/2006/relationships/hyperlink" Target="https://drive.google.com/drive/u/1/folders/18VJmEPNTMGh08F3o9O8f7xaVi06Ma-Bu?ths=true" TargetMode="External"/><Relationship Id="rId392" Type="http://schemas.openxmlformats.org/officeDocument/2006/relationships/hyperlink" Target="https://www.michigan.gov/pfasresponse/0,9038,7-365-86511_82704-452827--,00.html" TargetMode="External"/><Relationship Id="rId613" Type="http://schemas.openxmlformats.org/officeDocument/2006/relationships/hyperlink" Target="https://drive.google.com/drive/u/1/folders/1Pms7FL2HqHNWHQ0nmFgIEcktFHXjhbny" TargetMode="External"/><Relationship Id="rId697" Type="http://schemas.openxmlformats.org/officeDocument/2006/relationships/hyperlink" Target="https://www.michigan.gov/pfasresponse/0,9038,7-365-86511_82704_83030---,00.html" TargetMode="External"/><Relationship Id="rId252" Type="http://schemas.openxmlformats.org/officeDocument/2006/relationships/hyperlink" Target="https://drive.google.com/file/d/1tCcynjyVbxACqzjjHhuhY7KSeAKZ1V7r/view?usp=sharing" TargetMode="External"/><Relationship Id="rId47" Type="http://schemas.openxmlformats.org/officeDocument/2006/relationships/hyperlink" Target="https://www.glwater.org/wp-content/uploads/2020/02/PFAS-Minimization-Program-Summary.pdf" TargetMode="External"/><Relationship Id="rId112" Type="http://schemas.openxmlformats.org/officeDocument/2006/relationships/hyperlink" Target="https://denix.osd.mil/army-pfas/army-pfas-data/drinking-water-data/army-national-guard-bureau-data-26-april-2019/" TargetMode="External"/><Relationship Id="rId557" Type="http://schemas.openxmlformats.org/officeDocument/2006/relationships/hyperlink" Target="https://www.glwater.org/wp-content/uploads/2020/02/PFAS-Minimization-Program-Summary.pdf" TargetMode="External"/><Relationship Id="rId196" Type="http://schemas.openxmlformats.org/officeDocument/2006/relationships/hyperlink" Target="https://www.michigan.gov/pfasresponse/0,9038,7-365-86511_82704-487739--,00.html" TargetMode="External"/><Relationship Id="rId417" Type="http://schemas.openxmlformats.org/officeDocument/2006/relationships/hyperlink" Target="https://drive.google.com/drive/u/1/folders/101Vm5T0Gg8VFTI_XB2fLZxOqQAI6Sirh" TargetMode="External"/><Relationship Id="rId624" Type="http://schemas.openxmlformats.org/officeDocument/2006/relationships/hyperlink" Target="https://www.michigan.gov/pfasresponse/0,9038,7-365-86511_82704-500859--,00.html" TargetMode="External"/><Relationship Id="rId263" Type="http://schemas.openxmlformats.org/officeDocument/2006/relationships/hyperlink" Target="https://www.michigan.gov/pfasresponse/" TargetMode="External"/><Relationship Id="rId470" Type="http://schemas.openxmlformats.org/officeDocument/2006/relationships/hyperlink" Target="https://drive.google.com/file/d/1tCcynjyVbxACqzjjHhuhY7KSeAKZ1V7r/view?usp=sharing" TargetMode="External"/><Relationship Id="rId58" Type="http://schemas.openxmlformats.org/officeDocument/2006/relationships/hyperlink" Target="https://www.michigan.gov/pfasresponse/" TargetMode="External"/><Relationship Id="rId123" Type="http://schemas.openxmlformats.org/officeDocument/2006/relationships/hyperlink" Target="https://www.michigan.gov/pfasresponse/0,9038,7-365-86511_95645-556746--,00.html" TargetMode="External"/><Relationship Id="rId330" Type="http://schemas.openxmlformats.org/officeDocument/2006/relationships/hyperlink" Target="https://www.glwater.org/wp-content/uploads/2020/02/PFAS-Minimization-Program-Summary.pdf" TargetMode="External"/><Relationship Id="rId568" Type="http://schemas.openxmlformats.org/officeDocument/2006/relationships/hyperlink" Target="https://www.michigan.gov/pfasresponse/" TargetMode="External"/><Relationship Id="rId428" Type="http://schemas.openxmlformats.org/officeDocument/2006/relationships/hyperlink" Target="https://drive.google.com/drive/u/1/folders/1Pms7FL2HqHNWHQ0nmFgIEcktFHXjhbny" TargetMode="External"/><Relationship Id="rId635" Type="http://schemas.openxmlformats.org/officeDocument/2006/relationships/hyperlink" Target="https://www.glwater.org/wp-content/uploads/2020/02/PFAS-Minimization-Program-Summary.pdf" TargetMode="External"/><Relationship Id="rId274" Type="http://schemas.openxmlformats.org/officeDocument/2006/relationships/hyperlink" Target="https://www.michigan.gov/pfasresponse/" TargetMode="External"/><Relationship Id="rId481" Type="http://schemas.openxmlformats.org/officeDocument/2006/relationships/hyperlink" Target="https://www.michigan.gov/pfasresponse/" TargetMode="External"/><Relationship Id="rId702" Type="http://schemas.openxmlformats.org/officeDocument/2006/relationships/hyperlink" Target="https://www.michigan.gov/pfasresponse/0,9038,7-365-86511_82704-488796--,00.html" TargetMode="External"/><Relationship Id="rId69" Type="http://schemas.openxmlformats.org/officeDocument/2006/relationships/hyperlink" Target="https://drive.google.com/drive/u/0/folders/1rh7BCnmHXqyKXKW8PFw8Sw6kCJza1p9X" TargetMode="External"/><Relationship Id="rId134" Type="http://schemas.openxmlformats.org/officeDocument/2006/relationships/hyperlink" Target="https://www.michigan.gov/pfasresponse/0,9038,7-365-86511_82704-487728--,00.html" TargetMode="External"/><Relationship Id="rId579" Type="http://schemas.openxmlformats.org/officeDocument/2006/relationships/hyperlink" Target="https://www.glwater.org/wp-content/uploads/2020/02/PFAS-Minimization-Program-Summary.pdf" TargetMode="External"/><Relationship Id="rId341" Type="http://schemas.openxmlformats.org/officeDocument/2006/relationships/hyperlink" Target="https://drive.google.com/drive/u/1/folders/1Pms7FL2HqHNWHQ0nmFgIEcktFHXjhbny" TargetMode="External"/><Relationship Id="rId439" Type="http://schemas.openxmlformats.org/officeDocument/2006/relationships/hyperlink" Target="https://www.michigan.gov/pfasresponse/0,9038,7-365-86511_82704_97100---,00.html" TargetMode="External"/><Relationship Id="rId646" Type="http://schemas.openxmlformats.org/officeDocument/2006/relationships/hyperlink" Target="https://drive.google.com/drive/u/1/folders/1Pms7FL2HqHNWHQ0nmFgIEcktFHXjhbny" TargetMode="External"/><Relationship Id="rId201" Type="http://schemas.openxmlformats.org/officeDocument/2006/relationships/hyperlink" Target="https://drive.google.com/drive/u/1/folders/1Pms7FL2HqHNWHQ0nmFgIEcktFHXjhbny" TargetMode="External"/><Relationship Id="rId285" Type="http://schemas.openxmlformats.org/officeDocument/2006/relationships/hyperlink" Target="https://www.michigan.gov/pfasresponse/0,9038,7-365-86511_95645-517163--,00.html" TargetMode="External"/><Relationship Id="rId506" Type="http://schemas.openxmlformats.org/officeDocument/2006/relationships/hyperlink" Target="https://drive.google.com/drive/u/1/folders/16mBnSymjcxJBURzwlpSBbtLBShkKyFOp?ths=true" TargetMode="External"/><Relationship Id="rId492" Type="http://schemas.openxmlformats.org/officeDocument/2006/relationships/hyperlink" Target="https://egle.maps.arcgis.com/apps/webappviewer/index.html?id=36c48f4a7d144c21a79291ba280cf50b" TargetMode="External"/><Relationship Id="rId713" Type="http://schemas.openxmlformats.org/officeDocument/2006/relationships/hyperlink" Target="https://drive.google.com/drive/u/1/folders/1VgdMu6_x_kxf36q2eAIhAEnCpniomQ1Y" TargetMode="External"/><Relationship Id="rId145" Type="http://schemas.openxmlformats.org/officeDocument/2006/relationships/hyperlink" Target="https://www.glwater.org/wp-content/uploads/2020/02/PFAS-Minimization-Program-Summary.pdf" TargetMode="External"/><Relationship Id="rId352" Type="http://schemas.openxmlformats.org/officeDocument/2006/relationships/hyperlink" Target="https://drive.google.com/file/d/1tCcynjyVbxACqzjjHhuhY7KSeAKZ1V7r/view?usp=sharing" TargetMode="External"/><Relationship Id="rId212" Type="http://schemas.openxmlformats.org/officeDocument/2006/relationships/hyperlink" Target="https://cumulis.epa.gov/supercpad/SiteProfiles/index.cfm?fuseaction=second.docdata&amp;id=0510362" TargetMode="External"/><Relationship Id="rId657" Type="http://schemas.openxmlformats.org/officeDocument/2006/relationships/hyperlink" Target="https://drive.google.com/file/d/1tCcynjyVbxACqzjjHhuhY7KSeAKZ1V7r/view?usp=sharing" TargetMode="External"/><Relationship Id="rId296" Type="http://schemas.openxmlformats.org/officeDocument/2006/relationships/hyperlink" Target="https://www.michigan.gov/pfasresponse/0,9038,7-365-86511_82704-490707--,00.html" TargetMode="External"/><Relationship Id="rId517" Type="http://schemas.openxmlformats.org/officeDocument/2006/relationships/hyperlink" Target="https://www.glwater.org/wp-content/uploads/2020/02/PFAS-Minimization-Program-Summary.pdf" TargetMode="External"/><Relationship Id="rId60" Type="http://schemas.openxmlformats.org/officeDocument/2006/relationships/hyperlink" Target="https://www.michigan.gov/pfasresponse/0,9038,7-365-86511_95645-537938--,00.html" TargetMode="External"/><Relationship Id="rId156" Type="http://schemas.openxmlformats.org/officeDocument/2006/relationships/hyperlink" Target="https://www.michigan.gov/pfasresponse/0,9038,7-365-86511_82704-452819--,00.html" TargetMode="External"/><Relationship Id="rId363" Type="http://schemas.openxmlformats.org/officeDocument/2006/relationships/hyperlink" Target="https://www.michigan.gov/pfasresponse/0,9038,7-365-86511_95645-553176--,00.html" TargetMode="External"/><Relationship Id="rId570" Type="http://schemas.openxmlformats.org/officeDocument/2006/relationships/hyperlink" Target="https://www.michigan.gov/pfasresponse/0,9038,7-365-86511_82704-477577--,00.html" TargetMode="External"/><Relationship Id="rId223" Type="http://schemas.openxmlformats.org/officeDocument/2006/relationships/hyperlink" Target="https://www.glwater.org/wp-content/uploads/2020/02/PFAS-Minimization-Program-Summary.pdf" TargetMode="External"/><Relationship Id="rId430" Type="http://schemas.openxmlformats.org/officeDocument/2006/relationships/hyperlink" Target="https://www.michigan.gov/pfasresponse/0,9038,7-365-86511_82704-481133--,00.html" TargetMode="External"/><Relationship Id="rId668" Type="http://schemas.openxmlformats.org/officeDocument/2006/relationships/hyperlink" Target="https://drive.google.com/drive/u/1/folders/1NmoSsuX_ZTpaY00cuLHuIb_A68cAx7FT?ths=true" TargetMode="External"/><Relationship Id="rId18" Type="http://schemas.openxmlformats.org/officeDocument/2006/relationships/hyperlink" Target="https://drive.google.com/drive/u/1/folders/1Pms7FL2HqHNWHQ0nmFgIEcktFHXjhbny" TargetMode="External"/><Relationship Id="rId528" Type="http://schemas.openxmlformats.org/officeDocument/2006/relationships/hyperlink" Target="https://www.glwater.org/wp-content/uploads/2020/02/PFAS-Minimization-Program-Summary.pdf" TargetMode="External"/><Relationship Id="rId167" Type="http://schemas.openxmlformats.org/officeDocument/2006/relationships/hyperlink" Target="https://www.glwater.org/wp-content/uploads/2020/02/PFAS-Minimization-Program-Summary.pdf" TargetMode="External"/><Relationship Id="rId374" Type="http://schemas.openxmlformats.org/officeDocument/2006/relationships/hyperlink" Target="https://drive.google.com/drive/u/1/folders/1Pms7FL2HqHNWHQ0nmFgIEcktFHXjhbny" TargetMode="External"/><Relationship Id="rId581" Type="http://schemas.openxmlformats.org/officeDocument/2006/relationships/hyperlink" Target="https://www.michigan.gov/pfasresponse/0,9038,7-365-86511_95645-533982--,00.html" TargetMode="External"/><Relationship Id="rId71" Type="http://schemas.openxmlformats.org/officeDocument/2006/relationships/hyperlink" Target="https://www.michigan.gov/pfasresponse/0,9038,7-365-86511_82704-452810--,00.html" TargetMode="External"/><Relationship Id="rId234" Type="http://schemas.openxmlformats.org/officeDocument/2006/relationships/hyperlink" Target="https://www.glwater.org/wp-content/uploads/2020/02/PFAS-Minimization-Program-Summary.pdf" TargetMode="External"/><Relationship Id="rId679" Type="http://schemas.openxmlformats.org/officeDocument/2006/relationships/hyperlink" Target="https://www.glwater.org/wp-content/uploads/2020/02/PFAS-Minimization-Program-Summary.pdf" TargetMode="External"/><Relationship Id="rId2" Type="http://schemas.openxmlformats.org/officeDocument/2006/relationships/hyperlink" Target="https://www.michigan.gov/pfasresponse/0,9038,7-365-86511_95645-499530--,00.html" TargetMode="External"/><Relationship Id="rId29" Type="http://schemas.openxmlformats.org/officeDocument/2006/relationships/hyperlink" Target="https://www.michigan.gov/pfasresponse/0,9038,7-365-86511_82704-452825--,00.html" TargetMode="External"/><Relationship Id="rId276" Type="http://schemas.openxmlformats.org/officeDocument/2006/relationships/hyperlink" Target="https://drive.google.com/drive/u/1/folders/1Pms7FL2HqHNWHQ0nmFgIEcktFHXjhbny" TargetMode="External"/><Relationship Id="rId441" Type="http://schemas.openxmlformats.org/officeDocument/2006/relationships/hyperlink" Target="https://drive.google.com/drive/u/1/folders/180WWaTe0OGzcmxgby2-6gBvc11WOH5xi" TargetMode="External"/><Relationship Id="rId483" Type="http://schemas.openxmlformats.org/officeDocument/2006/relationships/hyperlink" Target="https://drive.google.com/drive/u/1/folders/1Pms7FL2HqHNWHQ0nmFgIEcktFHXjhbny" TargetMode="External"/><Relationship Id="rId539" Type="http://schemas.openxmlformats.org/officeDocument/2006/relationships/hyperlink" Target="https://www.michigan.gov/pfasresponse/0,9038,7-365-86511_95645-485523--,00.html" TargetMode="External"/><Relationship Id="rId690" Type="http://schemas.openxmlformats.org/officeDocument/2006/relationships/hyperlink" Target="https://drive.google.com/drive/u/1/folders/1Pms7FL2HqHNWHQ0nmFgIEcktFHXjhbny" TargetMode="External"/><Relationship Id="rId704" Type="http://schemas.openxmlformats.org/officeDocument/2006/relationships/hyperlink" Target="https://www.epa.gov/mi/wolverine-world-wide-tannery" TargetMode="External"/><Relationship Id="rId40" Type="http://schemas.openxmlformats.org/officeDocument/2006/relationships/hyperlink" Target="https://www.michigan.gov/pfasresponse/0,9038,7-365-86511_95645-530255--,00.html" TargetMode="External"/><Relationship Id="rId136" Type="http://schemas.openxmlformats.org/officeDocument/2006/relationships/hyperlink" Target="https://www.michigan.gov/pfasresponse/0,9038,7-365-86511_82704-487728--,00.html" TargetMode="External"/><Relationship Id="rId178" Type="http://schemas.openxmlformats.org/officeDocument/2006/relationships/hyperlink" Target="https://drive.google.com/drive/u/1/folders/1Pms7FL2HqHNWHQ0nmFgIEcktFHXjhbny" TargetMode="External"/><Relationship Id="rId301" Type="http://schemas.openxmlformats.org/officeDocument/2006/relationships/hyperlink" Target="https://www.glwater.org/wp-content/uploads/2020/02/PFAS-Minimization-Program-Summary.pdf" TargetMode="External"/><Relationship Id="rId343" Type="http://schemas.openxmlformats.org/officeDocument/2006/relationships/hyperlink" Target="https://drive.google.com/file/d/1tCcynjyVbxACqzjjHhuhY7KSeAKZ1V7r/view?usp=sharing" TargetMode="External"/><Relationship Id="rId550" Type="http://schemas.openxmlformats.org/officeDocument/2006/relationships/hyperlink" Target="https://www.michigan.gov/pfasresponse/0,9038,7-365-86511_82704-452826--,00.html" TargetMode="External"/><Relationship Id="rId82" Type="http://schemas.openxmlformats.org/officeDocument/2006/relationships/hyperlink" Target="https://drive.google.com/drive/u/1/folders/1Pms7FL2HqHNWHQ0nmFgIEcktFHXjhbny" TargetMode="External"/><Relationship Id="rId203" Type="http://schemas.openxmlformats.org/officeDocument/2006/relationships/hyperlink" Target="https://www.glwater.org/wp-content/uploads/2020/02/PFAS-Minimization-Program-Summary.pdf" TargetMode="External"/><Relationship Id="rId385" Type="http://schemas.openxmlformats.org/officeDocument/2006/relationships/hyperlink" Target="https://www.michigan.gov/pfasresponse/0,9038,7-365-86511_82704-487733--,00.html" TargetMode="External"/><Relationship Id="rId592" Type="http://schemas.openxmlformats.org/officeDocument/2006/relationships/hyperlink" Target="https://www.michigan.gov/pfasresponse/0,9038,7-365-86511_95792_95797-510274--,00.html" TargetMode="External"/><Relationship Id="rId606" Type="http://schemas.openxmlformats.org/officeDocument/2006/relationships/hyperlink" Target="https://www.glwater.org/wp-content/uploads/2020/02/PFAS-Minimization-Program-Summary.pdf" TargetMode="External"/><Relationship Id="rId648" Type="http://schemas.openxmlformats.org/officeDocument/2006/relationships/hyperlink" Target="https://www.michigan.gov/pfasresponse/0,9038,7-365-86511_82704-489610--,00.html" TargetMode="External"/><Relationship Id="rId245" Type="http://schemas.openxmlformats.org/officeDocument/2006/relationships/hyperlink" Target="https://drive.google.com/drive/u/1/folders/1Pms7FL2HqHNWHQ0nmFgIEcktFHXjhbny" TargetMode="External"/><Relationship Id="rId287" Type="http://schemas.openxmlformats.org/officeDocument/2006/relationships/hyperlink" Target="https://drive.google.com/drive/u/1/folders/1Pms7FL2HqHNWHQ0nmFgIEcktFHXjhbny" TargetMode="External"/><Relationship Id="rId410" Type="http://schemas.openxmlformats.org/officeDocument/2006/relationships/hyperlink" Target="https://drive.google.com/drive/u/1/folders/1CoGZW73tckH74OZE06jUDJAjmADnq-ql" TargetMode="External"/><Relationship Id="rId452" Type="http://schemas.openxmlformats.org/officeDocument/2006/relationships/hyperlink" Target="https://www.glwater.org/wp-content/uploads/2020/02/PFAS-Minimization-Program-Summary.pdf" TargetMode="External"/><Relationship Id="rId494" Type="http://schemas.openxmlformats.org/officeDocument/2006/relationships/hyperlink" Target="https://drive.google.com/drive/u/1/folders/15yKEV8JPDr0B7IyJUbZiNRtXK2nqETzy" TargetMode="External"/><Relationship Id="rId508" Type="http://schemas.openxmlformats.org/officeDocument/2006/relationships/hyperlink" Target="https://upnorthlive.com/news/local/spill-of-firefighting-foam-containing-pfas-at-pellston-airport-under-investigation" TargetMode="External"/><Relationship Id="rId715" Type="http://schemas.openxmlformats.org/officeDocument/2006/relationships/table" Target="../tables/table3.xml"/><Relationship Id="rId105" Type="http://schemas.openxmlformats.org/officeDocument/2006/relationships/hyperlink" Target="https://www.sturgismi.gov/pfas/" TargetMode="External"/><Relationship Id="rId147" Type="http://schemas.openxmlformats.org/officeDocument/2006/relationships/hyperlink" Target="https://drive.google.com/drive/u/1/folders/1Pms7FL2HqHNWHQ0nmFgIEcktFHXjhbny" TargetMode="External"/><Relationship Id="rId312" Type="http://schemas.openxmlformats.org/officeDocument/2006/relationships/hyperlink" Target="https://www.michigan.gov/pfasresponse/0,9038,7-365-86511_82704-487698--,00.html" TargetMode="External"/><Relationship Id="rId354" Type="http://schemas.openxmlformats.org/officeDocument/2006/relationships/hyperlink" Target="https://www.michigan.gov/pfasresponse/0,9038,7-365-86511_82704-482361--,00.html" TargetMode="External"/><Relationship Id="rId51" Type="http://schemas.openxmlformats.org/officeDocument/2006/relationships/hyperlink" Target="https://www.michigan.gov/pfasresponse/0,9038,7-365-86511_95645-535385--,00.html" TargetMode="External"/><Relationship Id="rId93" Type="http://schemas.openxmlformats.org/officeDocument/2006/relationships/hyperlink" Target="https://drive.google.com/file/d/1tCcynjyVbxACqzjjHhuhY7KSeAKZ1V7r/view?usp=sharing" TargetMode="External"/><Relationship Id="rId189" Type="http://schemas.openxmlformats.org/officeDocument/2006/relationships/hyperlink" Target="https://www.michigan.gov/pfasresponse/" TargetMode="External"/><Relationship Id="rId396" Type="http://schemas.openxmlformats.org/officeDocument/2006/relationships/hyperlink" Target="https://drive.google.com/drive/u/1/folders/1Pms7FL2HqHNWHQ0nmFgIEcktFHXjhbny" TargetMode="External"/><Relationship Id="rId561" Type="http://schemas.openxmlformats.org/officeDocument/2006/relationships/hyperlink" Target="https://www.michigan.gov/pfasresponse/0,9038,7-365-86511_95645-499529--,00.html" TargetMode="External"/><Relationship Id="rId617" Type="http://schemas.openxmlformats.org/officeDocument/2006/relationships/hyperlink" Target="https://www.michigan.gov/pfasresponse/" TargetMode="External"/><Relationship Id="rId659" Type="http://schemas.openxmlformats.org/officeDocument/2006/relationships/hyperlink" Target="https://www.michigan.gov/pfasresponse/0,9038,7-365-86511_82704-481160--,00.html" TargetMode="External"/><Relationship Id="rId214" Type="http://schemas.openxmlformats.org/officeDocument/2006/relationships/hyperlink" Target="https://www.michigan.gov/pfasresponse/0,9038,7-365-86511_95645-500862--,00.html" TargetMode="External"/><Relationship Id="rId256" Type="http://schemas.openxmlformats.org/officeDocument/2006/relationships/hyperlink" Target="https://drive.google.com/drive/u/1/folders/1Pms7FL2HqHNWHQ0nmFgIEcktFHXjhbny" TargetMode="External"/><Relationship Id="rId298" Type="http://schemas.openxmlformats.org/officeDocument/2006/relationships/hyperlink" Target="https://drive.google.com/drive/u/1/folders/1Z230glgcU8P6WHIGQcgGRC6Uv7KG8vIv?ths=true" TargetMode="External"/><Relationship Id="rId421" Type="http://schemas.openxmlformats.org/officeDocument/2006/relationships/hyperlink" Target="https://www.michigan.gov/pfasresponse/0,9038,7-365-86511_82704-490716--,00.html" TargetMode="External"/><Relationship Id="rId463" Type="http://schemas.openxmlformats.org/officeDocument/2006/relationships/hyperlink" Target="https://www.michigan.gov/pfasresponse/0,9038,7-365-86511_82704-489608--,00.html" TargetMode="External"/><Relationship Id="rId519" Type="http://schemas.openxmlformats.org/officeDocument/2006/relationships/hyperlink" Target="https://www.michigan.gov/pfasresponse/" TargetMode="External"/><Relationship Id="rId670" Type="http://schemas.openxmlformats.org/officeDocument/2006/relationships/hyperlink" Target="https://www.glwater.org/wp-content/uploads/2020/02/PFAS-Minimization-Program-Summary.pdf" TargetMode="External"/><Relationship Id="rId116" Type="http://schemas.openxmlformats.org/officeDocument/2006/relationships/hyperlink" Target="https://www.michigan.gov/pfasresponse/0,9038,7-365-86511_82704-468563--,00.html" TargetMode="External"/><Relationship Id="rId158" Type="http://schemas.openxmlformats.org/officeDocument/2006/relationships/hyperlink" Target="https://www.michigan.gov/pfasresponse/" TargetMode="External"/><Relationship Id="rId323" Type="http://schemas.openxmlformats.org/officeDocument/2006/relationships/hyperlink" Target="https://drive.google.com/drive/u/1/folders/1Pms7FL2HqHNWHQ0nmFgIEcktFHXjhbny" TargetMode="External"/><Relationship Id="rId530" Type="http://schemas.openxmlformats.org/officeDocument/2006/relationships/hyperlink" Target="https://www.michigan.gov/pfasresponse/" TargetMode="External"/><Relationship Id="rId20" Type="http://schemas.openxmlformats.org/officeDocument/2006/relationships/hyperlink" Target="https://www.glwater.org/wp-content/uploads/2020/02/PFAS-Minimization-Program-Summary.pdf" TargetMode="External"/><Relationship Id="rId62" Type="http://schemas.openxmlformats.org/officeDocument/2006/relationships/hyperlink" Target="https://www.michigan.gov/pfasresponse/0,9038,7-365-86511_95645-537938--,00.html" TargetMode="External"/><Relationship Id="rId365" Type="http://schemas.openxmlformats.org/officeDocument/2006/relationships/hyperlink" Target="https://drive.google.com/drive/folders/1Pms7FL2HqHNWHQ0nmFgIEcktFHXjhbny?usp=sharing" TargetMode="External"/><Relationship Id="rId572" Type="http://schemas.openxmlformats.org/officeDocument/2006/relationships/hyperlink" Target="https://drive.google.com/drive/u/1/folders/1-NT5pBcjCa_FAVaikseRibRVEAc5Iq2U" TargetMode="External"/><Relationship Id="rId628" Type="http://schemas.openxmlformats.org/officeDocument/2006/relationships/hyperlink" Target="https://drive.google.com/drive/u/1/folders/1vOBww8OqwcmsOhqTIKVkiFS-RYeasb0_?ths=true" TargetMode="External"/><Relationship Id="rId225" Type="http://schemas.openxmlformats.org/officeDocument/2006/relationships/hyperlink" Target="https://www.michigan.gov/pfasresponse/" TargetMode="External"/><Relationship Id="rId267" Type="http://schemas.openxmlformats.org/officeDocument/2006/relationships/hyperlink" Target="https://www.michigan.gov/pfasresponse/0,9038,7-365-86511_95645-497629--,00.html" TargetMode="External"/><Relationship Id="rId432" Type="http://schemas.openxmlformats.org/officeDocument/2006/relationships/hyperlink" Target="https://www.michigan.gov/pfasresponse/" TargetMode="External"/><Relationship Id="rId474" Type="http://schemas.openxmlformats.org/officeDocument/2006/relationships/hyperlink" Target="https://www.michigan.gov/pfasresponse/" TargetMode="External"/><Relationship Id="rId127" Type="http://schemas.openxmlformats.org/officeDocument/2006/relationships/hyperlink" Target="https://www.glwater.org/wp-content/uploads/2020/02/PFAS-Minimization-Program-Summary.pdf" TargetMode="External"/><Relationship Id="rId681" Type="http://schemas.openxmlformats.org/officeDocument/2006/relationships/hyperlink" Target="https://drive.google.com/drive/u/1/folders/1Pms7FL2HqHNWHQ0nmFgIEcktFHXjhbny" TargetMode="External"/><Relationship Id="rId31" Type="http://schemas.openxmlformats.org/officeDocument/2006/relationships/hyperlink" Target="https://www.michigan.gov/pfasresponse/" TargetMode="External"/><Relationship Id="rId73" Type="http://schemas.openxmlformats.org/officeDocument/2006/relationships/hyperlink" Target="https://www.michigan.gov/pfasresponse/0,9038,7-365-86511_82704-452810--,00.html" TargetMode="External"/><Relationship Id="rId169" Type="http://schemas.openxmlformats.org/officeDocument/2006/relationships/hyperlink" Target="https://drive.google.com/drive/u/1/folders/1Pms7FL2HqHNWHQ0nmFgIEcktFHXjhbny" TargetMode="External"/><Relationship Id="rId334" Type="http://schemas.openxmlformats.org/officeDocument/2006/relationships/hyperlink" Target="https://www.glwater.org/wp-content/uploads/2020/02/PFAS-Minimization-Program-Summary.pdf" TargetMode="External"/><Relationship Id="rId376" Type="http://schemas.openxmlformats.org/officeDocument/2006/relationships/hyperlink" Target="https://www.michigan.gov/pfasresponse/0,9038,7-365-86511_95645-538445--,00.html" TargetMode="External"/><Relationship Id="rId541" Type="http://schemas.openxmlformats.org/officeDocument/2006/relationships/hyperlink" Target="https://www.michigan.gov/pfasresponse/" TargetMode="External"/><Relationship Id="rId583" Type="http://schemas.openxmlformats.org/officeDocument/2006/relationships/hyperlink" Target="http://www.michigan.gov/som/0,4669,7-192-45414_45929_82704-452832--,00.html" TargetMode="External"/><Relationship Id="rId639" Type="http://schemas.openxmlformats.org/officeDocument/2006/relationships/hyperlink" Target="https://www.glwater.org/wp-content/uploads/2020/02/PFAS-Minimization-Program-Summary.pdf" TargetMode="External"/><Relationship Id="rId4" Type="http://schemas.openxmlformats.org/officeDocument/2006/relationships/hyperlink" Target="https://www.michigan.gov/pfasresponse/" TargetMode="External"/><Relationship Id="rId180" Type="http://schemas.openxmlformats.org/officeDocument/2006/relationships/hyperlink" Target="https://www.glwater.org/wp-content/uploads/2020/02/PFAS-Minimization-Program-Summary.pdf" TargetMode="External"/><Relationship Id="rId236" Type="http://schemas.openxmlformats.org/officeDocument/2006/relationships/hyperlink" Target="https://www.michigan.gov/pfasresponse/" TargetMode="External"/><Relationship Id="rId278" Type="http://schemas.openxmlformats.org/officeDocument/2006/relationships/hyperlink" Target="https://www.michigan.gov/pfasresponse/0,9038,7-365-86511_82704-479889--,00.html" TargetMode="External"/><Relationship Id="rId401" Type="http://schemas.openxmlformats.org/officeDocument/2006/relationships/hyperlink" Target="https://drive.google.com/drive/u/1/folders/1Pms7FL2HqHNWHQ0nmFgIEcktFHXjhbny" TargetMode="External"/><Relationship Id="rId443" Type="http://schemas.openxmlformats.org/officeDocument/2006/relationships/hyperlink" Target="https://www.glwater.org/wp-content/uploads/2020/02/PFAS-Minimization-Program-Summary.pdf" TargetMode="External"/><Relationship Id="rId650" Type="http://schemas.openxmlformats.org/officeDocument/2006/relationships/hyperlink" Target="https://www.michigan.gov/pfasresponse/" TargetMode="External"/><Relationship Id="rId303" Type="http://schemas.openxmlformats.org/officeDocument/2006/relationships/hyperlink" Target="https://www.michigan.gov/pfasresponse/" TargetMode="External"/><Relationship Id="rId485" Type="http://schemas.openxmlformats.org/officeDocument/2006/relationships/hyperlink" Target="https://www.oakgov.com/aviation/airports/ocia/Pages/pfas-response.aspx" TargetMode="External"/><Relationship Id="rId692" Type="http://schemas.openxmlformats.org/officeDocument/2006/relationships/hyperlink" Target="https://www.michigan.gov/pfasresponse/0,9038,7-365-86511_95645-538443--,00.html" TargetMode="External"/><Relationship Id="rId706" Type="http://schemas.openxmlformats.org/officeDocument/2006/relationships/hyperlink" Target="https://drive.google.com/drive/u/1/folders/16k9q_GfKDxIlkLwYq5hYoOsOeFXo_I51" TargetMode="External"/><Relationship Id="rId42" Type="http://schemas.openxmlformats.org/officeDocument/2006/relationships/hyperlink" Target="https://drive.google.com/drive/u/1/folders/1Pms7FL2HqHNWHQ0nmFgIEcktFHXjhbny" TargetMode="External"/><Relationship Id="rId84" Type="http://schemas.openxmlformats.org/officeDocument/2006/relationships/hyperlink" Target="https://www.michigan.gov/pfasresponse/0,9038,7-365-86511_95645-499524--,00.html" TargetMode="External"/><Relationship Id="rId138" Type="http://schemas.openxmlformats.org/officeDocument/2006/relationships/hyperlink" Target="https://drive.google.com/drive/u/1/folders/1uu0xwDEwDbKPMPXXDU6fMZG_mLd6HphC" TargetMode="External"/><Relationship Id="rId345" Type="http://schemas.openxmlformats.org/officeDocument/2006/relationships/hyperlink" Target="https://www.glwater.org/wp-content/uploads/2020/02/PFAS-Minimization-Program-Summary.pdf" TargetMode="External"/><Relationship Id="rId387" Type="http://schemas.openxmlformats.org/officeDocument/2006/relationships/hyperlink" Target="https://www.michigan.gov/pfasresponse/" TargetMode="External"/><Relationship Id="rId510" Type="http://schemas.openxmlformats.org/officeDocument/2006/relationships/hyperlink" Target="https://www.michigan.gov/pfasresponse/0,9038,7-365-86511_95600_95632-546670--,00.html" TargetMode="External"/><Relationship Id="rId552" Type="http://schemas.openxmlformats.org/officeDocument/2006/relationships/hyperlink" Target="https://www.michigan.gov/pfasresponse/0,9038,7-365-86511_82704-452826--,00.html" TargetMode="External"/><Relationship Id="rId594" Type="http://schemas.openxmlformats.org/officeDocument/2006/relationships/hyperlink" Target="https://www.michigan.gov/pfasresponse/0,9038,7-365-86511_95645-482359--,00.html" TargetMode="External"/><Relationship Id="rId608" Type="http://schemas.openxmlformats.org/officeDocument/2006/relationships/hyperlink" Target="https://www.michigan.gov/pfasresponse/0,9038,7-365-86511_95645-544634--,00.html" TargetMode="External"/><Relationship Id="rId191" Type="http://schemas.openxmlformats.org/officeDocument/2006/relationships/hyperlink" Target="https://www.glwater.org/wp-content/uploads/2020/02/PFAS-Minimization-Program-Summary.pdf" TargetMode="External"/><Relationship Id="rId205" Type="http://schemas.openxmlformats.org/officeDocument/2006/relationships/hyperlink" Target="https://drive.google.com/drive/u/1/folders/1Pms7FL2HqHNWHQ0nmFgIEcktFHXjhbny" TargetMode="External"/><Relationship Id="rId247" Type="http://schemas.openxmlformats.org/officeDocument/2006/relationships/hyperlink" Target="https://www.michigan.gov/pfasresponse/0,9038,7-365-86511_82704-452817--,00.html" TargetMode="External"/><Relationship Id="rId412" Type="http://schemas.openxmlformats.org/officeDocument/2006/relationships/hyperlink" Target="https://drive.google.com/file/d/1tCcynjyVbxACqzjjHhuhY7KSeAKZ1V7r/view?usp=sharing" TargetMode="External"/><Relationship Id="rId107" Type="http://schemas.openxmlformats.org/officeDocument/2006/relationships/hyperlink" Target="https://drive.google.com/drive/u/0/folders/1uabj078alqwg8GIADRa0PuaF4PmIOuX4" TargetMode="External"/><Relationship Id="rId289" Type="http://schemas.openxmlformats.org/officeDocument/2006/relationships/hyperlink" Target="https://www.michigan.gov/pfasresponse/0,9038,7-365-86511_82704_83952---,00.html" TargetMode="External"/><Relationship Id="rId454" Type="http://schemas.openxmlformats.org/officeDocument/2006/relationships/hyperlink" Target="https://drive.google.com/drive/u/1/folders/1Pms7FL2HqHNWHQ0nmFgIEcktFHXjhbny" TargetMode="External"/><Relationship Id="rId496" Type="http://schemas.openxmlformats.org/officeDocument/2006/relationships/hyperlink" Target="https://www.michigan.gov/pfasresponse/0,9038,7-365-86511_82704-453181--,00.html" TargetMode="External"/><Relationship Id="rId661" Type="http://schemas.openxmlformats.org/officeDocument/2006/relationships/hyperlink" Target="https://www.michigan.gov/pfasresponse/" TargetMode="External"/><Relationship Id="rId11" Type="http://schemas.openxmlformats.org/officeDocument/2006/relationships/hyperlink" Target="https://www.michigan.gov/pfasresponse/0,9038,7-365-86511_95645-538914--,00.html" TargetMode="External"/><Relationship Id="rId53" Type="http://schemas.openxmlformats.org/officeDocument/2006/relationships/hyperlink" Target="https://www.michigan.gov/pfasresponse/0,9038,7-365-86511_95645-535385--,00.html" TargetMode="External"/><Relationship Id="rId149" Type="http://schemas.openxmlformats.org/officeDocument/2006/relationships/hyperlink" Target="https://www.glwater.org/wp-content/uploads/2020/02/PFAS-Minimization-Program-Summary.pdf" TargetMode="External"/><Relationship Id="rId314" Type="http://schemas.openxmlformats.org/officeDocument/2006/relationships/hyperlink" Target="https://www.michigan.gov/pfasresponse/" TargetMode="External"/><Relationship Id="rId356" Type="http://schemas.openxmlformats.org/officeDocument/2006/relationships/hyperlink" Target="https://drive.google.com/drive/u/0/folders/19KSXb7f41ke9F-VLGkVqG1BbcbrwN4DF" TargetMode="External"/><Relationship Id="rId398" Type="http://schemas.openxmlformats.org/officeDocument/2006/relationships/hyperlink" Target="https://www.glwater.org/wp-content/uploads/2020/02/PFAS-Minimization-Program-Summary.pdf" TargetMode="External"/><Relationship Id="rId521" Type="http://schemas.openxmlformats.org/officeDocument/2006/relationships/hyperlink" Target="https://drive.google.com/file/d/1tCcynjyVbxACqzjjHhuhY7KSeAKZ1V7r/view?usp=sharing" TargetMode="External"/><Relationship Id="rId563" Type="http://schemas.openxmlformats.org/officeDocument/2006/relationships/hyperlink" Target="https://www.michigan.gov/pfasresponse/" TargetMode="External"/><Relationship Id="rId619" Type="http://schemas.openxmlformats.org/officeDocument/2006/relationships/hyperlink" Target="https://drive.google.com/drive/u/1/folders/1Pms7FL2HqHNWHQ0nmFgIEcktFHXjhbny" TargetMode="External"/><Relationship Id="rId95" Type="http://schemas.openxmlformats.org/officeDocument/2006/relationships/hyperlink" Target="https://www.glwater.org/wp-content/uploads/2020/02/PFAS-Minimization-Program-Summary.pdf" TargetMode="External"/><Relationship Id="rId160" Type="http://schemas.openxmlformats.org/officeDocument/2006/relationships/hyperlink" Target="https://drive.google.com/drive/u/1/folders/1Pms7FL2HqHNWHQ0nmFgIEcktFHXjhbny" TargetMode="External"/><Relationship Id="rId216" Type="http://schemas.openxmlformats.org/officeDocument/2006/relationships/hyperlink" Target="https://www.michigan.gov/pfasresponse/" TargetMode="External"/><Relationship Id="rId423" Type="http://schemas.openxmlformats.org/officeDocument/2006/relationships/hyperlink" Target="https://drive.google.com/drive/u/1/folders/1flJyL2QT0MsNXujL_1x0vCci0OcK5C7J?ths=true" TargetMode="External"/><Relationship Id="rId258" Type="http://schemas.openxmlformats.org/officeDocument/2006/relationships/hyperlink" Target="https://www.glwater.org/wp-content/uploads/2020/02/PFAS-Minimization-Program-Summary.pdf" TargetMode="External"/><Relationship Id="rId465" Type="http://schemas.openxmlformats.org/officeDocument/2006/relationships/hyperlink" Target="https://www.michigan.gov/pfasresponse/0,9038,7-365-86511_82704-489608--,00.html" TargetMode="External"/><Relationship Id="rId630" Type="http://schemas.openxmlformats.org/officeDocument/2006/relationships/hyperlink" Target="https://drive.google.com/file/d/1tCcynjyVbxACqzjjHhuhY7KSeAKZ1V7r/view?usp=sharing" TargetMode="External"/><Relationship Id="rId672" Type="http://schemas.openxmlformats.org/officeDocument/2006/relationships/hyperlink" Target="https://www.michigan.gov/pfasresponse/" TargetMode="External"/><Relationship Id="rId22" Type="http://schemas.openxmlformats.org/officeDocument/2006/relationships/hyperlink" Target="https://drive.google.com/drive/u/1/folders/1Pms7FL2HqHNWHQ0nmFgIEcktFHXjhbny" TargetMode="External"/><Relationship Id="rId64" Type="http://schemas.openxmlformats.org/officeDocument/2006/relationships/hyperlink" Target="https://drive.google.com/drive/u/1/folders/1Pms7FL2HqHNWHQ0nmFgIEcktFHXjhbny" TargetMode="External"/><Relationship Id="rId118" Type="http://schemas.openxmlformats.org/officeDocument/2006/relationships/hyperlink" Target="https://www.michigan.gov/pfasresponse/0,9038,7-365-86511_82704-468563--,00.html" TargetMode="External"/><Relationship Id="rId325" Type="http://schemas.openxmlformats.org/officeDocument/2006/relationships/hyperlink" Target="https://drive.google.com/file/d/1nh_PLxeQ6Odcc_pGPNToT8tdFwLExqU9/view?usp=sharing" TargetMode="External"/><Relationship Id="rId367" Type="http://schemas.openxmlformats.org/officeDocument/2006/relationships/hyperlink" Target="https://www.michigan.gov/pfasresponse/0,9038,7-365-86511_95600_95631-508870--,00.html" TargetMode="External"/><Relationship Id="rId532" Type="http://schemas.openxmlformats.org/officeDocument/2006/relationships/hyperlink" Target="https://www.mlive.com/news/flint/2018/11/post_526.html" TargetMode="External"/><Relationship Id="rId574" Type="http://schemas.openxmlformats.org/officeDocument/2006/relationships/hyperlink" Target="https://www.glwater.org/wp-content/uploads/2020/02/PFAS-Minimization-Program-Summary.pdf" TargetMode="External"/><Relationship Id="rId171" Type="http://schemas.openxmlformats.org/officeDocument/2006/relationships/hyperlink" Target="https://www.glwater.org/wp-content/uploads/2020/02/PFAS-Minimization-Program-Summary.pdf" TargetMode="External"/><Relationship Id="rId227" Type="http://schemas.openxmlformats.org/officeDocument/2006/relationships/hyperlink" Target="https://drive.google.com/file/d/1tCcynjyVbxACqzjjHhuhY7KSeAKZ1V7r/view?usp=sharing" TargetMode="External"/><Relationship Id="rId269" Type="http://schemas.openxmlformats.org/officeDocument/2006/relationships/hyperlink" Target="https://drive.google.com/drive/u/1/folders/10z2-jKpuiPOzUt5lsGYiK5CVnR7Zgcyv?ths=true" TargetMode="External"/><Relationship Id="rId434" Type="http://schemas.openxmlformats.org/officeDocument/2006/relationships/hyperlink" Target="https://drive.google.com/drive/u/1/folders/1Pms7FL2HqHNWHQ0nmFgIEcktFHXjhbny" TargetMode="External"/><Relationship Id="rId476" Type="http://schemas.openxmlformats.org/officeDocument/2006/relationships/hyperlink" Target="https://drive.google.com/drive/u/1/folders/1Pms7FL2HqHNWHQ0nmFgIEcktFHXjhbny" TargetMode="External"/><Relationship Id="rId641" Type="http://schemas.openxmlformats.org/officeDocument/2006/relationships/hyperlink" Target="https://www.michigan.gov/pfasresponse/" TargetMode="External"/><Relationship Id="rId683" Type="http://schemas.openxmlformats.org/officeDocument/2006/relationships/hyperlink" Target="https://www.glwater.org/wp-content/uploads/2020/02/PFAS-Minimization-Program-Summary.pdf" TargetMode="External"/><Relationship Id="rId33" Type="http://schemas.openxmlformats.org/officeDocument/2006/relationships/hyperlink" Target="https://www.mlive.com/news/index.ssf/2018/09/pfas_michigan_wixom_contaminat.html" TargetMode="External"/><Relationship Id="rId129" Type="http://schemas.openxmlformats.org/officeDocument/2006/relationships/hyperlink" Target="https://drive.google.com/drive/u/1/folders/1Pms7FL2HqHNWHQ0nmFgIEcktFHXjhbny" TargetMode="External"/><Relationship Id="rId280" Type="http://schemas.openxmlformats.org/officeDocument/2006/relationships/hyperlink" Target="https://www.michigan.gov/pfasresponse/" TargetMode="External"/><Relationship Id="rId336" Type="http://schemas.openxmlformats.org/officeDocument/2006/relationships/hyperlink" Target="https://www.michigan.gov/pfasresponse/" TargetMode="External"/><Relationship Id="rId501" Type="http://schemas.openxmlformats.org/officeDocument/2006/relationships/hyperlink" Target="https://drive.google.com/file/d/1tCcynjyVbxACqzjjHhuhY7KSeAKZ1V7r/view?usp=sharing" TargetMode="External"/><Relationship Id="rId543" Type="http://schemas.openxmlformats.org/officeDocument/2006/relationships/hyperlink" Target="https://drive.google.com/drive/u/1/folders/1VgdMu6_x_kxf36q2eAIhAEnCpniomQ1Y" TargetMode="External"/><Relationship Id="rId75" Type="http://schemas.openxmlformats.org/officeDocument/2006/relationships/hyperlink" Target="https://drive.google.com/drive/u/1/folders/1hVvbjcFo-EHGwmMpJZSnANY_0qqxFiv6" TargetMode="External"/><Relationship Id="rId140" Type="http://schemas.openxmlformats.org/officeDocument/2006/relationships/hyperlink" Target="https://www.glwater.org/wp-content/uploads/2020/02/PFAS-Minimization-Program-Summary.pdf" TargetMode="External"/><Relationship Id="rId182" Type="http://schemas.openxmlformats.org/officeDocument/2006/relationships/hyperlink" Target="https://drive.google.com/drive/u/1/folders/1Pms7FL2HqHNWHQ0nmFgIEcktFHXjhbny" TargetMode="External"/><Relationship Id="rId378" Type="http://schemas.openxmlformats.org/officeDocument/2006/relationships/hyperlink" Target="https://www.michigan.gov/pfasresponse/0,9038,7-365-86511_95645-538445--,00.html" TargetMode="External"/><Relationship Id="rId403" Type="http://schemas.openxmlformats.org/officeDocument/2006/relationships/hyperlink" Target="https://www.michigan.gov/pfasresponse/0,9038,7-365-86511_95645-499528--,00.html" TargetMode="External"/><Relationship Id="rId585" Type="http://schemas.openxmlformats.org/officeDocument/2006/relationships/hyperlink" Target="https://www.michigan.gov/pfasresponse/0,9038,7-365-86511_95645-452832--,00.html" TargetMode="External"/><Relationship Id="rId6" Type="http://schemas.openxmlformats.org/officeDocument/2006/relationships/hyperlink" Target="https://drive.google.com/drive/u/1/folders/1Pms7FL2HqHNWHQ0nmFgIEcktFHXjhbny" TargetMode="External"/><Relationship Id="rId238" Type="http://schemas.openxmlformats.org/officeDocument/2006/relationships/hyperlink" Target="https://www.glwater.org/wp-content/uploads/2020/02/PFAS-Minimization-Program-Summary.pdf" TargetMode="External"/><Relationship Id="rId445" Type="http://schemas.openxmlformats.org/officeDocument/2006/relationships/hyperlink" Target="https://www.michigan.gov/pfasresponse/" TargetMode="External"/><Relationship Id="rId487" Type="http://schemas.openxmlformats.org/officeDocument/2006/relationships/hyperlink" Target="https://www.glwater.org/wp-content/uploads/2020/02/PFAS-Minimization-Program-Summary.pdf" TargetMode="External"/><Relationship Id="rId610" Type="http://schemas.openxmlformats.org/officeDocument/2006/relationships/hyperlink" Target="https://www.glwater.org/wp-content/uploads/2020/02/PFAS-Minimization-Program-Summary.pdf" TargetMode="External"/><Relationship Id="rId652" Type="http://schemas.openxmlformats.org/officeDocument/2006/relationships/hyperlink" Target="https://drive.google.com/drive/u/1/folders/1Pms7FL2HqHNWHQ0nmFgIEcktFHXjhbny" TargetMode="External"/><Relationship Id="rId694" Type="http://schemas.openxmlformats.org/officeDocument/2006/relationships/hyperlink" Target="https://www.michigan.gov/pfasresponse/0,9038,7-365-86511_95645-538443--,00.html" TargetMode="External"/><Relationship Id="rId708" Type="http://schemas.openxmlformats.org/officeDocument/2006/relationships/hyperlink" Target="https://drive.google.com/file/d/1tCcynjyVbxACqzjjHhuhY7KSeAKZ1V7r/view?usp=sharing" TargetMode="External"/><Relationship Id="rId291" Type="http://schemas.openxmlformats.org/officeDocument/2006/relationships/hyperlink" Target="https://www.michigan.gov/pfasresponse/" TargetMode="External"/><Relationship Id="rId305" Type="http://schemas.openxmlformats.org/officeDocument/2006/relationships/hyperlink" Target="https://drive.google.com/file/d/1tCcynjyVbxACqzjjHhuhY7KSeAKZ1V7r/view?usp=sharing" TargetMode="External"/><Relationship Id="rId347" Type="http://schemas.openxmlformats.org/officeDocument/2006/relationships/hyperlink" Target="https://drive.google.com/drive/u/1/folders/1Pms7FL2HqHNWHQ0nmFgIEcktFHXjhbny" TargetMode="External"/><Relationship Id="rId512" Type="http://schemas.openxmlformats.org/officeDocument/2006/relationships/hyperlink" Target="https://drive.google.com/drive/folders/1Pms7FL2HqHNWHQ0nmFgIEcktFHXjhbny?usp=sharing" TargetMode="External"/><Relationship Id="rId44" Type="http://schemas.openxmlformats.org/officeDocument/2006/relationships/hyperlink" Target="https://www.glwater.org/wp-content/uploads/2020/02/PFAS-Minimization-Program-Summary.pdf" TargetMode="External"/><Relationship Id="rId86" Type="http://schemas.openxmlformats.org/officeDocument/2006/relationships/hyperlink" Target="https://www.michigan.gov/pfasresponse/" TargetMode="External"/><Relationship Id="rId151" Type="http://schemas.openxmlformats.org/officeDocument/2006/relationships/hyperlink" Target="https://www.michigan.gov/pfasresponse/0,9038,7-365-86511_82704_97100---,00.html" TargetMode="External"/><Relationship Id="rId389" Type="http://schemas.openxmlformats.org/officeDocument/2006/relationships/hyperlink" Target="https://drive.google.com/drive/u/1/folders/1Pms7FL2HqHNWHQ0nmFgIEcktFHXjhbny" TargetMode="External"/><Relationship Id="rId554" Type="http://schemas.openxmlformats.org/officeDocument/2006/relationships/hyperlink" Target="https://drive.google.com/drive/u/1/folders/1mSopRBr6TzGUi_occp-dvxuI-Sex1ipB" TargetMode="External"/><Relationship Id="rId596" Type="http://schemas.openxmlformats.org/officeDocument/2006/relationships/hyperlink" Target="https://drive.google.com/drive/u/0/folders/1UBZEuElSBSIdyCQ56JK0NbwM3k2f9Uka" TargetMode="External"/><Relationship Id="rId193" Type="http://schemas.openxmlformats.org/officeDocument/2006/relationships/hyperlink" Target="https://www.michigan.gov/pfasresponse/" TargetMode="External"/><Relationship Id="rId207" Type="http://schemas.openxmlformats.org/officeDocument/2006/relationships/hyperlink" Target="https://www.glwater.org/wp-content/uploads/2020/02/PFAS-Minimization-Program-Summary.pdf" TargetMode="External"/><Relationship Id="rId249" Type="http://schemas.openxmlformats.org/officeDocument/2006/relationships/hyperlink" Target="https://www.michigan.gov/pfasresponse/" TargetMode="External"/><Relationship Id="rId414" Type="http://schemas.openxmlformats.org/officeDocument/2006/relationships/hyperlink" Target="https://www.michigan.gov/pfasresponse/0,9038,7-365-86511_95645-463155--,00.html" TargetMode="External"/><Relationship Id="rId456" Type="http://schemas.openxmlformats.org/officeDocument/2006/relationships/hyperlink" Target="https://www.michigan.gov/pfasresponse/0,9038,7-365-86511_82704-485521--,00.html" TargetMode="External"/><Relationship Id="rId498" Type="http://schemas.openxmlformats.org/officeDocument/2006/relationships/hyperlink" Target="https://www.michigan.gov/pfasresponse/" TargetMode="External"/><Relationship Id="rId621" Type="http://schemas.openxmlformats.org/officeDocument/2006/relationships/hyperlink" Target="https://www.glwater.org/wp-content/uploads/2020/02/PFAS-Minimization-Program-Summary.pdf" TargetMode="External"/><Relationship Id="rId663" Type="http://schemas.openxmlformats.org/officeDocument/2006/relationships/hyperlink" Target="https://drive.google.com/drive/u/1/folders/1Pms7FL2HqHNWHQ0nmFgIEcktFHXjhbny" TargetMode="External"/><Relationship Id="rId13" Type="http://schemas.openxmlformats.org/officeDocument/2006/relationships/hyperlink" Target="https://www.michigan.gov/pfasresponse/0,9038,7-365-86511_82704-493753--,00.html" TargetMode="External"/><Relationship Id="rId109" Type="http://schemas.openxmlformats.org/officeDocument/2006/relationships/hyperlink" Target="http://www.mlive.com/news/index.ssf/2017/05/deq_camp_grayling_pfos_pfoa.html" TargetMode="External"/><Relationship Id="rId260" Type="http://schemas.openxmlformats.org/officeDocument/2006/relationships/hyperlink" Target="https://drive.google.com/drive/u/1/folders/1Pms7FL2HqHNWHQ0nmFgIEcktFHXjhbny" TargetMode="External"/><Relationship Id="rId316" Type="http://schemas.openxmlformats.org/officeDocument/2006/relationships/hyperlink" Target="https://drive.google.com/drive/u/1/folders/1Pms7FL2HqHNWHQ0nmFgIEcktFHXjhbny" TargetMode="External"/><Relationship Id="rId523" Type="http://schemas.openxmlformats.org/officeDocument/2006/relationships/hyperlink" Target="https://www.michigan.gov/pfasresponse/investigations/sites-aoi/Kalamazoo-County/north-34th-street" TargetMode="External"/><Relationship Id="rId55" Type="http://schemas.openxmlformats.org/officeDocument/2006/relationships/hyperlink" Target="https://drive.google.com/drive/u/1/folders/1Pms7FL2HqHNWHQ0nmFgIEcktFHXjhbny" TargetMode="External"/><Relationship Id="rId97" Type="http://schemas.openxmlformats.org/officeDocument/2006/relationships/hyperlink" Target="https://www.michigan.gov/pfasresponse/" TargetMode="External"/><Relationship Id="rId120" Type="http://schemas.openxmlformats.org/officeDocument/2006/relationships/hyperlink" Target="https://drive.google.com/drive/u/1/folders/1TRMlHCnrc8nwI5CG2UyGsWAvBF_NVyod?ths=true" TargetMode="External"/><Relationship Id="rId358" Type="http://schemas.openxmlformats.org/officeDocument/2006/relationships/hyperlink" Target="https://drive.google.com/file/d/1tCcynjyVbxACqzjjHhuhY7KSeAKZ1V7r/view?usp=sharing" TargetMode="External"/><Relationship Id="rId565" Type="http://schemas.openxmlformats.org/officeDocument/2006/relationships/hyperlink" Target="https://drive.google.com/drive/u/1/folders/1Pms7FL2HqHNWHQ0nmFgIEcktFHXjhbny" TargetMode="External"/><Relationship Id="rId162" Type="http://schemas.openxmlformats.org/officeDocument/2006/relationships/hyperlink" Target="https://www.glwater.org/wp-content/uploads/2020/02/PFAS-Minimization-Program-Summary.pdf" TargetMode="External"/><Relationship Id="rId218" Type="http://schemas.openxmlformats.org/officeDocument/2006/relationships/hyperlink" Target="https://drive.google.com/drive/u/1/folders/1Pms7FL2HqHNWHQ0nmFgIEcktFHXjhbny" TargetMode="External"/><Relationship Id="rId425" Type="http://schemas.openxmlformats.org/officeDocument/2006/relationships/hyperlink" Target="https://www.michigan.gov/pfasresponse/0,9038,7-365-86511_82704-490718--,00.html" TargetMode="External"/><Relationship Id="rId467" Type="http://schemas.openxmlformats.org/officeDocument/2006/relationships/hyperlink" Target="https://drive.google.com/drive/u/1/folders/1BKx1evnQXwHY677JqKX_LkkZiLLiFSB7?ths=true" TargetMode="External"/><Relationship Id="rId632" Type="http://schemas.openxmlformats.org/officeDocument/2006/relationships/hyperlink" Target="https://www.glwater.org/wp-content/uploads/2020/02/PFAS-Minimization-Program-Summary.pdf" TargetMode="External"/><Relationship Id="rId271" Type="http://schemas.openxmlformats.org/officeDocument/2006/relationships/hyperlink" Target="https://www.michigan.gov/pfasresponse/0,9038,7-365-86511_82704-473719--,00.html" TargetMode="External"/><Relationship Id="rId674" Type="http://schemas.openxmlformats.org/officeDocument/2006/relationships/hyperlink" Target="https://www.glwater.org/wp-content/uploads/2020/02/PFAS-Minimization-Program-Summary.pdf" TargetMode="External"/><Relationship Id="rId24" Type="http://schemas.openxmlformats.org/officeDocument/2006/relationships/hyperlink" Target="https://www.glwater.org/wp-content/uploads/2020/02/PFAS-Minimization-Program-Summary.pdf" TargetMode="External"/><Relationship Id="rId66" Type="http://schemas.openxmlformats.org/officeDocument/2006/relationships/hyperlink" Target="https://www.michigan.gov/pfasresponse/0,9038,7-365-86511_82704_84544---,00.html" TargetMode="External"/><Relationship Id="rId131" Type="http://schemas.openxmlformats.org/officeDocument/2006/relationships/hyperlink" Target="https://www.glwater.org/wp-content/uploads/2020/02/PFAS-Minimization-Program-Summary.pdf" TargetMode="External"/><Relationship Id="rId327" Type="http://schemas.openxmlformats.org/officeDocument/2006/relationships/hyperlink" Target="https://drive.google.com/drive/u/1/folders/15mEvYDllB-yk00pyuMaZOXeZ_EVAz7by" TargetMode="External"/><Relationship Id="rId369" Type="http://schemas.openxmlformats.org/officeDocument/2006/relationships/hyperlink" Target="http://www.michigan.gov/som/0,4669,7-192-45414_45929_82704-452822--,00.html" TargetMode="External"/><Relationship Id="rId534" Type="http://schemas.openxmlformats.org/officeDocument/2006/relationships/hyperlink" Target="https://www.michigan.gov/pfasresponse/0,9038,7-365-86511_82704-477319--,00.html" TargetMode="External"/><Relationship Id="rId576" Type="http://schemas.openxmlformats.org/officeDocument/2006/relationships/hyperlink" Target="https://www.michigan.gov/pfasresponse/" TargetMode="External"/><Relationship Id="rId173" Type="http://schemas.openxmlformats.org/officeDocument/2006/relationships/hyperlink" Target="https://drive.google.com/drive/u/1/folders/1Pms7FL2HqHNWHQ0nmFgIEcktFHXjhbny" TargetMode="External"/><Relationship Id="rId229" Type="http://schemas.openxmlformats.org/officeDocument/2006/relationships/hyperlink" Target="https://www.michigan.gov/pfasresponse/0,9038,7-365-86511_95645-497627--,00.html" TargetMode="External"/><Relationship Id="rId380" Type="http://schemas.openxmlformats.org/officeDocument/2006/relationships/hyperlink" Target="https://drive.google.com/drive/u/1/folders/1Pms7FL2HqHNWHQ0nmFgIEcktFHXjhbny" TargetMode="External"/><Relationship Id="rId436" Type="http://schemas.openxmlformats.org/officeDocument/2006/relationships/hyperlink" Target="https://www.michigan.gov/pfasresponse/0,9038,7-365-86511_95645-538915--,00.html" TargetMode="External"/><Relationship Id="rId601" Type="http://schemas.openxmlformats.org/officeDocument/2006/relationships/hyperlink" Target="https://drive.google.com/drive/u/1/folders/1Pms7FL2HqHNWHQ0nmFgIEcktFHXjhbny" TargetMode="External"/><Relationship Id="rId643" Type="http://schemas.openxmlformats.org/officeDocument/2006/relationships/hyperlink" Target="https://www.michigan.gov/pfasresponse/0,9038,7-365-86511_82704_97100---,00.html" TargetMode="External"/><Relationship Id="rId240" Type="http://schemas.openxmlformats.org/officeDocument/2006/relationships/hyperlink" Target="https://www.michigan.gov/pfasresponse/" TargetMode="External"/><Relationship Id="rId478" Type="http://schemas.openxmlformats.org/officeDocument/2006/relationships/hyperlink" Target="https://www.michigan.gov/pfasresponse/0,9038,7-365-86511_82704-500860--,00.html" TargetMode="External"/><Relationship Id="rId685" Type="http://schemas.openxmlformats.org/officeDocument/2006/relationships/hyperlink" Target="https://drive.google.com/drive/u/1/folders/1Pms7FL2HqHNWHQ0nmFgIEcktFHXjhbny" TargetMode="External"/><Relationship Id="rId35" Type="http://schemas.openxmlformats.org/officeDocument/2006/relationships/hyperlink" Target="https://drive.google.com/drive/u/0/folders/11Y5aGbpkJLfCizHEPDtigcl0sj9Opjfc" TargetMode="External"/><Relationship Id="rId77" Type="http://schemas.openxmlformats.org/officeDocument/2006/relationships/hyperlink" Target="https://drive.google.com/file/d/1tCcynjyVbxACqzjjHhuhY7KSeAKZ1V7r/view?usp=sharing" TargetMode="External"/><Relationship Id="rId100" Type="http://schemas.openxmlformats.org/officeDocument/2006/relationships/hyperlink" Target="https://denix.osd.mil/army-pfas/army-pfas-data/drinking-water-data/army-national-guard-bureau-data-26-april-2019/" TargetMode="External"/><Relationship Id="rId282" Type="http://schemas.openxmlformats.org/officeDocument/2006/relationships/hyperlink" Target="https://www.michigan.gov/pfasresponse/0,9038,7-365-86511_95645-517163--,00.html" TargetMode="External"/><Relationship Id="rId338" Type="http://schemas.openxmlformats.org/officeDocument/2006/relationships/hyperlink" Target="https://www.glwater.org/wp-content/uploads/2020/02/PFAS-Minimization-Program-Summary.pdf" TargetMode="External"/><Relationship Id="rId503" Type="http://schemas.openxmlformats.org/officeDocument/2006/relationships/hyperlink" Target="https://www.michigan.gov/pfasresponse/0,9038,7-365-86511_95645-497626--,00.html" TargetMode="External"/><Relationship Id="rId545" Type="http://schemas.openxmlformats.org/officeDocument/2006/relationships/hyperlink" Target="https://www.michigan.gov/pfasresponse/0,9038,7-365-86511_95645-452825--,00.html" TargetMode="External"/><Relationship Id="rId587" Type="http://schemas.openxmlformats.org/officeDocument/2006/relationships/hyperlink" Target="https://drive.google.com/drive/u/0/folders/1OX8U-ls3YJc4hh3KTrv7f5-u9dG4IHKz" TargetMode="External"/><Relationship Id="rId710" Type="http://schemas.openxmlformats.org/officeDocument/2006/relationships/hyperlink" Target="https://www.glwater.org/wp-content/uploads/2020/02/PFAS-Minimization-Program-Summary.pdf" TargetMode="External"/><Relationship Id="rId8" Type="http://schemas.openxmlformats.org/officeDocument/2006/relationships/hyperlink" Target="https://www.michigan.gov/pfasresponse/0,9038,7-365-86511_95645-538914--,00.html" TargetMode="External"/><Relationship Id="rId142" Type="http://schemas.openxmlformats.org/officeDocument/2006/relationships/hyperlink" Target="https://www.michigan.gov/pfasresponse/" TargetMode="External"/><Relationship Id="rId184" Type="http://schemas.openxmlformats.org/officeDocument/2006/relationships/hyperlink" Target="https://www.glwater.org/wp-content/uploads/2020/02/PFAS-Minimization-Program-Summary.pdf" TargetMode="External"/><Relationship Id="rId391" Type="http://schemas.openxmlformats.org/officeDocument/2006/relationships/hyperlink" Target="http://www.michigan.gov/som/0,4669,7-192-45414_45929_82704-452827--,00.html" TargetMode="External"/><Relationship Id="rId405" Type="http://schemas.openxmlformats.org/officeDocument/2006/relationships/hyperlink" Target="https://www.michigan.gov/pfasresponse/" TargetMode="External"/><Relationship Id="rId447" Type="http://schemas.openxmlformats.org/officeDocument/2006/relationships/hyperlink" Target="https://www.glwater.org/wp-content/uploads/2020/02/PFAS-Minimization-Program-Summary.pdf" TargetMode="External"/><Relationship Id="rId612" Type="http://schemas.openxmlformats.org/officeDocument/2006/relationships/hyperlink" Target="https://www.michigan.gov/pfasresponse/" TargetMode="External"/><Relationship Id="rId251" Type="http://schemas.openxmlformats.org/officeDocument/2006/relationships/hyperlink" Target="https://drive.google.com/drive/u/1/folders/1Pms7FL2HqHNWHQ0nmFgIEcktFHXjhbny" TargetMode="External"/><Relationship Id="rId489" Type="http://schemas.openxmlformats.org/officeDocument/2006/relationships/hyperlink" Target="https://www.michigan.gov/pfasresponse/0,9038,7-365-86511_95645-533203--,00.html" TargetMode="External"/><Relationship Id="rId654" Type="http://schemas.openxmlformats.org/officeDocument/2006/relationships/hyperlink" Target="https://drive.google.com/file/d/18ibRHJ9T3NXLr8G5ePliqeC0tgkjDkU-/view?usp=sharing" TargetMode="External"/><Relationship Id="rId696" Type="http://schemas.openxmlformats.org/officeDocument/2006/relationships/hyperlink" Target="https://drive.google.com/file/d/1tCcynjyVbxACqzjjHhuhY7KSeAKZ1V7r/view?usp=sharing" TargetMode="External"/><Relationship Id="rId46" Type="http://schemas.openxmlformats.org/officeDocument/2006/relationships/hyperlink" Target="https://drive.google.com/drive/u/1/folders/1Pms7FL2HqHNWHQ0nmFgIEcktFHXjhbny" TargetMode="External"/><Relationship Id="rId293" Type="http://schemas.openxmlformats.org/officeDocument/2006/relationships/hyperlink" Target="https://drive.google.com/drive/u/1/folders/1Pms7FL2HqHNWHQ0nmFgIEcktFHXjhbny" TargetMode="External"/><Relationship Id="rId307" Type="http://schemas.openxmlformats.org/officeDocument/2006/relationships/hyperlink" Target="https://www.glwater.org/wp-content/uploads/2020/02/PFAS-Minimization-Program-Summary.pdf" TargetMode="External"/><Relationship Id="rId349" Type="http://schemas.openxmlformats.org/officeDocument/2006/relationships/hyperlink" Target="https://www.glwater.org/wp-content/uploads/2020/02/PFAS-Minimization-Program-Summary.pdf" TargetMode="External"/><Relationship Id="rId514" Type="http://schemas.openxmlformats.org/officeDocument/2006/relationships/hyperlink" Target="https://www.glwater.org/wp-content/uploads/2020/02/PFAS-Minimization-Program-Summary.pdf" TargetMode="External"/><Relationship Id="rId556" Type="http://schemas.openxmlformats.org/officeDocument/2006/relationships/hyperlink" Target="https://www.glwater.org/wp-content/uploads/2020/02/PFAS-Minimization-Program-Summary.pdf" TargetMode="External"/><Relationship Id="rId88" Type="http://schemas.openxmlformats.org/officeDocument/2006/relationships/hyperlink" Target="https://drive.google.com/drive/u/1/folders/1Pms7FL2HqHNWHQ0nmFgIEcktFHXjhbny" TargetMode="External"/><Relationship Id="rId111" Type="http://schemas.openxmlformats.org/officeDocument/2006/relationships/hyperlink" Target="https://www.michigan.gov/pfasresponse/0,9038,7-365-86511_82704_84187---,00.html" TargetMode="External"/><Relationship Id="rId153" Type="http://schemas.openxmlformats.org/officeDocument/2006/relationships/hyperlink" Target="https://drive.google.com/drive/u/1/folders/1zvp8vSk5gjlNbMh_oBYzSIp_9sGt_pbf" TargetMode="External"/><Relationship Id="rId195" Type="http://schemas.openxmlformats.org/officeDocument/2006/relationships/hyperlink" Target="https://drive.google.com/file/d/1tCcynjyVbxACqzjjHhuhY7KSeAKZ1V7r/view?usp=sharing" TargetMode="External"/><Relationship Id="rId209" Type="http://schemas.openxmlformats.org/officeDocument/2006/relationships/hyperlink" Target="https://drive.google.com/drive/u/1/folders/1Pms7FL2HqHNWHQ0nmFgIEcktFHXjhbny" TargetMode="External"/><Relationship Id="rId360" Type="http://schemas.openxmlformats.org/officeDocument/2006/relationships/hyperlink" Target="https://drive.google.com/file/d/1tCcynjyVbxACqzjjHhuhY7KSeAKZ1V7r/view?usp=sharing" TargetMode="External"/><Relationship Id="rId416" Type="http://schemas.openxmlformats.org/officeDocument/2006/relationships/hyperlink" Target="https://www.michigan.gov/pfasresponse/" TargetMode="External"/><Relationship Id="rId598" Type="http://schemas.openxmlformats.org/officeDocument/2006/relationships/hyperlink" Target="https://www.glwater.org/wp-content/uploads/2020/02/PFAS-Minimization-Program-Summary.pdf" TargetMode="External"/><Relationship Id="rId220" Type="http://schemas.openxmlformats.org/officeDocument/2006/relationships/hyperlink" Target="https://www.glwater.org/wp-content/uploads/2020/02/PFAS-Minimization-Program-Summary.pdf" TargetMode="External"/><Relationship Id="rId458" Type="http://schemas.openxmlformats.org/officeDocument/2006/relationships/hyperlink" Target="https://www.michigan.gov/pfasresponse/" TargetMode="External"/><Relationship Id="rId623" Type="http://schemas.openxmlformats.org/officeDocument/2006/relationships/hyperlink" Target="https://drive.google.com/drive/u/1/folders/1VgdMu6_x_kxf36q2eAIhAEnCpniomQ1Y" TargetMode="External"/><Relationship Id="rId665" Type="http://schemas.openxmlformats.org/officeDocument/2006/relationships/hyperlink" Target="https://www.michigan.gov/pfasresponse/0,9038,7-365-86511_95645-489606--,00.html" TargetMode="External"/><Relationship Id="rId15" Type="http://schemas.openxmlformats.org/officeDocument/2006/relationships/hyperlink" Target="https://www.michigan.gov/pfasresponse/0,9038,7-365-86511_82704-493753--,00.html" TargetMode="External"/><Relationship Id="rId57" Type="http://schemas.openxmlformats.org/officeDocument/2006/relationships/hyperlink" Target="https://www.glwater.org/wp-content/uploads/2020/02/PFAS-Minimization-Program-Summary.pdf" TargetMode="External"/><Relationship Id="rId262" Type="http://schemas.openxmlformats.org/officeDocument/2006/relationships/hyperlink" Target="https://www.glwater.org/wp-content/uploads/2020/02/PFAS-Minimization-Program-Summary.pdf" TargetMode="External"/><Relationship Id="rId318" Type="http://schemas.openxmlformats.org/officeDocument/2006/relationships/hyperlink" Target="https://www.michigan.gov/pfasresponse/0,9038,7-365-86511_82704_83952-512946--,00.html" TargetMode="External"/><Relationship Id="rId525" Type="http://schemas.openxmlformats.org/officeDocument/2006/relationships/hyperlink" Target="https://www.michigan.gov/pfasresponse/" TargetMode="External"/><Relationship Id="rId567" Type="http://schemas.openxmlformats.org/officeDocument/2006/relationships/hyperlink" Target="https://www.glwater.org/wp-content/uploads/2020/02/PFAS-Minimization-Program-Summary.pdf" TargetMode="External"/><Relationship Id="rId99" Type="http://schemas.openxmlformats.org/officeDocument/2006/relationships/hyperlink" Target="https://denix.osd.mil/army-pfas/army-pfas-data/drinking-water-data/army-national-guard-bureau-data-26-april-2019/" TargetMode="External"/><Relationship Id="rId122" Type="http://schemas.openxmlformats.org/officeDocument/2006/relationships/hyperlink" Target="https://www.record-eagle.com/news/local_news/tc-fire-released-pfas-laden-foam-at-airport/article_c609fa98-7918-11eb-8e0f-1b64b9b4b806.html" TargetMode="External"/><Relationship Id="rId164" Type="http://schemas.openxmlformats.org/officeDocument/2006/relationships/hyperlink" Target="https://drive.google.com/drive/u/1/folders/1VgdMu6_x_kxf36q2eAIhAEnCpniomQ1Y" TargetMode="External"/><Relationship Id="rId371" Type="http://schemas.openxmlformats.org/officeDocument/2006/relationships/hyperlink" Target="https://www.michigan.gov/pfasresponse/0,9038,7-365-86511_82704-452822--,00.html" TargetMode="External"/><Relationship Id="rId427" Type="http://schemas.openxmlformats.org/officeDocument/2006/relationships/hyperlink" Target="https://drive.google.com/drive/u/1/folders/1k8fy1tIiH5bP23BGAUTqTWDZmNWRLDGc?ths=true" TargetMode="External"/><Relationship Id="rId469" Type="http://schemas.openxmlformats.org/officeDocument/2006/relationships/hyperlink" Target="https://drive.google.com/file/d/1tCcynjyVbxACqzjjHhuhY7KSeAKZ1V7r/view?usp=sharing" TargetMode="External"/><Relationship Id="rId634" Type="http://schemas.openxmlformats.org/officeDocument/2006/relationships/hyperlink" Target="https://drive.google.com/drive/u/1/folders/1Pms7FL2HqHNWHQ0nmFgIEcktFHXjhbny" TargetMode="External"/><Relationship Id="rId676" Type="http://schemas.openxmlformats.org/officeDocument/2006/relationships/hyperlink" Target="https://www.michigan.gov/pfasresponse/" TargetMode="External"/><Relationship Id="rId26" Type="http://schemas.openxmlformats.org/officeDocument/2006/relationships/hyperlink" Target="https://drive.google.com/drive/u/1/folders/1Pms7FL2HqHNWHQ0nmFgIEcktFHXjhbny" TargetMode="External"/><Relationship Id="rId231" Type="http://schemas.openxmlformats.org/officeDocument/2006/relationships/hyperlink" Target="https://www.michigan.gov/pfasresponse/" TargetMode="External"/><Relationship Id="rId273" Type="http://schemas.openxmlformats.org/officeDocument/2006/relationships/hyperlink" Target="https://www.michigan.gov/pfasresponse/0,9038,7-365-86511_82704-473719--,00.html" TargetMode="External"/><Relationship Id="rId329" Type="http://schemas.openxmlformats.org/officeDocument/2006/relationships/hyperlink" Target="https://drive.google.com/file/d/1tCcynjyVbxACqzjjHhuhY7KSeAKZ1V7r/view?usp=sharing" TargetMode="External"/><Relationship Id="rId480" Type="http://schemas.openxmlformats.org/officeDocument/2006/relationships/hyperlink" Target="https://www.michigan.gov/pfasresponse/0,9038,7-365-86511_95645-500860--,00.html" TargetMode="External"/><Relationship Id="rId536" Type="http://schemas.openxmlformats.org/officeDocument/2006/relationships/hyperlink" Target="https://drive.google.com/drive/u/1/folders/1Swh7b-mYNqrcih0w9KcOFLnL7dMr2PUA" TargetMode="External"/><Relationship Id="rId701" Type="http://schemas.openxmlformats.org/officeDocument/2006/relationships/hyperlink" Target="https://drive.google.com/drive/u/1/folders/1Pms7FL2HqHNWHQ0nmFgIEcktFHXjhbny" TargetMode="External"/><Relationship Id="rId68" Type="http://schemas.openxmlformats.org/officeDocument/2006/relationships/hyperlink" Target="https://www.michigan.gov/pfasresponse/0,9038,7-365-86511_82704_84544---,00.html" TargetMode="External"/><Relationship Id="rId133" Type="http://schemas.openxmlformats.org/officeDocument/2006/relationships/hyperlink" Target="https://drive.google.com/drive/u/1/folders/1Pms7FL2HqHNWHQ0nmFgIEcktFHXjhbny" TargetMode="External"/><Relationship Id="rId175" Type="http://schemas.openxmlformats.org/officeDocument/2006/relationships/hyperlink" Target="https://www.glwater.org/wp-content/uploads/2020/02/PFAS-Minimization-Program-Summary.pdf" TargetMode="External"/><Relationship Id="rId340" Type="http://schemas.openxmlformats.org/officeDocument/2006/relationships/hyperlink" Target="https://www.michigan.gov/pfasresponse/" TargetMode="External"/><Relationship Id="rId578" Type="http://schemas.openxmlformats.org/officeDocument/2006/relationships/hyperlink" Target="https://www.arabamericannews.com/2020/09/11/pfas-contamination-found-at-ford-and-ak-steels-rouge-manufacturing-site/" TargetMode="External"/><Relationship Id="rId200" Type="http://schemas.openxmlformats.org/officeDocument/2006/relationships/hyperlink" Target="https://drive.google.com/drive/u/1/folders/1K8xeerZ9fFYvmCvUNgv5vaJ4trKnkHjM" TargetMode="External"/><Relationship Id="rId382" Type="http://schemas.openxmlformats.org/officeDocument/2006/relationships/hyperlink" Target="https://www.michigan.gov/pfasresponse/" TargetMode="External"/><Relationship Id="rId438" Type="http://schemas.openxmlformats.org/officeDocument/2006/relationships/hyperlink" Target="https://drive.google.com/file/d/1tCcynjyVbxACqzjjHhuhY7KSeAKZ1V7r/view?usp=sharing" TargetMode="External"/><Relationship Id="rId603" Type="http://schemas.openxmlformats.org/officeDocument/2006/relationships/hyperlink" Target="https://www.glwater.org/wp-content/uploads/2020/02/PFAS-Minimization-Program-Summary.pdf" TargetMode="External"/><Relationship Id="rId645" Type="http://schemas.openxmlformats.org/officeDocument/2006/relationships/hyperlink" Target="https://drive.google.com/drive/u/1/folders/1z2HzVi-wFZIVl8vyN21qoVFATOzRE1Vj" TargetMode="External"/><Relationship Id="rId687" Type="http://schemas.openxmlformats.org/officeDocument/2006/relationships/hyperlink" Target="https://www.michigan.gov/pfasresponse/0,9038,7-365-86511_95645-523914--,00.html" TargetMode="External"/><Relationship Id="rId242" Type="http://schemas.openxmlformats.org/officeDocument/2006/relationships/hyperlink" Target="https://www.glwater.org/wp-content/uploads/2020/02/PFAS-Minimization-Program-Summary.pdf" TargetMode="External"/><Relationship Id="rId284" Type="http://schemas.openxmlformats.org/officeDocument/2006/relationships/hyperlink" Target="https://www.michigan.gov/pfasresponse/0,9038,7-365-86511_95645-517163--,00.html" TargetMode="External"/><Relationship Id="rId491" Type="http://schemas.openxmlformats.org/officeDocument/2006/relationships/hyperlink" Target="https://www.michigan.gov/pfasresponse/0,9038,7-365-86511_82704_97100---,00.html" TargetMode="External"/><Relationship Id="rId505" Type="http://schemas.openxmlformats.org/officeDocument/2006/relationships/hyperlink" Target="https://www.michigan.gov/pfasresponse/" TargetMode="External"/><Relationship Id="rId712" Type="http://schemas.openxmlformats.org/officeDocument/2006/relationships/hyperlink" Target="https://www.michigan.gov/pfasresponse/" TargetMode="External"/><Relationship Id="rId37" Type="http://schemas.openxmlformats.org/officeDocument/2006/relationships/hyperlink" Target="https://www.wastedive.com/news/pfas-forever-chemicals-waste-disposal-landfill-leachate/587042/" TargetMode="External"/><Relationship Id="rId79" Type="http://schemas.openxmlformats.org/officeDocument/2006/relationships/hyperlink" Target="https://www.glwater.org/wp-content/uploads/2020/02/PFAS-Minimization-Program-Summary.pdf" TargetMode="External"/><Relationship Id="rId102" Type="http://schemas.openxmlformats.org/officeDocument/2006/relationships/hyperlink" Target="https://drive.google.com/drive/u/0/folders/17vc5JX3Gvo92Bih-kg-GABnBbExIJhXg" TargetMode="External"/><Relationship Id="rId144" Type="http://schemas.openxmlformats.org/officeDocument/2006/relationships/hyperlink" Target="https://www.glwater.org/wp-content/uploads/2020/02/PFAS-Minimization-Program-Summary.pdf" TargetMode="External"/><Relationship Id="rId547" Type="http://schemas.openxmlformats.org/officeDocument/2006/relationships/hyperlink" Target="https://www.michigan.gov/pfasresponse/" TargetMode="External"/><Relationship Id="rId589" Type="http://schemas.openxmlformats.org/officeDocument/2006/relationships/hyperlink" Target="https://drive.google.com/file/d/1tCcynjyVbxACqzjjHhuhY7KSeAKZ1V7r/view?usp=sharing" TargetMode="External"/><Relationship Id="rId90" Type="http://schemas.openxmlformats.org/officeDocument/2006/relationships/hyperlink" Target="https://www.michigan.gov/pfasresponse/" TargetMode="External"/><Relationship Id="rId186" Type="http://schemas.openxmlformats.org/officeDocument/2006/relationships/hyperlink" Target="https://drive.google.com/drive/u/1/folders/1Pms7FL2HqHNWHQ0nmFgIEcktFHXjhbny" TargetMode="External"/><Relationship Id="rId351" Type="http://schemas.openxmlformats.org/officeDocument/2006/relationships/hyperlink" Target="https://drive.google.com/drive/u/1/folders/1Pms7FL2HqHNWHQ0nmFgIEcktFHXjhbny" TargetMode="External"/><Relationship Id="rId393" Type="http://schemas.openxmlformats.org/officeDocument/2006/relationships/hyperlink" Target="https://www.michigan.gov/pfasresponse/0,9038,7-365-86511_82704-452827--,00.html" TargetMode="External"/><Relationship Id="rId407" Type="http://schemas.openxmlformats.org/officeDocument/2006/relationships/hyperlink" Target="https://drive.google.com/drive/u/1/folders/1Pms7FL2HqHNWHQ0nmFgIEcktFHXjhbny" TargetMode="External"/><Relationship Id="rId449" Type="http://schemas.openxmlformats.org/officeDocument/2006/relationships/hyperlink" Target="https://www.michigan.gov/pfasresponse/" TargetMode="External"/><Relationship Id="rId614" Type="http://schemas.openxmlformats.org/officeDocument/2006/relationships/hyperlink" Target="https://www.michigan.gov/pfasresponse/0,9038,7-365-86511_82704-452840--,00.html" TargetMode="External"/><Relationship Id="rId656" Type="http://schemas.openxmlformats.org/officeDocument/2006/relationships/hyperlink" Target="https://drive.google.com/drive/u/1/folders/1Pms7FL2HqHNWHQ0nmFgIEcktFHXjhbny" TargetMode="External"/><Relationship Id="rId211" Type="http://schemas.openxmlformats.org/officeDocument/2006/relationships/hyperlink" Target="https://www.epw.senate.gov/public/index.cfm/superfund-sites-identified-by-epa-to-have-pfas-contamination" TargetMode="External"/><Relationship Id="rId253" Type="http://schemas.openxmlformats.org/officeDocument/2006/relationships/hyperlink" Target="https://www.glwater.org/wp-content/uploads/2020/02/PFAS-Minimization-Program-Summary.pdf" TargetMode="External"/><Relationship Id="rId295" Type="http://schemas.openxmlformats.org/officeDocument/2006/relationships/hyperlink" Target="https://www.michigan.gov/pfasresponse/0,9038,7-365-86511_82704-490707--,00.html" TargetMode="External"/><Relationship Id="rId309" Type="http://schemas.openxmlformats.org/officeDocument/2006/relationships/hyperlink" Target="https://drive.google.com/drive/u/1/folders/1Pms7FL2HqHNWHQ0nmFgIEcktFHXjhbny" TargetMode="External"/><Relationship Id="rId460" Type="http://schemas.openxmlformats.org/officeDocument/2006/relationships/hyperlink" Target="https://drive.google.com/drive/u/1/folders/1Pms7FL2HqHNWHQ0nmFgIEcktFHXjhbny" TargetMode="External"/><Relationship Id="rId516" Type="http://schemas.openxmlformats.org/officeDocument/2006/relationships/hyperlink" Target="https://drive.google.com/drive/u/1/folders/1Pms7FL2HqHNWHQ0nmFgIEcktFHXjhbny" TargetMode="External"/><Relationship Id="rId698" Type="http://schemas.openxmlformats.org/officeDocument/2006/relationships/hyperlink" Target="https://www.epa.gov/newsreleases/wolverine-world-wide-inc-begins-cleanup-wolverine-tannery-and-house-street-disposal" TargetMode="External"/><Relationship Id="rId48" Type="http://schemas.openxmlformats.org/officeDocument/2006/relationships/hyperlink" Target="https://www.glwater.org/wp-content/uploads/2020/02/PFAS-Minimization-Program-Summary.pdf" TargetMode="External"/><Relationship Id="rId113" Type="http://schemas.openxmlformats.org/officeDocument/2006/relationships/hyperlink" Target="https://www.michigan.gov/pfasresponse/" TargetMode="External"/><Relationship Id="rId320" Type="http://schemas.openxmlformats.org/officeDocument/2006/relationships/hyperlink" Target="https://www.michigan.gov/pfasresponse/0,9038,7-365-86511_95645-493752--,00.html" TargetMode="External"/><Relationship Id="rId558" Type="http://schemas.openxmlformats.org/officeDocument/2006/relationships/hyperlink" Target="https://www.michigan.gov/pfasresponse/0,9038,7-365-86511_82704-485523--,00.html" TargetMode="External"/><Relationship Id="rId155" Type="http://schemas.openxmlformats.org/officeDocument/2006/relationships/hyperlink" Target="https://theintercept.com/2016/02/17/flint-residents-may-have-been-drinking-pfcs-in-addition-to-lead/" TargetMode="External"/><Relationship Id="rId197" Type="http://schemas.openxmlformats.org/officeDocument/2006/relationships/hyperlink" Target="https://www.michigan.gov/pfasresponse/0,9038,7-365-86511_82704-487739--,00.html" TargetMode="External"/><Relationship Id="rId362" Type="http://schemas.openxmlformats.org/officeDocument/2006/relationships/hyperlink" Target="https://www.michigan.gov/pfasresponse/0,9038,7-365-86511_95645-553176--,00.html" TargetMode="External"/><Relationship Id="rId418" Type="http://schemas.openxmlformats.org/officeDocument/2006/relationships/hyperlink" Target="https://drive.google.com/drive/u/1/folders/1Pms7FL2HqHNWHQ0nmFgIEcktFHXjhbny" TargetMode="External"/><Relationship Id="rId625" Type="http://schemas.openxmlformats.org/officeDocument/2006/relationships/hyperlink" Target="https://www.michigan.gov/pfasresponse/0,9038,7-365-86511_95645-500859--,00.html" TargetMode="External"/><Relationship Id="rId222" Type="http://schemas.openxmlformats.org/officeDocument/2006/relationships/hyperlink" Target="https://drive.google.com/drive/u/1/folders/1Pms7FL2HqHNWHQ0nmFgIEcktFHXjhbny" TargetMode="External"/><Relationship Id="rId264" Type="http://schemas.openxmlformats.org/officeDocument/2006/relationships/hyperlink" Target="https://drive.google.com/drive/u/1/folders/1Pms7FL2HqHNWHQ0nmFgIEcktFHXjhbny" TargetMode="External"/><Relationship Id="rId471" Type="http://schemas.openxmlformats.org/officeDocument/2006/relationships/hyperlink" Target="https://www.michigan.gov/pfasresponse/0,9038,7-365-86511_82704-498496--,00.html" TargetMode="External"/><Relationship Id="rId667" Type="http://schemas.openxmlformats.org/officeDocument/2006/relationships/hyperlink" Target="https://www.michigan.gov/pfasresponse/" TargetMode="External"/><Relationship Id="rId17" Type="http://schemas.openxmlformats.org/officeDocument/2006/relationships/hyperlink" Target="https://drive.google.com/drive/u/1/folders/1mMqi2BZyYtUS8MzLoWixy02GtYtgkUGj?ths=true" TargetMode="External"/><Relationship Id="rId59" Type="http://schemas.openxmlformats.org/officeDocument/2006/relationships/hyperlink" Target="https://drive.google.com/drive/u/1/folders/1Pms7FL2HqHNWHQ0nmFgIEcktFHXjhbny" TargetMode="External"/><Relationship Id="rId124" Type="http://schemas.openxmlformats.org/officeDocument/2006/relationships/hyperlink" Target="https://drive.google.com/file/d/1jHsyyQZF8xh5abgvsKLtUHD67t6ngu6l/view?usp=sharing" TargetMode="External"/><Relationship Id="rId527" Type="http://schemas.openxmlformats.org/officeDocument/2006/relationships/hyperlink" Target="https://drive.google.com/drive/u/1/folders/1Pms7FL2HqHNWHQ0nmFgIEcktFHXjhbny" TargetMode="External"/><Relationship Id="rId569" Type="http://schemas.openxmlformats.org/officeDocument/2006/relationships/hyperlink" Target="https://drive.google.com/drive/u/1/folders/1Pms7FL2HqHNWHQ0nmFgIEcktFHXjhbny" TargetMode="External"/><Relationship Id="rId70" Type="http://schemas.openxmlformats.org/officeDocument/2006/relationships/hyperlink" Target="https://drive.google.com/drive/u/1/folders/1VgdMu6_x_kxf36q2eAIhAEnCpniomQ1Y" TargetMode="External"/><Relationship Id="rId166" Type="http://schemas.openxmlformats.org/officeDocument/2006/relationships/hyperlink" Target="https://www.glwater.org/wp-content/uploads/2020/02/PFAS-Minimization-Program-Summary.pdf" TargetMode="External"/><Relationship Id="rId331" Type="http://schemas.openxmlformats.org/officeDocument/2006/relationships/hyperlink" Target="https://www.glwater.org/wp-content/uploads/2020/02/PFAS-Minimization-Program-Summary.pdf" TargetMode="External"/><Relationship Id="rId373" Type="http://schemas.openxmlformats.org/officeDocument/2006/relationships/hyperlink" Target="https://drive.google.com/drive/u/0/folders/183SOtC3Gnnal77aknjvWIH6Ete5vIkHZ" TargetMode="External"/><Relationship Id="rId429" Type="http://schemas.openxmlformats.org/officeDocument/2006/relationships/hyperlink" Target="https://www.michigan.gov/pfasresponse/0,9038,7-365-86511_82704-481133--,00.html" TargetMode="External"/><Relationship Id="rId580" Type="http://schemas.openxmlformats.org/officeDocument/2006/relationships/hyperlink" Target="https://tlaib.house.gov/media/press-releases/tlaib-dingell-press-more-information-new-pfas-sites-southeast-michigan" TargetMode="External"/><Relationship Id="rId636" Type="http://schemas.openxmlformats.org/officeDocument/2006/relationships/hyperlink" Target="https://www.glwater.org/wp-content/uploads/2020/02/PFAS-Minimization-Program-Summary.pdf" TargetMode="External"/><Relationship Id="rId1" Type="http://schemas.openxmlformats.org/officeDocument/2006/relationships/hyperlink" Target="https://www.michigan.gov/pfasresponse/0,9038,7-365-86511_82704-499530--,00.html" TargetMode="External"/><Relationship Id="rId233" Type="http://schemas.openxmlformats.org/officeDocument/2006/relationships/hyperlink" Target="https://drive.google.com/drive/u/1/folders/1Pms7FL2HqHNWHQ0nmFgIEcktFHXjhbny" TargetMode="External"/><Relationship Id="rId440" Type="http://schemas.openxmlformats.org/officeDocument/2006/relationships/hyperlink" Target="https://drive.google.com/file/d/1vAbU_4aBjnolVuzrwmVg0dCvGbCH_EG6/view?usp=sharing" TargetMode="External"/><Relationship Id="rId678" Type="http://schemas.openxmlformats.org/officeDocument/2006/relationships/hyperlink" Target="https://www.glwater.org/wp-content/uploads/2020/02/PFAS-Minimization-Program-Summary.pdf" TargetMode="External"/><Relationship Id="rId28" Type="http://schemas.openxmlformats.org/officeDocument/2006/relationships/hyperlink" Target="https://www.michigan.gov/pfasresponse/0,9038,7-365-86511_82704-452825--,00.html" TargetMode="External"/><Relationship Id="rId275" Type="http://schemas.openxmlformats.org/officeDocument/2006/relationships/hyperlink" Target="https://drive.google.com/drive/u/0/folders/1W3HxmaXUJLGBjICXqfH_fFFCRvb-p_96" TargetMode="External"/><Relationship Id="rId300" Type="http://schemas.openxmlformats.org/officeDocument/2006/relationships/hyperlink" Target="https://drive.google.com/file/d/1tCcynjyVbxACqzjjHhuhY7KSeAKZ1V7r/view?usp=sharing" TargetMode="External"/><Relationship Id="rId482" Type="http://schemas.openxmlformats.org/officeDocument/2006/relationships/hyperlink" Target="https://drive.google.com/drive/u/1/folders/181qkYNQrdk2QE2Sov9hZj2gljUhbUFoV?ths=true" TargetMode="External"/><Relationship Id="rId538" Type="http://schemas.openxmlformats.org/officeDocument/2006/relationships/hyperlink" Target="https://www.michigan.gov/pfasresponse/0,9038,7-365-86511_82704-485523--,00.html" TargetMode="External"/><Relationship Id="rId703" Type="http://schemas.openxmlformats.org/officeDocument/2006/relationships/hyperlink" Target="https://www.michigan.gov/pfasresponse/0,9038,7-365-86511_82704-488796--,00.html" TargetMode="External"/><Relationship Id="rId81" Type="http://schemas.openxmlformats.org/officeDocument/2006/relationships/hyperlink" Target="https://www.michigan.gov/pfasresponse/" TargetMode="External"/><Relationship Id="rId135" Type="http://schemas.openxmlformats.org/officeDocument/2006/relationships/hyperlink" Target="https://www.michigan.gov/pfasresponse/0,9038,7-365-86511_82704-487728--,00.html" TargetMode="External"/><Relationship Id="rId177" Type="http://schemas.openxmlformats.org/officeDocument/2006/relationships/hyperlink" Target="https://www.michigan.gov/pfasresponse/" TargetMode="External"/><Relationship Id="rId342" Type="http://schemas.openxmlformats.org/officeDocument/2006/relationships/hyperlink" Target="https://drive.google.com/file/d/1tCcynjyVbxACqzjjHhuhY7KSeAKZ1V7r/view?usp=sharing" TargetMode="External"/><Relationship Id="rId384" Type="http://schemas.openxmlformats.org/officeDocument/2006/relationships/hyperlink" Target="https://drive.google.com/drive/u/1/folders/1Pms7FL2HqHNWHQ0nmFgIEcktFHXjhbny" TargetMode="External"/><Relationship Id="rId591" Type="http://schemas.openxmlformats.org/officeDocument/2006/relationships/hyperlink" Target="https://drive.google.com/file/d/1tCcynjyVbxACqzjjHhuhY7KSeAKZ1V7r/view?usp=sharing" TargetMode="External"/><Relationship Id="rId605" Type="http://schemas.openxmlformats.org/officeDocument/2006/relationships/hyperlink" Target="https://drive.google.com/drive/u/1/folders/1Pms7FL2HqHNWHQ0nmFgIEcktFHXjhbny" TargetMode="External"/><Relationship Id="rId202" Type="http://schemas.openxmlformats.org/officeDocument/2006/relationships/hyperlink" Target="https://www.glwater.org/wp-content/uploads/2020/02/PFAS-Minimization-Program-Summary.pdf" TargetMode="External"/><Relationship Id="rId244" Type="http://schemas.openxmlformats.org/officeDocument/2006/relationships/hyperlink" Target="https://www.michigan.gov/pfasresponse/" TargetMode="External"/><Relationship Id="rId647" Type="http://schemas.openxmlformats.org/officeDocument/2006/relationships/hyperlink" Target="https://www.michigan.gov/pfasresponse/0,9038,7-365-86511_82704-489610--,00.html" TargetMode="External"/><Relationship Id="rId689" Type="http://schemas.openxmlformats.org/officeDocument/2006/relationships/hyperlink" Target="https://www.michigan.gov/pfasresponse/0,9038,7-365-86511_95645-523914--,00.html" TargetMode="External"/><Relationship Id="rId39" Type="http://schemas.openxmlformats.org/officeDocument/2006/relationships/hyperlink" Target="https://www.michigan.gov/pfasresponse/0,9038,7-365-86511_95645-530255--,00.html" TargetMode="External"/><Relationship Id="rId286" Type="http://schemas.openxmlformats.org/officeDocument/2006/relationships/hyperlink" Target="https://drive.google.com/drive/u/0/folders/1QZiaxrQ7XFVzjhJ669aKD00RdyDq96Xo" TargetMode="External"/><Relationship Id="rId451" Type="http://schemas.openxmlformats.org/officeDocument/2006/relationships/hyperlink" Target="https://www.glwater.org/wp-content/uploads/2020/02/PFAS-Minimization-Program-Summary.pdf" TargetMode="External"/><Relationship Id="rId493" Type="http://schemas.openxmlformats.org/officeDocument/2006/relationships/hyperlink" Target="https://www.michigan.gov/pfasresponse/0,9038,7-365-86511_82704_97100_97106---,00.html" TargetMode="External"/><Relationship Id="rId507" Type="http://schemas.openxmlformats.org/officeDocument/2006/relationships/hyperlink" Target="https://drive.google.com/drive/u/1/folders/1Pms7FL2HqHNWHQ0nmFgIEcktFHXjhbny" TargetMode="External"/><Relationship Id="rId549" Type="http://schemas.openxmlformats.org/officeDocument/2006/relationships/hyperlink" Target="https://drive.google.com/drive/u/1/folders/1Pms7FL2HqHNWHQ0nmFgIEcktFHXjhbny" TargetMode="External"/><Relationship Id="rId714" Type="http://schemas.openxmlformats.org/officeDocument/2006/relationships/vmlDrawing" Target="../drawings/vmlDrawing3.vml"/><Relationship Id="rId50" Type="http://schemas.openxmlformats.org/officeDocument/2006/relationships/hyperlink" Target="https://drive.google.com/drive/u/1/folders/1Pms7FL2HqHNWHQ0nmFgIEcktFHXjhbny" TargetMode="External"/><Relationship Id="rId104" Type="http://schemas.openxmlformats.org/officeDocument/2006/relationships/hyperlink" Target="https://www.sturgisjournal.com/news/20200708/pfas-test-results-at-landfill-released" TargetMode="External"/><Relationship Id="rId146" Type="http://schemas.openxmlformats.org/officeDocument/2006/relationships/hyperlink" Target="https://www.michigan.gov/pfasresponse/0,9038,7-365-86511_95645-535371--,00.html" TargetMode="External"/><Relationship Id="rId188" Type="http://schemas.openxmlformats.org/officeDocument/2006/relationships/hyperlink" Target="https://www.glwater.org/wp-content/uploads/2020/02/PFAS-Minimization-Program-Summary.pdf" TargetMode="External"/><Relationship Id="rId311" Type="http://schemas.openxmlformats.org/officeDocument/2006/relationships/hyperlink" Target="http://www.woodtv.com/news/target-8/pfas-foam-used-at-ford-airport-uphill-from-homes/1085854590" TargetMode="External"/><Relationship Id="rId353" Type="http://schemas.openxmlformats.org/officeDocument/2006/relationships/hyperlink" Target="https://www.michigan.gov/pfasresponse/0,9038,7-365-86511_82704-482361--,00.html" TargetMode="External"/><Relationship Id="rId395" Type="http://schemas.openxmlformats.org/officeDocument/2006/relationships/hyperlink" Target="https://drive.google.com/drive/u/0/folders/1jXThUmWBt8EYvhOol-VeUjDLS8xaC9Yr" TargetMode="External"/><Relationship Id="rId409" Type="http://schemas.openxmlformats.org/officeDocument/2006/relationships/hyperlink" Target="https://www.michigan.gov/pfasresponse/" TargetMode="External"/><Relationship Id="rId560" Type="http://schemas.openxmlformats.org/officeDocument/2006/relationships/hyperlink" Target="https://www.michigan.gov/pfasresponse/0,9038,7-365-86511_82704-499529--,00.html" TargetMode="External"/><Relationship Id="rId92" Type="http://schemas.openxmlformats.org/officeDocument/2006/relationships/hyperlink" Target="https://drive.google.com/drive/u/1/folders/1Pms7FL2HqHNWHQ0nmFgIEcktFHXjhbny" TargetMode="External"/><Relationship Id="rId213" Type="http://schemas.openxmlformats.org/officeDocument/2006/relationships/hyperlink" Target="https://www.michigan.gov/pfasresponse/0,9038,7-365-86511_82704-500862--,00.html" TargetMode="External"/><Relationship Id="rId420" Type="http://schemas.openxmlformats.org/officeDocument/2006/relationships/hyperlink" Target="https://www.michigan.gov/pfasresponse/0,9038,7-365-86511_82704-490716--,00.html" TargetMode="External"/><Relationship Id="rId616" Type="http://schemas.openxmlformats.org/officeDocument/2006/relationships/hyperlink" Target="https://www.michigan.gov/pfasresponse/0,9038,7-365-86511_95645-452840--,00.html" TargetMode="External"/><Relationship Id="rId658" Type="http://schemas.openxmlformats.org/officeDocument/2006/relationships/hyperlink" Target="https://www.michigan.gov/pfasresponse/0,9038,7-365-86511_82704-481160--,00.html" TargetMode="External"/><Relationship Id="rId255" Type="http://schemas.openxmlformats.org/officeDocument/2006/relationships/hyperlink" Target="https://www.michigan.gov/pfasresponse/" TargetMode="External"/><Relationship Id="rId297" Type="http://schemas.openxmlformats.org/officeDocument/2006/relationships/hyperlink" Target="https://www.michigan.gov/pfasresponse/" TargetMode="External"/><Relationship Id="rId462" Type="http://schemas.openxmlformats.org/officeDocument/2006/relationships/hyperlink" Target="https://drive.google.com/file/d/1tCcynjyVbxACqzjjHhuhY7KSeAKZ1V7r/view?usp=sharing" TargetMode="External"/><Relationship Id="rId518" Type="http://schemas.openxmlformats.org/officeDocument/2006/relationships/hyperlink" Target="https://www.glwater.org/wp-content/uploads/2020/02/PFAS-Minimization-Program-Summary.pdf" TargetMode="External"/><Relationship Id="rId115" Type="http://schemas.openxmlformats.org/officeDocument/2006/relationships/hyperlink" Target="https://drive.google.com/drive/u/1/folders/1Pms7FL2HqHNWHQ0nmFgIEcktFHXjhbny" TargetMode="External"/><Relationship Id="rId157" Type="http://schemas.openxmlformats.org/officeDocument/2006/relationships/hyperlink" Target="https://www.michigan.gov/pfasresponse/0,9038,7-365-86511_82704-452819--,00.html" TargetMode="External"/><Relationship Id="rId322" Type="http://schemas.openxmlformats.org/officeDocument/2006/relationships/hyperlink" Target="https://drive.google.com/drive/u/1/folders/10Qt5EjXya8IwkX0tb6cg6WwHtsBLRk1m?ths=true" TargetMode="External"/><Relationship Id="rId364" Type="http://schemas.openxmlformats.org/officeDocument/2006/relationships/hyperlink" Target="https://drive.google.com/drive/folders/1j10dVFpbkz0x2fiinBgZBVqUiCDRCunb?usp=sharing" TargetMode="External"/><Relationship Id="rId61" Type="http://schemas.openxmlformats.org/officeDocument/2006/relationships/hyperlink" Target="https://www.michigan.gov/pfasresponse/0,9038,7-365-86511_95645-537938--,00.html" TargetMode="External"/><Relationship Id="rId199" Type="http://schemas.openxmlformats.org/officeDocument/2006/relationships/hyperlink" Target="https://www.michigan.gov/pfasresponse/" TargetMode="External"/><Relationship Id="rId571" Type="http://schemas.openxmlformats.org/officeDocument/2006/relationships/hyperlink" Target="https://www.michigan.gov/pfasresponse/" TargetMode="External"/><Relationship Id="rId627" Type="http://schemas.openxmlformats.org/officeDocument/2006/relationships/hyperlink" Target="https://www.michigan.gov/pfasresponse/" TargetMode="External"/><Relationship Id="rId669" Type="http://schemas.openxmlformats.org/officeDocument/2006/relationships/hyperlink" Target="https://drive.google.com/drive/u/1/folders/1Pms7FL2HqHNWHQ0nmFgIEcktFHXjhbny" TargetMode="External"/><Relationship Id="rId19" Type="http://schemas.openxmlformats.org/officeDocument/2006/relationships/hyperlink" Target="https://www.glwater.org/wp-content/uploads/2020/02/PFAS-Minimization-Program-Summary.pdf" TargetMode="External"/><Relationship Id="rId224" Type="http://schemas.openxmlformats.org/officeDocument/2006/relationships/hyperlink" Target="https://www.glwater.org/wp-content/uploads/2020/02/PFAS-Minimization-Program-Summary.pdf" TargetMode="External"/><Relationship Id="rId266" Type="http://schemas.openxmlformats.org/officeDocument/2006/relationships/hyperlink" Target="https://www.michigan.gov/pfasresponse/0,9038,7-365-86511_95645-497629--,00.html" TargetMode="External"/><Relationship Id="rId431" Type="http://schemas.openxmlformats.org/officeDocument/2006/relationships/hyperlink" Target="https://www.michigan.gov/pfasresponse/0,9038,7-365-86511_82704-481133--,00.html" TargetMode="External"/><Relationship Id="rId473" Type="http://schemas.openxmlformats.org/officeDocument/2006/relationships/hyperlink" Target="https://www.michigan.gov/pfasresponse/0,9038,7-365-86511_95645-498496--,00.html" TargetMode="External"/><Relationship Id="rId529" Type="http://schemas.openxmlformats.org/officeDocument/2006/relationships/hyperlink" Target="https://www.glwater.org/wp-content/uploads/2020/02/PFAS-Minimization-Program-Summary.pdf" TargetMode="External"/><Relationship Id="rId680" Type="http://schemas.openxmlformats.org/officeDocument/2006/relationships/hyperlink" Target="https://www.michigan.gov/pfasresponse/" TargetMode="External"/><Relationship Id="rId30" Type="http://schemas.openxmlformats.org/officeDocument/2006/relationships/hyperlink" Target="https://www.michigan.gov/pfasresponse/0,9038,7-365-86511_95645-452825--,00.html" TargetMode="External"/><Relationship Id="rId126" Type="http://schemas.openxmlformats.org/officeDocument/2006/relationships/hyperlink" Target="https://www.glwater.org/wp-content/uploads/2020/02/PFAS-Minimization-Program-Summary.pdf" TargetMode="External"/><Relationship Id="rId168" Type="http://schemas.openxmlformats.org/officeDocument/2006/relationships/hyperlink" Target="https://www.michigan.gov/pfasresponse/" TargetMode="External"/><Relationship Id="rId333" Type="http://schemas.openxmlformats.org/officeDocument/2006/relationships/hyperlink" Target="https://drive.google.com/drive/u/1/folders/1Pms7FL2HqHNWHQ0nmFgIEcktFHXjhbny" TargetMode="External"/><Relationship Id="rId540" Type="http://schemas.openxmlformats.org/officeDocument/2006/relationships/hyperlink" Target="https://www.michigan.gov/pfasresponse/0,9038,7-365-86511_95645-485523--,00.html" TargetMode="External"/><Relationship Id="rId72" Type="http://schemas.openxmlformats.org/officeDocument/2006/relationships/hyperlink" Target="https://www.michigan.gov/pfasresponse/0,9038,7-365-86511_82704-452810--,00.html" TargetMode="External"/><Relationship Id="rId375" Type="http://schemas.openxmlformats.org/officeDocument/2006/relationships/hyperlink" Target="https://drive.google.com/file/d/1tCcynjyVbxACqzjjHhuhY7KSeAKZ1V7r/view?usp=sharing" TargetMode="External"/><Relationship Id="rId582" Type="http://schemas.openxmlformats.org/officeDocument/2006/relationships/hyperlink" Target="https://drive.google.com/drive/u/1/folders/1Pms7FL2HqHNWHQ0nmFgIEcktFHXjhbny" TargetMode="External"/><Relationship Id="rId638" Type="http://schemas.openxmlformats.org/officeDocument/2006/relationships/hyperlink" Target="https://drive.google.com/drive/u/1/folders/1Pms7FL2HqHNWHQ0nmFgIEcktFHXjhbny" TargetMode="External"/><Relationship Id="rId3" Type="http://schemas.openxmlformats.org/officeDocument/2006/relationships/hyperlink" Target="https://www.michigan.gov/pfasresponse/0,9038,7-365-86511_95645-499530--,00.html" TargetMode="External"/><Relationship Id="rId235" Type="http://schemas.openxmlformats.org/officeDocument/2006/relationships/hyperlink" Target="https://www.glwater.org/wp-content/uploads/2020/02/PFAS-Minimization-Program-Summary.pdf" TargetMode="External"/><Relationship Id="rId277" Type="http://schemas.openxmlformats.org/officeDocument/2006/relationships/hyperlink" Target="https://www.michigan.gov/pfasresponse/0,9038,7-365-86511_95645-479889--,00.html" TargetMode="External"/><Relationship Id="rId400" Type="http://schemas.openxmlformats.org/officeDocument/2006/relationships/hyperlink" Target="https://www.michigan.gov/pfasresponse/" TargetMode="External"/><Relationship Id="rId442" Type="http://schemas.openxmlformats.org/officeDocument/2006/relationships/hyperlink" Target="https://drive.google.com/drive/u/1/folders/1Pms7FL2HqHNWHQ0nmFgIEcktFHXjhbny" TargetMode="External"/><Relationship Id="rId484" Type="http://schemas.openxmlformats.org/officeDocument/2006/relationships/hyperlink" Target="https://drive.google.com/file/d/1tCcynjyVbxACqzjjHhuhY7KSeAKZ1V7r/view?usp=sharing" TargetMode="External"/><Relationship Id="rId705" Type="http://schemas.openxmlformats.org/officeDocument/2006/relationships/hyperlink" Target="https://www.michigan.gov/pfasresponse/" TargetMode="External"/><Relationship Id="rId137" Type="http://schemas.openxmlformats.org/officeDocument/2006/relationships/hyperlink" Target="https://www.michigan.gov/pfasresponse/" TargetMode="External"/><Relationship Id="rId302" Type="http://schemas.openxmlformats.org/officeDocument/2006/relationships/hyperlink" Target="https://www.glwater.org/wp-content/uploads/2020/02/PFAS-Minimization-Program-Summary.pdf" TargetMode="External"/><Relationship Id="rId344" Type="http://schemas.openxmlformats.org/officeDocument/2006/relationships/hyperlink" Target="https://www.glwater.org/wp-content/uploads/2020/02/PFAS-Minimization-Program-Summary.pdf" TargetMode="External"/><Relationship Id="rId691" Type="http://schemas.openxmlformats.org/officeDocument/2006/relationships/hyperlink" Target="https://www.michigan.gov/pfasresponse/0,9038,7-365-86511_95645-538443--,00.html" TargetMode="External"/><Relationship Id="rId41" Type="http://schemas.openxmlformats.org/officeDocument/2006/relationships/hyperlink" Target="https://www.michigan.gov/pfasresponse/" TargetMode="External"/><Relationship Id="rId83" Type="http://schemas.openxmlformats.org/officeDocument/2006/relationships/hyperlink" Target="https://www.michigan.gov/pfasresponse/0,9038,7-365-86511_82704-499524--,00.html" TargetMode="External"/><Relationship Id="rId179" Type="http://schemas.openxmlformats.org/officeDocument/2006/relationships/hyperlink" Target="https://www.glwater.org/wp-content/uploads/2020/02/PFAS-Minimization-Program-Summary.pdf" TargetMode="External"/><Relationship Id="rId386" Type="http://schemas.openxmlformats.org/officeDocument/2006/relationships/hyperlink" Target="https://egle.maps.arcgis.com/apps/webappviewer/index.html?id=a4dd6961ec5f401aa9ce9ae082eedcd7" TargetMode="External"/><Relationship Id="rId551" Type="http://schemas.openxmlformats.org/officeDocument/2006/relationships/hyperlink" Target="https://www.michigan.gov/pfasresponse/0,9038,7-365-86511_82704-452826--,00.html" TargetMode="External"/><Relationship Id="rId593" Type="http://schemas.openxmlformats.org/officeDocument/2006/relationships/hyperlink" Target="https://drive.google.com/file/d/1pMVSWAlMcvGwcen65Kr-zpygWvLDXhhP/view?usp=sharing" TargetMode="External"/><Relationship Id="rId607" Type="http://schemas.openxmlformats.org/officeDocument/2006/relationships/hyperlink" Target="https://www.glwater.org/wp-content/uploads/2020/02/PFAS-Minimization-Program-Summary.pdf" TargetMode="External"/><Relationship Id="rId649" Type="http://schemas.openxmlformats.org/officeDocument/2006/relationships/hyperlink" Target="https://www.michigan.gov/pfasresponse/0,9038,7-365-86511_82704-489610--,00.html" TargetMode="External"/><Relationship Id="rId190" Type="http://schemas.openxmlformats.org/officeDocument/2006/relationships/hyperlink" Target="https://drive.google.com/drive/u/1/folders/1Pms7FL2HqHNWHQ0nmFgIEcktFHXjhbny" TargetMode="External"/><Relationship Id="rId204" Type="http://schemas.openxmlformats.org/officeDocument/2006/relationships/hyperlink" Target="https://www.michigan.gov/pfasresponse/" TargetMode="External"/><Relationship Id="rId246" Type="http://schemas.openxmlformats.org/officeDocument/2006/relationships/hyperlink" Target="http://www.michigan.gov/som/0,4669,7-192-45414_45929_82704-452817--,00.html" TargetMode="External"/><Relationship Id="rId288" Type="http://schemas.openxmlformats.org/officeDocument/2006/relationships/hyperlink" Target="https://www.nationofchange.org/2018/04/13/fear-and-fury-in-michigan-town-where-air-force-contaminated-water/" TargetMode="External"/><Relationship Id="rId411" Type="http://schemas.openxmlformats.org/officeDocument/2006/relationships/hyperlink" Target="https://drive.google.com/drive/u/1/folders/1Pms7FL2HqHNWHQ0nmFgIEcktFHXjhbny" TargetMode="External"/><Relationship Id="rId453" Type="http://schemas.openxmlformats.org/officeDocument/2006/relationships/hyperlink" Target="https://www.michigan.gov/pfasresponse/" TargetMode="External"/><Relationship Id="rId509" Type="http://schemas.openxmlformats.org/officeDocument/2006/relationships/hyperlink" Target="https://www.michigan.gov/pfasresponse/0,9038,7-365-86511_95600_95632-546670--,00.html" TargetMode="External"/><Relationship Id="rId660" Type="http://schemas.openxmlformats.org/officeDocument/2006/relationships/hyperlink" Target="https://www.michigan.gov/pfasresponse/0,9038,7-365-86511_82704-481160--,00.html" TargetMode="External"/><Relationship Id="rId106" Type="http://schemas.openxmlformats.org/officeDocument/2006/relationships/hyperlink" Target="https://drive.google.com/drive/u/0/folders/1Wc7ahOv-rkPJ3ZntH2GKFwyn3r6qMhkT" TargetMode="External"/><Relationship Id="rId313" Type="http://schemas.openxmlformats.org/officeDocument/2006/relationships/hyperlink" Target="https://www.michigan.gov/pfasresponse/0,9038,7-365-86511_82704-487698--,00.html" TargetMode="External"/><Relationship Id="rId495" Type="http://schemas.openxmlformats.org/officeDocument/2006/relationships/hyperlink" Target="https://drive.google.com/drive/u/1/folders/1Pms7FL2HqHNWHQ0nmFgIEcktFHXjhbny" TargetMode="External"/><Relationship Id="rId716" Type="http://schemas.openxmlformats.org/officeDocument/2006/relationships/comments" Target="../comments3.xml"/><Relationship Id="rId10" Type="http://schemas.openxmlformats.org/officeDocument/2006/relationships/hyperlink" Target="https://www.michigan.gov/pfasresponse/0,9038,7-365-86511_95645-538914--,00.html" TargetMode="External"/><Relationship Id="rId52" Type="http://schemas.openxmlformats.org/officeDocument/2006/relationships/hyperlink" Target="https://www.michigan.gov/pfasresponse/0,9038,7-365-86511_95645-535385--,00.html" TargetMode="External"/><Relationship Id="rId94" Type="http://schemas.openxmlformats.org/officeDocument/2006/relationships/hyperlink" Target="https://drive.google.com/file/d/1tCcynjyVbxACqzjjHhuhY7KSeAKZ1V7r/view?usp=sharing" TargetMode="External"/><Relationship Id="rId148" Type="http://schemas.openxmlformats.org/officeDocument/2006/relationships/hyperlink" Target="https://www.glwater.org/wp-content/uploads/2020/02/PFAS-Minimization-Program-Summary.pdf" TargetMode="External"/><Relationship Id="rId355" Type="http://schemas.openxmlformats.org/officeDocument/2006/relationships/hyperlink" Target="https://www.michigan.gov/pfasresponse/" TargetMode="External"/><Relationship Id="rId397" Type="http://schemas.openxmlformats.org/officeDocument/2006/relationships/hyperlink" Target="https://drive.google.com/file/d/1tCcynjyVbxACqzjjHhuhY7KSeAKZ1V7r/view?usp=sharing" TargetMode="External"/><Relationship Id="rId520" Type="http://schemas.openxmlformats.org/officeDocument/2006/relationships/hyperlink" Target="https://drive.google.com/drive/u/1/folders/1Pms7FL2HqHNWHQ0nmFgIEcktFHXjhbny" TargetMode="External"/><Relationship Id="rId562" Type="http://schemas.openxmlformats.org/officeDocument/2006/relationships/hyperlink" Target="https://www.michigan.gov/pfasresponse/0,9038,7-365-86511_95645-499529--,00.html" TargetMode="External"/><Relationship Id="rId618" Type="http://schemas.openxmlformats.org/officeDocument/2006/relationships/hyperlink" Target="https://drive.google.com/drive/u/1/folders/1so5glyE-Ys0qYPTFCaihfsepvLNT1fgc" TargetMode="External"/><Relationship Id="rId215" Type="http://schemas.openxmlformats.org/officeDocument/2006/relationships/hyperlink" Target="https://www.michigan.gov/pfasresponse/0,9038,7-365-86511_95645-500862--,00.html" TargetMode="External"/><Relationship Id="rId257" Type="http://schemas.openxmlformats.org/officeDocument/2006/relationships/hyperlink" Target="https://www.glwater.org/wp-content/uploads/2020/02/PFAS-Minimization-Program-Summary.pdf" TargetMode="External"/><Relationship Id="rId422" Type="http://schemas.openxmlformats.org/officeDocument/2006/relationships/hyperlink" Target="https://www.michigan.gov/pfasresponse/" TargetMode="External"/><Relationship Id="rId464" Type="http://schemas.openxmlformats.org/officeDocument/2006/relationships/hyperlink" Target="https://www.michigan.gov/pfasresponse/0,9038,7-365-86511_82704-489608--,00.html" TargetMode="External"/><Relationship Id="rId299" Type="http://schemas.openxmlformats.org/officeDocument/2006/relationships/hyperlink" Target="https://drive.google.com/drive/u/1/folders/1VgdMu6_x_kxf36q2eAIhAEnCpniomQ1Y" TargetMode="External"/><Relationship Id="rId63" Type="http://schemas.openxmlformats.org/officeDocument/2006/relationships/hyperlink" Target="https://www.michigan.gov/pfasresponse/0,9038,7-365-86511_95645-538443--,00.html" TargetMode="External"/><Relationship Id="rId159" Type="http://schemas.openxmlformats.org/officeDocument/2006/relationships/hyperlink" Target="https://drive.google.com/drive/u/0/folders/1Agice1xvvNs0t7pbRC3gmFR46sSAiR3y" TargetMode="External"/><Relationship Id="rId366" Type="http://schemas.openxmlformats.org/officeDocument/2006/relationships/hyperlink" Target="https://www.michigan.gov/pfasresponse/0,9038,7-365-86511_95600_95631-508870--,00.html" TargetMode="External"/><Relationship Id="rId573" Type="http://schemas.openxmlformats.org/officeDocument/2006/relationships/hyperlink" Target="https://drive.google.com/drive/u/1/folders/1Pms7FL2HqHNWHQ0nmFgIEcktFHXjhbny" TargetMode="External"/><Relationship Id="rId226" Type="http://schemas.openxmlformats.org/officeDocument/2006/relationships/hyperlink" Target="https://drive.google.com/drive/u/1/folders/1Pms7FL2HqHNWHQ0nmFgIEcktFHXjhbny" TargetMode="External"/><Relationship Id="rId433" Type="http://schemas.openxmlformats.org/officeDocument/2006/relationships/hyperlink" Target="https://drive.google.com/drive/u/1/folders/1_nKt4anbBalnEkIByYM-n4avwO_6Zhno" TargetMode="External"/><Relationship Id="rId640" Type="http://schemas.openxmlformats.org/officeDocument/2006/relationships/hyperlink" Target="https://www.glwater.org/wp-content/uploads/2020/02/PFAS-Minimization-Program-Summary.pdf" TargetMode="External"/><Relationship Id="rId74" Type="http://schemas.openxmlformats.org/officeDocument/2006/relationships/hyperlink" Target="https://www.michigan.gov/pfasresponse/0,9038,7-365-86511_82704-452810--,00.html" TargetMode="External"/><Relationship Id="rId377" Type="http://schemas.openxmlformats.org/officeDocument/2006/relationships/hyperlink" Target="https://www.michigan.gov/pfasresponse/0,9038,7-365-86511_95645-538445--,00.html" TargetMode="External"/><Relationship Id="rId500" Type="http://schemas.openxmlformats.org/officeDocument/2006/relationships/hyperlink" Target="https://drive.google.com/drive/u/1/folders/1Pms7FL2HqHNWHQ0nmFgIEcktFHXjhbny" TargetMode="External"/><Relationship Id="rId584" Type="http://schemas.openxmlformats.org/officeDocument/2006/relationships/hyperlink" Target="https://www.michigan.gov/pfasresponse/0,9038,7-365-86511_95645-452832--,00.html" TargetMode="External"/><Relationship Id="rId5" Type="http://schemas.openxmlformats.org/officeDocument/2006/relationships/hyperlink" Target="https://drive.google.com/drive/u/1/folders/11Lw6aNpdh8t688heILngOOdSdcPZFHkA?ths=true" TargetMode="External"/><Relationship Id="rId237" Type="http://schemas.openxmlformats.org/officeDocument/2006/relationships/hyperlink" Target="https://drive.google.com/drive/u/1/folders/1Pms7FL2HqHNWHQ0nmFgIEcktFHXjhbny" TargetMode="External"/><Relationship Id="rId444" Type="http://schemas.openxmlformats.org/officeDocument/2006/relationships/hyperlink" Target="https://www.glwater.org/wp-content/uploads/2020/02/PFAS-Minimization-Program-Summary.pdf" TargetMode="External"/><Relationship Id="rId651" Type="http://schemas.openxmlformats.org/officeDocument/2006/relationships/hyperlink" Target="https://drive.google.com/drive/u/1/folders/1cvBxgardnCP8C0dUJllUgO6YYxgphOPJ?ths=true" TargetMode="External"/><Relationship Id="rId290" Type="http://schemas.openxmlformats.org/officeDocument/2006/relationships/hyperlink" Target="https://www.michigan.gov/pfasresponse/0,9038,7-365-86511_82704_83952---,00.html" TargetMode="External"/><Relationship Id="rId304" Type="http://schemas.openxmlformats.org/officeDocument/2006/relationships/hyperlink" Target="https://drive.google.com/drive/u/1/folders/1Pms7FL2HqHNWHQ0nmFgIEcktFHXjhbny" TargetMode="External"/><Relationship Id="rId388" Type="http://schemas.openxmlformats.org/officeDocument/2006/relationships/hyperlink" Target="https://drive.google.com/drive/u/1/folders/10vS_ruePnh-nlgeOxiLbpevYjap4Pcxe" TargetMode="External"/><Relationship Id="rId511" Type="http://schemas.openxmlformats.org/officeDocument/2006/relationships/hyperlink" Target="https://drive.google.com/file/d/1MEiFip2pwS9vT2al58tJiSmNziOBI0S7/view?usp=sharing" TargetMode="External"/><Relationship Id="rId609" Type="http://schemas.openxmlformats.org/officeDocument/2006/relationships/hyperlink" Target="https://drive.google.com/drive/u/1/folders/1Pms7FL2HqHNWHQ0nmFgIEcktFHXjhbny" TargetMode="External"/><Relationship Id="rId85" Type="http://schemas.openxmlformats.org/officeDocument/2006/relationships/hyperlink" Target="https://www.michigan.gov/pfasresponse/0,9038,7-365-86511_95645-499524--,00.html" TargetMode="External"/><Relationship Id="rId150" Type="http://schemas.openxmlformats.org/officeDocument/2006/relationships/hyperlink" Target="https://drive.google.com/drive/u/1/folders/1Pms7FL2HqHNWHQ0nmFgIEcktFHXjhbny" TargetMode="External"/><Relationship Id="rId595" Type="http://schemas.openxmlformats.org/officeDocument/2006/relationships/hyperlink" Target="https://www.michigan.gov/pfasresponse/" TargetMode="External"/><Relationship Id="rId248" Type="http://schemas.openxmlformats.org/officeDocument/2006/relationships/hyperlink" Target="https://www.michigan.gov/pfasresponse/0,9038,7-365-86511_82704-452817--,00.html" TargetMode="External"/><Relationship Id="rId455" Type="http://schemas.openxmlformats.org/officeDocument/2006/relationships/hyperlink" Target="https://www.michigan.gov/pfasresponse/0,9038,7-365-86511_82704-485521--,00.html" TargetMode="External"/><Relationship Id="rId662" Type="http://schemas.openxmlformats.org/officeDocument/2006/relationships/hyperlink" Target="https://drive.google.com/drive/u/1/folders/1s747WFr8B9WQSOlT1JYhuMxoTTCUddTT" TargetMode="External"/><Relationship Id="rId12" Type="http://schemas.openxmlformats.org/officeDocument/2006/relationships/hyperlink" Target="https://drive.google.com/drive/u/1/folders/1Pms7FL2HqHNWHQ0nmFgIEcktFHXjhbny" TargetMode="External"/><Relationship Id="rId108" Type="http://schemas.openxmlformats.org/officeDocument/2006/relationships/hyperlink" Target="https://drive.google.com/file/d/1tCcynjyVbxACqzjjHhuhY7KSeAKZ1V7r/view?usp=sharing" TargetMode="External"/><Relationship Id="rId315" Type="http://schemas.openxmlformats.org/officeDocument/2006/relationships/hyperlink" Target="https://drive.google.com/drive/u/0/folders/1bHWMRfj0nGBbUZfAOUEhyMOlH8N-u-2y" TargetMode="External"/><Relationship Id="rId522" Type="http://schemas.openxmlformats.org/officeDocument/2006/relationships/hyperlink" Target="https://www.michigan.gov/pfasresponse/0,9038,7-365-86511_95645-473485--,00.html" TargetMode="External"/><Relationship Id="rId96" Type="http://schemas.openxmlformats.org/officeDocument/2006/relationships/hyperlink" Target="https://www.glwater.org/wp-content/uploads/2020/02/PFAS-Minimization-Program-Summary.pdf" TargetMode="External"/><Relationship Id="rId161" Type="http://schemas.openxmlformats.org/officeDocument/2006/relationships/hyperlink" Target="https://www.glwater.org/wp-content/uploads/2020/02/PFAS-Minimization-Program-Summary.pdf" TargetMode="External"/><Relationship Id="rId399" Type="http://schemas.openxmlformats.org/officeDocument/2006/relationships/hyperlink" Target="https://www.glwater.org/wp-content/uploads/2020/02/PFAS-Minimization-Program-Summary.pdf" TargetMode="External"/><Relationship Id="rId259" Type="http://schemas.openxmlformats.org/officeDocument/2006/relationships/hyperlink" Target="https://www.michigan.gov/pfasresponse/" TargetMode="External"/><Relationship Id="rId466" Type="http://schemas.openxmlformats.org/officeDocument/2006/relationships/hyperlink" Target="https://www.michigan.gov/pfasresponse/" TargetMode="External"/><Relationship Id="rId673" Type="http://schemas.openxmlformats.org/officeDocument/2006/relationships/hyperlink" Target="https://drive.google.com/drive/u/1/folders/1Pms7FL2HqHNWHQ0nmFgIEcktFHXjhbny" TargetMode="External"/><Relationship Id="rId23" Type="http://schemas.openxmlformats.org/officeDocument/2006/relationships/hyperlink" Target="https://www.glwater.org/wp-content/uploads/2020/02/PFAS-Minimization-Program-Summary.pdf" TargetMode="External"/><Relationship Id="rId119" Type="http://schemas.openxmlformats.org/officeDocument/2006/relationships/hyperlink" Target="https://www.michigan.gov/pfasresponse/" TargetMode="External"/><Relationship Id="rId326" Type="http://schemas.openxmlformats.org/officeDocument/2006/relationships/hyperlink" Target="https://www.michigan.gov/pfasresponse/0,9038,7-365-86511_95645-506316--,00.html" TargetMode="External"/><Relationship Id="rId533" Type="http://schemas.openxmlformats.org/officeDocument/2006/relationships/hyperlink" Target="https://www.michigan.gov/pfasresponse/0,9038,7-365-86511_82704-477319--,00.html" TargetMode="External"/><Relationship Id="rId172" Type="http://schemas.openxmlformats.org/officeDocument/2006/relationships/hyperlink" Target="https://www.michigan.gov/pfasresponse/" TargetMode="External"/><Relationship Id="rId477" Type="http://schemas.openxmlformats.org/officeDocument/2006/relationships/hyperlink" Target="https://drive.google.com/file/d/1tCcynjyVbxACqzjjHhuhY7KSeAKZ1V7r/view?usp=sharing" TargetMode="External"/><Relationship Id="rId600" Type="http://schemas.openxmlformats.org/officeDocument/2006/relationships/hyperlink" Target="https://www.michigan.gov/pfasresponse/" TargetMode="External"/><Relationship Id="rId684" Type="http://schemas.openxmlformats.org/officeDocument/2006/relationships/hyperlink" Target="https://www.michigan.gov/pfasresponse/" TargetMode="External"/><Relationship Id="rId337" Type="http://schemas.openxmlformats.org/officeDocument/2006/relationships/hyperlink" Target="https://drive.google.com/drive/u/1/folders/1Pms7FL2HqHNWHQ0nmFgIEcktFHXjhbny" TargetMode="External"/><Relationship Id="rId34" Type="http://schemas.openxmlformats.org/officeDocument/2006/relationships/hyperlink" Target="https://www.michigan.gov/pfasresponse/" TargetMode="External"/><Relationship Id="rId544" Type="http://schemas.openxmlformats.org/officeDocument/2006/relationships/hyperlink" Target="http://www.michigan.gov/som/0,4669,7-192-45414_45929_82704-452825--,00.html" TargetMode="External"/><Relationship Id="rId183" Type="http://schemas.openxmlformats.org/officeDocument/2006/relationships/hyperlink" Target="https://www.glwater.org/wp-content/uploads/2020/02/PFAS-Minimization-Program-Summary.pdf" TargetMode="External"/><Relationship Id="rId390" Type="http://schemas.openxmlformats.org/officeDocument/2006/relationships/hyperlink" Target="https://drive.google.com/file/d/1tCcynjyVbxACqzjjHhuhY7KSeAKZ1V7r/view?usp=sharing" TargetMode="External"/><Relationship Id="rId404" Type="http://schemas.openxmlformats.org/officeDocument/2006/relationships/hyperlink" Target="https://www.michigan.gov/pfasresponse/0,9038,7-365-86511_95645-499528--,00.html" TargetMode="External"/><Relationship Id="rId611" Type="http://schemas.openxmlformats.org/officeDocument/2006/relationships/hyperlink" Target="https://www.glwater.org/wp-content/uploads/2020/02/PFAS-Minimization-Program-Summary.pdf" TargetMode="External"/><Relationship Id="rId250" Type="http://schemas.openxmlformats.org/officeDocument/2006/relationships/hyperlink" Target="https://drive.google.com/drive/u/0/folders/1IP9GuvDL7hQ1tbIxH49hnG1_N71AqMbr" TargetMode="External"/><Relationship Id="rId488" Type="http://schemas.openxmlformats.org/officeDocument/2006/relationships/hyperlink" Target="https://www.glwater.org/wp-content/uploads/2020/02/PFAS-Minimization-Program-Summary.pdf" TargetMode="External"/><Relationship Id="rId695" Type="http://schemas.openxmlformats.org/officeDocument/2006/relationships/hyperlink" Target="https://drive.google.com/drive/u/1/folders/1Pms7FL2HqHNWHQ0nmFgIEcktFHXjhbny" TargetMode="External"/><Relationship Id="rId709" Type="http://schemas.openxmlformats.org/officeDocument/2006/relationships/hyperlink" Target="https://drive.google.com/file/d/1tCcynjyVbxACqzjjHhuhY7KSeAKZ1V7r/view?usp=sharing" TargetMode="External"/><Relationship Id="rId45" Type="http://schemas.openxmlformats.org/officeDocument/2006/relationships/hyperlink" Target="https://www.michigan.gov/pfasresponse/" TargetMode="External"/><Relationship Id="rId110" Type="http://schemas.openxmlformats.org/officeDocument/2006/relationships/hyperlink" Target="https://www.michigan.gov/pfasresponse/0,9038,7-365-86511_82704_84187---,00.html" TargetMode="External"/><Relationship Id="rId348" Type="http://schemas.openxmlformats.org/officeDocument/2006/relationships/hyperlink" Target="https://www.glwater.org/wp-content/uploads/2020/02/PFAS-Minimization-Program-Summary.pdf" TargetMode="External"/><Relationship Id="rId555" Type="http://schemas.openxmlformats.org/officeDocument/2006/relationships/hyperlink" Target="https://drive.google.com/drive/u/1/folders/1Pms7FL2HqHNWHQ0nmFgIEcktFHXjhbny" TargetMode="External"/><Relationship Id="rId194" Type="http://schemas.openxmlformats.org/officeDocument/2006/relationships/hyperlink" Target="https://drive.google.com/drive/u/1/folders/1Pms7FL2HqHNWHQ0nmFgIEcktFHXjhbny" TargetMode="External"/><Relationship Id="rId208" Type="http://schemas.openxmlformats.org/officeDocument/2006/relationships/hyperlink" Target="https://www.michigan.gov/pfasresponse/" TargetMode="External"/><Relationship Id="rId415" Type="http://schemas.openxmlformats.org/officeDocument/2006/relationships/hyperlink" Target="https://www.michigan.gov/pfasresponse/0,9038,7-365-86511_95645-463155--,00.html" TargetMode="External"/><Relationship Id="rId622" Type="http://schemas.openxmlformats.org/officeDocument/2006/relationships/hyperlink" Target="https://www.michigan.gov/pfasresponse/" TargetMode="External"/><Relationship Id="rId261" Type="http://schemas.openxmlformats.org/officeDocument/2006/relationships/hyperlink" Target="https://www.glwater.org/wp-content/uploads/2020/02/PFAS-Minimization-Program-Summary.pdf" TargetMode="External"/><Relationship Id="rId499" Type="http://schemas.openxmlformats.org/officeDocument/2006/relationships/hyperlink" Target="https://drive.google.com/drive/u/1/folders/17906YQ1_cCPEAMKCR8YNYtZeWg3L0TPf?ths=true" TargetMode="External"/><Relationship Id="rId56" Type="http://schemas.openxmlformats.org/officeDocument/2006/relationships/hyperlink" Target="https://www.glwater.org/wp-content/uploads/2020/02/PFAS-Minimization-Program-Summary.pdf" TargetMode="External"/><Relationship Id="rId359" Type="http://schemas.openxmlformats.org/officeDocument/2006/relationships/hyperlink" Target="https://www.mlive.com/news/kalamazoo/2021/04/firefighting-foam-spill-at-kalamazoo-airport-causes-pfas-spike-at-wastewater-treatment-plant.html" TargetMode="External"/><Relationship Id="rId566" Type="http://schemas.openxmlformats.org/officeDocument/2006/relationships/hyperlink" Target="https://www.glwater.org/wp-content/uploads/2020/02/PFAS-Minimization-Program-Summary.pdf" TargetMode="External"/><Relationship Id="rId121" Type="http://schemas.openxmlformats.org/officeDocument/2006/relationships/hyperlink" Target="https://drive.google.com/drive/u/1/folders/1Pms7FL2HqHNWHQ0nmFgIEcktFHXjhbny" TargetMode="External"/><Relationship Id="rId219" Type="http://schemas.openxmlformats.org/officeDocument/2006/relationships/hyperlink" Target="https://www.glwater.org/wp-content/uploads/2020/02/PFAS-Minimization-Program-Summary.pdf" TargetMode="External"/><Relationship Id="rId426" Type="http://schemas.openxmlformats.org/officeDocument/2006/relationships/hyperlink" Target="https://www.michigan.gov/pfasresponse/" TargetMode="External"/><Relationship Id="rId633" Type="http://schemas.openxmlformats.org/officeDocument/2006/relationships/hyperlink" Target="https://www.michigan.gov/pfasresponse/" TargetMode="External"/><Relationship Id="rId67" Type="http://schemas.openxmlformats.org/officeDocument/2006/relationships/hyperlink" Target="https://www.michigan.gov/pfasresponse/0,9038,7-365-86513_96296-525356--,00.html" TargetMode="External"/><Relationship Id="rId272" Type="http://schemas.openxmlformats.org/officeDocument/2006/relationships/hyperlink" Target="https://www.michigan.gov/pfasresponse/0,9038,7-365-86511_82704-473719--,00.html" TargetMode="External"/><Relationship Id="rId577" Type="http://schemas.openxmlformats.org/officeDocument/2006/relationships/hyperlink" Target="https://drive.google.com/drive/u/1/folders/1Pms7FL2HqHNWHQ0nmFgIEcktFHXjhbny" TargetMode="External"/><Relationship Id="rId700" Type="http://schemas.openxmlformats.org/officeDocument/2006/relationships/hyperlink" Target="https://drive.google.com/drive/u/0/folders/1bCB00C5QRmJ1UBoPscCVzgGsAsNKumft" TargetMode="External"/><Relationship Id="rId132" Type="http://schemas.openxmlformats.org/officeDocument/2006/relationships/hyperlink" Target="https://www.michigan.gov/pfasresponse/" TargetMode="External"/><Relationship Id="rId437" Type="http://schemas.openxmlformats.org/officeDocument/2006/relationships/hyperlink" Target="https://drive.google.com/drive/u/1/folders/1Pms7FL2HqHNWHQ0nmFgIEcktFHXjhbny" TargetMode="External"/><Relationship Id="rId644" Type="http://schemas.openxmlformats.org/officeDocument/2006/relationships/hyperlink" Target="https://www.michigan.gov/pfasresponse/0,9038,7-365-86511_82704_97100---,00.html" TargetMode="External"/><Relationship Id="rId283" Type="http://schemas.openxmlformats.org/officeDocument/2006/relationships/hyperlink" Target="https://www.michigan.gov/pfasresponse/0,9038,7-365-86511_95645-517163--,00.html" TargetMode="External"/><Relationship Id="rId490" Type="http://schemas.openxmlformats.org/officeDocument/2006/relationships/hyperlink" Target="https://drive.google.com/drive/u/1/folders/1Pms7FL2HqHNWHQ0nmFgIEcktFHXjhbny" TargetMode="External"/><Relationship Id="rId504" Type="http://schemas.openxmlformats.org/officeDocument/2006/relationships/hyperlink" Target="https://www.michigan.gov/pfasresponse/0,9038,7-365-86511_95645-497626--,00.html" TargetMode="External"/><Relationship Id="rId711" Type="http://schemas.openxmlformats.org/officeDocument/2006/relationships/hyperlink" Target="https://www.glwater.org/wp-content/uploads/2020/02/PFAS-Minimization-Program-Summary.pdf" TargetMode="External"/><Relationship Id="rId78" Type="http://schemas.openxmlformats.org/officeDocument/2006/relationships/hyperlink" Target="https://drive.google.com/file/d/1tCcynjyVbxACqzjjHhuhY7KSeAKZ1V7r/view?usp=sharing" TargetMode="External"/><Relationship Id="rId143" Type="http://schemas.openxmlformats.org/officeDocument/2006/relationships/hyperlink" Target="https://drive.google.com/drive/u/1/folders/1Pms7FL2HqHNWHQ0nmFgIEcktFHXjhbny" TargetMode="External"/><Relationship Id="rId350" Type="http://schemas.openxmlformats.org/officeDocument/2006/relationships/hyperlink" Target="https://www.michigan.gov/pfasresponse/" TargetMode="External"/><Relationship Id="rId588" Type="http://schemas.openxmlformats.org/officeDocument/2006/relationships/hyperlink" Target="https://drive.google.com/drive/u/1/folders/1Pms7FL2HqHNWHQ0nmFgIEcktFHXjhbny" TargetMode="External"/><Relationship Id="rId9" Type="http://schemas.openxmlformats.org/officeDocument/2006/relationships/hyperlink" Target="https://www.michigan.gov/pfasresponse/0,9038,7-365-86511_95645-538914--,00.html" TargetMode="External"/><Relationship Id="rId210" Type="http://schemas.openxmlformats.org/officeDocument/2006/relationships/hyperlink" Target="https://drive.google.com/file/d/1tCcynjyVbxACqzjjHhuhY7KSeAKZ1V7r/view?usp=sharing" TargetMode="External"/><Relationship Id="rId448" Type="http://schemas.openxmlformats.org/officeDocument/2006/relationships/hyperlink" Target="https://www.glwater.org/wp-content/uploads/2020/02/PFAS-Minimization-Program-Summary.pdf" TargetMode="External"/><Relationship Id="rId655" Type="http://schemas.openxmlformats.org/officeDocument/2006/relationships/hyperlink" Target="https://www.michigan.gov/pfasresponse/" TargetMode="External"/><Relationship Id="rId294" Type="http://schemas.openxmlformats.org/officeDocument/2006/relationships/hyperlink" Target="https://www.michigan.gov/pfasresponse/0,9038,7-365-86511_82704-490707--,00.html" TargetMode="External"/><Relationship Id="rId308" Type="http://schemas.openxmlformats.org/officeDocument/2006/relationships/hyperlink" Target="https://www.michigan.gov/pfasresponse/" TargetMode="External"/><Relationship Id="rId515" Type="http://schemas.openxmlformats.org/officeDocument/2006/relationships/hyperlink" Target="https://www.michigan.gov/pfasresponse/" TargetMode="External"/><Relationship Id="rId89" Type="http://schemas.openxmlformats.org/officeDocument/2006/relationships/hyperlink" Target="https://www.michigan.gov/pfasresponse/0,9038,7-365-86511_82704-500861--,00.html" TargetMode="External"/><Relationship Id="rId154" Type="http://schemas.openxmlformats.org/officeDocument/2006/relationships/hyperlink" Target="https://drive.google.com/drive/u/1/folders/1Pms7FL2HqHNWHQ0nmFgIEcktFHXjhbny" TargetMode="External"/><Relationship Id="rId361" Type="http://schemas.openxmlformats.org/officeDocument/2006/relationships/hyperlink" Target="https://www.mlive.com/news/kalamazoo/2021/04/firefighting-foam-spill-at-kalamazoo-airport-causes-pfas-spike-at-wastewater-treatment-plant.html" TargetMode="External"/><Relationship Id="rId599" Type="http://schemas.openxmlformats.org/officeDocument/2006/relationships/hyperlink" Target="https://www.glwater.org/wp-content/uploads/2020/02/PFAS-Minimization-Program-Summary.pdf" TargetMode="External"/><Relationship Id="rId459" Type="http://schemas.openxmlformats.org/officeDocument/2006/relationships/hyperlink" Target="https://drive.google.com/drive/u/1/folders/1vY-KS3qP5jFZrRaPr-lzNqp5oGp30LzP" TargetMode="External"/><Relationship Id="rId666" Type="http://schemas.openxmlformats.org/officeDocument/2006/relationships/hyperlink" Target="https://www.michigan.gov/pfasresponse/0,9038,7-365-86511_95645-489606--,00.html" TargetMode="External"/><Relationship Id="rId16" Type="http://schemas.openxmlformats.org/officeDocument/2006/relationships/hyperlink" Target="https://www.michigan.gov/pfasresponse/" TargetMode="External"/><Relationship Id="rId221" Type="http://schemas.openxmlformats.org/officeDocument/2006/relationships/hyperlink" Target="https://www.michigan.gov/pfasresponse/" TargetMode="External"/><Relationship Id="rId319" Type="http://schemas.openxmlformats.org/officeDocument/2006/relationships/hyperlink" Target="https://www.michigan.gov/pfasresponse/0,9038,7-365-86511_95645-493752--,00.html" TargetMode="External"/><Relationship Id="rId526" Type="http://schemas.openxmlformats.org/officeDocument/2006/relationships/hyperlink" Target="https://drive.google.com/drive/u/0/folders/1RuVos8sV1DFx6ZiB-kWGjGAgYFIZB93V" TargetMode="External"/><Relationship Id="rId165" Type="http://schemas.openxmlformats.org/officeDocument/2006/relationships/hyperlink" Target="https://drive.google.com/file/d/1tCcynjyVbxACqzjjHhuhY7KSeAKZ1V7r/view?usp=sharing" TargetMode="External"/><Relationship Id="rId372" Type="http://schemas.openxmlformats.org/officeDocument/2006/relationships/hyperlink" Target="https://www.michigan.gov/pfasresponse/" TargetMode="External"/><Relationship Id="rId677" Type="http://schemas.openxmlformats.org/officeDocument/2006/relationships/hyperlink" Target="https://drive.google.com/drive/u/1/folders/1Pms7FL2HqHNWHQ0nmFgIEcktFHXjhbny" TargetMode="External"/><Relationship Id="rId232" Type="http://schemas.openxmlformats.org/officeDocument/2006/relationships/hyperlink" Target="https://drive.google.com/drive/u/1/folders/1uDZpHGgFJdU8Q0ICCEhdPwvIFl5Ymk01?ths=true" TargetMode="External"/><Relationship Id="rId27" Type="http://schemas.openxmlformats.org/officeDocument/2006/relationships/hyperlink" Target="https://www.michigan.gov/pfasresponse/0,9038,7-365-86511_82704-452825--,00.html" TargetMode="External"/><Relationship Id="rId537" Type="http://schemas.openxmlformats.org/officeDocument/2006/relationships/hyperlink" Target="https://drive.google.com/drive/u/1/folders/1Pms7FL2HqHNWHQ0nmFgIEcktFHXjhbny" TargetMode="External"/><Relationship Id="rId80" Type="http://schemas.openxmlformats.org/officeDocument/2006/relationships/hyperlink" Target="https://www.glwater.org/wp-content/uploads/2020/02/PFAS-Minimization-Program-Summary.pdf" TargetMode="External"/><Relationship Id="rId176" Type="http://schemas.openxmlformats.org/officeDocument/2006/relationships/hyperlink" Target="https://www.glwater.org/wp-content/uploads/2020/02/PFAS-Minimization-Program-Summary.pdf" TargetMode="External"/><Relationship Id="rId383" Type="http://schemas.openxmlformats.org/officeDocument/2006/relationships/hyperlink" Target="https://drive.google.com/drive/u/1/folders/1wvM-mvXrGZx9Ih3hLc5kzMP22zURRSOy" TargetMode="External"/><Relationship Id="rId590" Type="http://schemas.openxmlformats.org/officeDocument/2006/relationships/hyperlink" Target="https://drive.google.com/file/d/1tCcynjyVbxACqzjjHhuhY7KSeAKZ1V7r/view?usp=sharing" TargetMode="External"/><Relationship Id="rId604" Type="http://schemas.openxmlformats.org/officeDocument/2006/relationships/hyperlink" Target="https://www.michigan.gov/pfasresponse/" TargetMode="External"/><Relationship Id="rId243" Type="http://schemas.openxmlformats.org/officeDocument/2006/relationships/hyperlink" Target="https://www.glwater.org/wp-content/uploads/2020/02/PFAS-Minimization-Program-Summary.pdf" TargetMode="External"/><Relationship Id="rId450" Type="http://schemas.openxmlformats.org/officeDocument/2006/relationships/hyperlink" Target="https://drive.google.com/drive/u/1/folders/1Pms7FL2HqHNWHQ0nmFgIEcktFHXjhbny" TargetMode="External"/><Relationship Id="rId688" Type="http://schemas.openxmlformats.org/officeDocument/2006/relationships/hyperlink" Target="https://www.michigan.gov/pfasresponse/0,9038,7-365-86511_95645-523914--,00.html" TargetMode="External"/><Relationship Id="rId38" Type="http://schemas.openxmlformats.org/officeDocument/2006/relationships/hyperlink" Target="https://www.michigan.gov/pfasresponse/0,9038,7-365-86511_95645-530255--,00.html" TargetMode="External"/><Relationship Id="rId103" Type="http://schemas.openxmlformats.org/officeDocument/2006/relationships/hyperlink" Target="https://drive.google.com/drive/u/1/folders/1Pms7FL2HqHNWHQ0nmFgIEcktFHXjhbny" TargetMode="External"/><Relationship Id="rId310" Type="http://schemas.openxmlformats.org/officeDocument/2006/relationships/hyperlink" Target="https://drive.google.com/file/d/1tCcynjyVbxACqzjjHhuhY7KSeAKZ1V7r/view?usp=sharing" TargetMode="External"/><Relationship Id="rId548" Type="http://schemas.openxmlformats.org/officeDocument/2006/relationships/hyperlink" Target="https://drive.google.com/drive/u/0/folders/1RVmIMJfTXdFslkTf6483GdlSYoYxZN_a" TargetMode="External"/><Relationship Id="rId91" Type="http://schemas.openxmlformats.org/officeDocument/2006/relationships/hyperlink" Target="https://drive.google.com/drive/u/1/folders/1k6D0yEygkkQ02Egxn4vVURL-EDdTflOA?ths=true" TargetMode="External"/><Relationship Id="rId187" Type="http://schemas.openxmlformats.org/officeDocument/2006/relationships/hyperlink" Target="https://www.glwater.org/wp-content/uploads/2020/02/PFAS-Minimization-Program-Summary.pdf" TargetMode="External"/><Relationship Id="rId394" Type="http://schemas.openxmlformats.org/officeDocument/2006/relationships/hyperlink" Target="https://www.michigan.gov/pfasresponse/" TargetMode="External"/><Relationship Id="rId408" Type="http://schemas.openxmlformats.org/officeDocument/2006/relationships/hyperlink" Target="https://www.michigan.gov/pfasresponse/0,9038,7-365-86511_82704_97100---,00.html" TargetMode="External"/><Relationship Id="rId615" Type="http://schemas.openxmlformats.org/officeDocument/2006/relationships/hyperlink" Target="https://www.michigan.gov/pfasresponse/0,9038,7-365-86511_95645-452840--,00.html" TargetMode="External"/><Relationship Id="rId254" Type="http://schemas.openxmlformats.org/officeDocument/2006/relationships/hyperlink" Target="https://www.glwater.org/wp-content/uploads/2020/02/PFAS-Minimization-Program-Summary.pdf" TargetMode="External"/><Relationship Id="rId699" Type="http://schemas.openxmlformats.org/officeDocument/2006/relationships/hyperlink" Target="https://www.michigan.gov/pfasresponse/" TargetMode="External"/><Relationship Id="rId49" Type="http://schemas.openxmlformats.org/officeDocument/2006/relationships/hyperlink" Target="https://www.michigan.gov/pfasresponse/" TargetMode="External"/><Relationship Id="rId114" Type="http://schemas.openxmlformats.org/officeDocument/2006/relationships/hyperlink" Target="https://drive.google.com/drive/u/1/folders/1D-Vrphg-gT3y8D84X6DiNj_AM9sIwLUe" TargetMode="External"/><Relationship Id="rId461" Type="http://schemas.openxmlformats.org/officeDocument/2006/relationships/hyperlink" Target="https://drive.google.com/file/d/1tCcynjyVbxACqzjjHhuhY7KSeAKZ1V7r/view?usp=sharing" TargetMode="External"/><Relationship Id="rId559" Type="http://schemas.openxmlformats.org/officeDocument/2006/relationships/hyperlink" Target="https://drive.google.com/drive/u/1/folders/1Pms7FL2HqHNWHQ0nmFgIEcktFHXjhbny" TargetMode="External"/><Relationship Id="rId198" Type="http://schemas.openxmlformats.org/officeDocument/2006/relationships/hyperlink" Target="https://www.michigan.gov/pfasresponse/0,9038,7-365-86511_82704-487739--,00.html" TargetMode="External"/><Relationship Id="rId321" Type="http://schemas.openxmlformats.org/officeDocument/2006/relationships/hyperlink" Target="https://www.michigan.gov/pfasresponse/" TargetMode="External"/><Relationship Id="rId419" Type="http://schemas.openxmlformats.org/officeDocument/2006/relationships/hyperlink" Target="https://www.michigan.gov/pfasresponse/0,9038,7-365-86511_82704-490716--,00.html" TargetMode="External"/><Relationship Id="rId626" Type="http://schemas.openxmlformats.org/officeDocument/2006/relationships/hyperlink" Target="https://www.michigan.gov/pfasresponse/0,9038,7-365-86511_95645-500859--,00.html" TargetMode="External"/><Relationship Id="rId265" Type="http://schemas.openxmlformats.org/officeDocument/2006/relationships/hyperlink" Target="https://www.michigan.gov/pfasresponse/0,9038,7-365-86511_82704-497629--,00.html" TargetMode="External"/><Relationship Id="rId472" Type="http://schemas.openxmlformats.org/officeDocument/2006/relationships/hyperlink" Target="https://www.michigan.gov/pfasresponse/0,9038,7-365-86511_95645-498496--,00.html" TargetMode="External"/><Relationship Id="rId125" Type="http://schemas.openxmlformats.org/officeDocument/2006/relationships/hyperlink" Target="https://drive.google.com/drive/folders/1Pms7FL2HqHNWHQ0nmFgIEcktFHXjhbny?usp=sharing" TargetMode="External"/><Relationship Id="rId332" Type="http://schemas.openxmlformats.org/officeDocument/2006/relationships/hyperlink" Target="https://www.michigan.gov/pfasresponse/" TargetMode="External"/><Relationship Id="rId637" Type="http://schemas.openxmlformats.org/officeDocument/2006/relationships/hyperlink" Target="https://www.michigan.gov/pfasresponse/"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drive.google.com/drive/folders/1N7ubkg4Ly-t7C1SN2jIJkEcWKzr-v9K6?usp=sharing" TargetMode="External"/><Relationship Id="rId3182" Type="http://schemas.openxmlformats.org/officeDocument/2006/relationships/hyperlink" Target="https://drive.google.com/drive/folders/1N7ubkg4Ly-t7C1SN2jIJkEcWKzr-v9K6?usp=sharing" TargetMode="External"/><Relationship Id="rId4233" Type="http://schemas.openxmlformats.org/officeDocument/2006/relationships/hyperlink" Target="https://www.dep.pa.gov/Citizens/My-Water/drinking_water/PFAS/Pages/default.aspx" TargetMode="External"/><Relationship Id="rId3999" Type="http://schemas.openxmlformats.org/officeDocument/2006/relationships/hyperlink" Target="https://www.epa.gov/dwucmr/occurrence-data-unregulated-contaminant-monitoring-rule" TargetMode="External"/><Relationship Id="rId4300" Type="http://schemas.openxmlformats.org/officeDocument/2006/relationships/hyperlink" Target="https://www.ecori.org/public-safety/2020/3/2/are-pfas-harming-rhode-islands-schoolchildren" TargetMode="External"/><Relationship Id="rId170" Type="http://schemas.openxmlformats.org/officeDocument/2006/relationships/hyperlink" Target="https://www.waterboards.ca.gov/pfas/docs/pfas_monitoring_Q1Q2Q3Q4.xlsx" TargetMode="External"/><Relationship Id="rId5074" Type="http://schemas.openxmlformats.org/officeDocument/2006/relationships/hyperlink" Target="https://drive.google.com/drive/folders/1N7ubkg4Ly-t7C1SN2jIJkEcWKzr-v9K6?usp=sharing" TargetMode="External"/><Relationship Id="rId987" Type="http://schemas.openxmlformats.org/officeDocument/2006/relationships/hyperlink" Target="https://www.waterboards.ca.gov/pfas/" TargetMode="External"/><Relationship Id="rId2668" Type="http://schemas.openxmlformats.org/officeDocument/2006/relationships/hyperlink" Target="https://www4.des.state.nh.us/nh-pfas-investigation/wp-content/uploads/tables-pdf.pdf" TargetMode="External"/><Relationship Id="rId3719" Type="http://schemas.openxmlformats.org/officeDocument/2006/relationships/hyperlink" Target="https://drive.google.com/drive/folders/1N7ubkg4Ly-t7C1SN2jIJkEcWKzr-v9K6?usp=sharing" TargetMode="External"/><Relationship Id="rId4090" Type="http://schemas.openxmlformats.org/officeDocument/2006/relationships/hyperlink" Target="https://drive.google.com/drive/u/0/folders/1f8gHfUbgH4w0DdeirtRLSMerU6kNJ4Ux" TargetMode="External"/><Relationship Id="rId1684" Type="http://schemas.openxmlformats.org/officeDocument/2006/relationships/hyperlink" Target="https://drive.google.com/drive/folders/1N7ubkg4Ly-t7C1SN2jIJkEcWKzr-v9K6?usp=sharing" TargetMode="External"/><Relationship Id="rId2735" Type="http://schemas.openxmlformats.org/officeDocument/2006/relationships/hyperlink" Target="https://www4.des.state.nh.us/nh-pfas-investigation/?page_id=826" TargetMode="External"/><Relationship Id="rId707" Type="http://schemas.openxmlformats.org/officeDocument/2006/relationships/hyperlink" Target="https://drive.google.com/drive/folders/1d1MidMYqI3G3Mz_V1LbNA2zv7Juckeoy" TargetMode="External"/><Relationship Id="rId1337" Type="http://schemas.openxmlformats.org/officeDocument/2006/relationships/hyperlink" Target="https://drive.google.com/drive/u/0/folders/165CakSMV2-00nyl8S9kyGCCl4JfNfsjI" TargetMode="External"/><Relationship Id="rId1751" Type="http://schemas.openxmlformats.org/officeDocument/2006/relationships/hyperlink" Target="https://bangordailynews.com/2019/12/04/opinion/editorials/widespread-pfas-contamination-in-maine-demands-a-stronger-response/" TargetMode="External"/><Relationship Id="rId2802" Type="http://schemas.openxmlformats.org/officeDocument/2006/relationships/hyperlink" Target="https://www4.des.state.nh.us/DESOneStop/PRSDetail.aspx?ID=0037373&amp;Type=PRS" TargetMode="External"/><Relationship Id="rId43" Type="http://schemas.openxmlformats.org/officeDocument/2006/relationships/hyperlink" Target="https://www.epa.gov/dwucmr/occurrence-data-unregulated-contaminant-monitoring-rule" TargetMode="External"/><Relationship Id="rId1404" Type="http://schemas.openxmlformats.org/officeDocument/2006/relationships/hyperlink" Target="https://drive.google.com/drive/folders/1N7ubkg4Ly-t7C1SN2jIJkEcWKzr-v9K6?usp=sharing" TargetMode="External"/><Relationship Id="rId3576" Type="http://schemas.openxmlformats.org/officeDocument/2006/relationships/hyperlink" Target="https://drive.google.com/drive/folders/1N7ubkg4Ly-t7C1SN2jIJkEcWKzr-v9K6?usp=sharing" TargetMode="External"/><Relationship Id="rId4627" Type="http://schemas.openxmlformats.org/officeDocument/2006/relationships/hyperlink" Target="https://drive.google.com/drive/u/0/folders/1w7V_EGUJ7kOMe2Hh6diq1C4Y7nNeSWxc" TargetMode="External"/><Relationship Id="rId4974" Type="http://schemas.openxmlformats.org/officeDocument/2006/relationships/hyperlink" Target="https://drive.google.com/drive/folders/1N7ubkg4Ly-t7C1SN2jIJkEcWKzr-v9K6?usp=sharing" TargetMode="External"/><Relationship Id="rId497" Type="http://schemas.openxmlformats.org/officeDocument/2006/relationships/hyperlink" Target="https://drive.google.com/drive/folders/1d1MidMYqI3G3Mz_V1LbNA2zv7Juckeoy" TargetMode="External"/><Relationship Id="rId2178" Type="http://schemas.openxmlformats.org/officeDocument/2006/relationships/hyperlink" Target="https://drive.google.com/drive/folders/1N7ubkg4Ly-t7C1SN2jIJkEcWKzr-v9K6?usp=sharing" TargetMode="External"/><Relationship Id="rId3229" Type="http://schemas.openxmlformats.org/officeDocument/2006/relationships/hyperlink" Target="https://drive.google.com/drive/folders/1zaAEYLxWM6D7Oa4oRMTzmP5XnZfm1QXm" TargetMode="External"/><Relationship Id="rId3990" Type="http://schemas.openxmlformats.org/officeDocument/2006/relationships/hyperlink" Target="https://files.nc.gov/ncdeq/Water%20Resources/GIS/Data/Emerging_Compounds_Mastersheet_12202019.pdf" TargetMode="External"/><Relationship Id="rId1194" Type="http://schemas.openxmlformats.org/officeDocument/2006/relationships/hyperlink" Target="https://drive.google.com/drive/folders/1N7ubkg4Ly-t7C1SN2jIJkEcWKzr-v9K6?usp=sharing" TargetMode="External"/><Relationship Id="rId2592" Type="http://schemas.openxmlformats.org/officeDocument/2006/relationships/hyperlink" Target="https://www.dhhs.nh.gov/dphs/pfcs/index.htm" TargetMode="External"/><Relationship Id="rId3643" Type="http://schemas.openxmlformats.org/officeDocument/2006/relationships/hyperlink" Target="https://drive.google.com/drive/folders/1zaAEYLxWM6D7Oa4oRMTzmP5XnZfm1QXm" TargetMode="External"/><Relationship Id="rId217" Type="http://schemas.openxmlformats.org/officeDocument/2006/relationships/hyperlink" Target="https://drive.google.com/drive/folders/1d1MidMYqI3G3Mz_V1LbNA2zv7Juckeoy" TargetMode="External"/><Relationship Id="rId564" Type="http://schemas.openxmlformats.org/officeDocument/2006/relationships/hyperlink" Target="https://geotracker.waterboards.ca.gov/map/pfas_map" TargetMode="External"/><Relationship Id="rId2245" Type="http://schemas.openxmlformats.org/officeDocument/2006/relationships/hyperlink" Target="https://drive.google.com/drive/folders/1zaAEYLxWM6D7Oa4oRMTzmP5XnZfm1QXm" TargetMode="External"/><Relationship Id="rId3710" Type="http://schemas.openxmlformats.org/officeDocument/2006/relationships/hyperlink" Target="https://drive.google.com/drive/u/1/folders/1gzW7FcQQelMoZUZ8VhdxW1RrTOgXt8vS" TargetMode="External"/><Relationship Id="rId631" Type="http://schemas.openxmlformats.org/officeDocument/2006/relationships/hyperlink" Target="https://www.waterboards.ca.gov/pfas/" TargetMode="External"/><Relationship Id="rId1261" Type="http://schemas.openxmlformats.org/officeDocument/2006/relationships/hyperlink" Target="https://www.waterboards.ca.gov/pfas/" TargetMode="External"/><Relationship Id="rId2312" Type="http://schemas.openxmlformats.org/officeDocument/2006/relationships/hyperlink" Target="https://www.dhhs.nh.gov/dphs/pfcs/index.htm" TargetMode="External"/><Relationship Id="rId4484" Type="http://schemas.openxmlformats.org/officeDocument/2006/relationships/hyperlink" Target="https://www.tn.gov/environment/program-areas/opsp-policy-and-sustainable-practices/policy/pfas.html" TargetMode="External"/><Relationship Id="rId3086" Type="http://schemas.openxmlformats.org/officeDocument/2006/relationships/hyperlink" Target="https://drive.google.com/drive/folders/1N7ubkg4Ly-t7C1SN2jIJkEcWKzr-v9K6?usp=sharing" TargetMode="External"/><Relationship Id="rId4137" Type="http://schemas.openxmlformats.org/officeDocument/2006/relationships/hyperlink" Target="https://files.nc.gov/ncdeq/Water%20Resources/GIS/Data/Emerging_Compounds_Mastersheet_12202019.pdf" TargetMode="External"/><Relationship Id="rId4551" Type="http://schemas.openxmlformats.org/officeDocument/2006/relationships/hyperlink" Target="https://dec.vermont.gov/sites/dec/files/documents/PFAS%20Sampling%20Report%207.10.18%20FINAL.pdf" TargetMode="External"/><Relationship Id="rId3153" Type="http://schemas.openxmlformats.org/officeDocument/2006/relationships/hyperlink" Target="https://drive.google.com/drive/folders/1zaAEYLxWM6D7Oa4oRMTzmP5XnZfm1QXm" TargetMode="External"/><Relationship Id="rId4204" Type="http://schemas.openxmlformats.org/officeDocument/2006/relationships/hyperlink" Target="https://drive.google.com/drive/u/0/folders/1vJe1CzskTwt1SpeLzHJFqV8KcAGxN4ZL" TargetMode="External"/><Relationship Id="rId141" Type="http://schemas.openxmlformats.org/officeDocument/2006/relationships/hyperlink" Target="https://www.waterboards.ca.gov/pfas/" TargetMode="External"/><Relationship Id="rId3220" Type="http://schemas.openxmlformats.org/officeDocument/2006/relationships/hyperlink" Target="https://www.dhhs.nh.gov/dphs/pfcs/index.htm" TargetMode="External"/><Relationship Id="rId7" Type="http://schemas.openxmlformats.org/officeDocument/2006/relationships/hyperlink" Target="http://www.adem.state.al.us/programs/water/drinkingwater/pfaspage.cnt" TargetMode="External"/><Relationship Id="rId2986" Type="http://schemas.openxmlformats.org/officeDocument/2006/relationships/hyperlink" Target="https://drive.google.com/drive/folders/1N7ubkg4Ly-t7C1SN2jIJkEcWKzr-v9K6?usp=sharing" TargetMode="External"/><Relationship Id="rId958" Type="http://schemas.openxmlformats.org/officeDocument/2006/relationships/hyperlink" Target="https://drive.google.com/drive/folders/1N7ubkg4Ly-t7C1SN2jIJkEcWKzr-v9K6?usp=sharing" TargetMode="External"/><Relationship Id="rId1588" Type="http://schemas.openxmlformats.org/officeDocument/2006/relationships/hyperlink" Target="https://eec.ky.gov/Documents%20for%20URLs/PFAS%20Drinking%20Water%20Report%20Final.pdf" TargetMode="External"/><Relationship Id="rId2639" Type="http://schemas.openxmlformats.org/officeDocument/2006/relationships/hyperlink" Target="https://www4.des.state.nh.us/nh-pfas-investigation/wp-content/uploads/tables-pdf.pdf" TargetMode="External"/><Relationship Id="rId5045" Type="http://schemas.openxmlformats.org/officeDocument/2006/relationships/hyperlink" Target="https://drive.google.com/drive/folders/1N7ubkg4Ly-t7C1SN2jIJkEcWKzr-v9K6?usp=sharing" TargetMode="External"/><Relationship Id="rId1655" Type="http://schemas.openxmlformats.org/officeDocument/2006/relationships/hyperlink" Target="https://drive.google.com/drive/folders/1N7ubkg4Ly-t7C1SN2jIJkEcWKzr-v9K6?usp=sharing" TargetMode="External"/><Relationship Id="rId2706" Type="http://schemas.openxmlformats.org/officeDocument/2006/relationships/hyperlink" Target="https://drive.google.com/drive/folders/1N7ubkg4Ly-t7C1SN2jIJkEcWKzr-v9K6?usp=sharing" TargetMode="External"/><Relationship Id="rId4061" Type="http://schemas.openxmlformats.org/officeDocument/2006/relationships/hyperlink" Target="https://drive.google.com/drive/u/0/folders/1f8gHfUbgH4w0DdeirtRLSMerU6kNJ4Ux" TargetMode="External"/><Relationship Id="rId1308" Type="http://schemas.openxmlformats.org/officeDocument/2006/relationships/hyperlink" Target="https://drive.google.com/drive/u/0/folders/1Lx4Q8UHeagYWHK5YMYk-CPPtw9a7JwUL" TargetMode="External"/><Relationship Id="rId1722" Type="http://schemas.openxmlformats.org/officeDocument/2006/relationships/hyperlink" Target="https://drive.google.com/drive/folders/1N7ubkg4Ly-t7C1SN2jIJkEcWKzr-v9K6?usp=sharing" TargetMode="External"/><Relationship Id="rId4878" Type="http://schemas.openxmlformats.org/officeDocument/2006/relationships/hyperlink" Target="https://drive.google.com/drive/folders/1N7ubkg4Ly-t7C1SN2jIJkEcWKzr-v9K6?usp=sharing" TargetMode="External"/><Relationship Id="rId14" Type="http://schemas.openxmlformats.org/officeDocument/2006/relationships/hyperlink" Target="https://drive.google.com/drive/folders/1wgbd0ijO78iW0hw3uETvsCEDMhctQ0ri?usp=sharing" TargetMode="External"/><Relationship Id="rId3894" Type="http://schemas.openxmlformats.org/officeDocument/2006/relationships/hyperlink" Target="https://drive.google.com/drive/folders/1N7ubkg4Ly-t7C1SN2jIJkEcWKzr-v9K6?usp=sharing" TargetMode="External"/><Relationship Id="rId4945" Type="http://schemas.openxmlformats.org/officeDocument/2006/relationships/hyperlink" Target="https://drive.google.com/drive/folders/1N7ubkg4Ly-t7C1SN2jIJkEcWKzr-v9K6?usp=sharing" TargetMode="External"/><Relationship Id="rId2496" Type="http://schemas.openxmlformats.org/officeDocument/2006/relationships/hyperlink" Target="https://www4.des.state.nh.us/nh-pfas-investigation/wp-content/uploads/tables-pdf.pdf" TargetMode="External"/><Relationship Id="rId3547" Type="http://schemas.openxmlformats.org/officeDocument/2006/relationships/hyperlink" Target="https://drive.google.com/drive/folders/1zaAEYLxWM6D7Oa4oRMTzmP5XnZfm1QXm" TargetMode="External"/><Relationship Id="rId3961" Type="http://schemas.openxmlformats.org/officeDocument/2006/relationships/hyperlink" Target="https://drive.google.com/drive/u/0/folders/1f8gHfUbgH4w0DdeirtRLSMerU6kNJ4Ux" TargetMode="External"/><Relationship Id="rId468" Type="http://schemas.openxmlformats.org/officeDocument/2006/relationships/hyperlink" Target="https://drive.google.com/drive/folders/1N7ubkg4Ly-t7C1SN2jIJkEcWKzr-v9K6?usp=sharing" TargetMode="External"/><Relationship Id="rId882" Type="http://schemas.openxmlformats.org/officeDocument/2006/relationships/hyperlink" Target="https://drive.google.com/drive/folders/1d1MidMYqI3G3Mz_V1LbNA2zv7Juckeoy" TargetMode="External"/><Relationship Id="rId1098" Type="http://schemas.openxmlformats.org/officeDocument/2006/relationships/hyperlink" Target="https://drive.google.com/drive/folders/1N7ubkg4Ly-t7C1SN2jIJkEcWKzr-v9K6?usp=sharing" TargetMode="External"/><Relationship Id="rId2149" Type="http://schemas.openxmlformats.org/officeDocument/2006/relationships/hyperlink" Target="https://drive.google.com/drive/folders/1zaAEYLxWM6D7Oa4oRMTzmP5XnZfm1QXm" TargetMode="External"/><Relationship Id="rId2563" Type="http://schemas.openxmlformats.org/officeDocument/2006/relationships/hyperlink" Target="https://drive.google.com/drive/folders/1N7ubkg4Ly-t7C1SN2jIJkEcWKzr-v9K6?usp=sharing" TargetMode="External"/><Relationship Id="rId3614" Type="http://schemas.openxmlformats.org/officeDocument/2006/relationships/hyperlink" Target="https://www4.des.state.nh.us/nh-pfas-investigation/wp-content/uploads/tables-pdf.pdf" TargetMode="External"/><Relationship Id="rId535" Type="http://schemas.openxmlformats.org/officeDocument/2006/relationships/hyperlink" Target="https://www.waterboards.ca.gov/pfas/docs/pfas_monitoring_Q1Q2Q3Q4.xlsx" TargetMode="External"/><Relationship Id="rId1165" Type="http://schemas.openxmlformats.org/officeDocument/2006/relationships/hyperlink" Target="https://drive.google.com/drive/folders/1N7ubkg4Ly-t7C1SN2jIJkEcWKzr-v9K6?usp=sharing" TargetMode="External"/><Relationship Id="rId2216" Type="http://schemas.openxmlformats.org/officeDocument/2006/relationships/hyperlink" Target="https://www4.des.state.nh.us/nh-pfas-investigation/wp-content/uploads/tables-pdf.pdf" TargetMode="External"/><Relationship Id="rId2630" Type="http://schemas.openxmlformats.org/officeDocument/2006/relationships/hyperlink" Target="https://drive.google.com/drive/folders/1N7ubkg4Ly-t7C1SN2jIJkEcWKzr-v9K6?usp=sharing" TargetMode="External"/><Relationship Id="rId602" Type="http://schemas.openxmlformats.org/officeDocument/2006/relationships/hyperlink" Target="https://drive.google.com/drive/folders/1d1MidMYqI3G3Mz_V1LbNA2zv7Juckeoy" TargetMode="External"/><Relationship Id="rId1232" Type="http://schemas.openxmlformats.org/officeDocument/2006/relationships/hyperlink" Target="https://www.waterboards.ca.gov/pfas/" TargetMode="External"/><Relationship Id="rId4388" Type="http://schemas.openxmlformats.org/officeDocument/2006/relationships/hyperlink" Target="https://static1.squarespace.com/static/546d61b5e4b049f0b10b95c5/t/5e9486885e4b116e09c239b7/1586792081414/DOH-2.pdf" TargetMode="External"/><Relationship Id="rId3057" Type="http://schemas.openxmlformats.org/officeDocument/2006/relationships/hyperlink" Target="https://drive.google.com/drive/folders/1zaAEYLxWM6D7Oa4oRMTzmP5XnZfm1QXm" TargetMode="External"/><Relationship Id="rId4108" Type="http://schemas.openxmlformats.org/officeDocument/2006/relationships/hyperlink" Target="https://files.nc.gov/ncdeq/Water%20Resources/GIS/Data/Emerging_Compounds_Mastersheet_12202019.pdf" TargetMode="External"/><Relationship Id="rId4455" Type="http://schemas.openxmlformats.org/officeDocument/2006/relationships/hyperlink" Target="https://drive.google.com/drive/folders/1DZVTtHrtffhNzVd3s8hAy8pcQfLzMzIV" TargetMode="External"/><Relationship Id="rId3471" Type="http://schemas.openxmlformats.org/officeDocument/2006/relationships/hyperlink" Target="https://drive.google.com/drive/folders/1zaAEYLxWM6D7Oa4oRMTzmP5XnZfm1QXm" TargetMode="External"/><Relationship Id="rId4522" Type="http://schemas.openxmlformats.org/officeDocument/2006/relationships/hyperlink" Target="https://anrweb.vt.gov/DEC/DWGWP/license.aspx?Report=PFASData" TargetMode="External"/><Relationship Id="rId392" Type="http://schemas.openxmlformats.org/officeDocument/2006/relationships/hyperlink" Target="https://drive.google.com/drive/folders/1d1MidMYqI3G3Mz_V1LbNA2zv7Juckeoy" TargetMode="External"/><Relationship Id="rId2073" Type="http://schemas.openxmlformats.org/officeDocument/2006/relationships/hyperlink" Target="https://www4.des.state.nh.us/nh-pfas-investigation/wp-content/uploads/tables-pdf.pdf" TargetMode="External"/><Relationship Id="rId3124" Type="http://schemas.openxmlformats.org/officeDocument/2006/relationships/hyperlink" Target="https://www4.des.state.nh.us/nh-pfas-investigation/wp-content/uploads/tables-pdf.pdf" TargetMode="External"/><Relationship Id="rId2140" Type="http://schemas.openxmlformats.org/officeDocument/2006/relationships/hyperlink" Target="https://www4.des.state.nh.us/nh-pfas-investigation/wp-content/uploads/tables-pdf.pdf" TargetMode="External"/><Relationship Id="rId112" Type="http://schemas.openxmlformats.org/officeDocument/2006/relationships/hyperlink" Target="https://drive.google.com/drive/folders/1d1MidMYqI3G3Mz_V1LbNA2zv7Juckeoy" TargetMode="External"/><Relationship Id="rId2957" Type="http://schemas.openxmlformats.org/officeDocument/2006/relationships/hyperlink" Target="https://drive.google.com/drive/folders/1zaAEYLxWM6D7Oa4oRMTzmP5XnZfm1QXm" TargetMode="External"/><Relationship Id="rId5016" Type="http://schemas.openxmlformats.org/officeDocument/2006/relationships/hyperlink" Target="https://drive.google.com/drive/folders/1N7ubkg4Ly-t7C1SN2jIJkEcWKzr-v9K6?usp=sharing" TargetMode="External"/><Relationship Id="rId929" Type="http://schemas.openxmlformats.org/officeDocument/2006/relationships/hyperlink" Target="https://drive.google.com/drive/folders/1N7ubkg4Ly-t7C1SN2jIJkEcWKzr-v9K6?usp=sharing" TargetMode="External"/><Relationship Id="rId1559" Type="http://schemas.openxmlformats.org/officeDocument/2006/relationships/hyperlink" Target="https://drive.google.com/drive/folders/1N7ubkg4Ly-t7C1SN2jIJkEcWKzr-v9K6?usp=sharing" TargetMode="External"/><Relationship Id="rId1973" Type="http://schemas.openxmlformats.org/officeDocument/2006/relationships/hyperlink" Target="https://www.health.state.mn.us/communities/environment/hazardous/topics/pfcs.html" TargetMode="External"/><Relationship Id="rId4032" Type="http://schemas.openxmlformats.org/officeDocument/2006/relationships/hyperlink" Target="https://drive.google.com/drive/folders/1N7ubkg4Ly-t7C1SN2jIJkEcWKzr-v9K6?usp=sharing" TargetMode="External"/><Relationship Id="rId1626" Type="http://schemas.openxmlformats.org/officeDocument/2006/relationships/hyperlink" Target="https://static.ewg.org/reports/2020/pfas-testing-report/EWG_PFAS-TW_Appendix_C06.pdf?_ga=2.44374509.815135581.1579791872-1565020647.1578497869" TargetMode="External"/><Relationship Id="rId3798" Type="http://schemas.openxmlformats.org/officeDocument/2006/relationships/hyperlink" Target="https://southorange.org/583/PFOA-Issue" TargetMode="External"/><Relationship Id="rId4849" Type="http://schemas.openxmlformats.org/officeDocument/2006/relationships/hyperlink" Target="https://drive.google.com/drive/folders/1N7ubkg4Ly-t7C1SN2jIJkEcWKzr-v9K6?usp=sharing" TargetMode="External"/><Relationship Id="rId3865" Type="http://schemas.openxmlformats.org/officeDocument/2006/relationships/hyperlink" Target="https://www.dec.ny.gov/chemical/108831.html" TargetMode="External"/><Relationship Id="rId4916" Type="http://schemas.openxmlformats.org/officeDocument/2006/relationships/hyperlink" Target="https://drive.google.com/drive/folders/1N7ubkg4Ly-t7C1SN2jIJkEcWKzr-v9K6?usp=sharing" TargetMode="External"/><Relationship Id="rId786" Type="http://schemas.openxmlformats.org/officeDocument/2006/relationships/hyperlink" Target="https://www.waterboards.ca.gov/pfas/" TargetMode="External"/><Relationship Id="rId2467" Type="http://schemas.openxmlformats.org/officeDocument/2006/relationships/hyperlink" Target="https://drive.google.com/drive/folders/1N7ubkg4Ly-t7C1SN2jIJkEcWKzr-v9K6?usp=sharing" TargetMode="External"/><Relationship Id="rId3518" Type="http://schemas.openxmlformats.org/officeDocument/2006/relationships/hyperlink" Target="https://www4.des.state.nh.us/nh-pfas-investigation/wp-content/uploads/tables-pdf.pdf" TargetMode="External"/><Relationship Id="rId439" Type="http://schemas.openxmlformats.org/officeDocument/2006/relationships/hyperlink" Target="https://geotracker.waterboards.ca.gov/map/pfas_map" TargetMode="External"/><Relationship Id="rId1069" Type="http://schemas.openxmlformats.org/officeDocument/2006/relationships/hyperlink" Target="https://www.waterboards.ca.gov/pfas/" TargetMode="External"/><Relationship Id="rId1483" Type="http://schemas.openxmlformats.org/officeDocument/2006/relationships/hyperlink" Target="https://drive.google.com/drive/folders/1QlhpX5XsKFSpR5G_EVB_H5pzDXUggnCZ" TargetMode="External"/><Relationship Id="rId2881" Type="http://schemas.openxmlformats.org/officeDocument/2006/relationships/hyperlink" Target="https://drive.google.com/drive/folders/1N7ubkg4Ly-t7C1SN2jIJkEcWKzr-v9K6?usp=sharing" TargetMode="External"/><Relationship Id="rId3932" Type="http://schemas.openxmlformats.org/officeDocument/2006/relationships/hyperlink" Target="https://www.brunswickcountync.gov/brunswick-county-conducts-additional-water-testing-for-pfas-following-chemours-fayetteville-works-plant-sediment-spill/" TargetMode="External"/><Relationship Id="rId506" Type="http://schemas.openxmlformats.org/officeDocument/2006/relationships/hyperlink" Target="https://www.waterboards.ca.gov/pfas/" TargetMode="External"/><Relationship Id="rId853" Type="http://schemas.openxmlformats.org/officeDocument/2006/relationships/hyperlink" Target="https://drive.google.com/drive/folders/1N7ubkg4Ly-t7C1SN2jIJkEcWKzr-v9K6?usp=sharing" TargetMode="External"/><Relationship Id="rId1136" Type="http://schemas.openxmlformats.org/officeDocument/2006/relationships/hyperlink" Target="https://drive.google.com/drive/folders/1d1MidMYqI3G3Mz_V1LbNA2zv7Juckeoy" TargetMode="External"/><Relationship Id="rId2534" Type="http://schemas.openxmlformats.org/officeDocument/2006/relationships/hyperlink" Target="https://drive.google.com/drive/folders/1zaAEYLxWM6D7Oa4oRMTzmP5XnZfm1QXm" TargetMode="External"/><Relationship Id="rId920" Type="http://schemas.openxmlformats.org/officeDocument/2006/relationships/hyperlink" Target="https://drive.google.com/drive/folders/1d1MidMYqI3G3Mz_V1LbNA2zv7Juckeoy" TargetMode="External"/><Relationship Id="rId1550" Type="http://schemas.openxmlformats.org/officeDocument/2006/relationships/hyperlink" Target="https://eec.ky.gov/Documents%20for%20URLs/PFAS%20Drinking%20Water%20Report%20Final.pdf" TargetMode="External"/><Relationship Id="rId2601" Type="http://schemas.openxmlformats.org/officeDocument/2006/relationships/hyperlink" Target="https://drive.google.com/drive/folders/1zaAEYLxWM6D7Oa4oRMTzmP5XnZfm1QXm" TargetMode="External"/><Relationship Id="rId1203" Type="http://schemas.openxmlformats.org/officeDocument/2006/relationships/hyperlink" Target="https://www.waterboards.ca.gov/pfas/" TargetMode="External"/><Relationship Id="rId4359" Type="http://schemas.openxmlformats.org/officeDocument/2006/relationships/hyperlink" Target="https://health.ri.gov/water/about/pfas/" TargetMode="External"/><Relationship Id="rId4773" Type="http://schemas.openxmlformats.org/officeDocument/2006/relationships/hyperlink" Target="https://drive.google.com/drive/folders/1N7ubkg4Ly-t7C1SN2jIJkEcWKzr-v9K6?usp=sharing" TargetMode="External"/><Relationship Id="rId3375" Type="http://schemas.openxmlformats.org/officeDocument/2006/relationships/hyperlink" Target="https://drive.google.com/drive/folders/1zaAEYLxWM6D7Oa4oRMTzmP5XnZfm1QXm" TargetMode="External"/><Relationship Id="rId4426" Type="http://schemas.openxmlformats.org/officeDocument/2006/relationships/hyperlink" Target="https://health.ri.gov/water/about/pfas/" TargetMode="External"/><Relationship Id="rId4840" Type="http://schemas.openxmlformats.org/officeDocument/2006/relationships/hyperlink" Target="https://drive.google.com/drive/folders/1N7ubkg4Ly-t7C1SN2jIJkEcWKzr-v9K6?usp=sharing" TargetMode="External"/><Relationship Id="rId296" Type="http://schemas.openxmlformats.org/officeDocument/2006/relationships/hyperlink" Target="https://www.waterboards.ca.gov/pfas/" TargetMode="External"/><Relationship Id="rId2391" Type="http://schemas.openxmlformats.org/officeDocument/2006/relationships/hyperlink" Target="https://drive.google.com/drive/folders/1N7ubkg4Ly-t7C1SN2jIJkEcWKzr-v9K6?usp=sharing" TargetMode="External"/><Relationship Id="rId3028" Type="http://schemas.openxmlformats.org/officeDocument/2006/relationships/hyperlink" Target="https://www4.des.state.nh.us/nh-pfas-investigation/wp-content/uploads/tables-pdf.pdf" TargetMode="External"/><Relationship Id="rId3442" Type="http://schemas.openxmlformats.org/officeDocument/2006/relationships/hyperlink" Target="https://www4.des.state.nh.us/nh-pfas-investigation/wp-content/uploads/tables-pdf.pdf" TargetMode="External"/><Relationship Id="rId363" Type="http://schemas.openxmlformats.org/officeDocument/2006/relationships/hyperlink" Target="https://drive.google.com/drive/folders/1N7ubkg4Ly-t7C1SN2jIJkEcWKzr-v9K6?usp=sharing" TargetMode="External"/><Relationship Id="rId2044" Type="http://schemas.openxmlformats.org/officeDocument/2006/relationships/hyperlink" Target="https://drive.google.com/drive/folders/1N7ubkg4Ly-t7C1SN2jIJkEcWKzr-v9K6?usp=sharing" TargetMode="External"/><Relationship Id="rId430" Type="http://schemas.openxmlformats.org/officeDocument/2006/relationships/hyperlink" Target="https://www.waterboards.ca.gov/pfas/docs/pfas_monitoring_Q1Q2Q3Q4.xlsx" TargetMode="External"/><Relationship Id="rId1060" Type="http://schemas.openxmlformats.org/officeDocument/2006/relationships/hyperlink" Target="https://www.waterboards.ca.gov/pfas/" TargetMode="External"/><Relationship Id="rId2111" Type="http://schemas.openxmlformats.org/officeDocument/2006/relationships/hyperlink" Target="https://drive.google.com/drive/folders/1zaAEYLxWM6D7Oa4oRMTzmP5XnZfm1QXm" TargetMode="External"/><Relationship Id="rId1877" Type="http://schemas.openxmlformats.org/officeDocument/2006/relationships/hyperlink" Target="https://www.michigan.gov/pfasresponse/" TargetMode="External"/><Relationship Id="rId2928" Type="http://schemas.openxmlformats.org/officeDocument/2006/relationships/hyperlink" Target="https://www.dhhs.nh.gov/dphs/pfcs/index.htm" TargetMode="External"/><Relationship Id="rId4283" Type="http://schemas.openxmlformats.org/officeDocument/2006/relationships/hyperlink" Target="https://static1.squarespace.com/static/546d61b5e4b049f0b10b95c5/t/5e9486885e4b116e09c239b7/1586792081414/DOH-2.pdf" TargetMode="External"/><Relationship Id="rId1944" Type="http://schemas.openxmlformats.org/officeDocument/2006/relationships/hyperlink" Target="https://www.michigan.gov/pfasresponse/0,9038,7-365-86511_95600-519642--,00.html" TargetMode="External"/><Relationship Id="rId4350" Type="http://schemas.openxmlformats.org/officeDocument/2006/relationships/hyperlink" Target="https://www.ecori.org/public-safety/2020/3/2/are-pfas-harming-rhode-islands-schoolchildren" TargetMode="External"/><Relationship Id="rId4003" Type="http://schemas.openxmlformats.org/officeDocument/2006/relationships/hyperlink" Target="https://epi.dph.ncdhhs.gov/oee/a_z/pfas.html" TargetMode="External"/><Relationship Id="rId3769" Type="http://schemas.openxmlformats.org/officeDocument/2006/relationships/hyperlink" Target="https://drive.google.com/drive/u/1/folders/1gzW7FcQQelMoZUZ8VhdxW1RrTOgXt8vS" TargetMode="External"/><Relationship Id="rId2785" Type="http://schemas.openxmlformats.org/officeDocument/2006/relationships/hyperlink" Target="https://www4.des.state.nh.us/nh-pfas-investigation/wp-content/uploads/tables-pdf.pdf" TargetMode="External"/><Relationship Id="rId3836" Type="http://schemas.openxmlformats.org/officeDocument/2006/relationships/hyperlink" Target="https://www.epa.gov/dwucmr/occurrence-data-unregulated-contaminant-monitoring-rule" TargetMode="External"/><Relationship Id="rId757" Type="http://schemas.openxmlformats.org/officeDocument/2006/relationships/hyperlink" Target="https://drive.google.com/drive/folders/1d1MidMYqI3G3Mz_V1LbNA2zv7Juckeoy" TargetMode="External"/><Relationship Id="rId1387" Type="http://schemas.openxmlformats.org/officeDocument/2006/relationships/hyperlink" Target="https://www.aquarionwater.com/water-quality/learn-about-pfas" TargetMode="External"/><Relationship Id="rId2438" Type="http://schemas.openxmlformats.org/officeDocument/2006/relationships/hyperlink" Target="https://drive.google.com/drive/folders/1zaAEYLxWM6D7Oa4oRMTzmP5XnZfm1QXm" TargetMode="External"/><Relationship Id="rId2852" Type="http://schemas.openxmlformats.org/officeDocument/2006/relationships/hyperlink" Target="https://www4.des.state.nh.us/nh-pfas-investigation/?page_id=826" TargetMode="External"/><Relationship Id="rId3903" Type="http://schemas.openxmlformats.org/officeDocument/2006/relationships/hyperlink" Target="https://www.health.ny.gov/environmental/water/drinking/docs/water_supplier_fact_sheet_new_mcls.pdf" TargetMode="External"/><Relationship Id="rId93" Type="http://schemas.openxmlformats.org/officeDocument/2006/relationships/hyperlink" Target="https://drive.google.com/drive/folders/1N7ubkg4Ly-t7C1SN2jIJkEcWKzr-v9K6?usp=sharing" TargetMode="External"/><Relationship Id="rId824" Type="http://schemas.openxmlformats.org/officeDocument/2006/relationships/hyperlink" Target="https://geotracker.waterboards.ca.gov/map/pfas_map" TargetMode="External"/><Relationship Id="rId1454" Type="http://schemas.openxmlformats.org/officeDocument/2006/relationships/hyperlink" Target="https://drive.google.com/drive/folders/16qN-m0G-ts0wK9rEv4lL2RupiuTGR1ws" TargetMode="External"/><Relationship Id="rId2505" Type="http://schemas.openxmlformats.org/officeDocument/2006/relationships/hyperlink" Target="https://www4.des.state.nh.us/nh-pfas-investigation/wp-content/uploads/tables-pdf.pdf" TargetMode="External"/><Relationship Id="rId1107" Type="http://schemas.openxmlformats.org/officeDocument/2006/relationships/hyperlink" Target="https://www.waterboards.ca.gov/pfas/" TargetMode="External"/><Relationship Id="rId1521" Type="http://schemas.openxmlformats.org/officeDocument/2006/relationships/hyperlink" Target="https://drive.google.com/drive/folders/1N7ubkg4Ly-t7C1SN2jIJkEcWKzr-v9K6?usp=sharing" TargetMode="External"/><Relationship Id="rId4677" Type="http://schemas.openxmlformats.org/officeDocument/2006/relationships/hyperlink" Target="https://drive.google.com/drive/folders/1N7ubkg4Ly-t7C1SN2jIJkEcWKzr-v9K6?usp=sharing" TargetMode="External"/><Relationship Id="rId3279" Type="http://schemas.openxmlformats.org/officeDocument/2006/relationships/hyperlink" Target="https://www4.des.state.nh.us/nh-pfas-investigation/?page_id=826" TargetMode="External"/><Relationship Id="rId3693" Type="http://schemas.openxmlformats.org/officeDocument/2006/relationships/hyperlink" Target="https://drive.google.com/drive/folders/1N7ubkg4Ly-t7C1SN2jIJkEcWKzr-v9K6?usp=sharing" TargetMode="External"/><Relationship Id="rId2295" Type="http://schemas.openxmlformats.org/officeDocument/2006/relationships/hyperlink" Target="https://www4.des.state.nh.us/nh-pfas-investigation/wp-content/uploads/tables-pdf.pdf" TargetMode="External"/><Relationship Id="rId3346" Type="http://schemas.openxmlformats.org/officeDocument/2006/relationships/hyperlink" Target="https://drive.google.com/drive/folders/1N7ubkg4Ly-t7C1SN2jIJkEcWKzr-v9K6?usp=sharing" TargetMode="External"/><Relationship Id="rId4744" Type="http://schemas.openxmlformats.org/officeDocument/2006/relationships/hyperlink" Target="https://drive.google.com/drive/folders/1jI2qfUNHJx9JWwCQcG49AABEIOL-IKdx?usp=sharing" TargetMode="External"/><Relationship Id="rId267" Type="http://schemas.openxmlformats.org/officeDocument/2006/relationships/hyperlink" Target="https://drive.google.com/drive/folders/1d1MidMYqI3G3Mz_V1LbNA2zv7Juckeoy" TargetMode="External"/><Relationship Id="rId3760" Type="http://schemas.openxmlformats.org/officeDocument/2006/relationships/hyperlink" Target="https://drive.google.com/drive/u/1/folders/1H9gdZwtbxTgw2-CultYnYI6s1UGNPJW-" TargetMode="External"/><Relationship Id="rId4811" Type="http://schemas.openxmlformats.org/officeDocument/2006/relationships/hyperlink" Target="https://drive.google.com/drive/folders/1N7ubkg4Ly-t7C1SN2jIJkEcWKzr-v9K6?usp=sharing" TargetMode="External"/><Relationship Id="rId681" Type="http://schemas.openxmlformats.org/officeDocument/2006/relationships/hyperlink" Target="https://www.waterboards.ca.gov/pfas/" TargetMode="External"/><Relationship Id="rId2362" Type="http://schemas.openxmlformats.org/officeDocument/2006/relationships/hyperlink" Target="https://drive.google.com/drive/folders/1zaAEYLxWM6D7Oa4oRMTzmP5XnZfm1QXm" TargetMode="External"/><Relationship Id="rId3413" Type="http://schemas.openxmlformats.org/officeDocument/2006/relationships/hyperlink" Target="https://www4.des.state.nh.us/nh-pfas-investigation/?page_id=826" TargetMode="External"/><Relationship Id="rId334" Type="http://schemas.openxmlformats.org/officeDocument/2006/relationships/hyperlink" Target="https://geotracker.waterboards.ca.gov/map/pfas_map" TargetMode="External"/><Relationship Id="rId2015" Type="http://schemas.openxmlformats.org/officeDocument/2006/relationships/hyperlink" Target="https://drive.google.com/drive/folders/1zaAEYLxWM6D7Oa4oRMTzmP5XnZfm1QXm" TargetMode="External"/><Relationship Id="rId401" Type="http://schemas.openxmlformats.org/officeDocument/2006/relationships/hyperlink" Target="https://www.waterboards.ca.gov/pfas/" TargetMode="External"/><Relationship Id="rId1031" Type="http://schemas.openxmlformats.org/officeDocument/2006/relationships/hyperlink" Target="https://drive.google.com/drive/folders/1d1MidMYqI3G3Mz_V1LbNA2zv7Juckeoy" TargetMode="External"/><Relationship Id="rId4187" Type="http://schemas.openxmlformats.org/officeDocument/2006/relationships/hyperlink" Target="https://www.epa.gov/dwucmr/occurrence-data-unregulated-contaminant-monitoring-rule" TargetMode="External"/><Relationship Id="rId4254" Type="http://schemas.openxmlformats.org/officeDocument/2006/relationships/hyperlink" Target="https://drive.google.com/drive/u/0/folders/1dFI-Vs3ngMevdb5n_tx0v8xvcXI5bdxa" TargetMode="External"/><Relationship Id="rId1848" Type="http://schemas.openxmlformats.org/officeDocument/2006/relationships/hyperlink" Target="https://drive.google.com/drive/u/0/folders/1Hl-70c4hO-T8rp9TN7KkvYM8l8qNqzxa" TargetMode="External"/><Relationship Id="rId3270" Type="http://schemas.openxmlformats.org/officeDocument/2006/relationships/hyperlink" Target="https://drive.google.com/drive/folders/1N7ubkg4Ly-t7C1SN2jIJkEcWKzr-v9K6?usp=sharing" TargetMode="External"/><Relationship Id="rId4321" Type="http://schemas.openxmlformats.org/officeDocument/2006/relationships/hyperlink" Target="https://drive.google.com/drive/folders/1DZVTtHrtffhNzVd3s8hAy8pcQfLzMzIV" TargetMode="External"/><Relationship Id="rId191" Type="http://schemas.openxmlformats.org/officeDocument/2006/relationships/hyperlink" Target="https://www.waterboards.ca.gov/pfas/" TargetMode="External"/><Relationship Id="rId1915" Type="http://schemas.openxmlformats.org/officeDocument/2006/relationships/hyperlink" Target="https://drive.google.com/drive/u/0/folders/1tgiiYsbkNeEfIdTwDEQHovjdvoRDaHBt" TargetMode="External"/><Relationship Id="rId2689" Type="http://schemas.openxmlformats.org/officeDocument/2006/relationships/hyperlink" Target="https://drive.google.com/drive/folders/1zaAEYLxWM6D7Oa4oRMTzmP5XnZfm1QXm" TargetMode="External"/><Relationship Id="rId2756" Type="http://schemas.openxmlformats.org/officeDocument/2006/relationships/hyperlink" Target="https://www4.des.state.nh.us/nh-pfas-investigation/wp-content/uploads/tables-pdf.pdf" TargetMode="External"/><Relationship Id="rId3807" Type="http://schemas.openxmlformats.org/officeDocument/2006/relationships/hyperlink" Target="https://www.nj.gov/dep/srp/emerging-contaminants/" TargetMode="External"/><Relationship Id="rId728" Type="http://schemas.openxmlformats.org/officeDocument/2006/relationships/hyperlink" Target="https://drive.google.com/drive/folders/1N7ubkg4Ly-t7C1SN2jIJkEcWKzr-v9K6?usp=sharing" TargetMode="External"/><Relationship Id="rId1358" Type="http://schemas.openxmlformats.org/officeDocument/2006/relationships/hyperlink" Target="https://drive.google.com/drive/u/0/folders/165CakSMV2-00nyl8S9kyGCCl4JfNfsjI" TargetMode="External"/><Relationship Id="rId1772" Type="http://schemas.openxmlformats.org/officeDocument/2006/relationships/hyperlink" Target="https://www.mass.gov/info-details/per-and-polyfluoroalkyl-substances-pfas" TargetMode="External"/><Relationship Id="rId2409" Type="http://schemas.openxmlformats.org/officeDocument/2006/relationships/hyperlink" Target="https://www4.des.state.nh.us/nh-pfas-investigation/wp-content/uploads/tables-pdf.pdf" TargetMode="External"/><Relationship Id="rId64" Type="http://schemas.openxmlformats.org/officeDocument/2006/relationships/hyperlink" Target="http://azdeq.gov/PFOA/PFOS" TargetMode="External"/><Relationship Id="rId1425" Type="http://schemas.openxmlformats.org/officeDocument/2006/relationships/hyperlink" Target="https://drive.google.com/drive/folders/1m_FDejMxlTwDzsPRA0DPAk-HX6X3JzMO" TargetMode="External"/><Relationship Id="rId2823" Type="http://schemas.openxmlformats.org/officeDocument/2006/relationships/hyperlink" Target="https://www4.des.state.nh.us/nh-pfas-investigation/?page_id=826" TargetMode="External"/><Relationship Id="rId4995" Type="http://schemas.openxmlformats.org/officeDocument/2006/relationships/hyperlink" Target="https://drive.google.com/drive/folders/1N7ubkg4Ly-t7C1SN2jIJkEcWKzr-v9K6?usp=sharing" TargetMode="External"/><Relationship Id="rId2199" Type="http://schemas.openxmlformats.org/officeDocument/2006/relationships/hyperlink" Target="https://www4.des.state.nh.us/nh-pfas-investigation/wp-content/uploads/tables-pdf.pdf" TargetMode="External"/><Relationship Id="rId3597" Type="http://schemas.openxmlformats.org/officeDocument/2006/relationships/hyperlink" Target="https://www4.des.state.nh.us/nh-pfas-investigation/wp-content/uploads/tables-pdf.pdf" TargetMode="External"/><Relationship Id="rId4648" Type="http://schemas.openxmlformats.org/officeDocument/2006/relationships/hyperlink" Target="https://drive.google.com/drive/folders/1N7ubkg4Ly-t7C1SN2jIJkEcWKzr-v9K6?usp=sharing" TargetMode="External"/><Relationship Id="rId3664" Type="http://schemas.openxmlformats.org/officeDocument/2006/relationships/hyperlink" Target="https://www.nj.gov/dep/srp/emerging-contaminants/" TargetMode="External"/><Relationship Id="rId4715" Type="http://schemas.openxmlformats.org/officeDocument/2006/relationships/hyperlink" Target="https://drive.google.com/drive/folders/1N7ubkg4Ly-t7C1SN2jIJkEcWKzr-v9K6?usp=sharing" TargetMode="External"/><Relationship Id="rId585" Type="http://schemas.openxmlformats.org/officeDocument/2006/relationships/hyperlink" Target="https://www.waterboards.ca.gov/pfas/docs/pfas_monitoring_Q1Q2Q3Q4.xlsx" TargetMode="External"/><Relationship Id="rId2266" Type="http://schemas.openxmlformats.org/officeDocument/2006/relationships/hyperlink" Target="https://drive.google.com/drive/folders/1N7ubkg4Ly-t7C1SN2jIJkEcWKzr-v9K6?usp=sharing" TargetMode="External"/><Relationship Id="rId2680" Type="http://schemas.openxmlformats.org/officeDocument/2006/relationships/hyperlink" Target="https://www4.des.state.nh.us/nh-pfas-investigation/wp-content/uploads/tables-pdf.pdf" TargetMode="External"/><Relationship Id="rId3317" Type="http://schemas.openxmlformats.org/officeDocument/2006/relationships/hyperlink" Target="https://drive.google.com/drive/folders/1zaAEYLxWM6D7Oa4oRMTzmP5XnZfm1QXm" TargetMode="External"/><Relationship Id="rId3731" Type="http://schemas.openxmlformats.org/officeDocument/2006/relationships/hyperlink" Target="https://drive.google.com/drive/folders/1N7ubkg4Ly-t7C1SN2jIJkEcWKzr-v9K6?usp=sharing" TargetMode="External"/><Relationship Id="rId238" Type="http://schemas.openxmlformats.org/officeDocument/2006/relationships/hyperlink" Target="https://drive.google.com/drive/folders/1N7ubkg4Ly-t7C1SN2jIJkEcWKzr-v9K6?usp=sharing" TargetMode="External"/><Relationship Id="rId652" Type="http://schemas.openxmlformats.org/officeDocument/2006/relationships/hyperlink" Target="https://drive.google.com/drive/folders/1d1MidMYqI3G3Mz_V1LbNA2zv7Juckeoy" TargetMode="External"/><Relationship Id="rId1282" Type="http://schemas.openxmlformats.org/officeDocument/2006/relationships/hyperlink" Target="https://www.waterboards.ca.gov/pfas/" TargetMode="External"/><Relationship Id="rId2333" Type="http://schemas.openxmlformats.org/officeDocument/2006/relationships/hyperlink" Target="https://drive.google.com/drive/folders/1zaAEYLxWM6D7Oa4oRMTzmP5XnZfm1QXm" TargetMode="External"/><Relationship Id="rId305" Type="http://schemas.openxmlformats.org/officeDocument/2006/relationships/hyperlink" Target="https://www.waterboards.ca.gov/pfas/docs/pfas_monitoring_Q1Q2Q3Q4.xlsx" TargetMode="External"/><Relationship Id="rId2400" Type="http://schemas.openxmlformats.org/officeDocument/2006/relationships/hyperlink" Target="https://www4.des.state.nh.us/nh-pfas-investigation/?page_id=826" TargetMode="External"/><Relationship Id="rId1002" Type="http://schemas.openxmlformats.org/officeDocument/2006/relationships/hyperlink" Target="https://www.waterboards.ca.gov/pfas/" TargetMode="External"/><Relationship Id="rId4158" Type="http://schemas.openxmlformats.org/officeDocument/2006/relationships/hyperlink" Target="https://drive.google.com/drive/u/0/folders/1RxXZsdTy20BXaWPRUtki8hhH90BHoANX" TargetMode="External"/><Relationship Id="rId3174" Type="http://schemas.openxmlformats.org/officeDocument/2006/relationships/hyperlink" Target="https://drive.google.com/drive/folders/1N7ubkg4Ly-t7C1SN2jIJkEcWKzr-v9K6?usp=sharing" TargetMode="External"/><Relationship Id="rId4572" Type="http://schemas.openxmlformats.org/officeDocument/2006/relationships/hyperlink" Target="https://www.atsdr.cdc.gov/pfas/communities/Spokane-County-WA.html" TargetMode="External"/><Relationship Id="rId1819" Type="http://schemas.openxmlformats.org/officeDocument/2006/relationships/hyperlink" Target="https://www.mass.gov/info-details/per-and-polyfluoroalkyl-substances-pfas" TargetMode="External"/><Relationship Id="rId4225" Type="http://schemas.openxmlformats.org/officeDocument/2006/relationships/hyperlink" Target="https://drive.google.com/drive/folders/1N7ubkg4Ly-t7C1SN2jIJkEcWKzr-v9K6?usp=sharing" TargetMode="External"/><Relationship Id="rId2190" Type="http://schemas.openxmlformats.org/officeDocument/2006/relationships/hyperlink" Target="https://drive.google.com/drive/folders/1N7ubkg4Ly-t7C1SN2jIJkEcWKzr-v9K6?usp=sharing" TargetMode="External"/><Relationship Id="rId3241" Type="http://schemas.openxmlformats.org/officeDocument/2006/relationships/hyperlink" Target="https://drive.google.com/drive/folders/1zaAEYLxWM6D7Oa4oRMTzmP5XnZfm1QXm" TargetMode="External"/><Relationship Id="rId162" Type="http://schemas.openxmlformats.org/officeDocument/2006/relationships/hyperlink" Target="https://drive.google.com/drive/folders/1d1MidMYqI3G3Mz_V1LbNA2zv7Juckeoy" TargetMode="External"/><Relationship Id="rId979" Type="http://schemas.openxmlformats.org/officeDocument/2006/relationships/hyperlink" Target="https://www.waterboards.ca.gov/pfas/" TargetMode="External"/><Relationship Id="rId5066" Type="http://schemas.openxmlformats.org/officeDocument/2006/relationships/hyperlink" Target="https://drive.google.com/drive/folders/1N7ubkg4Ly-t7C1SN2jIJkEcWKzr-v9K6?usp=sharing" TargetMode="External"/><Relationship Id="rId4082" Type="http://schemas.openxmlformats.org/officeDocument/2006/relationships/hyperlink" Target="https://files.nc.gov/ncdeq/Water%20Resources/GIS/Data/Emerging_Compounds_Mastersheet_12202019.pdf" TargetMode="External"/><Relationship Id="rId1676" Type="http://schemas.openxmlformats.org/officeDocument/2006/relationships/hyperlink" Target="https://drive.google.com/drive/u/0/folders/1RsSKYaEE8jqAw7pH05tDHRflkjUL3t5H" TargetMode="External"/><Relationship Id="rId2727" Type="http://schemas.openxmlformats.org/officeDocument/2006/relationships/hyperlink" Target="https://www4.des.state.nh.us/nh-pfas-investigation/wp-content/uploads/tables-pdf.pdf" TargetMode="External"/><Relationship Id="rId1329" Type="http://schemas.openxmlformats.org/officeDocument/2006/relationships/hyperlink" Target="https://www.aquarionwater.com/water-quality/learn-about-pfas/ct-pfas-faqs" TargetMode="External"/><Relationship Id="rId1743" Type="http://schemas.openxmlformats.org/officeDocument/2006/relationships/hyperlink" Target="https://drive.google.com/drive/u/0/folders/1RsSKYaEE8jqAw7pH05tDHRflkjUL3t5H" TargetMode="External"/><Relationship Id="rId4899" Type="http://schemas.openxmlformats.org/officeDocument/2006/relationships/hyperlink" Target="https://drive.google.com/drive/folders/1N7ubkg4Ly-t7C1SN2jIJkEcWKzr-v9K6?usp=sharing" TargetMode="External"/><Relationship Id="rId35" Type="http://schemas.openxmlformats.org/officeDocument/2006/relationships/hyperlink" Target="https://drive.google.com/drive/folders/1N7ubkg4Ly-t7C1SN2jIJkEcWKzr-v9K6?usp=sharing" TargetMode="External"/><Relationship Id="rId1810" Type="http://schemas.openxmlformats.org/officeDocument/2006/relationships/hyperlink" Target="https://drive.google.com/drive/u/1/folders/1VgdMu6_x_kxf36q2eAIhAEnCpniomQ1Y" TargetMode="External"/><Relationship Id="rId4966" Type="http://schemas.openxmlformats.org/officeDocument/2006/relationships/hyperlink" Target="https://drive.google.com/drive/folders/1N7ubkg4Ly-t7C1SN2jIJkEcWKzr-v9K6?usp=sharing" TargetMode="External"/><Relationship Id="rId3568" Type="http://schemas.openxmlformats.org/officeDocument/2006/relationships/hyperlink" Target="https://drive.google.com/drive/folders/1N7ubkg4Ly-t7C1SN2jIJkEcWKzr-v9K6?usp=sharing" TargetMode="External"/><Relationship Id="rId3982" Type="http://schemas.openxmlformats.org/officeDocument/2006/relationships/hyperlink" Target="https://drive.google.com/drive/folders/1N7ubkg4Ly-t7C1SN2jIJkEcWKzr-v9K6?usp=sharing" TargetMode="External"/><Relationship Id="rId4619" Type="http://schemas.openxmlformats.org/officeDocument/2006/relationships/hyperlink" Target="https://drive.google.com/drive/folders/1N7ubkg4Ly-t7C1SN2jIJkEcWKzr-v9K6?usp=sharing" TargetMode="External"/><Relationship Id="rId489" Type="http://schemas.openxmlformats.org/officeDocument/2006/relationships/hyperlink" Target="https://geotracker.waterboards.ca.gov/map/pfas_map" TargetMode="External"/><Relationship Id="rId2584" Type="http://schemas.openxmlformats.org/officeDocument/2006/relationships/hyperlink" Target="https://drive.google.com/drive/u/1/folders/1COt4MvjmhK3Yg-eobHfZi808KOj7xs5Q" TargetMode="External"/><Relationship Id="rId3635" Type="http://schemas.openxmlformats.org/officeDocument/2006/relationships/hyperlink" Target="https://drive.google.com/drive/folders/1zaAEYLxWM6D7Oa4oRMTzmP5XnZfm1QXm" TargetMode="External"/><Relationship Id="rId556" Type="http://schemas.openxmlformats.org/officeDocument/2006/relationships/hyperlink" Target="https://www.waterboards.ca.gov/pfas/" TargetMode="External"/><Relationship Id="rId1186" Type="http://schemas.openxmlformats.org/officeDocument/2006/relationships/hyperlink" Target="https://www.waterboards.ca.gov/pfas/" TargetMode="External"/><Relationship Id="rId2237" Type="http://schemas.openxmlformats.org/officeDocument/2006/relationships/hyperlink" Target="https://drive.google.com/drive/folders/1zaAEYLxWM6D7Oa4oRMTzmP5XnZfm1QXm" TargetMode="External"/><Relationship Id="rId209" Type="http://schemas.openxmlformats.org/officeDocument/2006/relationships/hyperlink" Target="https://geotracker.waterboards.ca.gov/map/pfas_map" TargetMode="External"/><Relationship Id="rId970" Type="http://schemas.openxmlformats.org/officeDocument/2006/relationships/hyperlink" Target="https://drive.google.com/drive/folders/1N7ubkg4Ly-t7C1SN2jIJkEcWKzr-v9K6?usp=sharing" TargetMode="External"/><Relationship Id="rId1253" Type="http://schemas.openxmlformats.org/officeDocument/2006/relationships/hyperlink" Target="https://www.waterboards.ca.gov/pfas/" TargetMode="External"/><Relationship Id="rId2651" Type="http://schemas.openxmlformats.org/officeDocument/2006/relationships/hyperlink" Target="https://www4.des.state.nh.us/nh-pfas-investigation/wp-content/uploads/tables-pdf.pdf" TargetMode="External"/><Relationship Id="rId3702" Type="http://schemas.openxmlformats.org/officeDocument/2006/relationships/hyperlink" Target="https://patch.com/new-jersey/gloucestertownship/gloucester-water-site-has-toxic-contamination-report-says" TargetMode="External"/><Relationship Id="rId623" Type="http://schemas.openxmlformats.org/officeDocument/2006/relationships/hyperlink" Target="https://drive.google.com/drive/folders/1N7ubkg4Ly-t7C1SN2jIJkEcWKzr-v9K6?usp=sharing" TargetMode="External"/><Relationship Id="rId2304" Type="http://schemas.openxmlformats.org/officeDocument/2006/relationships/hyperlink" Target="https://www4.des.state.nh.us/nh-pfas-investigation/wp-content/uploads/tables-pdf.pdf" TargetMode="External"/><Relationship Id="rId1320" Type="http://schemas.openxmlformats.org/officeDocument/2006/relationships/hyperlink" Target="https://static.ewg.org/reports/2020/pfas-testing-report/EWG_PFAS-TW_Appendix_C06.pdf?_ga=2.44374509.815135581.1579791872-1565020647.1578497869" TargetMode="External"/><Relationship Id="rId4476" Type="http://schemas.openxmlformats.org/officeDocument/2006/relationships/hyperlink" Target="https://denr.sd.gov/des/gw/superfund/Superfund_Sites.aspx" TargetMode="External"/><Relationship Id="rId4890" Type="http://schemas.openxmlformats.org/officeDocument/2006/relationships/hyperlink" Target="https://drive.google.com/drive/folders/1N7ubkg4Ly-t7C1SN2jIJkEcWKzr-v9K6?usp=sharing" TargetMode="External"/><Relationship Id="rId3078" Type="http://schemas.openxmlformats.org/officeDocument/2006/relationships/hyperlink" Target="https://drive.google.com/drive/folders/1N7ubkg4Ly-t7C1SN2jIJkEcWKzr-v9K6?usp=sharing" TargetMode="External"/><Relationship Id="rId3492" Type="http://schemas.openxmlformats.org/officeDocument/2006/relationships/hyperlink" Target="https://drive.google.com/drive/folders/1N7ubkg4Ly-t7C1SN2jIJkEcWKzr-v9K6?usp=sharing" TargetMode="External"/><Relationship Id="rId4129" Type="http://schemas.openxmlformats.org/officeDocument/2006/relationships/hyperlink" Target="https://epi.dph.ncdhhs.gov/oee/a_z/pfas.html" TargetMode="External"/><Relationship Id="rId4543" Type="http://schemas.openxmlformats.org/officeDocument/2006/relationships/hyperlink" Target="https://anrweb.vt.gov/DEC/DWGWP/license.aspx?Report=PFASData" TargetMode="External"/><Relationship Id="rId2094" Type="http://schemas.openxmlformats.org/officeDocument/2006/relationships/hyperlink" Target="https://www4.des.state.nh.us/nh-pfas-investigation/wp-content/uploads/tables-pdf.pdf" TargetMode="External"/><Relationship Id="rId3145" Type="http://schemas.openxmlformats.org/officeDocument/2006/relationships/hyperlink" Target="https://drive.google.com/drive/folders/1zaAEYLxWM6D7Oa4oRMTzmP5XnZfm1QXm" TargetMode="External"/><Relationship Id="rId4610" Type="http://schemas.openxmlformats.org/officeDocument/2006/relationships/hyperlink" Target="https://dnr.wi.gov/topic/Contaminants/PFAS.html" TargetMode="External"/><Relationship Id="rId480" Type="http://schemas.openxmlformats.org/officeDocument/2006/relationships/hyperlink" Target="https://www.waterboards.ca.gov/pfas/docs/pfas_monitoring_Q1Q2Q3Q4.xlsx" TargetMode="External"/><Relationship Id="rId2161" Type="http://schemas.openxmlformats.org/officeDocument/2006/relationships/hyperlink" Target="https://drive.google.com/drive/folders/1zaAEYLxWM6D7Oa4oRMTzmP5XnZfm1QXm" TargetMode="External"/><Relationship Id="rId3212" Type="http://schemas.openxmlformats.org/officeDocument/2006/relationships/hyperlink" Target="https://www4.des.state.nh.us/nh-pfas-investigation/wp-content/uploads/tables-pdf.pdf" TargetMode="External"/><Relationship Id="rId133" Type="http://schemas.openxmlformats.org/officeDocument/2006/relationships/hyperlink" Target="https://drive.google.com/drive/folders/1N7ubkg4Ly-t7C1SN2jIJkEcWKzr-v9K6?usp=sharing" TargetMode="External"/><Relationship Id="rId200" Type="http://schemas.openxmlformats.org/officeDocument/2006/relationships/hyperlink" Target="https://www.waterboards.ca.gov/pfas/docs/pfas_monitoring_Q1Q2Q3Q4.xlsx" TargetMode="External"/><Relationship Id="rId2978" Type="http://schemas.openxmlformats.org/officeDocument/2006/relationships/hyperlink" Target="https://drive.google.com/drive/folders/1N7ubkg4Ly-t7C1SN2jIJkEcWKzr-v9K6?usp=sharing" TargetMode="External"/><Relationship Id="rId5037" Type="http://schemas.openxmlformats.org/officeDocument/2006/relationships/hyperlink" Target="https://drive.google.com/drive/folders/1N7ubkg4Ly-t7C1SN2jIJkEcWKzr-v9K6?usp=sharing" TargetMode="External"/><Relationship Id="rId1994" Type="http://schemas.openxmlformats.org/officeDocument/2006/relationships/hyperlink" Target="https://static.ewg.org/reports/2020/pfas-testing-report/EWG_PFAS-TW_Appendix_C06.pdf?_ga=2.44374509.815135581.1579791872-1565020647.1578497869" TargetMode="External"/><Relationship Id="rId1647" Type="http://schemas.openxmlformats.org/officeDocument/2006/relationships/hyperlink" Target="https://www.mainepublic.org/sites/mpbn/files/201910/summary_pfas_sampling_oct_2019.pdf" TargetMode="External"/><Relationship Id="rId4053" Type="http://schemas.openxmlformats.org/officeDocument/2006/relationships/hyperlink" Target="https://files.nc.gov/ncdeq/Water%20Resources/GIS/Data/Emerging_Compounds_Mastersheet_12202019.pdf" TargetMode="External"/><Relationship Id="rId1714" Type="http://schemas.openxmlformats.org/officeDocument/2006/relationships/hyperlink" Target="https://www1.maine.gov/dep/spills/topics/pfas/index.html" TargetMode="External"/><Relationship Id="rId4120" Type="http://schemas.openxmlformats.org/officeDocument/2006/relationships/hyperlink" Target="https://drive.google.com/drive/u/0/folders/1f8gHfUbgH4w0DdeirtRLSMerU6kNJ4Ux" TargetMode="External"/><Relationship Id="rId2488" Type="http://schemas.openxmlformats.org/officeDocument/2006/relationships/hyperlink" Target="https://www4.des.state.nh.us/nh-pfas-investigation/wp-content/uploads/tables-pdf.pdf" TargetMode="External"/><Relationship Id="rId3886" Type="http://schemas.openxmlformats.org/officeDocument/2006/relationships/hyperlink" Target="https://drive.google.com/drive/folders/1N7ubkg4Ly-t7C1SN2jIJkEcWKzr-v9K6?usp=sharing" TargetMode="External"/><Relationship Id="rId4937" Type="http://schemas.openxmlformats.org/officeDocument/2006/relationships/hyperlink" Target="https://drive.google.com/drive/folders/1N7ubkg4Ly-t7C1SN2jIJkEcWKzr-v9K6?usp=sharing" TargetMode="External"/><Relationship Id="rId3539" Type="http://schemas.openxmlformats.org/officeDocument/2006/relationships/hyperlink" Target="https://drive.google.com/drive/folders/1zaAEYLxWM6D7Oa4oRMTzmP5XnZfm1QXm" TargetMode="External"/><Relationship Id="rId3953" Type="http://schemas.openxmlformats.org/officeDocument/2006/relationships/hyperlink" Target="https://epi.dph.ncdhhs.gov/oee/a_z/pfas.html" TargetMode="External"/><Relationship Id="rId874" Type="http://schemas.openxmlformats.org/officeDocument/2006/relationships/hyperlink" Target="https://geotracker.waterboards.ca.gov/map/pfas_map" TargetMode="External"/><Relationship Id="rId2555" Type="http://schemas.openxmlformats.org/officeDocument/2006/relationships/hyperlink" Target="https://drive.google.com/drive/folders/1N7ubkg4Ly-t7C1SN2jIJkEcWKzr-v9K6?usp=sharing" TargetMode="External"/><Relationship Id="rId3606" Type="http://schemas.openxmlformats.org/officeDocument/2006/relationships/hyperlink" Target="https://www.dhhs.nh.gov/dphs/pfcs/index.htm" TargetMode="External"/><Relationship Id="rId527" Type="http://schemas.openxmlformats.org/officeDocument/2006/relationships/hyperlink" Target="https://drive.google.com/drive/folders/1d1MidMYqI3G3Mz_V1LbNA2zv7Juckeoy" TargetMode="External"/><Relationship Id="rId941" Type="http://schemas.openxmlformats.org/officeDocument/2006/relationships/hyperlink" Target="https://drive.google.com/drive/folders/1N7ubkg4Ly-t7C1SN2jIJkEcWKzr-v9K6?usp=sharing" TargetMode="External"/><Relationship Id="rId1157" Type="http://schemas.openxmlformats.org/officeDocument/2006/relationships/hyperlink" Target="https://drive.google.com/drive/folders/1N7ubkg4Ly-t7C1SN2jIJkEcWKzr-v9K6?usp=sharing" TargetMode="External"/><Relationship Id="rId1571" Type="http://schemas.openxmlformats.org/officeDocument/2006/relationships/hyperlink" Target="https://drive.google.com/drive/folders/1N7ubkg4Ly-t7C1SN2jIJkEcWKzr-v9K6?usp=sharing" TargetMode="External"/><Relationship Id="rId2208" Type="http://schemas.openxmlformats.org/officeDocument/2006/relationships/hyperlink" Target="https://www4.des.state.nh.us/nh-pfas-investigation/wp-content/uploads/tables-pdf.pdf" TargetMode="External"/><Relationship Id="rId2622" Type="http://schemas.openxmlformats.org/officeDocument/2006/relationships/hyperlink" Target="https://drive.google.com/drive/folders/1N7ubkg4Ly-t7C1SN2jIJkEcWKzr-v9K6?usp=sharing" TargetMode="External"/><Relationship Id="rId1224" Type="http://schemas.openxmlformats.org/officeDocument/2006/relationships/hyperlink" Target="https://www.waterboards.ca.gov/pfas/" TargetMode="External"/><Relationship Id="rId4794" Type="http://schemas.openxmlformats.org/officeDocument/2006/relationships/hyperlink" Target="https://drive.google.com/drive/folders/1N7ubkg4Ly-t7C1SN2jIJkEcWKzr-v9K6?usp=sharing" TargetMode="External"/><Relationship Id="rId3396" Type="http://schemas.openxmlformats.org/officeDocument/2006/relationships/hyperlink" Target="https://drive.google.com/drive/folders/1N7ubkg4Ly-t7C1SN2jIJkEcWKzr-v9K6?usp=sharing" TargetMode="External"/><Relationship Id="rId4447" Type="http://schemas.openxmlformats.org/officeDocument/2006/relationships/hyperlink" Target="https://static1.squarespace.com/static/546d61b5e4b049f0b10b95c5/t/5e9486885e4b116e09c239b7/1586792081414/DOH-2.pdf" TargetMode="External"/><Relationship Id="rId3049" Type="http://schemas.openxmlformats.org/officeDocument/2006/relationships/hyperlink" Target="https://drive.google.com/drive/folders/1zaAEYLxWM6D7Oa4oRMTzmP5XnZfm1QXm" TargetMode="External"/><Relationship Id="rId3463" Type="http://schemas.openxmlformats.org/officeDocument/2006/relationships/hyperlink" Target="https://drive.google.com/drive/folders/1zaAEYLxWM6D7Oa4oRMTzmP5XnZfm1QXm" TargetMode="External"/><Relationship Id="rId4861" Type="http://schemas.openxmlformats.org/officeDocument/2006/relationships/hyperlink" Target="https://drive.google.com/drive/folders/1N7ubkg4Ly-t7C1SN2jIJkEcWKzr-v9K6?usp=sharing" TargetMode="External"/><Relationship Id="rId384" Type="http://schemas.openxmlformats.org/officeDocument/2006/relationships/hyperlink" Target="https://geotracker.waterboards.ca.gov/map/pfas_map" TargetMode="External"/><Relationship Id="rId2065" Type="http://schemas.openxmlformats.org/officeDocument/2006/relationships/hyperlink" Target="https://www4.des.state.nh.us/nh-pfas-investigation/wp-content/uploads/tables-pdf.pdf" TargetMode="External"/><Relationship Id="rId3116" Type="http://schemas.openxmlformats.org/officeDocument/2006/relationships/hyperlink" Target="https://www4.des.state.nh.us/nh-pfas-investigation/wp-content/uploads/tables-pdf.pdf" TargetMode="External"/><Relationship Id="rId4514" Type="http://schemas.openxmlformats.org/officeDocument/2006/relationships/hyperlink" Target="https://anrweb.vt.gov/DEC/DWGWP/license.aspx?Report=PFASData" TargetMode="External"/><Relationship Id="rId1081" Type="http://schemas.openxmlformats.org/officeDocument/2006/relationships/hyperlink" Target="https://www.waterboards.ca.gov/pfas/" TargetMode="External"/><Relationship Id="rId3530" Type="http://schemas.openxmlformats.org/officeDocument/2006/relationships/hyperlink" Target="https://www4.des.state.nh.us/nh-pfas-investigation/wp-content/uploads/tables-pdf.pdf" TargetMode="External"/><Relationship Id="rId451" Type="http://schemas.openxmlformats.org/officeDocument/2006/relationships/hyperlink" Target="https://www.waterboards.ca.gov/pfas/" TargetMode="External"/><Relationship Id="rId2132" Type="http://schemas.openxmlformats.org/officeDocument/2006/relationships/hyperlink" Target="https://www4.des.state.nh.us/nh-pfas-investigation/wp-content/uploads/tables-pdf.pdf" TargetMode="External"/><Relationship Id="rId104" Type="http://schemas.openxmlformats.org/officeDocument/2006/relationships/hyperlink" Target="https://geotracker.waterboards.ca.gov/map/pfas_map" TargetMode="External"/><Relationship Id="rId1898" Type="http://schemas.openxmlformats.org/officeDocument/2006/relationships/hyperlink" Target="https://www.michigan.gov/pfasresponse/" TargetMode="External"/><Relationship Id="rId2949" Type="http://schemas.openxmlformats.org/officeDocument/2006/relationships/hyperlink" Target="https://drive.google.com/drive/folders/1zaAEYLxWM6D7Oa4oRMTzmP5XnZfm1QXm" TargetMode="External"/><Relationship Id="rId4371" Type="http://schemas.openxmlformats.org/officeDocument/2006/relationships/hyperlink" Target="https://drive.google.com/drive/folders/1DZVTtHrtffhNzVd3s8hAy8pcQfLzMzIV" TargetMode="External"/><Relationship Id="rId5008" Type="http://schemas.openxmlformats.org/officeDocument/2006/relationships/hyperlink" Target="https://drive.google.com/drive/folders/1N7ubkg4Ly-t7C1SN2jIJkEcWKzr-v9K6?usp=sharing" TargetMode="External"/><Relationship Id="rId1965" Type="http://schemas.openxmlformats.org/officeDocument/2006/relationships/hyperlink" Target="https://drive.google.com/drive/u/1/folders/1JHapkdyZrRziZCfTAWAX-nxDpQ_WEWlp?ths=true" TargetMode="External"/><Relationship Id="rId4024" Type="http://schemas.openxmlformats.org/officeDocument/2006/relationships/hyperlink" Target="https://files.nc.gov/ncdeq/Water%20Resources/GIS/Data/Emerging_Compounds_Mastersheet_12202019.pdf" TargetMode="External"/><Relationship Id="rId1618" Type="http://schemas.openxmlformats.org/officeDocument/2006/relationships/hyperlink" Target="https://eec.ky.gov/Documents%20for%20URLs/PFAS%20Drinking%20Water%20Report%20Final.pdf" TargetMode="External"/><Relationship Id="rId3040" Type="http://schemas.openxmlformats.org/officeDocument/2006/relationships/hyperlink" Target="https://www4.des.state.nh.us/nh-pfas-investigation/wp-content/uploads/tables-pdf.pdf" TargetMode="External"/><Relationship Id="rId3857" Type="http://schemas.openxmlformats.org/officeDocument/2006/relationships/hyperlink" Target="https://www.env.nm.gov/pfas/main/" TargetMode="External"/><Relationship Id="rId4908" Type="http://schemas.openxmlformats.org/officeDocument/2006/relationships/hyperlink" Target="https://drive.google.com/drive/folders/1N7ubkg4Ly-t7C1SN2jIJkEcWKzr-v9K6?usp=sharing" TargetMode="External"/><Relationship Id="rId778" Type="http://schemas.openxmlformats.org/officeDocument/2006/relationships/hyperlink" Target="https://drive.google.com/drive/folders/1N7ubkg4Ly-t7C1SN2jIJkEcWKzr-v9K6?usp=sharing" TargetMode="External"/><Relationship Id="rId2459" Type="http://schemas.openxmlformats.org/officeDocument/2006/relationships/hyperlink" Target="https://drive.google.com/drive/folders/1N7ubkg4Ly-t7C1SN2jIJkEcWKzr-v9K6?usp=sharing" TargetMode="External"/><Relationship Id="rId2873" Type="http://schemas.openxmlformats.org/officeDocument/2006/relationships/hyperlink" Target="https://www4.des.state.nh.us/nh-pfas-investigation/wp-content/uploads/tables-pdf.pdf" TargetMode="External"/><Relationship Id="rId3924" Type="http://schemas.openxmlformats.org/officeDocument/2006/relationships/hyperlink" Target="https://static.ewg.org/reports/2020/pfas-testing-report/EWG_PFAS-TW_Appendix_C06.pdf?_ga=2.44374509.815135581.1579791872-1565020647.1578497869" TargetMode="External"/><Relationship Id="rId845" Type="http://schemas.openxmlformats.org/officeDocument/2006/relationships/hyperlink" Target="https://www.waterboards.ca.gov/pfas/docs/pfas_monitoring_Q1Q2Q3Q4.xlsx" TargetMode="External"/><Relationship Id="rId1475" Type="http://schemas.openxmlformats.org/officeDocument/2006/relationships/hyperlink" Target="https://drive.google.com/drive/folders/1N7ubkg4Ly-t7C1SN2jIJkEcWKzr-v9K6?usp=sharing" TargetMode="External"/><Relationship Id="rId2526" Type="http://schemas.openxmlformats.org/officeDocument/2006/relationships/hyperlink" Target="https://drive.google.com/drive/folders/1zaAEYLxWM6D7Oa4oRMTzmP5XnZfm1QXm" TargetMode="External"/><Relationship Id="rId1128" Type="http://schemas.openxmlformats.org/officeDocument/2006/relationships/hyperlink" Target="https://drive.google.com/drive/folders/1d1MidMYqI3G3Mz_V1LbNA2zv7Juckeoy" TargetMode="External"/><Relationship Id="rId1542" Type="http://schemas.openxmlformats.org/officeDocument/2006/relationships/hyperlink" Target="https://www.kdheks.gov/pws/index.html" TargetMode="External"/><Relationship Id="rId2940" Type="http://schemas.openxmlformats.org/officeDocument/2006/relationships/hyperlink" Target="https://www4.des.state.nh.us/nh-pfas-investigation/wp-content/uploads/tables-pdf.pdf" TargetMode="External"/><Relationship Id="rId4698" Type="http://schemas.openxmlformats.org/officeDocument/2006/relationships/hyperlink" Target="https://drive.google.com/drive/folders/1N7ubkg4Ly-t7C1SN2jIJkEcWKzr-v9K6?usp=sharing" TargetMode="External"/><Relationship Id="rId912" Type="http://schemas.openxmlformats.org/officeDocument/2006/relationships/hyperlink" Target="https://drive.google.com/drive/folders/1B85AEzp4If4nfC4LoO_WW6mPF378iyIj" TargetMode="External"/><Relationship Id="rId4765" Type="http://schemas.openxmlformats.org/officeDocument/2006/relationships/hyperlink" Target="https://drive.google.com/file/d/11Ymj7VR-b40OQXiEJjzSEl50EEx8xYHI/view?usp=sharing" TargetMode="External"/><Relationship Id="rId288" Type="http://schemas.openxmlformats.org/officeDocument/2006/relationships/hyperlink" Target="https://drive.google.com/drive/folders/1N7ubkg4Ly-t7C1SN2jIJkEcWKzr-v9K6?usp=sharing" TargetMode="External"/><Relationship Id="rId3367" Type="http://schemas.openxmlformats.org/officeDocument/2006/relationships/hyperlink" Target="https://drive.google.com/drive/folders/1zaAEYLxWM6D7Oa4oRMTzmP5XnZfm1QXm" TargetMode="External"/><Relationship Id="rId3781" Type="http://schemas.openxmlformats.org/officeDocument/2006/relationships/hyperlink" Target="https://www.nj.gov/dep/dsr/publications/Investigation%20of%20Levels%20of%20Perfluorinated%20Compounds%20in%20New%20Jersey%20Fish,%20Surface%20Water,%20and%20Sediment.pdf" TargetMode="External"/><Relationship Id="rId4418" Type="http://schemas.openxmlformats.org/officeDocument/2006/relationships/hyperlink" Target="https://www.providencejournal.com/news/20190517/lurking-danger-for-ris-drinking-water" TargetMode="External"/><Relationship Id="rId4832" Type="http://schemas.openxmlformats.org/officeDocument/2006/relationships/hyperlink" Target="https://drive.google.com/drive/folders/1N7ubkg4Ly-t7C1SN2jIJkEcWKzr-v9K6?usp=sharing" TargetMode="External"/><Relationship Id="rId2383" Type="http://schemas.openxmlformats.org/officeDocument/2006/relationships/hyperlink" Target="https://drive.google.com/drive/folders/1N7ubkg4Ly-t7C1SN2jIJkEcWKzr-v9K6?usp=sharing" TargetMode="External"/><Relationship Id="rId3434" Type="http://schemas.openxmlformats.org/officeDocument/2006/relationships/hyperlink" Target="https://www4.des.state.nh.us/nh-pfas-investigation/wp-content/uploads/tables-pdf.pdf" TargetMode="External"/><Relationship Id="rId355" Type="http://schemas.openxmlformats.org/officeDocument/2006/relationships/hyperlink" Target="https://www.waterboards.ca.gov/pfas/docs/pfas_monitoring_Q1Q2Q3Q4.xlsx" TargetMode="External"/><Relationship Id="rId2036" Type="http://schemas.openxmlformats.org/officeDocument/2006/relationships/hyperlink" Target="https://drive.google.com/drive/folders/1N7ubkg4Ly-t7C1SN2jIJkEcWKzr-v9K6?usp=sharing" TargetMode="External"/><Relationship Id="rId2450" Type="http://schemas.openxmlformats.org/officeDocument/2006/relationships/hyperlink" Target="https://drive.google.com/drive/folders/1zaAEYLxWM6D7Oa4oRMTzmP5XnZfm1QXm" TargetMode="External"/><Relationship Id="rId3501" Type="http://schemas.openxmlformats.org/officeDocument/2006/relationships/hyperlink" Target="https://www4.des.state.nh.us/nh-pfas-investigation/wp-content/uploads/tables-pdf.pdf" TargetMode="External"/><Relationship Id="rId422" Type="http://schemas.openxmlformats.org/officeDocument/2006/relationships/hyperlink" Target="https://drive.google.com/drive/folders/1d1MidMYqI3G3Mz_V1LbNA2zv7Juckeoy" TargetMode="External"/><Relationship Id="rId1052" Type="http://schemas.openxmlformats.org/officeDocument/2006/relationships/hyperlink" Target="https://www.waterboards.ca.gov/pfas/" TargetMode="External"/><Relationship Id="rId2103" Type="http://schemas.openxmlformats.org/officeDocument/2006/relationships/hyperlink" Target="https://drive.google.com/drive/folders/1zaAEYLxWM6D7Oa4oRMTzmP5XnZfm1QXm" TargetMode="External"/><Relationship Id="rId4275" Type="http://schemas.openxmlformats.org/officeDocument/2006/relationships/hyperlink" Target="https://drive.google.com/drive/u/0/folders/1y_KL4S853Cf2_AJeCr3bLoKcAsG24OWe" TargetMode="External"/><Relationship Id="rId1869" Type="http://schemas.openxmlformats.org/officeDocument/2006/relationships/hyperlink" Target="https://drive.google.com/drive/folders/1N7ubkg4Ly-t7C1SN2jIJkEcWKzr-v9K6?usp=sharing" TargetMode="External"/><Relationship Id="rId3291" Type="http://schemas.openxmlformats.org/officeDocument/2006/relationships/hyperlink" Target="https://www4.des.state.nh.us/nh-pfas-investigation/?page_id=826" TargetMode="External"/><Relationship Id="rId1936" Type="http://schemas.openxmlformats.org/officeDocument/2006/relationships/hyperlink" Target="https://drive.google.com/drive/folders/1zN7M0itHRyJOUjhaNHI8OstuhxdwxrHp" TargetMode="External"/><Relationship Id="rId4342" Type="http://schemas.openxmlformats.org/officeDocument/2006/relationships/hyperlink" Target="https://drive.google.com/drive/folders/1N7ubkg4Ly-t7C1SN2jIJkEcWKzr-v9K6?usp=sharing" TargetMode="External"/><Relationship Id="rId3011" Type="http://schemas.openxmlformats.org/officeDocument/2006/relationships/hyperlink" Target="https://www4.des.state.nh.us/nh-pfas-investigation/wp-content/uploads/tables-pdf.pdf" TargetMode="External"/><Relationship Id="rId2777" Type="http://schemas.openxmlformats.org/officeDocument/2006/relationships/hyperlink" Target="https://www4.des.state.nh.us/nh-pfas-investigation/?page_id=826" TargetMode="External"/><Relationship Id="rId749" Type="http://schemas.openxmlformats.org/officeDocument/2006/relationships/hyperlink" Target="https://geotracker.waterboards.ca.gov/map/pfas_map" TargetMode="External"/><Relationship Id="rId1379" Type="http://schemas.openxmlformats.org/officeDocument/2006/relationships/hyperlink" Target="https://drive.google.com/drive/folders/1N7ubkg4Ly-t7C1SN2jIJkEcWKzr-v9K6?usp=sharing" TargetMode="External"/><Relationship Id="rId3828" Type="http://schemas.openxmlformats.org/officeDocument/2006/relationships/hyperlink" Target="https://www.nj.gov/dep/srp/emerging-contaminants/" TargetMode="External"/><Relationship Id="rId1793" Type="http://schemas.openxmlformats.org/officeDocument/2006/relationships/hyperlink" Target="https://drive.google.com/drive/u/1/folders/1VgdMu6_x_kxf36q2eAIhAEnCpniomQ1Y" TargetMode="External"/><Relationship Id="rId2844" Type="http://schemas.openxmlformats.org/officeDocument/2006/relationships/hyperlink" Target="https://www4.des.state.nh.us/nh-pfas-investigation/wp-content/uploads/tables-pdf.pdf" TargetMode="External"/><Relationship Id="rId85" Type="http://schemas.openxmlformats.org/officeDocument/2006/relationships/hyperlink" Target="https://drive.google.com/drive/folders/1N7ubkg4Ly-t7C1SN2jIJkEcWKzr-v9K6?usp=sharing" TargetMode="External"/><Relationship Id="rId816" Type="http://schemas.openxmlformats.org/officeDocument/2006/relationships/hyperlink" Target="https://www.waterboards.ca.gov/pfas/" TargetMode="External"/><Relationship Id="rId1446" Type="http://schemas.openxmlformats.org/officeDocument/2006/relationships/hyperlink" Target="https://www.miaminewtimes.com/news/miami-drinking-water-wells-contaminated-with-pfas-11574521" TargetMode="External"/><Relationship Id="rId1860" Type="http://schemas.openxmlformats.org/officeDocument/2006/relationships/hyperlink" Target="https://drive.google.com/drive/folders/1N7ubkg4Ly-t7C1SN2jIJkEcWKzr-v9K6?usp=sharing" TargetMode="External"/><Relationship Id="rId2911" Type="http://schemas.openxmlformats.org/officeDocument/2006/relationships/hyperlink" Target="https://www4.des.state.nh.us/nh-pfas-investigation/wp-content/uploads/tables-pdf.pdf" TargetMode="External"/><Relationship Id="rId1513" Type="http://schemas.openxmlformats.org/officeDocument/2006/relationships/hyperlink" Target="https://drive.google.com/drive/folders/1IsOH4jNxypFCAP4u65dm4mosIul5EzFB" TargetMode="External"/><Relationship Id="rId4669" Type="http://schemas.openxmlformats.org/officeDocument/2006/relationships/hyperlink" Target="https://drive.google.com/drive/folders/1N7ubkg4Ly-t7C1SN2jIJkEcWKzr-v9K6?usp=sharing" TargetMode="External"/><Relationship Id="rId3685" Type="http://schemas.openxmlformats.org/officeDocument/2006/relationships/hyperlink" Target="https://drive.google.com/drive/folders/1N7ubkg4Ly-t7C1SN2jIJkEcWKzr-v9K6?usp=sharing" TargetMode="External"/><Relationship Id="rId4736" Type="http://schemas.openxmlformats.org/officeDocument/2006/relationships/hyperlink" Target="https://drive.google.com/drive/folders/1N7ubkg4Ly-t7C1SN2jIJkEcWKzr-v9K6?usp=sharing" TargetMode="External"/><Relationship Id="rId2287" Type="http://schemas.openxmlformats.org/officeDocument/2006/relationships/hyperlink" Target="https://www4.des.state.nh.us/nh-pfas-investigation/wp-content/uploads/tables-pdf.pdf" TargetMode="External"/><Relationship Id="rId3338" Type="http://schemas.openxmlformats.org/officeDocument/2006/relationships/hyperlink" Target="https://drive.google.com/drive/folders/1N7ubkg4Ly-t7C1SN2jIJkEcWKzr-v9K6?usp=sharing" TargetMode="External"/><Relationship Id="rId3752" Type="http://schemas.openxmlformats.org/officeDocument/2006/relationships/hyperlink" Target="https://drive.google.com/drive/folders/1N7ubkg4Ly-t7C1SN2jIJkEcWKzr-v9K6?usp=sharing" TargetMode="External"/><Relationship Id="rId259" Type="http://schemas.openxmlformats.org/officeDocument/2006/relationships/hyperlink" Target="https://geotracker.waterboards.ca.gov/map/pfas_map" TargetMode="External"/><Relationship Id="rId673" Type="http://schemas.openxmlformats.org/officeDocument/2006/relationships/hyperlink" Target="https://drive.google.com/drive/folders/1N7ubkg4Ly-t7C1SN2jIJkEcWKzr-v9K6?usp=sharing" TargetMode="External"/><Relationship Id="rId2354" Type="http://schemas.openxmlformats.org/officeDocument/2006/relationships/hyperlink" Target="https://drive.google.com/drive/folders/1zaAEYLxWM6D7Oa4oRMTzmP5XnZfm1QXm" TargetMode="External"/><Relationship Id="rId3405" Type="http://schemas.openxmlformats.org/officeDocument/2006/relationships/hyperlink" Target="https://www4.des.state.nh.us/nh-pfas-investigation/wp-content/uploads/tables-pdf.pdf" TargetMode="External"/><Relationship Id="rId4803" Type="http://schemas.openxmlformats.org/officeDocument/2006/relationships/hyperlink" Target="https://drive.google.com/drive/folders/1N7ubkg4Ly-t7C1SN2jIJkEcWKzr-v9K6?usp=sharing" TargetMode="External"/><Relationship Id="rId326" Type="http://schemas.openxmlformats.org/officeDocument/2006/relationships/hyperlink" Target="https://www.waterboards.ca.gov/pfas/" TargetMode="External"/><Relationship Id="rId1370" Type="http://schemas.openxmlformats.org/officeDocument/2006/relationships/hyperlink" Target="https://www.aquarionwater.com/water-quality/learn-about-pfas/ct-pfas-faqs" TargetMode="External"/><Relationship Id="rId2007" Type="http://schemas.openxmlformats.org/officeDocument/2006/relationships/hyperlink" Target="https://drive.google.com/drive/folders/1vt-wtJK1DPkG0JkD8o2ol2PLsUzIfp-a" TargetMode="External"/><Relationship Id="rId740" Type="http://schemas.openxmlformats.org/officeDocument/2006/relationships/hyperlink" Target="https://www.waterboards.ca.gov/pfas/docs/pfas_monitoring_Q1Q2Q3Q4.xlsx" TargetMode="External"/><Relationship Id="rId1023" Type="http://schemas.openxmlformats.org/officeDocument/2006/relationships/hyperlink" Target="https://drive.google.com/drive/folders/1d1MidMYqI3G3Mz_V1LbNA2zv7Juckeoy" TargetMode="External"/><Relationship Id="rId2421" Type="http://schemas.openxmlformats.org/officeDocument/2006/relationships/hyperlink" Target="https://www4.des.state.nh.us/nh-pfas-investigation/wp-content/uploads/tables-pdf.pdf" TargetMode="External"/><Relationship Id="rId4179" Type="http://schemas.openxmlformats.org/officeDocument/2006/relationships/hyperlink" Target="https://drive.google.com/drive/u/0/folders/14XUC9RzrJOrL_ttJnJlQXlPP8ypglIBU" TargetMode="External"/><Relationship Id="rId4593" Type="http://schemas.openxmlformats.org/officeDocument/2006/relationships/hyperlink" Target="https://drive.google.com/drive/folders/1N7ubkg4Ly-t7C1SN2jIJkEcWKzr-v9K6?usp=sharing" TargetMode="External"/><Relationship Id="rId3195" Type="http://schemas.openxmlformats.org/officeDocument/2006/relationships/hyperlink" Target="https://www4.des.state.nh.us/nh-pfas-investigation/wp-content/uploads/tables-pdf.pdf" TargetMode="External"/><Relationship Id="rId4246" Type="http://schemas.openxmlformats.org/officeDocument/2006/relationships/hyperlink" Target="https://drive.google.com/drive/u/0/folders/1dFI-Vs3ngMevdb5n_tx0v8xvcXI5bdxa" TargetMode="External"/><Relationship Id="rId4660" Type="http://schemas.openxmlformats.org/officeDocument/2006/relationships/hyperlink" Target="https://drive.google.com/drive/folders/1N7ubkg4Ly-t7C1SN2jIJkEcWKzr-v9K6?usp=sharing" TargetMode="External"/><Relationship Id="rId3262" Type="http://schemas.openxmlformats.org/officeDocument/2006/relationships/hyperlink" Target="https://drive.google.com/drive/folders/1N7ubkg4Ly-t7C1SN2jIJkEcWKzr-v9K6?usp=sharing" TargetMode="External"/><Relationship Id="rId4313" Type="http://schemas.openxmlformats.org/officeDocument/2006/relationships/hyperlink" Target="https://static1.squarespace.com/static/546d61b5e4b049f0b10b95c5/t/5e9486885e4b116e09c239b7/1586792081414/DOH-2.pdf" TargetMode="External"/><Relationship Id="rId183" Type="http://schemas.openxmlformats.org/officeDocument/2006/relationships/hyperlink" Target="https://drive.google.com/drive/folders/1N7ubkg4Ly-t7C1SN2jIJkEcWKzr-v9K6?usp=sharing" TargetMode="External"/><Relationship Id="rId1907" Type="http://schemas.openxmlformats.org/officeDocument/2006/relationships/hyperlink" Target="http://www.michigan.gov/som/0,4669,7-192-45414_45929_82704-452844--,00.html" TargetMode="External"/><Relationship Id="rId250" Type="http://schemas.openxmlformats.org/officeDocument/2006/relationships/hyperlink" Target="https://www.waterboards.ca.gov/pfas/docs/pfas_monitoring_Q1Q2Q3Q4.xlsx" TargetMode="External"/><Relationship Id="rId5087" Type="http://schemas.openxmlformats.org/officeDocument/2006/relationships/hyperlink" Target="https://drive.google.com/drive/folders/1N7ubkg4Ly-t7C1SN2jIJkEcWKzr-v9K6?usp=sharing" TargetMode="External"/><Relationship Id="rId1697" Type="http://schemas.openxmlformats.org/officeDocument/2006/relationships/hyperlink" Target="https://drive.google.com/drive/folders/1N7ubkg4Ly-t7C1SN2jIJkEcWKzr-v9K6?usp=sharing" TargetMode="External"/><Relationship Id="rId2748" Type="http://schemas.openxmlformats.org/officeDocument/2006/relationships/hyperlink" Target="https://www4.des.state.nh.us/nh-pfas-investigation/wp-content/uploads/tables-pdf.pdf" TargetMode="External"/><Relationship Id="rId1764" Type="http://schemas.openxmlformats.org/officeDocument/2006/relationships/hyperlink" Target="https://www.bostonglobe.com/metro/2019/03/06/toxic-chemicals-threaten-water-supply/UwVdWf2ACEBxvPRqDdIc6J/story.html?s_campaign=breakingnews:newsletter" TargetMode="External"/><Relationship Id="rId2815" Type="http://schemas.openxmlformats.org/officeDocument/2006/relationships/hyperlink" Target="https://www4.des.state.nh.us/nh-pfas-investigation/wp-content/uploads/tables-pdf.pdf" TargetMode="External"/><Relationship Id="rId4170" Type="http://schemas.openxmlformats.org/officeDocument/2006/relationships/hyperlink" Target="https://drive.google.com/drive/folders/1N7ubkg4Ly-t7C1SN2jIJkEcWKzr-v9K6?usp=sharing" TargetMode="External"/><Relationship Id="rId56" Type="http://schemas.openxmlformats.org/officeDocument/2006/relationships/hyperlink" Target="http://azdeq.gov/PFOA/PFOS" TargetMode="External"/><Relationship Id="rId1417" Type="http://schemas.openxmlformats.org/officeDocument/2006/relationships/hyperlink" Target="https://www.aquarionwater.com/water-quality/learn-about-pfas" TargetMode="External"/><Relationship Id="rId1831" Type="http://schemas.openxmlformats.org/officeDocument/2006/relationships/hyperlink" Target="https://drive.google.com/drive/u/0/folders/1eTxEarHQ-zWPtDNISps1_Eut8WAJf9Ic" TargetMode="External"/><Relationship Id="rId4987" Type="http://schemas.openxmlformats.org/officeDocument/2006/relationships/hyperlink" Target="https://drive.google.com/drive/folders/1N7ubkg4Ly-t7C1SN2jIJkEcWKzr-v9K6?usp=sharing" TargetMode="External"/><Relationship Id="rId3589" Type="http://schemas.openxmlformats.org/officeDocument/2006/relationships/hyperlink" Target="https://www4.des.state.nh.us/nh-pfas-investigation/?page_id=826" TargetMode="External"/><Relationship Id="rId577" Type="http://schemas.openxmlformats.org/officeDocument/2006/relationships/hyperlink" Target="https://drive.google.com/drive/folders/1d1MidMYqI3G3Mz_V1LbNA2zv7Juckeoy" TargetMode="External"/><Relationship Id="rId2258" Type="http://schemas.openxmlformats.org/officeDocument/2006/relationships/hyperlink" Target="https://drive.google.com/drive/folders/1N7ubkg4Ly-t7C1SN2jIJkEcWKzr-v9K6?usp=sharing" TargetMode="External"/><Relationship Id="rId3656" Type="http://schemas.openxmlformats.org/officeDocument/2006/relationships/hyperlink" Target="https://drive.google.com/drive/folders/1N7ubkg4Ly-t7C1SN2jIJkEcWKzr-v9K6?usp=sharing" TargetMode="External"/><Relationship Id="rId4707" Type="http://schemas.openxmlformats.org/officeDocument/2006/relationships/hyperlink" Target="https://drive.google.com/drive/folders/1N7ubkg4Ly-t7C1SN2jIJkEcWKzr-v9K6?usp=sharing" TargetMode="External"/><Relationship Id="rId991" Type="http://schemas.openxmlformats.org/officeDocument/2006/relationships/hyperlink" Target="https://www.waterboards.ca.gov/pfas/" TargetMode="External"/><Relationship Id="rId2672" Type="http://schemas.openxmlformats.org/officeDocument/2006/relationships/hyperlink" Target="https://www4.des.state.nh.us/nh-pfas-investigation/wp-content/uploads/tables-pdf.pdf" TargetMode="External"/><Relationship Id="rId3309" Type="http://schemas.openxmlformats.org/officeDocument/2006/relationships/hyperlink" Target="https://drive.google.com/drive/folders/1zaAEYLxWM6D7Oa4oRMTzmP5XnZfm1QXm" TargetMode="External"/><Relationship Id="rId3723" Type="http://schemas.openxmlformats.org/officeDocument/2006/relationships/hyperlink" Target="https://drive.google.com/drive/folders/1N7ubkg4Ly-t7C1SN2jIJkEcWKzr-v9K6?usp=sharing" TargetMode="External"/><Relationship Id="rId644" Type="http://schemas.openxmlformats.org/officeDocument/2006/relationships/hyperlink" Target="https://geotracker.waterboards.ca.gov/map/pfas_map" TargetMode="External"/><Relationship Id="rId1274" Type="http://schemas.openxmlformats.org/officeDocument/2006/relationships/hyperlink" Target="https://www.waterboards.ca.gov/pfas/" TargetMode="External"/><Relationship Id="rId2325" Type="http://schemas.openxmlformats.org/officeDocument/2006/relationships/hyperlink" Target="https://drive.google.com/drive/folders/1zaAEYLxWM6D7Oa4oRMTzmP5XnZfm1QXm" TargetMode="External"/><Relationship Id="rId711" Type="http://schemas.openxmlformats.org/officeDocument/2006/relationships/hyperlink" Target="https://www.waterboards.ca.gov/pfas/" TargetMode="External"/><Relationship Id="rId1341" Type="http://schemas.openxmlformats.org/officeDocument/2006/relationships/hyperlink" Target="https://www.aquarionwater.com/water-quality/learn-about-pfas" TargetMode="External"/><Relationship Id="rId4497" Type="http://schemas.openxmlformats.org/officeDocument/2006/relationships/hyperlink" Target="https://drive.google.com/drive/u/0/folders/1iL0A2Dq0viBcp8j9tAg_ONMvD1Z0nyM7" TargetMode="External"/><Relationship Id="rId3099" Type="http://schemas.openxmlformats.org/officeDocument/2006/relationships/hyperlink" Target="https://www4.des.state.nh.us/nh-pfas-investigation/?page_id=826" TargetMode="External"/><Relationship Id="rId4564" Type="http://schemas.openxmlformats.org/officeDocument/2006/relationships/hyperlink" Target="https://drive.google.com/drive/folders/1N7ubkg4Ly-t7C1SN2jIJkEcWKzr-v9K6?usp=sharing" TargetMode="External"/><Relationship Id="rId3166" Type="http://schemas.openxmlformats.org/officeDocument/2006/relationships/hyperlink" Target="https://drive.google.com/drive/folders/1N7ubkg4Ly-t7C1SN2jIJkEcWKzr-v9K6?usp=sharing" TargetMode="External"/><Relationship Id="rId3580" Type="http://schemas.openxmlformats.org/officeDocument/2006/relationships/hyperlink" Target="https://drive.google.com/drive/folders/1N7ubkg4Ly-t7C1SN2jIJkEcWKzr-v9K6?usp=sharing" TargetMode="External"/><Relationship Id="rId4217" Type="http://schemas.openxmlformats.org/officeDocument/2006/relationships/hyperlink" Target="https://drive.google.com/drive/u/0/folders/1RzWQt5VjkDfEA7dEj5K347AS6faDRmc7" TargetMode="External"/><Relationship Id="rId2182" Type="http://schemas.openxmlformats.org/officeDocument/2006/relationships/hyperlink" Target="https://drive.google.com/drive/folders/1N7ubkg4Ly-t7C1SN2jIJkEcWKzr-v9K6?usp=sharing" TargetMode="External"/><Relationship Id="rId3233" Type="http://schemas.openxmlformats.org/officeDocument/2006/relationships/hyperlink" Target="https://drive.google.com/drive/folders/1zaAEYLxWM6D7Oa4oRMTzmP5XnZfm1QXm" TargetMode="External"/><Relationship Id="rId4631" Type="http://schemas.openxmlformats.org/officeDocument/2006/relationships/hyperlink" Target="https://drive.google.com/drive/folders/1N7ubkg4Ly-t7C1SN2jIJkEcWKzr-v9K6?usp=sharing" TargetMode="External"/><Relationship Id="rId154" Type="http://schemas.openxmlformats.org/officeDocument/2006/relationships/hyperlink" Target="https://geotracker.waterboards.ca.gov/map/pfas_map" TargetMode="External"/><Relationship Id="rId2999" Type="http://schemas.openxmlformats.org/officeDocument/2006/relationships/hyperlink" Target="https://www4.des.state.nh.us/nh-pfas-investigation/?page_id=826" TargetMode="External"/><Relationship Id="rId3300" Type="http://schemas.openxmlformats.org/officeDocument/2006/relationships/hyperlink" Target="https://www4.des.state.nh.us/nh-pfas-investigation/wp-content/uploads/tables-pdf.pdf" TargetMode="External"/><Relationship Id="rId221" Type="http://schemas.openxmlformats.org/officeDocument/2006/relationships/hyperlink" Target="https://www.waterboards.ca.gov/pfas/" TargetMode="External"/><Relationship Id="rId5058" Type="http://schemas.openxmlformats.org/officeDocument/2006/relationships/hyperlink" Target="https://drive.google.com/drive/folders/1N7ubkg4Ly-t7C1SN2jIJkEcWKzr-v9K6?usp=sharing" TargetMode="External"/><Relationship Id="rId1668" Type="http://schemas.openxmlformats.org/officeDocument/2006/relationships/hyperlink" Target="https://www1.maine.gov/dep/spills/topics/pfas/index.html" TargetMode="External"/><Relationship Id="rId2719" Type="http://schemas.openxmlformats.org/officeDocument/2006/relationships/hyperlink" Target="https://www4.des.state.nh.us/nh-pfas-investigation/wp-content/uploads/tables-pdf.pdf" TargetMode="External"/><Relationship Id="rId4074" Type="http://schemas.openxmlformats.org/officeDocument/2006/relationships/hyperlink" Target="https://epi.dph.ncdhhs.gov/oee/a_z/pfas.html" TargetMode="External"/><Relationship Id="rId3090" Type="http://schemas.openxmlformats.org/officeDocument/2006/relationships/hyperlink" Target="https://drive.google.com/drive/folders/1N7ubkg4Ly-t7C1SN2jIJkEcWKzr-v9K6?usp=sharing" TargetMode="External"/><Relationship Id="rId4141" Type="http://schemas.openxmlformats.org/officeDocument/2006/relationships/hyperlink" Target="https://drive.google.com/drive/folders/1N7ubkg4Ly-t7C1SN2jIJkEcWKzr-v9K6?usp=sharing" TargetMode="External"/><Relationship Id="rId1735" Type="http://schemas.openxmlformats.org/officeDocument/2006/relationships/hyperlink" Target="https://drive.google.com/drive/u/0/folders/1RsSKYaEE8jqAw7pH05tDHRflkjUL3t5H" TargetMode="External"/><Relationship Id="rId27" Type="http://schemas.openxmlformats.org/officeDocument/2006/relationships/hyperlink" Target="https://drive.google.com/drive/folders/1wgbd0ijO78iW0hw3uETvsCEDMhctQ0ri?usp=sharing" TargetMode="External"/><Relationship Id="rId1802" Type="http://schemas.openxmlformats.org/officeDocument/2006/relationships/hyperlink" Target="https://www.mass.gov/info-details/per-and-polyfluoroalkyl-substances-pfas" TargetMode="External"/><Relationship Id="rId4958" Type="http://schemas.openxmlformats.org/officeDocument/2006/relationships/hyperlink" Target="https://drive.google.com/drive/folders/1N7ubkg4Ly-t7C1SN2jIJkEcWKzr-v9K6?usp=sharing" TargetMode="External"/><Relationship Id="rId3974" Type="http://schemas.openxmlformats.org/officeDocument/2006/relationships/hyperlink" Target="http://www.ncpolicywatch.com/2019/05/31/state-budget-new-scientific-tests-shine-a-light-on-ncs-growing-drinking-water-pollution-problem/" TargetMode="External"/><Relationship Id="rId895" Type="http://schemas.openxmlformats.org/officeDocument/2006/relationships/hyperlink" Target="https://www.waterboards.ca.gov/pfas/docs/pfas_monitoring_Q1Q2Q3Q4.xlsx" TargetMode="External"/><Relationship Id="rId2576" Type="http://schemas.openxmlformats.org/officeDocument/2006/relationships/hyperlink" Target="https://www4.des.state.nh.us/nh-pfas-investigation/" TargetMode="External"/><Relationship Id="rId2990" Type="http://schemas.openxmlformats.org/officeDocument/2006/relationships/hyperlink" Target="https://drive.google.com/drive/folders/1N7ubkg4Ly-t7C1SN2jIJkEcWKzr-v9K6?usp=sharing" TargetMode="External"/><Relationship Id="rId3627" Type="http://schemas.openxmlformats.org/officeDocument/2006/relationships/hyperlink" Target="https://drive.google.com/drive/folders/1zaAEYLxWM6D7Oa4oRMTzmP5XnZfm1QXm" TargetMode="External"/><Relationship Id="rId548" Type="http://schemas.openxmlformats.org/officeDocument/2006/relationships/hyperlink" Target="https://drive.google.com/drive/folders/1N7ubkg4Ly-t7C1SN2jIJkEcWKzr-v9K6?usp=sharing" TargetMode="External"/><Relationship Id="rId962" Type="http://schemas.openxmlformats.org/officeDocument/2006/relationships/hyperlink" Target="https://drive.google.com/drive/folders/1N7ubkg4Ly-t7C1SN2jIJkEcWKzr-v9K6?usp=sharing" TargetMode="External"/><Relationship Id="rId1178" Type="http://schemas.openxmlformats.org/officeDocument/2006/relationships/hyperlink" Target="https://www.waterboards.ca.gov/pfas/" TargetMode="External"/><Relationship Id="rId1592" Type="http://schemas.openxmlformats.org/officeDocument/2006/relationships/hyperlink" Target="https://eec.ky.gov/Documents%20for%20URLs/PFAS%20Drinking%20Water%20Report%20Final.pdf" TargetMode="External"/><Relationship Id="rId2229" Type="http://schemas.openxmlformats.org/officeDocument/2006/relationships/hyperlink" Target="https://drive.google.com/drive/folders/1zaAEYLxWM6D7Oa4oRMTzmP5XnZfm1QXm" TargetMode="External"/><Relationship Id="rId2643" Type="http://schemas.openxmlformats.org/officeDocument/2006/relationships/hyperlink" Target="https://www4.des.state.nh.us/nh-pfas-investigation/wp-content/uploads/tables-pdf.pdf" TargetMode="External"/><Relationship Id="rId615" Type="http://schemas.openxmlformats.org/officeDocument/2006/relationships/hyperlink" Target="https://www.waterboards.ca.gov/pfas/docs/pfas_monitoring_Q1Q2Q3Q4.xlsx" TargetMode="External"/><Relationship Id="rId1245" Type="http://schemas.openxmlformats.org/officeDocument/2006/relationships/hyperlink" Target="https://drive.google.com/drive/folders/1d1MidMYqI3G3Mz_V1LbNA2zv7Juckeoy" TargetMode="External"/><Relationship Id="rId1312" Type="http://schemas.openxmlformats.org/officeDocument/2006/relationships/hyperlink" Target="https://drive.google.com/drive/folders/1ESeZczfdbqIqQkHkvo8ceGLdukvjrdGx" TargetMode="External"/><Relationship Id="rId2710" Type="http://schemas.openxmlformats.org/officeDocument/2006/relationships/hyperlink" Target="https://drive.google.com/drive/folders/1N7ubkg4Ly-t7C1SN2jIJkEcWKzr-v9K6?usp=sharing" TargetMode="External"/><Relationship Id="rId4468" Type="http://schemas.openxmlformats.org/officeDocument/2006/relationships/hyperlink" Target="https://static.ewg.org/reports/2020/pfas-testing-report/EWG_PFAS-TW_Appendix_C06.pdf?_ga=2.44374509.815135581.1579791872-1565020647.1578497869" TargetMode="External"/><Relationship Id="rId4882" Type="http://schemas.openxmlformats.org/officeDocument/2006/relationships/hyperlink" Target="https://drive.google.com/drive/folders/1N7ubkg4Ly-t7C1SN2jIJkEcWKzr-v9K6?usp=sharing" TargetMode="External"/><Relationship Id="rId2086" Type="http://schemas.openxmlformats.org/officeDocument/2006/relationships/hyperlink" Target="https://www4.des.state.nh.us/nh-pfas-investigation/wp-content/uploads/tables-pdf.pdf" TargetMode="External"/><Relationship Id="rId3484" Type="http://schemas.openxmlformats.org/officeDocument/2006/relationships/hyperlink" Target="https://drive.google.com/drive/folders/1N7ubkg4Ly-t7C1SN2jIJkEcWKzr-v9K6?usp=sharing" TargetMode="External"/><Relationship Id="rId4535" Type="http://schemas.openxmlformats.org/officeDocument/2006/relationships/hyperlink" Target="https://drive.google.com/drive/u/0/folders/1lGp9mNF1VW52zcJOUD9x-wZO9oAb_opR" TargetMode="External"/><Relationship Id="rId3137" Type="http://schemas.openxmlformats.org/officeDocument/2006/relationships/hyperlink" Target="https://drive.google.com/drive/folders/1zaAEYLxWM6D7Oa4oRMTzmP5XnZfm1QXm" TargetMode="External"/><Relationship Id="rId3551" Type="http://schemas.openxmlformats.org/officeDocument/2006/relationships/hyperlink" Target="https://drive.google.com/drive/folders/1zaAEYLxWM6D7Oa4oRMTzmP5XnZfm1QXm" TargetMode="External"/><Relationship Id="rId4602" Type="http://schemas.openxmlformats.org/officeDocument/2006/relationships/hyperlink" Target="https://drive.google.com/drive/u/0/folders/1b-iZ3QnAOuPGVee1di7btnZDrMtxSw1H" TargetMode="External"/><Relationship Id="rId472" Type="http://schemas.openxmlformats.org/officeDocument/2006/relationships/hyperlink" Target="https://drive.google.com/drive/folders/1d1MidMYqI3G3Mz_V1LbNA2zv7Juckeoy" TargetMode="External"/><Relationship Id="rId2153" Type="http://schemas.openxmlformats.org/officeDocument/2006/relationships/hyperlink" Target="https://drive.google.com/drive/folders/1zaAEYLxWM6D7Oa4oRMTzmP5XnZfm1QXm" TargetMode="External"/><Relationship Id="rId3204" Type="http://schemas.openxmlformats.org/officeDocument/2006/relationships/hyperlink" Target="https://www4.des.state.nh.us/nh-pfas-investigation/wp-content/uploads/tables-pdf.pdf" TargetMode="External"/><Relationship Id="rId125" Type="http://schemas.openxmlformats.org/officeDocument/2006/relationships/hyperlink" Target="https://www.waterboards.ca.gov/pfas/docs/pfas_monitoring_Q1Q2Q3Q4.xlsx" TargetMode="External"/><Relationship Id="rId2220" Type="http://schemas.openxmlformats.org/officeDocument/2006/relationships/hyperlink" Target="https://www.dhhs.nh.gov/dphs/pfcs/index.htm" TargetMode="External"/><Relationship Id="rId4392" Type="http://schemas.openxmlformats.org/officeDocument/2006/relationships/hyperlink" Target="https://drive.google.com/drive/folders/1N7ubkg4Ly-t7C1SN2jIJkEcWKzr-v9K6?usp=sharing" TargetMode="External"/><Relationship Id="rId5029" Type="http://schemas.openxmlformats.org/officeDocument/2006/relationships/hyperlink" Target="https://drive.google.com/drive/folders/1N7ubkg4Ly-t7C1SN2jIJkEcWKzr-v9K6?usp=sharing" TargetMode="External"/><Relationship Id="rId1986" Type="http://schemas.openxmlformats.org/officeDocument/2006/relationships/hyperlink" Target="https://static.ewg.org/reports/2020/pfas-testing-report/EWG_PFAS-TW_Appendix_C06.pdf?_ga=2.44374509.815135581.1579791872-1565020647.1578497869" TargetMode="External"/><Relationship Id="rId4045" Type="http://schemas.openxmlformats.org/officeDocument/2006/relationships/hyperlink" Target="https://epi.dph.ncdhhs.gov/oee/a_z/pfas.html" TargetMode="External"/><Relationship Id="rId1639" Type="http://schemas.openxmlformats.org/officeDocument/2006/relationships/hyperlink" Target="https://www.mainepublic.org/sites/mpbn/files/201910/summary_pfas_sampling_oct_2019.pdf" TargetMode="External"/><Relationship Id="rId3061" Type="http://schemas.openxmlformats.org/officeDocument/2006/relationships/hyperlink" Target="https://drive.google.com/drive/folders/1zaAEYLxWM6D7Oa4oRMTzmP5XnZfm1QXm" TargetMode="External"/><Relationship Id="rId1706" Type="http://schemas.openxmlformats.org/officeDocument/2006/relationships/hyperlink" Target="https://www1.maine.gov/dep/spills/topics/pfas/index.html" TargetMode="External"/><Relationship Id="rId4112" Type="http://schemas.openxmlformats.org/officeDocument/2006/relationships/hyperlink" Target="https://files.nc.gov/ncdeq/Water%20Resources/GIS/Data/Emerging_Compounds_Mastersheet_12202019.pdf" TargetMode="External"/><Relationship Id="rId3878" Type="http://schemas.openxmlformats.org/officeDocument/2006/relationships/hyperlink" Target="https://drive.google.com/drive/u/1/folders/1Yla_380Qxjf4iLAK34ajtSEXmM8gBJ9P" TargetMode="External"/><Relationship Id="rId4929" Type="http://schemas.openxmlformats.org/officeDocument/2006/relationships/hyperlink" Target="https://drive.google.com/drive/folders/1N7ubkg4Ly-t7C1SN2jIJkEcWKzr-v9K6?usp=sharing" TargetMode="External"/><Relationship Id="rId799" Type="http://schemas.openxmlformats.org/officeDocument/2006/relationships/hyperlink" Target="https://geotracker.waterboards.ca.gov/map/pfas_map" TargetMode="External"/><Relationship Id="rId2894" Type="http://schemas.openxmlformats.org/officeDocument/2006/relationships/hyperlink" Target="https://drive.google.com/drive/folders/1N7ubkg4Ly-t7C1SN2jIJkEcWKzr-v9K6?usp=sharing" TargetMode="External"/><Relationship Id="rId866" Type="http://schemas.openxmlformats.org/officeDocument/2006/relationships/hyperlink" Target="https://www.waterboards.ca.gov/pfas/" TargetMode="External"/><Relationship Id="rId1496" Type="http://schemas.openxmlformats.org/officeDocument/2006/relationships/hyperlink" Target="https://drive.google.com/drive/folders/1N7ubkg4Ly-t7C1SN2jIJkEcWKzr-v9K6?usp=sharing" TargetMode="External"/><Relationship Id="rId2547" Type="http://schemas.openxmlformats.org/officeDocument/2006/relationships/hyperlink" Target="https://drive.google.com/drive/folders/1N7ubkg4Ly-t7C1SN2jIJkEcWKzr-v9K6?usp=sharing" TargetMode="External"/><Relationship Id="rId3945" Type="http://schemas.openxmlformats.org/officeDocument/2006/relationships/hyperlink" Target="https://epi.dph.ncdhhs.gov/oee/a_z/pfas.html" TargetMode="External"/><Relationship Id="rId519" Type="http://schemas.openxmlformats.org/officeDocument/2006/relationships/hyperlink" Target="https://geotracker.waterboards.ca.gov/map/pfas_map" TargetMode="External"/><Relationship Id="rId1149" Type="http://schemas.openxmlformats.org/officeDocument/2006/relationships/hyperlink" Target="https://drive.google.com/drive/folders/1N7ubkg4Ly-t7C1SN2jIJkEcWKzr-v9K6?usp=sharing" TargetMode="External"/><Relationship Id="rId2961" Type="http://schemas.openxmlformats.org/officeDocument/2006/relationships/hyperlink" Target="https://drive.google.com/drive/folders/1zaAEYLxWM6D7Oa4oRMTzmP5XnZfm1QXm" TargetMode="External"/><Relationship Id="rId5020" Type="http://schemas.openxmlformats.org/officeDocument/2006/relationships/hyperlink" Target="https://drive.google.com/drive/folders/1N7ubkg4Ly-t7C1SN2jIJkEcWKzr-v9K6?usp=sharing" TargetMode="External"/><Relationship Id="rId933" Type="http://schemas.openxmlformats.org/officeDocument/2006/relationships/hyperlink" Target="https://drive.google.com/drive/folders/1N7ubkg4Ly-t7C1SN2jIJkEcWKzr-v9K6?usp=sharing" TargetMode="External"/><Relationship Id="rId1563" Type="http://schemas.openxmlformats.org/officeDocument/2006/relationships/hyperlink" Target="https://drive.google.com/drive/folders/1N7ubkg4Ly-t7C1SN2jIJkEcWKzr-v9K6?usp=sharing" TargetMode="External"/><Relationship Id="rId2614" Type="http://schemas.openxmlformats.org/officeDocument/2006/relationships/hyperlink" Target="https://drive.google.com/drive/folders/1N7ubkg4Ly-t7C1SN2jIJkEcWKzr-v9K6?usp=sharing" TargetMode="External"/><Relationship Id="rId1216" Type="http://schemas.openxmlformats.org/officeDocument/2006/relationships/hyperlink" Target="https://www.waterboards.ca.gov/pfas/" TargetMode="External"/><Relationship Id="rId1630" Type="http://schemas.openxmlformats.org/officeDocument/2006/relationships/hyperlink" Target="https://drive.google.com/drive/folders/1ugzhUXLd14Q5uLP_WxTLmR4oIPEhB5ws" TargetMode="External"/><Relationship Id="rId4786" Type="http://schemas.openxmlformats.org/officeDocument/2006/relationships/hyperlink" Target="https://drive.google.com/file/d/11Ymj7VR-b40OQXiEJjzSEl50EEx8xYHI/view?usp=sharing" TargetMode="External"/><Relationship Id="rId3388" Type="http://schemas.openxmlformats.org/officeDocument/2006/relationships/hyperlink" Target="https://drive.google.com/drive/folders/1N7ubkg4Ly-t7C1SN2jIJkEcWKzr-v9K6?usp=sharing" TargetMode="External"/><Relationship Id="rId4439" Type="http://schemas.openxmlformats.org/officeDocument/2006/relationships/hyperlink" Target="https://drive.google.com/drive/folders/1N7ubkg4Ly-t7C1SN2jIJkEcWKzr-v9K6?usp=sharing" TargetMode="External"/><Relationship Id="rId4853" Type="http://schemas.openxmlformats.org/officeDocument/2006/relationships/hyperlink" Target="https://drive.google.com/drive/folders/1N7ubkg4Ly-t7C1SN2jIJkEcWKzr-v9K6?usp=sharing" TargetMode="External"/><Relationship Id="rId3455" Type="http://schemas.openxmlformats.org/officeDocument/2006/relationships/hyperlink" Target="https://drive.google.com/drive/folders/1zaAEYLxWM6D7Oa4oRMTzmP5XnZfm1QXm" TargetMode="External"/><Relationship Id="rId4506" Type="http://schemas.openxmlformats.org/officeDocument/2006/relationships/hyperlink" Target="https://drive.google.com/drive/folders/1N7ubkg4Ly-t7C1SN2jIJkEcWKzr-v9K6?usp=sharing" TargetMode="External"/><Relationship Id="rId376" Type="http://schemas.openxmlformats.org/officeDocument/2006/relationships/hyperlink" Target="https://www.waterboards.ca.gov/pfas/" TargetMode="External"/><Relationship Id="rId790" Type="http://schemas.openxmlformats.org/officeDocument/2006/relationships/hyperlink" Target="https://www.waterboards.ca.gov/pfas/docs/pfas_monitoring_Q1Q2Q3Q4.xlsx" TargetMode="External"/><Relationship Id="rId2057" Type="http://schemas.openxmlformats.org/officeDocument/2006/relationships/hyperlink" Target="https://www4.des.state.nh.us/nh-pfas-investigation/wp-content/uploads/tables-pdf.pdf" TargetMode="External"/><Relationship Id="rId2471" Type="http://schemas.openxmlformats.org/officeDocument/2006/relationships/hyperlink" Target="https://drive.google.com/drive/folders/1N7ubkg4Ly-t7C1SN2jIJkEcWKzr-v9K6?usp=sharing" TargetMode="External"/><Relationship Id="rId3108" Type="http://schemas.openxmlformats.org/officeDocument/2006/relationships/hyperlink" Target="https://www4.des.state.nh.us/nh-pfas-investigation/wp-content/uploads/tables-pdf.pdf" TargetMode="External"/><Relationship Id="rId3522" Type="http://schemas.openxmlformats.org/officeDocument/2006/relationships/hyperlink" Target="https://www4.des.state.nh.us/nh-pfas-investigation/wp-content/uploads/tables-pdf.pdf" TargetMode="External"/><Relationship Id="rId4920" Type="http://schemas.openxmlformats.org/officeDocument/2006/relationships/hyperlink" Target="https://drive.google.com/drive/folders/1N7ubkg4Ly-t7C1SN2jIJkEcWKzr-v9K6?usp=sharing" TargetMode="External"/><Relationship Id="rId443" Type="http://schemas.openxmlformats.org/officeDocument/2006/relationships/hyperlink" Target="https://drive.google.com/drive/folders/1N7ubkg4Ly-t7C1SN2jIJkEcWKzr-v9K6?usp=sharing" TargetMode="External"/><Relationship Id="rId1073" Type="http://schemas.openxmlformats.org/officeDocument/2006/relationships/hyperlink" Target="https://www.waterboards.ca.gov/pfas/" TargetMode="External"/><Relationship Id="rId2124" Type="http://schemas.openxmlformats.org/officeDocument/2006/relationships/hyperlink" Target="https://www4.des.state.nh.us/nh-pfas-investigation/wp-content/uploads/tables-pdf.pdf" TargetMode="External"/><Relationship Id="rId1140" Type="http://schemas.openxmlformats.org/officeDocument/2006/relationships/hyperlink" Target="https://drive.google.com/drive/folders/1d1MidMYqI3G3Mz_V1LbNA2zv7Juckeoy" TargetMode="External"/><Relationship Id="rId4296" Type="http://schemas.openxmlformats.org/officeDocument/2006/relationships/hyperlink" Target="https://drive.google.com/drive/folders/1DZVTtHrtffhNzVd3s8hAy8pcQfLzMzIV" TargetMode="External"/><Relationship Id="rId510" Type="http://schemas.openxmlformats.org/officeDocument/2006/relationships/hyperlink" Target="https://www.waterboards.ca.gov/pfas/docs/pfas_monitoring_Q1Q2Q3Q4.xlsx" TargetMode="External"/><Relationship Id="rId1957" Type="http://schemas.openxmlformats.org/officeDocument/2006/relationships/hyperlink" Target="https://www.bloomberg.com/graphics/2018-3M-groundwater-pollution-problem/" TargetMode="External"/><Relationship Id="rId4363" Type="http://schemas.openxmlformats.org/officeDocument/2006/relationships/hyperlink" Target="https://static1.squarespace.com/static/546d61b5e4b049f0b10b95c5/t/5e9486885e4b116e09c239b7/1586792081414/DOH-2.pdf" TargetMode="External"/><Relationship Id="rId4016" Type="http://schemas.openxmlformats.org/officeDocument/2006/relationships/hyperlink" Target="https://drive.google.com/drive/u/0/folders/1f8gHfUbgH4w0DdeirtRLSMerU6kNJ4Ux" TargetMode="External"/><Relationship Id="rId4430" Type="http://schemas.openxmlformats.org/officeDocument/2006/relationships/hyperlink" Target="https://static1.squarespace.com/static/546d61b5e4b049f0b10b95c5/t/5e9486885e4b116e09c239b7/1586792081414/DOH-2.pdf" TargetMode="External"/><Relationship Id="rId3032" Type="http://schemas.openxmlformats.org/officeDocument/2006/relationships/hyperlink" Target="https://www4.des.state.nh.us/nh-pfas-investigation/wp-content/uploads/tables-pdf.pdf" TargetMode="External"/><Relationship Id="rId2798" Type="http://schemas.openxmlformats.org/officeDocument/2006/relationships/hyperlink" Target="https://www4.des.state.nh.us/nh-pfas-investigation/wp-content/uploads/tables-pdf.pdf" TargetMode="External"/><Relationship Id="rId3849" Type="http://schemas.openxmlformats.org/officeDocument/2006/relationships/hyperlink" Target="https://www.nj.gov/dep/srp/emerging-contaminants/" TargetMode="External"/><Relationship Id="rId2865" Type="http://schemas.openxmlformats.org/officeDocument/2006/relationships/hyperlink" Target="https://www4.des.state.nh.us/nh-pfas-investigation/wp-content/uploads/tables-pdf.pdf" TargetMode="External"/><Relationship Id="rId3916" Type="http://schemas.openxmlformats.org/officeDocument/2006/relationships/hyperlink" Target="https://drive.google.com/drive/u/0/folders/1f8gHfUbgH4w0DdeirtRLSMerU6kNJ4Ux" TargetMode="External"/><Relationship Id="rId837" Type="http://schemas.openxmlformats.org/officeDocument/2006/relationships/hyperlink" Target="https://drive.google.com/drive/folders/1d1MidMYqI3G3Mz_V1LbNA2zv7Juckeoy" TargetMode="External"/><Relationship Id="rId1467" Type="http://schemas.openxmlformats.org/officeDocument/2006/relationships/hyperlink" Target="http://www.floridahealth.gov/environmental-health/hazardous-waste-sites/contaminant-facts/hw-pfas.html" TargetMode="External"/><Relationship Id="rId1881" Type="http://schemas.openxmlformats.org/officeDocument/2006/relationships/hyperlink" Target="https://www.michigan.gov/pfasresponse/0,9038,7-365-86511_95645-487733--,00.html" TargetMode="External"/><Relationship Id="rId2518" Type="http://schemas.openxmlformats.org/officeDocument/2006/relationships/hyperlink" Target="https://drive.google.com/drive/folders/1zaAEYLxWM6D7Oa4oRMTzmP5XnZfm1QXm" TargetMode="External"/><Relationship Id="rId2932" Type="http://schemas.openxmlformats.org/officeDocument/2006/relationships/hyperlink" Target="https://www4.des.state.nh.us/nh-pfas-investigation/wp-content/uploads/tables-pdf.pdf" TargetMode="External"/><Relationship Id="rId904" Type="http://schemas.openxmlformats.org/officeDocument/2006/relationships/hyperlink" Target="https://www.waterboards.ca.gov/pfas/" TargetMode="External"/><Relationship Id="rId1534" Type="http://schemas.openxmlformats.org/officeDocument/2006/relationships/hyperlink" Target="https://static.ewg.org/reports/2020/pfas-testing-report/EWG_PFAS-TW_Appendix_C06.pdf?_ga=2.44374509.815135581.1579791872-1565020647.1578497869" TargetMode="External"/><Relationship Id="rId1601" Type="http://schemas.openxmlformats.org/officeDocument/2006/relationships/hyperlink" Target="https://drive.google.com/drive/folders/1N7ubkg4Ly-t7C1SN2jIJkEcWKzr-v9K6?usp=sharing" TargetMode="External"/><Relationship Id="rId4757" Type="http://schemas.openxmlformats.org/officeDocument/2006/relationships/hyperlink" Target="https://drive.google.com/drive/folders/1N7ubkg4Ly-t7C1SN2jIJkEcWKzr-v9K6?usp=sharing" TargetMode="External"/><Relationship Id="rId3359" Type="http://schemas.openxmlformats.org/officeDocument/2006/relationships/hyperlink" Target="https://static.ewg.org/reports/2020/pfas-testing-report/EWG_PFAS-TW_Appendix_C06.pdf?_ga=2.44374509.815135581.1579791872-1565020647.1578497869" TargetMode="External"/><Relationship Id="rId694" Type="http://schemas.openxmlformats.org/officeDocument/2006/relationships/hyperlink" Target="https://geotracker.waterboards.ca.gov/map/pfas_map" TargetMode="External"/><Relationship Id="rId2375" Type="http://schemas.openxmlformats.org/officeDocument/2006/relationships/hyperlink" Target="https://drive.google.com/drive/folders/1N7ubkg4Ly-t7C1SN2jIJkEcWKzr-v9K6?usp=sharing" TargetMode="External"/><Relationship Id="rId3773" Type="http://schemas.openxmlformats.org/officeDocument/2006/relationships/hyperlink" Target="https://drive.google.com/drive/u/1/folders/1gzW7FcQQelMoZUZ8VhdxW1RrTOgXt8vS" TargetMode="External"/><Relationship Id="rId4824" Type="http://schemas.openxmlformats.org/officeDocument/2006/relationships/hyperlink" Target="https://drive.google.com/drive/folders/1N7ubkg4Ly-t7C1SN2jIJkEcWKzr-v9K6?usp=sharing" TargetMode="External"/><Relationship Id="rId347" Type="http://schemas.openxmlformats.org/officeDocument/2006/relationships/hyperlink" Target="https://drive.google.com/drive/folders/1d1MidMYqI3G3Mz_V1LbNA2zv7Juckeoy" TargetMode="External"/><Relationship Id="rId2028" Type="http://schemas.openxmlformats.org/officeDocument/2006/relationships/hyperlink" Target="https://drive.google.com/drive/folders/1N7ubkg4Ly-t7C1SN2jIJkEcWKzr-v9K6?usp=sharing" TargetMode="External"/><Relationship Id="rId3426" Type="http://schemas.openxmlformats.org/officeDocument/2006/relationships/hyperlink" Target="https://www.dhhs.nh.gov/dphs/pfcs/index.htm" TargetMode="External"/><Relationship Id="rId3840" Type="http://schemas.openxmlformats.org/officeDocument/2006/relationships/hyperlink" Target="https://drive.google.com/drive/folders/1N7ubkg4Ly-t7C1SN2jIJkEcWKzr-v9K6?usp=sharing" TargetMode="External"/><Relationship Id="rId761" Type="http://schemas.openxmlformats.org/officeDocument/2006/relationships/hyperlink" Target="https://www.waterboards.ca.gov/pfas/" TargetMode="External"/><Relationship Id="rId1391" Type="http://schemas.openxmlformats.org/officeDocument/2006/relationships/hyperlink" Target="https://www.aquarionwater.com/docs/default-source/pfas-documents/ct-reports/ridgefield-march-2020.pdf?sfvrsn=ddb868dd_6" TargetMode="External"/><Relationship Id="rId2442" Type="http://schemas.openxmlformats.org/officeDocument/2006/relationships/hyperlink" Target="https://drive.google.com/drive/folders/1zaAEYLxWM6D7Oa4oRMTzmP5XnZfm1QXm" TargetMode="External"/><Relationship Id="rId414" Type="http://schemas.openxmlformats.org/officeDocument/2006/relationships/hyperlink" Target="https://geotracker.waterboards.ca.gov/map/pfas_map" TargetMode="External"/><Relationship Id="rId1044" Type="http://schemas.openxmlformats.org/officeDocument/2006/relationships/hyperlink" Target="https://drive.google.com/drive/folders/1N7ubkg4Ly-t7C1SN2jIJkEcWKzr-v9K6?usp=sharing" TargetMode="External"/><Relationship Id="rId1111" Type="http://schemas.openxmlformats.org/officeDocument/2006/relationships/hyperlink" Target="https://www.waterboards.ca.gov/pfas/" TargetMode="External"/><Relationship Id="rId4267" Type="http://schemas.openxmlformats.org/officeDocument/2006/relationships/hyperlink" Target="https://drive.google.com/drive/u/0/folders/1U3oXB-Eti_QjIjEXKXK_ONezqgGnLf-X" TargetMode="External"/><Relationship Id="rId4681" Type="http://schemas.openxmlformats.org/officeDocument/2006/relationships/hyperlink" Target="https://drive.google.com/drive/folders/1N7ubkg4Ly-t7C1SN2jIJkEcWKzr-v9K6?usp=sharing" TargetMode="External"/><Relationship Id="rId3283" Type="http://schemas.openxmlformats.org/officeDocument/2006/relationships/hyperlink" Target="https://www4.des.state.nh.us/nh-pfas-investigation/wp-content/uploads/tables-pdf.pdf" TargetMode="External"/><Relationship Id="rId4334" Type="http://schemas.openxmlformats.org/officeDocument/2006/relationships/hyperlink" Target="https://health.ri.gov/water/about/pfas/" TargetMode="External"/><Relationship Id="rId1928" Type="http://schemas.openxmlformats.org/officeDocument/2006/relationships/hyperlink" Target="https://drive.google.com/drive/u/0/folders/1mTnFLDyCpAJkLxMqh9VxYBVsUkdycVT8" TargetMode="External"/><Relationship Id="rId3350" Type="http://schemas.openxmlformats.org/officeDocument/2006/relationships/hyperlink" Target="https://drive.google.com/drive/folders/1N7ubkg4Ly-t7C1SN2jIJkEcWKzr-v9K6?usp=sharing" TargetMode="External"/><Relationship Id="rId271" Type="http://schemas.openxmlformats.org/officeDocument/2006/relationships/hyperlink" Target="https://www.waterboards.ca.gov/pfas/" TargetMode="External"/><Relationship Id="rId3003" Type="http://schemas.openxmlformats.org/officeDocument/2006/relationships/hyperlink" Target="https://www4.des.state.nh.us/nh-pfas-investigation/wp-content/uploads/tables-pdf.pdf" TargetMode="External"/><Relationship Id="rId4401" Type="http://schemas.openxmlformats.org/officeDocument/2006/relationships/hyperlink" Target="https://drive.google.com/drive/folders/1DZVTtHrtffhNzVd3s8hAy8pcQfLzMzIV" TargetMode="External"/><Relationship Id="rId2769" Type="http://schemas.openxmlformats.org/officeDocument/2006/relationships/hyperlink" Target="https://www4.des.state.nh.us/nh-pfas-investigation/?page_id=826" TargetMode="External"/><Relationship Id="rId1785" Type="http://schemas.openxmlformats.org/officeDocument/2006/relationships/hyperlink" Target="https://eeaonline.eea.state.ma.us/portal" TargetMode="External"/><Relationship Id="rId2836" Type="http://schemas.openxmlformats.org/officeDocument/2006/relationships/hyperlink" Target="https://www4.des.state.nh.us/nh-pfas-investigation/wp-content/uploads/tables-pdf.pdf" TargetMode="External"/><Relationship Id="rId4191" Type="http://schemas.openxmlformats.org/officeDocument/2006/relationships/hyperlink" Target="https://drive.google.com/drive/folders/1N7ubkg4Ly-t7C1SN2jIJkEcWKzr-v9K6?usp=sharing" TargetMode="External"/><Relationship Id="rId77" Type="http://schemas.openxmlformats.org/officeDocument/2006/relationships/hyperlink" Target="https://drive.google.com/drive/folders/1N7ubkg4Ly-t7C1SN2jIJkEcWKzr-v9K6?usp=sharing" TargetMode="External"/><Relationship Id="rId808" Type="http://schemas.openxmlformats.org/officeDocument/2006/relationships/hyperlink" Target="https://drive.google.com/drive/folders/1N7ubkg4Ly-t7C1SN2jIJkEcWKzr-v9K6?usp=sharing" TargetMode="External"/><Relationship Id="rId1438" Type="http://schemas.openxmlformats.org/officeDocument/2006/relationships/hyperlink" Target="https://drive.google.com/drive/folders/1N7ubkg4Ly-t7C1SN2jIJkEcWKzr-v9K6?usp=sharing" TargetMode="External"/><Relationship Id="rId1852" Type="http://schemas.openxmlformats.org/officeDocument/2006/relationships/hyperlink" Target="https://eeaonline.eea.state.ma.us/portal" TargetMode="External"/><Relationship Id="rId2903" Type="http://schemas.openxmlformats.org/officeDocument/2006/relationships/hyperlink" Target="https://www4.des.state.nh.us/nh-pfas-investigation/wp-content/uploads/tables-pdf.pdf" TargetMode="External"/><Relationship Id="rId1505" Type="http://schemas.openxmlformats.org/officeDocument/2006/relationships/hyperlink" Target="https://drive.google.com/drive/folders/1IsOH4jNxypFCAP4u65dm4mosIul5EzFB" TargetMode="External"/><Relationship Id="rId3677" Type="http://schemas.openxmlformats.org/officeDocument/2006/relationships/hyperlink" Target="https://drive.google.com/drive/u/1/folders/1gzW7FcQQelMoZUZ8VhdxW1RrTOgXt8vS" TargetMode="External"/><Relationship Id="rId4728" Type="http://schemas.openxmlformats.org/officeDocument/2006/relationships/hyperlink" Target="https://drive.google.com/drive/folders/1N7ubkg4Ly-t7C1SN2jIJkEcWKzr-v9K6?usp=sharing" TargetMode="External"/><Relationship Id="rId598" Type="http://schemas.openxmlformats.org/officeDocument/2006/relationships/hyperlink" Target="https://drive.google.com/drive/folders/1N7ubkg4Ly-t7C1SN2jIJkEcWKzr-v9K6?usp=sharing" TargetMode="External"/><Relationship Id="rId2279" Type="http://schemas.openxmlformats.org/officeDocument/2006/relationships/hyperlink" Target="https://www4.des.state.nh.us/nh-pfas-investigation/wp-content/uploads/tables-pdf.pdf" TargetMode="External"/><Relationship Id="rId2693" Type="http://schemas.openxmlformats.org/officeDocument/2006/relationships/hyperlink" Target="https://drive.google.com/drive/folders/1zaAEYLxWM6D7Oa4oRMTzmP5XnZfm1QXm" TargetMode="External"/><Relationship Id="rId3744" Type="http://schemas.openxmlformats.org/officeDocument/2006/relationships/hyperlink" Target="https://www.tapinto.net/towns/montclair/articles/montclair-township-responds-to-water-contaminatio" TargetMode="External"/><Relationship Id="rId665" Type="http://schemas.openxmlformats.org/officeDocument/2006/relationships/hyperlink" Target="https://www.waterboards.ca.gov/pfas/docs/pfas_monitoring_Q1Q2Q3Q4.xlsx" TargetMode="External"/><Relationship Id="rId1295" Type="http://schemas.openxmlformats.org/officeDocument/2006/relationships/hyperlink" Target="https://drive.google.com/drive/folders/1d1MidMYqI3G3Mz_V1LbNA2zv7Juckeoy" TargetMode="External"/><Relationship Id="rId2346" Type="http://schemas.openxmlformats.org/officeDocument/2006/relationships/hyperlink" Target="https://drive.google.com/drive/folders/1zaAEYLxWM6D7Oa4oRMTzmP5XnZfm1QXm" TargetMode="External"/><Relationship Id="rId2760" Type="http://schemas.openxmlformats.org/officeDocument/2006/relationships/hyperlink" Target="https://drive.google.com/drive/folders/1N7ubkg4Ly-t7C1SN2jIJkEcWKzr-v9K6?usp=sharing" TargetMode="External"/><Relationship Id="rId3811" Type="http://schemas.openxmlformats.org/officeDocument/2006/relationships/hyperlink" Target="https://patch.com/new-jersey/newarknj/43-nj-sites-have-toxic-contamination-see-reports-full-list" TargetMode="External"/><Relationship Id="rId318" Type="http://schemas.openxmlformats.org/officeDocument/2006/relationships/hyperlink" Target="https://drive.google.com/drive/folders/1N7ubkg4Ly-t7C1SN2jIJkEcWKzr-v9K6?usp=sharing" TargetMode="External"/><Relationship Id="rId732" Type="http://schemas.openxmlformats.org/officeDocument/2006/relationships/hyperlink" Target="https://drive.google.com/drive/folders/1d1MidMYqI3G3Mz_V1LbNA2zv7Juckeoy" TargetMode="External"/><Relationship Id="rId1362" Type="http://schemas.openxmlformats.org/officeDocument/2006/relationships/hyperlink" Target="https://www.aquarionwater.com/water-quality/learn-about-pfas" TargetMode="External"/><Relationship Id="rId2413" Type="http://schemas.openxmlformats.org/officeDocument/2006/relationships/hyperlink" Target="https://www4.des.state.nh.us/nh-pfas-investigation/wp-content/uploads/tables-pdf.pdf" TargetMode="External"/><Relationship Id="rId1015" Type="http://schemas.openxmlformats.org/officeDocument/2006/relationships/hyperlink" Target="https://www.waterboards.ca.gov/pfas/" TargetMode="External"/><Relationship Id="rId4585" Type="http://schemas.openxmlformats.org/officeDocument/2006/relationships/hyperlink" Target="https://drive.google.com/drive/folders/1N7ubkg4Ly-t7C1SN2jIJkEcWKzr-v9K6?usp=sharing" TargetMode="External"/><Relationship Id="rId3187" Type="http://schemas.openxmlformats.org/officeDocument/2006/relationships/hyperlink" Target="https://www4.des.state.nh.us/nh-pfas-investigation/wp-content/uploads/tables-pdf.pdf" TargetMode="External"/><Relationship Id="rId4238" Type="http://schemas.openxmlformats.org/officeDocument/2006/relationships/hyperlink" Target="https://drive.google.com/drive/u/0/folders/1dFI-Vs3ngMevdb5n_tx0v8xvcXI5bdxa" TargetMode="External"/><Relationship Id="rId4652" Type="http://schemas.openxmlformats.org/officeDocument/2006/relationships/hyperlink" Target="https://drive.google.com/drive/folders/1N7ubkg4Ly-t7C1SN2jIJkEcWKzr-v9K6?usp=sharing" TargetMode="External"/><Relationship Id="rId175" Type="http://schemas.openxmlformats.org/officeDocument/2006/relationships/hyperlink" Target="https://www.waterboards.ca.gov/pfas/docs/pfas_monitoring_Q1Q2Q3Q4.xlsx" TargetMode="External"/><Relationship Id="rId3254" Type="http://schemas.openxmlformats.org/officeDocument/2006/relationships/hyperlink" Target="https://drive.google.com/drive/folders/1N7ubkg4Ly-t7C1SN2jIJkEcWKzr-v9K6?usp=sharing" TargetMode="External"/><Relationship Id="rId4305" Type="http://schemas.openxmlformats.org/officeDocument/2006/relationships/hyperlink" Target="https://www.ecori.org/public-safety/2020/3/2/are-pfas-harming-rhode-islands-schoolchildren" TargetMode="External"/><Relationship Id="rId2270" Type="http://schemas.openxmlformats.org/officeDocument/2006/relationships/hyperlink" Target="https://drive.google.com/drive/folders/1N7ubkg4Ly-t7C1SN2jIJkEcWKzr-v9K6?usp=sharing" TargetMode="External"/><Relationship Id="rId3321" Type="http://schemas.openxmlformats.org/officeDocument/2006/relationships/hyperlink" Target="https://drive.google.com/drive/folders/1zaAEYLxWM6D7Oa4oRMTzmP5XnZfm1QXm" TargetMode="External"/><Relationship Id="rId242" Type="http://schemas.openxmlformats.org/officeDocument/2006/relationships/hyperlink" Target="https://drive.google.com/drive/folders/1d1MidMYqI3G3Mz_V1LbNA2zv7Juckeoy" TargetMode="External"/><Relationship Id="rId5079" Type="http://schemas.openxmlformats.org/officeDocument/2006/relationships/hyperlink" Target="https://drive.google.com/drive/folders/1N7ubkg4Ly-t7C1SN2jIJkEcWKzr-v9K6?usp=sharing" TargetMode="External"/><Relationship Id="rId1689" Type="http://schemas.openxmlformats.org/officeDocument/2006/relationships/hyperlink" Target="https://drive.google.com/drive/folders/1N7ubkg4Ly-t7C1SN2jIJkEcWKzr-v9K6?usp=sharing" TargetMode="External"/><Relationship Id="rId4095" Type="http://schemas.openxmlformats.org/officeDocument/2006/relationships/hyperlink" Target="https://drive.google.com/drive/u/0/folders/1f8gHfUbgH4w0DdeirtRLSMerU6kNJ4Ux" TargetMode="External"/><Relationship Id="rId4162" Type="http://schemas.openxmlformats.org/officeDocument/2006/relationships/hyperlink" Target="https://epa.ohio.gov/pfas" TargetMode="External"/><Relationship Id="rId1756" Type="http://schemas.openxmlformats.org/officeDocument/2006/relationships/hyperlink" Target="https://www.epa.gov/dwucmr/occurrence-data-unregulated-contaminant-monitoring-rule" TargetMode="External"/><Relationship Id="rId2807" Type="http://schemas.openxmlformats.org/officeDocument/2006/relationships/hyperlink" Target="https://www.dhhs.nh.gov/dphs/pfcs/index.htm" TargetMode="External"/><Relationship Id="rId48" Type="http://schemas.openxmlformats.org/officeDocument/2006/relationships/hyperlink" Target="https://birminghamwatch.org/drinking-water-worries-adem-conducts-new-tests-north-alabama-system-seeks-governors-help-callers-flood-county-health-departments/" TargetMode="External"/><Relationship Id="rId1409" Type="http://schemas.openxmlformats.org/officeDocument/2006/relationships/hyperlink" Target="https://drive.google.com/drive/folders/1N7ubkg4Ly-t7C1SN2jIJkEcWKzr-v9K6?usp=sharing" TargetMode="External"/><Relationship Id="rId1823" Type="http://schemas.openxmlformats.org/officeDocument/2006/relationships/hyperlink" Target="https://eeaonline.eea.state.ma.us/portal" TargetMode="External"/><Relationship Id="rId4979" Type="http://schemas.openxmlformats.org/officeDocument/2006/relationships/hyperlink" Target="https://drive.google.com/drive/folders/1N7ubkg4Ly-t7C1SN2jIJkEcWKzr-v9K6?usp=sharing" TargetMode="External"/><Relationship Id="rId3995" Type="http://schemas.openxmlformats.org/officeDocument/2006/relationships/hyperlink" Target="https://www.wral.com/elevated-levels-of-perfluorinated-chemicals-found-in-cary-drinking-water/17205916/" TargetMode="External"/><Relationship Id="rId2597" Type="http://schemas.openxmlformats.org/officeDocument/2006/relationships/hyperlink" Target="https://drive.google.com/drive/folders/1zaAEYLxWM6D7Oa4oRMTzmP5XnZfm1QXm" TargetMode="External"/><Relationship Id="rId3648" Type="http://schemas.openxmlformats.org/officeDocument/2006/relationships/hyperlink" Target="https://drive.google.com/drive/folders/1N7ubkg4Ly-t7C1SN2jIJkEcWKzr-v9K6?usp=sharing" TargetMode="External"/><Relationship Id="rId569" Type="http://schemas.openxmlformats.org/officeDocument/2006/relationships/hyperlink" Target="https://geotracker.waterboards.ca.gov/map/pfas_map" TargetMode="External"/><Relationship Id="rId983" Type="http://schemas.openxmlformats.org/officeDocument/2006/relationships/hyperlink" Target="https://www.waterboards.ca.gov/pfas/" TargetMode="External"/><Relationship Id="rId1199" Type="http://schemas.openxmlformats.org/officeDocument/2006/relationships/hyperlink" Target="https://www.waterboards.ca.gov/pfas/" TargetMode="External"/><Relationship Id="rId2664" Type="http://schemas.openxmlformats.org/officeDocument/2006/relationships/hyperlink" Target="https://www4.des.state.nh.us/nh-pfas-investigation/wp-content/uploads/tables-pdf.pdf" TargetMode="External"/><Relationship Id="rId5070" Type="http://schemas.openxmlformats.org/officeDocument/2006/relationships/hyperlink" Target="https://drive.google.com/drive/folders/1N7ubkg4Ly-t7C1SN2jIJkEcWKzr-v9K6?usp=sharing" TargetMode="External"/><Relationship Id="rId636" Type="http://schemas.openxmlformats.org/officeDocument/2006/relationships/hyperlink" Target="https://www.waterboards.ca.gov/pfas/" TargetMode="External"/><Relationship Id="rId1266" Type="http://schemas.openxmlformats.org/officeDocument/2006/relationships/hyperlink" Target="https://www.waterboards.ca.gov/pfas/" TargetMode="External"/><Relationship Id="rId2317" Type="http://schemas.openxmlformats.org/officeDocument/2006/relationships/hyperlink" Target="https://drive.google.com/drive/folders/1zaAEYLxWM6D7Oa4oRMTzmP5XnZfm1QXm" TargetMode="External"/><Relationship Id="rId3715" Type="http://schemas.openxmlformats.org/officeDocument/2006/relationships/hyperlink" Target="https://drive.google.com/drive/folders/1N7ubkg4Ly-t7C1SN2jIJkEcWKzr-v9K6?usp=sharing" TargetMode="External"/><Relationship Id="rId1680" Type="http://schemas.openxmlformats.org/officeDocument/2006/relationships/hyperlink" Target="https://drive.google.com/drive/folders/1N7ubkg4Ly-t7C1SN2jIJkEcWKzr-v9K6?usp=sharing" TargetMode="External"/><Relationship Id="rId2731" Type="http://schemas.openxmlformats.org/officeDocument/2006/relationships/hyperlink" Target="https://www4.des.state.nh.us/nh-pfas-investigation/wp-content/uploads/tables-pdf.pdf" TargetMode="External"/><Relationship Id="rId703" Type="http://schemas.openxmlformats.org/officeDocument/2006/relationships/hyperlink" Target="https://drive.google.com/drive/folders/1N7ubkg4Ly-t7C1SN2jIJkEcWKzr-v9K6?usp=sharing" TargetMode="External"/><Relationship Id="rId1333" Type="http://schemas.openxmlformats.org/officeDocument/2006/relationships/hyperlink" Target="https://drive.google.com/drive/folders/1N7ubkg4Ly-t7C1SN2jIJkEcWKzr-v9K6?usp=sharing" TargetMode="External"/><Relationship Id="rId4489" Type="http://schemas.openxmlformats.org/officeDocument/2006/relationships/hyperlink" Target="https://www.tn.gov/environment/program-areas/opsp-policy-and-sustainable-practices/policy/pfas.html" TargetMode="External"/><Relationship Id="rId1400" Type="http://schemas.openxmlformats.org/officeDocument/2006/relationships/hyperlink" Target="https://www.aquarionwater.com/water-quality/learn-about-pfas/ct-pfas-faqs" TargetMode="External"/><Relationship Id="rId4556" Type="http://schemas.openxmlformats.org/officeDocument/2006/relationships/hyperlink" Target="https://drive.google.com/drive/folders/1N7ubkg4Ly-t7C1SN2jIJkEcWKzr-v9K6?usp=sharing" TargetMode="External"/><Relationship Id="rId4970" Type="http://schemas.openxmlformats.org/officeDocument/2006/relationships/hyperlink" Target="https://drive.google.com/drive/folders/1N7ubkg4Ly-t7C1SN2jIJkEcWKzr-v9K6?usp=sharing" TargetMode="External"/><Relationship Id="rId3158" Type="http://schemas.openxmlformats.org/officeDocument/2006/relationships/hyperlink" Target="https://drive.google.com/drive/folders/1N7ubkg4Ly-t7C1SN2jIJkEcWKzr-v9K6?usp=sharing" TargetMode="External"/><Relationship Id="rId3572" Type="http://schemas.openxmlformats.org/officeDocument/2006/relationships/hyperlink" Target="https://drive.google.com/drive/folders/1N7ubkg4Ly-t7C1SN2jIJkEcWKzr-v9K6?usp=sharing" TargetMode="External"/><Relationship Id="rId4209" Type="http://schemas.openxmlformats.org/officeDocument/2006/relationships/hyperlink" Target="https://drive.google.com/drive/u/0/folders/1wCtE1hwsCXJyHLQf_nsdXRRe_tR5VAVm" TargetMode="External"/><Relationship Id="rId4623" Type="http://schemas.openxmlformats.org/officeDocument/2006/relationships/hyperlink" Target="https://drive.google.com/drive/folders/1jJQ9yj0v4F-uS3q-WO91RAcoKlPt6Y1z" TargetMode="External"/><Relationship Id="rId493" Type="http://schemas.openxmlformats.org/officeDocument/2006/relationships/hyperlink" Target="https://drive.google.com/drive/folders/1N7ubkg4Ly-t7C1SN2jIJkEcWKzr-v9K6?usp=sharing" TargetMode="External"/><Relationship Id="rId2174" Type="http://schemas.openxmlformats.org/officeDocument/2006/relationships/hyperlink" Target="https://drive.google.com/drive/folders/1N7ubkg4Ly-t7C1SN2jIJkEcWKzr-v9K6?usp=sharing" TargetMode="External"/><Relationship Id="rId3225" Type="http://schemas.openxmlformats.org/officeDocument/2006/relationships/hyperlink" Target="https://drive.google.com/drive/folders/1zaAEYLxWM6D7Oa4oRMTzmP5XnZfm1QXm" TargetMode="External"/><Relationship Id="rId146" Type="http://schemas.openxmlformats.org/officeDocument/2006/relationships/hyperlink" Target="https://www.waterboards.ca.gov/pfas/" TargetMode="External"/><Relationship Id="rId560" Type="http://schemas.openxmlformats.org/officeDocument/2006/relationships/hyperlink" Target="https://www.waterboards.ca.gov/pfas/docs/pfas_monitoring_Q1Q2Q3Q4.xlsx" TargetMode="External"/><Relationship Id="rId1190" Type="http://schemas.openxmlformats.org/officeDocument/2006/relationships/hyperlink" Target="https://drive.google.com/drive/folders/1N7ubkg4Ly-t7C1SN2jIJkEcWKzr-v9K6?usp=sharing" TargetMode="External"/><Relationship Id="rId2241" Type="http://schemas.openxmlformats.org/officeDocument/2006/relationships/hyperlink" Target="https://drive.google.com/drive/folders/1zaAEYLxWM6D7Oa4oRMTzmP5XnZfm1QXm" TargetMode="External"/><Relationship Id="rId213" Type="http://schemas.openxmlformats.org/officeDocument/2006/relationships/hyperlink" Target="https://drive.google.com/drive/folders/1N7ubkg4Ly-t7C1SN2jIJkEcWKzr-v9K6?usp=sharing" TargetMode="External"/><Relationship Id="rId4066" Type="http://schemas.openxmlformats.org/officeDocument/2006/relationships/hyperlink" Target="https://drive.google.com/drive/folders/1N7ubkg4Ly-t7C1SN2jIJkEcWKzr-v9K6?usp=sharing" TargetMode="External"/><Relationship Id="rId4480" Type="http://schemas.openxmlformats.org/officeDocument/2006/relationships/hyperlink" Target="https://www.tn.gov/environment/program-areas/opsp-policy-and-sustainable-practices/policy/pfas.html" TargetMode="External"/><Relationship Id="rId1727" Type="http://schemas.openxmlformats.org/officeDocument/2006/relationships/hyperlink" Target="https://drive.google.com/drive/u/0/folders/1RsSKYaEE8jqAw7pH05tDHRflkjUL3t5H" TargetMode="External"/><Relationship Id="rId3082" Type="http://schemas.openxmlformats.org/officeDocument/2006/relationships/hyperlink" Target="https://drive.google.com/drive/folders/1N7ubkg4Ly-t7C1SN2jIJkEcWKzr-v9K6?usp=sharing" TargetMode="External"/><Relationship Id="rId4133" Type="http://schemas.openxmlformats.org/officeDocument/2006/relationships/hyperlink" Target="https://files.nc.gov/ncdeq/Water%20Resources/GIS/Data/Emerging_Compounds_Mastersheet_12202019.pdf" TargetMode="External"/><Relationship Id="rId19" Type="http://schemas.openxmlformats.org/officeDocument/2006/relationships/hyperlink" Target="https://drive.google.com/drive/folders/1wgbd0ijO78iW0hw3uETvsCEDMhctQ0ri?usp=sharing" TargetMode="External"/><Relationship Id="rId3899" Type="http://schemas.openxmlformats.org/officeDocument/2006/relationships/hyperlink" Target="https://static.ewg.org/reports/2020/pfas-testing-report/EWG_PFAS-TW_Appendix_C06.pdf?_ga=2.44374509.815135581.1579791872-1565020647.1578497869" TargetMode="External"/><Relationship Id="rId4200" Type="http://schemas.openxmlformats.org/officeDocument/2006/relationships/hyperlink" Target="https://drive.google.com/drive/u/1/folders/1PkVkJQt2qKaA__Xi4BZgT1JX8CFHeCxl" TargetMode="External"/><Relationship Id="rId3966" Type="http://schemas.openxmlformats.org/officeDocument/2006/relationships/hyperlink" Target="https://www.epa.gov/dwucmr/occurrence-data-unregulated-contaminant-monitoring-rule" TargetMode="External"/><Relationship Id="rId3" Type="http://schemas.openxmlformats.org/officeDocument/2006/relationships/hyperlink" Target="http://www.adem.state.al.us/programs/water/drinkingwater/pfaspage.cnt" TargetMode="External"/><Relationship Id="rId887" Type="http://schemas.openxmlformats.org/officeDocument/2006/relationships/hyperlink" Target="https://drive.google.com/drive/folders/1d1MidMYqI3G3Mz_V1LbNA2zv7Juckeoy" TargetMode="External"/><Relationship Id="rId2568" Type="http://schemas.openxmlformats.org/officeDocument/2006/relationships/hyperlink" Target="https://www4.des.state.nh.us/nh-pfas-investigation/wp-content/uploads/tables-pdf.pdf" TargetMode="External"/><Relationship Id="rId2982" Type="http://schemas.openxmlformats.org/officeDocument/2006/relationships/hyperlink" Target="https://drive.google.com/drive/folders/1N7ubkg4Ly-t7C1SN2jIJkEcWKzr-v9K6?usp=sharing" TargetMode="External"/><Relationship Id="rId3619" Type="http://schemas.openxmlformats.org/officeDocument/2006/relationships/hyperlink" Target="https://drive.google.com/drive/folders/1zaAEYLxWM6D7Oa4oRMTzmP5XnZfm1QXm" TargetMode="External"/><Relationship Id="rId5041" Type="http://schemas.openxmlformats.org/officeDocument/2006/relationships/hyperlink" Target="https://drive.google.com/drive/folders/1N7ubkg4Ly-t7C1SN2jIJkEcWKzr-v9K6?usp=sharing" TargetMode="External"/><Relationship Id="rId747" Type="http://schemas.openxmlformats.org/officeDocument/2006/relationships/hyperlink" Target="https://drive.google.com/drive/folders/1d1MidMYqI3G3Mz_V1LbNA2zv7Juckeoy" TargetMode="External"/><Relationship Id="rId954" Type="http://schemas.openxmlformats.org/officeDocument/2006/relationships/hyperlink" Target="https://drive.google.com/drive/folders/1N7ubkg4Ly-t7C1SN2jIJkEcWKzr-v9K6?usp=sharing" TargetMode="External"/><Relationship Id="rId1377" Type="http://schemas.openxmlformats.org/officeDocument/2006/relationships/hyperlink" Target="https://www.aquarionwater.com/water-quality/learn-about-pfas" TargetMode="External"/><Relationship Id="rId1584" Type="http://schemas.openxmlformats.org/officeDocument/2006/relationships/hyperlink" Target="https://eec.ky.gov/Documents%20for%20URLs/PFAS%20Drinking%20Water%20Report%20Final.pdf" TargetMode="External"/><Relationship Id="rId1791" Type="http://schemas.openxmlformats.org/officeDocument/2006/relationships/hyperlink" Target="https://eeaonline.eea.state.ma.us/portal" TargetMode="External"/><Relationship Id="rId2428" Type="http://schemas.openxmlformats.org/officeDocument/2006/relationships/hyperlink" Target="https://www4.des.state.nh.us/nh-pfas-investigation/wp-content/uploads/tables-pdf.pdf" TargetMode="External"/><Relationship Id="rId2635" Type="http://schemas.openxmlformats.org/officeDocument/2006/relationships/hyperlink" Target="https://www4.des.state.nh.us/nh-pfas-investigation/wp-content/uploads/tables-pdf.pdf" TargetMode="External"/><Relationship Id="rId2842" Type="http://schemas.openxmlformats.org/officeDocument/2006/relationships/hyperlink" Target="https://drive.google.com/drive/folders/1zaAEYLxWM6D7Oa4oRMTzmP5XnZfm1QXm" TargetMode="External"/><Relationship Id="rId83" Type="http://schemas.openxmlformats.org/officeDocument/2006/relationships/hyperlink" Target="http://azdeq.gov/PFOA/PFOS" TargetMode="External"/><Relationship Id="rId607" Type="http://schemas.openxmlformats.org/officeDocument/2006/relationships/hyperlink" Target="https://drive.google.com/drive/folders/1d1MidMYqI3G3Mz_V1LbNA2zv7Juckeoy" TargetMode="External"/><Relationship Id="rId814" Type="http://schemas.openxmlformats.org/officeDocument/2006/relationships/hyperlink" Target="https://geotracker.waterboards.ca.gov/map/pfas_map" TargetMode="External"/><Relationship Id="rId1237" Type="http://schemas.openxmlformats.org/officeDocument/2006/relationships/hyperlink" Target="https://drive.google.com/drive/folders/1d1MidMYqI3G3Mz_V1LbNA2zv7Juckeoy" TargetMode="External"/><Relationship Id="rId1444" Type="http://schemas.openxmlformats.org/officeDocument/2006/relationships/hyperlink" Target="https://drive.google.com/drive/folders/16qN-m0G-ts0wK9rEv4lL2RupiuTGR1ws" TargetMode="External"/><Relationship Id="rId1651" Type="http://schemas.openxmlformats.org/officeDocument/2006/relationships/hyperlink" Target="https://www.ourhealthyfuture.org/sites/default/files/pdfs/pfas_in_drinking_water_oct_2019.pdf" TargetMode="External"/><Relationship Id="rId2702" Type="http://schemas.openxmlformats.org/officeDocument/2006/relationships/hyperlink" Target="https://drive.google.com/drive/folders/1N7ubkg4Ly-t7C1SN2jIJkEcWKzr-v9K6?usp=sharing" TargetMode="External"/><Relationship Id="rId1304" Type="http://schemas.openxmlformats.org/officeDocument/2006/relationships/hyperlink" Target="https://drive.google.com/drive/folders/1N7ubkg4Ly-t7C1SN2jIJkEcWKzr-v9K6?usp=sharing" TargetMode="External"/><Relationship Id="rId1511" Type="http://schemas.openxmlformats.org/officeDocument/2006/relationships/hyperlink" Target="https://drive.google.com/drive/folders/1IsOH4jNxypFCAP4u65dm4mosIul5EzFB" TargetMode="External"/><Relationship Id="rId4667" Type="http://schemas.openxmlformats.org/officeDocument/2006/relationships/hyperlink" Target="https://drive.google.com/drive/folders/1N7ubkg4Ly-t7C1SN2jIJkEcWKzr-v9K6?usp=sharing" TargetMode="External"/><Relationship Id="rId4874" Type="http://schemas.openxmlformats.org/officeDocument/2006/relationships/hyperlink" Target="https://drive.google.com/drive/folders/1N7ubkg4Ly-t7C1SN2jIJkEcWKzr-v9K6?usp=sharing" TargetMode="External"/><Relationship Id="rId3269" Type="http://schemas.openxmlformats.org/officeDocument/2006/relationships/hyperlink" Target="https://drive.google.com/drive/folders/1zaAEYLxWM6D7Oa4oRMTzmP5XnZfm1QXm" TargetMode="External"/><Relationship Id="rId3476" Type="http://schemas.openxmlformats.org/officeDocument/2006/relationships/hyperlink" Target="https://drive.google.com/drive/folders/1N7ubkg4Ly-t7C1SN2jIJkEcWKzr-v9K6?usp=sharing" TargetMode="External"/><Relationship Id="rId3683" Type="http://schemas.openxmlformats.org/officeDocument/2006/relationships/hyperlink" Target="https://www.nj.gov/dep/srp/emerging-contaminants/" TargetMode="External"/><Relationship Id="rId4527" Type="http://schemas.openxmlformats.org/officeDocument/2006/relationships/hyperlink" Target="https://drive.google.com/drive/u/0/folders/1lGp9mNF1VW52zcJOUD9x-wZO9oAb_opR" TargetMode="External"/><Relationship Id="rId10" Type="http://schemas.openxmlformats.org/officeDocument/2006/relationships/hyperlink" Target="https://drive.google.com/drive/folders/1N7ubkg4Ly-t7C1SN2jIJkEcWKzr-v9K6?usp=sharing" TargetMode="External"/><Relationship Id="rId397" Type="http://schemas.openxmlformats.org/officeDocument/2006/relationships/hyperlink" Target="https://drive.google.com/drive/folders/1d1MidMYqI3G3Mz_V1LbNA2zv7Juckeoy" TargetMode="External"/><Relationship Id="rId2078" Type="http://schemas.openxmlformats.org/officeDocument/2006/relationships/hyperlink" Target="https://www.dhhs.nh.gov/dphs/pfcs/index.htm" TargetMode="External"/><Relationship Id="rId2285" Type="http://schemas.openxmlformats.org/officeDocument/2006/relationships/hyperlink" Target="https://drive.google.com/drive/folders/1zaAEYLxWM6D7Oa4oRMTzmP5XnZfm1QXm" TargetMode="External"/><Relationship Id="rId2492" Type="http://schemas.openxmlformats.org/officeDocument/2006/relationships/hyperlink" Target="https://www4.des.state.nh.us/nh-pfas-investigation/wp-content/uploads/tables-pdf.pdf" TargetMode="External"/><Relationship Id="rId3129" Type="http://schemas.openxmlformats.org/officeDocument/2006/relationships/hyperlink" Target="https://drive.google.com/drive/folders/1zaAEYLxWM6D7Oa4oRMTzmP5XnZfm1QXm" TargetMode="External"/><Relationship Id="rId3336" Type="http://schemas.openxmlformats.org/officeDocument/2006/relationships/hyperlink" Target="https://www.dhhs.nh.gov/dphs/pfcs/index.htm" TargetMode="External"/><Relationship Id="rId3890" Type="http://schemas.openxmlformats.org/officeDocument/2006/relationships/hyperlink" Target="https://drive.google.com/drive/folders/1N7ubkg4Ly-t7C1SN2jIJkEcWKzr-v9K6?usp=sharing" TargetMode="External"/><Relationship Id="rId4734" Type="http://schemas.openxmlformats.org/officeDocument/2006/relationships/hyperlink" Target="https://drive.google.com/drive/folders/1N7ubkg4Ly-t7C1SN2jIJkEcWKzr-v9K6?usp=sharing" TargetMode="External"/><Relationship Id="rId4941" Type="http://schemas.openxmlformats.org/officeDocument/2006/relationships/hyperlink" Target="https://drive.google.com/drive/folders/1N7ubkg4Ly-t7C1SN2jIJkEcWKzr-v9K6?usp=sharing" TargetMode="External"/><Relationship Id="rId257" Type="http://schemas.openxmlformats.org/officeDocument/2006/relationships/hyperlink" Target="https://drive.google.com/drive/folders/1d1MidMYqI3G3Mz_V1LbNA2zv7Juckeoy" TargetMode="External"/><Relationship Id="rId464" Type="http://schemas.openxmlformats.org/officeDocument/2006/relationships/hyperlink" Target="https://geotracker.waterboards.ca.gov/map/pfas_map" TargetMode="External"/><Relationship Id="rId1094" Type="http://schemas.openxmlformats.org/officeDocument/2006/relationships/hyperlink" Target="https://drive.google.com/drive/folders/1d1MidMYqI3G3Mz_V1LbNA2zv7Juckeoy" TargetMode="External"/><Relationship Id="rId2145" Type="http://schemas.openxmlformats.org/officeDocument/2006/relationships/hyperlink" Target="https://drive.google.com/drive/folders/1zaAEYLxWM6D7Oa4oRMTzmP5XnZfm1QXm" TargetMode="External"/><Relationship Id="rId3543" Type="http://schemas.openxmlformats.org/officeDocument/2006/relationships/hyperlink" Target="https://drive.google.com/drive/folders/1zaAEYLxWM6D7Oa4oRMTzmP5XnZfm1QXm" TargetMode="External"/><Relationship Id="rId3750" Type="http://schemas.openxmlformats.org/officeDocument/2006/relationships/hyperlink" Target="https://www.nj.gov/dep/srp/emerging-contaminants/" TargetMode="External"/><Relationship Id="rId4801" Type="http://schemas.openxmlformats.org/officeDocument/2006/relationships/hyperlink" Target="https://drive.google.com/drive/folders/1N7ubkg4Ly-t7C1SN2jIJkEcWKzr-v9K6?usp=sharing" TargetMode="External"/><Relationship Id="rId117" Type="http://schemas.openxmlformats.org/officeDocument/2006/relationships/hyperlink" Target="https://drive.google.com/drive/folders/1d1MidMYqI3G3Mz_V1LbNA2zv7Juckeoy" TargetMode="External"/><Relationship Id="rId671" Type="http://schemas.openxmlformats.org/officeDocument/2006/relationships/hyperlink" Target="https://www.waterboards.ca.gov/pfas/" TargetMode="External"/><Relationship Id="rId2352" Type="http://schemas.openxmlformats.org/officeDocument/2006/relationships/hyperlink" Target="https://www4.des.state.nh.us/nh-pfas-investigation/wp-content/uploads/tables-pdf.pdf" TargetMode="External"/><Relationship Id="rId3403" Type="http://schemas.openxmlformats.org/officeDocument/2006/relationships/hyperlink" Target="https://drive.google.com/drive/folders/1zaAEYLxWM6D7Oa4oRMTzmP5XnZfm1QXm" TargetMode="External"/><Relationship Id="rId3610" Type="http://schemas.openxmlformats.org/officeDocument/2006/relationships/hyperlink" Target="https://www4.des.state.nh.us/nh-pfas-investigation/wp-content/uploads/tables-pdf.pdf" TargetMode="External"/><Relationship Id="rId324" Type="http://schemas.openxmlformats.org/officeDocument/2006/relationships/hyperlink" Target="https://geotracker.waterboards.ca.gov/map/pfas_map" TargetMode="External"/><Relationship Id="rId531" Type="http://schemas.openxmlformats.org/officeDocument/2006/relationships/hyperlink" Target="https://www.waterboards.ca.gov/pfas/" TargetMode="External"/><Relationship Id="rId1161" Type="http://schemas.openxmlformats.org/officeDocument/2006/relationships/hyperlink" Target="https://drive.google.com/drive/folders/1N7ubkg4Ly-t7C1SN2jIJkEcWKzr-v9K6?usp=sharing" TargetMode="External"/><Relationship Id="rId2005" Type="http://schemas.openxmlformats.org/officeDocument/2006/relationships/hyperlink" Target="https://static.ewg.org/reports/2020/pfas-testing-report/EWG_PFAS-TW_Appendix_C06.pdf?_ga=2.44374509.815135581.1579791872-1565020647.1578497869" TargetMode="External"/><Relationship Id="rId2212" Type="http://schemas.openxmlformats.org/officeDocument/2006/relationships/hyperlink" Target="https://www4.des.state.nh.us/nh-pfas-investigation/wp-content/uploads/tables-pdf.pdf" TargetMode="External"/><Relationship Id="rId1021" Type="http://schemas.openxmlformats.org/officeDocument/2006/relationships/hyperlink" Target="https://www.waterboards.ca.gov/pfas/" TargetMode="External"/><Relationship Id="rId1978" Type="http://schemas.openxmlformats.org/officeDocument/2006/relationships/hyperlink" Target="https://drive.google.com/drive/u/1/folders/1JHapkdyZrRziZCfTAWAX-nxDpQ_WEWlp?ths=true" TargetMode="External"/><Relationship Id="rId4177" Type="http://schemas.openxmlformats.org/officeDocument/2006/relationships/hyperlink" Target="http://www.newsandsentinel.com/news/local-news/2018/04/chemours-releases-genx-test-results/" TargetMode="External"/><Relationship Id="rId4384" Type="http://schemas.openxmlformats.org/officeDocument/2006/relationships/hyperlink" Target="https://health.ri.gov/water/about/pfas/" TargetMode="External"/><Relationship Id="rId4591" Type="http://schemas.openxmlformats.org/officeDocument/2006/relationships/hyperlink" Target="https://www.doh.wa.gov/CommunityandEnvironment/Contaminants/PFAS" TargetMode="External"/><Relationship Id="rId3193" Type="http://schemas.openxmlformats.org/officeDocument/2006/relationships/hyperlink" Target="https://drive.google.com/drive/folders/1zaAEYLxWM6D7Oa4oRMTzmP5XnZfm1QXm" TargetMode="External"/><Relationship Id="rId4037" Type="http://schemas.openxmlformats.org/officeDocument/2006/relationships/hyperlink" Target="https://drive.google.com/drive/folders/1N7ubkg4Ly-t7C1SN2jIJkEcWKzr-v9K6?usp=sharing" TargetMode="External"/><Relationship Id="rId4244" Type="http://schemas.openxmlformats.org/officeDocument/2006/relationships/hyperlink" Target="https://www.epa.gov/dwucmr/occurrence-data-unregulated-contaminant-monitoring-rule" TargetMode="External"/><Relationship Id="rId4451" Type="http://schemas.openxmlformats.org/officeDocument/2006/relationships/hyperlink" Target="https://drive.google.com/drive/folders/1N7ubkg4Ly-t7C1SN2jIJkEcWKzr-v9K6?usp=sharing" TargetMode="External"/><Relationship Id="rId1838" Type="http://schemas.openxmlformats.org/officeDocument/2006/relationships/hyperlink" Target="https://drive.google.com/drive/u/1/folders/1VgdMu6_x_kxf36q2eAIhAEnCpniomQ1Y" TargetMode="External"/><Relationship Id="rId3053" Type="http://schemas.openxmlformats.org/officeDocument/2006/relationships/hyperlink" Target="https://drive.google.com/drive/folders/1zaAEYLxWM6D7Oa4oRMTzmP5XnZfm1QXm" TargetMode="External"/><Relationship Id="rId3260" Type="http://schemas.openxmlformats.org/officeDocument/2006/relationships/hyperlink" Target="https://www.dhhs.nh.gov/dphs/pfcs/index.htm" TargetMode="External"/><Relationship Id="rId4104" Type="http://schemas.openxmlformats.org/officeDocument/2006/relationships/hyperlink" Target="https://epi.dph.ncdhhs.gov/oee/a_z/pfas.html" TargetMode="External"/><Relationship Id="rId4311" Type="http://schemas.openxmlformats.org/officeDocument/2006/relationships/hyperlink" Target="https://drive.google.com/drive/folders/1DZVTtHrtffhNzVd3s8hAy8pcQfLzMzIV" TargetMode="External"/><Relationship Id="rId181" Type="http://schemas.openxmlformats.org/officeDocument/2006/relationships/hyperlink" Target="https://www.waterboards.ca.gov/pfas/" TargetMode="External"/><Relationship Id="rId1905" Type="http://schemas.openxmlformats.org/officeDocument/2006/relationships/hyperlink" Target="https://drive.google.com/drive/folders/1zN7M0itHRyJOUjhaNHI8OstuhxdwxrHp" TargetMode="External"/><Relationship Id="rId3120" Type="http://schemas.openxmlformats.org/officeDocument/2006/relationships/hyperlink" Target="https://www.dhhs.nh.gov/dphs/pfcs/index.htm" TargetMode="External"/><Relationship Id="rId5085" Type="http://schemas.openxmlformats.org/officeDocument/2006/relationships/hyperlink" Target="https://drive.google.com/drive/folders/1N7ubkg4Ly-t7C1SN2jIJkEcWKzr-v9K6?usp=sharing" TargetMode="External"/><Relationship Id="rId998" Type="http://schemas.openxmlformats.org/officeDocument/2006/relationships/hyperlink" Target="https://www.waterboards.ca.gov/pfas/" TargetMode="External"/><Relationship Id="rId2679" Type="http://schemas.openxmlformats.org/officeDocument/2006/relationships/hyperlink" Target="https://www4.des.state.nh.us/nh-pfas-investigation/wp-content/uploads/tables-pdf.pdf" TargetMode="External"/><Relationship Id="rId2886" Type="http://schemas.openxmlformats.org/officeDocument/2006/relationships/hyperlink" Target="https://drive.google.com/drive/folders/1N7ubkg4Ly-t7C1SN2jIJkEcWKzr-v9K6?usp=sharing" TargetMode="External"/><Relationship Id="rId3937" Type="http://schemas.openxmlformats.org/officeDocument/2006/relationships/hyperlink" Target="https://epi.dph.ncdhhs.gov/oee/a_z/pfas.html" TargetMode="External"/><Relationship Id="rId858" Type="http://schemas.openxmlformats.org/officeDocument/2006/relationships/hyperlink" Target="https://drive.google.com/drive/folders/1N7ubkg4Ly-t7C1SN2jIJkEcWKzr-v9K6?usp=sharing" TargetMode="External"/><Relationship Id="rId1488" Type="http://schemas.openxmlformats.org/officeDocument/2006/relationships/hyperlink" Target="https://drive.google.com/drive/folders/1N7ubkg4Ly-t7C1SN2jIJkEcWKzr-v9K6?usp=sharing" TargetMode="External"/><Relationship Id="rId1695" Type="http://schemas.openxmlformats.org/officeDocument/2006/relationships/hyperlink" Target="https://www1.maine.gov/dep/spills/topics/pfas/index.html" TargetMode="External"/><Relationship Id="rId2539" Type="http://schemas.openxmlformats.org/officeDocument/2006/relationships/hyperlink" Target="https://drive.google.com/drive/folders/1N7ubkg4Ly-t7C1SN2jIJkEcWKzr-v9K6?usp=sharing" TargetMode="External"/><Relationship Id="rId2746" Type="http://schemas.openxmlformats.org/officeDocument/2006/relationships/hyperlink" Target="https://drive.google.com/drive/folders/1N7ubkg4Ly-t7C1SN2jIJkEcWKzr-v9K6?usp=sharing" TargetMode="External"/><Relationship Id="rId2953" Type="http://schemas.openxmlformats.org/officeDocument/2006/relationships/hyperlink" Target="https://drive.google.com/drive/folders/1zaAEYLxWM6D7Oa4oRMTzmP5XnZfm1QXm" TargetMode="External"/><Relationship Id="rId718" Type="http://schemas.openxmlformats.org/officeDocument/2006/relationships/hyperlink" Target="https://drive.google.com/drive/folders/1N7ubkg4Ly-t7C1SN2jIJkEcWKzr-v9K6?usp=sharing" TargetMode="External"/><Relationship Id="rId925" Type="http://schemas.openxmlformats.org/officeDocument/2006/relationships/hyperlink" Target="https://drive.google.com/drive/folders/1N7ubkg4Ly-t7C1SN2jIJkEcWKzr-v9K6?usp=sharing" TargetMode="External"/><Relationship Id="rId1348" Type="http://schemas.openxmlformats.org/officeDocument/2006/relationships/hyperlink" Target="https://drive.google.com/drive/folders/1N7ubkg4Ly-t7C1SN2jIJkEcWKzr-v9K6?usp=sharing" TargetMode="External"/><Relationship Id="rId1555" Type="http://schemas.openxmlformats.org/officeDocument/2006/relationships/hyperlink" Target="https://drive.google.com/drive/folders/1N7ubkg4Ly-t7C1SN2jIJkEcWKzr-v9K6?usp=sharing" TargetMode="External"/><Relationship Id="rId1762" Type="http://schemas.openxmlformats.org/officeDocument/2006/relationships/hyperlink" Target="https://drive.google.com/drive/u/1/folders/1bA0fTxac0RU2njTEx5JIcAWqZpYygC9D" TargetMode="External"/><Relationship Id="rId2606" Type="http://schemas.openxmlformats.org/officeDocument/2006/relationships/hyperlink" Target="https://drive.google.com/drive/folders/1N7ubkg4Ly-t7C1SN2jIJkEcWKzr-v9K6?usp=sharing" TargetMode="External"/><Relationship Id="rId5012" Type="http://schemas.openxmlformats.org/officeDocument/2006/relationships/hyperlink" Target="https://drive.google.com/drive/folders/1N7ubkg4Ly-t7C1SN2jIJkEcWKzr-v9K6?usp=sharing" TargetMode="External"/><Relationship Id="rId1208" Type="http://schemas.openxmlformats.org/officeDocument/2006/relationships/hyperlink" Target="https://www.waterboards.ca.gov/pfas/" TargetMode="External"/><Relationship Id="rId1415" Type="http://schemas.openxmlformats.org/officeDocument/2006/relationships/hyperlink" Target="https://www.aquarionwater.com/water-quality/learn-about-pfas/ct-pfas-faqs" TargetMode="External"/><Relationship Id="rId2813" Type="http://schemas.openxmlformats.org/officeDocument/2006/relationships/hyperlink" Target="https://drive.google.com/drive/folders/1N7ubkg4Ly-t7C1SN2jIJkEcWKzr-v9K6?usp=sharing" TargetMode="External"/><Relationship Id="rId54" Type="http://schemas.openxmlformats.org/officeDocument/2006/relationships/hyperlink" Target="https://drive.google.com/drive/folders/1wgbd0ijO78iW0hw3uETvsCEDMhctQ0ri?usp=sharing" TargetMode="External"/><Relationship Id="rId1622" Type="http://schemas.openxmlformats.org/officeDocument/2006/relationships/hyperlink" Target="https://eec.ky.gov/Documents%20for%20URLs/PFAS%20Drinking%20Water%20Report%20Final.pdf" TargetMode="External"/><Relationship Id="rId4778" Type="http://schemas.openxmlformats.org/officeDocument/2006/relationships/hyperlink" Target="https://drive.google.com/drive/folders/1jI2qfUNHJx9JWwCQcG49AABEIOL-IKdx?usp=sharing" TargetMode="External"/><Relationship Id="rId4985" Type="http://schemas.openxmlformats.org/officeDocument/2006/relationships/hyperlink" Target="https://drive.google.com/drive/folders/1N7ubkg4Ly-t7C1SN2jIJkEcWKzr-v9K6?usp=sharing" TargetMode="External"/><Relationship Id="rId2189" Type="http://schemas.openxmlformats.org/officeDocument/2006/relationships/hyperlink" Target="https://drive.google.com/drive/folders/1zaAEYLxWM6D7Oa4oRMTzmP5XnZfm1QXm" TargetMode="External"/><Relationship Id="rId3587" Type="http://schemas.openxmlformats.org/officeDocument/2006/relationships/hyperlink" Target="https://drive.google.com/drive/folders/1zaAEYLxWM6D7Oa4oRMTzmP5XnZfm1QXm" TargetMode="External"/><Relationship Id="rId3794" Type="http://schemas.openxmlformats.org/officeDocument/2006/relationships/hyperlink" Target="https://drive.google.com/drive/u/1/folders/1gzW7FcQQelMoZUZ8VhdxW1RrTOgXt8vS" TargetMode="External"/><Relationship Id="rId4638" Type="http://schemas.openxmlformats.org/officeDocument/2006/relationships/hyperlink" Target="https://drive.google.com/drive/folders/1N7ubkg4Ly-t7C1SN2jIJkEcWKzr-v9K6?usp=sharing" TargetMode="External"/><Relationship Id="rId4845" Type="http://schemas.openxmlformats.org/officeDocument/2006/relationships/hyperlink" Target="https://drive.google.com/drive/folders/1N7ubkg4Ly-t7C1SN2jIJkEcWKzr-v9K6?usp=sharing" TargetMode="External"/><Relationship Id="rId2396" Type="http://schemas.openxmlformats.org/officeDocument/2006/relationships/hyperlink" Target="https://www4.des.state.nh.us/nh-pfas-investigation/wp-content/uploads/tables-pdf.pdf" TargetMode="External"/><Relationship Id="rId3447" Type="http://schemas.openxmlformats.org/officeDocument/2006/relationships/hyperlink" Target="https://drive.google.com/drive/folders/1zaAEYLxWM6D7Oa4oRMTzmP5XnZfm1QXm" TargetMode="External"/><Relationship Id="rId3654" Type="http://schemas.openxmlformats.org/officeDocument/2006/relationships/hyperlink" Target="https://www4.des.state.nh.us/nh-pfas-investigation/wp-content/uploads/tables-pdf.pdf" TargetMode="External"/><Relationship Id="rId3861" Type="http://schemas.openxmlformats.org/officeDocument/2006/relationships/hyperlink" Target="https://www.cairodurham.org/files/Water%20Report.pdf" TargetMode="External"/><Relationship Id="rId4705" Type="http://schemas.openxmlformats.org/officeDocument/2006/relationships/hyperlink" Target="https://drive.google.com/drive/folders/1N7ubkg4Ly-t7C1SN2jIJkEcWKzr-v9K6?usp=sharing" TargetMode="External"/><Relationship Id="rId4912" Type="http://schemas.openxmlformats.org/officeDocument/2006/relationships/hyperlink" Target="https://drive.google.com/drive/folders/1N7ubkg4Ly-t7C1SN2jIJkEcWKzr-v9K6?usp=sharing" TargetMode="External"/><Relationship Id="rId368" Type="http://schemas.openxmlformats.org/officeDocument/2006/relationships/hyperlink" Target="https://drive.google.com/drive/folders/1N7ubkg4Ly-t7C1SN2jIJkEcWKzr-v9K6?usp=sharing" TargetMode="External"/><Relationship Id="rId575" Type="http://schemas.openxmlformats.org/officeDocument/2006/relationships/hyperlink" Target="https://www.waterboards.ca.gov/pfas/docs/pfas_monitoring_Q1Q2Q3Q4.xlsx" TargetMode="External"/><Relationship Id="rId782" Type="http://schemas.openxmlformats.org/officeDocument/2006/relationships/hyperlink" Target="https://drive.google.com/drive/folders/1d1MidMYqI3G3Mz_V1LbNA2zv7Juckeoy" TargetMode="External"/><Relationship Id="rId2049" Type="http://schemas.openxmlformats.org/officeDocument/2006/relationships/hyperlink" Target="https://www4.des.state.nh.us/nh-pfas-investigation/wp-content/uploads/tables-pdf.pdf" TargetMode="External"/><Relationship Id="rId2256" Type="http://schemas.openxmlformats.org/officeDocument/2006/relationships/hyperlink" Target="https://www4.des.state.nh.us/nh-pfas-investigation/wp-content/uploads/tables-pdf.pdf" TargetMode="External"/><Relationship Id="rId2463" Type="http://schemas.openxmlformats.org/officeDocument/2006/relationships/hyperlink" Target="https://drive.google.com/drive/folders/1N7ubkg4Ly-t7C1SN2jIJkEcWKzr-v9K6?usp=sharing" TargetMode="External"/><Relationship Id="rId2670" Type="http://schemas.openxmlformats.org/officeDocument/2006/relationships/hyperlink" Target="https://drive.google.com/drive/folders/1N7ubkg4Ly-t7C1SN2jIJkEcWKzr-v9K6?usp=sharing" TargetMode="External"/><Relationship Id="rId3307" Type="http://schemas.openxmlformats.org/officeDocument/2006/relationships/hyperlink" Target="https://www4.des.state.nh.us/nh-pfas-investigation/wp-content/uploads/tables-pdf.pdf" TargetMode="External"/><Relationship Id="rId3514" Type="http://schemas.openxmlformats.org/officeDocument/2006/relationships/hyperlink" Target="https://www.dhhs.nh.gov/dphs/pfcs/index.htm" TargetMode="External"/><Relationship Id="rId3721" Type="http://schemas.openxmlformats.org/officeDocument/2006/relationships/hyperlink" Target="https://www.nj.gov/dep/srp/emerging-contaminants/" TargetMode="External"/><Relationship Id="rId228" Type="http://schemas.openxmlformats.org/officeDocument/2006/relationships/hyperlink" Target="https://drive.google.com/drive/folders/1N7ubkg4Ly-t7C1SN2jIJkEcWKzr-v9K6?usp=sharing" TargetMode="External"/><Relationship Id="rId435" Type="http://schemas.openxmlformats.org/officeDocument/2006/relationships/hyperlink" Target="https://www.waterboards.ca.gov/pfas/docs/pfas_monitoring_Q1Q2Q3Q4.xlsx" TargetMode="External"/><Relationship Id="rId642" Type="http://schemas.openxmlformats.org/officeDocument/2006/relationships/hyperlink" Target="https://drive.google.com/drive/folders/1d1MidMYqI3G3Mz_V1LbNA2zv7Juckeoy" TargetMode="External"/><Relationship Id="rId1065" Type="http://schemas.openxmlformats.org/officeDocument/2006/relationships/hyperlink" Target="https://www.waterboards.ca.gov/pfas/" TargetMode="External"/><Relationship Id="rId1272" Type="http://schemas.openxmlformats.org/officeDocument/2006/relationships/hyperlink" Target="https://drive.google.com/drive/folders/1N7ubkg4Ly-t7C1SN2jIJkEcWKzr-v9K6?usp=sharing" TargetMode="External"/><Relationship Id="rId2116" Type="http://schemas.openxmlformats.org/officeDocument/2006/relationships/hyperlink" Target="https://www.dhhs.nh.gov/dphs/pfcs/index.htm" TargetMode="External"/><Relationship Id="rId2323" Type="http://schemas.openxmlformats.org/officeDocument/2006/relationships/hyperlink" Target="https://www4.des.state.nh.us/nh-pfas-investigation/wp-content/uploads/tables-pdf.pdf" TargetMode="External"/><Relationship Id="rId2530" Type="http://schemas.openxmlformats.org/officeDocument/2006/relationships/hyperlink" Target="https://drive.google.com/drive/folders/1zaAEYLxWM6D7Oa4oRMTzmP5XnZfm1QXm" TargetMode="External"/><Relationship Id="rId502" Type="http://schemas.openxmlformats.org/officeDocument/2006/relationships/hyperlink" Target="https://drive.google.com/drive/folders/1d1MidMYqI3G3Mz_V1LbNA2zv7Juckeoy" TargetMode="External"/><Relationship Id="rId1132" Type="http://schemas.openxmlformats.org/officeDocument/2006/relationships/hyperlink" Target="https://drive.google.com/drive/folders/1d1MidMYqI3G3Mz_V1LbNA2zv7Juckeoy" TargetMode="External"/><Relationship Id="rId4288" Type="http://schemas.openxmlformats.org/officeDocument/2006/relationships/hyperlink" Target="https://static1.squarespace.com/static/546d61b5e4b049f0b10b95c5/t/5e9486885e4b116e09c239b7/1586792081414/DOH-2.pdf" TargetMode="External"/><Relationship Id="rId4495" Type="http://schemas.openxmlformats.org/officeDocument/2006/relationships/hyperlink" Target="https://www.epa.gov/dwucmr/occurrence-data-unregulated-contaminant-monitoring-rule" TargetMode="External"/><Relationship Id="rId3097" Type="http://schemas.openxmlformats.org/officeDocument/2006/relationships/hyperlink" Target="https://drive.google.com/drive/folders/1zaAEYLxWM6D7Oa4oRMTzmP5XnZfm1QXm" TargetMode="External"/><Relationship Id="rId4148" Type="http://schemas.openxmlformats.org/officeDocument/2006/relationships/hyperlink" Target="https://epa.ohio.gov/pfas" TargetMode="External"/><Relationship Id="rId4355" Type="http://schemas.openxmlformats.org/officeDocument/2006/relationships/hyperlink" Target="https://www.ecori.org/public-safety/2020/3/2/are-pfas-harming-rhode-islands-schoolchildren" TargetMode="External"/><Relationship Id="rId1949" Type="http://schemas.openxmlformats.org/officeDocument/2006/relationships/hyperlink" Target="https://www.health.state.mn.us/communities/environment/hazardous/topics/pfcs.html" TargetMode="External"/><Relationship Id="rId3164" Type="http://schemas.openxmlformats.org/officeDocument/2006/relationships/hyperlink" Target="https://www4.des.state.nh.us/nh-pfas-investigation/wp-content/uploads/tables-pdf.pdf" TargetMode="External"/><Relationship Id="rId4008" Type="http://schemas.openxmlformats.org/officeDocument/2006/relationships/hyperlink" Target="https://drive.google.com/drive/u/0/folders/1f8gHfUbgH4w0DdeirtRLSMerU6kNJ4Ux" TargetMode="External"/><Relationship Id="rId4562" Type="http://schemas.openxmlformats.org/officeDocument/2006/relationships/hyperlink" Target="https://drive.google.com/drive/u/0/folders/1OJY7nQCiiCGYJbWEn3_9pzmNY-O5KMPL" TargetMode="External"/><Relationship Id="rId292" Type="http://schemas.openxmlformats.org/officeDocument/2006/relationships/hyperlink" Target="https://drive.google.com/drive/folders/1d1MidMYqI3G3Mz_V1LbNA2zv7Juckeoy" TargetMode="External"/><Relationship Id="rId1809" Type="http://schemas.openxmlformats.org/officeDocument/2006/relationships/hyperlink" Target="https://drive.google.com/drive/u/0/folders/12MHK-k5kOYNHvQTtD_4BA1ABBVFAic8c" TargetMode="External"/><Relationship Id="rId3371" Type="http://schemas.openxmlformats.org/officeDocument/2006/relationships/hyperlink" Target="https://drive.google.com/drive/folders/1zaAEYLxWM6D7Oa4oRMTzmP5XnZfm1QXm" TargetMode="External"/><Relationship Id="rId4215" Type="http://schemas.openxmlformats.org/officeDocument/2006/relationships/hyperlink" Target="http://www.waterfacts.com/monitoring/" TargetMode="External"/><Relationship Id="rId4422" Type="http://schemas.openxmlformats.org/officeDocument/2006/relationships/hyperlink" Target="https://www.ecori.org/public-safety/2020/3/2/are-pfas-harming-rhode-islands-schoolchildren" TargetMode="External"/><Relationship Id="rId2180" Type="http://schemas.openxmlformats.org/officeDocument/2006/relationships/hyperlink" Target="https://www4.des.state.nh.us/nh-pfas-investigation/wp-content/uploads/tables-pdf.pdf" TargetMode="External"/><Relationship Id="rId3024" Type="http://schemas.openxmlformats.org/officeDocument/2006/relationships/hyperlink" Target="https://www4.des.state.nh.us/nh-pfas-investigation/wp-content/uploads/tables-pdf.pdf" TargetMode="External"/><Relationship Id="rId3231" Type="http://schemas.openxmlformats.org/officeDocument/2006/relationships/hyperlink" Target="https://www4.des.state.nh.us/nh-pfas-investigation/wp-content/uploads/tables-pdf.pdf" TargetMode="External"/><Relationship Id="rId152" Type="http://schemas.openxmlformats.org/officeDocument/2006/relationships/hyperlink" Target="https://drive.google.com/drive/folders/1d1MidMYqI3G3Mz_V1LbNA2zv7Juckeoy" TargetMode="External"/><Relationship Id="rId2040" Type="http://schemas.openxmlformats.org/officeDocument/2006/relationships/hyperlink" Target="https://drive.google.com/drive/folders/1N7ubkg4Ly-t7C1SN2jIJkEcWKzr-v9K6?usp=sharing" TargetMode="External"/><Relationship Id="rId2997" Type="http://schemas.openxmlformats.org/officeDocument/2006/relationships/hyperlink" Target="https://drive.google.com/drive/folders/1zaAEYLxWM6D7Oa4oRMTzmP5XnZfm1QXm" TargetMode="External"/><Relationship Id="rId969" Type="http://schemas.openxmlformats.org/officeDocument/2006/relationships/hyperlink" Target="https://drive.google.com/drive/folders/1d1MidMYqI3G3Mz_V1LbNA2zv7Juckeoy" TargetMode="External"/><Relationship Id="rId1599" Type="http://schemas.openxmlformats.org/officeDocument/2006/relationships/hyperlink" Target="https://drive.google.com/drive/folders/1N7ubkg4Ly-t7C1SN2jIJkEcWKzr-v9K6?usp=sharing" TargetMode="External"/><Relationship Id="rId5056" Type="http://schemas.openxmlformats.org/officeDocument/2006/relationships/hyperlink" Target="https://drive.google.com/drive/folders/1N7ubkg4Ly-t7C1SN2jIJkEcWKzr-v9K6?usp=sharing" TargetMode="External"/><Relationship Id="rId1459" Type="http://schemas.openxmlformats.org/officeDocument/2006/relationships/hyperlink" Target="https://drive.google.com/drive/folders/1N7ubkg4Ly-t7C1SN2jIJkEcWKzr-v9K6?usp=sharing" TargetMode="External"/><Relationship Id="rId2857" Type="http://schemas.openxmlformats.org/officeDocument/2006/relationships/hyperlink" Target="https://www4.des.state.nh.us/nh-pfas-investigation/wp-content/uploads/tables-pdf.pdf" TargetMode="External"/><Relationship Id="rId3908" Type="http://schemas.openxmlformats.org/officeDocument/2006/relationships/hyperlink" Target="https://drive.google.com/drive/u/0/folders/1rQd2-WY0xl6arcFYLWYZQ7lIVPn8b6QU" TargetMode="External"/><Relationship Id="rId4072" Type="http://schemas.openxmlformats.org/officeDocument/2006/relationships/hyperlink" Target="https://files.nc.gov/ncdeq/Water%20Resources/GIS/Data/Emerging_Compounds_Mastersheet_12202019.pdf" TargetMode="External"/><Relationship Id="rId98" Type="http://schemas.openxmlformats.org/officeDocument/2006/relationships/hyperlink" Target="https://drive.google.com/drive/folders/1N7ubkg4Ly-t7C1SN2jIJkEcWKzr-v9K6?usp=sharing" TargetMode="External"/><Relationship Id="rId829" Type="http://schemas.openxmlformats.org/officeDocument/2006/relationships/hyperlink" Target="https://geotracker.waterboards.ca.gov/map/pfas_map" TargetMode="External"/><Relationship Id="rId1666" Type="http://schemas.openxmlformats.org/officeDocument/2006/relationships/hyperlink" Target="https://drive.google.com/drive/u/0/folders/1RsSKYaEE8jqAw7pH05tDHRflkjUL3t5H" TargetMode="External"/><Relationship Id="rId1873" Type="http://schemas.openxmlformats.org/officeDocument/2006/relationships/hyperlink" Target="https://drive.google.com/drive/folders/1qZNSClKL0v2IN78oDqX6z0RmpskzBos-" TargetMode="External"/><Relationship Id="rId2717" Type="http://schemas.openxmlformats.org/officeDocument/2006/relationships/hyperlink" Target="https://drive.google.com/drive/folders/1zaAEYLxWM6D7Oa4oRMTzmP5XnZfm1QXm" TargetMode="External"/><Relationship Id="rId2924" Type="http://schemas.openxmlformats.org/officeDocument/2006/relationships/hyperlink" Target="https://www4.des.state.nh.us/nh-pfas-investigation/wp-content/uploads/tables-pdf.pdf" TargetMode="External"/><Relationship Id="rId1319" Type="http://schemas.openxmlformats.org/officeDocument/2006/relationships/hyperlink" Target="https://drive.google.com/drive/folders/1N7ubkg4Ly-t7C1SN2jIJkEcWKzr-v9K6?usp=sharing" TargetMode="External"/><Relationship Id="rId1526" Type="http://schemas.openxmlformats.org/officeDocument/2006/relationships/hyperlink" Target="https://drive.google.com/drive/folders/1N7ubkg4Ly-t7C1SN2jIJkEcWKzr-v9K6?usp=sharing" TargetMode="External"/><Relationship Id="rId1733" Type="http://schemas.openxmlformats.org/officeDocument/2006/relationships/hyperlink" Target="https://drive.google.com/drive/folders/1N7ubkg4Ly-t7C1SN2jIJkEcWKzr-v9K6?usp=sharing" TargetMode="External"/><Relationship Id="rId1940" Type="http://schemas.openxmlformats.org/officeDocument/2006/relationships/hyperlink" Target="https://www.michigan.gov/pfasresponse/" TargetMode="External"/><Relationship Id="rId4889" Type="http://schemas.openxmlformats.org/officeDocument/2006/relationships/hyperlink" Target="https://drive.google.com/drive/folders/1N7ubkg4Ly-t7C1SN2jIJkEcWKzr-v9K6?usp=sharing" TargetMode="External"/><Relationship Id="rId25" Type="http://schemas.openxmlformats.org/officeDocument/2006/relationships/hyperlink" Target="https://drive.google.com/drive/folders/1N7ubkg4Ly-t7C1SN2jIJkEcWKzr-v9K6?usp=sharing" TargetMode="External"/><Relationship Id="rId1800" Type="http://schemas.openxmlformats.org/officeDocument/2006/relationships/hyperlink" Target="https://drive.google.com/drive/folders/1N7ubkg4Ly-t7C1SN2jIJkEcWKzr-v9K6?usp=sharing" TargetMode="External"/><Relationship Id="rId3698" Type="http://schemas.openxmlformats.org/officeDocument/2006/relationships/hyperlink" Target="https://www.epa.gov/dwucmr/occurrence-data-unregulated-contaminant-monitoring-rule" TargetMode="External"/><Relationship Id="rId4749" Type="http://schemas.openxmlformats.org/officeDocument/2006/relationships/hyperlink" Target="https://drive.google.com/file/d/11Ymj7VR-b40OQXiEJjzSEl50EEx8xYHI/view?usp=sharing" TargetMode="External"/><Relationship Id="rId4956" Type="http://schemas.openxmlformats.org/officeDocument/2006/relationships/hyperlink" Target="https://drive.google.com/drive/folders/1N7ubkg4Ly-t7C1SN2jIJkEcWKzr-v9K6?usp=sharing" TargetMode="External"/><Relationship Id="rId3558" Type="http://schemas.openxmlformats.org/officeDocument/2006/relationships/hyperlink" Target="https://www4.des.state.nh.us/nh-pfas-investigation/wp-content/uploads/tables-pdf.pdf" TargetMode="External"/><Relationship Id="rId3765" Type="http://schemas.openxmlformats.org/officeDocument/2006/relationships/hyperlink" Target="https://drive.google.com/drive/u/1/folders/1gzW7FcQQelMoZUZ8VhdxW1RrTOgXt8vS" TargetMode="External"/><Relationship Id="rId3972" Type="http://schemas.openxmlformats.org/officeDocument/2006/relationships/hyperlink" Target="https://drive.google.com/drive/u/0/folders/1f8gHfUbgH4w0DdeirtRLSMerU6kNJ4Ux" TargetMode="External"/><Relationship Id="rId4609" Type="http://schemas.openxmlformats.org/officeDocument/2006/relationships/hyperlink" Target="https://www.epa.gov/dwucmr/occurrence-data-unregulated-contaminant-monitoring-rule" TargetMode="External"/><Relationship Id="rId4816" Type="http://schemas.openxmlformats.org/officeDocument/2006/relationships/hyperlink" Target="https://drive.google.com/drive/folders/1N7ubkg4Ly-t7C1SN2jIJkEcWKzr-v9K6?usp=sharing" TargetMode="External"/><Relationship Id="rId479" Type="http://schemas.openxmlformats.org/officeDocument/2006/relationships/hyperlink" Target="https://geotracker.waterboards.ca.gov/map/pfas_map" TargetMode="External"/><Relationship Id="rId686" Type="http://schemas.openxmlformats.org/officeDocument/2006/relationships/hyperlink" Target="https://www.waterboards.ca.gov/pfas/" TargetMode="External"/><Relationship Id="rId893" Type="http://schemas.openxmlformats.org/officeDocument/2006/relationships/hyperlink" Target="https://drive.google.com/drive/folders/1N7ubkg4Ly-t7C1SN2jIJkEcWKzr-v9K6?usp=sharing" TargetMode="External"/><Relationship Id="rId2367" Type="http://schemas.openxmlformats.org/officeDocument/2006/relationships/hyperlink" Target="https://drive.google.com/drive/folders/1N7ubkg4Ly-t7C1SN2jIJkEcWKzr-v9K6?usp=sharing" TargetMode="External"/><Relationship Id="rId2574" Type="http://schemas.openxmlformats.org/officeDocument/2006/relationships/hyperlink" Target="https://www.des.nh.gov/organization/commissioner/documents/pfoa-statewide-status-20170110.pdf" TargetMode="External"/><Relationship Id="rId2781" Type="http://schemas.openxmlformats.org/officeDocument/2006/relationships/hyperlink" Target="https://www4.des.state.nh.us/nh-pfas-investigation/wp-content/uploads/tables-pdf.pdf" TargetMode="External"/><Relationship Id="rId3418" Type="http://schemas.openxmlformats.org/officeDocument/2006/relationships/hyperlink" Target="https://www4.des.state.nh.us/nh-pfas-investigation/wp-content/uploads/tables-pdf.pdf" TargetMode="External"/><Relationship Id="rId3625" Type="http://schemas.openxmlformats.org/officeDocument/2006/relationships/hyperlink" Target="https://www4.des.state.nh.us/nh-pfas-investigation/wp-content/uploads/tables-pdf.pdf" TargetMode="External"/><Relationship Id="rId339" Type="http://schemas.openxmlformats.org/officeDocument/2006/relationships/hyperlink" Target="https://geotracker.waterboards.ca.gov/map/pfas_map" TargetMode="External"/><Relationship Id="rId546" Type="http://schemas.openxmlformats.org/officeDocument/2006/relationships/hyperlink" Target="https://www.waterboards.ca.gov/pfas/" TargetMode="External"/><Relationship Id="rId753" Type="http://schemas.openxmlformats.org/officeDocument/2006/relationships/hyperlink" Target="https://drive.google.com/drive/folders/1N7ubkg4Ly-t7C1SN2jIJkEcWKzr-v9K6?usp=sharing" TargetMode="External"/><Relationship Id="rId1176" Type="http://schemas.openxmlformats.org/officeDocument/2006/relationships/hyperlink" Target="https://drive.google.com/drive/folders/1d1MidMYqI3G3Mz_V1LbNA2zv7Juckeoy" TargetMode="External"/><Relationship Id="rId1383" Type="http://schemas.openxmlformats.org/officeDocument/2006/relationships/hyperlink" Target="https://drive.google.com/drive/u/0/folders/165CakSMV2-00nyl8S9kyGCCl4JfNfsjI" TargetMode="External"/><Relationship Id="rId2227" Type="http://schemas.openxmlformats.org/officeDocument/2006/relationships/hyperlink" Target="https://www4.des.state.nh.us/nh-pfas-investigation/wp-content/uploads/tables-pdf.pdf" TargetMode="External"/><Relationship Id="rId2434" Type="http://schemas.openxmlformats.org/officeDocument/2006/relationships/hyperlink" Target="https://drive.google.com/drive/folders/1zaAEYLxWM6D7Oa4oRMTzmP5XnZfm1QXm" TargetMode="External"/><Relationship Id="rId3832" Type="http://schemas.openxmlformats.org/officeDocument/2006/relationships/hyperlink" Target="https://www.nj.gov/dep/srp/emerging-contaminants/" TargetMode="External"/><Relationship Id="rId406" Type="http://schemas.openxmlformats.org/officeDocument/2006/relationships/hyperlink" Target="https://www.waterboards.ca.gov/pfas/" TargetMode="External"/><Relationship Id="rId960" Type="http://schemas.openxmlformats.org/officeDocument/2006/relationships/hyperlink" Target="https://www.waterboards.ca.gov/pfas/" TargetMode="External"/><Relationship Id="rId1036" Type="http://schemas.openxmlformats.org/officeDocument/2006/relationships/hyperlink" Target="https://drive.google.com/drive/folders/1N7ubkg4Ly-t7C1SN2jIJkEcWKzr-v9K6?usp=sharing" TargetMode="External"/><Relationship Id="rId1243" Type="http://schemas.openxmlformats.org/officeDocument/2006/relationships/hyperlink" Target="https://www.waterboards.ca.gov/pfas/" TargetMode="External"/><Relationship Id="rId1590" Type="http://schemas.openxmlformats.org/officeDocument/2006/relationships/hyperlink" Target="https://eec.ky.gov/Documents%20for%20URLs/PFAS%20Drinking%20Water%20Report%20Final.pdf" TargetMode="External"/><Relationship Id="rId2641" Type="http://schemas.openxmlformats.org/officeDocument/2006/relationships/hyperlink" Target="https://drive.google.com/drive/folders/1zaAEYLxWM6D7Oa4oRMTzmP5XnZfm1QXm" TargetMode="External"/><Relationship Id="rId4399" Type="http://schemas.openxmlformats.org/officeDocument/2006/relationships/hyperlink" Target="https://health.ri.gov/water/about/pfas/" TargetMode="External"/><Relationship Id="rId613" Type="http://schemas.openxmlformats.org/officeDocument/2006/relationships/hyperlink" Target="https://drive.google.com/drive/folders/1N7ubkg4Ly-t7C1SN2jIJkEcWKzr-v9K6?usp=sharing" TargetMode="External"/><Relationship Id="rId820" Type="http://schemas.openxmlformats.org/officeDocument/2006/relationships/hyperlink" Target="https://www.waterboards.ca.gov/pfas/docs/pfas_monitoring_Q1Q2Q3Q4.xlsx" TargetMode="External"/><Relationship Id="rId1450" Type="http://schemas.openxmlformats.org/officeDocument/2006/relationships/hyperlink" Target="http://www.floridahealth.gov/environmental-health/hazardous-waste-sites/contaminant-facts/hw-pfas.html" TargetMode="External"/><Relationship Id="rId2501" Type="http://schemas.openxmlformats.org/officeDocument/2006/relationships/hyperlink" Target="https://www.dhhs.nh.gov/dphs/pfcs/index.htm" TargetMode="External"/><Relationship Id="rId1103" Type="http://schemas.openxmlformats.org/officeDocument/2006/relationships/hyperlink" Target="https://www.waterboards.ca.gov/pfas/" TargetMode="External"/><Relationship Id="rId1310" Type="http://schemas.openxmlformats.org/officeDocument/2006/relationships/hyperlink" Target="https://www.ewg.org/research/teflon-chemical-harmful-smallest-doses/pfoa-found-94-public-water-systems-27-states" TargetMode="External"/><Relationship Id="rId4259" Type="http://schemas.openxmlformats.org/officeDocument/2006/relationships/hyperlink" Target="https://drive.google.com/drive/u/0/folders/1dFI-Vs3ngMevdb5n_tx0v8xvcXI5bdxa" TargetMode="External"/><Relationship Id="rId4466" Type="http://schemas.openxmlformats.org/officeDocument/2006/relationships/hyperlink" Target="https://drive.google.com/drive/folders/1N7ubkg4Ly-t7C1SN2jIJkEcWKzr-v9K6?usp=sharing" TargetMode="External"/><Relationship Id="rId4673" Type="http://schemas.openxmlformats.org/officeDocument/2006/relationships/hyperlink" Target="https://drive.google.com/drive/folders/1N7ubkg4Ly-t7C1SN2jIJkEcWKzr-v9K6?usp=sharing" TargetMode="External"/><Relationship Id="rId4880" Type="http://schemas.openxmlformats.org/officeDocument/2006/relationships/hyperlink" Target="https://drive.google.com/drive/folders/1N7ubkg4Ly-t7C1SN2jIJkEcWKzr-v9K6?usp=sharing" TargetMode="External"/><Relationship Id="rId3068" Type="http://schemas.openxmlformats.org/officeDocument/2006/relationships/hyperlink" Target="https://www.dhhs.nh.gov/dphs/pfcs/index.htm" TargetMode="External"/><Relationship Id="rId3275" Type="http://schemas.openxmlformats.org/officeDocument/2006/relationships/hyperlink" Target="https://www4.des.state.nh.us/nh-pfas-investigation/wp-content/uploads/tables-pdf.pdf" TargetMode="External"/><Relationship Id="rId3482" Type="http://schemas.openxmlformats.org/officeDocument/2006/relationships/hyperlink" Target="https://www.dhhs.nh.gov/dphs/pfcs/index.htm" TargetMode="External"/><Relationship Id="rId4119" Type="http://schemas.openxmlformats.org/officeDocument/2006/relationships/hyperlink" Target="https://epi.dph.ncdhhs.gov/oee/a_z/pfas.html" TargetMode="External"/><Relationship Id="rId4326" Type="http://schemas.openxmlformats.org/officeDocument/2006/relationships/hyperlink" Target="https://drive.google.com/drive/folders/1DZVTtHrtffhNzVd3s8hAy8pcQfLzMzIV" TargetMode="External"/><Relationship Id="rId4533" Type="http://schemas.openxmlformats.org/officeDocument/2006/relationships/hyperlink" Target="https://dec.vermont.gov/pfas" TargetMode="External"/><Relationship Id="rId4740" Type="http://schemas.openxmlformats.org/officeDocument/2006/relationships/hyperlink" Target="https://drive.google.com/file/d/11Ymj7VR-b40OQXiEJjzSEl50EEx8xYHI/view?usp=sharing" TargetMode="External"/><Relationship Id="rId196" Type="http://schemas.openxmlformats.org/officeDocument/2006/relationships/hyperlink" Target="https://www.waterboards.ca.gov/pfas/" TargetMode="External"/><Relationship Id="rId2084" Type="http://schemas.openxmlformats.org/officeDocument/2006/relationships/hyperlink" Target="https://drive.google.com/drive/folders/1N7ubkg4Ly-t7C1SN2jIJkEcWKzr-v9K6?usp=sharing" TargetMode="External"/><Relationship Id="rId2291" Type="http://schemas.openxmlformats.org/officeDocument/2006/relationships/hyperlink" Target="https://www4.des.state.nh.us/nh-pfas-investigation/wp-content/uploads/tables-pdf.pdf" TargetMode="External"/><Relationship Id="rId3135" Type="http://schemas.openxmlformats.org/officeDocument/2006/relationships/hyperlink" Target="https://www4.des.state.nh.us/nh-pfas-investigation/?page_id=826" TargetMode="External"/><Relationship Id="rId3342" Type="http://schemas.openxmlformats.org/officeDocument/2006/relationships/hyperlink" Target="https://drive.google.com/drive/folders/1N7ubkg4Ly-t7C1SN2jIJkEcWKzr-v9K6?usp=sharing" TargetMode="External"/><Relationship Id="rId4600" Type="http://schemas.openxmlformats.org/officeDocument/2006/relationships/hyperlink" Target="https://cumulis.epa.gov/supercpad/SiteProfiles/index.cfm?fuseaction=second.cleanup&amp;id=0304759" TargetMode="External"/><Relationship Id="rId263" Type="http://schemas.openxmlformats.org/officeDocument/2006/relationships/hyperlink" Target="https://drive.google.com/drive/folders/1N7ubkg4Ly-t7C1SN2jIJkEcWKzr-v9K6?usp=sharing" TargetMode="External"/><Relationship Id="rId470" Type="http://schemas.openxmlformats.org/officeDocument/2006/relationships/hyperlink" Target="https://www.waterboards.ca.gov/pfas/docs/pfas_monitoring_Q1Q2Q3Q4.xlsx" TargetMode="External"/><Relationship Id="rId2151" Type="http://schemas.openxmlformats.org/officeDocument/2006/relationships/hyperlink" Target="https://www4.des.state.nh.us/nh-pfas-investigation/wp-content/uploads/tables-pdf.pdf" TargetMode="External"/><Relationship Id="rId3202" Type="http://schemas.openxmlformats.org/officeDocument/2006/relationships/hyperlink" Target="https://drive.google.com/drive/folders/1N7ubkg4Ly-t7C1SN2jIJkEcWKzr-v9K6?usp=sharing" TargetMode="External"/><Relationship Id="rId123" Type="http://schemas.openxmlformats.org/officeDocument/2006/relationships/hyperlink" Target="https://drive.google.com/drive/folders/1N7ubkg4Ly-t7C1SN2jIJkEcWKzr-v9K6?usp=sharing" TargetMode="External"/><Relationship Id="rId330" Type="http://schemas.openxmlformats.org/officeDocument/2006/relationships/hyperlink" Target="https://www.waterboards.ca.gov/pfas/docs/pfas_monitoring_Q1Q2Q3Q4.xlsx" TargetMode="External"/><Relationship Id="rId2011" Type="http://schemas.openxmlformats.org/officeDocument/2006/relationships/hyperlink" Target="https://drive.google.com/drive/folders/1zaAEYLxWM6D7Oa4oRMTzmP5XnZfm1QXm" TargetMode="External"/><Relationship Id="rId2968" Type="http://schemas.openxmlformats.org/officeDocument/2006/relationships/hyperlink" Target="https://www4.des.state.nh.us/nh-pfas-investigation/wp-content/uploads/tables-pdf.pdf" TargetMode="External"/><Relationship Id="rId4183" Type="http://schemas.openxmlformats.org/officeDocument/2006/relationships/hyperlink" Target="https://drive.google.com/drive/u/1/folders/1-AyLgPzMk5kV5Yz-adP55iVnx5fl9laM" TargetMode="External"/><Relationship Id="rId5027" Type="http://schemas.openxmlformats.org/officeDocument/2006/relationships/hyperlink" Target="https://drive.google.com/drive/folders/1N7ubkg4Ly-t7C1SN2jIJkEcWKzr-v9K6?usp=sharing" TargetMode="External"/><Relationship Id="rId1777" Type="http://schemas.openxmlformats.org/officeDocument/2006/relationships/hyperlink" Target="https://www.mass.gov/info-details/per-and-polyfluoroalkyl-substances-pfas" TargetMode="External"/><Relationship Id="rId1984" Type="http://schemas.openxmlformats.org/officeDocument/2006/relationships/hyperlink" Target="https://drive.google.com/drive/folders/1ApDjBUHCzkM3kDypkUZGhC8WdXUGraiG" TargetMode="External"/><Relationship Id="rId2828" Type="http://schemas.openxmlformats.org/officeDocument/2006/relationships/hyperlink" Target="https://drive.google.com/drive/folders/1N7ubkg4Ly-t7C1SN2jIJkEcWKzr-v9K6?usp=sharing" TargetMode="External"/><Relationship Id="rId4390" Type="http://schemas.openxmlformats.org/officeDocument/2006/relationships/hyperlink" Target="https://www.ecori.org/public-safety/2020/3/2/are-pfas-harming-rhode-islands-schoolchildren" TargetMode="External"/><Relationship Id="rId69" Type="http://schemas.openxmlformats.org/officeDocument/2006/relationships/hyperlink" Target="https://drive.google.com/drive/u/1/folders/1gnge512_oYuL7VQRv46V8TQZgBqwMAtM" TargetMode="External"/><Relationship Id="rId1637" Type="http://schemas.openxmlformats.org/officeDocument/2006/relationships/hyperlink" Target="https://drive.google.com/drive/folders/1N7ubkg4Ly-t7C1SN2jIJkEcWKzr-v9K6?usp=sharing" TargetMode="External"/><Relationship Id="rId1844" Type="http://schemas.openxmlformats.org/officeDocument/2006/relationships/hyperlink" Target="https://drive.google.com/drive/folders/1N7ubkg4Ly-t7C1SN2jIJkEcWKzr-v9K6?usp=sharing" TargetMode="External"/><Relationship Id="rId4043" Type="http://schemas.openxmlformats.org/officeDocument/2006/relationships/hyperlink" Target="https://files.nc.gov/ncdeq/Water%20Resources/GIS/Data/Emerging_Compounds_Mastersheet_12202019.pdf" TargetMode="External"/><Relationship Id="rId4250" Type="http://schemas.openxmlformats.org/officeDocument/2006/relationships/hyperlink" Target="https://drive.google.com/drive/folders/1N7ubkg4Ly-t7C1SN2jIJkEcWKzr-v9K6?usp=sharing" TargetMode="External"/><Relationship Id="rId1704" Type="http://schemas.openxmlformats.org/officeDocument/2006/relationships/hyperlink" Target="https://www.ourhealthyfuture.org/sites/default/files/pdfs/pfas_in_drinking_water_oct_2019.pdf" TargetMode="External"/><Relationship Id="rId4110" Type="http://schemas.openxmlformats.org/officeDocument/2006/relationships/hyperlink" Target="https://drive.google.com/drive/u/0/folders/1f8gHfUbgH4w0DdeirtRLSMerU6kNJ4Ux" TargetMode="External"/><Relationship Id="rId1911" Type="http://schemas.openxmlformats.org/officeDocument/2006/relationships/hyperlink" Target="https://drive.google.com/drive/folders/1zN7M0itHRyJOUjhaNHI8OstuhxdwxrHp" TargetMode="External"/><Relationship Id="rId3669" Type="http://schemas.openxmlformats.org/officeDocument/2006/relationships/hyperlink" Target="https://drive.google.com/drive/u/1/folders/1gzW7FcQQelMoZUZ8VhdxW1RrTOgXt8vS" TargetMode="External"/><Relationship Id="rId797" Type="http://schemas.openxmlformats.org/officeDocument/2006/relationships/hyperlink" Target="https://drive.google.com/drive/folders/1d1MidMYqI3G3Mz_V1LbNA2zv7Juckeoy" TargetMode="External"/><Relationship Id="rId2478" Type="http://schemas.openxmlformats.org/officeDocument/2006/relationships/hyperlink" Target="https://drive.google.com/drive/folders/1zaAEYLxWM6D7Oa4oRMTzmP5XnZfm1QXm" TargetMode="External"/><Relationship Id="rId3876" Type="http://schemas.openxmlformats.org/officeDocument/2006/relationships/hyperlink" Target="https://www.epa.gov/dwucmr/occurrence-data-unregulated-contaminant-monitoring-rule" TargetMode="External"/><Relationship Id="rId4927" Type="http://schemas.openxmlformats.org/officeDocument/2006/relationships/hyperlink" Target="https://drive.google.com/drive/folders/1N7ubkg4Ly-t7C1SN2jIJkEcWKzr-v9K6?usp=sharing" TargetMode="External"/><Relationship Id="rId5091" Type="http://schemas.openxmlformats.org/officeDocument/2006/relationships/hyperlink" Target="https://drive.google.com/drive/folders/1N7ubkg4Ly-t7C1SN2jIJkEcWKzr-v9K6?usp=sharing" TargetMode="External"/><Relationship Id="rId1287" Type="http://schemas.openxmlformats.org/officeDocument/2006/relationships/hyperlink" Target="https://drive.google.com/drive/folders/1d1MidMYqI3G3Mz_V1LbNA2zv7Juckeoy" TargetMode="External"/><Relationship Id="rId2685" Type="http://schemas.openxmlformats.org/officeDocument/2006/relationships/hyperlink" Target="https://drive.google.com/drive/folders/1zaAEYLxWM6D7Oa4oRMTzmP5XnZfm1QXm" TargetMode="External"/><Relationship Id="rId2892" Type="http://schemas.openxmlformats.org/officeDocument/2006/relationships/hyperlink" Target="https://www4.des.state.nh.us/nh-pfas-investigation/wp-content/uploads/tables-pdf.pdf" TargetMode="External"/><Relationship Id="rId3529" Type="http://schemas.openxmlformats.org/officeDocument/2006/relationships/hyperlink" Target="https://www4.des.state.nh.us/nh-pfas-investigation/wp-content/uploads/tables-pdf.pdf" TargetMode="External"/><Relationship Id="rId3736" Type="http://schemas.openxmlformats.org/officeDocument/2006/relationships/hyperlink" Target="https://www.nj.gov/dep/srp/emerging-contaminants/" TargetMode="External"/><Relationship Id="rId3943" Type="http://schemas.openxmlformats.org/officeDocument/2006/relationships/hyperlink" Target="https://files.nc.gov/ncdeq/Water%20Resources/GIS/Data/Emerging_Compounds_Mastersheet_12202019.pdf" TargetMode="External"/><Relationship Id="rId657" Type="http://schemas.openxmlformats.org/officeDocument/2006/relationships/hyperlink" Target="https://drive.google.com/drive/folders/1d1MidMYqI3G3Mz_V1LbNA2zv7Juckeoy" TargetMode="External"/><Relationship Id="rId864" Type="http://schemas.openxmlformats.org/officeDocument/2006/relationships/hyperlink" Target="https://geotracker.waterboards.ca.gov/map/pfas_map" TargetMode="External"/><Relationship Id="rId1494" Type="http://schemas.openxmlformats.org/officeDocument/2006/relationships/hyperlink" Target="https://epd.georgia.gov/pfoa-and-pfos-information" TargetMode="External"/><Relationship Id="rId2338" Type="http://schemas.openxmlformats.org/officeDocument/2006/relationships/hyperlink" Target="https://drive.google.com/drive/folders/1N7ubkg4Ly-t7C1SN2jIJkEcWKzr-v9K6?usp=sharing" TargetMode="External"/><Relationship Id="rId2545" Type="http://schemas.openxmlformats.org/officeDocument/2006/relationships/hyperlink" Target="https://www4.des.state.nh.us/nh-pfas-investigation/wp-content/uploads/tables-pdf.pdf" TargetMode="External"/><Relationship Id="rId2752" Type="http://schemas.openxmlformats.org/officeDocument/2006/relationships/hyperlink" Target="https://www4.des.state.nh.us/nh-pfas-investigation/wp-content/uploads/tables-pdf.pdf" TargetMode="External"/><Relationship Id="rId3803" Type="http://schemas.openxmlformats.org/officeDocument/2006/relationships/hyperlink" Target="https://www.nj.gov/dep/srp/emerging-contaminants/" TargetMode="External"/><Relationship Id="rId517" Type="http://schemas.openxmlformats.org/officeDocument/2006/relationships/hyperlink" Target="https://drive.google.com/drive/folders/1d1MidMYqI3G3Mz_V1LbNA2zv7Juckeoy" TargetMode="External"/><Relationship Id="rId724" Type="http://schemas.openxmlformats.org/officeDocument/2006/relationships/hyperlink" Target="https://geotracker.waterboards.ca.gov/map/pfas_map" TargetMode="External"/><Relationship Id="rId931" Type="http://schemas.openxmlformats.org/officeDocument/2006/relationships/hyperlink" Target="https://www.waterboards.ca.gov/pfas/" TargetMode="External"/><Relationship Id="rId1147" Type="http://schemas.openxmlformats.org/officeDocument/2006/relationships/hyperlink" Target="https://www.waterboards.ca.gov/pfas/" TargetMode="External"/><Relationship Id="rId1354" Type="http://schemas.openxmlformats.org/officeDocument/2006/relationships/hyperlink" Target="https://drive.google.com/drive/folders/1N7ubkg4Ly-t7C1SN2jIJkEcWKzr-v9K6?usp=sharing" TargetMode="External"/><Relationship Id="rId1561" Type="http://schemas.openxmlformats.org/officeDocument/2006/relationships/hyperlink" Target="https://drive.google.com/drive/folders/1N7ubkg4Ly-t7C1SN2jIJkEcWKzr-v9K6?usp=sharing" TargetMode="External"/><Relationship Id="rId2405" Type="http://schemas.openxmlformats.org/officeDocument/2006/relationships/hyperlink" Target="https://www4.des.state.nh.us/nh-pfas-investigation/wp-content/uploads/tables-pdf.pdf" TargetMode="External"/><Relationship Id="rId2612" Type="http://schemas.openxmlformats.org/officeDocument/2006/relationships/hyperlink" Target="https://www4.des.state.nh.us/nh-pfas-investigation/wp-content/uploads/tables-pdf.pdf" TargetMode="External"/><Relationship Id="rId60" Type="http://schemas.openxmlformats.org/officeDocument/2006/relationships/hyperlink" Target="http://azdeq.gov/PFOA/PFOS" TargetMode="External"/><Relationship Id="rId1007" Type="http://schemas.openxmlformats.org/officeDocument/2006/relationships/hyperlink" Target="https://www.waterboards.ca.gov/pfas/" TargetMode="External"/><Relationship Id="rId1214" Type="http://schemas.openxmlformats.org/officeDocument/2006/relationships/hyperlink" Target="https://drive.google.com/drive/folders/1N7ubkg4Ly-t7C1SN2jIJkEcWKzr-v9K6?usp=sharing" TargetMode="External"/><Relationship Id="rId1421" Type="http://schemas.openxmlformats.org/officeDocument/2006/relationships/hyperlink" Target="https://www.aquarionwater.com/docs/default-source/pfas-documents/ct-reports/woodbury-march-2020.pdf?sfvrsn=bdca4c07_2" TargetMode="External"/><Relationship Id="rId4577" Type="http://schemas.openxmlformats.org/officeDocument/2006/relationships/hyperlink" Target="https://www.epa.gov/dwucmr/occurrence-data-unregulated-contaminant-monitoring-rule" TargetMode="External"/><Relationship Id="rId4784" Type="http://schemas.openxmlformats.org/officeDocument/2006/relationships/hyperlink" Target="https://drive.google.com/drive/folders/1jI2qfUNHJx9JWwCQcG49AABEIOL-IKdx?usp=sharing" TargetMode="External"/><Relationship Id="rId4991" Type="http://schemas.openxmlformats.org/officeDocument/2006/relationships/hyperlink" Target="https://drive.google.com/drive/folders/1N7ubkg4Ly-t7C1SN2jIJkEcWKzr-v9K6?usp=sharing" TargetMode="External"/><Relationship Id="rId3179" Type="http://schemas.openxmlformats.org/officeDocument/2006/relationships/hyperlink" Target="https://www4.des.state.nh.us/nh-pfas-investigation/wp-content/uploads/tables-pdf.pdf" TargetMode="External"/><Relationship Id="rId3386" Type="http://schemas.openxmlformats.org/officeDocument/2006/relationships/hyperlink" Target="https://www4.des.state.nh.us/nh-pfas-investigation/wp-content/uploads/tables-pdf.pdf" TargetMode="External"/><Relationship Id="rId3593" Type="http://schemas.openxmlformats.org/officeDocument/2006/relationships/hyperlink" Target="https://www4.des.state.nh.us/nh-pfas-investigation/wp-content/uploads/tables-pdf.pdf" TargetMode="External"/><Relationship Id="rId4437" Type="http://schemas.openxmlformats.org/officeDocument/2006/relationships/hyperlink" Target="https://www.ecori.org/public-safety/2020/3/2/are-pfas-harming-rhode-islands-schoolchildren" TargetMode="External"/><Relationship Id="rId4644" Type="http://schemas.openxmlformats.org/officeDocument/2006/relationships/hyperlink" Target="https://drive.google.com/drive/folders/1N7ubkg4Ly-t7C1SN2jIJkEcWKzr-v9K6?usp=sharing" TargetMode="External"/><Relationship Id="rId2195" Type="http://schemas.openxmlformats.org/officeDocument/2006/relationships/hyperlink" Target="https://www4.des.state.nh.us/nh-pfas-investigation/wp-content/uploads/tables-pdf.pdf" TargetMode="External"/><Relationship Id="rId3039" Type="http://schemas.openxmlformats.org/officeDocument/2006/relationships/hyperlink" Target="https://www4.des.state.nh.us/nh-pfas-investigation/wp-content/uploads/tables-pdf.pdf" TargetMode="External"/><Relationship Id="rId3246" Type="http://schemas.openxmlformats.org/officeDocument/2006/relationships/hyperlink" Target="https://drive.google.com/drive/folders/1N7ubkg4Ly-t7C1SN2jIJkEcWKzr-v9K6?usp=sharing" TargetMode="External"/><Relationship Id="rId3453" Type="http://schemas.openxmlformats.org/officeDocument/2006/relationships/hyperlink" Target="https://www4.des.state.nh.us/nh-pfas-investigation/wp-content/uploads/tables-pdf.pdf" TargetMode="External"/><Relationship Id="rId4851" Type="http://schemas.openxmlformats.org/officeDocument/2006/relationships/hyperlink" Target="https://drive.google.com/drive/folders/1N7ubkg4Ly-t7C1SN2jIJkEcWKzr-v9K6?usp=sharing" TargetMode="External"/><Relationship Id="rId167" Type="http://schemas.openxmlformats.org/officeDocument/2006/relationships/hyperlink" Target="https://drive.google.com/drive/folders/1d1MidMYqI3G3Mz_V1LbNA2zv7Juckeoy" TargetMode="External"/><Relationship Id="rId374" Type="http://schemas.openxmlformats.org/officeDocument/2006/relationships/hyperlink" Target="https://geotracker.waterboards.ca.gov/map/pfas_map" TargetMode="External"/><Relationship Id="rId581" Type="http://schemas.openxmlformats.org/officeDocument/2006/relationships/hyperlink" Target="https://www.waterboards.ca.gov/pfas/" TargetMode="External"/><Relationship Id="rId2055" Type="http://schemas.openxmlformats.org/officeDocument/2006/relationships/hyperlink" Target="https://drive.google.com/drive/folders/1zaAEYLxWM6D7Oa4oRMTzmP5XnZfm1QXm" TargetMode="External"/><Relationship Id="rId2262" Type="http://schemas.openxmlformats.org/officeDocument/2006/relationships/hyperlink" Target="https://drive.google.com/drive/folders/1N7ubkg4Ly-t7C1SN2jIJkEcWKzr-v9K6?usp=sharing" TargetMode="External"/><Relationship Id="rId3106" Type="http://schemas.openxmlformats.org/officeDocument/2006/relationships/hyperlink" Target="https://drive.google.com/drive/folders/1N7ubkg4Ly-t7C1SN2jIJkEcWKzr-v9K6?usp=sharing" TargetMode="External"/><Relationship Id="rId3660" Type="http://schemas.openxmlformats.org/officeDocument/2006/relationships/hyperlink" Target="https://drive.google.com/drive/u/1/folders/1GNZlnXAGr4ueJ86u0RrytQCpsYNrQ0ar" TargetMode="External"/><Relationship Id="rId4504" Type="http://schemas.openxmlformats.org/officeDocument/2006/relationships/hyperlink" Target="https://www.tceq.texas.gov/drinkingwater/drinkwaterconcerns.html" TargetMode="External"/><Relationship Id="rId4711" Type="http://schemas.openxmlformats.org/officeDocument/2006/relationships/hyperlink" Target="https://drive.google.com/drive/folders/1N7ubkg4Ly-t7C1SN2jIJkEcWKzr-v9K6?usp=sharing" TargetMode="External"/><Relationship Id="rId234" Type="http://schemas.openxmlformats.org/officeDocument/2006/relationships/hyperlink" Target="https://geotracker.waterboards.ca.gov/map/pfas_map" TargetMode="External"/><Relationship Id="rId3313" Type="http://schemas.openxmlformats.org/officeDocument/2006/relationships/hyperlink" Target="https://drive.google.com/drive/folders/1zaAEYLxWM6D7Oa4oRMTzmP5XnZfm1QXm" TargetMode="External"/><Relationship Id="rId3520" Type="http://schemas.openxmlformats.org/officeDocument/2006/relationships/hyperlink" Target="https://drive.google.com/drive/folders/1N7ubkg4Ly-t7C1SN2jIJkEcWKzr-v9K6?usp=sharing" TargetMode="External"/><Relationship Id="rId441" Type="http://schemas.openxmlformats.org/officeDocument/2006/relationships/hyperlink" Target="https://www.waterboards.ca.gov/pfas/" TargetMode="External"/><Relationship Id="rId1071" Type="http://schemas.openxmlformats.org/officeDocument/2006/relationships/hyperlink" Target="https://drive.google.com/drive/folders/1N7ubkg4Ly-t7C1SN2jIJkEcWKzr-v9K6?usp=sharing" TargetMode="External"/><Relationship Id="rId2122" Type="http://schemas.openxmlformats.org/officeDocument/2006/relationships/hyperlink" Target="https://drive.google.com/drive/folders/1N7ubkg4Ly-t7C1SN2jIJkEcWKzr-v9K6?usp=sharing" TargetMode="External"/><Relationship Id="rId301" Type="http://schemas.openxmlformats.org/officeDocument/2006/relationships/hyperlink" Target="https://www.waterboards.ca.gov/pfas/" TargetMode="External"/><Relationship Id="rId1888" Type="http://schemas.openxmlformats.org/officeDocument/2006/relationships/hyperlink" Target="https://www.michigan.gov/pfasresponse/" TargetMode="External"/><Relationship Id="rId2939" Type="http://schemas.openxmlformats.org/officeDocument/2006/relationships/hyperlink" Target="https://www4.des.state.nh.us/nh-pfas-investigation/wp-content/uploads/tables-pdf.pdf" TargetMode="External"/><Relationship Id="rId4087" Type="http://schemas.openxmlformats.org/officeDocument/2006/relationships/hyperlink" Target="https://files.nc.gov/ncdeq/Water%20Resources/GIS/Data/Emerging_Compounds_Mastersheet_12202019.pdf" TargetMode="External"/><Relationship Id="rId4294" Type="http://schemas.openxmlformats.org/officeDocument/2006/relationships/hyperlink" Target="https://health.ri.gov/water/about/pfas/" TargetMode="External"/><Relationship Id="rId1748" Type="http://schemas.openxmlformats.org/officeDocument/2006/relationships/hyperlink" Target="https://www1.maine.gov/dep/spills/topics/pfas/index.html" TargetMode="External"/><Relationship Id="rId4154" Type="http://schemas.openxmlformats.org/officeDocument/2006/relationships/hyperlink" Target="https://drive.google.com/drive/u/1/folders/1PkVkJQt2qKaA__Xi4BZgT1JX8CFHeCxl" TargetMode="External"/><Relationship Id="rId4361" Type="http://schemas.openxmlformats.org/officeDocument/2006/relationships/hyperlink" Target="https://drive.google.com/drive/folders/1DZVTtHrtffhNzVd3s8hAy8pcQfLzMzIV" TargetMode="External"/><Relationship Id="rId1955" Type="http://schemas.openxmlformats.org/officeDocument/2006/relationships/hyperlink" Target="https://drive.google.com/drive/u/1/folders/1JHapkdyZrRziZCfTAWAX-nxDpQ_WEWlp?ths=true" TargetMode="External"/><Relationship Id="rId3170" Type="http://schemas.openxmlformats.org/officeDocument/2006/relationships/hyperlink" Target="https://drive.google.com/drive/folders/1N7ubkg4Ly-t7C1SN2jIJkEcWKzr-v9K6?usp=sharing" TargetMode="External"/><Relationship Id="rId4014" Type="http://schemas.openxmlformats.org/officeDocument/2006/relationships/hyperlink" Target="http://luminanews.com/2017/07/breaking-genx-found-wrightsville-beach-well/" TargetMode="External"/><Relationship Id="rId4221" Type="http://schemas.openxmlformats.org/officeDocument/2006/relationships/hyperlink" Target="https://www.theintell.com/news/20180801/aqua-shuts-down-upper-dublin-well-officials-request-second-closure" TargetMode="External"/><Relationship Id="rId1608" Type="http://schemas.openxmlformats.org/officeDocument/2006/relationships/hyperlink" Target="https://eec.ky.gov/Documents%20for%20URLs/PFAS%20Drinking%20Water%20Report%20Final.pdf" TargetMode="External"/><Relationship Id="rId1815" Type="http://schemas.openxmlformats.org/officeDocument/2006/relationships/hyperlink" Target="https://drive.google.com/drive/u/1/folders/1VgdMu6_x_kxf36q2eAIhAEnCpniomQ1Y" TargetMode="External"/><Relationship Id="rId3030" Type="http://schemas.openxmlformats.org/officeDocument/2006/relationships/hyperlink" Target="https://drive.google.com/drive/folders/1N7ubkg4Ly-t7C1SN2jIJkEcWKzr-v9K6?usp=sharing" TargetMode="External"/><Relationship Id="rId3987" Type="http://schemas.openxmlformats.org/officeDocument/2006/relationships/hyperlink" Target="https://epi.dph.ncdhhs.gov/oee/a_z/pfas.html" TargetMode="External"/><Relationship Id="rId2589" Type="http://schemas.openxmlformats.org/officeDocument/2006/relationships/hyperlink" Target="https://drive.google.com/drive/folders/1zaAEYLxWM6D7Oa4oRMTzmP5XnZfm1QXm" TargetMode="External"/><Relationship Id="rId2796" Type="http://schemas.openxmlformats.org/officeDocument/2006/relationships/hyperlink" Target="https://drive.google.com/drive/folders/1N7ubkg4Ly-t7C1SN2jIJkEcWKzr-v9K6?usp=sharing" TargetMode="External"/><Relationship Id="rId3847" Type="http://schemas.openxmlformats.org/officeDocument/2006/relationships/hyperlink" Target="https://drive.google.com/drive/u/1/folders/1gzW7FcQQelMoZUZ8VhdxW1RrTOgXt8vS" TargetMode="External"/><Relationship Id="rId768" Type="http://schemas.openxmlformats.org/officeDocument/2006/relationships/hyperlink" Target="https://drive.google.com/drive/folders/1N7ubkg4Ly-t7C1SN2jIJkEcWKzr-v9K6?usp=sharing" TargetMode="External"/><Relationship Id="rId975" Type="http://schemas.openxmlformats.org/officeDocument/2006/relationships/hyperlink" Target="https://www.waterboards.ca.gov/pfas/" TargetMode="External"/><Relationship Id="rId1398" Type="http://schemas.openxmlformats.org/officeDocument/2006/relationships/hyperlink" Target="https://drive.google.com/drive/u/0/folders/165CakSMV2-00nyl8S9kyGCCl4JfNfsjI" TargetMode="External"/><Relationship Id="rId2449" Type="http://schemas.openxmlformats.org/officeDocument/2006/relationships/hyperlink" Target="https://www.dhhs.nh.gov/dphs/pfcs/index.htm" TargetMode="External"/><Relationship Id="rId2656" Type="http://schemas.openxmlformats.org/officeDocument/2006/relationships/hyperlink" Target="https://www4.des.state.nh.us/nh-pfas-investigation/wp-content/uploads/tables-pdf.pdf" TargetMode="External"/><Relationship Id="rId2863" Type="http://schemas.openxmlformats.org/officeDocument/2006/relationships/hyperlink" Target="https://drive.google.com/drive/folders/1N7ubkg4Ly-t7C1SN2jIJkEcWKzr-v9K6?usp=sharing" TargetMode="External"/><Relationship Id="rId3707" Type="http://schemas.openxmlformats.org/officeDocument/2006/relationships/hyperlink" Target="https://drive.google.com/drive/folders/1N7ubkg4Ly-t7C1SN2jIJkEcWKzr-v9K6?usp=sharing" TargetMode="External"/><Relationship Id="rId3914" Type="http://schemas.openxmlformats.org/officeDocument/2006/relationships/hyperlink" Target="https://www.epa.gov/dwucmr/occurrence-data-unregulated-contaminant-monitoring-rule" TargetMode="External"/><Relationship Id="rId5062" Type="http://schemas.openxmlformats.org/officeDocument/2006/relationships/hyperlink" Target="https://drive.google.com/drive/folders/1N7ubkg4Ly-t7C1SN2jIJkEcWKzr-v9K6?usp=sharing" TargetMode="External"/><Relationship Id="rId628" Type="http://schemas.openxmlformats.org/officeDocument/2006/relationships/hyperlink" Target="https://drive.google.com/drive/folders/1N7ubkg4Ly-t7C1SN2jIJkEcWKzr-v9K6?usp=sharing" TargetMode="External"/><Relationship Id="rId835" Type="http://schemas.openxmlformats.org/officeDocument/2006/relationships/hyperlink" Target="https://www.waterboards.ca.gov/pfas/docs/pfas_monitoring_Q1Q2Q3Q4.xlsx" TargetMode="External"/><Relationship Id="rId1258" Type="http://schemas.openxmlformats.org/officeDocument/2006/relationships/hyperlink" Target="https://www.waterboards.ca.gov/pfas/" TargetMode="External"/><Relationship Id="rId1465" Type="http://schemas.openxmlformats.org/officeDocument/2006/relationships/hyperlink" Target="https://drive.google.com/drive/folders/1N7ubkg4Ly-t7C1SN2jIJkEcWKzr-v9K6?usp=sharing" TargetMode="External"/><Relationship Id="rId1672" Type="http://schemas.openxmlformats.org/officeDocument/2006/relationships/hyperlink" Target="https://www1.maine.gov/dep/spills/topics/pfas/index.html" TargetMode="External"/><Relationship Id="rId2309" Type="http://schemas.openxmlformats.org/officeDocument/2006/relationships/hyperlink" Target="https://drive.google.com/drive/folders/1zaAEYLxWM6D7Oa4oRMTzmP5XnZfm1QXm" TargetMode="External"/><Relationship Id="rId2516" Type="http://schemas.openxmlformats.org/officeDocument/2006/relationships/hyperlink" Target="https://www4.des.state.nh.us/nh-pfas-investigation/wp-content/uploads/tables-pdf.pdf" TargetMode="External"/><Relationship Id="rId2723" Type="http://schemas.openxmlformats.org/officeDocument/2006/relationships/hyperlink" Target="https://www4.des.state.nh.us/nh-pfas-investigation/wp-content/uploads/tables-pdf.pdf" TargetMode="External"/><Relationship Id="rId1118" Type="http://schemas.openxmlformats.org/officeDocument/2006/relationships/hyperlink" Target="https://drive.google.com/drive/folders/1N7ubkg4Ly-t7C1SN2jIJkEcWKzr-v9K6?usp=sharing" TargetMode="External"/><Relationship Id="rId1325" Type="http://schemas.openxmlformats.org/officeDocument/2006/relationships/hyperlink" Target="https://www.colorado.gov/pacific/cdphe/pfcs" TargetMode="External"/><Relationship Id="rId1532" Type="http://schemas.openxmlformats.org/officeDocument/2006/relationships/hyperlink" Target="https://drive.google.com/drive/folders/1_1WFQ0PFwQ7evD689qaM3jIH2RgCKgmU" TargetMode="External"/><Relationship Id="rId2930" Type="http://schemas.openxmlformats.org/officeDocument/2006/relationships/hyperlink" Target="https://drive.google.com/drive/folders/1N7ubkg4Ly-t7C1SN2jIJkEcWKzr-v9K6?usp=sharing" TargetMode="External"/><Relationship Id="rId4688" Type="http://schemas.openxmlformats.org/officeDocument/2006/relationships/hyperlink" Target="https://drive.google.com/drive/folders/1N7ubkg4Ly-t7C1SN2jIJkEcWKzr-v9K6?usp=sharing" TargetMode="External"/><Relationship Id="rId902" Type="http://schemas.openxmlformats.org/officeDocument/2006/relationships/hyperlink" Target="https://drive.google.com/drive/folders/1N7ubkg4Ly-t7C1SN2jIJkEcWKzr-v9K6?usp=sharing" TargetMode="External"/><Relationship Id="rId3497" Type="http://schemas.openxmlformats.org/officeDocument/2006/relationships/hyperlink" Target="https://www4.des.state.nh.us/nh-pfas-investigation/wp-content/uploads/tables-pdf.pdf" TargetMode="External"/><Relationship Id="rId4895" Type="http://schemas.openxmlformats.org/officeDocument/2006/relationships/hyperlink" Target="https://drive.google.com/drive/folders/1N7ubkg4Ly-t7C1SN2jIJkEcWKzr-v9K6?usp=sharing" TargetMode="External"/><Relationship Id="rId31" Type="http://schemas.openxmlformats.org/officeDocument/2006/relationships/hyperlink" Target="https://www.epa.gov/dwucmr/occurrence-data-unregulated-contaminant-monitoring-rule" TargetMode="External"/><Relationship Id="rId2099" Type="http://schemas.openxmlformats.org/officeDocument/2006/relationships/hyperlink" Target="https://drive.google.com/drive/folders/1zaAEYLxWM6D7Oa4oRMTzmP5XnZfm1QXm" TargetMode="External"/><Relationship Id="rId4548" Type="http://schemas.openxmlformats.org/officeDocument/2006/relationships/hyperlink" Target="https://drive.google.com/drive/folders/1N7ubkg4Ly-t7C1SN2jIJkEcWKzr-v9K6?usp=sharing" TargetMode="External"/><Relationship Id="rId4755" Type="http://schemas.openxmlformats.org/officeDocument/2006/relationships/hyperlink" Target="https://drive.google.com/file/d/11Ymj7VR-b40OQXiEJjzSEl50EEx8xYHI/view?usp=sharing" TargetMode="External"/><Relationship Id="rId4962" Type="http://schemas.openxmlformats.org/officeDocument/2006/relationships/hyperlink" Target="https://drive.google.com/drive/folders/1N7ubkg4Ly-t7C1SN2jIJkEcWKzr-v9K6?usp=sharing" TargetMode="External"/><Relationship Id="rId278" Type="http://schemas.openxmlformats.org/officeDocument/2006/relationships/hyperlink" Target="https://drive.google.com/drive/folders/1N7ubkg4Ly-t7C1SN2jIJkEcWKzr-v9K6?usp=sharing" TargetMode="External"/><Relationship Id="rId3357" Type="http://schemas.openxmlformats.org/officeDocument/2006/relationships/hyperlink" Target="https://drive.google.com/drive/folders/1zaAEYLxWM6D7Oa4oRMTzmP5XnZfm1QXm" TargetMode="External"/><Relationship Id="rId3564" Type="http://schemas.openxmlformats.org/officeDocument/2006/relationships/hyperlink" Target="https://drive.google.com/drive/folders/1N7ubkg4Ly-t7C1SN2jIJkEcWKzr-v9K6?usp=sharing" TargetMode="External"/><Relationship Id="rId3771" Type="http://schemas.openxmlformats.org/officeDocument/2006/relationships/hyperlink" Target="https://www.nj.gov/dep/dsr/publications/Investigation_of_Levels_of_Perfluorinated_Compounds_in_New_Jersey_Fish_Surface_Water_and_Sediment_RPS.pdf" TargetMode="External"/><Relationship Id="rId4408" Type="http://schemas.openxmlformats.org/officeDocument/2006/relationships/hyperlink" Target="https://static1.squarespace.com/static/546d61b5e4b049f0b10b95c5/t/5e9486885e4b116e09c239b7/1586792081414/DOH-2.pdf" TargetMode="External"/><Relationship Id="rId4615" Type="http://schemas.openxmlformats.org/officeDocument/2006/relationships/hyperlink" Target="https://www.wpr.org/residents-concerned-about-pfas-contamination-farm-fields-marinette-peshtigo-area" TargetMode="External"/><Relationship Id="rId4822" Type="http://schemas.openxmlformats.org/officeDocument/2006/relationships/hyperlink" Target="https://drive.google.com/drive/folders/1N7ubkg4Ly-t7C1SN2jIJkEcWKzr-v9K6?usp=sharing" TargetMode="External"/><Relationship Id="rId485" Type="http://schemas.openxmlformats.org/officeDocument/2006/relationships/hyperlink" Target="https://www.waterboards.ca.gov/pfas/docs/pfas_monitoring_Q1Q2Q3Q4.xlsx" TargetMode="External"/><Relationship Id="rId692" Type="http://schemas.openxmlformats.org/officeDocument/2006/relationships/hyperlink" Target="https://drive.google.com/drive/folders/1d1MidMYqI3G3Mz_V1LbNA2zv7Juckeoy" TargetMode="External"/><Relationship Id="rId2166" Type="http://schemas.openxmlformats.org/officeDocument/2006/relationships/hyperlink" Target="https://drive.google.com/drive/folders/1N7ubkg4Ly-t7C1SN2jIJkEcWKzr-v9K6?usp=sharing" TargetMode="External"/><Relationship Id="rId2373" Type="http://schemas.openxmlformats.org/officeDocument/2006/relationships/hyperlink" Target="https://www4.des.state.nh.us/nh-pfas-investigation/wp-content/uploads/tables-pdf.pdf" TargetMode="External"/><Relationship Id="rId2580" Type="http://schemas.openxmlformats.org/officeDocument/2006/relationships/hyperlink" Target="https://www.des.nh.gov/organization/commissioner/documents/pfoa-statewide-status-20170110.pdf" TargetMode="External"/><Relationship Id="rId3217" Type="http://schemas.openxmlformats.org/officeDocument/2006/relationships/hyperlink" Target="https://drive.google.com/drive/folders/1zaAEYLxWM6D7Oa4oRMTzmP5XnZfm1QXm" TargetMode="External"/><Relationship Id="rId3424" Type="http://schemas.openxmlformats.org/officeDocument/2006/relationships/hyperlink" Target="https://drive.google.com/drive/folders/1N7ubkg4Ly-t7C1SN2jIJkEcWKzr-v9K6?usp=sharing" TargetMode="External"/><Relationship Id="rId3631" Type="http://schemas.openxmlformats.org/officeDocument/2006/relationships/hyperlink" Target="https://drive.google.com/drive/folders/1zaAEYLxWM6D7Oa4oRMTzmP5XnZfm1QXm" TargetMode="External"/><Relationship Id="rId138" Type="http://schemas.openxmlformats.org/officeDocument/2006/relationships/hyperlink" Target="https://drive.google.com/drive/folders/1N7ubkg4Ly-t7C1SN2jIJkEcWKzr-v9K6?usp=sharing" TargetMode="External"/><Relationship Id="rId345" Type="http://schemas.openxmlformats.org/officeDocument/2006/relationships/hyperlink" Target="https://www.waterboards.ca.gov/pfas/docs/pfas_monitoring_Q1Q2Q3Q4.xlsx" TargetMode="External"/><Relationship Id="rId552" Type="http://schemas.openxmlformats.org/officeDocument/2006/relationships/hyperlink" Target="https://drive.google.com/drive/folders/1d1MidMYqI3G3Mz_V1LbNA2zv7Juckeoy" TargetMode="External"/><Relationship Id="rId1182" Type="http://schemas.openxmlformats.org/officeDocument/2006/relationships/hyperlink" Target="https://www.waterboards.ca.gov/pfas/drinking_water.html" TargetMode="External"/><Relationship Id="rId2026" Type="http://schemas.openxmlformats.org/officeDocument/2006/relationships/hyperlink" Target="https://www4.des.state.nh.us/nh-pfas-investigation/wp-content/uploads/tables-pdf.pdf" TargetMode="External"/><Relationship Id="rId2233" Type="http://schemas.openxmlformats.org/officeDocument/2006/relationships/hyperlink" Target="https://drive.google.com/drive/folders/1zaAEYLxWM6D7Oa4oRMTzmP5XnZfm1QXm" TargetMode="External"/><Relationship Id="rId2440" Type="http://schemas.openxmlformats.org/officeDocument/2006/relationships/hyperlink" Target="https://www4.des.state.nh.us/nh-pfas-investigation/wp-content/uploads/tables-pdf.pdf" TargetMode="External"/><Relationship Id="rId205" Type="http://schemas.openxmlformats.org/officeDocument/2006/relationships/hyperlink" Target="https://www.waterboards.ca.gov/pfas/docs/pfas_monitoring_Q1Q2Q3Q4.xlsx" TargetMode="External"/><Relationship Id="rId412" Type="http://schemas.openxmlformats.org/officeDocument/2006/relationships/hyperlink" Target="https://drive.google.com/drive/folders/1d1MidMYqI3G3Mz_V1LbNA2zv7Juckeoy" TargetMode="External"/><Relationship Id="rId1042" Type="http://schemas.openxmlformats.org/officeDocument/2006/relationships/hyperlink" Target="https://www.waterboards.ca.gov/pfas/" TargetMode="External"/><Relationship Id="rId2300" Type="http://schemas.openxmlformats.org/officeDocument/2006/relationships/hyperlink" Target="https://www4.des.state.nh.us/nh-pfas-investigation/wp-content/uploads/tables-pdf.pdf" TargetMode="External"/><Relationship Id="rId4198" Type="http://schemas.openxmlformats.org/officeDocument/2006/relationships/hyperlink" Target="https://www.epa.gov/dwucmr/occurrence-data-unregulated-contaminant-monitoring-rule" TargetMode="External"/><Relationship Id="rId1999" Type="http://schemas.openxmlformats.org/officeDocument/2006/relationships/hyperlink" Target="https://drive.google.com/drive/folders/1ApDjBUHCzkM3kDypkUZGhC8WdXUGraiG" TargetMode="External"/><Relationship Id="rId4058" Type="http://schemas.openxmlformats.org/officeDocument/2006/relationships/hyperlink" Target="https://files.nc.gov/ncdeq/Water%20Resources/GIS/Data/Emerging_Compounds_Mastersheet_12202019.pdf" TargetMode="External"/><Relationship Id="rId4265" Type="http://schemas.openxmlformats.org/officeDocument/2006/relationships/hyperlink" Target="https://www.buckscountycouriertimes.com/news/20190511/map-sparks-chemical-concern-in-quakertown" TargetMode="External"/><Relationship Id="rId4472" Type="http://schemas.openxmlformats.org/officeDocument/2006/relationships/hyperlink" Target="https://www.epa.gov/dwucmr/occurrence-data-unregulated-contaminant-monitoring-rule" TargetMode="External"/><Relationship Id="rId1859" Type="http://schemas.openxmlformats.org/officeDocument/2006/relationships/hyperlink" Target="https://drive.google.com/drive/u/1/folders/1VgdMu6_x_kxf36q2eAIhAEnCpniomQ1Y" TargetMode="External"/><Relationship Id="rId3074" Type="http://schemas.openxmlformats.org/officeDocument/2006/relationships/hyperlink" Target="https://drive.google.com/drive/folders/1N7ubkg4Ly-t7C1SN2jIJkEcWKzr-v9K6?usp=sharing" TargetMode="External"/><Relationship Id="rId4125" Type="http://schemas.openxmlformats.org/officeDocument/2006/relationships/hyperlink" Target="https://drive.google.com/drive/u/0/folders/1f8gHfUbgH4w0DdeirtRLSMerU6kNJ4Ux" TargetMode="External"/><Relationship Id="rId1719" Type="http://schemas.openxmlformats.org/officeDocument/2006/relationships/hyperlink" Target="https://drive.google.com/drive/folders/1N7ubkg4Ly-t7C1SN2jIJkEcWKzr-v9K6?usp=sharing" TargetMode="External"/><Relationship Id="rId1926" Type="http://schemas.openxmlformats.org/officeDocument/2006/relationships/hyperlink" Target="https://www.michigan.gov/pfasresponse/" TargetMode="External"/><Relationship Id="rId3281" Type="http://schemas.openxmlformats.org/officeDocument/2006/relationships/hyperlink" Target="https://drive.google.com/drive/folders/1zaAEYLxWM6D7Oa4oRMTzmP5XnZfm1QXm" TargetMode="External"/><Relationship Id="rId4332" Type="http://schemas.openxmlformats.org/officeDocument/2006/relationships/hyperlink" Target="https://drive.google.com/drive/folders/1N7ubkg4Ly-t7C1SN2jIJkEcWKzr-v9K6?usp=sharing" TargetMode="External"/><Relationship Id="rId2090" Type="http://schemas.openxmlformats.org/officeDocument/2006/relationships/hyperlink" Target="https://www4.des.state.nh.us/nh-pfas-investigation/wp-content/uploads/tables-pdf.pdf" TargetMode="External"/><Relationship Id="rId3141" Type="http://schemas.openxmlformats.org/officeDocument/2006/relationships/hyperlink" Target="https://drive.google.com/drive/folders/1zaAEYLxWM6D7Oa4oRMTzmP5XnZfm1QXm" TargetMode="External"/><Relationship Id="rId3001" Type="http://schemas.openxmlformats.org/officeDocument/2006/relationships/hyperlink" Target="https://drive.google.com/drive/folders/1zaAEYLxWM6D7Oa4oRMTzmP5XnZfm1QXm" TargetMode="External"/><Relationship Id="rId3958" Type="http://schemas.openxmlformats.org/officeDocument/2006/relationships/hyperlink" Target="https://drive.google.com/drive/u/0/folders/1f8gHfUbgH4w0DdeirtRLSMerU6kNJ4Ux" TargetMode="External"/><Relationship Id="rId879" Type="http://schemas.openxmlformats.org/officeDocument/2006/relationships/hyperlink" Target="https://geotracker.waterboards.ca.gov/map/pfas_map" TargetMode="External"/><Relationship Id="rId2767" Type="http://schemas.openxmlformats.org/officeDocument/2006/relationships/hyperlink" Target="https://drive.google.com/drive/folders/1zaAEYLxWM6D7Oa4oRMTzmP5XnZfm1QXm" TargetMode="External"/><Relationship Id="rId739" Type="http://schemas.openxmlformats.org/officeDocument/2006/relationships/hyperlink" Target="https://geotracker.waterboards.ca.gov/map/pfas_map" TargetMode="External"/><Relationship Id="rId1369" Type="http://schemas.openxmlformats.org/officeDocument/2006/relationships/hyperlink" Target="https://drive.google.com/drive/folders/1N7ubkg4Ly-t7C1SN2jIJkEcWKzr-v9K6?usp=sharing" TargetMode="External"/><Relationship Id="rId1576" Type="http://schemas.openxmlformats.org/officeDocument/2006/relationships/hyperlink" Target="https://eec.ky.gov/Documents%20for%20URLs/PFAS%20Drinking%20Water%20Report%20Final.pdf" TargetMode="External"/><Relationship Id="rId2974" Type="http://schemas.openxmlformats.org/officeDocument/2006/relationships/hyperlink" Target="https://drive.google.com/drive/folders/1N7ubkg4Ly-t7C1SN2jIJkEcWKzr-v9K6?usp=sharing" TargetMode="External"/><Relationship Id="rId3818" Type="http://schemas.openxmlformats.org/officeDocument/2006/relationships/hyperlink" Target="https://www.nj.gov/dep/srp/emerging-contaminants/" TargetMode="External"/><Relationship Id="rId5033" Type="http://schemas.openxmlformats.org/officeDocument/2006/relationships/hyperlink" Target="https://drive.google.com/drive/folders/1N7ubkg4Ly-t7C1SN2jIJkEcWKzr-v9K6?usp=sharing" TargetMode="External"/><Relationship Id="rId946" Type="http://schemas.openxmlformats.org/officeDocument/2006/relationships/hyperlink" Target="https://www.waterboards.ca.gov/pfas/" TargetMode="External"/><Relationship Id="rId1229" Type="http://schemas.openxmlformats.org/officeDocument/2006/relationships/hyperlink" Target="https://drive.google.com/drive/folders/1d1MidMYqI3G3Mz_V1LbNA2zv7Juckeoy" TargetMode="External"/><Relationship Id="rId1783" Type="http://schemas.openxmlformats.org/officeDocument/2006/relationships/hyperlink" Target="https://drive.google.com/drive/folders/1N7ubkg4Ly-t7C1SN2jIJkEcWKzr-v9K6?usp=sharing" TargetMode="External"/><Relationship Id="rId1990" Type="http://schemas.openxmlformats.org/officeDocument/2006/relationships/hyperlink" Target="https://static.ewg.org/reports/2020/pfas-testing-report/EWG_PFAS-TW_Appendix_C06.pdf?_ga=2.44374509.815135581.1579791872-1565020647.1578497869" TargetMode="External"/><Relationship Id="rId2627" Type="http://schemas.openxmlformats.org/officeDocument/2006/relationships/hyperlink" Target="https://www4.des.state.nh.us/nh-pfas-investigation/wp-content/uploads/tables-pdf.pdf" TargetMode="External"/><Relationship Id="rId2834" Type="http://schemas.openxmlformats.org/officeDocument/2006/relationships/hyperlink" Target="https://drive.google.com/drive/folders/1zaAEYLxWM6D7Oa4oRMTzmP5XnZfm1QXm" TargetMode="External"/><Relationship Id="rId75" Type="http://schemas.openxmlformats.org/officeDocument/2006/relationships/hyperlink" Target="http://azdeq.gov/PFOA/PFOS" TargetMode="External"/><Relationship Id="rId806" Type="http://schemas.openxmlformats.org/officeDocument/2006/relationships/hyperlink" Target="https://www.waterboards.ca.gov/pfas/" TargetMode="External"/><Relationship Id="rId1436" Type="http://schemas.openxmlformats.org/officeDocument/2006/relationships/hyperlink" Target="https://dnrec.alpha.delaware.gov/waste-hazardous/remediation/pfas/" TargetMode="External"/><Relationship Id="rId1643" Type="http://schemas.openxmlformats.org/officeDocument/2006/relationships/hyperlink" Target="https://www1.maine.gov/dep/spills/topics/pfas/index.html" TargetMode="External"/><Relationship Id="rId1850" Type="http://schemas.openxmlformats.org/officeDocument/2006/relationships/hyperlink" Target="https://drive.google.com/drive/folders/1N7ubkg4Ly-t7C1SN2jIJkEcWKzr-v9K6?usp=sharing" TargetMode="External"/><Relationship Id="rId2901" Type="http://schemas.openxmlformats.org/officeDocument/2006/relationships/hyperlink" Target="https://drive.google.com/drive/folders/1zaAEYLxWM6D7Oa4oRMTzmP5XnZfm1QXm" TargetMode="External"/><Relationship Id="rId4799" Type="http://schemas.openxmlformats.org/officeDocument/2006/relationships/hyperlink" Target="https://drive.google.com/drive/folders/1N7ubkg4Ly-t7C1SN2jIJkEcWKzr-v9K6?usp=sharing" TargetMode="External"/><Relationship Id="rId1503" Type="http://schemas.openxmlformats.org/officeDocument/2006/relationships/hyperlink" Target="https://newschannel9.com/news/local/alabama-city-files-lawsuit-against-dalton-carpet-manufacturers-for-contaminating-water" TargetMode="External"/><Relationship Id="rId1710" Type="http://schemas.openxmlformats.org/officeDocument/2006/relationships/hyperlink" Target="https://www.mainepublic.org/sites/mpbn/files/201910/summary_pfas_sampling_oct_2019.pdf" TargetMode="External"/><Relationship Id="rId4659" Type="http://schemas.openxmlformats.org/officeDocument/2006/relationships/hyperlink" Target="https://drive.google.com/drive/folders/1N7ubkg4Ly-t7C1SN2jIJkEcWKzr-v9K6?usp=sharing" TargetMode="External"/><Relationship Id="rId4866" Type="http://schemas.openxmlformats.org/officeDocument/2006/relationships/hyperlink" Target="https://drive.google.com/drive/folders/1N7ubkg4Ly-t7C1SN2jIJkEcWKzr-v9K6?usp=sharing" TargetMode="External"/><Relationship Id="rId3468" Type="http://schemas.openxmlformats.org/officeDocument/2006/relationships/hyperlink" Target="https://drive.google.com/drive/folders/1N7ubkg4Ly-t7C1SN2jIJkEcWKzr-v9K6?usp=sharing" TargetMode="External"/><Relationship Id="rId3675" Type="http://schemas.openxmlformats.org/officeDocument/2006/relationships/hyperlink" Target="https://www.nj.gov/dep/dsr/publications/Investigation_of_Levels_of_Perfluorinated_Compounds_in_New_Jersey_Fish_Surface_Water_and_Sediment_RPS.pdf" TargetMode="External"/><Relationship Id="rId3882" Type="http://schemas.openxmlformats.org/officeDocument/2006/relationships/hyperlink" Target="https://www.recordonline.com/news/20190502/new-windsor-closing-wells-after-toxic-chemicals-found" TargetMode="External"/><Relationship Id="rId4519" Type="http://schemas.openxmlformats.org/officeDocument/2006/relationships/hyperlink" Target="https://drive.google.com/drive/u/0/folders/1NCJy4jETZgYMOYdmBcb34MAZqG8cupsy" TargetMode="External"/><Relationship Id="rId4726" Type="http://schemas.openxmlformats.org/officeDocument/2006/relationships/hyperlink" Target="https://drive.google.com/drive/folders/1N7ubkg4Ly-t7C1SN2jIJkEcWKzr-v9K6?usp=sharing" TargetMode="External"/><Relationship Id="rId4933" Type="http://schemas.openxmlformats.org/officeDocument/2006/relationships/hyperlink" Target="https://drive.google.com/drive/folders/1N7ubkg4Ly-t7C1SN2jIJkEcWKzr-v9K6?usp=sharing" TargetMode="External"/><Relationship Id="rId389" Type="http://schemas.openxmlformats.org/officeDocument/2006/relationships/hyperlink" Target="https://geotracker.waterboards.ca.gov/map/pfas_map" TargetMode="External"/><Relationship Id="rId596" Type="http://schemas.openxmlformats.org/officeDocument/2006/relationships/hyperlink" Target="https://www.waterboards.ca.gov/pfas/" TargetMode="External"/><Relationship Id="rId2277" Type="http://schemas.openxmlformats.org/officeDocument/2006/relationships/hyperlink" Target="https://drive.google.com/drive/folders/1zaAEYLxWM6D7Oa4oRMTzmP5XnZfm1QXm" TargetMode="External"/><Relationship Id="rId2484" Type="http://schemas.openxmlformats.org/officeDocument/2006/relationships/hyperlink" Target="https://www4.des.state.nh.us/nh-pfas-investigation/wp-content/uploads/tables-pdf.pdf" TargetMode="External"/><Relationship Id="rId2691" Type="http://schemas.openxmlformats.org/officeDocument/2006/relationships/hyperlink" Target="https://www4.des.state.nh.us/nh-pfas-investigation/wp-content/uploads/tables-pdf.pdf" TargetMode="External"/><Relationship Id="rId3328" Type="http://schemas.openxmlformats.org/officeDocument/2006/relationships/hyperlink" Target="https://www4.des.state.nh.us/nh-pfas-investigation/wp-content/uploads/tables-pdf.pdf" TargetMode="External"/><Relationship Id="rId3535" Type="http://schemas.openxmlformats.org/officeDocument/2006/relationships/hyperlink" Target="https://drive.google.com/drive/folders/1zaAEYLxWM6D7Oa4oRMTzmP5XnZfm1QXm" TargetMode="External"/><Relationship Id="rId3742" Type="http://schemas.openxmlformats.org/officeDocument/2006/relationships/hyperlink" Target="https://drive.google.com/drive/folders/1N7ubkg4Ly-t7C1SN2jIJkEcWKzr-v9K6?usp=sharing" TargetMode="External"/><Relationship Id="rId249" Type="http://schemas.openxmlformats.org/officeDocument/2006/relationships/hyperlink" Target="https://geotracker.waterboards.ca.gov/map/pfas_map" TargetMode="External"/><Relationship Id="rId456" Type="http://schemas.openxmlformats.org/officeDocument/2006/relationships/hyperlink" Target="https://www.waterboards.ca.gov/pfas/" TargetMode="External"/><Relationship Id="rId663" Type="http://schemas.openxmlformats.org/officeDocument/2006/relationships/hyperlink" Target="https://drive.google.com/drive/folders/1N7ubkg4Ly-t7C1SN2jIJkEcWKzr-v9K6?usp=sharing" TargetMode="External"/><Relationship Id="rId870" Type="http://schemas.openxmlformats.org/officeDocument/2006/relationships/hyperlink" Target="https://www.waterboards.ca.gov/pfas/docs/pfas_monitoring_Q1Q2Q3Q4.xlsx" TargetMode="External"/><Relationship Id="rId1086" Type="http://schemas.openxmlformats.org/officeDocument/2006/relationships/hyperlink" Target="https://drive.google.com/drive/folders/1d1MidMYqI3G3Mz_V1LbNA2zv7Juckeoy" TargetMode="External"/><Relationship Id="rId1293" Type="http://schemas.openxmlformats.org/officeDocument/2006/relationships/hyperlink" Target="https://www.waterboards.ca.gov/pfas/" TargetMode="External"/><Relationship Id="rId2137" Type="http://schemas.openxmlformats.org/officeDocument/2006/relationships/hyperlink" Target="https://drive.google.com/drive/folders/1zaAEYLxWM6D7Oa4oRMTzmP5XnZfm1QXm" TargetMode="External"/><Relationship Id="rId2344" Type="http://schemas.openxmlformats.org/officeDocument/2006/relationships/hyperlink" Target="https://www4.des.state.nh.us/nh-pfas-investigation/wp-content/uploads/tables-pdf.pdf" TargetMode="External"/><Relationship Id="rId2551" Type="http://schemas.openxmlformats.org/officeDocument/2006/relationships/hyperlink" Target="https://drive.google.com/drive/folders/1N7ubkg4Ly-t7C1SN2jIJkEcWKzr-v9K6?usp=sharing" TargetMode="External"/><Relationship Id="rId109" Type="http://schemas.openxmlformats.org/officeDocument/2006/relationships/hyperlink" Target="https://geotracker.waterboards.ca.gov/map/pfas_map" TargetMode="External"/><Relationship Id="rId316" Type="http://schemas.openxmlformats.org/officeDocument/2006/relationships/hyperlink" Target="https://www.waterboards.ca.gov/pfas/" TargetMode="External"/><Relationship Id="rId523" Type="http://schemas.openxmlformats.org/officeDocument/2006/relationships/hyperlink" Target="https://drive.google.com/drive/folders/1N7ubkg4Ly-t7C1SN2jIJkEcWKzr-v9K6?usp=sharing" TargetMode="External"/><Relationship Id="rId1153" Type="http://schemas.openxmlformats.org/officeDocument/2006/relationships/hyperlink" Target="https://drive.google.com/drive/folders/1N7ubkg4Ly-t7C1SN2jIJkEcWKzr-v9K6?usp=sharing" TargetMode="External"/><Relationship Id="rId2204" Type="http://schemas.openxmlformats.org/officeDocument/2006/relationships/hyperlink" Target="https://www4.des.state.nh.us/nh-pfas-investigation/wp-content/uploads/tables-pdf.pdf" TargetMode="External"/><Relationship Id="rId3602" Type="http://schemas.openxmlformats.org/officeDocument/2006/relationships/hyperlink" Target="https://www4.des.state.nh.us/nh-pfas-investigation/wp-content/uploads/tables-pdf.pdf" TargetMode="External"/><Relationship Id="rId730" Type="http://schemas.openxmlformats.org/officeDocument/2006/relationships/hyperlink" Target="https://www.waterboards.ca.gov/pfas/docs/pfas_monitoring_Q1Q2Q3Q4.xlsx" TargetMode="External"/><Relationship Id="rId1013" Type="http://schemas.openxmlformats.org/officeDocument/2006/relationships/hyperlink" Target="https://drive.google.com/drive/folders/1N7ubkg4Ly-t7C1SN2jIJkEcWKzr-v9K6?usp=sharing" TargetMode="External"/><Relationship Id="rId1360" Type="http://schemas.openxmlformats.org/officeDocument/2006/relationships/hyperlink" Target="https://www.aquarionwater.com/water-quality/learn-about-pfas/ct-pfas-faqs" TargetMode="External"/><Relationship Id="rId2411" Type="http://schemas.openxmlformats.org/officeDocument/2006/relationships/hyperlink" Target="https://drive.google.com/drive/folders/1N7ubkg4Ly-t7C1SN2jIJkEcWKzr-v9K6?usp=sharing" TargetMode="External"/><Relationship Id="rId4169" Type="http://schemas.openxmlformats.org/officeDocument/2006/relationships/hyperlink" Target="https://drive.google.com/drive/u/1/folders/1PkVkJQt2qKaA__Xi4BZgT1JX8CFHeCxl" TargetMode="External"/><Relationship Id="rId1220" Type="http://schemas.openxmlformats.org/officeDocument/2006/relationships/hyperlink" Target="https://www.waterboards.ca.gov/pfas/" TargetMode="External"/><Relationship Id="rId4376" Type="http://schemas.openxmlformats.org/officeDocument/2006/relationships/hyperlink" Target="https://drive.google.com/drive/folders/1DZVTtHrtffhNzVd3s8hAy8pcQfLzMzIV" TargetMode="External"/><Relationship Id="rId4583" Type="http://schemas.openxmlformats.org/officeDocument/2006/relationships/hyperlink" Target="https://www.doh.wa.gov/CommunityandEnvironment/Contaminants/PFAS" TargetMode="External"/><Relationship Id="rId4790" Type="http://schemas.openxmlformats.org/officeDocument/2006/relationships/hyperlink" Target="https://drive.google.com/drive/folders/1jI2qfUNHJx9JWwCQcG49AABEIOL-IKdx?usp=sharing" TargetMode="External"/><Relationship Id="rId3185" Type="http://schemas.openxmlformats.org/officeDocument/2006/relationships/hyperlink" Target="https://drive.google.com/drive/folders/1zaAEYLxWM6D7Oa4oRMTzmP5XnZfm1QXm" TargetMode="External"/><Relationship Id="rId3392" Type="http://schemas.openxmlformats.org/officeDocument/2006/relationships/hyperlink" Target="https://drive.google.com/drive/folders/1N7ubkg4Ly-t7C1SN2jIJkEcWKzr-v9K6?usp=sharing" TargetMode="External"/><Relationship Id="rId4029" Type="http://schemas.openxmlformats.org/officeDocument/2006/relationships/hyperlink" Target="https://files.nc.gov/ncdeq/Water%20Resources/GIS/Data/Emerging_Compounds_Mastersheet_12202019.pdf" TargetMode="External"/><Relationship Id="rId4236" Type="http://schemas.openxmlformats.org/officeDocument/2006/relationships/hyperlink" Target="https://www.epa.gov/dwucmr/occurrence-data-unregulated-contaminant-monitoring-rule" TargetMode="External"/><Relationship Id="rId4443" Type="http://schemas.openxmlformats.org/officeDocument/2006/relationships/hyperlink" Target="https://health.ri.gov/water/about/pfas/" TargetMode="External"/><Relationship Id="rId4650" Type="http://schemas.openxmlformats.org/officeDocument/2006/relationships/hyperlink" Target="https://drive.google.com/drive/folders/1N7ubkg4Ly-t7C1SN2jIJkEcWKzr-v9K6?usp=sharing" TargetMode="External"/><Relationship Id="rId3045" Type="http://schemas.openxmlformats.org/officeDocument/2006/relationships/hyperlink" Target="https://drive.google.com/drive/folders/1zaAEYLxWM6D7Oa4oRMTzmP5XnZfm1QXm" TargetMode="External"/><Relationship Id="rId3252" Type="http://schemas.openxmlformats.org/officeDocument/2006/relationships/hyperlink" Target="https://www4.des.state.nh.us/nh-pfas-investigation/wp-content/uploads/tables-pdf.pdf" TargetMode="External"/><Relationship Id="rId4303" Type="http://schemas.openxmlformats.org/officeDocument/2006/relationships/hyperlink" Target="https://static1.squarespace.com/static/546d61b5e4b049f0b10b95c5/t/5e9486885e4b116e09c239b7/1586792081414/DOH-2.pdf" TargetMode="External"/><Relationship Id="rId4510" Type="http://schemas.openxmlformats.org/officeDocument/2006/relationships/hyperlink" Target="https://drive.google.com/drive/u/0/folders/1xvvkuj9wEy756pvc-7pxsDoieSGEXK8m" TargetMode="External"/><Relationship Id="rId173" Type="http://schemas.openxmlformats.org/officeDocument/2006/relationships/hyperlink" Target="https://drive.google.com/drive/folders/1N7ubkg4Ly-t7C1SN2jIJkEcWKzr-v9K6?usp=sharing" TargetMode="External"/><Relationship Id="rId380" Type="http://schemas.openxmlformats.org/officeDocument/2006/relationships/hyperlink" Target="https://www.waterboards.ca.gov/pfas/docs/pfas_monitoring_Q1Q2Q3Q4.xlsx" TargetMode="External"/><Relationship Id="rId2061" Type="http://schemas.openxmlformats.org/officeDocument/2006/relationships/hyperlink" Target="https://www4.des.state.nh.us/nh-pfas-investigation/?page_id=826" TargetMode="External"/><Relationship Id="rId3112" Type="http://schemas.openxmlformats.org/officeDocument/2006/relationships/hyperlink" Target="https://www.dhhs.nh.gov/dphs/pfcs/index.htm" TargetMode="External"/><Relationship Id="rId240" Type="http://schemas.openxmlformats.org/officeDocument/2006/relationships/hyperlink" Target="https://www.waterboards.ca.gov/pfas/docs/pfas_monitoring_Q1Q2Q3Q4.xlsx" TargetMode="External"/><Relationship Id="rId5077" Type="http://schemas.openxmlformats.org/officeDocument/2006/relationships/hyperlink" Target="https://drive.google.com/drive/folders/1N7ubkg4Ly-t7C1SN2jIJkEcWKzr-v9K6?usp=sharing" TargetMode="External"/><Relationship Id="rId100" Type="http://schemas.openxmlformats.org/officeDocument/2006/relationships/hyperlink" Target="https://www.waterboards.ca.gov/pfas/docs/pfas_monitoring_Q1Q2Q3Q4.xlsx" TargetMode="External"/><Relationship Id="rId2878" Type="http://schemas.openxmlformats.org/officeDocument/2006/relationships/hyperlink" Target="https://www4.des.state.nh.us/nh-pfas-investigation/wp-content/uploads/tables-pdf.pdf" TargetMode="External"/><Relationship Id="rId3929" Type="http://schemas.openxmlformats.org/officeDocument/2006/relationships/hyperlink" Target="https://epi.dph.ncdhhs.gov/oee/a_z/pfas.html" TargetMode="External"/><Relationship Id="rId4093" Type="http://schemas.openxmlformats.org/officeDocument/2006/relationships/hyperlink" Target="https://files.nc.gov/ncdeq/Water%20Resources/GIS/Data/Emerging_Compounds_Mastersheet_12202019.pdf" TargetMode="External"/><Relationship Id="rId1687" Type="http://schemas.openxmlformats.org/officeDocument/2006/relationships/hyperlink" Target="https://www1.maine.gov/dep/spills/topics/pfas/index.html" TargetMode="External"/><Relationship Id="rId1894" Type="http://schemas.openxmlformats.org/officeDocument/2006/relationships/hyperlink" Target="https://drive.google.com/drive/folders/1zN7M0itHRyJOUjhaNHI8OstuhxdwxrHp" TargetMode="External"/><Relationship Id="rId2738" Type="http://schemas.openxmlformats.org/officeDocument/2006/relationships/hyperlink" Target="https://drive.google.com/drive/folders/1N7ubkg4Ly-t7C1SN2jIJkEcWKzr-v9K6?usp=sharing" TargetMode="External"/><Relationship Id="rId2945" Type="http://schemas.openxmlformats.org/officeDocument/2006/relationships/hyperlink" Target="https://drive.google.com/drive/folders/1zaAEYLxWM6D7Oa4oRMTzmP5XnZfm1QXm" TargetMode="External"/><Relationship Id="rId917" Type="http://schemas.openxmlformats.org/officeDocument/2006/relationships/hyperlink" Target="https://drive.google.com/drive/folders/1d1MidMYqI3G3Mz_V1LbNA2zv7Juckeoy" TargetMode="External"/><Relationship Id="rId1547" Type="http://schemas.openxmlformats.org/officeDocument/2006/relationships/hyperlink" Target="https://drive.google.com/drive/folders/1nJaz_tJVGkGun8lQugjoN8TMClNmIO1t" TargetMode="External"/><Relationship Id="rId1754" Type="http://schemas.openxmlformats.org/officeDocument/2006/relationships/hyperlink" Target="https://drive.google.com/drive/folders/1ugzhUXLd14Q5uLP_WxTLmR4oIPEhB5ws" TargetMode="External"/><Relationship Id="rId1961" Type="http://schemas.openxmlformats.org/officeDocument/2006/relationships/hyperlink" Target="https://drive.google.com/drive/folders/1N7ubkg4Ly-t7C1SN2jIJkEcWKzr-v9K6?usp=sharing" TargetMode="External"/><Relationship Id="rId2805" Type="http://schemas.openxmlformats.org/officeDocument/2006/relationships/hyperlink" Target="https://drive.google.com/drive/folders/1N7ubkg4Ly-t7C1SN2jIJkEcWKzr-v9K6?usp=sharing" TargetMode="External"/><Relationship Id="rId4160" Type="http://schemas.openxmlformats.org/officeDocument/2006/relationships/hyperlink" Target="https://drive.google.com/drive/folders/1N7ubkg4Ly-t7C1SN2jIJkEcWKzr-v9K6?usp=sharing" TargetMode="External"/><Relationship Id="rId5004" Type="http://schemas.openxmlformats.org/officeDocument/2006/relationships/hyperlink" Target="https://drive.google.com/drive/folders/1N7ubkg4Ly-t7C1SN2jIJkEcWKzr-v9K6?usp=sharing" TargetMode="External"/><Relationship Id="rId46" Type="http://schemas.openxmlformats.org/officeDocument/2006/relationships/hyperlink" Target="https://drive.google.com/drive/folders/1wgbd0ijO78iW0hw3uETvsCEDMhctQ0ri?usp=sharing" TargetMode="External"/><Relationship Id="rId1407" Type="http://schemas.openxmlformats.org/officeDocument/2006/relationships/hyperlink" Target="https://www.aquarionwater.com/water-quality/learn-about-pfas" TargetMode="External"/><Relationship Id="rId1614" Type="http://schemas.openxmlformats.org/officeDocument/2006/relationships/hyperlink" Target="https://eec.ky.gov/Documents%20for%20URLs/PFAS%20Drinking%20Water%20Report%20Final.pdf" TargetMode="External"/><Relationship Id="rId1821" Type="http://schemas.openxmlformats.org/officeDocument/2006/relationships/hyperlink" Target="https://drive.google.com/drive/folders/1N7ubkg4Ly-t7C1SN2jIJkEcWKzr-v9K6?usp=sharing" TargetMode="External"/><Relationship Id="rId4020" Type="http://schemas.openxmlformats.org/officeDocument/2006/relationships/hyperlink" Target="https://epi.dph.ncdhhs.gov/oee/a_z/pfas.html" TargetMode="External"/><Relationship Id="rId4977" Type="http://schemas.openxmlformats.org/officeDocument/2006/relationships/hyperlink" Target="https://drive.google.com/drive/folders/1N7ubkg4Ly-t7C1SN2jIJkEcWKzr-v9K6?usp=sharing" TargetMode="External"/><Relationship Id="rId3579" Type="http://schemas.openxmlformats.org/officeDocument/2006/relationships/hyperlink" Target="https://drive.google.com/drive/folders/1zaAEYLxWM6D7Oa4oRMTzmP5XnZfm1QXm" TargetMode="External"/><Relationship Id="rId3786" Type="http://schemas.openxmlformats.org/officeDocument/2006/relationships/hyperlink" Target="https://drive.google.com/drive/u/1/folders/1gzW7FcQQelMoZUZ8VhdxW1RrTOgXt8vS" TargetMode="External"/><Relationship Id="rId2388" Type="http://schemas.openxmlformats.org/officeDocument/2006/relationships/hyperlink" Target="https://www4.des.state.nh.us/nh-pfas-investigation/?page_id=826" TargetMode="External"/><Relationship Id="rId2595" Type="http://schemas.openxmlformats.org/officeDocument/2006/relationships/hyperlink" Target="https://www4.des.state.nh.us/nh-pfas-investigation/wp-content/uploads/tables-pdf.pdf" TargetMode="External"/><Relationship Id="rId3439" Type="http://schemas.openxmlformats.org/officeDocument/2006/relationships/hyperlink" Target="https://drive.google.com/drive/folders/1zaAEYLxWM6D7Oa4oRMTzmP5XnZfm1QXm" TargetMode="External"/><Relationship Id="rId3993" Type="http://schemas.openxmlformats.org/officeDocument/2006/relationships/hyperlink" Target="https://drive.google.com/drive/u/0/folders/1f8gHfUbgH4w0DdeirtRLSMerU6kNJ4Ux" TargetMode="External"/><Relationship Id="rId4837" Type="http://schemas.openxmlformats.org/officeDocument/2006/relationships/hyperlink" Target="https://drive.google.com/drive/folders/1N7ubkg4Ly-t7C1SN2jIJkEcWKzr-v9K6?usp=sharing" TargetMode="External"/><Relationship Id="rId567" Type="http://schemas.openxmlformats.org/officeDocument/2006/relationships/hyperlink" Target="https://drive.google.com/drive/folders/1d1MidMYqI3G3Mz_V1LbNA2zv7Juckeoy" TargetMode="External"/><Relationship Id="rId1197" Type="http://schemas.openxmlformats.org/officeDocument/2006/relationships/hyperlink" Target="https://drive.google.com/drive/folders/1d1MidMYqI3G3Mz_V1LbNA2zv7Juckeoy" TargetMode="External"/><Relationship Id="rId2248" Type="http://schemas.openxmlformats.org/officeDocument/2006/relationships/hyperlink" Target="https://www.dhhs.nh.gov/dphs/pfcs/index.htm" TargetMode="External"/><Relationship Id="rId3646" Type="http://schemas.openxmlformats.org/officeDocument/2006/relationships/hyperlink" Target="https://www4.des.state.nh.us/nh-pfas-investigation/wp-content/uploads/tables-pdf.pdf" TargetMode="External"/><Relationship Id="rId3853" Type="http://schemas.openxmlformats.org/officeDocument/2006/relationships/hyperlink" Target="https://static.ewg.org/reports/2020/pfas-testing-report/EWG_PFAS-TW_Appendix_C06.pdf?_ga=2.44374509.815135581.1579791872-1565020647.1578497869" TargetMode="External"/><Relationship Id="rId4904" Type="http://schemas.openxmlformats.org/officeDocument/2006/relationships/hyperlink" Target="https://drive.google.com/drive/folders/1N7ubkg4Ly-t7C1SN2jIJkEcWKzr-v9K6?usp=sharing" TargetMode="External"/><Relationship Id="rId774" Type="http://schemas.openxmlformats.org/officeDocument/2006/relationships/hyperlink" Target="https://geotracker.waterboards.ca.gov/map/pfas_map" TargetMode="External"/><Relationship Id="rId981" Type="http://schemas.openxmlformats.org/officeDocument/2006/relationships/hyperlink" Target="https://drive.google.com/drive/folders/1N7ubkg4Ly-t7C1SN2jIJkEcWKzr-v9K6?usp=sharing" TargetMode="External"/><Relationship Id="rId1057" Type="http://schemas.openxmlformats.org/officeDocument/2006/relationships/hyperlink" Target="https://www.waterboards.ca.gov/pfas/" TargetMode="External"/><Relationship Id="rId2455" Type="http://schemas.openxmlformats.org/officeDocument/2006/relationships/hyperlink" Target="https://drive.google.com/drive/folders/1N7ubkg4Ly-t7C1SN2jIJkEcWKzr-v9K6?usp=sharing" TargetMode="External"/><Relationship Id="rId2662" Type="http://schemas.openxmlformats.org/officeDocument/2006/relationships/hyperlink" Target="https://drive.google.com/drive/folders/1N7ubkg4Ly-t7C1SN2jIJkEcWKzr-v9K6?usp=sharing" TargetMode="External"/><Relationship Id="rId3506" Type="http://schemas.openxmlformats.org/officeDocument/2006/relationships/hyperlink" Target="https://www4.des.state.nh.us/nh-pfas-investigation/wp-content/uploads/tables-pdf.pdf" TargetMode="External"/><Relationship Id="rId3713" Type="http://schemas.openxmlformats.org/officeDocument/2006/relationships/hyperlink" Target="https://www.nj.gov/dep/dsr/publications/Investigation%20of%20Levels%20of%20Perfluorinated%20Compounds%20in%20New%20Jersey%20Fish,%20Surface%20Water,%20and%20Sediment.pdf" TargetMode="External"/><Relationship Id="rId3920" Type="http://schemas.openxmlformats.org/officeDocument/2006/relationships/hyperlink" Target="https://epi.dph.ncdhhs.gov/oee/a_z/pfas.html" TargetMode="External"/><Relationship Id="rId427" Type="http://schemas.openxmlformats.org/officeDocument/2006/relationships/hyperlink" Target="https://drive.google.com/drive/folders/1d1MidMYqI3G3Mz_V1LbNA2zv7Juckeoy" TargetMode="External"/><Relationship Id="rId634" Type="http://schemas.openxmlformats.org/officeDocument/2006/relationships/hyperlink" Target="https://geotracker.waterboards.ca.gov/map/pfas_map" TargetMode="External"/><Relationship Id="rId841" Type="http://schemas.openxmlformats.org/officeDocument/2006/relationships/hyperlink" Target="https://www.waterboards.ca.gov/pfas/" TargetMode="External"/><Relationship Id="rId1264" Type="http://schemas.openxmlformats.org/officeDocument/2006/relationships/hyperlink" Target="https://drive.google.com/drive/folders/1N7ubkg4Ly-t7C1SN2jIJkEcWKzr-v9K6?usp=sharing" TargetMode="External"/><Relationship Id="rId1471" Type="http://schemas.openxmlformats.org/officeDocument/2006/relationships/hyperlink" Target="https://drive.google.com/drive/folders/16qN-m0G-ts0wK9rEv4lL2RupiuTGR1ws" TargetMode="External"/><Relationship Id="rId2108" Type="http://schemas.openxmlformats.org/officeDocument/2006/relationships/hyperlink" Target="https://drive.google.com/drive/folders/1N7ubkg4Ly-t7C1SN2jIJkEcWKzr-v9K6?usp=sharing" TargetMode="External"/><Relationship Id="rId2315" Type="http://schemas.openxmlformats.org/officeDocument/2006/relationships/hyperlink" Target="https://www4.des.state.nh.us/nh-pfas-investigation/wp-content/uploads/tables-pdf.pdf" TargetMode="External"/><Relationship Id="rId2522" Type="http://schemas.openxmlformats.org/officeDocument/2006/relationships/hyperlink" Target="https://drive.google.com/drive/folders/1zaAEYLxWM6D7Oa4oRMTzmP5XnZfm1QXm" TargetMode="External"/><Relationship Id="rId701" Type="http://schemas.openxmlformats.org/officeDocument/2006/relationships/hyperlink" Target="https://www.waterboards.ca.gov/pfas/" TargetMode="External"/><Relationship Id="rId1124" Type="http://schemas.openxmlformats.org/officeDocument/2006/relationships/hyperlink" Target="https://drive.google.com/drive/folders/1d1MidMYqI3G3Mz_V1LbNA2zv7Juckeoy" TargetMode="External"/><Relationship Id="rId1331" Type="http://schemas.openxmlformats.org/officeDocument/2006/relationships/hyperlink" Target="https://www.aquarionwater.com/water-quality/learn-about-pfas" TargetMode="External"/><Relationship Id="rId4487" Type="http://schemas.openxmlformats.org/officeDocument/2006/relationships/hyperlink" Target="https://static.ewg.org/reports/2020/pfas-testing-report/EWG_PFAS-TW_Appendix_C06.pdf?_ga=2.44374509.815135581.1579791872-1565020647.1578497869" TargetMode="External"/><Relationship Id="rId4694" Type="http://schemas.openxmlformats.org/officeDocument/2006/relationships/hyperlink" Target="https://drive.google.com/drive/folders/1N7ubkg4Ly-t7C1SN2jIJkEcWKzr-v9K6?usp=sharing" TargetMode="External"/><Relationship Id="rId3089" Type="http://schemas.openxmlformats.org/officeDocument/2006/relationships/hyperlink" Target="https://drive.google.com/drive/folders/1zaAEYLxWM6D7Oa4oRMTzmP5XnZfm1QXm" TargetMode="External"/><Relationship Id="rId3296" Type="http://schemas.openxmlformats.org/officeDocument/2006/relationships/hyperlink" Target="https://www4.des.state.nh.us/nh-pfas-investigation/wp-content/uploads/tables-pdf.pdf" TargetMode="External"/><Relationship Id="rId4347" Type="http://schemas.openxmlformats.org/officeDocument/2006/relationships/hyperlink" Target="https://drive.google.com/drive/folders/1N7ubkg4Ly-t7C1SN2jIJkEcWKzr-v9K6?usp=sharing" TargetMode="External"/><Relationship Id="rId4554" Type="http://schemas.openxmlformats.org/officeDocument/2006/relationships/hyperlink" Target="https://drive.google.com/drive/u/0/folders/1A_UUVeoO5iIRnd8rGdU9nOzRU5MAewMf" TargetMode="External"/><Relationship Id="rId4761" Type="http://schemas.openxmlformats.org/officeDocument/2006/relationships/hyperlink" Target="https://drive.google.com/file/d/11Ymj7VR-b40OQXiEJjzSEl50EEx8xYHI/view?usp=sharing" TargetMode="External"/><Relationship Id="rId3156" Type="http://schemas.openxmlformats.org/officeDocument/2006/relationships/hyperlink" Target="https://www4.des.state.nh.us/nh-pfas-investigation/wp-content/uploads/tables-pdf.pdf" TargetMode="External"/><Relationship Id="rId3363" Type="http://schemas.openxmlformats.org/officeDocument/2006/relationships/hyperlink" Target="https://drive.google.com/drive/folders/1zaAEYLxWM6D7Oa4oRMTzmP5XnZfm1QXm" TargetMode="External"/><Relationship Id="rId4207" Type="http://schemas.openxmlformats.org/officeDocument/2006/relationships/hyperlink" Target="https://stateimpact.npr.org/oklahoma/2016/09/02/bethany-sues-aerospace-firms-claiming-contamination-poses-public-water-emergency/" TargetMode="External"/><Relationship Id="rId4414" Type="http://schemas.openxmlformats.org/officeDocument/2006/relationships/hyperlink" Target="https://health.ri.gov/water/about/pfas/" TargetMode="External"/><Relationship Id="rId284" Type="http://schemas.openxmlformats.org/officeDocument/2006/relationships/hyperlink" Target="https://geotracker.waterboards.ca.gov/map/pfas_map" TargetMode="External"/><Relationship Id="rId491" Type="http://schemas.openxmlformats.org/officeDocument/2006/relationships/hyperlink" Target="https://www.waterboards.ca.gov/pfas/" TargetMode="External"/><Relationship Id="rId2172" Type="http://schemas.openxmlformats.org/officeDocument/2006/relationships/hyperlink" Target="https://www4.des.state.nh.us/nh-pfas-investigation/wp-content/uploads/tables-pdf.pdf" TargetMode="External"/><Relationship Id="rId3016" Type="http://schemas.openxmlformats.org/officeDocument/2006/relationships/hyperlink" Target="https://www4.des.state.nh.us/nh-pfas-investigation/wp-content/uploads/tables-pdf.pdf" TargetMode="External"/><Relationship Id="rId3223" Type="http://schemas.openxmlformats.org/officeDocument/2006/relationships/hyperlink" Target="https://www4.des.state.nh.us/nh-pfas-investigation/wp-content/uploads/tables-pdf.pdf" TargetMode="External"/><Relationship Id="rId3570" Type="http://schemas.openxmlformats.org/officeDocument/2006/relationships/hyperlink" Target="https://www4.des.state.nh.us/nh-pfas-investigation/wp-content/uploads/tables-pdf.pdf" TargetMode="External"/><Relationship Id="rId4621" Type="http://schemas.openxmlformats.org/officeDocument/2006/relationships/hyperlink" Target="https://dnr.wi.gov/topic/Contaminants/PFAS.html" TargetMode="External"/><Relationship Id="rId144" Type="http://schemas.openxmlformats.org/officeDocument/2006/relationships/hyperlink" Target="https://geotracker.waterboards.ca.gov/map/pfas_map" TargetMode="External"/><Relationship Id="rId3430" Type="http://schemas.openxmlformats.org/officeDocument/2006/relationships/hyperlink" Target="https://www4.des.state.nh.us/nh-pfas-investigation/wp-content/uploads/tables-pdf.pdf" TargetMode="External"/><Relationship Id="rId351" Type="http://schemas.openxmlformats.org/officeDocument/2006/relationships/hyperlink" Target="https://www.waterboards.ca.gov/pfas/" TargetMode="External"/><Relationship Id="rId2032" Type="http://schemas.openxmlformats.org/officeDocument/2006/relationships/hyperlink" Target="https://drive.google.com/drive/folders/1N7ubkg4Ly-t7C1SN2jIJkEcWKzr-v9K6?usp=sharing" TargetMode="External"/><Relationship Id="rId2989" Type="http://schemas.openxmlformats.org/officeDocument/2006/relationships/hyperlink" Target="https://drive.google.com/drive/folders/1zaAEYLxWM6D7Oa4oRMTzmP5XnZfm1QXm" TargetMode="External"/><Relationship Id="rId211" Type="http://schemas.openxmlformats.org/officeDocument/2006/relationships/hyperlink" Target="https://www.waterboards.ca.gov/pfas/" TargetMode="External"/><Relationship Id="rId1798" Type="http://schemas.openxmlformats.org/officeDocument/2006/relationships/hyperlink" Target="https://drive.google.com/drive/u/0/folders/1x_wouZogmIFTzTHKOQN7e4epUR7QKBNQ" TargetMode="External"/><Relationship Id="rId2849" Type="http://schemas.openxmlformats.org/officeDocument/2006/relationships/hyperlink" Target="https://www.dhhs.nh.gov/dphs/pfcs/index.htm" TargetMode="External"/><Relationship Id="rId5048" Type="http://schemas.openxmlformats.org/officeDocument/2006/relationships/hyperlink" Target="https://drive.google.com/drive/folders/1N7ubkg4Ly-t7C1SN2jIJkEcWKzr-v9K6?usp=sharing" TargetMode="External"/><Relationship Id="rId1658" Type="http://schemas.openxmlformats.org/officeDocument/2006/relationships/hyperlink" Target="https://drive.google.com/drive/folders/1N7ubkg4Ly-t7C1SN2jIJkEcWKzr-v9K6?usp=sharing" TargetMode="External"/><Relationship Id="rId1865" Type="http://schemas.openxmlformats.org/officeDocument/2006/relationships/hyperlink" Target="https://drive.google.com/drive/folders/1N7ubkg4Ly-t7C1SN2jIJkEcWKzr-v9K6?usp=sharing" TargetMode="External"/><Relationship Id="rId2709" Type="http://schemas.openxmlformats.org/officeDocument/2006/relationships/hyperlink" Target="https://drive.google.com/drive/folders/1zaAEYLxWM6D7Oa4oRMTzmP5XnZfm1QXm" TargetMode="External"/><Relationship Id="rId4064" Type="http://schemas.openxmlformats.org/officeDocument/2006/relationships/hyperlink" Target="https://epi.dph.ncdhhs.gov/oee/a_z/pfas.html" TargetMode="External"/><Relationship Id="rId4271" Type="http://schemas.openxmlformats.org/officeDocument/2006/relationships/hyperlink" Target="https://www.dep.pa.gov/Citizens/My-Water/drinking_water/PFAS/Pages/default.aspx" TargetMode="External"/><Relationship Id="rId1518" Type="http://schemas.openxmlformats.org/officeDocument/2006/relationships/hyperlink" Target="https://drive.google.com/drive/folders/1N7ubkg4Ly-t7C1SN2jIJkEcWKzr-v9K6?usp=sharing" TargetMode="External"/><Relationship Id="rId2916" Type="http://schemas.openxmlformats.org/officeDocument/2006/relationships/hyperlink" Target="https://www4.des.state.nh.us/nh-pfas-investigation/wp-content/uploads/tables-pdf.pdf" TargetMode="External"/><Relationship Id="rId3080" Type="http://schemas.openxmlformats.org/officeDocument/2006/relationships/hyperlink" Target="https://www4.des.state.nh.us/nh-pfas-investigation/wp-content/uploads/tables-pdf.pdf" TargetMode="External"/><Relationship Id="rId4131" Type="http://schemas.openxmlformats.org/officeDocument/2006/relationships/hyperlink" Target="https://drive.google.com/drive/folders/1N7ubkg4Ly-t7C1SN2jIJkEcWKzr-v9K6?usp=sharing" TargetMode="External"/><Relationship Id="rId1725" Type="http://schemas.openxmlformats.org/officeDocument/2006/relationships/hyperlink" Target="https://drive.google.com/drive/folders/1N7ubkg4Ly-t7C1SN2jIJkEcWKzr-v9K6?usp=sharing" TargetMode="External"/><Relationship Id="rId1932" Type="http://schemas.openxmlformats.org/officeDocument/2006/relationships/hyperlink" Target="https://www.michigan.gov/pfasresponse/" TargetMode="External"/><Relationship Id="rId17" Type="http://schemas.openxmlformats.org/officeDocument/2006/relationships/hyperlink" Target="https://drive.google.com/drive/folders/1wgbd0ijO78iW0hw3uETvsCEDMhctQ0ri?usp=sharing" TargetMode="External"/><Relationship Id="rId3897" Type="http://schemas.openxmlformats.org/officeDocument/2006/relationships/hyperlink" Target="https://drive.google.com/drive/folders/1N7ubkg4Ly-t7C1SN2jIJkEcWKzr-v9K6?usp=sharing" TargetMode="External"/><Relationship Id="rId4948" Type="http://schemas.openxmlformats.org/officeDocument/2006/relationships/hyperlink" Target="https://drive.google.com/drive/folders/1N7ubkg4Ly-t7C1SN2jIJkEcWKzr-v9K6?usp=sharing" TargetMode="External"/><Relationship Id="rId2499" Type="http://schemas.openxmlformats.org/officeDocument/2006/relationships/hyperlink" Target="https://drive.google.com/drive/folders/1N7ubkg4Ly-t7C1SN2jIJkEcWKzr-v9K6?usp=sharing" TargetMode="External"/><Relationship Id="rId3757" Type="http://schemas.openxmlformats.org/officeDocument/2006/relationships/hyperlink" Target="https://www9.state.nj.us/DEP_WaterWatch_public/JSP/WSDetail.jsp?tinwsys=146" TargetMode="External"/><Relationship Id="rId3964" Type="http://schemas.openxmlformats.org/officeDocument/2006/relationships/hyperlink" Target="https://drive.google.com/drive/u/0/folders/1f8gHfUbgH4w0DdeirtRLSMerU6kNJ4Ux" TargetMode="External"/><Relationship Id="rId4808" Type="http://schemas.openxmlformats.org/officeDocument/2006/relationships/hyperlink" Target="https://drive.google.com/drive/folders/1N7ubkg4Ly-t7C1SN2jIJkEcWKzr-v9K6?usp=sharing" TargetMode="External"/><Relationship Id="rId1" Type="http://schemas.openxmlformats.org/officeDocument/2006/relationships/hyperlink" Target="http://www.adem.state.al.us/programs/water/drinkingwater/pfaspage.cnt" TargetMode="External"/><Relationship Id="rId678" Type="http://schemas.openxmlformats.org/officeDocument/2006/relationships/hyperlink" Target="https://drive.google.com/drive/folders/1N7ubkg4Ly-t7C1SN2jIJkEcWKzr-v9K6?usp=sharing" TargetMode="External"/><Relationship Id="rId885" Type="http://schemas.openxmlformats.org/officeDocument/2006/relationships/hyperlink" Target="https://www.waterboards.ca.gov/pfas/docs/pfas_monitoring_Q1Q2Q3Q4.xlsx" TargetMode="External"/><Relationship Id="rId2359" Type="http://schemas.openxmlformats.org/officeDocument/2006/relationships/hyperlink" Target="https://drive.google.com/drive/folders/1N7ubkg4Ly-t7C1SN2jIJkEcWKzr-v9K6?usp=sharing" TargetMode="External"/><Relationship Id="rId2566" Type="http://schemas.openxmlformats.org/officeDocument/2006/relationships/hyperlink" Target="https://drive.google.com/drive/folders/1zaAEYLxWM6D7Oa4oRMTzmP5XnZfm1QXm" TargetMode="External"/><Relationship Id="rId2773" Type="http://schemas.openxmlformats.org/officeDocument/2006/relationships/hyperlink" Target="https://www4.des.state.nh.us/nh-pfas-investigation/wp-content/uploads/tables-pdf.pdf" TargetMode="External"/><Relationship Id="rId2980" Type="http://schemas.openxmlformats.org/officeDocument/2006/relationships/hyperlink" Target="https://www4.des.state.nh.us/nh-pfas-investigation/wp-content/uploads/tables-pdf.pdf" TargetMode="External"/><Relationship Id="rId3617" Type="http://schemas.openxmlformats.org/officeDocument/2006/relationships/hyperlink" Target="https://www4.des.state.nh.us/nh-pfas-investigation/wp-content/uploads/tables-pdf.pdf" TargetMode="External"/><Relationship Id="rId3824" Type="http://schemas.openxmlformats.org/officeDocument/2006/relationships/hyperlink" Target="https://drive.google.com/drive/u/1/folders/1Ehjtk4OoiZrWIDsLygkUhaQ0-iI9FOwT" TargetMode="External"/><Relationship Id="rId538" Type="http://schemas.openxmlformats.org/officeDocument/2006/relationships/hyperlink" Target="https://drive.google.com/drive/folders/1N7ubkg4Ly-t7C1SN2jIJkEcWKzr-v9K6?usp=sharing" TargetMode="External"/><Relationship Id="rId745" Type="http://schemas.openxmlformats.org/officeDocument/2006/relationships/hyperlink" Target="https://www.waterboards.ca.gov/pfas/docs/pfas_monitoring_Q1Q2Q3Q4.xlsx" TargetMode="External"/><Relationship Id="rId952" Type="http://schemas.openxmlformats.org/officeDocument/2006/relationships/hyperlink" Target="https://www.waterboards.ca.gov/pfas/" TargetMode="External"/><Relationship Id="rId1168" Type="http://schemas.openxmlformats.org/officeDocument/2006/relationships/hyperlink" Target="https://drive.google.com/drive/folders/1d1MidMYqI3G3Mz_V1LbNA2zv7Juckeoy" TargetMode="External"/><Relationship Id="rId1375" Type="http://schemas.openxmlformats.org/officeDocument/2006/relationships/hyperlink" Target="https://www.aquarionwater.com/water-quality/learn-about-pfas/ct-pfas-faqs" TargetMode="External"/><Relationship Id="rId1582" Type="http://schemas.openxmlformats.org/officeDocument/2006/relationships/hyperlink" Target="https://eec.ky.gov/Documents%20for%20URLs/PFAS%20Drinking%20Water%20Report%20Final.pdf" TargetMode="External"/><Relationship Id="rId2219" Type="http://schemas.openxmlformats.org/officeDocument/2006/relationships/hyperlink" Target="https://www4.des.state.nh.us/nh-pfas-investigation/?page_id=826" TargetMode="External"/><Relationship Id="rId2426" Type="http://schemas.openxmlformats.org/officeDocument/2006/relationships/hyperlink" Target="https://drive.google.com/drive/folders/1zaAEYLxWM6D7Oa4oRMTzmP5XnZfm1QXm" TargetMode="External"/><Relationship Id="rId2633" Type="http://schemas.openxmlformats.org/officeDocument/2006/relationships/hyperlink" Target="https://drive.google.com/drive/folders/1zaAEYLxWM6D7Oa4oRMTzmP5XnZfm1QXm" TargetMode="External"/><Relationship Id="rId81" Type="http://schemas.openxmlformats.org/officeDocument/2006/relationships/hyperlink" Target="https://drive.google.com/drive/u/1/folders/1gnge512_oYuL7VQRv46V8TQZgBqwMAtM" TargetMode="External"/><Relationship Id="rId605" Type="http://schemas.openxmlformats.org/officeDocument/2006/relationships/hyperlink" Target="https://www.waterboards.ca.gov/pfas/docs/pfas_monitoring_Q1Q2Q3Q4.xlsx" TargetMode="External"/><Relationship Id="rId812" Type="http://schemas.openxmlformats.org/officeDocument/2006/relationships/hyperlink" Target="https://drive.google.com/drive/folders/1d1MidMYqI3G3Mz_V1LbNA2zv7Juckeoy" TargetMode="External"/><Relationship Id="rId1028" Type="http://schemas.openxmlformats.org/officeDocument/2006/relationships/hyperlink" Target="https://drive.google.com/drive/folders/1N7ubkg4Ly-t7C1SN2jIJkEcWKzr-v9K6?usp=sharing" TargetMode="External"/><Relationship Id="rId1235" Type="http://schemas.openxmlformats.org/officeDocument/2006/relationships/hyperlink" Target="https://www.waterboards.ca.gov/pfas/" TargetMode="External"/><Relationship Id="rId1442" Type="http://schemas.openxmlformats.org/officeDocument/2006/relationships/hyperlink" Target="http://www.floridahealth.gov/environmental-health/hazardous-waste-sites/contaminant-facts/hw-pfas.html" TargetMode="External"/><Relationship Id="rId2840" Type="http://schemas.openxmlformats.org/officeDocument/2006/relationships/hyperlink" Target="https://www4.des.state.nh.us/nh-pfas-investigation/?page_id=826" TargetMode="External"/><Relationship Id="rId4598" Type="http://schemas.openxmlformats.org/officeDocument/2006/relationships/hyperlink" Target="http://www.newsandsentinel.com/news/local-news/2016/05/new-c8-health-advisory-set/" TargetMode="External"/><Relationship Id="rId1302" Type="http://schemas.openxmlformats.org/officeDocument/2006/relationships/hyperlink" Target="https://www.waterboards.ca.gov/pfas/" TargetMode="External"/><Relationship Id="rId2700" Type="http://schemas.openxmlformats.org/officeDocument/2006/relationships/hyperlink" Target="https://www.dhhs.nh.gov/dphs/pfcs/index.htm" TargetMode="External"/><Relationship Id="rId4458" Type="http://schemas.openxmlformats.org/officeDocument/2006/relationships/hyperlink" Target="https://health.ri.gov/water/about/pfas/" TargetMode="External"/><Relationship Id="rId3267" Type="http://schemas.openxmlformats.org/officeDocument/2006/relationships/hyperlink" Target="https://www4.des.state.nh.us/nh-pfas-investigation/wp-content/uploads/tables-pdf.pdf" TargetMode="External"/><Relationship Id="rId4665" Type="http://schemas.openxmlformats.org/officeDocument/2006/relationships/hyperlink" Target="https://drive.google.com/drive/folders/1N7ubkg4Ly-t7C1SN2jIJkEcWKzr-v9K6?usp=sharing" TargetMode="External"/><Relationship Id="rId4872" Type="http://schemas.openxmlformats.org/officeDocument/2006/relationships/hyperlink" Target="https://drive.google.com/drive/folders/1N7ubkg4Ly-t7C1SN2jIJkEcWKzr-v9K6?usp=sharing" TargetMode="External"/><Relationship Id="rId188" Type="http://schemas.openxmlformats.org/officeDocument/2006/relationships/hyperlink" Target="https://drive.google.com/drive/folders/1N7ubkg4Ly-t7C1SN2jIJkEcWKzr-v9K6?usp=sharing" TargetMode="External"/><Relationship Id="rId395" Type="http://schemas.openxmlformats.org/officeDocument/2006/relationships/hyperlink" Target="https://www.waterboards.ca.gov/pfas/docs/pfas_monitoring_Q1Q2Q3Q4.xlsx" TargetMode="External"/><Relationship Id="rId2076" Type="http://schemas.openxmlformats.org/officeDocument/2006/relationships/hyperlink" Target="https://drive.google.com/drive/folders/1N7ubkg4Ly-t7C1SN2jIJkEcWKzr-v9K6?usp=sharing" TargetMode="External"/><Relationship Id="rId3474" Type="http://schemas.openxmlformats.org/officeDocument/2006/relationships/hyperlink" Target="https://www4.des.state.nh.us/nh-pfas-investigation/wp-content/uploads/tables-pdf.pdf" TargetMode="External"/><Relationship Id="rId3681" Type="http://schemas.openxmlformats.org/officeDocument/2006/relationships/hyperlink" Target="https://drive.google.com/drive/u/1/folders/1gzW7FcQQelMoZUZ8VhdxW1RrTOgXt8vS" TargetMode="External"/><Relationship Id="rId4318" Type="http://schemas.openxmlformats.org/officeDocument/2006/relationships/hyperlink" Target="https://static1.squarespace.com/static/546d61b5e4b049f0b10b95c5/t/5e9486885e4b116e09c239b7/1586792081414/DOH-2.pdf" TargetMode="External"/><Relationship Id="rId4525" Type="http://schemas.openxmlformats.org/officeDocument/2006/relationships/hyperlink" Target="https://dec.vermont.gov/pfas" TargetMode="External"/><Relationship Id="rId4732" Type="http://schemas.openxmlformats.org/officeDocument/2006/relationships/hyperlink" Target="https://drive.google.com/drive/folders/1N7ubkg4Ly-t7C1SN2jIJkEcWKzr-v9K6?usp=sharing" TargetMode="External"/><Relationship Id="rId2283" Type="http://schemas.openxmlformats.org/officeDocument/2006/relationships/hyperlink" Target="https://www4.des.state.nh.us/nh-pfas-investigation/wp-content/uploads/tables-pdf.pdf" TargetMode="External"/><Relationship Id="rId2490" Type="http://schemas.openxmlformats.org/officeDocument/2006/relationships/hyperlink" Target="https://drive.google.com/drive/folders/1zaAEYLxWM6D7Oa4oRMTzmP5XnZfm1QXm" TargetMode="External"/><Relationship Id="rId3127" Type="http://schemas.openxmlformats.org/officeDocument/2006/relationships/hyperlink" Target="https://www4.des.state.nh.us/nh-pfas-investigation/?page_id=826" TargetMode="External"/><Relationship Id="rId3334" Type="http://schemas.openxmlformats.org/officeDocument/2006/relationships/hyperlink" Target="https://drive.google.com/drive/folders/1N7ubkg4Ly-t7C1SN2jIJkEcWKzr-v9K6?usp=sharing" TargetMode="External"/><Relationship Id="rId3541" Type="http://schemas.openxmlformats.org/officeDocument/2006/relationships/hyperlink" Target="https://www4.des.state.nh.us/nh-pfas-investigation/wp-content/uploads/tables-pdf.pdf" TargetMode="External"/><Relationship Id="rId255" Type="http://schemas.openxmlformats.org/officeDocument/2006/relationships/hyperlink" Target="https://www.waterboards.ca.gov/pfas/docs/pfas_monitoring_Q1Q2Q3Q4.xlsx" TargetMode="External"/><Relationship Id="rId462" Type="http://schemas.openxmlformats.org/officeDocument/2006/relationships/hyperlink" Target="https://drive.google.com/drive/folders/1d1MidMYqI3G3Mz_V1LbNA2zv7Juckeoy" TargetMode="External"/><Relationship Id="rId1092" Type="http://schemas.openxmlformats.org/officeDocument/2006/relationships/hyperlink" Target="https://www.waterboards.ca.gov/pfas/" TargetMode="External"/><Relationship Id="rId2143" Type="http://schemas.openxmlformats.org/officeDocument/2006/relationships/hyperlink" Target="https://www4.des.state.nh.us/nh-pfas-investigation/wp-content/uploads/tables-pdf.pdf" TargetMode="External"/><Relationship Id="rId2350" Type="http://schemas.openxmlformats.org/officeDocument/2006/relationships/hyperlink" Target="https://drive.google.com/drive/folders/1zaAEYLxWM6D7Oa4oRMTzmP5XnZfm1QXm" TargetMode="External"/><Relationship Id="rId3401" Type="http://schemas.openxmlformats.org/officeDocument/2006/relationships/hyperlink" Target="https://www4.des.state.nh.us/nh-pfas-investigation/wp-content/uploads/tables-pdf.pdf" TargetMode="External"/><Relationship Id="rId115" Type="http://schemas.openxmlformats.org/officeDocument/2006/relationships/hyperlink" Target="https://www.waterboards.ca.gov/pfas/docs/pfas_monitoring_Q1Q2Q3Q4.xlsx" TargetMode="External"/><Relationship Id="rId322" Type="http://schemas.openxmlformats.org/officeDocument/2006/relationships/hyperlink" Target="https://drive.google.com/drive/folders/1d1MidMYqI3G3Mz_V1LbNA2zv7Juckeoy" TargetMode="External"/><Relationship Id="rId2003" Type="http://schemas.openxmlformats.org/officeDocument/2006/relationships/hyperlink" Target="https://drive.google.com/drive/folders/1gIy774LBE7QcJEa8uqvX2gmGcsgP82fF" TargetMode="External"/><Relationship Id="rId2210" Type="http://schemas.openxmlformats.org/officeDocument/2006/relationships/hyperlink" Target="https://drive.google.com/drive/folders/1N7ubkg4Ly-t7C1SN2jIJkEcWKzr-v9K6?usp=sharing" TargetMode="External"/><Relationship Id="rId4175" Type="http://schemas.openxmlformats.org/officeDocument/2006/relationships/hyperlink" Target="https://drive.google.com/drive/u/1/folders/1PkVkJQt2qKaA__Xi4BZgT1JX8CFHeCxl" TargetMode="External"/><Relationship Id="rId4382" Type="http://schemas.openxmlformats.org/officeDocument/2006/relationships/hyperlink" Target="https://drive.google.com/drive/folders/1N7ubkg4Ly-t7C1SN2jIJkEcWKzr-v9K6?usp=sharing" TargetMode="External"/><Relationship Id="rId5019" Type="http://schemas.openxmlformats.org/officeDocument/2006/relationships/hyperlink" Target="https://drive.google.com/drive/folders/1N7ubkg4Ly-t7C1SN2jIJkEcWKzr-v9K6?usp=sharing" TargetMode="External"/><Relationship Id="rId1769" Type="http://schemas.openxmlformats.org/officeDocument/2006/relationships/hyperlink" Target="https://drive.google.com/drive/folders/1N7ubkg4Ly-t7C1SN2jIJkEcWKzr-v9K6?usp=sharing" TargetMode="External"/><Relationship Id="rId1976" Type="http://schemas.openxmlformats.org/officeDocument/2006/relationships/hyperlink" Target="https://static.ewg.org/reports/2020/pfas-testing-report/EWG_PFAS-TW_Appendix_C06.pdf?_ga=2.44374509.815135581.1579791872-1565020647.1578497869" TargetMode="External"/><Relationship Id="rId3191" Type="http://schemas.openxmlformats.org/officeDocument/2006/relationships/hyperlink" Target="https://www4.des.state.nh.us/nh-pfas-investigation/?page_id=826" TargetMode="External"/><Relationship Id="rId4035" Type="http://schemas.openxmlformats.org/officeDocument/2006/relationships/hyperlink" Target="https://epi.dph.ncdhhs.gov/oee/a_z/pfas.html" TargetMode="External"/><Relationship Id="rId4242" Type="http://schemas.openxmlformats.org/officeDocument/2006/relationships/hyperlink" Target="https://drive.google.com/drive/u/0/folders/1dFI-Vs3ngMevdb5n_tx0v8xvcXI5bdxa" TargetMode="External"/><Relationship Id="rId1629" Type="http://schemas.openxmlformats.org/officeDocument/2006/relationships/hyperlink" Target="https://www1.maine.gov/dep/spills/topics/pfas/index.html" TargetMode="External"/><Relationship Id="rId1836" Type="http://schemas.openxmlformats.org/officeDocument/2006/relationships/hyperlink" Target="https://www.mass.gov/info-details/per-and-polyfluoroalkyl-substances-pfas" TargetMode="External"/><Relationship Id="rId1903" Type="http://schemas.openxmlformats.org/officeDocument/2006/relationships/hyperlink" Target="https://www.michigan.gov/pfasresponse/" TargetMode="External"/><Relationship Id="rId3051" Type="http://schemas.openxmlformats.org/officeDocument/2006/relationships/hyperlink" Target="https://www4.des.state.nh.us/nh-pfas-investigation/wp-content/uploads/tables-pdf.pdf" TargetMode="External"/><Relationship Id="rId4102" Type="http://schemas.openxmlformats.org/officeDocument/2006/relationships/hyperlink" Target="https://files.nc.gov/ncdeq/Water%20Resources/GIS/Data/Emerging_Compounds_Mastersheet_12202019.pdf" TargetMode="External"/><Relationship Id="rId3868" Type="http://schemas.openxmlformats.org/officeDocument/2006/relationships/hyperlink" Target="https://www.epa.gov/dwucmr/occurrence-data-unregulated-contaminant-monitoring-rule" TargetMode="External"/><Relationship Id="rId4919" Type="http://schemas.openxmlformats.org/officeDocument/2006/relationships/hyperlink" Target="https://drive.google.com/drive/folders/1N7ubkg4Ly-t7C1SN2jIJkEcWKzr-v9K6?usp=sharing" TargetMode="External"/><Relationship Id="rId789" Type="http://schemas.openxmlformats.org/officeDocument/2006/relationships/hyperlink" Target="https://geotracker.waterboards.ca.gov/map/pfas_map" TargetMode="External"/><Relationship Id="rId996" Type="http://schemas.openxmlformats.org/officeDocument/2006/relationships/hyperlink" Target="https://drive.google.com/drive/folders/1d1MidMYqI3G3Mz_V1LbNA2zv7Juckeoy" TargetMode="External"/><Relationship Id="rId2677" Type="http://schemas.openxmlformats.org/officeDocument/2006/relationships/hyperlink" Target="https://drive.google.com/drive/folders/1zaAEYLxWM6D7Oa4oRMTzmP5XnZfm1QXm" TargetMode="External"/><Relationship Id="rId2884" Type="http://schemas.openxmlformats.org/officeDocument/2006/relationships/hyperlink" Target="https://www.dhhs.nh.gov/dphs/pfcs/index.htm" TargetMode="External"/><Relationship Id="rId3728" Type="http://schemas.openxmlformats.org/officeDocument/2006/relationships/hyperlink" Target="https://www.epa.gov/dwucmr/occurrence-data-unregulated-contaminant-monitoring-rule" TargetMode="External"/><Relationship Id="rId5083" Type="http://schemas.openxmlformats.org/officeDocument/2006/relationships/hyperlink" Target="https://drive.google.com/drive/folders/1N7ubkg4Ly-t7C1SN2jIJkEcWKzr-v9K6?usp=sharing" TargetMode="External"/><Relationship Id="rId649" Type="http://schemas.openxmlformats.org/officeDocument/2006/relationships/hyperlink" Target="https://geotracker.waterboards.ca.gov/map/pfas_map" TargetMode="External"/><Relationship Id="rId856" Type="http://schemas.openxmlformats.org/officeDocument/2006/relationships/hyperlink" Target="https://www.waterboards.ca.gov/pfas/" TargetMode="External"/><Relationship Id="rId1279" Type="http://schemas.openxmlformats.org/officeDocument/2006/relationships/hyperlink" Target="https://drive.google.com/drive/folders/1d1MidMYqI3G3Mz_V1LbNA2zv7Juckeoy" TargetMode="External"/><Relationship Id="rId1486" Type="http://schemas.openxmlformats.org/officeDocument/2006/relationships/hyperlink" Target="https://static.ewg.org/reports/2020/pfas-testing-report/EWG_PFAS-TW_Appendix_C06.pdf?_ga=2.44374509.815135581.1579791872-1565020647.1578497869" TargetMode="External"/><Relationship Id="rId2537" Type="http://schemas.openxmlformats.org/officeDocument/2006/relationships/hyperlink" Target="https://www4.des.state.nh.us/nh-pfas-investigation/wp-content/uploads/tables-pdf.pdf" TargetMode="External"/><Relationship Id="rId3935" Type="http://schemas.openxmlformats.org/officeDocument/2006/relationships/hyperlink" Target="https://drive.google.com/drive/u/0/folders/1f8gHfUbgH4w0DdeirtRLSMerU6kNJ4Ux" TargetMode="External"/><Relationship Id="rId509" Type="http://schemas.openxmlformats.org/officeDocument/2006/relationships/hyperlink" Target="https://geotracker.waterboards.ca.gov/map/pfas_map" TargetMode="External"/><Relationship Id="rId1139" Type="http://schemas.openxmlformats.org/officeDocument/2006/relationships/hyperlink" Target="https://www.waterboards.ca.gov/pfas/" TargetMode="External"/><Relationship Id="rId1346" Type="http://schemas.openxmlformats.org/officeDocument/2006/relationships/hyperlink" Target="https://www.aquarionwater.com/water-quality/learn-about-pfas" TargetMode="External"/><Relationship Id="rId1693" Type="http://schemas.openxmlformats.org/officeDocument/2006/relationships/hyperlink" Target="https://www.ourhealthyfuture.org/sites/default/files/pdfs/pfas_in_drinking_water_oct_2019.pdf" TargetMode="External"/><Relationship Id="rId2744" Type="http://schemas.openxmlformats.org/officeDocument/2006/relationships/hyperlink" Target="https://www4.des.state.nh.us/nh-pfas-investigation/wp-content/uploads/tables-pdf.pdf" TargetMode="External"/><Relationship Id="rId2951" Type="http://schemas.openxmlformats.org/officeDocument/2006/relationships/hyperlink" Target="https://www4.des.state.nh.us/nh-pfas-investigation/?page_id=826" TargetMode="External"/><Relationship Id="rId5010" Type="http://schemas.openxmlformats.org/officeDocument/2006/relationships/hyperlink" Target="https://drive.google.com/drive/folders/1N7ubkg4Ly-t7C1SN2jIJkEcWKzr-v9K6?usp=sharing" TargetMode="External"/><Relationship Id="rId716" Type="http://schemas.openxmlformats.org/officeDocument/2006/relationships/hyperlink" Target="https://www.waterboards.ca.gov/pfas/" TargetMode="External"/><Relationship Id="rId923" Type="http://schemas.openxmlformats.org/officeDocument/2006/relationships/hyperlink" Target="https://www.waterboards.ca.gov/pfas/" TargetMode="External"/><Relationship Id="rId1553" Type="http://schemas.openxmlformats.org/officeDocument/2006/relationships/hyperlink" Target="https://drive.google.com/drive/folders/1N7ubkg4Ly-t7C1SN2jIJkEcWKzr-v9K6?usp=sharing" TargetMode="External"/><Relationship Id="rId1760" Type="http://schemas.openxmlformats.org/officeDocument/2006/relationships/hyperlink" Target="https://static.ewg.org/reports/2020/pfas-testing-report/EWG_PFAS-TW_Appendix_C06.pdf?_ga=2.44374509.815135581.1579791872-1565020647.1578497869" TargetMode="External"/><Relationship Id="rId2604" Type="http://schemas.openxmlformats.org/officeDocument/2006/relationships/hyperlink" Target="https://www4.des.state.nh.us/nh-pfas-investigation/wp-content/uploads/tables-pdf.pdf" TargetMode="External"/><Relationship Id="rId2811" Type="http://schemas.openxmlformats.org/officeDocument/2006/relationships/hyperlink" Target="https://www4.des.state.nh.us/nh-pfas-investigation/wp-content/uploads/tables-pdf.pdf" TargetMode="External"/><Relationship Id="rId52" Type="http://schemas.openxmlformats.org/officeDocument/2006/relationships/hyperlink" Target="https://www.waaytv.com/content/news/West-Morgan-East-Lawrence-water-authority-wants-state-to-sue-3M-497708151.html" TargetMode="External"/><Relationship Id="rId1206" Type="http://schemas.openxmlformats.org/officeDocument/2006/relationships/hyperlink" Target="https://drive.google.com/drive/folders/1N7ubkg4Ly-t7C1SN2jIJkEcWKzr-v9K6?usp=sharing" TargetMode="External"/><Relationship Id="rId1413" Type="http://schemas.openxmlformats.org/officeDocument/2006/relationships/hyperlink" Target="https://drive.google.com/drive/u/0/folders/165CakSMV2-00nyl8S9kyGCCl4JfNfsjI" TargetMode="External"/><Relationship Id="rId1620" Type="http://schemas.openxmlformats.org/officeDocument/2006/relationships/hyperlink" Target="https://eec.ky.gov/Documents%20for%20URLs/PFAS%20Drinking%20Water%20Report%20Final.pdf" TargetMode="External"/><Relationship Id="rId4569" Type="http://schemas.openxmlformats.org/officeDocument/2006/relationships/hyperlink" Target="https://www.deq.virginia.gov/ConnectWithDEQ/EnvironmentalInformation/PFAS.aspx" TargetMode="External"/><Relationship Id="rId4776" Type="http://schemas.openxmlformats.org/officeDocument/2006/relationships/hyperlink" Target="https://drive.google.com/drive/folders/1N7ubkg4Ly-t7C1SN2jIJkEcWKzr-v9K6?usp=sharing" TargetMode="External"/><Relationship Id="rId4983" Type="http://schemas.openxmlformats.org/officeDocument/2006/relationships/hyperlink" Target="https://drive.google.com/drive/folders/1N7ubkg4Ly-t7C1SN2jIJkEcWKzr-v9K6?usp=sharing" TargetMode="External"/><Relationship Id="rId3378" Type="http://schemas.openxmlformats.org/officeDocument/2006/relationships/hyperlink" Target="https://www4.des.state.nh.us/nh-pfas-investigation/wp-content/uploads/tables-pdf.pdf" TargetMode="External"/><Relationship Id="rId3585" Type="http://schemas.openxmlformats.org/officeDocument/2006/relationships/hyperlink" Target="https://www4.des.state.nh.us/nh-pfas-investigation/wp-content/uploads/tables-pdf.pdf" TargetMode="External"/><Relationship Id="rId3792" Type="http://schemas.openxmlformats.org/officeDocument/2006/relationships/hyperlink" Target="https://www.epa.gov/dwucmr/occurrence-data-unregulated-contaminant-monitoring-rule" TargetMode="External"/><Relationship Id="rId4429" Type="http://schemas.openxmlformats.org/officeDocument/2006/relationships/hyperlink" Target="https://drive.google.com/drive/folders/1N7ubkg4Ly-t7C1SN2jIJkEcWKzr-v9K6?usp=sharing" TargetMode="External"/><Relationship Id="rId4636" Type="http://schemas.openxmlformats.org/officeDocument/2006/relationships/hyperlink" Target="https://drive.google.com/drive/folders/1N7ubkg4Ly-t7C1SN2jIJkEcWKzr-v9K6?usp=sharing" TargetMode="External"/><Relationship Id="rId4843" Type="http://schemas.openxmlformats.org/officeDocument/2006/relationships/hyperlink" Target="https://drive.google.com/drive/folders/1N7ubkg4Ly-t7C1SN2jIJkEcWKzr-v9K6?usp=sharing" TargetMode="External"/><Relationship Id="rId299" Type="http://schemas.openxmlformats.org/officeDocument/2006/relationships/hyperlink" Target="https://geotracker.waterboards.ca.gov/map/pfas_map" TargetMode="External"/><Relationship Id="rId2187" Type="http://schemas.openxmlformats.org/officeDocument/2006/relationships/hyperlink" Target="https://www4.des.state.nh.us/nh-pfas-investigation/wp-content/uploads/tables-pdf.pdf" TargetMode="External"/><Relationship Id="rId2394" Type="http://schemas.openxmlformats.org/officeDocument/2006/relationships/hyperlink" Target="https://drive.google.com/drive/folders/1zaAEYLxWM6D7Oa4oRMTzmP5XnZfm1QXm" TargetMode="External"/><Relationship Id="rId3238" Type="http://schemas.openxmlformats.org/officeDocument/2006/relationships/hyperlink" Target="https://drive.google.com/drive/folders/1N7ubkg4Ly-t7C1SN2jIJkEcWKzr-v9K6?usp=sharing" TargetMode="External"/><Relationship Id="rId3445" Type="http://schemas.openxmlformats.org/officeDocument/2006/relationships/hyperlink" Target="https://www4.des.state.nh.us/nh-pfas-investigation/wp-content/uploads/tables-pdf.pdf" TargetMode="External"/><Relationship Id="rId3652" Type="http://schemas.openxmlformats.org/officeDocument/2006/relationships/hyperlink" Target="https://drive.google.com/drive/folders/1N7ubkg4Ly-t7C1SN2jIJkEcWKzr-v9K6?usp=sharing" TargetMode="External"/><Relationship Id="rId4703" Type="http://schemas.openxmlformats.org/officeDocument/2006/relationships/hyperlink" Target="https://drive.google.com/drive/folders/1N7ubkg4Ly-t7C1SN2jIJkEcWKzr-v9K6?usp=sharing" TargetMode="External"/><Relationship Id="rId159" Type="http://schemas.openxmlformats.org/officeDocument/2006/relationships/hyperlink" Target="https://geotracker.waterboards.ca.gov/map/pfas_map" TargetMode="External"/><Relationship Id="rId366" Type="http://schemas.openxmlformats.org/officeDocument/2006/relationships/hyperlink" Target="https://www.waterboards.ca.gov/pfas/" TargetMode="External"/><Relationship Id="rId573" Type="http://schemas.openxmlformats.org/officeDocument/2006/relationships/hyperlink" Target="https://drive.google.com/drive/folders/1N7ubkg4Ly-t7C1SN2jIJkEcWKzr-v9K6?usp=sharing" TargetMode="External"/><Relationship Id="rId780" Type="http://schemas.openxmlformats.org/officeDocument/2006/relationships/hyperlink" Target="https://www.waterboards.ca.gov/pfas/docs/pfas_monitoring_Q1Q2Q3Q4.xlsx" TargetMode="External"/><Relationship Id="rId2047" Type="http://schemas.openxmlformats.org/officeDocument/2006/relationships/hyperlink" Target="https://drive.google.com/drive/folders/1zaAEYLxWM6D7Oa4oRMTzmP5XnZfm1QXm" TargetMode="External"/><Relationship Id="rId2254" Type="http://schemas.openxmlformats.org/officeDocument/2006/relationships/hyperlink" Target="https://drive.google.com/drive/folders/1N7ubkg4Ly-t7C1SN2jIJkEcWKzr-v9K6?usp=sharing" TargetMode="External"/><Relationship Id="rId2461" Type="http://schemas.openxmlformats.org/officeDocument/2006/relationships/hyperlink" Target="https://www4.des.state.nh.us/nh-pfas-investigation/wp-content/uploads/tables-pdf.pdf" TargetMode="External"/><Relationship Id="rId3305" Type="http://schemas.openxmlformats.org/officeDocument/2006/relationships/hyperlink" Target="https://drive.google.com/drive/folders/1zaAEYLxWM6D7Oa4oRMTzmP5XnZfm1QXm" TargetMode="External"/><Relationship Id="rId3512" Type="http://schemas.openxmlformats.org/officeDocument/2006/relationships/hyperlink" Target="https://drive.google.com/drive/folders/1N7ubkg4Ly-t7C1SN2jIJkEcWKzr-v9K6?usp=sharing" TargetMode="External"/><Relationship Id="rId4910" Type="http://schemas.openxmlformats.org/officeDocument/2006/relationships/hyperlink" Target="https://drive.google.com/drive/folders/1N7ubkg4Ly-t7C1SN2jIJkEcWKzr-v9K6?usp=sharing" TargetMode="External"/><Relationship Id="rId226" Type="http://schemas.openxmlformats.org/officeDocument/2006/relationships/hyperlink" Target="https://www.waterboards.ca.gov/pfas/" TargetMode="External"/><Relationship Id="rId433" Type="http://schemas.openxmlformats.org/officeDocument/2006/relationships/hyperlink" Target="https://drive.google.com/drive/folders/1N7ubkg4Ly-t7C1SN2jIJkEcWKzr-v9K6?usp=sharing" TargetMode="External"/><Relationship Id="rId1063" Type="http://schemas.openxmlformats.org/officeDocument/2006/relationships/hyperlink" Target="https://drive.google.com/drive/folders/1N7ubkg4Ly-t7C1SN2jIJkEcWKzr-v9K6?usp=sharing" TargetMode="External"/><Relationship Id="rId1270" Type="http://schemas.openxmlformats.org/officeDocument/2006/relationships/hyperlink" Target="https://www.waterboards.ca.gov/pfas/" TargetMode="External"/><Relationship Id="rId2114" Type="http://schemas.openxmlformats.org/officeDocument/2006/relationships/hyperlink" Target="https://drive.google.com/drive/folders/1N7ubkg4Ly-t7C1SN2jIJkEcWKzr-v9K6?usp=sharing" TargetMode="External"/><Relationship Id="rId640" Type="http://schemas.openxmlformats.org/officeDocument/2006/relationships/hyperlink" Target="https://www.waterboards.ca.gov/pfas/docs/pfas_monitoring_Q1Q2Q3Q4.xlsx" TargetMode="External"/><Relationship Id="rId2321" Type="http://schemas.openxmlformats.org/officeDocument/2006/relationships/hyperlink" Target="https://drive.google.com/drive/folders/1zaAEYLxWM6D7Oa4oRMTzmP5XnZfm1QXm" TargetMode="External"/><Relationship Id="rId4079" Type="http://schemas.openxmlformats.org/officeDocument/2006/relationships/hyperlink" Target="https://epi.dph.ncdhhs.gov/oee/a_z/pfas.html" TargetMode="External"/><Relationship Id="rId4286" Type="http://schemas.openxmlformats.org/officeDocument/2006/relationships/hyperlink" Target="https://drive.google.com/drive/folders/1DZVTtHrtffhNzVd3s8hAy8pcQfLzMzIV" TargetMode="External"/><Relationship Id="rId500" Type="http://schemas.openxmlformats.org/officeDocument/2006/relationships/hyperlink" Target="https://www.waterboards.ca.gov/pfas/docs/pfas_monitoring_Q1Q2Q3Q4.xlsx" TargetMode="External"/><Relationship Id="rId1130" Type="http://schemas.openxmlformats.org/officeDocument/2006/relationships/hyperlink" Target="https://www.waterboards.ca.gov/pfas/" TargetMode="External"/><Relationship Id="rId4493" Type="http://schemas.openxmlformats.org/officeDocument/2006/relationships/hyperlink" Target="https://drive.google.com/drive/u/0/folders/1n6HKb20OgbywensImeSw5zqDVcedoZ1C" TargetMode="External"/><Relationship Id="rId1947" Type="http://schemas.openxmlformats.org/officeDocument/2006/relationships/hyperlink" Target="https://drive.google.com/drive/folders/1N7ubkg4Ly-t7C1SN2jIJkEcWKzr-v9K6?usp=sharing" TargetMode="External"/><Relationship Id="rId3095" Type="http://schemas.openxmlformats.org/officeDocument/2006/relationships/hyperlink" Target="https://www4.des.state.nh.us/nh-pfas-investigation/wp-content/uploads/tables-pdf.pdf" TargetMode="External"/><Relationship Id="rId4146" Type="http://schemas.openxmlformats.org/officeDocument/2006/relationships/hyperlink" Target="https://drive.google.com/drive/folders/1N7ubkg4Ly-t7C1SN2jIJkEcWKzr-v9K6?usp=sharing" TargetMode="External"/><Relationship Id="rId4353" Type="http://schemas.openxmlformats.org/officeDocument/2006/relationships/hyperlink" Target="https://static1.squarespace.com/static/546d61b5e4b049f0b10b95c5/t/5e9486885e4b116e09c239b7/1586792081414/DOH-2.pdf" TargetMode="External"/><Relationship Id="rId4560" Type="http://schemas.openxmlformats.org/officeDocument/2006/relationships/hyperlink" Target="https://dec.vermont.gov/pfas" TargetMode="External"/><Relationship Id="rId1807" Type="http://schemas.openxmlformats.org/officeDocument/2006/relationships/hyperlink" Target="https://www.mass.gov/doc/map-of-public-drinking-water-supplies-tested-for-pfas-chemicals/download" TargetMode="External"/><Relationship Id="rId3162" Type="http://schemas.openxmlformats.org/officeDocument/2006/relationships/hyperlink" Target="https://drive.google.com/drive/folders/1N7ubkg4Ly-t7C1SN2jIJkEcWKzr-v9K6?usp=sharing" TargetMode="External"/><Relationship Id="rId4006" Type="http://schemas.openxmlformats.org/officeDocument/2006/relationships/hyperlink" Target="https://www.epa.gov/dwucmr/occurrence-data-unregulated-contaminant-monitoring-rule" TargetMode="External"/><Relationship Id="rId4213" Type="http://schemas.openxmlformats.org/officeDocument/2006/relationships/hyperlink" Target="https://drive.google.com/drive/folders/1N7ubkg4Ly-t7C1SN2jIJkEcWKzr-v9K6?usp=sharing" TargetMode="External"/><Relationship Id="rId4420" Type="http://schemas.openxmlformats.org/officeDocument/2006/relationships/hyperlink" Target="https://www.epa.gov/dwucmr/occurrence-data-unregulated-contaminant-monitoring-rule" TargetMode="External"/><Relationship Id="rId290" Type="http://schemas.openxmlformats.org/officeDocument/2006/relationships/hyperlink" Target="https://www.waterboards.ca.gov/pfas/docs/pfas_monitoring_Q1Q2Q3Q4.xlsx" TargetMode="External"/><Relationship Id="rId3022" Type="http://schemas.openxmlformats.org/officeDocument/2006/relationships/hyperlink" Target="https://drive.google.com/drive/folders/1N7ubkg4Ly-t7C1SN2jIJkEcWKzr-v9K6?usp=sharing" TargetMode="External"/><Relationship Id="rId150" Type="http://schemas.openxmlformats.org/officeDocument/2006/relationships/hyperlink" Target="https://www.waterboards.ca.gov/pfas/docs/pfas_monitoring_Q1Q2Q3Q4.xlsx" TargetMode="External"/><Relationship Id="rId3979" Type="http://schemas.openxmlformats.org/officeDocument/2006/relationships/hyperlink" Target="https://www.epa.gov/dwucmr/occurrence-data-unregulated-contaminant-monitoring-rule" TargetMode="External"/><Relationship Id="rId2788" Type="http://schemas.openxmlformats.org/officeDocument/2006/relationships/hyperlink" Target="https://drive.google.com/drive/folders/1N7ubkg4Ly-t7C1SN2jIJkEcWKzr-v9K6?usp=sharing" TargetMode="External"/><Relationship Id="rId2995" Type="http://schemas.openxmlformats.org/officeDocument/2006/relationships/hyperlink" Target="https://www4.des.state.nh.us/nh-pfas-investigation/wp-content/uploads/tables-pdf.pdf" TargetMode="External"/><Relationship Id="rId3839" Type="http://schemas.openxmlformats.org/officeDocument/2006/relationships/hyperlink" Target="https://drive.google.com/drive/u/1/folders/1gzW7FcQQelMoZUZ8VhdxW1RrTOgXt8vS" TargetMode="External"/><Relationship Id="rId5054" Type="http://schemas.openxmlformats.org/officeDocument/2006/relationships/hyperlink" Target="https://drive.google.com/drive/folders/1N7ubkg4Ly-t7C1SN2jIJkEcWKzr-v9K6?usp=sharing" TargetMode="External"/><Relationship Id="rId967" Type="http://schemas.openxmlformats.org/officeDocument/2006/relationships/hyperlink" Target="https://www.waterboards.ca.gov/pfas/" TargetMode="External"/><Relationship Id="rId1597" Type="http://schemas.openxmlformats.org/officeDocument/2006/relationships/hyperlink" Target="https://drive.google.com/drive/folders/1N7ubkg4Ly-t7C1SN2jIJkEcWKzr-v9K6?usp=sharing" TargetMode="External"/><Relationship Id="rId2648" Type="http://schemas.openxmlformats.org/officeDocument/2006/relationships/hyperlink" Target="https://www.dhhs.nh.gov/dphs/pfcs/index.htm" TargetMode="External"/><Relationship Id="rId2855" Type="http://schemas.openxmlformats.org/officeDocument/2006/relationships/hyperlink" Target="https://drive.google.com/drive/folders/1N7ubkg4Ly-t7C1SN2jIJkEcWKzr-v9K6?usp=sharing" TargetMode="External"/><Relationship Id="rId3906" Type="http://schemas.openxmlformats.org/officeDocument/2006/relationships/hyperlink" Target="https://drive.google.com/drive/folders/1N7ubkg4Ly-t7C1SN2jIJkEcWKzr-v9K6?usp=sharing" TargetMode="External"/><Relationship Id="rId96" Type="http://schemas.openxmlformats.org/officeDocument/2006/relationships/hyperlink" Target="https://www.waterboards.ca.gov/pfas/" TargetMode="External"/><Relationship Id="rId827" Type="http://schemas.openxmlformats.org/officeDocument/2006/relationships/hyperlink" Target="https://drive.google.com/drive/folders/1d1MidMYqI3G3Mz_V1LbNA2zv7Juckeoy" TargetMode="External"/><Relationship Id="rId1457" Type="http://schemas.openxmlformats.org/officeDocument/2006/relationships/hyperlink" Target="http://www.floridahealth.gov/environmental-health/hazardous-waste-sites/contaminant-facts/hw-pfas.html" TargetMode="External"/><Relationship Id="rId1664" Type="http://schemas.openxmlformats.org/officeDocument/2006/relationships/hyperlink" Target="https://drive.google.com/drive/folders/1N7ubkg4Ly-t7C1SN2jIJkEcWKzr-v9K6?usp=sharing" TargetMode="External"/><Relationship Id="rId1871" Type="http://schemas.openxmlformats.org/officeDocument/2006/relationships/hyperlink" Target="https://www.mass.gov/info-details/per-and-polyfluoroalkyl-substances-pfas" TargetMode="External"/><Relationship Id="rId2508" Type="http://schemas.openxmlformats.org/officeDocument/2006/relationships/hyperlink" Target="https://www4.des.state.nh.us/nh-pfas-investigation/wp-content/uploads/tables-pdf.pdf" TargetMode="External"/><Relationship Id="rId2715" Type="http://schemas.openxmlformats.org/officeDocument/2006/relationships/hyperlink" Target="https://www4.des.state.nh.us/nh-pfas-investigation/wp-content/uploads/tables-pdf.pdf" TargetMode="External"/><Relationship Id="rId2922" Type="http://schemas.openxmlformats.org/officeDocument/2006/relationships/hyperlink" Target="https://drive.google.com/drive/folders/1N7ubkg4Ly-t7C1SN2jIJkEcWKzr-v9K6?usp=sharing" TargetMode="External"/><Relationship Id="rId4070" Type="http://schemas.openxmlformats.org/officeDocument/2006/relationships/hyperlink" Target="https://drive.google.com/drive/u/0/folders/1f8gHfUbgH4w0DdeirtRLSMerU6kNJ4Ux" TargetMode="External"/><Relationship Id="rId1317" Type="http://schemas.openxmlformats.org/officeDocument/2006/relationships/hyperlink" Target="https://drive.google.com/drive/folders/1ESeZczfdbqIqQkHkvo8ceGLdukvjrdGx" TargetMode="External"/><Relationship Id="rId1524" Type="http://schemas.openxmlformats.org/officeDocument/2006/relationships/hyperlink" Target="https://static.ewg.org/reports/2020/pfas-testing-report/EWG_PFAS-TW_Appendix_C06.pdf?_ga=2.44374509.815135581.1579791872-1565020647.1578497869" TargetMode="External"/><Relationship Id="rId1731" Type="http://schemas.openxmlformats.org/officeDocument/2006/relationships/hyperlink" Target="https://drive.google.com/drive/folders/1SY35lIaz1Ul8geU6G3c9KPrizRo18y8H" TargetMode="External"/><Relationship Id="rId4887" Type="http://schemas.openxmlformats.org/officeDocument/2006/relationships/hyperlink" Target="https://drive.google.com/drive/folders/1N7ubkg4Ly-t7C1SN2jIJkEcWKzr-v9K6?usp=sharing" TargetMode="External"/><Relationship Id="rId23" Type="http://schemas.openxmlformats.org/officeDocument/2006/relationships/hyperlink" Target="https://drive.google.com/drive/folders/1N7ubkg4Ly-t7C1SN2jIJkEcWKzr-v9K6?usp=sharing" TargetMode="External"/><Relationship Id="rId3489" Type="http://schemas.openxmlformats.org/officeDocument/2006/relationships/hyperlink" Target="https://www4.des.state.nh.us/nh-pfas-investigation/wp-content/uploads/tables-pdf.pdf" TargetMode="External"/><Relationship Id="rId3696" Type="http://schemas.openxmlformats.org/officeDocument/2006/relationships/hyperlink" Target="https://drive.google.com/drive/u/1/folders/1gzW7FcQQelMoZUZ8VhdxW1RrTOgXt8vS" TargetMode="External"/><Relationship Id="rId4747" Type="http://schemas.openxmlformats.org/officeDocument/2006/relationships/hyperlink" Target="https://drive.google.com/drive/folders/1jI2qfUNHJx9JWwCQcG49AABEIOL-IKdx?usp=sharing" TargetMode="External"/><Relationship Id="rId2298" Type="http://schemas.openxmlformats.org/officeDocument/2006/relationships/hyperlink" Target="https://drive.google.com/drive/folders/1N7ubkg4Ly-t7C1SN2jIJkEcWKzr-v9K6?usp=sharing" TargetMode="External"/><Relationship Id="rId3349" Type="http://schemas.openxmlformats.org/officeDocument/2006/relationships/hyperlink" Target="https://drive.google.com/drive/folders/1zaAEYLxWM6D7Oa4oRMTzmP5XnZfm1QXm" TargetMode="External"/><Relationship Id="rId3556" Type="http://schemas.openxmlformats.org/officeDocument/2006/relationships/hyperlink" Target="https://drive.google.com/drive/folders/1N7ubkg4Ly-t7C1SN2jIJkEcWKzr-v9K6?usp=sharing" TargetMode="External"/><Relationship Id="rId4954" Type="http://schemas.openxmlformats.org/officeDocument/2006/relationships/hyperlink" Target="https://drive.google.com/drive/folders/1N7ubkg4Ly-t7C1SN2jIJkEcWKzr-v9K6?usp=sharing" TargetMode="External"/><Relationship Id="rId477" Type="http://schemas.openxmlformats.org/officeDocument/2006/relationships/hyperlink" Target="https://drive.google.com/drive/folders/1d1MidMYqI3G3Mz_V1LbNA2zv7Juckeoy" TargetMode="External"/><Relationship Id="rId684" Type="http://schemas.openxmlformats.org/officeDocument/2006/relationships/hyperlink" Target="https://geotracker.waterboards.ca.gov/map/pfas_map" TargetMode="External"/><Relationship Id="rId2158" Type="http://schemas.openxmlformats.org/officeDocument/2006/relationships/hyperlink" Target="https://drive.google.com/drive/folders/1N7ubkg4Ly-t7C1SN2jIJkEcWKzr-v9K6?usp=sharing" TargetMode="External"/><Relationship Id="rId2365" Type="http://schemas.openxmlformats.org/officeDocument/2006/relationships/hyperlink" Target="https://www4.des.state.nh.us/nh-pfas-investigation/wp-content/uploads/tables-pdf.pdf" TargetMode="External"/><Relationship Id="rId3209" Type="http://schemas.openxmlformats.org/officeDocument/2006/relationships/hyperlink" Target="https://drive.google.com/drive/folders/1zaAEYLxWM6D7Oa4oRMTzmP5XnZfm1QXm" TargetMode="External"/><Relationship Id="rId3763" Type="http://schemas.openxmlformats.org/officeDocument/2006/relationships/hyperlink" Target="https://www.epa.gov/dwucmr/occurrence-data-unregulated-contaminant-monitoring-rule" TargetMode="External"/><Relationship Id="rId3970" Type="http://schemas.openxmlformats.org/officeDocument/2006/relationships/hyperlink" Target="https://drive.google.com/drive/folders/1N7ubkg4Ly-t7C1SN2jIJkEcWKzr-v9K6?usp=sharing" TargetMode="External"/><Relationship Id="rId4607" Type="http://schemas.openxmlformats.org/officeDocument/2006/relationships/hyperlink" Target="https://drive.google.com/drive/folders/1N7ubkg4Ly-t7C1SN2jIJkEcWKzr-v9K6?usp=sharing" TargetMode="External"/><Relationship Id="rId4814" Type="http://schemas.openxmlformats.org/officeDocument/2006/relationships/hyperlink" Target="https://drive.google.com/drive/folders/1N7ubkg4Ly-t7C1SN2jIJkEcWKzr-v9K6?usp=sharing" TargetMode="External"/><Relationship Id="rId337" Type="http://schemas.openxmlformats.org/officeDocument/2006/relationships/hyperlink" Target="https://drive.google.com/drive/folders/1d1MidMYqI3G3Mz_V1LbNA2zv7Juckeoy" TargetMode="External"/><Relationship Id="rId891" Type="http://schemas.openxmlformats.org/officeDocument/2006/relationships/hyperlink" Target="https://www.waterboards.ca.gov/pfas/" TargetMode="External"/><Relationship Id="rId2018" Type="http://schemas.openxmlformats.org/officeDocument/2006/relationships/hyperlink" Target="https://www4.des.state.nh.us/nh-pfas-investigation/wp-content/uploads/tables-pdf.pdf" TargetMode="External"/><Relationship Id="rId2572" Type="http://schemas.openxmlformats.org/officeDocument/2006/relationships/hyperlink" Target="https://www.des.nh.gov/organization/commissioner/documents/pfoa-statewide-status-20170110.pdf" TargetMode="External"/><Relationship Id="rId3416" Type="http://schemas.openxmlformats.org/officeDocument/2006/relationships/hyperlink" Target="https://drive.google.com/drive/folders/1N7ubkg4Ly-t7C1SN2jIJkEcWKzr-v9K6?usp=sharing" TargetMode="External"/><Relationship Id="rId3623" Type="http://schemas.openxmlformats.org/officeDocument/2006/relationships/hyperlink" Target="https://drive.google.com/drive/folders/1zaAEYLxWM6D7Oa4oRMTzmP5XnZfm1QXm" TargetMode="External"/><Relationship Id="rId3830" Type="http://schemas.openxmlformats.org/officeDocument/2006/relationships/hyperlink" Target="https://drive.google.com/drive/folders/1N7ubkg4Ly-t7C1SN2jIJkEcWKzr-v9K6?usp=sharing" TargetMode="External"/><Relationship Id="rId544" Type="http://schemas.openxmlformats.org/officeDocument/2006/relationships/hyperlink" Target="https://geotracker.waterboards.ca.gov/map/pfas_map" TargetMode="External"/><Relationship Id="rId751" Type="http://schemas.openxmlformats.org/officeDocument/2006/relationships/hyperlink" Target="https://www.waterboards.ca.gov/pfas/" TargetMode="External"/><Relationship Id="rId1174" Type="http://schemas.openxmlformats.org/officeDocument/2006/relationships/hyperlink" Target="https://www.waterboards.ca.gov/pfas/" TargetMode="External"/><Relationship Id="rId1381" Type="http://schemas.openxmlformats.org/officeDocument/2006/relationships/hyperlink" Target="https://www.aquarionwater.com/docs/default-source/pfas-documents/ct-reports/new-milford-march-2020.pdf?sfvrsn=5196ae14_2" TargetMode="External"/><Relationship Id="rId2225" Type="http://schemas.openxmlformats.org/officeDocument/2006/relationships/hyperlink" Target="https://drive.google.com/drive/folders/1zaAEYLxWM6D7Oa4oRMTzmP5XnZfm1QXm" TargetMode="External"/><Relationship Id="rId2432" Type="http://schemas.openxmlformats.org/officeDocument/2006/relationships/hyperlink" Target="https://www4.des.state.nh.us/nh-pfas-investigation/?page_id=826" TargetMode="External"/><Relationship Id="rId404" Type="http://schemas.openxmlformats.org/officeDocument/2006/relationships/hyperlink" Target="https://geotracker.waterboards.ca.gov/map/pfas_map" TargetMode="External"/><Relationship Id="rId611" Type="http://schemas.openxmlformats.org/officeDocument/2006/relationships/hyperlink" Target="https://www.waterboards.ca.gov/pfas/" TargetMode="External"/><Relationship Id="rId1034" Type="http://schemas.openxmlformats.org/officeDocument/2006/relationships/hyperlink" Target="https://www.waterboards.ca.gov/pfas/" TargetMode="External"/><Relationship Id="rId1241" Type="http://schemas.openxmlformats.org/officeDocument/2006/relationships/hyperlink" Target="https://drive.google.com/drive/folders/1d1MidMYqI3G3Mz_V1LbNA2zv7Juckeoy" TargetMode="External"/><Relationship Id="rId4397" Type="http://schemas.openxmlformats.org/officeDocument/2006/relationships/hyperlink" Target="https://drive.google.com/drive/folders/1N7ubkg4Ly-t7C1SN2jIJkEcWKzr-v9K6?usp=sharing" TargetMode="External"/><Relationship Id="rId1101" Type="http://schemas.openxmlformats.org/officeDocument/2006/relationships/hyperlink" Target="https://drive.google.com/drive/folders/1d1MidMYqI3G3Mz_V1LbNA2zv7Juckeoy" TargetMode="External"/><Relationship Id="rId4257" Type="http://schemas.openxmlformats.org/officeDocument/2006/relationships/hyperlink" Target="https://static.ewg.org/reports/2020/pfas-testing-report/EWG_PFAS-TW_Appendix_C06.pdf?_ga=2.44374509.815135581.1579791872-1565020647.1578497869" TargetMode="External"/><Relationship Id="rId4464" Type="http://schemas.openxmlformats.org/officeDocument/2006/relationships/hyperlink" Target="https://www.ecori.org/public-safety/2020/3/2/are-pfas-harming-rhode-islands-schoolchildren" TargetMode="External"/><Relationship Id="rId4671" Type="http://schemas.openxmlformats.org/officeDocument/2006/relationships/hyperlink" Target="https://drive.google.com/drive/folders/1N7ubkg4Ly-t7C1SN2jIJkEcWKzr-v9K6?usp=sharing" TargetMode="External"/><Relationship Id="rId3066" Type="http://schemas.openxmlformats.org/officeDocument/2006/relationships/hyperlink" Target="https://drive.google.com/drive/folders/1N7ubkg4Ly-t7C1SN2jIJkEcWKzr-v9K6?usp=sharing" TargetMode="External"/><Relationship Id="rId3273" Type="http://schemas.openxmlformats.org/officeDocument/2006/relationships/hyperlink" Target="https://drive.google.com/drive/folders/1zaAEYLxWM6D7Oa4oRMTzmP5XnZfm1QXm" TargetMode="External"/><Relationship Id="rId3480" Type="http://schemas.openxmlformats.org/officeDocument/2006/relationships/hyperlink" Target="https://drive.google.com/drive/folders/1N7ubkg4Ly-t7C1SN2jIJkEcWKzr-v9K6?usp=sharing" TargetMode="External"/><Relationship Id="rId4117" Type="http://schemas.openxmlformats.org/officeDocument/2006/relationships/hyperlink" Target="https://files.nc.gov/ncdeq/Water%20Resources/GIS/Data/Emerging_Compounds_Mastersheet_12202019.pdf" TargetMode="External"/><Relationship Id="rId4324" Type="http://schemas.openxmlformats.org/officeDocument/2006/relationships/hyperlink" Target="https://health.ri.gov/water/about/pfas/" TargetMode="External"/><Relationship Id="rId4531" Type="http://schemas.openxmlformats.org/officeDocument/2006/relationships/hyperlink" Target="https://dec.vermont.gov/sites/dec/files/documents/PFAS%20Sampling%20Report%207.10.18%20FINAL.pdf" TargetMode="External"/><Relationship Id="rId194" Type="http://schemas.openxmlformats.org/officeDocument/2006/relationships/hyperlink" Target="https://geotracker.waterboards.ca.gov/map/pfas_map" TargetMode="External"/><Relationship Id="rId1918" Type="http://schemas.openxmlformats.org/officeDocument/2006/relationships/hyperlink" Target="https://drive.google.com/drive/folders/1N7ubkg4Ly-t7C1SN2jIJkEcWKzr-v9K6?usp=sharing" TargetMode="External"/><Relationship Id="rId2082" Type="http://schemas.openxmlformats.org/officeDocument/2006/relationships/hyperlink" Target="https://www.dhhs.nh.gov/dphs/pfcs/index.htm" TargetMode="External"/><Relationship Id="rId3133" Type="http://schemas.openxmlformats.org/officeDocument/2006/relationships/hyperlink" Target="https://drive.google.com/drive/folders/1zaAEYLxWM6D7Oa4oRMTzmP5XnZfm1QXm" TargetMode="External"/><Relationship Id="rId261" Type="http://schemas.openxmlformats.org/officeDocument/2006/relationships/hyperlink" Target="https://www.waterboards.ca.gov/pfas/" TargetMode="External"/><Relationship Id="rId3340" Type="http://schemas.openxmlformats.org/officeDocument/2006/relationships/hyperlink" Target="https://www4.des.state.nh.us/nh-pfas-investigation/wp-content/uploads/tables-pdf.pdf" TargetMode="External"/><Relationship Id="rId2899" Type="http://schemas.openxmlformats.org/officeDocument/2006/relationships/hyperlink" Target="https://www4.des.state.nh.us/nh-pfas-investigation/wp-content/uploads/tables-pdf.pdf" TargetMode="External"/><Relationship Id="rId3200" Type="http://schemas.openxmlformats.org/officeDocument/2006/relationships/hyperlink" Target="https://www4.des.state.nh.us/nh-pfas-investigation/wp-content/uploads/tables-pdf.pdf" TargetMode="External"/><Relationship Id="rId121" Type="http://schemas.openxmlformats.org/officeDocument/2006/relationships/hyperlink" Target="https://www.waterboards.ca.gov/pfas/" TargetMode="External"/><Relationship Id="rId2759" Type="http://schemas.openxmlformats.org/officeDocument/2006/relationships/hyperlink" Target="https://drive.google.com/drive/folders/1zaAEYLxWM6D7Oa4oRMTzmP5XnZfm1QXm" TargetMode="External"/><Relationship Id="rId2966" Type="http://schemas.openxmlformats.org/officeDocument/2006/relationships/hyperlink" Target="https://drive.google.com/drive/folders/1N7ubkg4Ly-t7C1SN2jIJkEcWKzr-v9K6?usp=sharing" TargetMode="External"/><Relationship Id="rId938" Type="http://schemas.openxmlformats.org/officeDocument/2006/relationships/hyperlink" Target="https://www.waterboards.ca.gov/pfas/" TargetMode="External"/><Relationship Id="rId1568" Type="http://schemas.openxmlformats.org/officeDocument/2006/relationships/hyperlink" Target="https://eec.ky.gov/Documents%20for%20URLs/PFAS%20Drinking%20Water%20Report%20Final.pdf" TargetMode="External"/><Relationship Id="rId1775" Type="http://schemas.openxmlformats.org/officeDocument/2006/relationships/hyperlink" Target="https://static.ewg.org/reports/2020/pfas-testing-report/EWG_PFAS-TW_Appendix_C06.pdf?_ga=2.44374509.815135581.1579791872-1565020647.1578497869" TargetMode="External"/><Relationship Id="rId2619" Type="http://schemas.openxmlformats.org/officeDocument/2006/relationships/hyperlink" Target="https://www4.des.state.nh.us/nh-pfas-investigation/?page_id=826" TargetMode="External"/><Relationship Id="rId2826" Type="http://schemas.openxmlformats.org/officeDocument/2006/relationships/hyperlink" Target="https://drive.google.com/drive/u/1/folders/1j6UJcYNyvbDomSldcD1C4PPa6PeoJyon" TargetMode="External"/><Relationship Id="rId4181" Type="http://schemas.openxmlformats.org/officeDocument/2006/relationships/hyperlink" Target="https://www.daytondailynews.com/news/local/contaminants-dayton-water-above-what-some-states-consider-safe/bGoF0Kdn8MCtT8ms2R8Q4J/" TargetMode="External"/><Relationship Id="rId5025" Type="http://schemas.openxmlformats.org/officeDocument/2006/relationships/hyperlink" Target="https://drive.google.com/drive/folders/1N7ubkg4Ly-t7C1SN2jIJkEcWKzr-v9K6?usp=sharing" TargetMode="External"/><Relationship Id="rId67" Type="http://schemas.openxmlformats.org/officeDocument/2006/relationships/hyperlink" Target="https://www.azcentral.com/story/news/local/tempe/2019/05/02/water-9-arizona-systems-have-tested-high-toxins-found-luke-air-force-base/3485082002/" TargetMode="External"/><Relationship Id="rId1428" Type="http://schemas.openxmlformats.org/officeDocument/2006/relationships/hyperlink" Target="https://semspub.epa.gov/work/HQ/199549.pdf" TargetMode="External"/><Relationship Id="rId1635" Type="http://schemas.openxmlformats.org/officeDocument/2006/relationships/hyperlink" Target="https://www1.maine.gov/dep/spills/topics/pfas/index.html" TargetMode="External"/><Relationship Id="rId1982" Type="http://schemas.openxmlformats.org/officeDocument/2006/relationships/hyperlink" Target="https://drive.google.com/drive/folders/1N7ubkg4Ly-t7C1SN2jIJkEcWKzr-v9K6?usp=sharing" TargetMode="External"/><Relationship Id="rId4041" Type="http://schemas.openxmlformats.org/officeDocument/2006/relationships/hyperlink" Target="https://drive.google.com/drive/u/0/folders/1f8gHfUbgH4w0DdeirtRLSMerU6kNJ4Ux" TargetMode="External"/><Relationship Id="rId1842" Type="http://schemas.openxmlformats.org/officeDocument/2006/relationships/hyperlink" Target="https://www.mass.gov/info-details/per-and-polyfluoroalkyl-substances-pfas" TargetMode="External"/><Relationship Id="rId4998" Type="http://schemas.openxmlformats.org/officeDocument/2006/relationships/hyperlink" Target="https://drive.google.com/drive/folders/1N7ubkg4Ly-t7C1SN2jIJkEcWKzr-v9K6?usp=sharing" TargetMode="External"/><Relationship Id="rId1702" Type="http://schemas.openxmlformats.org/officeDocument/2006/relationships/hyperlink" Target="https://drive.google.com/drive/u/0/folders/1RsSKYaEE8jqAw7pH05tDHRflkjUL3t5H" TargetMode="External"/><Relationship Id="rId4858" Type="http://schemas.openxmlformats.org/officeDocument/2006/relationships/hyperlink" Target="https://drive.google.com/drive/folders/1N7ubkg4Ly-t7C1SN2jIJkEcWKzr-v9K6?usp=sharing" TargetMode="External"/><Relationship Id="rId3667" Type="http://schemas.openxmlformats.org/officeDocument/2006/relationships/hyperlink" Target="https://www.nj.gov/dep/dsr/publications/Investigation_of_Levels_of_Perfluorinated_Compounds_in_New_Jersey_Fish_Surface_Water_and_Sediment_RPS.pdf" TargetMode="External"/><Relationship Id="rId3874" Type="http://schemas.openxmlformats.org/officeDocument/2006/relationships/hyperlink" Target="https://drive.google.com/drive/u/1/folders/1Yla_380Qxjf4iLAK34ajtSEXmM8gBJ9P" TargetMode="External"/><Relationship Id="rId4718" Type="http://schemas.openxmlformats.org/officeDocument/2006/relationships/hyperlink" Target="https://drive.google.com/drive/folders/1N7ubkg4Ly-t7C1SN2jIJkEcWKzr-v9K6?usp=sharing" TargetMode="External"/><Relationship Id="rId4925" Type="http://schemas.openxmlformats.org/officeDocument/2006/relationships/hyperlink" Target="https://drive.google.com/drive/folders/1N7ubkg4Ly-t7C1SN2jIJkEcWKzr-v9K6?usp=sharing" TargetMode="External"/><Relationship Id="rId588" Type="http://schemas.openxmlformats.org/officeDocument/2006/relationships/hyperlink" Target="https://drive.google.com/drive/folders/1N7ubkg4Ly-t7C1SN2jIJkEcWKzr-v9K6?usp=sharing" TargetMode="External"/><Relationship Id="rId795" Type="http://schemas.openxmlformats.org/officeDocument/2006/relationships/hyperlink" Target="https://www.waterboards.ca.gov/pfas/docs/pfas_monitoring_Q1Q2Q3Q4.xlsx" TargetMode="External"/><Relationship Id="rId2269" Type="http://schemas.openxmlformats.org/officeDocument/2006/relationships/hyperlink" Target="https://drive.google.com/drive/folders/1zaAEYLxWM6D7Oa4oRMTzmP5XnZfm1QXm" TargetMode="External"/><Relationship Id="rId2476" Type="http://schemas.openxmlformats.org/officeDocument/2006/relationships/hyperlink" Target="https://www4.des.state.nh.us/nh-pfas-investigation/wp-content/uploads/tables-pdf.pdf" TargetMode="External"/><Relationship Id="rId2683" Type="http://schemas.openxmlformats.org/officeDocument/2006/relationships/hyperlink" Target="https://www4.des.state.nh.us/nh-pfas-investigation/?page_id=826" TargetMode="External"/><Relationship Id="rId2890" Type="http://schemas.openxmlformats.org/officeDocument/2006/relationships/hyperlink" Target="https://drive.google.com/drive/folders/1N7ubkg4Ly-t7C1SN2jIJkEcWKzr-v9K6?usp=sharing" TargetMode="External"/><Relationship Id="rId3527" Type="http://schemas.openxmlformats.org/officeDocument/2006/relationships/hyperlink" Target="https://drive.google.com/drive/folders/1zaAEYLxWM6D7Oa4oRMTzmP5XnZfm1QXm" TargetMode="External"/><Relationship Id="rId3734" Type="http://schemas.openxmlformats.org/officeDocument/2006/relationships/hyperlink" Target="https://drive.google.com/drive/u/1/folders/1gzW7FcQQelMoZUZ8VhdxW1RrTOgXt8vS" TargetMode="External"/><Relationship Id="rId3941" Type="http://schemas.openxmlformats.org/officeDocument/2006/relationships/hyperlink" Target="https://drive.google.com/drive/u/0/folders/1f8gHfUbgH4w0DdeirtRLSMerU6kNJ4Ux" TargetMode="External"/><Relationship Id="rId448" Type="http://schemas.openxmlformats.org/officeDocument/2006/relationships/hyperlink" Target="https://drive.google.com/drive/folders/1N7ubkg4Ly-t7C1SN2jIJkEcWKzr-v9K6?usp=sharing" TargetMode="External"/><Relationship Id="rId655" Type="http://schemas.openxmlformats.org/officeDocument/2006/relationships/hyperlink" Target="https://www.waterboards.ca.gov/pfas/docs/pfas_monitoring_Q1Q2Q3Q4.xlsx" TargetMode="External"/><Relationship Id="rId862" Type="http://schemas.openxmlformats.org/officeDocument/2006/relationships/hyperlink" Target="https://drive.google.com/drive/folders/1d1MidMYqI3G3Mz_V1LbNA2zv7Juckeoy" TargetMode="External"/><Relationship Id="rId1078" Type="http://schemas.openxmlformats.org/officeDocument/2006/relationships/hyperlink" Target="https://drive.google.com/drive/folders/1d1MidMYqI3G3Mz_V1LbNA2zv7Juckeoy" TargetMode="External"/><Relationship Id="rId1285" Type="http://schemas.openxmlformats.org/officeDocument/2006/relationships/hyperlink" Target="https://www.waterboards.ca.gov/pfas/" TargetMode="External"/><Relationship Id="rId1492" Type="http://schemas.openxmlformats.org/officeDocument/2006/relationships/hyperlink" Target="https://drive.google.com/drive/folders/1IsOH4jNxypFCAP4u65dm4mosIul5EzFB" TargetMode="External"/><Relationship Id="rId2129" Type="http://schemas.openxmlformats.org/officeDocument/2006/relationships/hyperlink" Target="https://drive.google.com/drive/folders/1zaAEYLxWM6D7Oa4oRMTzmP5XnZfm1QXm" TargetMode="External"/><Relationship Id="rId2336" Type="http://schemas.openxmlformats.org/officeDocument/2006/relationships/hyperlink" Target="https://www4.des.state.nh.us/nh-pfas-investigation/wp-content/uploads/tables-pdf.pdf" TargetMode="External"/><Relationship Id="rId2543" Type="http://schemas.openxmlformats.org/officeDocument/2006/relationships/hyperlink" Target="https://drive.google.com/drive/folders/1N7ubkg4Ly-t7C1SN2jIJkEcWKzr-v9K6?usp=sharing" TargetMode="External"/><Relationship Id="rId2750" Type="http://schemas.openxmlformats.org/officeDocument/2006/relationships/hyperlink" Target="https://drive.google.com/drive/folders/1N7ubkg4Ly-t7C1SN2jIJkEcWKzr-v9K6?usp=sharing" TargetMode="External"/><Relationship Id="rId3801" Type="http://schemas.openxmlformats.org/officeDocument/2006/relationships/hyperlink" Target="https://drive.google.com/drive/folders/1N7ubkg4Ly-t7C1SN2jIJkEcWKzr-v9K6?usp=sharing" TargetMode="External"/><Relationship Id="rId308" Type="http://schemas.openxmlformats.org/officeDocument/2006/relationships/hyperlink" Target="https://drive.google.com/drive/folders/1N7ubkg4Ly-t7C1SN2jIJkEcWKzr-v9K6?usp=sharing" TargetMode="External"/><Relationship Id="rId515" Type="http://schemas.openxmlformats.org/officeDocument/2006/relationships/hyperlink" Target="https://www.waterboards.ca.gov/pfas/docs/pfas_monitoring_Q1Q2Q3Q4.xlsx" TargetMode="External"/><Relationship Id="rId722" Type="http://schemas.openxmlformats.org/officeDocument/2006/relationships/hyperlink" Target="https://drive.google.com/drive/folders/1d1MidMYqI3G3Mz_V1LbNA2zv7Juckeoy" TargetMode="External"/><Relationship Id="rId1145" Type="http://schemas.openxmlformats.org/officeDocument/2006/relationships/hyperlink" Target="https://drive.google.com/drive/folders/1N7ubkg4Ly-t7C1SN2jIJkEcWKzr-v9K6?usp=sharing" TargetMode="External"/><Relationship Id="rId1352" Type="http://schemas.openxmlformats.org/officeDocument/2006/relationships/hyperlink" Target="https://drive.google.com/drive/u/0/folders/165CakSMV2-00nyl8S9kyGCCl4JfNfsjI" TargetMode="External"/><Relationship Id="rId2403" Type="http://schemas.openxmlformats.org/officeDocument/2006/relationships/hyperlink" Target="https://drive.google.com/drive/folders/1N7ubkg4Ly-t7C1SN2jIJkEcWKzr-v9K6?usp=sharing" TargetMode="External"/><Relationship Id="rId1005" Type="http://schemas.openxmlformats.org/officeDocument/2006/relationships/hyperlink" Target="https://drive.google.com/drive/folders/1N7ubkg4Ly-t7C1SN2jIJkEcWKzr-v9K6?usp=sharing" TargetMode="External"/><Relationship Id="rId1212" Type="http://schemas.openxmlformats.org/officeDocument/2006/relationships/hyperlink" Target="https://www.waterboards.ca.gov/pfas/" TargetMode="External"/><Relationship Id="rId2610" Type="http://schemas.openxmlformats.org/officeDocument/2006/relationships/hyperlink" Target="https://drive.google.com/drive/folders/1N7ubkg4Ly-t7C1SN2jIJkEcWKzr-v9K6?usp=sharing" TargetMode="External"/><Relationship Id="rId4368" Type="http://schemas.openxmlformats.org/officeDocument/2006/relationships/hyperlink" Target="https://static1.squarespace.com/static/546d61b5e4b049f0b10b95c5/t/5e9486885e4b116e09c239b7/1586792081414/DOH-2.pdf" TargetMode="External"/><Relationship Id="rId4575" Type="http://schemas.openxmlformats.org/officeDocument/2006/relationships/hyperlink" Target="https://drive.google.com/drive/u/0/folders/1f8qvPi8mCV_9UK6MzVrnzLybaxTwHPZf" TargetMode="External"/><Relationship Id="rId3177" Type="http://schemas.openxmlformats.org/officeDocument/2006/relationships/hyperlink" Target="https://drive.google.com/drive/folders/1zaAEYLxWM6D7Oa4oRMTzmP5XnZfm1QXm" TargetMode="External"/><Relationship Id="rId4228" Type="http://schemas.openxmlformats.org/officeDocument/2006/relationships/hyperlink" Target="https://www.dep.pa.gov/Citizens/My-Water/drinking_water/PFAS/Pages/default.aspx" TargetMode="External"/><Relationship Id="rId4782" Type="http://schemas.openxmlformats.org/officeDocument/2006/relationships/hyperlink" Target="https://drive.google.com/drive/folders/1N7ubkg4Ly-t7C1SN2jIJkEcWKzr-v9K6?usp=sharing" TargetMode="External"/><Relationship Id="rId3037" Type="http://schemas.openxmlformats.org/officeDocument/2006/relationships/hyperlink" Target="https://drive.google.com/drive/folders/1zaAEYLxWM6D7Oa4oRMTzmP5XnZfm1QXm" TargetMode="External"/><Relationship Id="rId3384" Type="http://schemas.openxmlformats.org/officeDocument/2006/relationships/hyperlink" Target="https://drive.google.com/drive/folders/1N7ubkg4Ly-t7C1SN2jIJkEcWKzr-v9K6?usp=sharing" TargetMode="External"/><Relationship Id="rId3591" Type="http://schemas.openxmlformats.org/officeDocument/2006/relationships/hyperlink" Target="https://drive.google.com/drive/folders/1zaAEYLxWM6D7Oa4oRMTzmP5XnZfm1QXm" TargetMode="External"/><Relationship Id="rId4435" Type="http://schemas.openxmlformats.org/officeDocument/2006/relationships/hyperlink" Target="https://static1.squarespace.com/static/546d61b5e4b049f0b10b95c5/t/5e9486885e4b116e09c239b7/1586792081414/DOH-2.pdf" TargetMode="External"/><Relationship Id="rId4642" Type="http://schemas.openxmlformats.org/officeDocument/2006/relationships/hyperlink" Target="https://drive.google.com/drive/folders/1N7ubkg4Ly-t7C1SN2jIJkEcWKzr-v9K6?usp=sharing" TargetMode="External"/><Relationship Id="rId2193" Type="http://schemas.openxmlformats.org/officeDocument/2006/relationships/hyperlink" Target="https://drive.google.com/drive/folders/1zaAEYLxWM6D7Oa4oRMTzmP5XnZfm1QXm" TargetMode="External"/><Relationship Id="rId3244" Type="http://schemas.openxmlformats.org/officeDocument/2006/relationships/hyperlink" Target="https://www4.des.state.nh.us/nh-pfas-investigation/wp-content/uploads/tables-pdf.pdf" TargetMode="External"/><Relationship Id="rId3451" Type="http://schemas.openxmlformats.org/officeDocument/2006/relationships/hyperlink" Target="https://drive.google.com/drive/folders/1zaAEYLxWM6D7Oa4oRMTzmP5XnZfm1QXm" TargetMode="External"/><Relationship Id="rId4502" Type="http://schemas.openxmlformats.org/officeDocument/2006/relationships/hyperlink" Target="https://drive.google.com/drive/folders/1N7ubkg4Ly-t7C1SN2jIJkEcWKzr-v9K6?usp=sharing" TargetMode="External"/><Relationship Id="rId165" Type="http://schemas.openxmlformats.org/officeDocument/2006/relationships/hyperlink" Target="https://www.waterboards.ca.gov/pfas/docs/pfas_monitoring_Q1Q2Q3Q4.xlsx" TargetMode="External"/><Relationship Id="rId372" Type="http://schemas.openxmlformats.org/officeDocument/2006/relationships/hyperlink" Target="https://drive.google.com/drive/folders/1d1MidMYqI3G3Mz_V1LbNA2zv7Juckeoy" TargetMode="External"/><Relationship Id="rId2053" Type="http://schemas.openxmlformats.org/officeDocument/2006/relationships/hyperlink" Target="https://www4.des.state.nh.us/nh-pfas-investigation/?page_id=826" TargetMode="External"/><Relationship Id="rId2260" Type="http://schemas.openxmlformats.org/officeDocument/2006/relationships/hyperlink" Target="https://www4.des.state.nh.us/nh-pfas-investigation/wp-content/uploads/tables-pdf.pdf" TargetMode="External"/><Relationship Id="rId3104" Type="http://schemas.openxmlformats.org/officeDocument/2006/relationships/hyperlink" Target="https://www4.des.state.nh.us/nh-pfas-investigation/wp-content/uploads/tables-pdf.pdf" TargetMode="External"/><Relationship Id="rId3311" Type="http://schemas.openxmlformats.org/officeDocument/2006/relationships/hyperlink" Target="https://www4.des.state.nh.us/nh-pfas-investigation/wp-content/uploads/tables-pdf.pdf" TargetMode="External"/><Relationship Id="rId232" Type="http://schemas.openxmlformats.org/officeDocument/2006/relationships/hyperlink" Target="https://drive.google.com/drive/folders/1d1MidMYqI3G3Mz_V1LbNA2zv7Juckeoy" TargetMode="External"/><Relationship Id="rId2120" Type="http://schemas.openxmlformats.org/officeDocument/2006/relationships/hyperlink" Target="https://www4.des.state.nh.us/nh-pfas-investigation/wp-content/uploads/tables-pdf.pdf" TargetMode="External"/><Relationship Id="rId5069" Type="http://schemas.openxmlformats.org/officeDocument/2006/relationships/hyperlink" Target="https://drive.google.com/drive/folders/1N7ubkg4Ly-t7C1SN2jIJkEcWKzr-v9K6?usp=sharing" TargetMode="External"/><Relationship Id="rId1679" Type="http://schemas.openxmlformats.org/officeDocument/2006/relationships/hyperlink" Target="https://drive.google.com/drive/u/0/folders/1RsSKYaEE8jqAw7pH05tDHRflkjUL3t5H" TargetMode="External"/><Relationship Id="rId4085" Type="http://schemas.openxmlformats.org/officeDocument/2006/relationships/hyperlink" Target="https://drive.google.com/drive/u/0/folders/1f8gHfUbgH4w0DdeirtRLSMerU6kNJ4Ux" TargetMode="External"/><Relationship Id="rId4292" Type="http://schemas.openxmlformats.org/officeDocument/2006/relationships/hyperlink" Target="https://drive.google.com/drive/folders/1N7ubkg4Ly-t7C1SN2jIJkEcWKzr-v9K6?usp=sharing" TargetMode="External"/><Relationship Id="rId1886" Type="http://schemas.openxmlformats.org/officeDocument/2006/relationships/hyperlink" Target="https://drive.google.com/drive/folders/1N7ubkg4Ly-t7C1SN2jIJkEcWKzr-v9K6?usp=sharing" TargetMode="External"/><Relationship Id="rId2937" Type="http://schemas.openxmlformats.org/officeDocument/2006/relationships/hyperlink" Target="https://drive.google.com/drive/folders/1zaAEYLxWM6D7Oa4oRMTzmP5XnZfm1QXm" TargetMode="External"/><Relationship Id="rId4152" Type="http://schemas.openxmlformats.org/officeDocument/2006/relationships/hyperlink" Target="https://oepa.maps.arcgis.com/apps/MapSeries/index.html?appid=893553c5007f410d9bc55d9cf985342e" TargetMode="External"/><Relationship Id="rId909" Type="http://schemas.openxmlformats.org/officeDocument/2006/relationships/hyperlink" Target="https://drive.google.com/drive/folders/1d1MidMYqI3G3Mz_V1LbNA2zv7Juckeoy" TargetMode="External"/><Relationship Id="rId1539" Type="http://schemas.openxmlformats.org/officeDocument/2006/relationships/hyperlink" Target="https://drive.google.com/drive/folders/14kHnhpu0vj-oN2Xjy1x3ddzOvnWC-b24" TargetMode="External"/><Relationship Id="rId1746" Type="http://schemas.openxmlformats.org/officeDocument/2006/relationships/hyperlink" Target="https://drive.google.com/drive/u/0/folders/1RsSKYaEE8jqAw7pH05tDHRflkjUL3t5H" TargetMode="External"/><Relationship Id="rId1953" Type="http://schemas.openxmlformats.org/officeDocument/2006/relationships/hyperlink" Target="https://static.ewg.org/reports/2020/pfas-testing-report/EWG_PFAS-TW_Appendix_C06.pdf?_ga=2.44374509.815135581.1579791872-1565020647.1578497869" TargetMode="External"/><Relationship Id="rId38" Type="http://schemas.openxmlformats.org/officeDocument/2006/relationships/hyperlink" Target="https://drive.google.com/drive/folders/1wgbd0ijO78iW0hw3uETvsCEDMhctQ0ri?usp=sharing" TargetMode="External"/><Relationship Id="rId1606" Type="http://schemas.openxmlformats.org/officeDocument/2006/relationships/hyperlink" Target="https://eec.ky.gov/Documents%20for%20URLs/PFAS%20Drinking%20Water%20Report%20Final.pdf" TargetMode="External"/><Relationship Id="rId1813" Type="http://schemas.openxmlformats.org/officeDocument/2006/relationships/hyperlink" Target="https://static.ewg.org/reports/2020/pfas-testing-report/EWG_PFAS-TW_Appendix_C06.pdf?_ga=2.44374509.815135581.1579791872-1565020647.1578497869" TargetMode="External"/><Relationship Id="rId4012" Type="http://schemas.openxmlformats.org/officeDocument/2006/relationships/hyperlink" Target="https://drive.google.com/drive/u/0/folders/1f8gHfUbgH4w0DdeirtRLSMerU6kNJ4Ux" TargetMode="External"/><Relationship Id="rId4969" Type="http://schemas.openxmlformats.org/officeDocument/2006/relationships/hyperlink" Target="https://drive.google.com/drive/folders/1N7ubkg4Ly-t7C1SN2jIJkEcWKzr-v9K6?usp=sharing" TargetMode="External"/><Relationship Id="rId3778" Type="http://schemas.openxmlformats.org/officeDocument/2006/relationships/hyperlink" Target="https://drive.google.com/drive/u/1/folders/1gzW7FcQQelMoZUZ8VhdxW1RrTOgXt8vS" TargetMode="External"/><Relationship Id="rId3985" Type="http://schemas.openxmlformats.org/officeDocument/2006/relationships/hyperlink" Target="https://drive.google.com/drive/folders/1N7ubkg4Ly-t7C1SN2jIJkEcWKzr-v9K6?usp=sharing" TargetMode="External"/><Relationship Id="rId4829" Type="http://schemas.openxmlformats.org/officeDocument/2006/relationships/hyperlink" Target="https://drive.google.com/drive/folders/1N7ubkg4Ly-t7C1SN2jIJkEcWKzr-v9K6?usp=sharing" TargetMode="External"/><Relationship Id="rId699" Type="http://schemas.openxmlformats.org/officeDocument/2006/relationships/hyperlink" Target="https://geotracker.waterboards.ca.gov/map/pfas_map" TargetMode="External"/><Relationship Id="rId2587" Type="http://schemas.openxmlformats.org/officeDocument/2006/relationships/hyperlink" Target="https://www4.des.state.nh.us/nh-pfas-investigation/wp-content/uploads/tables-pdf.pdf" TargetMode="External"/><Relationship Id="rId2794" Type="http://schemas.openxmlformats.org/officeDocument/2006/relationships/hyperlink" Target="https://www4.des.state.nh.us/nh-pfas-investigation/wp-content/uploads/tables-pdf.pdf" TargetMode="External"/><Relationship Id="rId3638" Type="http://schemas.openxmlformats.org/officeDocument/2006/relationships/hyperlink" Target="https://www4.des.state.nh.us/nh-pfas-investigation/wp-content/uploads/tables-pdf.pdf" TargetMode="External"/><Relationship Id="rId3845" Type="http://schemas.openxmlformats.org/officeDocument/2006/relationships/hyperlink" Target="https://echo.epa.gov/detailed-facility-report?fid=NJ0820001&amp;sys=SDWIS" TargetMode="External"/><Relationship Id="rId559" Type="http://schemas.openxmlformats.org/officeDocument/2006/relationships/hyperlink" Target="https://geotracker.waterboards.ca.gov/map/pfas_map" TargetMode="External"/><Relationship Id="rId766" Type="http://schemas.openxmlformats.org/officeDocument/2006/relationships/hyperlink" Target="https://www.waterboards.ca.gov/pfas/" TargetMode="External"/><Relationship Id="rId1189" Type="http://schemas.openxmlformats.org/officeDocument/2006/relationships/hyperlink" Target="https://drive.google.com/drive/folders/1d1MidMYqI3G3Mz_V1LbNA2zv7Juckeoy" TargetMode="External"/><Relationship Id="rId1396" Type="http://schemas.openxmlformats.org/officeDocument/2006/relationships/hyperlink" Target="https://www.aquarionwater.com/docs/default-source/pfas-documents/ct-reports/simsbury-granby-east-granby-march-2020.pdf?sfvrsn=5d1cf044_2" TargetMode="External"/><Relationship Id="rId2447" Type="http://schemas.openxmlformats.org/officeDocument/2006/relationships/hyperlink" Target="https://drive.google.com/drive/folders/1N7ubkg4Ly-t7C1SN2jIJkEcWKzr-v9K6?usp=sharing" TargetMode="External"/><Relationship Id="rId5060" Type="http://schemas.openxmlformats.org/officeDocument/2006/relationships/hyperlink" Target="https://drive.google.com/drive/folders/1N7ubkg4Ly-t7C1SN2jIJkEcWKzr-v9K6?usp=sharing" TargetMode="External"/><Relationship Id="rId419" Type="http://schemas.openxmlformats.org/officeDocument/2006/relationships/hyperlink" Target="https://geotracker.waterboards.ca.gov/map/pfas_map" TargetMode="External"/><Relationship Id="rId626" Type="http://schemas.openxmlformats.org/officeDocument/2006/relationships/hyperlink" Target="https://www.waterboards.ca.gov/pfas/" TargetMode="External"/><Relationship Id="rId973" Type="http://schemas.openxmlformats.org/officeDocument/2006/relationships/hyperlink" Target="https://drive.google.com/drive/folders/1d1MidMYqI3G3Mz_V1LbNA2zv7Juckeoy" TargetMode="External"/><Relationship Id="rId1049" Type="http://schemas.openxmlformats.org/officeDocument/2006/relationships/hyperlink" Target="https://www.waterboards.ca.gov/pfas/" TargetMode="External"/><Relationship Id="rId1256" Type="http://schemas.openxmlformats.org/officeDocument/2006/relationships/hyperlink" Target="https://drive.google.com/drive/folders/1N7ubkg4Ly-t7C1SN2jIJkEcWKzr-v9K6?usp=sharing" TargetMode="External"/><Relationship Id="rId2307" Type="http://schemas.openxmlformats.org/officeDocument/2006/relationships/hyperlink" Target="https://www4.des.state.nh.us/nh-pfas-investigation/wp-content/uploads/tables-pdf.pdf" TargetMode="External"/><Relationship Id="rId2654" Type="http://schemas.openxmlformats.org/officeDocument/2006/relationships/hyperlink" Target="https://drive.google.com/drive/folders/1N7ubkg4Ly-t7C1SN2jIJkEcWKzr-v9K6?usp=sharing" TargetMode="External"/><Relationship Id="rId2861" Type="http://schemas.openxmlformats.org/officeDocument/2006/relationships/hyperlink" Target="https://www.dhhs.nh.gov/dphs/pfcs/index.htm" TargetMode="External"/><Relationship Id="rId3705" Type="http://schemas.openxmlformats.org/officeDocument/2006/relationships/hyperlink" Target="https://drive.google.com/drive/u/1/folders/1_B1T3VVuGcq9QDwtQMlNJcckmnKue4dK" TargetMode="External"/><Relationship Id="rId3912" Type="http://schemas.openxmlformats.org/officeDocument/2006/relationships/hyperlink" Target="https://drive.google.com/drive/u/0/folders/1f8gHfUbgH4w0DdeirtRLSMerU6kNJ4Ux" TargetMode="External"/><Relationship Id="rId833" Type="http://schemas.openxmlformats.org/officeDocument/2006/relationships/hyperlink" Target="https://drive.google.com/drive/folders/1N7ubkg4Ly-t7C1SN2jIJkEcWKzr-v9K6?usp=sharing" TargetMode="External"/><Relationship Id="rId1116" Type="http://schemas.openxmlformats.org/officeDocument/2006/relationships/hyperlink" Target="https://www.waterboards.ca.gov/pfas/" TargetMode="External"/><Relationship Id="rId1463" Type="http://schemas.openxmlformats.org/officeDocument/2006/relationships/hyperlink" Target="http://www.floridahealth.gov/environmental-health/hazardous-waste-sites/contaminant-facts/hw-pfas.html" TargetMode="External"/><Relationship Id="rId1670" Type="http://schemas.openxmlformats.org/officeDocument/2006/relationships/hyperlink" Target="https://drive.google.com/drive/folders/1N7ubkg4Ly-t7C1SN2jIJkEcWKzr-v9K6?usp=sharing" TargetMode="External"/><Relationship Id="rId2514" Type="http://schemas.openxmlformats.org/officeDocument/2006/relationships/hyperlink" Target="https://drive.google.com/drive/folders/1zaAEYLxWM6D7Oa4oRMTzmP5XnZfm1QXm" TargetMode="External"/><Relationship Id="rId2721" Type="http://schemas.openxmlformats.org/officeDocument/2006/relationships/hyperlink" Target="https://drive.google.com/drive/folders/1zaAEYLxWM6D7Oa4oRMTzmP5XnZfm1QXm" TargetMode="External"/><Relationship Id="rId900" Type="http://schemas.openxmlformats.org/officeDocument/2006/relationships/hyperlink" Target="https://drive.google.com/drive/folders/1EQnax3R41ElqIpk9drAkn5MR00B7LdDh" TargetMode="External"/><Relationship Id="rId1323" Type="http://schemas.openxmlformats.org/officeDocument/2006/relationships/hyperlink" Target="https://drive.google.com/drive/u/0/folders/1Lx4Q8UHeagYWHK5YMYk-CPPtw9a7JwUL" TargetMode="External"/><Relationship Id="rId1530" Type="http://schemas.openxmlformats.org/officeDocument/2006/relationships/hyperlink" Target="https://drive.google.com/drive/folders/1N7ubkg4Ly-t7C1SN2jIJkEcWKzr-v9K6?usp=sharing" TargetMode="External"/><Relationship Id="rId4479" Type="http://schemas.openxmlformats.org/officeDocument/2006/relationships/hyperlink" Target="https://www.epa.gov/dwucmr/occurrence-data-unregulated-contaminant-monitoring-rule" TargetMode="External"/><Relationship Id="rId4686" Type="http://schemas.openxmlformats.org/officeDocument/2006/relationships/hyperlink" Target="https://drive.google.com/drive/folders/1N7ubkg4Ly-t7C1SN2jIJkEcWKzr-v9K6?usp=sharing" TargetMode="External"/><Relationship Id="rId4893" Type="http://schemas.openxmlformats.org/officeDocument/2006/relationships/hyperlink" Target="https://drive.google.com/drive/folders/1N7ubkg4Ly-t7C1SN2jIJkEcWKzr-v9K6?usp=sharing" TargetMode="External"/><Relationship Id="rId3288" Type="http://schemas.openxmlformats.org/officeDocument/2006/relationships/hyperlink" Target="https://www.dhhs.nh.gov/dphs/pfcs/index.htm" TargetMode="External"/><Relationship Id="rId3495" Type="http://schemas.openxmlformats.org/officeDocument/2006/relationships/hyperlink" Target="https://drive.google.com/drive/folders/1zaAEYLxWM6D7Oa4oRMTzmP5XnZfm1QXm" TargetMode="External"/><Relationship Id="rId4339" Type="http://schemas.openxmlformats.org/officeDocument/2006/relationships/hyperlink" Target="https://health.ri.gov/water/about/pfas/" TargetMode="External"/><Relationship Id="rId4546" Type="http://schemas.openxmlformats.org/officeDocument/2006/relationships/hyperlink" Target="https://drive.google.com/drive/u/0/folders/1Nn7Gu4EqcoaJnB7FSTb6poqRQIeaNgtT" TargetMode="External"/><Relationship Id="rId4753" Type="http://schemas.openxmlformats.org/officeDocument/2006/relationships/hyperlink" Target="https://drive.google.com/drive/folders/1jI2qfUNHJx9JWwCQcG49AABEIOL-IKdx?usp=sharing" TargetMode="External"/><Relationship Id="rId4960" Type="http://schemas.openxmlformats.org/officeDocument/2006/relationships/hyperlink" Target="https://drive.google.com/drive/folders/1N7ubkg4Ly-t7C1SN2jIJkEcWKzr-v9K6?usp=sharing" TargetMode="External"/><Relationship Id="rId2097" Type="http://schemas.openxmlformats.org/officeDocument/2006/relationships/hyperlink" Target="https://www4.des.state.nh.us/nh-pfas-investigation/wp-content/uploads/tables-pdf.pdf" TargetMode="External"/><Relationship Id="rId3148" Type="http://schemas.openxmlformats.org/officeDocument/2006/relationships/hyperlink" Target="https://www4.des.state.nh.us/nh-pfas-investigation/wp-content/uploads/tables-pdf.pdf" TargetMode="External"/><Relationship Id="rId3355" Type="http://schemas.openxmlformats.org/officeDocument/2006/relationships/hyperlink" Target="https://www4.des.state.nh.us/nh-pfas-investigation/wp-content/uploads/tables-pdf.pdf" TargetMode="External"/><Relationship Id="rId3562" Type="http://schemas.openxmlformats.org/officeDocument/2006/relationships/hyperlink" Target="https://www4.des.state.nh.us/nh-pfas-investigation/wp-content/uploads/tables-pdf.pdf" TargetMode="External"/><Relationship Id="rId4406" Type="http://schemas.openxmlformats.org/officeDocument/2006/relationships/hyperlink" Target="https://drive.google.com/drive/folders/1DZVTtHrtffhNzVd3s8hAy8pcQfLzMzIV" TargetMode="External"/><Relationship Id="rId4613" Type="http://schemas.openxmlformats.org/officeDocument/2006/relationships/hyperlink" Target="https://drive.google.com/drive/folders/1N7ubkg4Ly-t7C1SN2jIJkEcWKzr-v9K6?usp=sharing" TargetMode="External"/><Relationship Id="rId276" Type="http://schemas.openxmlformats.org/officeDocument/2006/relationships/hyperlink" Target="https://www.waterboards.ca.gov/pfas/" TargetMode="External"/><Relationship Id="rId483" Type="http://schemas.openxmlformats.org/officeDocument/2006/relationships/hyperlink" Target="https://drive.google.com/drive/folders/1N7ubkg4Ly-t7C1SN2jIJkEcWKzr-v9K6?usp=sharing" TargetMode="External"/><Relationship Id="rId690" Type="http://schemas.openxmlformats.org/officeDocument/2006/relationships/hyperlink" Target="https://www.waterboards.ca.gov/pfas/docs/pfas_monitoring_Q1Q2Q3Q4.xlsx" TargetMode="External"/><Relationship Id="rId2164" Type="http://schemas.openxmlformats.org/officeDocument/2006/relationships/hyperlink" Target="https://www.dhhs.nh.gov/dphs/pfcs/index.htm" TargetMode="External"/><Relationship Id="rId2371" Type="http://schemas.openxmlformats.org/officeDocument/2006/relationships/hyperlink" Target="https://drive.google.com/drive/folders/1N7ubkg4Ly-t7C1SN2jIJkEcWKzr-v9K6?usp=sharing" TargetMode="External"/><Relationship Id="rId3008" Type="http://schemas.openxmlformats.org/officeDocument/2006/relationships/hyperlink" Target="https://www4.des.state.nh.us/nh-pfas-investigation/wp-content/uploads/tables-pdf.pdf" TargetMode="External"/><Relationship Id="rId3215" Type="http://schemas.openxmlformats.org/officeDocument/2006/relationships/hyperlink" Target="https://www4.des.state.nh.us/nh-pfas-investigation/wp-content/uploads/tables-pdf.pdf" TargetMode="External"/><Relationship Id="rId3422" Type="http://schemas.openxmlformats.org/officeDocument/2006/relationships/hyperlink" Target="https://www4.des.state.nh.us/nh-pfas-investigation/wp-content/uploads/tables-pdf.pdf" TargetMode="External"/><Relationship Id="rId4820" Type="http://schemas.openxmlformats.org/officeDocument/2006/relationships/hyperlink" Target="https://drive.google.com/drive/folders/1N7ubkg4Ly-t7C1SN2jIJkEcWKzr-v9K6?usp=sharing" TargetMode="External"/><Relationship Id="rId136" Type="http://schemas.openxmlformats.org/officeDocument/2006/relationships/hyperlink" Target="https://www.waterboards.ca.gov/pfas/" TargetMode="External"/><Relationship Id="rId343" Type="http://schemas.openxmlformats.org/officeDocument/2006/relationships/hyperlink" Target="https://drive.google.com/drive/folders/1N7ubkg4Ly-t7C1SN2jIJkEcWKzr-v9K6?usp=sharing" TargetMode="External"/><Relationship Id="rId550" Type="http://schemas.openxmlformats.org/officeDocument/2006/relationships/hyperlink" Target="https://www.waterboards.ca.gov/pfas/docs/pfas_monitoring_Q1Q2Q3Q4.xlsx" TargetMode="External"/><Relationship Id="rId1180" Type="http://schemas.openxmlformats.org/officeDocument/2006/relationships/hyperlink" Target="https://drive.google.com/drive/folders/1N7ubkg4Ly-t7C1SN2jIJkEcWKzr-v9K6?usp=sharing" TargetMode="External"/><Relationship Id="rId2024" Type="http://schemas.openxmlformats.org/officeDocument/2006/relationships/hyperlink" Target="https://drive.google.com/drive/folders/1N7ubkg4Ly-t7C1SN2jIJkEcWKzr-v9K6?usp=sharing" TargetMode="External"/><Relationship Id="rId2231" Type="http://schemas.openxmlformats.org/officeDocument/2006/relationships/hyperlink" Target="https://www4.des.state.nh.us/nh-pfas-investigation/wp-content/uploads/tables-pdf.pdf" TargetMode="External"/><Relationship Id="rId203" Type="http://schemas.openxmlformats.org/officeDocument/2006/relationships/hyperlink" Target="https://drive.google.com/drive/folders/1N7ubkg4Ly-t7C1SN2jIJkEcWKzr-v9K6?usp=sharing" TargetMode="External"/><Relationship Id="rId1040" Type="http://schemas.openxmlformats.org/officeDocument/2006/relationships/hyperlink" Target="https://drive.google.com/drive/folders/1N7ubkg4Ly-t7C1SN2jIJkEcWKzr-v9K6?usp=sharing" TargetMode="External"/><Relationship Id="rId4196" Type="http://schemas.openxmlformats.org/officeDocument/2006/relationships/hyperlink" Target="https://drive.google.com/drive/u/0/folders/14XUC9RzrJOrL_ttJnJlQXlPP8ypglIBU" TargetMode="External"/><Relationship Id="rId410" Type="http://schemas.openxmlformats.org/officeDocument/2006/relationships/hyperlink" Target="https://www.waterboards.ca.gov/pfas/docs/pfas_monitoring_Q1Q2Q3Q4.xlsx" TargetMode="External"/><Relationship Id="rId1997" Type="http://schemas.openxmlformats.org/officeDocument/2006/relationships/hyperlink" Target="https://static.ewg.org/reports/2020/pfas-testing-report/EWG_PFAS-TW_Appendix_C06.pdf?_ga=2.44374509.815135581.1579791872-1565020647.1578497869" TargetMode="External"/><Relationship Id="rId4056" Type="http://schemas.openxmlformats.org/officeDocument/2006/relationships/hyperlink" Target="https://drive.google.com/drive/u/0/folders/1f8gHfUbgH4w0DdeirtRLSMerU6kNJ4Ux" TargetMode="External"/><Relationship Id="rId1857" Type="http://schemas.openxmlformats.org/officeDocument/2006/relationships/hyperlink" Target="https://static.ewg.org/reports/2020/pfas-testing-report/EWG_PFAS-TW_Appendix_C06.pdf?_ga=2.44374509.815135581.1579791872-1565020647.1578497869" TargetMode="External"/><Relationship Id="rId2908" Type="http://schemas.openxmlformats.org/officeDocument/2006/relationships/hyperlink" Target="https://www4.des.state.nh.us/nh-pfas-investigation/wp-content/uploads/tables-pdf.pdf" TargetMode="External"/><Relationship Id="rId4263" Type="http://schemas.openxmlformats.org/officeDocument/2006/relationships/hyperlink" Target="https://drive.google.com/drive/u/0/folders/1dFI-Vs3ngMevdb5n_tx0v8xvcXI5bdxa" TargetMode="External"/><Relationship Id="rId4470" Type="http://schemas.openxmlformats.org/officeDocument/2006/relationships/hyperlink" Target="https://drive.google.com/drive/u/0/folders/14j7qi18xSN9X_yDt8R36I0ycOGVu6-al" TargetMode="External"/><Relationship Id="rId1717" Type="http://schemas.openxmlformats.org/officeDocument/2006/relationships/hyperlink" Target="https://www1.maine.gov/dep/spills/topics/pfas/index.html" TargetMode="External"/><Relationship Id="rId1924" Type="http://schemas.openxmlformats.org/officeDocument/2006/relationships/hyperlink" Target="https://drive.google.com/drive/folders/1N7ubkg4Ly-t7C1SN2jIJkEcWKzr-v9K6?usp=sharing" TargetMode="External"/><Relationship Id="rId3072" Type="http://schemas.openxmlformats.org/officeDocument/2006/relationships/hyperlink" Target="https://www4.des.state.nh.us/nh-pfas-investigation/wp-content/uploads/tables-pdf.pdf" TargetMode="External"/><Relationship Id="rId4123" Type="http://schemas.openxmlformats.org/officeDocument/2006/relationships/hyperlink" Target="https://files.nc.gov/ncdeq/Water%20Resources/GIS/Data/Emerging_Compounds_Mastersheet_12202019.pdf" TargetMode="External"/><Relationship Id="rId4330" Type="http://schemas.openxmlformats.org/officeDocument/2006/relationships/hyperlink" Target="https://www.ecori.org/public-safety/2020/3/2/are-pfas-harming-rhode-islands-schoolchildren" TargetMode="External"/><Relationship Id="rId3889" Type="http://schemas.openxmlformats.org/officeDocument/2006/relationships/hyperlink" Target="https://drive.google.com/drive/u/1/folders/1Yla_380Qxjf4iLAK34ajtSEXmM8gBJ9P" TargetMode="External"/><Relationship Id="rId2698" Type="http://schemas.openxmlformats.org/officeDocument/2006/relationships/hyperlink" Target="https://drive.google.com/drive/folders/1N7ubkg4Ly-t7C1SN2jIJkEcWKzr-v9K6?usp=sharing" TargetMode="External"/><Relationship Id="rId3749" Type="http://schemas.openxmlformats.org/officeDocument/2006/relationships/hyperlink" Target="https://www.epa.gov/dwucmr/occurrence-data-unregulated-contaminant-monitoring-rule" TargetMode="External"/><Relationship Id="rId3956" Type="http://schemas.openxmlformats.org/officeDocument/2006/relationships/hyperlink" Target="https://drive.google.com/drive/folders/1N7ubkg4Ly-t7C1SN2jIJkEcWKzr-v9K6?usp=sharing" TargetMode="External"/><Relationship Id="rId877" Type="http://schemas.openxmlformats.org/officeDocument/2006/relationships/hyperlink" Target="https://drive.google.com/drive/folders/1d1MidMYqI3G3Mz_V1LbNA2zv7Juckeoy" TargetMode="External"/><Relationship Id="rId2558" Type="http://schemas.openxmlformats.org/officeDocument/2006/relationships/hyperlink" Target="https://drive.google.com/drive/folders/1zaAEYLxWM6D7Oa4oRMTzmP5XnZfm1QXm" TargetMode="External"/><Relationship Id="rId2765" Type="http://schemas.openxmlformats.org/officeDocument/2006/relationships/hyperlink" Target="https://www4.des.state.nh.us/nh-pfas-investigation/?page_id=826" TargetMode="External"/><Relationship Id="rId2972" Type="http://schemas.openxmlformats.org/officeDocument/2006/relationships/hyperlink" Target="https://www.dhhs.nh.gov/dphs/pfcs/index.htm" TargetMode="External"/><Relationship Id="rId3609" Type="http://schemas.openxmlformats.org/officeDocument/2006/relationships/hyperlink" Target="https://www4.des.state.nh.us/nh-pfas-investigation/wp-content/uploads/tables-pdf.pdf" TargetMode="External"/><Relationship Id="rId3816" Type="http://schemas.openxmlformats.org/officeDocument/2006/relationships/hyperlink" Target="https://drive.google.com/drive/folders/1N7ubkg4Ly-t7C1SN2jIJkEcWKzr-v9K6?usp=sharing" TargetMode="External"/><Relationship Id="rId737" Type="http://schemas.openxmlformats.org/officeDocument/2006/relationships/hyperlink" Target="https://drive.google.com/drive/folders/1d1MidMYqI3G3Mz_V1LbNA2zv7Juckeoy" TargetMode="External"/><Relationship Id="rId944" Type="http://schemas.openxmlformats.org/officeDocument/2006/relationships/hyperlink" Target="https://drive.google.com/drive/folders/1N7ubkg4Ly-t7C1SN2jIJkEcWKzr-v9K6?usp=sharing" TargetMode="External"/><Relationship Id="rId1367" Type="http://schemas.openxmlformats.org/officeDocument/2006/relationships/hyperlink" Target="https://www.aquarionwater.com/water-quality/learn-about-pfas" TargetMode="External"/><Relationship Id="rId1574" Type="http://schemas.openxmlformats.org/officeDocument/2006/relationships/hyperlink" Target="https://eec.ky.gov/Documents%20for%20URLs/PFAS%20Drinking%20Water%20Report%20Final.pdf" TargetMode="External"/><Relationship Id="rId1781" Type="http://schemas.openxmlformats.org/officeDocument/2006/relationships/hyperlink" Target="https://www.mass.gov/info-details/per-and-polyfluoroalkyl-substances-pfas" TargetMode="External"/><Relationship Id="rId2418" Type="http://schemas.openxmlformats.org/officeDocument/2006/relationships/hyperlink" Target="https://drive.google.com/drive/folders/1zaAEYLxWM6D7Oa4oRMTzmP5XnZfm1QXm" TargetMode="External"/><Relationship Id="rId2625" Type="http://schemas.openxmlformats.org/officeDocument/2006/relationships/hyperlink" Target="https://drive.google.com/drive/folders/1zaAEYLxWM6D7Oa4oRMTzmP5XnZfm1QXm" TargetMode="External"/><Relationship Id="rId2832" Type="http://schemas.openxmlformats.org/officeDocument/2006/relationships/hyperlink" Target="https://www4.des.state.nh.us/nh-pfas-investigation/" TargetMode="External"/><Relationship Id="rId5031" Type="http://schemas.openxmlformats.org/officeDocument/2006/relationships/hyperlink" Target="https://drive.google.com/drive/folders/1N7ubkg4Ly-t7C1SN2jIJkEcWKzr-v9K6?usp=sharing" TargetMode="External"/><Relationship Id="rId73" Type="http://schemas.openxmlformats.org/officeDocument/2006/relationships/hyperlink" Target="https://drive.google.com/drive/u/1/folders/1NDSF5O2zivixjKUEYTRtJ_keJVbx9VmC" TargetMode="External"/><Relationship Id="rId804" Type="http://schemas.openxmlformats.org/officeDocument/2006/relationships/hyperlink" Target="https://geotracker.waterboards.ca.gov/map/pfas_map" TargetMode="External"/><Relationship Id="rId1227" Type="http://schemas.openxmlformats.org/officeDocument/2006/relationships/hyperlink" Target="https://www.waterboards.ca.gov/pfas/" TargetMode="External"/><Relationship Id="rId1434" Type="http://schemas.openxmlformats.org/officeDocument/2006/relationships/hyperlink" Target="https://drive.google.com/drive/folders/150_eM_tjmVZVPeP_TAG4wi7bZRPNmSlc" TargetMode="External"/><Relationship Id="rId1641" Type="http://schemas.openxmlformats.org/officeDocument/2006/relationships/hyperlink" Target="https://drive.google.com/drive/u/0/folders/1RsSKYaEE8jqAw7pH05tDHRflkjUL3t5H" TargetMode="External"/><Relationship Id="rId4797" Type="http://schemas.openxmlformats.org/officeDocument/2006/relationships/hyperlink" Target="https://drive.google.com/drive/folders/1N7ubkg4Ly-t7C1SN2jIJkEcWKzr-v9K6?usp=sharing" TargetMode="External"/><Relationship Id="rId1501" Type="http://schemas.openxmlformats.org/officeDocument/2006/relationships/hyperlink" Target="https://drive.google.com/drive/folders/1IsOH4jNxypFCAP4u65dm4mosIul5EzFB" TargetMode="External"/><Relationship Id="rId3399" Type="http://schemas.openxmlformats.org/officeDocument/2006/relationships/hyperlink" Target="https://drive.google.com/drive/folders/1zaAEYLxWM6D7Oa4oRMTzmP5XnZfm1QXm" TargetMode="External"/><Relationship Id="rId4657" Type="http://schemas.openxmlformats.org/officeDocument/2006/relationships/hyperlink" Target="https://drive.google.com/drive/folders/1N7ubkg4Ly-t7C1SN2jIJkEcWKzr-v9K6?usp=sharing" TargetMode="External"/><Relationship Id="rId4864" Type="http://schemas.openxmlformats.org/officeDocument/2006/relationships/hyperlink" Target="https://drive.google.com/drive/folders/1N7ubkg4Ly-t7C1SN2jIJkEcWKzr-v9K6?usp=sharing" TargetMode="External"/><Relationship Id="rId3259" Type="http://schemas.openxmlformats.org/officeDocument/2006/relationships/hyperlink" Target="https://www4.des.state.nh.us/nh-pfas-investigation/?page_id=826" TargetMode="External"/><Relationship Id="rId3466" Type="http://schemas.openxmlformats.org/officeDocument/2006/relationships/hyperlink" Target="https://www4.des.state.nh.us/nh-pfas-investigation/wp-content/uploads/tables-pdf.pdf" TargetMode="External"/><Relationship Id="rId4517" Type="http://schemas.openxmlformats.org/officeDocument/2006/relationships/hyperlink" Target="https://dec.vermont.gov/pfas" TargetMode="External"/><Relationship Id="rId387" Type="http://schemas.openxmlformats.org/officeDocument/2006/relationships/hyperlink" Target="https://drive.google.com/drive/folders/1d1MidMYqI3G3Mz_V1LbNA2zv7Juckeoy" TargetMode="External"/><Relationship Id="rId594" Type="http://schemas.openxmlformats.org/officeDocument/2006/relationships/hyperlink" Target="https://geotracker.waterboards.ca.gov/map/pfas_map" TargetMode="External"/><Relationship Id="rId2068" Type="http://schemas.openxmlformats.org/officeDocument/2006/relationships/hyperlink" Target="https://drive.google.com/drive/folders/1N7ubkg4Ly-t7C1SN2jIJkEcWKzr-v9K6?usp=sharing" TargetMode="External"/><Relationship Id="rId2275" Type="http://schemas.openxmlformats.org/officeDocument/2006/relationships/hyperlink" Target="https://www4.des.state.nh.us/nh-pfas-investigation/wp-content/uploads/tables-pdf.pdf" TargetMode="External"/><Relationship Id="rId3119" Type="http://schemas.openxmlformats.org/officeDocument/2006/relationships/hyperlink" Target="https://www4.des.state.nh.us/nh-pfas-investigation/?page_id=826" TargetMode="External"/><Relationship Id="rId3326" Type="http://schemas.openxmlformats.org/officeDocument/2006/relationships/hyperlink" Target="https://drive.google.com/drive/folders/1N7ubkg4Ly-t7C1SN2jIJkEcWKzr-v9K6?usp=sharing" TargetMode="External"/><Relationship Id="rId3673" Type="http://schemas.openxmlformats.org/officeDocument/2006/relationships/hyperlink" Target="https://drive.google.com/drive/u/1/folders/1gzW7FcQQelMoZUZ8VhdxW1RrTOgXt8vS" TargetMode="External"/><Relationship Id="rId3880" Type="http://schemas.openxmlformats.org/officeDocument/2006/relationships/hyperlink" Target="https://www.dec.ny.gov/chemical/108791.html" TargetMode="External"/><Relationship Id="rId4724" Type="http://schemas.openxmlformats.org/officeDocument/2006/relationships/hyperlink" Target="https://drive.google.com/drive/folders/1N7ubkg4Ly-t7C1SN2jIJkEcWKzr-v9K6?usp=sharing" TargetMode="External"/><Relationship Id="rId4931" Type="http://schemas.openxmlformats.org/officeDocument/2006/relationships/hyperlink" Target="https://drive.google.com/drive/folders/1N7ubkg4Ly-t7C1SN2jIJkEcWKzr-v9K6?usp=sharing" TargetMode="External"/><Relationship Id="rId247" Type="http://schemas.openxmlformats.org/officeDocument/2006/relationships/hyperlink" Target="https://drive.google.com/drive/folders/1d1MidMYqI3G3Mz_V1LbNA2zv7Juckeoy" TargetMode="External"/><Relationship Id="rId1084" Type="http://schemas.openxmlformats.org/officeDocument/2006/relationships/hyperlink" Target="https://www.waterboards.ca.gov/pfas/" TargetMode="External"/><Relationship Id="rId2482" Type="http://schemas.openxmlformats.org/officeDocument/2006/relationships/hyperlink" Target="https://drive.google.com/drive/folders/1zaAEYLxWM6D7Oa4oRMTzmP5XnZfm1QXm" TargetMode="External"/><Relationship Id="rId3533" Type="http://schemas.openxmlformats.org/officeDocument/2006/relationships/hyperlink" Target="https://www4.des.state.nh.us/nh-pfas-investigation/?page_id=826" TargetMode="External"/><Relationship Id="rId3740" Type="http://schemas.openxmlformats.org/officeDocument/2006/relationships/hyperlink" Target="https://www.nj.gov/dep/srp/emerging-contaminants/" TargetMode="External"/><Relationship Id="rId107" Type="http://schemas.openxmlformats.org/officeDocument/2006/relationships/hyperlink" Target="https://drive.google.com/drive/folders/1d1MidMYqI3G3Mz_V1LbNA2zv7Juckeoy" TargetMode="External"/><Relationship Id="rId454" Type="http://schemas.openxmlformats.org/officeDocument/2006/relationships/hyperlink" Target="https://geotracker.waterboards.ca.gov/map/pfas_map" TargetMode="External"/><Relationship Id="rId661" Type="http://schemas.openxmlformats.org/officeDocument/2006/relationships/hyperlink" Target="https://www.waterboards.ca.gov/pfas/" TargetMode="External"/><Relationship Id="rId1291" Type="http://schemas.openxmlformats.org/officeDocument/2006/relationships/hyperlink" Target="https://drive.google.com/drive/folders/1d1MidMYqI3G3Mz_V1LbNA2zv7Juckeoy" TargetMode="External"/><Relationship Id="rId2135" Type="http://schemas.openxmlformats.org/officeDocument/2006/relationships/hyperlink" Target="https://www4.des.state.nh.us/nh-pfas-investigation/wp-content/uploads/tables-pdf.pdf" TargetMode="External"/><Relationship Id="rId2342" Type="http://schemas.openxmlformats.org/officeDocument/2006/relationships/hyperlink" Target="https://drive.google.com/drive/folders/1zaAEYLxWM6D7Oa4oRMTzmP5XnZfm1QXm" TargetMode="External"/><Relationship Id="rId3600" Type="http://schemas.openxmlformats.org/officeDocument/2006/relationships/hyperlink" Target="https://drive.google.com/drive/folders/1N7ubkg4Ly-t7C1SN2jIJkEcWKzr-v9K6?usp=sharing" TargetMode="External"/><Relationship Id="rId314" Type="http://schemas.openxmlformats.org/officeDocument/2006/relationships/hyperlink" Target="https://geotracker.waterboards.ca.gov/map/pfas_map" TargetMode="External"/><Relationship Id="rId521" Type="http://schemas.openxmlformats.org/officeDocument/2006/relationships/hyperlink" Target="https://www.waterboards.ca.gov/pfas/" TargetMode="External"/><Relationship Id="rId1151" Type="http://schemas.openxmlformats.org/officeDocument/2006/relationships/hyperlink" Target="https://www.waterboards.ca.gov/pfas/" TargetMode="External"/><Relationship Id="rId2202" Type="http://schemas.openxmlformats.org/officeDocument/2006/relationships/hyperlink" Target="https://drive.google.com/drive/folders/1N7ubkg4Ly-t7C1SN2jIJkEcWKzr-v9K6?usp=sharing" TargetMode="External"/><Relationship Id="rId1011" Type="http://schemas.openxmlformats.org/officeDocument/2006/relationships/hyperlink" Target="https://www.waterboards.ca.gov/pfas/" TargetMode="External"/><Relationship Id="rId1968" Type="http://schemas.openxmlformats.org/officeDocument/2006/relationships/hyperlink" Target="https://www.health.state.mn.us/communities/environment/hazardous/topics/pfcs.html" TargetMode="External"/><Relationship Id="rId4167" Type="http://schemas.openxmlformats.org/officeDocument/2006/relationships/hyperlink" Target="https://epa.ohio.gov/pfas" TargetMode="External"/><Relationship Id="rId4374" Type="http://schemas.openxmlformats.org/officeDocument/2006/relationships/hyperlink" Target="https://health.ri.gov/water/about/pfas/" TargetMode="External"/><Relationship Id="rId4581" Type="http://schemas.openxmlformats.org/officeDocument/2006/relationships/hyperlink" Target="https://www.ewg.org/testimony-official-correspondence/tests-find-high-levels-toxic-forever-chemicals-drinking-water" TargetMode="External"/><Relationship Id="rId3183" Type="http://schemas.openxmlformats.org/officeDocument/2006/relationships/hyperlink" Target="https://www4.des.state.nh.us/nh-pfas-investigation/wp-content/uploads/tables-pdf.pdf" TargetMode="External"/><Relationship Id="rId3390" Type="http://schemas.openxmlformats.org/officeDocument/2006/relationships/hyperlink" Target="https://www4.des.state.nh.us/nh-pfas-investigation/wp-content/uploads/tables-pdf.pdf" TargetMode="External"/><Relationship Id="rId4027" Type="http://schemas.openxmlformats.org/officeDocument/2006/relationships/hyperlink" Target="https://drive.google.com/drive/folders/1N7ubkg4Ly-t7C1SN2jIJkEcWKzr-v9K6?usp=sharing" TargetMode="External"/><Relationship Id="rId4234" Type="http://schemas.openxmlformats.org/officeDocument/2006/relationships/hyperlink" Target="https://drive.google.com/drive/u/0/folders/1dFI-Vs3ngMevdb5n_tx0v8xvcXI5bdxa" TargetMode="External"/><Relationship Id="rId4441" Type="http://schemas.openxmlformats.org/officeDocument/2006/relationships/hyperlink" Target="https://static1.squarespace.com/static/546d61b5e4b049f0b10b95c5/t/5e9486885e4b116e09c239b7/1586792081414/DOH-2.pdf" TargetMode="External"/><Relationship Id="rId1828" Type="http://schemas.openxmlformats.org/officeDocument/2006/relationships/hyperlink" Target="https://www.mass.gov/doc/map-of-public-drinking-water-supplies-tested-for-pfas-chemicals/download" TargetMode="External"/><Relationship Id="rId3043" Type="http://schemas.openxmlformats.org/officeDocument/2006/relationships/hyperlink" Target="https://www4.des.state.nh.us/nh-pfas-investigation/wp-content/uploads/tables-pdf.pdf" TargetMode="External"/><Relationship Id="rId3250" Type="http://schemas.openxmlformats.org/officeDocument/2006/relationships/hyperlink" Target="https://drive.google.com/drive/folders/1N7ubkg4Ly-t7C1SN2jIJkEcWKzr-v9K6?usp=sharing" TargetMode="External"/><Relationship Id="rId171" Type="http://schemas.openxmlformats.org/officeDocument/2006/relationships/hyperlink" Target="https://www.waterboards.ca.gov/pfas/" TargetMode="External"/><Relationship Id="rId4301" Type="http://schemas.openxmlformats.org/officeDocument/2006/relationships/hyperlink" Target="https://drive.google.com/drive/folders/1DZVTtHrtffhNzVd3s8hAy8pcQfLzMzIV" TargetMode="External"/><Relationship Id="rId3110" Type="http://schemas.openxmlformats.org/officeDocument/2006/relationships/hyperlink" Target="https://drive.google.com/drive/folders/1N7ubkg4Ly-t7C1SN2jIJkEcWKzr-v9K6?usp=sharing" TargetMode="External"/><Relationship Id="rId988" Type="http://schemas.openxmlformats.org/officeDocument/2006/relationships/hyperlink" Target="https://drive.google.com/drive/folders/1d1MidMYqI3G3Mz_V1LbNA2zv7Juckeoy" TargetMode="External"/><Relationship Id="rId2669" Type="http://schemas.openxmlformats.org/officeDocument/2006/relationships/hyperlink" Target="https://drive.google.com/drive/folders/1zaAEYLxWM6D7Oa4oRMTzmP5XnZfm1QXm" TargetMode="External"/><Relationship Id="rId2876" Type="http://schemas.openxmlformats.org/officeDocument/2006/relationships/hyperlink" Target="https://drive.google.com/drive/folders/1zaAEYLxWM6D7Oa4oRMTzmP5XnZfm1QXm" TargetMode="External"/><Relationship Id="rId3927" Type="http://schemas.openxmlformats.org/officeDocument/2006/relationships/hyperlink" Target="https://drive.google.com/drive/u/0/folders/1f8gHfUbgH4w0DdeirtRLSMerU6kNJ4Ux" TargetMode="External"/><Relationship Id="rId5075" Type="http://schemas.openxmlformats.org/officeDocument/2006/relationships/hyperlink" Target="https://drive.google.com/drive/folders/1N7ubkg4Ly-t7C1SN2jIJkEcWKzr-v9K6?usp=sharing" TargetMode="External"/><Relationship Id="rId848" Type="http://schemas.openxmlformats.org/officeDocument/2006/relationships/hyperlink" Target="https://drive.google.com/drive/folders/1N7ubkg4Ly-t7C1SN2jIJkEcWKzr-v9K6?usp=sharing" TargetMode="External"/><Relationship Id="rId1478" Type="http://schemas.openxmlformats.org/officeDocument/2006/relationships/hyperlink" Target="https://drive.google.com/drive/folders/1N7ubkg4Ly-t7C1SN2jIJkEcWKzr-v9K6?usp=sharing" TargetMode="External"/><Relationship Id="rId1685" Type="http://schemas.openxmlformats.org/officeDocument/2006/relationships/hyperlink" Target="https://www.ourhealthyfuture.org/sites/default/files/pdfs/pfas_in_drinking_water_oct_2019.pdf" TargetMode="External"/><Relationship Id="rId1892" Type="http://schemas.openxmlformats.org/officeDocument/2006/relationships/hyperlink" Target="https://www.michigan.gov/pfasresponse/0,9038,7-365-86511_95645-517163--,00.html" TargetMode="External"/><Relationship Id="rId2529" Type="http://schemas.openxmlformats.org/officeDocument/2006/relationships/hyperlink" Target="https://www.dhhs.nh.gov/dphs/pfcs/index.htm" TargetMode="External"/><Relationship Id="rId2736" Type="http://schemas.openxmlformats.org/officeDocument/2006/relationships/hyperlink" Target="https://www.dhhs.nh.gov/dphs/pfcs/index.htm" TargetMode="External"/><Relationship Id="rId4091" Type="http://schemas.openxmlformats.org/officeDocument/2006/relationships/hyperlink" Target="https://drive.google.com/drive/folders/1N7ubkg4Ly-t7C1SN2jIJkEcWKzr-v9K6?usp=sharing" TargetMode="External"/><Relationship Id="rId708" Type="http://schemas.openxmlformats.org/officeDocument/2006/relationships/hyperlink" Target="https://drive.google.com/drive/folders/1N7ubkg4Ly-t7C1SN2jIJkEcWKzr-v9K6?usp=sharing" TargetMode="External"/><Relationship Id="rId915" Type="http://schemas.openxmlformats.org/officeDocument/2006/relationships/hyperlink" Target="https://www.waterboards.ca.gov/pfas/" TargetMode="External"/><Relationship Id="rId1338" Type="http://schemas.openxmlformats.org/officeDocument/2006/relationships/hyperlink" Target="https://drive.google.com/drive/folders/1N7ubkg4Ly-t7C1SN2jIJkEcWKzr-v9K6?usp=sharing" TargetMode="External"/><Relationship Id="rId1545" Type="http://schemas.openxmlformats.org/officeDocument/2006/relationships/hyperlink" Target="https://www.ewg.org/news-and-analysis/2019/10/10-toxic-forever-chemicals-found-louisville-ky-tap-water" TargetMode="External"/><Relationship Id="rId2943" Type="http://schemas.openxmlformats.org/officeDocument/2006/relationships/hyperlink" Target="https://www4.des.state.nh.us/nh-pfas-investigation/?page_id=826" TargetMode="External"/><Relationship Id="rId5002" Type="http://schemas.openxmlformats.org/officeDocument/2006/relationships/hyperlink" Target="https://drive.google.com/drive/folders/1N7ubkg4Ly-t7C1SN2jIJkEcWKzr-v9K6?usp=sharing" TargetMode="External"/><Relationship Id="rId1405" Type="http://schemas.openxmlformats.org/officeDocument/2006/relationships/hyperlink" Target="https://www.aquarionwater.com/water-quality/learn-about-pfas/ct-pfas-faqs" TargetMode="External"/><Relationship Id="rId1752" Type="http://schemas.openxmlformats.org/officeDocument/2006/relationships/hyperlink" Target="https://www1.maine.gov/dep/spills/topics/pfas/index.html" TargetMode="External"/><Relationship Id="rId2803" Type="http://schemas.openxmlformats.org/officeDocument/2006/relationships/hyperlink" Target="https://drive.google.com/drive/u/0/folders/1bkUiqDTheeOhzRO9opMtoAY7lFLfutK-" TargetMode="External"/><Relationship Id="rId44" Type="http://schemas.openxmlformats.org/officeDocument/2006/relationships/hyperlink" Target="https://drive.google.com/drive/folders/1wgbd0ijO78iW0hw3uETvsCEDMhctQ0ri?usp=sharing" TargetMode="External"/><Relationship Id="rId1612" Type="http://schemas.openxmlformats.org/officeDocument/2006/relationships/hyperlink" Target="https://eec.ky.gov/Documents%20for%20URLs/PFAS%20Drinking%20Water%20Report%20Final.pdf" TargetMode="External"/><Relationship Id="rId4768" Type="http://schemas.openxmlformats.org/officeDocument/2006/relationships/hyperlink" Target="https://drive.google.com/file/d/11Ymj7VR-b40OQXiEJjzSEl50EEx8xYHI/view?usp=sharing" TargetMode="External"/><Relationship Id="rId4975" Type="http://schemas.openxmlformats.org/officeDocument/2006/relationships/hyperlink" Target="https://drive.google.com/drive/folders/1N7ubkg4Ly-t7C1SN2jIJkEcWKzr-v9K6?usp=sharing" TargetMode="External"/><Relationship Id="rId498" Type="http://schemas.openxmlformats.org/officeDocument/2006/relationships/hyperlink" Target="https://drive.google.com/drive/folders/1N7ubkg4Ly-t7C1SN2jIJkEcWKzr-v9K6?usp=sharing" TargetMode="External"/><Relationship Id="rId2179" Type="http://schemas.openxmlformats.org/officeDocument/2006/relationships/hyperlink" Target="https://www4.des.state.nh.us/nh-pfas-investigation/wp-content/uploads/tables-pdf.pdf" TargetMode="External"/><Relationship Id="rId3577" Type="http://schemas.openxmlformats.org/officeDocument/2006/relationships/hyperlink" Target="https://www4.des.state.nh.us/nh-pfas-investigation/wp-content/uploads/tables-pdf.pdf" TargetMode="External"/><Relationship Id="rId3784" Type="http://schemas.openxmlformats.org/officeDocument/2006/relationships/hyperlink" Target="https://www.epa.gov/dwucmr/occurrence-data-unregulated-contaminant-monitoring-rule" TargetMode="External"/><Relationship Id="rId3991" Type="http://schemas.openxmlformats.org/officeDocument/2006/relationships/hyperlink" Target="https://files.nc.gov/ncdeq/Water%20Resources/GIS/Data/Emerging_Compounds_Mastersheet_12202019.pdf" TargetMode="External"/><Relationship Id="rId4628" Type="http://schemas.openxmlformats.org/officeDocument/2006/relationships/hyperlink" Target="https://drive.google.com/drive/folders/1N7ubkg4Ly-t7C1SN2jIJkEcWKzr-v9K6?usp=sharing" TargetMode="External"/><Relationship Id="rId4835" Type="http://schemas.openxmlformats.org/officeDocument/2006/relationships/hyperlink" Target="https://drive.google.com/drive/folders/1N7ubkg4Ly-t7C1SN2jIJkEcWKzr-v9K6?usp=sharing" TargetMode="External"/><Relationship Id="rId2386" Type="http://schemas.openxmlformats.org/officeDocument/2006/relationships/hyperlink" Target="https://drive.google.com/drive/folders/1zaAEYLxWM6D7Oa4oRMTzmP5XnZfm1QXm" TargetMode="External"/><Relationship Id="rId2593" Type="http://schemas.openxmlformats.org/officeDocument/2006/relationships/hyperlink" Target="https://drive.google.com/drive/folders/1zaAEYLxWM6D7Oa4oRMTzmP5XnZfm1QXm" TargetMode="External"/><Relationship Id="rId3437" Type="http://schemas.openxmlformats.org/officeDocument/2006/relationships/hyperlink" Target="https://www4.des.state.nh.us/nh-pfas-investigation/?page_id=826" TargetMode="External"/><Relationship Id="rId3644" Type="http://schemas.openxmlformats.org/officeDocument/2006/relationships/hyperlink" Target="https://drive.google.com/drive/folders/1N7ubkg4Ly-t7C1SN2jIJkEcWKzr-v9K6?usp=sharing" TargetMode="External"/><Relationship Id="rId3851" Type="http://schemas.openxmlformats.org/officeDocument/2006/relationships/hyperlink" Target="https://drive.google.com/drive/folders/1N7ubkg4Ly-t7C1SN2jIJkEcWKzr-v9K6?usp=sharing" TargetMode="External"/><Relationship Id="rId4902" Type="http://schemas.openxmlformats.org/officeDocument/2006/relationships/hyperlink" Target="https://drive.google.com/drive/folders/1N7ubkg4Ly-t7C1SN2jIJkEcWKzr-v9K6?usp=sharing" TargetMode="External"/><Relationship Id="rId358" Type="http://schemas.openxmlformats.org/officeDocument/2006/relationships/hyperlink" Target="https://drive.google.com/drive/folders/1N7ubkg4Ly-t7C1SN2jIJkEcWKzr-v9K6?usp=sharing" TargetMode="External"/><Relationship Id="rId565" Type="http://schemas.openxmlformats.org/officeDocument/2006/relationships/hyperlink" Target="https://www.waterboards.ca.gov/pfas/docs/pfas_monitoring_Q1Q2Q3Q4.xlsx" TargetMode="External"/><Relationship Id="rId772" Type="http://schemas.openxmlformats.org/officeDocument/2006/relationships/hyperlink" Target="https://drive.google.com/drive/folders/1d1MidMYqI3G3Mz_V1LbNA2zv7Juckeoy" TargetMode="External"/><Relationship Id="rId1195" Type="http://schemas.openxmlformats.org/officeDocument/2006/relationships/hyperlink" Target="https://www.waterboards.ca.gov/pfas/" TargetMode="External"/><Relationship Id="rId2039" Type="http://schemas.openxmlformats.org/officeDocument/2006/relationships/hyperlink" Target="https://drive.google.com/drive/folders/1zaAEYLxWM6D7Oa4oRMTzmP5XnZfm1QXm" TargetMode="External"/><Relationship Id="rId2246" Type="http://schemas.openxmlformats.org/officeDocument/2006/relationships/hyperlink" Target="https://drive.google.com/drive/folders/1N7ubkg4Ly-t7C1SN2jIJkEcWKzr-v9K6?usp=sharing" TargetMode="External"/><Relationship Id="rId2453" Type="http://schemas.openxmlformats.org/officeDocument/2006/relationships/hyperlink" Target="https://www.dhhs.nh.gov/dphs/pfcs/index.htm" TargetMode="External"/><Relationship Id="rId2660" Type="http://schemas.openxmlformats.org/officeDocument/2006/relationships/hyperlink" Target="https://www.dhhs.nh.gov/dphs/pfcs/index.htm" TargetMode="External"/><Relationship Id="rId3504" Type="http://schemas.openxmlformats.org/officeDocument/2006/relationships/hyperlink" Target="https://drive.google.com/drive/folders/1N7ubkg4Ly-t7C1SN2jIJkEcWKzr-v9K6?usp=sharing" TargetMode="External"/><Relationship Id="rId3711" Type="http://schemas.openxmlformats.org/officeDocument/2006/relationships/hyperlink" Target="https://drive.google.com/drive/folders/1N7ubkg4Ly-t7C1SN2jIJkEcWKzr-v9K6?usp=sharing" TargetMode="External"/><Relationship Id="rId218" Type="http://schemas.openxmlformats.org/officeDocument/2006/relationships/hyperlink" Target="https://drive.google.com/drive/folders/1N7ubkg4Ly-t7C1SN2jIJkEcWKzr-v9K6?usp=sharing" TargetMode="External"/><Relationship Id="rId425" Type="http://schemas.openxmlformats.org/officeDocument/2006/relationships/hyperlink" Target="https://www.waterboards.ca.gov/pfas/docs/pfas_monitoring_Q1Q2Q3Q4.xlsx" TargetMode="External"/><Relationship Id="rId632" Type="http://schemas.openxmlformats.org/officeDocument/2006/relationships/hyperlink" Target="https://drive.google.com/drive/folders/1d1MidMYqI3G3Mz_V1LbNA2zv7Juckeoy" TargetMode="External"/><Relationship Id="rId1055" Type="http://schemas.openxmlformats.org/officeDocument/2006/relationships/hyperlink" Target="https://drive.google.com/drive/folders/1N7ubkg4Ly-t7C1SN2jIJkEcWKzr-v9K6?usp=sharing" TargetMode="External"/><Relationship Id="rId1262" Type="http://schemas.openxmlformats.org/officeDocument/2006/relationships/hyperlink" Target="https://www.waterboards.ca.gov/pfas/" TargetMode="External"/><Relationship Id="rId2106" Type="http://schemas.openxmlformats.org/officeDocument/2006/relationships/hyperlink" Target="https://www4.des.state.nh.us/nh-pfas-investigation/wp-content/uploads/tables-pdf.pdf" TargetMode="External"/><Relationship Id="rId2313" Type="http://schemas.openxmlformats.org/officeDocument/2006/relationships/hyperlink" Target="https://drive.google.com/drive/folders/1zaAEYLxWM6D7Oa4oRMTzmP5XnZfm1QXm" TargetMode="External"/><Relationship Id="rId2520" Type="http://schemas.openxmlformats.org/officeDocument/2006/relationships/hyperlink" Target="https://www4.des.state.nh.us/nh-pfas-investigation/?page_id=826" TargetMode="External"/><Relationship Id="rId1122" Type="http://schemas.openxmlformats.org/officeDocument/2006/relationships/hyperlink" Target="https://www.waterboards.ca.gov/pfas/" TargetMode="External"/><Relationship Id="rId4278" Type="http://schemas.openxmlformats.org/officeDocument/2006/relationships/hyperlink" Target="https://static1.squarespace.com/static/546d61b5e4b049f0b10b95c5/t/5e9486885e4b116e09c239b7/1586792081414/DOH-2.pdf" TargetMode="External"/><Relationship Id="rId4485" Type="http://schemas.openxmlformats.org/officeDocument/2006/relationships/hyperlink" Target="https://drive.google.com/drive/u/0/folders/1n6HKb20OgbywensImeSw5zqDVcedoZ1C" TargetMode="External"/><Relationship Id="rId3087" Type="http://schemas.openxmlformats.org/officeDocument/2006/relationships/hyperlink" Target="https://www4.des.state.nh.us/nh-pfas-investigation/wp-content/uploads/tables-pdf.pdf" TargetMode="External"/><Relationship Id="rId3294" Type="http://schemas.openxmlformats.org/officeDocument/2006/relationships/hyperlink" Target="https://drive.google.com/drive/folders/1N7ubkg4Ly-t7C1SN2jIJkEcWKzr-v9K6?usp=sharing" TargetMode="External"/><Relationship Id="rId4138" Type="http://schemas.openxmlformats.org/officeDocument/2006/relationships/hyperlink" Target="https://files.nc.gov/ncdeq/Water%20Resources/GIS/Data/Emerging_Compounds_Mastersheet_12202019.pdf" TargetMode="External"/><Relationship Id="rId4345" Type="http://schemas.openxmlformats.org/officeDocument/2006/relationships/hyperlink" Target="https://www.ecori.org/public-safety/2020/3/2/are-pfas-harming-rhode-islands-schoolchildren" TargetMode="External"/><Relationship Id="rId4692" Type="http://schemas.openxmlformats.org/officeDocument/2006/relationships/hyperlink" Target="https://drive.google.com/drive/folders/1N7ubkg4Ly-t7C1SN2jIJkEcWKzr-v9K6?usp=sharing" TargetMode="External"/><Relationship Id="rId1939" Type="http://schemas.openxmlformats.org/officeDocument/2006/relationships/hyperlink" Target="https://www.michigan.gov/pfasresponse/" TargetMode="External"/><Relationship Id="rId4552" Type="http://schemas.openxmlformats.org/officeDocument/2006/relationships/hyperlink" Target="https://dec.vermont.gov/pfas" TargetMode="External"/><Relationship Id="rId3154" Type="http://schemas.openxmlformats.org/officeDocument/2006/relationships/hyperlink" Target="https://drive.google.com/drive/folders/1N7ubkg4Ly-t7C1SN2jIJkEcWKzr-v9K6?usp=sharing" TargetMode="External"/><Relationship Id="rId3361" Type="http://schemas.openxmlformats.org/officeDocument/2006/relationships/hyperlink" Target="https://static.ewg.org/reports/2020/pfas-testing-report/EWG_PFAS-TW_Appendix_C06.pdf?_ga=2.44374509.815135581.1579791872-1565020647.1578497869" TargetMode="External"/><Relationship Id="rId4205" Type="http://schemas.openxmlformats.org/officeDocument/2006/relationships/hyperlink" Target="https://drive.google.com/drive/u/1/folders/1PkVkJQt2qKaA__Xi4BZgT1JX8CFHeCxl" TargetMode="External"/><Relationship Id="rId4412" Type="http://schemas.openxmlformats.org/officeDocument/2006/relationships/hyperlink" Target="https://drive.google.com/drive/folders/1N7ubkg4Ly-t7C1SN2jIJkEcWKzr-v9K6?usp=sharing" TargetMode="External"/><Relationship Id="rId282" Type="http://schemas.openxmlformats.org/officeDocument/2006/relationships/hyperlink" Target="https://drive.google.com/drive/folders/1d1MidMYqI3G3Mz_V1LbNA2zv7Juckeoy" TargetMode="External"/><Relationship Id="rId2170" Type="http://schemas.openxmlformats.org/officeDocument/2006/relationships/hyperlink" Target="https://drive.google.com/drive/folders/1N7ubkg4Ly-t7C1SN2jIJkEcWKzr-v9K6?usp=sharing" TargetMode="External"/><Relationship Id="rId3014" Type="http://schemas.openxmlformats.org/officeDocument/2006/relationships/hyperlink" Target="https://drive.google.com/drive/folders/1N7ubkg4Ly-t7C1SN2jIJkEcWKzr-v9K6?usp=sharing" TargetMode="External"/><Relationship Id="rId3221" Type="http://schemas.openxmlformats.org/officeDocument/2006/relationships/hyperlink" Target="https://drive.google.com/drive/folders/1zaAEYLxWM6D7Oa4oRMTzmP5XnZfm1QXm" TargetMode="External"/><Relationship Id="rId8" Type="http://schemas.openxmlformats.org/officeDocument/2006/relationships/hyperlink" Target="https://drive.google.com/drive/folders/1N7ubkg4Ly-t7C1SN2jIJkEcWKzr-v9K6?usp=sharing" TargetMode="External"/><Relationship Id="rId142" Type="http://schemas.openxmlformats.org/officeDocument/2006/relationships/hyperlink" Target="https://drive.google.com/drive/folders/1d1MidMYqI3G3Mz_V1LbNA2zv7Juckeoy" TargetMode="External"/><Relationship Id="rId2030" Type="http://schemas.openxmlformats.org/officeDocument/2006/relationships/hyperlink" Target="https://www.dhhs.nh.gov/dphs/pfcs/index.htm" TargetMode="External"/><Relationship Id="rId2987" Type="http://schemas.openxmlformats.org/officeDocument/2006/relationships/hyperlink" Target="https://www4.des.state.nh.us/nh-pfas-investigation/wp-content/uploads/tables-pdf.pdf" TargetMode="External"/><Relationship Id="rId959" Type="http://schemas.openxmlformats.org/officeDocument/2006/relationships/hyperlink" Target="https://www.waterboards.ca.gov/pfas/" TargetMode="External"/><Relationship Id="rId1589" Type="http://schemas.openxmlformats.org/officeDocument/2006/relationships/hyperlink" Target="https://drive.google.com/drive/folders/1N7ubkg4Ly-t7C1SN2jIJkEcWKzr-v9K6?usp=sharing" TargetMode="External"/><Relationship Id="rId5046" Type="http://schemas.openxmlformats.org/officeDocument/2006/relationships/hyperlink" Target="https://drive.google.com/drive/folders/1N7ubkg4Ly-t7C1SN2jIJkEcWKzr-v9K6?usp=sharing" TargetMode="External"/><Relationship Id="rId1449" Type="http://schemas.openxmlformats.org/officeDocument/2006/relationships/hyperlink" Target="https://drive.google.com/drive/folders/1N7ubkg4Ly-t7C1SN2jIJkEcWKzr-v9K6?usp=sharing" TargetMode="External"/><Relationship Id="rId1796" Type="http://schemas.openxmlformats.org/officeDocument/2006/relationships/hyperlink" Target="https://eeaonline.eea.state.ma.us/portal" TargetMode="External"/><Relationship Id="rId2847" Type="http://schemas.openxmlformats.org/officeDocument/2006/relationships/hyperlink" Target="https://drive.google.com/drive/folders/1N7ubkg4Ly-t7C1SN2jIJkEcWKzr-v9K6?usp=sharing" TargetMode="External"/><Relationship Id="rId4062" Type="http://schemas.openxmlformats.org/officeDocument/2006/relationships/hyperlink" Target="https://drive.google.com/drive/folders/1N7ubkg4Ly-t7C1SN2jIJkEcWKzr-v9K6?usp=sharing" TargetMode="External"/><Relationship Id="rId88" Type="http://schemas.openxmlformats.org/officeDocument/2006/relationships/hyperlink" Target="https://drive.google.com/drive/folders/1N7ubkg4Ly-t7C1SN2jIJkEcWKzr-v9K6?usp=sharing" TargetMode="External"/><Relationship Id="rId819" Type="http://schemas.openxmlformats.org/officeDocument/2006/relationships/hyperlink" Target="https://geotracker.waterboards.ca.gov/map/pfas_map" TargetMode="External"/><Relationship Id="rId1656" Type="http://schemas.openxmlformats.org/officeDocument/2006/relationships/hyperlink" Target="https://www1.maine.gov/dep/spills/topics/pfas/index.html" TargetMode="External"/><Relationship Id="rId1863" Type="http://schemas.openxmlformats.org/officeDocument/2006/relationships/hyperlink" Target="https://www.mass.gov/info-details/per-and-polyfluoroalkyl-substances-pfas" TargetMode="External"/><Relationship Id="rId2707" Type="http://schemas.openxmlformats.org/officeDocument/2006/relationships/hyperlink" Target="https://www4.des.state.nh.us/nh-pfas-investigation/wp-content/uploads/tables-pdf.pdf" TargetMode="External"/><Relationship Id="rId2914" Type="http://schemas.openxmlformats.org/officeDocument/2006/relationships/hyperlink" Target="https://drive.google.com/drive/folders/1N7ubkg4Ly-t7C1SN2jIJkEcWKzr-v9K6?usp=sharing" TargetMode="External"/><Relationship Id="rId1309" Type="http://schemas.openxmlformats.org/officeDocument/2006/relationships/hyperlink" Target="https://drive.google.com/drive/folders/1N7ubkg4Ly-t7C1SN2jIJkEcWKzr-v9K6?usp=sharing" TargetMode="External"/><Relationship Id="rId1516" Type="http://schemas.openxmlformats.org/officeDocument/2006/relationships/hyperlink" Target="https://drive.google.com/drive/folders/1N7ubkg4Ly-t7C1SN2jIJkEcWKzr-v9K6?usp=sharing" TargetMode="External"/><Relationship Id="rId1723" Type="http://schemas.openxmlformats.org/officeDocument/2006/relationships/hyperlink" Target="https://www1.maine.gov/dep/spills/topics/pfas/index.html" TargetMode="External"/><Relationship Id="rId1930" Type="http://schemas.openxmlformats.org/officeDocument/2006/relationships/hyperlink" Target="https://drive.google.com/drive/folders/1N7ubkg4Ly-t7C1SN2jIJkEcWKzr-v9K6?usp=sharing" TargetMode="External"/><Relationship Id="rId4879" Type="http://schemas.openxmlformats.org/officeDocument/2006/relationships/hyperlink" Target="https://drive.google.com/drive/folders/1N7ubkg4Ly-t7C1SN2jIJkEcWKzr-v9K6?usp=sharing" TargetMode="External"/><Relationship Id="rId15" Type="http://schemas.openxmlformats.org/officeDocument/2006/relationships/hyperlink" Target="https://drive.google.com/drive/folders/1N7ubkg4Ly-t7C1SN2jIJkEcWKzr-v9K6?usp=sharing" TargetMode="External"/><Relationship Id="rId3688" Type="http://schemas.openxmlformats.org/officeDocument/2006/relationships/hyperlink" Target="https://drive.google.com/drive/u/1/folders/1gzW7FcQQelMoZUZ8VhdxW1RrTOgXt8vS" TargetMode="External"/><Relationship Id="rId3895" Type="http://schemas.openxmlformats.org/officeDocument/2006/relationships/hyperlink" Target="https://www.dec.ny.gov/chemical/108831.html" TargetMode="External"/><Relationship Id="rId4739" Type="http://schemas.openxmlformats.org/officeDocument/2006/relationships/hyperlink" Target="https://static.ewg.org/reports/2021/nova-pfas/EWG_PFAS-NoVA_Appendix_C04.pdf?_ga=2.130802767.112102984.1615417664-283178631.1610393894" TargetMode="External"/><Relationship Id="rId4946" Type="http://schemas.openxmlformats.org/officeDocument/2006/relationships/hyperlink" Target="https://drive.google.com/drive/folders/1N7ubkg4Ly-t7C1SN2jIJkEcWKzr-v9K6?usp=sharing" TargetMode="External"/><Relationship Id="rId2497" Type="http://schemas.openxmlformats.org/officeDocument/2006/relationships/hyperlink" Target="https://www4.des.state.nh.us/nh-pfas-investigation/wp-content/uploads/tables-pdf.pdf" TargetMode="External"/><Relationship Id="rId3548" Type="http://schemas.openxmlformats.org/officeDocument/2006/relationships/hyperlink" Target="https://drive.google.com/drive/folders/1N7ubkg4Ly-t7C1SN2jIJkEcWKzr-v9K6?usp=sharing" TargetMode="External"/><Relationship Id="rId3755" Type="http://schemas.openxmlformats.org/officeDocument/2006/relationships/hyperlink" Target="https://drive.google.com/drive/u/1/folders/1gzW7FcQQelMoZUZ8VhdxW1RrTOgXt8vS" TargetMode="External"/><Relationship Id="rId4806" Type="http://schemas.openxmlformats.org/officeDocument/2006/relationships/hyperlink" Target="https://drive.google.com/drive/folders/1N7ubkg4Ly-t7C1SN2jIJkEcWKzr-v9K6?usp=sharing" TargetMode="External"/><Relationship Id="rId469" Type="http://schemas.openxmlformats.org/officeDocument/2006/relationships/hyperlink" Target="https://geotracker.waterboards.ca.gov/map/pfas_map" TargetMode="External"/><Relationship Id="rId676" Type="http://schemas.openxmlformats.org/officeDocument/2006/relationships/hyperlink" Target="https://www.waterboards.ca.gov/pfas/" TargetMode="External"/><Relationship Id="rId883" Type="http://schemas.openxmlformats.org/officeDocument/2006/relationships/hyperlink" Target="https://drive.google.com/drive/folders/1N7ubkg4Ly-t7C1SN2jIJkEcWKzr-v9K6?usp=sharing" TargetMode="External"/><Relationship Id="rId1099" Type="http://schemas.openxmlformats.org/officeDocument/2006/relationships/hyperlink" Target="https://www.waterboards.ca.gov/pfas/" TargetMode="External"/><Relationship Id="rId2357" Type="http://schemas.openxmlformats.org/officeDocument/2006/relationships/hyperlink" Target="https://www4.des.state.nh.us/nh-pfas-investigation/wp-content/uploads/tables-pdf.pdf" TargetMode="External"/><Relationship Id="rId2564" Type="http://schemas.openxmlformats.org/officeDocument/2006/relationships/hyperlink" Target="https://www4.des.state.nh.us/nh-pfas-investigation/wp-content/uploads/tables-pdf.pdf" TargetMode="External"/><Relationship Id="rId3408" Type="http://schemas.openxmlformats.org/officeDocument/2006/relationships/hyperlink" Target="https://drive.google.com/drive/folders/1N7ubkg4Ly-t7C1SN2jIJkEcWKzr-v9K6?usp=sharing" TargetMode="External"/><Relationship Id="rId3615" Type="http://schemas.openxmlformats.org/officeDocument/2006/relationships/hyperlink" Target="https://drive.google.com/drive/folders/1zaAEYLxWM6D7Oa4oRMTzmP5XnZfm1QXm" TargetMode="External"/><Relationship Id="rId3962" Type="http://schemas.openxmlformats.org/officeDocument/2006/relationships/hyperlink" Target="https://drive.google.com/drive/folders/1N7ubkg4Ly-t7C1SN2jIJkEcWKzr-v9K6?usp=sharing" TargetMode="External"/><Relationship Id="rId329" Type="http://schemas.openxmlformats.org/officeDocument/2006/relationships/hyperlink" Target="https://geotracker.waterboards.ca.gov/map/pfas_map" TargetMode="External"/><Relationship Id="rId536" Type="http://schemas.openxmlformats.org/officeDocument/2006/relationships/hyperlink" Target="https://www.waterboards.ca.gov/pfas/" TargetMode="External"/><Relationship Id="rId1166" Type="http://schemas.openxmlformats.org/officeDocument/2006/relationships/hyperlink" Target="https://www.waterboards.ca.gov/pfas/" TargetMode="External"/><Relationship Id="rId1373" Type="http://schemas.openxmlformats.org/officeDocument/2006/relationships/hyperlink" Target="https://drive.google.com/drive/u/0/folders/165CakSMV2-00nyl8S9kyGCCl4JfNfsjI" TargetMode="External"/><Relationship Id="rId2217" Type="http://schemas.openxmlformats.org/officeDocument/2006/relationships/hyperlink" Target="https://drive.google.com/drive/folders/1zaAEYLxWM6D7Oa4oRMTzmP5XnZfm1QXm" TargetMode="External"/><Relationship Id="rId2771" Type="http://schemas.openxmlformats.org/officeDocument/2006/relationships/hyperlink" Target="https://drive.google.com/drive/folders/1zaAEYLxWM6D7Oa4oRMTzmP5XnZfm1QXm" TargetMode="External"/><Relationship Id="rId3822" Type="http://schemas.openxmlformats.org/officeDocument/2006/relationships/hyperlink" Target="https://www.epa.gov/dwucmr/occurrence-data-unregulated-contaminant-monitoring-rule" TargetMode="External"/><Relationship Id="rId743" Type="http://schemas.openxmlformats.org/officeDocument/2006/relationships/hyperlink" Target="https://drive.google.com/drive/folders/1N7ubkg4Ly-t7C1SN2jIJkEcWKzr-v9K6?usp=sharing" TargetMode="External"/><Relationship Id="rId950" Type="http://schemas.openxmlformats.org/officeDocument/2006/relationships/hyperlink" Target="https://drive.google.com/drive/folders/1d1MidMYqI3G3Mz_V1LbNA2zv7Juckeoy" TargetMode="External"/><Relationship Id="rId1026" Type="http://schemas.openxmlformats.org/officeDocument/2006/relationships/hyperlink" Target="https://www.waterboards.ca.gov/pfas/" TargetMode="External"/><Relationship Id="rId1580" Type="http://schemas.openxmlformats.org/officeDocument/2006/relationships/hyperlink" Target="https://eec.ky.gov/Documents%20for%20URLs/PFAS%20Drinking%20Water%20Report%20Final.pdf" TargetMode="External"/><Relationship Id="rId2424" Type="http://schemas.openxmlformats.org/officeDocument/2006/relationships/hyperlink" Target="https://www4.des.state.nh.us/nh-pfas-investigation/?page_id=826" TargetMode="External"/><Relationship Id="rId2631" Type="http://schemas.openxmlformats.org/officeDocument/2006/relationships/hyperlink" Target="https://www4.des.state.nh.us/nh-pfas-investigation/?page_id=826" TargetMode="External"/><Relationship Id="rId4389" Type="http://schemas.openxmlformats.org/officeDocument/2006/relationships/hyperlink" Target="https://health.ri.gov/water/about/pfas/" TargetMode="External"/><Relationship Id="rId603" Type="http://schemas.openxmlformats.org/officeDocument/2006/relationships/hyperlink" Target="https://drive.google.com/drive/folders/1N7ubkg4Ly-t7C1SN2jIJkEcWKzr-v9K6?usp=sharing" TargetMode="External"/><Relationship Id="rId810" Type="http://schemas.openxmlformats.org/officeDocument/2006/relationships/hyperlink" Target="https://www.waterboards.ca.gov/pfas/docs/pfas_monitoring_Q1Q2Q3Q4.xlsx" TargetMode="External"/><Relationship Id="rId1233" Type="http://schemas.openxmlformats.org/officeDocument/2006/relationships/hyperlink" Target="https://drive.google.com/drive/folders/1d1MidMYqI3G3Mz_V1LbNA2zv7Juckeoy" TargetMode="External"/><Relationship Id="rId1440" Type="http://schemas.openxmlformats.org/officeDocument/2006/relationships/hyperlink" Target="https://drive.google.com/drive/folders/16qN-m0G-ts0wK9rEv4lL2RupiuTGR1ws" TargetMode="External"/><Relationship Id="rId4596" Type="http://schemas.openxmlformats.org/officeDocument/2006/relationships/hyperlink" Target="https://drive.google.com/drive/u/0/folders/16iV_-9lbMs4TxHAcz61bqDOZrK0MpYsR" TargetMode="External"/><Relationship Id="rId1300" Type="http://schemas.openxmlformats.org/officeDocument/2006/relationships/hyperlink" Target="https://drive.google.com/drive/folders/1N7ubkg4Ly-t7C1SN2jIJkEcWKzr-v9K6?usp=sharing" TargetMode="External"/><Relationship Id="rId3198" Type="http://schemas.openxmlformats.org/officeDocument/2006/relationships/hyperlink" Target="https://drive.google.com/drive/folders/1N7ubkg4Ly-t7C1SN2jIJkEcWKzr-v9K6?usp=sharing" TargetMode="External"/><Relationship Id="rId4249" Type="http://schemas.openxmlformats.org/officeDocument/2006/relationships/hyperlink" Target="https://drive.google.com/drive/u/0/folders/1dFI-Vs3ngMevdb5n_tx0v8xvcXI5bdxa" TargetMode="External"/><Relationship Id="rId4456" Type="http://schemas.openxmlformats.org/officeDocument/2006/relationships/hyperlink" Target="https://drive.google.com/drive/folders/1N7ubkg4Ly-t7C1SN2jIJkEcWKzr-v9K6?usp=sharing" TargetMode="External"/><Relationship Id="rId4663" Type="http://schemas.openxmlformats.org/officeDocument/2006/relationships/hyperlink" Target="https://drive.google.com/drive/folders/1N7ubkg4Ly-t7C1SN2jIJkEcWKzr-v9K6?usp=sharing" TargetMode="External"/><Relationship Id="rId4870" Type="http://schemas.openxmlformats.org/officeDocument/2006/relationships/hyperlink" Target="https://drive.google.com/drive/folders/1N7ubkg4Ly-t7C1SN2jIJkEcWKzr-v9K6?usp=sharing" TargetMode="External"/><Relationship Id="rId3058" Type="http://schemas.openxmlformats.org/officeDocument/2006/relationships/hyperlink" Target="https://drive.google.com/drive/folders/1N7ubkg4Ly-t7C1SN2jIJkEcWKzr-v9K6?usp=sharing" TargetMode="External"/><Relationship Id="rId3265" Type="http://schemas.openxmlformats.org/officeDocument/2006/relationships/hyperlink" Target="https://drive.google.com/drive/folders/1zaAEYLxWM6D7Oa4oRMTzmP5XnZfm1QXm" TargetMode="External"/><Relationship Id="rId3472" Type="http://schemas.openxmlformats.org/officeDocument/2006/relationships/hyperlink" Target="https://drive.google.com/drive/folders/1N7ubkg4Ly-t7C1SN2jIJkEcWKzr-v9K6?usp=sharing" TargetMode="External"/><Relationship Id="rId4109" Type="http://schemas.openxmlformats.org/officeDocument/2006/relationships/hyperlink" Target="https://epi.dph.ncdhhs.gov/oee/a_z/pfas.html" TargetMode="External"/><Relationship Id="rId4316" Type="http://schemas.openxmlformats.org/officeDocument/2006/relationships/hyperlink" Target="https://drive.google.com/drive/folders/1DZVTtHrtffhNzVd3s8hAy8pcQfLzMzIV" TargetMode="External"/><Relationship Id="rId4523" Type="http://schemas.openxmlformats.org/officeDocument/2006/relationships/hyperlink" Target="https://dec.vermont.gov/sites/dec/files/documents/PFAS%20Sampling%20Report%207.10.18%20FINAL.pdf" TargetMode="External"/><Relationship Id="rId4730" Type="http://schemas.openxmlformats.org/officeDocument/2006/relationships/hyperlink" Target="https://drive.google.com/drive/folders/1N7ubkg4Ly-t7C1SN2jIJkEcWKzr-v9K6?usp=sharing" TargetMode="External"/><Relationship Id="rId186" Type="http://schemas.openxmlformats.org/officeDocument/2006/relationships/hyperlink" Target="https://www.waterboards.ca.gov/pfas/" TargetMode="External"/><Relationship Id="rId393" Type="http://schemas.openxmlformats.org/officeDocument/2006/relationships/hyperlink" Target="https://drive.google.com/drive/folders/1N7ubkg4Ly-t7C1SN2jIJkEcWKzr-v9K6?usp=sharing" TargetMode="External"/><Relationship Id="rId2074" Type="http://schemas.openxmlformats.org/officeDocument/2006/relationships/hyperlink" Target="https://www4.des.state.nh.us/nh-pfas-investigation/wp-content/uploads/tables-pdf.pdf" TargetMode="External"/><Relationship Id="rId2281" Type="http://schemas.openxmlformats.org/officeDocument/2006/relationships/hyperlink" Target="https://drive.google.com/drive/folders/1zaAEYLxWM6D7Oa4oRMTzmP5XnZfm1QXm" TargetMode="External"/><Relationship Id="rId3125" Type="http://schemas.openxmlformats.org/officeDocument/2006/relationships/hyperlink" Target="https://drive.google.com/drive/folders/1zaAEYLxWM6D7Oa4oRMTzmP5XnZfm1QXm" TargetMode="External"/><Relationship Id="rId3332" Type="http://schemas.openxmlformats.org/officeDocument/2006/relationships/hyperlink" Target="https://www4.des.state.nh.us/nh-pfas-investigation/wp-content/uploads/tables-pdf.pdf" TargetMode="External"/><Relationship Id="rId253" Type="http://schemas.openxmlformats.org/officeDocument/2006/relationships/hyperlink" Target="https://drive.google.com/drive/folders/1N7ubkg4Ly-t7C1SN2jIJkEcWKzr-v9K6?usp=sharing" TargetMode="External"/><Relationship Id="rId460" Type="http://schemas.openxmlformats.org/officeDocument/2006/relationships/hyperlink" Target="https://www.waterboards.ca.gov/pfas/docs/pfas_monitoring_Q1Q2Q3Q4.xlsx" TargetMode="External"/><Relationship Id="rId1090" Type="http://schemas.openxmlformats.org/officeDocument/2006/relationships/hyperlink" Target="https://drive.google.com/drive/folders/1d1MidMYqI3G3Mz_V1LbNA2zv7Juckeoy" TargetMode="External"/><Relationship Id="rId2141" Type="http://schemas.openxmlformats.org/officeDocument/2006/relationships/hyperlink" Target="https://drive.google.com/drive/folders/1zaAEYLxWM6D7Oa4oRMTzmP5XnZfm1QXm" TargetMode="External"/><Relationship Id="rId113" Type="http://schemas.openxmlformats.org/officeDocument/2006/relationships/hyperlink" Target="https://drive.google.com/drive/folders/1N7ubkg4Ly-t7C1SN2jIJkEcWKzr-v9K6?usp=sharing" TargetMode="External"/><Relationship Id="rId320" Type="http://schemas.openxmlformats.org/officeDocument/2006/relationships/hyperlink" Target="https://www.waterboards.ca.gov/pfas/docs/pfas_monitoring_Q1Q2Q3Q4.xlsx" TargetMode="External"/><Relationship Id="rId2001" Type="http://schemas.openxmlformats.org/officeDocument/2006/relationships/hyperlink" Target="https://static.ewg.org/reports/2020/pfas-testing-report/EWG_PFAS-TW_Appendix_C06.pdf?_ga=2.44374509.815135581.1579791872-1565020647.1578497869" TargetMode="External"/><Relationship Id="rId2958" Type="http://schemas.openxmlformats.org/officeDocument/2006/relationships/hyperlink" Target="https://drive.google.com/drive/folders/1N7ubkg4Ly-t7C1SN2jIJkEcWKzr-v9K6?usp=sharing" TargetMode="External"/><Relationship Id="rId5017" Type="http://schemas.openxmlformats.org/officeDocument/2006/relationships/hyperlink" Target="https://drive.google.com/drive/folders/1N7ubkg4Ly-t7C1SN2jIJkEcWKzr-v9K6?usp=sharing" TargetMode="External"/><Relationship Id="rId1767" Type="http://schemas.openxmlformats.org/officeDocument/2006/relationships/hyperlink" Target="https://drive.google.com/drive/u/1/folders/1bFLn9504O1vNUh1xJpPoI3AQc-6JdVU4" TargetMode="External"/><Relationship Id="rId1974" Type="http://schemas.openxmlformats.org/officeDocument/2006/relationships/hyperlink" Target="https://drive.google.com/drive/u/1/folders/1JHapkdyZrRziZCfTAWAX-nxDpQ_WEWlp?ths=true" TargetMode="External"/><Relationship Id="rId2818" Type="http://schemas.openxmlformats.org/officeDocument/2006/relationships/hyperlink" Target="https://www4.des.state.nh.us/nh-pfas-investigation/wp-content/uploads/tables-pdf.pdf" TargetMode="External"/><Relationship Id="rId4173" Type="http://schemas.openxmlformats.org/officeDocument/2006/relationships/hyperlink" Target="https://epa.ohio.gov/pfas" TargetMode="External"/><Relationship Id="rId4380" Type="http://schemas.openxmlformats.org/officeDocument/2006/relationships/hyperlink" Target="https://www.ecori.org/public-safety/2020/3/2/are-pfas-harming-rhode-islands-schoolchildren" TargetMode="External"/><Relationship Id="rId59" Type="http://schemas.openxmlformats.org/officeDocument/2006/relationships/hyperlink" Target="https://www.azcentral.com/story/news/local/tempe/2019/05/02/water-9-arizona-systems-have-tested-high-toxins-found-luke-air-force-base/3485082002/" TargetMode="External"/><Relationship Id="rId1627" Type="http://schemas.openxmlformats.org/officeDocument/2006/relationships/hyperlink" Target="https://drive.google.com/drive/folders/1QVji5D-cC8k4s-1WMTMqEDa7V3MFO1dM" TargetMode="External"/><Relationship Id="rId1834" Type="http://schemas.openxmlformats.org/officeDocument/2006/relationships/hyperlink" Target="https://www.mass.gov/doc/map-of-public-drinking-water-supplies-tested-for-pfas-chemicals/download" TargetMode="External"/><Relationship Id="rId4033" Type="http://schemas.openxmlformats.org/officeDocument/2006/relationships/hyperlink" Target="https://files.nc.gov/ncdeq/Water%20Resources/GIS/Data/Emerging_Compounds_Mastersheet_12202019.pdf" TargetMode="External"/><Relationship Id="rId4240" Type="http://schemas.openxmlformats.org/officeDocument/2006/relationships/hyperlink" Target="https://static.ewg.org/reports/2020/pfas-testing-report/EWG_PFAS-TW_Appendix_C06.pdf?_ga=2.44374509.815135581.1579791872-1565020647.1578497869" TargetMode="External"/><Relationship Id="rId3799" Type="http://schemas.openxmlformats.org/officeDocument/2006/relationships/hyperlink" Target="https://drive.google.com/drive/folders/1jC4DQIN5bfmWZIIXvOq2GdTvGI-LrgSo" TargetMode="External"/><Relationship Id="rId4100" Type="http://schemas.openxmlformats.org/officeDocument/2006/relationships/hyperlink" Target="https://drive.google.com/drive/u/0/folders/1f8gHfUbgH4w0DdeirtRLSMerU6kNJ4Ux" TargetMode="External"/><Relationship Id="rId1901" Type="http://schemas.openxmlformats.org/officeDocument/2006/relationships/hyperlink" Target="https://drive.google.com/drive/folders/1N7ubkg4Ly-t7C1SN2jIJkEcWKzr-v9K6?usp=sharing" TargetMode="External"/><Relationship Id="rId3659" Type="http://schemas.openxmlformats.org/officeDocument/2006/relationships/hyperlink" Target="https://echo.epa.gov/detailed-facility-report?fid=NJ0415002&amp;sys=SDWIS" TargetMode="External"/><Relationship Id="rId3866" Type="http://schemas.openxmlformats.org/officeDocument/2006/relationships/hyperlink" Target="https://drive.google.com/drive/u/1/folders/1Yla_380Qxjf4iLAK34ajtSEXmM8gBJ9P" TargetMode="External"/><Relationship Id="rId4917" Type="http://schemas.openxmlformats.org/officeDocument/2006/relationships/hyperlink" Target="https://drive.google.com/drive/folders/1N7ubkg4Ly-t7C1SN2jIJkEcWKzr-v9K6?usp=sharing" TargetMode="External"/><Relationship Id="rId5081" Type="http://schemas.openxmlformats.org/officeDocument/2006/relationships/hyperlink" Target="https://drive.google.com/drive/folders/1N7ubkg4Ly-t7C1SN2jIJkEcWKzr-v9K6?usp=sharing" TargetMode="External"/><Relationship Id="rId787" Type="http://schemas.openxmlformats.org/officeDocument/2006/relationships/hyperlink" Target="https://drive.google.com/drive/folders/1d1MidMYqI3G3Mz_V1LbNA2zv7Juckeoy" TargetMode="External"/><Relationship Id="rId994" Type="http://schemas.openxmlformats.org/officeDocument/2006/relationships/hyperlink" Target="https://www.waterboards.ca.gov/pfas/" TargetMode="External"/><Relationship Id="rId2468" Type="http://schemas.openxmlformats.org/officeDocument/2006/relationships/hyperlink" Target="https://www4.des.state.nh.us/nh-pfas-investigation/wp-content/uploads/tables-pdf.pdf" TargetMode="External"/><Relationship Id="rId2675" Type="http://schemas.openxmlformats.org/officeDocument/2006/relationships/hyperlink" Target="https://www4.des.state.nh.us/nh-pfas-investigation/?page_id=826" TargetMode="External"/><Relationship Id="rId2882" Type="http://schemas.openxmlformats.org/officeDocument/2006/relationships/hyperlink" Target="https://www4.des.state.nh.us/nh-pfas-investigation/?page_id=826" TargetMode="External"/><Relationship Id="rId3519" Type="http://schemas.openxmlformats.org/officeDocument/2006/relationships/hyperlink" Target="https://drive.google.com/drive/folders/1zaAEYLxWM6D7Oa4oRMTzmP5XnZfm1QXm" TargetMode="External"/><Relationship Id="rId3726" Type="http://schemas.openxmlformats.org/officeDocument/2006/relationships/hyperlink" Target="https://drive.google.com/drive/u/1/folders/1gzW7FcQQelMoZUZ8VhdxW1RrTOgXt8vS" TargetMode="External"/><Relationship Id="rId3933" Type="http://schemas.openxmlformats.org/officeDocument/2006/relationships/hyperlink" Target="https://static.ewg.org/reports/2020/pfas-testing-report/EWG_PFAS-TW_Appendix_C06.pdf?_ga=2.44374509.815135581.1579791872-1565020647.1578497869" TargetMode="External"/><Relationship Id="rId647" Type="http://schemas.openxmlformats.org/officeDocument/2006/relationships/hyperlink" Target="https://drive.google.com/drive/folders/1d1MidMYqI3G3Mz_V1LbNA2zv7Juckeoy" TargetMode="External"/><Relationship Id="rId854" Type="http://schemas.openxmlformats.org/officeDocument/2006/relationships/hyperlink" Target="https://geotracker.waterboards.ca.gov/map/pfas_map" TargetMode="External"/><Relationship Id="rId1277" Type="http://schemas.openxmlformats.org/officeDocument/2006/relationships/hyperlink" Target="https://www.waterboards.ca.gov/pfas/" TargetMode="External"/><Relationship Id="rId1484" Type="http://schemas.openxmlformats.org/officeDocument/2006/relationships/hyperlink" Target="https://drive.google.com/drive/folders/16qN-m0G-ts0wK9rEv4lL2RupiuTGR1ws" TargetMode="External"/><Relationship Id="rId1691" Type="http://schemas.openxmlformats.org/officeDocument/2006/relationships/hyperlink" Target="https://drive.google.com/drive/u/0/folders/1RsSKYaEE8jqAw7pH05tDHRflkjUL3t5H" TargetMode="External"/><Relationship Id="rId2328" Type="http://schemas.openxmlformats.org/officeDocument/2006/relationships/hyperlink" Target="https://www4.des.state.nh.us/nh-pfas-investigation/wp-content/uploads/tables-pdf.pdf" TargetMode="External"/><Relationship Id="rId2535" Type="http://schemas.openxmlformats.org/officeDocument/2006/relationships/hyperlink" Target="https://drive.google.com/drive/folders/1N7ubkg4Ly-t7C1SN2jIJkEcWKzr-v9K6?usp=sharing" TargetMode="External"/><Relationship Id="rId2742" Type="http://schemas.openxmlformats.org/officeDocument/2006/relationships/hyperlink" Target="https://drive.google.com/drive/folders/1N7ubkg4Ly-t7C1SN2jIJkEcWKzr-v9K6?usp=sharing" TargetMode="External"/><Relationship Id="rId507" Type="http://schemas.openxmlformats.org/officeDocument/2006/relationships/hyperlink" Target="https://drive.google.com/drive/folders/1d1MidMYqI3G3Mz_V1LbNA2zv7Juckeoy" TargetMode="External"/><Relationship Id="rId714" Type="http://schemas.openxmlformats.org/officeDocument/2006/relationships/hyperlink" Target="https://geotracker.waterboards.ca.gov/map/pfas_map" TargetMode="External"/><Relationship Id="rId921" Type="http://schemas.openxmlformats.org/officeDocument/2006/relationships/hyperlink" Target="https://drive.google.com/drive/folders/1N7ubkg4Ly-t7C1SN2jIJkEcWKzr-v9K6?usp=sharing" TargetMode="External"/><Relationship Id="rId1137" Type="http://schemas.openxmlformats.org/officeDocument/2006/relationships/hyperlink" Target="https://drive.google.com/drive/folders/1N7ubkg4Ly-t7C1SN2jIJkEcWKzr-v9K6?usp=sharing" TargetMode="External"/><Relationship Id="rId1344" Type="http://schemas.openxmlformats.org/officeDocument/2006/relationships/hyperlink" Target="https://www.aquarionwater.com/water-quality/learn-about-pfas/ct-pfas-faqs" TargetMode="External"/><Relationship Id="rId1551" Type="http://schemas.openxmlformats.org/officeDocument/2006/relationships/hyperlink" Target="https://drive.google.com/drive/folders/1N7ubkg4Ly-t7C1SN2jIJkEcWKzr-v9K6?usp=sharing" TargetMode="External"/><Relationship Id="rId2602" Type="http://schemas.openxmlformats.org/officeDocument/2006/relationships/hyperlink" Target="https://drive.google.com/drive/folders/1N7ubkg4Ly-t7C1SN2jIJkEcWKzr-v9K6?usp=sharing" TargetMode="External"/><Relationship Id="rId50" Type="http://schemas.openxmlformats.org/officeDocument/2006/relationships/hyperlink" Target="https://drive.google.com/drive/folders/1wgbd0ijO78iW0hw3uETvsCEDMhctQ0ri?usp=sharing" TargetMode="External"/><Relationship Id="rId1204" Type="http://schemas.openxmlformats.org/officeDocument/2006/relationships/hyperlink" Target="https://www.waterboards.ca.gov/pfas/" TargetMode="External"/><Relationship Id="rId1411" Type="http://schemas.openxmlformats.org/officeDocument/2006/relationships/hyperlink" Target="https://www.aquarionwater.com/docs/default-source/pfas-documents/ct-reports/washington-march-2020.pdf?sfvrsn=6e6593f5_2" TargetMode="External"/><Relationship Id="rId4567" Type="http://schemas.openxmlformats.org/officeDocument/2006/relationships/hyperlink" Target="https://drive.google.com/drive/folders/1N7ubkg4Ly-t7C1SN2jIJkEcWKzr-v9K6?usp=sharing" TargetMode="External"/><Relationship Id="rId4774" Type="http://schemas.openxmlformats.org/officeDocument/2006/relationships/hyperlink" Target="https://drive.google.com/file/d/11Ymj7VR-b40OQXiEJjzSEl50EEx8xYHI/view?usp=sharing" TargetMode="External"/><Relationship Id="rId3169" Type="http://schemas.openxmlformats.org/officeDocument/2006/relationships/hyperlink" Target="https://drive.google.com/drive/folders/1zaAEYLxWM6D7Oa4oRMTzmP5XnZfm1QXm" TargetMode="External"/><Relationship Id="rId3376" Type="http://schemas.openxmlformats.org/officeDocument/2006/relationships/hyperlink" Target="https://drive.google.com/drive/folders/1N7ubkg4Ly-t7C1SN2jIJkEcWKzr-v9K6?usp=sharing" TargetMode="External"/><Relationship Id="rId3583" Type="http://schemas.openxmlformats.org/officeDocument/2006/relationships/hyperlink" Target="https://drive.google.com/drive/folders/1zaAEYLxWM6D7Oa4oRMTzmP5XnZfm1QXm" TargetMode="External"/><Relationship Id="rId4427" Type="http://schemas.openxmlformats.org/officeDocument/2006/relationships/hyperlink" Target="https://www.ecori.org/public-safety/2020/3/2/are-pfas-harming-rhode-islands-schoolchildren" TargetMode="External"/><Relationship Id="rId4981" Type="http://schemas.openxmlformats.org/officeDocument/2006/relationships/hyperlink" Target="https://drive.google.com/drive/folders/1N7ubkg4Ly-t7C1SN2jIJkEcWKzr-v9K6?usp=sharing" TargetMode="External"/><Relationship Id="rId297" Type="http://schemas.openxmlformats.org/officeDocument/2006/relationships/hyperlink" Target="https://drive.google.com/drive/folders/1d1MidMYqI3G3Mz_V1LbNA2zv7Juckeoy" TargetMode="External"/><Relationship Id="rId2185" Type="http://schemas.openxmlformats.org/officeDocument/2006/relationships/hyperlink" Target="https://drive.google.com/drive/folders/1zaAEYLxWM6D7Oa4oRMTzmP5XnZfm1QXm" TargetMode="External"/><Relationship Id="rId2392" Type="http://schemas.openxmlformats.org/officeDocument/2006/relationships/hyperlink" Target="https://www4.des.state.nh.us/nh-pfas-investigation/?page_id=826" TargetMode="External"/><Relationship Id="rId3029" Type="http://schemas.openxmlformats.org/officeDocument/2006/relationships/hyperlink" Target="https://drive.google.com/drive/folders/1zaAEYLxWM6D7Oa4oRMTzmP5XnZfm1QXm" TargetMode="External"/><Relationship Id="rId3236" Type="http://schemas.openxmlformats.org/officeDocument/2006/relationships/hyperlink" Target="https://www.dhhs.nh.gov/dphs/pfcs/index.htm" TargetMode="External"/><Relationship Id="rId3790" Type="http://schemas.openxmlformats.org/officeDocument/2006/relationships/hyperlink" Target="https://drive.google.com/drive/u/1/folders/1gzW7FcQQelMoZUZ8VhdxW1RrTOgXt8vS" TargetMode="External"/><Relationship Id="rId4634" Type="http://schemas.openxmlformats.org/officeDocument/2006/relationships/hyperlink" Target="https://drive.google.com/drive/folders/1N7ubkg4Ly-t7C1SN2jIJkEcWKzr-v9K6?usp=sharing" TargetMode="External"/><Relationship Id="rId4841" Type="http://schemas.openxmlformats.org/officeDocument/2006/relationships/hyperlink" Target="https://drive.google.com/drive/folders/1N7ubkg4Ly-t7C1SN2jIJkEcWKzr-v9K6?usp=sharing" TargetMode="External"/><Relationship Id="rId157" Type="http://schemas.openxmlformats.org/officeDocument/2006/relationships/hyperlink" Target="https://drive.google.com/drive/folders/1d1MidMYqI3G3Mz_V1LbNA2zv7Juckeoy" TargetMode="External"/><Relationship Id="rId364" Type="http://schemas.openxmlformats.org/officeDocument/2006/relationships/hyperlink" Target="https://geotracker.waterboards.ca.gov/map/pfas_map" TargetMode="External"/><Relationship Id="rId2045" Type="http://schemas.openxmlformats.org/officeDocument/2006/relationships/hyperlink" Target="https://www4.des.state.nh.us/nh-pfas-investigation/wp-content/uploads/tables-pdf.pdf" TargetMode="External"/><Relationship Id="rId3443" Type="http://schemas.openxmlformats.org/officeDocument/2006/relationships/hyperlink" Target="https://drive.google.com/drive/folders/1zaAEYLxWM6D7Oa4oRMTzmP5XnZfm1QXm" TargetMode="External"/><Relationship Id="rId3650" Type="http://schemas.openxmlformats.org/officeDocument/2006/relationships/hyperlink" Target="https://www4.des.state.nh.us/nh-pfas-investigation/wp-content/uploads/tables-pdf.pdf" TargetMode="External"/><Relationship Id="rId4701" Type="http://schemas.openxmlformats.org/officeDocument/2006/relationships/hyperlink" Target="https://drive.google.com/drive/folders/1N7ubkg4Ly-t7C1SN2jIJkEcWKzr-v9K6?usp=sharing" TargetMode="External"/><Relationship Id="rId571" Type="http://schemas.openxmlformats.org/officeDocument/2006/relationships/hyperlink" Target="https://www.waterboards.ca.gov/pfas/" TargetMode="External"/><Relationship Id="rId2252" Type="http://schemas.openxmlformats.org/officeDocument/2006/relationships/hyperlink" Target="https://www.dhhs.nh.gov/dphs/pfcs/index.htm" TargetMode="External"/><Relationship Id="rId3303" Type="http://schemas.openxmlformats.org/officeDocument/2006/relationships/hyperlink" Target="https://www4.des.state.nh.us/nh-pfas-investigation/?page_id=826" TargetMode="External"/><Relationship Id="rId3510" Type="http://schemas.openxmlformats.org/officeDocument/2006/relationships/hyperlink" Target="https://www4.des.state.nh.us/nh-pfas-investigation/wp-content/uploads/tables-pdf.pdf" TargetMode="External"/><Relationship Id="rId224" Type="http://schemas.openxmlformats.org/officeDocument/2006/relationships/hyperlink" Target="https://geotracker.waterboards.ca.gov/map/pfas_map" TargetMode="External"/><Relationship Id="rId431" Type="http://schemas.openxmlformats.org/officeDocument/2006/relationships/hyperlink" Target="https://www.waterboards.ca.gov/pfas/" TargetMode="External"/><Relationship Id="rId1061" Type="http://schemas.openxmlformats.org/officeDocument/2006/relationships/hyperlink" Target="https://www.waterboards.ca.gov/pfas/" TargetMode="External"/><Relationship Id="rId2112" Type="http://schemas.openxmlformats.org/officeDocument/2006/relationships/hyperlink" Target="https://drive.google.com/drive/folders/1N7ubkg4Ly-t7C1SN2jIJkEcWKzr-v9K6?usp=sharing" TargetMode="External"/><Relationship Id="rId1878" Type="http://schemas.openxmlformats.org/officeDocument/2006/relationships/hyperlink" Target="https://drive.google.com/drive/u/0/folders/1H29tWfpgi3X37zCN9oZHUW9F2NB8LWOI" TargetMode="External"/><Relationship Id="rId2929" Type="http://schemas.openxmlformats.org/officeDocument/2006/relationships/hyperlink" Target="https://drive.google.com/drive/folders/1zaAEYLxWM6D7Oa4oRMTzmP5XnZfm1QXm" TargetMode="External"/><Relationship Id="rId4077" Type="http://schemas.openxmlformats.org/officeDocument/2006/relationships/hyperlink" Target="https://files.nc.gov/ncdeq/Water%20Resources/GIS/Data/Emerging_Compounds_Mastersheet_12202019.pdf" TargetMode="External"/><Relationship Id="rId4284" Type="http://schemas.openxmlformats.org/officeDocument/2006/relationships/hyperlink" Target="https://health.ri.gov/water/about/pfas/" TargetMode="External"/><Relationship Id="rId4491" Type="http://schemas.openxmlformats.org/officeDocument/2006/relationships/hyperlink" Target="https://drive.google.com/drive/folders/1N7ubkg4Ly-t7C1SN2jIJkEcWKzr-v9K6?usp=sharing" TargetMode="External"/><Relationship Id="rId1738" Type="http://schemas.openxmlformats.org/officeDocument/2006/relationships/hyperlink" Target="https://drive.google.com/drive/u/0/folders/1RsSKYaEE8jqAw7pH05tDHRflkjUL3t5H" TargetMode="External"/><Relationship Id="rId3093" Type="http://schemas.openxmlformats.org/officeDocument/2006/relationships/hyperlink" Target="https://drive.google.com/drive/folders/1zaAEYLxWM6D7Oa4oRMTzmP5XnZfm1QXm" TargetMode="External"/><Relationship Id="rId4144" Type="http://schemas.openxmlformats.org/officeDocument/2006/relationships/hyperlink" Target="https://epi.dph.ncdhhs.gov/oee/a_z/pfas.html" TargetMode="External"/><Relationship Id="rId4351" Type="http://schemas.openxmlformats.org/officeDocument/2006/relationships/hyperlink" Target="https://drive.google.com/drive/folders/1DZVTtHrtffhNzVd3s8hAy8pcQfLzMzIV" TargetMode="External"/><Relationship Id="rId1945" Type="http://schemas.openxmlformats.org/officeDocument/2006/relationships/hyperlink" Target="https://www.michigan.gov/pfasresponse/" TargetMode="External"/><Relationship Id="rId3160" Type="http://schemas.openxmlformats.org/officeDocument/2006/relationships/hyperlink" Target="https://www.dhhs.nh.gov/dphs/pfcs/index.htm" TargetMode="External"/><Relationship Id="rId4004" Type="http://schemas.openxmlformats.org/officeDocument/2006/relationships/hyperlink" Target="https://drive.google.com/drive/u/0/folders/1f8gHfUbgH4w0DdeirtRLSMerU6kNJ4Ux" TargetMode="External"/><Relationship Id="rId4211" Type="http://schemas.openxmlformats.org/officeDocument/2006/relationships/hyperlink" Target="https://static.ewg.org/reports/2020/pfas-testing-report/EWG_PFAS-TW_Appendix_C06.pdf?_ga=2.44374509.815135581.1579791872-1565020647.1578497869" TargetMode="External"/><Relationship Id="rId1805" Type="http://schemas.openxmlformats.org/officeDocument/2006/relationships/hyperlink" Target="https://drive.google.com/drive/u/1/folders/1VgdMu6_x_kxf36q2eAIhAEnCpniomQ1Y" TargetMode="External"/><Relationship Id="rId3020" Type="http://schemas.openxmlformats.org/officeDocument/2006/relationships/hyperlink" Target="https://www.dhhs.nh.gov/dphs/pfcs/index.htm" TargetMode="External"/><Relationship Id="rId3977" Type="http://schemas.openxmlformats.org/officeDocument/2006/relationships/hyperlink" Target="https://drive.google.com/drive/u/0/folders/1f8gHfUbgH4w0DdeirtRLSMerU6kNJ4Ux" TargetMode="External"/><Relationship Id="rId898" Type="http://schemas.openxmlformats.org/officeDocument/2006/relationships/hyperlink" Target="https://drive.google.com/drive/folders/1N7ubkg4Ly-t7C1SN2jIJkEcWKzr-v9K6?usp=sharing" TargetMode="External"/><Relationship Id="rId2579" Type="http://schemas.openxmlformats.org/officeDocument/2006/relationships/hyperlink" Target="https://drive.google.com/drive/folders/1N7ubkg4Ly-t7C1SN2jIJkEcWKzr-v9K6?usp=sharing" TargetMode="External"/><Relationship Id="rId2786" Type="http://schemas.openxmlformats.org/officeDocument/2006/relationships/hyperlink" Target="https://www4.des.state.nh.us/nh-pfas-investigation/wp-content/uploads/tables-pdf.pdf" TargetMode="External"/><Relationship Id="rId2993" Type="http://schemas.openxmlformats.org/officeDocument/2006/relationships/hyperlink" Target="https://drive.google.com/drive/folders/1zaAEYLxWM6D7Oa4oRMTzmP5XnZfm1QXm" TargetMode="External"/><Relationship Id="rId3837" Type="http://schemas.openxmlformats.org/officeDocument/2006/relationships/hyperlink" Target="https://www.nj.gov/dep/srp/emerging-contaminants/" TargetMode="External"/><Relationship Id="rId758" Type="http://schemas.openxmlformats.org/officeDocument/2006/relationships/hyperlink" Target="https://drive.google.com/drive/folders/1N7ubkg4Ly-t7C1SN2jIJkEcWKzr-v9K6?usp=sharing" TargetMode="External"/><Relationship Id="rId965" Type="http://schemas.openxmlformats.org/officeDocument/2006/relationships/hyperlink" Target="https://drive.google.com/drive/folders/1d1MidMYqI3G3Mz_V1LbNA2zv7Juckeoy" TargetMode="External"/><Relationship Id="rId1388" Type="http://schemas.openxmlformats.org/officeDocument/2006/relationships/hyperlink" Target="https://drive.google.com/drive/u/0/folders/165CakSMV2-00nyl8S9kyGCCl4JfNfsjI" TargetMode="External"/><Relationship Id="rId1595" Type="http://schemas.openxmlformats.org/officeDocument/2006/relationships/hyperlink" Target="https://drive.google.com/drive/folders/1N7ubkg4Ly-t7C1SN2jIJkEcWKzr-v9K6?usp=sharing" TargetMode="External"/><Relationship Id="rId2439" Type="http://schemas.openxmlformats.org/officeDocument/2006/relationships/hyperlink" Target="https://drive.google.com/drive/folders/1N7ubkg4Ly-t7C1SN2jIJkEcWKzr-v9K6?usp=sharing" TargetMode="External"/><Relationship Id="rId2646" Type="http://schemas.openxmlformats.org/officeDocument/2006/relationships/hyperlink" Target="https://drive.google.com/drive/folders/1N7ubkg4Ly-t7C1SN2jIJkEcWKzr-v9K6?usp=sharing" TargetMode="External"/><Relationship Id="rId2853" Type="http://schemas.openxmlformats.org/officeDocument/2006/relationships/hyperlink" Target="https://www.dhhs.nh.gov/dphs/pfcs/index.htm" TargetMode="External"/><Relationship Id="rId3904" Type="http://schemas.openxmlformats.org/officeDocument/2006/relationships/hyperlink" Target="https://drive.google.com/drive/folders/1S7ZkzJM22iRc_P0stKwBkM9-jAr4H5oT?usp=sharing" TargetMode="External"/><Relationship Id="rId5052" Type="http://schemas.openxmlformats.org/officeDocument/2006/relationships/hyperlink" Target="https://drive.google.com/drive/folders/1N7ubkg4Ly-t7C1SN2jIJkEcWKzr-v9K6?usp=sharing" TargetMode="External"/><Relationship Id="rId94" Type="http://schemas.openxmlformats.org/officeDocument/2006/relationships/hyperlink" Target="https://geotracker.waterboards.ca.gov/map/pfas_map" TargetMode="External"/><Relationship Id="rId618" Type="http://schemas.openxmlformats.org/officeDocument/2006/relationships/hyperlink" Target="https://drive.google.com/drive/folders/1N7ubkg4Ly-t7C1SN2jIJkEcWKzr-v9K6?usp=sharing" TargetMode="External"/><Relationship Id="rId825" Type="http://schemas.openxmlformats.org/officeDocument/2006/relationships/hyperlink" Target="https://www.waterboards.ca.gov/pfas/docs/pfas_monitoring_Q1Q2Q3Q4.xlsx" TargetMode="External"/><Relationship Id="rId1248" Type="http://schemas.openxmlformats.org/officeDocument/2006/relationships/hyperlink" Target="https://www.waterboards.ca.gov/pfas/" TargetMode="External"/><Relationship Id="rId1455" Type="http://schemas.openxmlformats.org/officeDocument/2006/relationships/hyperlink" Target="https://drive.google.com/drive/folders/1N7ubkg4Ly-t7C1SN2jIJkEcWKzr-v9K6?usp=sharing" TargetMode="External"/><Relationship Id="rId1662" Type="http://schemas.openxmlformats.org/officeDocument/2006/relationships/hyperlink" Target="https://drive.google.com/drive/u/0/folders/1RsSKYaEE8jqAw7pH05tDHRflkjUL3t5H" TargetMode="External"/><Relationship Id="rId2506" Type="http://schemas.openxmlformats.org/officeDocument/2006/relationships/hyperlink" Target="https://drive.google.com/drive/folders/1zaAEYLxWM6D7Oa4oRMTzmP5XnZfm1QXm" TargetMode="External"/><Relationship Id="rId1108" Type="http://schemas.openxmlformats.org/officeDocument/2006/relationships/hyperlink" Target="https://www.waterboards.ca.gov/pfas/" TargetMode="External"/><Relationship Id="rId1315" Type="http://schemas.openxmlformats.org/officeDocument/2006/relationships/hyperlink" Target="https://static.ewg.org/reports/2020/pfas-testing-report/EWG_PFAS-TW_Appendix_C06.pdf?_ga=2.44374509.815135581.1579791872-1565020647.1578497869" TargetMode="External"/><Relationship Id="rId2713" Type="http://schemas.openxmlformats.org/officeDocument/2006/relationships/hyperlink" Target="https://drive.google.com/drive/folders/1zaAEYLxWM6D7Oa4oRMTzmP5XnZfm1QXm" TargetMode="External"/><Relationship Id="rId2920" Type="http://schemas.openxmlformats.org/officeDocument/2006/relationships/hyperlink" Target="https://www.dhhs.nh.gov/dphs/pfcs/index.htm" TargetMode="External"/><Relationship Id="rId4678" Type="http://schemas.openxmlformats.org/officeDocument/2006/relationships/hyperlink" Target="https://drive.google.com/drive/folders/1N7ubkg4Ly-t7C1SN2jIJkEcWKzr-v9K6?usp=sharing" TargetMode="External"/><Relationship Id="rId1522" Type="http://schemas.openxmlformats.org/officeDocument/2006/relationships/hyperlink" Target="https://drive.google.com/drive/folders/1mWMHMNW1k4nTe_2VoxnJ3r9WmBLy4ILa" TargetMode="External"/><Relationship Id="rId4885" Type="http://schemas.openxmlformats.org/officeDocument/2006/relationships/hyperlink" Target="https://drive.google.com/drive/folders/1N7ubkg4Ly-t7C1SN2jIJkEcWKzr-v9K6?usp=sharing" TargetMode="External"/><Relationship Id="rId21" Type="http://schemas.openxmlformats.org/officeDocument/2006/relationships/hyperlink" Target="https://static.ewg.org/reports/2020/pfas-testing-report/EWG_PFAS-TW_Appendix_C06.pdf?_ga=2.44374509.815135581.1579791872-1565020647.1578497869" TargetMode="External"/><Relationship Id="rId2089" Type="http://schemas.openxmlformats.org/officeDocument/2006/relationships/hyperlink" Target="https://www4.des.state.nh.us/nh-pfas-investigation/wp-content/uploads/tables-pdf.pdf" TargetMode="External"/><Relationship Id="rId3487" Type="http://schemas.openxmlformats.org/officeDocument/2006/relationships/hyperlink" Target="https://drive.google.com/drive/folders/1zaAEYLxWM6D7Oa4oRMTzmP5XnZfm1QXm" TargetMode="External"/><Relationship Id="rId3694" Type="http://schemas.openxmlformats.org/officeDocument/2006/relationships/hyperlink" Target="https://www.nj.gov/dep/dsr/publications/Investigation_of_Levels_of_Perfluorinated_Compounds_in_New_Jersey_Fish_Surface_Water_and_Sediment_RPS.pdf" TargetMode="External"/><Relationship Id="rId4538" Type="http://schemas.openxmlformats.org/officeDocument/2006/relationships/hyperlink" Target="https://dec.vermont.gov/sites/dec/files/documents/PFAS%20Sampling%20Report%207.10.18%20FINAL.pdf" TargetMode="External"/><Relationship Id="rId4745" Type="http://schemas.openxmlformats.org/officeDocument/2006/relationships/hyperlink" Target="https://drive.google.com/drive/folders/1N7ubkg4Ly-t7C1SN2jIJkEcWKzr-v9K6?usp=sharing" TargetMode="External"/><Relationship Id="rId4952" Type="http://schemas.openxmlformats.org/officeDocument/2006/relationships/hyperlink" Target="https://drive.google.com/drive/folders/1N7ubkg4Ly-t7C1SN2jIJkEcWKzr-v9K6?usp=sharing" TargetMode="External"/><Relationship Id="rId2296" Type="http://schemas.openxmlformats.org/officeDocument/2006/relationships/hyperlink" Target="https://www4.des.state.nh.us/nh-pfas-investigation/wp-content/uploads/tables-pdf.pdf" TargetMode="External"/><Relationship Id="rId3347" Type="http://schemas.openxmlformats.org/officeDocument/2006/relationships/hyperlink" Target="https://www4.des.state.nh.us/nh-pfas-investigation/wp-content/uploads/tables-pdf.pdf" TargetMode="External"/><Relationship Id="rId3554" Type="http://schemas.openxmlformats.org/officeDocument/2006/relationships/hyperlink" Target="https://www4.des.state.nh.us/nh-pfas-investigation/wp-content/uploads/tables-pdf.pdf" TargetMode="External"/><Relationship Id="rId3761" Type="http://schemas.openxmlformats.org/officeDocument/2006/relationships/hyperlink" Target="https://drive.google.com/drive/u/1/folders/1gzW7FcQQelMoZUZ8VhdxW1RrTOgXt8vS" TargetMode="External"/><Relationship Id="rId4605" Type="http://schemas.openxmlformats.org/officeDocument/2006/relationships/hyperlink" Target="https://www.epa.gov/dwucmr/occurrence-data-unregulated-contaminant-monitoring-rule" TargetMode="External"/><Relationship Id="rId4812" Type="http://schemas.openxmlformats.org/officeDocument/2006/relationships/hyperlink" Target="https://drive.google.com/drive/folders/1N7ubkg4Ly-t7C1SN2jIJkEcWKzr-v9K6?usp=sharing" TargetMode="External"/><Relationship Id="rId268" Type="http://schemas.openxmlformats.org/officeDocument/2006/relationships/hyperlink" Target="https://drive.google.com/drive/folders/1N7ubkg4Ly-t7C1SN2jIJkEcWKzr-v9K6?usp=sharing" TargetMode="External"/><Relationship Id="rId475" Type="http://schemas.openxmlformats.org/officeDocument/2006/relationships/hyperlink" Target="https://www.waterboards.ca.gov/pfas/docs/pfas_monitoring_Q1Q2Q3Q4.xlsx" TargetMode="External"/><Relationship Id="rId682" Type="http://schemas.openxmlformats.org/officeDocument/2006/relationships/hyperlink" Target="https://drive.google.com/drive/folders/1d1MidMYqI3G3Mz_V1LbNA2zv7Juckeoy" TargetMode="External"/><Relationship Id="rId2156" Type="http://schemas.openxmlformats.org/officeDocument/2006/relationships/hyperlink" Target="https://www4.des.state.nh.us/nh-pfas-investigation/wp-content/uploads/tables-pdf.pdf" TargetMode="External"/><Relationship Id="rId2363" Type="http://schemas.openxmlformats.org/officeDocument/2006/relationships/hyperlink" Target="https://drive.google.com/drive/folders/1N7ubkg4Ly-t7C1SN2jIJkEcWKzr-v9K6?usp=sharing" TargetMode="External"/><Relationship Id="rId2570" Type="http://schemas.openxmlformats.org/officeDocument/2006/relationships/hyperlink" Target="https://drive.google.com/drive/folders/1zaAEYLxWM6D7Oa4oRMTzmP5XnZfm1QXm" TargetMode="External"/><Relationship Id="rId3207" Type="http://schemas.openxmlformats.org/officeDocument/2006/relationships/hyperlink" Target="https://www4.des.state.nh.us/nh-pfas-investigation/wp-content/uploads/tables-pdf.pdf" TargetMode="External"/><Relationship Id="rId3414" Type="http://schemas.openxmlformats.org/officeDocument/2006/relationships/hyperlink" Target="https://www.dhhs.nh.gov/dphs/pfcs/index.htm" TargetMode="External"/><Relationship Id="rId3621" Type="http://schemas.openxmlformats.org/officeDocument/2006/relationships/hyperlink" Target="https://www4.des.state.nh.us/nh-pfas-investigation/wp-content/uploads/tables-pdf.pdf" TargetMode="External"/><Relationship Id="rId128" Type="http://schemas.openxmlformats.org/officeDocument/2006/relationships/hyperlink" Target="https://drive.google.com/drive/folders/1N7ubkg4Ly-t7C1SN2jIJkEcWKzr-v9K6?usp=sharing" TargetMode="External"/><Relationship Id="rId335" Type="http://schemas.openxmlformats.org/officeDocument/2006/relationships/hyperlink" Target="https://www.waterboards.ca.gov/pfas/docs/pfas_monitoring_Q1Q2Q3Q4.xlsx" TargetMode="External"/><Relationship Id="rId542" Type="http://schemas.openxmlformats.org/officeDocument/2006/relationships/hyperlink" Target="https://drive.google.com/drive/folders/1d1MidMYqI3G3Mz_V1LbNA2zv7Juckeoy" TargetMode="External"/><Relationship Id="rId1172" Type="http://schemas.openxmlformats.org/officeDocument/2006/relationships/hyperlink" Target="https://drive.google.com/drive/folders/1d1MidMYqI3G3Mz_V1LbNA2zv7Juckeoy" TargetMode="External"/><Relationship Id="rId2016" Type="http://schemas.openxmlformats.org/officeDocument/2006/relationships/hyperlink" Target="https://drive.google.com/drive/folders/1N7ubkg4Ly-t7C1SN2jIJkEcWKzr-v9K6?usp=sharing" TargetMode="External"/><Relationship Id="rId2223" Type="http://schemas.openxmlformats.org/officeDocument/2006/relationships/hyperlink" Target="https://www4.des.state.nh.us/nh-pfas-investigation/wp-content/uploads/tables-pdf.pdf" TargetMode="External"/><Relationship Id="rId2430" Type="http://schemas.openxmlformats.org/officeDocument/2006/relationships/hyperlink" Target="https://drive.google.com/drive/folders/1zaAEYLxWM6D7Oa4oRMTzmP5XnZfm1QXm" TargetMode="External"/><Relationship Id="rId402" Type="http://schemas.openxmlformats.org/officeDocument/2006/relationships/hyperlink" Target="https://drive.google.com/drive/folders/1d1MidMYqI3G3Mz_V1LbNA2zv7Juckeoy" TargetMode="External"/><Relationship Id="rId1032" Type="http://schemas.openxmlformats.org/officeDocument/2006/relationships/hyperlink" Target="https://drive.google.com/drive/folders/1N7ubkg4Ly-t7C1SN2jIJkEcWKzr-v9K6?usp=sharing" TargetMode="External"/><Relationship Id="rId4188" Type="http://schemas.openxmlformats.org/officeDocument/2006/relationships/hyperlink" Target="https://epa.ohio.gov/pfas" TargetMode="External"/><Relationship Id="rId4395" Type="http://schemas.openxmlformats.org/officeDocument/2006/relationships/hyperlink" Target="https://www.ecori.org/public-safety/2020/3/2/are-pfas-harming-rhode-islands-schoolchildren" TargetMode="External"/><Relationship Id="rId1989" Type="http://schemas.openxmlformats.org/officeDocument/2006/relationships/hyperlink" Target="https://drive.google.com/drive/folders/1N7ubkg4Ly-t7C1SN2jIJkEcWKzr-v9K6?usp=sharing" TargetMode="External"/><Relationship Id="rId4048" Type="http://schemas.openxmlformats.org/officeDocument/2006/relationships/hyperlink" Target="https://files.nc.gov/ncdeq/Water%20Resources/GIS/Data/Emerging_Compounds_Mastersheet_12202019.pdf" TargetMode="External"/><Relationship Id="rId4255" Type="http://schemas.openxmlformats.org/officeDocument/2006/relationships/hyperlink" Target="https://drive.google.com/drive/folders/1N7ubkg4Ly-t7C1SN2jIJkEcWKzr-v9K6?usp=sharing" TargetMode="External"/><Relationship Id="rId1849" Type="http://schemas.openxmlformats.org/officeDocument/2006/relationships/hyperlink" Target="https://drive.google.com/drive/u/0/folders/1VgdMu6_x_kxf36q2eAIhAEnCpniomQ1Y" TargetMode="External"/><Relationship Id="rId3064" Type="http://schemas.openxmlformats.org/officeDocument/2006/relationships/hyperlink" Target="https://www.dhhs.nh.gov/dphs/pfcs/index.htm" TargetMode="External"/><Relationship Id="rId4462" Type="http://schemas.openxmlformats.org/officeDocument/2006/relationships/hyperlink" Target="https://static1.squarespace.com/static/546d61b5e4b049f0b10b95c5/t/5e9486885e4b116e09c239b7/1586792081414/DOH-2.pdf" TargetMode="External"/><Relationship Id="rId192" Type="http://schemas.openxmlformats.org/officeDocument/2006/relationships/hyperlink" Target="https://drive.google.com/drive/folders/1d1MidMYqI3G3Mz_V1LbNA2zv7Juckeoy" TargetMode="External"/><Relationship Id="rId1709" Type="http://schemas.openxmlformats.org/officeDocument/2006/relationships/hyperlink" Target="https://www.ourhealthyfuture.org/sites/default/files/pdfs/pfas_in_drinking_water_oct_2019.pdf" TargetMode="External"/><Relationship Id="rId1916" Type="http://schemas.openxmlformats.org/officeDocument/2006/relationships/hyperlink" Target="https://drive.google.com/drive/folders/1zN7M0itHRyJOUjhaNHI8OstuhxdwxrHp" TargetMode="External"/><Relationship Id="rId3271" Type="http://schemas.openxmlformats.org/officeDocument/2006/relationships/hyperlink" Target="https://www4.des.state.nh.us/nh-pfas-investigation/?page_id=826" TargetMode="External"/><Relationship Id="rId4115" Type="http://schemas.openxmlformats.org/officeDocument/2006/relationships/hyperlink" Target="https://drive.google.com/drive/u/0/folders/1f8gHfUbgH4w0DdeirtRLSMerU6kNJ4Ux" TargetMode="External"/><Relationship Id="rId4322" Type="http://schemas.openxmlformats.org/officeDocument/2006/relationships/hyperlink" Target="https://drive.google.com/drive/folders/1N7ubkg4Ly-t7C1SN2jIJkEcWKzr-v9K6?usp=sharing" TargetMode="External"/><Relationship Id="rId2080" Type="http://schemas.openxmlformats.org/officeDocument/2006/relationships/hyperlink" Target="https://drive.google.com/drive/folders/1N7ubkg4Ly-t7C1SN2jIJkEcWKzr-v9K6?usp=sharing" TargetMode="External"/><Relationship Id="rId3131" Type="http://schemas.openxmlformats.org/officeDocument/2006/relationships/hyperlink" Target="https://www4.des.state.nh.us/nh-pfas-investigation/wp-content/uploads/tables-pdf.pdf" TargetMode="External"/><Relationship Id="rId2897" Type="http://schemas.openxmlformats.org/officeDocument/2006/relationships/hyperlink" Target="https://drive.google.com/drive/folders/1zaAEYLxWM6D7Oa4oRMTzmP5XnZfm1QXm" TargetMode="External"/><Relationship Id="rId3948" Type="http://schemas.openxmlformats.org/officeDocument/2006/relationships/hyperlink" Target="https://www.epa.gov/dwucmr/occurrence-data-unregulated-contaminant-monitoring-rule" TargetMode="External"/><Relationship Id="rId869" Type="http://schemas.openxmlformats.org/officeDocument/2006/relationships/hyperlink" Target="https://geotracker.waterboards.ca.gov/map/pfas_map" TargetMode="External"/><Relationship Id="rId1499" Type="http://schemas.openxmlformats.org/officeDocument/2006/relationships/hyperlink" Target="https://drive.google.com/drive/folders/1N7ubkg4Ly-t7C1SN2jIJkEcWKzr-v9K6?usp=sharing" TargetMode="External"/><Relationship Id="rId729" Type="http://schemas.openxmlformats.org/officeDocument/2006/relationships/hyperlink" Target="https://geotracker.waterboards.ca.gov/map/pfas_map" TargetMode="External"/><Relationship Id="rId1359" Type="http://schemas.openxmlformats.org/officeDocument/2006/relationships/hyperlink" Target="https://drive.google.com/drive/folders/1N7ubkg4Ly-t7C1SN2jIJkEcWKzr-v9K6?usp=sharing" TargetMode="External"/><Relationship Id="rId2757" Type="http://schemas.openxmlformats.org/officeDocument/2006/relationships/hyperlink" Target="https://drive.google.com/drive/folders/1zaAEYLxWM6D7Oa4oRMTzmP5XnZfm1QXm" TargetMode="External"/><Relationship Id="rId2964" Type="http://schemas.openxmlformats.org/officeDocument/2006/relationships/hyperlink" Target="https://www.dhhs.nh.gov/dphs/pfcs/index.htm" TargetMode="External"/><Relationship Id="rId3808" Type="http://schemas.openxmlformats.org/officeDocument/2006/relationships/hyperlink" Target="https://drive.google.com/drive/u/1/folders/1gzW7FcQQelMoZUZ8VhdxW1RrTOgXt8vS" TargetMode="External"/><Relationship Id="rId5023" Type="http://schemas.openxmlformats.org/officeDocument/2006/relationships/hyperlink" Target="https://drive.google.com/drive/folders/1N7ubkg4Ly-t7C1SN2jIJkEcWKzr-v9K6?usp=sharing" TargetMode="External"/><Relationship Id="rId936" Type="http://schemas.openxmlformats.org/officeDocument/2006/relationships/hyperlink" Target="https://drive.google.com/drive/folders/1d1MidMYqI3G3Mz_V1LbNA2zv7Juckeoy" TargetMode="External"/><Relationship Id="rId1219" Type="http://schemas.openxmlformats.org/officeDocument/2006/relationships/hyperlink" Target="https://www.waterboards.ca.gov/pfas/" TargetMode="External"/><Relationship Id="rId1566" Type="http://schemas.openxmlformats.org/officeDocument/2006/relationships/hyperlink" Target="https://eec.ky.gov/Documents%20for%20URLs/PFAS%20Drinking%20Water%20Report%20Final.pdf" TargetMode="External"/><Relationship Id="rId1773" Type="http://schemas.openxmlformats.org/officeDocument/2006/relationships/hyperlink" Target="https://drive.google.com/drive/u/1/folders/1VgdMu6_x_kxf36q2eAIhAEnCpniomQ1Y" TargetMode="External"/><Relationship Id="rId1980" Type="http://schemas.openxmlformats.org/officeDocument/2006/relationships/hyperlink" Target="https://static.ewg.org/reports/2020/pfas-testing-report/EWG_PFAS-TW_Appendix_C06.pdf?_ga=2.44374509.815135581.1579791872-1565020647.1578497869" TargetMode="External"/><Relationship Id="rId2617" Type="http://schemas.openxmlformats.org/officeDocument/2006/relationships/hyperlink" Target="https://drive.google.com/drive/folders/1zaAEYLxWM6D7Oa4oRMTzmP5XnZfm1QXm" TargetMode="External"/><Relationship Id="rId2824" Type="http://schemas.openxmlformats.org/officeDocument/2006/relationships/hyperlink" Target="https://www.des.nh.gov/organization/commissioner/documents/pfoa-statewide-status-20170110.pdf" TargetMode="External"/><Relationship Id="rId65" Type="http://schemas.openxmlformats.org/officeDocument/2006/relationships/hyperlink" Target="https://drive.google.com/drive/u/1/folders/1gnge512_oYuL7VQRv46V8TQZgBqwMAtM" TargetMode="External"/><Relationship Id="rId1426" Type="http://schemas.openxmlformats.org/officeDocument/2006/relationships/hyperlink" Target="https://drive.google.com/drive/folders/150_eM_tjmVZVPeP_TAG4wi7bZRPNmSlc" TargetMode="External"/><Relationship Id="rId1633" Type="http://schemas.openxmlformats.org/officeDocument/2006/relationships/hyperlink" Target="https://drive.google.com/drive/u/0/folders/1RsSKYaEE8jqAw7pH05tDHRflkjUL3t5H" TargetMode="External"/><Relationship Id="rId1840" Type="http://schemas.openxmlformats.org/officeDocument/2006/relationships/hyperlink" Target="https://www.mass.gov/doc/map-of-public-drinking-water-supplies-tested-for-pfas-chemicals/download" TargetMode="External"/><Relationship Id="rId4789" Type="http://schemas.openxmlformats.org/officeDocument/2006/relationships/hyperlink" Target="https://drive.google.com/file/d/11Ymj7VR-b40OQXiEJjzSEl50EEx8xYHI/view?usp=sharing" TargetMode="External"/><Relationship Id="rId4996" Type="http://schemas.openxmlformats.org/officeDocument/2006/relationships/hyperlink" Target="https://drive.google.com/drive/folders/1N7ubkg4Ly-t7C1SN2jIJkEcWKzr-v9K6?usp=sharing" TargetMode="External"/><Relationship Id="rId1700" Type="http://schemas.openxmlformats.org/officeDocument/2006/relationships/hyperlink" Target="https://drive.google.com/drive/folders/1N7ubkg4Ly-t7C1SN2jIJkEcWKzr-v9K6?usp=sharing" TargetMode="External"/><Relationship Id="rId3598" Type="http://schemas.openxmlformats.org/officeDocument/2006/relationships/hyperlink" Target="https://www4.des.state.nh.us/nh-pfas-investigation/wp-content/uploads/tables-pdf.pdf" TargetMode="External"/><Relationship Id="rId4649" Type="http://schemas.openxmlformats.org/officeDocument/2006/relationships/hyperlink" Target="https://drive.google.com/drive/folders/1N7ubkg4Ly-t7C1SN2jIJkEcWKzr-v9K6?usp=sharing" TargetMode="External"/><Relationship Id="rId4856" Type="http://schemas.openxmlformats.org/officeDocument/2006/relationships/hyperlink" Target="https://drive.google.com/drive/folders/1N7ubkg4Ly-t7C1SN2jIJkEcWKzr-v9K6?usp=sharing" TargetMode="External"/><Relationship Id="rId3458" Type="http://schemas.openxmlformats.org/officeDocument/2006/relationships/hyperlink" Target="https://www4.des.state.nh.us/nh-pfas-investigation/wp-content/uploads/tables-pdf.pdf" TargetMode="External"/><Relationship Id="rId3665" Type="http://schemas.openxmlformats.org/officeDocument/2006/relationships/hyperlink" Target="https://drive.google.com/drive/u/1/folders/1gzW7FcQQelMoZUZ8VhdxW1RrTOgXt8vS" TargetMode="External"/><Relationship Id="rId3872" Type="http://schemas.openxmlformats.org/officeDocument/2006/relationships/hyperlink" Target="https://www.epa.gov/dwucmr/occurrence-data-unregulated-contaminant-monitoring-rule" TargetMode="External"/><Relationship Id="rId4509" Type="http://schemas.openxmlformats.org/officeDocument/2006/relationships/hyperlink" Target="https://deq.utah.gov/pollutants/per-and-polyfluoroakyl-substances-pfas" TargetMode="External"/><Relationship Id="rId4716" Type="http://schemas.openxmlformats.org/officeDocument/2006/relationships/hyperlink" Target="https://drive.google.com/drive/folders/1N7ubkg4Ly-t7C1SN2jIJkEcWKzr-v9K6?usp=sharing" TargetMode="External"/><Relationship Id="rId379" Type="http://schemas.openxmlformats.org/officeDocument/2006/relationships/hyperlink" Target="https://geotracker.waterboards.ca.gov/map/pfas_map" TargetMode="External"/><Relationship Id="rId586" Type="http://schemas.openxmlformats.org/officeDocument/2006/relationships/hyperlink" Target="https://www.waterboards.ca.gov/pfas/" TargetMode="External"/><Relationship Id="rId793" Type="http://schemas.openxmlformats.org/officeDocument/2006/relationships/hyperlink" Target="https://drive.google.com/drive/folders/1N7ubkg4Ly-t7C1SN2jIJkEcWKzr-v9K6?usp=sharing" TargetMode="External"/><Relationship Id="rId2267" Type="http://schemas.openxmlformats.org/officeDocument/2006/relationships/hyperlink" Target="https://www4.des.state.nh.us/nh-pfas-investigation/wp-content/uploads/tables-pdf.pdf" TargetMode="External"/><Relationship Id="rId2474" Type="http://schemas.openxmlformats.org/officeDocument/2006/relationships/hyperlink" Target="https://drive.google.com/drive/folders/1zaAEYLxWM6D7Oa4oRMTzmP5XnZfm1QXm" TargetMode="External"/><Relationship Id="rId2681" Type="http://schemas.openxmlformats.org/officeDocument/2006/relationships/hyperlink" Target="https://drive.google.com/drive/folders/1zaAEYLxWM6D7Oa4oRMTzmP5XnZfm1QXm" TargetMode="External"/><Relationship Id="rId3318" Type="http://schemas.openxmlformats.org/officeDocument/2006/relationships/hyperlink" Target="https://drive.google.com/drive/folders/1N7ubkg4Ly-t7C1SN2jIJkEcWKzr-v9K6?usp=sharing" TargetMode="External"/><Relationship Id="rId3525" Type="http://schemas.openxmlformats.org/officeDocument/2006/relationships/hyperlink" Target="https://www4.des.state.nh.us/nh-pfas-investigation/wp-content/uploads/tables-pdf.pdf" TargetMode="External"/><Relationship Id="rId4923" Type="http://schemas.openxmlformats.org/officeDocument/2006/relationships/hyperlink" Target="https://drive.google.com/drive/folders/1N7ubkg4Ly-t7C1SN2jIJkEcWKzr-v9K6?usp=sharing" TargetMode="External"/><Relationship Id="rId239" Type="http://schemas.openxmlformats.org/officeDocument/2006/relationships/hyperlink" Target="https://geotracker.waterboards.ca.gov/map/pfas_map" TargetMode="External"/><Relationship Id="rId446" Type="http://schemas.openxmlformats.org/officeDocument/2006/relationships/hyperlink" Target="https://www.waterboards.ca.gov/pfas/" TargetMode="External"/><Relationship Id="rId653" Type="http://schemas.openxmlformats.org/officeDocument/2006/relationships/hyperlink" Target="https://drive.google.com/drive/folders/1N7ubkg4Ly-t7C1SN2jIJkEcWKzr-v9K6?usp=sharing" TargetMode="External"/><Relationship Id="rId1076" Type="http://schemas.openxmlformats.org/officeDocument/2006/relationships/hyperlink" Target="https://www.waterboards.ca.gov/pfas/" TargetMode="External"/><Relationship Id="rId1283" Type="http://schemas.openxmlformats.org/officeDocument/2006/relationships/hyperlink" Target="https://drive.google.com/drive/folders/1d1MidMYqI3G3Mz_V1LbNA2zv7Juckeoy" TargetMode="External"/><Relationship Id="rId1490" Type="http://schemas.openxmlformats.org/officeDocument/2006/relationships/hyperlink" Target="https://static.ewg.org/reports/2020/pfas-testing-report/EWG_PFAS-TW_Appendix_C06.pdf?_ga=2.44374509.815135581.1579791872-1565020647.1578497869" TargetMode="External"/><Relationship Id="rId2127" Type="http://schemas.openxmlformats.org/officeDocument/2006/relationships/hyperlink" Target="https://www4.des.state.nh.us/nh-pfas-investigation/?page_id=826" TargetMode="External"/><Relationship Id="rId2334" Type="http://schemas.openxmlformats.org/officeDocument/2006/relationships/hyperlink" Target="https://drive.google.com/drive/folders/1N7ubkg4Ly-t7C1SN2jIJkEcWKzr-v9K6?usp=sharing" TargetMode="External"/><Relationship Id="rId3732" Type="http://schemas.openxmlformats.org/officeDocument/2006/relationships/hyperlink" Target="https://www.nj.gov/dep/dsr/publications/Investigation_of_Levels_of_Perfluorinated_Compounds_in_New_Jersey_Fish_Surface_Water_and_Sediment_RPS.pdf" TargetMode="External"/><Relationship Id="rId306" Type="http://schemas.openxmlformats.org/officeDocument/2006/relationships/hyperlink" Target="https://www.waterboards.ca.gov/pfas/" TargetMode="External"/><Relationship Id="rId860" Type="http://schemas.openxmlformats.org/officeDocument/2006/relationships/hyperlink" Target="https://www.waterboards.ca.gov/pfas/docs/pfas_monitoring_Q1Q2Q3Q4.xlsx" TargetMode="External"/><Relationship Id="rId1143" Type="http://schemas.openxmlformats.org/officeDocument/2006/relationships/hyperlink" Target="https://www.waterboards.ca.gov/pfas/" TargetMode="External"/><Relationship Id="rId2541" Type="http://schemas.openxmlformats.org/officeDocument/2006/relationships/hyperlink" Target="https://www4.des.state.nh.us/nh-pfas-investigation/wp-content/uploads/tables-pdf.pdf" TargetMode="External"/><Relationship Id="rId4299" Type="http://schemas.openxmlformats.org/officeDocument/2006/relationships/hyperlink" Target="https://health.ri.gov/water/about/pfas/" TargetMode="External"/><Relationship Id="rId513" Type="http://schemas.openxmlformats.org/officeDocument/2006/relationships/hyperlink" Target="https://drive.google.com/drive/folders/1N7ubkg4Ly-t7C1SN2jIJkEcWKzr-v9K6?usp=sharing" TargetMode="External"/><Relationship Id="rId720" Type="http://schemas.openxmlformats.org/officeDocument/2006/relationships/hyperlink" Target="https://www.waterboards.ca.gov/pfas/docs/pfas_monitoring_Q1Q2Q3Q4.xlsx" TargetMode="External"/><Relationship Id="rId1350" Type="http://schemas.openxmlformats.org/officeDocument/2006/relationships/hyperlink" Target="https://www.aquarionwater.com/docs/default-source/pfas-documents/ct-reports/darien-march-2020.pdf?sfvrsn=b7f7302d_2" TargetMode="External"/><Relationship Id="rId2401" Type="http://schemas.openxmlformats.org/officeDocument/2006/relationships/hyperlink" Target="https://www.dhhs.nh.gov/dphs/pfcs/index.htm" TargetMode="External"/><Relationship Id="rId4159" Type="http://schemas.openxmlformats.org/officeDocument/2006/relationships/hyperlink" Target="https://drive.google.com/drive/u/1/folders/1PkVkJQt2qKaA__Xi4BZgT1JX8CFHeCxl" TargetMode="External"/><Relationship Id="rId1003" Type="http://schemas.openxmlformats.org/officeDocument/2006/relationships/hyperlink" Target="https://www.waterboards.ca.gov/pfas/" TargetMode="External"/><Relationship Id="rId1210" Type="http://schemas.openxmlformats.org/officeDocument/2006/relationships/hyperlink" Target="https://drive.google.com/drive/folders/1N7ubkg4Ly-t7C1SN2jIJkEcWKzr-v9K6?usp=sharing" TargetMode="External"/><Relationship Id="rId4366" Type="http://schemas.openxmlformats.org/officeDocument/2006/relationships/hyperlink" Target="https://drive.google.com/drive/folders/1DZVTtHrtffhNzVd3s8hAy8pcQfLzMzIV" TargetMode="External"/><Relationship Id="rId4573" Type="http://schemas.openxmlformats.org/officeDocument/2006/relationships/hyperlink" Target="https://www.atsdr.cdc.gov/pfas/communities/Spokane-County-WA.html" TargetMode="External"/><Relationship Id="rId4780" Type="http://schemas.openxmlformats.org/officeDocument/2006/relationships/hyperlink" Target="https://drive.google.com/file/d/11Ymj7VR-b40OQXiEJjzSEl50EEx8xYHI/view?usp=sharing" TargetMode="External"/><Relationship Id="rId3175" Type="http://schemas.openxmlformats.org/officeDocument/2006/relationships/hyperlink" Target="https://www4.des.state.nh.us/nh-pfas-investigation/wp-content/uploads/tables-pdf.pdf" TargetMode="External"/><Relationship Id="rId3382" Type="http://schemas.openxmlformats.org/officeDocument/2006/relationships/hyperlink" Target="https://www4.des.state.nh.us/nh-pfas-investigation/wp-content/uploads/tables-pdf.pdf" TargetMode="External"/><Relationship Id="rId4019" Type="http://schemas.openxmlformats.org/officeDocument/2006/relationships/hyperlink" Target="https://files.nc.gov/ncdeq/Water%20Resources/GIS/Data/Emerging_Compounds_Mastersheet_12202019.pdf" TargetMode="External"/><Relationship Id="rId4226" Type="http://schemas.openxmlformats.org/officeDocument/2006/relationships/hyperlink" Target="http://www.nbcphiladelphia.com/news/local/Erin-Brockovich-Law-Firm-Investigating-Contaminated-Water-Military-Horsham-Willow-Grove-NAS-PFOA-PFOS-382104591.html" TargetMode="External"/><Relationship Id="rId4433" Type="http://schemas.openxmlformats.org/officeDocument/2006/relationships/hyperlink" Target="https://drive.google.com/drive/folders/1DZVTtHrtffhNzVd3s8hAy8pcQfLzMzIV" TargetMode="External"/><Relationship Id="rId4640" Type="http://schemas.openxmlformats.org/officeDocument/2006/relationships/hyperlink" Target="https://drive.google.com/drive/folders/1N7ubkg4Ly-t7C1SN2jIJkEcWKzr-v9K6?usp=sharing" TargetMode="External"/><Relationship Id="rId2191" Type="http://schemas.openxmlformats.org/officeDocument/2006/relationships/hyperlink" Target="https://www4.des.state.nh.us/nh-pfas-investigation/?page_id=826" TargetMode="External"/><Relationship Id="rId3035" Type="http://schemas.openxmlformats.org/officeDocument/2006/relationships/hyperlink" Target="https://www4.des.state.nh.us/nh-pfas-investigation/?page_id=826" TargetMode="External"/><Relationship Id="rId3242" Type="http://schemas.openxmlformats.org/officeDocument/2006/relationships/hyperlink" Target="https://drive.google.com/drive/folders/1N7ubkg4Ly-t7C1SN2jIJkEcWKzr-v9K6?usp=sharing" TargetMode="External"/><Relationship Id="rId4500" Type="http://schemas.openxmlformats.org/officeDocument/2006/relationships/hyperlink" Target="https://www.tceq.texas.gov/drinkingwater/drinkwaterconcerns.html" TargetMode="External"/><Relationship Id="rId163" Type="http://schemas.openxmlformats.org/officeDocument/2006/relationships/hyperlink" Target="https://drive.google.com/drive/folders/1N7ubkg4Ly-t7C1SN2jIJkEcWKzr-v9K6?usp=sharing" TargetMode="External"/><Relationship Id="rId370" Type="http://schemas.openxmlformats.org/officeDocument/2006/relationships/hyperlink" Target="https://www.waterboards.ca.gov/pfas/docs/pfas_monitoring_Q1Q2Q3Q4.xlsx" TargetMode="External"/><Relationship Id="rId2051" Type="http://schemas.openxmlformats.org/officeDocument/2006/relationships/hyperlink" Target="https://drive.google.com/drive/folders/1zaAEYLxWM6D7Oa4oRMTzmP5XnZfm1QXm" TargetMode="External"/><Relationship Id="rId3102" Type="http://schemas.openxmlformats.org/officeDocument/2006/relationships/hyperlink" Target="https://drive.google.com/drive/folders/1N7ubkg4Ly-t7C1SN2jIJkEcWKzr-v9K6?usp=sharing" TargetMode="External"/><Relationship Id="rId230" Type="http://schemas.openxmlformats.org/officeDocument/2006/relationships/hyperlink" Target="https://www.waterboards.ca.gov/pfas/docs/pfas_monitoring_Q1Q2Q3Q4.xlsx" TargetMode="External"/><Relationship Id="rId5067" Type="http://schemas.openxmlformats.org/officeDocument/2006/relationships/hyperlink" Target="https://drive.google.com/drive/folders/1N7ubkg4Ly-t7C1SN2jIJkEcWKzr-v9K6?usp=sharing" TargetMode="External"/><Relationship Id="rId2868" Type="http://schemas.openxmlformats.org/officeDocument/2006/relationships/hyperlink" Target="https://www4.des.state.nh.us/nh-pfas-investigation/wp-content/uploads/tables-pdf.pdf" TargetMode="External"/><Relationship Id="rId3919" Type="http://schemas.openxmlformats.org/officeDocument/2006/relationships/hyperlink" Target="https://files.nc.gov/ncdeq/Water%20Resources/GIS/Data/Emerging_Compounds_Mastersheet_12202019.pdf" TargetMode="External"/><Relationship Id="rId4083" Type="http://schemas.openxmlformats.org/officeDocument/2006/relationships/hyperlink" Target="https://files.nc.gov/ncdeq/Water%20Resources/GIS/Data/Emerging_Compounds_Mastersheet_12202019.pdf" TargetMode="External"/><Relationship Id="rId1677" Type="http://schemas.openxmlformats.org/officeDocument/2006/relationships/hyperlink" Target="https://drive.google.com/drive/folders/1N7ubkg4Ly-t7C1SN2jIJkEcWKzr-v9K6?usp=sharing" TargetMode="External"/><Relationship Id="rId1884" Type="http://schemas.openxmlformats.org/officeDocument/2006/relationships/hyperlink" Target="https://drive.google.com/drive/u/0/folders/1qTWDZnqMfga4noBynhjtbSUmYWrA2AnV" TargetMode="External"/><Relationship Id="rId2728" Type="http://schemas.openxmlformats.org/officeDocument/2006/relationships/hyperlink" Target="https://www4.des.state.nh.us/nh-pfas-investigation/wp-content/uploads/tables-pdf.pdf" TargetMode="External"/><Relationship Id="rId2935" Type="http://schemas.openxmlformats.org/officeDocument/2006/relationships/hyperlink" Target="https://www4.des.state.nh.us/nh-pfas-investigation/?page_id=826" TargetMode="External"/><Relationship Id="rId4290" Type="http://schemas.openxmlformats.org/officeDocument/2006/relationships/hyperlink" Target="https://www.ecori.org/public-safety/2020/3/2/are-pfas-harming-rhode-islands-schoolchildren" TargetMode="External"/><Relationship Id="rId907" Type="http://schemas.openxmlformats.org/officeDocument/2006/relationships/hyperlink" Target="https://www.waterboards.ca.gov/pfas/" TargetMode="External"/><Relationship Id="rId1537" Type="http://schemas.openxmlformats.org/officeDocument/2006/relationships/hyperlink" Target="https://drive.google.com/drive/folders/1N7ubkg4Ly-t7C1SN2jIJkEcWKzr-v9K6?usp=sharing" TargetMode="External"/><Relationship Id="rId1744" Type="http://schemas.openxmlformats.org/officeDocument/2006/relationships/hyperlink" Target="https://drive.google.com/drive/folders/1N7ubkg4Ly-t7C1SN2jIJkEcWKzr-v9K6?usp=sharing" TargetMode="External"/><Relationship Id="rId1951" Type="http://schemas.openxmlformats.org/officeDocument/2006/relationships/hyperlink" Target="https://drive.google.com/drive/folders/1N7ubkg4Ly-t7C1SN2jIJkEcWKzr-v9K6?usp=sharing" TargetMode="External"/><Relationship Id="rId4150" Type="http://schemas.openxmlformats.org/officeDocument/2006/relationships/hyperlink" Target="https://drive.google.com/drive/folders/1N7ubkg4Ly-t7C1SN2jIJkEcWKzr-v9K6?usp=sharing" TargetMode="External"/><Relationship Id="rId36" Type="http://schemas.openxmlformats.org/officeDocument/2006/relationships/hyperlink" Target="https://drive.google.com/drive/folders/1wgbd0ijO78iW0hw3uETvsCEDMhctQ0ri?usp=sharing" TargetMode="External"/><Relationship Id="rId1604" Type="http://schemas.openxmlformats.org/officeDocument/2006/relationships/hyperlink" Target="https://eec.ky.gov/Documents%20for%20URLs/PFAS%20Drinking%20Water%20Report%20Final.pdf" TargetMode="External"/><Relationship Id="rId4010" Type="http://schemas.openxmlformats.org/officeDocument/2006/relationships/hyperlink" Target="http://pulse.ncpolicywatch.org/2017/07/14/first-sampling-results-genx-cape-fear-river-health-officials-revise-risk-levels/" TargetMode="External"/><Relationship Id="rId4967" Type="http://schemas.openxmlformats.org/officeDocument/2006/relationships/hyperlink" Target="https://drive.google.com/drive/folders/1N7ubkg4Ly-t7C1SN2jIJkEcWKzr-v9K6?usp=sharing" TargetMode="External"/><Relationship Id="rId1811" Type="http://schemas.openxmlformats.org/officeDocument/2006/relationships/hyperlink" Target="https://drive.google.com/drive/folders/1N7ubkg4Ly-t7C1SN2jIJkEcWKzr-v9K6?usp=sharing" TargetMode="External"/><Relationship Id="rId3569" Type="http://schemas.openxmlformats.org/officeDocument/2006/relationships/hyperlink" Target="https://www4.des.state.nh.us/nh-pfas-investigation/wp-content/uploads/tables-pdf.pdf" TargetMode="External"/><Relationship Id="rId697" Type="http://schemas.openxmlformats.org/officeDocument/2006/relationships/hyperlink" Target="https://drive.google.com/drive/folders/1d1MidMYqI3G3Mz_V1LbNA2zv7Juckeoy" TargetMode="External"/><Relationship Id="rId2378" Type="http://schemas.openxmlformats.org/officeDocument/2006/relationships/hyperlink" Target="https://drive.google.com/drive/folders/1zaAEYLxWM6D7Oa4oRMTzmP5XnZfm1QXm" TargetMode="External"/><Relationship Id="rId3429" Type="http://schemas.openxmlformats.org/officeDocument/2006/relationships/hyperlink" Target="https://www4.des.state.nh.us/nh-pfas-investigation/wp-content/uploads/tables-pdf.pdf" TargetMode="External"/><Relationship Id="rId3776" Type="http://schemas.openxmlformats.org/officeDocument/2006/relationships/hyperlink" Target="https://www.nj.gov/dep/srp/emerging-contaminants/" TargetMode="External"/><Relationship Id="rId3983" Type="http://schemas.openxmlformats.org/officeDocument/2006/relationships/hyperlink" Target="https://epi.dph.ncdhhs.gov/oee/a_z/pfas.html" TargetMode="External"/><Relationship Id="rId4827" Type="http://schemas.openxmlformats.org/officeDocument/2006/relationships/hyperlink" Target="https://drive.google.com/drive/folders/1N7ubkg4Ly-t7C1SN2jIJkEcWKzr-v9K6?usp=sharing" TargetMode="External"/><Relationship Id="rId1187" Type="http://schemas.openxmlformats.org/officeDocument/2006/relationships/hyperlink" Target="https://www.waterboards.ca.gov/pfas/drinking_water.html" TargetMode="External"/><Relationship Id="rId2585" Type="http://schemas.openxmlformats.org/officeDocument/2006/relationships/hyperlink" Target="https://drive.google.com/drive/folders/1zaAEYLxWM6D7Oa4oRMTzmP5XnZfm1QXm" TargetMode="External"/><Relationship Id="rId2792" Type="http://schemas.openxmlformats.org/officeDocument/2006/relationships/hyperlink" Target="https://drive.google.com/drive/folders/1N7ubkg4Ly-t7C1SN2jIJkEcWKzr-v9K6?usp=sharing" TargetMode="External"/><Relationship Id="rId3636" Type="http://schemas.openxmlformats.org/officeDocument/2006/relationships/hyperlink" Target="https://drive.google.com/drive/folders/1N7ubkg4Ly-t7C1SN2jIJkEcWKzr-v9K6?usp=sharing" TargetMode="External"/><Relationship Id="rId3843" Type="http://schemas.openxmlformats.org/officeDocument/2006/relationships/hyperlink" Target="https://drive.google.com/drive/folders/1N7ubkg4Ly-t7C1SN2jIJkEcWKzr-v9K6?usp=sharing" TargetMode="External"/><Relationship Id="rId557" Type="http://schemas.openxmlformats.org/officeDocument/2006/relationships/hyperlink" Target="https://drive.google.com/drive/folders/1d1MidMYqI3G3Mz_V1LbNA2zv7Juckeoy" TargetMode="External"/><Relationship Id="rId764" Type="http://schemas.openxmlformats.org/officeDocument/2006/relationships/hyperlink" Target="https://geotracker.waterboards.ca.gov/map/pfas_map" TargetMode="External"/><Relationship Id="rId971" Type="http://schemas.openxmlformats.org/officeDocument/2006/relationships/hyperlink" Target="https://www.waterboards.ca.gov/pfas/" TargetMode="External"/><Relationship Id="rId1394" Type="http://schemas.openxmlformats.org/officeDocument/2006/relationships/hyperlink" Target="https://drive.google.com/drive/folders/1N7ubkg4Ly-t7C1SN2jIJkEcWKzr-v9K6?usp=sharing" TargetMode="External"/><Relationship Id="rId2238" Type="http://schemas.openxmlformats.org/officeDocument/2006/relationships/hyperlink" Target="https://drive.google.com/drive/folders/1N7ubkg4Ly-t7C1SN2jIJkEcWKzr-v9K6?usp=sharing" TargetMode="External"/><Relationship Id="rId2445" Type="http://schemas.openxmlformats.org/officeDocument/2006/relationships/hyperlink" Target="https://www4.des.state.nh.us/nh-pfas-investigation/wp-content/uploads/tables-pdf.pdf" TargetMode="External"/><Relationship Id="rId2652" Type="http://schemas.openxmlformats.org/officeDocument/2006/relationships/hyperlink" Target="https://www4.des.state.nh.us/nh-pfas-investigation/wp-content/uploads/tables-pdf.pdf" TargetMode="External"/><Relationship Id="rId3703" Type="http://schemas.openxmlformats.org/officeDocument/2006/relationships/hyperlink" Target="https://www.nj.gov/dep/srp/emerging-contaminants/" TargetMode="External"/><Relationship Id="rId3910" Type="http://schemas.openxmlformats.org/officeDocument/2006/relationships/hyperlink" Target="https://www.epa.gov/dwucmr/occurrence-data-unregulated-contaminant-monitoring-rule" TargetMode="External"/><Relationship Id="rId417" Type="http://schemas.openxmlformats.org/officeDocument/2006/relationships/hyperlink" Target="https://drive.google.com/drive/folders/1d1MidMYqI3G3Mz_V1LbNA2zv7Juckeoy" TargetMode="External"/><Relationship Id="rId624" Type="http://schemas.openxmlformats.org/officeDocument/2006/relationships/hyperlink" Target="https://geotracker.waterboards.ca.gov/map/pfas_map" TargetMode="External"/><Relationship Id="rId831" Type="http://schemas.openxmlformats.org/officeDocument/2006/relationships/hyperlink" Target="https://www.waterboards.ca.gov/pfas/" TargetMode="External"/><Relationship Id="rId1047" Type="http://schemas.openxmlformats.org/officeDocument/2006/relationships/hyperlink" Target="https://drive.google.com/drive/folders/1d1MidMYqI3G3Mz_V1LbNA2zv7Juckeoy" TargetMode="External"/><Relationship Id="rId1254" Type="http://schemas.openxmlformats.org/officeDocument/2006/relationships/hyperlink" Target="https://drive.google.com/drive/u/0/folders/1ovDDukcJ6jJnqm0dFRjOHMBDp2uCCi11" TargetMode="External"/><Relationship Id="rId1461" Type="http://schemas.openxmlformats.org/officeDocument/2006/relationships/hyperlink" Target="https://drive.google.com/drive/folders/16qN-m0G-ts0wK9rEv4lL2RupiuTGR1ws" TargetMode="External"/><Relationship Id="rId2305" Type="http://schemas.openxmlformats.org/officeDocument/2006/relationships/hyperlink" Target="https://drive.google.com/drive/folders/1zaAEYLxWM6D7Oa4oRMTzmP5XnZfm1QXm" TargetMode="External"/><Relationship Id="rId2512" Type="http://schemas.openxmlformats.org/officeDocument/2006/relationships/hyperlink" Target="https://www4.des.state.nh.us/nh-pfas-investigation/?page_id=826" TargetMode="External"/><Relationship Id="rId1114" Type="http://schemas.openxmlformats.org/officeDocument/2006/relationships/hyperlink" Target="https://drive.google.com/drive/folders/1N7ubkg4Ly-t7C1SN2jIJkEcWKzr-v9K6?usp=sharing" TargetMode="External"/><Relationship Id="rId1321" Type="http://schemas.openxmlformats.org/officeDocument/2006/relationships/hyperlink" Target="https://www.colorado.gov/pacific/cdphe/pfcs" TargetMode="External"/><Relationship Id="rId4477" Type="http://schemas.openxmlformats.org/officeDocument/2006/relationships/hyperlink" Target="https://drive.google.com/drive/u/0/folders/1QcS2qKxOIwFEEt1eL5jzzLOLhBgXTJjR" TargetMode="External"/><Relationship Id="rId4684" Type="http://schemas.openxmlformats.org/officeDocument/2006/relationships/hyperlink" Target="https://drive.google.com/drive/folders/1N7ubkg4Ly-t7C1SN2jIJkEcWKzr-v9K6?usp=sharing" TargetMode="External"/><Relationship Id="rId4891" Type="http://schemas.openxmlformats.org/officeDocument/2006/relationships/hyperlink" Target="https://drive.google.com/drive/folders/1N7ubkg4Ly-t7C1SN2jIJkEcWKzr-v9K6?usp=sharing" TargetMode="External"/><Relationship Id="rId3079" Type="http://schemas.openxmlformats.org/officeDocument/2006/relationships/hyperlink" Target="https://www4.des.state.nh.us/nh-pfas-investigation/wp-content/uploads/tables-pdf.pdf" TargetMode="External"/><Relationship Id="rId3286" Type="http://schemas.openxmlformats.org/officeDocument/2006/relationships/hyperlink" Target="https://drive.google.com/drive/folders/1N7ubkg4Ly-t7C1SN2jIJkEcWKzr-v9K6?usp=sharing" TargetMode="External"/><Relationship Id="rId3493" Type="http://schemas.openxmlformats.org/officeDocument/2006/relationships/hyperlink" Target="https://www4.des.state.nh.us/nh-pfas-investigation/wp-content/uploads/tables-pdf.pdf" TargetMode="External"/><Relationship Id="rId4337" Type="http://schemas.openxmlformats.org/officeDocument/2006/relationships/hyperlink" Target="https://drive.google.com/drive/folders/1N7ubkg4Ly-t7C1SN2jIJkEcWKzr-v9K6?usp=sharing" TargetMode="External"/><Relationship Id="rId4544" Type="http://schemas.openxmlformats.org/officeDocument/2006/relationships/hyperlink" Target="https://dec.vermont.gov/pfas" TargetMode="External"/><Relationship Id="rId2095" Type="http://schemas.openxmlformats.org/officeDocument/2006/relationships/hyperlink" Target="https://drive.google.com/drive/folders/1zaAEYLxWM6D7Oa4oRMTzmP5XnZfm1QXm" TargetMode="External"/><Relationship Id="rId3146" Type="http://schemas.openxmlformats.org/officeDocument/2006/relationships/hyperlink" Target="https://drive.google.com/drive/folders/1N7ubkg4Ly-t7C1SN2jIJkEcWKzr-v9K6?usp=sharing" TargetMode="External"/><Relationship Id="rId3353" Type="http://schemas.openxmlformats.org/officeDocument/2006/relationships/hyperlink" Target="https://drive.google.com/drive/folders/1zaAEYLxWM6D7Oa4oRMTzmP5XnZfm1QXm" TargetMode="External"/><Relationship Id="rId4751" Type="http://schemas.openxmlformats.org/officeDocument/2006/relationships/hyperlink" Target="https://drive.google.com/drive/folders/1N7ubkg4Ly-t7C1SN2jIJkEcWKzr-v9K6?usp=sharing" TargetMode="External"/><Relationship Id="rId274" Type="http://schemas.openxmlformats.org/officeDocument/2006/relationships/hyperlink" Target="https://geotracker.waterboards.ca.gov/map/pfas_map" TargetMode="External"/><Relationship Id="rId481" Type="http://schemas.openxmlformats.org/officeDocument/2006/relationships/hyperlink" Target="https://www.waterboards.ca.gov/pfas/" TargetMode="External"/><Relationship Id="rId2162" Type="http://schemas.openxmlformats.org/officeDocument/2006/relationships/hyperlink" Target="https://drive.google.com/drive/folders/1N7ubkg4Ly-t7C1SN2jIJkEcWKzr-v9K6?usp=sharing" TargetMode="External"/><Relationship Id="rId3006" Type="http://schemas.openxmlformats.org/officeDocument/2006/relationships/hyperlink" Target="https://drive.google.com/drive/folders/1N7ubkg4Ly-t7C1SN2jIJkEcWKzr-v9K6?usp=sharing" TargetMode="External"/><Relationship Id="rId3560" Type="http://schemas.openxmlformats.org/officeDocument/2006/relationships/hyperlink" Target="https://drive.google.com/drive/folders/1N7ubkg4Ly-t7C1SN2jIJkEcWKzr-v9K6?usp=sharing" TargetMode="External"/><Relationship Id="rId4404" Type="http://schemas.openxmlformats.org/officeDocument/2006/relationships/hyperlink" Target="https://health.ri.gov/water/about/pfas/" TargetMode="External"/><Relationship Id="rId4611" Type="http://schemas.openxmlformats.org/officeDocument/2006/relationships/hyperlink" Target="https://drive.google.com/drive/u/0/folders/1rkDts3CPYRaH5-0aNBmHrEFwgSKby3HR" TargetMode="External"/><Relationship Id="rId134" Type="http://schemas.openxmlformats.org/officeDocument/2006/relationships/hyperlink" Target="https://geotracker.waterboards.ca.gov/map/pfas_map" TargetMode="External"/><Relationship Id="rId3213" Type="http://schemas.openxmlformats.org/officeDocument/2006/relationships/hyperlink" Target="https://drive.google.com/drive/folders/1zaAEYLxWM6D7Oa4oRMTzmP5XnZfm1QXm" TargetMode="External"/><Relationship Id="rId3420" Type="http://schemas.openxmlformats.org/officeDocument/2006/relationships/hyperlink" Target="https://drive.google.com/drive/folders/1N7ubkg4Ly-t7C1SN2jIJkEcWKzr-v9K6?usp=sharing" TargetMode="External"/><Relationship Id="rId341" Type="http://schemas.openxmlformats.org/officeDocument/2006/relationships/hyperlink" Target="https://www.waterboards.ca.gov/pfas/" TargetMode="External"/><Relationship Id="rId2022" Type="http://schemas.openxmlformats.org/officeDocument/2006/relationships/hyperlink" Target="https://www4.des.state.nh.us/nh-pfas-investigation/wp-content/uploads/tables-pdf.pdf" TargetMode="External"/><Relationship Id="rId2979" Type="http://schemas.openxmlformats.org/officeDocument/2006/relationships/hyperlink" Target="https://www4.des.state.nh.us/nh-pfas-investigation/wp-content/uploads/tables-pdf.pdf" TargetMode="External"/><Relationship Id="rId201" Type="http://schemas.openxmlformats.org/officeDocument/2006/relationships/hyperlink" Target="https://www.waterboards.ca.gov/pfas/" TargetMode="External"/><Relationship Id="rId1788" Type="http://schemas.openxmlformats.org/officeDocument/2006/relationships/hyperlink" Target="https://drive.google.com/drive/u/1/folders/1VgdMu6_x_kxf36q2eAIhAEnCpniomQ1Y" TargetMode="External"/><Relationship Id="rId1995" Type="http://schemas.openxmlformats.org/officeDocument/2006/relationships/hyperlink" Target="https://drive.google.com/drive/folders/1ApDjBUHCzkM3kDypkUZGhC8WdXUGraiG" TargetMode="External"/><Relationship Id="rId2839" Type="http://schemas.openxmlformats.org/officeDocument/2006/relationships/hyperlink" Target="https://drive.google.com/drive/folders/1N7ubkg4Ly-t7C1SN2jIJkEcWKzr-v9K6?usp=sharing" TargetMode="External"/><Relationship Id="rId4194" Type="http://schemas.openxmlformats.org/officeDocument/2006/relationships/hyperlink" Target="https://epa.ohio.gov/pfas" TargetMode="External"/><Relationship Id="rId5038" Type="http://schemas.openxmlformats.org/officeDocument/2006/relationships/hyperlink" Target="https://drive.google.com/drive/folders/1N7ubkg4Ly-t7C1SN2jIJkEcWKzr-v9K6?usp=sharing" TargetMode="External"/><Relationship Id="rId1648" Type="http://schemas.openxmlformats.org/officeDocument/2006/relationships/hyperlink" Target="https://www1.maine.gov/dep/spills/topics/pfas/index.html" TargetMode="External"/><Relationship Id="rId4054" Type="http://schemas.openxmlformats.org/officeDocument/2006/relationships/hyperlink" Target="https://files.nc.gov/ncdeq/Water%20Resources/GIS/Data/Emerging_Compounds_Mastersheet_12202019.pdf" TargetMode="External"/><Relationship Id="rId4261" Type="http://schemas.openxmlformats.org/officeDocument/2006/relationships/hyperlink" Target="https://static.ewg.org/reports/2020/pfas-testing-report/EWG_PFAS-TW_Appendix_C06.pdf?_ga=2.44374509.815135581.1579791872-1565020647.1578497869" TargetMode="External"/><Relationship Id="rId1508" Type="http://schemas.openxmlformats.org/officeDocument/2006/relationships/hyperlink" Target="https://drive.google.com/drive/folders/1IsOH4jNxypFCAP4u65dm4mosIul5EzFB" TargetMode="External"/><Relationship Id="rId1855" Type="http://schemas.openxmlformats.org/officeDocument/2006/relationships/hyperlink" Target="https://drive.google.com/drive/u/1/folders/1VgdMu6_x_kxf36q2eAIhAEnCpniomQ1Y" TargetMode="External"/><Relationship Id="rId2906" Type="http://schemas.openxmlformats.org/officeDocument/2006/relationships/hyperlink" Target="https://drive.google.com/drive/folders/1N7ubkg4Ly-t7C1SN2jIJkEcWKzr-v9K6?usp=sharing" TargetMode="External"/><Relationship Id="rId3070" Type="http://schemas.openxmlformats.org/officeDocument/2006/relationships/hyperlink" Target="https://drive.google.com/drive/folders/1N7ubkg4Ly-t7C1SN2jIJkEcWKzr-v9K6?usp=sharing" TargetMode="External"/><Relationship Id="rId4121" Type="http://schemas.openxmlformats.org/officeDocument/2006/relationships/hyperlink" Target="https://drive.google.com/drive/folders/1N7ubkg4Ly-t7C1SN2jIJkEcWKzr-v9K6?usp=sharing" TargetMode="External"/><Relationship Id="rId1715" Type="http://schemas.openxmlformats.org/officeDocument/2006/relationships/hyperlink" Target="https://drive.google.com/drive/u/0/folders/1RsSKYaEE8jqAw7pH05tDHRflkjUL3t5H" TargetMode="External"/><Relationship Id="rId1922" Type="http://schemas.openxmlformats.org/officeDocument/2006/relationships/hyperlink" Target="https://drive.google.com/drive/folders/14ARkq_MWt-cMuSB2bka8DqD6xSVA4Vxy" TargetMode="External"/><Relationship Id="rId3887" Type="http://schemas.openxmlformats.org/officeDocument/2006/relationships/hyperlink" Target="https://www.epa.gov/dwucmr/occurrence-data-unregulated-contaminant-monitoring-rule" TargetMode="External"/><Relationship Id="rId4938" Type="http://schemas.openxmlformats.org/officeDocument/2006/relationships/hyperlink" Target="https://drive.google.com/drive/folders/1N7ubkg4Ly-t7C1SN2jIJkEcWKzr-v9K6?usp=sharing" TargetMode="External"/><Relationship Id="rId2489" Type="http://schemas.openxmlformats.org/officeDocument/2006/relationships/hyperlink" Target="https://www4.des.state.nh.us/nh-pfas-investigation/wp-content/uploads/tables-pdf.pdf" TargetMode="External"/><Relationship Id="rId2696" Type="http://schemas.openxmlformats.org/officeDocument/2006/relationships/hyperlink" Target="https://www.dhhs.nh.gov/dphs/pfcs/index.htm" TargetMode="External"/><Relationship Id="rId3747" Type="http://schemas.openxmlformats.org/officeDocument/2006/relationships/hyperlink" Target="https://drive.google.com/drive/u/1/folders/1gzW7FcQQelMoZUZ8VhdxW1RrTOgXt8vS" TargetMode="External"/><Relationship Id="rId3954" Type="http://schemas.openxmlformats.org/officeDocument/2006/relationships/hyperlink" Target="https://drive.google.com/drive/u/0/folders/1f8gHfUbgH4w0DdeirtRLSMerU6kNJ4Ux" TargetMode="External"/><Relationship Id="rId668" Type="http://schemas.openxmlformats.org/officeDocument/2006/relationships/hyperlink" Target="https://drive.google.com/drive/folders/1N7ubkg4Ly-t7C1SN2jIJkEcWKzr-v9K6?usp=sharing" TargetMode="External"/><Relationship Id="rId875" Type="http://schemas.openxmlformats.org/officeDocument/2006/relationships/hyperlink" Target="https://www.waterboards.ca.gov/pfas/docs/pfas_monitoring_Q1Q2Q3Q4.xlsx" TargetMode="External"/><Relationship Id="rId1298" Type="http://schemas.openxmlformats.org/officeDocument/2006/relationships/hyperlink" Target="https://www.waterboards.ca.gov/pfas/" TargetMode="External"/><Relationship Id="rId2349" Type="http://schemas.openxmlformats.org/officeDocument/2006/relationships/hyperlink" Target="https://www.dhhs.nh.gov/dphs/pfcs/index.htm" TargetMode="External"/><Relationship Id="rId2556" Type="http://schemas.openxmlformats.org/officeDocument/2006/relationships/hyperlink" Target="https://www4.des.state.nh.us/nh-pfas-investigation/wp-content/uploads/tables-pdf.pdf" TargetMode="External"/><Relationship Id="rId2763" Type="http://schemas.openxmlformats.org/officeDocument/2006/relationships/hyperlink" Target="https://drive.google.com/drive/folders/1zaAEYLxWM6D7Oa4oRMTzmP5XnZfm1QXm" TargetMode="External"/><Relationship Id="rId2970" Type="http://schemas.openxmlformats.org/officeDocument/2006/relationships/hyperlink" Target="https://drive.google.com/drive/folders/1N7ubkg4Ly-t7C1SN2jIJkEcWKzr-v9K6?usp=sharing" TargetMode="External"/><Relationship Id="rId3607" Type="http://schemas.openxmlformats.org/officeDocument/2006/relationships/hyperlink" Target="https://drive.google.com/drive/folders/1zaAEYLxWM6D7Oa4oRMTzmP5XnZfm1QXm" TargetMode="External"/><Relationship Id="rId3814" Type="http://schemas.openxmlformats.org/officeDocument/2006/relationships/hyperlink" Target="https://drive.google.com/drive/u/1/folders/1ikWTbz4pbNf-BBZMenn7F186peqMsfcn" TargetMode="External"/><Relationship Id="rId528" Type="http://schemas.openxmlformats.org/officeDocument/2006/relationships/hyperlink" Target="https://drive.google.com/drive/folders/1N7ubkg4Ly-t7C1SN2jIJkEcWKzr-v9K6?usp=sharing" TargetMode="External"/><Relationship Id="rId735" Type="http://schemas.openxmlformats.org/officeDocument/2006/relationships/hyperlink" Target="https://www.waterboards.ca.gov/pfas/docs/pfas_monitoring_Q1Q2Q3Q4.xlsx" TargetMode="External"/><Relationship Id="rId942" Type="http://schemas.openxmlformats.org/officeDocument/2006/relationships/hyperlink" Target="https://www.waterboards.ca.gov/pfas/" TargetMode="External"/><Relationship Id="rId1158" Type="http://schemas.openxmlformats.org/officeDocument/2006/relationships/hyperlink" Target="https://www.waterboards.ca.gov/pfas/" TargetMode="External"/><Relationship Id="rId1365" Type="http://schemas.openxmlformats.org/officeDocument/2006/relationships/hyperlink" Target="https://www.aquarionwater.com/water-quality/learn-about-pfas/ct-pfas-faqs" TargetMode="External"/><Relationship Id="rId1572" Type="http://schemas.openxmlformats.org/officeDocument/2006/relationships/hyperlink" Target="https://eec.ky.gov/Documents%20for%20URLs/PFAS%20Drinking%20Water%20Report%20Final.pdf" TargetMode="External"/><Relationship Id="rId2209" Type="http://schemas.openxmlformats.org/officeDocument/2006/relationships/hyperlink" Target="https://drive.google.com/drive/folders/1zaAEYLxWM6D7Oa4oRMTzmP5XnZfm1QXm" TargetMode="External"/><Relationship Id="rId2416" Type="http://schemas.openxmlformats.org/officeDocument/2006/relationships/hyperlink" Target="https://www4.des.state.nh.us/nh-pfas-investigation/?page_id=826" TargetMode="External"/><Relationship Id="rId2623" Type="http://schemas.openxmlformats.org/officeDocument/2006/relationships/hyperlink" Target="https://www4.des.state.nh.us/nh-pfas-investigation/wp-content/uploads/tables-pdf.pdf" TargetMode="External"/><Relationship Id="rId1018" Type="http://schemas.openxmlformats.org/officeDocument/2006/relationships/hyperlink" Target="https://www.waterboards.ca.gov/pfas/" TargetMode="External"/><Relationship Id="rId1225" Type="http://schemas.openxmlformats.org/officeDocument/2006/relationships/hyperlink" Target="https://drive.google.com/drive/folders/1d1MidMYqI3G3Mz_V1LbNA2zv7Juckeoy" TargetMode="External"/><Relationship Id="rId1432" Type="http://schemas.openxmlformats.org/officeDocument/2006/relationships/hyperlink" Target="https://drive.google.com/drive/folders/1N7ubkg4Ly-t7C1SN2jIJkEcWKzr-v9K6?usp=sharing" TargetMode="External"/><Relationship Id="rId2830" Type="http://schemas.openxmlformats.org/officeDocument/2006/relationships/hyperlink" Target="https://www4.des.state.nh.us/nh-pfas-investigation/?page_id=826" TargetMode="External"/><Relationship Id="rId4588" Type="http://schemas.openxmlformats.org/officeDocument/2006/relationships/hyperlink" Target="https://drive.google.com/drive/u/0/folders/1McBSeX2VTKGuIpe-IdaFYayBBQsc8_kn" TargetMode="External"/><Relationship Id="rId71" Type="http://schemas.openxmlformats.org/officeDocument/2006/relationships/hyperlink" Target="https://tucson.com/news/local/chemicals-in-drinking-water-worry-residents-in-marana/article_e89927fb-1b99-5a6a-9a87-02df64d36da0.html" TargetMode="External"/><Relationship Id="rId802" Type="http://schemas.openxmlformats.org/officeDocument/2006/relationships/hyperlink" Target="https://drive.google.com/drive/folders/1d1MidMYqI3G3Mz_V1LbNA2zv7Juckeoy" TargetMode="External"/><Relationship Id="rId3397" Type="http://schemas.openxmlformats.org/officeDocument/2006/relationships/hyperlink" Target="https://www4.des.state.nh.us/nh-pfas-investigation/wp-content/uploads/tables-pdf.pdf" TargetMode="External"/><Relationship Id="rId4795" Type="http://schemas.openxmlformats.org/officeDocument/2006/relationships/hyperlink" Target="https://drive.google.com/drive/folders/1N7ubkg4Ly-t7C1SN2jIJkEcWKzr-v9K6?usp=sharing" TargetMode="External"/><Relationship Id="rId4448" Type="http://schemas.openxmlformats.org/officeDocument/2006/relationships/hyperlink" Target="https://health.ri.gov/water/about/pfas/" TargetMode="External"/><Relationship Id="rId4655" Type="http://schemas.openxmlformats.org/officeDocument/2006/relationships/hyperlink" Target="https://drive.google.com/drive/folders/1N7ubkg4Ly-t7C1SN2jIJkEcWKzr-v9K6?usp=sharing" TargetMode="External"/><Relationship Id="rId4862" Type="http://schemas.openxmlformats.org/officeDocument/2006/relationships/hyperlink" Target="https://drive.google.com/drive/folders/1N7ubkg4Ly-t7C1SN2jIJkEcWKzr-v9K6?usp=sharing" TargetMode="External"/><Relationship Id="rId178" Type="http://schemas.openxmlformats.org/officeDocument/2006/relationships/hyperlink" Target="https://drive.google.com/drive/folders/1N7ubkg4Ly-t7C1SN2jIJkEcWKzr-v9K6?usp=sharing" TargetMode="External"/><Relationship Id="rId3257" Type="http://schemas.openxmlformats.org/officeDocument/2006/relationships/hyperlink" Target="https://drive.google.com/drive/folders/1zaAEYLxWM6D7Oa4oRMTzmP5XnZfm1QXm" TargetMode="External"/><Relationship Id="rId3464" Type="http://schemas.openxmlformats.org/officeDocument/2006/relationships/hyperlink" Target="https://drive.google.com/drive/folders/1N7ubkg4Ly-t7C1SN2jIJkEcWKzr-v9K6?usp=sharing" TargetMode="External"/><Relationship Id="rId3671" Type="http://schemas.openxmlformats.org/officeDocument/2006/relationships/hyperlink" Target="https://www.nj.gov/dep/dsr/publications/Investigation_of_Levels_of_Perfluorinated_Compounds_in_New_Jersey_Fish_Surface_Water_and_Sediment_RPS.pdf" TargetMode="External"/><Relationship Id="rId4308" Type="http://schemas.openxmlformats.org/officeDocument/2006/relationships/hyperlink" Target="https://static1.squarespace.com/static/546d61b5e4b049f0b10b95c5/t/5e9486885e4b116e09c239b7/1586792081414/DOH-2.pdf" TargetMode="External"/><Relationship Id="rId4515" Type="http://schemas.openxmlformats.org/officeDocument/2006/relationships/hyperlink" Target="https://dec.vermont.gov/sites/dec/files/documents/PFAS%20Sampling%20Report%207.10.18%20FINAL.pdf" TargetMode="External"/><Relationship Id="rId4722" Type="http://schemas.openxmlformats.org/officeDocument/2006/relationships/hyperlink" Target="https://drive.google.com/drive/folders/1N7ubkg4Ly-t7C1SN2jIJkEcWKzr-v9K6?usp=sharing" TargetMode="External"/><Relationship Id="rId385" Type="http://schemas.openxmlformats.org/officeDocument/2006/relationships/hyperlink" Target="https://www.waterboards.ca.gov/pfas/docs/pfas_monitoring_Q1Q2Q3Q4.xlsx" TargetMode="External"/><Relationship Id="rId592" Type="http://schemas.openxmlformats.org/officeDocument/2006/relationships/hyperlink" Target="https://drive.google.com/drive/folders/1d1MidMYqI3G3Mz_V1LbNA2zv7Juckeoy" TargetMode="External"/><Relationship Id="rId2066" Type="http://schemas.openxmlformats.org/officeDocument/2006/relationships/hyperlink" Target="https://www4.des.state.nh.us/nh-pfas-investigation/wp-content/uploads/tables-pdf.pdf" TargetMode="External"/><Relationship Id="rId2273" Type="http://schemas.openxmlformats.org/officeDocument/2006/relationships/hyperlink" Target="https://drive.google.com/drive/folders/1zaAEYLxWM6D7Oa4oRMTzmP5XnZfm1QXm" TargetMode="External"/><Relationship Id="rId2480" Type="http://schemas.openxmlformats.org/officeDocument/2006/relationships/hyperlink" Target="https://www4.des.state.nh.us/nh-pfas-investigation/?page_id=826" TargetMode="External"/><Relationship Id="rId3117" Type="http://schemas.openxmlformats.org/officeDocument/2006/relationships/hyperlink" Target="https://drive.google.com/drive/folders/1zaAEYLxWM6D7Oa4oRMTzmP5XnZfm1QXm" TargetMode="External"/><Relationship Id="rId3324" Type="http://schemas.openxmlformats.org/officeDocument/2006/relationships/hyperlink" Target="https://www4.des.state.nh.us/nh-pfas-investigation/wp-content/uploads/tables-pdf.pdf" TargetMode="External"/><Relationship Id="rId3531" Type="http://schemas.openxmlformats.org/officeDocument/2006/relationships/hyperlink" Target="https://drive.google.com/drive/folders/1zaAEYLxWM6D7Oa4oRMTzmP5XnZfm1QXm" TargetMode="External"/><Relationship Id="rId245" Type="http://schemas.openxmlformats.org/officeDocument/2006/relationships/hyperlink" Target="https://www.waterboards.ca.gov/pfas/docs/pfas_monitoring_Q1Q2Q3Q4.xlsx" TargetMode="External"/><Relationship Id="rId452" Type="http://schemas.openxmlformats.org/officeDocument/2006/relationships/hyperlink" Target="https://drive.google.com/drive/folders/1d1MidMYqI3G3Mz_V1LbNA2zv7Juckeoy" TargetMode="External"/><Relationship Id="rId1082" Type="http://schemas.openxmlformats.org/officeDocument/2006/relationships/hyperlink" Target="https://drive.google.com/drive/folders/1d1MidMYqI3G3Mz_V1LbNA2zv7Juckeoy" TargetMode="External"/><Relationship Id="rId2133" Type="http://schemas.openxmlformats.org/officeDocument/2006/relationships/hyperlink" Target="https://drive.google.com/drive/folders/1zaAEYLxWM6D7Oa4oRMTzmP5XnZfm1QXm" TargetMode="External"/><Relationship Id="rId2340" Type="http://schemas.openxmlformats.org/officeDocument/2006/relationships/hyperlink" Target="https://www.epa.gov/dwucmr/occurrence-data-unregulated-contaminant-monitoring-rule" TargetMode="External"/><Relationship Id="rId105" Type="http://schemas.openxmlformats.org/officeDocument/2006/relationships/hyperlink" Target="https://www.waterboards.ca.gov/pfas/docs/pfas_monitoring_Q1Q2Q3Q4.xlsx" TargetMode="External"/><Relationship Id="rId312" Type="http://schemas.openxmlformats.org/officeDocument/2006/relationships/hyperlink" Target="https://drive.google.com/drive/folders/1d1MidMYqI3G3Mz_V1LbNA2zv7Juckeoy" TargetMode="External"/><Relationship Id="rId2200" Type="http://schemas.openxmlformats.org/officeDocument/2006/relationships/hyperlink" Target="https://www4.des.state.nh.us/nh-pfas-investigation/wp-content/uploads/tables-pdf.pdf" TargetMode="External"/><Relationship Id="rId4098" Type="http://schemas.openxmlformats.org/officeDocument/2006/relationships/hyperlink" Target="https://files.nc.gov/ncdeq/Water%20Resources/GIS/Data/Emerging_Compounds_Mastersheet_12202019.pdf" TargetMode="External"/><Relationship Id="rId1899" Type="http://schemas.openxmlformats.org/officeDocument/2006/relationships/hyperlink" Target="https://drive.google.com/drive/u/0/folders/1t8imGjVI2nCXH6OT-QfzV28OSPw9UGyh" TargetMode="External"/><Relationship Id="rId4165" Type="http://schemas.openxmlformats.org/officeDocument/2006/relationships/hyperlink" Target="https://www.dispatch.com/news/20170122/testing-drinking-water-for-toxic-chemical-c8-urged-farther-down-ohio-river" TargetMode="External"/><Relationship Id="rId4372" Type="http://schemas.openxmlformats.org/officeDocument/2006/relationships/hyperlink" Target="https://drive.google.com/drive/folders/1N7ubkg4Ly-t7C1SN2jIJkEcWKzr-v9K6?usp=sharing" TargetMode="External"/><Relationship Id="rId5009" Type="http://schemas.openxmlformats.org/officeDocument/2006/relationships/hyperlink" Target="https://drive.google.com/drive/folders/1N7ubkg4Ly-t7C1SN2jIJkEcWKzr-v9K6?usp=sharing" TargetMode="External"/><Relationship Id="rId1759" Type="http://schemas.openxmlformats.org/officeDocument/2006/relationships/hyperlink" Target="https://drive.google.com/drive/folders/1N7ubkg4Ly-t7C1SN2jIJkEcWKzr-v9K6?usp=sharing" TargetMode="External"/><Relationship Id="rId1966" Type="http://schemas.openxmlformats.org/officeDocument/2006/relationships/hyperlink" Target="https://drive.google.com/drive/folders/1N7ubkg4Ly-t7C1SN2jIJkEcWKzr-v9K6?usp=sharing" TargetMode="External"/><Relationship Id="rId3181" Type="http://schemas.openxmlformats.org/officeDocument/2006/relationships/hyperlink" Target="https://drive.google.com/drive/folders/1zaAEYLxWM6D7Oa4oRMTzmP5XnZfm1QXm" TargetMode="External"/><Relationship Id="rId4025" Type="http://schemas.openxmlformats.org/officeDocument/2006/relationships/hyperlink" Target="https://epi.dph.ncdhhs.gov/oee/a_z/pfas.html" TargetMode="External"/><Relationship Id="rId1619" Type="http://schemas.openxmlformats.org/officeDocument/2006/relationships/hyperlink" Target="https://drive.google.com/drive/folders/1N7ubkg4Ly-t7C1SN2jIJkEcWKzr-v9K6?usp=sharing" TargetMode="External"/><Relationship Id="rId1826" Type="http://schemas.openxmlformats.org/officeDocument/2006/relationships/hyperlink" Target="https://drive.google.com/drive/u/1/folders/1VgdMu6_x_kxf36q2eAIhAEnCpniomQ1Y" TargetMode="External"/><Relationship Id="rId4232" Type="http://schemas.openxmlformats.org/officeDocument/2006/relationships/hyperlink" Target="https://www.buckscountycouriertimes.com/news/20200527/local-water-providers-apply-for-millions-in-pfas-grants" TargetMode="External"/><Relationship Id="rId3041" Type="http://schemas.openxmlformats.org/officeDocument/2006/relationships/hyperlink" Target="https://drive.google.com/drive/folders/1zaAEYLxWM6D7Oa4oRMTzmP5XnZfm1QXm" TargetMode="External"/><Relationship Id="rId3998" Type="http://schemas.openxmlformats.org/officeDocument/2006/relationships/hyperlink" Target="https://drive.google.com/drive/folders/1N7ubkg4Ly-t7C1SN2jIJkEcWKzr-v9K6?usp=sharing" TargetMode="External"/><Relationship Id="rId3858" Type="http://schemas.openxmlformats.org/officeDocument/2006/relationships/hyperlink" Target="https://drive.google.com/drive/u/0/folders/1K-coLJOvESs-lCnEmHWUfo5Py7_B6X7i" TargetMode="External"/><Relationship Id="rId4909" Type="http://schemas.openxmlformats.org/officeDocument/2006/relationships/hyperlink" Target="https://drive.google.com/drive/folders/1N7ubkg4Ly-t7C1SN2jIJkEcWKzr-v9K6?usp=sharing" TargetMode="External"/><Relationship Id="rId779" Type="http://schemas.openxmlformats.org/officeDocument/2006/relationships/hyperlink" Target="https://geotracker.waterboards.ca.gov/map/pfas_map" TargetMode="External"/><Relationship Id="rId986" Type="http://schemas.openxmlformats.org/officeDocument/2006/relationships/hyperlink" Target="https://www.waterboards.ca.gov/pfas/" TargetMode="External"/><Relationship Id="rId2667" Type="http://schemas.openxmlformats.org/officeDocument/2006/relationships/hyperlink" Target="https://www4.des.state.nh.us/nh-pfas-investigation/wp-content/uploads/tables-pdf.pdf" TargetMode="External"/><Relationship Id="rId3718" Type="http://schemas.openxmlformats.org/officeDocument/2006/relationships/hyperlink" Target="https://drive.google.com/drive/u/1/folders/1gzW7FcQQelMoZUZ8VhdxW1RrTOgXt8vS" TargetMode="External"/><Relationship Id="rId5073" Type="http://schemas.openxmlformats.org/officeDocument/2006/relationships/hyperlink" Target="https://drive.google.com/drive/folders/1N7ubkg4Ly-t7C1SN2jIJkEcWKzr-v9K6?usp=sharing" TargetMode="External"/><Relationship Id="rId639" Type="http://schemas.openxmlformats.org/officeDocument/2006/relationships/hyperlink" Target="https://geotracker.waterboards.ca.gov/map/pfas_map" TargetMode="External"/><Relationship Id="rId1269" Type="http://schemas.openxmlformats.org/officeDocument/2006/relationships/hyperlink" Target="https://www.waterboards.ca.gov/pfas/" TargetMode="External"/><Relationship Id="rId1476" Type="http://schemas.openxmlformats.org/officeDocument/2006/relationships/hyperlink" Target="http://www.floridahealth.gov/environmental-health/hazardous-waste-sites/contaminant-facts/hw-pfas.html" TargetMode="External"/><Relationship Id="rId2874" Type="http://schemas.openxmlformats.org/officeDocument/2006/relationships/hyperlink" Target="https://drive.google.com/drive/folders/1zaAEYLxWM6D7Oa4oRMTzmP5XnZfm1QXm" TargetMode="External"/><Relationship Id="rId3925" Type="http://schemas.openxmlformats.org/officeDocument/2006/relationships/hyperlink" Target="https://static.ewg.org/reports/2020/pfas-testing-report/EWG_PFAS-TW_Appendix_C06.pdf?_ga=2.44374509.815135581.1579791872-1565020647.1578497869" TargetMode="External"/><Relationship Id="rId846" Type="http://schemas.openxmlformats.org/officeDocument/2006/relationships/hyperlink" Target="https://www.waterboards.ca.gov/pfas/" TargetMode="External"/><Relationship Id="rId1129" Type="http://schemas.openxmlformats.org/officeDocument/2006/relationships/hyperlink" Target="https://drive.google.com/drive/folders/1N7ubkg4Ly-t7C1SN2jIJkEcWKzr-v9K6?usp=sharing" TargetMode="External"/><Relationship Id="rId1683" Type="http://schemas.openxmlformats.org/officeDocument/2006/relationships/hyperlink" Target="https://drive.google.com/drive/u/0/folders/1RsSKYaEE8jqAw7pH05tDHRflkjUL3t5H" TargetMode="External"/><Relationship Id="rId1890" Type="http://schemas.openxmlformats.org/officeDocument/2006/relationships/hyperlink" Target="https://drive.google.com/drive/folders/1zN7M0itHRyJOUjhaNHI8OstuhxdwxrHp" TargetMode="External"/><Relationship Id="rId2527" Type="http://schemas.openxmlformats.org/officeDocument/2006/relationships/hyperlink" Target="https://drive.google.com/drive/folders/1N7ubkg4Ly-t7C1SN2jIJkEcWKzr-v9K6?usp=sharing" TargetMode="External"/><Relationship Id="rId2734" Type="http://schemas.openxmlformats.org/officeDocument/2006/relationships/hyperlink" Target="https://drive.google.com/drive/folders/1N7ubkg4Ly-t7C1SN2jIJkEcWKzr-v9K6?usp=sharing" TargetMode="External"/><Relationship Id="rId2941" Type="http://schemas.openxmlformats.org/officeDocument/2006/relationships/hyperlink" Target="https://drive.google.com/drive/folders/1zaAEYLxWM6D7Oa4oRMTzmP5XnZfm1QXm" TargetMode="External"/><Relationship Id="rId5000" Type="http://schemas.openxmlformats.org/officeDocument/2006/relationships/hyperlink" Target="https://drive.google.com/drive/folders/1N7ubkg4Ly-t7C1SN2jIJkEcWKzr-v9K6?usp=sharing" TargetMode="External"/><Relationship Id="rId706" Type="http://schemas.openxmlformats.org/officeDocument/2006/relationships/hyperlink" Target="https://www.waterboards.ca.gov/pfas/" TargetMode="External"/><Relationship Id="rId913" Type="http://schemas.openxmlformats.org/officeDocument/2006/relationships/hyperlink" Target="https://drive.google.com/drive/folders/1d1MidMYqI3G3Mz_V1LbNA2zv7Juckeoy" TargetMode="External"/><Relationship Id="rId1336" Type="http://schemas.openxmlformats.org/officeDocument/2006/relationships/hyperlink" Target="https://www.aquarionwater.com/water-quality/learn-about-pfas" TargetMode="External"/><Relationship Id="rId1543" Type="http://schemas.openxmlformats.org/officeDocument/2006/relationships/hyperlink" Target="https://drive.google.com/drive/folders/1SoxBvIETXlcT-hhkNVDCx0KLlIpCUYHN" TargetMode="External"/><Relationship Id="rId1750" Type="http://schemas.openxmlformats.org/officeDocument/2006/relationships/hyperlink" Target="https://drive.google.com/drive/folders/1N7ubkg4Ly-t7C1SN2jIJkEcWKzr-v9K6?usp=sharing" TargetMode="External"/><Relationship Id="rId2801" Type="http://schemas.openxmlformats.org/officeDocument/2006/relationships/hyperlink" Target="https://www.dhhs.nh.gov/dphs/pfcs/index.htm" TargetMode="External"/><Relationship Id="rId4699" Type="http://schemas.openxmlformats.org/officeDocument/2006/relationships/hyperlink" Target="https://drive.google.com/drive/folders/1N7ubkg4Ly-t7C1SN2jIJkEcWKzr-v9K6?usp=sharing" TargetMode="External"/><Relationship Id="rId42" Type="http://schemas.openxmlformats.org/officeDocument/2006/relationships/hyperlink" Target="https://drive.google.com/drive/folders/1N7ubkg4Ly-t7C1SN2jIJkEcWKzr-v9K6?usp=sharing" TargetMode="External"/><Relationship Id="rId1403" Type="http://schemas.openxmlformats.org/officeDocument/2006/relationships/hyperlink" Target="https://drive.google.com/drive/u/0/folders/165CakSMV2-00nyl8S9kyGCCl4JfNfsjI" TargetMode="External"/><Relationship Id="rId1610" Type="http://schemas.openxmlformats.org/officeDocument/2006/relationships/hyperlink" Target="https://eec.ky.gov/Documents%20for%20URLs/PFAS%20Drinking%20Water%20Report%20Final.pdf" TargetMode="External"/><Relationship Id="rId4559" Type="http://schemas.openxmlformats.org/officeDocument/2006/relationships/hyperlink" Target="https://dec.vermont.gov/sites/dec/files/documents/PFAS%20Sampling%20Report%207.10.18%20FINAL.pdf" TargetMode="External"/><Relationship Id="rId4766" Type="http://schemas.openxmlformats.org/officeDocument/2006/relationships/hyperlink" Target="https://drive.google.com/drive/folders/1jI2qfUNHJx9JWwCQcG49AABEIOL-IKdx?usp=sharing" TargetMode="External"/><Relationship Id="rId4973" Type="http://schemas.openxmlformats.org/officeDocument/2006/relationships/hyperlink" Target="https://drive.google.com/drive/folders/1N7ubkg4Ly-t7C1SN2jIJkEcWKzr-v9K6?usp=sharing" TargetMode="External"/><Relationship Id="rId3368" Type="http://schemas.openxmlformats.org/officeDocument/2006/relationships/hyperlink" Target="https://drive.google.com/drive/folders/1N7ubkg4Ly-t7C1SN2jIJkEcWKzr-v9K6?usp=sharing" TargetMode="External"/><Relationship Id="rId3575" Type="http://schemas.openxmlformats.org/officeDocument/2006/relationships/hyperlink" Target="https://drive.google.com/drive/folders/1zaAEYLxWM6D7Oa4oRMTzmP5XnZfm1QXm" TargetMode="External"/><Relationship Id="rId3782" Type="http://schemas.openxmlformats.org/officeDocument/2006/relationships/hyperlink" Target="https://drive.google.com/drive/u/1/folders/1gzW7FcQQelMoZUZ8VhdxW1RrTOgXt8vS" TargetMode="External"/><Relationship Id="rId4419" Type="http://schemas.openxmlformats.org/officeDocument/2006/relationships/hyperlink" Target="https://static1.squarespace.com/static/546d61b5e4b049f0b10b95c5/t/5e9486885e4b116e09c239b7/1586792081414/DOH-2.pdf" TargetMode="External"/><Relationship Id="rId4626" Type="http://schemas.openxmlformats.org/officeDocument/2006/relationships/hyperlink" Target="https://dnr.wi.gov/topic/Contaminants/PFAS.html" TargetMode="External"/><Relationship Id="rId4833" Type="http://schemas.openxmlformats.org/officeDocument/2006/relationships/hyperlink" Target="https://drive.google.com/drive/folders/1N7ubkg4Ly-t7C1SN2jIJkEcWKzr-v9K6?usp=sharing" TargetMode="External"/><Relationship Id="rId289" Type="http://schemas.openxmlformats.org/officeDocument/2006/relationships/hyperlink" Target="https://geotracker.waterboards.ca.gov/map/pfas_map" TargetMode="External"/><Relationship Id="rId496" Type="http://schemas.openxmlformats.org/officeDocument/2006/relationships/hyperlink" Target="https://www.waterboards.ca.gov/pfas/" TargetMode="External"/><Relationship Id="rId2177" Type="http://schemas.openxmlformats.org/officeDocument/2006/relationships/hyperlink" Target="https://drive.google.com/drive/folders/1zaAEYLxWM6D7Oa4oRMTzmP5XnZfm1QXm" TargetMode="External"/><Relationship Id="rId2384" Type="http://schemas.openxmlformats.org/officeDocument/2006/relationships/hyperlink" Target="https://www4.des.state.nh.us/nh-pfas-investigation/?page_id=826" TargetMode="External"/><Relationship Id="rId2591" Type="http://schemas.openxmlformats.org/officeDocument/2006/relationships/hyperlink" Target="https://www4.des.state.nh.us/nh-pfas-investigation/?page_id=826" TargetMode="External"/><Relationship Id="rId3228" Type="http://schemas.openxmlformats.org/officeDocument/2006/relationships/hyperlink" Target="https://www.dhhs.nh.gov/dphs/pfcs/index.htm" TargetMode="External"/><Relationship Id="rId3435" Type="http://schemas.openxmlformats.org/officeDocument/2006/relationships/hyperlink" Target="https://drive.google.com/drive/folders/1zaAEYLxWM6D7Oa4oRMTzmP5XnZfm1QXm" TargetMode="External"/><Relationship Id="rId3642" Type="http://schemas.openxmlformats.org/officeDocument/2006/relationships/hyperlink" Target="https://www4.des.state.nh.us/nh-pfas-investigation/wp-content/uploads/tables-pdf.pdf" TargetMode="External"/><Relationship Id="rId149" Type="http://schemas.openxmlformats.org/officeDocument/2006/relationships/hyperlink" Target="https://geotracker.waterboards.ca.gov/map/pfas_map" TargetMode="External"/><Relationship Id="rId356" Type="http://schemas.openxmlformats.org/officeDocument/2006/relationships/hyperlink" Target="https://www.waterboards.ca.gov/pfas/" TargetMode="External"/><Relationship Id="rId563" Type="http://schemas.openxmlformats.org/officeDocument/2006/relationships/hyperlink" Target="https://drive.google.com/drive/folders/1N7ubkg4Ly-t7C1SN2jIJkEcWKzr-v9K6?usp=sharing" TargetMode="External"/><Relationship Id="rId770" Type="http://schemas.openxmlformats.org/officeDocument/2006/relationships/hyperlink" Target="https://www.waterboards.ca.gov/pfas/docs/pfas_monitoring_Q1Q2Q3Q4.xlsx" TargetMode="External"/><Relationship Id="rId1193" Type="http://schemas.openxmlformats.org/officeDocument/2006/relationships/hyperlink" Target="https://drive.google.com/drive/folders/1d1MidMYqI3G3Mz_V1LbNA2zv7Juckeoy" TargetMode="External"/><Relationship Id="rId2037" Type="http://schemas.openxmlformats.org/officeDocument/2006/relationships/hyperlink" Target="https://www4.des.state.nh.us/nh-pfas-investigation/wp-content/uploads/tables-pdf.pdf" TargetMode="External"/><Relationship Id="rId2244" Type="http://schemas.openxmlformats.org/officeDocument/2006/relationships/hyperlink" Target="https://www4.des.state.nh.us/nh-pfas-investigation/wp-content/uploads/tables-pdf.pdf" TargetMode="External"/><Relationship Id="rId2451" Type="http://schemas.openxmlformats.org/officeDocument/2006/relationships/hyperlink" Target="https://drive.google.com/drive/folders/1N7ubkg4Ly-t7C1SN2jIJkEcWKzr-v9K6?usp=sharing" TargetMode="External"/><Relationship Id="rId4900" Type="http://schemas.openxmlformats.org/officeDocument/2006/relationships/hyperlink" Target="https://drive.google.com/drive/folders/1N7ubkg4Ly-t7C1SN2jIJkEcWKzr-v9K6?usp=sharing" TargetMode="External"/><Relationship Id="rId216" Type="http://schemas.openxmlformats.org/officeDocument/2006/relationships/hyperlink" Target="https://www.waterboards.ca.gov/pfas/" TargetMode="External"/><Relationship Id="rId423" Type="http://schemas.openxmlformats.org/officeDocument/2006/relationships/hyperlink" Target="https://drive.google.com/drive/folders/1N7ubkg4Ly-t7C1SN2jIJkEcWKzr-v9K6?usp=sharing" TargetMode="External"/><Relationship Id="rId1053" Type="http://schemas.openxmlformats.org/officeDocument/2006/relationships/hyperlink" Target="https://www.waterboards.ca.gov/pfas/" TargetMode="External"/><Relationship Id="rId1260" Type="http://schemas.openxmlformats.org/officeDocument/2006/relationships/hyperlink" Target="https://drive.google.com/drive/folders/1N7ubkg4Ly-t7C1SN2jIJkEcWKzr-v9K6?usp=sharing" TargetMode="External"/><Relationship Id="rId2104" Type="http://schemas.openxmlformats.org/officeDocument/2006/relationships/hyperlink" Target="https://drive.google.com/drive/folders/1N7ubkg4Ly-t7C1SN2jIJkEcWKzr-v9K6?usp=sharing" TargetMode="External"/><Relationship Id="rId3502" Type="http://schemas.openxmlformats.org/officeDocument/2006/relationships/hyperlink" Target="https://www4.des.state.nh.us/nh-pfas-investigation/wp-content/uploads/tables-pdf.pdf" TargetMode="External"/><Relationship Id="rId630" Type="http://schemas.openxmlformats.org/officeDocument/2006/relationships/hyperlink" Target="https://www.waterboards.ca.gov/pfas/docs/pfas_monitoring_Q1Q2Q3Q4.xlsx" TargetMode="External"/><Relationship Id="rId2311" Type="http://schemas.openxmlformats.org/officeDocument/2006/relationships/hyperlink" Target="https://www4.des.state.nh.us/nh-pfas-investigation/?page_id=826" TargetMode="External"/><Relationship Id="rId4069" Type="http://schemas.openxmlformats.org/officeDocument/2006/relationships/hyperlink" Target="https://epi.dph.ncdhhs.gov/oee/a_z/pfas.html" TargetMode="External"/><Relationship Id="rId1120" Type="http://schemas.openxmlformats.org/officeDocument/2006/relationships/hyperlink" Target="https://drive.google.com/drive/folders/1d1MidMYqI3G3Mz_V1LbNA2zv7Juckeoy" TargetMode="External"/><Relationship Id="rId4276" Type="http://schemas.openxmlformats.org/officeDocument/2006/relationships/hyperlink" Target="https://drive.google.com/drive/u/0/folders/1dFI-Vs3ngMevdb5n_tx0v8xvcXI5bdxa" TargetMode="External"/><Relationship Id="rId4483" Type="http://schemas.openxmlformats.org/officeDocument/2006/relationships/hyperlink" Target="https://static.ewg.org/reports/2020/pfas-testing-report/EWG_PFAS-TW_Appendix_C06.pdf?_ga=2.44374509.815135581.1579791872-1565020647.1578497869" TargetMode="External"/><Relationship Id="rId4690" Type="http://schemas.openxmlformats.org/officeDocument/2006/relationships/hyperlink" Target="https://drive.google.com/drive/folders/1N7ubkg4Ly-t7C1SN2jIJkEcWKzr-v9K6?usp=sharing" TargetMode="External"/><Relationship Id="rId1937" Type="http://schemas.openxmlformats.org/officeDocument/2006/relationships/hyperlink" Target="https://drive.google.com/drive/folders/1N7ubkg4Ly-t7C1SN2jIJkEcWKzr-v9K6?usp=sharing" TargetMode="External"/><Relationship Id="rId3085" Type="http://schemas.openxmlformats.org/officeDocument/2006/relationships/hyperlink" Target="https://drive.google.com/drive/folders/1zaAEYLxWM6D7Oa4oRMTzmP5XnZfm1QXm" TargetMode="External"/><Relationship Id="rId3292" Type="http://schemas.openxmlformats.org/officeDocument/2006/relationships/hyperlink" Target="https://www.dhhs.nh.gov/dphs/pfcs/index.htm" TargetMode="External"/><Relationship Id="rId4136" Type="http://schemas.openxmlformats.org/officeDocument/2006/relationships/hyperlink" Target="https://drive.google.com/drive/folders/1N7ubkg4Ly-t7C1SN2jIJkEcWKzr-v9K6?usp=sharing" TargetMode="External"/><Relationship Id="rId4343" Type="http://schemas.openxmlformats.org/officeDocument/2006/relationships/hyperlink" Target="https://static1.squarespace.com/static/546d61b5e4b049f0b10b95c5/t/5e9486885e4b116e09c239b7/1586792081414/DOH-2.pdf" TargetMode="External"/><Relationship Id="rId4550" Type="http://schemas.openxmlformats.org/officeDocument/2006/relationships/hyperlink" Target="https://anrweb.vt.gov/DEC/DWGWP/license.aspx?Report=PFASData" TargetMode="External"/><Relationship Id="rId3152" Type="http://schemas.openxmlformats.org/officeDocument/2006/relationships/hyperlink" Target="https://www.dhhs.nh.gov/dphs/pfcs/index.htm" TargetMode="External"/><Relationship Id="rId4203" Type="http://schemas.openxmlformats.org/officeDocument/2006/relationships/hyperlink" Target="https://epa.ohio.gov/pfas" TargetMode="External"/><Relationship Id="rId4410" Type="http://schemas.openxmlformats.org/officeDocument/2006/relationships/hyperlink" Target="https://www.ecori.org/public-safety/2020/3/2/are-pfas-harming-rhode-islands-schoolchildren" TargetMode="External"/><Relationship Id="rId280" Type="http://schemas.openxmlformats.org/officeDocument/2006/relationships/hyperlink" Target="https://www.waterboards.ca.gov/pfas/docs/pfas_monitoring_Q1Q2Q3Q4.xlsx" TargetMode="External"/><Relationship Id="rId3012" Type="http://schemas.openxmlformats.org/officeDocument/2006/relationships/hyperlink" Target="https://www4.des.state.nh.us/nh-pfas-investigation/wp-content/uploads/tables-pdf.pdf" TargetMode="External"/><Relationship Id="rId140" Type="http://schemas.openxmlformats.org/officeDocument/2006/relationships/hyperlink" Target="https://www.waterboards.ca.gov/pfas/docs/pfas_monitoring_Q1Q2Q3Q4.xlsx" TargetMode="External"/><Relationship Id="rId3969" Type="http://schemas.openxmlformats.org/officeDocument/2006/relationships/hyperlink" Target="https://drive.google.com/drive/folders/1N7ubkg4Ly-t7C1SN2jIJkEcWKzr-v9K6?usp=sharing" TargetMode="External"/><Relationship Id="rId6" Type="http://schemas.openxmlformats.org/officeDocument/2006/relationships/hyperlink" Target="https://drive.google.com/drive/folders/1N7ubkg4Ly-t7C1SN2jIJkEcWKzr-v9K6?usp=sharing" TargetMode="External"/><Relationship Id="rId2778" Type="http://schemas.openxmlformats.org/officeDocument/2006/relationships/hyperlink" Target="https://www.dhhs.nh.gov/dphs/pfcs/index.htm" TargetMode="External"/><Relationship Id="rId2985" Type="http://schemas.openxmlformats.org/officeDocument/2006/relationships/hyperlink" Target="https://drive.google.com/drive/folders/1zaAEYLxWM6D7Oa4oRMTzmP5XnZfm1QXm" TargetMode="External"/><Relationship Id="rId3829" Type="http://schemas.openxmlformats.org/officeDocument/2006/relationships/hyperlink" Target="https://drive.google.com/drive/u/1/folders/1gzW7FcQQelMoZUZ8VhdxW1RrTOgXt8vS" TargetMode="External"/><Relationship Id="rId5044" Type="http://schemas.openxmlformats.org/officeDocument/2006/relationships/hyperlink" Target="https://drive.google.com/drive/folders/1N7ubkg4Ly-t7C1SN2jIJkEcWKzr-v9K6?usp=sharing" TargetMode="External"/><Relationship Id="rId957" Type="http://schemas.openxmlformats.org/officeDocument/2006/relationships/hyperlink" Target="https://drive.google.com/drive/folders/1d1MidMYqI3G3Mz_V1LbNA2zv7Juckeoy" TargetMode="External"/><Relationship Id="rId1587" Type="http://schemas.openxmlformats.org/officeDocument/2006/relationships/hyperlink" Target="https://drive.google.com/drive/folders/1N7ubkg4Ly-t7C1SN2jIJkEcWKzr-v9K6?usp=sharing" TargetMode="External"/><Relationship Id="rId1794" Type="http://schemas.openxmlformats.org/officeDocument/2006/relationships/hyperlink" Target="https://drive.google.com/drive/folders/1N7ubkg4Ly-t7C1SN2jIJkEcWKzr-v9K6?usp=sharing" TargetMode="External"/><Relationship Id="rId2638" Type="http://schemas.openxmlformats.org/officeDocument/2006/relationships/hyperlink" Target="https://drive.google.com/drive/folders/1N7ubkg4Ly-t7C1SN2jIJkEcWKzr-v9K6?usp=sharing" TargetMode="External"/><Relationship Id="rId2845" Type="http://schemas.openxmlformats.org/officeDocument/2006/relationships/hyperlink" Target="https://www4.des.state.nh.us/nh-pfas-investigation/wp-content/uploads/tables-pdf.pdf" TargetMode="External"/><Relationship Id="rId86" Type="http://schemas.openxmlformats.org/officeDocument/2006/relationships/hyperlink" Target="https://static.ewg.org/reports/2020/pfas-testing-report/EWG_PFAS-TW_Appendix_C06.pdf?_ga=2.44374509.815135581.1579791872-1565020647.1578497869" TargetMode="External"/><Relationship Id="rId817" Type="http://schemas.openxmlformats.org/officeDocument/2006/relationships/hyperlink" Target="https://drive.google.com/drive/folders/1d1MidMYqI3G3Mz_V1LbNA2zv7Juckeoy" TargetMode="External"/><Relationship Id="rId1447" Type="http://schemas.openxmlformats.org/officeDocument/2006/relationships/hyperlink" Target="http://www.floridahealth.gov/environmental-health/hazardous-waste-sites/contaminant-facts/hw-pfas.html" TargetMode="External"/><Relationship Id="rId1654" Type="http://schemas.openxmlformats.org/officeDocument/2006/relationships/hyperlink" Target="https://drive.google.com/drive/u/0/folders/1RsSKYaEE8jqAw7pH05tDHRflkjUL3t5H" TargetMode="External"/><Relationship Id="rId1861" Type="http://schemas.openxmlformats.org/officeDocument/2006/relationships/hyperlink" Target="https://acton.wickedlocal.com/news/20200629/acton-water-district-sends-public-notice-to-residents-regarding-levels-of-pfas-in-town-water-supply" TargetMode="External"/><Relationship Id="rId2705" Type="http://schemas.openxmlformats.org/officeDocument/2006/relationships/hyperlink" Target="https://drive.google.com/drive/folders/1zaAEYLxWM6D7Oa4oRMTzmP5XnZfm1QXm" TargetMode="External"/><Relationship Id="rId2912" Type="http://schemas.openxmlformats.org/officeDocument/2006/relationships/hyperlink" Target="https://www4.des.state.nh.us/nh-pfas-investigation/wp-content/uploads/tables-pdf.pdf" TargetMode="External"/><Relationship Id="rId4060" Type="http://schemas.openxmlformats.org/officeDocument/2006/relationships/hyperlink" Target="https://epi.dph.ncdhhs.gov/oee/a_z/pfas.html" TargetMode="External"/><Relationship Id="rId1307" Type="http://schemas.openxmlformats.org/officeDocument/2006/relationships/hyperlink" Target="https://drive.google.com/drive/folders/1BBYzdZyFeI5obnUwYsphdk6aBTPX_-s3" TargetMode="External"/><Relationship Id="rId1514" Type="http://schemas.openxmlformats.org/officeDocument/2006/relationships/hyperlink" Target="https://drive.google.com/drive/folders/1N7ubkg4Ly-t7C1SN2jIJkEcWKzr-v9K6?usp=sharing" TargetMode="External"/><Relationship Id="rId1721" Type="http://schemas.openxmlformats.org/officeDocument/2006/relationships/hyperlink" Target="https://drive.google.com/drive/u/0/folders/1RsSKYaEE8jqAw7pH05tDHRflkjUL3t5H" TargetMode="External"/><Relationship Id="rId4877" Type="http://schemas.openxmlformats.org/officeDocument/2006/relationships/hyperlink" Target="https://drive.google.com/drive/folders/1N7ubkg4Ly-t7C1SN2jIJkEcWKzr-v9K6?usp=sharing" TargetMode="External"/><Relationship Id="rId13" Type="http://schemas.openxmlformats.org/officeDocument/2006/relationships/hyperlink" Target="https://drive.google.com/drive/folders/1N7ubkg4Ly-t7C1SN2jIJkEcWKzr-v9K6?usp=sharing" TargetMode="External"/><Relationship Id="rId3479" Type="http://schemas.openxmlformats.org/officeDocument/2006/relationships/hyperlink" Target="https://drive.google.com/drive/folders/1zaAEYLxWM6D7Oa4oRMTzmP5XnZfm1QXm" TargetMode="External"/><Relationship Id="rId3686" Type="http://schemas.openxmlformats.org/officeDocument/2006/relationships/hyperlink" Target="https://www.epa.gov/dwucmr/occurrence-data-unregulated-contaminant-monitoring-rule" TargetMode="External"/><Relationship Id="rId2288" Type="http://schemas.openxmlformats.org/officeDocument/2006/relationships/hyperlink" Target="https://www4.des.state.nh.us/nh-pfas-investigation/wp-content/uploads/tables-pdf.pdf" TargetMode="External"/><Relationship Id="rId2495" Type="http://schemas.openxmlformats.org/officeDocument/2006/relationships/hyperlink" Target="https://drive.google.com/drive/folders/1N7ubkg4Ly-t7C1SN2jIJkEcWKzr-v9K6?usp=sharing" TargetMode="External"/><Relationship Id="rId3339" Type="http://schemas.openxmlformats.org/officeDocument/2006/relationships/hyperlink" Target="https://www4.des.state.nh.us/nh-pfas-investigation/wp-content/uploads/tables-pdf.pdf" TargetMode="External"/><Relationship Id="rId3893" Type="http://schemas.openxmlformats.org/officeDocument/2006/relationships/hyperlink" Target="https://drive.google.com/drive/u/1/folders/1Yla_380Qxjf4iLAK34ajtSEXmM8gBJ9P" TargetMode="External"/><Relationship Id="rId4737" Type="http://schemas.openxmlformats.org/officeDocument/2006/relationships/hyperlink" Target="https://drive.google.com/drive/folders/1N7ubkg4Ly-t7C1SN2jIJkEcWKzr-v9K6?usp=sharing" TargetMode="External"/><Relationship Id="rId4944" Type="http://schemas.openxmlformats.org/officeDocument/2006/relationships/hyperlink" Target="https://drive.google.com/drive/folders/1N7ubkg4Ly-t7C1SN2jIJkEcWKzr-v9K6?usp=sharing" TargetMode="External"/><Relationship Id="rId467" Type="http://schemas.openxmlformats.org/officeDocument/2006/relationships/hyperlink" Target="https://drive.google.com/drive/folders/1d1MidMYqI3G3Mz_V1LbNA2zv7Juckeoy" TargetMode="External"/><Relationship Id="rId1097" Type="http://schemas.openxmlformats.org/officeDocument/2006/relationships/hyperlink" Target="https://drive.google.com/drive/folders/1d1MidMYqI3G3Mz_V1LbNA2zv7Juckeoy" TargetMode="External"/><Relationship Id="rId2148" Type="http://schemas.openxmlformats.org/officeDocument/2006/relationships/hyperlink" Target="https://www.dhhs.nh.gov/dphs/pfcs/index.htm" TargetMode="External"/><Relationship Id="rId3546" Type="http://schemas.openxmlformats.org/officeDocument/2006/relationships/hyperlink" Target="https://www.dhhs.nh.gov/dphs/pfcs/index.htm" TargetMode="External"/><Relationship Id="rId3753" Type="http://schemas.openxmlformats.org/officeDocument/2006/relationships/hyperlink" Target="https://www.epa.gov/dwucmr/occurrence-data-unregulated-contaminant-monitoring-rule" TargetMode="External"/><Relationship Id="rId3960" Type="http://schemas.openxmlformats.org/officeDocument/2006/relationships/hyperlink" Target="https://epi.dph.ncdhhs.gov/oee/a_z/pfas.html" TargetMode="External"/><Relationship Id="rId4804" Type="http://schemas.openxmlformats.org/officeDocument/2006/relationships/hyperlink" Target="https://drive.google.com/drive/folders/1N7ubkg4Ly-t7C1SN2jIJkEcWKzr-v9K6?usp=sharing" TargetMode="External"/><Relationship Id="rId674" Type="http://schemas.openxmlformats.org/officeDocument/2006/relationships/hyperlink" Target="https://geotracker.waterboards.ca.gov/map/pfas_map" TargetMode="External"/><Relationship Id="rId881" Type="http://schemas.openxmlformats.org/officeDocument/2006/relationships/hyperlink" Target="https://www.waterboards.ca.gov/pfas/" TargetMode="External"/><Relationship Id="rId2355" Type="http://schemas.openxmlformats.org/officeDocument/2006/relationships/hyperlink" Target="https://drive.google.com/drive/folders/1N7ubkg4Ly-t7C1SN2jIJkEcWKzr-v9K6?usp=sharing" TargetMode="External"/><Relationship Id="rId2562" Type="http://schemas.openxmlformats.org/officeDocument/2006/relationships/hyperlink" Target="https://drive.google.com/drive/folders/1zaAEYLxWM6D7Oa4oRMTzmP5XnZfm1QXm" TargetMode="External"/><Relationship Id="rId3406" Type="http://schemas.openxmlformats.org/officeDocument/2006/relationships/hyperlink" Target="https://www4.des.state.nh.us/nh-pfas-investigation/wp-content/uploads/tables-pdf.pdf" TargetMode="External"/><Relationship Id="rId3613" Type="http://schemas.openxmlformats.org/officeDocument/2006/relationships/hyperlink" Target="https://www4.des.state.nh.us/nh-pfas-investigation/wp-content/uploads/tables-pdf.pdf" TargetMode="External"/><Relationship Id="rId3820" Type="http://schemas.openxmlformats.org/officeDocument/2006/relationships/hyperlink" Target="https://drive.google.com/drive/folders/1N7ubkg4Ly-t7C1SN2jIJkEcWKzr-v9K6?usp=sharing" TargetMode="External"/><Relationship Id="rId327" Type="http://schemas.openxmlformats.org/officeDocument/2006/relationships/hyperlink" Target="https://drive.google.com/drive/folders/1d1MidMYqI3G3Mz_V1LbNA2zv7Juckeoy" TargetMode="External"/><Relationship Id="rId534" Type="http://schemas.openxmlformats.org/officeDocument/2006/relationships/hyperlink" Target="https://geotracker.waterboards.ca.gov/map/pfas_map" TargetMode="External"/><Relationship Id="rId741" Type="http://schemas.openxmlformats.org/officeDocument/2006/relationships/hyperlink" Target="https://www.waterboards.ca.gov/pfas/" TargetMode="External"/><Relationship Id="rId1164" Type="http://schemas.openxmlformats.org/officeDocument/2006/relationships/hyperlink" Target="https://drive.google.com/drive/folders/1d1MidMYqI3G3Mz_V1LbNA2zv7Juckeoy" TargetMode="External"/><Relationship Id="rId1371" Type="http://schemas.openxmlformats.org/officeDocument/2006/relationships/hyperlink" Target="https://www.aquarionwater.com/docs/default-source/pfas-documents/ct-reports/new-canaan-march-2020.pdf?sfvrsn=9d9aeeea_2" TargetMode="External"/><Relationship Id="rId2008" Type="http://schemas.openxmlformats.org/officeDocument/2006/relationships/hyperlink" Target="https://drive.google.com/drive/folders/1N7ubkg4Ly-t7C1SN2jIJkEcWKzr-v9K6?usp=sharing" TargetMode="External"/><Relationship Id="rId2215" Type="http://schemas.openxmlformats.org/officeDocument/2006/relationships/hyperlink" Target="https://www4.des.state.nh.us/nh-pfas-investigation/wp-content/uploads/tables-pdf.pdf" TargetMode="External"/><Relationship Id="rId2422" Type="http://schemas.openxmlformats.org/officeDocument/2006/relationships/hyperlink" Target="https://drive.google.com/drive/folders/1zaAEYLxWM6D7Oa4oRMTzmP5XnZfm1QXm" TargetMode="External"/><Relationship Id="rId601" Type="http://schemas.openxmlformats.org/officeDocument/2006/relationships/hyperlink" Target="https://www.waterboards.ca.gov/pfas/" TargetMode="External"/><Relationship Id="rId1024" Type="http://schemas.openxmlformats.org/officeDocument/2006/relationships/hyperlink" Target="https://drive.google.com/drive/folders/1N7ubkg4Ly-t7C1SN2jIJkEcWKzr-v9K6?usp=sharing" TargetMode="External"/><Relationship Id="rId1231" Type="http://schemas.openxmlformats.org/officeDocument/2006/relationships/hyperlink" Target="https://www.waterboards.ca.gov/pfas/" TargetMode="External"/><Relationship Id="rId4387" Type="http://schemas.openxmlformats.org/officeDocument/2006/relationships/hyperlink" Target="https://drive.google.com/drive/folders/1N7ubkg4Ly-t7C1SN2jIJkEcWKzr-v9K6?usp=sharing" TargetMode="External"/><Relationship Id="rId4594" Type="http://schemas.openxmlformats.org/officeDocument/2006/relationships/hyperlink" Target="https://www.heraldmailmedia.com/news/tri_state/west_virginia/air-force-exploring-whether-it-contaminated-berkeley-county-water/article_4d075120-1eed-11e6-812a-ffd59553d727.html" TargetMode="External"/><Relationship Id="rId3196" Type="http://schemas.openxmlformats.org/officeDocument/2006/relationships/hyperlink" Target="https://www4.des.state.nh.us/nh-pfas-investigation/wp-content/uploads/tables-pdf.pdf" TargetMode="External"/><Relationship Id="rId4247" Type="http://schemas.openxmlformats.org/officeDocument/2006/relationships/hyperlink" Target="https://drive.google.com/drive/folders/1N7ubkg4Ly-t7C1SN2jIJkEcWKzr-v9K6?usp=sharing" TargetMode="External"/><Relationship Id="rId4454" Type="http://schemas.openxmlformats.org/officeDocument/2006/relationships/hyperlink" Target="https://www.ecori.org/public-safety/2020/3/2/are-pfas-harming-rhode-islands-schoolchildren" TargetMode="External"/><Relationship Id="rId4661" Type="http://schemas.openxmlformats.org/officeDocument/2006/relationships/hyperlink" Target="https://drive.google.com/drive/folders/1N7ubkg4Ly-t7C1SN2jIJkEcWKzr-v9K6?usp=sharing" TargetMode="External"/><Relationship Id="rId3056" Type="http://schemas.openxmlformats.org/officeDocument/2006/relationships/hyperlink" Target="https://www.dhhs.nh.gov/dphs/pfcs/index.htm" TargetMode="External"/><Relationship Id="rId3263" Type="http://schemas.openxmlformats.org/officeDocument/2006/relationships/hyperlink" Target="https://www4.des.state.nh.us/nh-pfas-investigation/wp-content/uploads/tables-pdf.pdf" TargetMode="External"/><Relationship Id="rId3470" Type="http://schemas.openxmlformats.org/officeDocument/2006/relationships/hyperlink" Target="https://www4.des.state.nh.us/nh-pfas-investigation/wp-content/uploads/tables-pdf.pdf" TargetMode="External"/><Relationship Id="rId4107" Type="http://schemas.openxmlformats.org/officeDocument/2006/relationships/hyperlink" Target="https://files.nc.gov/ncdeq/Water%20Resources/GIS/Data/Emerging_Compounds_Mastersheet_12202019.pdf" TargetMode="External"/><Relationship Id="rId4314" Type="http://schemas.openxmlformats.org/officeDocument/2006/relationships/hyperlink" Target="https://health.ri.gov/water/about/pfas/" TargetMode="External"/><Relationship Id="rId184" Type="http://schemas.openxmlformats.org/officeDocument/2006/relationships/hyperlink" Target="https://geotracker.waterboards.ca.gov/map/pfas_map" TargetMode="External"/><Relationship Id="rId391" Type="http://schemas.openxmlformats.org/officeDocument/2006/relationships/hyperlink" Target="https://www.waterboards.ca.gov/pfas/" TargetMode="External"/><Relationship Id="rId1908" Type="http://schemas.openxmlformats.org/officeDocument/2006/relationships/hyperlink" Target="https://www.michigan.gov/pfasresponse/" TargetMode="External"/><Relationship Id="rId2072" Type="http://schemas.openxmlformats.org/officeDocument/2006/relationships/hyperlink" Target="https://drive.google.com/drive/folders/1N7ubkg4Ly-t7C1SN2jIJkEcWKzr-v9K6?usp=sharing" TargetMode="External"/><Relationship Id="rId3123" Type="http://schemas.openxmlformats.org/officeDocument/2006/relationships/hyperlink" Target="https://www4.des.state.nh.us/nh-pfas-investigation/wp-content/uploads/tables-pdf.pdf" TargetMode="External"/><Relationship Id="rId4521" Type="http://schemas.openxmlformats.org/officeDocument/2006/relationships/hyperlink" Target="https://vtdigger.org/2019/10/29/elevated-pfas-levels-detected-in-3-water-supplies/" TargetMode="External"/><Relationship Id="rId251" Type="http://schemas.openxmlformats.org/officeDocument/2006/relationships/hyperlink" Target="https://www.waterboards.ca.gov/pfas/" TargetMode="External"/><Relationship Id="rId3330" Type="http://schemas.openxmlformats.org/officeDocument/2006/relationships/hyperlink" Target="https://drive.google.com/drive/folders/1N7ubkg4Ly-t7C1SN2jIJkEcWKzr-v9K6?usp=sharing" TargetMode="External"/><Relationship Id="rId5088" Type="http://schemas.openxmlformats.org/officeDocument/2006/relationships/hyperlink" Target="https://drive.google.com/drive/folders/1N7ubkg4Ly-t7C1SN2jIJkEcWKzr-v9K6?usp=sharing" TargetMode="External"/><Relationship Id="rId2889" Type="http://schemas.openxmlformats.org/officeDocument/2006/relationships/hyperlink" Target="https://drive.google.com/drive/folders/1zaAEYLxWM6D7Oa4oRMTzmP5XnZfm1QXm" TargetMode="External"/><Relationship Id="rId111" Type="http://schemas.openxmlformats.org/officeDocument/2006/relationships/hyperlink" Target="https://www.waterboards.ca.gov/pfas/" TargetMode="External"/><Relationship Id="rId1698" Type="http://schemas.openxmlformats.org/officeDocument/2006/relationships/hyperlink" Target="https://www1.maine.gov/dep/spills/topics/pfas/index.html" TargetMode="External"/><Relationship Id="rId2749" Type="http://schemas.openxmlformats.org/officeDocument/2006/relationships/hyperlink" Target="https://drive.google.com/drive/folders/1zaAEYLxWM6D7Oa4oRMTzmP5XnZfm1QXm" TargetMode="External"/><Relationship Id="rId2956" Type="http://schemas.openxmlformats.org/officeDocument/2006/relationships/hyperlink" Target="https://www4.des.state.nh.us/nh-pfas-investigation/wp-content/uploads/tables-pdf.pdf" TargetMode="External"/><Relationship Id="rId928" Type="http://schemas.openxmlformats.org/officeDocument/2006/relationships/hyperlink" Target="https://drive.google.com/drive/folders/1d1MidMYqI3G3Mz_V1LbNA2zv7Juckeoy" TargetMode="External"/><Relationship Id="rId1558" Type="http://schemas.openxmlformats.org/officeDocument/2006/relationships/hyperlink" Target="https://eec.ky.gov/Documents%20for%20URLs/PFAS%20Drinking%20Water%20Report%20Final.pdf" TargetMode="External"/><Relationship Id="rId1765" Type="http://schemas.openxmlformats.org/officeDocument/2006/relationships/hyperlink" Target="https://eeaonline.eea.state.ma.us/portal" TargetMode="External"/><Relationship Id="rId2609" Type="http://schemas.openxmlformats.org/officeDocument/2006/relationships/hyperlink" Target="https://drive.google.com/drive/folders/1zaAEYLxWM6D7Oa4oRMTzmP5XnZfm1QXm" TargetMode="External"/><Relationship Id="rId4171" Type="http://schemas.openxmlformats.org/officeDocument/2006/relationships/hyperlink" Target="https://www.limaohio.com/news/394447/gov-officials-signal-alarm-on-pfas" TargetMode="External"/><Relationship Id="rId5015" Type="http://schemas.openxmlformats.org/officeDocument/2006/relationships/hyperlink" Target="https://drive.google.com/drive/folders/1N7ubkg4Ly-t7C1SN2jIJkEcWKzr-v9K6?usp=sharing" TargetMode="External"/><Relationship Id="rId57" Type="http://schemas.openxmlformats.org/officeDocument/2006/relationships/hyperlink" Target="https://drive.google.com/drive/folders/1XXsaWiFDdRT0JlfF_0fbKhBPg5qGU3Ca?usp=sharing" TargetMode="External"/><Relationship Id="rId1418" Type="http://schemas.openxmlformats.org/officeDocument/2006/relationships/hyperlink" Target="https://drive.google.com/drive/u/0/folders/165CakSMV2-00nyl8S9kyGCCl4JfNfsjI" TargetMode="External"/><Relationship Id="rId1972" Type="http://schemas.openxmlformats.org/officeDocument/2006/relationships/hyperlink" Target="https://static.ewg.org/reports/2020/pfas-testing-report/EWG_PFAS-TW_Appendix_C06.pdf?_ga=2.44374509.815135581.1579791872-1565020647.1578497869" TargetMode="External"/><Relationship Id="rId2816" Type="http://schemas.openxmlformats.org/officeDocument/2006/relationships/hyperlink" Target="https://drive.google.com/drive/folders/1zaAEYLxWM6D7Oa4oRMTzmP5XnZfm1QXm" TargetMode="External"/><Relationship Id="rId4031" Type="http://schemas.openxmlformats.org/officeDocument/2006/relationships/hyperlink" Target="https://drive.google.com/drive/u/0/folders/1f8gHfUbgH4w0DdeirtRLSMerU6kNJ4Ux" TargetMode="External"/><Relationship Id="rId1625" Type="http://schemas.openxmlformats.org/officeDocument/2006/relationships/hyperlink" Target="https://drive.google.com/drive/folders/1N7ubkg4Ly-t7C1SN2jIJkEcWKzr-v9K6?usp=sharing" TargetMode="External"/><Relationship Id="rId1832" Type="http://schemas.openxmlformats.org/officeDocument/2006/relationships/hyperlink" Target="https://drive.google.com/drive/u/1/folders/1VgdMu6_x_kxf36q2eAIhAEnCpniomQ1Y" TargetMode="External"/><Relationship Id="rId4988" Type="http://schemas.openxmlformats.org/officeDocument/2006/relationships/hyperlink" Target="https://drive.google.com/drive/folders/1N7ubkg4Ly-t7C1SN2jIJkEcWKzr-v9K6?usp=sharing" TargetMode="External"/><Relationship Id="rId3797" Type="http://schemas.openxmlformats.org/officeDocument/2006/relationships/hyperlink" Target="http://www.southorange.org/DocumentCenter/View/542/IMPORTANT-WATER-SYSTEM-INFORMATION-ON-PFCs?bidId=" TargetMode="External"/><Relationship Id="rId4848" Type="http://schemas.openxmlformats.org/officeDocument/2006/relationships/hyperlink" Target="https://drive.google.com/drive/folders/1N7ubkg4Ly-t7C1SN2jIJkEcWKzr-v9K6?usp=sharing" TargetMode="External"/><Relationship Id="rId2399" Type="http://schemas.openxmlformats.org/officeDocument/2006/relationships/hyperlink" Target="https://drive.google.com/drive/folders/1N7ubkg4Ly-t7C1SN2jIJkEcWKzr-v9K6?usp=sharing" TargetMode="External"/><Relationship Id="rId3657" Type="http://schemas.openxmlformats.org/officeDocument/2006/relationships/hyperlink" Target="https://www.ewg.org/interactive-maps/2019_pfas_contamination/map/" TargetMode="External"/><Relationship Id="rId3864" Type="http://schemas.openxmlformats.org/officeDocument/2006/relationships/hyperlink" Target="https://www.epa.gov/dwucmr/occurrence-data-unregulated-contaminant-monitoring-rule" TargetMode="External"/><Relationship Id="rId4708" Type="http://schemas.openxmlformats.org/officeDocument/2006/relationships/hyperlink" Target="https://drive.google.com/drive/folders/1N7ubkg4Ly-t7C1SN2jIJkEcWKzr-v9K6?usp=sharing" TargetMode="External"/><Relationship Id="rId4915" Type="http://schemas.openxmlformats.org/officeDocument/2006/relationships/hyperlink" Target="https://drive.google.com/drive/folders/1N7ubkg4Ly-t7C1SN2jIJkEcWKzr-v9K6?usp=sharing" TargetMode="External"/><Relationship Id="rId578" Type="http://schemas.openxmlformats.org/officeDocument/2006/relationships/hyperlink" Target="https://drive.google.com/drive/folders/1N7ubkg4Ly-t7C1SN2jIJkEcWKzr-v9K6?usp=sharing" TargetMode="External"/><Relationship Id="rId785" Type="http://schemas.openxmlformats.org/officeDocument/2006/relationships/hyperlink" Target="https://www.waterboards.ca.gov/pfas/docs/pfas_monitoring_Q1Q2Q3Q4.xlsx" TargetMode="External"/><Relationship Id="rId992" Type="http://schemas.openxmlformats.org/officeDocument/2006/relationships/hyperlink" Target="https://drive.google.com/drive/folders/1d1MidMYqI3G3Mz_V1LbNA2zv7Juckeoy" TargetMode="External"/><Relationship Id="rId2259" Type="http://schemas.openxmlformats.org/officeDocument/2006/relationships/hyperlink" Target="https://www4.des.state.nh.us/nh-pfas-investigation/wp-content/uploads/tables-pdf.pdf" TargetMode="External"/><Relationship Id="rId2466" Type="http://schemas.openxmlformats.org/officeDocument/2006/relationships/hyperlink" Target="https://drive.google.com/drive/folders/1zaAEYLxWM6D7Oa4oRMTzmP5XnZfm1QXm" TargetMode="External"/><Relationship Id="rId2673" Type="http://schemas.openxmlformats.org/officeDocument/2006/relationships/hyperlink" Target="https://drive.google.com/drive/folders/1zaAEYLxWM6D7Oa4oRMTzmP5XnZfm1QXm" TargetMode="External"/><Relationship Id="rId2880" Type="http://schemas.openxmlformats.org/officeDocument/2006/relationships/hyperlink" Target="https://drive.google.com/drive/folders/1zaAEYLxWM6D7Oa4oRMTzmP5XnZfm1QXm" TargetMode="External"/><Relationship Id="rId3517" Type="http://schemas.openxmlformats.org/officeDocument/2006/relationships/hyperlink" Target="https://www4.des.state.nh.us/nh-pfas-investigation/wp-content/uploads/tables-pdf.pdf" TargetMode="External"/><Relationship Id="rId3724" Type="http://schemas.openxmlformats.org/officeDocument/2006/relationships/hyperlink" Target="https://www.nj.gov/dep/dsr/publications/Investigation_of_Levels_of_Perfluorinated_Compounds_in_New_Jersey_Fish_Surface_Water_and_Sediment_RPS.pdf" TargetMode="External"/><Relationship Id="rId3931" Type="http://schemas.openxmlformats.org/officeDocument/2006/relationships/hyperlink" Target="https://drive.google.com/drive/folders/1N7ubkg4Ly-t7C1SN2jIJkEcWKzr-v9K6?usp=sharing" TargetMode="External"/><Relationship Id="rId438" Type="http://schemas.openxmlformats.org/officeDocument/2006/relationships/hyperlink" Target="https://drive.google.com/drive/folders/1N7ubkg4Ly-t7C1SN2jIJkEcWKzr-v9K6?usp=sharing" TargetMode="External"/><Relationship Id="rId645" Type="http://schemas.openxmlformats.org/officeDocument/2006/relationships/hyperlink" Target="https://www.waterboards.ca.gov/pfas/docs/pfas_monitoring_Q1Q2Q3Q4.xlsx" TargetMode="External"/><Relationship Id="rId852" Type="http://schemas.openxmlformats.org/officeDocument/2006/relationships/hyperlink" Target="https://drive.google.com/drive/folders/1d1MidMYqI3G3Mz_V1LbNA2zv7Juckeoy" TargetMode="External"/><Relationship Id="rId1068" Type="http://schemas.openxmlformats.org/officeDocument/2006/relationships/hyperlink" Target="https://www.waterboards.ca.gov/pfas/" TargetMode="External"/><Relationship Id="rId1275" Type="http://schemas.openxmlformats.org/officeDocument/2006/relationships/hyperlink" Target="https://drive.google.com/drive/folders/1d1MidMYqI3G3Mz_V1LbNA2zv7Juckeoy" TargetMode="External"/><Relationship Id="rId1482" Type="http://schemas.openxmlformats.org/officeDocument/2006/relationships/hyperlink" Target="http://www.floridahealth.gov/environmental-health/hazardous-waste-sites/contaminant-facts/hw-pfas.html" TargetMode="External"/><Relationship Id="rId2119" Type="http://schemas.openxmlformats.org/officeDocument/2006/relationships/hyperlink" Target="https://www4.des.state.nh.us/nh-pfas-investigation/wp-content/uploads/tables-pdf.pdf" TargetMode="External"/><Relationship Id="rId2326" Type="http://schemas.openxmlformats.org/officeDocument/2006/relationships/hyperlink" Target="https://drive.google.com/drive/folders/1N7ubkg4Ly-t7C1SN2jIJkEcWKzr-v9K6?usp=sharing" TargetMode="External"/><Relationship Id="rId2533" Type="http://schemas.openxmlformats.org/officeDocument/2006/relationships/hyperlink" Target="https://www4.des.state.nh.us/nh-pfas-investigation/wp-content/uploads/tables-pdf.pdf" TargetMode="External"/><Relationship Id="rId2740" Type="http://schemas.openxmlformats.org/officeDocument/2006/relationships/hyperlink" Target="https://www4.des.state.nh.us/nh-pfas-investigation/wp-content/uploads/tables-pdf.pdf" TargetMode="External"/><Relationship Id="rId505" Type="http://schemas.openxmlformats.org/officeDocument/2006/relationships/hyperlink" Target="https://www.waterboards.ca.gov/pfas/docs/pfas_monitoring_Q1Q2Q3Q4.xlsx" TargetMode="External"/><Relationship Id="rId712" Type="http://schemas.openxmlformats.org/officeDocument/2006/relationships/hyperlink" Target="https://drive.google.com/drive/folders/1d1MidMYqI3G3Mz_V1LbNA2zv7Juckeoy" TargetMode="External"/><Relationship Id="rId1135" Type="http://schemas.openxmlformats.org/officeDocument/2006/relationships/hyperlink" Target="https://www.waterboards.ca.gov/pfas/" TargetMode="External"/><Relationship Id="rId1342" Type="http://schemas.openxmlformats.org/officeDocument/2006/relationships/hyperlink" Target="https://drive.google.com/drive/u/0/folders/165CakSMV2-00nyl8S9kyGCCl4JfNfsjI" TargetMode="External"/><Relationship Id="rId4498" Type="http://schemas.openxmlformats.org/officeDocument/2006/relationships/hyperlink" Target="https://drive.google.com/drive/folders/1N7ubkg4Ly-t7C1SN2jIJkEcWKzr-v9K6?usp=sharing" TargetMode="External"/><Relationship Id="rId1202" Type="http://schemas.openxmlformats.org/officeDocument/2006/relationships/hyperlink" Target="https://drive.google.com/drive/folders/1N7ubkg4Ly-t7C1SN2jIJkEcWKzr-v9K6?usp=sharing" TargetMode="External"/><Relationship Id="rId2600" Type="http://schemas.openxmlformats.org/officeDocument/2006/relationships/hyperlink" Target="https://www.dhhs.nh.gov/dphs/pfcs/index.htm" TargetMode="External"/><Relationship Id="rId4358" Type="http://schemas.openxmlformats.org/officeDocument/2006/relationships/hyperlink" Target="https://static1.squarespace.com/static/546d61b5e4b049f0b10b95c5/t/5e9486885e4b116e09c239b7/1586792081414/DOH-2.pdf" TargetMode="External"/><Relationship Id="rId3167" Type="http://schemas.openxmlformats.org/officeDocument/2006/relationships/hyperlink" Target="https://www4.des.state.nh.us/nh-pfas-investigation/wp-content/uploads/tables-pdf.pdf" TargetMode="External"/><Relationship Id="rId4565" Type="http://schemas.openxmlformats.org/officeDocument/2006/relationships/hyperlink" Target="https://www.deq.virginia.gov/ConnectWithDEQ/EnvironmentalInformation/PFAS.aspx" TargetMode="External"/><Relationship Id="rId4772" Type="http://schemas.openxmlformats.org/officeDocument/2006/relationships/hyperlink" Target="https://drive.google.com/drive/folders/1jI2qfUNHJx9JWwCQcG49AABEIOL-IKdx?usp=sharing" TargetMode="External"/><Relationship Id="rId295" Type="http://schemas.openxmlformats.org/officeDocument/2006/relationships/hyperlink" Target="https://www.waterboards.ca.gov/pfas/docs/pfas_monitoring_Q1Q2Q3Q4.xlsx" TargetMode="External"/><Relationship Id="rId3374" Type="http://schemas.openxmlformats.org/officeDocument/2006/relationships/hyperlink" Target="https://www4.des.state.nh.us/nh-pfas-investigation/wp-content/uploads/tables-pdf.pdf" TargetMode="External"/><Relationship Id="rId3581" Type="http://schemas.openxmlformats.org/officeDocument/2006/relationships/hyperlink" Target="https://www4.des.state.nh.us/nh-pfas-investigation/wp-content/uploads/tables-pdf.pdf" TargetMode="External"/><Relationship Id="rId4218" Type="http://schemas.openxmlformats.org/officeDocument/2006/relationships/hyperlink" Target="https://drive.google.com/drive/u/0/folders/1dFI-Vs3ngMevdb5n_tx0v8xvcXI5bdxa" TargetMode="External"/><Relationship Id="rId4425" Type="http://schemas.openxmlformats.org/officeDocument/2006/relationships/hyperlink" Target="https://static1.squarespace.com/static/546d61b5e4b049f0b10b95c5/t/5e9486885e4b116e09c239b7/1586792081414/DOH-2.pdf" TargetMode="External"/><Relationship Id="rId4632" Type="http://schemas.openxmlformats.org/officeDocument/2006/relationships/hyperlink" Target="https://drive.google.com/drive/folders/1N7ubkg4Ly-t7C1SN2jIJkEcWKzr-v9K6?usp=sharing" TargetMode="External"/><Relationship Id="rId2183" Type="http://schemas.openxmlformats.org/officeDocument/2006/relationships/hyperlink" Target="https://www4.des.state.nh.us/nh-pfas-investigation/wp-content/uploads/tables-pdf.pdf" TargetMode="External"/><Relationship Id="rId2390" Type="http://schemas.openxmlformats.org/officeDocument/2006/relationships/hyperlink" Target="https://drive.google.com/drive/folders/1zaAEYLxWM6D7Oa4oRMTzmP5XnZfm1QXm" TargetMode="External"/><Relationship Id="rId3027" Type="http://schemas.openxmlformats.org/officeDocument/2006/relationships/hyperlink" Target="https://www4.des.state.nh.us/nh-pfas-investigation/wp-content/uploads/tables-pdf.pdf" TargetMode="External"/><Relationship Id="rId3234" Type="http://schemas.openxmlformats.org/officeDocument/2006/relationships/hyperlink" Target="https://drive.google.com/drive/folders/1N7ubkg4Ly-t7C1SN2jIJkEcWKzr-v9K6?usp=sharing" TargetMode="External"/><Relationship Id="rId3441" Type="http://schemas.openxmlformats.org/officeDocument/2006/relationships/hyperlink" Target="https://www4.des.state.nh.us/nh-pfas-investigation/wp-content/uploads/tables-pdf.pdf" TargetMode="External"/><Relationship Id="rId155" Type="http://schemas.openxmlformats.org/officeDocument/2006/relationships/hyperlink" Target="https://www.waterboards.ca.gov/pfas/docs/pfas_monitoring_Q1Q2Q3Q4.xlsx" TargetMode="External"/><Relationship Id="rId362" Type="http://schemas.openxmlformats.org/officeDocument/2006/relationships/hyperlink" Target="https://drive.google.com/drive/folders/1d1MidMYqI3G3Mz_V1LbNA2zv7Juckeoy" TargetMode="External"/><Relationship Id="rId2043" Type="http://schemas.openxmlformats.org/officeDocument/2006/relationships/hyperlink" Target="https://drive.google.com/drive/folders/1zaAEYLxWM6D7Oa4oRMTzmP5XnZfm1QXm" TargetMode="External"/><Relationship Id="rId2250" Type="http://schemas.openxmlformats.org/officeDocument/2006/relationships/hyperlink" Target="https://drive.google.com/drive/folders/1N7ubkg4Ly-t7C1SN2jIJkEcWKzr-v9K6?usp=sharing" TargetMode="External"/><Relationship Id="rId3301" Type="http://schemas.openxmlformats.org/officeDocument/2006/relationships/hyperlink" Target="https://drive.google.com/drive/folders/1zaAEYLxWM6D7Oa4oRMTzmP5XnZfm1QXm" TargetMode="External"/><Relationship Id="rId222" Type="http://schemas.openxmlformats.org/officeDocument/2006/relationships/hyperlink" Target="https://drive.google.com/drive/folders/1d1MidMYqI3G3Mz_V1LbNA2zv7Juckeoy" TargetMode="External"/><Relationship Id="rId2110" Type="http://schemas.openxmlformats.org/officeDocument/2006/relationships/hyperlink" Target="https://www4.des.state.nh.us/nh-pfas-investigation/wp-content/uploads/tables-pdf.pdf" TargetMode="External"/><Relationship Id="rId5059" Type="http://schemas.openxmlformats.org/officeDocument/2006/relationships/hyperlink" Target="https://drive.google.com/drive/folders/1N7ubkg4Ly-t7C1SN2jIJkEcWKzr-v9K6?usp=sharing" TargetMode="External"/><Relationship Id="rId4075" Type="http://schemas.openxmlformats.org/officeDocument/2006/relationships/hyperlink" Target="https://drive.google.com/drive/u/0/folders/1f8gHfUbgH4w0DdeirtRLSMerU6kNJ4Ux" TargetMode="External"/><Relationship Id="rId4282" Type="http://schemas.openxmlformats.org/officeDocument/2006/relationships/hyperlink" Target="https://drive.google.com/drive/folders/1N7ubkg4Ly-t7C1SN2jIJkEcWKzr-v9K6?usp=sharing" TargetMode="External"/><Relationship Id="rId1669" Type="http://schemas.openxmlformats.org/officeDocument/2006/relationships/hyperlink" Target="https://drive.google.com/drive/u/0/folders/1RsSKYaEE8jqAw7pH05tDHRflkjUL3t5H" TargetMode="External"/><Relationship Id="rId1876" Type="http://schemas.openxmlformats.org/officeDocument/2006/relationships/hyperlink" Target="https://static.ewg.org/reports/2020/pfas-testing-report/EWG_PFAS-TW_Appendix_C06.pdf?_ga=2.44374509.815135581.1579791872-1565020647.1578497869" TargetMode="External"/><Relationship Id="rId2927" Type="http://schemas.openxmlformats.org/officeDocument/2006/relationships/hyperlink" Target="https://www4.des.state.nh.us/nh-pfas-investigation/?page_id=826" TargetMode="External"/><Relationship Id="rId3091" Type="http://schemas.openxmlformats.org/officeDocument/2006/relationships/hyperlink" Target="https://www4.des.state.nh.us/nh-pfas-investigation/?page_id=826" TargetMode="External"/><Relationship Id="rId4142" Type="http://schemas.openxmlformats.org/officeDocument/2006/relationships/hyperlink" Target="https://files.nc.gov/ncdeq/Water%20Resources/GIS/Data/Emerging_Compounds_Mastersheet_12202019.pdf" TargetMode="External"/><Relationship Id="rId1529" Type="http://schemas.openxmlformats.org/officeDocument/2006/relationships/hyperlink" Target="https://drive.google.com/drive/folders/1_1WFQ0PFwQ7evD689qaM3jIH2RgCKgmU" TargetMode="External"/><Relationship Id="rId1736" Type="http://schemas.openxmlformats.org/officeDocument/2006/relationships/hyperlink" Target="https://drive.google.com/drive/folders/1N7ubkg4Ly-t7C1SN2jIJkEcWKzr-v9K6?usp=sharing" TargetMode="External"/><Relationship Id="rId1943" Type="http://schemas.openxmlformats.org/officeDocument/2006/relationships/hyperlink" Target="https://drive.google.com/drive/folders/1N7ubkg4Ly-t7C1SN2jIJkEcWKzr-v9K6?usp=sharing" TargetMode="External"/><Relationship Id="rId28" Type="http://schemas.openxmlformats.org/officeDocument/2006/relationships/hyperlink" Target="https://drive.google.com/drive/folders/1N7ubkg4Ly-t7C1SN2jIJkEcWKzr-v9K6?usp=sharing" TargetMode="External"/><Relationship Id="rId1803" Type="http://schemas.openxmlformats.org/officeDocument/2006/relationships/hyperlink" Target="https://www.mass.gov/info-details/per-and-polyfluoroalkyl-substances-pfas" TargetMode="External"/><Relationship Id="rId4002" Type="http://schemas.openxmlformats.org/officeDocument/2006/relationships/hyperlink" Target="https://drive.google.com/drive/folders/1N7ubkg4Ly-t7C1SN2jIJkEcWKzr-v9K6?usp=sharing" TargetMode="External"/><Relationship Id="rId4959" Type="http://schemas.openxmlformats.org/officeDocument/2006/relationships/hyperlink" Target="https://drive.google.com/drive/folders/1N7ubkg4Ly-t7C1SN2jIJkEcWKzr-v9K6?usp=sharing" TargetMode="External"/><Relationship Id="rId3768" Type="http://schemas.openxmlformats.org/officeDocument/2006/relationships/hyperlink" Target="https://www.nj.gov/dep/srp/emerging-contaminants/" TargetMode="External"/><Relationship Id="rId3975" Type="http://schemas.openxmlformats.org/officeDocument/2006/relationships/hyperlink" Target="https://files.nc.gov/ncdeq/Water%20Resources/GIS/Data/Emerging_Compounds_Mastersheet_12202019.pdf" TargetMode="External"/><Relationship Id="rId4819" Type="http://schemas.openxmlformats.org/officeDocument/2006/relationships/hyperlink" Target="https://drive.google.com/drive/folders/1N7ubkg4Ly-t7C1SN2jIJkEcWKzr-v9K6?usp=sharing" TargetMode="External"/><Relationship Id="rId689" Type="http://schemas.openxmlformats.org/officeDocument/2006/relationships/hyperlink" Target="https://geotracker.waterboards.ca.gov/map/pfas_map" TargetMode="External"/><Relationship Id="rId896" Type="http://schemas.openxmlformats.org/officeDocument/2006/relationships/hyperlink" Target="https://www.waterboards.ca.gov/pfas/" TargetMode="External"/><Relationship Id="rId2577" Type="http://schemas.openxmlformats.org/officeDocument/2006/relationships/hyperlink" Target="https://drive.google.com/drive/u/1/folders/1COt4MvjmhK3Yg-eobHfZi808KOj7xs5Q" TargetMode="External"/><Relationship Id="rId2784" Type="http://schemas.openxmlformats.org/officeDocument/2006/relationships/hyperlink" Target="https://drive.google.com/drive/folders/1N7ubkg4Ly-t7C1SN2jIJkEcWKzr-v9K6?usp=sharing" TargetMode="External"/><Relationship Id="rId3628" Type="http://schemas.openxmlformats.org/officeDocument/2006/relationships/hyperlink" Target="https://drive.google.com/drive/folders/1N7ubkg4Ly-t7C1SN2jIJkEcWKzr-v9K6?usp=sharing" TargetMode="External"/><Relationship Id="rId549" Type="http://schemas.openxmlformats.org/officeDocument/2006/relationships/hyperlink" Target="https://geotracker.waterboards.ca.gov/map/pfas_map" TargetMode="External"/><Relationship Id="rId756" Type="http://schemas.openxmlformats.org/officeDocument/2006/relationships/hyperlink" Target="https://www.waterboards.ca.gov/pfas/" TargetMode="External"/><Relationship Id="rId1179" Type="http://schemas.openxmlformats.org/officeDocument/2006/relationships/hyperlink" Target="https://drive.google.com/drive/folders/1d1MidMYqI3G3Mz_V1LbNA2zv7Juckeoy" TargetMode="External"/><Relationship Id="rId1386" Type="http://schemas.openxmlformats.org/officeDocument/2006/relationships/hyperlink" Target="https://www.aquarionwater.com/docs/default-source/pfas-documents/ct-reports/newtown-march-2020.pdf?sfvrsn=45524882_2" TargetMode="External"/><Relationship Id="rId1593" Type="http://schemas.openxmlformats.org/officeDocument/2006/relationships/hyperlink" Target="https://drive.google.com/drive/folders/1N7ubkg4Ly-t7C1SN2jIJkEcWKzr-v9K6?usp=sharing" TargetMode="External"/><Relationship Id="rId2437" Type="http://schemas.openxmlformats.org/officeDocument/2006/relationships/hyperlink" Target="https://www4.des.state.nh.us/nh-pfas-investigation/wp-content/uploads/tables-pdf.pdf" TargetMode="External"/><Relationship Id="rId2991" Type="http://schemas.openxmlformats.org/officeDocument/2006/relationships/hyperlink" Target="https://www4.des.state.nh.us/nh-pfas-investigation/wp-content/uploads/tables-pdf.pdf" TargetMode="External"/><Relationship Id="rId3835" Type="http://schemas.openxmlformats.org/officeDocument/2006/relationships/hyperlink" Target="https://www.ewg.org/interactive-maps/2019_pfas_contamination/map/" TargetMode="External"/><Relationship Id="rId5050" Type="http://schemas.openxmlformats.org/officeDocument/2006/relationships/hyperlink" Target="https://drive.google.com/drive/folders/1N7ubkg4Ly-t7C1SN2jIJkEcWKzr-v9K6?usp=sharing" TargetMode="External"/><Relationship Id="rId409" Type="http://schemas.openxmlformats.org/officeDocument/2006/relationships/hyperlink" Target="https://geotracker.waterboards.ca.gov/map/pfas_map" TargetMode="External"/><Relationship Id="rId963" Type="http://schemas.openxmlformats.org/officeDocument/2006/relationships/hyperlink" Target="https://www.waterboards.ca.gov/pfas/" TargetMode="External"/><Relationship Id="rId1039" Type="http://schemas.openxmlformats.org/officeDocument/2006/relationships/hyperlink" Target="https://drive.google.com/drive/folders/1d1MidMYqI3G3Mz_V1LbNA2zv7Juckeoy" TargetMode="External"/><Relationship Id="rId1246" Type="http://schemas.openxmlformats.org/officeDocument/2006/relationships/hyperlink" Target="https://drive.google.com/drive/folders/1N7ubkg4Ly-t7C1SN2jIJkEcWKzr-v9K6?usp=sharing" TargetMode="External"/><Relationship Id="rId2644" Type="http://schemas.openxmlformats.org/officeDocument/2006/relationships/hyperlink" Target="https://www4.des.state.nh.us/nh-pfas-investigation/wp-content/uploads/tables-pdf.pdf" TargetMode="External"/><Relationship Id="rId2851" Type="http://schemas.openxmlformats.org/officeDocument/2006/relationships/hyperlink" Target="https://drive.google.com/drive/folders/1N7ubkg4Ly-t7C1SN2jIJkEcWKzr-v9K6?usp=sharing" TargetMode="External"/><Relationship Id="rId3902" Type="http://schemas.openxmlformats.org/officeDocument/2006/relationships/hyperlink" Target="https://drive.google.com/drive/folders/1N7ubkg4Ly-t7C1SN2jIJkEcWKzr-v9K6?usp=sharing" TargetMode="External"/><Relationship Id="rId92" Type="http://schemas.openxmlformats.org/officeDocument/2006/relationships/hyperlink" Target="https://drive.google.com/drive/folders/1d1MidMYqI3G3Mz_V1LbNA2zv7Juckeoy" TargetMode="External"/><Relationship Id="rId616" Type="http://schemas.openxmlformats.org/officeDocument/2006/relationships/hyperlink" Target="https://www.waterboards.ca.gov/pfas/" TargetMode="External"/><Relationship Id="rId823" Type="http://schemas.openxmlformats.org/officeDocument/2006/relationships/hyperlink" Target="https://drive.google.com/drive/folders/1N7ubkg4Ly-t7C1SN2jIJkEcWKzr-v9K6?usp=sharing" TargetMode="External"/><Relationship Id="rId1453" Type="http://schemas.openxmlformats.org/officeDocument/2006/relationships/hyperlink" Target="http://www.floridahealth.gov/environmental-health/hazardous-waste-sites/contaminant-facts/hw-pfas.html" TargetMode="External"/><Relationship Id="rId1660" Type="http://schemas.openxmlformats.org/officeDocument/2006/relationships/hyperlink" Target="https://www.mainepublic.org/sites/mpbn/files/201910/summary_pfas_sampling_oct_2019.pdf" TargetMode="External"/><Relationship Id="rId2504" Type="http://schemas.openxmlformats.org/officeDocument/2006/relationships/hyperlink" Target="https://www4.des.state.nh.us/nh-pfas-investigation/wp-content/uploads/tables-pdf.pdf" TargetMode="External"/><Relationship Id="rId2711" Type="http://schemas.openxmlformats.org/officeDocument/2006/relationships/hyperlink" Target="https://www4.des.state.nh.us/nh-pfas-investigation/wp-content/uploads/tables-pdf.pdf" TargetMode="External"/><Relationship Id="rId1106" Type="http://schemas.openxmlformats.org/officeDocument/2006/relationships/hyperlink" Target="https://drive.google.com/drive/folders/1N7ubkg4Ly-t7C1SN2jIJkEcWKzr-v9K6?usp=sharing" TargetMode="External"/><Relationship Id="rId1313" Type="http://schemas.openxmlformats.org/officeDocument/2006/relationships/hyperlink" Target="https://drive.google.com/drive/u/0/folders/1Lx4Q8UHeagYWHK5YMYk-CPPtw9a7JwUL" TargetMode="External"/><Relationship Id="rId1520" Type="http://schemas.openxmlformats.org/officeDocument/2006/relationships/hyperlink" Target="https://drive.google.com/drive/folders/1mWMHMNW1k4nTe_2VoxnJ3r9WmBLy4ILa" TargetMode="External"/><Relationship Id="rId4469" Type="http://schemas.openxmlformats.org/officeDocument/2006/relationships/hyperlink" Target="https://www.scdhec.gov/BOW/perfluoroalkyl-substances-pfas" TargetMode="External"/><Relationship Id="rId4676" Type="http://schemas.openxmlformats.org/officeDocument/2006/relationships/hyperlink" Target="https://drive.google.com/drive/folders/1N7ubkg4Ly-t7C1SN2jIJkEcWKzr-v9K6?usp=sharing" TargetMode="External"/><Relationship Id="rId4883" Type="http://schemas.openxmlformats.org/officeDocument/2006/relationships/hyperlink" Target="https://drive.google.com/drive/folders/1N7ubkg4Ly-t7C1SN2jIJkEcWKzr-v9K6?usp=sharing" TargetMode="External"/><Relationship Id="rId3278" Type="http://schemas.openxmlformats.org/officeDocument/2006/relationships/hyperlink" Target="https://drive.google.com/drive/folders/1N7ubkg4Ly-t7C1SN2jIJkEcWKzr-v9K6?usp=sharing" TargetMode="External"/><Relationship Id="rId3485" Type="http://schemas.openxmlformats.org/officeDocument/2006/relationships/hyperlink" Target="https://www4.des.state.nh.us/nh-pfas-investigation/wp-content/uploads/tables-pdf.pdf" TargetMode="External"/><Relationship Id="rId3692" Type="http://schemas.openxmlformats.org/officeDocument/2006/relationships/hyperlink" Target="https://drive.google.com/drive/u/1/folders/1gzW7FcQQelMoZUZ8VhdxW1RrTOgXt8vS" TargetMode="External"/><Relationship Id="rId4329" Type="http://schemas.openxmlformats.org/officeDocument/2006/relationships/hyperlink" Target="https://health.ri.gov/water/about/pfas/" TargetMode="External"/><Relationship Id="rId4536" Type="http://schemas.openxmlformats.org/officeDocument/2006/relationships/hyperlink" Target="https://drive.google.com/drive/folders/1N7ubkg4Ly-t7C1SN2jIJkEcWKzr-v9K6?usp=sharing" TargetMode="External"/><Relationship Id="rId4743" Type="http://schemas.openxmlformats.org/officeDocument/2006/relationships/hyperlink" Target="https://drive.google.com/file/d/11Ymj7VR-b40OQXiEJjzSEl50EEx8xYHI/view?usp=sharing" TargetMode="External"/><Relationship Id="rId4950" Type="http://schemas.openxmlformats.org/officeDocument/2006/relationships/hyperlink" Target="https://drive.google.com/drive/folders/1N7ubkg4Ly-t7C1SN2jIJkEcWKzr-v9K6?usp=sharing" TargetMode="External"/><Relationship Id="rId199" Type="http://schemas.openxmlformats.org/officeDocument/2006/relationships/hyperlink" Target="https://geotracker.waterboards.ca.gov/map/pfas_map" TargetMode="External"/><Relationship Id="rId2087" Type="http://schemas.openxmlformats.org/officeDocument/2006/relationships/hyperlink" Target="https://drive.google.com/drive/folders/1zaAEYLxWM6D7Oa4oRMTzmP5XnZfm1QXm" TargetMode="External"/><Relationship Id="rId2294" Type="http://schemas.openxmlformats.org/officeDocument/2006/relationships/hyperlink" Target="https://drive.google.com/drive/folders/1N7ubkg4Ly-t7C1SN2jIJkEcWKzr-v9K6?usp=sharing" TargetMode="External"/><Relationship Id="rId3138" Type="http://schemas.openxmlformats.org/officeDocument/2006/relationships/hyperlink" Target="https://drive.google.com/drive/folders/1N7ubkg4Ly-t7C1SN2jIJkEcWKzr-v9K6?usp=sharing" TargetMode="External"/><Relationship Id="rId3345" Type="http://schemas.openxmlformats.org/officeDocument/2006/relationships/hyperlink" Target="https://drive.google.com/drive/folders/1zaAEYLxWM6D7Oa4oRMTzmP5XnZfm1QXm" TargetMode="External"/><Relationship Id="rId3552" Type="http://schemas.openxmlformats.org/officeDocument/2006/relationships/hyperlink" Target="https://drive.google.com/drive/folders/1N7ubkg4Ly-t7C1SN2jIJkEcWKzr-v9K6?usp=sharing" TargetMode="External"/><Relationship Id="rId4603" Type="http://schemas.openxmlformats.org/officeDocument/2006/relationships/hyperlink" Target="https://drive.google.com/drive/folders/1N7ubkg4Ly-t7C1SN2jIJkEcWKzr-v9K6?usp=sharing" TargetMode="External"/><Relationship Id="rId266" Type="http://schemas.openxmlformats.org/officeDocument/2006/relationships/hyperlink" Target="https://www.waterboards.ca.gov/pfas/" TargetMode="External"/><Relationship Id="rId473" Type="http://schemas.openxmlformats.org/officeDocument/2006/relationships/hyperlink" Target="https://drive.google.com/drive/folders/1N7ubkg4Ly-t7C1SN2jIJkEcWKzr-v9K6?usp=sharing" TargetMode="External"/><Relationship Id="rId680" Type="http://schemas.openxmlformats.org/officeDocument/2006/relationships/hyperlink" Target="https://www.waterboards.ca.gov/pfas/docs/pfas_monitoring_Q1Q2Q3Q4.xlsx" TargetMode="External"/><Relationship Id="rId2154" Type="http://schemas.openxmlformats.org/officeDocument/2006/relationships/hyperlink" Target="https://drive.google.com/drive/folders/1N7ubkg4Ly-t7C1SN2jIJkEcWKzr-v9K6?usp=sharing" TargetMode="External"/><Relationship Id="rId2361" Type="http://schemas.openxmlformats.org/officeDocument/2006/relationships/hyperlink" Target="https://www4.des.state.nh.us/nh-pfas-investigation/wp-content/uploads/tables-pdf.pdf" TargetMode="External"/><Relationship Id="rId3205" Type="http://schemas.openxmlformats.org/officeDocument/2006/relationships/hyperlink" Target="https://drive.google.com/drive/folders/1zaAEYLxWM6D7Oa4oRMTzmP5XnZfm1QXm" TargetMode="External"/><Relationship Id="rId3412" Type="http://schemas.openxmlformats.org/officeDocument/2006/relationships/hyperlink" Target="https://drive.google.com/drive/folders/1N7ubkg4Ly-t7C1SN2jIJkEcWKzr-v9K6?usp=sharing" TargetMode="External"/><Relationship Id="rId4810" Type="http://schemas.openxmlformats.org/officeDocument/2006/relationships/hyperlink" Target="https://drive.google.com/drive/folders/1N7ubkg4Ly-t7C1SN2jIJkEcWKzr-v9K6?usp=sharing" TargetMode="External"/><Relationship Id="rId126" Type="http://schemas.openxmlformats.org/officeDocument/2006/relationships/hyperlink" Target="https://www.waterboards.ca.gov/pfas/" TargetMode="External"/><Relationship Id="rId333" Type="http://schemas.openxmlformats.org/officeDocument/2006/relationships/hyperlink" Target="https://drive.google.com/drive/folders/1N7ubkg4Ly-t7C1SN2jIJkEcWKzr-v9K6?usp=sharing" TargetMode="External"/><Relationship Id="rId540" Type="http://schemas.openxmlformats.org/officeDocument/2006/relationships/hyperlink" Target="https://www.waterboards.ca.gov/pfas/docs/pfas_monitoring_Q1Q2Q3Q4.xlsx" TargetMode="External"/><Relationship Id="rId1170" Type="http://schemas.openxmlformats.org/officeDocument/2006/relationships/hyperlink" Target="https://www.waterboards.ca.gov/pfas/" TargetMode="External"/><Relationship Id="rId2014" Type="http://schemas.openxmlformats.org/officeDocument/2006/relationships/hyperlink" Target="https://www4.des.state.nh.us/nh-pfas-investigation/wp-content/uploads/tables-pdf.pdf" TargetMode="External"/><Relationship Id="rId2221" Type="http://schemas.openxmlformats.org/officeDocument/2006/relationships/hyperlink" Target="https://drive.google.com/drive/folders/1zaAEYLxWM6D7Oa4oRMTzmP5XnZfm1QXm" TargetMode="External"/><Relationship Id="rId1030" Type="http://schemas.openxmlformats.org/officeDocument/2006/relationships/hyperlink" Target="https://www.waterboards.ca.gov/pfas/" TargetMode="External"/><Relationship Id="rId4186" Type="http://schemas.openxmlformats.org/officeDocument/2006/relationships/hyperlink" Target="https://www.daytondailynews.com/news/local/contaminants-dayton-water-above-what-some-states-consider-safe/bGoF0Kdn8MCtT8ms2R8Q4J/" TargetMode="External"/><Relationship Id="rId400" Type="http://schemas.openxmlformats.org/officeDocument/2006/relationships/hyperlink" Target="https://www.waterboards.ca.gov/pfas/docs/pfas_monitoring_Q1Q2Q3Q4.xlsx" TargetMode="External"/><Relationship Id="rId1987" Type="http://schemas.openxmlformats.org/officeDocument/2006/relationships/hyperlink" Target="https://static.ewg.org/reports/2020/pfas-testing-report/EWG_PFAS-TW_Appendix_C06.pdf?_ga=2.44374509.815135581.1579791872-1565020647.1578497869" TargetMode="External"/><Relationship Id="rId4393" Type="http://schemas.openxmlformats.org/officeDocument/2006/relationships/hyperlink" Target="https://static1.squarespace.com/static/546d61b5e4b049f0b10b95c5/t/5e9486885e4b116e09c239b7/1586792081414/DOH-2.pdf" TargetMode="External"/><Relationship Id="rId1847" Type="http://schemas.openxmlformats.org/officeDocument/2006/relationships/hyperlink" Target="https://www.mass.gov/info-details/per-and-polyfluoroalkyl-substances-pfas" TargetMode="External"/><Relationship Id="rId4046" Type="http://schemas.openxmlformats.org/officeDocument/2006/relationships/hyperlink" Target="https://drive.google.com/drive/u/0/folders/1f8gHfUbgH4w0DdeirtRLSMerU6kNJ4Ux" TargetMode="External"/><Relationship Id="rId4253" Type="http://schemas.openxmlformats.org/officeDocument/2006/relationships/hyperlink" Target="https://drive.google.com/drive/u/0/folders/1-iJbGxemnjK50AHpwpPcYGZ9gQ4vJAgi" TargetMode="External"/><Relationship Id="rId4460" Type="http://schemas.openxmlformats.org/officeDocument/2006/relationships/hyperlink" Target="https://drive.google.com/drive/folders/1DZVTtHrtffhNzVd3s8hAy8pcQfLzMzIV" TargetMode="External"/><Relationship Id="rId1707" Type="http://schemas.openxmlformats.org/officeDocument/2006/relationships/hyperlink" Target="https://drive.google.com/drive/u/0/folders/1RsSKYaEE8jqAw7pH05tDHRflkjUL3t5H" TargetMode="External"/><Relationship Id="rId3062" Type="http://schemas.openxmlformats.org/officeDocument/2006/relationships/hyperlink" Target="https://drive.google.com/drive/folders/1N7ubkg4Ly-t7C1SN2jIJkEcWKzr-v9K6?usp=sharing" TargetMode="External"/><Relationship Id="rId4113" Type="http://schemas.openxmlformats.org/officeDocument/2006/relationships/hyperlink" Target="https://files.nc.gov/ncdeq/Water%20Resources/GIS/Data/Emerging_Compounds_Mastersheet_12202019.pdf" TargetMode="External"/><Relationship Id="rId4320" Type="http://schemas.openxmlformats.org/officeDocument/2006/relationships/hyperlink" Target="https://www.ecori.org/public-safety/2020/3/2/are-pfas-harming-rhode-islands-schoolchildren" TargetMode="External"/><Relationship Id="rId190" Type="http://schemas.openxmlformats.org/officeDocument/2006/relationships/hyperlink" Target="https://www.waterboards.ca.gov/pfas/docs/pfas_monitoring_Q1Q2Q3Q4.xlsx" TargetMode="External"/><Relationship Id="rId1914" Type="http://schemas.openxmlformats.org/officeDocument/2006/relationships/hyperlink" Target="https://www.michigan.gov/pfasresponse/" TargetMode="External"/><Relationship Id="rId3879" Type="http://schemas.openxmlformats.org/officeDocument/2006/relationships/hyperlink" Target="https://drive.google.com/drive/folders/1N7ubkg4Ly-t7C1SN2jIJkEcWKzr-v9K6?usp=sharing" TargetMode="External"/><Relationship Id="rId5094" Type="http://schemas.openxmlformats.org/officeDocument/2006/relationships/table" Target="../tables/table4.xml"/><Relationship Id="rId2688" Type="http://schemas.openxmlformats.org/officeDocument/2006/relationships/hyperlink" Target="https://www4.des.state.nh.us/nh-pfas-investigation/wp-content/uploads/tables-pdf.pdf" TargetMode="External"/><Relationship Id="rId2895" Type="http://schemas.openxmlformats.org/officeDocument/2006/relationships/hyperlink" Target="https://www4.des.state.nh.us/nh-pfas-investigation/wp-content/uploads/tables-pdf.pdf" TargetMode="External"/><Relationship Id="rId3739" Type="http://schemas.openxmlformats.org/officeDocument/2006/relationships/hyperlink" Target="https://www.epa.gov/dwucmr/occurrence-data-unregulated-contaminant-monitoring-rule" TargetMode="External"/><Relationship Id="rId3946" Type="http://schemas.openxmlformats.org/officeDocument/2006/relationships/hyperlink" Target="https://drive.google.com/drive/u/0/folders/1f8gHfUbgH4w0DdeirtRLSMerU6kNJ4Ux" TargetMode="External"/><Relationship Id="rId867" Type="http://schemas.openxmlformats.org/officeDocument/2006/relationships/hyperlink" Target="https://drive.google.com/drive/folders/1d1MidMYqI3G3Mz_V1LbNA2zv7Juckeoy" TargetMode="External"/><Relationship Id="rId1497" Type="http://schemas.openxmlformats.org/officeDocument/2006/relationships/hyperlink" Target="https://epd.georgia.gov/pfoa-and-pfos-information" TargetMode="External"/><Relationship Id="rId2548" Type="http://schemas.openxmlformats.org/officeDocument/2006/relationships/hyperlink" Target="https://www4.des.state.nh.us/nh-pfas-investigation/?page_id=826" TargetMode="External"/><Relationship Id="rId2755" Type="http://schemas.openxmlformats.org/officeDocument/2006/relationships/hyperlink" Target="https://www4.des.state.nh.us/nh-pfas-investigation/wp-content/uploads/tables-pdf.pdf" TargetMode="External"/><Relationship Id="rId2962" Type="http://schemas.openxmlformats.org/officeDocument/2006/relationships/hyperlink" Target="https://drive.google.com/drive/folders/1N7ubkg4Ly-t7C1SN2jIJkEcWKzr-v9K6?usp=sharing" TargetMode="External"/><Relationship Id="rId3806" Type="http://schemas.openxmlformats.org/officeDocument/2006/relationships/hyperlink" Target="https://www.epa.gov/dwucmr/occurrence-data-unregulated-contaminant-monitoring-rule" TargetMode="External"/><Relationship Id="rId727" Type="http://schemas.openxmlformats.org/officeDocument/2006/relationships/hyperlink" Target="https://drive.google.com/drive/folders/1d1MidMYqI3G3Mz_V1LbNA2zv7Juckeoy" TargetMode="External"/><Relationship Id="rId934" Type="http://schemas.openxmlformats.org/officeDocument/2006/relationships/hyperlink" Target="https://www.waterboards.ca.gov/pfas/" TargetMode="External"/><Relationship Id="rId1357" Type="http://schemas.openxmlformats.org/officeDocument/2006/relationships/hyperlink" Target="https://www.aquarionwater.com/water-quality/learn-about-pfas" TargetMode="External"/><Relationship Id="rId1564" Type="http://schemas.openxmlformats.org/officeDocument/2006/relationships/hyperlink" Target="https://eec.ky.gov/Documents%20for%20URLs/PFAS%20Drinking%20Water%20Report%20Final.pdf" TargetMode="External"/><Relationship Id="rId1771" Type="http://schemas.openxmlformats.org/officeDocument/2006/relationships/hyperlink" Target="https://eeaonline.eea.state.ma.us/portal" TargetMode="External"/><Relationship Id="rId2408" Type="http://schemas.openxmlformats.org/officeDocument/2006/relationships/hyperlink" Target="https://www4.des.state.nh.us/nh-pfas-investigation/wp-content/uploads/tables-pdf.pdf" TargetMode="External"/><Relationship Id="rId2615" Type="http://schemas.openxmlformats.org/officeDocument/2006/relationships/hyperlink" Target="https://www4.des.state.nh.us/nh-pfas-investigation/wp-content/uploads/tables-pdf.pdf" TargetMode="External"/><Relationship Id="rId2822" Type="http://schemas.openxmlformats.org/officeDocument/2006/relationships/hyperlink" Target="https://www.des.nh.gov/organization/commissioner/documents/pfoa-statewide-status-20170110.pdf" TargetMode="External"/><Relationship Id="rId5021" Type="http://schemas.openxmlformats.org/officeDocument/2006/relationships/hyperlink" Target="https://drive.google.com/drive/folders/1N7ubkg4Ly-t7C1SN2jIJkEcWKzr-v9K6?usp=sharing" TargetMode="External"/><Relationship Id="rId63" Type="http://schemas.openxmlformats.org/officeDocument/2006/relationships/hyperlink" Target="https://patch.com/arizona/tucson/toxic-pfas-chemical-found-tucson-here-s-where" TargetMode="External"/><Relationship Id="rId1217" Type="http://schemas.openxmlformats.org/officeDocument/2006/relationships/hyperlink" Target="https://drive.google.com/drive/folders/1d1MidMYqI3G3Mz_V1LbNA2zv7Juckeoy" TargetMode="External"/><Relationship Id="rId1424" Type="http://schemas.openxmlformats.org/officeDocument/2006/relationships/hyperlink" Target="https://drive.google.com/drive/folders/1N7ubkg4Ly-t7C1SN2jIJkEcWKzr-v9K6?usp=sharing" TargetMode="External"/><Relationship Id="rId1631" Type="http://schemas.openxmlformats.org/officeDocument/2006/relationships/hyperlink" Target="https://drive.google.com/drive/folders/1N7ubkg4Ly-t7C1SN2jIJkEcWKzr-v9K6?usp=sharing" TargetMode="External"/><Relationship Id="rId4787" Type="http://schemas.openxmlformats.org/officeDocument/2006/relationships/hyperlink" Target="https://drive.google.com/drive/folders/1jI2qfUNHJx9JWwCQcG49AABEIOL-IKdx?usp=sharing" TargetMode="External"/><Relationship Id="rId4994" Type="http://schemas.openxmlformats.org/officeDocument/2006/relationships/hyperlink" Target="https://drive.google.com/drive/folders/1N7ubkg4Ly-t7C1SN2jIJkEcWKzr-v9K6?usp=sharing" TargetMode="External"/><Relationship Id="rId3389" Type="http://schemas.openxmlformats.org/officeDocument/2006/relationships/hyperlink" Target="https://www4.des.state.nh.us/nh-pfas-investigation/wp-content/uploads/tables-pdf.pdf" TargetMode="External"/><Relationship Id="rId3596" Type="http://schemas.openxmlformats.org/officeDocument/2006/relationships/hyperlink" Target="https://drive.google.com/drive/folders/1N7ubkg4Ly-t7C1SN2jIJkEcWKzr-v9K6?usp=sharing" TargetMode="External"/><Relationship Id="rId4647" Type="http://schemas.openxmlformats.org/officeDocument/2006/relationships/hyperlink" Target="https://drive.google.com/drive/folders/1N7ubkg4Ly-t7C1SN2jIJkEcWKzr-v9K6?usp=sharing" TargetMode="External"/><Relationship Id="rId2198" Type="http://schemas.openxmlformats.org/officeDocument/2006/relationships/hyperlink" Target="https://drive.google.com/drive/folders/1N7ubkg4Ly-t7C1SN2jIJkEcWKzr-v9K6?usp=sharing" TargetMode="External"/><Relationship Id="rId3249" Type="http://schemas.openxmlformats.org/officeDocument/2006/relationships/hyperlink" Target="https://drive.google.com/drive/folders/1zaAEYLxWM6D7Oa4oRMTzmP5XnZfm1QXm" TargetMode="External"/><Relationship Id="rId3456" Type="http://schemas.openxmlformats.org/officeDocument/2006/relationships/hyperlink" Target="https://drive.google.com/drive/folders/1N7ubkg4Ly-t7C1SN2jIJkEcWKzr-v9K6?usp=sharing" TargetMode="External"/><Relationship Id="rId4854" Type="http://schemas.openxmlformats.org/officeDocument/2006/relationships/hyperlink" Target="https://drive.google.com/drive/folders/1N7ubkg4Ly-t7C1SN2jIJkEcWKzr-v9K6?usp=sharing" TargetMode="External"/><Relationship Id="rId377" Type="http://schemas.openxmlformats.org/officeDocument/2006/relationships/hyperlink" Target="https://drive.google.com/drive/folders/1d1MidMYqI3G3Mz_V1LbNA2zv7Juckeoy" TargetMode="External"/><Relationship Id="rId584" Type="http://schemas.openxmlformats.org/officeDocument/2006/relationships/hyperlink" Target="https://geotracker.waterboards.ca.gov/map/pfas_map" TargetMode="External"/><Relationship Id="rId2058" Type="http://schemas.openxmlformats.org/officeDocument/2006/relationships/hyperlink" Target="https://www4.des.state.nh.us/nh-pfas-investigation/wp-content/uploads/tables-pdf.pdf" TargetMode="External"/><Relationship Id="rId2265" Type="http://schemas.openxmlformats.org/officeDocument/2006/relationships/hyperlink" Target="https://drive.google.com/drive/folders/1zaAEYLxWM6D7Oa4oRMTzmP5XnZfm1QXm" TargetMode="External"/><Relationship Id="rId3109" Type="http://schemas.openxmlformats.org/officeDocument/2006/relationships/hyperlink" Target="https://drive.google.com/drive/folders/1zaAEYLxWM6D7Oa4oRMTzmP5XnZfm1QXm" TargetMode="External"/><Relationship Id="rId3663" Type="http://schemas.openxmlformats.org/officeDocument/2006/relationships/hyperlink" Target="https://www.epa.gov/dwucmr/occurrence-data-unregulated-contaminant-monitoring-rule" TargetMode="External"/><Relationship Id="rId3870" Type="http://schemas.openxmlformats.org/officeDocument/2006/relationships/hyperlink" Target="https://drive.google.com/drive/u/1/folders/1Yla_380Qxjf4iLAK34ajtSEXmM8gBJ9P" TargetMode="External"/><Relationship Id="rId4507" Type="http://schemas.openxmlformats.org/officeDocument/2006/relationships/hyperlink" Target="https://www.deseret.com/utah/2020/4/11/21204383/forever-chemicals-pfas-drinking-water-groundwater-contamination-military-bases-analysis" TargetMode="External"/><Relationship Id="rId4714" Type="http://schemas.openxmlformats.org/officeDocument/2006/relationships/hyperlink" Target="https://drive.google.com/drive/folders/1N7ubkg4Ly-t7C1SN2jIJkEcWKzr-v9K6?usp=sharing" TargetMode="External"/><Relationship Id="rId4921" Type="http://schemas.openxmlformats.org/officeDocument/2006/relationships/hyperlink" Target="https://drive.google.com/drive/folders/1N7ubkg4Ly-t7C1SN2jIJkEcWKzr-v9K6?usp=sharing" TargetMode="External"/><Relationship Id="rId237" Type="http://schemas.openxmlformats.org/officeDocument/2006/relationships/hyperlink" Target="https://drive.google.com/drive/folders/1d1MidMYqI3G3Mz_V1LbNA2zv7Juckeoy" TargetMode="External"/><Relationship Id="rId791" Type="http://schemas.openxmlformats.org/officeDocument/2006/relationships/hyperlink" Target="https://www.waterboards.ca.gov/pfas/" TargetMode="External"/><Relationship Id="rId1074" Type="http://schemas.openxmlformats.org/officeDocument/2006/relationships/hyperlink" Target="https://drive.google.com/drive/folders/1d1MidMYqI3G3Mz_V1LbNA2zv7Juckeoy" TargetMode="External"/><Relationship Id="rId2472" Type="http://schemas.openxmlformats.org/officeDocument/2006/relationships/hyperlink" Target="https://www4.des.state.nh.us/nh-pfas-investigation/?page_id=826" TargetMode="External"/><Relationship Id="rId3316" Type="http://schemas.openxmlformats.org/officeDocument/2006/relationships/hyperlink" Target="https://www4.des.state.nh.us/nh-pfas-investigation/wp-content/uploads/tables-pdf.pdf" TargetMode="External"/><Relationship Id="rId3523" Type="http://schemas.openxmlformats.org/officeDocument/2006/relationships/hyperlink" Target="https://drive.google.com/drive/folders/1zaAEYLxWM6D7Oa4oRMTzmP5XnZfm1QXm" TargetMode="External"/><Relationship Id="rId3730" Type="http://schemas.openxmlformats.org/officeDocument/2006/relationships/hyperlink" Target="https://drive.google.com/drive/u/1/folders/1gzW7FcQQelMoZUZ8VhdxW1RrTOgXt8vS" TargetMode="External"/><Relationship Id="rId444" Type="http://schemas.openxmlformats.org/officeDocument/2006/relationships/hyperlink" Target="https://geotracker.waterboards.ca.gov/map/pfas_map" TargetMode="External"/><Relationship Id="rId651" Type="http://schemas.openxmlformats.org/officeDocument/2006/relationships/hyperlink" Target="https://www.waterboards.ca.gov/pfas/" TargetMode="External"/><Relationship Id="rId1281" Type="http://schemas.openxmlformats.org/officeDocument/2006/relationships/hyperlink" Target="https://www.waterboards.ca.gov/pfas/" TargetMode="External"/><Relationship Id="rId2125" Type="http://schemas.openxmlformats.org/officeDocument/2006/relationships/hyperlink" Target="https://drive.google.com/drive/folders/1zaAEYLxWM6D7Oa4oRMTzmP5XnZfm1QXm" TargetMode="External"/><Relationship Id="rId2332" Type="http://schemas.openxmlformats.org/officeDocument/2006/relationships/hyperlink" Target="https://www4.des.state.nh.us/nh-pfas-investigation/wp-content/uploads/tables-pdf.pdf" TargetMode="External"/><Relationship Id="rId304" Type="http://schemas.openxmlformats.org/officeDocument/2006/relationships/hyperlink" Target="https://geotracker.waterboards.ca.gov/map/pfas_map" TargetMode="External"/><Relationship Id="rId511" Type="http://schemas.openxmlformats.org/officeDocument/2006/relationships/hyperlink" Target="https://www.waterboards.ca.gov/pfas/" TargetMode="External"/><Relationship Id="rId1141" Type="http://schemas.openxmlformats.org/officeDocument/2006/relationships/hyperlink" Target="https://drive.google.com/drive/folders/1N7ubkg4Ly-t7C1SN2jIJkEcWKzr-v9K6?usp=sharing" TargetMode="External"/><Relationship Id="rId4297" Type="http://schemas.openxmlformats.org/officeDocument/2006/relationships/hyperlink" Target="https://drive.google.com/drive/folders/1N7ubkg4Ly-t7C1SN2jIJkEcWKzr-v9K6?usp=sharing" TargetMode="External"/><Relationship Id="rId1001" Type="http://schemas.openxmlformats.org/officeDocument/2006/relationships/hyperlink" Target="https://drive.google.com/drive/folders/1N7ubkg4Ly-t7C1SN2jIJkEcWKzr-v9K6?usp=sharing" TargetMode="External"/><Relationship Id="rId4157" Type="http://schemas.openxmlformats.org/officeDocument/2006/relationships/hyperlink" Target="https://epa.ohio.gov/pfas" TargetMode="External"/><Relationship Id="rId4364" Type="http://schemas.openxmlformats.org/officeDocument/2006/relationships/hyperlink" Target="https://health.ri.gov/water/about/pfas/" TargetMode="External"/><Relationship Id="rId4571" Type="http://schemas.openxmlformats.org/officeDocument/2006/relationships/hyperlink" Target="https://drive.google.com/drive/folders/1N7ubkg4Ly-t7C1SN2jIJkEcWKzr-v9K6?usp=sharing" TargetMode="External"/><Relationship Id="rId1958" Type="http://schemas.openxmlformats.org/officeDocument/2006/relationships/hyperlink" Target="https://www.bloomberg.com/graphics/2018-3M-groundwater-pollution-problem/" TargetMode="External"/><Relationship Id="rId3173" Type="http://schemas.openxmlformats.org/officeDocument/2006/relationships/hyperlink" Target="https://drive.google.com/drive/folders/1zaAEYLxWM6D7Oa4oRMTzmP5XnZfm1QXm" TargetMode="External"/><Relationship Id="rId3380" Type="http://schemas.openxmlformats.org/officeDocument/2006/relationships/hyperlink" Target="https://drive.google.com/drive/folders/1N7ubkg4Ly-t7C1SN2jIJkEcWKzr-v9K6?usp=sharing" TargetMode="External"/><Relationship Id="rId4017" Type="http://schemas.openxmlformats.org/officeDocument/2006/relationships/hyperlink" Target="https://drive.google.com/drive/folders/1N7ubkg4Ly-t7C1SN2jIJkEcWKzr-v9K6?usp=sharing" TargetMode="External"/><Relationship Id="rId4224" Type="http://schemas.openxmlformats.org/officeDocument/2006/relationships/hyperlink" Target="https://drive.google.com/drive/u/0/folders/1lWju_Vqsq4vlfSJCzfFoSS51EW3xOWKJ" TargetMode="External"/><Relationship Id="rId4431" Type="http://schemas.openxmlformats.org/officeDocument/2006/relationships/hyperlink" Target="https://health.ri.gov/water/about/pfas/" TargetMode="External"/><Relationship Id="rId1818" Type="http://schemas.openxmlformats.org/officeDocument/2006/relationships/hyperlink" Target="https://static.ewg.org/reports/2020/pfas-testing-report/EWG_PFAS-TW_Appendix_C06.pdf?_ga=2.44374509.815135581.1579791872-1565020647.1578497869" TargetMode="External"/><Relationship Id="rId3033" Type="http://schemas.openxmlformats.org/officeDocument/2006/relationships/hyperlink" Target="https://drive.google.com/drive/folders/1zaAEYLxWM6D7Oa4oRMTzmP5XnZfm1QXm" TargetMode="External"/><Relationship Id="rId3240" Type="http://schemas.openxmlformats.org/officeDocument/2006/relationships/hyperlink" Target="https://www4.des.state.nh.us/nh-pfas-investigation/wp-content/uploads/tables-pdf.pdf" TargetMode="External"/><Relationship Id="rId161" Type="http://schemas.openxmlformats.org/officeDocument/2006/relationships/hyperlink" Target="https://www.waterboards.ca.gov/pfas/" TargetMode="External"/><Relationship Id="rId2799" Type="http://schemas.openxmlformats.org/officeDocument/2006/relationships/hyperlink" Target="https://drive.google.com/drive/folders/1zaAEYLxWM6D7Oa4oRMTzmP5XnZfm1QXm" TargetMode="External"/><Relationship Id="rId3100" Type="http://schemas.openxmlformats.org/officeDocument/2006/relationships/hyperlink" Target="https://www.dhhs.nh.gov/dphs/pfcs/index.htm" TargetMode="External"/><Relationship Id="rId978" Type="http://schemas.openxmlformats.org/officeDocument/2006/relationships/hyperlink" Target="https://www.waterboards.ca.gov/pfas/" TargetMode="External"/><Relationship Id="rId2659" Type="http://schemas.openxmlformats.org/officeDocument/2006/relationships/hyperlink" Target="https://www4.des.state.nh.us/nh-pfas-investigation/?page_id=826" TargetMode="External"/><Relationship Id="rId2866" Type="http://schemas.openxmlformats.org/officeDocument/2006/relationships/hyperlink" Target="https://drive.google.com/drive/folders/1zaAEYLxWM6D7Oa4oRMTzmP5XnZfm1QXm" TargetMode="External"/><Relationship Id="rId3917" Type="http://schemas.openxmlformats.org/officeDocument/2006/relationships/hyperlink" Target="https://drive.google.com/drive/folders/1N7ubkg4Ly-t7C1SN2jIJkEcWKzr-v9K6?usp=sharing" TargetMode="External"/><Relationship Id="rId5065" Type="http://schemas.openxmlformats.org/officeDocument/2006/relationships/hyperlink" Target="https://drive.google.com/drive/folders/1N7ubkg4Ly-t7C1SN2jIJkEcWKzr-v9K6?usp=sharing" TargetMode="External"/><Relationship Id="rId838" Type="http://schemas.openxmlformats.org/officeDocument/2006/relationships/hyperlink" Target="https://drive.google.com/drive/folders/1N7ubkg4Ly-t7C1SN2jIJkEcWKzr-v9K6?usp=sharing" TargetMode="External"/><Relationship Id="rId1468" Type="http://schemas.openxmlformats.org/officeDocument/2006/relationships/hyperlink" Target="https://drive.google.com/drive/folders/16qN-m0G-ts0wK9rEv4lL2RupiuTGR1ws" TargetMode="External"/><Relationship Id="rId1675" Type="http://schemas.openxmlformats.org/officeDocument/2006/relationships/hyperlink" Target="https://www1.maine.gov/dep/spills/topics/pfas/index.html" TargetMode="External"/><Relationship Id="rId1882" Type="http://schemas.openxmlformats.org/officeDocument/2006/relationships/hyperlink" Target="https://www.michigan.gov/pfasresponse/" TargetMode="External"/><Relationship Id="rId2519" Type="http://schemas.openxmlformats.org/officeDocument/2006/relationships/hyperlink" Target="https://drive.google.com/drive/folders/1N7ubkg4Ly-t7C1SN2jIJkEcWKzr-v9K6?usp=sharing" TargetMode="External"/><Relationship Id="rId2726" Type="http://schemas.openxmlformats.org/officeDocument/2006/relationships/hyperlink" Target="https://drive.google.com/drive/folders/1N7ubkg4Ly-t7C1SN2jIJkEcWKzr-v9K6?usp=sharing" TargetMode="External"/><Relationship Id="rId4081" Type="http://schemas.openxmlformats.org/officeDocument/2006/relationships/hyperlink" Target="https://drive.google.com/drive/folders/1N7ubkg4Ly-t7C1SN2jIJkEcWKzr-v9K6?usp=sharing" TargetMode="External"/><Relationship Id="rId1328" Type="http://schemas.openxmlformats.org/officeDocument/2006/relationships/hyperlink" Target="https://drive.google.com/drive/folders/1N7ubkg4Ly-t7C1SN2jIJkEcWKzr-v9K6?usp=sharing" TargetMode="External"/><Relationship Id="rId1535" Type="http://schemas.openxmlformats.org/officeDocument/2006/relationships/hyperlink" Target="https://www.iowadnr.gov/Environmental-Protection/PFAS" TargetMode="External"/><Relationship Id="rId2933" Type="http://schemas.openxmlformats.org/officeDocument/2006/relationships/hyperlink" Target="https://drive.google.com/drive/folders/1zaAEYLxWM6D7Oa4oRMTzmP5XnZfm1QXm" TargetMode="External"/><Relationship Id="rId905" Type="http://schemas.openxmlformats.org/officeDocument/2006/relationships/hyperlink" Target="https://drive.google.com/drive/folders/1d1MidMYqI3G3Mz_V1LbNA2zv7Juckeoy" TargetMode="External"/><Relationship Id="rId1742" Type="http://schemas.openxmlformats.org/officeDocument/2006/relationships/hyperlink" Target="https://www1.maine.gov/dep/spills/topics/pfas/index.html" TargetMode="External"/><Relationship Id="rId4898" Type="http://schemas.openxmlformats.org/officeDocument/2006/relationships/hyperlink" Target="https://drive.google.com/drive/folders/1N7ubkg4Ly-t7C1SN2jIJkEcWKzr-v9K6?usp=sharing" TargetMode="External"/><Relationship Id="rId34" Type="http://schemas.openxmlformats.org/officeDocument/2006/relationships/hyperlink" Target="https://drive.google.com/drive/folders/1wgbd0ijO78iW0hw3uETvsCEDMhctQ0ri?usp=sharing" TargetMode="External"/><Relationship Id="rId1602" Type="http://schemas.openxmlformats.org/officeDocument/2006/relationships/hyperlink" Target="https://eec.ky.gov/Documents%20for%20URLs/PFAS%20Drinking%20Water%20Report%20Final.pdf" TargetMode="External"/><Relationship Id="rId4758" Type="http://schemas.openxmlformats.org/officeDocument/2006/relationships/hyperlink" Target="https://drive.google.com/file/d/11Ymj7VR-b40OQXiEJjzSEl50EEx8xYHI/view?usp=sharing" TargetMode="External"/><Relationship Id="rId4965" Type="http://schemas.openxmlformats.org/officeDocument/2006/relationships/hyperlink" Target="https://drive.google.com/drive/folders/1N7ubkg4Ly-t7C1SN2jIJkEcWKzr-v9K6?usp=sharing" TargetMode="External"/><Relationship Id="rId3567" Type="http://schemas.openxmlformats.org/officeDocument/2006/relationships/hyperlink" Target="https://drive.google.com/drive/folders/1zaAEYLxWM6D7Oa4oRMTzmP5XnZfm1QXm" TargetMode="External"/><Relationship Id="rId3774" Type="http://schemas.openxmlformats.org/officeDocument/2006/relationships/hyperlink" Target="https://drive.google.com/drive/folders/1N7ubkg4Ly-t7C1SN2jIJkEcWKzr-v9K6?usp=sharing" TargetMode="External"/><Relationship Id="rId3981" Type="http://schemas.openxmlformats.org/officeDocument/2006/relationships/hyperlink" Target="https://drive.google.com/drive/u/0/folders/1f8gHfUbgH4w0DdeirtRLSMerU6kNJ4Ux" TargetMode="External"/><Relationship Id="rId4618" Type="http://schemas.openxmlformats.org/officeDocument/2006/relationships/hyperlink" Target="https://drive.google.com/drive/folders/1jJQ9yj0v4F-uS3q-WO91RAcoKlPt6Y1z" TargetMode="External"/><Relationship Id="rId4825" Type="http://schemas.openxmlformats.org/officeDocument/2006/relationships/hyperlink" Target="https://drive.google.com/drive/folders/1N7ubkg4Ly-t7C1SN2jIJkEcWKzr-v9K6?usp=sharing" TargetMode="External"/><Relationship Id="rId488" Type="http://schemas.openxmlformats.org/officeDocument/2006/relationships/hyperlink" Target="https://drive.google.com/drive/folders/1N7ubkg4Ly-t7C1SN2jIJkEcWKzr-v9K6?usp=sharing" TargetMode="External"/><Relationship Id="rId695" Type="http://schemas.openxmlformats.org/officeDocument/2006/relationships/hyperlink" Target="https://www.waterboards.ca.gov/pfas/docs/pfas_monitoring_Q1Q2Q3Q4.xlsx" TargetMode="External"/><Relationship Id="rId2169" Type="http://schemas.openxmlformats.org/officeDocument/2006/relationships/hyperlink" Target="https://drive.google.com/drive/folders/1zaAEYLxWM6D7Oa4oRMTzmP5XnZfm1QXm" TargetMode="External"/><Relationship Id="rId2376" Type="http://schemas.openxmlformats.org/officeDocument/2006/relationships/hyperlink" Target="https://www4.des.state.nh.us/nh-pfas-investigation/wp-content/uploads/tables-pdf.pdf" TargetMode="External"/><Relationship Id="rId2583" Type="http://schemas.openxmlformats.org/officeDocument/2006/relationships/hyperlink" Target="https://www4.des.state.nh.us/nh-pfas-investigation/" TargetMode="External"/><Relationship Id="rId2790" Type="http://schemas.openxmlformats.org/officeDocument/2006/relationships/hyperlink" Target="https://www4.des.state.nh.us/nh-pfas-investigation/wp-content/uploads/tables-pdf.pdf" TargetMode="External"/><Relationship Id="rId3427" Type="http://schemas.openxmlformats.org/officeDocument/2006/relationships/hyperlink" Target="https://drive.google.com/drive/folders/1zaAEYLxWM6D7Oa4oRMTzmP5XnZfm1QXm" TargetMode="External"/><Relationship Id="rId3634" Type="http://schemas.openxmlformats.org/officeDocument/2006/relationships/hyperlink" Target="https://www4.des.state.nh.us/nh-pfas-investigation/wp-content/uploads/tables-pdf.pdf" TargetMode="External"/><Relationship Id="rId3841" Type="http://schemas.openxmlformats.org/officeDocument/2006/relationships/hyperlink" Target="https://www.nj.gov/dep/srp/emerging-contaminants/" TargetMode="External"/><Relationship Id="rId348" Type="http://schemas.openxmlformats.org/officeDocument/2006/relationships/hyperlink" Target="https://drive.google.com/drive/folders/1N7ubkg4Ly-t7C1SN2jIJkEcWKzr-v9K6?usp=sharing" TargetMode="External"/><Relationship Id="rId555" Type="http://schemas.openxmlformats.org/officeDocument/2006/relationships/hyperlink" Target="https://www.waterboards.ca.gov/pfas/docs/pfas_monitoring_Q1Q2Q3Q4.xlsx" TargetMode="External"/><Relationship Id="rId762" Type="http://schemas.openxmlformats.org/officeDocument/2006/relationships/hyperlink" Target="https://drive.google.com/drive/folders/1d1MidMYqI3G3Mz_V1LbNA2zv7Juckeoy" TargetMode="External"/><Relationship Id="rId1185" Type="http://schemas.openxmlformats.org/officeDocument/2006/relationships/hyperlink" Target="https://drive.google.com/drive/folders/1N7ubkg4Ly-t7C1SN2jIJkEcWKzr-v9K6?usp=sharing" TargetMode="External"/><Relationship Id="rId1392" Type="http://schemas.openxmlformats.org/officeDocument/2006/relationships/hyperlink" Target="https://www.aquarionwater.com/water-quality/learn-about-pfas" TargetMode="External"/><Relationship Id="rId2029" Type="http://schemas.openxmlformats.org/officeDocument/2006/relationships/hyperlink" Target="https://www4.des.state.nh.us/nh-pfas-investigation/?page_id=826" TargetMode="External"/><Relationship Id="rId2236" Type="http://schemas.openxmlformats.org/officeDocument/2006/relationships/hyperlink" Target="https://www4.des.state.nh.us/nh-pfas-investigation/wp-content/uploads/tables-pdf.pdf" TargetMode="External"/><Relationship Id="rId2443" Type="http://schemas.openxmlformats.org/officeDocument/2006/relationships/hyperlink" Target="https://drive.google.com/drive/folders/1N7ubkg4Ly-t7C1SN2jIJkEcWKzr-v9K6?usp=sharing" TargetMode="External"/><Relationship Id="rId2650" Type="http://schemas.openxmlformats.org/officeDocument/2006/relationships/hyperlink" Target="https://drive.google.com/drive/folders/1N7ubkg4Ly-t7C1SN2jIJkEcWKzr-v9K6?usp=sharing" TargetMode="External"/><Relationship Id="rId3701" Type="http://schemas.openxmlformats.org/officeDocument/2006/relationships/hyperlink" Target="https://drive.google.com/drive/folders/1N7ubkg4Ly-t7C1SN2jIJkEcWKzr-v9K6?usp=sharing" TargetMode="External"/><Relationship Id="rId208" Type="http://schemas.openxmlformats.org/officeDocument/2006/relationships/hyperlink" Target="https://drive.google.com/drive/folders/1N7ubkg4Ly-t7C1SN2jIJkEcWKzr-v9K6?usp=sharing" TargetMode="External"/><Relationship Id="rId415" Type="http://schemas.openxmlformats.org/officeDocument/2006/relationships/hyperlink" Target="https://www.waterboards.ca.gov/pfas/docs/pfas_monitoring_Q1Q2Q3Q4.xlsx" TargetMode="External"/><Relationship Id="rId622" Type="http://schemas.openxmlformats.org/officeDocument/2006/relationships/hyperlink" Target="https://drive.google.com/drive/folders/1d1MidMYqI3G3Mz_V1LbNA2zv7Juckeoy" TargetMode="External"/><Relationship Id="rId1045" Type="http://schemas.openxmlformats.org/officeDocument/2006/relationships/hyperlink" Target="https://www.waterboards.ca.gov/pfas/" TargetMode="External"/><Relationship Id="rId1252" Type="http://schemas.openxmlformats.org/officeDocument/2006/relationships/hyperlink" Target="https://documents.geotracker.waterboards.ca.gov/regulators/deliverable_documents/7306792318/Shay%20Rd%20PFAS%20TOP%20Assay%20Results%20x2%20-%20Feb_2019%20transmittals_v4.pdf" TargetMode="External"/><Relationship Id="rId2303" Type="http://schemas.openxmlformats.org/officeDocument/2006/relationships/hyperlink" Target="https://www4.des.state.nh.us/nh-pfas-investigation/wp-content/uploads/tables-pdf.pdf" TargetMode="External"/><Relationship Id="rId2510" Type="http://schemas.openxmlformats.org/officeDocument/2006/relationships/hyperlink" Target="https://drive.google.com/drive/folders/1zaAEYLxWM6D7Oa4oRMTzmP5XnZfm1QXm" TargetMode="External"/><Relationship Id="rId1112" Type="http://schemas.openxmlformats.org/officeDocument/2006/relationships/hyperlink" Target="https://www.waterboards.ca.gov/pfas/" TargetMode="External"/><Relationship Id="rId4268" Type="http://schemas.openxmlformats.org/officeDocument/2006/relationships/hyperlink" Target="https://drive.google.com/drive/u/0/folders/1dFI-Vs3ngMevdb5n_tx0v8xvcXI5bdxa" TargetMode="External"/><Relationship Id="rId4475" Type="http://schemas.openxmlformats.org/officeDocument/2006/relationships/hyperlink" Target="https://drive.google.com/drive/folders/1N7ubkg4Ly-t7C1SN2jIJkEcWKzr-v9K6?usp=sharing" TargetMode="External"/><Relationship Id="rId3077" Type="http://schemas.openxmlformats.org/officeDocument/2006/relationships/hyperlink" Target="https://drive.google.com/drive/folders/1zaAEYLxWM6D7Oa4oRMTzmP5XnZfm1QXm" TargetMode="External"/><Relationship Id="rId3284" Type="http://schemas.openxmlformats.org/officeDocument/2006/relationships/hyperlink" Target="https://www4.des.state.nh.us/nh-pfas-investigation/wp-content/uploads/tables-pdf.pdf" TargetMode="External"/><Relationship Id="rId4128" Type="http://schemas.openxmlformats.org/officeDocument/2006/relationships/hyperlink" Target="https://files.nc.gov/ncdeq/Water%20Resources/GIS/Data/Emerging_Compounds_Mastersheet_12202019.pdf" TargetMode="External"/><Relationship Id="rId4682" Type="http://schemas.openxmlformats.org/officeDocument/2006/relationships/hyperlink" Target="https://drive.google.com/drive/folders/1N7ubkg4Ly-t7C1SN2jIJkEcWKzr-v9K6?usp=sharing" TargetMode="External"/><Relationship Id="rId1929" Type="http://schemas.openxmlformats.org/officeDocument/2006/relationships/hyperlink" Target="https://drive.google.com/drive/folders/1zN7M0itHRyJOUjhaNHI8OstuhxdwxrHp" TargetMode="External"/><Relationship Id="rId2093" Type="http://schemas.openxmlformats.org/officeDocument/2006/relationships/hyperlink" Target="https://www4.des.state.nh.us/nh-pfas-investigation/wp-content/uploads/tables-pdf.pdf" TargetMode="External"/><Relationship Id="rId3491" Type="http://schemas.openxmlformats.org/officeDocument/2006/relationships/hyperlink" Target="https://drive.google.com/drive/folders/1zaAEYLxWM6D7Oa4oRMTzmP5XnZfm1QXm" TargetMode="External"/><Relationship Id="rId4335" Type="http://schemas.openxmlformats.org/officeDocument/2006/relationships/hyperlink" Target="https://www.ecori.org/public-safety/2020/3/2/are-pfas-harming-rhode-islands-schoolchildren" TargetMode="External"/><Relationship Id="rId4542" Type="http://schemas.openxmlformats.org/officeDocument/2006/relationships/hyperlink" Target="http://www.berkshireeagle.com/stories/vermont-will-test-pownal-wells-for-pfoa-contamination" TargetMode="External"/><Relationship Id="rId3144" Type="http://schemas.openxmlformats.org/officeDocument/2006/relationships/hyperlink" Target="https://www.dhhs.nh.gov/dphs/pfcs/index.htm" TargetMode="External"/><Relationship Id="rId3351" Type="http://schemas.openxmlformats.org/officeDocument/2006/relationships/hyperlink" Target="https://www4.des.state.nh.us/nh-pfas-investigation/wp-content/uploads/tables-pdf.pdf" TargetMode="External"/><Relationship Id="rId4402" Type="http://schemas.openxmlformats.org/officeDocument/2006/relationships/hyperlink" Target="https://drive.google.com/drive/folders/1N7ubkg4Ly-t7C1SN2jIJkEcWKzr-v9K6?usp=sharing" TargetMode="External"/><Relationship Id="rId272" Type="http://schemas.openxmlformats.org/officeDocument/2006/relationships/hyperlink" Target="https://drive.google.com/drive/folders/1d1MidMYqI3G3Mz_V1LbNA2zv7Juckeoy" TargetMode="External"/><Relationship Id="rId2160" Type="http://schemas.openxmlformats.org/officeDocument/2006/relationships/hyperlink" Target="https://www4.des.state.nh.us/nh-pfas-investigation/wp-content/uploads/tables-pdf.pdf" TargetMode="External"/><Relationship Id="rId3004" Type="http://schemas.openxmlformats.org/officeDocument/2006/relationships/hyperlink" Target="https://www4.des.state.nh.us/nh-pfas-investigation/wp-content/uploads/tables-pdf.pdf" TargetMode="External"/><Relationship Id="rId3211" Type="http://schemas.openxmlformats.org/officeDocument/2006/relationships/hyperlink" Target="https://www4.des.state.nh.us/nh-pfas-investigation/wp-content/uploads/tables-pdf.pdf" TargetMode="External"/><Relationship Id="rId132" Type="http://schemas.openxmlformats.org/officeDocument/2006/relationships/hyperlink" Target="https://drive.google.com/drive/folders/1d1MidMYqI3G3Mz_V1LbNA2zv7Juckeoy" TargetMode="External"/><Relationship Id="rId2020" Type="http://schemas.openxmlformats.org/officeDocument/2006/relationships/hyperlink" Target="https://drive.google.com/drive/folders/1N7ubkg4Ly-t7C1SN2jIJkEcWKzr-v9K6?usp=sharing" TargetMode="External"/><Relationship Id="rId1579" Type="http://schemas.openxmlformats.org/officeDocument/2006/relationships/hyperlink" Target="https://drive.google.com/drive/folders/1N7ubkg4Ly-t7C1SN2jIJkEcWKzr-v9K6?usp=sharing" TargetMode="External"/><Relationship Id="rId2977" Type="http://schemas.openxmlformats.org/officeDocument/2006/relationships/hyperlink" Target="https://drive.google.com/drive/folders/1zaAEYLxWM6D7Oa4oRMTzmP5XnZfm1QXm" TargetMode="External"/><Relationship Id="rId4192" Type="http://schemas.openxmlformats.org/officeDocument/2006/relationships/hyperlink" Target="https://www.ewg.org/interactive-maps/2019_pfas_contamination/map/" TargetMode="External"/><Relationship Id="rId5036" Type="http://schemas.openxmlformats.org/officeDocument/2006/relationships/hyperlink" Target="https://drive.google.com/drive/folders/1N7ubkg4Ly-t7C1SN2jIJkEcWKzr-v9K6?usp=sharing" TargetMode="External"/><Relationship Id="rId949" Type="http://schemas.openxmlformats.org/officeDocument/2006/relationships/hyperlink" Target="https://www.waterboards.ca.gov/pfas/" TargetMode="External"/><Relationship Id="rId1786" Type="http://schemas.openxmlformats.org/officeDocument/2006/relationships/hyperlink" Target="https://www.mass.gov/info-details/per-and-polyfluoroalkyl-substances-pfas" TargetMode="External"/><Relationship Id="rId1993" Type="http://schemas.openxmlformats.org/officeDocument/2006/relationships/hyperlink" Target="https://drive.google.com/drive/folders/1N7ubkg4Ly-t7C1SN2jIJkEcWKzr-v9K6?usp=sharing" TargetMode="External"/><Relationship Id="rId2837" Type="http://schemas.openxmlformats.org/officeDocument/2006/relationships/hyperlink" Target="https://www4.des.state.nh.us/nh-pfas-investigation/wp-content/uploads/tables-pdf.pdf" TargetMode="External"/><Relationship Id="rId4052" Type="http://schemas.openxmlformats.org/officeDocument/2006/relationships/hyperlink" Target="https://drive.google.com/drive/folders/1N7ubkg4Ly-t7C1SN2jIJkEcWKzr-v9K6?usp=sharing" TargetMode="External"/><Relationship Id="rId78" Type="http://schemas.openxmlformats.org/officeDocument/2006/relationships/hyperlink" Target="https://www.azcentral.com/story/news/local/tempe/2019/05/02/water-9-arizona-systems-have-tested-high-toxins-found-luke-air-force-base/3485082002/" TargetMode="External"/><Relationship Id="rId809" Type="http://schemas.openxmlformats.org/officeDocument/2006/relationships/hyperlink" Target="https://geotracker.waterboards.ca.gov/map/pfas_map" TargetMode="External"/><Relationship Id="rId1439" Type="http://schemas.openxmlformats.org/officeDocument/2006/relationships/hyperlink" Target="http://www.floridahealth.gov/environmental-health/hazardous-waste-sites/contaminant-facts/hw-pfas.html" TargetMode="External"/><Relationship Id="rId1646" Type="http://schemas.openxmlformats.org/officeDocument/2006/relationships/hyperlink" Target="https://www.ourhealthyfuture.org/sites/default/files/pdfs/pfas_in_drinking_water_oct_2019.pdf" TargetMode="External"/><Relationship Id="rId1853" Type="http://schemas.openxmlformats.org/officeDocument/2006/relationships/hyperlink" Target="https://www.mass.gov/info-details/per-and-polyfluoroalkyl-substances-pfas" TargetMode="External"/><Relationship Id="rId2904" Type="http://schemas.openxmlformats.org/officeDocument/2006/relationships/hyperlink" Target="https://www4.des.state.nh.us/nh-pfas-investigation/wp-content/uploads/tables-pdf.pdf" TargetMode="External"/><Relationship Id="rId1506" Type="http://schemas.openxmlformats.org/officeDocument/2006/relationships/hyperlink" Target="https://drive.google.com/drive/folders/1N7ubkg4Ly-t7C1SN2jIJkEcWKzr-v9K6?usp=sharing" TargetMode="External"/><Relationship Id="rId1713" Type="http://schemas.openxmlformats.org/officeDocument/2006/relationships/hyperlink" Target="https://drive.google.com/drive/folders/1N7ubkg4Ly-t7C1SN2jIJkEcWKzr-v9K6?usp=sharing" TargetMode="External"/><Relationship Id="rId1920" Type="http://schemas.openxmlformats.org/officeDocument/2006/relationships/hyperlink" Target="https://static.ewg.org/reports/2020/pfas-testing-report/EWG_PFAS-TW_Appendix_C06.pdf?_ga=2.44374509.815135581.1579791872-1565020647.1578497869" TargetMode="External"/><Relationship Id="rId4869" Type="http://schemas.openxmlformats.org/officeDocument/2006/relationships/hyperlink" Target="https://drive.google.com/drive/folders/1N7ubkg4Ly-t7C1SN2jIJkEcWKzr-v9K6?usp=sharing" TargetMode="External"/><Relationship Id="rId3678" Type="http://schemas.openxmlformats.org/officeDocument/2006/relationships/hyperlink" Target="https://drive.google.com/drive/folders/1N7ubkg4Ly-t7C1SN2jIJkEcWKzr-v9K6?usp=sharing" TargetMode="External"/><Relationship Id="rId3885" Type="http://schemas.openxmlformats.org/officeDocument/2006/relationships/hyperlink" Target="https://drive.google.com/drive/u/1/folders/1Yla_380Qxjf4iLAK34ajtSEXmM8gBJ9P" TargetMode="External"/><Relationship Id="rId4729" Type="http://schemas.openxmlformats.org/officeDocument/2006/relationships/hyperlink" Target="https://drive.google.com/drive/folders/1N7ubkg4Ly-t7C1SN2jIJkEcWKzr-v9K6?usp=sharing" TargetMode="External"/><Relationship Id="rId4936" Type="http://schemas.openxmlformats.org/officeDocument/2006/relationships/hyperlink" Target="https://drive.google.com/drive/folders/1N7ubkg4Ly-t7C1SN2jIJkEcWKzr-v9K6?usp=sharing" TargetMode="External"/><Relationship Id="rId599" Type="http://schemas.openxmlformats.org/officeDocument/2006/relationships/hyperlink" Target="https://geotracker.waterboards.ca.gov/map/pfas_map" TargetMode="External"/><Relationship Id="rId2487" Type="http://schemas.openxmlformats.org/officeDocument/2006/relationships/hyperlink" Target="https://drive.google.com/drive/folders/1N7ubkg4Ly-t7C1SN2jIJkEcWKzr-v9K6?usp=sharing" TargetMode="External"/><Relationship Id="rId2694" Type="http://schemas.openxmlformats.org/officeDocument/2006/relationships/hyperlink" Target="https://drive.google.com/drive/folders/1N7ubkg4Ly-t7C1SN2jIJkEcWKzr-v9K6?usp=sharing" TargetMode="External"/><Relationship Id="rId3538" Type="http://schemas.openxmlformats.org/officeDocument/2006/relationships/hyperlink" Target="https://www4.des.state.nh.us/nh-pfas-investigation/wp-content/uploads/tables-pdf.pdf" TargetMode="External"/><Relationship Id="rId3745" Type="http://schemas.openxmlformats.org/officeDocument/2006/relationships/hyperlink" Target="https://www.nj.gov/dep/srp/emerging-contaminants/" TargetMode="External"/><Relationship Id="rId459" Type="http://schemas.openxmlformats.org/officeDocument/2006/relationships/hyperlink" Target="https://geotracker.waterboards.ca.gov/map/pfas_map" TargetMode="External"/><Relationship Id="rId666" Type="http://schemas.openxmlformats.org/officeDocument/2006/relationships/hyperlink" Target="https://www.waterboards.ca.gov/pfas/" TargetMode="External"/><Relationship Id="rId873" Type="http://schemas.openxmlformats.org/officeDocument/2006/relationships/hyperlink" Target="https://drive.google.com/drive/folders/1N7ubkg4Ly-t7C1SN2jIJkEcWKzr-v9K6?usp=sharing" TargetMode="External"/><Relationship Id="rId1089" Type="http://schemas.openxmlformats.org/officeDocument/2006/relationships/hyperlink" Target="https://www.waterboards.ca.gov/pfas/" TargetMode="External"/><Relationship Id="rId1296" Type="http://schemas.openxmlformats.org/officeDocument/2006/relationships/hyperlink" Target="https://drive.google.com/drive/folders/1N7ubkg4Ly-t7C1SN2jIJkEcWKzr-v9K6?usp=sharing" TargetMode="External"/><Relationship Id="rId2347" Type="http://schemas.openxmlformats.org/officeDocument/2006/relationships/hyperlink" Target="https://drive.google.com/drive/folders/1N7ubkg4Ly-t7C1SN2jIJkEcWKzr-v9K6?usp=sharing" TargetMode="External"/><Relationship Id="rId2554" Type="http://schemas.openxmlformats.org/officeDocument/2006/relationships/hyperlink" Target="https://drive.google.com/drive/folders/1zaAEYLxWM6D7Oa4oRMTzmP5XnZfm1QXm" TargetMode="External"/><Relationship Id="rId3952" Type="http://schemas.openxmlformats.org/officeDocument/2006/relationships/hyperlink" Target="https://www.epa.gov/dwucmr/occurrence-data-unregulated-contaminant-monitoring-rule" TargetMode="External"/><Relationship Id="rId319" Type="http://schemas.openxmlformats.org/officeDocument/2006/relationships/hyperlink" Target="https://geotracker.waterboards.ca.gov/map/pfas_map" TargetMode="External"/><Relationship Id="rId526" Type="http://schemas.openxmlformats.org/officeDocument/2006/relationships/hyperlink" Target="https://www.waterboards.ca.gov/pfas/" TargetMode="External"/><Relationship Id="rId1156" Type="http://schemas.openxmlformats.org/officeDocument/2006/relationships/hyperlink" Target="https://drive.google.com/drive/folders/1d1MidMYqI3G3Mz_V1LbNA2zv7Juckeoy" TargetMode="External"/><Relationship Id="rId1363" Type="http://schemas.openxmlformats.org/officeDocument/2006/relationships/hyperlink" Target="https://drive.google.com/drive/u/0/folders/165CakSMV2-00nyl8S9kyGCCl4JfNfsjI" TargetMode="External"/><Relationship Id="rId2207" Type="http://schemas.openxmlformats.org/officeDocument/2006/relationships/hyperlink" Target="https://www4.des.state.nh.us/nh-pfas-investigation/wp-content/uploads/tables-pdf.pdf" TargetMode="External"/><Relationship Id="rId2761" Type="http://schemas.openxmlformats.org/officeDocument/2006/relationships/hyperlink" Target="https://www4.des.state.nh.us/nh-pfas-investigation/?page_id=826" TargetMode="External"/><Relationship Id="rId3605" Type="http://schemas.openxmlformats.org/officeDocument/2006/relationships/hyperlink" Target="https://www4.des.state.nh.us/nh-pfas-investigation/?page_id=826" TargetMode="External"/><Relationship Id="rId3812" Type="http://schemas.openxmlformats.org/officeDocument/2006/relationships/hyperlink" Target="https://www.nj.gov/dep/srp/emerging-contaminants/" TargetMode="External"/><Relationship Id="rId733" Type="http://schemas.openxmlformats.org/officeDocument/2006/relationships/hyperlink" Target="https://drive.google.com/drive/folders/1N7ubkg4Ly-t7C1SN2jIJkEcWKzr-v9K6?usp=sharing" TargetMode="External"/><Relationship Id="rId940" Type="http://schemas.openxmlformats.org/officeDocument/2006/relationships/hyperlink" Target="https://drive.google.com/drive/folders/1d1MidMYqI3G3Mz_V1LbNA2zv7Juckeoy" TargetMode="External"/><Relationship Id="rId1016" Type="http://schemas.openxmlformats.org/officeDocument/2006/relationships/hyperlink" Target="https://drive.google.com/drive/folders/1d1MidMYqI3G3Mz_V1LbNA2zv7Juckeoy" TargetMode="External"/><Relationship Id="rId1570" Type="http://schemas.openxmlformats.org/officeDocument/2006/relationships/hyperlink" Target="https://eec.ky.gov/Documents%20for%20URLs/PFAS%20Drinking%20Water%20Report%20Final.pdf" TargetMode="External"/><Relationship Id="rId2414" Type="http://schemas.openxmlformats.org/officeDocument/2006/relationships/hyperlink" Target="https://drive.google.com/drive/folders/1zaAEYLxWM6D7Oa4oRMTzmP5XnZfm1QXm" TargetMode="External"/><Relationship Id="rId2621" Type="http://schemas.openxmlformats.org/officeDocument/2006/relationships/hyperlink" Target="https://drive.google.com/drive/folders/1zaAEYLxWM6D7Oa4oRMTzmP5XnZfm1QXm" TargetMode="External"/><Relationship Id="rId800" Type="http://schemas.openxmlformats.org/officeDocument/2006/relationships/hyperlink" Target="https://www.waterboards.ca.gov/pfas/docs/pfas_monitoring_Q1Q2Q3Q4.xlsx" TargetMode="External"/><Relationship Id="rId1223" Type="http://schemas.openxmlformats.org/officeDocument/2006/relationships/hyperlink" Target="https://www.waterboards.ca.gov/pfas/" TargetMode="External"/><Relationship Id="rId1430" Type="http://schemas.openxmlformats.org/officeDocument/2006/relationships/hyperlink" Target="https://dnrec.alpha.delaware.gov/waste-hazardous/remediation/pfas/" TargetMode="External"/><Relationship Id="rId4379" Type="http://schemas.openxmlformats.org/officeDocument/2006/relationships/hyperlink" Target="https://health.ri.gov/water/about/pfas/" TargetMode="External"/><Relationship Id="rId4586" Type="http://schemas.openxmlformats.org/officeDocument/2006/relationships/hyperlink" Target="https://static.ewg.org/reports/2020/pfas-testing-report/EWG_PFAS-TW_Appendix_C06.pdf?_ga=2.44374509.815135581.1579791872-1565020647.1578497869" TargetMode="External"/><Relationship Id="rId4793" Type="http://schemas.openxmlformats.org/officeDocument/2006/relationships/hyperlink" Target="https://drive.google.com/drive/folders/1N7ubkg4Ly-t7C1SN2jIJkEcWKzr-v9K6?usp=sharing" TargetMode="External"/><Relationship Id="rId3188" Type="http://schemas.openxmlformats.org/officeDocument/2006/relationships/hyperlink" Target="https://www4.des.state.nh.us/nh-pfas-investigation/wp-content/uploads/tables-pdf.pdf" TargetMode="External"/><Relationship Id="rId3395" Type="http://schemas.openxmlformats.org/officeDocument/2006/relationships/hyperlink" Target="https://drive.google.com/drive/folders/1zaAEYLxWM6D7Oa4oRMTzmP5XnZfm1QXm" TargetMode="External"/><Relationship Id="rId4239" Type="http://schemas.openxmlformats.org/officeDocument/2006/relationships/hyperlink" Target="https://drive.google.com/drive/folders/1N7ubkg4Ly-t7C1SN2jIJkEcWKzr-v9K6?usp=sharing" TargetMode="External"/><Relationship Id="rId4446" Type="http://schemas.openxmlformats.org/officeDocument/2006/relationships/hyperlink" Target="https://drive.google.com/drive/folders/1N7ubkg4Ly-t7C1SN2jIJkEcWKzr-v9K6?usp=sharing" TargetMode="External"/><Relationship Id="rId4653" Type="http://schemas.openxmlformats.org/officeDocument/2006/relationships/hyperlink" Target="https://drive.google.com/drive/folders/1N7ubkg4Ly-t7C1SN2jIJkEcWKzr-v9K6?usp=sharing" TargetMode="External"/><Relationship Id="rId4860" Type="http://schemas.openxmlformats.org/officeDocument/2006/relationships/hyperlink" Target="https://drive.google.com/drive/folders/1N7ubkg4Ly-t7C1SN2jIJkEcWKzr-v9K6?usp=sharing" TargetMode="External"/><Relationship Id="rId3048" Type="http://schemas.openxmlformats.org/officeDocument/2006/relationships/hyperlink" Target="https://www.dhhs.nh.gov/dphs/pfcs/index.htm" TargetMode="External"/><Relationship Id="rId3255" Type="http://schemas.openxmlformats.org/officeDocument/2006/relationships/hyperlink" Target="https://www4.des.state.nh.us/nh-pfas-investigation/wp-content/uploads/tables-pdf.pdf" TargetMode="External"/><Relationship Id="rId3462" Type="http://schemas.openxmlformats.org/officeDocument/2006/relationships/hyperlink" Target="https://www4.des.state.nh.us/nh-pfas-investigation/wp-content/uploads/tables-pdf.pdf" TargetMode="External"/><Relationship Id="rId4306" Type="http://schemas.openxmlformats.org/officeDocument/2006/relationships/hyperlink" Target="https://drive.google.com/drive/folders/1DZVTtHrtffhNzVd3s8hAy8pcQfLzMzIV" TargetMode="External"/><Relationship Id="rId4513" Type="http://schemas.openxmlformats.org/officeDocument/2006/relationships/hyperlink" Target="https://vtdigger.org/2019/10/29/elevated-pfas-levels-detected-in-3-water-supplies/" TargetMode="External"/><Relationship Id="rId4720" Type="http://schemas.openxmlformats.org/officeDocument/2006/relationships/hyperlink" Target="https://drive.google.com/drive/folders/1N7ubkg4Ly-t7C1SN2jIJkEcWKzr-v9K6?usp=sharing" TargetMode="External"/><Relationship Id="rId176" Type="http://schemas.openxmlformats.org/officeDocument/2006/relationships/hyperlink" Target="https://www.waterboards.ca.gov/pfas/" TargetMode="External"/><Relationship Id="rId383" Type="http://schemas.openxmlformats.org/officeDocument/2006/relationships/hyperlink" Target="https://drive.google.com/drive/folders/1N7ubkg4Ly-t7C1SN2jIJkEcWKzr-v9K6?usp=sharing" TargetMode="External"/><Relationship Id="rId590" Type="http://schemas.openxmlformats.org/officeDocument/2006/relationships/hyperlink" Target="https://www.waterboards.ca.gov/pfas/docs/pfas_monitoring_Q1Q2Q3Q4.xlsx" TargetMode="External"/><Relationship Id="rId2064" Type="http://schemas.openxmlformats.org/officeDocument/2006/relationships/hyperlink" Target="https://drive.google.com/drive/folders/1N7ubkg4Ly-t7C1SN2jIJkEcWKzr-v9K6?usp=sharing" TargetMode="External"/><Relationship Id="rId2271" Type="http://schemas.openxmlformats.org/officeDocument/2006/relationships/hyperlink" Target="https://www4.des.state.nh.us/nh-pfas-investigation/wp-content/uploads/tables-pdf.pdf" TargetMode="External"/><Relationship Id="rId3115" Type="http://schemas.openxmlformats.org/officeDocument/2006/relationships/hyperlink" Target="https://www4.des.state.nh.us/nh-pfas-investigation/wp-content/uploads/tables-pdf.pdf" TargetMode="External"/><Relationship Id="rId3322" Type="http://schemas.openxmlformats.org/officeDocument/2006/relationships/hyperlink" Target="https://drive.google.com/drive/folders/1N7ubkg4Ly-t7C1SN2jIJkEcWKzr-v9K6?usp=sharing" TargetMode="External"/><Relationship Id="rId243" Type="http://schemas.openxmlformats.org/officeDocument/2006/relationships/hyperlink" Target="https://drive.google.com/drive/folders/1N7ubkg4Ly-t7C1SN2jIJkEcWKzr-v9K6?usp=sharing" TargetMode="External"/><Relationship Id="rId450" Type="http://schemas.openxmlformats.org/officeDocument/2006/relationships/hyperlink" Target="https://www.waterboards.ca.gov/pfas/docs/pfas_monitoring_Q1Q2Q3Q4.xlsx" TargetMode="External"/><Relationship Id="rId1080" Type="http://schemas.openxmlformats.org/officeDocument/2006/relationships/hyperlink" Target="https://www.waterboards.ca.gov/pfas/" TargetMode="External"/><Relationship Id="rId2131" Type="http://schemas.openxmlformats.org/officeDocument/2006/relationships/hyperlink" Target="https://www4.des.state.nh.us/nh-pfas-investigation/wp-content/uploads/tables-pdf.pdf" TargetMode="External"/><Relationship Id="rId103" Type="http://schemas.openxmlformats.org/officeDocument/2006/relationships/hyperlink" Target="https://drive.google.com/drive/folders/1N7ubkg4Ly-t7C1SN2jIJkEcWKzr-v9K6?usp=sharing" TargetMode="External"/><Relationship Id="rId310" Type="http://schemas.openxmlformats.org/officeDocument/2006/relationships/hyperlink" Target="https://www.waterboards.ca.gov/pfas/docs/pfas_monitoring_Q1Q2Q3Q4.xlsx" TargetMode="External"/><Relationship Id="rId4096" Type="http://schemas.openxmlformats.org/officeDocument/2006/relationships/hyperlink" Target="https://drive.google.com/drive/folders/1N7ubkg4Ly-t7C1SN2jIJkEcWKzr-v9K6?usp=sharing" TargetMode="External"/><Relationship Id="rId1897" Type="http://schemas.openxmlformats.org/officeDocument/2006/relationships/hyperlink" Target="https://www.michigan.gov/pfasresponse/" TargetMode="External"/><Relationship Id="rId2948" Type="http://schemas.openxmlformats.org/officeDocument/2006/relationships/hyperlink" Target="https://www4.des.state.nh.us/nh-pfas-investigation/wp-content/uploads/tables-pdf.pdf" TargetMode="External"/><Relationship Id="rId1757" Type="http://schemas.openxmlformats.org/officeDocument/2006/relationships/hyperlink" Target="https://mde.maryland.gov/programs/Water/water_supply/Pages/PFAS_Home.aspx" TargetMode="External"/><Relationship Id="rId1964" Type="http://schemas.openxmlformats.org/officeDocument/2006/relationships/hyperlink" Target="https://www.health.state.mn.us/communities/environment/hazardous/topics/pfcs.html" TargetMode="External"/><Relationship Id="rId2808" Type="http://schemas.openxmlformats.org/officeDocument/2006/relationships/hyperlink" Target="https://drive.google.com/drive/folders/1zaAEYLxWM6D7Oa4oRMTzmP5XnZfm1QXm" TargetMode="External"/><Relationship Id="rId4163" Type="http://schemas.openxmlformats.org/officeDocument/2006/relationships/hyperlink" Target="https://drive.google.com/drive/u/1/folders/1PkVkJQt2qKaA__Xi4BZgT1JX8CFHeCxl" TargetMode="External"/><Relationship Id="rId4370" Type="http://schemas.openxmlformats.org/officeDocument/2006/relationships/hyperlink" Target="https://www.ecori.org/public-safety/2020/3/2/are-pfas-harming-rhode-islands-schoolchildren" TargetMode="External"/><Relationship Id="rId5007" Type="http://schemas.openxmlformats.org/officeDocument/2006/relationships/hyperlink" Target="https://drive.google.com/drive/folders/1N7ubkg4Ly-t7C1SN2jIJkEcWKzr-v9K6?usp=sharing" TargetMode="External"/><Relationship Id="rId49" Type="http://schemas.openxmlformats.org/officeDocument/2006/relationships/hyperlink" Target="https://www.epa.gov/dwucmr/occurrence-data-unregulated-contaminant-monitoring-rule" TargetMode="External"/><Relationship Id="rId1617" Type="http://schemas.openxmlformats.org/officeDocument/2006/relationships/hyperlink" Target="https://drive.google.com/drive/folders/1N7ubkg4Ly-t7C1SN2jIJkEcWKzr-v9K6?usp=sharing" TargetMode="External"/><Relationship Id="rId1824" Type="http://schemas.openxmlformats.org/officeDocument/2006/relationships/hyperlink" Target="https://www.mass.gov/info-details/per-and-polyfluoroalkyl-substances-pfas" TargetMode="External"/><Relationship Id="rId4023" Type="http://schemas.openxmlformats.org/officeDocument/2006/relationships/hyperlink" Target="https://files.nc.gov/ncdeq/Water%20Resources/GIS/Data/Emerging_Compounds_Mastersheet_12202019.pdf" TargetMode="External"/><Relationship Id="rId4230" Type="http://schemas.openxmlformats.org/officeDocument/2006/relationships/hyperlink" Target="https://drive.google.com/drive/u/0/folders/1dFI-Vs3ngMevdb5n_tx0v8xvcXI5bdxa" TargetMode="External"/><Relationship Id="rId3789" Type="http://schemas.openxmlformats.org/officeDocument/2006/relationships/hyperlink" Target="https://www.nj.gov/dep/dsr/publications/Investigation%20of%20Levels%20of%20Perfluorinated%20Compounds%20in%20New%20Jersey%20Fish,%20Surface%20Water,%20and%20Sediment.pdf" TargetMode="External"/><Relationship Id="rId2598" Type="http://schemas.openxmlformats.org/officeDocument/2006/relationships/hyperlink" Target="https://drive.google.com/drive/folders/1N7ubkg4Ly-t7C1SN2jIJkEcWKzr-v9K6?usp=sharing" TargetMode="External"/><Relationship Id="rId3996" Type="http://schemas.openxmlformats.org/officeDocument/2006/relationships/hyperlink" Target="https://epi.dph.ncdhhs.gov/oee/a_z/pfas.html" TargetMode="External"/><Relationship Id="rId3649" Type="http://schemas.openxmlformats.org/officeDocument/2006/relationships/hyperlink" Target="https://www4.des.state.nh.us/nh-pfas-investigation/wp-content/uploads/tables-pdf.pdf" TargetMode="External"/><Relationship Id="rId3856" Type="http://schemas.openxmlformats.org/officeDocument/2006/relationships/hyperlink" Target="https://drive.google.com/drive/folders/1N7ubkg4Ly-t7C1SN2jIJkEcWKzr-v9K6?usp=sharing" TargetMode="External"/><Relationship Id="rId4907" Type="http://schemas.openxmlformats.org/officeDocument/2006/relationships/hyperlink" Target="https://drive.google.com/drive/folders/1N7ubkg4Ly-t7C1SN2jIJkEcWKzr-v9K6?usp=sharing" TargetMode="External"/><Relationship Id="rId5071" Type="http://schemas.openxmlformats.org/officeDocument/2006/relationships/hyperlink" Target="https://drive.google.com/drive/folders/1N7ubkg4Ly-t7C1SN2jIJkEcWKzr-v9K6?usp=sharing" TargetMode="External"/><Relationship Id="rId777" Type="http://schemas.openxmlformats.org/officeDocument/2006/relationships/hyperlink" Target="https://drive.google.com/drive/folders/1d1MidMYqI3G3Mz_V1LbNA2zv7Juckeoy" TargetMode="External"/><Relationship Id="rId984" Type="http://schemas.openxmlformats.org/officeDocument/2006/relationships/hyperlink" Target="https://drive.google.com/drive/folders/1d1MidMYqI3G3Mz_V1LbNA2zv7Juckeoy" TargetMode="External"/><Relationship Id="rId2458" Type="http://schemas.openxmlformats.org/officeDocument/2006/relationships/hyperlink" Target="https://drive.google.com/drive/folders/1zaAEYLxWM6D7Oa4oRMTzmP5XnZfm1QXm" TargetMode="External"/><Relationship Id="rId2665" Type="http://schemas.openxmlformats.org/officeDocument/2006/relationships/hyperlink" Target="https://drive.google.com/drive/folders/1zaAEYLxWM6D7Oa4oRMTzmP5XnZfm1QXm" TargetMode="External"/><Relationship Id="rId2872" Type="http://schemas.openxmlformats.org/officeDocument/2006/relationships/hyperlink" Target="https://www4.des.state.nh.us/nh-pfas-investigation/wp-content/uploads/tables-pdf.pdf" TargetMode="External"/><Relationship Id="rId3509" Type="http://schemas.openxmlformats.org/officeDocument/2006/relationships/hyperlink" Target="https://www4.des.state.nh.us/nh-pfas-investigation/wp-content/uploads/tables-pdf.pdf" TargetMode="External"/><Relationship Id="rId3716" Type="http://schemas.openxmlformats.org/officeDocument/2006/relationships/hyperlink" Target="https://www.epa.gov/dwucmr/occurrence-data-unregulated-contaminant-monitoring-rule" TargetMode="External"/><Relationship Id="rId3923" Type="http://schemas.openxmlformats.org/officeDocument/2006/relationships/hyperlink" Target="https://drive.google.com/drive/folders/1N7ubkg4Ly-t7C1SN2jIJkEcWKzr-v9K6?usp=sharing" TargetMode="External"/><Relationship Id="rId637" Type="http://schemas.openxmlformats.org/officeDocument/2006/relationships/hyperlink" Target="https://drive.google.com/drive/folders/1d1MidMYqI3G3Mz_V1LbNA2zv7Juckeoy" TargetMode="External"/><Relationship Id="rId844" Type="http://schemas.openxmlformats.org/officeDocument/2006/relationships/hyperlink" Target="https://geotracker.waterboards.ca.gov/map/pfas_map" TargetMode="External"/><Relationship Id="rId1267" Type="http://schemas.openxmlformats.org/officeDocument/2006/relationships/hyperlink" Target="https://drive.google.com/drive/folders/1d1MidMYqI3G3Mz_V1LbNA2zv7Juckeoy" TargetMode="External"/><Relationship Id="rId1474" Type="http://schemas.openxmlformats.org/officeDocument/2006/relationships/hyperlink" Target="https://drive.google.com/drive/folders/16qN-m0G-ts0wK9rEv4lL2RupiuTGR1ws" TargetMode="External"/><Relationship Id="rId1681" Type="http://schemas.openxmlformats.org/officeDocument/2006/relationships/hyperlink" Target="https://www.maine.gov/dep/spills/topics/pfas/PFAS-current-results-06022020.pdf" TargetMode="External"/><Relationship Id="rId2318" Type="http://schemas.openxmlformats.org/officeDocument/2006/relationships/hyperlink" Target="https://drive.google.com/drive/folders/1N7ubkg4Ly-t7C1SN2jIJkEcWKzr-v9K6?usp=sharing" TargetMode="External"/><Relationship Id="rId2525" Type="http://schemas.openxmlformats.org/officeDocument/2006/relationships/hyperlink" Target="https://www4.des.state.nh.us/nh-pfas-investigation/wp-content/uploads/tables-pdf.pdf" TargetMode="External"/><Relationship Id="rId2732" Type="http://schemas.openxmlformats.org/officeDocument/2006/relationships/hyperlink" Target="https://www4.des.state.nh.us/nh-pfas-investigation/wp-content/uploads/tables-pdf.pdf" TargetMode="External"/><Relationship Id="rId704" Type="http://schemas.openxmlformats.org/officeDocument/2006/relationships/hyperlink" Target="https://geotracker.waterboards.ca.gov/map/pfas_map" TargetMode="External"/><Relationship Id="rId911" Type="http://schemas.openxmlformats.org/officeDocument/2006/relationships/hyperlink" Target="https://patch.com/california/alameda/toxic-contamination-found-alameda-here-s-where" TargetMode="External"/><Relationship Id="rId1127" Type="http://schemas.openxmlformats.org/officeDocument/2006/relationships/hyperlink" Target="https://www.waterboards.ca.gov/pfas/" TargetMode="External"/><Relationship Id="rId1334" Type="http://schemas.openxmlformats.org/officeDocument/2006/relationships/hyperlink" Target="https://www.aquarionwater.com/water-quality/learn-about-pfas/ct-pfas-faqs" TargetMode="External"/><Relationship Id="rId1541" Type="http://schemas.openxmlformats.org/officeDocument/2006/relationships/hyperlink" Target="https://static.ewg.org/reports/2020/pfas-testing-report/EWG_PFAS-TW_Appendix_C06.pdf?_ga=2.44374509.815135581.1579791872-1565020647.1578497869" TargetMode="External"/><Relationship Id="rId4697" Type="http://schemas.openxmlformats.org/officeDocument/2006/relationships/hyperlink" Target="https://drive.google.com/drive/folders/1N7ubkg4Ly-t7C1SN2jIJkEcWKzr-v9K6?usp=sharing" TargetMode="External"/><Relationship Id="rId40" Type="http://schemas.openxmlformats.org/officeDocument/2006/relationships/hyperlink" Target="https://static.ewg.org/reports/2020/pfas-testing-report/EWG_PFAS-TW_Appendix_C06.pdf?_ga=2.44374509.815135581.1579791872-1565020647.1578497869" TargetMode="External"/><Relationship Id="rId1401" Type="http://schemas.openxmlformats.org/officeDocument/2006/relationships/hyperlink" Target="https://www.aquarionwater.com/docs/default-source/pfas-documents/ct-reports/stamford-march-2020.pdf?sfvrsn=a13e9da_2" TargetMode="External"/><Relationship Id="rId3299" Type="http://schemas.openxmlformats.org/officeDocument/2006/relationships/hyperlink" Target="https://www4.des.state.nh.us/nh-pfas-investigation/wp-content/uploads/tables-pdf.pdf" TargetMode="External"/><Relationship Id="rId4557" Type="http://schemas.openxmlformats.org/officeDocument/2006/relationships/hyperlink" Target="https://vtdigger.org/2019/10/29/elevated-pfas-levels-detected-in-3-water-supplies/" TargetMode="External"/><Relationship Id="rId4764" Type="http://schemas.openxmlformats.org/officeDocument/2006/relationships/hyperlink" Target="https://static.ewg.org/reports/2021/nova-pfas/EWG_PFAS-NoVA_Appendix_C04.pdf?_ga=2.130802767.112102984.1615417664-283178631.1610393902" TargetMode="External"/><Relationship Id="rId3159" Type="http://schemas.openxmlformats.org/officeDocument/2006/relationships/hyperlink" Target="https://www4.des.state.nh.us/nh-pfas-investigation/?page_id=826" TargetMode="External"/><Relationship Id="rId3366" Type="http://schemas.openxmlformats.org/officeDocument/2006/relationships/hyperlink" Target="https://www4.des.state.nh.us/nh-pfas-investigation/wp-content/uploads/tables-pdf.pdf" TargetMode="External"/><Relationship Id="rId3573" Type="http://schemas.openxmlformats.org/officeDocument/2006/relationships/hyperlink" Target="https://www4.des.state.nh.us/nh-pfas-investigation/wp-content/uploads/tables-pdf.pdf" TargetMode="External"/><Relationship Id="rId4417" Type="http://schemas.openxmlformats.org/officeDocument/2006/relationships/hyperlink" Target="https://drive.google.com/drive/folders/1N7ubkg4Ly-t7C1SN2jIJkEcWKzr-v9K6?usp=sharing" TargetMode="External"/><Relationship Id="rId4971" Type="http://schemas.openxmlformats.org/officeDocument/2006/relationships/hyperlink" Target="https://drive.google.com/drive/folders/1N7ubkg4Ly-t7C1SN2jIJkEcWKzr-v9K6?usp=sharing" TargetMode="External"/><Relationship Id="rId287" Type="http://schemas.openxmlformats.org/officeDocument/2006/relationships/hyperlink" Target="https://drive.google.com/drive/folders/1d1MidMYqI3G3Mz_V1LbNA2zv7Juckeoy" TargetMode="External"/><Relationship Id="rId494" Type="http://schemas.openxmlformats.org/officeDocument/2006/relationships/hyperlink" Target="https://geotracker.waterboards.ca.gov/map/pfas_map" TargetMode="External"/><Relationship Id="rId2175" Type="http://schemas.openxmlformats.org/officeDocument/2006/relationships/hyperlink" Target="https://www4.des.state.nh.us/nh-pfas-investigation/wp-content/uploads/tables-pdf.pdf" TargetMode="External"/><Relationship Id="rId2382" Type="http://schemas.openxmlformats.org/officeDocument/2006/relationships/hyperlink" Target="https://drive.google.com/drive/folders/1zaAEYLxWM6D7Oa4oRMTzmP5XnZfm1QXm" TargetMode="External"/><Relationship Id="rId3019" Type="http://schemas.openxmlformats.org/officeDocument/2006/relationships/hyperlink" Target="https://www4.des.state.nh.us/nh-pfas-investigation/?page_id=826" TargetMode="External"/><Relationship Id="rId3226" Type="http://schemas.openxmlformats.org/officeDocument/2006/relationships/hyperlink" Target="https://drive.google.com/drive/folders/1N7ubkg4Ly-t7C1SN2jIJkEcWKzr-v9K6?usp=sharing" TargetMode="External"/><Relationship Id="rId3780" Type="http://schemas.openxmlformats.org/officeDocument/2006/relationships/hyperlink" Target="https://www.nj.gov/dep/dsr/publications/Investigation_of_Levels_of_Perfluorinated_Compounds_in_New_Jersey_Fish_Surface_Water_and_Sediment_RPS.pdf" TargetMode="External"/><Relationship Id="rId4624" Type="http://schemas.openxmlformats.org/officeDocument/2006/relationships/hyperlink" Target="https://drive.google.com/drive/folders/1N7ubkg4Ly-t7C1SN2jIJkEcWKzr-v9K6?usp=sharing" TargetMode="External"/><Relationship Id="rId4831" Type="http://schemas.openxmlformats.org/officeDocument/2006/relationships/hyperlink" Target="https://drive.google.com/drive/folders/1N7ubkg4Ly-t7C1SN2jIJkEcWKzr-v9K6?usp=sharing" TargetMode="External"/><Relationship Id="rId147" Type="http://schemas.openxmlformats.org/officeDocument/2006/relationships/hyperlink" Target="https://drive.google.com/drive/folders/1d1MidMYqI3G3Mz_V1LbNA2zv7Juckeoy" TargetMode="External"/><Relationship Id="rId354" Type="http://schemas.openxmlformats.org/officeDocument/2006/relationships/hyperlink" Target="https://geotracker.waterboards.ca.gov/map/pfas_map" TargetMode="External"/><Relationship Id="rId1191" Type="http://schemas.openxmlformats.org/officeDocument/2006/relationships/hyperlink" Target="https://www.waterboards.ca.gov/pfas/" TargetMode="External"/><Relationship Id="rId2035" Type="http://schemas.openxmlformats.org/officeDocument/2006/relationships/hyperlink" Target="https://drive.google.com/drive/folders/1zaAEYLxWM6D7Oa4oRMTzmP5XnZfm1QXm" TargetMode="External"/><Relationship Id="rId3433" Type="http://schemas.openxmlformats.org/officeDocument/2006/relationships/hyperlink" Target="https://www4.des.state.nh.us/nh-pfas-investigation/wp-content/uploads/tables-pdf.pdf" TargetMode="External"/><Relationship Id="rId3640" Type="http://schemas.openxmlformats.org/officeDocument/2006/relationships/hyperlink" Target="https://drive.google.com/drive/folders/1N7ubkg4Ly-t7C1SN2jIJkEcWKzr-v9K6?usp=sharing" TargetMode="External"/><Relationship Id="rId561" Type="http://schemas.openxmlformats.org/officeDocument/2006/relationships/hyperlink" Target="https://www.waterboards.ca.gov/pfas/" TargetMode="External"/><Relationship Id="rId2242" Type="http://schemas.openxmlformats.org/officeDocument/2006/relationships/hyperlink" Target="https://drive.google.com/drive/folders/1N7ubkg4Ly-t7C1SN2jIJkEcWKzr-v9K6?usp=sharing" TargetMode="External"/><Relationship Id="rId3500" Type="http://schemas.openxmlformats.org/officeDocument/2006/relationships/hyperlink" Target="https://drive.google.com/drive/folders/1N7ubkg4Ly-t7C1SN2jIJkEcWKzr-v9K6?usp=sharing" TargetMode="External"/><Relationship Id="rId214" Type="http://schemas.openxmlformats.org/officeDocument/2006/relationships/hyperlink" Target="https://geotracker.waterboards.ca.gov/map/pfas_map" TargetMode="External"/><Relationship Id="rId421" Type="http://schemas.openxmlformats.org/officeDocument/2006/relationships/hyperlink" Target="https://www.waterboards.ca.gov/pfas/" TargetMode="External"/><Relationship Id="rId1051" Type="http://schemas.openxmlformats.org/officeDocument/2006/relationships/hyperlink" Target="https://drive.google.com/drive/folders/1N7ubkg4Ly-t7C1SN2jIJkEcWKzr-v9K6?usp=sharing" TargetMode="External"/><Relationship Id="rId2102" Type="http://schemas.openxmlformats.org/officeDocument/2006/relationships/hyperlink" Target="https://www.dhhs.nh.gov/dphs/pfcs/index.htm" TargetMode="External"/><Relationship Id="rId1868" Type="http://schemas.openxmlformats.org/officeDocument/2006/relationships/hyperlink" Target="https://drive.google.com/drive/u/1/folders/1VgdMu6_x_kxf36q2eAIhAEnCpniomQ1Y" TargetMode="External"/><Relationship Id="rId4067" Type="http://schemas.openxmlformats.org/officeDocument/2006/relationships/hyperlink" Target="https://files.nc.gov/ncdeq/Water%20Resources/GIS/Data/Emerging_Compounds_Mastersheet_12202019.pdf" TargetMode="External"/><Relationship Id="rId4274" Type="http://schemas.openxmlformats.org/officeDocument/2006/relationships/hyperlink" Target="http://www.nbcphiladelphia.com/news/local/Erin-Brockovich-Law-Firm-Investigating-Contaminated-Water-Military-Horsham-Willow-Grove-NAS-PFOA-PFOS-382104591.html" TargetMode="External"/><Relationship Id="rId4481" Type="http://schemas.openxmlformats.org/officeDocument/2006/relationships/hyperlink" Target="https://drive.google.com/drive/u/0/folders/1TjRdUAIrJ_VK_aDtqH3B3S602vJch6cn" TargetMode="External"/><Relationship Id="rId2919" Type="http://schemas.openxmlformats.org/officeDocument/2006/relationships/hyperlink" Target="https://www4.des.state.nh.us/nh-pfas-investigation/?page_id=826" TargetMode="External"/><Relationship Id="rId3083" Type="http://schemas.openxmlformats.org/officeDocument/2006/relationships/hyperlink" Target="https://www4.des.state.nh.us/nh-pfas-investigation/?page_id=826" TargetMode="External"/><Relationship Id="rId3290" Type="http://schemas.openxmlformats.org/officeDocument/2006/relationships/hyperlink" Target="https://drive.google.com/drive/folders/1N7ubkg4Ly-t7C1SN2jIJkEcWKzr-v9K6?usp=sharing" TargetMode="External"/><Relationship Id="rId4134" Type="http://schemas.openxmlformats.org/officeDocument/2006/relationships/hyperlink" Target="https://epi.dph.ncdhhs.gov/oee/a_z/pfas.html" TargetMode="External"/><Relationship Id="rId4341" Type="http://schemas.openxmlformats.org/officeDocument/2006/relationships/hyperlink" Target="https://drive.google.com/drive/folders/1DZVTtHrtffhNzVd3s8hAy8pcQfLzMzIV" TargetMode="External"/><Relationship Id="rId1728" Type="http://schemas.openxmlformats.org/officeDocument/2006/relationships/hyperlink" Target="https://drive.google.com/drive/folders/1N7ubkg4Ly-t7C1SN2jIJkEcWKzr-v9K6?usp=sharing" TargetMode="External"/><Relationship Id="rId1935" Type="http://schemas.openxmlformats.org/officeDocument/2006/relationships/hyperlink" Target="https://drive.google.com/drive/u/0/folders/1mTnFLDyCpAJkLxMqh9VxYBVsUkdycVT8" TargetMode="External"/><Relationship Id="rId3150" Type="http://schemas.openxmlformats.org/officeDocument/2006/relationships/hyperlink" Target="https://drive.google.com/drive/folders/1N7ubkg4Ly-t7C1SN2jIJkEcWKzr-v9K6?usp=sharing" TargetMode="External"/><Relationship Id="rId4201" Type="http://schemas.openxmlformats.org/officeDocument/2006/relationships/hyperlink" Target="https://drive.google.com/drive/folders/1N7ubkg4Ly-t7C1SN2jIJkEcWKzr-v9K6?usp=sharing" TargetMode="External"/><Relationship Id="rId3010" Type="http://schemas.openxmlformats.org/officeDocument/2006/relationships/hyperlink" Target="https://drive.google.com/drive/folders/1N7ubkg4Ly-t7C1SN2jIJkEcWKzr-v9K6?usp=sharing" TargetMode="External"/><Relationship Id="rId3967" Type="http://schemas.openxmlformats.org/officeDocument/2006/relationships/hyperlink" Target="https://epi.dph.ncdhhs.gov/oee/a_z/pfas.html" TargetMode="External"/><Relationship Id="rId4" Type="http://schemas.openxmlformats.org/officeDocument/2006/relationships/hyperlink" Target="https://drive.google.com/drive/folders/1N7ubkg4Ly-t7C1SN2jIJkEcWKzr-v9K6?usp=sharing" TargetMode="External"/><Relationship Id="rId888" Type="http://schemas.openxmlformats.org/officeDocument/2006/relationships/hyperlink" Target="https://drive.google.com/drive/folders/1N7ubkg4Ly-t7C1SN2jIJkEcWKzr-v9K6?usp=sharing" TargetMode="External"/><Relationship Id="rId2569" Type="http://schemas.openxmlformats.org/officeDocument/2006/relationships/hyperlink" Target="https://www4.des.state.nh.us/nh-pfas-investigation/wp-content/uploads/tables-pdf.pdf" TargetMode="External"/><Relationship Id="rId2776" Type="http://schemas.openxmlformats.org/officeDocument/2006/relationships/hyperlink" Target="https://drive.google.com/drive/folders/1N7ubkg4Ly-t7C1SN2jIJkEcWKzr-v9K6?usp=sharing" TargetMode="External"/><Relationship Id="rId2983" Type="http://schemas.openxmlformats.org/officeDocument/2006/relationships/hyperlink" Target="https://www4.des.state.nh.us/nh-pfas-investigation/?page_id=826" TargetMode="External"/><Relationship Id="rId3827" Type="http://schemas.openxmlformats.org/officeDocument/2006/relationships/hyperlink" Target="https://www.epa.gov/dwucmr/occurrence-data-unregulated-contaminant-monitoring-rule" TargetMode="External"/><Relationship Id="rId748" Type="http://schemas.openxmlformats.org/officeDocument/2006/relationships/hyperlink" Target="https://drive.google.com/drive/folders/1N7ubkg4Ly-t7C1SN2jIJkEcWKzr-v9K6?usp=sharing" TargetMode="External"/><Relationship Id="rId955" Type="http://schemas.openxmlformats.org/officeDocument/2006/relationships/hyperlink" Target="https://www.waterboards.ca.gov/pfas/" TargetMode="External"/><Relationship Id="rId1378" Type="http://schemas.openxmlformats.org/officeDocument/2006/relationships/hyperlink" Target="https://drive.google.com/drive/u/0/folders/165CakSMV2-00nyl8S9kyGCCl4JfNfsjI" TargetMode="External"/><Relationship Id="rId1585" Type="http://schemas.openxmlformats.org/officeDocument/2006/relationships/hyperlink" Target="https://drive.google.com/drive/folders/1N7ubkg4Ly-t7C1SN2jIJkEcWKzr-v9K6?usp=sharing" TargetMode="External"/><Relationship Id="rId1792" Type="http://schemas.openxmlformats.org/officeDocument/2006/relationships/hyperlink" Target="https://www.mass.gov/info-details/per-and-polyfluoroalkyl-substances-pfas" TargetMode="External"/><Relationship Id="rId2429" Type="http://schemas.openxmlformats.org/officeDocument/2006/relationships/hyperlink" Target="https://www4.des.state.nh.us/nh-pfas-investigation/wp-content/uploads/tables-pdf.pdf" TargetMode="External"/><Relationship Id="rId2636" Type="http://schemas.openxmlformats.org/officeDocument/2006/relationships/hyperlink" Target="https://www4.des.state.nh.us/nh-pfas-investigation/wp-content/uploads/tables-pdf.pdf" TargetMode="External"/><Relationship Id="rId2843" Type="http://schemas.openxmlformats.org/officeDocument/2006/relationships/hyperlink" Target="https://drive.google.com/drive/folders/1N7ubkg4Ly-t7C1SN2jIJkEcWKzr-v9K6?usp=sharing" TargetMode="External"/><Relationship Id="rId5042" Type="http://schemas.openxmlformats.org/officeDocument/2006/relationships/hyperlink" Target="https://drive.google.com/drive/folders/1N7ubkg4Ly-t7C1SN2jIJkEcWKzr-v9K6?usp=sharing" TargetMode="External"/><Relationship Id="rId84" Type="http://schemas.openxmlformats.org/officeDocument/2006/relationships/hyperlink" Target="https://drive.google.com/drive/u/1/folders/1gnge512_oYuL7VQRv46V8TQZgBqwMAtM" TargetMode="External"/><Relationship Id="rId608" Type="http://schemas.openxmlformats.org/officeDocument/2006/relationships/hyperlink" Target="https://drive.google.com/drive/folders/1N7ubkg4Ly-t7C1SN2jIJkEcWKzr-v9K6?usp=sharing" TargetMode="External"/><Relationship Id="rId815" Type="http://schemas.openxmlformats.org/officeDocument/2006/relationships/hyperlink" Target="https://www.waterboards.ca.gov/pfas/docs/pfas_monitoring_Q1Q2Q3Q4.xlsx" TargetMode="External"/><Relationship Id="rId1238" Type="http://schemas.openxmlformats.org/officeDocument/2006/relationships/hyperlink" Target="https://drive.google.com/drive/folders/1N7ubkg4Ly-t7C1SN2jIJkEcWKzr-v9K6?usp=sharing" TargetMode="External"/><Relationship Id="rId1445" Type="http://schemas.openxmlformats.org/officeDocument/2006/relationships/hyperlink" Target="https://drive.google.com/drive/folders/1N7ubkg4Ly-t7C1SN2jIJkEcWKzr-v9K6?usp=sharing" TargetMode="External"/><Relationship Id="rId1652" Type="http://schemas.openxmlformats.org/officeDocument/2006/relationships/hyperlink" Target="https://www.mainepublic.org/sites/mpbn/files/201910/summary_pfas_sampling_oct_2019.pdf" TargetMode="External"/><Relationship Id="rId1305" Type="http://schemas.openxmlformats.org/officeDocument/2006/relationships/hyperlink" Target="https://www.sacwsd.org/249/Perfluorinated-Compounds-Detected" TargetMode="External"/><Relationship Id="rId2703" Type="http://schemas.openxmlformats.org/officeDocument/2006/relationships/hyperlink" Target="https://www4.des.state.nh.us/nh-pfas-investigation/wp-content/uploads/tables-pdf.pdf" TargetMode="External"/><Relationship Id="rId2910" Type="http://schemas.openxmlformats.org/officeDocument/2006/relationships/hyperlink" Target="https://drive.google.com/drive/folders/1N7ubkg4Ly-t7C1SN2jIJkEcWKzr-v9K6?usp=sharing" TargetMode="External"/><Relationship Id="rId1512" Type="http://schemas.openxmlformats.org/officeDocument/2006/relationships/hyperlink" Target="https://drive.google.com/drive/folders/1N7ubkg4Ly-t7C1SN2jIJkEcWKzr-v9K6?usp=sharing" TargetMode="External"/><Relationship Id="rId4668" Type="http://schemas.openxmlformats.org/officeDocument/2006/relationships/hyperlink" Target="https://drive.google.com/drive/folders/1N7ubkg4Ly-t7C1SN2jIJkEcWKzr-v9K6?usp=sharing" TargetMode="External"/><Relationship Id="rId4875" Type="http://schemas.openxmlformats.org/officeDocument/2006/relationships/hyperlink" Target="https://drive.google.com/drive/folders/1N7ubkg4Ly-t7C1SN2jIJkEcWKzr-v9K6?usp=sharing" TargetMode="External"/><Relationship Id="rId11" Type="http://schemas.openxmlformats.org/officeDocument/2006/relationships/hyperlink" Target="https://static.ewg.org/reports/2020/pfas-testing-report/EWG_PFAS-TW_Appendix_C06.pdf?_ga=2.44374509.815135581.1579791872-1565020647.1578497869" TargetMode="External"/><Relationship Id="rId398" Type="http://schemas.openxmlformats.org/officeDocument/2006/relationships/hyperlink" Target="https://drive.google.com/drive/folders/1N7ubkg4Ly-t7C1SN2jIJkEcWKzr-v9K6?usp=sharing" TargetMode="External"/><Relationship Id="rId2079" Type="http://schemas.openxmlformats.org/officeDocument/2006/relationships/hyperlink" Target="https://drive.google.com/drive/folders/1zaAEYLxWM6D7Oa4oRMTzmP5XnZfm1QXm" TargetMode="External"/><Relationship Id="rId3477" Type="http://schemas.openxmlformats.org/officeDocument/2006/relationships/hyperlink" Target="https://www4.des.state.nh.us/nh-pfas-investigation/wp-content/uploads/tables-pdf.pdf" TargetMode="External"/><Relationship Id="rId3684" Type="http://schemas.openxmlformats.org/officeDocument/2006/relationships/hyperlink" Target="https://drive.google.com/drive/u/1/folders/1gzW7FcQQelMoZUZ8VhdxW1RrTOgXt8vS" TargetMode="External"/><Relationship Id="rId3891" Type="http://schemas.openxmlformats.org/officeDocument/2006/relationships/hyperlink" Target="https://www.epa.gov/dwucmr/occurrence-data-unregulated-contaminant-monitoring-rule" TargetMode="External"/><Relationship Id="rId4528" Type="http://schemas.openxmlformats.org/officeDocument/2006/relationships/hyperlink" Target="https://drive.google.com/drive/folders/1N7ubkg4Ly-t7C1SN2jIJkEcWKzr-v9K6?usp=sharing" TargetMode="External"/><Relationship Id="rId4735" Type="http://schemas.openxmlformats.org/officeDocument/2006/relationships/hyperlink" Target="https://drive.google.com/drive/folders/1N7ubkg4Ly-t7C1SN2jIJkEcWKzr-v9K6?usp=sharing" TargetMode="External"/><Relationship Id="rId4942" Type="http://schemas.openxmlformats.org/officeDocument/2006/relationships/hyperlink" Target="https://drive.google.com/drive/folders/1N7ubkg4Ly-t7C1SN2jIJkEcWKzr-v9K6?usp=sharing" TargetMode="External"/><Relationship Id="rId2286" Type="http://schemas.openxmlformats.org/officeDocument/2006/relationships/hyperlink" Target="https://drive.google.com/drive/folders/1N7ubkg4Ly-t7C1SN2jIJkEcWKzr-v9K6?usp=sharing" TargetMode="External"/><Relationship Id="rId2493" Type="http://schemas.openxmlformats.org/officeDocument/2006/relationships/hyperlink" Target="https://www4.des.state.nh.us/nh-pfas-investigation/wp-content/uploads/tables-pdf.pdf" TargetMode="External"/><Relationship Id="rId3337" Type="http://schemas.openxmlformats.org/officeDocument/2006/relationships/hyperlink" Target="https://drive.google.com/drive/folders/1zaAEYLxWM6D7Oa4oRMTzmP5XnZfm1QXm" TargetMode="External"/><Relationship Id="rId3544" Type="http://schemas.openxmlformats.org/officeDocument/2006/relationships/hyperlink" Target="https://drive.google.com/drive/folders/1N7ubkg4Ly-t7C1SN2jIJkEcWKzr-v9K6?usp=sharing" TargetMode="External"/><Relationship Id="rId3751" Type="http://schemas.openxmlformats.org/officeDocument/2006/relationships/hyperlink" Target="https://drive.google.com/drive/u/1/folders/1gzW7FcQQelMoZUZ8VhdxW1RrTOgXt8vS" TargetMode="External"/><Relationship Id="rId4802" Type="http://schemas.openxmlformats.org/officeDocument/2006/relationships/hyperlink" Target="https://drive.google.com/drive/folders/1N7ubkg4Ly-t7C1SN2jIJkEcWKzr-v9K6?usp=sharing" TargetMode="External"/><Relationship Id="rId258" Type="http://schemas.openxmlformats.org/officeDocument/2006/relationships/hyperlink" Target="https://drive.google.com/drive/folders/1N7ubkg4Ly-t7C1SN2jIJkEcWKzr-v9K6?usp=sharing" TargetMode="External"/><Relationship Id="rId465" Type="http://schemas.openxmlformats.org/officeDocument/2006/relationships/hyperlink" Target="https://www.waterboards.ca.gov/pfas/docs/pfas_monitoring_Q1Q2Q3Q4.xlsx" TargetMode="External"/><Relationship Id="rId672" Type="http://schemas.openxmlformats.org/officeDocument/2006/relationships/hyperlink" Target="https://drive.google.com/drive/folders/1d1MidMYqI3G3Mz_V1LbNA2zv7Juckeoy" TargetMode="External"/><Relationship Id="rId1095" Type="http://schemas.openxmlformats.org/officeDocument/2006/relationships/hyperlink" Target="https://drive.google.com/drive/folders/1N7ubkg4Ly-t7C1SN2jIJkEcWKzr-v9K6?usp=sharing" TargetMode="External"/><Relationship Id="rId2146" Type="http://schemas.openxmlformats.org/officeDocument/2006/relationships/hyperlink" Target="https://drive.google.com/drive/folders/1N7ubkg4Ly-t7C1SN2jIJkEcWKzr-v9K6?usp=sharing" TargetMode="External"/><Relationship Id="rId2353" Type="http://schemas.openxmlformats.org/officeDocument/2006/relationships/hyperlink" Target="https://www4.des.state.nh.us/nh-pfas-investigation/wp-content/uploads/tables-pdf.pdf" TargetMode="External"/><Relationship Id="rId2560" Type="http://schemas.openxmlformats.org/officeDocument/2006/relationships/hyperlink" Target="https://www4.des.state.nh.us/nh-pfas-investigation/wp-content/uploads/tables-pdf.pdf" TargetMode="External"/><Relationship Id="rId3404" Type="http://schemas.openxmlformats.org/officeDocument/2006/relationships/hyperlink" Target="https://drive.google.com/drive/folders/1N7ubkg4Ly-t7C1SN2jIJkEcWKzr-v9K6?usp=sharing" TargetMode="External"/><Relationship Id="rId3611" Type="http://schemas.openxmlformats.org/officeDocument/2006/relationships/hyperlink" Target="https://drive.google.com/drive/folders/1zaAEYLxWM6D7Oa4oRMTzmP5XnZfm1QXm" TargetMode="External"/><Relationship Id="rId118" Type="http://schemas.openxmlformats.org/officeDocument/2006/relationships/hyperlink" Target="https://drive.google.com/drive/folders/1N7ubkg4Ly-t7C1SN2jIJkEcWKzr-v9K6?usp=sharing" TargetMode="External"/><Relationship Id="rId325" Type="http://schemas.openxmlformats.org/officeDocument/2006/relationships/hyperlink" Target="https://www.waterboards.ca.gov/pfas/docs/pfas_monitoring_Q1Q2Q3Q4.xlsx" TargetMode="External"/><Relationship Id="rId532" Type="http://schemas.openxmlformats.org/officeDocument/2006/relationships/hyperlink" Target="https://drive.google.com/drive/folders/1d1MidMYqI3G3Mz_V1LbNA2zv7Juckeoy" TargetMode="External"/><Relationship Id="rId1162" Type="http://schemas.openxmlformats.org/officeDocument/2006/relationships/hyperlink" Target="https://www.waterboards.ca.gov/pfas/" TargetMode="External"/><Relationship Id="rId2006" Type="http://schemas.openxmlformats.org/officeDocument/2006/relationships/hyperlink" Target="https://static.ewg.org/reports/2020/pfas-testing-report/EWG_PFAS-TW_Appendix_C06.pdf?_ga=2.44374509.815135581.1579791872-1565020647.1578497869" TargetMode="External"/><Relationship Id="rId2213" Type="http://schemas.openxmlformats.org/officeDocument/2006/relationships/hyperlink" Target="https://drive.google.com/drive/folders/1zaAEYLxWM6D7Oa4oRMTzmP5XnZfm1QXm" TargetMode="External"/><Relationship Id="rId2420" Type="http://schemas.openxmlformats.org/officeDocument/2006/relationships/hyperlink" Target="https://www4.des.state.nh.us/nh-pfas-investigation/wp-content/uploads/tables-pdf.pdf" TargetMode="External"/><Relationship Id="rId1022" Type="http://schemas.openxmlformats.org/officeDocument/2006/relationships/hyperlink" Target="https://www.waterboards.ca.gov/pfas/" TargetMode="External"/><Relationship Id="rId4178" Type="http://schemas.openxmlformats.org/officeDocument/2006/relationships/hyperlink" Target="https://drive.google.com/drive/u/0/folders/1rTRXgkHCuQ-2mPTzQ1NvQuscYSsetYQz" TargetMode="External"/><Relationship Id="rId4385" Type="http://schemas.openxmlformats.org/officeDocument/2006/relationships/hyperlink" Target="https://www.ecori.org/public-safety/2020/3/2/are-pfas-harming-rhode-islands-schoolchildren" TargetMode="External"/><Relationship Id="rId4592" Type="http://schemas.openxmlformats.org/officeDocument/2006/relationships/hyperlink" Target="https://drive.google.com/drive/u/0/folders/1McBSeX2VTKGuIpe-IdaFYayBBQsc8_kn" TargetMode="External"/><Relationship Id="rId1979" Type="http://schemas.openxmlformats.org/officeDocument/2006/relationships/hyperlink" Target="https://drive.google.com/drive/folders/1N7ubkg4Ly-t7C1SN2jIJkEcWKzr-v9K6?usp=sharing" TargetMode="External"/><Relationship Id="rId3194" Type="http://schemas.openxmlformats.org/officeDocument/2006/relationships/hyperlink" Target="https://drive.google.com/drive/folders/1N7ubkg4Ly-t7C1SN2jIJkEcWKzr-v9K6?usp=sharing" TargetMode="External"/><Relationship Id="rId4038" Type="http://schemas.openxmlformats.org/officeDocument/2006/relationships/hyperlink" Target="https://files.nc.gov/ncdeq/Water%20Resources/GIS/Data/Emerging_Compounds_Mastersheet_12202019.pdf" TargetMode="External"/><Relationship Id="rId4245" Type="http://schemas.openxmlformats.org/officeDocument/2006/relationships/hyperlink" Target="https://www.dep.pa.gov/Citizens/My-Water/drinking_water/PFAS/Pages/default.aspx" TargetMode="External"/><Relationship Id="rId1839" Type="http://schemas.openxmlformats.org/officeDocument/2006/relationships/hyperlink" Target="https://drive.google.com/drive/folders/1N7ubkg4Ly-t7C1SN2jIJkEcWKzr-v9K6?usp=sharing" TargetMode="External"/><Relationship Id="rId3054" Type="http://schemas.openxmlformats.org/officeDocument/2006/relationships/hyperlink" Target="https://drive.google.com/drive/folders/1N7ubkg4Ly-t7C1SN2jIJkEcWKzr-v9K6?usp=sharing" TargetMode="External"/><Relationship Id="rId4452" Type="http://schemas.openxmlformats.org/officeDocument/2006/relationships/hyperlink" Target="https://static1.squarespace.com/static/546d61b5e4b049f0b10b95c5/t/5e9486885e4b116e09c239b7/1586792081414/DOH-2.pdf" TargetMode="External"/><Relationship Id="rId182" Type="http://schemas.openxmlformats.org/officeDocument/2006/relationships/hyperlink" Target="https://drive.google.com/drive/folders/1d1MidMYqI3G3Mz_V1LbNA2zv7Juckeoy" TargetMode="External"/><Relationship Id="rId1906" Type="http://schemas.openxmlformats.org/officeDocument/2006/relationships/hyperlink" Target="https://drive.google.com/drive/folders/1N7ubkg4Ly-t7C1SN2jIJkEcWKzr-v9K6?usp=sharing" TargetMode="External"/><Relationship Id="rId3261" Type="http://schemas.openxmlformats.org/officeDocument/2006/relationships/hyperlink" Target="https://drive.google.com/drive/folders/1zaAEYLxWM6D7Oa4oRMTzmP5XnZfm1QXm" TargetMode="External"/><Relationship Id="rId4105" Type="http://schemas.openxmlformats.org/officeDocument/2006/relationships/hyperlink" Target="https://drive.google.com/drive/u/0/folders/1f8gHfUbgH4w0DdeirtRLSMerU6kNJ4Ux" TargetMode="External"/><Relationship Id="rId4312" Type="http://schemas.openxmlformats.org/officeDocument/2006/relationships/hyperlink" Target="https://drive.google.com/drive/folders/1N7ubkg4Ly-t7C1SN2jIJkEcWKzr-v9K6?usp=sharing" TargetMode="External"/><Relationship Id="rId2070" Type="http://schemas.openxmlformats.org/officeDocument/2006/relationships/hyperlink" Target="https://www.dhhs.nh.gov/dphs/pfcs/index.htm" TargetMode="External"/><Relationship Id="rId3121" Type="http://schemas.openxmlformats.org/officeDocument/2006/relationships/hyperlink" Target="https://drive.google.com/drive/folders/1zaAEYLxWM6D7Oa4oRMTzmP5XnZfm1QXm" TargetMode="External"/><Relationship Id="rId999" Type="http://schemas.openxmlformats.org/officeDocument/2006/relationships/hyperlink" Target="https://www.waterboards.ca.gov/pfas/" TargetMode="External"/><Relationship Id="rId2887" Type="http://schemas.openxmlformats.org/officeDocument/2006/relationships/hyperlink" Target="https://www4.des.state.nh.us/nh-pfas-investigation/wp-content/uploads/tables-pdf.pdf" TargetMode="External"/><Relationship Id="rId5086" Type="http://schemas.openxmlformats.org/officeDocument/2006/relationships/hyperlink" Target="https://drive.google.com/drive/folders/1N7ubkg4Ly-t7C1SN2jIJkEcWKzr-v9K6?usp=sharing" TargetMode="External"/><Relationship Id="rId859" Type="http://schemas.openxmlformats.org/officeDocument/2006/relationships/hyperlink" Target="https://geotracker.waterboards.ca.gov/map/pfas_map" TargetMode="External"/><Relationship Id="rId1489" Type="http://schemas.openxmlformats.org/officeDocument/2006/relationships/hyperlink" Target="https://drive.google.com/drive/folders/1N7ubkg4Ly-t7C1SN2jIJkEcWKzr-v9K6?usp=sharing" TargetMode="External"/><Relationship Id="rId1696" Type="http://schemas.openxmlformats.org/officeDocument/2006/relationships/hyperlink" Target="https://drive.google.com/drive/u/0/folders/1RsSKYaEE8jqAw7pH05tDHRflkjUL3t5H" TargetMode="External"/><Relationship Id="rId3938" Type="http://schemas.openxmlformats.org/officeDocument/2006/relationships/hyperlink" Target="https://drive.google.com/drive/u/0/folders/1f8gHfUbgH4w0DdeirtRLSMerU6kNJ4Ux" TargetMode="External"/><Relationship Id="rId1349" Type="http://schemas.openxmlformats.org/officeDocument/2006/relationships/hyperlink" Target="https://www.aquarionwater.com/water-quality/learn-about-pfas/ct-pfas-faqs" TargetMode="External"/><Relationship Id="rId2747" Type="http://schemas.openxmlformats.org/officeDocument/2006/relationships/hyperlink" Target="https://www4.des.state.nh.us/nh-pfas-investigation/wp-content/uploads/tables-pdf.pdf" TargetMode="External"/><Relationship Id="rId2954" Type="http://schemas.openxmlformats.org/officeDocument/2006/relationships/hyperlink" Target="https://drive.google.com/drive/folders/1N7ubkg4Ly-t7C1SN2jIJkEcWKzr-v9K6?usp=sharing" TargetMode="External"/><Relationship Id="rId5013" Type="http://schemas.openxmlformats.org/officeDocument/2006/relationships/hyperlink" Target="https://drive.google.com/drive/folders/1N7ubkg4Ly-t7C1SN2jIJkEcWKzr-v9K6?usp=sharing" TargetMode="External"/><Relationship Id="rId719" Type="http://schemas.openxmlformats.org/officeDocument/2006/relationships/hyperlink" Target="https://geotracker.waterboards.ca.gov/map/pfas_map" TargetMode="External"/><Relationship Id="rId926" Type="http://schemas.openxmlformats.org/officeDocument/2006/relationships/hyperlink" Target="https://www.waterboards.ca.gov/pfas/" TargetMode="External"/><Relationship Id="rId1556" Type="http://schemas.openxmlformats.org/officeDocument/2006/relationships/hyperlink" Target="https://eec.ky.gov/Documents%20for%20URLs/PFAS%20Drinking%20Water%20Report%20Final.pdf" TargetMode="External"/><Relationship Id="rId1763" Type="http://schemas.openxmlformats.org/officeDocument/2006/relationships/hyperlink" Target="https://drive.google.com/drive/folders/1N7ubkg4Ly-t7C1SN2jIJkEcWKzr-v9K6?usp=sharing" TargetMode="External"/><Relationship Id="rId1970" Type="http://schemas.openxmlformats.org/officeDocument/2006/relationships/hyperlink" Target="https://drive.google.com/drive/folders/1N7ubkg4Ly-t7C1SN2jIJkEcWKzr-v9K6?usp=sharing" TargetMode="External"/><Relationship Id="rId2607" Type="http://schemas.openxmlformats.org/officeDocument/2006/relationships/hyperlink" Target="https://www4.des.state.nh.us/nh-pfas-investigation/?page_id=826" TargetMode="External"/><Relationship Id="rId2814" Type="http://schemas.openxmlformats.org/officeDocument/2006/relationships/hyperlink" Target="https://www4.des.state.nh.us/nh-pfas-investigation/wp-content/uploads/tables-pdf.pdf" TargetMode="External"/><Relationship Id="rId55" Type="http://schemas.openxmlformats.org/officeDocument/2006/relationships/hyperlink" Target="https://drive.google.com/drive/folders/1N7ubkg4Ly-t7C1SN2jIJkEcWKzr-v9K6?usp=sharing" TargetMode="External"/><Relationship Id="rId1209" Type="http://schemas.openxmlformats.org/officeDocument/2006/relationships/hyperlink" Target="https://drive.google.com/drive/folders/1d1MidMYqI3G3Mz_V1LbNA2zv7Juckeoy" TargetMode="External"/><Relationship Id="rId1416" Type="http://schemas.openxmlformats.org/officeDocument/2006/relationships/hyperlink" Target="https://www.aquarionwater.com/docs/default-source/pfas-documents/ct-reports/wolcott-march-2020.pdf?sfvrsn=a3f1bfbe_2" TargetMode="External"/><Relationship Id="rId1623" Type="http://schemas.openxmlformats.org/officeDocument/2006/relationships/hyperlink" Target="https://drive.google.com/drive/folders/1N7ubkg4Ly-t7C1SN2jIJkEcWKzr-v9K6?usp=sharing" TargetMode="External"/><Relationship Id="rId1830" Type="http://schemas.openxmlformats.org/officeDocument/2006/relationships/hyperlink" Target="https://www.mass.gov/info-details/per-and-polyfluoroalkyl-substances-pfas" TargetMode="External"/><Relationship Id="rId4779" Type="http://schemas.openxmlformats.org/officeDocument/2006/relationships/hyperlink" Target="https://drive.google.com/drive/folders/1N7ubkg4Ly-t7C1SN2jIJkEcWKzr-v9K6?usp=sharing" TargetMode="External"/><Relationship Id="rId4986" Type="http://schemas.openxmlformats.org/officeDocument/2006/relationships/hyperlink" Target="https://drive.google.com/drive/folders/1N7ubkg4Ly-t7C1SN2jIJkEcWKzr-v9K6?usp=sharing" TargetMode="External"/><Relationship Id="rId3588" Type="http://schemas.openxmlformats.org/officeDocument/2006/relationships/hyperlink" Target="https://drive.google.com/drive/folders/1N7ubkg4Ly-t7C1SN2jIJkEcWKzr-v9K6?usp=sharing" TargetMode="External"/><Relationship Id="rId3795" Type="http://schemas.openxmlformats.org/officeDocument/2006/relationships/hyperlink" Target="https://drive.google.com/drive/folders/1N7ubkg4Ly-t7C1SN2jIJkEcWKzr-v9K6?usp=sharing" TargetMode="External"/><Relationship Id="rId4639" Type="http://schemas.openxmlformats.org/officeDocument/2006/relationships/hyperlink" Target="https://drive.google.com/drive/folders/1N7ubkg4Ly-t7C1SN2jIJkEcWKzr-v9K6?usp=sharing" TargetMode="External"/><Relationship Id="rId4846" Type="http://schemas.openxmlformats.org/officeDocument/2006/relationships/hyperlink" Target="https://drive.google.com/drive/folders/1N7ubkg4Ly-t7C1SN2jIJkEcWKzr-v9K6?usp=sharing" TargetMode="External"/><Relationship Id="rId2397" Type="http://schemas.openxmlformats.org/officeDocument/2006/relationships/hyperlink" Target="https://www4.des.state.nh.us/nh-pfas-investigation/wp-content/uploads/tables-pdf.pdf" TargetMode="External"/><Relationship Id="rId3448" Type="http://schemas.openxmlformats.org/officeDocument/2006/relationships/hyperlink" Target="https://drive.google.com/drive/folders/1N7ubkg4Ly-t7C1SN2jIJkEcWKzr-v9K6?usp=sharing" TargetMode="External"/><Relationship Id="rId3655" Type="http://schemas.openxmlformats.org/officeDocument/2006/relationships/hyperlink" Target="https://drive.google.com/drive/folders/1zaAEYLxWM6D7Oa4oRMTzmP5XnZfm1QXm" TargetMode="External"/><Relationship Id="rId3862" Type="http://schemas.openxmlformats.org/officeDocument/2006/relationships/hyperlink" Target="https://drive.google.com/drive/u/0/folders/1HW-EnV2d6mQuoJusx09zkbBa8VLzRRAf" TargetMode="External"/><Relationship Id="rId4706" Type="http://schemas.openxmlformats.org/officeDocument/2006/relationships/hyperlink" Target="https://drive.google.com/drive/folders/1N7ubkg4Ly-t7C1SN2jIJkEcWKzr-v9K6?usp=sharing" TargetMode="External"/><Relationship Id="rId369" Type="http://schemas.openxmlformats.org/officeDocument/2006/relationships/hyperlink" Target="https://geotracker.waterboards.ca.gov/map/pfas_map" TargetMode="External"/><Relationship Id="rId576" Type="http://schemas.openxmlformats.org/officeDocument/2006/relationships/hyperlink" Target="https://www.waterboards.ca.gov/pfas/" TargetMode="External"/><Relationship Id="rId783" Type="http://schemas.openxmlformats.org/officeDocument/2006/relationships/hyperlink" Target="https://drive.google.com/drive/folders/1N7ubkg4Ly-t7C1SN2jIJkEcWKzr-v9K6?usp=sharing" TargetMode="External"/><Relationship Id="rId990" Type="http://schemas.openxmlformats.org/officeDocument/2006/relationships/hyperlink" Target="https://www.waterboards.ca.gov/pfas/" TargetMode="External"/><Relationship Id="rId2257" Type="http://schemas.openxmlformats.org/officeDocument/2006/relationships/hyperlink" Target="https://drive.google.com/drive/folders/1zaAEYLxWM6D7Oa4oRMTzmP5XnZfm1QXm" TargetMode="External"/><Relationship Id="rId2464" Type="http://schemas.openxmlformats.org/officeDocument/2006/relationships/hyperlink" Target="https://www4.des.state.nh.us/nh-pfas-investigation/wp-content/uploads/tables-pdf.pdf" TargetMode="External"/><Relationship Id="rId2671" Type="http://schemas.openxmlformats.org/officeDocument/2006/relationships/hyperlink" Target="https://www4.des.state.nh.us/nh-pfas-investigation/wp-content/uploads/tables-pdf.pdf" TargetMode="External"/><Relationship Id="rId3308" Type="http://schemas.openxmlformats.org/officeDocument/2006/relationships/hyperlink" Target="https://www4.des.state.nh.us/nh-pfas-investigation/wp-content/uploads/tables-pdf.pdf" TargetMode="External"/><Relationship Id="rId3515" Type="http://schemas.openxmlformats.org/officeDocument/2006/relationships/hyperlink" Target="https://drive.google.com/drive/folders/1zaAEYLxWM6D7Oa4oRMTzmP5XnZfm1QXm" TargetMode="External"/><Relationship Id="rId4913" Type="http://schemas.openxmlformats.org/officeDocument/2006/relationships/hyperlink" Target="https://drive.google.com/drive/folders/1N7ubkg4Ly-t7C1SN2jIJkEcWKzr-v9K6?usp=sharing" TargetMode="External"/><Relationship Id="rId229" Type="http://schemas.openxmlformats.org/officeDocument/2006/relationships/hyperlink" Target="https://geotracker.waterboards.ca.gov/map/pfas_map" TargetMode="External"/><Relationship Id="rId436" Type="http://schemas.openxmlformats.org/officeDocument/2006/relationships/hyperlink" Target="https://www.waterboards.ca.gov/pfas/" TargetMode="External"/><Relationship Id="rId643" Type="http://schemas.openxmlformats.org/officeDocument/2006/relationships/hyperlink" Target="https://drive.google.com/drive/folders/1N7ubkg4Ly-t7C1SN2jIJkEcWKzr-v9K6?usp=sharing" TargetMode="External"/><Relationship Id="rId1066" Type="http://schemas.openxmlformats.org/officeDocument/2006/relationships/hyperlink" Target="https://drive.google.com/drive/folders/1d1MidMYqI3G3Mz_V1LbNA2zv7Juckeoy" TargetMode="External"/><Relationship Id="rId1273" Type="http://schemas.openxmlformats.org/officeDocument/2006/relationships/hyperlink" Target="https://www.waterboards.ca.gov/pfas/" TargetMode="External"/><Relationship Id="rId1480" Type="http://schemas.openxmlformats.org/officeDocument/2006/relationships/hyperlink" Target="https://drive.google.com/drive/folders/1N7ubkg4Ly-t7C1SN2jIJkEcWKzr-v9K6?usp=sharing" TargetMode="External"/><Relationship Id="rId2117" Type="http://schemas.openxmlformats.org/officeDocument/2006/relationships/hyperlink" Target="https://drive.google.com/drive/folders/1zaAEYLxWM6D7Oa4oRMTzmP5XnZfm1QXm" TargetMode="External"/><Relationship Id="rId2324" Type="http://schemas.openxmlformats.org/officeDocument/2006/relationships/hyperlink" Target="https://www4.des.state.nh.us/nh-pfas-investigation/wp-content/uploads/tables-pdf.pdf" TargetMode="External"/><Relationship Id="rId3722" Type="http://schemas.openxmlformats.org/officeDocument/2006/relationships/hyperlink" Target="https://drive.google.com/drive/u/1/folders/1gzW7FcQQelMoZUZ8VhdxW1RrTOgXt8vS" TargetMode="External"/><Relationship Id="rId850" Type="http://schemas.openxmlformats.org/officeDocument/2006/relationships/hyperlink" Target="https://www.waterboards.ca.gov/pfas/docs/pfas_monitoring_Q1Q2Q3Q4.xlsx" TargetMode="External"/><Relationship Id="rId1133" Type="http://schemas.openxmlformats.org/officeDocument/2006/relationships/hyperlink" Target="https://drive.google.com/drive/folders/1N7ubkg4Ly-t7C1SN2jIJkEcWKzr-v9K6?usp=sharing" TargetMode="External"/><Relationship Id="rId2531" Type="http://schemas.openxmlformats.org/officeDocument/2006/relationships/hyperlink" Target="https://drive.google.com/drive/folders/1N7ubkg4Ly-t7C1SN2jIJkEcWKzr-v9K6?usp=sharing" TargetMode="External"/><Relationship Id="rId4289" Type="http://schemas.openxmlformats.org/officeDocument/2006/relationships/hyperlink" Target="https://health.ri.gov/water/about/pfas/" TargetMode="External"/><Relationship Id="rId503" Type="http://schemas.openxmlformats.org/officeDocument/2006/relationships/hyperlink" Target="https://drive.google.com/drive/folders/1N7ubkg4Ly-t7C1SN2jIJkEcWKzr-v9K6?usp=sharing" TargetMode="External"/><Relationship Id="rId710" Type="http://schemas.openxmlformats.org/officeDocument/2006/relationships/hyperlink" Target="https://www.waterboards.ca.gov/pfas/docs/pfas_monitoring_Q1Q2Q3Q4.xlsx" TargetMode="External"/><Relationship Id="rId1340" Type="http://schemas.openxmlformats.org/officeDocument/2006/relationships/hyperlink" Target="https://www.aquarionwater.com/docs/default-source/pfas-documents/ct-reports/brookfield-march-2020.pdf?sfvrsn=34c31c1f_6" TargetMode="External"/><Relationship Id="rId3098" Type="http://schemas.openxmlformats.org/officeDocument/2006/relationships/hyperlink" Target="https://drive.google.com/drive/folders/1N7ubkg4Ly-t7C1SN2jIJkEcWKzr-v9K6?usp=sharing" TargetMode="External"/><Relationship Id="rId4496" Type="http://schemas.openxmlformats.org/officeDocument/2006/relationships/hyperlink" Target="https://www.tceq.texas.gov/drinkingwater/drinkwaterconcerns.html" TargetMode="External"/><Relationship Id="rId1200" Type="http://schemas.openxmlformats.org/officeDocument/2006/relationships/hyperlink" Target="https://www.waterboards.ca.gov/pfas/" TargetMode="External"/><Relationship Id="rId4149" Type="http://schemas.openxmlformats.org/officeDocument/2006/relationships/hyperlink" Target="https://drive.google.com/drive/u/0/folders/1PkVkJQt2qKaA__Xi4BZgT1JX8CFHeCxl" TargetMode="External"/><Relationship Id="rId4356" Type="http://schemas.openxmlformats.org/officeDocument/2006/relationships/hyperlink" Target="https://drive.google.com/drive/folders/1DZVTtHrtffhNzVd3s8hAy8pcQfLzMzIV" TargetMode="External"/><Relationship Id="rId4563" Type="http://schemas.openxmlformats.org/officeDocument/2006/relationships/hyperlink" Target="https://drive.google.com/drive/u/0/folders/1lGp9mNF1VW52zcJOUD9x-wZO9oAb_opR" TargetMode="External"/><Relationship Id="rId4770" Type="http://schemas.openxmlformats.org/officeDocument/2006/relationships/hyperlink" Target="https://drive.google.com/drive/folders/1N7ubkg4Ly-t7C1SN2jIJkEcWKzr-v9K6?usp=sharing" TargetMode="External"/><Relationship Id="rId3165" Type="http://schemas.openxmlformats.org/officeDocument/2006/relationships/hyperlink" Target="https://drive.google.com/drive/folders/1zaAEYLxWM6D7Oa4oRMTzmP5XnZfm1QXm" TargetMode="External"/><Relationship Id="rId3372" Type="http://schemas.openxmlformats.org/officeDocument/2006/relationships/hyperlink" Target="https://drive.google.com/drive/folders/1N7ubkg4Ly-t7C1SN2jIJkEcWKzr-v9K6?usp=sharing" TargetMode="External"/><Relationship Id="rId4009" Type="http://schemas.openxmlformats.org/officeDocument/2006/relationships/hyperlink" Target="https://drive.google.com/drive/folders/1N7ubkg4Ly-t7C1SN2jIJkEcWKzr-v9K6?usp=sharing" TargetMode="External"/><Relationship Id="rId4216" Type="http://schemas.openxmlformats.org/officeDocument/2006/relationships/hyperlink" Target="https://www.dep.pa.gov/Citizens/My-Water/drinking_water/PFAS/Pages/default.aspx" TargetMode="External"/><Relationship Id="rId4423" Type="http://schemas.openxmlformats.org/officeDocument/2006/relationships/hyperlink" Target="https://drive.google.com/drive/folders/1DZVTtHrtffhNzVd3s8hAy8pcQfLzMzIV" TargetMode="External"/><Relationship Id="rId4630" Type="http://schemas.openxmlformats.org/officeDocument/2006/relationships/hyperlink" Target="https://static.ewg.org/reports/2020/pfas-testing-report/EWG_PFAS-TW_Appendix_C06.pdf?_ga=2.44374509.815135581.1579791872-1565020647.1578497869" TargetMode="External"/><Relationship Id="rId293" Type="http://schemas.openxmlformats.org/officeDocument/2006/relationships/hyperlink" Target="https://drive.google.com/drive/folders/1N7ubkg4Ly-t7C1SN2jIJkEcWKzr-v9K6?usp=sharing" TargetMode="External"/><Relationship Id="rId2181" Type="http://schemas.openxmlformats.org/officeDocument/2006/relationships/hyperlink" Target="https://drive.google.com/drive/folders/1zaAEYLxWM6D7Oa4oRMTzmP5XnZfm1QXm" TargetMode="External"/><Relationship Id="rId3025" Type="http://schemas.openxmlformats.org/officeDocument/2006/relationships/hyperlink" Target="https://drive.google.com/drive/folders/1zaAEYLxWM6D7Oa4oRMTzmP5XnZfm1QXm" TargetMode="External"/><Relationship Id="rId3232" Type="http://schemas.openxmlformats.org/officeDocument/2006/relationships/hyperlink" Target="https://www4.des.state.nh.us/nh-pfas-investigation/wp-content/uploads/tables-pdf.pdf" TargetMode="External"/><Relationship Id="rId153" Type="http://schemas.openxmlformats.org/officeDocument/2006/relationships/hyperlink" Target="https://drive.google.com/drive/folders/1N7ubkg4Ly-t7C1SN2jIJkEcWKzr-v9K6?usp=sharing" TargetMode="External"/><Relationship Id="rId360" Type="http://schemas.openxmlformats.org/officeDocument/2006/relationships/hyperlink" Target="https://www.waterboards.ca.gov/pfas/docs/pfas_monitoring_Q1Q2Q3Q4.xlsx" TargetMode="External"/><Relationship Id="rId2041" Type="http://schemas.openxmlformats.org/officeDocument/2006/relationships/hyperlink" Target="https://www4.des.state.nh.us/nh-pfas-investigation/?page_id=826" TargetMode="External"/><Relationship Id="rId220" Type="http://schemas.openxmlformats.org/officeDocument/2006/relationships/hyperlink" Target="https://www.waterboards.ca.gov/pfas/docs/pfas_monitoring_Q1Q2Q3Q4.xlsx" TargetMode="External"/><Relationship Id="rId2998" Type="http://schemas.openxmlformats.org/officeDocument/2006/relationships/hyperlink" Target="https://drive.google.com/drive/folders/1N7ubkg4Ly-t7C1SN2jIJkEcWKzr-v9K6?usp=sharing" TargetMode="External"/><Relationship Id="rId5057" Type="http://schemas.openxmlformats.org/officeDocument/2006/relationships/hyperlink" Target="https://drive.google.com/drive/folders/1N7ubkg4Ly-t7C1SN2jIJkEcWKzr-v9K6?usp=sharing" TargetMode="External"/><Relationship Id="rId2858" Type="http://schemas.openxmlformats.org/officeDocument/2006/relationships/hyperlink" Target="https://drive.google.com/drive/folders/1zaAEYLxWM6D7Oa4oRMTzmP5XnZfm1QXm" TargetMode="External"/><Relationship Id="rId3909" Type="http://schemas.openxmlformats.org/officeDocument/2006/relationships/hyperlink" Target="https://drive.google.com/drive/folders/1N7ubkg4Ly-t7C1SN2jIJkEcWKzr-v9K6?usp=sharing" TargetMode="External"/><Relationship Id="rId4073" Type="http://schemas.openxmlformats.org/officeDocument/2006/relationships/hyperlink" Target="https://files.nc.gov/ncdeq/Water%20Resources/GIS/Data/Emerging_Compounds_Mastersheet_12202019.pdf" TargetMode="External"/><Relationship Id="rId99" Type="http://schemas.openxmlformats.org/officeDocument/2006/relationships/hyperlink" Target="https://geotracker.waterboards.ca.gov/map/pfas_map" TargetMode="External"/><Relationship Id="rId1667" Type="http://schemas.openxmlformats.org/officeDocument/2006/relationships/hyperlink" Target="https://drive.google.com/drive/folders/1N7ubkg4Ly-t7C1SN2jIJkEcWKzr-v9K6?usp=sharing" TargetMode="External"/><Relationship Id="rId1874" Type="http://schemas.openxmlformats.org/officeDocument/2006/relationships/hyperlink" Target="https://drive.google.com/drive/folders/1N7ubkg4Ly-t7C1SN2jIJkEcWKzr-v9K6?usp=sharing" TargetMode="External"/><Relationship Id="rId2718" Type="http://schemas.openxmlformats.org/officeDocument/2006/relationships/hyperlink" Target="https://drive.google.com/drive/folders/1N7ubkg4Ly-t7C1SN2jIJkEcWKzr-v9K6?usp=sharing" TargetMode="External"/><Relationship Id="rId2925" Type="http://schemas.openxmlformats.org/officeDocument/2006/relationships/hyperlink" Target="https://drive.google.com/drive/folders/1zaAEYLxWM6D7Oa4oRMTzmP5XnZfm1QXm" TargetMode="External"/><Relationship Id="rId4280" Type="http://schemas.openxmlformats.org/officeDocument/2006/relationships/hyperlink" Target="https://www.ecori.org/public-safety/2020/3/2/are-pfas-harming-rhode-islands-schoolchildren" TargetMode="External"/><Relationship Id="rId1527" Type="http://schemas.openxmlformats.org/officeDocument/2006/relationships/hyperlink" Target="https://static.ewg.org/reports/2020/pfas-testing-report/EWG_PFAS-TW_Appendix_C06.pdf?_ga=2.44374509.815135581.1579791872-1565020647.1578497869" TargetMode="External"/><Relationship Id="rId1734" Type="http://schemas.openxmlformats.org/officeDocument/2006/relationships/hyperlink" Target="https://www1.maine.gov/dep/spills/topics/pfas/index.html" TargetMode="External"/><Relationship Id="rId1941" Type="http://schemas.openxmlformats.org/officeDocument/2006/relationships/hyperlink" Target="https://drive.google.com/drive/u/0/folders/1ZAD2MKxr5bcXcH_fQdjggLt2rbNEUY5A" TargetMode="External"/><Relationship Id="rId4140" Type="http://schemas.openxmlformats.org/officeDocument/2006/relationships/hyperlink" Target="https://drive.google.com/drive/u/0/folders/1f8gHfUbgH4w0DdeirtRLSMerU6kNJ4Ux" TargetMode="External"/><Relationship Id="rId26" Type="http://schemas.openxmlformats.org/officeDocument/2006/relationships/hyperlink" Target="https://www.epa.gov/dwucmr/occurrence-data-unregulated-contaminant-monitoring-rule" TargetMode="External"/><Relationship Id="rId3699" Type="http://schemas.openxmlformats.org/officeDocument/2006/relationships/hyperlink" Target="https://www.nj.gov/dep/srp/emerging-contaminants/" TargetMode="External"/><Relationship Id="rId4000" Type="http://schemas.openxmlformats.org/officeDocument/2006/relationships/hyperlink" Target="https://epi.dph.ncdhhs.gov/oee/a_z/pfas.html" TargetMode="External"/><Relationship Id="rId1801" Type="http://schemas.openxmlformats.org/officeDocument/2006/relationships/hyperlink" Target="https://www.bostonglobe.com/metro/2019/09/09/forever-chemicals-now-found-state-schools/2hIhQrtcxgM1nDnSUgRkgL/story.html" TargetMode="External"/><Relationship Id="rId3559" Type="http://schemas.openxmlformats.org/officeDocument/2006/relationships/hyperlink" Target="https://drive.google.com/drive/folders/1zaAEYLxWM6D7Oa4oRMTzmP5XnZfm1QXm" TargetMode="External"/><Relationship Id="rId4957" Type="http://schemas.openxmlformats.org/officeDocument/2006/relationships/hyperlink" Target="https://drive.google.com/drive/folders/1N7ubkg4Ly-t7C1SN2jIJkEcWKzr-v9K6?usp=sharing" TargetMode="External"/><Relationship Id="rId687" Type="http://schemas.openxmlformats.org/officeDocument/2006/relationships/hyperlink" Target="https://drive.google.com/drive/folders/1d1MidMYqI3G3Mz_V1LbNA2zv7Juckeoy" TargetMode="External"/><Relationship Id="rId2368" Type="http://schemas.openxmlformats.org/officeDocument/2006/relationships/hyperlink" Target="https://www4.des.state.nh.us/nh-pfas-investigation/wp-content/uploads/tables-pdf.pdf" TargetMode="External"/><Relationship Id="rId3766" Type="http://schemas.openxmlformats.org/officeDocument/2006/relationships/hyperlink" Target="https://drive.google.com/drive/folders/1N7ubkg4Ly-t7C1SN2jIJkEcWKzr-v9K6?usp=sharing" TargetMode="External"/><Relationship Id="rId3973" Type="http://schemas.openxmlformats.org/officeDocument/2006/relationships/hyperlink" Target="https://drive.google.com/drive/folders/1N7ubkg4Ly-t7C1SN2jIJkEcWKzr-v9K6?usp=sharing" TargetMode="External"/><Relationship Id="rId4817" Type="http://schemas.openxmlformats.org/officeDocument/2006/relationships/hyperlink" Target="https://drive.google.com/drive/folders/1N7ubkg4Ly-t7C1SN2jIJkEcWKzr-v9K6?usp=sharing" TargetMode="External"/><Relationship Id="rId894" Type="http://schemas.openxmlformats.org/officeDocument/2006/relationships/hyperlink" Target="https://geotracker.waterboards.ca.gov/map/pfas_map" TargetMode="External"/><Relationship Id="rId1177" Type="http://schemas.openxmlformats.org/officeDocument/2006/relationships/hyperlink" Target="https://drive.google.com/drive/folders/1N7ubkg4Ly-t7C1SN2jIJkEcWKzr-v9K6?usp=sharing" TargetMode="External"/><Relationship Id="rId2575" Type="http://schemas.openxmlformats.org/officeDocument/2006/relationships/hyperlink" Target="https://www.dhhs.nh.gov/dphs/pfcs/index.htm" TargetMode="External"/><Relationship Id="rId2782" Type="http://schemas.openxmlformats.org/officeDocument/2006/relationships/hyperlink" Target="https://www4.des.state.nh.us/nh-pfas-investigation/wp-content/uploads/tables-pdf.pdf" TargetMode="External"/><Relationship Id="rId3419" Type="http://schemas.openxmlformats.org/officeDocument/2006/relationships/hyperlink" Target="https://drive.google.com/drive/folders/1zaAEYLxWM6D7Oa4oRMTzmP5XnZfm1QXm" TargetMode="External"/><Relationship Id="rId3626" Type="http://schemas.openxmlformats.org/officeDocument/2006/relationships/hyperlink" Target="https://www4.des.state.nh.us/nh-pfas-investigation/wp-content/uploads/tables-pdf.pdf" TargetMode="External"/><Relationship Id="rId3833" Type="http://schemas.openxmlformats.org/officeDocument/2006/relationships/hyperlink" Target="https://drive.google.com/drive/u/1/folders/1gzW7FcQQelMoZUZ8VhdxW1RrTOgXt8vS" TargetMode="External"/><Relationship Id="rId547" Type="http://schemas.openxmlformats.org/officeDocument/2006/relationships/hyperlink" Target="https://drive.google.com/drive/folders/1d1MidMYqI3G3Mz_V1LbNA2zv7Juckeoy" TargetMode="External"/><Relationship Id="rId754" Type="http://schemas.openxmlformats.org/officeDocument/2006/relationships/hyperlink" Target="https://geotracker.waterboards.ca.gov/map/pfas_map" TargetMode="External"/><Relationship Id="rId961" Type="http://schemas.openxmlformats.org/officeDocument/2006/relationships/hyperlink" Target="https://drive.google.com/drive/folders/1d1MidMYqI3G3Mz_V1LbNA2zv7Juckeoy" TargetMode="External"/><Relationship Id="rId1384" Type="http://schemas.openxmlformats.org/officeDocument/2006/relationships/hyperlink" Target="https://drive.google.com/drive/folders/1N7ubkg4Ly-t7C1SN2jIJkEcWKzr-v9K6?usp=sharing" TargetMode="External"/><Relationship Id="rId1591" Type="http://schemas.openxmlformats.org/officeDocument/2006/relationships/hyperlink" Target="https://drive.google.com/drive/folders/1N7ubkg4Ly-t7C1SN2jIJkEcWKzr-v9K6?usp=sharing" TargetMode="External"/><Relationship Id="rId2228" Type="http://schemas.openxmlformats.org/officeDocument/2006/relationships/hyperlink" Target="https://www4.des.state.nh.us/nh-pfas-investigation/wp-content/uploads/tables-pdf.pdf" TargetMode="External"/><Relationship Id="rId2435" Type="http://schemas.openxmlformats.org/officeDocument/2006/relationships/hyperlink" Target="https://drive.google.com/drive/folders/1N7ubkg4Ly-t7C1SN2jIJkEcWKzr-v9K6?usp=sharing" TargetMode="External"/><Relationship Id="rId2642" Type="http://schemas.openxmlformats.org/officeDocument/2006/relationships/hyperlink" Target="https://drive.google.com/drive/folders/1N7ubkg4Ly-t7C1SN2jIJkEcWKzr-v9K6?usp=sharing" TargetMode="External"/><Relationship Id="rId3900" Type="http://schemas.openxmlformats.org/officeDocument/2006/relationships/hyperlink" Target="https://www.dec.ny.gov/chemical/108831.html" TargetMode="External"/><Relationship Id="rId90" Type="http://schemas.openxmlformats.org/officeDocument/2006/relationships/hyperlink" Target="https://www.waterboards.ca.gov/pfas/docs/pfas_monitoring_Q1Q2Q3Q4.xlsx" TargetMode="External"/><Relationship Id="rId407" Type="http://schemas.openxmlformats.org/officeDocument/2006/relationships/hyperlink" Target="https://drive.google.com/drive/folders/1d1MidMYqI3G3Mz_V1LbNA2zv7Juckeoy" TargetMode="External"/><Relationship Id="rId614" Type="http://schemas.openxmlformats.org/officeDocument/2006/relationships/hyperlink" Target="https://geotracker.waterboards.ca.gov/map/pfas_map" TargetMode="External"/><Relationship Id="rId821" Type="http://schemas.openxmlformats.org/officeDocument/2006/relationships/hyperlink" Target="https://www.waterboards.ca.gov/pfas/" TargetMode="External"/><Relationship Id="rId1037" Type="http://schemas.openxmlformats.org/officeDocument/2006/relationships/hyperlink" Target="https://www.waterboards.ca.gov/pfas/" TargetMode="External"/><Relationship Id="rId1244" Type="http://schemas.openxmlformats.org/officeDocument/2006/relationships/hyperlink" Target="https://www.waterboards.ca.gov/pfas/" TargetMode="External"/><Relationship Id="rId1451" Type="http://schemas.openxmlformats.org/officeDocument/2006/relationships/hyperlink" Target="https://drive.google.com/drive/folders/16qN-m0G-ts0wK9rEv4lL2RupiuTGR1ws" TargetMode="External"/><Relationship Id="rId2502" Type="http://schemas.openxmlformats.org/officeDocument/2006/relationships/hyperlink" Target="https://drive.google.com/drive/folders/1zaAEYLxWM6D7Oa4oRMTzmP5XnZfm1QXm" TargetMode="External"/><Relationship Id="rId1104" Type="http://schemas.openxmlformats.org/officeDocument/2006/relationships/hyperlink" Target="https://www.waterboards.ca.gov/pfas/" TargetMode="External"/><Relationship Id="rId1311" Type="http://schemas.openxmlformats.org/officeDocument/2006/relationships/hyperlink" Target="https://www.fountaincolorado.org/government/city_departments___divisions/utilities/utilities_departments/water/water_quality" TargetMode="External"/><Relationship Id="rId4467" Type="http://schemas.openxmlformats.org/officeDocument/2006/relationships/hyperlink" Target="https://static.ewg.org/reports/2020/pfas-testing-report/EWG_PFAS-TW_Appendix_C06.pdf?_ga=2.44374509.815135581.1579791872-1565020647.1578497869" TargetMode="External"/><Relationship Id="rId4674" Type="http://schemas.openxmlformats.org/officeDocument/2006/relationships/hyperlink" Target="https://drive.google.com/drive/folders/1N7ubkg4Ly-t7C1SN2jIJkEcWKzr-v9K6?usp=sharing" TargetMode="External"/><Relationship Id="rId4881" Type="http://schemas.openxmlformats.org/officeDocument/2006/relationships/hyperlink" Target="https://drive.google.com/drive/folders/1N7ubkg4Ly-t7C1SN2jIJkEcWKzr-v9K6?usp=sharing" TargetMode="External"/><Relationship Id="rId3069" Type="http://schemas.openxmlformats.org/officeDocument/2006/relationships/hyperlink" Target="https://drive.google.com/drive/folders/1zaAEYLxWM6D7Oa4oRMTzmP5XnZfm1QXm" TargetMode="External"/><Relationship Id="rId3276" Type="http://schemas.openxmlformats.org/officeDocument/2006/relationships/hyperlink" Target="https://www4.des.state.nh.us/nh-pfas-investigation/wp-content/uploads/tables-pdf.pdf" TargetMode="External"/><Relationship Id="rId3483" Type="http://schemas.openxmlformats.org/officeDocument/2006/relationships/hyperlink" Target="https://drive.google.com/drive/folders/1zaAEYLxWM6D7Oa4oRMTzmP5XnZfm1QXm" TargetMode="External"/><Relationship Id="rId3690" Type="http://schemas.openxmlformats.org/officeDocument/2006/relationships/hyperlink" Target="https://www.nj.gov/dep/dsr/publications/Investigation_of_Levels_of_Perfluorinated_Compounds_in_New_Jersey_Fish_Surface_Water_and_Sediment_RPS.pdf" TargetMode="External"/><Relationship Id="rId4327" Type="http://schemas.openxmlformats.org/officeDocument/2006/relationships/hyperlink" Target="https://drive.google.com/drive/folders/1N7ubkg4Ly-t7C1SN2jIJkEcWKzr-v9K6?usp=sharing" TargetMode="External"/><Relationship Id="rId4534" Type="http://schemas.openxmlformats.org/officeDocument/2006/relationships/hyperlink" Target="https://drive.google.com/drive/u/0/folders/1mPMjInpm8B6YlSMSV7gSwrgGlp40h_-m" TargetMode="External"/><Relationship Id="rId197" Type="http://schemas.openxmlformats.org/officeDocument/2006/relationships/hyperlink" Target="https://drive.google.com/drive/folders/1d1MidMYqI3G3Mz_V1LbNA2zv7Juckeoy" TargetMode="External"/><Relationship Id="rId2085" Type="http://schemas.openxmlformats.org/officeDocument/2006/relationships/hyperlink" Target="https://www4.des.state.nh.us/nh-pfas-investigation/wp-content/uploads/tables-pdf.pdf" TargetMode="External"/><Relationship Id="rId2292" Type="http://schemas.openxmlformats.org/officeDocument/2006/relationships/hyperlink" Target="https://www4.des.state.nh.us/nh-pfas-investigation/wp-content/uploads/tables-pdf.pdf" TargetMode="External"/><Relationship Id="rId3136" Type="http://schemas.openxmlformats.org/officeDocument/2006/relationships/hyperlink" Target="https://www.dhhs.nh.gov/dphs/pfcs/index.htm" TargetMode="External"/><Relationship Id="rId3343" Type="http://schemas.openxmlformats.org/officeDocument/2006/relationships/hyperlink" Target="https://www4.des.state.nh.us/nh-pfas-investigation/wp-content/uploads/tables-pdf.pdf" TargetMode="External"/><Relationship Id="rId4741" Type="http://schemas.openxmlformats.org/officeDocument/2006/relationships/hyperlink" Target="https://drive.google.com/drive/folders/1jI2qfUNHJx9JWwCQcG49AABEIOL-IKdx?usp=sharing" TargetMode="External"/><Relationship Id="rId264" Type="http://schemas.openxmlformats.org/officeDocument/2006/relationships/hyperlink" Target="https://geotracker.waterboards.ca.gov/map/pfas_map" TargetMode="External"/><Relationship Id="rId471" Type="http://schemas.openxmlformats.org/officeDocument/2006/relationships/hyperlink" Target="https://www.waterboards.ca.gov/pfas/" TargetMode="External"/><Relationship Id="rId2152" Type="http://schemas.openxmlformats.org/officeDocument/2006/relationships/hyperlink" Target="https://www4.des.state.nh.us/nh-pfas-investigation/wp-content/uploads/tables-pdf.pdf" TargetMode="External"/><Relationship Id="rId3550" Type="http://schemas.openxmlformats.org/officeDocument/2006/relationships/hyperlink" Target="https://www4.des.state.nh.us/nh-pfas-investigation/wp-content/uploads/tables-pdf.pdf" TargetMode="External"/><Relationship Id="rId4601" Type="http://schemas.openxmlformats.org/officeDocument/2006/relationships/hyperlink" Target="https://drive.google.com/drive/u/0/folders/1XN6Ijpf0y25wNz458PemaL2-QcbkSE9n" TargetMode="External"/><Relationship Id="rId124" Type="http://schemas.openxmlformats.org/officeDocument/2006/relationships/hyperlink" Target="https://geotracker.waterboards.ca.gov/map/pfas_map" TargetMode="External"/><Relationship Id="rId3203" Type="http://schemas.openxmlformats.org/officeDocument/2006/relationships/hyperlink" Target="https://www4.des.state.nh.us/nh-pfas-investigation/wp-content/uploads/tables-pdf.pdf" TargetMode="External"/><Relationship Id="rId3410" Type="http://schemas.openxmlformats.org/officeDocument/2006/relationships/hyperlink" Target="https://www.dhhs.nh.gov/dphs/pfcs/index.htm" TargetMode="External"/><Relationship Id="rId331" Type="http://schemas.openxmlformats.org/officeDocument/2006/relationships/hyperlink" Target="https://www.waterboards.ca.gov/pfas/" TargetMode="External"/><Relationship Id="rId2012" Type="http://schemas.openxmlformats.org/officeDocument/2006/relationships/hyperlink" Target="https://drive.google.com/drive/folders/1N7ubkg4Ly-t7C1SN2jIJkEcWKzr-v9K6?usp=sharing" TargetMode="External"/><Relationship Id="rId2969" Type="http://schemas.openxmlformats.org/officeDocument/2006/relationships/hyperlink" Target="https://drive.google.com/drive/folders/1zaAEYLxWM6D7Oa4oRMTzmP5XnZfm1QXm" TargetMode="External"/><Relationship Id="rId1778" Type="http://schemas.openxmlformats.org/officeDocument/2006/relationships/hyperlink" Target="https://drive.google.com/drive/u/1/folders/1VgdMu6_x_kxf36q2eAIhAEnCpniomQ1Y" TargetMode="External"/><Relationship Id="rId1985" Type="http://schemas.openxmlformats.org/officeDocument/2006/relationships/hyperlink" Target="https://drive.google.com/drive/folders/1N7ubkg4Ly-t7C1SN2jIJkEcWKzr-v9K6?usp=sharing" TargetMode="External"/><Relationship Id="rId2829" Type="http://schemas.openxmlformats.org/officeDocument/2006/relationships/hyperlink" Target="https://www.des.nh.gov/organization/commissioner/documents/pfoa-statewide-status-20170110.pdf" TargetMode="External"/><Relationship Id="rId4184" Type="http://schemas.openxmlformats.org/officeDocument/2006/relationships/hyperlink" Target="https://drive.google.com/drive/u/1/folders/1PkVkJQt2qKaA__Xi4BZgT1JX8CFHeCxl" TargetMode="External"/><Relationship Id="rId4391" Type="http://schemas.openxmlformats.org/officeDocument/2006/relationships/hyperlink" Target="https://drive.google.com/drive/folders/1DZVTtHrtffhNzVd3s8hAy8pcQfLzMzIV" TargetMode="External"/><Relationship Id="rId5028" Type="http://schemas.openxmlformats.org/officeDocument/2006/relationships/hyperlink" Target="https://drive.google.com/drive/folders/1N7ubkg4Ly-t7C1SN2jIJkEcWKzr-v9K6?usp=sharing" TargetMode="External"/><Relationship Id="rId1638" Type="http://schemas.openxmlformats.org/officeDocument/2006/relationships/hyperlink" Target="https://www.ourhealthyfuture.org/sites/default/files/pdfs/pfas_in_drinking_water_oct_2019.pdf" TargetMode="External"/><Relationship Id="rId4044" Type="http://schemas.openxmlformats.org/officeDocument/2006/relationships/hyperlink" Target="https://files.nc.gov/ncdeq/Water%20Resources/GIS/Data/Emerging_Compounds_Mastersheet_12202019.pdf" TargetMode="External"/><Relationship Id="rId4251" Type="http://schemas.openxmlformats.org/officeDocument/2006/relationships/hyperlink" Target="https://static.ewg.org/reports/2020/pfas-testing-report/EWG_PFAS-TW_Appendix_C06.pdf?_ga=2.44374509.815135581.1579791872-1565020647.1578497869" TargetMode="External"/><Relationship Id="rId1845" Type="http://schemas.openxmlformats.org/officeDocument/2006/relationships/hyperlink" Target="https://easton.wickedlocal.com/news/20191119/easton-alerts-residents-about-pfas-in-water-supply" TargetMode="External"/><Relationship Id="rId3060" Type="http://schemas.openxmlformats.org/officeDocument/2006/relationships/hyperlink" Target="https://www4.des.state.nh.us/nh-pfas-investigation/wp-content/uploads/tables-pdf.pdf" TargetMode="External"/><Relationship Id="rId4111" Type="http://schemas.openxmlformats.org/officeDocument/2006/relationships/hyperlink" Target="https://drive.google.com/drive/folders/1N7ubkg4Ly-t7C1SN2jIJkEcWKzr-v9K6?usp=sharing" TargetMode="External"/><Relationship Id="rId1705" Type="http://schemas.openxmlformats.org/officeDocument/2006/relationships/hyperlink" Target="https://www.mainepublic.org/sites/mpbn/files/201910/summary_pfas_sampling_oct_2019.pdf" TargetMode="External"/><Relationship Id="rId1912" Type="http://schemas.openxmlformats.org/officeDocument/2006/relationships/hyperlink" Target="https://drive.google.com/drive/folders/1N7ubkg4Ly-t7C1SN2jIJkEcWKzr-v9K6?usp=sharing" TargetMode="External"/><Relationship Id="rId3877" Type="http://schemas.openxmlformats.org/officeDocument/2006/relationships/hyperlink" Target="https://www.dec.ny.gov/chemical/108831.html" TargetMode="External"/><Relationship Id="rId4928" Type="http://schemas.openxmlformats.org/officeDocument/2006/relationships/hyperlink" Target="https://drive.google.com/drive/folders/1N7ubkg4Ly-t7C1SN2jIJkEcWKzr-v9K6?usp=sharing" TargetMode="External"/><Relationship Id="rId5092" Type="http://schemas.openxmlformats.org/officeDocument/2006/relationships/hyperlink" Target="https://drive.google.com/drive/folders/1N7ubkg4Ly-t7C1SN2jIJkEcWKzr-v9K6?usp=sharing" TargetMode="External"/><Relationship Id="rId798" Type="http://schemas.openxmlformats.org/officeDocument/2006/relationships/hyperlink" Target="https://drive.google.com/drive/folders/1N7ubkg4Ly-t7C1SN2jIJkEcWKzr-v9K6?usp=sharing" TargetMode="External"/><Relationship Id="rId2479" Type="http://schemas.openxmlformats.org/officeDocument/2006/relationships/hyperlink" Target="https://drive.google.com/drive/folders/1N7ubkg4Ly-t7C1SN2jIJkEcWKzr-v9K6?usp=sharing" TargetMode="External"/><Relationship Id="rId2686" Type="http://schemas.openxmlformats.org/officeDocument/2006/relationships/hyperlink" Target="https://drive.google.com/drive/folders/1N7ubkg4Ly-t7C1SN2jIJkEcWKzr-v9K6?usp=sharing" TargetMode="External"/><Relationship Id="rId2893" Type="http://schemas.openxmlformats.org/officeDocument/2006/relationships/hyperlink" Target="https://drive.google.com/drive/folders/1zaAEYLxWM6D7Oa4oRMTzmP5XnZfm1QXm" TargetMode="External"/><Relationship Id="rId3737" Type="http://schemas.openxmlformats.org/officeDocument/2006/relationships/hyperlink" Target="https://drive.google.com/drive/u/1/folders/1gzW7FcQQelMoZUZ8VhdxW1RrTOgXt8vS" TargetMode="External"/><Relationship Id="rId3944" Type="http://schemas.openxmlformats.org/officeDocument/2006/relationships/hyperlink" Target="https://files.nc.gov/ncdeq/Water%20Resources/GIS/Data/Emerging_Compounds_Mastersheet_12202019.pdf" TargetMode="External"/><Relationship Id="rId658" Type="http://schemas.openxmlformats.org/officeDocument/2006/relationships/hyperlink" Target="https://drive.google.com/drive/folders/1N7ubkg4Ly-t7C1SN2jIJkEcWKzr-v9K6?usp=sharing" TargetMode="External"/><Relationship Id="rId865" Type="http://schemas.openxmlformats.org/officeDocument/2006/relationships/hyperlink" Target="https://www.waterboards.ca.gov/pfas/docs/pfas_monitoring_Q1Q2Q3Q4.xlsx" TargetMode="External"/><Relationship Id="rId1288" Type="http://schemas.openxmlformats.org/officeDocument/2006/relationships/hyperlink" Target="https://drive.google.com/drive/folders/1N7ubkg4Ly-t7C1SN2jIJkEcWKzr-v9K6?usp=sharing" TargetMode="External"/><Relationship Id="rId1495" Type="http://schemas.openxmlformats.org/officeDocument/2006/relationships/hyperlink" Target="https://drive.google.com/drive/folders/1IsOH4jNxypFCAP4u65dm4mosIul5EzFB" TargetMode="External"/><Relationship Id="rId2339" Type="http://schemas.openxmlformats.org/officeDocument/2006/relationships/hyperlink" Target="https://www4.des.state.nh.us/nh-pfas-investigation/?page_id=826" TargetMode="External"/><Relationship Id="rId2546" Type="http://schemas.openxmlformats.org/officeDocument/2006/relationships/hyperlink" Target="https://drive.google.com/drive/folders/1zaAEYLxWM6D7Oa4oRMTzmP5XnZfm1QXm" TargetMode="External"/><Relationship Id="rId2753" Type="http://schemas.openxmlformats.org/officeDocument/2006/relationships/hyperlink" Target="https://drive.google.com/drive/folders/1zaAEYLxWM6D7Oa4oRMTzmP5XnZfm1QXm" TargetMode="External"/><Relationship Id="rId2960" Type="http://schemas.openxmlformats.org/officeDocument/2006/relationships/hyperlink" Target="https://www4.des.state.nh.us/nh-pfas-investigation/wp-content/uploads/tables-pdf.pdf" TargetMode="External"/><Relationship Id="rId3804" Type="http://schemas.openxmlformats.org/officeDocument/2006/relationships/hyperlink" Target="https://drive.google.com/drive/u/1/folders/1gzW7FcQQelMoZUZ8VhdxW1RrTOgXt8vS" TargetMode="External"/><Relationship Id="rId518" Type="http://schemas.openxmlformats.org/officeDocument/2006/relationships/hyperlink" Target="https://drive.google.com/drive/folders/1N7ubkg4Ly-t7C1SN2jIJkEcWKzr-v9K6?usp=sharing" TargetMode="External"/><Relationship Id="rId725" Type="http://schemas.openxmlformats.org/officeDocument/2006/relationships/hyperlink" Target="https://www.waterboards.ca.gov/pfas/docs/pfas_monitoring_Q1Q2Q3Q4.xlsx" TargetMode="External"/><Relationship Id="rId932" Type="http://schemas.openxmlformats.org/officeDocument/2006/relationships/hyperlink" Target="https://drive.google.com/drive/folders/1d1MidMYqI3G3Mz_V1LbNA2zv7Juckeoy" TargetMode="External"/><Relationship Id="rId1148" Type="http://schemas.openxmlformats.org/officeDocument/2006/relationships/hyperlink" Target="https://drive.google.com/drive/folders/1d1MidMYqI3G3Mz_V1LbNA2zv7Juckeoy" TargetMode="External"/><Relationship Id="rId1355" Type="http://schemas.openxmlformats.org/officeDocument/2006/relationships/hyperlink" Target="https://www.aquarionwater.com/water-quality/learn-about-pfas/ct-pfas-faqs" TargetMode="External"/><Relationship Id="rId1562" Type="http://schemas.openxmlformats.org/officeDocument/2006/relationships/hyperlink" Target="https://eec.ky.gov/Documents%20for%20URLs/PFAS%20Drinking%20Water%20Report%20Final.pdf" TargetMode="External"/><Relationship Id="rId2406" Type="http://schemas.openxmlformats.org/officeDocument/2006/relationships/hyperlink" Target="https://drive.google.com/drive/folders/1zaAEYLxWM6D7Oa4oRMTzmP5XnZfm1QXm" TargetMode="External"/><Relationship Id="rId2613" Type="http://schemas.openxmlformats.org/officeDocument/2006/relationships/hyperlink" Target="https://drive.google.com/drive/folders/1zaAEYLxWM6D7Oa4oRMTzmP5XnZfm1QXm" TargetMode="External"/><Relationship Id="rId1008" Type="http://schemas.openxmlformats.org/officeDocument/2006/relationships/hyperlink" Target="https://drive.google.com/drive/folders/1d1MidMYqI3G3Mz_V1LbNA2zv7Juckeoy" TargetMode="External"/><Relationship Id="rId1215" Type="http://schemas.openxmlformats.org/officeDocument/2006/relationships/hyperlink" Target="https://static.ewg.org/reports/2020/pfas-testing-report/EWG_PFAS-TW_Appendix_C06.pdf?_ga=2.44374509.815135581.1579791872-1565020647.1578497869" TargetMode="External"/><Relationship Id="rId1422" Type="http://schemas.openxmlformats.org/officeDocument/2006/relationships/hyperlink" Target="https://www.aquarionwater.com/water-quality/learn-about-pfas" TargetMode="External"/><Relationship Id="rId2820" Type="http://schemas.openxmlformats.org/officeDocument/2006/relationships/hyperlink" Target="https://drive.google.com/drive/folders/1zaAEYLxWM6D7Oa4oRMTzmP5XnZfm1QXm" TargetMode="External"/><Relationship Id="rId4578" Type="http://schemas.openxmlformats.org/officeDocument/2006/relationships/hyperlink" Target="https://www.doh.wa.gov/CommunityandEnvironment/Contaminants/PFAS" TargetMode="External"/><Relationship Id="rId61" Type="http://schemas.openxmlformats.org/officeDocument/2006/relationships/hyperlink" Target="https://drive.google.com/drive/u/1/folders/1gnge512_oYuL7VQRv46V8TQZgBqwMAtM" TargetMode="External"/><Relationship Id="rId3387" Type="http://schemas.openxmlformats.org/officeDocument/2006/relationships/hyperlink" Target="https://drive.google.com/drive/folders/1zaAEYLxWM6D7Oa4oRMTzmP5XnZfm1QXm" TargetMode="External"/><Relationship Id="rId4785" Type="http://schemas.openxmlformats.org/officeDocument/2006/relationships/hyperlink" Target="https://drive.google.com/drive/folders/1N7ubkg4Ly-t7C1SN2jIJkEcWKzr-v9K6?usp=sharing" TargetMode="External"/><Relationship Id="rId4992" Type="http://schemas.openxmlformats.org/officeDocument/2006/relationships/hyperlink" Target="https://drive.google.com/drive/folders/1N7ubkg4Ly-t7C1SN2jIJkEcWKzr-v9K6?usp=sharing" TargetMode="External"/><Relationship Id="rId2196" Type="http://schemas.openxmlformats.org/officeDocument/2006/relationships/hyperlink" Target="https://www4.des.state.nh.us/nh-pfas-investigation/wp-content/uploads/tables-pdf.pdf" TargetMode="External"/><Relationship Id="rId3594" Type="http://schemas.openxmlformats.org/officeDocument/2006/relationships/hyperlink" Target="https://www4.des.state.nh.us/nh-pfas-investigation/wp-content/uploads/tables-pdf.pdf" TargetMode="External"/><Relationship Id="rId4438" Type="http://schemas.openxmlformats.org/officeDocument/2006/relationships/hyperlink" Target="https://drive.google.com/drive/folders/1DZVTtHrtffhNzVd3s8hAy8pcQfLzMzIV" TargetMode="External"/><Relationship Id="rId4645" Type="http://schemas.openxmlformats.org/officeDocument/2006/relationships/hyperlink" Target="https://drive.google.com/drive/folders/1N7ubkg4Ly-t7C1SN2jIJkEcWKzr-v9K6?usp=sharing" TargetMode="External"/><Relationship Id="rId4852" Type="http://schemas.openxmlformats.org/officeDocument/2006/relationships/hyperlink" Target="https://drive.google.com/drive/folders/1N7ubkg4Ly-t7C1SN2jIJkEcWKzr-v9K6?usp=sharing" TargetMode="External"/><Relationship Id="rId168" Type="http://schemas.openxmlformats.org/officeDocument/2006/relationships/hyperlink" Target="https://drive.google.com/drive/folders/1N7ubkg4Ly-t7C1SN2jIJkEcWKzr-v9K6?usp=sharing" TargetMode="External"/><Relationship Id="rId3247" Type="http://schemas.openxmlformats.org/officeDocument/2006/relationships/hyperlink" Target="https://www4.des.state.nh.us/nh-pfas-investigation/?page_id=826" TargetMode="External"/><Relationship Id="rId3454" Type="http://schemas.openxmlformats.org/officeDocument/2006/relationships/hyperlink" Target="https://www4.des.state.nh.us/nh-pfas-investigation/wp-content/uploads/tables-pdf.pdf" TargetMode="External"/><Relationship Id="rId3661" Type="http://schemas.openxmlformats.org/officeDocument/2006/relationships/hyperlink" Target="https://drive.google.com/drive/u/0/folders/1jZkHFWL0Wt8dDmhBfaAoK9mnwoGAPQ_m" TargetMode="External"/><Relationship Id="rId4505" Type="http://schemas.openxmlformats.org/officeDocument/2006/relationships/hyperlink" Target="https://drive.google.com/drive/u/0/folders/1LpxTlKqi7W0TyhphKUsU2SufsFXHckZC" TargetMode="External"/><Relationship Id="rId4712" Type="http://schemas.openxmlformats.org/officeDocument/2006/relationships/hyperlink" Target="https://drive.google.com/drive/folders/1N7ubkg4Ly-t7C1SN2jIJkEcWKzr-v9K6?usp=sharing" TargetMode="External"/><Relationship Id="rId375" Type="http://schemas.openxmlformats.org/officeDocument/2006/relationships/hyperlink" Target="https://www.waterboards.ca.gov/pfas/docs/pfas_monitoring_Q1Q2Q3Q4.xlsx" TargetMode="External"/><Relationship Id="rId582" Type="http://schemas.openxmlformats.org/officeDocument/2006/relationships/hyperlink" Target="https://drive.google.com/drive/folders/1d1MidMYqI3G3Mz_V1LbNA2zv7Juckeoy" TargetMode="External"/><Relationship Id="rId2056" Type="http://schemas.openxmlformats.org/officeDocument/2006/relationships/hyperlink" Target="https://drive.google.com/drive/folders/1N7ubkg4Ly-t7C1SN2jIJkEcWKzr-v9K6?usp=sharing" TargetMode="External"/><Relationship Id="rId2263" Type="http://schemas.openxmlformats.org/officeDocument/2006/relationships/hyperlink" Target="https://www4.des.state.nh.us/nh-pfas-investigation/wp-content/uploads/tables-pdf.pdf" TargetMode="External"/><Relationship Id="rId2470" Type="http://schemas.openxmlformats.org/officeDocument/2006/relationships/hyperlink" Target="https://drive.google.com/drive/folders/1zaAEYLxWM6D7Oa4oRMTzmP5XnZfm1QXm" TargetMode="External"/><Relationship Id="rId3107" Type="http://schemas.openxmlformats.org/officeDocument/2006/relationships/hyperlink" Target="https://www4.des.state.nh.us/nh-pfas-investigation/wp-content/uploads/tables-pdf.pdf" TargetMode="External"/><Relationship Id="rId3314" Type="http://schemas.openxmlformats.org/officeDocument/2006/relationships/hyperlink" Target="https://drive.google.com/drive/folders/1N7ubkg4Ly-t7C1SN2jIJkEcWKzr-v9K6?usp=sharing" TargetMode="External"/><Relationship Id="rId3521" Type="http://schemas.openxmlformats.org/officeDocument/2006/relationships/hyperlink" Target="https://www4.des.state.nh.us/nh-pfas-investigation/wp-content/uploads/tables-pdf.pdf" TargetMode="External"/><Relationship Id="rId235" Type="http://schemas.openxmlformats.org/officeDocument/2006/relationships/hyperlink" Target="https://www.waterboards.ca.gov/pfas/docs/pfas_monitoring_Q1Q2Q3Q4.xlsx" TargetMode="External"/><Relationship Id="rId442" Type="http://schemas.openxmlformats.org/officeDocument/2006/relationships/hyperlink" Target="https://drive.google.com/drive/folders/1d1MidMYqI3G3Mz_V1LbNA2zv7Juckeoy" TargetMode="External"/><Relationship Id="rId1072" Type="http://schemas.openxmlformats.org/officeDocument/2006/relationships/hyperlink" Target="https://www.waterboards.ca.gov/pfas/" TargetMode="External"/><Relationship Id="rId2123" Type="http://schemas.openxmlformats.org/officeDocument/2006/relationships/hyperlink" Target="https://www4.des.state.nh.us/nh-pfas-investigation/wp-content/uploads/tables-pdf.pdf" TargetMode="External"/><Relationship Id="rId2330" Type="http://schemas.openxmlformats.org/officeDocument/2006/relationships/hyperlink" Target="https://drive.google.com/drive/folders/1N7ubkg4Ly-t7C1SN2jIJkEcWKzr-v9K6?usp=sharing" TargetMode="External"/><Relationship Id="rId302" Type="http://schemas.openxmlformats.org/officeDocument/2006/relationships/hyperlink" Target="https://drive.google.com/drive/folders/1d1MidMYqI3G3Mz_V1LbNA2zv7Juckeoy" TargetMode="External"/><Relationship Id="rId4088" Type="http://schemas.openxmlformats.org/officeDocument/2006/relationships/hyperlink" Target="https://files.nc.gov/ncdeq/Water%20Resources/GIS/Data/Emerging_Compounds_Mastersheet_12202019.pdf" TargetMode="External"/><Relationship Id="rId4295" Type="http://schemas.openxmlformats.org/officeDocument/2006/relationships/hyperlink" Target="https://www.ecori.org/public-safety/2020/3/2/are-pfas-harming-rhode-islands-schoolchildren" TargetMode="External"/><Relationship Id="rId1889" Type="http://schemas.openxmlformats.org/officeDocument/2006/relationships/hyperlink" Target="https://drive.google.com/drive/u/0/folders/1tgiiYsbkNeEfIdTwDEQHovjdvoRDaHBt" TargetMode="External"/><Relationship Id="rId4155" Type="http://schemas.openxmlformats.org/officeDocument/2006/relationships/hyperlink" Target="https://drive.google.com/drive/folders/1N7ubkg4Ly-t7C1SN2jIJkEcWKzr-v9K6?usp=sharing" TargetMode="External"/><Relationship Id="rId4362" Type="http://schemas.openxmlformats.org/officeDocument/2006/relationships/hyperlink" Target="https://drive.google.com/drive/folders/1N7ubkg4Ly-t7C1SN2jIJkEcWKzr-v9K6?usp=sharing" TargetMode="External"/><Relationship Id="rId1749" Type="http://schemas.openxmlformats.org/officeDocument/2006/relationships/hyperlink" Target="https://drive.google.com/drive/u/0/folders/1RsSKYaEE8jqAw7pH05tDHRflkjUL3t5H" TargetMode="External"/><Relationship Id="rId1956" Type="http://schemas.openxmlformats.org/officeDocument/2006/relationships/hyperlink" Target="https://drive.google.com/drive/folders/1N7ubkg4Ly-t7C1SN2jIJkEcWKzr-v9K6?usp=sharing" TargetMode="External"/><Relationship Id="rId3171" Type="http://schemas.openxmlformats.org/officeDocument/2006/relationships/hyperlink" Target="https://www4.des.state.nh.us/nh-pfas-investigation/wp-content/uploads/tables-pdf.pdf" TargetMode="External"/><Relationship Id="rId4015" Type="http://schemas.openxmlformats.org/officeDocument/2006/relationships/hyperlink" Target="https://drive.google.com/drive/u/0/folders/17iSYMZsnCf-UKZUrXJt_BxPEJJUMkKlI" TargetMode="External"/><Relationship Id="rId1609" Type="http://schemas.openxmlformats.org/officeDocument/2006/relationships/hyperlink" Target="https://drive.google.com/drive/folders/1N7ubkg4Ly-t7C1SN2jIJkEcWKzr-v9K6?usp=sharing" TargetMode="External"/><Relationship Id="rId1816" Type="http://schemas.openxmlformats.org/officeDocument/2006/relationships/hyperlink" Target="https://drive.google.com/drive/folders/1N7ubkg4Ly-t7C1SN2jIJkEcWKzr-v9K6?usp=sharing" TargetMode="External"/><Relationship Id="rId4222" Type="http://schemas.openxmlformats.org/officeDocument/2006/relationships/hyperlink" Target="https://www.dep.pa.gov/Citizens/My-Water/drinking_water/PFAS/Pages/default.aspx" TargetMode="External"/><Relationship Id="rId3031" Type="http://schemas.openxmlformats.org/officeDocument/2006/relationships/hyperlink" Target="https://www4.des.state.nh.us/nh-pfas-investigation/wp-content/uploads/tables-pdf.pdf" TargetMode="External"/><Relationship Id="rId3988" Type="http://schemas.openxmlformats.org/officeDocument/2006/relationships/hyperlink" Target="https://drive.google.com/drive/u/0/folders/1f8gHfUbgH4w0DdeirtRLSMerU6kNJ4Ux" TargetMode="External"/><Relationship Id="rId2797" Type="http://schemas.openxmlformats.org/officeDocument/2006/relationships/hyperlink" Target="https://www4.des.state.nh.us/nh-pfas-investigation/wp-content/uploads/tables-pdf.pdf" TargetMode="External"/><Relationship Id="rId3848" Type="http://schemas.openxmlformats.org/officeDocument/2006/relationships/hyperlink" Target="https://drive.google.com/drive/folders/1N7ubkg4Ly-t7C1SN2jIJkEcWKzr-v9K6?usp=sharing" TargetMode="External"/><Relationship Id="rId769" Type="http://schemas.openxmlformats.org/officeDocument/2006/relationships/hyperlink" Target="https://geotracker.waterboards.ca.gov/map/pfas_map" TargetMode="External"/><Relationship Id="rId976" Type="http://schemas.openxmlformats.org/officeDocument/2006/relationships/hyperlink" Target="https://drive.google.com/drive/folders/1d1MidMYqI3G3Mz_V1LbNA2zv7Juckeoy" TargetMode="External"/><Relationship Id="rId1399" Type="http://schemas.openxmlformats.org/officeDocument/2006/relationships/hyperlink" Target="https://drive.google.com/drive/folders/1N7ubkg4Ly-t7C1SN2jIJkEcWKzr-v9K6?usp=sharing" TargetMode="External"/><Relationship Id="rId2657" Type="http://schemas.openxmlformats.org/officeDocument/2006/relationships/hyperlink" Target="https://drive.google.com/drive/folders/1zaAEYLxWM6D7Oa4oRMTzmP5XnZfm1QXm" TargetMode="External"/><Relationship Id="rId5063" Type="http://schemas.openxmlformats.org/officeDocument/2006/relationships/hyperlink" Target="https://drive.google.com/drive/folders/1N7ubkg4Ly-t7C1SN2jIJkEcWKzr-v9K6?usp=sharing" TargetMode="External"/><Relationship Id="rId629" Type="http://schemas.openxmlformats.org/officeDocument/2006/relationships/hyperlink" Target="https://geotracker.waterboards.ca.gov/map/pfas_map" TargetMode="External"/><Relationship Id="rId1259" Type="http://schemas.openxmlformats.org/officeDocument/2006/relationships/hyperlink" Target="https://drive.google.com/drive/folders/1d1MidMYqI3G3Mz_V1LbNA2zv7Juckeoy" TargetMode="External"/><Relationship Id="rId1466" Type="http://schemas.openxmlformats.org/officeDocument/2006/relationships/hyperlink" Target="https://pfasproject.com/escambia-county-florida/" TargetMode="External"/><Relationship Id="rId2864" Type="http://schemas.openxmlformats.org/officeDocument/2006/relationships/hyperlink" Target="https://www4.des.state.nh.us/nh-pfas-investigation/wp-content/uploads/tables-pdf.pdf" TargetMode="External"/><Relationship Id="rId3708" Type="http://schemas.openxmlformats.org/officeDocument/2006/relationships/hyperlink" Target="https://www.epa.gov/dwucmr/occurrence-data-unregulated-contaminant-monitoring-rule" TargetMode="External"/><Relationship Id="rId3915" Type="http://schemas.openxmlformats.org/officeDocument/2006/relationships/hyperlink" Target="https://epi.dph.ncdhhs.gov/oee/a_z/pfas.html" TargetMode="External"/><Relationship Id="rId836" Type="http://schemas.openxmlformats.org/officeDocument/2006/relationships/hyperlink" Target="https://www.waterboards.ca.gov/pfas/" TargetMode="External"/><Relationship Id="rId1119" Type="http://schemas.openxmlformats.org/officeDocument/2006/relationships/hyperlink" Target="https://www.waterboards.ca.gov/pfas/" TargetMode="External"/><Relationship Id="rId1673" Type="http://schemas.openxmlformats.org/officeDocument/2006/relationships/hyperlink" Target="https://drive.google.com/drive/u/0/folders/1RsSKYaEE8jqAw7pH05tDHRflkjUL3t5H" TargetMode="External"/><Relationship Id="rId1880" Type="http://schemas.openxmlformats.org/officeDocument/2006/relationships/hyperlink" Target="https://drive.google.com/drive/folders/1N7ubkg4Ly-t7C1SN2jIJkEcWKzr-v9K6?usp=sharing" TargetMode="External"/><Relationship Id="rId2517" Type="http://schemas.openxmlformats.org/officeDocument/2006/relationships/hyperlink" Target="https://www4.des.state.nh.us/nh-pfas-investigation/wp-content/uploads/tables-pdf.pdf" TargetMode="External"/><Relationship Id="rId2724" Type="http://schemas.openxmlformats.org/officeDocument/2006/relationships/hyperlink" Target="https://www4.des.state.nh.us/nh-pfas-investigation/wp-content/uploads/tables-pdf.pdf" TargetMode="External"/><Relationship Id="rId2931" Type="http://schemas.openxmlformats.org/officeDocument/2006/relationships/hyperlink" Target="https://www4.des.state.nh.us/nh-pfas-investigation/wp-content/uploads/tables-pdf.pdf" TargetMode="External"/><Relationship Id="rId903" Type="http://schemas.openxmlformats.org/officeDocument/2006/relationships/hyperlink" Target="https://www.waterboards.ca.gov/pfas/" TargetMode="External"/><Relationship Id="rId1326" Type="http://schemas.openxmlformats.org/officeDocument/2006/relationships/hyperlink" Target="https://drive.google.com/drive/folders/1ESeZczfdbqIqQkHkvo8ceGLdukvjrdGx" TargetMode="External"/><Relationship Id="rId1533" Type="http://schemas.openxmlformats.org/officeDocument/2006/relationships/hyperlink" Target="https://drive.google.com/drive/folders/1N7ubkg4Ly-t7C1SN2jIJkEcWKzr-v9K6?usp=sharing" TargetMode="External"/><Relationship Id="rId1740" Type="http://schemas.openxmlformats.org/officeDocument/2006/relationships/hyperlink" Target="https://www.ourhealthyfuture.org/sites/default/files/pdfs/pfas_in_drinking_water_oct_2019.pdf" TargetMode="External"/><Relationship Id="rId4689" Type="http://schemas.openxmlformats.org/officeDocument/2006/relationships/hyperlink" Target="https://drive.google.com/drive/folders/1N7ubkg4Ly-t7C1SN2jIJkEcWKzr-v9K6?usp=sharing" TargetMode="External"/><Relationship Id="rId4896" Type="http://schemas.openxmlformats.org/officeDocument/2006/relationships/hyperlink" Target="https://drive.google.com/drive/folders/1N7ubkg4Ly-t7C1SN2jIJkEcWKzr-v9K6?usp=sharing" TargetMode="External"/><Relationship Id="rId32" Type="http://schemas.openxmlformats.org/officeDocument/2006/relationships/hyperlink" Target="https://drive.google.com/drive/folders/1wgbd0ijO78iW0hw3uETvsCEDMhctQ0ri?usp=sharing" TargetMode="External"/><Relationship Id="rId1600" Type="http://schemas.openxmlformats.org/officeDocument/2006/relationships/hyperlink" Target="https://eec.ky.gov/Documents%20for%20URLs/PFAS%20Drinking%20Water%20Report%20Final.pdf" TargetMode="External"/><Relationship Id="rId3498" Type="http://schemas.openxmlformats.org/officeDocument/2006/relationships/hyperlink" Target="https://www4.des.state.nh.us/nh-pfas-investigation/wp-content/uploads/tables-pdf.pdf" TargetMode="External"/><Relationship Id="rId4549" Type="http://schemas.openxmlformats.org/officeDocument/2006/relationships/hyperlink" Target="https://www.benningtonbanner.com/stories/elevated-pfas-levels-found-at-3-vt-schools,546051" TargetMode="External"/><Relationship Id="rId4756" Type="http://schemas.openxmlformats.org/officeDocument/2006/relationships/hyperlink" Target="https://drive.google.com/drive/folders/1jI2qfUNHJx9JWwCQcG49AABEIOL-IKdx?usp=sharing" TargetMode="External"/><Relationship Id="rId4963" Type="http://schemas.openxmlformats.org/officeDocument/2006/relationships/hyperlink" Target="https://drive.google.com/drive/folders/1N7ubkg4Ly-t7C1SN2jIJkEcWKzr-v9K6?usp=sharing" TargetMode="External"/><Relationship Id="rId3358" Type="http://schemas.openxmlformats.org/officeDocument/2006/relationships/hyperlink" Target="https://drive.google.com/drive/folders/1N7ubkg4Ly-t7C1SN2jIJkEcWKzr-v9K6?usp=sharing" TargetMode="External"/><Relationship Id="rId3565" Type="http://schemas.openxmlformats.org/officeDocument/2006/relationships/hyperlink" Target="https://www4.des.state.nh.us/nh-pfas-investigation/?page_id=826" TargetMode="External"/><Relationship Id="rId3772" Type="http://schemas.openxmlformats.org/officeDocument/2006/relationships/hyperlink" Target="https://www.nj.gov/dep/dsr/publications/Investigation%20of%20Levels%20of%20Perfluorinated%20Compounds%20in%20New%20Jersey%20Fish,%20Surface%20Water,%20and%20Sediment.pdf" TargetMode="External"/><Relationship Id="rId4409" Type="http://schemas.openxmlformats.org/officeDocument/2006/relationships/hyperlink" Target="https://health.ri.gov/water/about/pfas/" TargetMode="External"/><Relationship Id="rId4616" Type="http://schemas.openxmlformats.org/officeDocument/2006/relationships/hyperlink" Target="https://dnr.wi.gov/topic/Contaminants/PFAS.html" TargetMode="External"/><Relationship Id="rId4823" Type="http://schemas.openxmlformats.org/officeDocument/2006/relationships/hyperlink" Target="https://drive.google.com/drive/folders/1N7ubkg4Ly-t7C1SN2jIJkEcWKzr-v9K6?usp=sharing" TargetMode="External"/><Relationship Id="rId279" Type="http://schemas.openxmlformats.org/officeDocument/2006/relationships/hyperlink" Target="https://geotracker.waterboards.ca.gov/map/pfas_map" TargetMode="External"/><Relationship Id="rId486" Type="http://schemas.openxmlformats.org/officeDocument/2006/relationships/hyperlink" Target="https://www.waterboards.ca.gov/pfas/" TargetMode="External"/><Relationship Id="rId693" Type="http://schemas.openxmlformats.org/officeDocument/2006/relationships/hyperlink" Target="https://drive.google.com/drive/folders/1N7ubkg4Ly-t7C1SN2jIJkEcWKzr-v9K6?usp=sharing" TargetMode="External"/><Relationship Id="rId2167" Type="http://schemas.openxmlformats.org/officeDocument/2006/relationships/hyperlink" Target="https://www4.des.state.nh.us/nh-pfas-investigation/wp-content/uploads/tables-pdf.pdf" TargetMode="External"/><Relationship Id="rId2374" Type="http://schemas.openxmlformats.org/officeDocument/2006/relationships/hyperlink" Target="https://drive.google.com/drive/folders/1zaAEYLxWM6D7Oa4oRMTzmP5XnZfm1QXm" TargetMode="External"/><Relationship Id="rId2581" Type="http://schemas.openxmlformats.org/officeDocument/2006/relationships/hyperlink" Target="https://www4.des.state.nh.us/nh-pfas-investigation/?page_id=826" TargetMode="External"/><Relationship Id="rId3218" Type="http://schemas.openxmlformats.org/officeDocument/2006/relationships/hyperlink" Target="https://drive.google.com/drive/folders/1N7ubkg4Ly-t7C1SN2jIJkEcWKzr-v9K6?usp=sharing" TargetMode="External"/><Relationship Id="rId3425" Type="http://schemas.openxmlformats.org/officeDocument/2006/relationships/hyperlink" Target="https://www4.des.state.nh.us/nh-pfas-investigation/?page_id=826" TargetMode="External"/><Relationship Id="rId3632" Type="http://schemas.openxmlformats.org/officeDocument/2006/relationships/hyperlink" Target="https://drive.google.com/drive/folders/1N7ubkg4Ly-t7C1SN2jIJkEcWKzr-v9K6?usp=sharing" TargetMode="External"/><Relationship Id="rId139" Type="http://schemas.openxmlformats.org/officeDocument/2006/relationships/hyperlink" Target="https://geotracker.waterboards.ca.gov/map/pfas_map" TargetMode="External"/><Relationship Id="rId346" Type="http://schemas.openxmlformats.org/officeDocument/2006/relationships/hyperlink" Target="https://www.waterboards.ca.gov/pfas/" TargetMode="External"/><Relationship Id="rId553" Type="http://schemas.openxmlformats.org/officeDocument/2006/relationships/hyperlink" Target="https://drive.google.com/drive/folders/1N7ubkg4Ly-t7C1SN2jIJkEcWKzr-v9K6?usp=sharing" TargetMode="External"/><Relationship Id="rId760" Type="http://schemas.openxmlformats.org/officeDocument/2006/relationships/hyperlink" Target="https://www.waterboards.ca.gov/pfas/docs/pfas_monitoring_Q1Q2Q3Q4.xlsx" TargetMode="External"/><Relationship Id="rId1183" Type="http://schemas.openxmlformats.org/officeDocument/2006/relationships/hyperlink" Target="https://www.waterboards.ca.gov/pfas/" TargetMode="External"/><Relationship Id="rId1390" Type="http://schemas.openxmlformats.org/officeDocument/2006/relationships/hyperlink" Target="https://www.aquarionwater.com/water-quality/learn-about-pfas/ct-pfas-faqs" TargetMode="External"/><Relationship Id="rId2027" Type="http://schemas.openxmlformats.org/officeDocument/2006/relationships/hyperlink" Target="https://drive.google.com/drive/folders/1zaAEYLxWM6D7Oa4oRMTzmP5XnZfm1QXm" TargetMode="External"/><Relationship Id="rId2234" Type="http://schemas.openxmlformats.org/officeDocument/2006/relationships/hyperlink" Target="https://drive.google.com/drive/folders/1N7ubkg4Ly-t7C1SN2jIJkEcWKzr-v9K6?usp=sharing" TargetMode="External"/><Relationship Id="rId2441" Type="http://schemas.openxmlformats.org/officeDocument/2006/relationships/hyperlink" Target="https://www4.des.state.nh.us/nh-pfas-investigation/wp-content/uploads/tables-pdf.pdf" TargetMode="External"/><Relationship Id="rId206" Type="http://schemas.openxmlformats.org/officeDocument/2006/relationships/hyperlink" Target="https://www.waterboards.ca.gov/pfas/" TargetMode="External"/><Relationship Id="rId413" Type="http://schemas.openxmlformats.org/officeDocument/2006/relationships/hyperlink" Target="https://drive.google.com/drive/folders/1N7ubkg4Ly-t7C1SN2jIJkEcWKzr-v9K6?usp=sharing" TargetMode="External"/><Relationship Id="rId1043" Type="http://schemas.openxmlformats.org/officeDocument/2006/relationships/hyperlink" Target="https://drive.google.com/drive/folders/1d1MidMYqI3G3Mz_V1LbNA2zv7Juckeoy" TargetMode="External"/><Relationship Id="rId4199" Type="http://schemas.openxmlformats.org/officeDocument/2006/relationships/hyperlink" Target="https://epa.ohio.gov/pfas" TargetMode="External"/><Relationship Id="rId620" Type="http://schemas.openxmlformats.org/officeDocument/2006/relationships/hyperlink" Target="https://www.waterboards.ca.gov/pfas/docs/pfas_monitoring_Q1Q2Q3Q4.xlsx" TargetMode="External"/><Relationship Id="rId1250" Type="http://schemas.openxmlformats.org/officeDocument/2006/relationships/hyperlink" Target="https://drive.google.com/drive/folders/1N7ubkg4Ly-t7C1SN2jIJkEcWKzr-v9K6?usp=sharing" TargetMode="External"/><Relationship Id="rId2301" Type="http://schemas.openxmlformats.org/officeDocument/2006/relationships/hyperlink" Target="https://drive.google.com/drive/folders/1zaAEYLxWM6D7Oa4oRMTzmP5XnZfm1QXm" TargetMode="External"/><Relationship Id="rId4059" Type="http://schemas.openxmlformats.org/officeDocument/2006/relationships/hyperlink" Target="https://files.nc.gov/ncdeq/Water%20Resources/GIS/Data/Emerging_Compounds_Mastersheet_12202019.pdf" TargetMode="External"/><Relationship Id="rId1110" Type="http://schemas.openxmlformats.org/officeDocument/2006/relationships/hyperlink" Target="https://drive.google.com/drive/folders/1N7ubkg4Ly-t7C1SN2jIJkEcWKzr-v9K6?usp=sharing" TargetMode="External"/><Relationship Id="rId4266" Type="http://schemas.openxmlformats.org/officeDocument/2006/relationships/hyperlink" Target="https://www.dep.pa.gov/Citizens/My-Water/drinking_water/PFAS/Pages/default.aspx" TargetMode="External"/><Relationship Id="rId4473" Type="http://schemas.openxmlformats.org/officeDocument/2006/relationships/hyperlink" Target="https://www.scdhec.gov/BOW/perfluoroalkyl-substances-pfas" TargetMode="External"/><Relationship Id="rId4680" Type="http://schemas.openxmlformats.org/officeDocument/2006/relationships/hyperlink" Target="https://drive.google.com/drive/folders/1N7ubkg4Ly-t7C1SN2jIJkEcWKzr-v9K6?usp=sharing" TargetMode="External"/><Relationship Id="rId1927" Type="http://schemas.openxmlformats.org/officeDocument/2006/relationships/hyperlink" Target="https://www.michigan.gov/pfasresponse/" TargetMode="External"/><Relationship Id="rId3075" Type="http://schemas.openxmlformats.org/officeDocument/2006/relationships/hyperlink" Target="https://www4.des.state.nh.us/nh-pfas-investigation/?page_id=826" TargetMode="External"/><Relationship Id="rId3282" Type="http://schemas.openxmlformats.org/officeDocument/2006/relationships/hyperlink" Target="https://drive.google.com/drive/folders/1N7ubkg4Ly-t7C1SN2jIJkEcWKzr-v9K6?usp=sharing" TargetMode="External"/><Relationship Id="rId4126" Type="http://schemas.openxmlformats.org/officeDocument/2006/relationships/hyperlink" Target="https://drive.google.com/drive/folders/1N7ubkg4Ly-t7C1SN2jIJkEcWKzr-v9K6?usp=sharing" TargetMode="External"/><Relationship Id="rId4333" Type="http://schemas.openxmlformats.org/officeDocument/2006/relationships/hyperlink" Target="https://static1.squarespace.com/static/546d61b5e4b049f0b10b95c5/t/5e9486885e4b116e09c239b7/1586792081414/DOH-2.pdf" TargetMode="External"/><Relationship Id="rId4540" Type="http://schemas.openxmlformats.org/officeDocument/2006/relationships/hyperlink" Target="https://drive.google.com/drive/u/0/folders/1lGp9mNF1VW52zcJOUD9x-wZO9oAb_opR" TargetMode="External"/><Relationship Id="rId2091" Type="http://schemas.openxmlformats.org/officeDocument/2006/relationships/hyperlink" Target="https://drive.google.com/drive/folders/1zaAEYLxWM6D7Oa4oRMTzmP5XnZfm1QXm" TargetMode="External"/><Relationship Id="rId3142" Type="http://schemas.openxmlformats.org/officeDocument/2006/relationships/hyperlink" Target="https://drive.google.com/drive/folders/1N7ubkg4Ly-t7C1SN2jIJkEcWKzr-v9K6?usp=sharing" TargetMode="External"/><Relationship Id="rId4400" Type="http://schemas.openxmlformats.org/officeDocument/2006/relationships/hyperlink" Target="https://www.ecori.org/public-safety/2020/3/2/are-pfas-harming-rhode-islands-schoolchildren" TargetMode="External"/><Relationship Id="rId270" Type="http://schemas.openxmlformats.org/officeDocument/2006/relationships/hyperlink" Target="https://www.waterboards.ca.gov/pfas/docs/pfas_monitoring_Q1Q2Q3Q4.xlsx" TargetMode="External"/><Relationship Id="rId3002" Type="http://schemas.openxmlformats.org/officeDocument/2006/relationships/hyperlink" Target="https://drive.google.com/drive/folders/1N7ubkg4Ly-t7C1SN2jIJkEcWKzr-v9K6?usp=sharing" TargetMode="External"/><Relationship Id="rId130" Type="http://schemas.openxmlformats.org/officeDocument/2006/relationships/hyperlink" Target="https://www.waterboards.ca.gov/pfas/docs/pfas_monitoring_Q1Q2Q3Q4.xlsx" TargetMode="External"/><Relationship Id="rId3959" Type="http://schemas.openxmlformats.org/officeDocument/2006/relationships/hyperlink" Target="https://drive.google.com/drive/folders/1N7ubkg4Ly-t7C1SN2jIJkEcWKzr-v9K6?usp=sharing" TargetMode="External"/><Relationship Id="rId2768" Type="http://schemas.openxmlformats.org/officeDocument/2006/relationships/hyperlink" Target="https://drive.google.com/drive/folders/1N7ubkg4Ly-t7C1SN2jIJkEcWKzr-v9K6?usp=sharing" TargetMode="External"/><Relationship Id="rId2975" Type="http://schemas.openxmlformats.org/officeDocument/2006/relationships/hyperlink" Target="https://www4.des.state.nh.us/nh-pfas-investigation/wp-content/uploads/tables-pdf.pdf" TargetMode="External"/><Relationship Id="rId3819" Type="http://schemas.openxmlformats.org/officeDocument/2006/relationships/hyperlink" Target="https://drive.google.com/drive/u/1/folders/1gzW7FcQQelMoZUZ8VhdxW1RrTOgXt8vS" TargetMode="External"/><Relationship Id="rId5034" Type="http://schemas.openxmlformats.org/officeDocument/2006/relationships/hyperlink" Target="https://drive.google.com/drive/folders/1N7ubkg4Ly-t7C1SN2jIJkEcWKzr-v9K6?usp=sharing" TargetMode="External"/><Relationship Id="rId947" Type="http://schemas.openxmlformats.org/officeDocument/2006/relationships/hyperlink" Target="https://drive.google.com/drive/folders/1d1MidMYqI3G3Mz_V1LbNA2zv7Juckeoy" TargetMode="External"/><Relationship Id="rId1577" Type="http://schemas.openxmlformats.org/officeDocument/2006/relationships/hyperlink" Target="https://drive.google.com/drive/folders/1N7ubkg4Ly-t7C1SN2jIJkEcWKzr-v9K6?usp=sharing" TargetMode="External"/><Relationship Id="rId1784" Type="http://schemas.openxmlformats.org/officeDocument/2006/relationships/hyperlink" Target="https://www.mass.gov/doc/map-of-public-drinking-water-supplies-tested-for-pfas-chemicals/download" TargetMode="External"/><Relationship Id="rId1991" Type="http://schemas.openxmlformats.org/officeDocument/2006/relationships/hyperlink" Target="https://static.ewg.org/reports/2020/pfas-testing-report/EWG_PFAS-TW_Appendix_C06.pdf?_ga=2.44374509.815135581.1579791872-1565020647.1578497869" TargetMode="External"/><Relationship Id="rId2628" Type="http://schemas.openxmlformats.org/officeDocument/2006/relationships/hyperlink" Target="https://www4.des.state.nh.us/nh-pfas-investigation/wp-content/uploads/tables-pdf.pdf" TargetMode="External"/><Relationship Id="rId2835" Type="http://schemas.openxmlformats.org/officeDocument/2006/relationships/hyperlink" Target="https://drive.google.com/drive/folders/1N7ubkg4Ly-t7C1SN2jIJkEcWKzr-v9K6?usp=sharing" TargetMode="External"/><Relationship Id="rId4190" Type="http://schemas.openxmlformats.org/officeDocument/2006/relationships/hyperlink" Target="https://drive.google.com/drive/u/1/folders/1PkVkJQt2qKaA__Xi4BZgT1JX8CFHeCxl" TargetMode="External"/><Relationship Id="rId76" Type="http://schemas.openxmlformats.org/officeDocument/2006/relationships/hyperlink" Target="https://drive.google.com/drive/u/1/folders/1gnge512_oYuL7VQRv46V8TQZgBqwMAtM" TargetMode="External"/><Relationship Id="rId807" Type="http://schemas.openxmlformats.org/officeDocument/2006/relationships/hyperlink" Target="https://drive.google.com/drive/folders/1d1MidMYqI3G3Mz_V1LbNA2zv7Juckeoy" TargetMode="External"/><Relationship Id="rId1437" Type="http://schemas.openxmlformats.org/officeDocument/2006/relationships/hyperlink" Target="https://drive.google.com/drive/folders/150_eM_tjmVZVPeP_TAG4wi7bZRPNmSlc" TargetMode="External"/><Relationship Id="rId1644" Type="http://schemas.openxmlformats.org/officeDocument/2006/relationships/hyperlink" Target="https://drive.google.com/drive/u/0/folders/1RsSKYaEE8jqAw7pH05tDHRflkjUL3t5H" TargetMode="External"/><Relationship Id="rId1851" Type="http://schemas.openxmlformats.org/officeDocument/2006/relationships/hyperlink" Target="https://www.mass.gov/doc/map-of-public-drinking-water-supplies-tested-for-pfas-chemicals/download" TargetMode="External"/><Relationship Id="rId2902" Type="http://schemas.openxmlformats.org/officeDocument/2006/relationships/hyperlink" Target="https://drive.google.com/drive/folders/1N7ubkg4Ly-t7C1SN2jIJkEcWKzr-v9K6?usp=sharing" TargetMode="External"/><Relationship Id="rId4050" Type="http://schemas.openxmlformats.org/officeDocument/2006/relationships/hyperlink" Target="https://epi.dph.ncdhhs.gov/oee/a_z/pfas.html" TargetMode="External"/><Relationship Id="rId1504" Type="http://schemas.openxmlformats.org/officeDocument/2006/relationships/hyperlink" Target="https://epd.georgia.gov/pfoa-and-pfos-information" TargetMode="External"/><Relationship Id="rId1711" Type="http://schemas.openxmlformats.org/officeDocument/2006/relationships/hyperlink" Target="https://www1.maine.gov/dep/spills/topics/pfas/index.html" TargetMode="External"/><Relationship Id="rId4867" Type="http://schemas.openxmlformats.org/officeDocument/2006/relationships/hyperlink" Target="https://drive.google.com/drive/folders/1N7ubkg4Ly-t7C1SN2jIJkEcWKzr-v9K6?usp=sharing" TargetMode="External"/><Relationship Id="rId3469" Type="http://schemas.openxmlformats.org/officeDocument/2006/relationships/hyperlink" Target="https://www4.des.state.nh.us/nh-pfas-investigation/wp-content/uploads/tables-pdf.pdf" TargetMode="External"/><Relationship Id="rId3676" Type="http://schemas.openxmlformats.org/officeDocument/2006/relationships/hyperlink" Target="https://www.nj.gov/dep/dsr/publications/Investigation%20of%20Levels%20of%20Perfluorinated%20Compounds%20in%20New%20Jersey%20Fish,%20Surface%20Water,%20and%20Sediment.pdf" TargetMode="External"/><Relationship Id="rId597" Type="http://schemas.openxmlformats.org/officeDocument/2006/relationships/hyperlink" Target="https://drive.google.com/drive/folders/1d1MidMYqI3G3Mz_V1LbNA2zv7Juckeoy" TargetMode="External"/><Relationship Id="rId2278" Type="http://schemas.openxmlformats.org/officeDocument/2006/relationships/hyperlink" Target="https://drive.google.com/drive/folders/1N7ubkg4Ly-t7C1SN2jIJkEcWKzr-v9K6?usp=sharing" TargetMode="External"/><Relationship Id="rId2485" Type="http://schemas.openxmlformats.org/officeDocument/2006/relationships/hyperlink" Target="https://www4.des.state.nh.us/nh-pfas-investigation/wp-content/uploads/tables-pdf.pdf" TargetMode="External"/><Relationship Id="rId3329" Type="http://schemas.openxmlformats.org/officeDocument/2006/relationships/hyperlink" Target="https://drive.google.com/drive/folders/1zaAEYLxWM6D7Oa4oRMTzmP5XnZfm1QXm" TargetMode="External"/><Relationship Id="rId3883" Type="http://schemas.openxmlformats.org/officeDocument/2006/relationships/hyperlink" Target="https://www.epa.gov/dwucmr/occurrence-data-unregulated-contaminant-monitoring-rule" TargetMode="External"/><Relationship Id="rId4727" Type="http://schemas.openxmlformats.org/officeDocument/2006/relationships/hyperlink" Target="https://drive.google.com/drive/folders/1N7ubkg4Ly-t7C1SN2jIJkEcWKzr-v9K6?usp=sharing" TargetMode="External"/><Relationship Id="rId4934" Type="http://schemas.openxmlformats.org/officeDocument/2006/relationships/hyperlink" Target="https://drive.google.com/drive/folders/1N7ubkg4Ly-t7C1SN2jIJkEcWKzr-v9K6?usp=sharing" TargetMode="External"/><Relationship Id="rId457" Type="http://schemas.openxmlformats.org/officeDocument/2006/relationships/hyperlink" Target="https://drive.google.com/drive/folders/1d1MidMYqI3G3Mz_V1LbNA2zv7Juckeoy" TargetMode="External"/><Relationship Id="rId1087" Type="http://schemas.openxmlformats.org/officeDocument/2006/relationships/hyperlink" Target="https://drive.google.com/drive/folders/1N7ubkg4Ly-t7C1SN2jIJkEcWKzr-v9K6?usp=sharing" TargetMode="External"/><Relationship Id="rId1294" Type="http://schemas.openxmlformats.org/officeDocument/2006/relationships/hyperlink" Target="https://www.waterboards.ca.gov/pfas/" TargetMode="External"/><Relationship Id="rId2138" Type="http://schemas.openxmlformats.org/officeDocument/2006/relationships/hyperlink" Target="https://drive.google.com/drive/folders/1N7ubkg4Ly-t7C1SN2jIJkEcWKzr-v9K6?usp=sharing" TargetMode="External"/><Relationship Id="rId2692" Type="http://schemas.openxmlformats.org/officeDocument/2006/relationships/hyperlink" Target="https://www4.des.state.nh.us/nh-pfas-investigation/wp-content/uploads/tables-pdf.pdf" TargetMode="External"/><Relationship Id="rId3536" Type="http://schemas.openxmlformats.org/officeDocument/2006/relationships/hyperlink" Target="https://drive.google.com/drive/folders/1N7ubkg4Ly-t7C1SN2jIJkEcWKzr-v9K6?usp=sharing" TargetMode="External"/><Relationship Id="rId3743" Type="http://schemas.openxmlformats.org/officeDocument/2006/relationships/hyperlink" Target="https://www.tapinto.net/towns/montclair/articles/montclair-township-responds-to-water-contaminatio" TargetMode="External"/><Relationship Id="rId3950" Type="http://schemas.openxmlformats.org/officeDocument/2006/relationships/hyperlink" Target="https://drive.google.com/drive/u/0/folders/1f8gHfUbgH4w0DdeirtRLSMerU6kNJ4Ux" TargetMode="External"/><Relationship Id="rId664" Type="http://schemas.openxmlformats.org/officeDocument/2006/relationships/hyperlink" Target="https://geotracker.waterboards.ca.gov/map/pfas_map" TargetMode="External"/><Relationship Id="rId871" Type="http://schemas.openxmlformats.org/officeDocument/2006/relationships/hyperlink" Target="https://www.waterboards.ca.gov/pfas/" TargetMode="External"/><Relationship Id="rId2345" Type="http://schemas.openxmlformats.org/officeDocument/2006/relationships/hyperlink" Target="https://www4.des.state.nh.us/nh-pfas-investigation/wp-content/uploads/tables-pdf.pdf" TargetMode="External"/><Relationship Id="rId2552" Type="http://schemas.openxmlformats.org/officeDocument/2006/relationships/hyperlink" Target="https://www4.des.state.nh.us/nh-pfas-investigation/wp-content/uploads/tables-pdf.pdf" TargetMode="External"/><Relationship Id="rId3603" Type="http://schemas.openxmlformats.org/officeDocument/2006/relationships/hyperlink" Target="https://drive.google.com/drive/folders/1zaAEYLxWM6D7Oa4oRMTzmP5XnZfm1QXm" TargetMode="External"/><Relationship Id="rId3810" Type="http://schemas.openxmlformats.org/officeDocument/2006/relationships/hyperlink" Target="https://patch.com/new-jersey/newarknj/43-nj-sites-have-toxic-contamination-see-reports-full-list" TargetMode="External"/><Relationship Id="rId317" Type="http://schemas.openxmlformats.org/officeDocument/2006/relationships/hyperlink" Target="https://drive.google.com/drive/folders/1d1MidMYqI3G3Mz_V1LbNA2zv7Juckeoy" TargetMode="External"/><Relationship Id="rId524" Type="http://schemas.openxmlformats.org/officeDocument/2006/relationships/hyperlink" Target="https://geotracker.waterboards.ca.gov/map/pfas_map" TargetMode="External"/><Relationship Id="rId731" Type="http://schemas.openxmlformats.org/officeDocument/2006/relationships/hyperlink" Target="https://www.waterboards.ca.gov/pfas/" TargetMode="External"/><Relationship Id="rId1154" Type="http://schemas.openxmlformats.org/officeDocument/2006/relationships/hyperlink" Target="https://www.waterboards.ca.gov/pfas/" TargetMode="External"/><Relationship Id="rId1361" Type="http://schemas.openxmlformats.org/officeDocument/2006/relationships/hyperlink" Target="https://www.aquarionwater.com/docs/default-source/pfas-documents/ct-reports/lakeville-salisbury-march-2020.pdf?sfvrsn=563d28c1_2" TargetMode="External"/><Relationship Id="rId2205" Type="http://schemas.openxmlformats.org/officeDocument/2006/relationships/hyperlink" Target="https://drive.google.com/drive/folders/1zaAEYLxWM6D7Oa4oRMTzmP5XnZfm1QXm" TargetMode="External"/><Relationship Id="rId2412" Type="http://schemas.openxmlformats.org/officeDocument/2006/relationships/hyperlink" Target="https://www4.des.state.nh.us/nh-pfas-investigation/wp-content/uploads/tables-pdf.pdf" TargetMode="External"/><Relationship Id="rId1014" Type="http://schemas.openxmlformats.org/officeDocument/2006/relationships/hyperlink" Target="https://www.waterboards.ca.gov/pfas/" TargetMode="External"/><Relationship Id="rId1221" Type="http://schemas.openxmlformats.org/officeDocument/2006/relationships/hyperlink" Target="https://drive.google.com/drive/folders/1d1MidMYqI3G3Mz_V1LbNA2zv7Juckeoy" TargetMode="External"/><Relationship Id="rId4377" Type="http://schemas.openxmlformats.org/officeDocument/2006/relationships/hyperlink" Target="https://drive.google.com/drive/folders/1N7ubkg4Ly-t7C1SN2jIJkEcWKzr-v9K6?usp=sharing" TargetMode="External"/><Relationship Id="rId4584" Type="http://schemas.openxmlformats.org/officeDocument/2006/relationships/hyperlink" Target="https://drive.google.com/drive/u/0/folders/1McBSeX2VTKGuIpe-IdaFYayBBQsc8_kn" TargetMode="External"/><Relationship Id="rId4791" Type="http://schemas.openxmlformats.org/officeDocument/2006/relationships/hyperlink" Target="https://drive.google.com/drive/folders/1N7ubkg4Ly-t7C1SN2jIJkEcWKzr-v9K6?usp=sharing" TargetMode="External"/><Relationship Id="rId3186" Type="http://schemas.openxmlformats.org/officeDocument/2006/relationships/hyperlink" Target="https://drive.google.com/drive/folders/1N7ubkg4Ly-t7C1SN2jIJkEcWKzr-v9K6?usp=sharing" TargetMode="External"/><Relationship Id="rId3393" Type="http://schemas.openxmlformats.org/officeDocument/2006/relationships/hyperlink" Target="https://www4.des.state.nh.us/nh-pfas-investigation/wp-content/uploads/tables-pdf.pdf" TargetMode="External"/><Relationship Id="rId4237" Type="http://schemas.openxmlformats.org/officeDocument/2006/relationships/hyperlink" Target="https://www.dep.pa.gov/Citizens/My-Water/drinking_water/PFAS/Pages/default.aspx" TargetMode="External"/><Relationship Id="rId4444" Type="http://schemas.openxmlformats.org/officeDocument/2006/relationships/hyperlink" Target="https://www.ecori.org/public-safety/2020/3/2/are-pfas-harming-rhode-islands-schoolchildren" TargetMode="External"/><Relationship Id="rId4651" Type="http://schemas.openxmlformats.org/officeDocument/2006/relationships/hyperlink" Target="https://drive.google.com/drive/folders/1N7ubkg4Ly-t7C1SN2jIJkEcWKzr-v9K6?usp=sharing" TargetMode="External"/><Relationship Id="rId3046" Type="http://schemas.openxmlformats.org/officeDocument/2006/relationships/hyperlink" Target="https://drive.google.com/drive/folders/1N7ubkg4Ly-t7C1SN2jIJkEcWKzr-v9K6?usp=sharing" TargetMode="External"/><Relationship Id="rId3253" Type="http://schemas.openxmlformats.org/officeDocument/2006/relationships/hyperlink" Target="https://drive.google.com/drive/folders/1zaAEYLxWM6D7Oa4oRMTzmP5XnZfm1QXm" TargetMode="External"/><Relationship Id="rId3460" Type="http://schemas.openxmlformats.org/officeDocument/2006/relationships/hyperlink" Target="https://drive.google.com/drive/folders/1N7ubkg4Ly-t7C1SN2jIJkEcWKzr-v9K6?usp=sharing" TargetMode="External"/><Relationship Id="rId4304" Type="http://schemas.openxmlformats.org/officeDocument/2006/relationships/hyperlink" Target="https://health.ri.gov/water/about/pfas/" TargetMode="External"/><Relationship Id="rId174" Type="http://schemas.openxmlformats.org/officeDocument/2006/relationships/hyperlink" Target="https://geotracker.waterboards.ca.gov/map/pfas_map" TargetMode="External"/><Relationship Id="rId381" Type="http://schemas.openxmlformats.org/officeDocument/2006/relationships/hyperlink" Target="https://www.waterboards.ca.gov/pfas/" TargetMode="External"/><Relationship Id="rId2062" Type="http://schemas.openxmlformats.org/officeDocument/2006/relationships/hyperlink" Target="https://www.dhhs.nh.gov/dphs/pfcs/index.htm" TargetMode="External"/><Relationship Id="rId3113" Type="http://schemas.openxmlformats.org/officeDocument/2006/relationships/hyperlink" Target="https://drive.google.com/drive/folders/1zaAEYLxWM6D7Oa4oRMTzmP5XnZfm1QXm" TargetMode="External"/><Relationship Id="rId4511" Type="http://schemas.openxmlformats.org/officeDocument/2006/relationships/hyperlink" Target="https://drive.google.com/drive/u/0/folders/1LPZKiDd1X8DeKmTUTzEmJXzOwVL2kg79" TargetMode="External"/><Relationship Id="rId241" Type="http://schemas.openxmlformats.org/officeDocument/2006/relationships/hyperlink" Target="https://www.waterboards.ca.gov/pfas/" TargetMode="External"/><Relationship Id="rId3320" Type="http://schemas.openxmlformats.org/officeDocument/2006/relationships/hyperlink" Target="https://www4.des.state.nh.us/nh-pfas-investigation/wp-content/uploads/tables-pdf.pdf" TargetMode="External"/><Relationship Id="rId5078" Type="http://schemas.openxmlformats.org/officeDocument/2006/relationships/hyperlink" Target="https://drive.google.com/drive/folders/1N7ubkg4Ly-t7C1SN2jIJkEcWKzr-v9K6?usp=sharing" TargetMode="External"/><Relationship Id="rId2879" Type="http://schemas.openxmlformats.org/officeDocument/2006/relationships/hyperlink" Target="https://www4.des.state.nh.us/nh-pfas-investigation/wp-content/uploads/tables-pdf.pdf" TargetMode="External"/><Relationship Id="rId101" Type="http://schemas.openxmlformats.org/officeDocument/2006/relationships/hyperlink" Target="https://www.waterboards.ca.gov/pfas/" TargetMode="External"/><Relationship Id="rId1688" Type="http://schemas.openxmlformats.org/officeDocument/2006/relationships/hyperlink" Target="https://drive.google.com/drive/u/0/folders/1RsSKYaEE8jqAw7pH05tDHRflkjUL3t5H" TargetMode="External"/><Relationship Id="rId1895" Type="http://schemas.openxmlformats.org/officeDocument/2006/relationships/hyperlink" Target="https://drive.google.com/drive/folders/1N7ubkg4Ly-t7C1SN2jIJkEcWKzr-v9K6?usp=sharing" TargetMode="External"/><Relationship Id="rId2739" Type="http://schemas.openxmlformats.org/officeDocument/2006/relationships/hyperlink" Target="https://www4.des.state.nh.us/nh-pfas-investigation/wp-content/uploads/tables-pdf.pdf" TargetMode="External"/><Relationship Id="rId2946" Type="http://schemas.openxmlformats.org/officeDocument/2006/relationships/hyperlink" Target="https://drive.google.com/drive/folders/1N7ubkg4Ly-t7C1SN2jIJkEcWKzr-v9K6?usp=sharing" TargetMode="External"/><Relationship Id="rId4094" Type="http://schemas.openxmlformats.org/officeDocument/2006/relationships/hyperlink" Target="https://epi.dph.ncdhhs.gov/oee/a_z/pfas.html" TargetMode="External"/><Relationship Id="rId918" Type="http://schemas.openxmlformats.org/officeDocument/2006/relationships/hyperlink" Target="https://drive.google.com/drive/folders/1N7ubkg4Ly-t7C1SN2jIJkEcWKzr-v9K6?usp=sharing" TargetMode="External"/><Relationship Id="rId1548" Type="http://schemas.openxmlformats.org/officeDocument/2006/relationships/hyperlink" Target="https://drive.google.com/drive/folders/1N7ubkg4Ly-t7C1SN2jIJkEcWKzr-v9K6?usp=sharing" TargetMode="External"/><Relationship Id="rId1755" Type="http://schemas.openxmlformats.org/officeDocument/2006/relationships/hyperlink" Target="https://drive.google.com/drive/folders/1N7ubkg4Ly-t7C1SN2jIJkEcWKzr-v9K6?usp=sharing" TargetMode="External"/><Relationship Id="rId4161" Type="http://schemas.openxmlformats.org/officeDocument/2006/relationships/hyperlink" Target="https://www.epa.gov/dwucmr/occurrence-data-unregulated-contaminant-monitoring-rule" TargetMode="External"/><Relationship Id="rId5005" Type="http://schemas.openxmlformats.org/officeDocument/2006/relationships/hyperlink" Target="https://drive.google.com/drive/folders/1N7ubkg4Ly-t7C1SN2jIJkEcWKzr-v9K6?usp=sharing" TargetMode="External"/><Relationship Id="rId1408" Type="http://schemas.openxmlformats.org/officeDocument/2006/relationships/hyperlink" Target="https://drive.google.com/drive/u/0/folders/165CakSMV2-00nyl8S9kyGCCl4JfNfsjI" TargetMode="External"/><Relationship Id="rId1962" Type="http://schemas.openxmlformats.org/officeDocument/2006/relationships/hyperlink" Target="https://www.startribune.com/minnesota-estimates-cost-of-projects-to-treat-drinking-water-under-3m-settlement/568226032/" TargetMode="External"/><Relationship Id="rId2806" Type="http://schemas.openxmlformats.org/officeDocument/2006/relationships/hyperlink" Target="https://www4.des.state.nh.us/nh-pfas-investigation/?page_id=826" TargetMode="External"/><Relationship Id="rId4021" Type="http://schemas.openxmlformats.org/officeDocument/2006/relationships/hyperlink" Target="https://drive.google.com/drive/u/0/folders/1f8gHfUbgH4w0DdeirtRLSMerU6kNJ4Ux" TargetMode="External"/><Relationship Id="rId47" Type="http://schemas.openxmlformats.org/officeDocument/2006/relationships/hyperlink" Target="https://drive.google.com/drive/folders/1N7ubkg4Ly-t7C1SN2jIJkEcWKzr-v9K6?usp=sharing" TargetMode="External"/><Relationship Id="rId1615" Type="http://schemas.openxmlformats.org/officeDocument/2006/relationships/hyperlink" Target="https://drive.google.com/drive/folders/1N7ubkg4Ly-t7C1SN2jIJkEcWKzr-v9K6?usp=sharing" TargetMode="External"/><Relationship Id="rId1822" Type="http://schemas.openxmlformats.org/officeDocument/2006/relationships/hyperlink" Target="https://www.mass.gov/doc/map-of-public-drinking-water-supplies-tested-for-pfas-chemicals/download" TargetMode="External"/><Relationship Id="rId4978" Type="http://schemas.openxmlformats.org/officeDocument/2006/relationships/hyperlink" Target="https://drive.google.com/drive/folders/1N7ubkg4Ly-t7C1SN2jIJkEcWKzr-v9K6?usp=sharing" TargetMode="External"/><Relationship Id="rId3787" Type="http://schemas.openxmlformats.org/officeDocument/2006/relationships/hyperlink" Target="https://drive.google.com/drive/folders/1N7ubkg4Ly-t7C1SN2jIJkEcWKzr-v9K6?usp=sharing" TargetMode="External"/><Relationship Id="rId3994" Type="http://schemas.openxmlformats.org/officeDocument/2006/relationships/hyperlink" Target="https://drive.google.com/drive/folders/1N7ubkg4Ly-t7C1SN2jIJkEcWKzr-v9K6?usp=sharing" TargetMode="External"/><Relationship Id="rId4838" Type="http://schemas.openxmlformats.org/officeDocument/2006/relationships/hyperlink" Target="https://drive.google.com/drive/folders/1N7ubkg4Ly-t7C1SN2jIJkEcWKzr-v9K6?usp=sharing" TargetMode="External"/><Relationship Id="rId2389" Type="http://schemas.openxmlformats.org/officeDocument/2006/relationships/hyperlink" Target="https://www.dhhs.nh.gov/dphs/pfcs/index.htm" TargetMode="External"/><Relationship Id="rId2596" Type="http://schemas.openxmlformats.org/officeDocument/2006/relationships/hyperlink" Target="https://www4.des.state.nh.us/nh-pfas-investigation/wp-content/uploads/tables-pdf.pdf" TargetMode="External"/><Relationship Id="rId3647" Type="http://schemas.openxmlformats.org/officeDocument/2006/relationships/hyperlink" Target="https://drive.google.com/drive/folders/1zaAEYLxWM6D7Oa4oRMTzmP5XnZfm1QXm" TargetMode="External"/><Relationship Id="rId3854" Type="http://schemas.openxmlformats.org/officeDocument/2006/relationships/hyperlink" Target="https://www.nj.gov/dep/srp/emerging-contaminants/" TargetMode="External"/><Relationship Id="rId4905" Type="http://schemas.openxmlformats.org/officeDocument/2006/relationships/hyperlink" Target="https://drive.google.com/drive/folders/1N7ubkg4Ly-t7C1SN2jIJkEcWKzr-v9K6?usp=sharing" TargetMode="External"/><Relationship Id="rId568" Type="http://schemas.openxmlformats.org/officeDocument/2006/relationships/hyperlink" Target="https://drive.google.com/drive/folders/1N7ubkg4Ly-t7C1SN2jIJkEcWKzr-v9K6?usp=sharing" TargetMode="External"/><Relationship Id="rId775" Type="http://schemas.openxmlformats.org/officeDocument/2006/relationships/hyperlink" Target="https://www.waterboards.ca.gov/pfas/docs/pfas_monitoring_Q1Q2Q3Q4.xlsx" TargetMode="External"/><Relationship Id="rId982" Type="http://schemas.openxmlformats.org/officeDocument/2006/relationships/hyperlink" Target="https://www.waterboards.ca.gov/pfas/" TargetMode="External"/><Relationship Id="rId1198" Type="http://schemas.openxmlformats.org/officeDocument/2006/relationships/hyperlink" Target="https://drive.google.com/drive/folders/1N7ubkg4Ly-t7C1SN2jIJkEcWKzr-v9K6?usp=sharing" TargetMode="External"/><Relationship Id="rId2249" Type="http://schemas.openxmlformats.org/officeDocument/2006/relationships/hyperlink" Target="https://drive.google.com/drive/folders/1zaAEYLxWM6D7Oa4oRMTzmP5XnZfm1QXm" TargetMode="External"/><Relationship Id="rId2456" Type="http://schemas.openxmlformats.org/officeDocument/2006/relationships/hyperlink" Target="https://www4.des.state.nh.us/nh-pfas-investigation/wp-content/uploads/tables-pdf.pdf" TargetMode="External"/><Relationship Id="rId2663" Type="http://schemas.openxmlformats.org/officeDocument/2006/relationships/hyperlink" Target="https://www4.des.state.nh.us/nh-pfas-investigation/wp-content/uploads/tables-pdf.pdf" TargetMode="External"/><Relationship Id="rId2870" Type="http://schemas.openxmlformats.org/officeDocument/2006/relationships/hyperlink" Target="https://drive.google.com/drive/folders/1zaAEYLxWM6D7Oa4oRMTzmP5XnZfm1QXm" TargetMode="External"/><Relationship Id="rId3507" Type="http://schemas.openxmlformats.org/officeDocument/2006/relationships/hyperlink" Target="https://drive.google.com/drive/folders/1zaAEYLxWM6D7Oa4oRMTzmP5XnZfm1QXm" TargetMode="External"/><Relationship Id="rId3714" Type="http://schemas.openxmlformats.org/officeDocument/2006/relationships/hyperlink" Target="https://drive.google.com/drive/u/1/folders/1gzW7FcQQelMoZUZ8VhdxW1RrTOgXt8vS" TargetMode="External"/><Relationship Id="rId3921" Type="http://schemas.openxmlformats.org/officeDocument/2006/relationships/hyperlink" Target="https://drive.google.com/drive/u/0/folders/1MfXQ_1stfe-_9YWGy4lT08C0tftERWiH" TargetMode="External"/><Relationship Id="rId428" Type="http://schemas.openxmlformats.org/officeDocument/2006/relationships/hyperlink" Target="https://drive.google.com/drive/folders/1N7ubkg4Ly-t7C1SN2jIJkEcWKzr-v9K6?usp=sharing" TargetMode="External"/><Relationship Id="rId635" Type="http://schemas.openxmlformats.org/officeDocument/2006/relationships/hyperlink" Target="https://www.waterboards.ca.gov/pfas/docs/pfas_monitoring_Q1Q2Q3Q4.xlsx" TargetMode="External"/><Relationship Id="rId842" Type="http://schemas.openxmlformats.org/officeDocument/2006/relationships/hyperlink" Target="https://drive.google.com/drive/folders/1d1MidMYqI3G3Mz_V1LbNA2zv7Juckeoy" TargetMode="External"/><Relationship Id="rId1058" Type="http://schemas.openxmlformats.org/officeDocument/2006/relationships/hyperlink" Target="https://drive.google.com/drive/folders/1d1MidMYqI3G3Mz_V1LbNA2zv7Juckeoy" TargetMode="External"/><Relationship Id="rId1265" Type="http://schemas.openxmlformats.org/officeDocument/2006/relationships/hyperlink" Target="https://www.waterboards.ca.gov/pfas/" TargetMode="External"/><Relationship Id="rId1472" Type="http://schemas.openxmlformats.org/officeDocument/2006/relationships/hyperlink" Target="https://drive.google.com/drive/folders/1N7ubkg4Ly-t7C1SN2jIJkEcWKzr-v9K6?usp=sharing" TargetMode="External"/><Relationship Id="rId2109" Type="http://schemas.openxmlformats.org/officeDocument/2006/relationships/hyperlink" Target="https://www4.des.state.nh.us/nh-pfas-investigation/wp-content/uploads/tables-pdf.pdf" TargetMode="External"/><Relationship Id="rId2316" Type="http://schemas.openxmlformats.org/officeDocument/2006/relationships/hyperlink" Target="https://www4.des.state.nh.us/nh-pfas-investigation/wp-content/uploads/tables-pdf.pdf" TargetMode="External"/><Relationship Id="rId2523" Type="http://schemas.openxmlformats.org/officeDocument/2006/relationships/hyperlink" Target="https://drive.google.com/drive/folders/1N7ubkg4Ly-t7C1SN2jIJkEcWKzr-v9K6?usp=sharing" TargetMode="External"/><Relationship Id="rId2730" Type="http://schemas.openxmlformats.org/officeDocument/2006/relationships/hyperlink" Target="https://drive.google.com/drive/folders/1N7ubkg4Ly-t7C1SN2jIJkEcWKzr-v9K6?usp=sharing" TargetMode="External"/><Relationship Id="rId702" Type="http://schemas.openxmlformats.org/officeDocument/2006/relationships/hyperlink" Target="https://drive.google.com/drive/folders/1d1MidMYqI3G3Mz_V1LbNA2zv7Juckeoy" TargetMode="External"/><Relationship Id="rId1125" Type="http://schemas.openxmlformats.org/officeDocument/2006/relationships/hyperlink" Target="https://drive.google.com/drive/folders/1N7ubkg4Ly-t7C1SN2jIJkEcWKzr-v9K6?usp=sharing" TargetMode="External"/><Relationship Id="rId1332" Type="http://schemas.openxmlformats.org/officeDocument/2006/relationships/hyperlink" Target="https://drive.google.com/drive/u/0/folders/165CakSMV2-00nyl8S9kyGCCl4JfNfsjI" TargetMode="External"/><Relationship Id="rId4488" Type="http://schemas.openxmlformats.org/officeDocument/2006/relationships/hyperlink" Target="https://static.ewg.org/reports/2020/pfas-testing-report/EWG_PFAS-TW_Appendix_C06.pdf?_ga=2.44374509.815135581.1579791872-1565020647.1578497869" TargetMode="External"/><Relationship Id="rId4695" Type="http://schemas.openxmlformats.org/officeDocument/2006/relationships/hyperlink" Target="https://drive.google.com/drive/folders/1N7ubkg4Ly-t7C1SN2jIJkEcWKzr-v9K6?usp=sharing" TargetMode="External"/><Relationship Id="rId3297" Type="http://schemas.openxmlformats.org/officeDocument/2006/relationships/hyperlink" Target="https://drive.google.com/drive/folders/1zaAEYLxWM6D7Oa4oRMTzmP5XnZfm1QXm" TargetMode="External"/><Relationship Id="rId4348" Type="http://schemas.openxmlformats.org/officeDocument/2006/relationships/hyperlink" Target="https://static1.squarespace.com/static/546d61b5e4b049f0b10b95c5/t/5e9486885e4b116e09c239b7/1586792081414/DOH-2.pdf" TargetMode="External"/><Relationship Id="rId3157" Type="http://schemas.openxmlformats.org/officeDocument/2006/relationships/hyperlink" Target="https://drive.google.com/drive/folders/1zaAEYLxWM6D7Oa4oRMTzmP5XnZfm1QXm" TargetMode="External"/><Relationship Id="rId4555" Type="http://schemas.openxmlformats.org/officeDocument/2006/relationships/hyperlink" Target="https://drive.google.com/drive/u/0/folders/1lGp9mNF1VW52zcJOUD9x-wZO9oAb_opR" TargetMode="External"/><Relationship Id="rId4762" Type="http://schemas.openxmlformats.org/officeDocument/2006/relationships/hyperlink" Target="https://drive.google.com/drive/folders/1jI2qfUNHJx9JWwCQcG49AABEIOL-IKdx?usp=sharing" TargetMode="External"/><Relationship Id="rId285" Type="http://schemas.openxmlformats.org/officeDocument/2006/relationships/hyperlink" Target="https://www.waterboards.ca.gov/pfas/docs/pfas_monitoring_Q1Q2Q3Q4.xlsx" TargetMode="External"/><Relationship Id="rId3364" Type="http://schemas.openxmlformats.org/officeDocument/2006/relationships/hyperlink" Target="https://drive.google.com/drive/folders/1N7ubkg4Ly-t7C1SN2jIJkEcWKzr-v9K6?usp=sharing" TargetMode="External"/><Relationship Id="rId3571" Type="http://schemas.openxmlformats.org/officeDocument/2006/relationships/hyperlink" Target="https://drive.google.com/drive/folders/1zaAEYLxWM6D7Oa4oRMTzmP5XnZfm1QXm" TargetMode="External"/><Relationship Id="rId4208" Type="http://schemas.openxmlformats.org/officeDocument/2006/relationships/hyperlink" Target="https://www.epa.gov/dwucmr/occurrence-data-unregulated-contaminant-monitoring-rule" TargetMode="External"/><Relationship Id="rId4415" Type="http://schemas.openxmlformats.org/officeDocument/2006/relationships/hyperlink" Target="https://www.ecori.org/public-safety/2020/3/2/are-pfas-harming-rhode-islands-schoolchildren" TargetMode="External"/><Relationship Id="rId4622" Type="http://schemas.openxmlformats.org/officeDocument/2006/relationships/hyperlink" Target="https://drive.google.com/drive/folders/1FxONfiPuBBDtcSVnXmLwfV9viPrqPT99" TargetMode="External"/><Relationship Id="rId492" Type="http://schemas.openxmlformats.org/officeDocument/2006/relationships/hyperlink" Target="https://drive.google.com/drive/folders/1d1MidMYqI3G3Mz_V1LbNA2zv7Juckeoy" TargetMode="External"/><Relationship Id="rId2173" Type="http://schemas.openxmlformats.org/officeDocument/2006/relationships/hyperlink" Target="https://drive.google.com/drive/folders/1zaAEYLxWM6D7Oa4oRMTzmP5XnZfm1QXm" TargetMode="External"/><Relationship Id="rId2380" Type="http://schemas.openxmlformats.org/officeDocument/2006/relationships/hyperlink" Target="https://www4.des.state.nh.us/nh-pfas-investigation/wp-content/uploads/tables-pdf.pdf" TargetMode="External"/><Relationship Id="rId3017" Type="http://schemas.openxmlformats.org/officeDocument/2006/relationships/hyperlink" Target="https://drive.google.com/drive/folders/1zaAEYLxWM6D7Oa4oRMTzmP5XnZfm1QXm" TargetMode="External"/><Relationship Id="rId3224" Type="http://schemas.openxmlformats.org/officeDocument/2006/relationships/hyperlink" Target="https://www4.des.state.nh.us/nh-pfas-investigation/wp-content/uploads/tables-pdf.pdf" TargetMode="External"/><Relationship Id="rId3431" Type="http://schemas.openxmlformats.org/officeDocument/2006/relationships/hyperlink" Target="https://drive.google.com/drive/folders/1zaAEYLxWM6D7Oa4oRMTzmP5XnZfm1QXm" TargetMode="External"/><Relationship Id="rId145" Type="http://schemas.openxmlformats.org/officeDocument/2006/relationships/hyperlink" Target="https://www.waterboards.ca.gov/pfas/docs/pfas_monitoring_Q1Q2Q3Q4.xlsx" TargetMode="External"/><Relationship Id="rId352" Type="http://schemas.openxmlformats.org/officeDocument/2006/relationships/hyperlink" Target="https://drive.google.com/drive/folders/1d1MidMYqI3G3Mz_V1LbNA2zv7Juckeoy" TargetMode="External"/><Relationship Id="rId2033" Type="http://schemas.openxmlformats.org/officeDocument/2006/relationships/hyperlink" Target="https://www4.des.state.nh.us/nh-pfas-investigation/wp-content/uploads/tables-pdf.pdf" TargetMode="External"/><Relationship Id="rId2240" Type="http://schemas.openxmlformats.org/officeDocument/2006/relationships/hyperlink" Target="https://www4.des.state.nh.us/nh-pfas-investigation/wp-content/uploads/tables-pdf.pdf" TargetMode="External"/><Relationship Id="rId212" Type="http://schemas.openxmlformats.org/officeDocument/2006/relationships/hyperlink" Target="https://drive.google.com/drive/folders/1d1MidMYqI3G3Mz_V1LbNA2zv7Juckeoy" TargetMode="External"/><Relationship Id="rId1799" Type="http://schemas.openxmlformats.org/officeDocument/2006/relationships/hyperlink" Target="https://drive.google.com/drive/u/1/folders/1VgdMu6_x_kxf36q2eAIhAEnCpniomQ1Y" TargetMode="External"/><Relationship Id="rId2100" Type="http://schemas.openxmlformats.org/officeDocument/2006/relationships/hyperlink" Target="https://drive.google.com/drive/folders/1N7ubkg4Ly-t7C1SN2jIJkEcWKzr-v9K6?usp=sharing" TargetMode="External"/><Relationship Id="rId5049" Type="http://schemas.openxmlformats.org/officeDocument/2006/relationships/hyperlink" Target="https://drive.google.com/drive/folders/1N7ubkg4Ly-t7C1SN2jIJkEcWKzr-v9K6?usp=sharing" TargetMode="External"/><Relationship Id="rId4065" Type="http://schemas.openxmlformats.org/officeDocument/2006/relationships/hyperlink" Target="https://drive.google.com/drive/u/0/folders/1f8gHfUbgH4w0DdeirtRLSMerU6kNJ4Ux" TargetMode="External"/><Relationship Id="rId4272" Type="http://schemas.openxmlformats.org/officeDocument/2006/relationships/hyperlink" Target="https://drive.google.com/drive/u/0/folders/1dFI-Vs3ngMevdb5n_tx0v8xvcXI5bdxa" TargetMode="External"/><Relationship Id="rId1659" Type="http://schemas.openxmlformats.org/officeDocument/2006/relationships/hyperlink" Target="https://www.ourhealthyfuture.org/sites/default/files/pdfs/pfas_in_drinking_water_oct_2019.pdf" TargetMode="External"/><Relationship Id="rId1866" Type="http://schemas.openxmlformats.org/officeDocument/2006/relationships/hyperlink" Target="https://braintreema.gov/DocumentCenter/View/4846/Tri-Town-message-advisory-11-14-19" TargetMode="External"/><Relationship Id="rId2917" Type="http://schemas.openxmlformats.org/officeDocument/2006/relationships/hyperlink" Target="https://drive.google.com/drive/folders/1zaAEYLxWM6D7Oa4oRMTzmP5XnZfm1QXm" TargetMode="External"/><Relationship Id="rId3081" Type="http://schemas.openxmlformats.org/officeDocument/2006/relationships/hyperlink" Target="https://drive.google.com/drive/folders/1zaAEYLxWM6D7Oa4oRMTzmP5XnZfm1QXm" TargetMode="External"/><Relationship Id="rId4132" Type="http://schemas.openxmlformats.org/officeDocument/2006/relationships/hyperlink" Target="https://files.nc.gov/ncdeq/Water%20Resources/GIS/Data/Emerging_Compounds_Mastersheet_12202019.pdf" TargetMode="External"/><Relationship Id="rId1519" Type="http://schemas.openxmlformats.org/officeDocument/2006/relationships/hyperlink" Target="https://cityoffreeport.org/city-documents/documents/2018/required-government-documents/waterqualityreport2018.pdf" TargetMode="External"/><Relationship Id="rId1726" Type="http://schemas.openxmlformats.org/officeDocument/2006/relationships/hyperlink" Target="https://www1.maine.gov/dep/spills/topics/pfas/index.html" TargetMode="External"/><Relationship Id="rId1933" Type="http://schemas.openxmlformats.org/officeDocument/2006/relationships/hyperlink" Target="https://www.michigan.gov/pfasresponse/" TargetMode="External"/><Relationship Id="rId18" Type="http://schemas.openxmlformats.org/officeDocument/2006/relationships/hyperlink" Target="https://drive.google.com/drive/folders/1N7ubkg4Ly-t7C1SN2jIJkEcWKzr-v9K6?usp=sharing" TargetMode="External"/><Relationship Id="rId3898" Type="http://schemas.openxmlformats.org/officeDocument/2006/relationships/hyperlink" Target="https://static.ewg.org/reports/2020/pfas-testing-report/EWG_PFAS-TW_Appendix_C06.pdf?_ga=2.44374509.815135581.1579791872-1565020647.1578497869" TargetMode="External"/><Relationship Id="rId4949" Type="http://schemas.openxmlformats.org/officeDocument/2006/relationships/hyperlink" Target="https://drive.google.com/drive/folders/1N7ubkg4Ly-t7C1SN2jIJkEcWKzr-v9K6?usp=sharing" TargetMode="External"/><Relationship Id="rId3758" Type="http://schemas.openxmlformats.org/officeDocument/2006/relationships/hyperlink" Target="https://www9.state.nj.us/DEP_WaterWatch_public/JSP/WSDetail.jsp?tinwsys=146" TargetMode="External"/><Relationship Id="rId3965" Type="http://schemas.openxmlformats.org/officeDocument/2006/relationships/hyperlink" Target="https://drive.google.com/drive/folders/1N7ubkg4Ly-t7C1SN2jIJkEcWKzr-v9K6?usp=sharing" TargetMode="External"/><Relationship Id="rId4809" Type="http://schemas.openxmlformats.org/officeDocument/2006/relationships/hyperlink" Target="https://drive.google.com/drive/folders/1N7ubkg4Ly-t7C1SN2jIJkEcWKzr-v9K6?usp=sharing" TargetMode="External"/><Relationship Id="rId679" Type="http://schemas.openxmlformats.org/officeDocument/2006/relationships/hyperlink" Target="https://geotracker.waterboards.ca.gov/map/pfas_map" TargetMode="External"/><Relationship Id="rId886" Type="http://schemas.openxmlformats.org/officeDocument/2006/relationships/hyperlink" Target="https://www.waterboards.ca.gov/pfas/" TargetMode="External"/><Relationship Id="rId2567" Type="http://schemas.openxmlformats.org/officeDocument/2006/relationships/hyperlink" Target="https://drive.google.com/drive/folders/1N7ubkg4Ly-t7C1SN2jIJkEcWKzr-v9K6?usp=sharing" TargetMode="External"/><Relationship Id="rId2774" Type="http://schemas.openxmlformats.org/officeDocument/2006/relationships/hyperlink" Target="https://www4.des.state.nh.us/nh-pfas-investigation/wp-content/uploads/tables-pdf.pdf" TargetMode="External"/><Relationship Id="rId3618" Type="http://schemas.openxmlformats.org/officeDocument/2006/relationships/hyperlink" Target="https://www4.des.state.nh.us/nh-pfas-investigation/wp-content/uploads/tables-pdf.pdf" TargetMode="External"/><Relationship Id="rId2" Type="http://schemas.openxmlformats.org/officeDocument/2006/relationships/hyperlink" Target="https://drive.google.com/drive/folders/1N7ubkg4Ly-t7C1SN2jIJkEcWKzr-v9K6?usp=sharing" TargetMode="External"/><Relationship Id="rId539" Type="http://schemas.openxmlformats.org/officeDocument/2006/relationships/hyperlink" Target="https://geotracker.waterboards.ca.gov/map/pfas_map" TargetMode="External"/><Relationship Id="rId746" Type="http://schemas.openxmlformats.org/officeDocument/2006/relationships/hyperlink" Target="https://www.waterboards.ca.gov/pfas/" TargetMode="External"/><Relationship Id="rId1169" Type="http://schemas.openxmlformats.org/officeDocument/2006/relationships/hyperlink" Target="https://drive.google.com/drive/folders/1N7ubkg4Ly-t7C1SN2jIJkEcWKzr-v9K6?usp=sharing" TargetMode="External"/><Relationship Id="rId1376" Type="http://schemas.openxmlformats.org/officeDocument/2006/relationships/hyperlink" Target="https://www.aquarionwater.com/docs/default-source/pfas-documents/ct-reports/new-fairfield-march-2020.pdf?sfvrsn=6fe193cd_6" TargetMode="External"/><Relationship Id="rId1583" Type="http://schemas.openxmlformats.org/officeDocument/2006/relationships/hyperlink" Target="https://drive.google.com/drive/folders/1N7ubkg4Ly-t7C1SN2jIJkEcWKzr-v9K6?usp=sharing" TargetMode="External"/><Relationship Id="rId2427" Type="http://schemas.openxmlformats.org/officeDocument/2006/relationships/hyperlink" Target="https://drive.google.com/drive/folders/1N7ubkg4Ly-t7C1SN2jIJkEcWKzr-v9K6?usp=sharing" TargetMode="External"/><Relationship Id="rId2981" Type="http://schemas.openxmlformats.org/officeDocument/2006/relationships/hyperlink" Target="https://drive.google.com/drive/folders/1zaAEYLxWM6D7Oa4oRMTzmP5XnZfm1QXm" TargetMode="External"/><Relationship Id="rId3825" Type="http://schemas.openxmlformats.org/officeDocument/2006/relationships/hyperlink" Target="https://drive.google.com/drive/u/1/folders/1gzW7FcQQelMoZUZ8VhdxW1RrTOgXt8vS" TargetMode="External"/><Relationship Id="rId5040" Type="http://schemas.openxmlformats.org/officeDocument/2006/relationships/hyperlink" Target="https://drive.google.com/drive/folders/1N7ubkg4Ly-t7C1SN2jIJkEcWKzr-v9K6?usp=sharing" TargetMode="External"/><Relationship Id="rId953" Type="http://schemas.openxmlformats.org/officeDocument/2006/relationships/hyperlink" Target="https://drive.google.com/drive/folders/1d1MidMYqI3G3Mz_V1LbNA2zv7Juckeoy" TargetMode="External"/><Relationship Id="rId1029" Type="http://schemas.openxmlformats.org/officeDocument/2006/relationships/hyperlink" Target="https://www.waterboards.ca.gov/pfas/" TargetMode="External"/><Relationship Id="rId1236" Type="http://schemas.openxmlformats.org/officeDocument/2006/relationships/hyperlink" Target="https://www.waterboards.ca.gov/pfas/" TargetMode="External"/><Relationship Id="rId1790" Type="http://schemas.openxmlformats.org/officeDocument/2006/relationships/hyperlink" Target="https://www.bostonglobe.com/metro/2019/03/06/toxic-chemicals-threaten-water-supply/UwVdWf2ACEBxvPRqDdIc6J/story.html?s_campaign=breakingnews:newsletter" TargetMode="External"/><Relationship Id="rId2634" Type="http://schemas.openxmlformats.org/officeDocument/2006/relationships/hyperlink" Target="https://drive.google.com/drive/folders/1N7ubkg4Ly-t7C1SN2jIJkEcWKzr-v9K6?usp=sharing" TargetMode="External"/><Relationship Id="rId2841" Type="http://schemas.openxmlformats.org/officeDocument/2006/relationships/hyperlink" Target="https://www.dhhs.nh.gov/dphs/pfcs/index.htm" TargetMode="External"/><Relationship Id="rId82" Type="http://schemas.openxmlformats.org/officeDocument/2006/relationships/hyperlink" Target="https://drive.google.com/drive/folders/1N7ubkg4Ly-t7C1SN2jIJkEcWKzr-v9K6?usp=sharing" TargetMode="External"/><Relationship Id="rId606" Type="http://schemas.openxmlformats.org/officeDocument/2006/relationships/hyperlink" Target="https://www.waterboards.ca.gov/pfas/" TargetMode="External"/><Relationship Id="rId813" Type="http://schemas.openxmlformats.org/officeDocument/2006/relationships/hyperlink" Target="https://drive.google.com/drive/folders/1N7ubkg4Ly-t7C1SN2jIJkEcWKzr-v9K6?usp=sharing" TargetMode="External"/><Relationship Id="rId1443" Type="http://schemas.openxmlformats.org/officeDocument/2006/relationships/hyperlink" Target="https://drive.google.com/drive/folders/1QlhpX5XsKFSpR5G_EVB_H5pzDXUggnCZ" TargetMode="External"/><Relationship Id="rId1650" Type="http://schemas.openxmlformats.org/officeDocument/2006/relationships/hyperlink" Target="https://drive.google.com/drive/folders/1N7ubkg4Ly-t7C1SN2jIJkEcWKzr-v9K6?usp=sharing" TargetMode="External"/><Relationship Id="rId2701" Type="http://schemas.openxmlformats.org/officeDocument/2006/relationships/hyperlink" Target="https://drive.google.com/drive/folders/1zaAEYLxWM6D7Oa4oRMTzmP5XnZfm1QXm" TargetMode="External"/><Relationship Id="rId4599" Type="http://schemas.openxmlformats.org/officeDocument/2006/relationships/hyperlink" Target="https://www.epa.gov/dwucmr/occurrence-data-unregulated-contaminant-monitoring-rule" TargetMode="External"/><Relationship Id="rId1303" Type="http://schemas.openxmlformats.org/officeDocument/2006/relationships/hyperlink" Target="https://drive.google.com/drive/folders/1d1MidMYqI3G3Mz_V1LbNA2zv7Juckeoy" TargetMode="External"/><Relationship Id="rId1510" Type="http://schemas.openxmlformats.org/officeDocument/2006/relationships/hyperlink" Target="https://www.northwestgeorgianews.com/rome/news/local/rome-suing-over-thirty-companies-in-water-pollution-lawsuit/article_d84a2e0c-0d45-11ea-bbc0-5358bcec9834.html" TargetMode="External"/><Relationship Id="rId4459" Type="http://schemas.openxmlformats.org/officeDocument/2006/relationships/hyperlink" Target="https://www.ecori.org/public-safety/2020/3/2/are-pfas-harming-rhode-islands-schoolchildren" TargetMode="External"/><Relationship Id="rId4666" Type="http://schemas.openxmlformats.org/officeDocument/2006/relationships/hyperlink" Target="https://drive.google.com/drive/folders/1N7ubkg4Ly-t7C1SN2jIJkEcWKzr-v9K6?usp=sharing" TargetMode="External"/><Relationship Id="rId4873" Type="http://schemas.openxmlformats.org/officeDocument/2006/relationships/hyperlink" Target="https://drive.google.com/drive/folders/1N7ubkg4Ly-t7C1SN2jIJkEcWKzr-v9K6?usp=sharing" TargetMode="External"/><Relationship Id="rId3268" Type="http://schemas.openxmlformats.org/officeDocument/2006/relationships/hyperlink" Target="https://www4.des.state.nh.us/nh-pfas-investigation/wp-content/uploads/tables-pdf.pdf" TargetMode="External"/><Relationship Id="rId3475" Type="http://schemas.openxmlformats.org/officeDocument/2006/relationships/hyperlink" Target="https://drive.google.com/drive/folders/1zaAEYLxWM6D7Oa4oRMTzmP5XnZfm1QXm" TargetMode="External"/><Relationship Id="rId3682" Type="http://schemas.openxmlformats.org/officeDocument/2006/relationships/hyperlink" Target="https://drive.google.com/drive/folders/1N7ubkg4Ly-t7C1SN2jIJkEcWKzr-v9K6?usp=sharing" TargetMode="External"/><Relationship Id="rId4319" Type="http://schemas.openxmlformats.org/officeDocument/2006/relationships/hyperlink" Target="https://health.ri.gov/water/about/pfas/" TargetMode="External"/><Relationship Id="rId4526" Type="http://schemas.openxmlformats.org/officeDocument/2006/relationships/hyperlink" Target="https://drive.google.com/drive/u/0/folders/1JK-lTLXIJkmH6NHFWtCdkdiU6tPbjlQS" TargetMode="External"/><Relationship Id="rId4733" Type="http://schemas.openxmlformats.org/officeDocument/2006/relationships/hyperlink" Target="https://drive.google.com/drive/folders/1N7ubkg4Ly-t7C1SN2jIJkEcWKzr-v9K6?usp=sharing" TargetMode="External"/><Relationship Id="rId4940" Type="http://schemas.openxmlformats.org/officeDocument/2006/relationships/hyperlink" Target="https://drive.google.com/drive/folders/1N7ubkg4Ly-t7C1SN2jIJkEcWKzr-v9K6?usp=sharing" TargetMode="External"/><Relationship Id="rId189" Type="http://schemas.openxmlformats.org/officeDocument/2006/relationships/hyperlink" Target="https://geotracker.waterboards.ca.gov/map/pfas_map" TargetMode="External"/><Relationship Id="rId396" Type="http://schemas.openxmlformats.org/officeDocument/2006/relationships/hyperlink" Target="https://www.waterboards.ca.gov/pfas/" TargetMode="External"/><Relationship Id="rId2077" Type="http://schemas.openxmlformats.org/officeDocument/2006/relationships/hyperlink" Target="https://www4.des.state.nh.us/nh-pfas-investigation/?page_id=826" TargetMode="External"/><Relationship Id="rId2284" Type="http://schemas.openxmlformats.org/officeDocument/2006/relationships/hyperlink" Target="https://www4.des.state.nh.us/nh-pfas-investigation/wp-content/uploads/tables-pdf.pdf" TargetMode="External"/><Relationship Id="rId2491" Type="http://schemas.openxmlformats.org/officeDocument/2006/relationships/hyperlink" Target="https://drive.google.com/drive/folders/1N7ubkg4Ly-t7C1SN2jIJkEcWKzr-v9K6?usp=sharing" TargetMode="External"/><Relationship Id="rId3128" Type="http://schemas.openxmlformats.org/officeDocument/2006/relationships/hyperlink" Target="https://www.dhhs.nh.gov/dphs/pfcs/index.htm" TargetMode="External"/><Relationship Id="rId3335" Type="http://schemas.openxmlformats.org/officeDocument/2006/relationships/hyperlink" Target="https://www4.des.state.nh.us/nh-pfas-investigation/?page_id=826" TargetMode="External"/><Relationship Id="rId3542" Type="http://schemas.openxmlformats.org/officeDocument/2006/relationships/hyperlink" Target="https://www4.des.state.nh.us/nh-pfas-investigation/wp-content/uploads/tables-pdf.pdf" TargetMode="External"/><Relationship Id="rId256" Type="http://schemas.openxmlformats.org/officeDocument/2006/relationships/hyperlink" Target="https://www.waterboards.ca.gov/pfas/" TargetMode="External"/><Relationship Id="rId463" Type="http://schemas.openxmlformats.org/officeDocument/2006/relationships/hyperlink" Target="https://drive.google.com/drive/folders/1N7ubkg4Ly-t7C1SN2jIJkEcWKzr-v9K6?usp=sharing" TargetMode="External"/><Relationship Id="rId670" Type="http://schemas.openxmlformats.org/officeDocument/2006/relationships/hyperlink" Target="https://www.waterboards.ca.gov/pfas/docs/pfas_monitoring_Q1Q2Q3Q4.xlsx" TargetMode="External"/><Relationship Id="rId1093" Type="http://schemas.openxmlformats.org/officeDocument/2006/relationships/hyperlink" Target="https://www.waterboards.ca.gov/pfas/" TargetMode="External"/><Relationship Id="rId2144" Type="http://schemas.openxmlformats.org/officeDocument/2006/relationships/hyperlink" Target="https://www4.des.state.nh.us/nh-pfas-investigation/wp-content/uploads/tables-pdf.pdf" TargetMode="External"/><Relationship Id="rId2351" Type="http://schemas.openxmlformats.org/officeDocument/2006/relationships/hyperlink" Target="https://drive.google.com/drive/folders/1N7ubkg4Ly-t7C1SN2jIJkEcWKzr-v9K6?usp=sharing" TargetMode="External"/><Relationship Id="rId3402" Type="http://schemas.openxmlformats.org/officeDocument/2006/relationships/hyperlink" Target="https://www4.des.state.nh.us/nh-pfas-investigation/wp-content/uploads/tables-pdf.pdf" TargetMode="External"/><Relationship Id="rId4800" Type="http://schemas.openxmlformats.org/officeDocument/2006/relationships/hyperlink" Target="https://drive.google.com/drive/folders/1N7ubkg4Ly-t7C1SN2jIJkEcWKzr-v9K6?usp=sharing" TargetMode="External"/><Relationship Id="rId116" Type="http://schemas.openxmlformats.org/officeDocument/2006/relationships/hyperlink" Target="https://www.waterboards.ca.gov/pfas/" TargetMode="External"/><Relationship Id="rId323" Type="http://schemas.openxmlformats.org/officeDocument/2006/relationships/hyperlink" Target="https://drive.google.com/drive/folders/1N7ubkg4Ly-t7C1SN2jIJkEcWKzr-v9K6?usp=sharing" TargetMode="External"/><Relationship Id="rId530" Type="http://schemas.openxmlformats.org/officeDocument/2006/relationships/hyperlink" Target="https://www.waterboards.ca.gov/pfas/docs/pfas_monitoring_Q1Q2Q3Q4.xlsx" TargetMode="External"/><Relationship Id="rId1160" Type="http://schemas.openxmlformats.org/officeDocument/2006/relationships/hyperlink" Target="https://drive.google.com/drive/folders/1d1MidMYqI3G3Mz_V1LbNA2zv7Juckeoy" TargetMode="External"/><Relationship Id="rId2004" Type="http://schemas.openxmlformats.org/officeDocument/2006/relationships/hyperlink" Target="https://drive.google.com/drive/folders/1N7ubkg4Ly-t7C1SN2jIJkEcWKzr-v9K6?usp=sharing" TargetMode="External"/><Relationship Id="rId2211" Type="http://schemas.openxmlformats.org/officeDocument/2006/relationships/hyperlink" Target="https://www4.des.state.nh.us/nh-pfas-investigation/wp-content/uploads/tables-pdf.pdf" TargetMode="External"/><Relationship Id="rId4176" Type="http://schemas.openxmlformats.org/officeDocument/2006/relationships/hyperlink" Target="https://drive.google.com/drive/folders/1N7ubkg4Ly-t7C1SN2jIJkEcWKzr-v9K6?usp=sharing" TargetMode="External"/><Relationship Id="rId1020" Type="http://schemas.openxmlformats.org/officeDocument/2006/relationships/hyperlink" Target="https://drive.google.com/drive/folders/1N7ubkg4Ly-t7C1SN2jIJkEcWKzr-v9K6?usp=sharing" TargetMode="External"/><Relationship Id="rId1977" Type="http://schemas.openxmlformats.org/officeDocument/2006/relationships/hyperlink" Target="https://www.health.state.mn.us/communities/environment/hazardous/topics/pfcs.html" TargetMode="External"/><Relationship Id="rId4383" Type="http://schemas.openxmlformats.org/officeDocument/2006/relationships/hyperlink" Target="https://static1.squarespace.com/static/546d61b5e4b049f0b10b95c5/t/5e9486885e4b116e09c239b7/1586792081414/DOH-2.pdf" TargetMode="External"/><Relationship Id="rId4590" Type="http://schemas.openxmlformats.org/officeDocument/2006/relationships/hyperlink" Target="https://static.ewg.org/reports/2020/pfas-testing-report/EWG_PFAS-TW_Appendix_C06.pdf?_ga=2.44374509.815135581.1579791872-1565020647.1578497869" TargetMode="External"/><Relationship Id="rId1837" Type="http://schemas.openxmlformats.org/officeDocument/2006/relationships/hyperlink" Target="https://drive.google.com/drive/u/0/folders/1NYycw1xbyKUR5Z1fmyLV0okGfhRWh8ZO" TargetMode="External"/><Relationship Id="rId3192" Type="http://schemas.openxmlformats.org/officeDocument/2006/relationships/hyperlink" Target="https://www.dhhs.nh.gov/dphs/pfcs/index.htm" TargetMode="External"/><Relationship Id="rId4036" Type="http://schemas.openxmlformats.org/officeDocument/2006/relationships/hyperlink" Target="https://drive.google.com/drive/u/0/folders/1f8gHfUbgH4w0DdeirtRLSMerU6kNJ4Ux" TargetMode="External"/><Relationship Id="rId4243" Type="http://schemas.openxmlformats.org/officeDocument/2006/relationships/hyperlink" Target="https://drive.google.com/drive/folders/1N7ubkg4Ly-t7C1SN2jIJkEcWKzr-v9K6?usp=sharing" TargetMode="External"/><Relationship Id="rId4450" Type="http://schemas.openxmlformats.org/officeDocument/2006/relationships/hyperlink" Target="https://drive.google.com/drive/folders/1DZVTtHrtffhNzVd3s8hAy8pcQfLzMzIV" TargetMode="External"/><Relationship Id="rId3052" Type="http://schemas.openxmlformats.org/officeDocument/2006/relationships/hyperlink" Target="https://www4.des.state.nh.us/nh-pfas-investigation/wp-content/uploads/tables-pdf.pdf" TargetMode="External"/><Relationship Id="rId4103" Type="http://schemas.openxmlformats.org/officeDocument/2006/relationships/hyperlink" Target="https://files.nc.gov/ncdeq/Water%20Resources/GIS/Data/Emerging_Compounds_Mastersheet_12202019.pdf" TargetMode="External"/><Relationship Id="rId4310" Type="http://schemas.openxmlformats.org/officeDocument/2006/relationships/hyperlink" Target="https://www.ecori.org/public-safety/2020/3/2/are-pfas-harming-rhode-islands-schoolchildren" TargetMode="External"/><Relationship Id="rId180" Type="http://schemas.openxmlformats.org/officeDocument/2006/relationships/hyperlink" Target="https://www.waterboards.ca.gov/pfas/docs/pfas_monitoring_Q1Q2Q3Q4.xlsx" TargetMode="External"/><Relationship Id="rId1904" Type="http://schemas.openxmlformats.org/officeDocument/2006/relationships/hyperlink" Target="https://drive.google.com/drive/u/0/folders/1AEdF5dpRvmJBPqcymV8TbEkS1kPbXYFa" TargetMode="External"/><Relationship Id="rId3869" Type="http://schemas.openxmlformats.org/officeDocument/2006/relationships/hyperlink" Target="https://www.dec.ny.gov/chemical/108831.html" TargetMode="External"/><Relationship Id="rId5084" Type="http://schemas.openxmlformats.org/officeDocument/2006/relationships/hyperlink" Target="https://drive.google.com/drive/folders/1N7ubkg4Ly-t7C1SN2jIJkEcWKzr-v9K6?usp=sharing" TargetMode="External"/><Relationship Id="rId997" Type="http://schemas.openxmlformats.org/officeDocument/2006/relationships/hyperlink" Target="https://drive.google.com/drive/folders/1N7ubkg4Ly-t7C1SN2jIJkEcWKzr-v9K6?usp=sharing" TargetMode="External"/><Relationship Id="rId2678" Type="http://schemas.openxmlformats.org/officeDocument/2006/relationships/hyperlink" Target="https://drive.google.com/drive/folders/1N7ubkg4Ly-t7C1SN2jIJkEcWKzr-v9K6?usp=sharing" TargetMode="External"/><Relationship Id="rId2885" Type="http://schemas.openxmlformats.org/officeDocument/2006/relationships/hyperlink" Target="https://drive.google.com/drive/folders/1zaAEYLxWM6D7Oa4oRMTzmP5XnZfm1QXm" TargetMode="External"/><Relationship Id="rId3729" Type="http://schemas.openxmlformats.org/officeDocument/2006/relationships/hyperlink" Target="https://www.nj.gov/dep/srp/emerging-contaminants/" TargetMode="External"/><Relationship Id="rId3936" Type="http://schemas.openxmlformats.org/officeDocument/2006/relationships/hyperlink" Target="https://drive.google.com/drive/folders/1N7ubkg4Ly-t7C1SN2jIJkEcWKzr-v9K6?usp=sharing" TargetMode="External"/><Relationship Id="rId857" Type="http://schemas.openxmlformats.org/officeDocument/2006/relationships/hyperlink" Target="https://drive.google.com/drive/folders/1d1MidMYqI3G3Mz_V1LbNA2zv7Juckeoy" TargetMode="External"/><Relationship Id="rId1487" Type="http://schemas.openxmlformats.org/officeDocument/2006/relationships/hyperlink" Target="https://drive.google.com/drive/folders/16qN-m0G-ts0wK9rEv4lL2RupiuTGR1ws" TargetMode="External"/><Relationship Id="rId1694" Type="http://schemas.openxmlformats.org/officeDocument/2006/relationships/hyperlink" Target="https://www.mainepublic.org/sites/mpbn/files/201910/summary_pfas_sampling_oct_2019.pdf" TargetMode="External"/><Relationship Id="rId2538" Type="http://schemas.openxmlformats.org/officeDocument/2006/relationships/hyperlink" Target="https://drive.google.com/drive/folders/1zaAEYLxWM6D7Oa4oRMTzmP5XnZfm1QXm" TargetMode="External"/><Relationship Id="rId2745" Type="http://schemas.openxmlformats.org/officeDocument/2006/relationships/hyperlink" Target="https://drive.google.com/drive/folders/1zaAEYLxWM6D7Oa4oRMTzmP5XnZfm1QXm" TargetMode="External"/><Relationship Id="rId2952" Type="http://schemas.openxmlformats.org/officeDocument/2006/relationships/hyperlink" Target="https://www.dhhs.nh.gov/dphs/pfcs/index.htm" TargetMode="External"/><Relationship Id="rId717" Type="http://schemas.openxmlformats.org/officeDocument/2006/relationships/hyperlink" Target="https://drive.google.com/drive/folders/1d1MidMYqI3G3Mz_V1LbNA2zv7Juckeoy" TargetMode="External"/><Relationship Id="rId924" Type="http://schemas.openxmlformats.org/officeDocument/2006/relationships/hyperlink" Target="https://drive.google.com/drive/folders/1d1MidMYqI3G3Mz_V1LbNA2zv7Juckeoy" TargetMode="External"/><Relationship Id="rId1347" Type="http://schemas.openxmlformats.org/officeDocument/2006/relationships/hyperlink" Target="https://drive.google.com/drive/u/0/folders/165CakSMV2-00nyl8S9kyGCCl4JfNfsjI" TargetMode="External"/><Relationship Id="rId1554" Type="http://schemas.openxmlformats.org/officeDocument/2006/relationships/hyperlink" Target="https://eec.ky.gov/Documents%20for%20URLs/PFAS%20Drinking%20Water%20Report%20Final.pdf" TargetMode="External"/><Relationship Id="rId1761" Type="http://schemas.openxmlformats.org/officeDocument/2006/relationships/hyperlink" Target="https://static.ewg.org/reports/2020/pfas-testing-report/EWG_PFAS-TW_Appendix_C06.pdf?_ga=2.44374509.815135581.1579791872-1565020647.1578497869" TargetMode="External"/><Relationship Id="rId2605" Type="http://schemas.openxmlformats.org/officeDocument/2006/relationships/hyperlink" Target="https://drive.google.com/drive/folders/1zaAEYLxWM6D7Oa4oRMTzmP5XnZfm1QXm" TargetMode="External"/><Relationship Id="rId2812" Type="http://schemas.openxmlformats.org/officeDocument/2006/relationships/hyperlink" Target="https://drive.google.com/drive/folders/1zaAEYLxWM6D7Oa4oRMTzmP5XnZfm1QXm" TargetMode="External"/><Relationship Id="rId5011" Type="http://schemas.openxmlformats.org/officeDocument/2006/relationships/hyperlink" Target="https://drive.google.com/drive/folders/1N7ubkg4Ly-t7C1SN2jIJkEcWKzr-v9K6?usp=sharing" TargetMode="External"/><Relationship Id="rId53" Type="http://schemas.openxmlformats.org/officeDocument/2006/relationships/hyperlink" Target="https://www.epa.gov/dwucmr/occurrence-data-unregulated-contaminant-monitoring-rule" TargetMode="External"/><Relationship Id="rId1207" Type="http://schemas.openxmlformats.org/officeDocument/2006/relationships/hyperlink" Target="https://www.waterboards.ca.gov/pfas/" TargetMode="External"/><Relationship Id="rId1414" Type="http://schemas.openxmlformats.org/officeDocument/2006/relationships/hyperlink" Target="https://drive.google.com/drive/folders/1N7ubkg4Ly-t7C1SN2jIJkEcWKzr-v9K6?usp=sharing" TargetMode="External"/><Relationship Id="rId1621" Type="http://schemas.openxmlformats.org/officeDocument/2006/relationships/hyperlink" Target="https://drive.google.com/drive/folders/1N7ubkg4Ly-t7C1SN2jIJkEcWKzr-v9K6?usp=sharing" TargetMode="External"/><Relationship Id="rId4777" Type="http://schemas.openxmlformats.org/officeDocument/2006/relationships/hyperlink" Target="https://drive.google.com/file/d/11Ymj7VR-b40OQXiEJjzSEl50EEx8xYHI/view?usp=sharing" TargetMode="External"/><Relationship Id="rId4984" Type="http://schemas.openxmlformats.org/officeDocument/2006/relationships/hyperlink" Target="https://drive.google.com/drive/folders/1N7ubkg4Ly-t7C1SN2jIJkEcWKzr-v9K6?usp=sharing" TargetMode="External"/><Relationship Id="rId3379" Type="http://schemas.openxmlformats.org/officeDocument/2006/relationships/hyperlink" Target="https://drive.google.com/drive/folders/1zaAEYLxWM6D7Oa4oRMTzmP5XnZfm1QXm" TargetMode="External"/><Relationship Id="rId3586" Type="http://schemas.openxmlformats.org/officeDocument/2006/relationships/hyperlink" Target="https://www4.des.state.nh.us/nh-pfas-investigation/wp-content/uploads/tables-pdf.pdf" TargetMode="External"/><Relationship Id="rId3793" Type="http://schemas.openxmlformats.org/officeDocument/2006/relationships/hyperlink" Target="https://www.nj.gov/dep/srp/emerging-contaminants/" TargetMode="External"/><Relationship Id="rId4637" Type="http://schemas.openxmlformats.org/officeDocument/2006/relationships/hyperlink" Target="https://drive.google.com/drive/folders/1N7ubkg4Ly-t7C1SN2jIJkEcWKzr-v9K6?usp=sharing" TargetMode="External"/><Relationship Id="rId2188" Type="http://schemas.openxmlformats.org/officeDocument/2006/relationships/hyperlink" Target="https://www4.des.state.nh.us/nh-pfas-investigation/wp-content/uploads/tables-pdf.pdf" TargetMode="External"/><Relationship Id="rId2395" Type="http://schemas.openxmlformats.org/officeDocument/2006/relationships/hyperlink" Target="https://drive.google.com/drive/folders/1N7ubkg4Ly-t7C1SN2jIJkEcWKzr-v9K6?usp=sharing" TargetMode="External"/><Relationship Id="rId3239" Type="http://schemas.openxmlformats.org/officeDocument/2006/relationships/hyperlink" Target="https://www4.des.state.nh.us/nh-pfas-investigation/wp-content/uploads/tables-pdf.pdf" TargetMode="External"/><Relationship Id="rId3446" Type="http://schemas.openxmlformats.org/officeDocument/2006/relationships/hyperlink" Target="https://www4.des.state.nh.us/nh-pfas-investigation/wp-content/uploads/tables-pdf.pdf" TargetMode="External"/><Relationship Id="rId4844" Type="http://schemas.openxmlformats.org/officeDocument/2006/relationships/hyperlink" Target="https://drive.google.com/drive/folders/1N7ubkg4Ly-t7C1SN2jIJkEcWKzr-v9K6?usp=sharing" TargetMode="External"/><Relationship Id="rId367" Type="http://schemas.openxmlformats.org/officeDocument/2006/relationships/hyperlink" Target="https://drive.google.com/drive/folders/1d1MidMYqI3G3Mz_V1LbNA2zv7Juckeoy" TargetMode="External"/><Relationship Id="rId574" Type="http://schemas.openxmlformats.org/officeDocument/2006/relationships/hyperlink" Target="https://geotracker.waterboards.ca.gov/map/pfas_map" TargetMode="External"/><Relationship Id="rId2048" Type="http://schemas.openxmlformats.org/officeDocument/2006/relationships/hyperlink" Target="https://drive.google.com/drive/folders/1N7ubkg4Ly-t7C1SN2jIJkEcWKzr-v9K6?usp=sharing" TargetMode="External"/><Relationship Id="rId2255" Type="http://schemas.openxmlformats.org/officeDocument/2006/relationships/hyperlink" Target="https://www4.des.state.nh.us/nh-pfas-investigation/wp-content/uploads/tables-pdf.pdf" TargetMode="External"/><Relationship Id="rId3653" Type="http://schemas.openxmlformats.org/officeDocument/2006/relationships/hyperlink" Target="https://www4.des.state.nh.us/nh-pfas-investigation/wp-content/uploads/tables-pdf.pdf" TargetMode="External"/><Relationship Id="rId3860" Type="http://schemas.openxmlformats.org/officeDocument/2006/relationships/hyperlink" Target="https://www.hudsonvalley360.com/news/greenecounty/ag-pfas-in-cairo-drinking-water/article_a56be6ce-ec91-50a5-a2b9-e122b7e7a074.html" TargetMode="External"/><Relationship Id="rId4704" Type="http://schemas.openxmlformats.org/officeDocument/2006/relationships/hyperlink" Target="https://drive.google.com/drive/folders/1N7ubkg4Ly-t7C1SN2jIJkEcWKzr-v9K6?usp=sharing" TargetMode="External"/><Relationship Id="rId4911" Type="http://schemas.openxmlformats.org/officeDocument/2006/relationships/hyperlink" Target="https://drive.google.com/drive/folders/1N7ubkg4Ly-t7C1SN2jIJkEcWKzr-v9K6?usp=sharing" TargetMode="External"/><Relationship Id="rId227" Type="http://schemas.openxmlformats.org/officeDocument/2006/relationships/hyperlink" Target="https://drive.google.com/drive/folders/1d1MidMYqI3G3Mz_V1LbNA2zv7Juckeoy" TargetMode="External"/><Relationship Id="rId781" Type="http://schemas.openxmlformats.org/officeDocument/2006/relationships/hyperlink" Target="https://www.waterboards.ca.gov/pfas/" TargetMode="External"/><Relationship Id="rId2462" Type="http://schemas.openxmlformats.org/officeDocument/2006/relationships/hyperlink" Target="https://drive.google.com/drive/folders/1zaAEYLxWM6D7Oa4oRMTzmP5XnZfm1QXm" TargetMode="External"/><Relationship Id="rId3306" Type="http://schemas.openxmlformats.org/officeDocument/2006/relationships/hyperlink" Target="https://drive.google.com/drive/folders/1N7ubkg4Ly-t7C1SN2jIJkEcWKzr-v9K6?usp=sharing" TargetMode="External"/><Relationship Id="rId3513" Type="http://schemas.openxmlformats.org/officeDocument/2006/relationships/hyperlink" Target="https://www4.des.state.nh.us/nh-pfas-investigation/?page_id=826" TargetMode="External"/><Relationship Id="rId3720" Type="http://schemas.openxmlformats.org/officeDocument/2006/relationships/hyperlink" Target="https://www.epa.gov/dwucmr/occurrence-data-unregulated-contaminant-monitoring-rule" TargetMode="External"/><Relationship Id="rId434" Type="http://schemas.openxmlformats.org/officeDocument/2006/relationships/hyperlink" Target="https://geotracker.waterboards.ca.gov/map/pfas_map" TargetMode="External"/><Relationship Id="rId641" Type="http://schemas.openxmlformats.org/officeDocument/2006/relationships/hyperlink" Target="https://www.waterboards.ca.gov/pfas/" TargetMode="External"/><Relationship Id="rId1064" Type="http://schemas.openxmlformats.org/officeDocument/2006/relationships/hyperlink" Target="https://www.waterboards.ca.gov/pfas/" TargetMode="External"/><Relationship Id="rId1271" Type="http://schemas.openxmlformats.org/officeDocument/2006/relationships/hyperlink" Target="https://drive.google.com/drive/folders/1d1MidMYqI3G3Mz_V1LbNA2zv7Juckeoy" TargetMode="External"/><Relationship Id="rId2115" Type="http://schemas.openxmlformats.org/officeDocument/2006/relationships/hyperlink" Target="https://www4.des.state.nh.us/nh-pfas-investigation/?page_id=826" TargetMode="External"/><Relationship Id="rId2322" Type="http://schemas.openxmlformats.org/officeDocument/2006/relationships/hyperlink" Target="https://drive.google.com/drive/folders/1N7ubkg4Ly-t7C1SN2jIJkEcWKzr-v9K6?usp=sharing" TargetMode="External"/><Relationship Id="rId501" Type="http://schemas.openxmlformats.org/officeDocument/2006/relationships/hyperlink" Target="https://www.waterboards.ca.gov/pfas/" TargetMode="External"/><Relationship Id="rId1131" Type="http://schemas.openxmlformats.org/officeDocument/2006/relationships/hyperlink" Target="https://www.waterboards.ca.gov/pfas/" TargetMode="External"/><Relationship Id="rId4287" Type="http://schemas.openxmlformats.org/officeDocument/2006/relationships/hyperlink" Target="https://drive.google.com/drive/folders/1N7ubkg4Ly-t7C1SN2jIJkEcWKzr-v9K6?usp=sharing" TargetMode="External"/><Relationship Id="rId4494" Type="http://schemas.openxmlformats.org/officeDocument/2006/relationships/hyperlink" Target="https://drive.google.com/drive/folders/1N7ubkg4Ly-t7C1SN2jIJkEcWKzr-v9K6?usp=sharing" TargetMode="External"/><Relationship Id="rId3096" Type="http://schemas.openxmlformats.org/officeDocument/2006/relationships/hyperlink" Target="https://www4.des.state.nh.us/nh-pfas-investigation/wp-content/uploads/tables-pdf.pdf" TargetMode="External"/><Relationship Id="rId4147" Type="http://schemas.openxmlformats.org/officeDocument/2006/relationships/hyperlink" Target="https://www.epa.gov/dwucmr/occurrence-data-unregulated-contaminant-monitoring-rule" TargetMode="External"/><Relationship Id="rId4354" Type="http://schemas.openxmlformats.org/officeDocument/2006/relationships/hyperlink" Target="https://health.ri.gov/water/about/pfas/" TargetMode="External"/><Relationship Id="rId4561" Type="http://schemas.openxmlformats.org/officeDocument/2006/relationships/hyperlink" Target="https://dec.vermont.gov/pfas" TargetMode="External"/><Relationship Id="rId1948" Type="http://schemas.openxmlformats.org/officeDocument/2006/relationships/hyperlink" Target="https://www.health.state.mn.us/communities/environment/hazardous/sites/sitesbycounty.html" TargetMode="External"/><Relationship Id="rId3163" Type="http://schemas.openxmlformats.org/officeDocument/2006/relationships/hyperlink" Target="https://www4.des.state.nh.us/nh-pfas-investigation/wp-content/uploads/tables-pdf.pdf" TargetMode="External"/><Relationship Id="rId3370" Type="http://schemas.openxmlformats.org/officeDocument/2006/relationships/hyperlink" Target="https://www4.des.state.nh.us/nh-pfas-investigation/wp-content/uploads/tables-pdf.pdf" TargetMode="External"/><Relationship Id="rId4007" Type="http://schemas.openxmlformats.org/officeDocument/2006/relationships/hyperlink" Target="https://epi.dph.ncdhhs.gov/oee/a_z/pfas.html" TargetMode="External"/><Relationship Id="rId4214" Type="http://schemas.openxmlformats.org/officeDocument/2006/relationships/hyperlink" Target="https://www.theintell.com/news/20180801/aqua-shuts-down-upper-dublin-well-officials-request-second-closure" TargetMode="External"/><Relationship Id="rId4421" Type="http://schemas.openxmlformats.org/officeDocument/2006/relationships/hyperlink" Target="https://health.ri.gov/water/about/pfas/" TargetMode="External"/><Relationship Id="rId291" Type="http://schemas.openxmlformats.org/officeDocument/2006/relationships/hyperlink" Target="https://www.waterboards.ca.gov/pfas/" TargetMode="External"/><Relationship Id="rId1808" Type="http://schemas.openxmlformats.org/officeDocument/2006/relationships/hyperlink" Target="https://www.mass.gov/info-details/per-and-polyfluoroalkyl-substances-pfas" TargetMode="External"/><Relationship Id="rId3023" Type="http://schemas.openxmlformats.org/officeDocument/2006/relationships/hyperlink" Target="https://www4.des.state.nh.us/nh-pfas-investigation/wp-content/uploads/tables-pdf.pdf" TargetMode="External"/><Relationship Id="rId151" Type="http://schemas.openxmlformats.org/officeDocument/2006/relationships/hyperlink" Target="https://www.waterboards.ca.gov/pfas/" TargetMode="External"/><Relationship Id="rId3230" Type="http://schemas.openxmlformats.org/officeDocument/2006/relationships/hyperlink" Target="https://drive.google.com/drive/folders/1N7ubkg4Ly-t7C1SN2jIJkEcWKzr-v9K6?usp=sharing" TargetMode="External"/><Relationship Id="rId2789" Type="http://schemas.openxmlformats.org/officeDocument/2006/relationships/hyperlink" Target="https://www4.des.state.nh.us/nh-pfas-investigation/wp-content/uploads/tables-pdf.pdf" TargetMode="External"/><Relationship Id="rId2996" Type="http://schemas.openxmlformats.org/officeDocument/2006/relationships/hyperlink" Target="https://www4.des.state.nh.us/nh-pfas-investigation/wp-content/uploads/tables-pdf.pdf" TargetMode="External"/><Relationship Id="rId968" Type="http://schemas.openxmlformats.org/officeDocument/2006/relationships/hyperlink" Target="https://www.waterboards.ca.gov/pfas/" TargetMode="External"/><Relationship Id="rId1598" Type="http://schemas.openxmlformats.org/officeDocument/2006/relationships/hyperlink" Target="https://eec.ky.gov/Documents%20for%20URLs/PFAS%20Drinking%20Water%20Report%20Final.pdf" TargetMode="External"/><Relationship Id="rId2649" Type="http://schemas.openxmlformats.org/officeDocument/2006/relationships/hyperlink" Target="https://drive.google.com/drive/folders/1zaAEYLxWM6D7Oa4oRMTzmP5XnZfm1QXm" TargetMode="External"/><Relationship Id="rId2856" Type="http://schemas.openxmlformats.org/officeDocument/2006/relationships/hyperlink" Target="https://www4.des.state.nh.us/nh-pfas-investigation/wp-content/uploads/tables-pdf.pdf" TargetMode="External"/><Relationship Id="rId3907" Type="http://schemas.openxmlformats.org/officeDocument/2006/relationships/hyperlink" Target="https://epi.dph.ncdhhs.gov/oee/a_z/pfas.html" TargetMode="External"/><Relationship Id="rId5055" Type="http://schemas.openxmlformats.org/officeDocument/2006/relationships/hyperlink" Target="https://drive.google.com/drive/folders/1N7ubkg4Ly-t7C1SN2jIJkEcWKzr-v9K6?usp=sharing" TargetMode="External"/><Relationship Id="rId97" Type="http://schemas.openxmlformats.org/officeDocument/2006/relationships/hyperlink" Target="https://drive.google.com/drive/folders/1d1MidMYqI3G3Mz_V1LbNA2zv7Juckeoy" TargetMode="External"/><Relationship Id="rId828" Type="http://schemas.openxmlformats.org/officeDocument/2006/relationships/hyperlink" Target="https://drive.google.com/drive/folders/1N7ubkg4Ly-t7C1SN2jIJkEcWKzr-v9K6?usp=sharing" TargetMode="External"/><Relationship Id="rId1458" Type="http://schemas.openxmlformats.org/officeDocument/2006/relationships/hyperlink" Target="https://drive.google.com/drive/folders/16qN-m0G-ts0wK9rEv4lL2RupiuTGR1ws" TargetMode="External"/><Relationship Id="rId1665" Type="http://schemas.openxmlformats.org/officeDocument/2006/relationships/hyperlink" Target="https://www1.maine.gov/dep/spills/topics/pfas/index.html" TargetMode="External"/><Relationship Id="rId1872" Type="http://schemas.openxmlformats.org/officeDocument/2006/relationships/hyperlink" Target="https://drive.google.com/drive/folders/1TUR0VlPA1KFI4qeCAmghAvC89X8JkjRx" TargetMode="External"/><Relationship Id="rId2509" Type="http://schemas.openxmlformats.org/officeDocument/2006/relationships/hyperlink" Target="https://www4.des.state.nh.us/nh-pfas-investigation/wp-content/uploads/tables-pdf.pdf" TargetMode="External"/><Relationship Id="rId2716" Type="http://schemas.openxmlformats.org/officeDocument/2006/relationships/hyperlink" Target="https://www4.des.state.nh.us/nh-pfas-investigation/wp-content/uploads/tables-pdf.pdf" TargetMode="External"/><Relationship Id="rId4071" Type="http://schemas.openxmlformats.org/officeDocument/2006/relationships/hyperlink" Target="https://drive.google.com/drive/folders/1N7ubkg4Ly-t7C1SN2jIJkEcWKzr-v9K6?usp=sharing" TargetMode="External"/><Relationship Id="rId1318" Type="http://schemas.openxmlformats.org/officeDocument/2006/relationships/hyperlink" Target="https://drive.google.com/drive/u/0/folders/1Lx4Q8UHeagYWHK5YMYk-CPPtw9a7JwUL" TargetMode="External"/><Relationship Id="rId1525" Type="http://schemas.openxmlformats.org/officeDocument/2006/relationships/hyperlink" Target="https://drive.google.com/drive/folders/1mWMHMNW1k4nTe_2VoxnJ3r9WmBLy4ILa" TargetMode="External"/><Relationship Id="rId2923" Type="http://schemas.openxmlformats.org/officeDocument/2006/relationships/hyperlink" Target="https://www4.des.state.nh.us/nh-pfas-investigation/wp-content/uploads/tables-pdf.pdf" TargetMode="External"/><Relationship Id="rId1732" Type="http://schemas.openxmlformats.org/officeDocument/2006/relationships/hyperlink" Target="https://drive.google.com/drive/u/0/folders/1RsSKYaEE8jqAw7pH05tDHRflkjUL3t5H" TargetMode="External"/><Relationship Id="rId4888" Type="http://schemas.openxmlformats.org/officeDocument/2006/relationships/hyperlink" Target="https://drive.google.com/drive/folders/1N7ubkg4Ly-t7C1SN2jIJkEcWKzr-v9K6?usp=sharing" TargetMode="External"/><Relationship Id="rId24" Type="http://schemas.openxmlformats.org/officeDocument/2006/relationships/hyperlink" Target="https://drive.google.com/drive/folders/1wgbd0ijO78iW0hw3uETvsCEDMhctQ0ri?usp=sharing" TargetMode="External"/><Relationship Id="rId2299" Type="http://schemas.openxmlformats.org/officeDocument/2006/relationships/hyperlink" Target="https://www4.des.state.nh.us/nh-pfas-investigation/wp-content/uploads/tables-pdf.pdf" TargetMode="External"/><Relationship Id="rId3697" Type="http://schemas.openxmlformats.org/officeDocument/2006/relationships/hyperlink" Target="https://drive.google.com/drive/folders/1N7ubkg4Ly-t7C1SN2jIJkEcWKzr-v9K6?usp=sharing" TargetMode="External"/><Relationship Id="rId4748" Type="http://schemas.openxmlformats.org/officeDocument/2006/relationships/hyperlink" Target="https://drive.google.com/drive/folders/1N7ubkg4Ly-t7C1SN2jIJkEcWKzr-v9K6?usp=sharing" TargetMode="External"/><Relationship Id="rId4955" Type="http://schemas.openxmlformats.org/officeDocument/2006/relationships/hyperlink" Target="https://drive.google.com/drive/folders/1N7ubkg4Ly-t7C1SN2jIJkEcWKzr-v9K6?usp=sharing" TargetMode="External"/><Relationship Id="rId3557" Type="http://schemas.openxmlformats.org/officeDocument/2006/relationships/hyperlink" Target="https://www4.des.state.nh.us/nh-pfas-investigation/wp-content/uploads/tables-pdf.pdf" TargetMode="External"/><Relationship Id="rId3764" Type="http://schemas.openxmlformats.org/officeDocument/2006/relationships/hyperlink" Target="https://www.nj.gov/dep/srp/emerging-contaminants/" TargetMode="External"/><Relationship Id="rId3971" Type="http://schemas.openxmlformats.org/officeDocument/2006/relationships/hyperlink" Target="https://www.brunswickcountync.gov/brunswick-county-conducts-additional-water-testing-for-pfas-following-chemours-fayetteville-works-plant-sediment-spill/" TargetMode="External"/><Relationship Id="rId4608" Type="http://schemas.openxmlformats.org/officeDocument/2006/relationships/hyperlink" Target="https://wxow.com/2019/12/31/digging-deeper-la-crosse-well-contamination/" TargetMode="External"/><Relationship Id="rId4815" Type="http://schemas.openxmlformats.org/officeDocument/2006/relationships/hyperlink" Target="https://drive.google.com/drive/folders/1N7ubkg4Ly-t7C1SN2jIJkEcWKzr-v9K6?usp=sharing" TargetMode="External"/><Relationship Id="rId478" Type="http://schemas.openxmlformats.org/officeDocument/2006/relationships/hyperlink" Target="https://drive.google.com/drive/folders/1N7ubkg4Ly-t7C1SN2jIJkEcWKzr-v9K6?usp=sharing" TargetMode="External"/><Relationship Id="rId685" Type="http://schemas.openxmlformats.org/officeDocument/2006/relationships/hyperlink" Target="https://www.waterboards.ca.gov/pfas/docs/pfas_monitoring_Q1Q2Q3Q4.xlsx" TargetMode="External"/><Relationship Id="rId892" Type="http://schemas.openxmlformats.org/officeDocument/2006/relationships/hyperlink" Target="https://drive.google.com/drive/folders/1d1MidMYqI3G3Mz_V1LbNA2zv7Juckeoy" TargetMode="External"/><Relationship Id="rId2159" Type="http://schemas.openxmlformats.org/officeDocument/2006/relationships/hyperlink" Target="https://www4.des.state.nh.us/nh-pfas-investigation/wp-content/uploads/tables-pdf.pdf" TargetMode="External"/><Relationship Id="rId2366" Type="http://schemas.openxmlformats.org/officeDocument/2006/relationships/hyperlink" Target="https://drive.google.com/drive/folders/1zaAEYLxWM6D7Oa4oRMTzmP5XnZfm1QXm" TargetMode="External"/><Relationship Id="rId2573" Type="http://schemas.openxmlformats.org/officeDocument/2006/relationships/hyperlink" Target="https://www4.des.state.nh.us/nh-pfas-investigation/?page_id=826" TargetMode="External"/><Relationship Id="rId2780" Type="http://schemas.openxmlformats.org/officeDocument/2006/relationships/hyperlink" Target="https://drive.google.com/drive/folders/1N7ubkg4Ly-t7C1SN2jIJkEcWKzr-v9K6?usp=sharing" TargetMode="External"/><Relationship Id="rId3417" Type="http://schemas.openxmlformats.org/officeDocument/2006/relationships/hyperlink" Target="https://www4.des.state.nh.us/nh-pfas-investigation/wp-content/uploads/tables-pdf.pdf" TargetMode="External"/><Relationship Id="rId3624" Type="http://schemas.openxmlformats.org/officeDocument/2006/relationships/hyperlink" Target="https://drive.google.com/drive/folders/1N7ubkg4Ly-t7C1SN2jIJkEcWKzr-v9K6?usp=sharing" TargetMode="External"/><Relationship Id="rId3831" Type="http://schemas.openxmlformats.org/officeDocument/2006/relationships/hyperlink" Target="https://www.epa.gov/dwucmr/occurrence-data-unregulated-contaminant-monitoring-rule" TargetMode="External"/><Relationship Id="rId338" Type="http://schemas.openxmlformats.org/officeDocument/2006/relationships/hyperlink" Target="https://drive.google.com/drive/folders/1N7ubkg4Ly-t7C1SN2jIJkEcWKzr-v9K6?usp=sharing" TargetMode="External"/><Relationship Id="rId545" Type="http://schemas.openxmlformats.org/officeDocument/2006/relationships/hyperlink" Target="https://www.waterboards.ca.gov/pfas/docs/pfas_monitoring_Q1Q2Q3Q4.xlsx" TargetMode="External"/><Relationship Id="rId752" Type="http://schemas.openxmlformats.org/officeDocument/2006/relationships/hyperlink" Target="https://drive.google.com/drive/folders/1d1MidMYqI3G3Mz_V1LbNA2zv7Juckeoy" TargetMode="External"/><Relationship Id="rId1175" Type="http://schemas.openxmlformats.org/officeDocument/2006/relationships/hyperlink" Target="https://www.waterboards.ca.gov/pfas/" TargetMode="External"/><Relationship Id="rId1382" Type="http://schemas.openxmlformats.org/officeDocument/2006/relationships/hyperlink" Target="https://www.aquarionwater.com/water-quality/learn-about-pfas" TargetMode="External"/><Relationship Id="rId2019" Type="http://schemas.openxmlformats.org/officeDocument/2006/relationships/hyperlink" Target="https://drive.google.com/drive/folders/1zaAEYLxWM6D7Oa4oRMTzmP5XnZfm1QXm" TargetMode="External"/><Relationship Id="rId2226" Type="http://schemas.openxmlformats.org/officeDocument/2006/relationships/hyperlink" Target="https://drive.google.com/drive/folders/1N7ubkg4Ly-t7C1SN2jIJkEcWKzr-v9K6?usp=sharing" TargetMode="External"/><Relationship Id="rId2433" Type="http://schemas.openxmlformats.org/officeDocument/2006/relationships/hyperlink" Target="https://www.dhhs.nh.gov/dphs/pfcs/index.htm" TargetMode="External"/><Relationship Id="rId2640" Type="http://schemas.openxmlformats.org/officeDocument/2006/relationships/hyperlink" Target="https://www4.des.state.nh.us/nh-pfas-investigation/wp-content/uploads/tables-pdf.pdf" TargetMode="External"/><Relationship Id="rId405" Type="http://schemas.openxmlformats.org/officeDocument/2006/relationships/hyperlink" Target="https://www.waterboards.ca.gov/pfas/docs/pfas_monitoring_Q1Q2Q3Q4.xlsx" TargetMode="External"/><Relationship Id="rId612" Type="http://schemas.openxmlformats.org/officeDocument/2006/relationships/hyperlink" Target="https://drive.google.com/drive/folders/1d1MidMYqI3G3Mz_V1LbNA2zv7Juckeoy" TargetMode="External"/><Relationship Id="rId1035" Type="http://schemas.openxmlformats.org/officeDocument/2006/relationships/hyperlink" Target="https://drive.google.com/drive/folders/1d1MidMYqI3G3Mz_V1LbNA2zv7Juckeoy" TargetMode="External"/><Relationship Id="rId1242" Type="http://schemas.openxmlformats.org/officeDocument/2006/relationships/hyperlink" Target="https://drive.google.com/drive/folders/1N7ubkg4Ly-t7C1SN2jIJkEcWKzr-v9K6?usp=sharing" TargetMode="External"/><Relationship Id="rId2500" Type="http://schemas.openxmlformats.org/officeDocument/2006/relationships/hyperlink" Target="https://www4.des.state.nh.us/nh-pfas-investigation/?page_id=826" TargetMode="External"/><Relationship Id="rId4398" Type="http://schemas.openxmlformats.org/officeDocument/2006/relationships/hyperlink" Target="https://static1.squarespace.com/static/546d61b5e4b049f0b10b95c5/t/5e9486885e4b116e09c239b7/1586792081414/DOH-2.pdf" TargetMode="External"/><Relationship Id="rId1102" Type="http://schemas.openxmlformats.org/officeDocument/2006/relationships/hyperlink" Target="https://drive.google.com/drive/folders/1N7ubkg4Ly-t7C1SN2jIJkEcWKzr-v9K6?usp=sharing" TargetMode="External"/><Relationship Id="rId4258" Type="http://schemas.openxmlformats.org/officeDocument/2006/relationships/hyperlink" Target="https://www.dep.pa.gov/Citizens/My-Water/drinking_water/PFAS/Pages/default.aspx" TargetMode="External"/><Relationship Id="rId4465" Type="http://schemas.openxmlformats.org/officeDocument/2006/relationships/hyperlink" Target="https://drive.google.com/drive/folders/1DZVTtHrtffhNzVd3s8hAy8pcQfLzMzIV" TargetMode="External"/><Relationship Id="rId3067" Type="http://schemas.openxmlformats.org/officeDocument/2006/relationships/hyperlink" Target="https://www4.des.state.nh.us/nh-pfas-investigation/?page_id=826" TargetMode="External"/><Relationship Id="rId3274" Type="http://schemas.openxmlformats.org/officeDocument/2006/relationships/hyperlink" Target="https://drive.google.com/drive/folders/1N7ubkg4Ly-t7C1SN2jIJkEcWKzr-v9K6?usp=sharing" TargetMode="External"/><Relationship Id="rId4118" Type="http://schemas.openxmlformats.org/officeDocument/2006/relationships/hyperlink" Target="https://files.nc.gov/ncdeq/Water%20Resources/GIS/Data/Emerging_Compounds_Mastersheet_12202019.pdf" TargetMode="External"/><Relationship Id="rId4672" Type="http://schemas.openxmlformats.org/officeDocument/2006/relationships/hyperlink" Target="https://drive.google.com/drive/folders/1N7ubkg4Ly-t7C1SN2jIJkEcWKzr-v9K6?usp=sharing" TargetMode="External"/><Relationship Id="rId195" Type="http://schemas.openxmlformats.org/officeDocument/2006/relationships/hyperlink" Target="https://www.waterboards.ca.gov/pfas/docs/pfas_monitoring_Q1Q2Q3Q4.xlsx" TargetMode="External"/><Relationship Id="rId1919" Type="http://schemas.openxmlformats.org/officeDocument/2006/relationships/hyperlink" Target="https://www.michigan.gov/pfasresponse/0,9038,7-365-95571_95577_95582-508779--,00.html" TargetMode="External"/><Relationship Id="rId3481" Type="http://schemas.openxmlformats.org/officeDocument/2006/relationships/hyperlink" Target="https://www4.des.state.nh.us/nh-pfas-investigation/?page_id=826" TargetMode="External"/><Relationship Id="rId4325" Type="http://schemas.openxmlformats.org/officeDocument/2006/relationships/hyperlink" Target="https://www.ecori.org/public-safety/2020/3/2/are-pfas-harming-rhode-islands-schoolchildren" TargetMode="External"/><Relationship Id="rId4532" Type="http://schemas.openxmlformats.org/officeDocument/2006/relationships/hyperlink" Target="https://dec.vermont.gov/pfas" TargetMode="External"/><Relationship Id="rId2083" Type="http://schemas.openxmlformats.org/officeDocument/2006/relationships/hyperlink" Target="https://drive.google.com/drive/folders/1zaAEYLxWM6D7Oa4oRMTzmP5XnZfm1QXm" TargetMode="External"/><Relationship Id="rId2290" Type="http://schemas.openxmlformats.org/officeDocument/2006/relationships/hyperlink" Target="https://drive.google.com/drive/folders/1N7ubkg4Ly-t7C1SN2jIJkEcWKzr-v9K6?usp=sharing" TargetMode="External"/><Relationship Id="rId3134" Type="http://schemas.openxmlformats.org/officeDocument/2006/relationships/hyperlink" Target="https://drive.google.com/drive/folders/1N7ubkg4Ly-t7C1SN2jIJkEcWKzr-v9K6?usp=sharing" TargetMode="External"/><Relationship Id="rId3341" Type="http://schemas.openxmlformats.org/officeDocument/2006/relationships/hyperlink" Target="https://drive.google.com/drive/folders/1zaAEYLxWM6D7Oa4oRMTzmP5XnZfm1QXm" TargetMode="External"/><Relationship Id="rId262" Type="http://schemas.openxmlformats.org/officeDocument/2006/relationships/hyperlink" Target="https://drive.google.com/drive/folders/1d1MidMYqI3G3Mz_V1LbNA2zv7Juckeoy" TargetMode="External"/><Relationship Id="rId2150" Type="http://schemas.openxmlformats.org/officeDocument/2006/relationships/hyperlink" Target="https://drive.google.com/drive/folders/1N7ubkg4Ly-t7C1SN2jIJkEcWKzr-v9K6?usp=sharing" TargetMode="External"/><Relationship Id="rId3201" Type="http://schemas.openxmlformats.org/officeDocument/2006/relationships/hyperlink" Target="https://drive.google.com/drive/folders/1zaAEYLxWM6D7Oa4oRMTzmP5XnZfm1QXm" TargetMode="External"/><Relationship Id="rId122" Type="http://schemas.openxmlformats.org/officeDocument/2006/relationships/hyperlink" Target="https://drive.google.com/drive/folders/1d1MidMYqI3G3Mz_V1LbNA2zv7Juckeoy" TargetMode="External"/><Relationship Id="rId2010" Type="http://schemas.openxmlformats.org/officeDocument/2006/relationships/hyperlink" Target="https://www4.des.state.nh.us/nh-pfas-investigation/wp-content/uploads/tables-pdf.pdf" TargetMode="External"/><Relationship Id="rId1569" Type="http://schemas.openxmlformats.org/officeDocument/2006/relationships/hyperlink" Target="https://drive.google.com/drive/folders/1N7ubkg4Ly-t7C1SN2jIJkEcWKzr-v9K6?usp=sharing" TargetMode="External"/><Relationship Id="rId2967" Type="http://schemas.openxmlformats.org/officeDocument/2006/relationships/hyperlink" Target="https://www4.des.state.nh.us/nh-pfas-investigation/wp-content/uploads/tables-pdf.pdf" TargetMode="External"/><Relationship Id="rId4182" Type="http://schemas.openxmlformats.org/officeDocument/2006/relationships/hyperlink" Target="https://governor.ohio.gov/wps/portal/gov/governor/media/news-and-media/statewide-pfas-action-plan-for-drinking-water" TargetMode="External"/><Relationship Id="rId5026" Type="http://schemas.openxmlformats.org/officeDocument/2006/relationships/hyperlink" Target="https://drive.google.com/drive/folders/1N7ubkg4Ly-t7C1SN2jIJkEcWKzr-v9K6?usp=sharing" TargetMode="External"/><Relationship Id="rId939" Type="http://schemas.openxmlformats.org/officeDocument/2006/relationships/hyperlink" Target="https://www.waterboards.ca.gov/pfas/" TargetMode="External"/><Relationship Id="rId1776" Type="http://schemas.openxmlformats.org/officeDocument/2006/relationships/hyperlink" Target="https://static.ewg.org/reports/2020/pfas-testing-report/EWG_PFAS-TW_Appendix_C06.pdf?_ga=2.44374509.815135581.1579791872-1565020647.1578497869" TargetMode="External"/><Relationship Id="rId1983" Type="http://schemas.openxmlformats.org/officeDocument/2006/relationships/hyperlink" Target="https://static.ewg.org/reports/2020/pfas-testing-report/EWG_PFAS-TW_Appendix_C06.pdf?_ga=2.44374509.815135581.1579791872-1565020647.1578497869" TargetMode="External"/><Relationship Id="rId2827" Type="http://schemas.openxmlformats.org/officeDocument/2006/relationships/hyperlink" Target="https://drive.google.com/drive/folders/1zaAEYLxWM6D7Oa4oRMTzmP5XnZfm1QXm" TargetMode="External"/><Relationship Id="rId4042" Type="http://schemas.openxmlformats.org/officeDocument/2006/relationships/hyperlink" Target="https://drive.google.com/drive/folders/1N7ubkg4Ly-t7C1SN2jIJkEcWKzr-v9K6?usp=sharing" TargetMode="External"/><Relationship Id="rId68" Type="http://schemas.openxmlformats.org/officeDocument/2006/relationships/hyperlink" Target="http://azdeq.gov/PFOA/PFOS" TargetMode="External"/><Relationship Id="rId1429" Type="http://schemas.openxmlformats.org/officeDocument/2006/relationships/hyperlink" Target="https://drive.google.com/drive/folders/1N7ubkg4Ly-t7C1SN2jIJkEcWKzr-v9K6?usp=sharing" TargetMode="External"/><Relationship Id="rId1636" Type="http://schemas.openxmlformats.org/officeDocument/2006/relationships/hyperlink" Target="https://drive.google.com/drive/u/0/folders/1RsSKYaEE8jqAw7pH05tDHRflkjUL3t5H" TargetMode="External"/><Relationship Id="rId1843" Type="http://schemas.openxmlformats.org/officeDocument/2006/relationships/hyperlink" Target="https://drive.google.com/drive/u/1/folders/1VgdMu6_x_kxf36q2eAIhAEnCpniomQ1Y" TargetMode="External"/><Relationship Id="rId4999" Type="http://schemas.openxmlformats.org/officeDocument/2006/relationships/hyperlink" Target="https://drive.google.com/drive/folders/1N7ubkg4Ly-t7C1SN2jIJkEcWKzr-v9K6?usp=sharing" TargetMode="External"/><Relationship Id="rId1703" Type="http://schemas.openxmlformats.org/officeDocument/2006/relationships/hyperlink" Target="https://drive.google.com/drive/folders/1N7ubkg4Ly-t7C1SN2jIJkEcWKzr-v9K6?usp=sharing" TargetMode="External"/><Relationship Id="rId1910" Type="http://schemas.openxmlformats.org/officeDocument/2006/relationships/hyperlink" Target="https://drive.google.com/drive/u/0/folders/1AEdF5dpRvmJBPqcymV8TbEkS1kPbXYFa" TargetMode="External"/><Relationship Id="rId4859" Type="http://schemas.openxmlformats.org/officeDocument/2006/relationships/hyperlink" Target="https://drive.google.com/drive/folders/1N7ubkg4Ly-t7C1SN2jIJkEcWKzr-v9K6?usp=sharing" TargetMode="External"/><Relationship Id="rId3668" Type="http://schemas.openxmlformats.org/officeDocument/2006/relationships/hyperlink" Target="https://www.nj.gov/dep/dsr/publications/Investigation%20of%20Levels%20of%20Perfluorinated%20Compounds%20in%20New%20Jersey%20Fish,%20Surface%20Water,%20and%20Sediment.pdf" TargetMode="External"/><Relationship Id="rId3875" Type="http://schemas.openxmlformats.org/officeDocument/2006/relationships/hyperlink" Target="https://drive.google.com/drive/folders/1N7ubkg4Ly-t7C1SN2jIJkEcWKzr-v9K6?usp=sharing" TargetMode="External"/><Relationship Id="rId4719" Type="http://schemas.openxmlformats.org/officeDocument/2006/relationships/hyperlink" Target="https://drive.google.com/drive/folders/1N7ubkg4Ly-t7C1SN2jIJkEcWKzr-v9K6?usp=sharing" TargetMode="External"/><Relationship Id="rId4926" Type="http://schemas.openxmlformats.org/officeDocument/2006/relationships/hyperlink" Target="https://drive.google.com/drive/folders/1N7ubkg4Ly-t7C1SN2jIJkEcWKzr-v9K6?usp=sharing" TargetMode="External"/><Relationship Id="rId589" Type="http://schemas.openxmlformats.org/officeDocument/2006/relationships/hyperlink" Target="https://geotracker.waterboards.ca.gov/map/pfas_map" TargetMode="External"/><Relationship Id="rId796" Type="http://schemas.openxmlformats.org/officeDocument/2006/relationships/hyperlink" Target="https://www.waterboards.ca.gov/pfas/" TargetMode="External"/><Relationship Id="rId2477" Type="http://schemas.openxmlformats.org/officeDocument/2006/relationships/hyperlink" Target="https://www4.des.state.nh.us/nh-pfas-investigation/wp-content/uploads/tables-pdf.pdf" TargetMode="External"/><Relationship Id="rId2684" Type="http://schemas.openxmlformats.org/officeDocument/2006/relationships/hyperlink" Target="https://www.dhhs.nh.gov/dphs/pfcs/index.htm" TargetMode="External"/><Relationship Id="rId3528" Type="http://schemas.openxmlformats.org/officeDocument/2006/relationships/hyperlink" Target="https://drive.google.com/drive/folders/1N7ubkg4Ly-t7C1SN2jIJkEcWKzr-v9K6?usp=sharing" TargetMode="External"/><Relationship Id="rId3735" Type="http://schemas.openxmlformats.org/officeDocument/2006/relationships/hyperlink" Target="https://drive.google.com/drive/folders/1N7ubkg4Ly-t7C1SN2jIJkEcWKzr-v9K6?usp=sharing" TargetMode="External"/><Relationship Id="rId5090" Type="http://schemas.openxmlformats.org/officeDocument/2006/relationships/hyperlink" Target="https://drive.google.com/drive/folders/1N7ubkg4Ly-t7C1SN2jIJkEcWKzr-v9K6?usp=sharing" TargetMode="External"/><Relationship Id="rId449" Type="http://schemas.openxmlformats.org/officeDocument/2006/relationships/hyperlink" Target="https://geotracker.waterboards.ca.gov/map/pfas_map" TargetMode="External"/><Relationship Id="rId656" Type="http://schemas.openxmlformats.org/officeDocument/2006/relationships/hyperlink" Target="https://www.waterboards.ca.gov/pfas/" TargetMode="External"/><Relationship Id="rId863" Type="http://schemas.openxmlformats.org/officeDocument/2006/relationships/hyperlink" Target="https://drive.google.com/drive/folders/1N7ubkg4Ly-t7C1SN2jIJkEcWKzr-v9K6?usp=sharing" TargetMode="External"/><Relationship Id="rId1079" Type="http://schemas.openxmlformats.org/officeDocument/2006/relationships/hyperlink" Target="https://drive.google.com/drive/folders/1N7ubkg4Ly-t7C1SN2jIJkEcWKzr-v9K6?usp=sharing" TargetMode="External"/><Relationship Id="rId1286" Type="http://schemas.openxmlformats.org/officeDocument/2006/relationships/hyperlink" Target="https://www.waterboards.ca.gov/pfas/" TargetMode="External"/><Relationship Id="rId1493" Type="http://schemas.openxmlformats.org/officeDocument/2006/relationships/hyperlink" Target="https://drive.google.com/drive/folders/1N7ubkg4Ly-t7C1SN2jIJkEcWKzr-v9K6?usp=sharing" TargetMode="External"/><Relationship Id="rId2337" Type="http://schemas.openxmlformats.org/officeDocument/2006/relationships/hyperlink" Target="https://drive.google.com/drive/folders/1zaAEYLxWM6D7Oa4oRMTzmP5XnZfm1QXm" TargetMode="External"/><Relationship Id="rId2544" Type="http://schemas.openxmlformats.org/officeDocument/2006/relationships/hyperlink" Target="https://www4.des.state.nh.us/nh-pfas-investigation/wp-content/uploads/tables-pdf.pdf" TargetMode="External"/><Relationship Id="rId2891" Type="http://schemas.openxmlformats.org/officeDocument/2006/relationships/hyperlink" Target="https://www4.des.state.nh.us/nh-pfas-investigation/wp-content/uploads/tables-pdf.pdf" TargetMode="External"/><Relationship Id="rId3942" Type="http://schemas.openxmlformats.org/officeDocument/2006/relationships/hyperlink" Target="https://drive.google.com/drive/folders/1N7ubkg4Ly-t7C1SN2jIJkEcWKzr-v9K6?usp=sharing" TargetMode="External"/><Relationship Id="rId309" Type="http://schemas.openxmlformats.org/officeDocument/2006/relationships/hyperlink" Target="https://geotracker.waterboards.ca.gov/map/pfas_map" TargetMode="External"/><Relationship Id="rId516" Type="http://schemas.openxmlformats.org/officeDocument/2006/relationships/hyperlink" Target="https://www.waterboards.ca.gov/pfas/" TargetMode="External"/><Relationship Id="rId1146" Type="http://schemas.openxmlformats.org/officeDocument/2006/relationships/hyperlink" Target="https://www.waterboards.ca.gov/pfas/" TargetMode="External"/><Relationship Id="rId2751" Type="http://schemas.openxmlformats.org/officeDocument/2006/relationships/hyperlink" Target="https://www4.des.state.nh.us/nh-pfas-investigation/wp-content/uploads/tables-pdf.pdf" TargetMode="External"/><Relationship Id="rId3802" Type="http://schemas.openxmlformats.org/officeDocument/2006/relationships/hyperlink" Target="https://www.epa.gov/dwucmr/occurrence-data-unregulated-contaminant-monitoring-rule" TargetMode="External"/><Relationship Id="rId723" Type="http://schemas.openxmlformats.org/officeDocument/2006/relationships/hyperlink" Target="https://drive.google.com/drive/folders/1N7ubkg4Ly-t7C1SN2jIJkEcWKzr-v9K6?usp=sharing" TargetMode="External"/><Relationship Id="rId930" Type="http://schemas.openxmlformats.org/officeDocument/2006/relationships/hyperlink" Target="https://www.waterboards.ca.gov/pfas/" TargetMode="External"/><Relationship Id="rId1006" Type="http://schemas.openxmlformats.org/officeDocument/2006/relationships/hyperlink" Target="https://www.waterboards.ca.gov/pfas/" TargetMode="External"/><Relationship Id="rId1353" Type="http://schemas.openxmlformats.org/officeDocument/2006/relationships/hyperlink" Target="https://drive.google.com/drive/folders/1N7ubkg4Ly-t7C1SN2jIJkEcWKzr-v9K6?usp=sharing" TargetMode="External"/><Relationship Id="rId1560" Type="http://schemas.openxmlformats.org/officeDocument/2006/relationships/hyperlink" Target="https://eec.ky.gov/Documents%20for%20URLs/PFAS%20Drinking%20Water%20Report%20Final.pdf" TargetMode="External"/><Relationship Id="rId2404" Type="http://schemas.openxmlformats.org/officeDocument/2006/relationships/hyperlink" Target="https://www4.des.state.nh.us/nh-pfas-investigation/wp-content/uploads/tables-pdf.pdf" TargetMode="External"/><Relationship Id="rId2611" Type="http://schemas.openxmlformats.org/officeDocument/2006/relationships/hyperlink" Target="https://www4.des.state.nh.us/nh-pfas-investigation/wp-content/uploads/tables-pdf.pdf" TargetMode="External"/><Relationship Id="rId1213" Type="http://schemas.openxmlformats.org/officeDocument/2006/relationships/hyperlink" Target="https://drive.google.com/drive/folders/1d1MidMYqI3G3Mz_V1LbNA2zv7Juckeoy" TargetMode="External"/><Relationship Id="rId1420" Type="http://schemas.openxmlformats.org/officeDocument/2006/relationships/hyperlink" Target="https://www.aquarionwater.com/water-quality/learn-about-pfas/ct-pfas-faqs" TargetMode="External"/><Relationship Id="rId4369" Type="http://schemas.openxmlformats.org/officeDocument/2006/relationships/hyperlink" Target="https://health.ri.gov/water/about/pfas/" TargetMode="External"/><Relationship Id="rId4576" Type="http://schemas.openxmlformats.org/officeDocument/2006/relationships/hyperlink" Target="https://drive.google.com/drive/folders/1N7ubkg4Ly-t7C1SN2jIJkEcWKzr-v9K6?usp=sharing" TargetMode="External"/><Relationship Id="rId4783" Type="http://schemas.openxmlformats.org/officeDocument/2006/relationships/hyperlink" Target="https://drive.google.com/file/d/11Ymj7VR-b40OQXiEJjzSEl50EEx8xYHI/view?usp=sharing" TargetMode="External"/><Relationship Id="rId4990" Type="http://schemas.openxmlformats.org/officeDocument/2006/relationships/hyperlink" Target="https://drive.google.com/drive/folders/1N7ubkg4Ly-t7C1SN2jIJkEcWKzr-v9K6?usp=sharing" TargetMode="External"/><Relationship Id="rId3178" Type="http://schemas.openxmlformats.org/officeDocument/2006/relationships/hyperlink" Target="https://drive.google.com/drive/folders/1N7ubkg4Ly-t7C1SN2jIJkEcWKzr-v9K6?usp=sharing" TargetMode="External"/><Relationship Id="rId3385" Type="http://schemas.openxmlformats.org/officeDocument/2006/relationships/hyperlink" Target="https://www4.des.state.nh.us/nh-pfas-investigation/wp-content/uploads/tables-pdf.pdf" TargetMode="External"/><Relationship Id="rId3592" Type="http://schemas.openxmlformats.org/officeDocument/2006/relationships/hyperlink" Target="https://drive.google.com/drive/folders/1N7ubkg4Ly-t7C1SN2jIJkEcWKzr-v9K6?usp=sharing" TargetMode="External"/><Relationship Id="rId4229" Type="http://schemas.openxmlformats.org/officeDocument/2006/relationships/hyperlink" Target="https://drive.google.com/drive/u/0/folders/1L3qkzrg0_F9dre2m2KJaUa3wgRU38yTn" TargetMode="External"/><Relationship Id="rId4436" Type="http://schemas.openxmlformats.org/officeDocument/2006/relationships/hyperlink" Target="https://health.ri.gov/water/about/pfas/" TargetMode="External"/><Relationship Id="rId4643" Type="http://schemas.openxmlformats.org/officeDocument/2006/relationships/hyperlink" Target="https://drive.google.com/drive/folders/1N7ubkg4Ly-t7C1SN2jIJkEcWKzr-v9K6?usp=sharing" TargetMode="External"/><Relationship Id="rId4850" Type="http://schemas.openxmlformats.org/officeDocument/2006/relationships/hyperlink" Target="https://drive.google.com/drive/folders/1N7ubkg4Ly-t7C1SN2jIJkEcWKzr-v9K6?usp=sharing" TargetMode="External"/><Relationship Id="rId2194" Type="http://schemas.openxmlformats.org/officeDocument/2006/relationships/hyperlink" Target="https://drive.google.com/drive/folders/1N7ubkg4Ly-t7C1SN2jIJkEcWKzr-v9K6?usp=sharing" TargetMode="External"/><Relationship Id="rId3038" Type="http://schemas.openxmlformats.org/officeDocument/2006/relationships/hyperlink" Target="https://drive.google.com/drive/folders/1N7ubkg4Ly-t7C1SN2jIJkEcWKzr-v9K6?usp=sharing" TargetMode="External"/><Relationship Id="rId3245" Type="http://schemas.openxmlformats.org/officeDocument/2006/relationships/hyperlink" Target="https://drive.google.com/drive/folders/1zaAEYLxWM6D7Oa4oRMTzmP5XnZfm1QXm" TargetMode="External"/><Relationship Id="rId3452" Type="http://schemas.openxmlformats.org/officeDocument/2006/relationships/hyperlink" Target="https://drive.google.com/drive/folders/1N7ubkg4Ly-t7C1SN2jIJkEcWKzr-v9K6?usp=sharing" TargetMode="External"/><Relationship Id="rId4503" Type="http://schemas.openxmlformats.org/officeDocument/2006/relationships/hyperlink" Target="https://static.ewg.org/reports/2020/pfas-testing-report/EWG_PFAS-TW_Appendix_C06.pdf?_ga=2.44374509.815135581.1579791872-1565020647.1578497869" TargetMode="External"/><Relationship Id="rId4710" Type="http://schemas.openxmlformats.org/officeDocument/2006/relationships/hyperlink" Target="https://drive.google.com/drive/folders/1N7ubkg4Ly-t7C1SN2jIJkEcWKzr-v9K6?usp=sharing" TargetMode="External"/><Relationship Id="rId166" Type="http://schemas.openxmlformats.org/officeDocument/2006/relationships/hyperlink" Target="https://www.waterboards.ca.gov/pfas/" TargetMode="External"/><Relationship Id="rId373" Type="http://schemas.openxmlformats.org/officeDocument/2006/relationships/hyperlink" Target="https://drive.google.com/drive/folders/1N7ubkg4Ly-t7C1SN2jIJkEcWKzr-v9K6?usp=sharing" TargetMode="External"/><Relationship Id="rId580" Type="http://schemas.openxmlformats.org/officeDocument/2006/relationships/hyperlink" Target="https://www.waterboards.ca.gov/pfas/docs/pfas_monitoring_Q1Q2Q3Q4.xlsx" TargetMode="External"/><Relationship Id="rId2054" Type="http://schemas.openxmlformats.org/officeDocument/2006/relationships/hyperlink" Target="https://www.dhhs.nh.gov/dphs/pfcs/index.htm" TargetMode="External"/><Relationship Id="rId2261" Type="http://schemas.openxmlformats.org/officeDocument/2006/relationships/hyperlink" Target="https://drive.google.com/drive/folders/1zaAEYLxWM6D7Oa4oRMTzmP5XnZfm1QXm" TargetMode="External"/><Relationship Id="rId3105" Type="http://schemas.openxmlformats.org/officeDocument/2006/relationships/hyperlink" Target="https://drive.google.com/drive/folders/1zaAEYLxWM6D7Oa4oRMTzmP5XnZfm1QXm" TargetMode="External"/><Relationship Id="rId3312" Type="http://schemas.openxmlformats.org/officeDocument/2006/relationships/hyperlink" Target="https://www4.des.state.nh.us/nh-pfas-investigation/wp-content/uploads/tables-pdf.pdf" TargetMode="External"/><Relationship Id="rId233" Type="http://schemas.openxmlformats.org/officeDocument/2006/relationships/hyperlink" Target="https://drive.google.com/drive/folders/1N7ubkg4Ly-t7C1SN2jIJkEcWKzr-v9K6?usp=sharing" TargetMode="External"/><Relationship Id="rId440" Type="http://schemas.openxmlformats.org/officeDocument/2006/relationships/hyperlink" Target="https://www.waterboards.ca.gov/pfas/docs/pfas_monitoring_Q1Q2Q3Q4.xlsx" TargetMode="External"/><Relationship Id="rId1070" Type="http://schemas.openxmlformats.org/officeDocument/2006/relationships/hyperlink" Target="https://drive.google.com/drive/folders/1d1MidMYqI3G3Mz_V1LbNA2zv7Juckeoy" TargetMode="External"/><Relationship Id="rId2121" Type="http://schemas.openxmlformats.org/officeDocument/2006/relationships/hyperlink" Target="https://drive.google.com/drive/folders/1zaAEYLxWM6D7Oa4oRMTzmP5XnZfm1QXm" TargetMode="External"/><Relationship Id="rId300" Type="http://schemas.openxmlformats.org/officeDocument/2006/relationships/hyperlink" Target="https://www.waterboards.ca.gov/pfas/docs/pfas_monitoring_Q1Q2Q3Q4.xlsx" TargetMode="External"/><Relationship Id="rId4086" Type="http://schemas.openxmlformats.org/officeDocument/2006/relationships/hyperlink" Target="https://drive.google.com/drive/folders/1N7ubkg4Ly-t7C1SN2jIJkEcWKzr-v9K6?usp=sharing" TargetMode="External"/><Relationship Id="rId1887" Type="http://schemas.openxmlformats.org/officeDocument/2006/relationships/hyperlink" Target="https://www.michigan.gov/pfasresponse/" TargetMode="External"/><Relationship Id="rId2938" Type="http://schemas.openxmlformats.org/officeDocument/2006/relationships/hyperlink" Target="https://drive.google.com/drive/folders/1N7ubkg4Ly-t7C1SN2jIJkEcWKzr-v9K6?usp=sharing" TargetMode="External"/><Relationship Id="rId4293" Type="http://schemas.openxmlformats.org/officeDocument/2006/relationships/hyperlink" Target="https://static1.squarespace.com/static/546d61b5e4b049f0b10b95c5/t/5e9486885e4b116e09c239b7/1586792081414/DOH-2.pdf" TargetMode="External"/><Relationship Id="rId1747" Type="http://schemas.openxmlformats.org/officeDocument/2006/relationships/hyperlink" Target="https://drive.google.com/drive/folders/1N7ubkg4Ly-t7C1SN2jIJkEcWKzr-v9K6?usp=sharing" TargetMode="External"/><Relationship Id="rId1954" Type="http://schemas.openxmlformats.org/officeDocument/2006/relationships/hyperlink" Target="https://www.health.state.mn.us/communities/environment/hazardous/topics/pfcs.html" TargetMode="External"/><Relationship Id="rId4153" Type="http://schemas.openxmlformats.org/officeDocument/2006/relationships/hyperlink" Target="https://epa.ohio.gov/pfas" TargetMode="External"/><Relationship Id="rId4360" Type="http://schemas.openxmlformats.org/officeDocument/2006/relationships/hyperlink" Target="https://www.ecori.org/public-safety/2020/3/2/are-pfas-harming-rhode-islands-schoolchildren" TargetMode="External"/><Relationship Id="rId39" Type="http://schemas.openxmlformats.org/officeDocument/2006/relationships/hyperlink" Target="https://drive.google.com/drive/folders/1N7ubkg4Ly-t7C1SN2jIJkEcWKzr-v9K6?usp=sharing" TargetMode="External"/><Relationship Id="rId1607" Type="http://schemas.openxmlformats.org/officeDocument/2006/relationships/hyperlink" Target="https://drive.google.com/drive/folders/1N7ubkg4Ly-t7C1SN2jIJkEcWKzr-v9K6?usp=sharing" TargetMode="External"/><Relationship Id="rId1814" Type="http://schemas.openxmlformats.org/officeDocument/2006/relationships/hyperlink" Target="https://www.mass.gov/info-details/per-and-polyfluoroalkyl-substances-pfas" TargetMode="External"/><Relationship Id="rId4013" Type="http://schemas.openxmlformats.org/officeDocument/2006/relationships/hyperlink" Target="https://drive.google.com/drive/folders/1N7ubkg4Ly-t7C1SN2jIJkEcWKzr-v9K6?usp=sharing" TargetMode="External"/><Relationship Id="rId4220" Type="http://schemas.openxmlformats.org/officeDocument/2006/relationships/hyperlink" Target="http://www.theintell.com/news/20180801/aqua-shuts-down-upper-dublin-well-officials-request-second-closure" TargetMode="External"/><Relationship Id="rId3779" Type="http://schemas.openxmlformats.org/officeDocument/2006/relationships/hyperlink" Target="https://drive.google.com/drive/folders/1N7ubkg4Ly-t7C1SN2jIJkEcWKzr-v9K6?usp=sharing" TargetMode="External"/><Relationship Id="rId2588" Type="http://schemas.openxmlformats.org/officeDocument/2006/relationships/hyperlink" Target="https://www4.des.state.nh.us/nh-pfas-investigation/wp-content/uploads/tables-pdf.pdf" TargetMode="External"/><Relationship Id="rId3986" Type="http://schemas.openxmlformats.org/officeDocument/2006/relationships/hyperlink" Target="https://www.epa.gov/dwucmr/occurrence-data-unregulated-contaminant-monitoring-rule" TargetMode="External"/><Relationship Id="rId1397" Type="http://schemas.openxmlformats.org/officeDocument/2006/relationships/hyperlink" Target="https://www.aquarionwater.com/water-quality/learn-about-pfas" TargetMode="External"/><Relationship Id="rId2795" Type="http://schemas.openxmlformats.org/officeDocument/2006/relationships/hyperlink" Target="https://drive.google.com/drive/folders/1zaAEYLxWM6D7Oa4oRMTzmP5XnZfm1QXm" TargetMode="External"/><Relationship Id="rId3639" Type="http://schemas.openxmlformats.org/officeDocument/2006/relationships/hyperlink" Target="https://drive.google.com/drive/folders/1zaAEYLxWM6D7Oa4oRMTzmP5XnZfm1QXm" TargetMode="External"/><Relationship Id="rId3846" Type="http://schemas.openxmlformats.org/officeDocument/2006/relationships/hyperlink" Target="https://drive.google.com/drive/u/1/folders/1G4QnoM2Zsk_FGxrhAbSqdNiqfNn9C8hS" TargetMode="External"/><Relationship Id="rId5061" Type="http://schemas.openxmlformats.org/officeDocument/2006/relationships/hyperlink" Target="https://drive.google.com/drive/folders/1N7ubkg4Ly-t7C1SN2jIJkEcWKzr-v9K6?usp=sharing" TargetMode="External"/><Relationship Id="rId767" Type="http://schemas.openxmlformats.org/officeDocument/2006/relationships/hyperlink" Target="https://drive.google.com/drive/folders/1d1MidMYqI3G3Mz_V1LbNA2zv7Juckeoy" TargetMode="External"/><Relationship Id="rId974" Type="http://schemas.openxmlformats.org/officeDocument/2006/relationships/hyperlink" Target="https://drive.google.com/drive/folders/1N7ubkg4Ly-t7C1SN2jIJkEcWKzr-v9K6?usp=sharing" TargetMode="External"/><Relationship Id="rId2448" Type="http://schemas.openxmlformats.org/officeDocument/2006/relationships/hyperlink" Target="https://www4.des.state.nh.us/nh-pfas-investigation/?page_id=826" TargetMode="External"/><Relationship Id="rId2655" Type="http://schemas.openxmlformats.org/officeDocument/2006/relationships/hyperlink" Target="https://www4.des.state.nh.us/nh-pfas-investigation/wp-content/uploads/tables-pdf.pdf" TargetMode="External"/><Relationship Id="rId2862" Type="http://schemas.openxmlformats.org/officeDocument/2006/relationships/hyperlink" Target="https://drive.google.com/drive/folders/1zaAEYLxWM6D7Oa4oRMTzmP5XnZfm1QXm" TargetMode="External"/><Relationship Id="rId3706" Type="http://schemas.openxmlformats.org/officeDocument/2006/relationships/hyperlink" Target="https://drive.google.com/drive/u/1/folders/1gzW7FcQQelMoZUZ8VhdxW1RrTOgXt8vS" TargetMode="External"/><Relationship Id="rId3913" Type="http://schemas.openxmlformats.org/officeDocument/2006/relationships/hyperlink" Target="https://drive.google.com/drive/folders/1N7ubkg4Ly-t7C1SN2jIJkEcWKzr-v9K6?usp=sharing" TargetMode="External"/><Relationship Id="rId627" Type="http://schemas.openxmlformats.org/officeDocument/2006/relationships/hyperlink" Target="https://drive.google.com/drive/folders/1d1MidMYqI3G3Mz_V1LbNA2zv7Juckeoy" TargetMode="External"/><Relationship Id="rId834" Type="http://schemas.openxmlformats.org/officeDocument/2006/relationships/hyperlink" Target="https://geotracker.waterboards.ca.gov/map/pfas_map" TargetMode="External"/><Relationship Id="rId1257" Type="http://schemas.openxmlformats.org/officeDocument/2006/relationships/hyperlink" Target="https://www.waterboards.ca.gov/pfas/" TargetMode="External"/><Relationship Id="rId1464" Type="http://schemas.openxmlformats.org/officeDocument/2006/relationships/hyperlink" Target="https://drive.google.com/drive/folders/16qN-m0G-ts0wK9rEv4lL2RupiuTGR1ws" TargetMode="External"/><Relationship Id="rId1671" Type="http://schemas.openxmlformats.org/officeDocument/2006/relationships/hyperlink" Target="https://drive.google.com/drive/folders/1N7ubkg4Ly-t7C1SN2jIJkEcWKzr-v9K6?usp=sharing" TargetMode="External"/><Relationship Id="rId2308" Type="http://schemas.openxmlformats.org/officeDocument/2006/relationships/hyperlink" Target="https://www4.des.state.nh.us/nh-pfas-investigation/wp-content/uploads/tables-pdf.pdf" TargetMode="External"/><Relationship Id="rId2515" Type="http://schemas.openxmlformats.org/officeDocument/2006/relationships/hyperlink" Target="https://drive.google.com/drive/folders/1N7ubkg4Ly-t7C1SN2jIJkEcWKzr-v9K6?usp=sharing" TargetMode="External"/><Relationship Id="rId2722" Type="http://schemas.openxmlformats.org/officeDocument/2006/relationships/hyperlink" Target="https://drive.google.com/drive/folders/1N7ubkg4Ly-t7C1SN2jIJkEcWKzr-v9K6?usp=sharing" TargetMode="External"/><Relationship Id="rId901" Type="http://schemas.openxmlformats.org/officeDocument/2006/relationships/hyperlink" Target="https://drive.google.com/drive/folders/1d1MidMYqI3G3Mz_V1LbNA2zv7Juckeoy" TargetMode="External"/><Relationship Id="rId1117" Type="http://schemas.openxmlformats.org/officeDocument/2006/relationships/hyperlink" Target="https://drive.google.com/drive/folders/1d1MidMYqI3G3Mz_V1LbNA2zv7Juckeoy" TargetMode="External"/><Relationship Id="rId1324" Type="http://schemas.openxmlformats.org/officeDocument/2006/relationships/hyperlink" Target="https://drive.google.com/drive/folders/1N7ubkg4Ly-t7C1SN2jIJkEcWKzr-v9K6?usp=sharing" TargetMode="External"/><Relationship Id="rId1531" Type="http://schemas.openxmlformats.org/officeDocument/2006/relationships/hyperlink" Target="https://www.in.gov/idem/7193.htm" TargetMode="External"/><Relationship Id="rId4687" Type="http://schemas.openxmlformats.org/officeDocument/2006/relationships/hyperlink" Target="https://drive.google.com/drive/folders/1N7ubkg4Ly-t7C1SN2jIJkEcWKzr-v9K6?usp=sharing" TargetMode="External"/><Relationship Id="rId4894" Type="http://schemas.openxmlformats.org/officeDocument/2006/relationships/hyperlink" Target="https://drive.google.com/drive/folders/1N7ubkg4Ly-t7C1SN2jIJkEcWKzr-v9K6?usp=sharing" TargetMode="External"/><Relationship Id="rId30" Type="http://schemas.openxmlformats.org/officeDocument/2006/relationships/hyperlink" Target="https://drive.google.com/drive/folders/1N7ubkg4Ly-t7C1SN2jIJkEcWKzr-v9K6?usp=sharing" TargetMode="External"/><Relationship Id="rId3289" Type="http://schemas.openxmlformats.org/officeDocument/2006/relationships/hyperlink" Target="https://drive.google.com/drive/folders/1zaAEYLxWM6D7Oa4oRMTzmP5XnZfm1QXm" TargetMode="External"/><Relationship Id="rId3496" Type="http://schemas.openxmlformats.org/officeDocument/2006/relationships/hyperlink" Target="https://drive.google.com/drive/folders/1N7ubkg4Ly-t7C1SN2jIJkEcWKzr-v9K6?usp=sharing" TargetMode="External"/><Relationship Id="rId4547" Type="http://schemas.openxmlformats.org/officeDocument/2006/relationships/hyperlink" Target="https://drive.google.com/drive/u/0/folders/1lGp9mNF1VW52zcJOUD9x-wZO9oAb_opR" TargetMode="External"/><Relationship Id="rId4754" Type="http://schemas.openxmlformats.org/officeDocument/2006/relationships/hyperlink" Target="https://drive.google.com/drive/folders/1N7ubkg4Ly-t7C1SN2jIJkEcWKzr-v9K6?usp=sharing" TargetMode="External"/><Relationship Id="rId2098" Type="http://schemas.openxmlformats.org/officeDocument/2006/relationships/hyperlink" Target="https://www4.des.state.nh.us/nh-pfas-investigation/wp-content/uploads/tables-pdf.pdf" TargetMode="External"/><Relationship Id="rId3149" Type="http://schemas.openxmlformats.org/officeDocument/2006/relationships/hyperlink" Target="https://drive.google.com/drive/folders/1zaAEYLxWM6D7Oa4oRMTzmP5XnZfm1QXm" TargetMode="External"/><Relationship Id="rId3356" Type="http://schemas.openxmlformats.org/officeDocument/2006/relationships/hyperlink" Target="https://www4.des.state.nh.us/nh-pfas-investigation/wp-content/uploads/tables-pdf.pdf" TargetMode="External"/><Relationship Id="rId3563" Type="http://schemas.openxmlformats.org/officeDocument/2006/relationships/hyperlink" Target="https://drive.google.com/drive/folders/1zaAEYLxWM6D7Oa4oRMTzmP5XnZfm1QXm" TargetMode="External"/><Relationship Id="rId4407" Type="http://schemas.openxmlformats.org/officeDocument/2006/relationships/hyperlink" Target="https://drive.google.com/drive/folders/1N7ubkg4Ly-t7C1SN2jIJkEcWKzr-v9K6?usp=sharing" TargetMode="External"/><Relationship Id="rId4961" Type="http://schemas.openxmlformats.org/officeDocument/2006/relationships/hyperlink" Target="https://drive.google.com/drive/folders/1N7ubkg4Ly-t7C1SN2jIJkEcWKzr-v9K6?usp=sharing" TargetMode="External"/><Relationship Id="rId277" Type="http://schemas.openxmlformats.org/officeDocument/2006/relationships/hyperlink" Target="https://drive.google.com/drive/folders/1d1MidMYqI3G3Mz_V1LbNA2zv7Juckeoy" TargetMode="External"/><Relationship Id="rId484" Type="http://schemas.openxmlformats.org/officeDocument/2006/relationships/hyperlink" Target="https://geotracker.waterboards.ca.gov/map/pfas_map" TargetMode="External"/><Relationship Id="rId2165" Type="http://schemas.openxmlformats.org/officeDocument/2006/relationships/hyperlink" Target="https://drive.google.com/drive/folders/1zaAEYLxWM6D7Oa4oRMTzmP5XnZfm1QXm" TargetMode="External"/><Relationship Id="rId3009" Type="http://schemas.openxmlformats.org/officeDocument/2006/relationships/hyperlink" Target="https://drive.google.com/drive/folders/1zaAEYLxWM6D7Oa4oRMTzmP5XnZfm1QXm" TargetMode="External"/><Relationship Id="rId3216" Type="http://schemas.openxmlformats.org/officeDocument/2006/relationships/hyperlink" Target="https://www4.des.state.nh.us/nh-pfas-investigation/wp-content/uploads/tables-pdf.pdf" TargetMode="External"/><Relationship Id="rId3770" Type="http://schemas.openxmlformats.org/officeDocument/2006/relationships/hyperlink" Target="https://drive.google.com/drive/folders/1N7ubkg4Ly-t7C1SN2jIJkEcWKzr-v9K6?usp=sharing" TargetMode="External"/><Relationship Id="rId4614" Type="http://schemas.openxmlformats.org/officeDocument/2006/relationships/hyperlink" Target="https://drive.google.com/drive/folders/1N7ubkg4Ly-t7C1SN2jIJkEcWKzr-v9K6?usp=sharing" TargetMode="External"/><Relationship Id="rId4821" Type="http://schemas.openxmlformats.org/officeDocument/2006/relationships/hyperlink" Target="https://drive.google.com/drive/folders/1N7ubkg4Ly-t7C1SN2jIJkEcWKzr-v9K6?usp=sharing" TargetMode="External"/><Relationship Id="rId137" Type="http://schemas.openxmlformats.org/officeDocument/2006/relationships/hyperlink" Target="https://drive.google.com/drive/folders/1d1MidMYqI3G3Mz_V1LbNA2zv7Juckeoy" TargetMode="External"/><Relationship Id="rId344" Type="http://schemas.openxmlformats.org/officeDocument/2006/relationships/hyperlink" Target="https://geotracker.waterboards.ca.gov/map/pfas_map" TargetMode="External"/><Relationship Id="rId691" Type="http://schemas.openxmlformats.org/officeDocument/2006/relationships/hyperlink" Target="https://www.waterboards.ca.gov/pfas/" TargetMode="External"/><Relationship Id="rId2025" Type="http://schemas.openxmlformats.org/officeDocument/2006/relationships/hyperlink" Target="https://www4.des.state.nh.us/nh-pfas-investigation/wp-content/uploads/tables-pdf.pdf" TargetMode="External"/><Relationship Id="rId2372" Type="http://schemas.openxmlformats.org/officeDocument/2006/relationships/hyperlink" Target="https://www4.des.state.nh.us/nh-pfas-investigation/wp-content/uploads/tables-pdf.pdf" TargetMode="External"/><Relationship Id="rId3423" Type="http://schemas.openxmlformats.org/officeDocument/2006/relationships/hyperlink" Target="https://drive.google.com/drive/folders/1zaAEYLxWM6D7Oa4oRMTzmP5XnZfm1QXm" TargetMode="External"/><Relationship Id="rId3630" Type="http://schemas.openxmlformats.org/officeDocument/2006/relationships/hyperlink" Target="https://www4.des.state.nh.us/nh-pfas-investigation/wp-content/uploads/tables-pdf.pdf" TargetMode="External"/><Relationship Id="rId551" Type="http://schemas.openxmlformats.org/officeDocument/2006/relationships/hyperlink" Target="https://www.waterboards.ca.gov/pfas/" TargetMode="External"/><Relationship Id="rId1181" Type="http://schemas.openxmlformats.org/officeDocument/2006/relationships/hyperlink" Target="https://www.waterboards.ca.gov/pfas/" TargetMode="External"/><Relationship Id="rId2232" Type="http://schemas.openxmlformats.org/officeDocument/2006/relationships/hyperlink" Target="https://www4.des.state.nh.us/nh-pfas-investigation/wp-content/uploads/tables-pdf.pdf" TargetMode="External"/><Relationship Id="rId204" Type="http://schemas.openxmlformats.org/officeDocument/2006/relationships/hyperlink" Target="https://geotracker.waterboards.ca.gov/map/pfas_map" TargetMode="External"/><Relationship Id="rId411" Type="http://schemas.openxmlformats.org/officeDocument/2006/relationships/hyperlink" Target="https://www.waterboards.ca.gov/pfas/" TargetMode="External"/><Relationship Id="rId1041" Type="http://schemas.openxmlformats.org/officeDocument/2006/relationships/hyperlink" Target="https://www.waterboards.ca.gov/pfas/" TargetMode="External"/><Relationship Id="rId1998" Type="http://schemas.openxmlformats.org/officeDocument/2006/relationships/hyperlink" Target="https://static.ewg.org/reports/2020/pfas-testing-report/EWG_PFAS-TW_Appendix_C06.pdf?_ga=2.44374509.815135581.1579791872-1565020647.1578497869" TargetMode="External"/><Relationship Id="rId4197" Type="http://schemas.openxmlformats.org/officeDocument/2006/relationships/hyperlink" Target="https://drive.google.com/drive/folders/1N7ubkg4Ly-t7C1SN2jIJkEcWKzr-v9K6?usp=sharing" TargetMode="External"/><Relationship Id="rId1858" Type="http://schemas.openxmlformats.org/officeDocument/2006/relationships/hyperlink" Target="https://www.mass.gov/info-details/per-and-polyfluoroalkyl-substances-pfas" TargetMode="External"/><Relationship Id="rId4057" Type="http://schemas.openxmlformats.org/officeDocument/2006/relationships/hyperlink" Target="https://drive.google.com/drive/folders/1N7ubkg4Ly-t7C1SN2jIJkEcWKzr-v9K6?usp=sharing" TargetMode="External"/><Relationship Id="rId4264" Type="http://schemas.openxmlformats.org/officeDocument/2006/relationships/hyperlink" Target="https://drive.google.com/drive/folders/1N7ubkg4Ly-t7C1SN2jIJkEcWKzr-v9K6?usp=sharing" TargetMode="External"/><Relationship Id="rId4471" Type="http://schemas.openxmlformats.org/officeDocument/2006/relationships/hyperlink" Target="https://drive.google.com/drive/folders/1N7ubkg4Ly-t7C1SN2jIJkEcWKzr-v9K6?usp=sharing" TargetMode="External"/><Relationship Id="rId2909" Type="http://schemas.openxmlformats.org/officeDocument/2006/relationships/hyperlink" Target="https://drive.google.com/drive/folders/1zaAEYLxWM6D7Oa4oRMTzmP5XnZfm1QXm" TargetMode="External"/><Relationship Id="rId3073" Type="http://schemas.openxmlformats.org/officeDocument/2006/relationships/hyperlink" Target="https://drive.google.com/drive/folders/1zaAEYLxWM6D7Oa4oRMTzmP5XnZfm1QXm" TargetMode="External"/><Relationship Id="rId3280" Type="http://schemas.openxmlformats.org/officeDocument/2006/relationships/hyperlink" Target="https://www.dhhs.nh.gov/dphs/pfcs/index.htm" TargetMode="External"/><Relationship Id="rId4124" Type="http://schemas.openxmlformats.org/officeDocument/2006/relationships/hyperlink" Target="https://epi.dph.ncdhhs.gov/oee/a_z/pfas.html" TargetMode="External"/><Relationship Id="rId4331" Type="http://schemas.openxmlformats.org/officeDocument/2006/relationships/hyperlink" Target="https://drive.google.com/drive/folders/1DZVTtHrtffhNzVd3s8hAy8pcQfLzMzIV" TargetMode="External"/><Relationship Id="rId1718" Type="http://schemas.openxmlformats.org/officeDocument/2006/relationships/hyperlink" Target="https://drive.google.com/drive/u/0/folders/1RsSKYaEE8jqAw7pH05tDHRflkjUL3t5H" TargetMode="External"/><Relationship Id="rId1925" Type="http://schemas.openxmlformats.org/officeDocument/2006/relationships/hyperlink" Target="http://www.mlive.com/news/index.ssf/2018/02/pfas_lake_huron_saginaw-midlan.html" TargetMode="External"/><Relationship Id="rId3140" Type="http://schemas.openxmlformats.org/officeDocument/2006/relationships/hyperlink" Target="https://www4.des.state.nh.us/nh-pfas-investigation/wp-content/uploads/tables-pdf.pdf" TargetMode="External"/><Relationship Id="rId2699" Type="http://schemas.openxmlformats.org/officeDocument/2006/relationships/hyperlink" Target="https://www4.des.state.nh.us/nh-pfas-investigation/?page_id=826" TargetMode="External"/><Relationship Id="rId3000" Type="http://schemas.openxmlformats.org/officeDocument/2006/relationships/hyperlink" Target="https://www.dhhs.nh.gov/dphs/pfcs/index.htm" TargetMode="External"/><Relationship Id="rId3957" Type="http://schemas.openxmlformats.org/officeDocument/2006/relationships/hyperlink" Target="https://epi.dph.ncdhhs.gov/oee/a_z/pfas.html" TargetMode="External"/><Relationship Id="rId878" Type="http://schemas.openxmlformats.org/officeDocument/2006/relationships/hyperlink" Target="https://drive.google.com/drive/folders/1N7ubkg4Ly-t7C1SN2jIJkEcWKzr-v9K6?usp=sharing" TargetMode="External"/><Relationship Id="rId2559" Type="http://schemas.openxmlformats.org/officeDocument/2006/relationships/hyperlink" Target="https://drive.google.com/drive/folders/1N7ubkg4Ly-t7C1SN2jIJkEcWKzr-v9K6?usp=sharing" TargetMode="External"/><Relationship Id="rId2766" Type="http://schemas.openxmlformats.org/officeDocument/2006/relationships/hyperlink" Target="https://www.dhhs.nh.gov/dphs/pfcs/index.htm" TargetMode="External"/><Relationship Id="rId2973" Type="http://schemas.openxmlformats.org/officeDocument/2006/relationships/hyperlink" Target="https://drive.google.com/drive/folders/1zaAEYLxWM6D7Oa4oRMTzmP5XnZfm1QXm" TargetMode="External"/><Relationship Id="rId3817" Type="http://schemas.openxmlformats.org/officeDocument/2006/relationships/hyperlink" Target="https://www.epa.gov/dwucmr/occurrence-data-unregulated-contaminant-monitoring-rule" TargetMode="External"/><Relationship Id="rId738" Type="http://schemas.openxmlformats.org/officeDocument/2006/relationships/hyperlink" Target="https://drive.google.com/drive/folders/1N7ubkg4Ly-t7C1SN2jIJkEcWKzr-v9K6?usp=sharing" TargetMode="External"/><Relationship Id="rId945" Type="http://schemas.openxmlformats.org/officeDocument/2006/relationships/hyperlink" Target="https://www.waterboards.ca.gov/pfas/" TargetMode="External"/><Relationship Id="rId1368" Type="http://schemas.openxmlformats.org/officeDocument/2006/relationships/hyperlink" Target="https://drive.google.com/drive/u/0/folders/165CakSMV2-00nyl8S9kyGCCl4JfNfsjI" TargetMode="External"/><Relationship Id="rId1575" Type="http://schemas.openxmlformats.org/officeDocument/2006/relationships/hyperlink" Target="https://drive.google.com/drive/folders/1N7ubkg4Ly-t7C1SN2jIJkEcWKzr-v9K6?usp=sharing" TargetMode="External"/><Relationship Id="rId1782" Type="http://schemas.openxmlformats.org/officeDocument/2006/relationships/hyperlink" Target="https://drive.google.com/drive/u/1/folders/1VgdMu6_x_kxf36q2eAIhAEnCpniomQ1Y" TargetMode="External"/><Relationship Id="rId2419" Type="http://schemas.openxmlformats.org/officeDocument/2006/relationships/hyperlink" Target="https://drive.google.com/drive/folders/1N7ubkg4Ly-t7C1SN2jIJkEcWKzr-v9K6?usp=sharing" TargetMode="External"/><Relationship Id="rId2626" Type="http://schemas.openxmlformats.org/officeDocument/2006/relationships/hyperlink" Target="https://drive.google.com/drive/folders/1N7ubkg4Ly-t7C1SN2jIJkEcWKzr-v9K6?usp=sharing" TargetMode="External"/><Relationship Id="rId2833" Type="http://schemas.openxmlformats.org/officeDocument/2006/relationships/hyperlink" Target="https://drive.google.com/drive/u/1/folders/1j6UJcYNyvbDomSldcD1C4PPa6PeoJyon" TargetMode="External"/><Relationship Id="rId5032" Type="http://schemas.openxmlformats.org/officeDocument/2006/relationships/hyperlink" Target="https://drive.google.com/drive/folders/1N7ubkg4Ly-t7C1SN2jIJkEcWKzr-v9K6?usp=sharing" TargetMode="External"/><Relationship Id="rId74" Type="http://schemas.openxmlformats.org/officeDocument/2006/relationships/hyperlink" Target="https://drive.google.com/drive/folders/1N7ubkg4Ly-t7C1SN2jIJkEcWKzr-v9K6?usp=sharing" TargetMode="External"/><Relationship Id="rId805" Type="http://schemas.openxmlformats.org/officeDocument/2006/relationships/hyperlink" Target="https://www.waterboards.ca.gov/pfas/docs/pfas_monitoring_Q1Q2Q3Q4.xlsx" TargetMode="External"/><Relationship Id="rId1228" Type="http://schemas.openxmlformats.org/officeDocument/2006/relationships/hyperlink" Target="https://www.waterboards.ca.gov/pfas/" TargetMode="External"/><Relationship Id="rId1435" Type="http://schemas.openxmlformats.org/officeDocument/2006/relationships/hyperlink" Target="https://drive.google.com/drive/folders/1N7ubkg4Ly-t7C1SN2jIJkEcWKzr-v9K6?usp=sharing" TargetMode="External"/><Relationship Id="rId4798" Type="http://schemas.openxmlformats.org/officeDocument/2006/relationships/hyperlink" Target="https://drive.google.com/drive/folders/1N7ubkg4Ly-t7C1SN2jIJkEcWKzr-v9K6?usp=sharing" TargetMode="External"/><Relationship Id="rId1642" Type="http://schemas.openxmlformats.org/officeDocument/2006/relationships/hyperlink" Target="https://drive.google.com/drive/folders/1N7ubkg4Ly-t7C1SN2jIJkEcWKzr-v9K6?usp=sharing" TargetMode="External"/><Relationship Id="rId2900" Type="http://schemas.openxmlformats.org/officeDocument/2006/relationships/hyperlink" Target="https://www4.des.state.nh.us/nh-pfas-investigation/wp-content/uploads/tables-pdf.pdf" TargetMode="External"/><Relationship Id="rId1502" Type="http://schemas.openxmlformats.org/officeDocument/2006/relationships/hyperlink" Target="https://drive.google.com/drive/folders/1N7ubkg4Ly-t7C1SN2jIJkEcWKzr-v9K6?usp=sharing" TargetMode="External"/><Relationship Id="rId4658" Type="http://schemas.openxmlformats.org/officeDocument/2006/relationships/hyperlink" Target="https://drive.google.com/drive/folders/1N7ubkg4Ly-t7C1SN2jIJkEcWKzr-v9K6?usp=sharing" TargetMode="External"/><Relationship Id="rId4865" Type="http://schemas.openxmlformats.org/officeDocument/2006/relationships/hyperlink" Target="https://drive.google.com/drive/folders/1N7ubkg4Ly-t7C1SN2jIJkEcWKzr-v9K6?usp=sharing" TargetMode="External"/><Relationship Id="rId388" Type="http://schemas.openxmlformats.org/officeDocument/2006/relationships/hyperlink" Target="https://drive.google.com/drive/folders/1N7ubkg4Ly-t7C1SN2jIJkEcWKzr-v9K6?usp=sharing" TargetMode="External"/><Relationship Id="rId2069" Type="http://schemas.openxmlformats.org/officeDocument/2006/relationships/hyperlink" Target="https://www4.des.state.nh.us/nh-pfas-investigation/?page_id=826" TargetMode="External"/><Relationship Id="rId3467" Type="http://schemas.openxmlformats.org/officeDocument/2006/relationships/hyperlink" Target="https://drive.google.com/drive/folders/1zaAEYLxWM6D7Oa4oRMTzmP5XnZfm1QXm" TargetMode="External"/><Relationship Id="rId3674" Type="http://schemas.openxmlformats.org/officeDocument/2006/relationships/hyperlink" Target="https://drive.google.com/drive/folders/1N7ubkg4Ly-t7C1SN2jIJkEcWKzr-v9K6?usp=sharing" TargetMode="External"/><Relationship Id="rId3881" Type="http://schemas.openxmlformats.org/officeDocument/2006/relationships/hyperlink" Target="https://drive.google.com/drive/folders/1N7ubkg4Ly-t7C1SN2jIJkEcWKzr-v9K6?usp=sharing" TargetMode="External"/><Relationship Id="rId4518" Type="http://schemas.openxmlformats.org/officeDocument/2006/relationships/hyperlink" Target="https://drive.google.com/drive/u/0/folders/1osCjNiNAmfLuEwuh-E_KMWVfsi0dRzq8" TargetMode="External"/><Relationship Id="rId4725" Type="http://schemas.openxmlformats.org/officeDocument/2006/relationships/hyperlink" Target="https://drive.google.com/drive/folders/1N7ubkg4Ly-t7C1SN2jIJkEcWKzr-v9K6?usp=sharing" TargetMode="External"/><Relationship Id="rId4932" Type="http://schemas.openxmlformats.org/officeDocument/2006/relationships/hyperlink" Target="https://drive.google.com/drive/folders/1N7ubkg4Ly-t7C1SN2jIJkEcWKzr-v9K6?usp=sharing" TargetMode="External"/><Relationship Id="rId595" Type="http://schemas.openxmlformats.org/officeDocument/2006/relationships/hyperlink" Target="https://www.waterboards.ca.gov/pfas/docs/pfas_monitoring_Q1Q2Q3Q4.xlsx" TargetMode="External"/><Relationship Id="rId2276" Type="http://schemas.openxmlformats.org/officeDocument/2006/relationships/hyperlink" Target="https://www4.des.state.nh.us/nh-pfas-investigation/wp-content/uploads/tables-pdf.pdf" TargetMode="External"/><Relationship Id="rId2483" Type="http://schemas.openxmlformats.org/officeDocument/2006/relationships/hyperlink" Target="https://drive.google.com/drive/folders/1N7ubkg4Ly-t7C1SN2jIJkEcWKzr-v9K6?usp=sharing" TargetMode="External"/><Relationship Id="rId2690" Type="http://schemas.openxmlformats.org/officeDocument/2006/relationships/hyperlink" Target="https://drive.google.com/drive/folders/1N7ubkg4Ly-t7C1SN2jIJkEcWKzr-v9K6?usp=sharing" TargetMode="External"/><Relationship Id="rId3327" Type="http://schemas.openxmlformats.org/officeDocument/2006/relationships/hyperlink" Target="https://www4.des.state.nh.us/nh-pfas-investigation/wp-content/uploads/tables-pdf.pdf" TargetMode="External"/><Relationship Id="rId3534" Type="http://schemas.openxmlformats.org/officeDocument/2006/relationships/hyperlink" Target="https://www.dhhs.nh.gov/dphs/pfcs/index.htm" TargetMode="External"/><Relationship Id="rId3741" Type="http://schemas.openxmlformats.org/officeDocument/2006/relationships/hyperlink" Target="https://drive.google.com/drive/u/1/folders/1gzW7FcQQelMoZUZ8VhdxW1RrTOgXt8vS" TargetMode="External"/><Relationship Id="rId248" Type="http://schemas.openxmlformats.org/officeDocument/2006/relationships/hyperlink" Target="https://drive.google.com/drive/folders/1N7ubkg4Ly-t7C1SN2jIJkEcWKzr-v9K6?usp=sharing" TargetMode="External"/><Relationship Id="rId455" Type="http://schemas.openxmlformats.org/officeDocument/2006/relationships/hyperlink" Target="https://www.waterboards.ca.gov/pfas/docs/pfas_monitoring_Q1Q2Q3Q4.xlsx" TargetMode="External"/><Relationship Id="rId662" Type="http://schemas.openxmlformats.org/officeDocument/2006/relationships/hyperlink" Target="https://drive.google.com/drive/folders/1d1MidMYqI3G3Mz_V1LbNA2zv7Juckeoy" TargetMode="External"/><Relationship Id="rId1085" Type="http://schemas.openxmlformats.org/officeDocument/2006/relationships/hyperlink" Target="https://www.waterboards.ca.gov/pfas/" TargetMode="External"/><Relationship Id="rId1292" Type="http://schemas.openxmlformats.org/officeDocument/2006/relationships/hyperlink" Target="https://drive.google.com/drive/folders/1N7ubkg4Ly-t7C1SN2jIJkEcWKzr-v9K6?usp=sharing" TargetMode="External"/><Relationship Id="rId2136" Type="http://schemas.openxmlformats.org/officeDocument/2006/relationships/hyperlink" Target="https://www4.des.state.nh.us/nh-pfas-investigation/wp-content/uploads/tables-pdf.pdf" TargetMode="External"/><Relationship Id="rId2343" Type="http://schemas.openxmlformats.org/officeDocument/2006/relationships/hyperlink" Target="https://drive.google.com/drive/folders/1N7ubkg4Ly-t7C1SN2jIJkEcWKzr-v9K6?usp=sharing" TargetMode="External"/><Relationship Id="rId2550" Type="http://schemas.openxmlformats.org/officeDocument/2006/relationships/hyperlink" Target="https://drive.google.com/drive/folders/1zaAEYLxWM6D7Oa4oRMTzmP5XnZfm1QXm" TargetMode="External"/><Relationship Id="rId3601" Type="http://schemas.openxmlformats.org/officeDocument/2006/relationships/hyperlink" Target="https://www4.des.state.nh.us/nh-pfas-investigation/wp-content/uploads/tables-pdf.pdf" TargetMode="External"/><Relationship Id="rId108" Type="http://schemas.openxmlformats.org/officeDocument/2006/relationships/hyperlink" Target="https://drive.google.com/drive/folders/1N7ubkg4Ly-t7C1SN2jIJkEcWKzr-v9K6?usp=sharing" TargetMode="External"/><Relationship Id="rId315" Type="http://schemas.openxmlformats.org/officeDocument/2006/relationships/hyperlink" Target="https://www.waterboards.ca.gov/pfas/docs/pfas_monitoring_Q1Q2Q3Q4.xlsx" TargetMode="External"/><Relationship Id="rId522" Type="http://schemas.openxmlformats.org/officeDocument/2006/relationships/hyperlink" Target="https://drive.google.com/drive/folders/1d1MidMYqI3G3Mz_V1LbNA2zv7Juckeoy" TargetMode="External"/><Relationship Id="rId1152" Type="http://schemas.openxmlformats.org/officeDocument/2006/relationships/hyperlink" Target="https://drive.google.com/drive/folders/1d1MidMYqI3G3Mz_V1LbNA2zv7Juckeoy" TargetMode="External"/><Relationship Id="rId2203" Type="http://schemas.openxmlformats.org/officeDocument/2006/relationships/hyperlink" Target="https://www4.des.state.nh.us/nh-pfas-investigation/wp-content/uploads/tables-pdf.pdf" TargetMode="External"/><Relationship Id="rId2410" Type="http://schemas.openxmlformats.org/officeDocument/2006/relationships/hyperlink" Target="https://drive.google.com/drive/folders/1zaAEYLxWM6D7Oa4oRMTzmP5XnZfm1QXm" TargetMode="External"/><Relationship Id="rId1012" Type="http://schemas.openxmlformats.org/officeDocument/2006/relationships/hyperlink" Target="https://drive.google.com/drive/folders/1d1MidMYqI3G3Mz_V1LbNA2zv7Juckeoy" TargetMode="External"/><Relationship Id="rId4168" Type="http://schemas.openxmlformats.org/officeDocument/2006/relationships/hyperlink" Target="https://drive.google.com/drive/u/0/folders/1c0uZgBOy6JUgy6MVpNRUceD7taPRku37" TargetMode="External"/><Relationship Id="rId4375" Type="http://schemas.openxmlformats.org/officeDocument/2006/relationships/hyperlink" Target="https://www.ecori.org/public-safety/2020/3/2/are-pfas-harming-rhode-islands-schoolchildren" TargetMode="External"/><Relationship Id="rId1969" Type="http://schemas.openxmlformats.org/officeDocument/2006/relationships/hyperlink" Target="https://drive.google.com/drive/u/1/folders/1JHapkdyZrRziZCfTAWAX-nxDpQ_WEWlp?ths=true" TargetMode="External"/><Relationship Id="rId3184" Type="http://schemas.openxmlformats.org/officeDocument/2006/relationships/hyperlink" Target="https://www4.des.state.nh.us/nh-pfas-investigation/wp-content/uploads/tables-pdf.pdf" TargetMode="External"/><Relationship Id="rId4028" Type="http://schemas.openxmlformats.org/officeDocument/2006/relationships/hyperlink" Target="https://files.nc.gov/ncdeq/Water%20Resources/GIS/Data/Emerging_Compounds_Mastersheet_12202019.pdf" TargetMode="External"/><Relationship Id="rId4235" Type="http://schemas.openxmlformats.org/officeDocument/2006/relationships/hyperlink" Target="https://drive.google.com/drive/folders/1N7ubkg4Ly-t7C1SN2jIJkEcWKzr-v9K6?usp=sharing" TargetMode="External"/><Relationship Id="rId4582" Type="http://schemas.openxmlformats.org/officeDocument/2006/relationships/hyperlink" Target="https://www.epa.gov/dwucmr/occurrence-data-unregulated-contaminant-monitoring-rule" TargetMode="External"/><Relationship Id="rId1829" Type="http://schemas.openxmlformats.org/officeDocument/2006/relationships/hyperlink" Target="https://eeaonline.eea.state.ma.us/portal" TargetMode="External"/><Relationship Id="rId3391" Type="http://schemas.openxmlformats.org/officeDocument/2006/relationships/hyperlink" Target="https://drive.google.com/drive/folders/1zaAEYLxWM6D7Oa4oRMTzmP5XnZfm1QXm" TargetMode="External"/><Relationship Id="rId4442" Type="http://schemas.openxmlformats.org/officeDocument/2006/relationships/hyperlink" Target="https://www.epa.gov/dwucmr/occurrence-data-unregulated-contaminant-monitoring-rule" TargetMode="External"/><Relationship Id="rId3044" Type="http://schemas.openxmlformats.org/officeDocument/2006/relationships/hyperlink" Target="https://www4.des.state.nh.us/nh-pfas-investigation/wp-content/uploads/tables-pdf.pdf" TargetMode="External"/><Relationship Id="rId3251" Type="http://schemas.openxmlformats.org/officeDocument/2006/relationships/hyperlink" Target="https://www4.des.state.nh.us/nh-pfas-investigation/wp-content/uploads/tables-pdf.pdf" TargetMode="External"/><Relationship Id="rId4302" Type="http://schemas.openxmlformats.org/officeDocument/2006/relationships/hyperlink" Target="https://drive.google.com/drive/folders/1N7ubkg4Ly-t7C1SN2jIJkEcWKzr-v9K6?usp=sharing" TargetMode="External"/><Relationship Id="rId172" Type="http://schemas.openxmlformats.org/officeDocument/2006/relationships/hyperlink" Target="https://drive.google.com/drive/folders/1d1MidMYqI3G3Mz_V1LbNA2zv7Juckeoy" TargetMode="External"/><Relationship Id="rId2060" Type="http://schemas.openxmlformats.org/officeDocument/2006/relationships/hyperlink" Target="https://drive.google.com/drive/folders/1N7ubkg4Ly-t7C1SN2jIJkEcWKzr-v9K6?usp=sharing" TargetMode="External"/><Relationship Id="rId3111" Type="http://schemas.openxmlformats.org/officeDocument/2006/relationships/hyperlink" Target="https://www4.des.state.nh.us/nh-pfas-investigation/?page_id=826" TargetMode="External"/><Relationship Id="rId989" Type="http://schemas.openxmlformats.org/officeDocument/2006/relationships/hyperlink" Target="https://drive.google.com/drive/folders/1N7ubkg4Ly-t7C1SN2jIJkEcWKzr-v9K6?usp=sharing" TargetMode="External"/><Relationship Id="rId2877" Type="http://schemas.openxmlformats.org/officeDocument/2006/relationships/hyperlink" Target="https://drive.google.com/drive/folders/1N7ubkg4Ly-t7C1SN2jIJkEcWKzr-v9K6?usp=sharing" TargetMode="External"/><Relationship Id="rId5076" Type="http://schemas.openxmlformats.org/officeDocument/2006/relationships/hyperlink" Target="https://drive.google.com/drive/folders/1N7ubkg4Ly-t7C1SN2jIJkEcWKzr-v9K6?usp=sharing" TargetMode="External"/><Relationship Id="rId849" Type="http://schemas.openxmlformats.org/officeDocument/2006/relationships/hyperlink" Target="https://geotracker.waterboards.ca.gov/map/pfas_map" TargetMode="External"/><Relationship Id="rId1479" Type="http://schemas.openxmlformats.org/officeDocument/2006/relationships/hyperlink" Target="https://drive.google.com/drive/folders/1N7ubkg4Ly-t7C1SN2jIJkEcWKzr-v9K6?usp=sharing" TargetMode="External"/><Relationship Id="rId1686" Type="http://schemas.openxmlformats.org/officeDocument/2006/relationships/hyperlink" Target="https://www.mainepublic.org/sites/mpbn/files/201910/summary_pfas_sampling_oct_2019.pdf" TargetMode="External"/><Relationship Id="rId3928" Type="http://schemas.openxmlformats.org/officeDocument/2006/relationships/hyperlink" Target="https://drive.google.com/drive/folders/1N7ubkg4Ly-t7C1SN2jIJkEcWKzr-v9K6?usp=sharing" TargetMode="External"/><Relationship Id="rId4092" Type="http://schemas.openxmlformats.org/officeDocument/2006/relationships/hyperlink" Target="https://files.nc.gov/ncdeq/Water%20Resources/GIS/Data/Emerging_Compounds_Mastersheet_12202019.pdf" TargetMode="External"/><Relationship Id="rId1339" Type="http://schemas.openxmlformats.org/officeDocument/2006/relationships/hyperlink" Target="https://www.aquarionwater.com/water-quality/learn-about-pfas/ct-pfas-faqs" TargetMode="External"/><Relationship Id="rId1893" Type="http://schemas.openxmlformats.org/officeDocument/2006/relationships/hyperlink" Target="https://www.michigan.gov/pfasresponse/" TargetMode="External"/><Relationship Id="rId2737" Type="http://schemas.openxmlformats.org/officeDocument/2006/relationships/hyperlink" Target="https://drive.google.com/drive/folders/1zaAEYLxWM6D7Oa4oRMTzmP5XnZfm1QXm" TargetMode="External"/><Relationship Id="rId2944" Type="http://schemas.openxmlformats.org/officeDocument/2006/relationships/hyperlink" Target="https://www.dhhs.nh.gov/dphs/pfcs/index.htm" TargetMode="External"/><Relationship Id="rId5003" Type="http://schemas.openxmlformats.org/officeDocument/2006/relationships/hyperlink" Target="https://drive.google.com/drive/folders/1N7ubkg4Ly-t7C1SN2jIJkEcWKzr-v9K6?usp=sharing" TargetMode="External"/><Relationship Id="rId709" Type="http://schemas.openxmlformats.org/officeDocument/2006/relationships/hyperlink" Target="https://geotracker.waterboards.ca.gov/map/pfas_map" TargetMode="External"/><Relationship Id="rId916" Type="http://schemas.openxmlformats.org/officeDocument/2006/relationships/hyperlink" Target="https://www.waterboards.ca.gov/pfas/drinking_water.html" TargetMode="External"/><Relationship Id="rId1546" Type="http://schemas.openxmlformats.org/officeDocument/2006/relationships/hyperlink" Target="https://drive.google.com/drive/u/1/folders/13ttKj-bfRmKHmgIfsPjfW-wwQ69tM4Ki" TargetMode="External"/><Relationship Id="rId1753" Type="http://schemas.openxmlformats.org/officeDocument/2006/relationships/hyperlink" Target="https://drive.google.com/drive/u/1/folders/1pgD-khvlHqBA1cqVWeXrKzeYF-EB_NPO" TargetMode="External"/><Relationship Id="rId1960" Type="http://schemas.openxmlformats.org/officeDocument/2006/relationships/hyperlink" Target="https://drive.google.com/drive/u/1/folders/1JHapkdyZrRziZCfTAWAX-nxDpQ_WEWlp?ths=true" TargetMode="External"/><Relationship Id="rId2804" Type="http://schemas.openxmlformats.org/officeDocument/2006/relationships/hyperlink" Target="https://drive.google.com/drive/folders/1zaAEYLxWM6D7Oa4oRMTzmP5XnZfm1QXm" TargetMode="External"/><Relationship Id="rId45" Type="http://schemas.openxmlformats.org/officeDocument/2006/relationships/hyperlink" Target="https://drive.google.com/drive/folders/1N7ubkg4Ly-t7C1SN2jIJkEcWKzr-v9K6?usp=sharing" TargetMode="External"/><Relationship Id="rId1406" Type="http://schemas.openxmlformats.org/officeDocument/2006/relationships/hyperlink" Target="https://www.aquarionwater.com/docs/default-source/pfas-documents/ct-reports/stonington-march-2020.pdf?sfvrsn=3d669fa7_2" TargetMode="External"/><Relationship Id="rId1613" Type="http://schemas.openxmlformats.org/officeDocument/2006/relationships/hyperlink" Target="https://drive.google.com/drive/folders/1N7ubkg4Ly-t7C1SN2jIJkEcWKzr-v9K6?usp=sharing" TargetMode="External"/><Relationship Id="rId1820" Type="http://schemas.openxmlformats.org/officeDocument/2006/relationships/hyperlink" Target="https://drive.google.com/drive/u/1/folders/1VgdMu6_x_kxf36q2eAIhAEnCpniomQ1Y" TargetMode="External"/><Relationship Id="rId4769" Type="http://schemas.openxmlformats.org/officeDocument/2006/relationships/hyperlink" Target="https://drive.google.com/drive/folders/1jI2qfUNHJx9JWwCQcG49AABEIOL-IKdx?usp=sharing" TargetMode="External"/><Relationship Id="rId4976" Type="http://schemas.openxmlformats.org/officeDocument/2006/relationships/hyperlink" Target="https://drive.google.com/drive/folders/1N7ubkg4Ly-t7C1SN2jIJkEcWKzr-v9K6?usp=sharing" TargetMode="External"/><Relationship Id="rId3578" Type="http://schemas.openxmlformats.org/officeDocument/2006/relationships/hyperlink" Target="https://www4.des.state.nh.us/nh-pfas-investigation/wp-content/uploads/tables-pdf.pdf" TargetMode="External"/><Relationship Id="rId3785" Type="http://schemas.openxmlformats.org/officeDocument/2006/relationships/hyperlink" Target="https://www.nj.gov/dep/srp/emerging-contaminants/" TargetMode="External"/><Relationship Id="rId3992" Type="http://schemas.openxmlformats.org/officeDocument/2006/relationships/hyperlink" Target="https://epi.dph.ncdhhs.gov/oee/a_z/pfas.html" TargetMode="External"/><Relationship Id="rId4629" Type="http://schemas.openxmlformats.org/officeDocument/2006/relationships/hyperlink" Target="https://static.ewg.org/reports/2020/pfas-testing-report/EWG_PFAS-TW_Appendix_C06.pdf?_ga=2.44374509.815135581.1579791872-1565020647.1578497869" TargetMode="External"/><Relationship Id="rId4836" Type="http://schemas.openxmlformats.org/officeDocument/2006/relationships/hyperlink" Target="https://drive.google.com/drive/folders/1N7ubkg4Ly-t7C1SN2jIJkEcWKzr-v9K6?usp=sharing" TargetMode="External"/><Relationship Id="rId499" Type="http://schemas.openxmlformats.org/officeDocument/2006/relationships/hyperlink" Target="https://geotracker.waterboards.ca.gov/map/pfas_map" TargetMode="External"/><Relationship Id="rId2387" Type="http://schemas.openxmlformats.org/officeDocument/2006/relationships/hyperlink" Target="https://drive.google.com/drive/folders/1N7ubkg4Ly-t7C1SN2jIJkEcWKzr-v9K6?usp=sharing" TargetMode="External"/><Relationship Id="rId2594" Type="http://schemas.openxmlformats.org/officeDocument/2006/relationships/hyperlink" Target="https://drive.google.com/drive/folders/1N7ubkg4Ly-t7C1SN2jIJkEcWKzr-v9K6?usp=sharing" TargetMode="External"/><Relationship Id="rId3438" Type="http://schemas.openxmlformats.org/officeDocument/2006/relationships/hyperlink" Target="https://www.dhhs.nh.gov/dphs/pfcs/index.htm" TargetMode="External"/><Relationship Id="rId3645" Type="http://schemas.openxmlformats.org/officeDocument/2006/relationships/hyperlink" Target="https://www4.des.state.nh.us/nh-pfas-investigation/wp-content/uploads/tables-pdf.pdf" TargetMode="External"/><Relationship Id="rId3852" Type="http://schemas.openxmlformats.org/officeDocument/2006/relationships/hyperlink" Target="https://static.ewg.org/reports/2020/pfas-testing-report/EWG_PFAS-TW_Appendix_C06.pdf?_ga=2.44374509.815135581.1579791872-1565020647.1578497869" TargetMode="External"/><Relationship Id="rId359" Type="http://schemas.openxmlformats.org/officeDocument/2006/relationships/hyperlink" Target="https://geotracker.waterboards.ca.gov/map/pfas_map" TargetMode="External"/><Relationship Id="rId566" Type="http://schemas.openxmlformats.org/officeDocument/2006/relationships/hyperlink" Target="https://www.waterboards.ca.gov/pfas/" TargetMode="External"/><Relationship Id="rId773" Type="http://schemas.openxmlformats.org/officeDocument/2006/relationships/hyperlink" Target="https://drive.google.com/drive/folders/1N7ubkg4Ly-t7C1SN2jIJkEcWKzr-v9K6?usp=sharing" TargetMode="External"/><Relationship Id="rId1196" Type="http://schemas.openxmlformats.org/officeDocument/2006/relationships/hyperlink" Target="https://www.waterboards.ca.gov/pfas/" TargetMode="External"/><Relationship Id="rId2247" Type="http://schemas.openxmlformats.org/officeDocument/2006/relationships/hyperlink" Target="https://www4.des.state.nh.us/nh-pfas-investigation/?page_id=826" TargetMode="External"/><Relationship Id="rId2454" Type="http://schemas.openxmlformats.org/officeDocument/2006/relationships/hyperlink" Target="https://drive.google.com/drive/folders/1zaAEYLxWM6D7Oa4oRMTzmP5XnZfm1QXm" TargetMode="External"/><Relationship Id="rId3505" Type="http://schemas.openxmlformats.org/officeDocument/2006/relationships/hyperlink" Target="https://www4.des.state.nh.us/nh-pfas-investigation/wp-content/uploads/tables-pdf.pdf" TargetMode="External"/><Relationship Id="rId4903" Type="http://schemas.openxmlformats.org/officeDocument/2006/relationships/hyperlink" Target="https://drive.google.com/drive/folders/1N7ubkg4Ly-t7C1SN2jIJkEcWKzr-v9K6?usp=sharing" TargetMode="External"/><Relationship Id="rId219" Type="http://schemas.openxmlformats.org/officeDocument/2006/relationships/hyperlink" Target="https://geotracker.waterboards.ca.gov/map/pfas_map" TargetMode="External"/><Relationship Id="rId426" Type="http://schemas.openxmlformats.org/officeDocument/2006/relationships/hyperlink" Target="https://www.waterboards.ca.gov/pfas/" TargetMode="External"/><Relationship Id="rId633" Type="http://schemas.openxmlformats.org/officeDocument/2006/relationships/hyperlink" Target="https://drive.google.com/drive/folders/1N7ubkg4Ly-t7C1SN2jIJkEcWKzr-v9K6?usp=sharing" TargetMode="External"/><Relationship Id="rId980" Type="http://schemas.openxmlformats.org/officeDocument/2006/relationships/hyperlink" Target="https://drive.google.com/drive/folders/1d1MidMYqI3G3Mz_V1LbNA2zv7Juckeoy" TargetMode="External"/><Relationship Id="rId1056" Type="http://schemas.openxmlformats.org/officeDocument/2006/relationships/hyperlink" Target="https://www.waterboards.ca.gov/pfas/" TargetMode="External"/><Relationship Id="rId1263" Type="http://schemas.openxmlformats.org/officeDocument/2006/relationships/hyperlink" Target="https://drive.google.com/drive/folders/1d1MidMYqI3G3Mz_V1LbNA2zv7Juckeoy" TargetMode="External"/><Relationship Id="rId2107" Type="http://schemas.openxmlformats.org/officeDocument/2006/relationships/hyperlink" Target="https://drive.google.com/drive/folders/1zaAEYLxWM6D7Oa4oRMTzmP5XnZfm1QXm" TargetMode="External"/><Relationship Id="rId2314" Type="http://schemas.openxmlformats.org/officeDocument/2006/relationships/hyperlink" Target="https://drive.google.com/drive/folders/1N7ubkg4Ly-t7C1SN2jIJkEcWKzr-v9K6?usp=sharing" TargetMode="External"/><Relationship Id="rId2661" Type="http://schemas.openxmlformats.org/officeDocument/2006/relationships/hyperlink" Target="https://drive.google.com/drive/folders/1zaAEYLxWM6D7Oa4oRMTzmP5XnZfm1QXm" TargetMode="External"/><Relationship Id="rId3712" Type="http://schemas.openxmlformats.org/officeDocument/2006/relationships/hyperlink" Target="https://www.nj.gov/dep/dsr/publications/Investigation_of_Levels_of_Perfluorinated_Compounds_in_New_Jersey_Fish_Surface_Water_and_Sediment_RPS.pdf" TargetMode="External"/><Relationship Id="rId840" Type="http://schemas.openxmlformats.org/officeDocument/2006/relationships/hyperlink" Target="https://www.waterboards.ca.gov/pfas/docs/pfas_monitoring_Q1Q2Q3Q4.xlsx" TargetMode="External"/><Relationship Id="rId1470" Type="http://schemas.openxmlformats.org/officeDocument/2006/relationships/hyperlink" Target="http://www.floridahealth.gov/environmental-health/hazardous-waste-sites/contaminant-facts/hw-pfas.html" TargetMode="External"/><Relationship Id="rId2521" Type="http://schemas.openxmlformats.org/officeDocument/2006/relationships/hyperlink" Target="https://www.dhhs.nh.gov/dphs/pfcs/index.htm" TargetMode="External"/><Relationship Id="rId4279" Type="http://schemas.openxmlformats.org/officeDocument/2006/relationships/hyperlink" Target="https://health.ri.gov/water/about/pfas/" TargetMode="External"/><Relationship Id="rId700" Type="http://schemas.openxmlformats.org/officeDocument/2006/relationships/hyperlink" Target="https://www.waterboards.ca.gov/pfas/docs/pfas_monitoring_Q1Q2Q3Q4.xlsx" TargetMode="External"/><Relationship Id="rId1123" Type="http://schemas.openxmlformats.org/officeDocument/2006/relationships/hyperlink" Target="https://www.waterboards.ca.gov/pfas/" TargetMode="External"/><Relationship Id="rId1330" Type="http://schemas.openxmlformats.org/officeDocument/2006/relationships/hyperlink" Target="https://www.aquarionwater.com/docs/default-source/pfas-documents/ct-reports/bethel-march-2020.pdf?sfvrsn=4dcfad15_2" TargetMode="External"/><Relationship Id="rId3088" Type="http://schemas.openxmlformats.org/officeDocument/2006/relationships/hyperlink" Target="https://www4.des.state.nh.us/nh-pfas-investigation/wp-content/uploads/tables-pdf.pdf" TargetMode="External"/><Relationship Id="rId4486" Type="http://schemas.openxmlformats.org/officeDocument/2006/relationships/hyperlink" Target="https://drive.google.com/drive/folders/1N7ubkg4Ly-t7C1SN2jIJkEcWKzr-v9K6?usp=sharing" TargetMode="External"/><Relationship Id="rId4693" Type="http://schemas.openxmlformats.org/officeDocument/2006/relationships/hyperlink" Target="https://drive.google.com/drive/folders/1N7ubkg4Ly-t7C1SN2jIJkEcWKzr-v9K6?usp=sharing" TargetMode="External"/><Relationship Id="rId3295" Type="http://schemas.openxmlformats.org/officeDocument/2006/relationships/hyperlink" Target="https://www4.des.state.nh.us/nh-pfas-investigation/wp-content/uploads/tables-pdf.pdf" TargetMode="External"/><Relationship Id="rId4139" Type="http://schemas.openxmlformats.org/officeDocument/2006/relationships/hyperlink" Target="https://epi.dph.ncdhhs.gov/oee/a_z/pfas.html" TargetMode="External"/><Relationship Id="rId4346" Type="http://schemas.openxmlformats.org/officeDocument/2006/relationships/hyperlink" Target="https://drive.google.com/drive/folders/1DZVTtHrtffhNzVd3s8hAy8pcQfLzMzIV" TargetMode="External"/><Relationship Id="rId4553" Type="http://schemas.openxmlformats.org/officeDocument/2006/relationships/hyperlink" Target="https://dec.vermont.gov/pfas" TargetMode="External"/><Relationship Id="rId4760" Type="http://schemas.openxmlformats.org/officeDocument/2006/relationships/hyperlink" Target="https://drive.google.com/drive/folders/1N7ubkg4Ly-t7C1SN2jIJkEcWKzr-v9K6?usp=sharing" TargetMode="External"/><Relationship Id="rId3155" Type="http://schemas.openxmlformats.org/officeDocument/2006/relationships/hyperlink" Target="https://www4.des.state.nh.us/nh-pfas-investigation/wp-content/uploads/tables-pdf.pdf" TargetMode="External"/><Relationship Id="rId3362" Type="http://schemas.openxmlformats.org/officeDocument/2006/relationships/hyperlink" Target="https://www.dhhs.nh.gov/dphs/pfcs/index.htm" TargetMode="External"/><Relationship Id="rId4206" Type="http://schemas.openxmlformats.org/officeDocument/2006/relationships/hyperlink" Target="https://drive.google.com/drive/folders/1N7ubkg4Ly-t7C1SN2jIJkEcWKzr-v9K6?usp=sharing" TargetMode="External"/><Relationship Id="rId4413" Type="http://schemas.openxmlformats.org/officeDocument/2006/relationships/hyperlink" Target="https://static1.squarespace.com/static/546d61b5e4b049f0b10b95c5/t/5e9486885e4b116e09c239b7/1586792081414/DOH-2.pdf" TargetMode="External"/><Relationship Id="rId4620" Type="http://schemas.openxmlformats.org/officeDocument/2006/relationships/hyperlink" Target="https://www.wxpr.org/sites/wxpr/files/well_8_updated_1-9-20.pdf" TargetMode="External"/><Relationship Id="rId283" Type="http://schemas.openxmlformats.org/officeDocument/2006/relationships/hyperlink" Target="https://drive.google.com/drive/folders/1N7ubkg4Ly-t7C1SN2jIJkEcWKzr-v9K6?usp=sharing" TargetMode="External"/><Relationship Id="rId490" Type="http://schemas.openxmlformats.org/officeDocument/2006/relationships/hyperlink" Target="https://www.waterboards.ca.gov/pfas/docs/pfas_monitoring_Q1Q2Q3Q4.xlsx" TargetMode="External"/><Relationship Id="rId2171" Type="http://schemas.openxmlformats.org/officeDocument/2006/relationships/hyperlink" Target="https://www4.des.state.nh.us/nh-pfas-investigation/wp-content/uploads/tables-pdf.pdf" TargetMode="External"/><Relationship Id="rId3015" Type="http://schemas.openxmlformats.org/officeDocument/2006/relationships/hyperlink" Target="https://www4.des.state.nh.us/nh-pfas-investigation/wp-content/uploads/tables-pdf.pdf" TargetMode="External"/><Relationship Id="rId3222" Type="http://schemas.openxmlformats.org/officeDocument/2006/relationships/hyperlink" Target="https://drive.google.com/drive/folders/1N7ubkg4Ly-t7C1SN2jIJkEcWKzr-v9K6?usp=sharing" TargetMode="External"/><Relationship Id="rId143" Type="http://schemas.openxmlformats.org/officeDocument/2006/relationships/hyperlink" Target="https://drive.google.com/drive/folders/1N7ubkg4Ly-t7C1SN2jIJkEcWKzr-v9K6?usp=sharing" TargetMode="External"/><Relationship Id="rId350" Type="http://schemas.openxmlformats.org/officeDocument/2006/relationships/hyperlink" Target="https://www.waterboards.ca.gov/pfas/docs/pfas_monitoring_Q1Q2Q3Q4.xlsx" TargetMode="External"/><Relationship Id="rId2031" Type="http://schemas.openxmlformats.org/officeDocument/2006/relationships/hyperlink" Target="https://drive.google.com/drive/folders/1zaAEYLxWM6D7Oa4oRMTzmP5XnZfm1QXm" TargetMode="External"/><Relationship Id="rId9" Type="http://schemas.openxmlformats.org/officeDocument/2006/relationships/hyperlink" Target="https://drive.google.com/drive/folders/1wgbd0ijO78iW0hw3uETvsCEDMhctQ0ri?usp=sharing" TargetMode="External"/><Relationship Id="rId210" Type="http://schemas.openxmlformats.org/officeDocument/2006/relationships/hyperlink" Target="https://www.waterboards.ca.gov/pfas/docs/pfas_monitoring_Q1Q2Q3Q4.xlsx" TargetMode="External"/><Relationship Id="rId2988" Type="http://schemas.openxmlformats.org/officeDocument/2006/relationships/hyperlink" Target="https://www4.des.state.nh.us/nh-pfas-investigation/wp-content/uploads/tables-pdf.pdf" TargetMode="External"/><Relationship Id="rId5047" Type="http://schemas.openxmlformats.org/officeDocument/2006/relationships/hyperlink" Target="https://drive.google.com/drive/folders/1N7ubkg4Ly-t7C1SN2jIJkEcWKzr-v9K6?usp=sharing" TargetMode="External"/><Relationship Id="rId1797" Type="http://schemas.openxmlformats.org/officeDocument/2006/relationships/hyperlink" Target="https://www.mass.gov/info-details/per-and-polyfluoroalkyl-substances-pfas" TargetMode="External"/><Relationship Id="rId2848" Type="http://schemas.openxmlformats.org/officeDocument/2006/relationships/hyperlink" Target="https://www4.des.state.nh.us/nh-pfas-investigation/?page_id=826" TargetMode="External"/><Relationship Id="rId89" Type="http://schemas.openxmlformats.org/officeDocument/2006/relationships/hyperlink" Target="https://geotracker.waterboards.ca.gov/map/pfas_map" TargetMode="External"/><Relationship Id="rId1657" Type="http://schemas.openxmlformats.org/officeDocument/2006/relationships/hyperlink" Target="https://drive.google.com/drive/u/0/folders/1RsSKYaEE8jqAw7pH05tDHRflkjUL3t5H" TargetMode="External"/><Relationship Id="rId1864" Type="http://schemas.openxmlformats.org/officeDocument/2006/relationships/hyperlink" Target="https://drive.google.com/drive/u/1/folders/1VgdMu6_x_kxf36q2eAIhAEnCpniomQ1Y" TargetMode="External"/><Relationship Id="rId2708" Type="http://schemas.openxmlformats.org/officeDocument/2006/relationships/hyperlink" Target="https://www4.des.state.nh.us/nh-pfas-investigation/wp-content/uploads/tables-pdf.pdf" TargetMode="External"/><Relationship Id="rId2915" Type="http://schemas.openxmlformats.org/officeDocument/2006/relationships/hyperlink" Target="https://www4.des.state.nh.us/nh-pfas-investigation/wp-content/uploads/tables-pdf.pdf" TargetMode="External"/><Relationship Id="rId4063" Type="http://schemas.openxmlformats.org/officeDocument/2006/relationships/hyperlink" Target="https://files.nc.gov/ncdeq/Water%20Resources/GIS/Data/Emerging_Compounds_Mastersheet_12202019.pdf" TargetMode="External"/><Relationship Id="rId4270" Type="http://schemas.openxmlformats.org/officeDocument/2006/relationships/hyperlink" Target="https://www.epa.gov/dwucmr/occurrence-data-unregulated-contaminant-monitoring-rule" TargetMode="External"/><Relationship Id="rId1517" Type="http://schemas.openxmlformats.org/officeDocument/2006/relationships/hyperlink" Target="https://drive.google.com/drive/folders/1mWMHMNW1k4nTe_2VoxnJ3r9WmBLy4ILa" TargetMode="External"/><Relationship Id="rId1724" Type="http://schemas.openxmlformats.org/officeDocument/2006/relationships/hyperlink" Target="https://drive.google.com/drive/u/0/folders/1RsSKYaEE8jqAw7pH05tDHRflkjUL3t5H" TargetMode="External"/><Relationship Id="rId4130" Type="http://schemas.openxmlformats.org/officeDocument/2006/relationships/hyperlink" Target="https://drive.google.com/drive/u/0/folders/1f8gHfUbgH4w0DdeirtRLSMerU6kNJ4Ux" TargetMode="External"/><Relationship Id="rId16" Type="http://schemas.openxmlformats.org/officeDocument/2006/relationships/hyperlink" Target="https://www.epa.gov/dwucmr/occurrence-data-unregulated-contaminant-monitoring-rule" TargetMode="External"/><Relationship Id="rId1931" Type="http://schemas.openxmlformats.org/officeDocument/2006/relationships/hyperlink" Target="http://www.mlive.com/news/index.ssf/2018/02/pfas_lake_huron_saginaw-midlan.html" TargetMode="External"/><Relationship Id="rId3689" Type="http://schemas.openxmlformats.org/officeDocument/2006/relationships/hyperlink" Target="https://drive.google.com/drive/folders/1N7ubkg4Ly-t7C1SN2jIJkEcWKzr-v9K6?usp=sharing" TargetMode="External"/><Relationship Id="rId3896" Type="http://schemas.openxmlformats.org/officeDocument/2006/relationships/hyperlink" Target="https://drive.google.com/drive/u/1/folders/1Yla_380Qxjf4iLAK34ajtSEXmM8gBJ9P" TargetMode="External"/><Relationship Id="rId2498" Type="http://schemas.openxmlformats.org/officeDocument/2006/relationships/hyperlink" Target="https://drive.google.com/drive/folders/1zaAEYLxWM6D7Oa4oRMTzmP5XnZfm1QXm" TargetMode="External"/><Relationship Id="rId3549" Type="http://schemas.openxmlformats.org/officeDocument/2006/relationships/hyperlink" Target="https://www4.des.state.nh.us/nh-pfas-investigation/wp-content/uploads/tables-pdf.pdf" TargetMode="External"/><Relationship Id="rId4947" Type="http://schemas.openxmlformats.org/officeDocument/2006/relationships/hyperlink" Target="https://drive.google.com/drive/folders/1N7ubkg4Ly-t7C1SN2jIJkEcWKzr-v9K6?usp=sharing" TargetMode="External"/><Relationship Id="rId677" Type="http://schemas.openxmlformats.org/officeDocument/2006/relationships/hyperlink" Target="https://drive.google.com/drive/folders/1d1MidMYqI3G3Mz_V1LbNA2zv7Juckeoy" TargetMode="External"/><Relationship Id="rId2358" Type="http://schemas.openxmlformats.org/officeDocument/2006/relationships/hyperlink" Target="https://drive.google.com/drive/folders/1zaAEYLxWM6D7Oa4oRMTzmP5XnZfm1QXm" TargetMode="External"/><Relationship Id="rId3756" Type="http://schemas.openxmlformats.org/officeDocument/2006/relationships/hyperlink" Target="https://drive.google.com/drive/folders/1N7ubkg4Ly-t7C1SN2jIJkEcWKzr-v9K6?usp=sharing" TargetMode="External"/><Relationship Id="rId3963" Type="http://schemas.openxmlformats.org/officeDocument/2006/relationships/hyperlink" Target="https://epi.dph.ncdhhs.gov/oee/a_z/pfas.html" TargetMode="External"/><Relationship Id="rId4807" Type="http://schemas.openxmlformats.org/officeDocument/2006/relationships/hyperlink" Target="https://drive.google.com/drive/folders/1N7ubkg4Ly-t7C1SN2jIJkEcWKzr-v9K6?usp=sharing" TargetMode="External"/><Relationship Id="rId884" Type="http://schemas.openxmlformats.org/officeDocument/2006/relationships/hyperlink" Target="https://geotracker.waterboards.ca.gov/map/pfas_map" TargetMode="External"/><Relationship Id="rId2565" Type="http://schemas.openxmlformats.org/officeDocument/2006/relationships/hyperlink" Target="https://www4.des.state.nh.us/nh-pfas-investigation/wp-content/uploads/tables-pdf.pdf" TargetMode="External"/><Relationship Id="rId2772" Type="http://schemas.openxmlformats.org/officeDocument/2006/relationships/hyperlink" Target="https://drive.google.com/drive/folders/1N7ubkg4Ly-t7C1SN2jIJkEcWKzr-v9K6?usp=sharing" TargetMode="External"/><Relationship Id="rId3409" Type="http://schemas.openxmlformats.org/officeDocument/2006/relationships/hyperlink" Target="https://www4.des.state.nh.us/nh-pfas-investigation/?page_id=826" TargetMode="External"/><Relationship Id="rId3616" Type="http://schemas.openxmlformats.org/officeDocument/2006/relationships/hyperlink" Target="https://drive.google.com/drive/folders/1N7ubkg4Ly-t7C1SN2jIJkEcWKzr-v9K6?usp=sharing" TargetMode="External"/><Relationship Id="rId3823" Type="http://schemas.openxmlformats.org/officeDocument/2006/relationships/hyperlink" Target="https://echo.epa.gov/detailed-facility-report?fid=NJ0720001&amp;sys=SDWIS" TargetMode="External"/><Relationship Id="rId537" Type="http://schemas.openxmlformats.org/officeDocument/2006/relationships/hyperlink" Target="https://drive.google.com/drive/folders/1d1MidMYqI3G3Mz_V1LbNA2zv7Juckeoy" TargetMode="External"/><Relationship Id="rId744" Type="http://schemas.openxmlformats.org/officeDocument/2006/relationships/hyperlink" Target="https://geotracker.waterboards.ca.gov/map/pfas_map" TargetMode="External"/><Relationship Id="rId951" Type="http://schemas.openxmlformats.org/officeDocument/2006/relationships/hyperlink" Target="https://drive.google.com/drive/folders/1N7ubkg4Ly-t7C1SN2jIJkEcWKzr-v9K6?usp=sharing" TargetMode="External"/><Relationship Id="rId1167" Type="http://schemas.openxmlformats.org/officeDocument/2006/relationships/hyperlink" Target="https://www.waterboards.ca.gov/pfas/" TargetMode="External"/><Relationship Id="rId1374" Type="http://schemas.openxmlformats.org/officeDocument/2006/relationships/hyperlink" Target="https://drive.google.com/drive/folders/1N7ubkg4Ly-t7C1SN2jIJkEcWKzr-v9K6?usp=sharing" TargetMode="External"/><Relationship Id="rId1581" Type="http://schemas.openxmlformats.org/officeDocument/2006/relationships/hyperlink" Target="https://drive.google.com/drive/folders/1N7ubkg4Ly-t7C1SN2jIJkEcWKzr-v9K6?usp=sharing" TargetMode="External"/><Relationship Id="rId2218" Type="http://schemas.openxmlformats.org/officeDocument/2006/relationships/hyperlink" Target="https://drive.google.com/drive/folders/1N7ubkg4Ly-t7C1SN2jIJkEcWKzr-v9K6?usp=sharing" TargetMode="External"/><Relationship Id="rId2425" Type="http://schemas.openxmlformats.org/officeDocument/2006/relationships/hyperlink" Target="https://www.dhhs.nh.gov/dphs/pfcs/index.htm" TargetMode="External"/><Relationship Id="rId2632" Type="http://schemas.openxmlformats.org/officeDocument/2006/relationships/hyperlink" Target="https://www.dhhs.nh.gov/dphs/pfcs/index.htm" TargetMode="External"/><Relationship Id="rId80" Type="http://schemas.openxmlformats.org/officeDocument/2006/relationships/hyperlink" Target="http://azdeq.gov/PFOA/PFOS" TargetMode="External"/><Relationship Id="rId604" Type="http://schemas.openxmlformats.org/officeDocument/2006/relationships/hyperlink" Target="https://geotracker.waterboards.ca.gov/map/pfas_map" TargetMode="External"/><Relationship Id="rId811" Type="http://schemas.openxmlformats.org/officeDocument/2006/relationships/hyperlink" Target="https://www.waterboards.ca.gov/pfas/" TargetMode="External"/><Relationship Id="rId1027" Type="http://schemas.openxmlformats.org/officeDocument/2006/relationships/hyperlink" Target="https://drive.google.com/drive/folders/1d1MidMYqI3G3Mz_V1LbNA2zv7Juckeoy" TargetMode="External"/><Relationship Id="rId1234" Type="http://schemas.openxmlformats.org/officeDocument/2006/relationships/hyperlink" Target="https://drive.google.com/drive/folders/1N7ubkg4Ly-t7C1SN2jIJkEcWKzr-v9K6?usp=sharing" TargetMode="External"/><Relationship Id="rId1441" Type="http://schemas.openxmlformats.org/officeDocument/2006/relationships/hyperlink" Target="https://drive.google.com/drive/folders/1N7ubkg4Ly-t7C1SN2jIJkEcWKzr-v9K6?usp=sharing" TargetMode="External"/><Relationship Id="rId4597" Type="http://schemas.openxmlformats.org/officeDocument/2006/relationships/hyperlink" Target="https://drive.google.com/drive/folders/1N7ubkg4Ly-t7C1SN2jIJkEcWKzr-v9K6?usp=sharing" TargetMode="External"/><Relationship Id="rId1301" Type="http://schemas.openxmlformats.org/officeDocument/2006/relationships/hyperlink" Target="https://www.waterboards.ca.gov/pfas/" TargetMode="External"/><Relationship Id="rId3199" Type="http://schemas.openxmlformats.org/officeDocument/2006/relationships/hyperlink" Target="https://www4.des.state.nh.us/nh-pfas-investigation/wp-content/uploads/tables-pdf.pdf" TargetMode="External"/><Relationship Id="rId4457" Type="http://schemas.openxmlformats.org/officeDocument/2006/relationships/hyperlink" Target="https://static1.squarespace.com/static/546d61b5e4b049f0b10b95c5/t/5e9486885e4b116e09c239b7/1586792081414/DOH-2.pdf" TargetMode="External"/><Relationship Id="rId4664" Type="http://schemas.openxmlformats.org/officeDocument/2006/relationships/hyperlink" Target="https://drive.google.com/drive/folders/1N7ubkg4Ly-t7C1SN2jIJkEcWKzr-v9K6?usp=sharing" TargetMode="External"/><Relationship Id="rId3059" Type="http://schemas.openxmlformats.org/officeDocument/2006/relationships/hyperlink" Target="https://www4.des.state.nh.us/nh-pfas-investigation/wp-content/uploads/tables-pdf.pdf" TargetMode="External"/><Relationship Id="rId3266" Type="http://schemas.openxmlformats.org/officeDocument/2006/relationships/hyperlink" Target="https://drive.google.com/drive/folders/1N7ubkg4Ly-t7C1SN2jIJkEcWKzr-v9K6?usp=sharing" TargetMode="External"/><Relationship Id="rId3473" Type="http://schemas.openxmlformats.org/officeDocument/2006/relationships/hyperlink" Target="https://www4.des.state.nh.us/nh-pfas-investigation/wp-content/uploads/tables-pdf.pdf" TargetMode="External"/><Relationship Id="rId4317" Type="http://schemas.openxmlformats.org/officeDocument/2006/relationships/hyperlink" Target="https://drive.google.com/drive/folders/1N7ubkg4Ly-t7C1SN2jIJkEcWKzr-v9K6?usp=sharing" TargetMode="External"/><Relationship Id="rId4524" Type="http://schemas.openxmlformats.org/officeDocument/2006/relationships/hyperlink" Target="https://dec.vermont.gov/pfas" TargetMode="External"/><Relationship Id="rId4871" Type="http://schemas.openxmlformats.org/officeDocument/2006/relationships/hyperlink" Target="https://drive.google.com/drive/folders/1N7ubkg4Ly-t7C1SN2jIJkEcWKzr-v9K6?usp=sharing" TargetMode="External"/><Relationship Id="rId187" Type="http://schemas.openxmlformats.org/officeDocument/2006/relationships/hyperlink" Target="https://drive.google.com/drive/folders/1d1MidMYqI3G3Mz_V1LbNA2zv7Juckeoy" TargetMode="External"/><Relationship Id="rId394" Type="http://schemas.openxmlformats.org/officeDocument/2006/relationships/hyperlink" Target="https://geotracker.waterboards.ca.gov/map/pfas_map" TargetMode="External"/><Relationship Id="rId2075" Type="http://schemas.openxmlformats.org/officeDocument/2006/relationships/hyperlink" Target="https://drive.google.com/drive/folders/1zaAEYLxWM6D7Oa4oRMTzmP5XnZfm1QXm" TargetMode="External"/><Relationship Id="rId2282" Type="http://schemas.openxmlformats.org/officeDocument/2006/relationships/hyperlink" Target="https://drive.google.com/drive/folders/1N7ubkg4Ly-t7C1SN2jIJkEcWKzr-v9K6?usp=sharing" TargetMode="External"/><Relationship Id="rId3126" Type="http://schemas.openxmlformats.org/officeDocument/2006/relationships/hyperlink" Target="https://drive.google.com/drive/folders/1N7ubkg4Ly-t7C1SN2jIJkEcWKzr-v9K6?usp=sharing" TargetMode="External"/><Relationship Id="rId3680" Type="http://schemas.openxmlformats.org/officeDocument/2006/relationships/hyperlink" Target="https://www.nj.gov/dep/dsr/publications/Investigation%20of%20Levels%20of%20Perfluorinated%20Compounds%20in%20New%20Jersey%20Fish,%20Surface%20Water,%20and%20Sediment.pdf" TargetMode="External"/><Relationship Id="rId4731" Type="http://schemas.openxmlformats.org/officeDocument/2006/relationships/hyperlink" Target="https://drive.google.com/drive/folders/1N7ubkg4Ly-t7C1SN2jIJkEcWKzr-v9K6?usp=sharing" TargetMode="External"/><Relationship Id="rId254" Type="http://schemas.openxmlformats.org/officeDocument/2006/relationships/hyperlink" Target="https://geotracker.waterboards.ca.gov/map/pfas_map" TargetMode="External"/><Relationship Id="rId1091" Type="http://schemas.openxmlformats.org/officeDocument/2006/relationships/hyperlink" Target="https://drive.google.com/drive/folders/1N7ubkg4Ly-t7C1SN2jIJkEcWKzr-v9K6?usp=sharing" TargetMode="External"/><Relationship Id="rId3333" Type="http://schemas.openxmlformats.org/officeDocument/2006/relationships/hyperlink" Target="https://drive.google.com/drive/folders/1zaAEYLxWM6D7Oa4oRMTzmP5XnZfm1QXm" TargetMode="External"/><Relationship Id="rId3540" Type="http://schemas.openxmlformats.org/officeDocument/2006/relationships/hyperlink" Target="https://drive.google.com/drive/folders/1N7ubkg4Ly-t7C1SN2jIJkEcWKzr-v9K6?usp=sharing" TargetMode="External"/><Relationship Id="rId114" Type="http://schemas.openxmlformats.org/officeDocument/2006/relationships/hyperlink" Target="https://geotracker.waterboards.ca.gov/map/pfas_map" TargetMode="External"/><Relationship Id="rId461" Type="http://schemas.openxmlformats.org/officeDocument/2006/relationships/hyperlink" Target="https://www.waterboards.ca.gov/pfas/" TargetMode="External"/><Relationship Id="rId2142" Type="http://schemas.openxmlformats.org/officeDocument/2006/relationships/hyperlink" Target="https://drive.google.com/drive/folders/1N7ubkg4Ly-t7C1SN2jIJkEcWKzr-v9K6?usp=sharing" TargetMode="External"/><Relationship Id="rId3400" Type="http://schemas.openxmlformats.org/officeDocument/2006/relationships/hyperlink" Target="https://drive.google.com/drive/folders/1N7ubkg4Ly-t7C1SN2jIJkEcWKzr-v9K6?usp=sharing" TargetMode="External"/><Relationship Id="rId321" Type="http://schemas.openxmlformats.org/officeDocument/2006/relationships/hyperlink" Target="https://www.waterboards.ca.gov/pfas/" TargetMode="External"/><Relationship Id="rId2002" Type="http://schemas.openxmlformats.org/officeDocument/2006/relationships/hyperlink" Target="https://static.ewg.org/reports/2020/pfas-testing-report/EWG_PFAS-TW_Appendix_C06.pdf?_ga=2.44374509.815135581.1579791872-1565020647.1578497869" TargetMode="External"/><Relationship Id="rId2959" Type="http://schemas.openxmlformats.org/officeDocument/2006/relationships/hyperlink" Target="https://www4.des.state.nh.us/nh-pfas-investigation/wp-content/uploads/tables-pdf.pdf" TargetMode="External"/><Relationship Id="rId1768" Type="http://schemas.openxmlformats.org/officeDocument/2006/relationships/hyperlink" Target="https://drive.google.com/drive/u/1/folders/1VgdMu6_x_kxf36q2eAIhAEnCpniomQ1Y" TargetMode="External"/><Relationship Id="rId2819" Type="http://schemas.openxmlformats.org/officeDocument/2006/relationships/hyperlink" Target="https://www4.des.state.nh.us/nh-pfas-investigation/wp-content/uploads/tables-pdf.pdf" TargetMode="External"/><Relationship Id="rId4174" Type="http://schemas.openxmlformats.org/officeDocument/2006/relationships/hyperlink" Target="https://drive.google.com/drive/u/0/folders/1Eah0On7C__maABmKSLKqFDSkFA7QEQNz" TargetMode="External"/><Relationship Id="rId4381" Type="http://schemas.openxmlformats.org/officeDocument/2006/relationships/hyperlink" Target="https://drive.google.com/drive/folders/1DZVTtHrtffhNzVd3s8hAy8pcQfLzMzIV" TargetMode="External"/><Relationship Id="rId5018" Type="http://schemas.openxmlformats.org/officeDocument/2006/relationships/hyperlink" Target="https://drive.google.com/drive/folders/1N7ubkg4Ly-t7C1SN2jIJkEcWKzr-v9K6?usp=sharing" TargetMode="External"/><Relationship Id="rId1628" Type="http://schemas.openxmlformats.org/officeDocument/2006/relationships/hyperlink" Target="https://drive.google.com/drive/folders/1N7ubkg4Ly-t7C1SN2jIJkEcWKzr-v9K6?usp=sharing" TargetMode="External"/><Relationship Id="rId1975" Type="http://schemas.openxmlformats.org/officeDocument/2006/relationships/hyperlink" Target="https://drive.google.com/drive/folders/1N7ubkg4Ly-t7C1SN2jIJkEcWKzr-v9K6?usp=sharing" TargetMode="External"/><Relationship Id="rId3190" Type="http://schemas.openxmlformats.org/officeDocument/2006/relationships/hyperlink" Target="https://drive.google.com/drive/folders/1N7ubkg4Ly-t7C1SN2jIJkEcWKzr-v9K6?usp=sharing" TargetMode="External"/><Relationship Id="rId4034" Type="http://schemas.openxmlformats.org/officeDocument/2006/relationships/hyperlink" Target="https://files.nc.gov/ncdeq/Water%20Resources/GIS/Data/Emerging_Compounds_Mastersheet_12202019.pdf" TargetMode="External"/><Relationship Id="rId4241" Type="http://schemas.openxmlformats.org/officeDocument/2006/relationships/hyperlink" Target="https://www.dep.pa.gov/Citizens/My-Water/drinking_water/PFAS/Pages/default.aspx" TargetMode="External"/><Relationship Id="rId1835" Type="http://schemas.openxmlformats.org/officeDocument/2006/relationships/hyperlink" Target="https://eeaonline.eea.state.ma.us/portal" TargetMode="External"/><Relationship Id="rId3050" Type="http://schemas.openxmlformats.org/officeDocument/2006/relationships/hyperlink" Target="https://drive.google.com/drive/folders/1N7ubkg4Ly-t7C1SN2jIJkEcWKzr-v9K6?usp=sharing" TargetMode="External"/><Relationship Id="rId4101" Type="http://schemas.openxmlformats.org/officeDocument/2006/relationships/hyperlink" Target="https://drive.google.com/drive/folders/1N7ubkg4Ly-t7C1SN2jIJkEcWKzr-v9K6?usp=sharing" TargetMode="External"/><Relationship Id="rId1902" Type="http://schemas.openxmlformats.org/officeDocument/2006/relationships/hyperlink" Target="http://www.michigan.gov/som/0,4669,7-192-45414_45929_82704-452844--,00.html" TargetMode="External"/><Relationship Id="rId3867" Type="http://schemas.openxmlformats.org/officeDocument/2006/relationships/hyperlink" Target="https://drive.google.com/drive/folders/1N7ubkg4Ly-t7C1SN2jIJkEcWKzr-v9K6?usp=sharing" TargetMode="External"/><Relationship Id="rId4918" Type="http://schemas.openxmlformats.org/officeDocument/2006/relationships/hyperlink" Target="https://drive.google.com/drive/folders/1N7ubkg4Ly-t7C1SN2jIJkEcWKzr-v9K6?usp=sharing" TargetMode="External"/><Relationship Id="rId788" Type="http://schemas.openxmlformats.org/officeDocument/2006/relationships/hyperlink" Target="https://drive.google.com/drive/folders/1N7ubkg4Ly-t7C1SN2jIJkEcWKzr-v9K6?usp=sharing" TargetMode="External"/><Relationship Id="rId995" Type="http://schemas.openxmlformats.org/officeDocument/2006/relationships/hyperlink" Target="https://www.waterboards.ca.gov/pfas/" TargetMode="External"/><Relationship Id="rId2469" Type="http://schemas.openxmlformats.org/officeDocument/2006/relationships/hyperlink" Target="https://www4.des.state.nh.us/nh-pfas-investigation/wp-content/uploads/tables-pdf.pdf" TargetMode="External"/><Relationship Id="rId2676" Type="http://schemas.openxmlformats.org/officeDocument/2006/relationships/hyperlink" Target="https://www.dhhs.nh.gov/dphs/pfcs/index.htm" TargetMode="External"/><Relationship Id="rId2883" Type="http://schemas.openxmlformats.org/officeDocument/2006/relationships/hyperlink" Target="https://www.epa.gov/dwucmr/occurrence-data-unregulated-contaminant-monitoring-rule" TargetMode="External"/><Relationship Id="rId3727" Type="http://schemas.openxmlformats.org/officeDocument/2006/relationships/hyperlink" Target="https://drive.google.com/drive/folders/1N7ubkg4Ly-t7C1SN2jIJkEcWKzr-v9K6?usp=sharing" TargetMode="External"/><Relationship Id="rId3934" Type="http://schemas.openxmlformats.org/officeDocument/2006/relationships/hyperlink" Target="https://epi.dph.ncdhhs.gov/oee/a_z/pfas.html" TargetMode="External"/><Relationship Id="rId5082" Type="http://schemas.openxmlformats.org/officeDocument/2006/relationships/hyperlink" Target="https://drive.google.com/drive/folders/1N7ubkg4Ly-t7C1SN2jIJkEcWKzr-v9K6?usp=sharing" TargetMode="External"/><Relationship Id="rId648" Type="http://schemas.openxmlformats.org/officeDocument/2006/relationships/hyperlink" Target="https://drive.google.com/drive/folders/1N7ubkg4Ly-t7C1SN2jIJkEcWKzr-v9K6?usp=sharing" TargetMode="External"/><Relationship Id="rId855" Type="http://schemas.openxmlformats.org/officeDocument/2006/relationships/hyperlink" Target="https://www.waterboards.ca.gov/pfas/docs/pfas_monitoring_Q1Q2Q3Q4.xlsx" TargetMode="External"/><Relationship Id="rId1278" Type="http://schemas.openxmlformats.org/officeDocument/2006/relationships/hyperlink" Target="https://www.waterboards.ca.gov/pfas/" TargetMode="External"/><Relationship Id="rId1485" Type="http://schemas.openxmlformats.org/officeDocument/2006/relationships/hyperlink" Target="https://drive.google.com/drive/folders/1N7ubkg4Ly-t7C1SN2jIJkEcWKzr-v9K6?usp=sharing" TargetMode="External"/><Relationship Id="rId1692" Type="http://schemas.openxmlformats.org/officeDocument/2006/relationships/hyperlink" Target="https://drive.google.com/drive/folders/1N7ubkg4Ly-t7C1SN2jIJkEcWKzr-v9K6?usp=sharing" TargetMode="External"/><Relationship Id="rId2329" Type="http://schemas.openxmlformats.org/officeDocument/2006/relationships/hyperlink" Target="https://drive.google.com/drive/folders/1zaAEYLxWM6D7Oa4oRMTzmP5XnZfm1QXm" TargetMode="External"/><Relationship Id="rId2536" Type="http://schemas.openxmlformats.org/officeDocument/2006/relationships/hyperlink" Target="https://www4.des.state.nh.us/nh-pfas-investigation/wp-content/uploads/tables-pdf.pdf" TargetMode="External"/><Relationship Id="rId2743" Type="http://schemas.openxmlformats.org/officeDocument/2006/relationships/hyperlink" Target="https://www4.des.state.nh.us/nh-pfas-investigation/wp-content/uploads/tables-pdf.pdf" TargetMode="External"/><Relationship Id="rId508" Type="http://schemas.openxmlformats.org/officeDocument/2006/relationships/hyperlink" Target="https://drive.google.com/drive/folders/1N7ubkg4Ly-t7C1SN2jIJkEcWKzr-v9K6?usp=sharing" TargetMode="External"/><Relationship Id="rId715" Type="http://schemas.openxmlformats.org/officeDocument/2006/relationships/hyperlink" Target="https://www.waterboards.ca.gov/pfas/docs/pfas_monitoring_Q1Q2Q3Q4.xlsx" TargetMode="External"/><Relationship Id="rId922" Type="http://schemas.openxmlformats.org/officeDocument/2006/relationships/hyperlink" Target="https://www.waterboards.ca.gov/pfas/" TargetMode="External"/><Relationship Id="rId1138" Type="http://schemas.openxmlformats.org/officeDocument/2006/relationships/hyperlink" Target="https://www.waterboards.ca.gov/pfas/" TargetMode="External"/><Relationship Id="rId1345" Type="http://schemas.openxmlformats.org/officeDocument/2006/relationships/hyperlink" Target="https://www.aquarionwater.com/docs/default-source/pfas-documents/ct-reports/danbury-march-2020.pdf?sfvrsn=162bbd11_6" TargetMode="External"/><Relationship Id="rId1552" Type="http://schemas.openxmlformats.org/officeDocument/2006/relationships/hyperlink" Target="https://eec.ky.gov/Documents%20for%20URLs/PFAS%20Drinking%20Water%20Report%20Final.pdf" TargetMode="External"/><Relationship Id="rId2603" Type="http://schemas.openxmlformats.org/officeDocument/2006/relationships/hyperlink" Target="https://www4.des.state.nh.us/nh-pfas-investigation/wp-content/uploads/tables-pdf.pdf" TargetMode="External"/><Relationship Id="rId2950" Type="http://schemas.openxmlformats.org/officeDocument/2006/relationships/hyperlink" Target="https://drive.google.com/drive/folders/1N7ubkg4Ly-t7C1SN2jIJkEcWKzr-v9K6?usp=sharing" TargetMode="External"/><Relationship Id="rId1205" Type="http://schemas.openxmlformats.org/officeDocument/2006/relationships/hyperlink" Target="https://drive.google.com/drive/folders/1d1MidMYqI3G3Mz_V1LbNA2zv7Juckeoy" TargetMode="External"/><Relationship Id="rId2810" Type="http://schemas.openxmlformats.org/officeDocument/2006/relationships/hyperlink" Target="https://www4.des.state.nh.us/nh-pfas-investigation/wp-content/uploads/tables-pdf.pdf" TargetMode="External"/><Relationship Id="rId4568" Type="http://schemas.openxmlformats.org/officeDocument/2006/relationships/hyperlink" Target="https://www.epa.gov/dwucmr/occurrence-data-unregulated-contaminant-monitoring-rule" TargetMode="External"/><Relationship Id="rId51" Type="http://schemas.openxmlformats.org/officeDocument/2006/relationships/hyperlink" Target="https://drive.google.com/drive/folders/1N7ubkg4Ly-t7C1SN2jIJkEcWKzr-v9K6?usp=sharing" TargetMode="External"/><Relationship Id="rId1412" Type="http://schemas.openxmlformats.org/officeDocument/2006/relationships/hyperlink" Target="https://www.aquarionwater.com/water-quality/learn-about-pfas" TargetMode="External"/><Relationship Id="rId3377" Type="http://schemas.openxmlformats.org/officeDocument/2006/relationships/hyperlink" Target="https://www4.des.state.nh.us/nh-pfas-investigation/wp-content/uploads/tables-pdf.pdf" TargetMode="External"/><Relationship Id="rId4775" Type="http://schemas.openxmlformats.org/officeDocument/2006/relationships/hyperlink" Target="https://drive.google.com/drive/folders/1jI2qfUNHJx9JWwCQcG49AABEIOL-IKdx?usp=sharing" TargetMode="External"/><Relationship Id="rId4982" Type="http://schemas.openxmlformats.org/officeDocument/2006/relationships/hyperlink" Target="https://drive.google.com/drive/folders/1N7ubkg4Ly-t7C1SN2jIJkEcWKzr-v9K6?usp=sharing" TargetMode="External"/><Relationship Id="rId298" Type="http://schemas.openxmlformats.org/officeDocument/2006/relationships/hyperlink" Target="https://drive.google.com/drive/folders/1N7ubkg4Ly-t7C1SN2jIJkEcWKzr-v9K6?usp=sharing" TargetMode="External"/><Relationship Id="rId3584" Type="http://schemas.openxmlformats.org/officeDocument/2006/relationships/hyperlink" Target="https://drive.google.com/drive/folders/1N7ubkg4Ly-t7C1SN2jIJkEcWKzr-v9K6?usp=sharing" TargetMode="External"/><Relationship Id="rId3791" Type="http://schemas.openxmlformats.org/officeDocument/2006/relationships/hyperlink" Target="https://drive.google.com/drive/folders/1N7ubkg4Ly-t7C1SN2jIJkEcWKzr-v9K6?usp=sharing" TargetMode="External"/><Relationship Id="rId4428" Type="http://schemas.openxmlformats.org/officeDocument/2006/relationships/hyperlink" Target="https://drive.google.com/drive/folders/1DZVTtHrtffhNzVd3s8hAy8pcQfLzMzIV" TargetMode="External"/><Relationship Id="rId4635" Type="http://schemas.openxmlformats.org/officeDocument/2006/relationships/hyperlink" Target="https://drive.google.com/drive/folders/1N7ubkg4Ly-t7C1SN2jIJkEcWKzr-v9K6?usp=sharing" TargetMode="External"/><Relationship Id="rId4842" Type="http://schemas.openxmlformats.org/officeDocument/2006/relationships/hyperlink" Target="https://drive.google.com/drive/folders/1N7ubkg4Ly-t7C1SN2jIJkEcWKzr-v9K6?usp=sharing" TargetMode="External"/><Relationship Id="rId158" Type="http://schemas.openxmlformats.org/officeDocument/2006/relationships/hyperlink" Target="https://drive.google.com/drive/folders/1N7ubkg4Ly-t7C1SN2jIJkEcWKzr-v9K6?usp=sharing" TargetMode="External"/><Relationship Id="rId2186" Type="http://schemas.openxmlformats.org/officeDocument/2006/relationships/hyperlink" Target="https://drive.google.com/drive/folders/1N7ubkg4Ly-t7C1SN2jIJkEcWKzr-v9K6?usp=sharing" TargetMode="External"/><Relationship Id="rId2393" Type="http://schemas.openxmlformats.org/officeDocument/2006/relationships/hyperlink" Target="https://www.dhhs.nh.gov/dphs/pfcs/index.htm" TargetMode="External"/><Relationship Id="rId3237" Type="http://schemas.openxmlformats.org/officeDocument/2006/relationships/hyperlink" Target="https://drive.google.com/drive/folders/1zaAEYLxWM6D7Oa4oRMTzmP5XnZfm1QXm" TargetMode="External"/><Relationship Id="rId3444" Type="http://schemas.openxmlformats.org/officeDocument/2006/relationships/hyperlink" Target="https://drive.google.com/drive/folders/1N7ubkg4Ly-t7C1SN2jIJkEcWKzr-v9K6?usp=sharing" TargetMode="External"/><Relationship Id="rId3651" Type="http://schemas.openxmlformats.org/officeDocument/2006/relationships/hyperlink" Target="https://drive.google.com/drive/folders/1zaAEYLxWM6D7Oa4oRMTzmP5XnZfm1QXm" TargetMode="External"/><Relationship Id="rId4702" Type="http://schemas.openxmlformats.org/officeDocument/2006/relationships/hyperlink" Target="https://drive.google.com/drive/folders/1N7ubkg4Ly-t7C1SN2jIJkEcWKzr-v9K6?usp=sharing" TargetMode="External"/><Relationship Id="rId365" Type="http://schemas.openxmlformats.org/officeDocument/2006/relationships/hyperlink" Target="https://www.waterboards.ca.gov/pfas/docs/pfas_monitoring_Q1Q2Q3Q4.xlsx" TargetMode="External"/><Relationship Id="rId572" Type="http://schemas.openxmlformats.org/officeDocument/2006/relationships/hyperlink" Target="https://drive.google.com/drive/folders/1d1MidMYqI3G3Mz_V1LbNA2zv7Juckeoy" TargetMode="External"/><Relationship Id="rId2046" Type="http://schemas.openxmlformats.org/officeDocument/2006/relationships/hyperlink" Target="https://www4.des.state.nh.us/nh-pfas-investigation/wp-content/uploads/tables-pdf.pdf" TargetMode="External"/><Relationship Id="rId2253" Type="http://schemas.openxmlformats.org/officeDocument/2006/relationships/hyperlink" Target="https://drive.google.com/drive/folders/1zaAEYLxWM6D7Oa4oRMTzmP5XnZfm1QXm" TargetMode="External"/><Relationship Id="rId2460" Type="http://schemas.openxmlformats.org/officeDocument/2006/relationships/hyperlink" Target="https://www4.des.state.nh.us/nh-pfas-investigation/wp-content/uploads/tables-pdf.pdf" TargetMode="External"/><Relationship Id="rId3304" Type="http://schemas.openxmlformats.org/officeDocument/2006/relationships/hyperlink" Target="https://www.dhhs.nh.gov/dphs/pfcs/index.htm" TargetMode="External"/><Relationship Id="rId3511" Type="http://schemas.openxmlformats.org/officeDocument/2006/relationships/hyperlink" Target="https://drive.google.com/drive/folders/1zaAEYLxWM6D7Oa4oRMTzmP5XnZfm1QXm" TargetMode="External"/><Relationship Id="rId225" Type="http://schemas.openxmlformats.org/officeDocument/2006/relationships/hyperlink" Target="https://www.waterboards.ca.gov/pfas/docs/pfas_monitoring_Q1Q2Q3Q4.xlsx" TargetMode="External"/><Relationship Id="rId432" Type="http://schemas.openxmlformats.org/officeDocument/2006/relationships/hyperlink" Target="https://drive.google.com/drive/folders/1d1MidMYqI3G3Mz_V1LbNA2zv7Juckeoy" TargetMode="External"/><Relationship Id="rId1062" Type="http://schemas.openxmlformats.org/officeDocument/2006/relationships/hyperlink" Target="https://drive.google.com/drive/folders/1d1MidMYqI3G3Mz_V1LbNA2zv7Juckeoy" TargetMode="External"/><Relationship Id="rId2113" Type="http://schemas.openxmlformats.org/officeDocument/2006/relationships/hyperlink" Target="https://drive.google.com/drive/folders/1zaAEYLxWM6D7Oa4oRMTzmP5XnZfm1QXm" TargetMode="External"/><Relationship Id="rId2320" Type="http://schemas.openxmlformats.org/officeDocument/2006/relationships/hyperlink" Target="https://www4.des.state.nh.us/nh-pfas-investigation/wp-content/uploads/tables-pdf.pdf" TargetMode="External"/><Relationship Id="rId4078" Type="http://schemas.openxmlformats.org/officeDocument/2006/relationships/hyperlink" Target="https://files.nc.gov/ncdeq/Water%20Resources/GIS/Data/Emerging_Compounds_Mastersheet_12202019.pdf" TargetMode="External"/><Relationship Id="rId4285" Type="http://schemas.openxmlformats.org/officeDocument/2006/relationships/hyperlink" Target="https://www.ecori.org/public-safety/2020/3/2/are-pfas-harming-rhode-islands-schoolchildren" TargetMode="External"/><Relationship Id="rId4492" Type="http://schemas.openxmlformats.org/officeDocument/2006/relationships/hyperlink" Target="https://www.tn.gov/environment/program-areas/opsp-policy-and-sustainable-practices/policy/pfas.html" TargetMode="External"/><Relationship Id="rId1879" Type="http://schemas.openxmlformats.org/officeDocument/2006/relationships/hyperlink" Target="https://drive.google.com/drive/folders/1zN7M0itHRyJOUjhaNHI8OstuhxdwxrHp" TargetMode="External"/><Relationship Id="rId3094" Type="http://schemas.openxmlformats.org/officeDocument/2006/relationships/hyperlink" Target="https://drive.google.com/drive/folders/1N7ubkg4Ly-t7C1SN2jIJkEcWKzr-v9K6?usp=sharing" TargetMode="External"/><Relationship Id="rId4145" Type="http://schemas.openxmlformats.org/officeDocument/2006/relationships/hyperlink" Target="https://drive.google.com/drive/u/0/folders/1f8gHfUbgH4w0DdeirtRLSMerU6kNJ4Ux" TargetMode="External"/><Relationship Id="rId1739" Type="http://schemas.openxmlformats.org/officeDocument/2006/relationships/hyperlink" Target="https://drive.google.com/drive/folders/1N7ubkg4Ly-t7C1SN2jIJkEcWKzr-v9K6?usp=sharing" TargetMode="External"/><Relationship Id="rId1946" Type="http://schemas.openxmlformats.org/officeDocument/2006/relationships/hyperlink" Target="https://drive.google.com/drive/folders/1zN7M0itHRyJOUjhaNHI8OstuhxdwxrHp" TargetMode="External"/><Relationship Id="rId4005" Type="http://schemas.openxmlformats.org/officeDocument/2006/relationships/hyperlink" Target="https://drive.google.com/drive/folders/1N7ubkg4Ly-t7C1SN2jIJkEcWKzr-v9K6?usp=sharing" TargetMode="External"/><Relationship Id="rId4352" Type="http://schemas.openxmlformats.org/officeDocument/2006/relationships/hyperlink" Target="https://drive.google.com/drive/folders/1N7ubkg4Ly-t7C1SN2jIJkEcWKzr-v9K6?usp=sharing" TargetMode="External"/><Relationship Id="rId1806" Type="http://schemas.openxmlformats.org/officeDocument/2006/relationships/hyperlink" Target="https://drive.google.com/drive/folders/1N7ubkg4Ly-t7C1SN2jIJkEcWKzr-v9K6?usp=sharing" TargetMode="External"/><Relationship Id="rId3161" Type="http://schemas.openxmlformats.org/officeDocument/2006/relationships/hyperlink" Target="https://drive.google.com/drive/folders/1zaAEYLxWM6D7Oa4oRMTzmP5XnZfm1QXm" TargetMode="External"/><Relationship Id="rId4212" Type="http://schemas.openxmlformats.org/officeDocument/2006/relationships/hyperlink" Target="https://drive.google.com/drive/u/0/folders/1SrzIY6gLhHkSVGEOu51iLETRLE2RRCUn" TargetMode="External"/><Relationship Id="rId3021" Type="http://schemas.openxmlformats.org/officeDocument/2006/relationships/hyperlink" Target="https://drive.google.com/drive/folders/1zaAEYLxWM6D7Oa4oRMTzmP5XnZfm1QXm" TargetMode="External"/><Relationship Id="rId3978" Type="http://schemas.openxmlformats.org/officeDocument/2006/relationships/hyperlink" Target="https://drive.google.com/drive/folders/1N7ubkg4Ly-t7C1SN2jIJkEcWKzr-v9K6?usp=sharing" TargetMode="External"/><Relationship Id="rId899" Type="http://schemas.openxmlformats.org/officeDocument/2006/relationships/hyperlink" Target="https://www.waterboards.ca.gov/centralcoast/public_notices/docs/2019-09-09_pfas_notification.pdf" TargetMode="External"/><Relationship Id="rId2787" Type="http://schemas.openxmlformats.org/officeDocument/2006/relationships/hyperlink" Target="https://drive.google.com/drive/folders/1zaAEYLxWM6D7Oa4oRMTzmP5XnZfm1QXm" TargetMode="External"/><Relationship Id="rId3838" Type="http://schemas.openxmlformats.org/officeDocument/2006/relationships/hyperlink" Target="https://drive.google.com/drive/u/1/folders/1ZaL1DW6v40M-onIwUIOUc1w8kZuRCEuM" TargetMode="External"/><Relationship Id="rId759" Type="http://schemas.openxmlformats.org/officeDocument/2006/relationships/hyperlink" Target="https://geotracker.waterboards.ca.gov/map/pfas_map" TargetMode="External"/><Relationship Id="rId966" Type="http://schemas.openxmlformats.org/officeDocument/2006/relationships/hyperlink" Target="https://drive.google.com/drive/folders/1N7ubkg4Ly-t7C1SN2jIJkEcWKzr-v9K6?usp=sharing" TargetMode="External"/><Relationship Id="rId1389" Type="http://schemas.openxmlformats.org/officeDocument/2006/relationships/hyperlink" Target="https://drive.google.com/drive/folders/1N7ubkg4Ly-t7C1SN2jIJkEcWKzr-v9K6?usp=sharing" TargetMode="External"/><Relationship Id="rId1596" Type="http://schemas.openxmlformats.org/officeDocument/2006/relationships/hyperlink" Target="https://eec.ky.gov/Documents%20for%20URLs/PFAS%20Drinking%20Water%20Report%20Final.pdf" TargetMode="External"/><Relationship Id="rId2647" Type="http://schemas.openxmlformats.org/officeDocument/2006/relationships/hyperlink" Target="https://www4.des.state.nh.us/nh-pfas-investigation/?page_id=826" TargetMode="External"/><Relationship Id="rId2994" Type="http://schemas.openxmlformats.org/officeDocument/2006/relationships/hyperlink" Target="https://drive.google.com/drive/folders/1N7ubkg4Ly-t7C1SN2jIJkEcWKzr-v9K6?usp=sharing" TargetMode="External"/><Relationship Id="rId5053" Type="http://schemas.openxmlformats.org/officeDocument/2006/relationships/hyperlink" Target="https://drive.google.com/drive/folders/1N7ubkg4Ly-t7C1SN2jIJkEcWKzr-v9K6?usp=sharing" TargetMode="External"/><Relationship Id="rId619" Type="http://schemas.openxmlformats.org/officeDocument/2006/relationships/hyperlink" Target="https://geotracker.waterboards.ca.gov/map/pfas_map" TargetMode="External"/><Relationship Id="rId1249" Type="http://schemas.openxmlformats.org/officeDocument/2006/relationships/hyperlink" Target="https://drive.google.com/drive/folders/1d1MidMYqI3G3Mz_V1LbNA2zv7Juckeoy" TargetMode="External"/><Relationship Id="rId2854" Type="http://schemas.openxmlformats.org/officeDocument/2006/relationships/hyperlink" Target="https://drive.google.com/drive/folders/1zaAEYLxWM6D7Oa4oRMTzmP5XnZfm1QXm" TargetMode="External"/><Relationship Id="rId3905" Type="http://schemas.openxmlformats.org/officeDocument/2006/relationships/hyperlink" Target="https://drive.google.com/drive/u/1/folders/1Yla_380Qxjf4iLAK34ajtSEXmM8gBJ9P" TargetMode="External"/><Relationship Id="rId95" Type="http://schemas.openxmlformats.org/officeDocument/2006/relationships/hyperlink" Target="https://www.waterboards.ca.gov/pfas/docs/pfas_monitoring_Q1Q2Q3Q4.xlsx" TargetMode="External"/><Relationship Id="rId826" Type="http://schemas.openxmlformats.org/officeDocument/2006/relationships/hyperlink" Target="https://www.waterboards.ca.gov/pfas/" TargetMode="External"/><Relationship Id="rId1109" Type="http://schemas.openxmlformats.org/officeDocument/2006/relationships/hyperlink" Target="https://drive.google.com/drive/folders/1d1MidMYqI3G3Mz_V1LbNA2zv7Juckeoy" TargetMode="External"/><Relationship Id="rId1456" Type="http://schemas.openxmlformats.org/officeDocument/2006/relationships/hyperlink" Target="https://www.tampabay.com/florida-politics/buzz/2019/01/03/florida-officials-delayed-telling-residents-about-bad-water/" TargetMode="External"/><Relationship Id="rId1663" Type="http://schemas.openxmlformats.org/officeDocument/2006/relationships/hyperlink" Target="https://drive.google.com/drive/folders/1N7ubkg4Ly-t7C1SN2jIJkEcWKzr-v9K6?usp=sharing" TargetMode="External"/><Relationship Id="rId1870" Type="http://schemas.openxmlformats.org/officeDocument/2006/relationships/hyperlink" Target="https://plymouth.wickedlocal.com/news/20200419/plymouth-pfas-levels-in-town-wells-below-limits" TargetMode="External"/><Relationship Id="rId2507" Type="http://schemas.openxmlformats.org/officeDocument/2006/relationships/hyperlink" Target="https://drive.google.com/drive/folders/1N7ubkg4Ly-t7C1SN2jIJkEcWKzr-v9K6?usp=sharing" TargetMode="External"/><Relationship Id="rId2714" Type="http://schemas.openxmlformats.org/officeDocument/2006/relationships/hyperlink" Target="https://drive.google.com/drive/folders/1N7ubkg4Ly-t7C1SN2jIJkEcWKzr-v9K6?usp=sharing" TargetMode="External"/><Relationship Id="rId2921" Type="http://schemas.openxmlformats.org/officeDocument/2006/relationships/hyperlink" Target="https://drive.google.com/drive/folders/1zaAEYLxWM6D7Oa4oRMTzmP5XnZfm1QXm" TargetMode="External"/><Relationship Id="rId1316" Type="http://schemas.openxmlformats.org/officeDocument/2006/relationships/hyperlink" Target="https://www.colorado.gov/pacific/cdphe/pfcs" TargetMode="External"/><Relationship Id="rId1523" Type="http://schemas.openxmlformats.org/officeDocument/2006/relationships/hyperlink" Target="https://drive.google.com/drive/folders/1N7ubkg4Ly-t7C1SN2jIJkEcWKzr-v9K6?usp=sharing" TargetMode="External"/><Relationship Id="rId1730" Type="http://schemas.openxmlformats.org/officeDocument/2006/relationships/hyperlink" Target="https://www.maine.gov/pfastaskforce/" TargetMode="External"/><Relationship Id="rId4679" Type="http://schemas.openxmlformats.org/officeDocument/2006/relationships/hyperlink" Target="https://drive.google.com/drive/folders/1N7ubkg4Ly-t7C1SN2jIJkEcWKzr-v9K6?usp=sharing" TargetMode="External"/><Relationship Id="rId4886" Type="http://schemas.openxmlformats.org/officeDocument/2006/relationships/hyperlink" Target="https://drive.google.com/drive/folders/1N7ubkg4Ly-t7C1SN2jIJkEcWKzr-v9K6?usp=sharing" TargetMode="External"/><Relationship Id="rId22" Type="http://schemas.openxmlformats.org/officeDocument/2006/relationships/hyperlink" Target="https://drive.google.com/drive/folders/1wgbd0ijO78iW0hw3uETvsCEDMhctQ0ri?usp=sharing" TargetMode="External"/><Relationship Id="rId3488" Type="http://schemas.openxmlformats.org/officeDocument/2006/relationships/hyperlink" Target="https://drive.google.com/drive/folders/1N7ubkg4Ly-t7C1SN2jIJkEcWKzr-v9K6?usp=sharing" TargetMode="External"/><Relationship Id="rId3695" Type="http://schemas.openxmlformats.org/officeDocument/2006/relationships/hyperlink" Target="https://www.nj.gov/dep/dsr/publications/Investigation%20of%20Levels%20of%20Perfluorinated%20Compounds%20in%20New%20Jersey%20Fish,%20Surface%20Water,%20and%20Sediment.pdf" TargetMode="External"/><Relationship Id="rId4539" Type="http://schemas.openxmlformats.org/officeDocument/2006/relationships/hyperlink" Target="https://dec.vermont.gov/pfas" TargetMode="External"/><Relationship Id="rId4746" Type="http://schemas.openxmlformats.org/officeDocument/2006/relationships/hyperlink" Target="https://drive.google.com/file/d/11Ymj7VR-b40OQXiEJjzSEl50EEx8xYHI/view?usp=sharing" TargetMode="External"/><Relationship Id="rId4953" Type="http://schemas.openxmlformats.org/officeDocument/2006/relationships/hyperlink" Target="https://drive.google.com/drive/folders/1N7ubkg4Ly-t7C1SN2jIJkEcWKzr-v9K6?usp=sharing" TargetMode="External"/><Relationship Id="rId2297" Type="http://schemas.openxmlformats.org/officeDocument/2006/relationships/hyperlink" Target="https://drive.google.com/drive/folders/1zaAEYLxWM6D7Oa4oRMTzmP5XnZfm1QXm" TargetMode="External"/><Relationship Id="rId3348" Type="http://schemas.openxmlformats.org/officeDocument/2006/relationships/hyperlink" Target="https://www4.des.state.nh.us/nh-pfas-investigation/wp-content/uploads/tables-pdf.pdf" TargetMode="External"/><Relationship Id="rId3555" Type="http://schemas.openxmlformats.org/officeDocument/2006/relationships/hyperlink" Target="https://drive.google.com/drive/folders/1zaAEYLxWM6D7Oa4oRMTzmP5XnZfm1QXm" TargetMode="External"/><Relationship Id="rId3762" Type="http://schemas.openxmlformats.org/officeDocument/2006/relationships/hyperlink" Target="https://drive.google.com/drive/folders/1N7ubkg4Ly-t7C1SN2jIJkEcWKzr-v9K6?usp=sharing" TargetMode="External"/><Relationship Id="rId4606" Type="http://schemas.openxmlformats.org/officeDocument/2006/relationships/hyperlink" Target="https://drive.google.com/drive/u/0/folders/16iV_-9lbMs4TxHAcz61bqDOZrK0MpYsR" TargetMode="External"/><Relationship Id="rId4813" Type="http://schemas.openxmlformats.org/officeDocument/2006/relationships/hyperlink" Target="https://drive.google.com/drive/folders/1N7ubkg4Ly-t7C1SN2jIJkEcWKzr-v9K6?usp=sharing" TargetMode="External"/><Relationship Id="rId269" Type="http://schemas.openxmlformats.org/officeDocument/2006/relationships/hyperlink" Target="https://geotracker.waterboards.ca.gov/map/pfas_map" TargetMode="External"/><Relationship Id="rId476" Type="http://schemas.openxmlformats.org/officeDocument/2006/relationships/hyperlink" Target="https://www.waterboards.ca.gov/pfas/" TargetMode="External"/><Relationship Id="rId683" Type="http://schemas.openxmlformats.org/officeDocument/2006/relationships/hyperlink" Target="https://drive.google.com/drive/folders/1N7ubkg4Ly-t7C1SN2jIJkEcWKzr-v9K6?usp=sharing" TargetMode="External"/><Relationship Id="rId890" Type="http://schemas.openxmlformats.org/officeDocument/2006/relationships/hyperlink" Target="https://www.waterboards.ca.gov/pfas/docs/pfas_monitoring_Q1Q2Q3Q4.xlsx" TargetMode="External"/><Relationship Id="rId2157" Type="http://schemas.openxmlformats.org/officeDocument/2006/relationships/hyperlink" Target="https://drive.google.com/drive/folders/1zaAEYLxWM6D7Oa4oRMTzmP5XnZfm1QXm" TargetMode="External"/><Relationship Id="rId2364" Type="http://schemas.openxmlformats.org/officeDocument/2006/relationships/hyperlink" Target="https://www4.des.state.nh.us/nh-pfas-investigation/wp-content/uploads/tables-pdf.pdf" TargetMode="External"/><Relationship Id="rId2571" Type="http://schemas.openxmlformats.org/officeDocument/2006/relationships/hyperlink" Target="https://drive.google.com/drive/folders/1N7ubkg4Ly-t7C1SN2jIJkEcWKzr-v9K6?usp=sharing" TargetMode="External"/><Relationship Id="rId3208" Type="http://schemas.openxmlformats.org/officeDocument/2006/relationships/hyperlink" Target="https://www4.des.state.nh.us/nh-pfas-investigation/wp-content/uploads/tables-pdf.pdf" TargetMode="External"/><Relationship Id="rId3415" Type="http://schemas.openxmlformats.org/officeDocument/2006/relationships/hyperlink" Target="https://drive.google.com/drive/folders/1zaAEYLxWM6D7Oa4oRMTzmP5XnZfm1QXm" TargetMode="External"/><Relationship Id="rId129" Type="http://schemas.openxmlformats.org/officeDocument/2006/relationships/hyperlink" Target="https://geotracker.waterboards.ca.gov/map/pfas_map" TargetMode="External"/><Relationship Id="rId336" Type="http://schemas.openxmlformats.org/officeDocument/2006/relationships/hyperlink" Target="https://www.waterboards.ca.gov/pfas/" TargetMode="External"/><Relationship Id="rId543" Type="http://schemas.openxmlformats.org/officeDocument/2006/relationships/hyperlink" Target="https://drive.google.com/drive/folders/1N7ubkg4Ly-t7C1SN2jIJkEcWKzr-v9K6?usp=sharing" TargetMode="External"/><Relationship Id="rId1173" Type="http://schemas.openxmlformats.org/officeDocument/2006/relationships/hyperlink" Target="https://drive.google.com/drive/folders/1N7ubkg4Ly-t7C1SN2jIJkEcWKzr-v9K6?usp=sharing" TargetMode="External"/><Relationship Id="rId1380" Type="http://schemas.openxmlformats.org/officeDocument/2006/relationships/hyperlink" Target="https://www.aquarionwater.com/water-quality/learn-about-pfas/ct-pfas-faqs" TargetMode="External"/><Relationship Id="rId2017" Type="http://schemas.openxmlformats.org/officeDocument/2006/relationships/hyperlink" Target="https://www4.des.state.nh.us/nh-pfas-investigation/wp-content/uploads/tables-pdf.pdf" TargetMode="External"/><Relationship Id="rId2224" Type="http://schemas.openxmlformats.org/officeDocument/2006/relationships/hyperlink" Target="https://www4.des.state.nh.us/nh-pfas-investigation/wp-content/uploads/tables-pdf.pdf" TargetMode="External"/><Relationship Id="rId3622" Type="http://schemas.openxmlformats.org/officeDocument/2006/relationships/hyperlink" Target="https://www4.des.state.nh.us/nh-pfas-investigation/wp-content/uploads/tables-pdf.pdf" TargetMode="External"/><Relationship Id="rId403" Type="http://schemas.openxmlformats.org/officeDocument/2006/relationships/hyperlink" Target="https://drive.google.com/drive/folders/1N7ubkg4Ly-t7C1SN2jIJkEcWKzr-v9K6?usp=sharing" TargetMode="External"/><Relationship Id="rId750" Type="http://schemas.openxmlformats.org/officeDocument/2006/relationships/hyperlink" Target="https://www.waterboards.ca.gov/pfas/docs/pfas_monitoring_Q1Q2Q3Q4.xlsx" TargetMode="External"/><Relationship Id="rId1033" Type="http://schemas.openxmlformats.org/officeDocument/2006/relationships/hyperlink" Target="https://www.waterboards.ca.gov/pfas/" TargetMode="External"/><Relationship Id="rId2431" Type="http://schemas.openxmlformats.org/officeDocument/2006/relationships/hyperlink" Target="https://drive.google.com/drive/folders/1N7ubkg4Ly-t7C1SN2jIJkEcWKzr-v9K6?usp=sharing" TargetMode="External"/><Relationship Id="rId4189" Type="http://schemas.openxmlformats.org/officeDocument/2006/relationships/hyperlink" Target="https://drive.google.com/drive/u/0/folders/1-AyLgPzMk5kV5Yz-adP55iVnx5fl9laM" TargetMode="External"/><Relationship Id="rId610" Type="http://schemas.openxmlformats.org/officeDocument/2006/relationships/hyperlink" Target="https://www.waterboards.ca.gov/pfas/docs/pfas_monitoring_Q1Q2Q3Q4.xlsx" TargetMode="External"/><Relationship Id="rId1240" Type="http://schemas.openxmlformats.org/officeDocument/2006/relationships/hyperlink" Target="https://www.waterboards.ca.gov/pfas/" TargetMode="External"/><Relationship Id="rId4049" Type="http://schemas.openxmlformats.org/officeDocument/2006/relationships/hyperlink" Target="https://files.nc.gov/ncdeq/Water%20Resources/GIS/Data/Emerging_Compounds_Mastersheet_12202019.pdf" TargetMode="External"/><Relationship Id="rId4396" Type="http://schemas.openxmlformats.org/officeDocument/2006/relationships/hyperlink" Target="https://drive.google.com/drive/folders/1DZVTtHrtffhNzVd3s8hAy8pcQfLzMzIV" TargetMode="External"/><Relationship Id="rId1100" Type="http://schemas.openxmlformats.org/officeDocument/2006/relationships/hyperlink" Target="https://www.waterboards.ca.gov/pfas/" TargetMode="External"/><Relationship Id="rId4256" Type="http://schemas.openxmlformats.org/officeDocument/2006/relationships/hyperlink" Target="https://static.ewg.org/reports/2020/pfas-testing-report/EWG_PFAS-TW_Appendix_C06.pdf?_ga=2.44374509.815135581.1579791872-1565020647.1578497869" TargetMode="External"/><Relationship Id="rId4463" Type="http://schemas.openxmlformats.org/officeDocument/2006/relationships/hyperlink" Target="https://health.ri.gov/water/about/pfas/" TargetMode="External"/><Relationship Id="rId4670" Type="http://schemas.openxmlformats.org/officeDocument/2006/relationships/hyperlink" Target="https://drive.google.com/drive/folders/1N7ubkg4Ly-t7C1SN2jIJkEcWKzr-v9K6?usp=sharing" TargetMode="External"/><Relationship Id="rId1917" Type="http://schemas.openxmlformats.org/officeDocument/2006/relationships/hyperlink" Target="https://drive.google.com/drive/folders/1N7ubkg4Ly-t7C1SN2jIJkEcWKzr-v9K6?usp=sharing" TargetMode="External"/><Relationship Id="rId3065" Type="http://schemas.openxmlformats.org/officeDocument/2006/relationships/hyperlink" Target="https://drive.google.com/drive/folders/1zaAEYLxWM6D7Oa4oRMTzmP5XnZfm1QXm" TargetMode="External"/><Relationship Id="rId3272" Type="http://schemas.openxmlformats.org/officeDocument/2006/relationships/hyperlink" Target="https://www.dhhs.nh.gov/dphs/pfcs/index.htm" TargetMode="External"/><Relationship Id="rId4116" Type="http://schemas.openxmlformats.org/officeDocument/2006/relationships/hyperlink" Target="https://drive.google.com/drive/folders/1N7ubkg4Ly-t7C1SN2jIJkEcWKzr-v9K6?usp=sharing" TargetMode="External"/><Relationship Id="rId4323" Type="http://schemas.openxmlformats.org/officeDocument/2006/relationships/hyperlink" Target="https://static1.squarespace.com/static/546d61b5e4b049f0b10b95c5/t/5e9486885e4b116e09c239b7/1586792081414/DOH-2.pdf" TargetMode="External"/><Relationship Id="rId4530" Type="http://schemas.openxmlformats.org/officeDocument/2006/relationships/hyperlink" Target="https://anrweb.vt.gov/DEC/DWGWP/license.aspx?Report=PFASData" TargetMode="External"/><Relationship Id="rId193" Type="http://schemas.openxmlformats.org/officeDocument/2006/relationships/hyperlink" Target="https://drive.google.com/drive/folders/1N7ubkg4Ly-t7C1SN2jIJkEcWKzr-v9K6?usp=sharing" TargetMode="External"/><Relationship Id="rId2081" Type="http://schemas.openxmlformats.org/officeDocument/2006/relationships/hyperlink" Target="https://www4.des.state.nh.us/nh-pfas-investigation/?page_id=826" TargetMode="External"/><Relationship Id="rId3132" Type="http://schemas.openxmlformats.org/officeDocument/2006/relationships/hyperlink" Target="https://www4.des.state.nh.us/nh-pfas-investigation/wp-content/uploads/tables-pdf.pdf" TargetMode="External"/><Relationship Id="rId260" Type="http://schemas.openxmlformats.org/officeDocument/2006/relationships/hyperlink" Target="https://www.waterboards.ca.gov/pfas/docs/pfas_monitoring_Q1Q2Q3Q4.xlsx" TargetMode="External"/><Relationship Id="rId120" Type="http://schemas.openxmlformats.org/officeDocument/2006/relationships/hyperlink" Target="https://www.waterboards.ca.gov/pfas/docs/pfas_monitoring_Q1Q2Q3Q4.xlsx" TargetMode="External"/><Relationship Id="rId2898" Type="http://schemas.openxmlformats.org/officeDocument/2006/relationships/hyperlink" Target="https://drive.google.com/drive/folders/1N7ubkg4Ly-t7C1SN2jIJkEcWKzr-v9K6?usp=sharing" TargetMode="External"/><Relationship Id="rId3949" Type="http://schemas.openxmlformats.org/officeDocument/2006/relationships/hyperlink" Target="https://epi.dph.ncdhhs.gov/oee/a_z/pfas.html" TargetMode="External"/><Relationship Id="rId2758" Type="http://schemas.openxmlformats.org/officeDocument/2006/relationships/hyperlink" Target="https://drive.google.com/drive/folders/1N7ubkg4Ly-t7C1SN2jIJkEcWKzr-v9K6?usp=sharing" TargetMode="External"/><Relationship Id="rId2965" Type="http://schemas.openxmlformats.org/officeDocument/2006/relationships/hyperlink" Target="https://drive.google.com/drive/folders/1zaAEYLxWM6D7Oa4oRMTzmP5XnZfm1QXm" TargetMode="External"/><Relationship Id="rId3809" Type="http://schemas.openxmlformats.org/officeDocument/2006/relationships/hyperlink" Target="https://drive.google.com/drive/folders/1N7ubkg4Ly-t7C1SN2jIJkEcWKzr-v9K6?usp=sharing" TargetMode="External"/><Relationship Id="rId5024" Type="http://schemas.openxmlformats.org/officeDocument/2006/relationships/hyperlink" Target="https://drive.google.com/drive/folders/1N7ubkg4Ly-t7C1SN2jIJkEcWKzr-v9K6?usp=sharing" TargetMode="External"/><Relationship Id="rId937" Type="http://schemas.openxmlformats.org/officeDocument/2006/relationships/hyperlink" Target="https://drive.google.com/drive/folders/1N7ubkg4Ly-t7C1SN2jIJkEcWKzr-v9K6?usp=sharing" TargetMode="External"/><Relationship Id="rId1567" Type="http://schemas.openxmlformats.org/officeDocument/2006/relationships/hyperlink" Target="https://drive.google.com/drive/folders/1N7ubkg4Ly-t7C1SN2jIJkEcWKzr-v9K6?usp=sharing" TargetMode="External"/><Relationship Id="rId1774" Type="http://schemas.openxmlformats.org/officeDocument/2006/relationships/hyperlink" Target="https://drive.google.com/drive/folders/1N7ubkg4Ly-t7C1SN2jIJkEcWKzr-v9K6?usp=sharing" TargetMode="External"/><Relationship Id="rId1981" Type="http://schemas.openxmlformats.org/officeDocument/2006/relationships/hyperlink" Target="https://drive.google.com/drive/folders/1oGGfcLGL5SbCnmRjqEHZZFdoBtGR3Hv7" TargetMode="External"/><Relationship Id="rId2618" Type="http://schemas.openxmlformats.org/officeDocument/2006/relationships/hyperlink" Target="https://drive.google.com/drive/folders/1N7ubkg4Ly-t7C1SN2jIJkEcWKzr-v9K6?usp=sharing" TargetMode="External"/><Relationship Id="rId2825" Type="http://schemas.openxmlformats.org/officeDocument/2006/relationships/hyperlink" Target="https://www4.des.state.nh.us/nh-pfas-investigation/" TargetMode="External"/><Relationship Id="rId4180" Type="http://schemas.openxmlformats.org/officeDocument/2006/relationships/hyperlink" Target="https://drive.google.com/drive/folders/1N7ubkg4Ly-t7C1SN2jIJkEcWKzr-v9K6?usp=sharing" TargetMode="External"/><Relationship Id="rId66" Type="http://schemas.openxmlformats.org/officeDocument/2006/relationships/hyperlink" Target="https://drive.google.com/drive/folders/1N7ubkg4Ly-t7C1SN2jIJkEcWKzr-v9K6?usp=sharing" TargetMode="External"/><Relationship Id="rId1427" Type="http://schemas.openxmlformats.org/officeDocument/2006/relationships/hyperlink" Target="https://drive.google.com/drive/folders/1N7ubkg4Ly-t7C1SN2jIJkEcWKzr-v9K6?usp=sharing" TargetMode="External"/><Relationship Id="rId1634" Type="http://schemas.openxmlformats.org/officeDocument/2006/relationships/hyperlink" Target="https://drive.google.com/drive/folders/1N7ubkg4Ly-t7C1SN2jIJkEcWKzr-v9K6?usp=sharing" TargetMode="External"/><Relationship Id="rId1841" Type="http://schemas.openxmlformats.org/officeDocument/2006/relationships/hyperlink" Target="https://eeaonline.eea.state.ma.us/portal" TargetMode="External"/><Relationship Id="rId4040" Type="http://schemas.openxmlformats.org/officeDocument/2006/relationships/hyperlink" Target="https://epi.dph.ncdhhs.gov/oee/a_z/pfas.html" TargetMode="External"/><Relationship Id="rId4997" Type="http://schemas.openxmlformats.org/officeDocument/2006/relationships/hyperlink" Target="https://drive.google.com/drive/folders/1N7ubkg4Ly-t7C1SN2jIJkEcWKzr-v9K6?usp=sharing" TargetMode="External"/><Relationship Id="rId3599" Type="http://schemas.openxmlformats.org/officeDocument/2006/relationships/hyperlink" Target="https://drive.google.com/drive/folders/1zaAEYLxWM6D7Oa4oRMTzmP5XnZfm1QXm" TargetMode="External"/><Relationship Id="rId4857" Type="http://schemas.openxmlformats.org/officeDocument/2006/relationships/hyperlink" Target="https://drive.google.com/drive/folders/1N7ubkg4Ly-t7C1SN2jIJkEcWKzr-v9K6?usp=sharing" TargetMode="External"/><Relationship Id="rId1701" Type="http://schemas.openxmlformats.org/officeDocument/2006/relationships/hyperlink" Target="https://www1.maine.gov/dep/spills/topics/pfas/index.html" TargetMode="External"/><Relationship Id="rId3459" Type="http://schemas.openxmlformats.org/officeDocument/2006/relationships/hyperlink" Target="https://drive.google.com/drive/folders/1zaAEYLxWM6D7Oa4oRMTzmP5XnZfm1QXm" TargetMode="External"/><Relationship Id="rId3666" Type="http://schemas.openxmlformats.org/officeDocument/2006/relationships/hyperlink" Target="https://drive.google.com/drive/folders/1N7ubkg4Ly-t7C1SN2jIJkEcWKzr-v9K6?usp=sharing" TargetMode="External"/><Relationship Id="rId587" Type="http://schemas.openxmlformats.org/officeDocument/2006/relationships/hyperlink" Target="https://drive.google.com/drive/folders/1d1MidMYqI3G3Mz_V1LbNA2zv7Juckeoy" TargetMode="External"/><Relationship Id="rId2268" Type="http://schemas.openxmlformats.org/officeDocument/2006/relationships/hyperlink" Target="https://www4.des.state.nh.us/nh-pfas-investigation/wp-content/uploads/tables-pdf.pdf" TargetMode="External"/><Relationship Id="rId3319" Type="http://schemas.openxmlformats.org/officeDocument/2006/relationships/hyperlink" Target="https://www4.des.state.nh.us/nh-pfas-investigation/wp-content/uploads/tables-pdf.pdf" TargetMode="External"/><Relationship Id="rId3873" Type="http://schemas.openxmlformats.org/officeDocument/2006/relationships/hyperlink" Target="https://www.dec.ny.gov/chemical/108831.html" TargetMode="External"/><Relationship Id="rId4717" Type="http://schemas.openxmlformats.org/officeDocument/2006/relationships/hyperlink" Target="https://drive.google.com/drive/folders/1N7ubkg4Ly-t7C1SN2jIJkEcWKzr-v9K6?usp=sharing" TargetMode="External"/><Relationship Id="rId4924" Type="http://schemas.openxmlformats.org/officeDocument/2006/relationships/hyperlink" Target="https://drive.google.com/drive/folders/1N7ubkg4Ly-t7C1SN2jIJkEcWKzr-v9K6?usp=sharing" TargetMode="External"/><Relationship Id="rId447" Type="http://schemas.openxmlformats.org/officeDocument/2006/relationships/hyperlink" Target="https://drive.google.com/drive/folders/1d1MidMYqI3G3Mz_V1LbNA2zv7Juckeoy" TargetMode="External"/><Relationship Id="rId794" Type="http://schemas.openxmlformats.org/officeDocument/2006/relationships/hyperlink" Target="https://geotracker.waterboards.ca.gov/map/pfas_map" TargetMode="External"/><Relationship Id="rId1077" Type="http://schemas.openxmlformats.org/officeDocument/2006/relationships/hyperlink" Target="https://www.waterboards.ca.gov/pfas/" TargetMode="External"/><Relationship Id="rId2128" Type="http://schemas.openxmlformats.org/officeDocument/2006/relationships/hyperlink" Target="https://www.dhhs.nh.gov/dphs/pfcs/index.htm" TargetMode="External"/><Relationship Id="rId2475" Type="http://schemas.openxmlformats.org/officeDocument/2006/relationships/hyperlink" Target="https://drive.google.com/drive/folders/1N7ubkg4Ly-t7C1SN2jIJkEcWKzr-v9K6?usp=sharing" TargetMode="External"/><Relationship Id="rId2682" Type="http://schemas.openxmlformats.org/officeDocument/2006/relationships/hyperlink" Target="https://drive.google.com/drive/folders/1N7ubkg4Ly-t7C1SN2jIJkEcWKzr-v9K6?usp=sharing" TargetMode="External"/><Relationship Id="rId3526" Type="http://schemas.openxmlformats.org/officeDocument/2006/relationships/hyperlink" Target="https://www4.des.state.nh.us/nh-pfas-investigation/wp-content/uploads/tables-pdf.pdf" TargetMode="External"/><Relationship Id="rId3733" Type="http://schemas.openxmlformats.org/officeDocument/2006/relationships/hyperlink" Target="https://www.nj.gov/dep/dsr/publications/Investigation%20of%20Levels%20of%20Perfluorinated%20Compounds%20in%20New%20Jersey%20Fish,%20Surface%20Water,%20and%20Sediment.pdf" TargetMode="External"/><Relationship Id="rId3940" Type="http://schemas.openxmlformats.org/officeDocument/2006/relationships/hyperlink" Target="https://epi.dph.ncdhhs.gov/oee/a_z/pfas.html" TargetMode="External"/><Relationship Id="rId654" Type="http://schemas.openxmlformats.org/officeDocument/2006/relationships/hyperlink" Target="https://geotracker.waterboards.ca.gov/map/pfas_map" TargetMode="External"/><Relationship Id="rId861" Type="http://schemas.openxmlformats.org/officeDocument/2006/relationships/hyperlink" Target="https://www.waterboards.ca.gov/pfas/" TargetMode="External"/><Relationship Id="rId1284" Type="http://schemas.openxmlformats.org/officeDocument/2006/relationships/hyperlink" Target="https://drive.google.com/drive/folders/1N7ubkg4Ly-t7C1SN2jIJkEcWKzr-v9K6?usp=sharing" TargetMode="External"/><Relationship Id="rId1491" Type="http://schemas.openxmlformats.org/officeDocument/2006/relationships/hyperlink" Target="https://epd.georgia.gov/pfoa-and-pfos-information" TargetMode="External"/><Relationship Id="rId2335" Type="http://schemas.openxmlformats.org/officeDocument/2006/relationships/hyperlink" Target="https://www4.des.state.nh.us/nh-pfas-investigation/wp-content/uploads/tables-pdf.pdf" TargetMode="External"/><Relationship Id="rId2542" Type="http://schemas.openxmlformats.org/officeDocument/2006/relationships/hyperlink" Target="https://drive.google.com/drive/folders/1zaAEYLxWM6D7Oa4oRMTzmP5XnZfm1QXm" TargetMode="External"/><Relationship Id="rId3800" Type="http://schemas.openxmlformats.org/officeDocument/2006/relationships/hyperlink" Target="https://drive.google.com/drive/u/1/folders/1gzW7FcQQelMoZUZ8VhdxW1RrTOgXt8vS" TargetMode="External"/><Relationship Id="rId307" Type="http://schemas.openxmlformats.org/officeDocument/2006/relationships/hyperlink" Target="https://drive.google.com/drive/folders/1d1MidMYqI3G3Mz_V1LbNA2zv7Juckeoy" TargetMode="External"/><Relationship Id="rId514" Type="http://schemas.openxmlformats.org/officeDocument/2006/relationships/hyperlink" Target="https://geotracker.waterboards.ca.gov/map/pfas_map" TargetMode="External"/><Relationship Id="rId721" Type="http://schemas.openxmlformats.org/officeDocument/2006/relationships/hyperlink" Target="https://www.waterboards.ca.gov/pfas/" TargetMode="External"/><Relationship Id="rId1144" Type="http://schemas.openxmlformats.org/officeDocument/2006/relationships/hyperlink" Target="https://drive.google.com/drive/folders/1d1MidMYqI3G3Mz_V1LbNA2zv7Juckeoy" TargetMode="External"/><Relationship Id="rId1351" Type="http://schemas.openxmlformats.org/officeDocument/2006/relationships/hyperlink" Target="https://www.aquarionwater.com/water-quality/learn-about-pfas" TargetMode="External"/><Relationship Id="rId2402" Type="http://schemas.openxmlformats.org/officeDocument/2006/relationships/hyperlink" Target="https://drive.google.com/drive/folders/1zaAEYLxWM6D7Oa4oRMTzmP5XnZfm1QXm" TargetMode="External"/><Relationship Id="rId1004" Type="http://schemas.openxmlformats.org/officeDocument/2006/relationships/hyperlink" Target="https://drive.google.com/drive/folders/1d1MidMYqI3G3Mz_V1LbNA2zv7Juckeoy" TargetMode="External"/><Relationship Id="rId1211" Type="http://schemas.openxmlformats.org/officeDocument/2006/relationships/hyperlink" Target="https://www.waterboards.ca.gov/pfas/" TargetMode="External"/><Relationship Id="rId4367" Type="http://schemas.openxmlformats.org/officeDocument/2006/relationships/hyperlink" Target="https://drive.google.com/drive/folders/1N7ubkg4Ly-t7C1SN2jIJkEcWKzr-v9K6?usp=sharing" TargetMode="External"/><Relationship Id="rId4574" Type="http://schemas.openxmlformats.org/officeDocument/2006/relationships/hyperlink" Target="https://www.doh.wa.gov/CommunityandEnvironment/Contaminants/PFAS" TargetMode="External"/><Relationship Id="rId4781" Type="http://schemas.openxmlformats.org/officeDocument/2006/relationships/hyperlink" Target="https://drive.google.com/drive/folders/1jI2qfUNHJx9JWwCQcG49AABEIOL-IKdx?usp=sharing" TargetMode="External"/><Relationship Id="rId3176" Type="http://schemas.openxmlformats.org/officeDocument/2006/relationships/hyperlink" Target="https://www4.des.state.nh.us/nh-pfas-investigation/wp-content/uploads/tables-pdf.pdf" TargetMode="External"/><Relationship Id="rId3383" Type="http://schemas.openxmlformats.org/officeDocument/2006/relationships/hyperlink" Target="https://drive.google.com/drive/folders/1zaAEYLxWM6D7Oa4oRMTzmP5XnZfm1QXm" TargetMode="External"/><Relationship Id="rId3590" Type="http://schemas.openxmlformats.org/officeDocument/2006/relationships/hyperlink" Target="https://www.dhhs.nh.gov/dphs/pfcs/index.htm" TargetMode="External"/><Relationship Id="rId4227" Type="http://schemas.openxmlformats.org/officeDocument/2006/relationships/hyperlink" Target="https://static.ewg.org/reports/2020/pfas-testing-report/EWG_PFAS-TW_Appendix_C06.pdf?_ga=2.44374509.815135581.1579791872-1565020647.1578497869" TargetMode="External"/><Relationship Id="rId4434" Type="http://schemas.openxmlformats.org/officeDocument/2006/relationships/hyperlink" Target="https://drive.google.com/drive/folders/1N7ubkg4Ly-t7C1SN2jIJkEcWKzr-v9K6?usp=sharing" TargetMode="External"/><Relationship Id="rId2192" Type="http://schemas.openxmlformats.org/officeDocument/2006/relationships/hyperlink" Target="https://www.dhhs.nh.gov/dphs/pfcs/index.htm" TargetMode="External"/><Relationship Id="rId3036" Type="http://schemas.openxmlformats.org/officeDocument/2006/relationships/hyperlink" Target="https://www.dhhs.nh.gov/dphs/pfcs/index.htm" TargetMode="External"/><Relationship Id="rId3243" Type="http://schemas.openxmlformats.org/officeDocument/2006/relationships/hyperlink" Target="https://www4.des.state.nh.us/nh-pfas-investigation/wp-content/uploads/tables-pdf.pdf" TargetMode="External"/><Relationship Id="rId4641" Type="http://schemas.openxmlformats.org/officeDocument/2006/relationships/hyperlink" Target="https://drive.google.com/drive/folders/1N7ubkg4Ly-t7C1SN2jIJkEcWKzr-v9K6?usp=sharing" TargetMode="External"/><Relationship Id="rId164" Type="http://schemas.openxmlformats.org/officeDocument/2006/relationships/hyperlink" Target="https://geotracker.waterboards.ca.gov/map/pfas_map" TargetMode="External"/><Relationship Id="rId371" Type="http://schemas.openxmlformats.org/officeDocument/2006/relationships/hyperlink" Target="https://www.waterboards.ca.gov/pfas/" TargetMode="External"/><Relationship Id="rId2052" Type="http://schemas.openxmlformats.org/officeDocument/2006/relationships/hyperlink" Target="https://drive.google.com/drive/folders/1N7ubkg4Ly-t7C1SN2jIJkEcWKzr-v9K6?usp=sharing" TargetMode="External"/><Relationship Id="rId3450" Type="http://schemas.openxmlformats.org/officeDocument/2006/relationships/hyperlink" Target="https://www.dhhs.nh.gov/dphs/pfcs/index.htm" TargetMode="External"/><Relationship Id="rId4501" Type="http://schemas.openxmlformats.org/officeDocument/2006/relationships/hyperlink" Target="https://drive.google.com/drive/u/0/folders/1LpxTlKqi7W0TyhphKUsU2SufsFXHckZC" TargetMode="External"/><Relationship Id="rId3103" Type="http://schemas.openxmlformats.org/officeDocument/2006/relationships/hyperlink" Target="https://www4.des.state.nh.us/nh-pfas-investigation/wp-content/uploads/tables-pdf.pdf" TargetMode="External"/><Relationship Id="rId3310" Type="http://schemas.openxmlformats.org/officeDocument/2006/relationships/hyperlink" Target="https://drive.google.com/drive/folders/1N7ubkg4Ly-t7C1SN2jIJkEcWKzr-v9K6?usp=sharing" TargetMode="External"/><Relationship Id="rId5068" Type="http://schemas.openxmlformats.org/officeDocument/2006/relationships/hyperlink" Target="https://drive.google.com/drive/folders/1N7ubkg4Ly-t7C1SN2jIJkEcWKzr-v9K6?usp=sharing" TargetMode="External"/><Relationship Id="rId231" Type="http://schemas.openxmlformats.org/officeDocument/2006/relationships/hyperlink" Target="https://www.waterboards.ca.gov/pfas/" TargetMode="External"/><Relationship Id="rId2869" Type="http://schemas.openxmlformats.org/officeDocument/2006/relationships/hyperlink" Target="https://www4.des.state.nh.us/nh-pfas-investigation/wp-content/uploads/tables-pdf.pdf" TargetMode="External"/><Relationship Id="rId1678" Type="http://schemas.openxmlformats.org/officeDocument/2006/relationships/hyperlink" Target="https://www1.maine.gov/dep/spills/topics/pfas/index.html" TargetMode="External"/><Relationship Id="rId1885" Type="http://schemas.openxmlformats.org/officeDocument/2006/relationships/hyperlink" Target="https://drive.google.com/drive/folders/1zN7M0itHRyJOUjhaNHI8OstuhxdwxrHp" TargetMode="External"/><Relationship Id="rId2729" Type="http://schemas.openxmlformats.org/officeDocument/2006/relationships/hyperlink" Target="https://drive.google.com/drive/folders/1zaAEYLxWM6D7Oa4oRMTzmP5XnZfm1QXm" TargetMode="External"/><Relationship Id="rId2936" Type="http://schemas.openxmlformats.org/officeDocument/2006/relationships/hyperlink" Target="https://www.dhhs.nh.gov/dphs/pfcs/index.htm" TargetMode="External"/><Relationship Id="rId4084" Type="http://schemas.openxmlformats.org/officeDocument/2006/relationships/hyperlink" Target="https://epi.dph.ncdhhs.gov/oee/a_z/pfas.html" TargetMode="External"/><Relationship Id="rId4291" Type="http://schemas.openxmlformats.org/officeDocument/2006/relationships/hyperlink" Target="https://drive.google.com/drive/folders/1DZVTtHrtffhNzVd3s8hAy8pcQfLzMzIV" TargetMode="External"/><Relationship Id="rId908" Type="http://schemas.openxmlformats.org/officeDocument/2006/relationships/hyperlink" Target="https://www.waterboards.ca.gov/pfas/" TargetMode="External"/><Relationship Id="rId1538" Type="http://schemas.openxmlformats.org/officeDocument/2006/relationships/hyperlink" Target="https://www.kdheks.gov/pws/index.html" TargetMode="External"/><Relationship Id="rId4151" Type="http://schemas.openxmlformats.org/officeDocument/2006/relationships/hyperlink" Target="https://www.epa.state.oh.us/News/Online-News-Room/News-Releases/ohio-epa-detects-pfas-in-aullwood-audubon-farm-discovery-center-public-water-system" TargetMode="External"/><Relationship Id="rId1745" Type="http://schemas.openxmlformats.org/officeDocument/2006/relationships/hyperlink" Target="https://www1.maine.gov/dep/spills/topics/pfas/index.html" TargetMode="External"/><Relationship Id="rId1952" Type="http://schemas.openxmlformats.org/officeDocument/2006/relationships/hyperlink" Target="https://www.startribune.com/bemidji-officials-grapple-with-water-contamination-from-chemicals-in-firefighting-foams/565096982/" TargetMode="External"/><Relationship Id="rId4011" Type="http://schemas.openxmlformats.org/officeDocument/2006/relationships/hyperlink" Target="https://drive.google.com/drive/u/0/folders/1rGQYItdxuuYZeydqt0lMRXHJt513kpOZ" TargetMode="External"/><Relationship Id="rId37" Type="http://schemas.openxmlformats.org/officeDocument/2006/relationships/hyperlink" Target="https://drive.google.com/drive/folders/1N7ubkg4Ly-t7C1SN2jIJkEcWKzr-v9K6?usp=sharing" TargetMode="External"/><Relationship Id="rId1605" Type="http://schemas.openxmlformats.org/officeDocument/2006/relationships/hyperlink" Target="https://drive.google.com/drive/folders/1N7ubkg4Ly-t7C1SN2jIJkEcWKzr-v9K6?usp=sharing" TargetMode="External"/><Relationship Id="rId1812" Type="http://schemas.openxmlformats.org/officeDocument/2006/relationships/hyperlink" Target="https://www.metrowestdailynews.com/news/20190717/update-pfas-water-contamination-in-hudson" TargetMode="External"/><Relationship Id="rId4968" Type="http://schemas.openxmlformats.org/officeDocument/2006/relationships/hyperlink" Target="https://drive.google.com/drive/folders/1N7ubkg4Ly-t7C1SN2jIJkEcWKzr-v9K6?usp=sharing" TargetMode="External"/><Relationship Id="rId3777" Type="http://schemas.openxmlformats.org/officeDocument/2006/relationships/hyperlink" Target="https://drive.google.com/drive/folders/138u9GGbXHc7R8SCBJBEs0WGBbQCSv3z6" TargetMode="External"/><Relationship Id="rId3984" Type="http://schemas.openxmlformats.org/officeDocument/2006/relationships/hyperlink" Target="https://drive.google.com/drive/u/0/folders/1f8gHfUbgH4w0DdeirtRLSMerU6kNJ4Ux" TargetMode="External"/><Relationship Id="rId4828" Type="http://schemas.openxmlformats.org/officeDocument/2006/relationships/hyperlink" Target="https://drive.google.com/drive/folders/1N7ubkg4Ly-t7C1SN2jIJkEcWKzr-v9K6?usp=sharing" TargetMode="External"/><Relationship Id="rId698" Type="http://schemas.openxmlformats.org/officeDocument/2006/relationships/hyperlink" Target="https://drive.google.com/drive/folders/1N7ubkg4Ly-t7C1SN2jIJkEcWKzr-v9K6?usp=sharing" TargetMode="External"/><Relationship Id="rId2379" Type="http://schemas.openxmlformats.org/officeDocument/2006/relationships/hyperlink" Target="https://drive.google.com/drive/folders/1N7ubkg4Ly-t7C1SN2jIJkEcWKzr-v9K6?usp=sharing" TargetMode="External"/><Relationship Id="rId2586" Type="http://schemas.openxmlformats.org/officeDocument/2006/relationships/hyperlink" Target="https://drive.google.com/drive/folders/1N7ubkg4Ly-t7C1SN2jIJkEcWKzr-v9K6?usp=sharing" TargetMode="External"/><Relationship Id="rId2793" Type="http://schemas.openxmlformats.org/officeDocument/2006/relationships/hyperlink" Target="https://www4.des.state.nh.us/nh-pfas-investigation/wp-content/uploads/tables-pdf.pdf" TargetMode="External"/><Relationship Id="rId3637" Type="http://schemas.openxmlformats.org/officeDocument/2006/relationships/hyperlink" Target="https://www4.des.state.nh.us/nh-pfas-investigation/wp-content/uploads/tables-pdf.pdf" TargetMode="External"/><Relationship Id="rId3844" Type="http://schemas.openxmlformats.org/officeDocument/2006/relationships/hyperlink" Target="https://patch.com/new-jersey/westdeptford/toxic-contaminant-detected-west-deptford-water-report-says" TargetMode="External"/><Relationship Id="rId558" Type="http://schemas.openxmlformats.org/officeDocument/2006/relationships/hyperlink" Target="https://drive.google.com/drive/folders/1N7ubkg4Ly-t7C1SN2jIJkEcWKzr-v9K6?usp=sharing" TargetMode="External"/><Relationship Id="rId765" Type="http://schemas.openxmlformats.org/officeDocument/2006/relationships/hyperlink" Target="https://www.waterboards.ca.gov/pfas/docs/pfas_monitoring_Q1Q2Q3Q4.xlsx" TargetMode="External"/><Relationship Id="rId972" Type="http://schemas.openxmlformats.org/officeDocument/2006/relationships/hyperlink" Target="https://www.waterboards.ca.gov/pfas/" TargetMode="External"/><Relationship Id="rId1188" Type="http://schemas.openxmlformats.org/officeDocument/2006/relationships/hyperlink" Target="https://www.waterboards.ca.gov/pfas/" TargetMode="External"/><Relationship Id="rId1395" Type="http://schemas.openxmlformats.org/officeDocument/2006/relationships/hyperlink" Target="https://www.aquarionwater.com/water-quality/learn-about-pfas/ct-pfas-faqs" TargetMode="External"/><Relationship Id="rId2239" Type="http://schemas.openxmlformats.org/officeDocument/2006/relationships/hyperlink" Target="https://www4.des.state.nh.us/nh-pfas-investigation/wp-content/uploads/tables-pdf.pdf" TargetMode="External"/><Relationship Id="rId2446" Type="http://schemas.openxmlformats.org/officeDocument/2006/relationships/hyperlink" Target="https://drive.google.com/drive/folders/1zaAEYLxWM6D7Oa4oRMTzmP5XnZfm1QXm" TargetMode="External"/><Relationship Id="rId2653" Type="http://schemas.openxmlformats.org/officeDocument/2006/relationships/hyperlink" Target="https://drive.google.com/drive/folders/1zaAEYLxWM6D7Oa4oRMTzmP5XnZfm1QXm" TargetMode="External"/><Relationship Id="rId2860" Type="http://schemas.openxmlformats.org/officeDocument/2006/relationships/hyperlink" Target="https://www4.des.state.nh.us/nh-pfas-investigation/?page_id=826" TargetMode="External"/><Relationship Id="rId3704" Type="http://schemas.openxmlformats.org/officeDocument/2006/relationships/hyperlink" Target="https://echo.epa.gov/detailed-facility-report?fid=NJ0414001&amp;sys=SDWIS" TargetMode="External"/><Relationship Id="rId418" Type="http://schemas.openxmlformats.org/officeDocument/2006/relationships/hyperlink" Target="https://drive.google.com/drive/folders/1N7ubkg4Ly-t7C1SN2jIJkEcWKzr-v9K6?usp=sharing" TargetMode="External"/><Relationship Id="rId625" Type="http://schemas.openxmlformats.org/officeDocument/2006/relationships/hyperlink" Target="https://www.waterboards.ca.gov/pfas/docs/pfas_monitoring_Q1Q2Q3Q4.xlsx" TargetMode="External"/><Relationship Id="rId832" Type="http://schemas.openxmlformats.org/officeDocument/2006/relationships/hyperlink" Target="https://drive.google.com/drive/folders/1d1MidMYqI3G3Mz_V1LbNA2zv7Juckeoy" TargetMode="External"/><Relationship Id="rId1048" Type="http://schemas.openxmlformats.org/officeDocument/2006/relationships/hyperlink" Target="https://drive.google.com/drive/folders/1N7ubkg4Ly-t7C1SN2jIJkEcWKzr-v9K6?usp=sharing" TargetMode="External"/><Relationship Id="rId1255" Type="http://schemas.openxmlformats.org/officeDocument/2006/relationships/hyperlink" Target="https://drive.google.com/drive/folders/1d1MidMYqI3G3Mz_V1LbNA2zv7Juckeoy" TargetMode="External"/><Relationship Id="rId1462" Type="http://schemas.openxmlformats.org/officeDocument/2006/relationships/hyperlink" Target="https://drive.google.com/drive/folders/1N7ubkg4Ly-t7C1SN2jIJkEcWKzr-v9K6?usp=sharing" TargetMode="External"/><Relationship Id="rId2306" Type="http://schemas.openxmlformats.org/officeDocument/2006/relationships/hyperlink" Target="https://drive.google.com/drive/folders/1N7ubkg4Ly-t7C1SN2jIJkEcWKzr-v9K6?usp=sharing" TargetMode="External"/><Relationship Id="rId2513" Type="http://schemas.openxmlformats.org/officeDocument/2006/relationships/hyperlink" Target="https://www.dhhs.nh.gov/dphs/pfcs/index.htm" TargetMode="External"/><Relationship Id="rId3911" Type="http://schemas.openxmlformats.org/officeDocument/2006/relationships/hyperlink" Target="https://epi.dph.ncdhhs.gov/oee/a_z/pfas.html" TargetMode="External"/><Relationship Id="rId1115" Type="http://schemas.openxmlformats.org/officeDocument/2006/relationships/hyperlink" Target="https://www.waterboards.ca.gov/pfas/" TargetMode="External"/><Relationship Id="rId1322" Type="http://schemas.openxmlformats.org/officeDocument/2006/relationships/hyperlink" Target="https://drive.google.com/drive/folders/1ESeZczfdbqIqQkHkvo8ceGLdukvjrdGx" TargetMode="External"/><Relationship Id="rId2720" Type="http://schemas.openxmlformats.org/officeDocument/2006/relationships/hyperlink" Target="https://www4.des.state.nh.us/nh-pfas-investigation/wp-content/uploads/tables-pdf.pdf" TargetMode="External"/><Relationship Id="rId4478" Type="http://schemas.openxmlformats.org/officeDocument/2006/relationships/hyperlink" Target="https://drive.google.com/drive/folders/1N7ubkg4Ly-t7C1SN2jIJkEcWKzr-v9K6?usp=sharing" TargetMode="External"/><Relationship Id="rId3287" Type="http://schemas.openxmlformats.org/officeDocument/2006/relationships/hyperlink" Target="https://www4.des.state.nh.us/nh-pfas-investigation/?page_id=826" TargetMode="External"/><Relationship Id="rId4338" Type="http://schemas.openxmlformats.org/officeDocument/2006/relationships/hyperlink" Target="https://static1.squarespace.com/static/546d61b5e4b049f0b10b95c5/t/5e9486885e4b116e09c239b7/1586792081414/DOH-2.pdf" TargetMode="External"/><Relationship Id="rId4685" Type="http://schemas.openxmlformats.org/officeDocument/2006/relationships/hyperlink" Target="https://drive.google.com/drive/folders/1N7ubkg4Ly-t7C1SN2jIJkEcWKzr-v9K6?usp=sharing" TargetMode="External"/><Relationship Id="rId4892" Type="http://schemas.openxmlformats.org/officeDocument/2006/relationships/hyperlink" Target="https://drive.google.com/drive/folders/1N7ubkg4Ly-t7C1SN2jIJkEcWKzr-v9K6?usp=sharing" TargetMode="External"/><Relationship Id="rId2096" Type="http://schemas.openxmlformats.org/officeDocument/2006/relationships/hyperlink" Target="https://drive.google.com/drive/folders/1N7ubkg4Ly-t7C1SN2jIJkEcWKzr-v9K6?usp=sharing" TargetMode="External"/><Relationship Id="rId3494" Type="http://schemas.openxmlformats.org/officeDocument/2006/relationships/hyperlink" Target="https://www4.des.state.nh.us/nh-pfas-investigation/wp-content/uploads/tables-pdf.pdf" TargetMode="External"/><Relationship Id="rId4545" Type="http://schemas.openxmlformats.org/officeDocument/2006/relationships/hyperlink" Target="https://dec.vermont.gov/pfas" TargetMode="External"/><Relationship Id="rId4752" Type="http://schemas.openxmlformats.org/officeDocument/2006/relationships/hyperlink" Target="https://drive.google.com/file/d/11Ymj7VR-b40OQXiEJjzSEl50EEx8xYHI/view?usp=sharing" TargetMode="External"/><Relationship Id="rId3147" Type="http://schemas.openxmlformats.org/officeDocument/2006/relationships/hyperlink" Target="https://www4.des.state.nh.us/nh-pfas-investigation/wp-content/uploads/tables-pdf.pdf" TargetMode="External"/><Relationship Id="rId3354" Type="http://schemas.openxmlformats.org/officeDocument/2006/relationships/hyperlink" Target="https://drive.google.com/drive/folders/1N7ubkg4Ly-t7C1SN2jIJkEcWKzr-v9K6?usp=sharing" TargetMode="External"/><Relationship Id="rId3561" Type="http://schemas.openxmlformats.org/officeDocument/2006/relationships/hyperlink" Target="https://www4.des.state.nh.us/nh-pfas-investigation/wp-content/uploads/tables-pdf.pdf" TargetMode="External"/><Relationship Id="rId4405" Type="http://schemas.openxmlformats.org/officeDocument/2006/relationships/hyperlink" Target="https://www.ecori.org/public-safety/2020/3/2/are-pfas-harming-rhode-islands-schoolchildren" TargetMode="External"/><Relationship Id="rId4612" Type="http://schemas.openxmlformats.org/officeDocument/2006/relationships/hyperlink" Target="https://drive.google.com/drive/folders/1jJQ9yj0v4F-uS3q-WO91RAcoKlPt6Y1z" TargetMode="External"/><Relationship Id="rId275" Type="http://schemas.openxmlformats.org/officeDocument/2006/relationships/hyperlink" Target="https://www.waterboards.ca.gov/pfas/docs/pfas_monitoring_Q1Q2Q3Q4.xlsx" TargetMode="External"/><Relationship Id="rId482" Type="http://schemas.openxmlformats.org/officeDocument/2006/relationships/hyperlink" Target="https://drive.google.com/drive/folders/1d1MidMYqI3G3Mz_V1LbNA2zv7Juckeoy" TargetMode="External"/><Relationship Id="rId2163" Type="http://schemas.openxmlformats.org/officeDocument/2006/relationships/hyperlink" Target="https://www4.des.state.nh.us/nh-pfas-investigation/?page_id=826" TargetMode="External"/><Relationship Id="rId2370" Type="http://schemas.openxmlformats.org/officeDocument/2006/relationships/hyperlink" Target="https://drive.google.com/drive/folders/1zaAEYLxWM6D7Oa4oRMTzmP5XnZfm1QXm" TargetMode="External"/><Relationship Id="rId3007" Type="http://schemas.openxmlformats.org/officeDocument/2006/relationships/hyperlink" Target="https://www4.des.state.nh.us/nh-pfas-investigation/wp-content/uploads/tables-pdf.pdf" TargetMode="External"/><Relationship Id="rId3214" Type="http://schemas.openxmlformats.org/officeDocument/2006/relationships/hyperlink" Target="https://drive.google.com/drive/folders/1N7ubkg4Ly-t7C1SN2jIJkEcWKzr-v9K6?usp=sharing" TargetMode="External"/><Relationship Id="rId3421" Type="http://schemas.openxmlformats.org/officeDocument/2006/relationships/hyperlink" Target="https://www4.des.state.nh.us/nh-pfas-investigation/wp-content/uploads/tables-pdf.pdf" TargetMode="External"/><Relationship Id="rId135" Type="http://schemas.openxmlformats.org/officeDocument/2006/relationships/hyperlink" Target="https://www.waterboards.ca.gov/pfas/docs/pfas_monitoring_Q1Q2Q3Q4.xlsx" TargetMode="External"/><Relationship Id="rId342" Type="http://schemas.openxmlformats.org/officeDocument/2006/relationships/hyperlink" Target="https://drive.google.com/drive/folders/1d1MidMYqI3G3Mz_V1LbNA2zv7Juckeoy" TargetMode="External"/><Relationship Id="rId2023" Type="http://schemas.openxmlformats.org/officeDocument/2006/relationships/hyperlink" Target="https://drive.google.com/drive/folders/1zaAEYLxWM6D7Oa4oRMTzmP5XnZfm1QXm" TargetMode="External"/><Relationship Id="rId2230" Type="http://schemas.openxmlformats.org/officeDocument/2006/relationships/hyperlink" Target="https://drive.google.com/drive/folders/1N7ubkg4Ly-t7C1SN2jIJkEcWKzr-v9K6?usp=sharing" TargetMode="External"/><Relationship Id="rId202" Type="http://schemas.openxmlformats.org/officeDocument/2006/relationships/hyperlink" Target="https://drive.google.com/drive/folders/1d1MidMYqI3G3Mz_V1LbNA2zv7Juckeoy" TargetMode="External"/><Relationship Id="rId4195" Type="http://schemas.openxmlformats.org/officeDocument/2006/relationships/hyperlink" Target="https://drive.google.com/drive/u/0/folders/1-AyLgPzMk5kV5Yz-adP55iVnx5fl9laM" TargetMode="External"/><Relationship Id="rId5039" Type="http://schemas.openxmlformats.org/officeDocument/2006/relationships/hyperlink" Target="https://drive.google.com/drive/folders/1N7ubkg4Ly-t7C1SN2jIJkEcWKzr-v9K6?usp=sharing" TargetMode="External"/><Relationship Id="rId1789" Type="http://schemas.openxmlformats.org/officeDocument/2006/relationships/hyperlink" Target="https://drive.google.com/drive/folders/1N7ubkg4Ly-t7C1SN2jIJkEcWKzr-v9K6?usp=sharing" TargetMode="External"/><Relationship Id="rId1996" Type="http://schemas.openxmlformats.org/officeDocument/2006/relationships/hyperlink" Target="https://drive.google.com/drive/folders/1N7ubkg4Ly-t7C1SN2jIJkEcWKzr-v9K6?usp=sharing" TargetMode="External"/><Relationship Id="rId4055" Type="http://schemas.openxmlformats.org/officeDocument/2006/relationships/hyperlink" Target="https://epi.dph.ncdhhs.gov/oee/a_z/pfas.html" TargetMode="External"/><Relationship Id="rId4262" Type="http://schemas.openxmlformats.org/officeDocument/2006/relationships/hyperlink" Target="https://www.dep.pa.gov/Citizens/My-Water/drinking_water/PFAS/Pages/default.aspx" TargetMode="External"/><Relationship Id="rId1649" Type="http://schemas.openxmlformats.org/officeDocument/2006/relationships/hyperlink" Target="https://drive.google.com/drive/u/0/folders/1RsSKYaEE8jqAw7pH05tDHRflkjUL3t5H" TargetMode="External"/><Relationship Id="rId1856" Type="http://schemas.openxmlformats.org/officeDocument/2006/relationships/hyperlink" Target="https://drive.google.com/drive/folders/1N7ubkg4Ly-t7C1SN2jIJkEcWKzr-v9K6?usp=sharing" TargetMode="External"/><Relationship Id="rId2907" Type="http://schemas.openxmlformats.org/officeDocument/2006/relationships/hyperlink" Target="https://www4.des.state.nh.us/nh-pfas-investigation/wp-content/uploads/tables-pdf.pdf" TargetMode="External"/><Relationship Id="rId3071" Type="http://schemas.openxmlformats.org/officeDocument/2006/relationships/hyperlink" Target="https://www4.des.state.nh.us/nh-pfas-investigation/wp-content/uploads/tables-pdf.pdf" TargetMode="External"/><Relationship Id="rId1509" Type="http://schemas.openxmlformats.org/officeDocument/2006/relationships/hyperlink" Target="https://drive.google.com/drive/folders/1N7ubkg4Ly-t7C1SN2jIJkEcWKzr-v9K6?usp=sharing" TargetMode="External"/><Relationship Id="rId1716" Type="http://schemas.openxmlformats.org/officeDocument/2006/relationships/hyperlink" Target="https://drive.google.com/drive/folders/1N7ubkg4Ly-t7C1SN2jIJkEcWKzr-v9K6?usp=sharing" TargetMode="External"/><Relationship Id="rId1923" Type="http://schemas.openxmlformats.org/officeDocument/2006/relationships/hyperlink" Target="https://drive.google.com/drive/folders/1zN7M0itHRyJOUjhaNHI8OstuhxdwxrHp" TargetMode="External"/><Relationship Id="rId4122" Type="http://schemas.openxmlformats.org/officeDocument/2006/relationships/hyperlink" Target="https://files.nc.gov/ncdeq/Water%20Resources/GIS/Data/Emerging_Compounds_Mastersheet_12202019.pdf" TargetMode="External"/><Relationship Id="rId3888" Type="http://schemas.openxmlformats.org/officeDocument/2006/relationships/hyperlink" Target="https://www.dec.ny.gov/chemical/108831.html" TargetMode="External"/><Relationship Id="rId4939" Type="http://schemas.openxmlformats.org/officeDocument/2006/relationships/hyperlink" Target="https://drive.google.com/drive/folders/1N7ubkg4Ly-t7C1SN2jIJkEcWKzr-v9K6?usp=sharing" TargetMode="External"/><Relationship Id="rId2697" Type="http://schemas.openxmlformats.org/officeDocument/2006/relationships/hyperlink" Target="https://drive.google.com/drive/folders/1zaAEYLxWM6D7Oa4oRMTzmP5XnZfm1QXm" TargetMode="External"/><Relationship Id="rId3748" Type="http://schemas.openxmlformats.org/officeDocument/2006/relationships/hyperlink" Target="https://drive.google.com/drive/folders/1N7ubkg4Ly-t7C1SN2jIJkEcWKzr-v9K6?usp=sharing" TargetMode="External"/><Relationship Id="rId669" Type="http://schemas.openxmlformats.org/officeDocument/2006/relationships/hyperlink" Target="https://geotracker.waterboards.ca.gov/map/pfas_map" TargetMode="External"/><Relationship Id="rId876" Type="http://schemas.openxmlformats.org/officeDocument/2006/relationships/hyperlink" Target="https://www.waterboards.ca.gov/pfas/" TargetMode="External"/><Relationship Id="rId1299" Type="http://schemas.openxmlformats.org/officeDocument/2006/relationships/hyperlink" Target="https://drive.google.com/drive/folders/1d1MidMYqI3G3Mz_V1LbNA2zv7Juckeoy" TargetMode="External"/><Relationship Id="rId2557" Type="http://schemas.openxmlformats.org/officeDocument/2006/relationships/hyperlink" Target="https://www4.des.state.nh.us/nh-pfas-investigation/wp-content/uploads/tables-pdf.pdf" TargetMode="External"/><Relationship Id="rId3608" Type="http://schemas.openxmlformats.org/officeDocument/2006/relationships/hyperlink" Target="https://drive.google.com/drive/folders/1N7ubkg4Ly-t7C1SN2jIJkEcWKzr-v9K6?usp=sharing" TargetMode="External"/><Relationship Id="rId3955" Type="http://schemas.openxmlformats.org/officeDocument/2006/relationships/hyperlink" Target="https://drive.google.com/drive/folders/1N7ubkg4Ly-t7C1SN2jIJkEcWKzr-v9K6?usp=sharing" TargetMode="External"/><Relationship Id="rId529" Type="http://schemas.openxmlformats.org/officeDocument/2006/relationships/hyperlink" Target="https://geotracker.waterboards.ca.gov/map/pfas_map" TargetMode="External"/><Relationship Id="rId736" Type="http://schemas.openxmlformats.org/officeDocument/2006/relationships/hyperlink" Target="https://www.waterboards.ca.gov/pfas/" TargetMode="External"/><Relationship Id="rId1159" Type="http://schemas.openxmlformats.org/officeDocument/2006/relationships/hyperlink" Target="https://www.waterboards.ca.gov/pfas/" TargetMode="External"/><Relationship Id="rId1366" Type="http://schemas.openxmlformats.org/officeDocument/2006/relationships/hyperlink" Target="https://www.aquarionwater.com/docs/default-source/pfas-documents/ct-reports/lebanon-march-2020.pdf?sfvrsn=4248d5d8_2" TargetMode="External"/><Relationship Id="rId2417" Type="http://schemas.openxmlformats.org/officeDocument/2006/relationships/hyperlink" Target="https://www.dhhs.nh.gov/dphs/pfcs/index.htm" TargetMode="External"/><Relationship Id="rId2764" Type="http://schemas.openxmlformats.org/officeDocument/2006/relationships/hyperlink" Target="https://drive.google.com/drive/folders/1N7ubkg4Ly-t7C1SN2jIJkEcWKzr-v9K6?usp=sharing" TargetMode="External"/><Relationship Id="rId2971" Type="http://schemas.openxmlformats.org/officeDocument/2006/relationships/hyperlink" Target="https://www4.des.state.nh.us/nh-pfas-investigation/?page_id=826" TargetMode="External"/><Relationship Id="rId3815" Type="http://schemas.openxmlformats.org/officeDocument/2006/relationships/hyperlink" Target="https://drive.google.com/drive/u/1/folders/1gzW7FcQQelMoZUZ8VhdxW1RrTOgXt8vS" TargetMode="External"/><Relationship Id="rId5030" Type="http://schemas.openxmlformats.org/officeDocument/2006/relationships/hyperlink" Target="https://drive.google.com/drive/folders/1N7ubkg4Ly-t7C1SN2jIJkEcWKzr-v9K6?usp=sharing" TargetMode="External"/><Relationship Id="rId943" Type="http://schemas.openxmlformats.org/officeDocument/2006/relationships/hyperlink" Target="https://drive.google.com/drive/folders/1d1MidMYqI3G3Mz_V1LbNA2zv7Juckeoy" TargetMode="External"/><Relationship Id="rId1019" Type="http://schemas.openxmlformats.org/officeDocument/2006/relationships/hyperlink" Target="https://drive.google.com/drive/folders/1d1MidMYqI3G3Mz_V1LbNA2zv7Juckeoy" TargetMode="External"/><Relationship Id="rId1573" Type="http://schemas.openxmlformats.org/officeDocument/2006/relationships/hyperlink" Target="https://drive.google.com/drive/folders/1N7ubkg4Ly-t7C1SN2jIJkEcWKzr-v9K6?usp=sharing" TargetMode="External"/><Relationship Id="rId1780" Type="http://schemas.openxmlformats.org/officeDocument/2006/relationships/hyperlink" Target="https://www.bostonglobe.com/metro/2019/09/09/forever-chemicals-now-found-state-schools/2hIhQrtcxgM1nDnSUgRkgL/story.html" TargetMode="External"/><Relationship Id="rId2624" Type="http://schemas.openxmlformats.org/officeDocument/2006/relationships/hyperlink" Target="https://www4.des.state.nh.us/nh-pfas-investigation/wp-content/uploads/tables-pdf.pdf" TargetMode="External"/><Relationship Id="rId2831" Type="http://schemas.openxmlformats.org/officeDocument/2006/relationships/hyperlink" Target="https://www.des.nh.gov/organization/commissioner/documents/pfoa-statewide-status-20170110.pdf" TargetMode="External"/><Relationship Id="rId72" Type="http://schemas.openxmlformats.org/officeDocument/2006/relationships/hyperlink" Target="https://drive.google.com/drive/folders/1nE4odUZXu-pPHIwbh5NANuriF-pR7knb" TargetMode="External"/><Relationship Id="rId803" Type="http://schemas.openxmlformats.org/officeDocument/2006/relationships/hyperlink" Target="https://drive.google.com/drive/folders/1N7ubkg4Ly-t7C1SN2jIJkEcWKzr-v9K6?usp=sharing" TargetMode="External"/><Relationship Id="rId1226" Type="http://schemas.openxmlformats.org/officeDocument/2006/relationships/hyperlink" Target="https://drive.google.com/drive/folders/1N7ubkg4Ly-t7C1SN2jIJkEcWKzr-v9K6?usp=sharing" TargetMode="External"/><Relationship Id="rId1433" Type="http://schemas.openxmlformats.org/officeDocument/2006/relationships/hyperlink" Target="https://dnrec.alpha.delaware.gov/waste-hazardous/remediation/pfas/" TargetMode="External"/><Relationship Id="rId1640" Type="http://schemas.openxmlformats.org/officeDocument/2006/relationships/hyperlink" Target="https://www1.maine.gov/dep/spills/topics/pfas/index.html" TargetMode="External"/><Relationship Id="rId4589" Type="http://schemas.openxmlformats.org/officeDocument/2006/relationships/hyperlink" Target="https://drive.google.com/drive/folders/1N7ubkg4Ly-t7C1SN2jIJkEcWKzr-v9K6?usp=sharing" TargetMode="External"/><Relationship Id="rId4796" Type="http://schemas.openxmlformats.org/officeDocument/2006/relationships/hyperlink" Target="https://drive.google.com/drive/folders/1N7ubkg4Ly-t7C1SN2jIJkEcWKzr-v9K6?usp=sharing" TargetMode="External"/><Relationship Id="rId1500" Type="http://schemas.openxmlformats.org/officeDocument/2006/relationships/hyperlink" Target="https://epd.georgia.gov/pfoa-and-pfos-information" TargetMode="External"/><Relationship Id="rId3398" Type="http://schemas.openxmlformats.org/officeDocument/2006/relationships/hyperlink" Target="https://www4.des.state.nh.us/nh-pfas-investigation/wp-content/uploads/tables-pdf.pdf" TargetMode="External"/><Relationship Id="rId4449" Type="http://schemas.openxmlformats.org/officeDocument/2006/relationships/hyperlink" Target="https://www.ecori.org/public-safety/2020/3/2/are-pfas-harming-rhode-islands-schoolchildren" TargetMode="External"/><Relationship Id="rId4656" Type="http://schemas.openxmlformats.org/officeDocument/2006/relationships/hyperlink" Target="https://drive.google.com/drive/folders/1N7ubkg4Ly-t7C1SN2jIJkEcWKzr-v9K6?usp=sharing" TargetMode="External"/><Relationship Id="rId4863" Type="http://schemas.openxmlformats.org/officeDocument/2006/relationships/hyperlink" Target="https://drive.google.com/drive/folders/1N7ubkg4Ly-t7C1SN2jIJkEcWKzr-v9K6?usp=sharing" TargetMode="External"/><Relationship Id="rId3258" Type="http://schemas.openxmlformats.org/officeDocument/2006/relationships/hyperlink" Target="https://drive.google.com/drive/folders/1N7ubkg4Ly-t7C1SN2jIJkEcWKzr-v9K6?usp=sharing" TargetMode="External"/><Relationship Id="rId3465" Type="http://schemas.openxmlformats.org/officeDocument/2006/relationships/hyperlink" Target="https://www4.des.state.nh.us/nh-pfas-investigation/wp-content/uploads/tables-pdf.pdf" TargetMode="External"/><Relationship Id="rId3672" Type="http://schemas.openxmlformats.org/officeDocument/2006/relationships/hyperlink" Target="https://www.nj.gov/dep/dsr/publications/Investigation%20of%20Levels%20of%20Perfluorinated%20Compounds%20in%20New%20Jersey%20Fish,%20Surface%20Water,%20and%20Sediment.pdf" TargetMode="External"/><Relationship Id="rId4309" Type="http://schemas.openxmlformats.org/officeDocument/2006/relationships/hyperlink" Target="https://health.ri.gov/water/about/pfas/" TargetMode="External"/><Relationship Id="rId4516" Type="http://schemas.openxmlformats.org/officeDocument/2006/relationships/hyperlink" Target="https://dec.vermont.gov/pfas" TargetMode="External"/><Relationship Id="rId4723" Type="http://schemas.openxmlformats.org/officeDocument/2006/relationships/hyperlink" Target="https://drive.google.com/drive/folders/1N7ubkg4Ly-t7C1SN2jIJkEcWKzr-v9K6?usp=sharing" TargetMode="External"/><Relationship Id="rId179" Type="http://schemas.openxmlformats.org/officeDocument/2006/relationships/hyperlink" Target="https://geotracker.waterboards.ca.gov/map/pfas_map" TargetMode="External"/><Relationship Id="rId386" Type="http://schemas.openxmlformats.org/officeDocument/2006/relationships/hyperlink" Target="https://www.waterboards.ca.gov/pfas/" TargetMode="External"/><Relationship Id="rId593" Type="http://schemas.openxmlformats.org/officeDocument/2006/relationships/hyperlink" Target="https://drive.google.com/drive/folders/1N7ubkg4Ly-t7C1SN2jIJkEcWKzr-v9K6?usp=sharing" TargetMode="External"/><Relationship Id="rId2067" Type="http://schemas.openxmlformats.org/officeDocument/2006/relationships/hyperlink" Target="https://drive.google.com/drive/folders/1zaAEYLxWM6D7Oa4oRMTzmP5XnZfm1QXm" TargetMode="External"/><Relationship Id="rId2274" Type="http://schemas.openxmlformats.org/officeDocument/2006/relationships/hyperlink" Target="https://drive.google.com/drive/folders/1N7ubkg4Ly-t7C1SN2jIJkEcWKzr-v9K6?usp=sharing" TargetMode="External"/><Relationship Id="rId2481" Type="http://schemas.openxmlformats.org/officeDocument/2006/relationships/hyperlink" Target="https://www.dhhs.nh.gov/dphs/pfcs/index.htm" TargetMode="External"/><Relationship Id="rId3118" Type="http://schemas.openxmlformats.org/officeDocument/2006/relationships/hyperlink" Target="https://drive.google.com/drive/folders/1N7ubkg4Ly-t7C1SN2jIJkEcWKzr-v9K6?usp=sharing" TargetMode="External"/><Relationship Id="rId3325" Type="http://schemas.openxmlformats.org/officeDocument/2006/relationships/hyperlink" Target="https://drive.google.com/drive/folders/1zaAEYLxWM6D7Oa4oRMTzmP5XnZfm1QXm" TargetMode="External"/><Relationship Id="rId3532" Type="http://schemas.openxmlformats.org/officeDocument/2006/relationships/hyperlink" Target="https://drive.google.com/drive/folders/1N7ubkg4Ly-t7C1SN2jIJkEcWKzr-v9K6?usp=sharing" TargetMode="External"/><Relationship Id="rId4930" Type="http://schemas.openxmlformats.org/officeDocument/2006/relationships/hyperlink" Target="https://drive.google.com/drive/folders/1N7ubkg4Ly-t7C1SN2jIJkEcWKzr-v9K6?usp=sharing" TargetMode="External"/><Relationship Id="rId246" Type="http://schemas.openxmlformats.org/officeDocument/2006/relationships/hyperlink" Target="https://www.waterboards.ca.gov/pfas/" TargetMode="External"/><Relationship Id="rId453" Type="http://schemas.openxmlformats.org/officeDocument/2006/relationships/hyperlink" Target="https://drive.google.com/drive/folders/1N7ubkg4Ly-t7C1SN2jIJkEcWKzr-v9K6?usp=sharing" TargetMode="External"/><Relationship Id="rId660" Type="http://schemas.openxmlformats.org/officeDocument/2006/relationships/hyperlink" Target="https://www.waterboards.ca.gov/pfas/docs/pfas_monitoring_Q1Q2Q3Q4.xlsx" TargetMode="External"/><Relationship Id="rId1083" Type="http://schemas.openxmlformats.org/officeDocument/2006/relationships/hyperlink" Target="https://drive.google.com/drive/folders/1N7ubkg4Ly-t7C1SN2jIJkEcWKzr-v9K6?usp=sharing" TargetMode="External"/><Relationship Id="rId1290" Type="http://schemas.openxmlformats.org/officeDocument/2006/relationships/hyperlink" Target="https://www.waterboards.ca.gov/pfas/" TargetMode="External"/><Relationship Id="rId2134" Type="http://schemas.openxmlformats.org/officeDocument/2006/relationships/hyperlink" Target="https://drive.google.com/drive/folders/1N7ubkg4Ly-t7C1SN2jIJkEcWKzr-v9K6?usp=sharing" TargetMode="External"/><Relationship Id="rId2341" Type="http://schemas.openxmlformats.org/officeDocument/2006/relationships/hyperlink" Target="https://www.dhhs.nh.gov/dphs/pfcs/index.htm" TargetMode="External"/><Relationship Id="rId106" Type="http://schemas.openxmlformats.org/officeDocument/2006/relationships/hyperlink" Target="https://www.waterboards.ca.gov/pfas/" TargetMode="External"/><Relationship Id="rId313" Type="http://schemas.openxmlformats.org/officeDocument/2006/relationships/hyperlink" Target="https://drive.google.com/drive/folders/1N7ubkg4Ly-t7C1SN2jIJkEcWKzr-v9K6?usp=sharing" TargetMode="External"/><Relationship Id="rId1150" Type="http://schemas.openxmlformats.org/officeDocument/2006/relationships/hyperlink" Target="https://www.waterboards.ca.gov/pfas/" TargetMode="External"/><Relationship Id="rId4099" Type="http://schemas.openxmlformats.org/officeDocument/2006/relationships/hyperlink" Target="https://epi.dph.ncdhhs.gov/oee/a_z/pfas.html" TargetMode="External"/><Relationship Id="rId520" Type="http://schemas.openxmlformats.org/officeDocument/2006/relationships/hyperlink" Target="https://www.waterboards.ca.gov/pfas/docs/pfas_monitoring_Q1Q2Q3Q4.xlsx" TargetMode="External"/><Relationship Id="rId2201" Type="http://schemas.openxmlformats.org/officeDocument/2006/relationships/hyperlink" Target="https://drive.google.com/drive/folders/1zaAEYLxWM6D7Oa4oRMTzmP5XnZfm1QXm" TargetMode="External"/><Relationship Id="rId1010" Type="http://schemas.openxmlformats.org/officeDocument/2006/relationships/hyperlink" Target="https://www.waterboards.ca.gov/pfas/" TargetMode="External"/><Relationship Id="rId1967" Type="http://schemas.openxmlformats.org/officeDocument/2006/relationships/hyperlink" Target="https://www.epa.gov/dwucmr/occurrence-data-unregulated-contaminant-monitoring-rule" TargetMode="External"/><Relationship Id="rId4166" Type="http://schemas.openxmlformats.org/officeDocument/2006/relationships/hyperlink" Target="https://www.epa.gov/dwucmr/occurrence-data-unregulated-contaminant-monitoring-rule" TargetMode="External"/><Relationship Id="rId4373" Type="http://schemas.openxmlformats.org/officeDocument/2006/relationships/hyperlink" Target="https://static1.squarespace.com/static/546d61b5e4b049f0b10b95c5/t/5e9486885e4b116e09c239b7/1586792081414/DOH-2.pdf" TargetMode="External"/><Relationship Id="rId4580" Type="http://schemas.openxmlformats.org/officeDocument/2006/relationships/hyperlink" Target="https://drive.google.com/drive/folders/1N7ubkg4Ly-t7C1SN2jIJkEcWKzr-v9K6?usp=sharing" TargetMode="External"/><Relationship Id="rId4026" Type="http://schemas.openxmlformats.org/officeDocument/2006/relationships/hyperlink" Target="https://drive.google.com/drive/u/0/folders/1f8gHfUbgH4w0DdeirtRLSMerU6kNJ4Ux" TargetMode="External"/><Relationship Id="rId4440" Type="http://schemas.openxmlformats.org/officeDocument/2006/relationships/hyperlink" Target="https://www.providencejournal.com/news/20190517/lurking-danger-for-ris-drinking-water" TargetMode="External"/><Relationship Id="rId3042" Type="http://schemas.openxmlformats.org/officeDocument/2006/relationships/hyperlink" Target="https://drive.google.com/drive/folders/1N7ubkg4Ly-t7C1SN2jIJkEcWKzr-v9K6?usp=sharing" TargetMode="External"/><Relationship Id="rId3859" Type="http://schemas.openxmlformats.org/officeDocument/2006/relationships/hyperlink" Target="https://drive.google.com/drive/folders/1N7ubkg4Ly-t7C1SN2jIJkEcWKzr-v9K6?usp=sharing" TargetMode="External"/><Relationship Id="rId2875" Type="http://schemas.openxmlformats.org/officeDocument/2006/relationships/hyperlink" Target="https://drive.google.com/drive/folders/1N7ubkg4Ly-t7C1SN2jIJkEcWKzr-v9K6?usp=sharing" TargetMode="External"/><Relationship Id="rId3926" Type="http://schemas.openxmlformats.org/officeDocument/2006/relationships/hyperlink" Target="https://epi.dph.ncdhhs.gov/oee/a_z/pfas.html" TargetMode="External"/><Relationship Id="rId847" Type="http://schemas.openxmlformats.org/officeDocument/2006/relationships/hyperlink" Target="https://drive.google.com/drive/folders/1d1MidMYqI3G3Mz_V1LbNA2zv7Juckeoy" TargetMode="External"/><Relationship Id="rId1477" Type="http://schemas.openxmlformats.org/officeDocument/2006/relationships/hyperlink" Target="https://drive.google.com/drive/folders/16qN-m0G-ts0wK9rEv4lL2RupiuTGR1ws" TargetMode="External"/><Relationship Id="rId1891" Type="http://schemas.openxmlformats.org/officeDocument/2006/relationships/hyperlink" Target="https://drive.google.com/drive/folders/1N7ubkg4Ly-t7C1SN2jIJkEcWKzr-v9K6?usp=sharing" TargetMode="External"/><Relationship Id="rId2528" Type="http://schemas.openxmlformats.org/officeDocument/2006/relationships/hyperlink" Target="https://www4.des.state.nh.us/nh-pfas-investigation/?page_id=826" TargetMode="External"/><Relationship Id="rId2942" Type="http://schemas.openxmlformats.org/officeDocument/2006/relationships/hyperlink" Target="https://drive.google.com/drive/folders/1N7ubkg4Ly-t7C1SN2jIJkEcWKzr-v9K6?usp=sharing" TargetMode="External"/><Relationship Id="rId914" Type="http://schemas.openxmlformats.org/officeDocument/2006/relationships/hyperlink" Target="https://drive.google.com/drive/folders/1N7ubkg4Ly-t7C1SN2jIJkEcWKzr-v9K6?usp=sharing" TargetMode="External"/><Relationship Id="rId1544" Type="http://schemas.openxmlformats.org/officeDocument/2006/relationships/hyperlink" Target="https://drive.google.com/drive/folders/1N7ubkg4Ly-t7C1SN2jIJkEcWKzr-v9K6?usp=sharing" TargetMode="External"/><Relationship Id="rId5001" Type="http://schemas.openxmlformats.org/officeDocument/2006/relationships/hyperlink" Target="https://drive.google.com/drive/folders/1N7ubkg4Ly-t7C1SN2jIJkEcWKzr-v9K6?usp=sharing" TargetMode="External"/><Relationship Id="rId1611" Type="http://schemas.openxmlformats.org/officeDocument/2006/relationships/hyperlink" Target="https://drive.google.com/drive/folders/1N7ubkg4Ly-t7C1SN2jIJkEcWKzr-v9K6?usp=sharing" TargetMode="External"/><Relationship Id="rId4767" Type="http://schemas.openxmlformats.org/officeDocument/2006/relationships/hyperlink" Target="https://drive.google.com/drive/folders/1N7ubkg4Ly-t7C1SN2jIJkEcWKzr-v9K6?usp=sharing" TargetMode="External"/><Relationship Id="rId3369" Type="http://schemas.openxmlformats.org/officeDocument/2006/relationships/hyperlink" Target="https://www4.des.state.nh.us/nh-pfas-investigation/wp-content/uploads/tables-pdf.pdf" TargetMode="External"/><Relationship Id="rId2385" Type="http://schemas.openxmlformats.org/officeDocument/2006/relationships/hyperlink" Target="https://www.dhhs.nh.gov/dphs/pfcs/index.htm" TargetMode="External"/><Relationship Id="rId3783" Type="http://schemas.openxmlformats.org/officeDocument/2006/relationships/hyperlink" Target="https://drive.google.com/drive/folders/1N7ubkg4Ly-t7C1SN2jIJkEcWKzr-v9K6?usp=sharing" TargetMode="External"/><Relationship Id="rId4834" Type="http://schemas.openxmlformats.org/officeDocument/2006/relationships/hyperlink" Target="https://drive.google.com/drive/folders/1N7ubkg4Ly-t7C1SN2jIJkEcWKzr-v9K6?usp=sharing" TargetMode="External"/><Relationship Id="rId357" Type="http://schemas.openxmlformats.org/officeDocument/2006/relationships/hyperlink" Target="https://drive.google.com/drive/folders/1d1MidMYqI3G3Mz_V1LbNA2zv7Juckeoy" TargetMode="External"/><Relationship Id="rId2038" Type="http://schemas.openxmlformats.org/officeDocument/2006/relationships/hyperlink" Target="https://www4.des.state.nh.us/nh-pfas-investigation/wp-content/uploads/tables-pdf.pdf" TargetMode="External"/><Relationship Id="rId3436" Type="http://schemas.openxmlformats.org/officeDocument/2006/relationships/hyperlink" Target="https://drive.google.com/drive/folders/1N7ubkg4Ly-t7C1SN2jIJkEcWKzr-v9K6?usp=sharing" TargetMode="External"/><Relationship Id="rId3850" Type="http://schemas.openxmlformats.org/officeDocument/2006/relationships/hyperlink" Target="https://drive.google.com/drive/u/1/folders/1gzW7FcQQelMoZUZ8VhdxW1RrTOgXt8vS" TargetMode="External"/><Relationship Id="rId4901" Type="http://schemas.openxmlformats.org/officeDocument/2006/relationships/hyperlink" Target="https://drive.google.com/drive/folders/1N7ubkg4Ly-t7C1SN2jIJkEcWKzr-v9K6?usp=sharing" TargetMode="External"/><Relationship Id="rId771" Type="http://schemas.openxmlformats.org/officeDocument/2006/relationships/hyperlink" Target="https://www.waterboards.ca.gov/pfas/" TargetMode="External"/><Relationship Id="rId2452" Type="http://schemas.openxmlformats.org/officeDocument/2006/relationships/hyperlink" Target="https://www4.des.state.nh.us/nh-pfas-investigation/?page_id=826" TargetMode="External"/><Relationship Id="rId3503" Type="http://schemas.openxmlformats.org/officeDocument/2006/relationships/hyperlink" Target="https://drive.google.com/drive/folders/1zaAEYLxWM6D7Oa4oRMTzmP5XnZfm1QXm" TargetMode="External"/><Relationship Id="rId424" Type="http://schemas.openxmlformats.org/officeDocument/2006/relationships/hyperlink" Target="https://geotracker.waterboards.ca.gov/map/pfas_map" TargetMode="External"/><Relationship Id="rId1054" Type="http://schemas.openxmlformats.org/officeDocument/2006/relationships/hyperlink" Target="https://drive.google.com/drive/folders/1d1MidMYqI3G3Mz_V1LbNA2zv7Juckeoy" TargetMode="External"/><Relationship Id="rId2105" Type="http://schemas.openxmlformats.org/officeDocument/2006/relationships/hyperlink" Target="https://www4.des.state.nh.us/nh-pfas-investigation/wp-content/uploads/tables-pdf.pdf" TargetMode="External"/><Relationship Id="rId1121" Type="http://schemas.openxmlformats.org/officeDocument/2006/relationships/hyperlink" Target="https://drive.google.com/drive/folders/1N7ubkg4Ly-t7C1SN2jIJkEcWKzr-v9K6?usp=sharing" TargetMode="External"/><Relationship Id="rId4277" Type="http://schemas.openxmlformats.org/officeDocument/2006/relationships/hyperlink" Target="https://drive.google.com/drive/folders/1N7ubkg4Ly-t7C1SN2jIJkEcWKzr-v9K6?usp=sharing" TargetMode="External"/><Relationship Id="rId4691" Type="http://schemas.openxmlformats.org/officeDocument/2006/relationships/hyperlink" Target="https://drive.google.com/drive/folders/1N7ubkg4Ly-t7C1SN2jIJkEcWKzr-v9K6?usp=sharing" TargetMode="External"/><Relationship Id="rId3293" Type="http://schemas.openxmlformats.org/officeDocument/2006/relationships/hyperlink" Target="https://drive.google.com/drive/folders/1zaAEYLxWM6D7Oa4oRMTzmP5XnZfm1QXm" TargetMode="External"/><Relationship Id="rId4344" Type="http://schemas.openxmlformats.org/officeDocument/2006/relationships/hyperlink" Target="https://health.ri.gov/water/about/pfas/" TargetMode="External"/><Relationship Id="rId1938" Type="http://schemas.openxmlformats.org/officeDocument/2006/relationships/hyperlink" Target="https://www.mlive.com/news/grand-rapids/index.ssf/2018/08/montcalm_county_schools_water.html" TargetMode="External"/><Relationship Id="rId3360" Type="http://schemas.openxmlformats.org/officeDocument/2006/relationships/hyperlink" Target="https://www4.des.state.nh.us/nh-pfas-investigation/?page_id=826" TargetMode="External"/><Relationship Id="rId281" Type="http://schemas.openxmlformats.org/officeDocument/2006/relationships/hyperlink" Target="https://www.waterboards.ca.gov/pfas/" TargetMode="External"/><Relationship Id="rId3013" Type="http://schemas.openxmlformats.org/officeDocument/2006/relationships/hyperlink" Target="https://drive.google.com/drive/folders/1zaAEYLxWM6D7Oa4oRMTzmP5XnZfm1QXm" TargetMode="External"/><Relationship Id="rId4411" Type="http://schemas.openxmlformats.org/officeDocument/2006/relationships/hyperlink" Target="https://drive.google.com/drive/folders/1DZVTtHrtffhNzVd3s8hAy8pcQfLzMzIV" TargetMode="External"/><Relationship Id="rId2779" Type="http://schemas.openxmlformats.org/officeDocument/2006/relationships/hyperlink" Target="https://drive.google.com/drive/folders/1zaAEYLxWM6D7Oa4oRMTzmP5XnZfm1QXm" TargetMode="External"/><Relationship Id="rId1795" Type="http://schemas.openxmlformats.org/officeDocument/2006/relationships/hyperlink" Target="https://www.mass.gov/doc/map-of-public-drinking-water-supplies-tested-for-pfas-chemicals/download" TargetMode="External"/><Relationship Id="rId2846" Type="http://schemas.openxmlformats.org/officeDocument/2006/relationships/hyperlink" Target="https://drive.google.com/drive/folders/1zaAEYLxWM6D7Oa4oRMTzmP5XnZfm1QXm" TargetMode="External"/><Relationship Id="rId87" Type="http://schemas.openxmlformats.org/officeDocument/2006/relationships/hyperlink" Target="https://drive.google.com/drive/u/0/folders/1fkSKuWNXvGU-UgMHbnMtSATZFFFCVsVs" TargetMode="External"/><Relationship Id="rId818" Type="http://schemas.openxmlformats.org/officeDocument/2006/relationships/hyperlink" Target="https://drive.google.com/drive/folders/1N7ubkg4Ly-t7C1SN2jIJkEcWKzr-v9K6?usp=sharing" TargetMode="External"/><Relationship Id="rId1448" Type="http://schemas.openxmlformats.org/officeDocument/2006/relationships/hyperlink" Target="https://drive.google.com/drive/folders/16qN-m0G-ts0wK9rEv4lL2RupiuTGR1ws" TargetMode="External"/><Relationship Id="rId1862" Type="http://schemas.openxmlformats.org/officeDocument/2006/relationships/hyperlink" Target="https://www.actonwater.com/assets/media/documents/PFAS%20Summary%20Table%206-22-2020.pdf" TargetMode="External"/><Relationship Id="rId2913" Type="http://schemas.openxmlformats.org/officeDocument/2006/relationships/hyperlink" Target="https://drive.google.com/drive/folders/1zaAEYLxWM6D7Oa4oRMTzmP5XnZfm1QXm" TargetMode="External"/><Relationship Id="rId1515" Type="http://schemas.openxmlformats.org/officeDocument/2006/relationships/hyperlink" Target="https://drive.google.com/drive/folders/1mWMHMNW1k4nTe_2VoxnJ3r9WmBLy4ILa" TargetMode="External"/><Relationship Id="rId3687" Type="http://schemas.openxmlformats.org/officeDocument/2006/relationships/hyperlink" Target="https://www.nj.gov/dep/srp/emerging-contaminants/" TargetMode="External"/><Relationship Id="rId4738" Type="http://schemas.openxmlformats.org/officeDocument/2006/relationships/hyperlink" Target="https://drive.google.com/drive/folders/1N7ubkg4Ly-t7C1SN2jIJkEcWKzr-v9K6?usp=sharing" TargetMode="External"/><Relationship Id="rId2289" Type="http://schemas.openxmlformats.org/officeDocument/2006/relationships/hyperlink" Target="https://drive.google.com/drive/folders/1zaAEYLxWM6D7Oa4oRMTzmP5XnZfm1QXm" TargetMode="External"/><Relationship Id="rId3754" Type="http://schemas.openxmlformats.org/officeDocument/2006/relationships/hyperlink" Target="https://www.nj.gov/dep/srp/emerging-contaminants/" TargetMode="External"/><Relationship Id="rId4805" Type="http://schemas.openxmlformats.org/officeDocument/2006/relationships/hyperlink" Target="https://drive.google.com/drive/folders/1N7ubkg4Ly-t7C1SN2jIJkEcWKzr-v9K6?usp=sharing" TargetMode="External"/><Relationship Id="rId675" Type="http://schemas.openxmlformats.org/officeDocument/2006/relationships/hyperlink" Target="https://www.waterboards.ca.gov/pfas/docs/pfas_monitoring_Q1Q2Q3Q4.xlsx" TargetMode="External"/><Relationship Id="rId2356" Type="http://schemas.openxmlformats.org/officeDocument/2006/relationships/hyperlink" Target="https://www4.des.state.nh.us/nh-pfas-investigation/wp-content/uploads/tables-pdf.pdf" TargetMode="External"/><Relationship Id="rId2770" Type="http://schemas.openxmlformats.org/officeDocument/2006/relationships/hyperlink" Target="https://www.dhhs.nh.gov/dphs/pfcs/index.htm" TargetMode="External"/><Relationship Id="rId3407" Type="http://schemas.openxmlformats.org/officeDocument/2006/relationships/hyperlink" Target="https://drive.google.com/drive/folders/1zaAEYLxWM6D7Oa4oRMTzmP5XnZfm1QXm" TargetMode="External"/><Relationship Id="rId3821" Type="http://schemas.openxmlformats.org/officeDocument/2006/relationships/hyperlink" Target="https://patch.com/new-jersey/pointpleasant/5-companies-did-extensive-contamination-your-nj-water-dep" TargetMode="External"/><Relationship Id="rId328" Type="http://schemas.openxmlformats.org/officeDocument/2006/relationships/hyperlink" Target="https://drive.google.com/drive/folders/1N7ubkg4Ly-t7C1SN2jIJkEcWKzr-v9K6?usp=sharing" TargetMode="External"/><Relationship Id="rId742" Type="http://schemas.openxmlformats.org/officeDocument/2006/relationships/hyperlink" Target="https://drive.google.com/drive/folders/1d1MidMYqI3G3Mz_V1LbNA2zv7Juckeoy" TargetMode="External"/><Relationship Id="rId1372" Type="http://schemas.openxmlformats.org/officeDocument/2006/relationships/hyperlink" Target="https://www.aquarionwater.com/water-quality/learn-about-pfas" TargetMode="External"/><Relationship Id="rId2009" Type="http://schemas.openxmlformats.org/officeDocument/2006/relationships/hyperlink" Target="https://www4.des.state.nh.us/nh-pfas-investigation/wp-content/uploads/tables-pdf.pdf" TargetMode="External"/><Relationship Id="rId2423" Type="http://schemas.openxmlformats.org/officeDocument/2006/relationships/hyperlink" Target="https://drive.google.com/drive/folders/1N7ubkg4Ly-t7C1SN2jIJkEcWKzr-v9K6?usp=sharing" TargetMode="External"/><Relationship Id="rId1025" Type="http://schemas.openxmlformats.org/officeDocument/2006/relationships/hyperlink" Target="https://www.waterboards.ca.gov/pfas/" TargetMode="External"/><Relationship Id="rId4595" Type="http://schemas.openxmlformats.org/officeDocument/2006/relationships/hyperlink" Target="https://drive.google.com/drive/u/0/folders/1gmtzaLdanNR2K4zxMailUl5BwAj6LaMy" TargetMode="External"/><Relationship Id="rId3197" Type="http://schemas.openxmlformats.org/officeDocument/2006/relationships/hyperlink" Target="https://drive.google.com/drive/folders/1zaAEYLxWM6D7Oa4oRMTzmP5XnZfm1QXm" TargetMode="External"/><Relationship Id="rId4248" Type="http://schemas.openxmlformats.org/officeDocument/2006/relationships/hyperlink" Target="https://www.dep.pa.gov/Citizens/My-Water/drinking_water/PFAS/Pages/default.aspx" TargetMode="External"/><Relationship Id="rId4662" Type="http://schemas.openxmlformats.org/officeDocument/2006/relationships/hyperlink" Target="https://drive.google.com/drive/folders/1N7ubkg4Ly-t7C1SN2jIJkEcWKzr-v9K6?usp=sharing" TargetMode="External"/><Relationship Id="rId185" Type="http://schemas.openxmlformats.org/officeDocument/2006/relationships/hyperlink" Target="https://www.waterboards.ca.gov/pfas/docs/pfas_monitoring_Q1Q2Q3Q4.xlsx" TargetMode="External"/><Relationship Id="rId1909" Type="http://schemas.openxmlformats.org/officeDocument/2006/relationships/hyperlink" Target="https://www.michigan.gov/pfasresponse/" TargetMode="External"/><Relationship Id="rId3264" Type="http://schemas.openxmlformats.org/officeDocument/2006/relationships/hyperlink" Target="https://www4.des.state.nh.us/nh-pfas-investigation/wp-content/uploads/tables-pdf.pdf" TargetMode="External"/><Relationship Id="rId4315" Type="http://schemas.openxmlformats.org/officeDocument/2006/relationships/hyperlink" Target="https://www.ecori.org/public-safety/2020/3/2/are-pfas-harming-rhode-islands-schoolchildren" TargetMode="External"/><Relationship Id="rId2280" Type="http://schemas.openxmlformats.org/officeDocument/2006/relationships/hyperlink" Target="https://www4.des.state.nh.us/nh-pfas-investigation/wp-content/uploads/tables-pdf.pdf" TargetMode="External"/><Relationship Id="rId3331" Type="http://schemas.openxmlformats.org/officeDocument/2006/relationships/hyperlink" Target="https://www4.des.state.nh.us/nh-pfas-investigation/wp-content/uploads/tables-pdf.pdf" TargetMode="External"/><Relationship Id="rId252" Type="http://schemas.openxmlformats.org/officeDocument/2006/relationships/hyperlink" Target="https://drive.google.com/drive/folders/1d1MidMYqI3G3Mz_V1LbNA2zv7Juckeoy" TargetMode="External"/><Relationship Id="rId5089" Type="http://schemas.openxmlformats.org/officeDocument/2006/relationships/hyperlink" Target="https://drive.google.com/drive/folders/1N7ubkg4Ly-t7C1SN2jIJkEcWKzr-v9K6?usp=sharing" TargetMode="External"/><Relationship Id="rId1699" Type="http://schemas.openxmlformats.org/officeDocument/2006/relationships/hyperlink" Target="https://drive.google.com/drive/u/0/folders/1RsSKYaEE8jqAw7pH05tDHRflkjUL3t5H" TargetMode="External"/><Relationship Id="rId2000" Type="http://schemas.openxmlformats.org/officeDocument/2006/relationships/hyperlink" Target="https://drive.google.com/drive/folders/1N7ubkg4Ly-t7C1SN2jIJkEcWKzr-v9K6?usp=sharing" TargetMode="External"/><Relationship Id="rId4172" Type="http://schemas.openxmlformats.org/officeDocument/2006/relationships/hyperlink" Target="https://www.epa.gov/dwucmr/occurrence-data-unregulated-contaminant-monitoring-rule" TargetMode="External"/><Relationship Id="rId1766" Type="http://schemas.openxmlformats.org/officeDocument/2006/relationships/hyperlink" Target="https://www.mass.gov/info-details/per-and-polyfluoroalkyl-substances-pfas" TargetMode="External"/><Relationship Id="rId2817" Type="http://schemas.openxmlformats.org/officeDocument/2006/relationships/hyperlink" Target="https://drive.google.com/drive/folders/1N7ubkg4Ly-t7C1SN2jIJkEcWKzr-v9K6?usp=sharing" TargetMode="External"/><Relationship Id="rId58" Type="http://schemas.openxmlformats.org/officeDocument/2006/relationships/hyperlink" Target="https://drive.google.com/drive/folders/1N7ubkg4Ly-t7C1SN2jIJkEcWKzr-v9K6?usp=sharing" TargetMode="External"/><Relationship Id="rId1419" Type="http://schemas.openxmlformats.org/officeDocument/2006/relationships/hyperlink" Target="https://drive.google.com/drive/folders/1N7ubkg4Ly-t7C1SN2jIJkEcWKzr-v9K6?usp=sharing" TargetMode="External"/><Relationship Id="rId1833" Type="http://schemas.openxmlformats.org/officeDocument/2006/relationships/hyperlink" Target="https://drive.google.com/drive/folders/1N7ubkg4Ly-t7C1SN2jIJkEcWKzr-v9K6?usp=sharing" TargetMode="External"/><Relationship Id="rId4989" Type="http://schemas.openxmlformats.org/officeDocument/2006/relationships/hyperlink" Target="https://drive.google.com/drive/folders/1N7ubkg4Ly-t7C1SN2jIJkEcWKzr-v9K6?usp=sharing" TargetMode="External"/><Relationship Id="rId1900" Type="http://schemas.openxmlformats.org/officeDocument/2006/relationships/hyperlink" Target="https://drive.google.com/drive/folders/1zN7M0itHRyJOUjhaNHI8OstuhxdwxrHp" TargetMode="External"/><Relationship Id="rId3658" Type="http://schemas.openxmlformats.org/officeDocument/2006/relationships/hyperlink" Target="https://www.epa.gov/dwucmr/occurrence-data-unregulated-contaminant-monitoring-rule" TargetMode="External"/><Relationship Id="rId4709" Type="http://schemas.openxmlformats.org/officeDocument/2006/relationships/hyperlink" Target="https://drive.google.com/drive/folders/1N7ubkg4Ly-t7C1SN2jIJkEcWKzr-v9K6?usp=sharing" TargetMode="External"/><Relationship Id="rId579" Type="http://schemas.openxmlformats.org/officeDocument/2006/relationships/hyperlink" Target="https://geotracker.waterboards.ca.gov/map/pfas_map" TargetMode="External"/><Relationship Id="rId993" Type="http://schemas.openxmlformats.org/officeDocument/2006/relationships/hyperlink" Target="https://drive.google.com/drive/folders/1N7ubkg4Ly-t7C1SN2jIJkEcWKzr-v9K6?usp=sharing" TargetMode="External"/><Relationship Id="rId2674" Type="http://schemas.openxmlformats.org/officeDocument/2006/relationships/hyperlink" Target="https://drive.google.com/drive/folders/1N7ubkg4Ly-t7C1SN2jIJkEcWKzr-v9K6?usp=sharing" TargetMode="External"/><Relationship Id="rId5080" Type="http://schemas.openxmlformats.org/officeDocument/2006/relationships/hyperlink" Target="https://drive.google.com/drive/folders/1N7ubkg4Ly-t7C1SN2jIJkEcWKzr-v9K6?usp=sharing" TargetMode="External"/><Relationship Id="rId646" Type="http://schemas.openxmlformats.org/officeDocument/2006/relationships/hyperlink" Target="https://www.waterboards.ca.gov/pfas/" TargetMode="External"/><Relationship Id="rId1276" Type="http://schemas.openxmlformats.org/officeDocument/2006/relationships/hyperlink" Target="https://drive.google.com/drive/folders/1N7ubkg4Ly-t7C1SN2jIJkEcWKzr-v9K6?usp=sharing" TargetMode="External"/><Relationship Id="rId2327" Type="http://schemas.openxmlformats.org/officeDocument/2006/relationships/hyperlink" Target="https://www4.des.state.nh.us/nh-pfas-investigation/wp-content/uploads/tables-pdf.pdf" TargetMode="External"/><Relationship Id="rId3725" Type="http://schemas.openxmlformats.org/officeDocument/2006/relationships/hyperlink" Target="https://www.nj.gov/dep/dsr/publications/Investigation%20of%20Levels%20of%20Perfluorinated%20Compounds%20in%20New%20Jersey%20Fish,%20Surface%20Water,%20and%20Sediment.pdf" TargetMode="External"/><Relationship Id="rId1690" Type="http://schemas.openxmlformats.org/officeDocument/2006/relationships/hyperlink" Target="https://www1.maine.gov/dep/spills/topics/pfas/index.html" TargetMode="External"/><Relationship Id="rId2741" Type="http://schemas.openxmlformats.org/officeDocument/2006/relationships/hyperlink" Target="https://drive.google.com/drive/folders/1zaAEYLxWM6D7Oa4oRMTzmP5XnZfm1QXm" TargetMode="External"/><Relationship Id="rId713" Type="http://schemas.openxmlformats.org/officeDocument/2006/relationships/hyperlink" Target="https://drive.google.com/drive/folders/1N7ubkg4Ly-t7C1SN2jIJkEcWKzr-v9K6?usp=sharing" TargetMode="External"/><Relationship Id="rId1343" Type="http://schemas.openxmlformats.org/officeDocument/2006/relationships/hyperlink" Target="https://drive.google.com/drive/folders/1N7ubkg4Ly-t7C1SN2jIJkEcWKzr-v9K6?usp=sharing" TargetMode="External"/><Relationship Id="rId4499" Type="http://schemas.openxmlformats.org/officeDocument/2006/relationships/hyperlink" Target="https://www.epa.gov/dwucmr/occurrence-data-unregulated-contaminant-monitoring-rule" TargetMode="External"/><Relationship Id="rId1410" Type="http://schemas.openxmlformats.org/officeDocument/2006/relationships/hyperlink" Target="https://www.aquarionwater.com/water-quality/learn-about-pfas/ct-pfas-faqs" TargetMode="External"/><Relationship Id="rId4566" Type="http://schemas.openxmlformats.org/officeDocument/2006/relationships/hyperlink" Target="https://drive.google.com/drive/u/0/folders/17PN5p4lRsEeAOLsEaFm66FtvbNbrMiOE" TargetMode="External"/><Relationship Id="rId4980" Type="http://schemas.openxmlformats.org/officeDocument/2006/relationships/hyperlink" Target="https://drive.google.com/drive/folders/1N7ubkg4Ly-t7C1SN2jIJkEcWKzr-v9K6?usp=sharing" TargetMode="External"/><Relationship Id="rId3168" Type="http://schemas.openxmlformats.org/officeDocument/2006/relationships/hyperlink" Target="https://www4.des.state.nh.us/nh-pfas-investigation/wp-content/uploads/tables-pdf.pdf" TargetMode="External"/><Relationship Id="rId3582" Type="http://schemas.openxmlformats.org/officeDocument/2006/relationships/hyperlink" Target="https://www4.des.state.nh.us/nh-pfas-investigation/wp-content/uploads/tables-pdf.pdf" TargetMode="External"/><Relationship Id="rId4219" Type="http://schemas.openxmlformats.org/officeDocument/2006/relationships/hyperlink" Target="https://drive.google.com/drive/folders/1N7ubkg4Ly-t7C1SN2jIJkEcWKzr-v9K6?usp=sharing" TargetMode="External"/><Relationship Id="rId4633" Type="http://schemas.openxmlformats.org/officeDocument/2006/relationships/hyperlink" Target="https://drive.google.com/drive/folders/1N7ubkg4Ly-t7C1SN2jIJkEcWKzr-v9K6?usp=sharing" TargetMode="External"/><Relationship Id="rId2184" Type="http://schemas.openxmlformats.org/officeDocument/2006/relationships/hyperlink" Target="https://www4.des.state.nh.us/nh-pfas-investigation/wp-content/uploads/tables-pdf.pdf" TargetMode="External"/><Relationship Id="rId3235" Type="http://schemas.openxmlformats.org/officeDocument/2006/relationships/hyperlink" Target="https://www4.des.state.nh.us/nh-pfas-investigation/?page_id=826" TargetMode="External"/><Relationship Id="rId156" Type="http://schemas.openxmlformats.org/officeDocument/2006/relationships/hyperlink" Target="https://www.waterboards.ca.gov/pfas/" TargetMode="External"/><Relationship Id="rId570" Type="http://schemas.openxmlformats.org/officeDocument/2006/relationships/hyperlink" Target="https://www.waterboards.ca.gov/pfas/docs/pfas_monitoring_Q1Q2Q3Q4.xlsx" TargetMode="External"/><Relationship Id="rId2251" Type="http://schemas.openxmlformats.org/officeDocument/2006/relationships/hyperlink" Target="https://www4.des.state.nh.us/nh-pfas-investigation/?page_id=826" TargetMode="External"/><Relationship Id="rId3302" Type="http://schemas.openxmlformats.org/officeDocument/2006/relationships/hyperlink" Target="https://drive.google.com/drive/folders/1N7ubkg4Ly-t7C1SN2jIJkEcWKzr-v9K6?usp=sharing" TargetMode="External"/><Relationship Id="rId4700" Type="http://schemas.openxmlformats.org/officeDocument/2006/relationships/hyperlink" Target="https://drive.google.com/drive/folders/1N7ubkg4Ly-t7C1SN2jIJkEcWKzr-v9K6?usp=sharing" TargetMode="External"/><Relationship Id="rId223" Type="http://schemas.openxmlformats.org/officeDocument/2006/relationships/hyperlink" Target="https://drive.google.com/drive/folders/1N7ubkg4Ly-t7C1SN2jIJkEcWKzr-v9K6?usp=sharing" TargetMode="External"/><Relationship Id="rId4076" Type="http://schemas.openxmlformats.org/officeDocument/2006/relationships/hyperlink" Target="https://drive.google.com/drive/folders/1N7ubkg4Ly-t7C1SN2jIJkEcWKzr-v9K6?usp=sharing" TargetMode="External"/><Relationship Id="rId4490" Type="http://schemas.openxmlformats.org/officeDocument/2006/relationships/hyperlink" Target="https://drive.google.com/drive/u/0/folders/1n6HKb20OgbywensImeSw5zqDVcedoZ1C" TargetMode="External"/><Relationship Id="rId1737" Type="http://schemas.openxmlformats.org/officeDocument/2006/relationships/hyperlink" Target="https://www1.maine.gov/dep/spills/topics/pfas/index.html" TargetMode="External"/><Relationship Id="rId3092" Type="http://schemas.openxmlformats.org/officeDocument/2006/relationships/hyperlink" Target="https://www.dhhs.nh.gov/dphs/pfcs/index.htm" TargetMode="External"/><Relationship Id="rId4143" Type="http://schemas.openxmlformats.org/officeDocument/2006/relationships/hyperlink" Target="https://files.nc.gov/ncdeq/Water%20Resources/GIS/Data/Emerging_Compounds_Mastersheet_12202019.pdf" TargetMode="External"/><Relationship Id="rId29" Type="http://schemas.openxmlformats.org/officeDocument/2006/relationships/hyperlink" Target="https://drive.google.com/drive/folders/1wgbd0ijO78iW0hw3uETvsCEDMhctQ0ri?usp=sharing" TargetMode="External"/><Relationship Id="rId4210" Type="http://schemas.openxmlformats.org/officeDocument/2006/relationships/hyperlink" Target="https://drive.google.com/drive/folders/1N7ubkg4Ly-t7C1SN2jIJkEcWKzr-v9K6?usp=sharing" TargetMode="External"/><Relationship Id="rId1804" Type="http://schemas.openxmlformats.org/officeDocument/2006/relationships/hyperlink" Target="https://drive.google.com/drive/u/1/folders/1bCkFiZC8Yw6d0XwLxI7yfXHSuY-soZZ7" TargetMode="External"/><Relationship Id="rId3976" Type="http://schemas.openxmlformats.org/officeDocument/2006/relationships/hyperlink" Target="https://drive.google.com/drive/u/0/folders/1_9v4lVZ_qV4SoAqYUGs2YooOLaV39Tay" TargetMode="External"/><Relationship Id="rId897" Type="http://schemas.openxmlformats.org/officeDocument/2006/relationships/hyperlink" Target="https://drive.google.com/drive/folders/1d1MidMYqI3G3Mz_V1LbNA2zv7Juckeoy" TargetMode="External"/><Relationship Id="rId2578" Type="http://schemas.openxmlformats.org/officeDocument/2006/relationships/hyperlink" Target="https://drive.google.com/drive/folders/1zaAEYLxWM6D7Oa4oRMTzmP5XnZfm1QXm" TargetMode="External"/><Relationship Id="rId2992" Type="http://schemas.openxmlformats.org/officeDocument/2006/relationships/hyperlink" Target="https://www4.des.state.nh.us/nh-pfas-investigation/wp-content/uploads/tables-pdf.pdf" TargetMode="External"/><Relationship Id="rId3629" Type="http://schemas.openxmlformats.org/officeDocument/2006/relationships/hyperlink" Target="https://www4.des.state.nh.us/nh-pfas-investigation/wp-content/uploads/tables-pdf.pdf" TargetMode="External"/><Relationship Id="rId5051" Type="http://schemas.openxmlformats.org/officeDocument/2006/relationships/hyperlink" Target="https://drive.google.com/drive/folders/1N7ubkg4Ly-t7C1SN2jIJkEcWKzr-v9K6?usp=sharing" TargetMode="External"/><Relationship Id="rId964" Type="http://schemas.openxmlformats.org/officeDocument/2006/relationships/hyperlink" Target="https://www.waterboards.ca.gov/pfas/" TargetMode="External"/><Relationship Id="rId1594" Type="http://schemas.openxmlformats.org/officeDocument/2006/relationships/hyperlink" Target="https://eec.ky.gov/Documents%20for%20URLs/PFAS%20Drinking%20Water%20Report%20Final.pdf" TargetMode="External"/><Relationship Id="rId2645" Type="http://schemas.openxmlformats.org/officeDocument/2006/relationships/hyperlink" Target="https://drive.google.com/drive/folders/1zaAEYLxWM6D7Oa4oRMTzmP5XnZfm1QXm" TargetMode="External"/><Relationship Id="rId617" Type="http://schemas.openxmlformats.org/officeDocument/2006/relationships/hyperlink" Target="https://drive.google.com/drive/folders/1d1MidMYqI3G3Mz_V1LbNA2zv7Juckeoy" TargetMode="External"/><Relationship Id="rId1247" Type="http://schemas.openxmlformats.org/officeDocument/2006/relationships/hyperlink" Target="https://www.waterboards.ca.gov/pfas/" TargetMode="External"/><Relationship Id="rId1661" Type="http://schemas.openxmlformats.org/officeDocument/2006/relationships/hyperlink" Target="https://www1.maine.gov/dep/spills/topics/pfas/index.html" TargetMode="External"/><Relationship Id="rId2712" Type="http://schemas.openxmlformats.org/officeDocument/2006/relationships/hyperlink" Target="https://www4.des.state.nh.us/nh-pfas-investigation/wp-content/uploads/tables-pdf.pdf" TargetMode="External"/><Relationship Id="rId1314" Type="http://schemas.openxmlformats.org/officeDocument/2006/relationships/hyperlink" Target="https://drive.google.com/drive/folders/1N7ubkg4Ly-t7C1SN2jIJkEcWKzr-v9K6?usp=sharing" TargetMode="External"/><Relationship Id="rId4884" Type="http://schemas.openxmlformats.org/officeDocument/2006/relationships/hyperlink" Target="https://drive.google.com/drive/folders/1N7ubkg4Ly-t7C1SN2jIJkEcWKzr-v9K6?usp=sharing" TargetMode="External"/><Relationship Id="rId3486" Type="http://schemas.openxmlformats.org/officeDocument/2006/relationships/hyperlink" Target="https://www4.des.state.nh.us/nh-pfas-investigation/wp-content/uploads/tables-pdf.pdf" TargetMode="External"/><Relationship Id="rId4537" Type="http://schemas.openxmlformats.org/officeDocument/2006/relationships/hyperlink" Target="https://anrweb.vt.gov/DEC/DWGWP/license.aspx?Report=PFASData" TargetMode="External"/><Relationship Id="rId20" Type="http://schemas.openxmlformats.org/officeDocument/2006/relationships/hyperlink" Target="https://drive.google.com/drive/folders/1N7ubkg4Ly-t7C1SN2jIJkEcWKzr-v9K6?usp=sharing" TargetMode="External"/><Relationship Id="rId2088" Type="http://schemas.openxmlformats.org/officeDocument/2006/relationships/hyperlink" Target="https://drive.google.com/drive/folders/1N7ubkg4Ly-t7C1SN2jIJkEcWKzr-v9K6?usp=sharing" TargetMode="External"/><Relationship Id="rId3139" Type="http://schemas.openxmlformats.org/officeDocument/2006/relationships/hyperlink" Target="https://www4.des.state.nh.us/nh-pfas-investigation/wp-content/uploads/tables-pdf.pdf" TargetMode="External"/><Relationship Id="rId4951" Type="http://schemas.openxmlformats.org/officeDocument/2006/relationships/hyperlink" Target="https://drive.google.com/drive/folders/1N7ubkg4Ly-t7C1SN2jIJkEcWKzr-v9K6?usp=sharing" TargetMode="External"/><Relationship Id="rId474" Type="http://schemas.openxmlformats.org/officeDocument/2006/relationships/hyperlink" Target="https://geotracker.waterboards.ca.gov/map/pfas_map" TargetMode="External"/><Relationship Id="rId2155" Type="http://schemas.openxmlformats.org/officeDocument/2006/relationships/hyperlink" Target="https://www4.des.state.nh.us/nh-pfas-investigation/wp-content/uploads/tables-pdf.pdf" TargetMode="External"/><Relationship Id="rId3553" Type="http://schemas.openxmlformats.org/officeDocument/2006/relationships/hyperlink" Target="https://www4.des.state.nh.us/nh-pfas-investigation/wp-content/uploads/tables-pdf.pdf" TargetMode="External"/><Relationship Id="rId4604" Type="http://schemas.openxmlformats.org/officeDocument/2006/relationships/hyperlink" Target="https://www.ehn.org/dupont-c8-parkersburg-2644262065.html?rebelltitem=6" TargetMode="External"/><Relationship Id="rId127" Type="http://schemas.openxmlformats.org/officeDocument/2006/relationships/hyperlink" Target="https://drive.google.com/drive/folders/1d1MidMYqI3G3Mz_V1LbNA2zv7Juckeoy" TargetMode="External"/><Relationship Id="rId3206" Type="http://schemas.openxmlformats.org/officeDocument/2006/relationships/hyperlink" Target="https://drive.google.com/drive/folders/1N7ubkg4Ly-t7C1SN2jIJkEcWKzr-v9K6?usp=sharing" TargetMode="External"/><Relationship Id="rId3620" Type="http://schemas.openxmlformats.org/officeDocument/2006/relationships/hyperlink" Target="https://drive.google.com/drive/folders/1N7ubkg4Ly-t7C1SN2jIJkEcWKzr-v9K6?usp=sharing" TargetMode="External"/><Relationship Id="rId541" Type="http://schemas.openxmlformats.org/officeDocument/2006/relationships/hyperlink" Target="https://www.waterboards.ca.gov/pfas/" TargetMode="External"/><Relationship Id="rId1171" Type="http://schemas.openxmlformats.org/officeDocument/2006/relationships/hyperlink" Target="https://www.waterboards.ca.gov/pfas/" TargetMode="External"/><Relationship Id="rId2222" Type="http://schemas.openxmlformats.org/officeDocument/2006/relationships/hyperlink" Target="https://drive.google.com/drive/folders/1N7ubkg4Ly-t7C1SN2jIJkEcWKzr-v9K6?usp=sharing" TargetMode="External"/><Relationship Id="rId1988" Type="http://schemas.openxmlformats.org/officeDocument/2006/relationships/hyperlink" Target="https://drive.google.com/drive/folders/1ApDjBUHCzkM3kDypkUZGhC8WdXUGraiG" TargetMode="External"/><Relationship Id="rId4394" Type="http://schemas.openxmlformats.org/officeDocument/2006/relationships/hyperlink" Target="https://health.ri.gov/water/about/pfas/" TargetMode="External"/><Relationship Id="rId4047" Type="http://schemas.openxmlformats.org/officeDocument/2006/relationships/hyperlink" Target="https://drive.google.com/drive/folders/1N7ubkg4Ly-t7C1SN2jIJkEcWKzr-v9K6?usp=sharing" TargetMode="External"/><Relationship Id="rId4461" Type="http://schemas.openxmlformats.org/officeDocument/2006/relationships/hyperlink" Target="https://drive.google.com/drive/folders/1N7ubkg4Ly-t7C1SN2jIJkEcWKzr-v9K6?usp=sharing" TargetMode="External"/><Relationship Id="rId3063" Type="http://schemas.openxmlformats.org/officeDocument/2006/relationships/hyperlink" Target="https://www4.des.state.nh.us/nh-pfas-investigation/?page_id=826" TargetMode="External"/><Relationship Id="rId4114" Type="http://schemas.openxmlformats.org/officeDocument/2006/relationships/hyperlink" Target="https://epi.dph.ncdhhs.gov/oee/a_z/pfas.html" TargetMode="External"/><Relationship Id="rId1708" Type="http://schemas.openxmlformats.org/officeDocument/2006/relationships/hyperlink" Target="https://drive.google.com/drive/folders/1N7ubkg4Ly-t7C1SN2jIJkEcWKzr-v9K6?usp=sharing" TargetMode="External"/><Relationship Id="rId3130" Type="http://schemas.openxmlformats.org/officeDocument/2006/relationships/hyperlink" Target="https://drive.google.com/drive/folders/1N7ubkg4Ly-t7C1SN2jIJkEcWKzr-v9K6?usp=sharing" TargetMode="External"/><Relationship Id="rId2896" Type="http://schemas.openxmlformats.org/officeDocument/2006/relationships/hyperlink" Target="https://www4.des.state.nh.us/nh-pfas-investigation/wp-content/uploads/tables-pdf.pdf" TargetMode="External"/><Relationship Id="rId3947" Type="http://schemas.openxmlformats.org/officeDocument/2006/relationships/hyperlink" Target="https://drive.google.com/drive/folders/1N7ubkg4Ly-t7C1SN2jIJkEcWKzr-v9K6?usp=sharing" TargetMode="External"/><Relationship Id="rId868" Type="http://schemas.openxmlformats.org/officeDocument/2006/relationships/hyperlink" Target="https://drive.google.com/drive/folders/1N7ubkg4Ly-t7C1SN2jIJkEcWKzr-v9K6?usp=sharing" TargetMode="External"/><Relationship Id="rId1498" Type="http://schemas.openxmlformats.org/officeDocument/2006/relationships/hyperlink" Target="https://drive.google.com/drive/folders/1IsOH4jNxypFCAP4u65dm4mosIul5EzFB" TargetMode="External"/><Relationship Id="rId2549" Type="http://schemas.openxmlformats.org/officeDocument/2006/relationships/hyperlink" Target="https://www.dhhs.nh.gov/dphs/pfcs/index.htm" TargetMode="External"/><Relationship Id="rId2963" Type="http://schemas.openxmlformats.org/officeDocument/2006/relationships/hyperlink" Target="https://www4.des.state.nh.us/nh-pfas-investigation/?page_id=826" TargetMode="External"/><Relationship Id="rId935" Type="http://schemas.openxmlformats.org/officeDocument/2006/relationships/hyperlink" Target="https://www.waterboards.ca.gov/pfas/" TargetMode="External"/><Relationship Id="rId1565" Type="http://schemas.openxmlformats.org/officeDocument/2006/relationships/hyperlink" Target="https://drive.google.com/drive/folders/1N7ubkg4Ly-t7C1SN2jIJkEcWKzr-v9K6?usp=sharing" TargetMode="External"/><Relationship Id="rId2616" Type="http://schemas.openxmlformats.org/officeDocument/2006/relationships/hyperlink" Target="https://www4.des.state.nh.us/nh-pfas-investigation/wp-content/uploads/tables-pdf.pdf" TargetMode="External"/><Relationship Id="rId5022" Type="http://schemas.openxmlformats.org/officeDocument/2006/relationships/hyperlink" Target="https://drive.google.com/drive/folders/1N7ubkg4Ly-t7C1SN2jIJkEcWKzr-v9K6?usp=sharing" TargetMode="External"/><Relationship Id="rId1218" Type="http://schemas.openxmlformats.org/officeDocument/2006/relationships/hyperlink" Target="https://drive.google.com/drive/folders/1N7ubkg4Ly-t7C1SN2jIJkEcWKzr-v9K6?usp=sharing" TargetMode="External"/><Relationship Id="rId1632" Type="http://schemas.openxmlformats.org/officeDocument/2006/relationships/hyperlink" Target="https://www1.maine.gov/dep/spills/topics/pfas/index.html" TargetMode="External"/><Relationship Id="rId4788" Type="http://schemas.openxmlformats.org/officeDocument/2006/relationships/hyperlink" Target="https://drive.google.com/drive/folders/1N7ubkg4Ly-t7C1SN2jIJkEcWKzr-v9K6?usp=sharing" TargetMode="External"/><Relationship Id="rId4855" Type="http://schemas.openxmlformats.org/officeDocument/2006/relationships/hyperlink" Target="https://drive.google.com/drive/folders/1N7ubkg4Ly-t7C1SN2jIJkEcWKzr-v9K6?usp=sharing" TargetMode="External"/><Relationship Id="rId3457" Type="http://schemas.openxmlformats.org/officeDocument/2006/relationships/hyperlink" Target="https://www4.des.state.nh.us/nh-pfas-investigation/wp-content/uploads/tables-pdf.pdf" TargetMode="External"/><Relationship Id="rId3871" Type="http://schemas.openxmlformats.org/officeDocument/2006/relationships/hyperlink" Target="https://drive.google.com/drive/folders/1N7ubkg4Ly-t7C1SN2jIJkEcWKzr-v9K6?usp=sharing" TargetMode="External"/><Relationship Id="rId4508" Type="http://schemas.openxmlformats.org/officeDocument/2006/relationships/hyperlink" Target="https://www.ewg.org/interactive-maps/2020-military-pfas-sites/map/" TargetMode="External"/><Relationship Id="rId4922" Type="http://schemas.openxmlformats.org/officeDocument/2006/relationships/hyperlink" Target="https://drive.google.com/drive/folders/1N7ubkg4Ly-t7C1SN2jIJkEcWKzr-v9K6?usp=sharing" TargetMode="External"/><Relationship Id="rId378" Type="http://schemas.openxmlformats.org/officeDocument/2006/relationships/hyperlink" Target="https://drive.google.com/drive/folders/1N7ubkg4Ly-t7C1SN2jIJkEcWKzr-v9K6?usp=sharing" TargetMode="External"/><Relationship Id="rId792" Type="http://schemas.openxmlformats.org/officeDocument/2006/relationships/hyperlink" Target="https://drive.google.com/drive/folders/1d1MidMYqI3G3Mz_V1LbNA2zv7Juckeoy" TargetMode="External"/><Relationship Id="rId2059" Type="http://schemas.openxmlformats.org/officeDocument/2006/relationships/hyperlink" Target="https://drive.google.com/drive/folders/1zaAEYLxWM6D7Oa4oRMTzmP5XnZfm1QXm" TargetMode="External"/><Relationship Id="rId2473" Type="http://schemas.openxmlformats.org/officeDocument/2006/relationships/hyperlink" Target="https://www.dhhs.nh.gov/dphs/pfcs/index.htm" TargetMode="External"/><Relationship Id="rId3524" Type="http://schemas.openxmlformats.org/officeDocument/2006/relationships/hyperlink" Target="https://drive.google.com/drive/folders/1N7ubkg4Ly-t7C1SN2jIJkEcWKzr-v9K6?usp=sharing" TargetMode="External"/><Relationship Id="rId445" Type="http://schemas.openxmlformats.org/officeDocument/2006/relationships/hyperlink" Target="https://www.waterboards.ca.gov/pfas/docs/pfas_monitoring_Q1Q2Q3Q4.xlsx" TargetMode="External"/><Relationship Id="rId1075" Type="http://schemas.openxmlformats.org/officeDocument/2006/relationships/hyperlink" Target="https://drive.google.com/drive/folders/1N7ubkg4Ly-t7C1SN2jIJkEcWKzr-v9K6?usp=sharing" TargetMode="External"/><Relationship Id="rId2126" Type="http://schemas.openxmlformats.org/officeDocument/2006/relationships/hyperlink" Target="https://drive.google.com/drive/folders/1N7ubkg4Ly-t7C1SN2jIJkEcWKzr-v9K6?usp=sharing" TargetMode="External"/><Relationship Id="rId2540" Type="http://schemas.openxmlformats.org/officeDocument/2006/relationships/hyperlink" Target="https://www4.des.state.nh.us/nh-pfas-investigation/wp-content/uploads/tables-pdf.pdf" TargetMode="External"/><Relationship Id="rId512" Type="http://schemas.openxmlformats.org/officeDocument/2006/relationships/hyperlink" Target="https://drive.google.com/drive/folders/1d1MidMYqI3G3Mz_V1LbNA2zv7Juckeoy" TargetMode="External"/><Relationship Id="rId1142" Type="http://schemas.openxmlformats.org/officeDocument/2006/relationships/hyperlink" Target="https://www.waterboards.ca.gov/pfas/" TargetMode="External"/><Relationship Id="rId4298" Type="http://schemas.openxmlformats.org/officeDocument/2006/relationships/hyperlink" Target="https://static1.squarespace.com/static/546d61b5e4b049f0b10b95c5/t/5e9486885e4b116e09c239b7/1586792081414/DOH-2.pdf" TargetMode="External"/><Relationship Id="rId4365" Type="http://schemas.openxmlformats.org/officeDocument/2006/relationships/hyperlink" Target="https://www.ecori.org/public-safety/2020/3/2/are-pfas-harming-rhode-islands-schoolchildren" TargetMode="External"/><Relationship Id="rId1959" Type="http://schemas.openxmlformats.org/officeDocument/2006/relationships/hyperlink" Target="https://drive.google.com/drive/u/1/folders/1CS4fHNb1TFtUMpSuDhEwUP4guzlUZIgS" TargetMode="External"/><Relationship Id="rId4018" Type="http://schemas.openxmlformats.org/officeDocument/2006/relationships/hyperlink" Target="https://files.nc.gov/ncdeq/Water%20Resources/GIS/Data/Emerging_Compounds_Mastersheet_12202019.pdf" TargetMode="External"/><Relationship Id="rId3381" Type="http://schemas.openxmlformats.org/officeDocument/2006/relationships/hyperlink" Target="https://www4.des.state.nh.us/nh-pfas-investigation/wp-content/uploads/tables-pdf.pdf" TargetMode="External"/><Relationship Id="rId4432" Type="http://schemas.openxmlformats.org/officeDocument/2006/relationships/hyperlink" Target="https://www.ecori.org/public-safety/2020/3/2/are-pfas-harming-rhode-islands-schoolchildren" TargetMode="External"/><Relationship Id="rId3034" Type="http://schemas.openxmlformats.org/officeDocument/2006/relationships/hyperlink" Target="https://drive.google.com/drive/folders/1N7ubkg4Ly-t7C1SN2jIJkEcWKzr-v9K6?usp=sharing" TargetMode="External"/><Relationship Id="rId2050" Type="http://schemas.openxmlformats.org/officeDocument/2006/relationships/hyperlink" Target="https://www4.des.state.nh.us/nh-pfas-investigation/wp-content/uploads/tables-pdf.pdf" TargetMode="External"/><Relationship Id="rId3101" Type="http://schemas.openxmlformats.org/officeDocument/2006/relationships/hyperlink" Target="https://drive.google.com/drive/folders/1zaAEYLxWM6D7Oa4oRMTzmP5XnZfm1QXm" TargetMode="External"/><Relationship Id="rId839" Type="http://schemas.openxmlformats.org/officeDocument/2006/relationships/hyperlink" Target="https://geotracker.waterboards.ca.gov/map/pfas_map" TargetMode="External"/><Relationship Id="rId1469" Type="http://schemas.openxmlformats.org/officeDocument/2006/relationships/hyperlink" Target="https://drive.google.com/drive/folders/1N7ubkg4Ly-t7C1SN2jIJkEcWKzr-v9K6?usp=sharing" TargetMode="External"/><Relationship Id="rId2867" Type="http://schemas.openxmlformats.org/officeDocument/2006/relationships/hyperlink" Target="https://drive.google.com/drive/folders/1N7ubkg4Ly-t7C1SN2jIJkEcWKzr-v9K6?usp=sharing" TargetMode="External"/><Relationship Id="rId3918" Type="http://schemas.openxmlformats.org/officeDocument/2006/relationships/hyperlink" Target="http://pulse.ncpolicywatch.org/2018/03/23/low-levels-of-perfluorinated-compounds-detected-in-durham-drinking-water-new-statewide-monitoring-system-proposed/" TargetMode="External"/><Relationship Id="rId1883" Type="http://schemas.openxmlformats.org/officeDocument/2006/relationships/hyperlink" Target="https://www.michigan.gov/pfasresponse/" TargetMode="External"/><Relationship Id="rId2934" Type="http://schemas.openxmlformats.org/officeDocument/2006/relationships/hyperlink" Target="https://drive.google.com/drive/folders/1N7ubkg4Ly-t7C1SN2jIJkEcWKzr-v9K6?usp=sharing" TargetMode="External"/><Relationship Id="rId906" Type="http://schemas.openxmlformats.org/officeDocument/2006/relationships/hyperlink" Target="https://drive.google.com/drive/folders/1N7ubkg4Ly-t7C1SN2jIJkEcWKzr-v9K6?usp=sharing" TargetMode="External"/><Relationship Id="rId1536" Type="http://schemas.openxmlformats.org/officeDocument/2006/relationships/hyperlink" Target="https://drive.google.com/drive/folders/1cUyCiUrGMlrE0q7LluG_3dAzilymZJ8J" TargetMode="External"/><Relationship Id="rId1950" Type="http://schemas.openxmlformats.org/officeDocument/2006/relationships/hyperlink" Target="https://drive.google.com/drive/u/1/folders/1JHapkdyZrRziZCfTAWAX-nxDpQ_WEWlp?ths=true" TargetMode="External"/><Relationship Id="rId1603" Type="http://schemas.openxmlformats.org/officeDocument/2006/relationships/hyperlink" Target="https://drive.google.com/drive/folders/1N7ubkg4Ly-t7C1SN2jIJkEcWKzr-v9K6?usp=sharing" TargetMode="External"/><Relationship Id="rId4759" Type="http://schemas.openxmlformats.org/officeDocument/2006/relationships/hyperlink" Target="https://drive.google.com/drive/folders/1jI2qfUNHJx9JWwCQcG49AABEIOL-IKdx?usp=sharing" TargetMode="External"/><Relationship Id="rId3775" Type="http://schemas.openxmlformats.org/officeDocument/2006/relationships/hyperlink" Target="https://www.courierpostonline.com/story/news/2016/03/31/solvay-paulsboro-settlement-lawsuit/82479794/" TargetMode="External"/><Relationship Id="rId4826" Type="http://schemas.openxmlformats.org/officeDocument/2006/relationships/hyperlink" Target="https://drive.google.com/drive/folders/1N7ubkg4Ly-t7C1SN2jIJkEcWKzr-v9K6?usp=sharing" TargetMode="External"/><Relationship Id="rId696" Type="http://schemas.openxmlformats.org/officeDocument/2006/relationships/hyperlink" Target="https://www.waterboards.ca.gov/pfas/" TargetMode="External"/><Relationship Id="rId2377" Type="http://schemas.openxmlformats.org/officeDocument/2006/relationships/hyperlink" Target="https://www4.des.state.nh.us/nh-pfas-investigation/wp-content/uploads/tables-pdf.pdf" TargetMode="External"/><Relationship Id="rId2791" Type="http://schemas.openxmlformats.org/officeDocument/2006/relationships/hyperlink" Target="https://drive.google.com/drive/folders/1zaAEYLxWM6D7Oa4oRMTzmP5XnZfm1QXm" TargetMode="External"/><Relationship Id="rId3428" Type="http://schemas.openxmlformats.org/officeDocument/2006/relationships/hyperlink" Target="https://drive.google.com/drive/folders/1N7ubkg4Ly-t7C1SN2jIJkEcWKzr-v9K6?usp=sharing" TargetMode="External"/><Relationship Id="rId349" Type="http://schemas.openxmlformats.org/officeDocument/2006/relationships/hyperlink" Target="https://geotracker.waterboards.ca.gov/map/pfas_map" TargetMode="External"/><Relationship Id="rId763" Type="http://schemas.openxmlformats.org/officeDocument/2006/relationships/hyperlink" Target="https://drive.google.com/drive/folders/1N7ubkg4Ly-t7C1SN2jIJkEcWKzr-v9K6?usp=sharing" TargetMode="External"/><Relationship Id="rId1393" Type="http://schemas.openxmlformats.org/officeDocument/2006/relationships/hyperlink" Target="https://drive.google.com/drive/u/0/folders/165CakSMV2-00nyl8S9kyGCCl4JfNfsjI" TargetMode="External"/><Relationship Id="rId2444" Type="http://schemas.openxmlformats.org/officeDocument/2006/relationships/hyperlink" Target="https://www4.des.state.nh.us/nh-pfas-investigation/wp-content/uploads/tables-pdf.pdf" TargetMode="External"/><Relationship Id="rId3842" Type="http://schemas.openxmlformats.org/officeDocument/2006/relationships/hyperlink" Target="https://drive.google.com/drive/u/1/folders/1gzW7FcQQelMoZUZ8VhdxW1RrTOgXt8vS" TargetMode="External"/><Relationship Id="rId416" Type="http://schemas.openxmlformats.org/officeDocument/2006/relationships/hyperlink" Target="https://www.waterboards.ca.gov/pfas/" TargetMode="External"/><Relationship Id="rId1046" Type="http://schemas.openxmlformats.org/officeDocument/2006/relationships/hyperlink" Target="https://www.waterboards.ca.gov/pfas/" TargetMode="External"/><Relationship Id="rId830" Type="http://schemas.openxmlformats.org/officeDocument/2006/relationships/hyperlink" Target="https://www.waterboards.ca.gov/pfas/docs/pfas_monitoring_Q1Q2Q3Q4.xlsx" TargetMode="External"/><Relationship Id="rId1460" Type="http://schemas.openxmlformats.org/officeDocument/2006/relationships/hyperlink" Target="https://www.tcpalm.com/story/news/local/shaping-our-future/2019/01/16/stuart-to-boost-ability-to-clean-chemicals-from-water-supply/2575681002/" TargetMode="External"/><Relationship Id="rId2511" Type="http://schemas.openxmlformats.org/officeDocument/2006/relationships/hyperlink" Target="https://drive.google.com/drive/folders/1N7ubkg4Ly-t7C1SN2jIJkEcWKzr-v9K6?usp=sharing" TargetMode="External"/><Relationship Id="rId1113" Type="http://schemas.openxmlformats.org/officeDocument/2006/relationships/hyperlink" Target="https://drive.google.com/drive/folders/1d1MidMYqI3G3Mz_V1LbNA2zv7Juckeoy" TargetMode="External"/><Relationship Id="rId4269" Type="http://schemas.openxmlformats.org/officeDocument/2006/relationships/hyperlink" Target="https://drive.google.com/drive/folders/1N7ubkg4Ly-t7C1SN2jIJkEcWKzr-v9K6?usp=sharing" TargetMode="External"/><Relationship Id="rId4683" Type="http://schemas.openxmlformats.org/officeDocument/2006/relationships/hyperlink" Target="https://drive.google.com/drive/folders/1N7ubkg4Ly-t7C1SN2jIJkEcWKzr-v9K6?usp=sharing" TargetMode="External"/><Relationship Id="rId3285" Type="http://schemas.openxmlformats.org/officeDocument/2006/relationships/hyperlink" Target="https://drive.google.com/drive/folders/1zaAEYLxWM6D7Oa4oRMTzmP5XnZfm1QXm" TargetMode="External"/><Relationship Id="rId4336" Type="http://schemas.openxmlformats.org/officeDocument/2006/relationships/hyperlink" Target="https://drive.google.com/drive/folders/1DZVTtHrtffhNzVd3s8hAy8pcQfLzMzIV" TargetMode="External"/><Relationship Id="rId4750" Type="http://schemas.openxmlformats.org/officeDocument/2006/relationships/hyperlink" Target="https://drive.google.com/drive/folders/1jI2qfUNHJx9JWwCQcG49AABEIOL-IKdx?usp=sharing" TargetMode="External"/><Relationship Id="rId3352" Type="http://schemas.openxmlformats.org/officeDocument/2006/relationships/hyperlink" Target="https://www4.des.state.nh.us/nh-pfas-investigation/wp-content/uploads/tables-pdf.pdf" TargetMode="External"/><Relationship Id="rId4403" Type="http://schemas.openxmlformats.org/officeDocument/2006/relationships/hyperlink" Target="https://static1.squarespace.com/static/546d61b5e4b049f0b10b95c5/t/5e9486885e4b116e09c239b7/1586792081414/DOH-2.pdf" TargetMode="External"/><Relationship Id="rId273" Type="http://schemas.openxmlformats.org/officeDocument/2006/relationships/hyperlink" Target="https://drive.google.com/drive/folders/1N7ubkg4Ly-t7C1SN2jIJkEcWKzr-v9K6?usp=sharing" TargetMode="External"/><Relationship Id="rId3005" Type="http://schemas.openxmlformats.org/officeDocument/2006/relationships/hyperlink" Target="https://drive.google.com/drive/folders/1zaAEYLxWM6D7Oa4oRMTzmP5XnZfm1QXm" TargetMode="External"/><Relationship Id="rId340" Type="http://schemas.openxmlformats.org/officeDocument/2006/relationships/hyperlink" Target="https://www.waterboards.ca.gov/pfas/docs/pfas_monitoring_Q1Q2Q3Q4.xlsx" TargetMode="External"/><Relationship Id="rId2021" Type="http://schemas.openxmlformats.org/officeDocument/2006/relationships/hyperlink" Target="https://www4.des.state.nh.us/nh-pfas-investigation/wp-content/uploads/tables-pdf.pdf" TargetMode="External"/><Relationship Id="rId4193" Type="http://schemas.openxmlformats.org/officeDocument/2006/relationships/hyperlink" Target="https://www.epa.gov/dwucmr/occurrence-data-unregulated-contaminant-monitoring-rule" TargetMode="External"/><Relationship Id="rId1787" Type="http://schemas.openxmlformats.org/officeDocument/2006/relationships/hyperlink" Target="https://drive.google.com/drive/u/0/folders/1c3R88OZTq7Mkn8WCdvqlHYybgHlkhqEX" TargetMode="External"/><Relationship Id="rId2838" Type="http://schemas.openxmlformats.org/officeDocument/2006/relationships/hyperlink" Target="https://drive.google.com/drive/folders/1zaAEYLxWM6D7Oa4oRMTzmP5XnZfm1QXm" TargetMode="External"/><Relationship Id="rId79" Type="http://schemas.openxmlformats.org/officeDocument/2006/relationships/hyperlink" Target="https://www.epa.gov/dwucmr/occurrence-data-unregulated-contaminant-monitoring-rule" TargetMode="External"/><Relationship Id="rId1854" Type="http://schemas.openxmlformats.org/officeDocument/2006/relationships/hyperlink" Target="https://drive.google.com/drive/u/0/folders/10YNE6SnqD-GUMQB61m73eLXVCeTrxmmS" TargetMode="External"/><Relationship Id="rId2905" Type="http://schemas.openxmlformats.org/officeDocument/2006/relationships/hyperlink" Target="https://drive.google.com/drive/folders/1zaAEYLxWM6D7Oa4oRMTzmP5XnZfm1QXm" TargetMode="External"/><Relationship Id="rId4260" Type="http://schemas.openxmlformats.org/officeDocument/2006/relationships/hyperlink" Target="https://drive.google.com/drive/folders/1N7ubkg4Ly-t7C1SN2jIJkEcWKzr-v9K6?usp=sharing" TargetMode="External"/><Relationship Id="rId1507" Type="http://schemas.openxmlformats.org/officeDocument/2006/relationships/hyperlink" Target="https://epd.georgia.gov/pfoa-and-pfos-information" TargetMode="External"/><Relationship Id="rId1921" Type="http://schemas.openxmlformats.org/officeDocument/2006/relationships/hyperlink" Target="https://www.michigan.gov/pfasresponse/" TargetMode="External"/><Relationship Id="rId3679" Type="http://schemas.openxmlformats.org/officeDocument/2006/relationships/hyperlink" Target="https://www.nj.gov/dep/dsr/publications/Investigation_of_Levels_of_Perfluorinated_Compounds_in_New_Jersey_Fish_Surface_Water_and_Sediment_RPS.pdf" TargetMode="External"/><Relationship Id="rId1297" Type="http://schemas.openxmlformats.org/officeDocument/2006/relationships/hyperlink" Target="https://www.waterboards.ca.gov/pfas/" TargetMode="External"/><Relationship Id="rId2695" Type="http://schemas.openxmlformats.org/officeDocument/2006/relationships/hyperlink" Target="https://www4.des.state.nh.us/nh-pfas-investigation/?page_id=826" TargetMode="External"/><Relationship Id="rId3746" Type="http://schemas.openxmlformats.org/officeDocument/2006/relationships/hyperlink" Target="https://drive.google.com/drive/u/1/folders/1J9LVIYFd4k3_1uK2ONkH1hEqigz8CkVg?ths=true" TargetMode="External"/><Relationship Id="rId667" Type="http://schemas.openxmlformats.org/officeDocument/2006/relationships/hyperlink" Target="https://drive.google.com/drive/folders/1d1MidMYqI3G3Mz_V1LbNA2zv7Juckeoy" TargetMode="External"/><Relationship Id="rId2348" Type="http://schemas.openxmlformats.org/officeDocument/2006/relationships/hyperlink" Target="https://www4.des.state.nh.us/nh-pfas-investigation/?page_id=826" TargetMode="External"/><Relationship Id="rId2762" Type="http://schemas.openxmlformats.org/officeDocument/2006/relationships/hyperlink" Target="https://www.dhhs.nh.gov/dphs/pfcs/index.htm" TargetMode="External"/><Relationship Id="rId3813" Type="http://schemas.openxmlformats.org/officeDocument/2006/relationships/hyperlink" Target="https://www9.state.nj.us/DEP_WaterWatch_public/index.jsp" TargetMode="External"/><Relationship Id="rId734" Type="http://schemas.openxmlformats.org/officeDocument/2006/relationships/hyperlink" Target="https://geotracker.waterboards.ca.gov/map/pfas_map" TargetMode="External"/><Relationship Id="rId1364" Type="http://schemas.openxmlformats.org/officeDocument/2006/relationships/hyperlink" Target="https://drive.google.com/drive/folders/1N7ubkg4Ly-t7C1SN2jIJkEcWKzr-v9K6?usp=sharing" TargetMode="External"/><Relationship Id="rId2415" Type="http://schemas.openxmlformats.org/officeDocument/2006/relationships/hyperlink" Target="https://drive.google.com/drive/folders/1N7ubkg4Ly-t7C1SN2jIJkEcWKzr-v9K6?usp=sharing" TargetMode="External"/><Relationship Id="rId70" Type="http://schemas.openxmlformats.org/officeDocument/2006/relationships/hyperlink" Target="https://drive.google.com/drive/folders/1N7ubkg4Ly-t7C1SN2jIJkEcWKzr-v9K6?usp=sharing" TargetMode="External"/><Relationship Id="rId801" Type="http://schemas.openxmlformats.org/officeDocument/2006/relationships/hyperlink" Target="https://www.waterboards.ca.gov/pfas/" TargetMode="External"/><Relationship Id="rId1017" Type="http://schemas.openxmlformats.org/officeDocument/2006/relationships/hyperlink" Target="https://drive.google.com/drive/folders/1N7ubkg4Ly-t7C1SN2jIJkEcWKzr-v9K6?usp=sharing" TargetMode="External"/><Relationship Id="rId1431" Type="http://schemas.openxmlformats.org/officeDocument/2006/relationships/hyperlink" Target="https://drive.google.com/drive/folders/150_eM_tjmVZVPeP_TAG4wi7bZRPNmSlc" TargetMode="External"/><Relationship Id="rId4587" Type="http://schemas.openxmlformats.org/officeDocument/2006/relationships/hyperlink" Target="https://www.doh.wa.gov/CommunityandEnvironment/Contaminants/PFAS" TargetMode="External"/><Relationship Id="rId3189" Type="http://schemas.openxmlformats.org/officeDocument/2006/relationships/hyperlink" Target="https://drive.google.com/drive/folders/1zaAEYLxWM6D7Oa4oRMTzmP5XnZfm1QXm" TargetMode="External"/><Relationship Id="rId4654" Type="http://schemas.openxmlformats.org/officeDocument/2006/relationships/hyperlink" Target="https://drive.google.com/drive/folders/1N7ubkg4Ly-t7C1SN2jIJkEcWKzr-v9K6?usp=sharing" TargetMode="External"/><Relationship Id="rId3256" Type="http://schemas.openxmlformats.org/officeDocument/2006/relationships/hyperlink" Target="https://www4.des.state.nh.us/nh-pfas-investigation/wp-content/uploads/tables-pdf.pdf" TargetMode="External"/><Relationship Id="rId4307" Type="http://schemas.openxmlformats.org/officeDocument/2006/relationships/hyperlink" Target="https://drive.google.com/drive/folders/1N7ubkg4Ly-t7C1SN2jIJkEcWKzr-v9K6?usp=sharing" TargetMode="External"/><Relationship Id="rId177" Type="http://schemas.openxmlformats.org/officeDocument/2006/relationships/hyperlink" Target="https://drive.google.com/drive/folders/1d1MidMYqI3G3Mz_V1LbNA2zv7Juckeoy" TargetMode="External"/><Relationship Id="rId591" Type="http://schemas.openxmlformats.org/officeDocument/2006/relationships/hyperlink" Target="https://www.waterboards.ca.gov/pfas/" TargetMode="External"/><Relationship Id="rId2272" Type="http://schemas.openxmlformats.org/officeDocument/2006/relationships/hyperlink" Target="https://www4.des.state.nh.us/nh-pfas-investigation/wp-content/uploads/tables-pdf.pdf" TargetMode="External"/><Relationship Id="rId3670" Type="http://schemas.openxmlformats.org/officeDocument/2006/relationships/hyperlink" Target="https://drive.google.com/drive/folders/1N7ubkg4Ly-t7C1SN2jIJkEcWKzr-v9K6?usp=sharing" TargetMode="External"/><Relationship Id="rId4721" Type="http://schemas.openxmlformats.org/officeDocument/2006/relationships/hyperlink" Target="https://drive.google.com/drive/folders/1N7ubkg4Ly-t7C1SN2jIJkEcWKzr-v9K6?usp=sharing" TargetMode="External"/><Relationship Id="rId244" Type="http://schemas.openxmlformats.org/officeDocument/2006/relationships/hyperlink" Target="https://geotracker.waterboards.ca.gov/map/pfas_map" TargetMode="External"/><Relationship Id="rId3323" Type="http://schemas.openxmlformats.org/officeDocument/2006/relationships/hyperlink" Target="https://www4.des.state.nh.us/nh-pfas-investigation/wp-content/uploads/tables-pdf.pdf" TargetMode="External"/><Relationship Id="rId311" Type="http://schemas.openxmlformats.org/officeDocument/2006/relationships/hyperlink" Target="https://www.waterboards.ca.gov/pfas/" TargetMode="External"/><Relationship Id="rId4097" Type="http://schemas.openxmlformats.org/officeDocument/2006/relationships/hyperlink" Target="https://files.nc.gov/ncdeq/Water%20Resources/GIS/Data/Emerging_Compounds_Mastersheet_12202019.pdf" TargetMode="External"/><Relationship Id="rId1758" Type="http://schemas.openxmlformats.org/officeDocument/2006/relationships/hyperlink" Target="https://drive.google.com/drive/u/1/folders/1bA0fTxac0RU2njTEx5JIcAWqZpYygC9D" TargetMode="External"/><Relationship Id="rId2809" Type="http://schemas.openxmlformats.org/officeDocument/2006/relationships/hyperlink" Target="https://drive.google.com/drive/folders/1N7ubkg4Ly-t7C1SN2jIJkEcWKzr-v9K6?usp=sharing" TargetMode="External"/><Relationship Id="rId4164" Type="http://schemas.openxmlformats.org/officeDocument/2006/relationships/hyperlink" Target="https://drive.google.com/drive/folders/1N7ubkg4Ly-t7C1SN2jIJkEcWKzr-v9K6?usp=sharing" TargetMode="External"/><Relationship Id="rId3180" Type="http://schemas.openxmlformats.org/officeDocument/2006/relationships/hyperlink" Target="https://www4.des.state.nh.us/nh-pfas-investigation/wp-content/uploads/tables-pdf.pdf" TargetMode="External"/><Relationship Id="rId4231" Type="http://schemas.openxmlformats.org/officeDocument/2006/relationships/hyperlink" Target="https://drive.google.com/drive/folders/1N7ubkg4Ly-t7C1SN2jIJkEcWKzr-v9K6?usp=sharing" TargetMode="External"/><Relationship Id="rId1825" Type="http://schemas.openxmlformats.org/officeDocument/2006/relationships/hyperlink" Target="https://drive.google.com/drive/u/0/folders/1Wu6TD2HJpJyEeF4agexZZ1W848LAH8uD" TargetMode="External"/><Relationship Id="rId3997" Type="http://schemas.openxmlformats.org/officeDocument/2006/relationships/hyperlink" Target="https://drive.google.com/drive/u/0/folders/1f8gHfUbgH4w0DdeirtRLSMerU6kNJ4Ux" TargetMode="External"/><Relationship Id="rId2599" Type="http://schemas.openxmlformats.org/officeDocument/2006/relationships/hyperlink" Target="https://www4.des.state.nh.us/nh-pfas-investigation/?page_id=826" TargetMode="External"/><Relationship Id="rId985" Type="http://schemas.openxmlformats.org/officeDocument/2006/relationships/hyperlink" Target="https://drive.google.com/drive/folders/1N7ubkg4Ly-t7C1SN2jIJkEcWKzr-v9K6?usp=sharing" TargetMode="External"/><Relationship Id="rId2666" Type="http://schemas.openxmlformats.org/officeDocument/2006/relationships/hyperlink" Target="https://drive.google.com/drive/folders/1N7ubkg4Ly-t7C1SN2jIJkEcWKzr-v9K6?usp=sharing" TargetMode="External"/><Relationship Id="rId3717" Type="http://schemas.openxmlformats.org/officeDocument/2006/relationships/hyperlink" Target="https://www.nj.gov/dep/srp/emerging-contaminants/" TargetMode="External"/><Relationship Id="rId5072" Type="http://schemas.openxmlformats.org/officeDocument/2006/relationships/hyperlink" Target="https://drive.google.com/drive/folders/1N7ubkg4Ly-t7C1SN2jIJkEcWKzr-v9K6?usp=sharing" TargetMode="External"/><Relationship Id="rId638" Type="http://schemas.openxmlformats.org/officeDocument/2006/relationships/hyperlink" Target="https://drive.google.com/drive/folders/1N7ubkg4Ly-t7C1SN2jIJkEcWKzr-v9K6?usp=sharing" TargetMode="External"/><Relationship Id="rId1268" Type="http://schemas.openxmlformats.org/officeDocument/2006/relationships/hyperlink" Target="https://drive.google.com/drive/folders/1N7ubkg4Ly-t7C1SN2jIJkEcWKzr-v9K6?usp=sharing" TargetMode="External"/><Relationship Id="rId1682" Type="http://schemas.openxmlformats.org/officeDocument/2006/relationships/hyperlink" Target="https://www1.maine.gov/dep/spills/topics/pfas/index.html" TargetMode="External"/><Relationship Id="rId2319" Type="http://schemas.openxmlformats.org/officeDocument/2006/relationships/hyperlink" Target="https://www4.des.state.nh.us/nh-pfas-investigation/wp-content/uploads/tables-pdf.pdf" TargetMode="External"/><Relationship Id="rId2733" Type="http://schemas.openxmlformats.org/officeDocument/2006/relationships/hyperlink" Target="https://drive.google.com/drive/folders/1zaAEYLxWM6D7Oa4oRMTzmP5XnZfm1QXm" TargetMode="External"/><Relationship Id="rId705" Type="http://schemas.openxmlformats.org/officeDocument/2006/relationships/hyperlink" Target="https://www.waterboards.ca.gov/pfas/docs/pfas_monitoring_Q1Q2Q3Q4.xlsx" TargetMode="External"/><Relationship Id="rId1335" Type="http://schemas.openxmlformats.org/officeDocument/2006/relationships/hyperlink" Target="https://www.aquarionwater.com/docs/default-source/pfas-documents/ct-reports/bridgeport-metro-march-2020.pdf?sfvrsn=422b0a24_2" TargetMode="External"/><Relationship Id="rId2800" Type="http://schemas.openxmlformats.org/officeDocument/2006/relationships/hyperlink" Target="https://drive.google.com/drive/folders/1N7ubkg4Ly-t7C1SN2jIJkEcWKzr-v9K6?usp=sharing" TargetMode="External"/><Relationship Id="rId41" Type="http://schemas.openxmlformats.org/officeDocument/2006/relationships/hyperlink" Target="https://drive.google.com/drive/folders/1wgbd0ijO78iW0hw3uETvsCEDMhctQ0ri?usp=sharing" TargetMode="External"/><Relationship Id="rId1402" Type="http://schemas.openxmlformats.org/officeDocument/2006/relationships/hyperlink" Target="https://www.aquarionwater.com/water-quality/learn-about-pfas" TargetMode="External"/><Relationship Id="rId4558" Type="http://schemas.openxmlformats.org/officeDocument/2006/relationships/hyperlink" Target="https://anrweb.vt.gov/DEC/DWGWP/license.aspx?Report=PFASData" TargetMode="External"/><Relationship Id="rId4972" Type="http://schemas.openxmlformats.org/officeDocument/2006/relationships/hyperlink" Target="https://drive.google.com/drive/folders/1N7ubkg4Ly-t7C1SN2jIJkEcWKzr-v9K6?usp=sharing" TargetMode="External"/><Relationship Id="rId3574" Type="http://schemas.openxmlformats.org/officeDocument/2006/relationships/hyperlink" Target="https://www4.des.state.nh.us/nh-pfas-investigation/wp-content/uploads/tables-pdf.pdf" TargetMode="External"/><Relationship Id="rId4625" Type="http://schemas.openxmlformats.org/officeDocument/2006/relationships/hyperlink" Target="https://www.epa.gov/dwucmr/occurrence-data-unregulated-contaminant-monitoring-rule" TargetMode="External"/><Relationship Id="rId495" Type="http://schemas.openxmlformats.org/officeDocument/2006/relationships/hyperlink" Target="https://www.waterboards.ca.gov/pfas/docs/pfas_monitoring_Q1Q2Q3Q4.xlsx" TargetMode="External"/><Relationship Id="rId2176" Type="http://schemas.openxmlformats.org/officeDocument/2006/relationships/hyperlink" Target="https://www4.des.state.nh.us/nh-pfas-investigation/wp-content/uploads/tables-pdf.pdf" TargetMode="External"/><Relationship Id="rId2590" Type="http://schemas.openxmlformats.org/officeDocument/2006/relationships/hyperlink" Target="https://drive.google.com/drive/folders/1N7ubkg4Ly-t7C1SN2jIJkEcWKzr-v9K6?usp=sharing" TargetMode="External"/><Relationship Id="rId3227" Type="http://schemas.openxmlformats.org/officeDocument/2006/relationships/hyperlink" Target="https://www4.des.state.nh.us/nh-pfas-investigation/?page_id=826" TargetMode="External"/><Relationship Id="rId3641" Type="http://schemas.openxmlformats.org/officeDocument/2006/relationships/hyperlink" Target="https://www4.des.state.nh.us/nh-pfas-investigation/wp-content/uploads/tables-pdf.pdf" TargetMode="External"/><Relationship Id="rId148" Type="http://schemas.openxmlformats.org/officeDocument/2006/relationships/hyperlink" Target="https://drive.google.com/drive/folders/1N7ubkg4Ly-t7C1SN2jIJkEcWKzr-v9K6?usp=sharing" TargetMode="External"/><Relationship Id="rId562" Type="http://schemas.openxmlformats.org/officeDocument/2006/relationships/hyperlink" Target="https://drive.google.com/drive/folders/1d1MidMYqI3G3Mz_V1LbNA2zv7Juckeoy" TargetMode="External"/><Relationship Id="rId1192" Type="http://schemas.openxmlformats.org/officeDocument/2006/relationships/hyperlink" Target="https://www.waterboards.ca.gov/pfas/" TargetMode="External"/><Relationship Id="rId2243" Type="http://schemas.openxmlformats.org/officeDocument/2006/relationships/hyperlink" Target="https://www4.des.state.nh.us/nh-pfas-investigation/wp-content/uploads/tables-pdf.pdf" TargetMode="External"/><Relationship Id="rId215" Type="http://schemas.openxmlformats.org/officeDocument/2006/relationships/hyperlink" Target="https://www.waterboards.ca.gov/pfas/docs/pfas_monitoring_Q1Q2Q3Q4.xlsx" TargetMode="External"/><Relationship Id="rId2310" Type="http://schemas.openxmlformats.org/officeDocument/2006/relationships/hyperlink" Target="https://drive.google.com/drive/folders/1N7ubkg4Ly-t7C1SN2jIJkEcWKzr-v9K6?usp=sharing" TargetMode="External"/><Relationship Id="rId4068" Type="http://schemas.openxmlformats.org/officeDocument/2006/relationships/hyperlink" Target="https://files.nc.gov/ncdeq/Water%20Resources/GIS/Data/Emerging_Compounds_Mastersheet_12202019.pdf" TargetMode="External"/><Relationship Id="rId4482" Type="http://schemas.openxmlformats.org/officeDocument/2006/relationships/hyperlink" Target="https://drive.google.com/drive/folders/1N7ubkg4Ly-t7C1SN2jIJkEcWKzr-v9K6?usp=sharing" TargetMode="External"/><Relationship Id="rId3084" Type="http://schemas.openxmlformats.org/officeDocument/2006/relationships/hyperlink" Target="https://www.dhhs.nh.gov/dphs/pfcs/index.htm" TargetMode="External"/><Relationship Id="rId4135" Type="http://schemas.openxmlformats.org/officeDocument/2006/relationships/hyperlink" Target="https://drive.google.com/drive/u/0/folders/1f8gHfUbgH4w0DdeirtRLSMerU6kNJ4Ux" TargetMode="External"/><Relationship Id="rId1729" Type="http://schemas.openxmlformats.org/officeDocument/2006/relationships/hyperlink" Target="https://www.ewg.org/tapwater/system.php?pws=ME0091410" TargetMode="External"/><Relationship Id="rId3151" Type="http://schemas.openxmlformats.org/officeDocument/2006/relationships/hyperlink" Target="https://www4.des.state.nh.us/nh-pfas-investigation/?page_id=826" TargetMode="External"/><Relationship Id="rId4202" Type="http://schemas.openxmlformats.org/officeDocument/2006/relationships/hyperlink" Target="https://static.ewg.org/reports/2020/pfas-testing-report/EWG_PFAS-TW_Appendix_C06.pdf?_ga=2.44374509.815135581.1579791872-1565020647.1578497869" TargetMode="External"/><Relationship Id="rId3968" Type="http://schemas.openxmlformats.org/officeDocument/2006/relationships/hyperlink" Target="https://drive.google.com/drive/u/0/folders/1f8gHfUbgH4w0DdeirtRLSMerU6kNJ4Ux" TargetMode="External"/><Relationship Id="rId5" Type="http://schemas.openxmlformats.org/officeDocument/2006/relationships/hyperlink" Target="http://www.adem.state.al.us/programs/water/drinkingwater/pfaspage.cnt" TargetMode="External"/><Relationship Id="rId889" Type="http://schemas.openxmlformats.org/officeDocument/2006/relationships/hyperlink" Target="https://geotracker.waterboards.ca.gov/map/pfas_map" TargetMode="External"/><Relationship Id="rId1586" Type="http://schemas.openxmlformats.org/officeDocument/2006/relationships/hyperlink" Target="https://eec.ky.gov/Documents%20for%20URLs/PFAS%20Drinking%20Water%20Report%20Final.pdf" TargetMode="External"/><Relationship Id="rId2984" Type="http://schemas.openxmlformats.org/officeDocument/2006/relationships/hyperlink" Target="https://www.dhhs.nh.gov/dphs/pfcs/index.htm" TargetMode="External"/><Relationship Id="rId5043" Type="http://schemas.openxmlformats.org/officeDocument/2006/relationships/hyperlink" Target="https://drive.google.com/drive/folders/1N7ubkg4Ly-t7C1SN2jIJkEcWKzr-v9K6?usp=sharing" TargetMode="External"/><Relationship Id="rId609" Type="http://schemas.openxmlformats.org/officeDocument/2006/relationships/hyperlink" Target="https://geotracker.waterboards.ca.gov/map/pfas_map" TargetMode="External"/><Relationship Id="rId956" Type="http://schemas.openxmlformats.org/officeDocument/2006/relationships/hyperlink" Target="https://www.waterboards.ca.gov/pfas/" TargetMode="External"/><Relationship Id="rId1239" Type="http://schemas.openxmlformats.org/officeDocument/2006/relationships/hyperlink" Target="https://www.waterboards.ca.gov/pfas/" TargetMode="External"/><Relationship Id="rId2637" Type="http://schemas.openxmlformats.org/officeDocument/2006/relationships/hyperlink" Target="https://drive.google.com/drive/folders/1zaAEYLxWM6D7Oa4oRMTzmP5XnZfm1QXm" TargetMode="External"/><Relationship Id="rId1653" Type="http://schemas.openxmlformats.org/officeDocument/2006/relationships/hyperlink" Target="https://www1.maine.gov/dep/spills/topics/pfas/index.html" TargetMode="External"/><Relationship Id="rId2704" Type="http://schemas.openxmlformats.org/officeDocument/2006/relationships/hyperlink" Target="https://www4.des.state.nh.us/nh-pfas-investigation/wp-content/uploads/tables-pdf.pdf" TargetMode="External"/><Relationship Id="rId1306" Type="http://schemas.openxmlformats.org/officeDocument/2006/relationships/hyperlink" Target="https://www.colorado.gov/pacific/cdphe/pfcs" TargetMode="External"/><Relationship Id="rId1720" Type="http://schemas.openxmlformats.org/officeDocument/2006/relationships/hyperlink" Target="https://www1.maine.gov/dep/spills/topics/pfas/index.html" TargetMode="External"/><Relationship Id="rId4876" Type="http://schemas.openxmlformats.org/officeDocument/2006/relationships/hyperlink" Target="https://drive.google.com/drive/folders/1N7ubkg4Ly-t7C1SN2jIJkEcWKzr-v9K6?usp=sharing" TargetMode="External"/><Relationship Id="rId12" Type="http://schemas.openxmlformats.org/officeDocument/2006/relationships/hyperlink" Target="https://drive.google.com/drive/folders/1wgbd0ijO78iW0hw3uETvsCEDMhctQ0ri?usp=sharing" TargetMode="External"/><Relationship Id="rId3478" Type="http://schemas.openxmlformats.org/officeDocument/2006/relationships/hyperlink" Target="https://www4.des.state.nh.us/nh-pfas-investigation/wp-content/uploads/tables-pdf.pdf" TargetMode="External"/><Relationship Id="rId3892" Type="http://schemas.openxmlformats.org/officeDocument/2006/relationships/hyperlink" Target="https://www.dec.ny.gov/chemical/108831.html" TargetMode="External"/><Relationship Id="rId4529" Type="http://schemas.openxmlformats.org/officeDocument/2006/relationships/hyperlink" Target="https://vtdigger.org/2019/10/29/elevated-pfas-levels-detected-in-3-water-supplies/" TargetMode="External"/><Relationship Id="rId4943" Type="http://schemas.openxmlformats.org/officeDocument/2006/relationships/hyperlink" Target="https://drive.google.com/drive/folders/1N7ubkg4Ly-t7C1SN2jIJkEcWKzr-v9K6?usp=sharing" TargetMode="External"/><Relationship Id="rId399" Type="http://schemas.openxmlformats.org/officeDocument/2006/relationships/hyperlink" Target="https://geotracker.waterboards.ca.gov/map/pfas_map" TargetMode="External"/><Relationship Id="rId2494" Type="http://schemas.openxmlformats.org/officeDocument/2006/relationships/hyperlink" Target="https://drive.google.com/drive/folders/1zaAEYLxWM6D7Oa4oRMTzmP5XnZfm1QXm" TargetMode="External"/><Relationship Id="rId3545" Type="http://schemas.openxmlformats.org/officeDocument/2006/relationships/hyperlink" Target="https://www4.des.state.nh.us/nh-pfas-investigation/?page_id=826" TargetMode="External"/><Relationship Id="rId466" Type="http://schemas.openxmlformats.org/officeDocument/2006/relationships/hyperlink" Target="https://www.waterboards.ca.gov/pfas/" TargetMode="External"/><Relationship Id="rId880" Type="http://schemas.openxmlformats.org/officeDocument/2006/relationships/hyperlink" Target="https://www.waterboards.ca.gov/pfas/docs/pfas_monitoring_Q1Q2Q3Q4.xlsx" TargetMode="External"/><Relationship Id="rId1096" Type="http://schemas.openxmlformats.org/officeDocument/2006/relationships/hyperlink" Target="https://www.waterboards.ca.gov/pfas/" TargetMode="External"/><Relationship Id="rId2147" Type="http://schemas.openxmlformats.org/officeDocument/2006/relationships/hyperlink" Target="https://www4.des.state.nh.us/nh-pfas-investigation/?page_id=826" TargetMode="External"/><Relationship Id="rId2561" Type="http://schemas.openxmlformats.org/officeDocument/2006/relationships/hyperlink" Target="https://www4.des.state.nh.us/nh-pfas-investigation/wp-content/uploads/tables-pdf.pdf" TargetMode="External"/><Relationship Id="rId119" Type="http://schemas.openxmlformats.org/officeDocument/2006/relationships/hyperlink" Target="https://geotracker.waterboards.ca.gov/map/pfas_map" TargetMode="External"/><Relationship Id="rId533" Type="http://schemas.openxmlformats.org/officeDocument/2006/relationships/hyperlink" Target="https://drive.google.com/drive/folders/1N7ubkg4Ly-t7C1SN2jIJkEcWKzr-v9K6?usp=sharing" TargetMode="External"/><Relationship Id="rId1163" Type="http://schemas.openxmlformats.org/officeDocument/2006/relationships/hyperlink" Target="https://www.waterboards.ca.gov/pfas/" TargetMode="External"/><Relationship Id="rId2214" Type="http://schemas.openxmlformats.org/officeDocument/2006/relationships/hyperlink" Target="https://drive.google.com/drive/folders/1N7ubkg4Ly-t7C1SN2jIJkEcWKzr-v9K6?usp=sharing" TargetMode="External"/><Relationship Id="rId3612" Type="http://schemas.openxmlformats.org/officeDocument/2006/relationships/hyperlink" Target="https://drive.google.com/drive/folders/1N7ubkg4Ly-t7C1SN2jIJkEcWKzr-v9K6?usp=sharing" TargetMode="External"/><Relationship Id="rId600" Type="http://schemas.openxmlformats.org/officeDocument/2006/relationships/hyperlink" Target="https://www.waterboards.ca.gov/pfas/docs/pfas_monitoring_Q1Q2Q3Q4.xlsx" TargetMode="External"/><Relationship Id="rId1230" Type="http://schemas.openxmlformats.org/officeDocument/2006/relationships/hyperlink" Target="https://drive.google.com/drive/folders/1N7ubkg4Ly-t7C1SN2jIJkEcWKzr-v9K6?usp=sharing" TargetMode="External"/><Relationship Id="rId4386" Type="http://schemas.openxmlformats.org/officeDocument/2006/relationships/hyperlink" Target="https://drive.google.com/drive/folders/1DZVTtHrtffhNzVd3s8hAy8pcQfLzMzIV" TargetMode="External"/><Relationship Id="rId4039" Type="http://schemas.openxmlformats.org/officeDocument/2006/relationships/hyperlink" Target="https://files.nc.gov/ncdeq/Water%20Resources/GIS/Data/Emerging_Compounds_Mastersheet_12202019.pdf" TargetMode="External"/><Relationship Id="rId4453" Type="http://schemas.openxmlformats.org/officeDocument/2006/relationships/hyperlink" Target="https://health.ri.gov/water/about/pfas/" TargetMode="External"/><Relationship Id="rId3055" Type="http://schemas.openxmlformats.org/officeDocument/2006/relationships/hyperlink" Target="https://www4.des.state.nh.us/nh-pfas-investigation/?page_id=826" TargetMode="External"/><Relationship Id="rId4106" Type="http://schemas.openxmlformats.org/officeDocument/2006/relationships/hyperlink" Target="https://drive.google.com/drive/folders/1N7ubkg4Ly-t7C1SN2jIJkEcWKzr-v9K6?usp=sharing" TargetMode="External"/><Relationship Id="rId4520" Type="http://schemas.openxmlformats.org/officeDocument/2006/relationships/hyperlink" Target="https://drive.google.com/drive/folders/1N7ubkg4Ly-t7C1SN2jIJkEcWKzr-v9K6?usp=sharing" TargetMode="External"/><Relationship Id="rId390" Type="http://schemas.openxmlformats.org/officeDocument/2006/relationships/hyperlink" Target="https://www.waterboards.ca.gov/pfas/docs/pfas_monitoring_Q1Q2Q3Q4.xlsx" TargetMode="External"/><Relationship Id="rId2071" Type="http://schemas.openxmlformats.org/officeDocument/2006/relationships/hyperlink" Target="https://drive.google.com/drive/folders/1zaAEYLxWM6D7Oa4oRMTzmP5XnZfm1QXm" TargetMode="External"/><Relationship Id="rId3122" Type="http://schemas.openxmlformats.org/officeDocument/2006/relationships/hyperlink" Target="https://drive.google.com/drive/folders/1N7ubkg4Ly-t7C1SN2jIJkEcWKzr-v9K6?usp=sharing" TargetMode="External"/><Relationship Id="rId110" Type="http://schemas.openxmlformats.org/officeDocument/2006/relationships/hyperlink" Target="https://www.waterboards.ca.gov/pfas/docs/pfas_monitoring_Q1Q2Q3Q4.xlsx" TargetMode="External"/><Relationship Id="rId2888" Type="http://schemas.openxmlformats.org/officeDocument/2006/relationships/hyperlink" Target="https://www4.des.state.nh.us/nh-pfas-investigation/wp-content/uploads/tables-pdf.pdf" TargetMode="External"/><Relationship Id="rId3939" Type="http://schemas.openxmlformats.org/officeDocument/2006/relationships/hyperlink" Target="https://drive.google.com/drive/folders/1N7ubkg4Ly-t7C1SN2jIJkEcWKzr-v9K6?usp=sharing" TargetMode="External"/><Relationship Id="rId2955" Type="http://schemas.openxmlformats.org/officeDocument/2006/relationships/hyperlink" Target="https://www4.des.state.nh.us/nh-pfas-investigation/wp-content/uploads/tables-pdf.pdf" TargetMode="External"/><Relationship Id="rId927" Type="http://schemas.openxmlformats.org/officeDocument/2006/relationships/hyperlink" Target="https://www.waterboards.ca.gov/pfas/" TargetMode="External"/><Relationship Id="rId1557" Type="http://schemas.openxmlformats.org/officeDocument/2006/relationships/hyperlink" Target="https://drive.google.com/drive/folders/1N7ubkg4Ly-t7C1SN2jIJkEcWKzr-v9K6?usp=sharing" TargetMode="External"/><Relationship Id="rId1971" Type="http://schemas.openxmlformats.org/officeDocument/2006/relationships/hyperlink" Target="https://static.ewg.org/reports/2020/pfas-testing-report/EWG_PFAS-TW_Appendix_C06.pdf?_ga=2.44374509.815135581.1579791872-1565020647.1578497869" TargetMode="External"/><Relationship Id="rId2608" Type="http://schemas.openxmlformats.org/officeDocument/2006/relationships/hyperlink" Target="https://www.dhhs.nh.gov/dphs/pfcs/index.htm" TargetMode="External"/><Relationship Id="rId5014" Type="http://schemas.openxmlformats.org/officeDocument/2006/relationships/hyperlink" Target="https://drive.google.com/drive/folders/1N7ubkg4Ly-t7C1SN2jIJkEcWKzr-v9K6?usp=sharing" TargetMode="External"/><Relationship Id="rId1624" Type="http://schemas.openxmlformats.org/officeDocument/2006/relationships/hyperlink" Target="https://eec.ky.gov/Documents%20for%20URLs/PFAS%20Drinking%20Water%20Report%20Final.pdf" TargetMode="External"/><Relationship Id="rId4030" Type="http://schemas.openxmlformats.org/officeDocument/2006/relationships/hyperlink" Target="https://epi.dph.ncdhhs.gov/oee/a_z/pfas.html" TargetMode="External"/><Relationship Id="rId3796" Type="http://schemas.openxmlformats.org/officeDocument/2006/relationships/hyperlink" Target="http://southorange.org/562/PFOA-Information" TargetMode="External"/><Relationship Id="rId2398" Type="http://schemas.openxmlformats.org/officeDocument/2006/relationships/hyperlink" Target="https://drive.google.com/drive/folders/1zaAEYLxWM6D7Oa4oRMTzmP5XnZfm1QXm" TargetMode="External"/><Relationship Id="rId3449" Type="http://schemas.openxmlformats.org/officeDocument/2006/relationships/hyperlink" Target="https://www4.des.state.nh.us/nh-pfas-investigation/?page_id=826" TargetMode="External"/><Relationship Id="rId4847" Type="http://schemas.openxmlformats.org/officeDocument/2006/relationships/hyperlink" Target="https://drive.google.com/drive/folders/1N7ubkg4Ly-t7C1SN2jIJkEcWKzr-v9K6?usp=sharing" TargetMode="External"/><Relationship Id="rId3863" Type="http://schemas.openxmlformats.org/officeDocument/2006/relationships/hyperlink" Target="https://drive.google.com/drive/folders/1N7ubkg4Ly-t7C1SN2jIJkEcWKzr-v9K6?usp=sharing" TargetMode="External"/><Relationship Id="rId4914" Type="http://schemas.openxmlformats.org/officeDocument/2006/relationships/hyperlink" Target="https://drive.google.com/drive/folders/1N7ubkg4Ly-t7C1SN2jIJkEcWKzr-v9K6?usp=sharing" TargetMode="External"/><Relationship Id="rId784" Type="http://schemas.openxmlformats.org/officeDocument/2006/relationships/hyperlink" Target="https://geotracker.waterboards.ca.gov/map/pfas_map" TargetMode="External"/><Relationship Id="rId1067" Type="http://schemas.openxmlformats.org/officeDocument/2006/relationships/hyperlink" Target="https://drive.google.com/drive/folders/1N7ubkg4Ly-t7C1SN2jIJkEcWKzr-v9K6?usp=sharing" TargetMode="External"/><Relationship Id="rId2465" Type="http://schemas.openxmlformats.org/officeDocument/2006/relationships/hyperlink" Target="https://www4.des.state.nh.us/nh-pfas-investigation/wp-content/uploads/tables-pdf.pdf" TargetMode="External"/><Relationship Id="rId3516" Type="http://schemas.openxmlformats.org/officeDocument/2006/relationships/hyperlink" Target="https://drive.google.com/drive/folders/1N7ubkg4Ly-t7C1SN2jIJkEcWKzr-v9K6?usp=sharing" TargetMode="External"/><Relationship Id="rId3930" Type="http://schemas.openxmlformats.org/officeDocument/2006/relationships/hyperlink" Target="https://drive.google.com/drive/u/0/folders/1f8gHfUbgH4w0DdeirtRLSMerU6kNJ4Ux" TargetMode="External"/><Relationship Id="rId437" Type="http://schemas.openxmlformats.org/officeDocument/2006/relationships/hyperlink" Target="https://drive.google.com/drive/folders/1d1MidMYqI3G3Mz_V1LbNA2zv7Juckeoy" TargetMode="External"/><Relationship Id="rId851" Type="http://schemas.openxmlformats.org/officeDocument/2006/relationships/hyperlink" Target="https://www.waterboards.ca.gov/pfas/" TargetMode="External"/><Relationship Id="rId1481" Type="http://schemas.openxmlformats.org/officeDocument/2006/relationships/hyperlink" Target="https://www.miaminewtimes.com/news/miami-drinking-water-wells-contaminated-with-pfas-11574521" TargetMode="External"/><Relationship Id="rId2118" Type="http://schemas.openxmlformats.org/officeDocument/2006/relationships/hyperlink" Target="https://drive.google.com/drive/folders/1N7ubkg4Ly-t7C1SN2jIJkEcWKzr-v9K6?usp=sharing" TargetMode="External"/><Relationship Id="rId2532" Type="http://schemas.openxmlformats.org/officeDocument/2006/relationships/hyperlink" Target="https://www4.des.state.nh.us/nh-pfas-investigation/wp-content/uploads/tables-pdf.pdf" TargetMode="External"/><Relationship Id="rId504" Type="http://schemas.openxmlformats.org/officeDocument/2006/relationships/hyperlink" Target="https://geotracker.waterboards.ca.gov/map/pfas_map" TargetMode="External"/><Relationship Id="rId1134" Type="http://schemas.openxmlformats.org/officeDocument/2006/relationships/hyperlink" Target="https://www.waterboards.ca.gov/pfas/" TargetMode="External"/><Relationship Id="rId1201" Type="http://schemas.openxmlformats.org/officeDocument/2006/relationships/hyperlink" Target="https://drive.google.com/drive/folders/1d1MidMYqI3G3Mz_V1LbNA2zv7Juckeoy" TargetMode="External"/><Relationship Id="rId4357" Type="http://schemas.openxmlformats.org/officeDocument/2006/relationships/hyperlink" Target="https://drive.google.com/drive/folders/1N7ubkg4Ly-t7C1SN2jIJkEcWKzr-v9K6?usp=sharing" TargetMode="External"/><Relationship Id="rId4771" Type="http://schemas.openxmlformats.org/officeDocument/2006/relationships/hyperlink" Target="https://drive.google.com/file/d/11Ymj7VR-b40OQXiEJjzSEl50EEx8xYHI/view?usp=sharing" TargetMode="External"/><Relationship Id="rId3373" Type="http://schemas.openxmlformats.org/officeDocument/2006/relationships/hyperlink" Target="https://www4.des.state.nh.us/nh-pfas-investigation/wp-content/uploads/tables-pdf.pdf" TargetMode="External"/><Relationship Id="rId4424" Type="http://schemas.openxmlformats.org/officeDocument/2006/relationships/hyperlink" Target="https://drive.google.com/drive/folders/1N7ubkg4Ly-t7C1SN2jIJkEcWKzr-v9K6?usp=sharing" TargetMode="External"/><Relationship Id="rId294" Type="http://schemas.openxmlformats.org/officeDocument/2006/relationships/hyperlink" Target="https://geotracker.waterboards.ca.gov/map/pfas_map" TargetMode="External"/><Relationship Id="rId3026" Type="http://schemas.openxmlformats.org/officeDocument/2006/relationships/hyperlink" Target="https://drive.google.com/drive/folders/1N7ubkg4Ly-t7C1SN2jIJkEcWKzr-v9K6?usp=sharing" TargetMode="External"/><Relationship Id="rId361" Type="http://schemas.openxmlformats.org/officeDocument/2006/relationships/hyperlink" Target="https://www.waterboards.ca.gov/pfas/" TargetMode="External"/><Relationship Id="rId2042" Type="http://schemas.openxmlformats.org/officeDocument/2006/relationships/hyperlink" Target="https://www.dhhs.nh.gov/dphs/pfcs/index.htm" TargetMode="External"/><Relationship Id="rId3440" Type="http://schemas.openxmlformats.org/officeDocument/2006/relationships/hyperlink" Target="https://drive.google.com/drive/folders/1N7ubkg4Ly-t7C1SN2jIJkEcWKzr-v9K6?usp=sharing" TargetMode="External"/><Relationship Id="rId2859" Type="http://schemas.openxmlformats.org/officeDocument/2006/relationships/hyperlink" Target="https://drive.google.com/drive/folders/1N7ubkg4Ly-t7C1SN2jIJkEcWKzr-v9K6?usp=sharing" TargetMode="External"/><Relationship Id="rId1875" Type="http://schemas.openxmlformats.org/officeDocument/2006/relationships/hyperlink" Target="http://www.michigan.gov/som/0,4669,7-192-45414_45929_82704-452813--,00.html" TargetMode="External"/><Relationship Id="rId4281" Type="http://schemas.openxmlformats.org/officeDocument/2006/relationships/hyperlink" Target="https://drive.google.com/drive/u/0/folders/17cSFMMzjMrLJK6uAxe-8RZSPz6Mwk3c5" TargetMode="External"/><Relationship Id="rId1528" Type="http://schemas.openxmlformats.org/officeDocument/2006/relationships/hyperlink" Target="https://www.in.gov/idem/7193.htm" TargetMode="External"/><Relationship Id="rId2926" Type="http://schemas.openxmlformats.org/officeDocument/2006/relationships/hyperlink" Target="https://drive.google.com/drive/folders/1N7ubkg4Ly-t7C1SN2jIJkEcWKzr-v9K6?usp=sharing" TargetMode="External"/><Relationship Id="rId1942" Type="http://schemas.openxmlformats.org/officeDocument/2006/relationships/hyperlink" Target="https://drive.google.com/drive/folders/1zN7M0itHRyJOUjhaNHI8OstuhxdwxrHp" TargetMode="External"/><Relationship Id="rId4001" Type="http://schemas.openxmlformats.org/officeDocument/2006/relationships/hyperlink" Target="https://drive.google.com/drive/u/0/folders/1f8gHfUbgH4w0DdeirtRLSMerU6kNJ4Ux" TargetMode="External"/><Relationship Id="rId3767" Type="http://schemas.openxmlformats.org/officeDocument/2006/relationships/hyperlink" Target="https://www.epa.gov/dwucmr/occurrence-data-unregulated-contaminant-monitoring-rule" TargetMode="External"/><Relationship Id="rId4818" Type="http://schemas.openxmlformats.org/officeDocument/2006/relationships/hyperlink" Target="https://drive.google.com/drive/folders/1N7ubkg4Ly-t7C1SN2jIJkEcWKzr-v9K6?usp=sharing" TargetMode="External"/><Relationship Id="rId688" Type="http://schemas.openxmlformats.org/officeDocument/2006/relationships/hyperlink" Target="https://drive.google.com/drive/folders/1N7ubkg4Ly-t7C1SN2jIJkEcWKzr-v9K6?usp=sharing" TargetMode="External"/><Relationship Id="rId2369" Type="http://schemas.openxmlformats.org/officeDocument/2006/relationships/hyperlink" Target="https://www4.des.state.nh.us/nh-pfas-investigation/wp-content/uploads/tables-pdf.pdf" TargetMode="External"/><Relationship Id="rId2783" Type="http://schemas.openxmlformats.org/officeDocument/2006/relationships/hyperlink" Target="https://drive.google.com/drive/folders/1zaAEYLxWM6D7Oa4oRMTzmP5XnZfm1QXm" TargetMode="External"/><Relationship Id="rId3834" Type="http://schemas.openxmlformats.org/officeDocument/2006/relationships/hyperlink" Target="https://drive.google.com/drive/folders/1N7ubkg4Ly-t7C1SN2jIJkEcWKzr-v9K6?usp=sharing" TargetMode="External"/><Relationship Id="rId755" Type="http://schemas.openxmlformats.org/officeDocument/2006/relationships/hyperlink" Target="https://www.waterboards.ca.gov/pfas/docs/pfas_monitoring_Q1Q2Q3Q4.xlsx" TargetMode="External"/><Relationship Id="rId1385" Type="http://schemas.openxmlformats.org/officeDocument/2006/relationships/hyperlink" Target="https://www.aquarionwater.com/water-quality/learn-about-pfas/ct-pfas-faqs" TargetMode="External"/><Relationship Id="rId2436" Type="http://schemas.openxmlformats.org/officeDocument/2006/relationships/hyperlink" Target="https://www4.des.state.nh.us/nh-pfas-investigation/wp-content/uploads/tables-pdf.pdf" TargetMode="External"/><Relationship Id="rId2850" Type="http://schemas.openxmlformats.org/officeDocument/2006/relationships/hyperlink" Target="https://drive.google.com/drive/folders/1zaAEYLxWM6D7Oa4oRMTzmP5XnZfm1QXm" TargetMode="External"/><Relationship Id="rId91" Type="http://schemas.openxmlformats.org/officeDocument/2006/relationships/hyperlink" Target="https://www.waterboards.ca.gov/pfas/" TargetMode="External"/><Relationship Id="rId408" Type="http://schemas.openxmlformats.org/officeDocument/2006/relationships/hyperlink" Target="https://drive.google.com/drive/folders/1N7ubkg4Ly-t7C1SN2jIJkEcWKzr-v9K6?usp=sharing" TargetMode="External"/><Relationship Id="rId822" Type="http://schemas.openxmlformats.org/officeDocument/2006/relationships/hyperlink" Target="https://drive.google.com/drive/folders/1d1MidMYqI3G3Mz_V1LbNA2zv7Juckeoy" TargetMode="External"/><Relationship Id="rId1038" Type="http://schemas.openxmlformats.org/officeDocument/2006/relationships/hyperlink" Target="https://www.waterboards.ca.gov/pfas/" TargetMode="External"/><Relationship Id="rId1452" Type="http://schemas.openxmlformats.org/officeDocument/2006/relationships/hyperlink" Target="https://drive.google.com/drive/folders/1N7ubkg4Ly-t7C1SN2jIJkEcWKzr-v9K6?usp=sharing" TargetMode="External"/><Relationship Id="rId2503" Type="http://schemas.openxmlformats.org/officeDocument/2006/relationships/hyperlink" Target="https://drive.google.com/drive/folders/1N7ubkg4Ly-t7C1SN2jIJkEcWKzr-v9K6?usp=sharing" TargetMode="External"/><Relationship Id="rId3901" Type="http://schemas.openxmlformats.org/officeDocument/2006/relationships/hyperlink" Target="https://drive.google.com/drive/u/1/folders/1Yla_380Qxjf4iLAK34ajtSEXmM8gBJ9P" TargetMode="External"/><Relationship Id="rId1105" Type="http://schemas.openxmlformats.org/officeDocument/2006/relationships/hyperlink" Target="https://drive.google.com/drive/folders/1d1MidMYqI3G3Mz_V1LbNA2zv7Juckeoy" TargetMode="External"/><Relationship Id="rId3277" Type="http://schemas.openxmlformats.org/officeDocument/2006/relationships/hyperlink" Target="https://drive.google.com/drive/folders/1zaAEYLxWM6D7Oa4oRMTzmP5XnZfm1QXm" TargetMode="External"/><Relationship Id="rId4675" Type="http://schemas.openxmlformats.org/officeDocument/2006/relationships/hyperlink" Target="https://drive.google.com/drive/folders/1N7ubkg4Ly-t7C1SN2jIJkEcWKzr-v9K6?usp=sharing" TargetMode="External"/><Relationship Id="rId198" Type="http://schemas.openxmlformats.org/officeDocument/2006/relationships/hyperlink" Target="https://drive.google.com/drive/folders/1N7ubkg4Ly-t7C1SN2jIJkEcWKzr-v9K6?usp=sharing" TargetMode="External"/><Relationship Id="rId3691" Type="http://schemas.openxmlformats.org/officeDocument/2006/relationships/hyperlink" Target="https://www.nj.gov/dep/dsr/publications/Investigation%20of%20Levels%20of%20Perfluorinated%20Compounds%20in%20New%20Jersey%20Fish,%20Surface%20Water,%20and%20Sediment.pdf" TargetMode="External"/><Relationship Id="rId4328" Type="http://schemas.openxmlformats.org/officeDocument/2006/relationships/hyperlink" Target="https://static1.squarespace.com/static/546d61b5e4b049f0b10b95c5/t/5e9486885e4b116e09c239b7/1586792081414/DOH-2.pdf" TargetMode="External"/><Relationship Id="rId4742" Type="http://schemas.openxmlformats.org/officeDocument/2006/relationships/hyperlink" Target="https://drive.google.com/drive/folders/1N7ubkg4Ly-t7C1SN2jIJkEcWKzr-v9K6?usp=sharing" TargetMode="External"/><Relationship Id="rId2293" Type="http://schemas.openxmlformats.org/officeDocument/2006/relationships/hyperlink" Target="https://drive.google.com/drive/folders/1zaAEYLxWM6D7Oa4oRMTzmP5XnZfm1QXm" TargetMode="External"/><Relationship Id="rId3344" Type="http://schemas.openxmlformats.org/officeDocument/2006/relationships/hyperlink" Target="https://www4.des.state.nh.us/nh-pfas-investigation/wp-content/uploads/tables-pdf.pdf" TargetMode="External"/><Relationship Id="rId265" Type="http://schemas.openxmlformats.org/officeDocument/2006/relationships/hyperlink" Target="https://www.waterboards.ca.gov/pfas/docs/pfas_monitoring_Q1Q2Q3Q4.xlsx" TargetMode="External"/><Relationship Id="rId2360" Type="http://schemas.openxmlformats.org/officeDocument/2006/relationships/hyperlink" Target="https://www4.des.state.nh.us/nh-pfas-investigation/wp-content/uploads/tables-pdf.pdf" TargetMode="External"/><Relationship Id="rId3411" Type="http://schemas.openxmlformats.org/officeDocument/2006/relationships/hyperlink" Target="https://drive.google.com/drive/folders/1zaAEYLxWM6D7Oa4oRMTzmP5XnZfm1QXm" TargetMode="External"/><Relationship Id="rId332" Type="http://schemas.openxmlformats.org/officeDocument/2006/relationships/hyperlink" Target="https://drive.google.com/drive/folders/1d1MidMYqI3G3Mz_V1LbNA2zv7Juckeoy" TargetMode="External"/><Relationship Id="rId2013" Type="http://schemas.openxmlformats.org/officeDocument/2006/relationships/hyperlink" Target="https://www4.des.state.nh.us/nh-pfas-investigation/wp-content/uploads/tables-pdf.pdf" TargetMode="External"/><Relationship Id="rId4185" Type="http://schemas.openxmlformats.org/officeDocument/2006/relationships/hyperlink" Target="https://drive.google.com/drive/folders/1N7ubkg4Ly-t7C1SN2jIJkEcWKzr-v9K6?usp=sharing" TargetMode="External"/><Relationship Id="rId1779" Type="http://schemas.openxmlformats.org/officeDocument/2006/relationships/hyperlink" Target="https://drive.google.com/drive/folders/1N7ubkg4Ly-t7C1SN2jIJkEcWKzr-v9K6?usp=sharing" TargetMode="External"/><Relationship Id="rId4252" Type="http://schemas.openxmlformats.org/officeDocument/2006/relationships/hyperlink" Target="https://www.dep.pa.gov/Citizens/My-Water/drinking_water/PFAS/Pages/default.aspx" TargetMode="External"/><Relationship Id="rId1846" Type="http://schemas.openxmlformats.org/officeDocument/2006/relationships/hyperlink" Target="https://www.easton.ma.us/departments/dpw/water_division/pfas_information.php" TargetMode="External"/><Relationship Id="rId1913" Type="http://schemas.openxmlformats.org/officeDocument/2006/relationships/hyperlink" Target="https://static.ewg.org/reports/2020/pfas-testing-report/EWG_PFAS-TW_Appendix_C06.pdf?_ga=2.44374509.815135581.1579791872-1565020647.1578497869" TargetMode="External"/><Relationship Id="rId2687" Type="http://schemas.openxmlformats.org/officeDocument/2006/relationships/hyperlink" Target="https://www4.des.state.nh.us/nh-pfas-investigation/wp-content/uploads/tables-pdf.pdf" TargetMode="External"/><Relationship Id="rId3738" Type="http://schemas.openxmlformats.org/officeDocument/2006/relationships/hyperlink" Target="https://drive.google.com/drive/folders/1N7ubkg4Ly-t7C1SN2jIJkEcWKzr-v9K6?usp=sharing" TargetMode="External"/><Relationship Id="rId5093" Type="http://schemas.openxmlformats.org/officeDocument/2006/relationships/hyperlink" Target="https://drive.google.com/drive/folders/1N7ubkg4Ly-t7C1SN2jIJkEcWKzr-v9K6?usp=sharing" TargetMode="External"/><Relationship Id="rId659" Type="http://schemas.openxmlformats.org/officeDocument/2006/relationships/hyperlink" Target="https://geotracker.waterboards.ca.gov/map/pfas_map" TargetMode="External"/><Relationship Id="rId1289" Type="http://schemas.openxmlformats.org/officeDocument/2006/relationships/hyperlink" Target="https://www.waterboards.ca.gov/pfas/" TargetMode="External"/><Relationship Id="rId1356" Type="http://schemas.openxmlformats.org/officeDocument/2006/relationships/hyperlink" Target="https://www.aquarionwater.com/docs/default-source/pfas-documents/ct-reports/greenwich-march-2020.pdf?sfvrsn=c56fc388_2" TargetMode="External"/><Relationship Id="rId2754" Type="http://schemas.openxmlformats.org/officeDocument/2006/relationships/hyperlink" Target="https://drive.google.com/drive/folders/1N7ubkg4Ly-t7C1SN2jIJkEcWKzr-v9K6?usp=sharing" TargetMode="External"/><Relationship Id="rId3805" Type="http://schemas.openxmlformats.org/officeDocument/2006/relationships/hyperlink" Target="https://drive.google.com/drive/folders/1N7ubkg4Ly-t7C1SN2jIJkEcWKzr-v9K6?usp=sharing" TargetMode="External"/><Relationship Id="rId726" Type="http://schemas.openxmlformats.org/officeDocument/2006/relationships/hyperlink" Target="https://www.waterboards.ca.gov/pfas/" TargetMode="External"/><Relationship Id="rId1009" Type="http://schemas.openxmlformats.org/officeDocument/2006/relationships/hyperlink" Target="https://drive.google.com/drive/folders/1N7ubkg4Ly-t7C1SN2jIJkEcWKzr-v9K6?usp=sharing" TargetMode="External"/><Relationship Id="rId1770" Type="http://schemas.openxmlformats.org/officeDocument/2006/relationships/hyperlink" Target="https://www.mass.gov/doc/map-of-public-drinking-water-supplies-tested-for-pfas-chemicals/download" TargetMode="External"/><Relationship Id="rId2407" Type="http://schemas.openxmlformats.org/officeDocument/2006/relationships/hyperlink" Target="https://drive.google.com/drive/folders/1N7ubkg4Ly-t7C1SN2jIJkEcWKzr-v9K6?usp=sharing" TargetMode="External"/><Relationship Id="rId2821" Type="http://schemas.openxmlformats.org/officeDocument/2006/relationships/hyperlink" Target="https://drive.google.com/drive/folders/1N7ubkg4Ly-t7C1SN2jIJkEcWKzr-v9K6?usp=sharing" TargetMode="External"/><Relationship Id="rId62" Type="http://schemas.openxmlformats.org/officeDocument/2006/relationships/hyperlink" Target="https://drive.google.com/drive/folders/1N7ubkg4Ly-t7C1SN2jIJkEcWKzr-v9K6?usp=sharing" TargetMode="External"/><Relationship Id="rId1423" Type="http://schemas.openxmlformats.org/officeDocument/2006/relationships/hyperlink" Target="https://drive.google.com/drive/u/0/folders/165CakSMV2-00nyl8S9kyGCCl4JfNfsjI" TargetMode="External"/><Relationship Id="rId4579" Type="http://schemas.openxmlformats.org/officeDocument/2006/relationships/hyperlink" Target="https://drive.google.com/drive/u/0/folders/1McBSeX2VTKGuIpe-IdaFYayBBQsc8_kn" TargetMode="External"/><Relationship Id="rId4993" Type="http://schemas.openxmlformats.org/officeDocument/2006/relationships/hyperlink" Target="https://drive.google.com/drive/folders/1N7ubkg4Ly-t7C1SN2jIJkEcWKzr-v9K6?usp=sharing" TargetMode="External"/><Relationship Id="rId3595" Type="http://schemas.openxmlformats.org/officeDocument/2006/relationships/hyperlink" Target="https://drive.google.com/drive/folders/1zaAEYLxWM6D7Oa4oRMTzmP5XnZfm1QXm" TargetMode="External"/><Relationship Id="rId4646" Type="http://schemas.openxmlformats.org/officeDocument/2006/relationships/hyperlink" Target="https://drive.google.com/drive/folders/1N7ubkg4Ly-t7C1SN2jIJkEcWKzr-v9K6?usp=sharing" TargetMode="External"/><Relationship Id="rId2197" Type="http://schemas.openxmlformats.org/officeDocument/2006/relationships/hyperlink" Target="https://drive.google.com/drive/folders/1zaAEYLxWM6D7Oa4oRMTzmP5XnZfm1QXm" TargetMode="External"/><Relationship Id="rId3248" Type="http://schemas.openxmlformats.org/officeDocument/2006/relationships/hyperlink" Target="https://www.dhhs.nh.gov/dphs/pfcs/index.htm" TargetMode="External"/><Relationship Id="rId3662" Type="http://schemas.openxmlformats.org/officeDocument/2006/relationships/hyperlink" Target="https://drive.google.com/drive/folders/1N7ubkg4Ly-t7C1SN2jIJkEcWKzr-v9K6?usp=sharing" TargetMode="External"/><Relationship Id="rId4713" Type="http://schemas.openxmlformats.org/officeDocument/2006/relationships/hyperlink" Target="https://drive.google.com/drive/folders/1N7ubkg4Ly-t7C1SN2jIJkEcWKzr-v9K6?usp=sharing" TargetMode="External"/><Relationship Id="rId169" Type="http://schemas.openxmlformats.org/officeDocument/2006/relationships/hyperlink" Target="https://geotracker.waterboards.ca.gov/map/pfas_map" TargetMode="External"/><Relationship Id="rId583" Type="http://schemas.openxmlformats.org/officeDocument/2006/relationships/hyperlink" Target="https://drive.google.com/drive/folders/1N7ubkg4Ly-t7C1SN2jIJkEcWKzr-v9K6?usp=sharing" TargetMode="External"/><Relationship Id="rId2264" Type="http://schemas.openxmlformats.org/officeDocument/2006/relationships/hyperlink" Target="https://www4.des.state.nh.us/nh-pfas-investigation/wp-content/uploads/tables-pdf.pdf" TargetMode="External"/><Relationship Id="rId3315" Type="http://schemas.openxmlformats.org/officeDocument/2006/relationships/hyperlink" Target="https://www4.des.state.nh.us/nh-pfas-investigation/wp-content/uploads/tables-pdf.pdf" TargetMode="External"/><Relationship Id="rId236" Type="http://schemas.openxmlformats.org/officeDocument/2006/relationships/hyperlink" Target="https://www.waterboards.ca.gov/pfas/" TargetMode="External"/><Relationship Id="rId650" Type="http://schemas.openxmlformats.org/officeDocument/2006/relationships/hyperlink" Target="https://www.waterboards.ca.gov/pfas/docs/pfas_monitoring_Q1Q2Q3Q4.xlsx" TargetMode="External"/><Relationship Id="rId1280" Type="http://schemas.openxmlformats.org/officeDocument/2006/relationships/hyperlink" Target="https://drive.google.com/drive/folders/1N7ubkg4Ly-t7C1SN2jIJkEcWKzr-v9K6?usp=sharing" TargetMode="External"/><Relationship Id="rId2331" Type="http://schemas.openxmlformats.org/officeDocument/2006/relationships/hyperlink" Target="https://www4.des.state.nh.us/nh-pfas-investigation/wp-content/uploads/tables-pdf.pdf" TargetMode="External"/><Relationship Id="rId303" Type="http://schemas.openxmlformats.org/officeDocument/2006/relationships/hyperlink" Target="https://drive.google.com/drive/folders/1N7ubkg4Ly-t7C1SN2jIJkEcWKzr-v9K6?usp=sharing" TargetMode="External"/><Relationship Id="rId4089" Type="http://schemas.openxmlformats.org/officeDocument/2006/relationships/hyperlink" Target="https://epi.dph.ncdhhs.gov/oee/a_z/pfas.html" TargetMode="External"/><Relationship Id="rId1000" Type="http://schemas.openxmlformats.org/officeDocument/2006/relationships/hyperlink" Target="https://drive.google.com/drive/folders/1d1MidMYqI3G3Mz_V1LbNA2zv7Juckeoy" TargetMode="External"/><Relationship Id="rId4156" Type="http://schemas.openxmlformats.org/officeDocument/2006/relationships/hyperlink" Target="https://static.ewg.org/reports/2020/pfas-testing-report/EWG_PFAS-TW_Appendix_C06.pdf?_ga=2.44374509.815135581.1579791872-1565020647.1578497869" TargetMode="External"/><Relationship Id="rId4570" Type="http://schemas.openxmlformats.org/officeDocument/2006/relationships/hyperlink" Target="https://drive.google.com/drive/u/0/folders/1jI2qfUNHJx9JWwCQcG49AABEIOL-IKdx" TargetMode="External"/><Relationship Id="rId1817" Type="http://schemas.openxmlformats.org/officeDocument/2006/relationships/hyperlink" Target="https://pfasproject.com/hyannis-massachusetts/" TargetMode="External"/><Relationship Id="rId3172" Type="http://schemas.openxmlformats.org/officeDocument/2006/relationships/hyperlink" Target="https://www4.des.state.nh.us/nh-pfas-investigation/wp-content/uploads/tables-pdf.pdf" TargetMode="External"/><Relationship Id="rId4223" Type="http://schemas.openxmlformats.org/officeDocument/2006/relationships/hyperlink" Target="https://drive.google.com/drive/u/0/folders/12rPzWeZ6U8-9XqI_D4tdrBFXLpxyGyi2" TargetMode="External"/><Relationship Id="rId160" Type="http://schemas.openxmlformats.org/officeDocument/2006/relationships/hyperlink" Target="https://www.waterboards.ca.gov/pfas/docs/pfas_monitoring_Q1Q2Q3Q4.xlsx" TargetMode="External"/><Relationship Id="rId3989" Type="http://schemas.openxmlformats.org/officeDocument/2006/relationships/hyperlink" Target="https://drive.google.com/drive/folders/1N7ubkg4Ly-t7C1SN2jIJkEcWKzr-v9K6?usp=sharing" TargetMode="External"/><Relationship Id="rId5064" Type="http://schemas.openxmlformats.org/officeDocument/2006/relationships/hyperlink" Target="https://drive.google.com/drive/folders/1N7ubkg4Ly-t7C1SN2jIJkEcWKzr-v9K6?usp=sharing" TargetMode="External"/><Relationship Id="rId977" Type="http://schemas.openxmlformats.org/officeDocument/2006/relationships/hyperlink" Target="https://drive.google.com/drive/folders/1N7ubkg4Ly-t7C1SN2jIJkEcWKzr-v9K6?usp=sharing" TargetMode="External"/><Relationship Id="rId2658" Type="http://schemas.openxmlformats.org/officeDocument/2006/relationships/hyperlink" Target="https://drive.google.com/drive/folders/1N7ubkg4Ly-t7C1SN2jIJkEcWKzr-v9K6?usp=sharing" TargetMode="External"/><Relationship Id="rId3709" Type="http://schemas.openxmlformats.org/officeDocument/2006/relationships/hyperlink" Target="https://www.nj.gov/dep/srp/emerging-contaminants/" TargetMode="External"/><Relationship Id="rId4080" Type="http://schemas.openxmlformats.org/officeDocument/2006/relationships/hyperlink" Target="https://drive.google.com/drive/u/0/folders/1f8gHfUbgH4w0DdeirtRLSMerU6kNJ4Ux" TargetMode="External"/><Relationship Id="rId1674" Type="http://schemas.openxmlformats.org/officeDocument/2006/relationships/hyperlink" Target="https://drive.google.com/drive/folders/1N7ubkg4Ly-t7C1SN2jIJkEcWKzr-v9K6?usp=sharing" TargetMode="External"/><Relationship Id="rId2725" Type="http://schemas.openxmlformats.org/officeDocument/2006/relationships/hyperlink" Target="https://drive.google.com/drive/folders/1zaAEYLxWM6D7Oa4oRMTzmP5XnZfm1QXm" TargetMode="External"/><Relationship Id="rId1327" Type="http://schemas.openxmlformats.org/officeDocument/2006/relationships/hyperlink" Target="https://drive.google.com/drive/u/0/folders/1f7XYa9RoSbHX7urwYNkEK0t1MXUU5D2Y" TargetMode="External"/><Relationship Id="rId1741" Type="http://schemas.openxmlformats.org/officeDocument/2006/relationships/hyperlink" Target="https://www.mainepublic.org/sites/mpbn/files/201910/summary_pfas_sampling_oct_2019.pdf" TargetMode="External"/><Relationship Id="rId4897" Type="http://schemas.openxmlformats.org/officeDocument/2006/relationships/hyperlink" Target="https://drive.google.com/drive/folders/1N7ubkg4Ly-t7C1SN2jIJkEcWKzr-v9K6?usp=sharing" TargetMode="External"/><Relationship Id="rId33" Type="http://schemas.openxmlformats.org/officeDocument/2006/relationships/hyperlink" Target="https://drive.google.com/drive/folders/1N7ubkg4Ly-t7C1SN2jIJkEcWKzr-v9K6?usp=sharing" TargetMode="External"/><Relationship Id="rId3499" Type="http://schemas.openxmlformats.org/officeDocument/2006/relationships/hyperlink" Target="https://drive.google.com/drive/folders/1zaAEYLxWM6D7Oa4oRMTzmP5XnZfm1QXm" TargetMode="External"/><Relationship Id="rId3566" Type="http://schemas.openxmlformats.org/officeDocument/2006/relationships/hyperlink" Target="https://www.dhhs.nh.gov/dphs/pfcs/index.htm" TargetMode="External"/><Relationship Id="rId4964" Type="http://schemas.openxmlformats.org/officeDocument/2006/relationships/hyperlink" Target="https://drive.google.com/drive/folders/1N7ubkg4Ly-t7C1SN2jIJkEcWKzr-v9K6?usp=sharing" TargetMode="External"/><Relationship Id="rId487" Type="http://schemas.openxmlformats.org/officeDocument/2006/relationships/hyperlink" Target="https://drive.google.com/drive/folders/1d1MidMYqI3G3Mz_V1LbNA2zv7Juckeoy" TargetMode="External"/><Relationship Id="rId2168" Type="http://schemas.openxmlformats.org/officeDocument/2006/relationships/hyperlink" Target="https://www4.des.state.nh.us/nh-pfas-investigation/wp-content/uploads/tables-pdf.pdf" TargetMode="External"/><Relationship Id="rId3219" Type="http://schemas.openxmlformats.org/officeDocument/2006/relationships/hyperlink" Target="https://www4.des.state.nh.us/nh-pfas-investigation/?page_id=826" TargetMode="External"/><Relationship Id="rId3980" Type="http://schemas.openxmlformats.org/officeDocument/2006/relationships/hyperlink" Target="https://epi.dph.ncdhhs.gov/oee/a_z/pfas.html" TargetMode="External"/><Relationship Id="rId4617" Type="http://schemas.openxmlformats.org/officeDocument/2006/relationships/hyperlink" Target="https://drive.google.com/drive/u/0/folders/1zA5-WWTkQ11C6v0VJf1luLd1tPZc7T7b" TargetMode="External"/><Relationship Id="rId1184" Type="http://schemas.openxmlformats.org/officeDocument/2006/relationships/hyperlink" Target="https://drive.google.com/drive/folders/1d1MidMYqI3G3Mz_V1LbNA2zv7Juckeoy" TargetMode="External"/><Relationship Id="rId2582" Type="http://schemas.openxmlformats.org/officeDocument/2006/relationships/hyperlink" Target="https://www.dhhs.nh.gov/dphs/pfcs/index.htm" TargetMode="External"/><Relationship Id="rId3633" Type="http://schemas.openxmlformats.org/officeDocument/2006/relationships/hyperlink" Target="https://www4.des.state.nh.us/nh-pfas-investigation/wp-content/uploads/tables-pdf.pdf" TargetMode="External"/><Relationship Id="rId554" Type="http://schemas.openxmlformats.org/officeDocument/2006/relationships/hyperlink" Target="https://geotracker.waterboards.ca.gov/map/pfas_map" TargetMode="External"/><Relationship Id="rId2235" Type="http://schemas.openxmlformats.org/officeDocument/2006/relationships/hyperlink" Target="https://www4.des.state.nh.us/nh-pfas-investigation/wp-content/uploads/tables-pdf.pdf" TargetMode="External"/><Relationship Id="rId3700" Type="http://schemas.openxmlformats.org/officeDocument/2006/relationships/hyperlink" Target="https://drive.google.com/drive/u/1/folders/1gzW7FcQQelMoZUZ8VhdxW1RrTOgXt8vS" TargetMode="External"/><Relationship Id="rId207" Type="http://schemas.openxmlformats.org/officeDocument/2006/relationships/hyperlink" Target="https://drive.google.com/drive/folders/1d1MidMYqI3G3Mz_V1LbNA2zv7Juckeoy" TargetMode="External"/><Relationship Id="rId621" Type="http://schemas.openxmlformats.org/officeDocument/2006/relationships/hyperlink" Target="https://www.waterboards.ca.gov/pfas/" TargetMode="External"/><Relationship Id="rId1251" Type="http://schemas.openxmlformats.org/officeDocument/2006/relationships/hyperlink" Target="https://www.militarypoisons.org/george-pfas.html" TargetMode="External"/><Relationship Id="rId2302" Type="http://schemas.openxmlformats.org/officeDocument/2006/relationships/hyperlink" Target="https://drive.google.com/drive/folders/1N7ubkg4Ly-t7C1SN2jIJkEcWKzr-v9K6?usp=sharing" TargetMode="External"/><Relationship Id="rId4474" Type="http://schemas.openxmlformats.org/officeDocument/2006/relationships/hyperlink" Target="https://drive.google.com/drive/u/0/folders/1-CReV-pHv38qcbGChE-lIODNqQPcMoTe" TargetMode="External"/><Relationship Id="rId3076" Type="http://schemas.openxmlformats.org/officeDocument/2006/relationships/hyperlink" Target="https://www.dhhs.nh.gov/dphs/pfcs/index.htm" TargetMode="External"/><Relationship Id="rId3490" Type="http://schemas.openxmlformats.org/officeDocument/2006/relationships/hyperlink" Target="https://www4.des.state.nh.us/nh-pfas-investigation/wp-content/uploads/tables-pdf.pdf" TargetMode="External"/><Relationship Id="rId4127" Type="http://schemas.openxmlformats.org/officeDocument/2006/relationships/hyperlink" Target="https://files.nc.gov/ncdeq/Water%20Resources/GIS/Data/Emerging_Compounds_Mastersheet_12202019.pdf" TargetMode="External"/><Relationship Id="rId4541" Type="http://schemas.openxmlformats.org/officeDocument/2006/relationships/hyperlink" Target="https://drive.google.com/drive/folders/1N7ubkg4Ly-t7C1SN2jIJkEcWKzr-v9K6?usp=sharing" TargetMode="External"/><Relationship Id="rId2092" Type="http://schemas.openxmlformats.org/officeDocument/2006/relationships/hyperlink" Target="https://drive.google.com/drive/folders/1N7ubkg4Ly-t7C1SN2jIJkEcWKzr-v9K6?usp=sharing" TargetMode="External"/><Relationship Id="rId3143" Type="http://schemas.openxmlformats.org/officeDocument/2006/relationships/hyperlink" Target="https://www4.des.state.nh.us/nh-pfas-investigation/?page_id=826" TargetMode="External"/><Relationship Id="rId131" Type="http://schemas.openxmlformats.org/officeDocument/2006/relationships/hyperlink" Target="https://www.waterboards.ca.gov/pfas/" TargetMode="External"/><Relationship Id="rId3210" Type="http://schemas.openxmlformats.org/officeDocument/2006/relationships/hyperlink" Target="https://drive.google.com/drive/folders/1N7ubkg4Ly-t7C1SN2jIJkEcWKzr-v9K6?usp=sharing" TargetMode="External"/><Relationship Id="rId2976" Type="http://schemas.openxmlformats.org/officeDocument/2006/relationships/hyperlink" Target="https://www4.des.state.nh.us/nh-pfas-investigation/wp-content/uploads/tables-pdf.pdf" TargetMode="External"/><Relationship Id="rId948" Type="http://schemas.openxmlformats.org/officeDocument/2006/relationships/hyperlink" Target="https://drive.google.com/drive/folders/1N7ubkg4Ly-t7C1SN2jIJkEcWKzr-v9K6?usp=sharing" TargetMode="External"/><Relationship Id="rId1578" Type="http://schemas.openxmlformats.org/officeDocument/2006/relationships/hyperlink" Target="https://eec.ky.gov/Documents%20for%20URLs/PFAS%20Drinking%20Water%20Report%20Final.pdf" TargetMode="External"/><Relationship Id="rId1992" Type="http://schemas.openxmlformats.org/officeDocument/2006/relationships/hyperlink" Target="https://drive.google.com/drive/folders/1ApDjBUHCzkM3kDypkUZGhC8WdXUGraiG" TargetMode="External"/><Relationship Id="rId2629" Type="http://schemas.openxmlformats.org/officeDocument/2006/relationships/hyperlink" Target="https://drive.google.com/drive/folders/1zaAEYLxWM6D7Oa4oRMTzmP5XnZfm1QXm" TargetMode="External"/><Relationship Id="rId5035" Type="http://schemas.openxmlformats.org/officeDocument/2006/relationships/hyperlink" Target="https://drive.google.com/drive/folders/1N7ubkg4Ly-t7C1SN2jIJkEcWKzr-v9K6?usp=sharing" TargetMode="External"/><Relationship Id="rId1645" Type="http://schemas.openxmlformats.org/officeDocument/2006/relationships/hyperlink" Target="https://drive.google.com/drive/folders/1N7ubkg4Ly-t7C1SN2jIJkEcWKzr-v9K6?usp=sharing" TargetMode="External"/><Relationship Id="rId4051" Type="http://schemas.openxmlformats.org/officeDocument/2006/relationships/hyperlink" Target="https://drive.google.com/drive/u/0/folders/1f8gHfUbgH4w0DdeirtRLSMerU6kNJ4Ux" TargetMode="External"/><Relationship Id="rId1712" Type="http://schemas.openxmlformats.org/officeDocument/2006/relationships/hyperlink" Target="https://drive.google.com/drive/u/0/folders/1RsSKYaEE8jqAw7pH05tDHRflkjUL3t5H" TargetMode="External"/><Relationship Id="rId4868" Type="http://schemas.openxmlformats.org/officeDocument/2006/relationships/hyperlink" Target="https://drive.google.com/drive/folders/1N7ubkg4Ly-t7C1SN2jIJkEcWKzr-v9K6?usp=sharing" TargetMode="External"/><Relationship Id="rId3884" Type="http://schemas.openxmlformats.org/officeDocument/2006/relationships/hyperlink" Target="https://drive.google.com/drive/u/0/folders/1lp-Vg9gQLEFORUwhxfrw4HGxQkrBcEZt" TargetMode="External"/><Relationship Id="rId4935" Type="http://schemas.openxmlformats.org/officeDocument/2006/relationships/hyperlink" Target="https://drive.google.com/drive/folders/1N7ubkg4Ly-t7C1SN2jIJkEcWKzr-v9K6?usp=sharing" TargetMode="External"/><Relationship Id="rId2486" Type="http://schemas.openxmlformats.org/officeDocument/2006/relationships/hyperlink" Target="https://drive.google.com/drive/folders/1zaAEYLxWM6D7Oa4oRMTzmP5XnZfm1QXm" TargetMode="External"/><Relationship Id="rId3537" Type="http://schemas.openxmlformats.org/officeDocument/2006/relationships/hyperlink" Target="https://www4.des.state.nh.us/nh-pfas-investigation/wp-content/uploads/tables-pdf.pdf" TargetMode="External"/><Relationship Id="rId3951" Type="http://schemas.openxmlformats.org/officeDocument/2006/relationships/hyperlink" Target="https://drive.google.com/drive/folders/1N7ubkg4Ly-t7C1SN2jIJkEcWKzr-v9K6?usp=sharing" TargetMode="External"/><Relationship Id="rId458" Type="http://schemas.openxmlformats.org/officeDocument/2006/relationships/hyperlink" Target="https://drive.google.com/drive/folders/1N7ubkg4Ly-t7C1SN2jIJkEcWKzr-v9K6?usp=sharing" TargetMode="External"/><Relationship Id="rId872" Type="http://schemas.openxmlformats.org/officeDocument/2006/relationships/hyperlink" Target="https://drive.google.com/drive/folders/1d1MidMYqI3G3Mz_V1LbNA2zv7Juckeoy" TargetMode="External"/><Relationship Id="rId1088" Type="http://schemas.openxmlformats.org/officeDocument/2006/relationships/hyperlink" Target="https://www.waterboards.ca.gov/pfas/" TargetMode="External"/><Relationship Id="rId2139" Type="http://schemas.openxmlformats.org/officeDocument/2006/relationships/hyperlink" Target="https://www4.des.state.nh.us/nh-pfas-investigation/wp-content/uploads/tables-pdf.pdf" TargetMode="External"/><Relationship Id="rId2553" Type="http://schemas.openxmlformats.org/officeDocument/2006/relationships/hyperlink" Target="https://www4.des.state.nh.us/nh-pfas-investigation/wp-content/uploads/tables-pdf.pdf" TargetMode="External"/><Relationship Id="rId3604" Type="http://schemas.openxmlformats.org/officeDocument/2006/relationships/hyperlink" Target="https://drive.google.com/drive/folders/1N7ubkg4Ly-t7C1SN2jIJkEcWKzr-v9K6?usp=sharing" TargetMode="External"/><Relationship Id="rId525" Type="http://schemas.openxmlformats.org/officeDocument/2006/relationships/hyperlink" Target="https://www.waterboards.ca.gov/pfas/docs/pfas_monitoring_Q1Q2Q3Q4.xlsx" TargetMode="External"/><Relationship Id="rId1155" Type="http://schemas.openxmlformats.org/officeDocument/2006/relationships/hyperlink" Target="https://www.waterboards.ca.gov/pfas/" TargetMode="External"/><Relationship Id="rId2206" Type="http://schemas.openxmlformats.org/officeDocument/2006/relationships/hyperlink" Target="https://drive.google.com/drive/folders/1N7ubkg4Ly-t7C1SN2jIJkEcWKzr-v9K6?usp=sharing" TargetMode="External"/><Relationship Id="rId2620" Type="http://schemas.openxmlformats.org/officeDocument/2006/relationships/hyperlink" Target="https://www.dhhs.nh.gov/dphs/pfcs/index.htm" TargetMode="External"/><Relationship Id="rId1222" Type="http://schemas.openxmlformats.org/officeDocument/2006/relationships/hyperlink" Target="https://drive.google.com/drive/folders/1N7ubkg4Ly-t7C1SN2jIJkEcWKzr-v9K6?usp=sharing" TargetMode="External"/><Relationship Id="rId4378" Type="http://schemas.openxmlformats.org/officeDocument/2006/relationships/hyperlink" Target="https://static1.squarespace.com/static/546d61b5e4b049f0b10b95c5/t/5e9486885e4b116e09c239b7/1586792081414/DOH-2.pdf" TargetMode="External"/><Relationship Id="rId3394" Type="http://schemas.openxmlformats.org/officeDocument/2006/relationships/hyperlink" Target="https://www4.des.state.nh.us/nh-pfas-investigation/wp-content/uploads/tables-pdf.pdf" TargetMode="External"/><Relationship Id="rId4792" Type="http://schemas.openxmlformats.org/officeDocument/2006/relationships/hyperlink" Target="https://article.images.consumerreports.org/prod/content/dam/CRO-Images-2021/Health/04Apr/Consumer-Reports-Tap-Water-Test-Results-April-2021" TargetMode="External"/><Relationship Id="rId3047" Type="http://schemas.openxmlformats.org/officeDocument/2006/relationships/hyperlink" Target="https://www4.des.state.nh.us/nh-pfas-investigation/?page_id=826" TargetMode="External"/><Relationship Id="rId4445" Type="http://schemas.openxmlformats.org/officeDocument/2006/relationships/hyperlink" Target="https://drive.google.com/drive/folders/1DZVTtHrtffhNzVd3s8hAy8pcQfLzMzIV" TargetMode="External"/><Relationship Id="rId3461" Type="http://schemas.openxmlformats.org/officeDocument/2006/relationships/hyperlink" Target="https://www4.des.state.nh.us/nh-pfas-investigation/wp-content/uploads/tables-pdf.pdf" TargetMode="External"/><Relationship Id="rId4512" Type="http://schemas.openxmlformats.org/officeDocument/2006/relationships/hyperlink" Target="https://drive.google.com/drive/folders/1N7ubkg4Ly-t7C1SN2jIJkEcWKzr-v9K6?usp=sharing" TargetMode="External"/><Relationship Id="rId382" Type="http://schemas.openxmlformats.org/officeDocument/2006/relationships/hyperlink" Target="https://drive.google.com/drive/folders/1d1MidMYqI3G3Mz_V1LbNA2zv7Juckeoy" TargetMode="External"/><Relationship Id="rId2063" Type="http://schemas.openxmlformats.org/officeDocument/2006/relationships/hyperlink" Target="https://drive.google.com/drive/folders/1zaAEYLxWM6D7Oa4oRMTzmP5XnZfm1QXm" TargetMode="External"/><Relationship Id="rId3114" Type="http://schemas.openxmlformats.org/officeDocument/2006/relationships/hyperlink" Target="https://drive.google.com/drive/folders/1N7ubkg4Ly-t7C1SN2jIJkEcWKzr-v9K6?usp=sharing" TargetMode="External"/><Relationship Id="rId2130" Type="http://schemas.openxmlformats.org/officeDocument/2006/relationships/hyperlink" Target="https://drive.google.com/drive/folders/1N7ubkg4Ly-t7C1SN2jIJkEcWKzr-v9K6?usp=sharing" TargetMode="External"/><Relationship Id="rId102" Type="http://schemas.openxmlformats.org/officeDocument/2006/relationships/hyperlink" Target="https://drive.google.com/drive/folders/1d1MidMYqI3G3Mz_V1LbNA2zv7Juckeoy" TargetMode="External"/><Relationship Id="rId1896" Type="http://schemas.openxmlformats.org/officeDocument/2006/relationships/hyperlink" Target="https://www.mlive.com/news/grand-rapids/index.ssf/2018/07/pfas_found_in_grand_rapids_dri.html" TargetMode="External"/><Relationship Id="rId2947" Type="http://schemas.openxmlformats.org/officeDocument/2006/relationships/hyperlink" Target="https://www4.des.state.nh.us/nh-pfas-investigation/wp-content/uploads/tables-pdf.pdf" TargetMode="External"/><Relationship Id="rId5006" Type="http://schemas.openxmlformats.org/officeDocument/2006/relationships/hyperlink" Target="https://drive.google.com/drive/folders/1N7ubkg4Ly-t7C1SN2jIJkEcWKzr-v9K6?usp=sharing" TargetMode="External"/><Relationship Id="rId919" Type="http://schemas.openxmlformats.org/officeDocument/2006/relationships/hyperlink" Target="https://www.waterboards.ca.gov/pfas/" TargetMode="External"/><Relationship Id="rId1549" Type="http://schemas.openxmlformats.org/officeDocument/2006/relationships/hyperlink" Target="https://drive.google.com/drive/folders/1N7ubkg4Ly-t7C1SN2jIJkEcWKzr-v9K6?usp=sharing" TargetMode="External"/><Relationship Id="rId1963" Type="http://schemas.openxmlformats.org/officeDocument/2006/relationships/hyperlink" Target="https://static.ewg.org/reports/2020/pfas-testing-report/EWG_PFAS-TW_Appendix_C06.pdf?_ga=2.44374509.815135581.1579791872-1565020647.1578497869" TargetMode="External"/><Relationship Id="rId4022" Type="http://schemas.openxmlformats.org/officeDocument/2006/relationships/hyperlink" Target="https://drive.google.com/drive/folders/1N7ubkg4Ly-t7C1SN2jIJkEcWKzr-v9K6?usp=sharing" TargetMode="External"/><Relationship Id="rId1616" Type="http://schemas.openxmlformats.org/officeDocument/2006/relationships/hyperlink" Target="https://eec.ky.gov/Documents%20for%20URLs/PFAS%20Drinking%20Water%20Report%20Final.pdf" TargetMode="External"/><Relationship Id="rId3788" Type="http://schemas.openxmlformats.org/officeDocument/2006/relationships/hyperlink" Target="https://www.nj.gov/dep/dsr/publications/Investigation_of_Levels_of_Perfluorinated_Compounds_in_New_Jersey_Fish_Surface_Water_and_Sediment_RPS.pdf" TargetMode="External"/><Relationship Id="rId4839" Type="http://schemas.openxmlformats.org/officeDocument/2006/relationships/hyperlink" Target="https://drive.google.com/drive/folders/1N7ubkg4Ly-t7C1SN2jIJkEcWKzr-v9K6?usp=sharing" TargetMode="External"/><Relationship Id="rId3855" Type="http://schemas.openxmlformats.org/officeDocument/2006/relationships/hyperlink" Target="https://drive.google.com/drive/u/1/folders/1gzW7FcQQelMoZUZ8VhdxW1RrTOgXt8vS" TargetMode="External"/><Relationship Id="rId776" Type="http://schemas.openxmlformats.org/officeDocument/2006/relationships/hyperlink" Target="https://www.waterboards.ca.gov/pfas/" TargetMode="External"/><Relationship Id="rId2457" Type="http://schemas.openxmlformats.org/officeDocument/2006/relationships/hyperlink" Target="https://www4.des.state.nh.us/nh-pfas-investigation/wp-content/uploads/tables-pdf.pdf" TargetMode="External"/><Relationship Id="rId3508" Type="http://schemas.openxmlformats.org/officeDocument/2006/relationships/hyperlink" Target="https://drive.google.com/drive/folders/1N7ubkg4Ly-t7C1SN2jIJkEcWKzr-v9K6?usp=sharing" TargetMode="External"/><Relationship Id="rId4906" Type="http://schemas.openxmlformats.org/officeDocument/2006/relationships/hyperlink" Target="https://drive.google.com/drive/folders/1N7ubkg4Ly-t7C1SN2jIJkEcWKzr-v9K6?usp=sharing" TargetMode="External"/><Relationship Id="rId429" Type="http://schemas.openxmlformats.org/officeDocument/2006/relationships/hyperlink" Target="https://geotracker.waterboards.ca.gov/map/pfas_map" TargetMode="External"/><Relationship Id="rId1059" Type="http://schemas.openxmlformats.org/officeDocument/2006/relationships/hyperlink" Target="https://drive.google.com/drive/folders/1N7ubkg4Ly-t7C1SN2jIJkEcWKzr-v9K6?usp=sharing" TargetMode="External"/><Relationship Id="rId1473" Type="http://schemas.openxmlformats.org/officeDocument/2006/relationships/hyperlink" Target="http://www.floridahealth.gov/environmental-health/hazardous-waste-sites/contaminant-facts/hw-pfas.html" TargetMode="External"/><Relationship Id="rId2871" Type="http://schemas.openxmlformats.org/officeDocument/2006/relationships/hyperlink" Target="https://drive.google.com/drive/folders/1N7ubkg4Ly-t7C1SN2jIJkEcWKzr-v9K6?usp=sharing" TargetMode="External"/><Relationship Id="rId3922" Type="http://schemas.openxmlformats.org/officeDocument/2006/relationships/hyperlink" Target="https://drive.google.com/drive/u/0/folders/1f8gHfUbgH4w0DdeirtRLSMerU6kNJ4Ux" TargetMode="External"/><Relationship Id="rId843" Type="http://schemas.openxmlformats.org/officeDocument/2006/relationships/hyperlink" Target="https://drive.google.com/drive/folders/1N7ubkg4Ly-t7C1SN2jIJkEcWKzr-v9K6?usp=sharing" TargetMode="External"/><Relationship Id="rId1126" Type="http://schemas.openxmlformats.org/officeDocument/2006/relationships/hyperlink" Target="https://www.waterboards.ca.gov/pfas/" TargetMode="External"/><Relationship Id="rId2524" Type="http://schemas.openxmlformats.org/officeDocument/2006/relationships/hyperlink" Target="https://www4.des.state.nh.us/nh-pfas-investigation/wp-content/uploads/tables-pdf.pdf" TargetMode="External"/><Relationship Id="rId910" Type="http://schemas.openxmlformats.org/officeDocument/2006/relationships/hyperlink" Target="https://drive.google.com/drive/folders/1N7ubkg4Ly-t7C1SN2jIJkEcWKzr-v9K6?usp=sharing" TargetMode="External"/><Relationship Id="rId1540" Type="http://schemas.openxmlformats.org/officeDocument/2006/relationships/hyperlink" Target="https://drive.google.com/drive/folders/1N7ubkg4Ly-t7C1SN2jIJkEcWKzr-v9K6?usp=sharing" TargetMode="External"/><Relationship Id="rId4696" Type="http://schemas.openxmlformats.org/officeDocument/2006/relationships/hyperlink" Target="https://drive.google.com/drive/folders/1N7ubkg4Ly-t7C1SN2jIJkEcWKzr-v9K6?usp=sharing" TargetMode="External"/><Relationship Id="rId3298" Type="http://schemas.openxmlformats.org/officeDocument/2006/relationships/hyperlink" Target="https://drive.google.com/drive/folders/1N7ubkg4Ly-t7C1SN2jIJkEcWKzr-v9K6?usp=sharing" TargetMode="External"/><Relationship Id="rId4349" Type="http://schemas.openxmlformats.org/officeDocument/2006/relationships/hyperlink" Target="https://health.ri.gov/water/about/pfas/" TargetMode="External"/><Relationship Id="rId4763" Type="http://schemas.openxmlformats.org/officeDocument/2006/relationships/hyperlink" Target="https://drive.google.com/drive/folders/1N7ubkg4Ly-t7C1SN2jIJkEcWKzr-v9K6?usp=sharing" TargetMode="External"/><Relationship Id="rId3365" Type="http://schemas.openxmlformats.org/officeDocument/2006/relationships/hyperlink" Target="https://www4.des.state.nh.us/nh-pfas-investigation/wp-content/uploads/tables-pdf.pdf" TargetMode="External"/><Relationship Id="rId4416" Type="http://schemas.openxmlformats.org/officeDocument/2006/relationships/hyperlink" Target="https://drive.google.com/drive/folders/1DZVTtHrtffhNzVd3s8hAy8pcQfLzMzIV" TargetMode="External"/><Relationship Id="rId4830" Type="http://schemas.openxmlformats.org/officeDocument/2006/relationships/hyperlink" Target="https://drive.google.com/drive/folders/1N7ubkg4Ly-t7C1SN2jIJkEcWKzr-v9K6?usp=sharing" TargetMode="External"/><Relationship Id="rId286" Type="http://schemas.openxmlformats.org/officeDocument/2006/relationships/hyperlink" Target="https://www.waterboards.ca.gov/pfas/" TargetMode="External"/><Relationship Id="rId2381" Type="http://schemas.openxmlformats.org/officeDocument/2006/relationships/hyperlink" Target="https://www4.des.state.nh.us/nh-pfas-investigation/wp-content/uploads/tables-pdf.pdf" TargetMode="External"/><Relationship Id="rId3018" Type="http://schemas.openxmlformats.org/officeDocument/2006/relationships/hyperlink" Target="https://drive.google.com/drive/folders/1N7ubkg4Ly-t7C1SN2jIJkEcWKzr-v9K6?usp=sharing" TargetMode="External"/><Relationship Id="rId3432" Type="http://schemas.openxmlformats.org/officeDocument/2006/relationships/hyperlink" Target="https://drive.google.com/drive/folders/1N7ubkg4Ly-t7C1SN2jIJkEcWKzr-v9K6?usp=sharing" TargetMode="External"/><Relationship Id="rId353" Type="http://schemas.openxmlformats.org/officeDocument/2006/relationships/hyperlink" Target="https://drive.google.com/drive/folders/1N7ubkg4Ly-t7C1SN2jIJkEcWKzr-v9K6?usp=sharing" TargetMode="External"/><Relationship Id="rId2034" Type="http://schemas.openxmlformats.org/officeDocument/2006/relationships/hyperlink" Target="https://www4.des.state.nh.us/nh-pfas-investigation/wp-content/uploads/tables-pdf.pdf" TargetMode="External"/><Relationship Id="rId420" Type="http://schemas.openxmlformats.org/officeDocument/2006/relationships/hyperlink" Target="https://www.waterboards.ca.gov/pfas/docs/pfas_monitoring_Q1Q2Q3Q4.xlsx" TargetMode="External"/><Relationship Id="rId1050" Type="http://schemas.openxmlformats.org/officeDocument/2006/relationships/hyperlink" Target="https://drive.google.com/drive/folders/1d1MidMYqI3G3Mz_V1LbNA2zv7Juckeoy" TargetMode="External"/><Relationship Id="rId2101" Type="http://schemas.openxmlformats.org/officeDocument/2006/relationships/hyperlink" Target="https://www4.des.state.nh.us/nh-pfas-investigation/?page_id=826" TargetMode="External"/><Relationship Id="rId1867" Type="http://schemas.openxmlformats.org/officeDocument/2006/relationships/hyperlink" Target="https://www.mass.gov/info-details/per-and-polyfluoroalkyl-substances-pfas" TargetMode="External"/><Relationship Id="rId2918" Type="http://schemas.openxmlformats.org/officeDocument/2006/relationships/hyperlink" Target="https://drive.google.com/drive/folders/1N7ubkg4Ly-t7C1SN2jIJkEcWKzr-v9K6?usp=sharing" TargetMode="External"/><Relationship Id="rId4273" Type="http://schemas.openxmlformats.org/officeDocument/2006/relationships/hyperlink" Target="https://drive.google.com/drive/folders/1N7ubkg4Ly-t7C1SN2jIJkEcWKzr-v9K6?usp=sharing" TargetMode="External"/><Relationship Id="rId1934" Type="http://schemas.openxmlformats.org/officeDocument/2006/relationships/hyperlink" Target="https://www.michigan.gov/pfasresponse/" TargetMode="External"/><Relationship Id="rId4340" Type="http://schemas.openxmlformats.org/officeDocument/2006/relationships/hyperlink" Target="https://www.ecori.org/public-safety/2020/3/2/are-pfas-harming-rhode-islands-schoolchildren" TargetMode="External"/><Relationship Id="rId3759" Type="http://schemas.openxmlformats.org/officeDocument/2006/relationships/hyperlink" Target="http://amwater.com/njaw/water-quality/water-quality-reports/logan" TargetMode="External"/><Relationship Id="rId2775" Type="http://schemas.openxmlformats.org/officeDocument/2006/relationships/hyperlink" Target="https://drive.google.com/drive/folders/1zaAEYLxWM6D7Oa4oRMTzmP5XnZfm1QXm" TargetMode="External"/><Relationship Id="rId3826" Type="http://schemas.openxmlformats.org/officeDocument/2006/relationships/hyperlink" Target="https://drive.google.com/drive/folders/1N7ubkg4Ly-t7C1SN2jIJkEcWKzr-v9K6?usp=sharing"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rticle.images.consumerreports.org/prod/content/dam/CRO-Images-2021/Health/04Apr/Consumer-Reports-Tap-Water-Test-Results-April-2021" TargetMode="External"/><Relationship Id="rId3" Type="http://schemas.openxmlformats.org/officeDocument/2006/relationships/hyperlink" Target="https://www.ewg.org/research/toxic-forever-chemicals-detected-drinking-water-supplies-across-california" TargetMode="External"/><Relationship Id="rId7" Type="http://schemas.openxmlformats.org/officeDocument/2006/relationships/hyperlink" Target="https://www.epa.gov/dwucmr/third-unregulated-contaminant-monitoring-rule" TargetMode="External"/><Relationship Id="rId2" Type="http://schemas.openxmlformats.org/officeDocument/2006/relationships/hyperlink" Target="https://www.njspotlight.com/2019/11/toxic-forever-chemicals-found-in-more-than-500-new-jersey-water-systems/" TargetMode="External"/><Relationship Id="rId1" Type="http://schemas.openxmlformats.org/officeDocument/2006/relationships/hyperlink" Target="https://d1ung6i9j8i9xc.cloudfront.net/wp-content/blogs.dir/123/files/2019/11/New-NJ-Chart-Update-Oct-30.pdf" TargetMode="External"/><Relationship Id="rId6" Type="http://schemas.openxmlformats.org/officeDocument/2006/relationships/hyperlink" Target="https://oepa.maps.arcgis.com/apps/MapSeries/index.html?appid=893553c5007f410d9bc55d9cf985342e" TargetMode="External"/><Relationship Id="rId5" Type="http://schemas.openxmlformats.org/officeDocument/2006/relationships/hyperlink" Target="https://www.michigan.gov/pfasresponse/0,9038,7-365-95571_95577_95587_95620-508857--,00.html" TargetMode="External"/><Relationship Id="rId10" Type="http://schemas.openxmlformats.org/officeDocument/2006/relationships/hyperlink" Target="https://www.waterboards.ca.gov/pfas/" TargetMode="External"/><Relationship Id="rId4" Type="http://schemas.openxmlformats.org/officeDocument/2006/relationships/hyperlink" Target="https://anrweb.vt.gov/DEC/DWGWP/license.aspx?Report=PFASData" TargetMode="External"/><Relationship Id="rId9" Type="http://schemas.openxmlformats.org/officeDocument/2006/relationships/hyperlink" Target="https://www.michigan.gov/pfasresponse/0,9038,7-365-86511_95645---,00.html"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drive.google.com/drive/u/1/folders/1LgAxnbdGgYbZ7yBNjDkRJeQHsauawpJA?ths=true" TargetMode="External"/><Relationship Id="rId3182" Type="http://schemas.openxmlformats.org/officeDocument/2006/relationships/hyperlink" Target="https://drive.google.com/drive/u/0/folders/1xD7Tsdct_isvnNlqtvyv2ac6Oo6OFFSB" TargetMode="External"/><Relationship Id="rId4233" Type="http://schemas.openxmlformats.org/officeDocument/2006/relationships/hyperlink" Target="https://geotracker.waterboards.ca.gov/map/pfas_map" TargetMode="External"/><Relationship Id="rId3999" Type="http://schemas.openxmlformats.org/officeDocument/2006/relationships/hyperlink" Target="https://geotracker.waterboards.ca.gov/map/pfas_map" TargetMode="External"/><Relationship Id="rId4300" Type="http://schemas.openxmlformats.org/officeDocument/2006/relationships/hyperlink" Target="https://drive.google.com/drive/u/0/folders/1DWXhXwl1j4L5eKUdO88JdnrMTynHHza5" TargetMode="External"/><Relationship Id="rId170" Type="http://schemas.openxmlformats.org/officeDocument/2006/relationships/hyperlink" Target="https://partner-mco-archive.s3.amazonaws.com/client_files/1524589484.pdf" TargetMode="External"/><Relationship Id="rId987" Type="http://schemas.openxmlformats.org/officeDocument/2006/relationships/hyperlink" Target="https://www4.des.state.nh.us/IISProxy/IISProxy.dll?ContentId=4810446" TargetMode="External"/><Relationship Id="rId2668" Type="http://schemas.openxmlformats.org/officeDocument/2006/relationships/hyperlink" Target="https://drive.google.com/drive/u/0/folders/1RsSKYaEE8jqAw7pH05tDHRflkjUL3t5H" TargetMode="External"/><Relationship Id="rId3719" Type="http://schemas.openxmlformats.org/officeDocument/2006/relationships/hyperlink" Target="https://drive.google.com/drive/u/0/folders/1lGp9mNF1VW52zcJOUD9x-wZO9oAb_opR" TargetMode="External"/><Relationship Id="rId4090" Type="http://schemas.openxmlformats.org/officeDocument/2006/relationships/hyperlink" Target="https://geotracker.waterboards.ca.gov/map/pfas_map" TargetMode="External"/><Relationship Id="rId1684" Type="http://schemas.openxmlformats.org/officeDocument/2006/relationships/hyperlink" Target="https://www.maine.gov/dep/spills/topics/pfas/PFAS-current-results-06022020.pdf" TargetMode="External"/><Relationship Id="rId2735" Type="http://schemas.openxmlformats.org/officeDocument/2006/relationships/hyperlink" Target="https://www4.des.state.nh.us/IISProxy/IISProxy.dll?ContentId=4630113" TargetMode="External"/><Relationship Id="rId707" Type="http://schemas.openxmlformats.org/officeDocument/2006/relationships/hyperlink" Target="https://www.michigan.gov/pfasresponse/" TargetMode="External"/><Relationship Id="rId1337" Type="http://schemas.openxmlformats.org/officeDocument/2006/relationships/hyperlink" Target="https://partner-mco-archive.s3.amazonaws.com/client_files/1524589484.pdf" TargetMode="External"/><Relationship Id="rId1751" Type="http://schemas.openxmlformats.org/officeDocument/2006/relationships/hyperlink" Target="https://www.ack-pfas.com/" TargetMode="External"/><Relationship Id="rId2802" Type="http://schemas.openxmlformats.org/officeDocument/2006/relationships/hyperlink" Target="https://drive.google.com/drive/u/0/folders/1ry-J2siXsSQYCsAFvkxhD7MtPY61plz5" TargetMode="External"/><Relationship Id="rId43" Type="http://schemas.openxmlformats.org/officeDocument/2006/relationships/hyperlink" Target="https://drive.google.com/drive/folders/1DAvaRcWJmZhNWQ1q_AHED0zlHGyLsp0c" TargetMode="External"/><Relationship Id="rId1404" Type="http://schemas.openxmlformats.org/officeDocument/2006/relationships/hyperlink" Target="https://dec.vermont.gov/pfas" TargetMode="External"/><Relationship Id="rId3576" Type="http://schemas.openxmlformats.org/officeDocument/2006/relationships/hyperlink" Target="https://nhdes.maps.arcgis.com/apps/View/index.html?appid=66770bef141c43a98a445c54a17720e2&amp;extent=-73.5743,42.5413,-69.6852,45.4509" TargetMode="External"/><Relationship Id="rId4627" Type="http://schemas.openxmlformats.org/officeDocument/2006/relationships/hyperlink" Target="https://drive.google.com/drive/u/0/folders/1RsSKYaEE8jqAw7pH05tDHRflkjUL3t5H" TargetMode="External"/><Relationship Id="rId4974" Type="http://schemas.openxmlformats.org/officeDocument/2006/relationships/hyperlink" Target="https://cdn3.ewg.org/sites/default/files/u352/Top%20100%20PFAS.pdf" TargetMode="External"/><Relationship Id="rId497" Type="http://schemas.openxmlformats.org/officeDocument/2006/relationships/hyperlink" Target="https://drive.google.com/drive/u/1/folders/1VgdMu6_x_kxf36q2eAIhAEnCpniomQ1Y" TargetMode="External"/><Relationship Id="rId2178" Type="http://schemas.openxmlformats.org/officeDocument/2006/relationships/hyperlink" Target="https://www4.des.state.nh.us/DESOneStop/PRSDetail.aspx?ID=0011395&amp;Type=PRS" TargetMode="External"/><Relationship Id="rId3229" Type="http://schemas.openxmlformats.org/officeDocument/2006/relationships/hyperlink" Target="https://drive.google.com/drive/u/0/folders/1RsSKYaEE8jqAw7pH05tDHRflkjUL3t5H" TargetMode="External"/><Relationship Id="rId3990" Type="http://schemas.openxmlformats.org/officeDocument/2006/relationships/hyperlink" Target="https://geotracker.waterboards.ca.gov/map/pfas_map" TargetMode="External"/><Relationship Id="rId1194" Type="http://schemas.openxmlformats.org/officeDocument/2006/relationships/hyperlink" Target="https://www.ewg.org/interactive-maps/2019_pfas_contamination/map/" TargetMode="External"/><Relationship Id="rId2592" Type="http://schemas.openxmlformats.org/officeDocument/2006/relationships/hyperlink" Target="https://drive.google.com/drive/u/0/folders/1KqT2o9yZDkorRx8UWY75lIuOSbt5iqT8" TargetMode="External"/><Relationship Id="rId3643" Type="http://schemas.openxmlformats.org/officeDocument/2006/relationships/hyperlink" Target="https://dec.vermont.gov/sites/dec/files/documents/PFAS%20Sampling%20Report%207.10.18%20FINAL.pdf" TargetMode="External"/><Relationship Id="rId217" Type="http://schemas.openxmlformats.org/officeDocument/2006/relationships/hyperlink" Target="https://www.waterboards.ca.gov/pfas/military.html" TargetMode="External"/><Relationship Id="rId564" Type="http://schemas.openxmlformats.org/officeDocument/2006/relationships/hyperlink" Target="https://drive.google.com/drive/u/1/folders/1VgdMu6_x_kxf36q2eAIhAEnCpniomQ1Y" TargetMode="External"/><Relationship Id="rId2245" Type="http://schemas.openxmlformats.org/officeDocument/2006/relationships/hyperlink" Target="https://drive.google.com/drive/u/0/folders/1RsSKYaEE8jqAw7pH05tDHRflkjUL3t5H" TargetMode="External"/><Relationship Id="rId3710" Type="http://schemas.openxmlformats.org/officeDocument/2006/relationships/hyperlink" Target="https://drive.google.com/drive/u/0/folders/1lGp9mNF1VW52zcJOUD9x-wZO9oAb_opR" TargetMode="External"/><Relationship Id="rId631" Type="http://schemas.openxmlformats.org/officeDocument/2006/relationships/hyperlink" Target="https://www.michigan.gov/documents/pfasresponse/Parchment_Hydrogeologic_Investigation_Report_660106_7.pdf" TargetMode="External"/><Relationship Id="rId1261" Type="http://schemas.openxmlformats.org/officeDocument/2006/relationships/hyperlink" Target="https://partner-mco-archive.s3.amazonaws.com/client_files/1524589484.pdf" TargetMode="External"/><Relationship Id="rId2312" Type="http://schemas.openxmlformats.org/officeDocument/2006/relationships/hyperlink" Target="https://drive.google.com/drive/u/0/folders/1x0WWdzyuUQ-LPoEzElwZhPI8qhKEdSv5" TargetMode="External"/><Relationship Id="rId4484" Type="http://schemas.openxmlformats.org/officeDocument/2006/relationships/hyperlink" Target="https://drive.google.com/drive/u/0/folders/1DWXhXwl1j4L5eKUdO88JdnrMTynHHza5" TargetMode="External"/><Relationship Id="rId3086" Type="http://schemas.openxmlformats.org/officeDocument/2006/relationships/hyperlink" Target="https://www4.des.state.nh.us/DESOneStop/PRSDetail.aspx?ID=0004618&amp;Type=PRS" TargetMode="External"/><Relationship Id="rId4137" Type="http://schemas.openxmlformats.org/officeDocument/2006/relationships/hyperlink" Target="https://geotracker.waterboards.ca.gov/map/pfas_map" TargetMode="External"/><Relationship Id="rId4551" Type="http://schemas.openxmlformats.org/officeDocument/2006/relationships/hyperlink" Target="https://www.michigan.gov/pfasresponse/0,9038,7-365-86511_95645-538443--,00.html" TargetMode="External"/><Relationship Id="rId3153" Type="http://schemas.openxmlformats.org/officeDocument/2006/relationships/hyperlink" Target="https://drive.google.com/drive/u/0/folders/1RsSKYaEE8jqAw7pH05tDHRflkjUL3t5H" TargetMode="External"/><Relationship Id="rId4204" Type="http://schemas.openxmlformats.org/officeDocument/2006/relationships/hyperlink" Target="https://geotracker.waterboards.ca.gov/map/pfas_map" TargetMode="External"/><Relationship Id="rId141" Type="http://schemas.openxmlformats.org/officeDocument/2006/relationships/hyperlink" Target="https://partner-mco-archive.s3.amazonaws.com/client_files/1524589484.pdf" TargetMode="External"/><Relationship Id="rId3220" Type="http://schemas.openxmlformats.org/officeDocument/2006/relationships/hyperlink" Target="https://nhdes.maps.arcgis.com/apps/View/index.html?appid=66770bef141c43a98a445c54a17720e2&amp;extent=-73.5743,42.5413,-69.6852,45.4509" TargetMode="External"/><Relationship Id="rId7" Type="http://schemas.openxmlformats.org/officeDocument/2006/relationships/hyperlink" Target="https://drive.google.com/drive/u/1/folders/1udCap1SXpVt2Rg8ln9Na0g0bZ60Mtkaq" TargetMode="External"/><Relationship Id="rId2986" Type="http://schemas.openxmlformats.org/officeDocument/2006/relationships/hyperlink" Target="https://www4.des.state.nh.us/DESOneStop/PRSDetail.aspx?ID=0011790&amp;Type=PRS" TargetMode="External"/><Relationship Id="rId958" Type="http://schemas.openxmlformats.org/officeDocument/2006/relationships/hyperlink" Target="https://drive.google.com/drive/u/1/folders/1RsSKYaEE8jqAw7pH05tDHRflkjUL3t5H" TargetMode="External"/><Relationship Id="rId1588" Type="http://schemas.openxmlformats.org/officeDocument/2006/relationships/hyperlink" Target="https://www.maine.gov/dep/spills/topics/pfas/PFAS-current-results-06022020.pdf" TargetMode="External"/><Relationship Id="rId2639" Type="http://schemas.openxmlformats.org/officeDocument/2006/relationships/hyperlink" Target="https://nhdes.maps.arcgis.com/apps/View/index.html?appid=66770bef141c43a98a445c54a17720e2&amp;extent=-73.5743,42.5413,-69.6852,45.4509" TargetMode="External"/><Relationship Id="rId1655" Type="http://schemas.openxmlformats.org/officeDocument/2006/relationships/hyperlink" Target="https://www.maine.gov/dep/spills/topics/pfas/PFAS-current-results-06022020.pdf" TargetMode="External"/><Relationship Id="rId2706" Type="http://schemas.openxmlformats.org/officeDocument/2006/relationships/hyperlink" Target="https://www4.des.state.nh.us/DESOneStop/PRSDetail.aspx?ID=0000370&amp;Type=PRS" TargetMode="External"/><Relationship Id="rId4061" Type="http://schemas.openxmlformats.org/officeDocument/2006/relationships/hyperlink" Target="https://drive.google.com/drive/u/1/folders/1DWXhXwl1j4L5eKUdO88JdnrMTynHHza5" TargetMode="External"/><Relationship Id="rId1308" Type="http://schemas.openxmlformats.org/officeDocument/2006/relationships/hyperlink" Target="https://www.tn.gov/environment/program-areas/opsp-policy-and-sustainable-practices/policy/pfas.html" TargetMode="External"/><Relationship Id="rId1722" Type="http://schemas.openxmlformats.org/officeDocument/2006/relationships/hyperlink" Target="https://drive.google.com/drive/u/0/folders/1RsSKYaEE8jqAw7pH05tDHRflkjUL3t5H" TargetMode="External"/><Relationship Id="rId4878" Type="http://schemas.openxmlformats.org/officeDocument/2006/relationships/hyperlink" Target="https://www4.des.state.nh.us/nh-pfas-investigation/wp-content/uploads/tables-pdf.pdf" TargetMode="External"/><Relationship Id="rId14" Type="http://schemas.openxmlformats.org/officeDocument/2006/relationships/hyperlink" Target="https://drive.google.com/drive/u/1/folders/1B1GKEK70wuJTnQTBbpJQJcs4KD3cK5Hu" TargetMode="External"/><Relationship Id="rId3894" Type="http://schemas.openxmlformats.org/officeDocument/2006/relationships/hyperlink" Target="https://geotracker.waterboards.ca.gov/map/pfas_map" TargetMode="External"/><Relationship Id="rId4945" Type="http://schemas.openxmlformats.org/officeDocument/2006/relationships/hyperlink" Target="https://drive.google.com/drive/u/0/folders/1RsSKYaEE8jqAw7pH05tDHRflkjUL3t5H" TargetMode="External"/><Relationship Id="rId2496" Type="http://schemas.openxmlformats.org/officeDocument/2006/relationships/hyperlink" Target="https://www4.des.state.nh.us/DESOneStop/PRSDetail.aspx?ID=0013105&amp;Type=PRS" TargetMode="External"/><Relationship Id="rId3547" Type="http://schemas.openxmlformats.org/officeDocument/2006/relationships/hyperlink" Target="https://www4.des.state.nh.us/nh-pfas-investigation/wp-content/uploads/tables-pdf.pdf" TargetMode="External"/><Relationship Id="rId3961" Type="http://schemas.openxmlformats.org/officeDocument/2006/relationships/hyperlink" Target="https://drive.google.com/drive/u/0/folders/1DWXhXwl1j4L5eKUdO88JdnrMTynHHza5" TargetMode="External"/><Relationship Id="rId468" Type="http://schemas.openxmlformats.org/officeDocument/2006/relationships/hyperlink" Target="https://partner-mco-archive.s3.amazonaws.com/client_files/1524589484.pdf" TargetMode="External"/><Relationship Id="rId882" Type="http://schemas.openxmlformats.org/officeDocument/2006/relationships/hyperlink" Target="https://www.woodburymn.gov/departments/public_works/pfas_monitoring_results_in_woodbury_s_municipal_wells.php" TargetMode="External"/><Relationship Id="rId1098" Type="http://schemas.openxmlformats.org/officeDocument/2006/relationships/hyperlink" Target="http://crcairport.org/wp-content/uploads/2018/01/letter.VCP_.V00499.V00611.2017-08-18.WCA_Followup_PFCs.pdf" TargetMode="External"/><Relationship Id="rId2149" Type="http://schemas.openxmlformats.org/officeDocument/2006/relationships/hyperlink" Target="https://www4.des.state.nh.us/DESOneStop/PRSDetail.aspx?ID=0002981&amp;Type=PRS" TargetMode="External"/><Relationship Id="rId2563" Type="http://schemas.openxmlformats.org/officeDocument/2006/relationships/hyperlink" Target="https://drive.google.com/drive/u/0/folders/1RsSKYaEE8jqAw7pH05tDHRflkjUL3t5H" TargetMode="External"/><Relationship Id="rId3614" Type="http://schemas.openxmlformats.org/officeDocument/2006/relationships/hyperlink" Target="https://drive.google.com/drive/u/0/folders/1RsSKYaEE8jqAw7pH05tDHRflkjUL3t5H" TargetMode="External"/><Relationship Id="rId535" Type="http://schemas.openxmlformats.org/officeDocument/2006/relationships/hyperlink" Target="https://www.michigan.gov/pfasresponse/0,9038,7-365-86511_82704_83952---,00.html" TargetMode="External"/><Relationship Id="rId1165" Type="http://schemas.openxmlformats.org/officeDocument/2006/relationships/hyperlink" Target="https://drive.google.com/drive/u/0/folders/1mCpmzpg5yp9A2vLQ4_A6gPEptWkjxFzN" TargetMode="External"/><Relationship Id="rId2216" Type="http://schemas.openxmlformats.org/officeDocument/2006/relationships/hyperlink" Target="https://nhdes.maps.arcgis.com/apps/View/index.html?appid=66770bef141c43a98a445c54a17720e2&amp;extent=-73.5743,42.5413,-69.6852,45.4509" TargetMode="External"/><Relationship Id="rId2630" Type="http://schemas.openxmlformats.org/officeDocument/2006/relationships/hyperlink" Target="https://www4.des.state.nh.us/IISProxy/IISProxy.dll?ContentId=4856549" TargetMode="External"/><Relationship Id="rId602" Type="http://schemas.openxmlformats.org/officeDocument/2006/relationships/hyperlink" Target="https://www.michigan.gov/pfasresponse/0,9038,7-365-86511_95645-452832--,00.html" TargetMode="External"/><Relationship Id="rId1232" Type="http://schemas.openxmlformats.org/officeDocument/2006/relationships/hyperlink" Target="https://drive.google.com/drive/u/0/folders/1SrzIY6gLhHkSVGEOu51iLETRLE2RRCUn" TargetMode="External"/><Relationship Id="rId4388" Type="http://schemas.openxmlformats.org/officeDocument/2006/relationships/hyperlink" Target="https://documents.geotracker.waterboards.ca.gov/esi/uploads/geo_report/3323589622/T10000012770.PDF" TargetMode="External"/><Relationship Id="rId3057" Type="http://schemas.openxmlformats.org/officeDocument/2006/relationships/hyperlink" Target="https://drive.google.com/drive/u/0/folders/198-haqPVCjrBLYpMu330l9NOiAsvGLz6" TargetMode="External"/><Relationship Id="rId4108" Type="http://schemas.openxmlformats.org/officeDocument/2006/relationships/hyperlink" Target="https://geotracker.waterboards.ca.gov/map/pfas_map" TargetMode="External"/><Relationship Id="rId4455" Type="http://schemas.openxmlformats.org/officeDocument/2006/relationships/hyperlink" Target="https://drive.google.com/drive/u/0/folders/1DWXhXwl1j4L5eKUdO88JdnrMTynHHza5" TargetMode="External"/><Relationship Id="rId3471" Type="http://schemas.openxmlformats.org/officeDocument/2006/relationships/hyperlink" Target="https://nhdes.maps.arcgis.com/apps/View/index.html?appid=66770bef141c43a98a445c54a17720e2&amp;extent=-73.5743,42.5413,-69.6852,45.4509" TargetMode="External"/><Relationship Id="rId4522" Type="http://schemas.openxmlformats.org/officeDocument/2006/relationships/hyperlink" Target="https://www.michigan.gov/pfasresponse/0,9038,7-365-86511_95645-538914--,00.html" TargetMode="External"/><Relationship Id="rId392" Type="http://schemas.openxmlformats.org/officeDocument/2006/relationships/hyperlink" Target="https://drive.google.com/drive/u/0/folders/1vOPgHcCHVQNaXEOocvPTzyPsuJIJtSf9" TargetMode="External"/><Relationship Id="rId2073" Type="http://schemas.openxmlformats.org/officeDocument/2006/relationships/hyperlink" Target="https://www4.des.state.nh.us/IISProxy/IISProxy.dll?ContentId=4696067" TargetMode="External"/><Relationship Id="rId3124" Type="http://schemas.openxmlformats.org/officeDocument/2006/relationships/hyperlink" Target="https://nhdes.maps.arcgis.com/apps/View/index.html?appid=66770bef141c43a98a445c54a17720e2&amp;extent=-73.5743,42.5413,-69.6852,45.4509" TargetMode="External"/><Relationship Id="rId2140" Type="http://schemas.openxmlformats.org/officeDocument/2006/relationships/hyperlink" Target="https://drive.google.com/drive/u/0/folders/18iZBzmbpfk9YzGbmAKFBOj4WrHeskOen" TargetMode="External"/><Relationship Id="rId112" Type="http://schemas.openxmlformats.org/officeDocument/2006/relationships/hyperlink" Target="https://drive.google.com/drive/folders/1LVE77bvI2mdoTAzSwm0qdP7-oD0tOyyR" TargetMode="External"/><Relationship Id="rId2957" Type="http://schemas.openxmlformats.org/officeDocument/2006/relationships/hyperlink" Target="https://drive.google.com/drive/u/0/folders/1a4aEePpLCg0BjVSl-aia3tsmeEnsLD1v" TargetMode="External"/><Relationship Id="rId929" Type="http://schemas.openxmlformats.org/officeDocument/2006/relationships/hyperlink" Target="https://partner-mco-archive.s3.amazonaws.com/client_files/1524589484.pdf" TargetMode="External"/><Relationship Id="rId1559" Type="http://schemas.openxmlformats.org/officeDocument/2006/relationships/hyperlink" Target="https://www.centralmaine.com/2017/02/27/rotten-egg-smell-prompts-state-response-at-former-augusta-landfill/" TargetMode="External"/><Relationship Id="rId1973" Type="http://schemas.openxmlformats.org/officeDocument/2006/relationships/hyperlink" Target="https://www.michigan.gov/pfasresponse/0,9038,7-365-86511_95645-523914--,00.html" TargetMode="External"/><Relationship Id="rId4032" Type="http://schemas.openxmlformats.org/officeDocument/2006/relationships/hyperlink" Target="https://geotracker.waterboards.ca.gov/map/pfas_map" TargetMode="External"/><Relationship Id="rId1626" Type="http://schemas.openxmlformats.org/officeDocument/2006/relationships/hyperlink" Target="https://www.maine.gov/dep/spills/topics/pfas/PFAS-current-results-06022020.pdf" TargetMode="External"/><Relationship Id="rId3798" Type="http://schemas.openxmlformats.org/officeDocument/2006/relationships/hyperlink" Target="https://drive.google.com/drive/u/1/folders/1DWXhXwl1j4L5eKUdO88JdnrMTynHHza5" TargetMode="External"/><Relationship Id="rId4849" Type="http://schemas.openxmlformats.org/officeDocument/2006/relationships/hyperlink" Target="https://drive.google.com/drive/u/0/folders/1RsSKYaEE8jqAw7pH05tDHRflkjUL3t5H" TargetMode="External"/><Relationship Id="rId3865" Type="http://schemas.openxmlformats.org/officeDocument/2006/relationships/hyperlink" Target="https://drive.google.com/drive/u/0/folders/1DWXhXwl1j4L5eKUdO88JdnrMTynHHza5" TargetMode="External"/><Relationship Id="rId4916" Type="http://schemas.openxmlformats.org/officeDocument/2006/relationships/hyperlink" Target="https://www4.des.state.nh.us/nh-pfas-investigation/wp-content/uploads/tables-pdf.pdf" TargetMode="External"/><Relationship Id="rId786" Type="http://schemas.openxmlformats.org/officeDocument/2006/relationships/hyperlink" Target="https://www.michigan.gov/pfasresponse/0,9038,7-365-86511_95645-497629--,00.html" TargetMode="External"/><Relationship Id="rId2467" Type="http://schemas.openxmlformats.org/officeDocument/2006/relationships/hyperlink" Target="https://drive.google.com/drive/u/0/folders/1gDKREFeHRU4pssCSmKdbGuqHbM_rsH4W" TargetMode="External"/><Relationship Id="rId3518" Type="http://schemas.openxmlformats.org/officeDocument/2006/relationships/hyperlink" Target="https://www4.des.state.nh.us/DESOneStop/PRSDetail.aspx?ID=0000106&amp;Type=PRS" TargetMode="External"/><Relationship Id="rId439" Type="http://schemas.openxmlformats.org/officeDocument/2006/relationships/hyperlink" Target="https://partner-mco-archive.s3.amazonaws.com/client_files/1524589484.pdf" TargetMode="External"/><Relationship Id="rId1069" Type="http://schemas.openxmlformats.org/officeDocument/2006/relationships/hyperlink" Target="https://www.env.nm.gov/pfas/main/" TargetMode="External"/><Relationship Id="rId1483" Type="http://schemas.openxmlformats.org/officeDocument/2006/relationships/hyperlink" Target="https://dnr.wi.gov/topic/contaminants/marinette.html" TargetMode="External"/><Relationship Id="rId2881" Type="http://schemas.openxmlformats.org/officeDocument/2006/relationships/hyperlink" Target="https://www4.des.state.nh.us/DESOneStop/PRSDetail.aspx?ID=0006995&amp;Type=PRS" TargetMode="External"/><Relationship Id="rId3932" Type="http://schemas.openxmlformats.org/officeDocument/2006/relationships/hyperlink" Target="https://drive.google.com/drive/u/0/folders/1DWXhXwl1j4L5eKUdO88JdnrMTynHHza5" TargetMode="External"/><Relationship Id="rId506" Type="http://schemas.openxmlformats.org/officeDocument/2006/relationships/hyperlink" Target="https://drive.google.com/drive/u/0/folders/1_hXV7dfES_aLST9BipHKOund3fj4vmVV" TargetMode="External"/><Relationship Id="rId853" Type="http://schemas.openxmlformats.org/officeDocument/2006/relationships/hyperlink" Target="https://www.pca.state.mn.us/sites/default/files/c-pfc1-20.pdf" TargetMode="External"/><Relationship Id="rId1136" Type="http://schemas.openxmlformats.org/officeDocument/2006/relationships/hyperlink" Target="https://drive.google.com/drive/u/1/folders/1Yla_380Qxjf4iLAK34ajtSEXmM8gBJ9P" TargetMode="External"/><Relationship Id="rId2534" Type="http://schemas.openxmlformats.org/officeDocument/2006/relationships/hyperlink" Target="https://nhdes.maps.arcgis.com/apps/View/index.html?appid=66770bef141c43a98a445c54a17720e2&amp;extent=-73.5743,42.5413,-69.6852,45.4509" TargetMode="External"/><Relationship Id="rId920" Type="http://schemas.openxmlformats.org/officeDocument/2006/relationships/hyperlink" Target="http://afcec.publicadmin-record.us.af.mil/" TargetMode="External"/><Relationship Id="rId1550" Type="http://schemas.openxmlformats.org/officeDocument/2006/relationships/hyperlink" Target="https://drive.google.com/drive/folders/1xH8K648aZED-F3VgE_tOR2LxWH5spJn_?usp=sharing" TargetMode="External"/><Relationship Id="rId2601" Type="http://schemas.openxmlformats.org/officeDocument/2006/relationships/hyperlink" Target="https://www4.des.state.nh.us/DESOneStop/PRSDetail.aspx?ID=0031232&amp;Type=PRS" TargetMode="External"/><Relationship Id="rId1203" Type="http://schemas.openxmlformats.org/officeDocument/2006/relationships/hyperlink" Target="https://www.ewg.org/interactive-maps/2019_pfas_contamination/map/" TargetMode="External"/><Relationship Id="rId4359" Type="http://schemas.openxmlformats.org/officeDocument/2006/relationships/hyperlink" Target="https://geotracker.waterboards.ca.gov/profile_report?global_id=T10000012790" TargetMode="External"/><Relationship Id="rId4773" Type="http://schemas.openxmlformats.org/officeDocument/2006/relationships/hyperlink" Target="https://www4.des.state.nh.us/nh-pfas-investigation/wp-content/uploads/tables-pdf.pdf" TargetMode="External"/><Relationship Id="rId3375" Type="http://schemas.openxmlformats.org/officeDocument/2006/relationships/hyperlink" Target="https://drive.google.com/drive/u/0/folders/1RsSKYaEE8jqAw7pH05tDHRflkjUL3t5H" TargetMode="External"/><Relationship Id="rId4426" Type="http://schemas.openxmlformats.org/officeDocument/2006/relationships/hyperlink" Target="https://geotracker.waterboards.ca.gov/map/pfas_map" TargetMode="External"/><Relationship Id="rId4840" Type="http://schemas.openxmlformats.org/officeDocument/2006/relationships/hyperlink" Target="https://drive.google.com/drive/u/0/folders/1RsSKYaEE8jqAw7pH05tDHRflkjUL3t5H" TargetMode="External"/><Relationship Id="rId296" Type="http://schemas.openxmlformats.org/officeDocument/2006/relationships/hyperlink" Target="https://news.delaware.gov/2019/07/14/usaf-dover-afb-advise-state-agencies-that-pfas-chemicals-exceeding-epa-health-advisory-found-in-four-wells-near-base/" TargetMode="External"/><Relationship Id="rId2391" Type="http://schemas.openxmlformats.org/officeDocument/2006/relationships/hyperlink" Target="https://www4.des.state.nh.us/DESOneStop/PRSDetail.aspx?ID=0000226&amp;Type=PRS" TargetMode="External"/><Relationship Id="rId3028" Type="http://schemas.openxmlformats.org/officeDocument/2006/relationships/hyperlink" Target="https://drive.google.com/drive/u/0/folders/1RsSKYaEE8jqAw7pH05tDHRflkjUL3t5H" TargetMode="External"/><Relationship Id="rId3442" Type="http://schemas.openxmlformats.org/officeDocument/2006/relationships/hyperlink" Target="https://www4.des.state.nh.us/IISProxy/IISProxy.dll?ContentId=4861985" TargetMode="External"/><Relationship Id="rId363" Type="http://schemas.openxmlformats.org/officeDocument/2006/relationships/hyperlink" Target="https://archive.epa.gov/pesticides/region4/water/documents/web/pdf/d_fact_sheet_october_2010_dalton.pdf" TargetMode="External"/><Relationship Id="rId2044" Type="http://schemas.openxmlformats.org/officeDocument/2006/relationships/hyperlink" Target="https://www4.des.state.nh.us/DESOneStop/PRSDetail.aspx?ID=0001324&amp;Type=PRS" TargetMode="External"/><Relationship Id="rId430" Type="http://schemas.openxmlformats.org/officeDocument/2006/relationships/hyperlink" Target="https://thecounty.me/2018/02/06/news/houlton-mobile-home-park-water-not-safe-to-drink/" TargetMode="External"/><Relationship Id="rId1060" Type="http://schemas.openxmlformats.org/officeDocument/2006/relationships/hyperlink" Target="https://partner-mco-archive.s3.amazonaws.com/client_files/1524589484.pdf" TargetMode="External"/><Relationship Id="rId2111" Type="http://schemas.openxmlformats.org/officeDocument/2006/relationships/hyperlink" Target="https://drive.google.com/drive/u/0/folders/1RsSKYaEE8jqAw7pH05tDHRflkjUL3t5H" TargetMode="External"/><Relationship Id="rId1877" Type="http://schemas.openxmlformats.org/officeDocument/2006/relationships/hyperlink" Target="https://drive.google.com/drive/u/0/folders/19KSXb7f41ke9F-VLGkVqG1BbcbrwN4DF" TargetMode="External"/><Relationship Id="rId2928" Type="http://schemas.openxmlformats.org/officeDocument/2006/relationships/hyperlink" Target="https://drive.google.com/drive/u/0/folders/1RsSKYaEE8jqAw7pH05tDHRflkjUL3t5H" TargetMode="External"/><Relationship Id="rId4283" Type="http://schemas.openxmlformats.org/officeDocument/2006/relationships/hyperlink" Target="https://geotracker.waterboards.ca.gov/map/pfas_map" TargetMode="External"/><Relationship Id="rId1944" Type="http://schemas.openxmlformats.org/officeDocument/2006/relationships/hyperlink" Target="https://drive.google.com/drive/u/1/folders/1Pms7FL2HqHNWHQ0nmFgIEcktFHXjhbny" TargetMode="External"/><Relationship Id="rId4350" Type="http://schemas.openxmlformats.org/officeDocument/2006/relationships/hyperlink" Target="https://geotracker.waterboards.ca.gov/profile_report?global_id=L10005850536&amp;mytab=esidata" TargetMode="External"/><Relationship Id="rId4003" Type="http://schemas.openxmlformats.org/officeDocument/2006/relationships/hyperlink" Target="https://geotracker.waterboards.ca.gov/map/pfas_map" TargetMode="External"/><Relationship Id="rId3769" Type="http://schemas.openxmlformats.org/officeDocument/2006/relationships/hyperlink" Target="https://geotracker.waterboards.ca.gov/map/pfas_map" TargetMode="External"/><Relationship Id="rId2785" Type="http://schemas.openxmlformats.org/officeDocument/2006/relationships/hyperlink" Target="https://www4.des.state.nh.us/nh-pfas-investigation/wp-content/uploads/tables-pdf.pdf" TargetMode="External"/><Relationship Id="rId3836" Type="http://schemas.openxmlformats.org/officeDocument/2006/relationships/hyperlink" Target="https://drive.google.com/drive/u/0/folders/1DWXhXwl1j4L5eKUdO88JdnrMTynHHza5" TargetMode="External"/><Relationship Id="rId757" Type="http://schemas.openxmlformats.org/officeDocument/2006/relationships/hyperlink" Target="https://drive.google.com/drive/u/1/folders/1Pms7FL2HqHNWHQ0nmFgIEcktFHXjhbny" TargetMode="External"/><Relationship Id="rId1387" Type="http://schemas.openxmlformats.org/officeDocument/2006/relationships/hyperlink" Target="https://drive.google.com/drive/u/0/folders/1LpxTlKqi7W0TyhphKUsU2SufsFXHckZC" TargetMode="External"/><Relationship Id="rId2438" Type="http://schemas.openxmlformats.org/officeDocument/2006/relationships/hyperlink" Target="https://drive.google.com/drive/u/0/folders/1RsSKYaEE8jqAw7pH05tDHRflkjUL3t5H" TargetMode="External"/><Relationship Id="rId2852" Type="http://schemas.openxmlformats.org/officeDocument/2006/relationships/hyperlink" Target="https://drive.google.com/drive/u/0/folders/1mrQF8iiJZqTiDm76nP2kly9AXvQ723rQ" TargetMode="External"/><Relationship Id="rId3903" Type="http://schemas.openxmlformats.org/officeDocument/2006/relationships/hyperlink" Target="https://geotracker.waterboards.ca.gov/map/pfas_map" TargetMode="External"/><Relationship Id="rId93" Type="http://schemas.openxmlformats.org/officeDocument/2006/relationships/hyperlink" Target="https://drive.google.com/drive/u/1/folders/1Qr48nSJGiIBBXvNlaVdjRWmHeqYKXxnT" TargetMode="External"/><Relationship Id="rId824" Type="http://schemas.openxmlformats.org/officeDocument/2006/relationships/hyperlink" Target="https://www.michigan.gov/pfasresponse/0,9038,7-365-86511_95645-499528--,00.html" TargetMode="External"/><Relationship Id="rId1454" Type="http://schemas.openxmlformats.org/officeDocument/2006/relationships/hyperlink" Target="https://drive.google.com/drive/u/0/folders/1DGQhyU9WtPLafVl9aPLXKk6I2XU62_kO" TargetMode="External"/><Relationship Id="rId2505" Type="http://schemas.openxmlformats.org/officeDocument/2006/relationships/hyperlink" Target="https://www4.des.state.nh.us/IISProxy/IISProxy.dll?ContentId=4851642" TargetMode="External"/><Relationship Id="rId1107" Type="http://schemas.openxmlformats.org/officeDocument/2006/relationships/hyperlink" Target="http://www.suffolkcountyny.gov/health/pfcwaterinfo" TargetMode="External"/><Relationship Id="rId1521" Type="http://schemas.openxmlformats.org/officeDocument/2006/relationships/hyperlink" Target="https://www.colorado.gov/pacific/cdphe/PFCs/2020-Sampling-Project" TargetMode="External"/><Relationship Id="rId4677" Type="http://schemas.openxmlformats.org/officeDocument/2006/relationships/hyperlink" Target="https://www4.des.state.nh.us/nh-pfas-investigation/wp-content/uploads/tables-pdf.pdf" TargetMode="External"/><Relationship Id="rId3279" Type="http://schemas.openxmlformats.org/officeDocument/2006/relationships/hyperlink" Target="https://drive.google.com/drive/u/0/folders/1RsSKYaEE8jqAw7pH05tDHRflkjUL3t5H" TargetMode="External"/><Relationship Id="rId3693" Type="http://schemas.openxmlformats.org/officeDocument/2006/relationships/hyperlink" Target="https://drive.google.com/drive/u/0/folders/1lGp9mNF1VW52zcJOUD9x-wZO9oAb_opR" TargetMode="External"/><Relationship Id="rId2295" Type="http://schemas.openxmlformats.org/officeDocument/2006/relationships/hyperlink" Target="https://www4.des.state.nh.us/IISProxy/IISProxy.dll?ContentId=4782549" TargetMode="External"/><Relationship Id="rId3346" Type="http://schemas.openxmlformats.org/officeDocument/2006/relationships/hyperlink" Target="https://nhdes.maps.arcgis.com/apps/View/index.html?appid=66770bef141c43a98a445c54a17720e2&amp;extent=-73.5743,42.5413,-69.6852,45.4509" TargetMode="External"/><Relationship Id="rId4744" Type="http://schemas.openxmlformats.org/officeDocument/2006/relationships/hyperlink" Target="https://drive.google.com/drive/u/0/folders/1RsSKYaEE8jqAw7pH05tDHRflkjUL3t5H" TargetMode="External"/><Relationship Id="rId267" Type="http://schemas.openxmlformats.org/officeDocument/2006/relationships/hyperlink" Target="http://afcec.publicadmin-record.us.af.mil/" TargetMode="External"/><Relationship Id="rId3760" Type="http://schemas.openxmlformats.org/officeDocument/2006/relationships/hyperlink" Target="https://geotracker.waterboards.ca.gov/map/pfas_map" TargetMode="External"/><Relationship Id="rId4811" Type="http://schemas.openxmlformats.org/officeDocument/2006/relationships/hyperlink" Target="https://www4.des.state.nh.us/nh-pfas-investigation/wp-content/uploads/tables-pdf.pdf" TargetMode="External"/><Relationship Id="rId681" Type="http://schemas.openxmlformats.org/officeDocument/2006/relationships/hyperlink" Target="https://www.michigan.gov/pfasresponse/0,9038,7-365-86511_82704-452826--,00.html" TargetMode="External"/><Relationship Id="rId2362" Type="http://schemas.openxmlformats.org/officeDocument/2006/relationships/hyperlink" Target="https://drive.google.com/drive/u/0/folders/1aMpztrj4G89-bvBGvkI-o5JAzx32SxB2" TargetMode="External"/><Relationship Id="rId3413" Type="http://schemas.openxmlformats.org/officeDocument/2006/relationships/hyperlink" Target="https://www4.des.state.nh.us/DESOneStop/PRSDetail.aspx?ID=0000529&amp;Type=PRS" TargetMode="External"/><Relationship Id="rId334" Type="http://schemas.openxmlformats.org/officeDocument/2006/relationships/hyperlink" Target="https://drive.google.com/drive/u/1/folders/1HJI6U11sAh3Oi9BLz8uJM5Uu9-sTQ0j8" TargetMode="External"/><Relationship Id="rId2015" Type="http://schemas.openxmlformats.org/officeDocument/2006/relationships/hyperlink" Target="https://drive.google.com/drive/u/0/folders/1QNArO6sHMbSQ-on8vI2x73gerxqCjraI" TargetMode="External"/><Relationship Id="rId401" Type="http://schemas.openxmlformats.org/officeDocument/2006/relationships/hyperlink" Target="https://ewg.org/interactive-maps/2019_pfas_contamination/map/" TargetMode="External"/><Relationship Id="rId1031" Type="http://schemas.openxmlformats.org/officeDocument/2006/relationships/hyperlink" Target="https://drive.google.com/drive/u/1/folders/1XV02S5dv9tTRRZMKTMDrTGJhShYcBFfI" TargetMode="External"/><Relationship Id="rId4187" Type="http://schemas.openxmlformats.org/officeDocument/2006/relationships/hyperlink" Target="https://geotracker.waterboards.ca.gov/map/pfas_map" TargetMode="External"/><Relationship Id="rId4254" Type="http://schemas.openxmlformats.org/officeDocument/2006/relationships/hyperlink" Target="https://geotracker.waterboards.ca.gov/profile_report?cmd=mwreport&amp;global_id=L10006424767&amp;con_num=3811937808" TargetMode="External"/><Relationship Id="rId1848" Type="http://schemas.openxmlformats.org/officeDocument/2006/relationships/hyperlink" Target="https://drive.google.com/drive/u/1/folders/1Pms7FL2HqHNWHQ0nmFgIEcktFHXjhbny" TargetMode="External"/><Relationship Id="rId3270" Type="http://schemas.openxmlformats.org/officeDocument/2006/relationships/hyperlink" Target="https://nhdes.maps.arcgis.com/apps/View/index.html?appid=66770bef141c43a98a445c54a17720e2&amp;extent=-73.5743,42.5413,-69.6852,45.4509" TargetMode="External"/><Relationship Id="rId4321" Type="http://schemas.openxmlformats.org/officeDocument/2006/relationships/hyperlink" Target="https://geotracker.waterboards.ca.gov/profile_report?global_id=L10002513368&amp;mytab=esidata" TargetMode="External"/><Relationship Id="rId191" Type="http://schemas.openxmlformats.org/officeDocument/2006/relationships/hyperlink" Target="https://geotracker.waterboards.ca.gov/map/pfas_map" TargetMode="External"/><Relationship Id="rId1915" Type="http://schemas.openxmlformats.org/officeDocument/2006/relationships/hyperlink" Target="https://www.glwater.org/wp-content/uploads/2020/02/PFAS-Minimization-Program-Summary.pdf" TargetMode="External"/><Relationship Id="rId2689" Type="http://schemas.openxmlformats.org/officeDocument/2006/relationships/hyperlink" Target="https://nhdes.maps.arcgis.com/apps/View/index.html?appid=66770bef141c43a98a445c54a17720e2&amp;extent=-73.5743,42.5413,-69.6852,45.4509" TargetMode="External"/><Relationship Id="rId2756" Type="http://schemas.openxmlformats.org/officeDocument/2006/relationships/hyperlink" Target="https://www4.des.state.nh.us/DESOneStop/PRSDetail.aspx?ID=0002757&amp;Type=PRS" TargetMode="External"/><Relationship Id="rId3807" Type="http://schemas.openxmlformats.org/officeDocument/2006/relationships/hyperlink" Target="https://drive.google.com/drive/u/0/folders/1R0U9BdY4qvKTpXMdyGeZL_9P3B4zRIHC" TargetMode="External"/><Relationship Id="rId728" Type="http://schemas.openxmlformats.org/officeDocument/2006/relationships/hyperlink" Target="https://www.michigan.gov/pfasresponse/0,9038,7-365-86511_82704-487728--,00.html" TargetMode="External"/><Relationship Id="rId1358" Type="http://schemas.openxmlformats.org/officeDocument/2006/relationships/hyperlink" Target="https://drive.google.com/drive/u/0/folders/1LpxTlKqi7W0TyhphKUsU2SufsFXHckZC" TargetMode="External"/><Relationship Id="rId1772" Type="http://schemas.openxmlformats.org/officeDocument/2006/relationships/hyperlink" Target="https://www.glwater.org/wp-content/uploads/2020/02/PFAS-Minimization-Program-Summary.pdf" TargetMode="External"/><Relationship Id="rId2409" Type="http://schemas.openxmlformats.org/officeDocument/2006/relationships/hyperlink" Target="https://nhdes.maps.arcgis.com/apps/View/index.html?appid=66770bef141c43a98a445c54a17720e2&amp;extent=-73.5743,42.5413,-69.6852,45.4509" TargetMode="External"/><Relationship Id="rId64" Type="http://schemas.openxmlformats.org/officeDocument/2006/relationships/hyperlink" Target="https://dec.alaska.gov/Applications/SPAR/PublicMVC/CSP/SiteReport/26531" TargetMode="External"/><Relationship Id="rId1425" Type="http://schemas.openxmlformats.org/officeDocument/2006/relationships/hyperlink" Target="http://afcec.publicadmin-record.us.af.mil/Search.aspx" TargetMode="External"/><Relationship Id="rId2823" Type="http://schemas.openxmlformats.org/officeDocument/2006/relationships/hyperlink" Target="https://drive.google.com/drive/u/0/folders/1RsSKYaEE8jqAw7pH05tDHRflkjUL3t5H" TargetMode="External"/><Relationship Id="rId4995" Type="http://schemas.openxmlformats.org/officeDocument/2006/relationships/comments" Target="../comments4.xml"/><Relationship Id="rId2199" Type="http://schemas.openxmlformats.org/officeDocument/2006/relationships/hyperlink" Target="https://drive.google.com/drive/u/0/folders/1hLeUpk0ZQJJmu6FBTzlsrrHZF-vXM8Nk" TargetMode="External"/><Relationship Id="rId3597" Type="http://schemas.openxmlformats.org/officeDocument/2006/relationships/hyperlink" Target="https://www4.des.state.nh.us/IISProxy/IISProxy.dll?ContentId=4820763" TargetMode="External"/><Relationship Id="rId4648" Type="http://schemas.openxmlformats.org/officeDocument/2006/relationships/hyperlink" Target="https://drive.google.com/drive/u/0/folders/1RsSKYaEE8jqAw7pH05tDHRflkjUL3t5H" TargetMode="External"/><Relationship Id="rId3664" Type="http://schemas.openxmlformats.org/officeDocument/2006/relationships/hyperlink" Target="https://dec.vermont.gov/pfas" TargetMode="External"/><Relationship Id="rId4715" Type="http://schemas.openxmlformats.org/officeDocument/2006/relationships/hyperlink" Target="https://www4.des.state.nh.us/nh-pfas-investigation/wp-content/uploads/tables-pdf.pdf" TargetMode="External"/><Relationship Id="rId585" Type="http://schemas.openxmlformats.org/officeDocument/2006/relationships/hyperlink" Target="https://www.michigan.gov/pfasresponse/0,9038,7-365-86511_95645-452825--,00.html" TargetMode="External"/><Relationship Id="rId2266" Type="http://schemas.openxmlformats.org/officeDocument/2006/relationships/hyperlink" Target="https://www4.des.state.nh.us/DESOneStop/PRSDetail.aspx?ID=0003729&amp;Type=PRS" TargetMode="External"/><Relationship Id="rId2680" Type="http://schemas.openxmlformats.org/officeDocument/2006/relationships/hyperlink" Target="https://www4.des.state.nh.us/nh-pfas-investigation/wp-content/uploads/tables-pdf.pdf" TargetMode="External"/><Relationship Id="rId3317" Type="http://schemas.openxmlformats.org/officeDocument/2006/relationships/hyperlink" Target="https://www4.des.state.nh.us/DESOneStop/PRSDetail.aspx?ID=0002820&amp;Type=PRS" TargetMode="External"/><Relationship Id="rId3731" Type="http://schemas.openxmlformats.org/officeDocument/2006/relationships/hyperlink" Target="https://www.wxpr.org/post/rhinelander-spread-tons-sludge-near-site-contaminated-wells-wxpr-investigation-finds" TargetMode="External"/><Relationship Id="rId238" Type="http://schemas.openxmlformats.org/officeDocument/2006/relationships/hyperlink" Target="https://drive.google.com/drive/u/1/folders/16h7L1E6-czFLQArOgxjjVTwQykF-NZoZ" TargetMode="External"/><Relationship Id="rId652" Type="http://schemas.openxmlformats.org/officeDocument/2006/relationships/hyperlink" Target="https://drive.google.com/drive/u/1/folders/1Pms7FL2HqHNWHQ0nmFgIEcktFHXjhbny" TargetMode="External"/><Relationship Id="rId1282" Type="http://schemas.openxmlformats.org/officeDocument/2006/relationships/hyperlink" Target="https://drive.google.com/drive/u/0/folders/1ESr4zJo28RrJu6GLU_yBGPU-NnJ3LMRr" TargetMode="External"/><Relationship Id="rId2333" Type="http://schemas.openxmlformats.org/officeDocument/2006/relationships/hyperlink" Target="https://drive.google.com/drive/u/0/folders/1RsSKYaEE8jqAw7pH05tDHRflkjUL3t5H" TargetMode="External"/><Relationship Id="rId305" Type="http://schemas.openxmlformats.org/officeDocument/2006/relationships/hyperlink" Target="https://prodenv.dep.state.fl.us/DepNexus/public/searchPortal" TargetMode="External"/><Relationship Id="rId2400" Type="http://schemas.openxmlformats.org/officeDocument/2006/relationships/hyperlink" Target="https://www4.des.state.nh.us/IISProxy/IISProxy.dll?ContentId=4822546" TargetMode="External"/><Relationship Id="rId1002" Type="http://schemas.openxmlformats.org/officeDocument/2006/relationships/hyperlink" Target="https://www.des.nh.gov/organization/commissioner/documents/pfoa-statewide-status-20170110.pdf" TargetMode="External"/><Relationship Id="rId4158" Type="http://schemas.openxmlformats.org/officeDocument/2006/relationships/hyperlink" Target="https://geotracker.waterboards.ca.gov/profile_report?global_id=T10000012789" TargetMode="External"/><Relationship Id="rId3174" Type="http://schemas.openxmlformats.org/officeDocument/2006/relationships/hyperlink" Target="https://nhdes.maps.arcgis.com/apps/View/index.html?appid=66770bef141c43a98a445c54a17720e2&amp;extent=-73.5743,42.5413,-69.6852,45.4509" TargetMode="External"/><Relationship Id="rId4572" Type="http://schemas.openxmlformats.org/officeDocument/2006/relationships/hyperlink" Target="https://www4.des.state.nh.us/nh-pfas-investigation/wp-content/uploads/tables-pdf.pdf" TargetMode="External"/><Relationship Id="rId1819" Type="http://schemas.openxmlformats.org/officeDocument/2006/relationships/hyperlink" Target="https://www.glwater.org/wp-content/uploads/2020/02/PFAS-Minimization-Program-Summary.pdf" TargetMode="External"/><Relationship Id="rId4225" Type="http://schemas.openxmlformats.org/officeDocument/2006/relationships/hyperlink" Target="https://drive.google.com/drive/u/1/folders/1DWXhXwl1j4L5eKUdO88JdnrMTynHHza5" TargetMode="External"/><Relationship Id="rId2190" Type="http://schemas.openxmlformats.org/officeDocument/2006/relationships/hyperlink" Target="https://drive.google.com/drive/u/0/folders/1RsSKYaEE8jqAw7pH05tDHRflkjUL3t5H" TargetMode="External"/><Relationship Id="rId3241" Type="http://schemas.openxmlformats.org/officeDocument/2006/relationships/hyperlink" Target="https://www4.des.state.nh.us/nh-pfas-investigation/wp-content/uploads/tables-pdf.pdf" TargetMode="External"/><Relationship Id="rId162" Type="http://schemas.openxmlformats.org/officeDocument/2006/relationships/hyperlink" Target="https://www.waterboards.ca.gov/pfas/military.html" TargetMode="External"/><Relationship Id="rId979" Type="http://schemas.openxmlformats.org/officeDocument/2006/relationships/hyperlink" Target="https://drive.google.com/drive/u/1/folders/15mC7l2vBYvEWMQZmXXy0VDV8NUI7henQ" TargetMode="External"/><Relationship Id="rId4082" Type="http://schemas.openxmlformats.org/officeDocument/2006/relationships/hyperlink" Target="https://geotracker.waterboards.ca.gov/profile_report?global_id=L10004933936&amp;mytab=esidata" TargetMode="External"/><Relationship Id="rId1676" Type="http://schemas.openxmlformats.org/officeDocument/2006/relationships/hyperlink" Target="https://drive.google.com/drive/u/0/folders/1RsSKYaEE8jqAw7pH05tDHRflkjUL3t5H" TargetMode="External"/><Relationship Id="rId2727" Type="http://schemas.openxmlformats.org/officeDocument/2006/relationships/hyperlink" Target="https://drive.google.com/drive/u/0/folders/1hssVvAlGxHS3VNC7hiErrWGc-DMPP2sE" TargetMode="External"/><Relationship Id="rId1329" Type="http://schemas.openxmlformats.org/officeDocument/2006/relationships/hyperlink" Target="https://tmd.texas.gov/texas-army-national-guard-addressing-water-issue-at-el-campo-armory" TargetMode="External"/><Relationship Id="rId1743" Type="http://schemas.openxmlformats.org/officeDocument/2006/relationships/hyperlink" Target="https://www.maine.gov/dep/spills/topics/pfas/PFAS-current-results-06022020.pdf" TargetMode="External"/><Relationship Id="rId4899" Type="http://schemas.openxmlformats.org/officeDocument/2006/relationships/hyperlink" Target="https://www4.des.state.nh.us/nh-pfas-investigation/wp-content/uploads/tables-pdf.pdf" TargetMode="External"/><Relationship Id="rId35" Type="http://schemas.openxmlformats.org/officeDocument/2006/relationships/hyperlink" Target="https://drive.google.com/drive/u/0/folders/1B1GKEK70wuJTnQTBbpJQJcs4KD3cK5Hu" TargetMode="External"/><Relationship Id="rId1810" Type="http://schemas.openxmlformats.org/officeDocument/2006/relationships/hyperlink" Target="https://www.glwater.org/wp-content/uploads/2020/02/PFAS-Minimization-Program-Summary.pdf" TargetMode="External"/><Relationship Id="rId4966" Type="http://schemas.openxmlformats.org/officeDocument/2006/relationships/hyperlink" Target="https://www.deq.state.or.us/Webdocs/Controls/Output/PdfHandler.ashx?p=a1951cb6-d7ab-4330-89c1-75d04a5e2dd5.pdf&amp;s=Final%20PFAS%20WP_and_Appendices.pdf" TargetMode="External"/><Relationship Id="rId3568" Type="http://schemas.openxmlformats.org/officeDocument/2006/relationships/hyperlink" Target="https://www4.des.state.nh.us/DESOneStop/PRSDetail.aspx?ID=0001227&amp;Type=PRS" TargetMode="External"/><Relationship Id="rId3982" Type="http://schemas.openxmlformats.org/officeDocument/2006/relationships/hyperlink" Target="https://drive.google.com/drive/u/0/folders/1DWXhXwl1j4L5eKUdO88JdnrMTynHHza5" TargetMode="External"/><Relationship Id="rId4619" Type="http://schemas.openxmlformats.org/officeDocument/2006/relationships/hyperlink" Target="https://www4.des.state.nh.us/nh-pfas-investigation/wp-content/uploads/tables-pdf.pdf" TargetMode="External"/><Relationship Id="rId489" Type="http://schemas.openxmlformats.org/officeDocument/2006/relationships/hyperlink" Target="https://cswab.org/wp-content/uploads/2018/07/Barnes-Air-National-Guard-Base-Site-Inspection-WRAFT-2018-MA.pdf" TargetMode="External"/><Relationship Id="rId2584" Type="http://schemas.openxmlformats.org/officeDocument/2006/relationships/hyperlink" Target="https://nhdes.maps.arcgis.com/apps/View/index.html?appid=66770bef141c43a98a445c54a17720e2&amp;extent=-73.5743,42.5413,-69.6852,45.4509" TargetMode="External"/><Relationship Id="rId3635" Type="http://schemas.openxmlformats.org/officeDocument/2006/relationships/hyperlink" Target="https://www.sturgisjournal.com/news/20200708/pfas-test-results-at-landfill-released" TargetMode="External"/><Relationship Id="rId556" Type="http://schemas.openxmlformats.org/officeDocument/2006/relationships/hyperlink" Target="https://www.michigan.gov/pfasresponse/0,9038,7-365-86511_95645-452840--,00.html" TargetMode="External"/><Relationship Id="rId1186" Type="http://schemas.openxmlformats.org/officeDocument/2006/relationships/hyperlink" Target="https://www.ewg.org/interactive-maps/2019_pfas_contamination/map/" TargetMode="External"/><Relationship Id="rId2237" Type="http://schemas.openxmlformats.org/officeDocument/2006/relationships/hyperlink" Target="https://www4.des.state.nh.us/IISProxy/IISProxy.dll?ContentId=4824777" TargetMode="External"/><Relationship Id="rId209" Type="http://schemas.openxmlformats.org/officeDocument/2006/relationships/hyperlink" Target="https://drive.google.com/drive/u/1/folders/1DWXhXwl1j4L5eKUdO88JdnrMTynHHza5" TargetMode="External"/><Relationship Id="rId970" Type="http://schemas.openxmlformats.org/officeDocument/2006/relationships/hyperlink" Target="https://drive.google.com/drive/u/1/folders/1RsSKYaEE8jqAw7pH05tDHRflkjUL3t5H" TargetMode="External"/><Relationship Id="rId1253" Type="http://schemas.openxmlformats.org/officeDocument/2006/relationships/hyperlink" Target="https://cumulis.epa.gov/supercpad/SiteProfiles/index.cfm?fuseaction=second.Stayup&amp;id=0302466" TargetMode="External"/><Relationship Id="rId2651" Type="http://schemas.openxmlformats.org/officeDocument/2006/relationships/hyperlink" Target="https://www4.des.state.nh.us/DESOneStop/PRSDetail.aspx?ID=0000402&amp;Type=PRS" TargetMode="External"/><Relationship Id="rId3702" Type="http://schemas.openxmlformats.org/officeDocument/2006/relationships/hyperlink" Target="https://dec.vermont.gov/sites/dec/files/documents/PFAS%20Sampling%20Report%207.10.18%20FINAL.pdf" TargetMode="External"/><Relationship Id="rId623" Type="http://schemas.openxmlformats.org/officeDocument/2006/relationships/hyperlink" Target="https://drive.google.com/drive/u/1/folders/1Pms7FL2HqHNWHQ0nmFgIEcktFHXjhbny" TargetMode="External"/><Relationship Id="rId2304" Type="http://schemas.openxmlformats.org/officeDocument/2006/relationships/hyperlink" Target="https://nhdes.maps.arcgis.com/apps/View/index.html?appid=66770bef141c43a98a445c54a17720e2&amp;extent=-73.5743,42.5413,-69.6852,45.4509" TargetMode="External"/><Relationship Id="rId1320" Type="http://schemas.openxmlformats.org/officeDocument/2006/relationships/hyperlink" Target="https://drive.google.com/drive/u/0/folders/1e_zJqp8NzA1nQDoH2ISsxCNzlWcLRuH9" TargetMode="External"/><Relationship Id="rId4476" Type="http://schemas.openxmlformats.org/officeDocument/2006/relationships/hyperlink" Target="https://geotracker.waterboards.ca.gov/map/pfas_map" TargetMode="External"/><Relationship Id="rId4890" Type="http://schemas.openxmlformats.org/officeDocument/2006/relationships/hyperlink" Target="https://www4.des.state.nh.us/nh-pfas-investigation/wp-content/uploads/tables-pdf.pdf" TargetMode="External"/><Relationship Id="rId3078" Type="http://schemas.openxmlformats.org/officeDocument/2006/relationships/hyperlink" Target="https://drive.google.com/drive/u/0/folders/1RsSKYaEE8jqAw7pH05tDHRflkjUL3t5H" TargetMode="External"/><Relationship Id="rId3492" Type="http://schemas.openxmlformats.org/officeDocument/2006/relationships/hyperlink" Target="https://www4.des.state.nh.us/nh-pfas-investigation/wp-content/uploads/tables-pdf.pdf" TargetMode="External"/><Relationship Id="rId4129" Type="http://schemas.openxmlformats.org/officeDocument/2006/relationships/hyperlink" Target="https://geotracker.waterboards.ca.gov/map/pfas_map" TargetMode="External"/><Relationship Id="rId4543" Type="http://schemas.openxmlformats.org/officeDocument/2006/relationships/hyperlink" Target="https://www.michigan.gov/pfasresponse/0,9038,7-365-86511_95645-538445--,00.html" TargetMode="External"/><Relationship Id="rId2094" Type="http://schemas.openxmlformats.org/officeDocument/2006/relationships/hyperlink" Target="https://www4.des.state.nh.us/DESOneStop/PRSDetail.aspx?ID=0001521&amp;Type=PRS" TargetMode="External"/><Relationship Id="rId3145" Type="http://schemas.openxmlformats.org/officeDocument/2006/relationships/hyperlink" Target="https://www4.des.state.nh.us/IISProxy/IISProxy.dll?ContentId=4858799" TargetMode="External"/><Relationship Id="rId4610" Type="http://schemas.openxmlformats.org/officeDocument/2006/relationships/hyperlink" Target="https://www4.des.state.nh.us/nh-pfas-investigation/wp-content/uploads/tables-pdf.pdf" TargetMode="External"/><Relationship Id="rId480" Type="http://schemas.openxmlformats.org/officeDocument/2006/relationships/hyperlink" Target="http://www.capecodtimes.com/news/20160520/air-force-reacts-to-contaminated-falmouth-water-wells" TargetMode="External"/><Relationship Id="rId2161" Type="http://schemas.openxmlformats.org/officeDocument/2006/relationships/hyperlink" Target="https://drive.google.com/drive/u/0/folders/1RsSKYaEE8jqAw7pH05tDHRflkjUL3t5H" TargetMode="External"/><Relationship Id="rId3212" Type="http://schemas.openxmlformats.org/officeDocument/2006/relationships/hyperlink" Target="https://drive.google.com/drive/u/0/folders/1teOhWvSjEWc1V-xWSuBtmtvVUln8YK-f" TargetMode="External"/><Relationship Id="rId133" Type="http://schemas.openxmlformats.org/officeDocument/2006/relationships/hyperlink" Target="https://www.ewg.org/interactive-maps/2019_pfas_contamination/map/" TargetMode="External"/><Relationship Id="rId200" Type="http://schemas.openxmlformats.org/officeDocument/2006/relationships/hyperlink" Target="https://partner-mco-archive.s3.amazonaws.com/client_files/1524589484.pdf" TargetMode="External"/><Relationship Id="rId2978" Type="http://schemas.openxmlformats.org/officeDocument/2006/relationships/hyperlink" Target="https://drive.google.com/drive/u/0/folders/1RsSKYaEE8jqAw7pH05tDHRflkjUL3t5H" TargetMode="External"/><Relationship Id="rId1994" Type="http://schemas.openxmlformats.org/officeDocument/2006/relationships/hyperlink" Target="https://www4.des.state.nh.us/DESOneStop/PRSDetail.aspx?ID=0017357&amp;Type=PRS" TargetMode="External"/><Relationship Id="rId1647" Type="http://schemas.openxmlformats.org/officeDocument/2006/relationships/hyperlink" Target="https://www.maine.gov/dep/spills/topics/pfas/PFAS-current-results-06022020.pdf" TargetMode="External"/><Relationship Id="rId4053" Type="http://schemas.openxmlformats.org/officeDocument/2006/relationships/hyperlink" Target="https://drive.google.com/drive/u/1/folders/1DWXhXwl1j4L5eKUdO88JdnrMTynHHza5" TargetMode="External"/><Relationship Id="rId1714" Type="http://schemas.openxmlformats.org/officeDocument/2006/relationships/hyperlink" Target="https://drive.google.com/drive/u/0/folders/1RsSKYaEE8jqAw7pH05tDHRflkjUL3t5H" TargetMode="External"/><Relationship Id="rId4120" Type="http://schemas.openxmlformats.org/officeDocument/2006/relationships/hyperlink" Target="https://geotracker.waterboards.ca.gov/map/pfas_map" TargetMode="External"/><Relationship Id="rId2488" Type="http://schemas.openxmlformats.org/officeDocument/2006/relationships/hyperlink" Target="https://drive.google.com/drive/u/0/folders/1RsSKYaEE8jqAw7pH05tDHRflkjUL3t5H" TargetMode="External"/><Relationship Id="rId3886" Type="http://schemas.openxmlformats.org/officeDocument/2006/relationships/hyperlink" Target="https://geotracker.waterboards.ca.gov/map/pfas_map" TargetMode="External"/><Relationship Id="rId4937" Type="http://schemas.openxmlformats.org/officeDocument/2006/relationships/hyperlink" Target="https://www4.des.state.nh.us/nh-pfas-investigation/wp-content/uploads/tables-pdf.pdf" TargetMode="External"/><Relationship Id="rId3539" Type="http://schemas.openxmlformats.org/officeDocument/2006/relationships/hyperlink" Target="https://drive.google.com/drive/u/0/folders/1pizv_kaF_SnhS2TzHgCcHUdVRx0ekpeQ" TargetMode="External"/><Relationship Id="rId3953" Type="http://schemas.openxmlformats.org/officeDocument/2006/relationships/hyperlink" Target="https://geotracker.waterboards.ca.gov/map/pfas_map" TargetMode="External"/><Relationship Id="rId874" Type="http://schemas.openxmlformats.org/officeDocument/2006/relationships/hyperlink" Target="https://www.health.state.mn.us/communities/environment/hazardous/topics/sites.html" TargetMode="External"/><Relationship Id="rId2555" Type="http://schemas.openxmlformats.org/officeDocument/2006/relationships/hyperlink" Target="https://www4.des.state.nh.us/nh-pfas-investigation/wp-content/uploads/tables-pdf.pdf" TargetMode="External"/><Relationship Id="rId3606" Type="http://schemas.openxmlformats.org/officeDocument/2006/relationships/hyperlink" Target="https://windhamnh.gov/DocumentCenter/View/6298/Letter-from-NH-DES---Windham-Senior-Center-Area" TargetMode="External"/><Relationship Id="rId527" Type="http://schemas.openxmlformats.org/officeDocument/2006/relationships/hyperlink" Target="https://www.mlive.com/news/flint/2018/11/post_526.html" TargetMode="External"/><Relationship Id="rId941" Type="http://schemas.openxmlformats.org/officeDocument/2006/relationships/hyperlink" Target="http://afcec.publicadmin-record.us.af.mil/Search.aspx" TargetMode="External"/><Relationship Id="rId1157" Type="http://schemas.openxmlformats.org/officeDocument/2006/relationships/hyperlink" Target="https://www.navfac.navy.mil/products_and_services/ev/products_and_services/env_restoration/installation_map/navfac_atlantic/midlant/cherry_point/mcolf_atlantic_pfas.html" TargetMode="External"/><Relationship Id="rId1571" Type="http://schemas.openxmlformats.org/officeDocument/2006/relationships/hyperlink" Target="https://drive.google.com/drive/u/0/folders/1RsSKYaEE8jqAw7pH05tDHRflkjUL3t5H" TargetMode="External"/><Relationship Id="rId2208" Type="http://schemas.openxmlformats.org/officeDocument/2006/relationships/hyperlink" Target="https://www4.des.state.nh.us/DESOneStop/PRSDetail.aspx?ID=0002680&amp;Type=PRS" TargetMode="External"/><Relationship Id="rId2622" Type="http://schemas.openxmlformats.org/officeDocument/2006/relationships/hyperlink" Target="https://drive.google.com/drive/u/0/folders/1m9YIn2n42FG_K8kiUTh6mEXzqneJ3SK7" TargetMode="External"/><Relationship Id="rId1224" Type="http://schemas.openxmlformats.org/officeDocument/2006/relationships/hyperlink" Target="https://www.ewg.org/interactive-maps/2019_pfas_contamination/map/" TargetMode="External"/><Relationship Id="rId4794" Type="http://schemas.openxmlformats.org/officeDocument/2006/relationships/hyperlink" Target="https://www4.des.state.nh.us/nh-pfas-investigation/wp-content/uploads/tables-pdf.pdf" TargetMode="External"/><Relationship Id="rId3396" Type="http://schemas.openxmlformats.org/officeDocument/2006/relationships/hyperlink" Target="https://nhdes.maps.arcgis.com/apps/View/index.html?appid=66770bef141c43a98a445c54a17720e2&amp;extent=-73.5743,42.5413,-69.6852,45.4509" TargetMode="External"/><Relationship Id="rId4447" Type="http://schemas.openxmlformats.org/officeDocument/2006/relationships/hyperlink" Target="https://drive.google.com/drive/u/0/folders/1DWXhXwl1j4L5eKUdO88JdnrMTynHHza5" TargetMode="External"/><Relationship Id="rId3049" Type="http://schemas.openxmlformats.org/officeDocument/2006/relationships/hyperlink" Target="https://nhdes.maps.arcgis.com/apps/View/index.html?appid=66770bef141c43a98a445c54a17720e2&amp;extent=-73.5743,42.5413,-69.6852,45.4509" TargetMode="External"/><Relationship Id="rId3463" Type="http://schemas.openxmlformats.org/officeDocument/2006/relationships/hyperlink" Target="https://www4.des.state.nh.us/DESOneStop/PRSDetail.aspx?ID=0001977&amp;Type=PRS" TargetMode="External"/><Relationship Id="rId4861" Type="http://schemas.openxmlformats.org/officeDocument/2006/relationships/hyperlink" Target="https://drive.google.com/drive/u/0/folders/1RsSKYaEE8jqAw7pH05tDHRflkjUL3t5H" TargetMode="External"/><Relationship Id="rId384" Type="http://schemas.openxmlformats.org/officeDocument/2006/relationships/hyperlink" Target="https://drive.google.com/drive/folders/1q2Pxgl5Hm8zblk0QlYUNdj2mNbXiCYUR" TargetMode="External"/><Relationship Id="rId2065" Type="http://schemas.openxmlformats.org/officeDocument/2006/relationships/hyperlink" Target="https://drive.google.com/drive/u/0/folders/1JT1xNIc-3gixTIAImU_TqXyByIU_ET-R" TargetMode="External"/><Relationship Id="rId3116" Type="http://schemas.openxmlformats.org/officeDocument/2006/relationships/hyperlink" Target="https://www4.des.state.nh.us/DESOneStop/PRSDetail.aspx?ID=0002032&amp;Type=PRS" TargetMode="External"/><Relationship Id="rId4514" Type="http://schemas.openxmlformats.org/officeDocument/2006/relationships/hyperlink" Target="https://drive.google.com/drive/u/1/folders/1bA0fTxac0RU2njTEx5JIcAWqZpYygC9D" TargetMode="External"/><Relationship Id="rId1081" Type="http://schemas.openxmlformats.org/officeDocument/2006/relationships/hyperlink" Target="https://www.dec.ny.gov/chemical/108791.html" TargetMode="External"/><Relationship Id="rId3530" Type="http://schemas.openxmlformats.org/officeDocument/2006/relationships/hyperlink" Target="https://drive.google.com/drive/u/0/folders/1RsSKYaEE8jqAw7pH05tDHRflkjUL3t5H" TargetMode="External"/><Relationship Id="rId451" Type="http://schemas.openxmlformats.org/officeDocument/2006/relationships/hyperlink" Target="https://www.maine.gov/pfastaskforce/" TargetMode="External"/><Relationship Id="rId2132" Type="http://schemas.openxmlformats.org/officeDocument/2006/relationships/hyperlink" Target="https://nhdes.maps.arcgis.com/apps/View/index.html?appid=66770bef141c43a98a445c54a17720e2&amp;extent=-73.5743,42.5413,-69.6852,45.4509" TargetMode="External"/><Relationship Id="rId104" Type="http://schemas.openxmlformats.org/officeDocument/2006/relationships/hyperlink" Target="https://drive.google.com/drive/u/1/folders/1B1GKEK70wuJTnQTBbpJQJcs4KD3cK5Hu" TargetMode="External"/><Relationship Id="rId1898" Type="http://schemas.openxmlformats.org/officeDocument/2006/relationships/hyperlink" Target="https://drive.google.com/drive/u/1/folders/15yKEV8JPDr0B7IyJUbZiNRtXK2nqETzy" TargetMode="External"/><Relationship Id="rId2949" Type="http://schemas.openxmlformats.org/officeDocument/2006/relationships/hyperlink" Target="https://nhdes.maps.arcgis.com/apps/View/index.html?appid=66770bef141c43a98a445c54a17720e2&amp;extent=-73.5743,42.5413,-69.6852,45.4509" TargetMode="External"/><Relationship Id="rId4371" Type="http://schemas.openxmlformats.org/officeDocument/2006/relationships/hyperlink" Target="https://drive.google.com/drive/u/1/folders/1DWXhXwl1j4L5eKUdO88JdnrMTynHHza12" TargetMode="External"/><Relationship Id="rId1965" Type="http://schemas.openxmlformats.org/officeDocument/2006/relationships/hyperlink" Target="https://www.glwater.org/wp-content/uploads/2020/02/PFAS-Minimization-Program-Summary.pdf" TargetMode="External"/><Relationship Id="rId4024" Type="http://schemas.openxmlformats.org/officeDocument/2006/relationships/hyperlink" Target="https://geotracker.waterboards.ca.gov/map/pfas_map" TargetMode="External"/><Relationship Id="rId1618" Type="http://schemas.openxmlformats.org/officeDocument/2006/relationships/hyperlink" Target="https://www.maine.gov/dep/spills/topics/pfas/PFAS-current-results-06022020.pdf" TargetMode="External"/><Relationship Id="rId3040" Type="http://schemas.openxmlformats.org/officeDocument/2006/relationships/hyperlink" Target="https://www4.des.state.nh.us/IISProxy/IISProxy.dll?ContentId=4783156" TargetMode="External"/><Relationship Id="rId3857" Type="http://schemas.openxmlformats.org/officeDocument/2006/relationships/hyperlink" Target="https://drive.google.com/drive/u/0/folders/1DWXhXwl1j4L5eKUdO88JdnrMTynHHza5" TargetMode="External"/><Relationship Id="rId4908" Type="http://schemas.openxmlformats.org/officeDocument/2006/relationships/hyperlink" Target="https://www4.des.state.nh.us/nh-pfas-investigation/wp-content/uploads/tables-pdf.pdf" TargetMode="External"/><Relationship Id="rId778" Type="http://schemas.openxmlformats.org/officeDocument/2006/relationships/hyperlink" Target="https://drive.google.com/drive/u/1/folders/1Pms7FL2HqHNWHQ0nmFgIEcktFHXjhbny" TargetMode="External"/><Relationship Id="rId2459" Type="http://schemas.openxmlformats.org/officeDocument/2006/relationships/hyperlink" Target="https://nhdes.maps.arcgis.com/apps/View/index.html?appid=66770bef141c43a98a445c54a17720e2&amp;extent=-73.5743,42.5413,-69.6852,45.4509" TargetMode="External"/><Relationship Id="rId2873" Type="http://schemas.openxmlformats.org/officeDocument/2006/relationships/hyperlink" Target="https://drive.google.com/drive/u/0/folders/1RsSKYaEE8jqAw7pH05tDHRflkjUL3t5H" TargetMode="External"/><Relationship Id="rId3924" Type="http://schemas.openxmlformats.org/officeDocument/2006/relationships/hyperlink" Target="https://geotracker.waterboards.ca.gov/map/pfas_map" TargetMode="External"/><Relationship Id="rId845" Type="http://schemas.openxmlformats.org/officeDocument/2006/relationships/hyperlink" Target="https://www.michigan.gov/pfasresponse/0,9038,7-365-86511_95645-500860--,00.html" TargetMode="External"/><Relationship Id="rId1475" Type="http://schemas.openxmlformats.org/officeDocument/2006/relationships/hyperlink" Target="https://drive.google.com/drive/u/0/folders/1gmtzaLdanNR2K4zxMailUl5BwAj6LaMy" TargetMode="External"/><Relationship Id="rId2526" Type="http://schemas.openxmlformats.org/officeDocument/2006/relationships/hyperlink" Target="https://www4.des.state.nh.us/DESOneStop/PRSDetail.aspx?ID=0001473&amp;Type=PRS" TargetMode="External"/><Relationship Id="rId1128" Type="http://schemas.openxmlformats.org/officeDocument/2006/relationships/hyperlink" Target="https://www.navfac.navy.mil/products_and_services/ev/products_and_services/env_restoration/installation_map/navfac_atlantic/midlant/calverton.html" TargetMode="External"/><Relationship Id="rId1542" Type="http://schemas.openxmlformats.org/officeDocument/2006/relationships/hyperlink" Target="https://drive.google.com/drive/folders/1qXLJ4DW2vacWvvMazprfMwFAdFw-nzMD?usp=sharing" TargetMode="External"/><Relationship Id="rId2940" Type="http://schemas.openxmlformats.org/officeDocument/2006/relationships/hyperlink" Target="https://www4.des.state.nh.us/IISProxy/IISProxy.dll?ContentId=4830193" TargetMode="External"/><Relationship Id="rId4698" Type="http://schemas.openxmlformats.org/officeDocument/2006/relationships/hyperlink" Target="https://www4.des.state.nh.us/nh-pfas-investigation/wp-content/uploads/tables-pdf.pdf" TargetMode="External"/><Relationship Id="rId912" Type="http://schemas.openxmlformats.org/officeDocument/2006/relationships/hyperlink" Target="https://www.secnav.navy.mil/eie/pages/pfc-pfas.aspx" TargetMode="External"/><Relationship Id="rId4765" Type="http://schemas.openxmlformats.org/officeDocument/2006/relationships/hyperlink" Target="https://drive.google.com/drive/u/0/folders/1RsSKYaEE8jqAw7pH05tDHRflkjUL3t5H" TargetMode="External"/><Relationship Id="rId288" Type="http://schemas.openxmlformats.org/officeDocument/2006/relationships/hyperlink" Target="https://www.courant.com/news/connecticut/hc-news-pfas-landfill-worries-20190815-ozvn6kfidfhu5apowususpmusy-story.html" TargetMode="External"/><Relationship Id="rId3367" Type="http://schemas.openxmlformats.org/officeDocument/2006/relationships/hyperlink" Target="https://www4.des.state.nh.us/IISProxy/IISProxy.dll?ContentId=4851944" TargetMode="External"/><Relationship Id="rId3781" Type="http://schemas.openxmlformats.org/officeDocument/2006/relationships/hyperlink" Target="https://geotracker.waterboards.ca.gov/map/pfas_map" TargetMode="External"/><Relationship Id="rId4418" Type="http://schemas.openxmlformats.org/officeDocument/2006/relationships/hyperlink" Target="https://drive.google.com/drive/u/1/folders/1DWXhXwl1j4L5eKUdO88JdnrMTynHHza5" TargetMode="External"/><Relationship Id="rId4832" Type="http://schemas.openxmlformats.org/officeDocument/2006/relationships/hyperlink" Target="https://www4.des.state.nh.us/nh-pfas-investigation/wp-content/uploads/tables-pdf.pdf" TargetMode="External"/><Relationship Id="rId2383" Type="http://schemas.openxmlformats.org/officeDocument/2006/relationships/hyperlink" Target="https://drive.google.com/drive/u/0/folders/1RsSKYaEE8jqAw7pH05tDHRflkjUL3t5H" TargetMode="External"/><Relationship Id="rId3434" Type="http://schemas.openxmlformats.org/officeDocument/2006/relationships/hyperlink" Target="https://drive.google.com/drive/u/0/folders/1HVP-V2DsdVltNycRz9wmt1gdtBGKag96" TargetMode="External"/><Relationship Id="rId355" Type="http://schemas.openxmlformats.org/officeDocument/2006/relationships/hyperlink" Target="https://drive.google.com/drive/u/0/folders/1mh2UKxD6ewvVIj_UjM9szVZJk0veuFc4" TargetMode="External"/><Relationship Id="rId2036" Type="http://schemas.openxmlformats.org/officeDocument/2006/relationships/hyperlink" Target="https://drive.google.com/drive/u/0/folders/1RsSKYaEE8jqAw7pH05tDHRflkjUL3t5H" TargetMode="External"/><Relationship Id="rId2450" Type="http://schemas.openxmlformats.org/officeDocument/2006/relationships/hyperlink" Target="https://www4.des.state.nh.us/IISProxy/IISProxy.dll?ContentId=4743984" TargetMode="External"/><Relationship Id="rId3501" Type="http://schemas.openxmlformats.org/officeDocument/2006/relationships/hyperlink" Target="https://nhdes.maps.arcgis.com/apps/View/index.html?appid=66770bef141c43a98a445c54a17720e2&amp;extent=-73.5743,42.5413,-69.6852,45.4509" TargetMode="External"/><Relationship Id="rId422" Type="http://schemas.openxmlformats.org/officeDocument/2006/relationships/hyperlink" Target="https://www.barksdale.af.mil/Portals/52/Draft%20EA_BAFB%20WSF%20(4Aug2017)%20small%20file.pdf?ver=2017-08-22-151627-133" TargetMode="External"/><Relationship Id="rId1052" Type="http://schemas.openxmlformats.org/officeDocument/2006/relationships/hyperlink" Target="https://drive.google.com/drive/u/0/folders/1A3VO8nP7j_UMfojgs0P_Gz1i5hxiom8f" TargetMode="External"/><Relationship Id="rId2103" Type="http://schemas.openxmlformats.org/officeDocument/2006/relationships/hyperlink" Target="https://www4.des.state.nh.us/IISProxy/IISProxy.dll?ContentId=4851941" TargetMode="External"/><Relationship Id="rId4275" Type="http://schemas.openxmlformats.org/officeDocument/2006/relationships/hyperlink" Target="https://geotracker.waterboards.ca.gov/map/pfas_map" TargetMode="External"/><Relationship Id="rId1869" Type="http://schemas.openxmlformats.org/officeDocument/2006/relationships/hyperlink" Target="https://www.glwater.org/wp-content/uploads/2020/02/PFAS-Minimization-Program-Summary.pdf" TargetMode="External"/><Relationship Id="rId3291" Type="http://schemas.openxmlformats.org/officeDocument/2006/relationships/hyperlink" Target="https://www4.des.state.nh.us/IISProxy/IISProxy.dll?ContentId=4782561" TargetMode="External"/><Relationship Id="rId1936" Type="http://schemas.openxmlformats.org/officeDocument/2006/relationships/hyperlink" Target="https://www.glwater.org/wp-content/uploads/2020/02/PFAS-Minimization-Program-Summary.pdf" TargetMode="External"/><Relationship Id="rId4342" Type="http://schemas.openxmlformats.org/officeDocument/2006/relationships/hyperlink" Target="https://drive.google.com/drive/u/0/folders/1DWXhXwl1j4L5eKUdO88JdnrMTynHHza5" TargetMode="External"/><Relationship Id="rId3011" Type="http://schemas.openxmlformats.org/officeDocument/2006/relationships/hyperlink" Target="https://www4.des.state.nh.us/DESOneStop/PRSDetail.aspx?ID=0001346&amp;Type=PRS" TargetMode="External"/><Relationship Id="rId2777" Type="http://schemas.openxmlformats.org/officeDocument/2006/relationships/hyperlink" Target="https://drive.google.com/drive/u/0/folders/1FJgg-BZjfESOx0VygVBO8FEqwTqzdgJt" TargetMode="External"/><Relationship Id="rId749" Type="http://schemas.openxmlformats.org/officeDocument/2006/relationships/hyperlink" Target="https://www.michigan.gov/pfasresponse/0,9038,7-365-86511_82704-489610--,00.html" TargetMode="External"/><Relationship Id="rId1379" Type="http://schemas.openxmlformats.org/officeDocument/2006/relationships/hyperlink" Target="https://www.laughlin.af.mil/News/Article-Display/Article/1890695/laughlin-water-report-released/" TargetMode="External"/><Relationship Id="rId3828" Type="http://schemas.openxmlformats.org/officeDocument/2006/relationships/hyperlink" Target="https://geotracker.waterboards.ca.gov/map/pfas_map" TargetMode="External"/><Relationship Id="rId1793" Type="http://schemas.openxmlformats.org/officeDocument/2006/relationships/hyperlink" Target="https://www.glwater.org/wp-content/uploads/2020/02/PFAS-Minimization-Program-Summary.pdf" TargetMode="External"/><Relationship Id="rId2844" Type="http://schemas.openxmlformats.org/officeDocument/2006/relationships/hyperlink" Target="https://nhdes.maps.arcgis.com/apps/View/index.html?appid=66770bef141c43a98a445c54a17720e2&amp;extent=-73.5743,42.5413,-69.6852,45.4509" TargetMode="External"/><Relationship Id="rId85" Type="http://schemas.openxmlformats.org/officeDocument/2006/relationships/hyperlink" Target="https://alaska-native-news.com/pfas-discovered-in-groundwater-near-gustavus-airport-firefighting-foam-discharge-areas/36993/" TargetMode="External"/><Relationship Id="rId816" Type="http://schemas.openxmlformats.org/officeDocument/2006/relationships/hyperlink" Target="https://www.michigan.gov/pfasresponse/0,9038,7-365-86511_82704-499524--,00.html" TargetMode="External"/><Relationship Id="rId1446" Type="http://schemas.openxmlformats.org/officeDocument/2006/relationships/hyperlink" Target="https://www.issaquahwa.gov/1742/PFAS" TargetMode="External"/><Relationship Id="rId1860" Type="http://schemas.openxmlformats.org/officeDocument/2006/relationships/hyperlink" Target="https://www.glwater.org/wp-content/uploads/2020/02/PFAS-Minimization-Program-Summary.pdf" TargetMode="External"/><Relationship Id="rId2911" Type="http://schemas.openxmlformats.org/officeDocument/2006/relationships/hyperlink" Target="https://www4.des.state.nh.us/DESOneStop/PRSDetail.aspx?ID=0023463&amp;Type=PRS" TargetMode="External"/><Relationship Id="rId1513" Type="http://schemas.openxmlformats.org/officeDocument/2006/relationships/hyperlink" Target="https://www.colorado.gov/pacific/cdphe/PFCs/2020-Sampling-Project" TargetMode="External"/><Relationship Id="rId4669" Type="http://schemas.openxmlformats.org/officeDocument/2006/relationships/hyperlink" Target="https://drive.google.com/drive/u/0/folders/1RsSKYaEE8jqAw7pH05tDHRflkjUL3t5H" TargetMode="External"/><Relationship Id="rId3685" Type="http://schemas.openxmlformats.org/officeDocument/2006/relationships/hyperlink" Target="https://dec.vermont.gov/sites/dec/files/documents/PFAS%20Sampling%20Report%207.10.18%20FINAL.pdf" TargetMode="External"/><Relationship Id="rId4736" Type="http://schemas.openxmlformats.org/officeDocument/2006/relationships/hyperlink" Target="https://www4.des.state.nh.us/nh-pfas-investigation/wp-content/uploads/tables-pdf.pdf" TargetMode="External"/><Relationship Id="rId2287" Type="http://schemas.openxmlformats.org/officeDocument/2006/relationships/hyperlink" Target="https://drive.google.com/drive/u/0/folders/1qi3RM_KnePT6lMj78ZzYtZPzibqWU2j9" TargetMode="External"/><Relationship Id="rId3338" Type="http://schemas.openxmlformats.org/officeDocument/2006/relationships/hyperlink" Target="https://www4.des.state.nh.us/DESOneStop/PRSDetail.aspx?ID=0002347&amp;Type=PRS" TargetMode="External"/><Relationship Id="rId3752" Type="http://schemas.openxmlformats.org/officeDocument/2006/relationships/hyperlink" Target="https://dec.alaska.gov/Applications/SPAR/PublicMVC/CSP/SiteReport/454" TargetMode="External"/><Relationship Id="rId259" Type="http://schemas.openxmlformats.org/officeDocument/2006/relationships/hyperlink" Target="https://drive.google.com/drive/u/1/folders/1XeawQf0LpTHY8uWcHnaYP9d8Nojdg8_n" TargetMode="External"/><Relationship Id="rId673" Type="http://schemas.openxmlformats.org/officeDocument/2006/relationships/hyperlink" Target="https://drive.google.com/drive/u/1/folders/1Pms7FL2HqHNWHQ0nmFgIEcktFHXjhbny" TargetMode="External"/><Relationship Id="rId2354" Type="http://schemas.openxmlformats.org/officeDocument/2006/relationships/hyperlink" Target="https://nhdes.maps.arcgis.com/apps/View/index.html?appid=66770bef141c43a98a445c54a17720e2&amp;extent=-73.5743,42.5413,-69.6852,45.4509" TargetMode="External"/><Relationship Id="rId3405" Type="http://schemas.openxmlformats.org/officeDocument/2006/relationships/hyperlink" Target="https://drive.google.com/drive/u/0/folders/1RsSKYaEE8jqAw7pH05tDHRflkjUL3t5H" TargetMode="External"/><Relationship Id="rId4803" Type="http://schemas.openxmlformats.org/officeDocument/2006/relationships/hyperlink" Target="https://www4.des.state.nh.us/nh-pfas-investigation/wp-content/uploads/tables-pdf.pdf" TargetMode="External"/><Relationship Id="rId326" Type="http://schemas.openxmlformats.org/officeDocument/2006/relationships/hyperlink" Target="https://www.floridatoday.com/story/news/local/environment/2018/08/25/nasa-cancer-alligators-dolphins-kennedy-space-center/1088484002/" TargetMode="External"/><Relationship Id="rId1370" Type="http://schemas.openxmlformats.org/officeDocument/2006/relationships/hyperlink" Target="http://afcec.publicadmin-record.us.af.mil/Search.aspx" TargetMode="External"/><Relationship Id="rId2007" Type="http://schemas.openxmlformats.org/officeDocument/2006/relationships/hyperlink" Target="https://nhdes.maps.arcgis.com/apps/View/index.html?appid=66770bef141c43a98a445c54a17720e2&amp;extent=-73.5743,42.5413,-69.6852,45.4509" TargetMode="External"/><Relationship Id="rId740" Type="http://schemas.openxmlformats.org/officeDocument/2006/relationships/hyperlink" Target="https://www.michigan.gov/pfasresponse/" TargetMode="External"/><Relationship Id="rId1023" Type="http://schemas.openxmlformats.org/officeDocument/2006/relationships/hyperlink" Target="https://www4.des.state.nh.us/nh-pfas-investigation/?page_id=75" TargetMode="External"/><Relationship Id="rId2421" Type="http://schemas.openxmlformats.org/officeDocument/2006/relationships/hyperlink" Target="https://www4.des.state.nh.us/DESOneStop/PRSDetail.aspx?ID=0001803&amp;Type=PRS" TargetMode="External"/><Relationship Id="rId4179" Type="http://schemas.openxmlformats.org/officeDocument/2006/relationships/hyperlink" Target="https://geotracker.waterboards.ca.gov/profile_report?global_id=T10000012764" TargetMode="External"/><Relationship Id="rId4593" Type="http://schemas.openxmlformats.org/officeDocument/2006/relationships/hyperlink" Target="https://www4.des.state.nh.us/nh-pfas-investigation/wp-content/uploads/tables-pdf.pdf" TargetMode="External"/><Relationship Id="rId3195" Type="http://schemas.openxmlformats.org/officeDocument/2006/relationships/hyperlink" Target="https://www4.des.state.nh.us/IISProxy/IISProxy.dll?ContentId=4766285" TargetMode="External"/><Relationship Id="rId4246" Type="http://schemas.openxmlformats.org/officeDocument/2006/relationships/hyperlink" Target="https://drive.google.com/drive/u/1/folders/1DWXhXwl1j4L5eKUdO88JdnrMTynHHza7" TargetMode="External"/><Relationship Id="rId4660" Type="http://schemas.openxmlformats.org/officeDocument/2006/relationships/hyperlink" Target="https://drive.google.com/drive/u/0/folders/1RsSKYaEE8jqAw7pH05tDHRflkjUL3t5H" TargetMode="External"/><Relationship Id="rId3262" Type="http://schemas.openxmlformats.org/officeDocument/2006/relationships/hyperlink" Target="https://www4.des.state.nh.us/DESOneStop/PRSDetail.aspx?ID=0000761&amp;Type=PRS" TargetMode="External"/><Relationship Id="rId4313" Type="http://schemas.openxmlformats.org/officeDocument/2006/relationships/hyperlink" Target="https://geotracker.waterboards.ca.gov/profile_report?global_id=L10003995148&amp;mytab=esidata" TargetMode="External"/><Relationship Id="rId183" Type="http://schemas.openxmlformats.org/officeDocument/2006/relationships/hyperlink" Target="https://drive.google.com/drive/u/1/folders/16mTpJTIfQOPxwoyjwfYwZ8k7O0oV8TaM" TargetMode="External"/><Relationship Id="rId1907" Type="http://schemas.openxmlformats.org/officeDocument/2006/relationships/hyperlink" Target="https://www.glwater.org/wp-content/uploads/2020/02/PFAS-Minimization-Program-Summary.pdf" TargetMode="External"/><Relationship Id="rId250" Type="http://schemas.openxmlformats.org/officeDocument/2006/relationships/hyperlink" Target="https://drive.google.com/drive/u/1/folders/10_VNBF6h1vz-k5zyfyQ_JmAtYem6I-ET" TargetMode="External"/><Relationship Id="rId1697" Type="http://schemas.openxmlformats.org/officeDocument/2006/relationships/hyperlink" Target="https://drive.google.com/drive/u/0/folders/1RsSKYaEE8jqAw7pH05tDHRflkjUL3t5H" TargetMode="External"/><Relationship Id="rId2748" Type="http://schemas.openxmlformats.org/officeDocument/2006/relationships/hyperlink" Target="https://drive.google.com/drive/u/0/folders/1RsSKYaEE8jqAw7pH05tDHRflkjUL3t5H" TargetMode="External"/><Relationship Id="rId1764" Type="http://schemas.openxmlformats.org/officeDocument/2006/relationships/hyperlink" Target="https://drive.google.com/drive/u/1/folders/1Pms7FL2HqHNWHQ0nmFgIEcktFHXjhbny" TargetMode="External"/><Relationship Id="rId2815" Type="http://schemas.openxmlformats.org/officeDocument/2006/relationships/hyperlink" Target="https://www4.des.state.nh.us/IISProxy/IISProxy.dll?ContentId=4858127" TargetMode="External"/><Relationship Id="rId4170" Type="http://schemas.openxmlformats.org/officeDocument/2006/relationships/hyperlink" Target="https://drive.google.com/drive/u/1/folders/1DWXhXwl1j4L5eKUdO88JdnrMTynHHza5" TargetMode="External"/><Relationship Id="rId56" Type="http://schemas.openxmlformats.org/officeDocument/2006/relationships/hyperlink" Target="https://www.ewg.org/interactive-maps/2019_pfas_contamination/map/" TargetMode="External"/><Relationship Id="rId1417" Type="http://schemas.openxmlformats.org/officeDocument/2006/relationships/hyperlink" Target="https://www.cnic.navy.mil/content/dam/cnic/cnrma/pdfs/Environmental/Drinking_Water_and_Testing_Information/Installation_Scheduling_and_Results/Oceana/NAS_Oceana_Basewide_PFAS_SI_Report_final.pdf" TargetMode="External"/><Relationship Id="rId1831" Type="http://schemas.openxmlformats.org/officeDocument/2006/relationships/hyperlink" Target="https://drive.google.com/drive/u/1/folders/1Pms7FL2HqHNWHQ0nmFgIEcktFHXjhbny" TargetMode="External"/><Relationship Id="rId4987" Type="http://schemas.openxmlformats.org/officeDocument/2006/relationships/hyperlink" Target="https://www.dec.ny.gov/cfmx/extapps/derexternal/haz/details.cfm?ProgNo=442049" TargetMode="External"/><Relationship Id="rId3589" Type="http://schemas.openxmlformats.org/officeDocument/2006/relationships/hyperlink" Target="https://drive.google.com/drive/u/0/folders/1SZk7lfdBO0AE8xx-kyZPs0ppBvIdFAew" TargetMode="External"/><Relationship Id="rId577" Type="http://schemas.openxmlformats.org/officeDocument/2006/relationships/hyperlink" Target="https://www.michigan.gov/pfasresponse/" TargetMode="External"/><Relationship Id="rId2258" Type="http://schemas.openxmlformats.org/officeDocument/2006/relationships/hyperlink" Target="https://drive.google.com/drive/u/0/folders/1RsSKYaEE8jqAw7pH05tDHRflkjUL3t5H" TargetMode="External"/><Relationship Id="rId3656" Type="http://schemas.openxmlformats.org/officeDocument/2006/relationships/hyperlink" Target="https://dec.vermont.gov/sites/dec/files/documents/PFAS%20Sampling%20Report%207.10.18%20FINAL.pdf" TargetMode="External"/><Relationship Id="rId4707" Type="http://schemas.openxmlformats.org/officeDocument/2006/relationships/hyperlink" Target="https://www4.des.state.nh.us/nh-pfas-investigation/wp-content/uploads/tables-pdf.pdf" TargetMode="External"/><Relationship Id="rId991" Type="http://schemas.openxmlformats.org/officeDocument/2006/relationships/hyperlink" Target="http://www.fosters.com/news/20180717/dover-shuts-down-one-drinking-water-well-due-to-contamination" TargetMode="External"/><Relationship Id="rId2672" Type="http://schemas.openxmlformats.org/officeDocument/2006/relationships/hyperlink" Target="https://drive.google.com/drive/u/0/folders/1WNayw17xtBVLVyG-IvQL7EMIWnlzh5TZ" TargetMode="External"/><Relationship Id="rId3309" Type="http://schemas.openxmlformats.org/officeDocument/2006/relationships/hyperlink" Target="https://drive.google.com/drive/u/0/folders/1RsSKYaEE8jqAw7pH05tDHRflkjUL3t5H" TargetMode="External"/><Relationship Id="rId3723" Type="http://schemas.openxmlformats.org/officeDocument/2006/relationships/hyperlink" Target="https://drive.google.com/drive/folders/1o9EXiyyAVB_spCy1okhaLex7ovjeJgdN" TargetMode="External"/><Relationship Id="rId644" Type="http://schemas.openxmlformats.org/officeDocument/2006/relationships/hyperlink" Target="https://www.michigan.gov/pfasresponse/0,9038,7-365-86511_82704-473719--,00.html" TargetMode="External"/><Relationship Id="rId1274" Type="http://schemas.openxmlformats.org/officeDocument/2006/relationships/hyperlink" Target="https://drive.google.com/drive/u/0/folders/1UGRxryBYAvlzb3rPBC_5AjNtvccVb9zj" TargetMode="External"/><Relationship Id="rId2325" Type="http://schemas.openxmlformats.org/officeDocument/2006/relationships/hyperlink" Target="https://www4.des.state.nh.us/IISProxy/IISProxy.dll?ContentId=4827141" TargetMode="External"/><Relationship Id="rId711" Type="http://schemas.openxmlformats.org/officeDocument/2006/relationships/hyperlink" Target="https://www.michigan.gov/pfasresponse/0,9038,7-365-86511_82704-481133--,00.html" TargetMode="External"/><Relationship Id="rId1341" Type="http://schemas.openxmlformats.org/officeDocument/2006/relationships/hyperlink" Target="https://partner-mco-archive.s3.amazonaws.com/client_files/1524589484.pdf" TargetMode="External"/><Relationship Id="rId4497" Type="http://schemas.openxmlformats.org/officeDocument/2006/relationships/hyperlink" Target="https://drive.google.com/drive/u/0/folders/1DWXhXwl1j4L5eKUdO88JdnrMTynHHza5" TargetMode="External"/><Relationship Id="rId3099" Type="http://schemas.openxmlformats.org/officeDocument/2006/relationships/hyperlink" Target="https://nhdes.maps.arcgis.com/apps/View/index.html?appid=66770bef141c43a98a445c54a17720e2&amp;extent=-73.5743,42.5413,-69.6852,45.4509" TargetMode="External"/><Relationship Id="rId4564" Type="http://schemas.openxmlformats.org/officeDocument/2006/relationships/hyperlink" Target="https://drive.google.com/drive/u/0/folders/1RsSKYaEE8jqAw7pH05tDHRflkjUL3t5H" TargetMode="External"/><Relationship Id="rId3166" Type="http://schemas.openxmlformats.org/officeDocument/2006/relationships/hyperlink" Target="https://www4.des.state.nh.us/DESOneStop/PRSDetail.aspx?ID=0000588&amp;Type=PRS" TargetMode="External"/><Relationship Id="rId3580" Type="http://schemas.openxmlformats.org/officeDocument/2006/relationships/hyperlink" Target="https://drive.google.com/drive/u/0/folders/1RsSKYaEE8jqAw7pH05tDHRflkjUL3t5H" TargetMode="External"/><Relationship Id="rId4217" Type="http://schemas.openxmlformats.org/officeDocument/2006/relationships/hyperlink" Target="https://geotracker.waterboards.ca.gov/profile_report?global_id=L10004403391&amp;mytab=esidata" TargetMode="External"/><Relationship Id="rId2182" Type="http://schemas.openxmlformats.org/officeDocument/2006/relationships/hyperlink" Target="https://www4.des.state.nh.us/nh-pfas-investigation/wp-content/uploads/tables-pdf.pdf" TargetMode="External"/><Relationship Id="rId3233" Type="http://schemas.openxmlformats.org/officeDocument/2006/relationships/hyperlink" Target="https://drive.google.com/drive/u/0/folders/1RooA0fGnQo59mKzpUheN0nNQspY0zm_j" TargetMode="External"/><Relationship Id="rId4631" Type="http://schemas.openxmlformats.org/officeDocument/2006/relationships/hyperlink" Target="https://www4.des.state.nh.us/nh-pfas-investigation/wp-content/uploads/tables-pdf.pdf" TargetMode="External"/><Relationship Id="rId154" Type="http://schemas.openxmlformats.org/officeDocument/2006/relationships/hyperlink" Target="https://drive.google.com/drive/u/1/folders/1DWXhXwl1j4L5eKUdO88JdnrMTynHHza5" TargetMode="External"/><Relationship Id="rId2999" Type="http://schemas.openxmlformats.org/officeDocument/2006/relationships/hyperlink" Target="https://nhdes.maps.arcgis.com/apps/View/index.html?appid=66770bef141c43a98a445c54a17720e2&amp;extent=-73.5743,42.5413,-69.6852,45.4509" TargetMode="External"/><Relationship Id="rId3300" Type="http://schemas.openxmlformats.org/officeDocument/2006/relationships/hyperlink" Target="https://nhdes.maps.arcgis.com/apps/View/index.html?appid=66770bef141c43a98a445c54a17720e2&amp;extent=-73.5743,42.5413,-69.6852,45.4509" TargetMode="External"/><Relationship Id="rId221" Type="http://schemas.openxmlformats.org/officeDocument/2006/relationships/hyperlink" Target="https://geotracker.waterboards.ca.gov/map/pfas_map" TargetMode="External"/><Relationship Id="rId1668" Type="http://schemas.openxmlformats.org/officeDocument/2006/relationships/hyperlink" Target="https://drive.google.com/drive/u/0/folders/1RsSKYaEE8jqAw7pH05tDHRflkjUL3t5H" TargetMode="External"/><Relationship Id="rId2719" Type="http://schemas.openxmlformats.org/officeDocument/2006/relationships/hyperlink" Target="https://nhdes.maps.arcgis.com/apps/View/index.html?appid=66770bef141c43a98a445c54a17720e2&amp;extent=-73.5743,42.5413,-69.6852,45.4509" TargetMode="External"/><Relationship Id="rId4074" Type="http://schemas.openxmlformats.org/officeDocument/2006/relationships/hyperlink" Target="https://geotracker.waterboards.ca.gov/map/pfas_map" TargetMode="External"/><Relationship Id="rId3090" Type="http://schemas.openxmlformats.org/officeDocument/2006/relationships/hyperlink" Target="https://www4.des.state.nh.us/nh-pfas-investigation/wp-content/uploads/tables-pdf.pdf" TargetMode="External"/><Relationship Id="rId4141" Type="http://schemas.openxmlformats.org/officeDocument/2006/relationships/hyperlink" Target="https://geotracker.waterboards.ca.gov/profile_report?global_id=T10000012773" TargetMode="External"/><Relationship Id="rId1735" Type="http://schemas.openxmlformats.org/officeDocument/2006/relationships/hyperlink" Target="https://www.maine.gov/dep/spills/topics/pfas/PFAS-current-results-06022020.pdf" TargetMode="External"/><Relationship Id="rId27" Type="http://schemas.openxmlformats.org/officeDocument/2006/relationships/hyperlink" Target="https://dec.alaska.gov/spar/csp/sites/north-pole-refinery/" TargetMode="External"/><Relationship Id="rId1802" Type="http://schemas.openxmlformats.org/officeDocument/2006/relationships/hyperlink" Target="https://drive.google.com/drive/u/1/folders/1Pms7FL2HqHNWHQ0nmFgIEcktFHXjhbny" TargetMode="External"/><Relationship Id="rId4958" Type="http://schemas.openxmlformats.org/officeDocument/2006/relationships/hyperlink" Target="https://www.dec.ny.gov/cfmx/extapps/derexternal/haz/details.cfm?ProgNo=442054" TargetMode="External"/><Relationship Id="rId3974" Type="http://schemas.openxmlformats.org/officeDocument/2006/relationships/hyperlink" Target="https://geotracker.waterboards.ca.gov/map/pfas_map" TargetMode="External"/><Relationship Id="rId895" Type="http://schemas.openxmlformats.org/officeDocument/2006/relationships/hyperlink" Target="https://drive.google.com/drive/u/1/folders/1dTV8Q8901s7OPLU4-GbgNAoDFO9tM2Dt" TargetMode="External"/><Relationship Id="rId2576" Type="http://schemas.openxmlformats.org/officeDocument/2006/relationships/hyperlink" Target="https://www4.des.state.nh.us/DESOneStop/PRSDetail.aspx?ID=0000045&amp;Type=PRS" TargetMode="External"/><Relationship Id="rId2990" Type="http://schemas.openxmlformats.org/officeDocument/2006/relationships/hyperlink" Target="https://www4.des.state.nh.us/nh-pfas-investigation/wp-content/uploads/tables-pdf.pdf" TargetMode="External"/><Relationship Id="rId3627" Type="http://schemas.openxmlformats.org/officeDocument/2006/relationships/hyperlink" Target="https://drive.google.com/drive/u/1/folders/1S7TxvbgEeIga6RhHP0qHd0Wdt4ebhZVO" TargetMode="External"/><Relationship Id="rId548" Type="http://schemas.openxmlformats.org/officeDocument/2006/relationships/hyperlink" Target="https://www.michigan.gov/pfasresponse/" TargetMode="External"/><Relationship Id="rId962" Type="http://schemas.openxmlformats.org/officeDocument/2006/relationships/hyperlink" Target="https://www4.des.state.nh.us/nh-pfas-investigation/" TargetMode="External"/><Relationship Id="rId1178" Type="http://schemas.openxmlformats.org/officeDocument/2006/relationships/hyperlink" Target="http://www.valleynewslive.com/home/headlines/Tests-ordered-after-possible-drinking-water-contamination-at-North-Dakota-military-bases-371844792.html?device=phone&amp;c=y" TargetMode="External"/><Relationship Id="rId1592" Type="http://schemas.openxmlformats.org/officeDocument/2006/relationships/hyperlink" Target="https://www.maine.gov/dep/spills/topics/pfas/PFAS-current-results-06022020.pdf" TargetMode="External"/><Relationship Id="rId2229" Type="http://schemas.openxmlformats.org/officeDocument/2006/relationships/hyperlink" Target="https://drive.google.com/drive/u/0/folders/1UPSNoGPDKMVdwjfUB051hAoe4EBwpWPw" TargetMode="External"/><Relationship Id="rId2643" Type="http://schemas.openxmlformats.org/officeDocument/2006/relationships/hyperlink" Target="https://drive.google.com/drive/u/0/folders/1RsSKYaEE8jqAw7pH05tDHRflkjUL3t5H" TargetMode="External"/><Relationship Id="rId615" Type="http://schemas.openxmlformats.org/officeDocument/2006/relationships/hyperlink" Target="https://www.michigan.gov/pfasresponse/0,9038,7-365-86511_82704-487698--,00.html" TargetMode="External"/><Relationship Id="rId1245" Type="http://schemas.openxmlformats.org/officeDocument/2006/relationships/hyperlink" Target="http://afcec.publicadmin-record.us.af.mil/" TargetMode="External"/><Relationship Id="rId1312" Type="http://schemas.openxmlformats.org/officeDocument/2006/relationships/hyperlink" Target="http://afcec.publicadmin-record.us.af.mil/Search.aspx" TargetMode="External"/><Relationship Id="rId2710" Type="http://schemas.openxmlformats.org/officeDocument/2006/relationships/hyperlink" Target="https://www4.des.state.nh.us/IISProxy/IISProxy.dll?ContentId=4822558" TargetMode="External"/><Relationship Id="rId4468" Type="http://schemas.openxmlformats.org/officeDocument/2006/relationships/hyperlink" Target="https://geotracker.waterboards.ca.gov/profile_report?global_id=L10005392761&amp;mytab=esidata" TargetMode="External"/><Relationship Id="rId4882" Type="http://schemas.openxmlformats.org/officeDocument/2006/relationships/hyperlink" Target="https://drive.google.com/drive/u/0/folders/1RsSKYaEE8jqAw7pH05tDHRflkjUL3t5H" TargetMode="External"/><Relationship Id="rId2086" Type="http://schemas.openxmlformats.org/officeDocument/2006/relationships/hyperlink" Target="https://drive.google.com/drive/u/0/folders/1RsSKYaEE8jqAw7pH05tDHRflkjUL3t5H" TargetMode="External"/><Relationship Id="rId3484" Type="http://schemas.openxmlformats.org/officeDocument/2006/relationships/hyperlink" Target="https://drive.google.com/drive/u/0/folders/13hmuD0DIxmhGB2O0NKW33bpTHoZT5m7A" TargetMode="External"/><Relationship Id="rId4535" Type="http://schemas.openxmlformats.org/officeDocument/2006/relationships/hyperlink" Target="https://www.michigan.gov/pfasresponse/0,9038,7-365-86511_95645-535385--,00.html" TargetMode="External"/><Relationship Id="rId3137" Type="http://schemas.openxmlformats.org/officeDocument/2006/relationships/hyperlink" Target="https://drive.google.com/drive/u/1/folders/1-dhx6DP54S78gLWQjO4rxhXgKpP415WB" TargetMode="External"/><Relationship Id="rId3551" Type="http://schemas.openxmlformats.org/officeDocument/2006/relationships/hyperlink" Target="https://nhdes.maps.arcgis.com/apps/View/index.html?appid=66770bef141c43a98a445c54a17720e2&amp;extent=-73.5743,42.5413,-69.6852,45.4509" TargetMode="External"/><Relationship Id="rId4602" Type="http://schemas.openxmlformats.org/officeDocument/2006/relationships/hyperlink" Target="https://www4.des.state.nh.us/nh-pfas-investigation/wp-content/uploads/tables-pdf.pdf" TargetMode="External"/><Relationship Id="rId472" Type="http://schemas.openxmlformats.org/officeDocument/2006/relationships/hyperlink" Target="https://www.navfac.navy.mil/niris/WASHINGTON/PATUXENT_RIVER_NAS/N0428A_002912.pdf" TargetMode="External"/><Relationship Id="rId2153" Type="http://schemas.openxmlformats.org/officeDocument/2006/relationships/hyperlink" Target="https://www4.des.state.nh.us/IISProxy/IISProxy.dll?ContentId=4851946" TargetMode="External"/><Relationship Id="rId3204" Type="http://schemas.openxmlformats.org/officeDocument/2006/relationships/hyperlink" Target="https://nhdes.maps.arcgis.com/apps/View/index.html?appid=66770bef141c43a98a445c54a17720e2&amp;extent=-73.5743,42.5413,-69.6852,45.4509" TargetMode="External"/><Relationship Id="rId125" Type="http://schemas.openxmlformats.org/officeDocument/2006/relationships/hyperlink" Target="https://partner-mco-archive.s3.amazonaws.com/client_files/1524589484.pdf" TargetMode="External"/><Relationship Id="rId2220" Type="http://schemas.openxmlformats.org/officeDocument/2006/relationships/hyperlink" Target="https://drive.google.com/drive/u/0/folders/1RsSKYaEE8jqAw7pH05tDHRflkjUL3t5H" TargetMode="External"/><Relationship Id="rId4392" Type="http://schemas.openxmlformats.org/officeDocument/2006/relationships/hyperlink" Target="https://geotracker.waterboards.ca.gov/map/pfas_map" TargetMode="External"/><Relationship Id="rId1986" Type="http://schemas.openxmlformats.org/officeDocument/2006/relationships/hyperlink" Target="https://drive.google.com/drive/u/0/folders/1RsSKYaEE8jqAw7pH05tDHRflkjUL3t5H" TargetMode="External"/><Relationship Id="rId4045" Type="http://schemas.openxmlformats.org/officeDocument/2006/relationships/hyperlink" Target="https://geotracker.waterboards.ca.gov/map/pfas_map" TargetMode="External"/><Relationship Id="rId1639" Type="http://schemas.openxmlformats.org/officeDocument/2006/relationships/hyperlink" Target="https://drive.google.com/drive/u/0/folders/1RsSKYaEE8jqAw7pH05tDHRflkjUL3t5H" TargetMode="External"/><Relationship Id="rId3061" Type="http://schemas.openxmlformats.org/officeDocument/2006/relationships/hyperlink" Target="https://www4.des.state.nh.us/DESOneStop/PRSDetail.aspx?ID=0010403&amp;Type=PRS" TargetMode="External"/><Relationship Id="rId1706" Type="http://schemas.openxmlformats.org/officeDocument/2006/relationships/hyperlink" Target="https://www.maine.gov/dep/spills/topics/pfas/PFAS-current-results-06022020.pdf" TargetMode="External"/><Relationship Id="rId4112" Type="http://schemas.openxmlformats.org/officeDocument/2006/relationships/hyperlink" Target="https://drive.google.com/drive/u/1/folders/1DWXhXwl1j4L5eKUdO88JdnrMTynHHza5" TargetMode="External"/><Relationship Id="rId3878" Type="http://schemas.openxmlformats.org/officeDocument/2006/relationships/hyperlink" Target="https://drive.google.com/drive/u/0/folders/1DWXhXwl1j4L5eKUdO88JdnrMTynHHza5" TargetMode="External"/><Relationship Id="rId4929" Type="http://schemas.openxmlformats.org/officeDocument/2006/relationships/hyperlink" Target="https://www4.des.state.nh.us/nh-pfas-investigation/wp-content/uploads/tables-pdf.pdf" TargetMode="External"/><Relationship Id="rId799" Type="http://schemas.openxmlformats.org/officeDocument/2006/relationships/hyperlink" Target="https://www.michigan.gov/pfasresponse/" TargetMode="External"/><Relationship Id="rId2894" Type="http://schemas.openxmlformats.org/officeDocument/2006/relationships/hyperlink" Target="https://nhdes.maps.arcgis.com/apps/View/index.html?appid=66770bef141c43a98a445c54a17720e2&amp;extent=-73.5743,42.5413,-69.6852,45.4509" TargetMode="External"/><Relationship Id="rId866" Type="http://schemas.openxmlformats.org/officeDocument/2006/relationships/hyperlink" Target="https://youtu.be/N81AwYqjDLU" TargetMode="External"/><Relationship Id="rId1496" Type="http://schemas.openxmlformats.org/officeDocument/2006/relationships/hyperlink" Target="https://drive.google.com/drive/folders/1JhXpayJUhHRgqu5yWCXvORyyWQxVd5kx" TargetMode="External"/><Relationship Id="rId2547" Type="http://schemas.openxmlformats.org/officeDocument/2006/relationships/hyperlink" Target="https://drive.google.com/drive/u/0/folders/1NsR4z4uWhJP8aJH2CLzGmCsGeMXEsm2x" TargetMode="External"/><Relationship Id="rId3945" Type="http://schemas.openxmlformats.org/officeDocument/2006/relationships/hyperlink" Target="https://geotracker.waterboards.ca.gov/map/pfas_map" TargetMode="External"/><Relationship Id="rId519" Type="http://schemas.openxmlformats.org/officeDocument/2006/relationships/hyperlink" Target="https://www.mass.gov/doc/map-of-public-drinking-water-supplies-tested-for-pfas-chemicals/download" TargetMode="External"/><Relationship Id="rId1149" Type="http://schemas.openxmlformats.org/officeDocument/2006/relationships/hyperlink" Target="https://cdn3.ewg.org/sites/default/files/u352/Top%20100%20PFAS.pdf" TargetMode="External"/><Relationship Id="rId2961" Type="http://schemas.openxmlformats.org/officeDocument/2006/relationships/hyperlink" Target="https://www4.des.state.nh.us/DESOneStop/PRSDetail.aspx?ID=0022199&amp;Type=PRS" TargetMode="External"/><Relationship Id="rId933" Type="http://schemas.openxmlformats.org/officeDocument/2006/relationships/hyperlink" Target="https://drive.google.com/drive/u/1/folders/1fdnPvEwMee0suQ4rqkndVAEfhxrAC72i" TargetMode="External"/><Relationship Id="rId1563" Type="http://schemas.openxmlformats.org/officeDocument/2006/relationships/hyperlink" Target="https://drive.google.com/drive/u/0/folders/1RsSKYaEE8jqAw7pH05tDHRflkjUL3t5H" TargetMode="External"/><Relationship Id="rId2614" Type="http://schemas.openxmlformats.org/officeDocument/2006/relationships/hyperlink" Target="https://nhdes.maps.arcgis.com/apps/View/index.html?appid=66770bef141c43a98a445c54a17720e2&amp;extent=-73.5743,42.5413,-69.6852,45.4509" TargetMode="External"/><Relationship Id="rId1216" Type="http://schemas.openxmlformats.org/officeDocument/2006/relationships/hyperlink" Target="https://partner-mco-archive.s3.amazonaws.com/client_files/1524589484.pdf" TargetMode="External"/><Relationship Id="rId1630" Type="http://schemas.openxmlformats.org/officeDocument/2006/relationships/hyperlink" Target="https://www.maine.gov/dep/spills/topics/pfas/PFAS-current-results-06022020.pdf" TargetMode="External"/><Relationship Id="rId4786" Type="http://schemas.openxmlformats.org/officeDocument/2006/relationships/hyperlink" Target="https://drive.google.com/drive/u/0/folders/1RsSKYaEE8jqAw7pH05tDHRflkjUL3t5H" TargetMode="External"/><Relationship Id="rId3388" Type="http://schemas.openxmlformats.org/officeDocument/2006/relationships/hyperlink" Target="https://www4.des.state.nh.us/DESOneStop/PRSDetail.aspx?ID=0038739&amp;Type=PRS" TargetMode="External"/><Relationship Id="rId4439" Type="http://schemas.openxmlformats.org/officeDocument/2006/relationships/hyperlink" Target="https://geotracker.waterboards.ca.gov/map/pfas_map" TargetMode="External"/><Relationship Id="rId4853" Type="http://schemas.openxmlformats.org/officeDocument/2006/relationships/hyperlink" Target="https://www4.des.state.nh.us/nh-pfas-investigation/wp-content/uploads/tables-pdf.pdf" TargetMode="External"/><Relationship Id="rId3455" Type="http://schemas.openxmlformats.org/officeDocument/2006/relationships/hyperlink" Target="https://drive.google.com/drive/u/0/folders/1RsSKYaEE8jqAw7pH05tDHRflkjUL3t5H" TargetMode="External"/><Relationship Id="rId4506" Type="http://schemas.openxmlformats.org/officeDocument/2006/relationships/hyperlink" Target="https://www.civilianexposure.org/report-shows-15-military-bases-in-maryland-contaminated-with-pfas/" TargetMode="External"/><Relationship Id="rId376" Type="http://schemas.openxmlformats.org/officeDocument/2006/relationships/hyperlink" Target="https://www.ajc.com/news/local/contaminated-groundwater-toxic-legacy-georgia-air-bases/sKLbYPA7ucd7ojDr5NvtFI/" TargetMode="External"/><Relationship Id="rId790" Type="http://schemas.openxmlformats.org/officeDocument/2006/relationships/hyperlink" Target="https://drive.google.com/drive/u/1/folders/1Pms7FL2HqHNWHQ0nmFgIEcktFHXjhbny" TargetMode="External"/><Relationship Id="rId2057" Type="http://schemas.openxmlformats.org/officeDocument/2006/relationships/hyperlink" Target="https://nhdes.maps.arcgis.com/apps/View/index.html?appid=66770bef141c43a98a445c54a17720e2&amp;extent=-73.5743,42.5413,-69.6852,45.4509" TargetMode="External"/><Relationship Id="rId2471" Type="http://schemas.openxmlformats.org/officeDocument/2006/relationships/hyperlink" Target="https://www4.des.state.nh.us/DESOneStop/PRSDetail.aspx?ID=0008283&amp;Type=PRS" TargetMode="External"/><Relationship Id="rId3108" Type="http://schemas.openxmlformats.org/officeDocument/2006/relationships/hyperlink" Target="https://drive.google.com/drive/u/0/folders/1RsSKYaEE8jqAw7pH05tDHRflkjUL3t5H" TargetMode="External"/><Relationship Id="rId3522" Type="http://schemas.openxmlformats.org/officeDocument/2006/relationships/hyperlink" Target="https://www4.des.state.nh.us/nh-pfas-investigation/wp-content/uploads/tables-pdf.pdf" TargetMode="External"/><Relationship Id="rId4920" Type="http://schemas.openxmlformats.org/officeDocument/2006/relationships/hyperlink" Target="https://www4.des.state.nh.us/nh-pfas-investigation/wp-content/uploads/tables-pdf.pdf" TargetMode="External"/><Relationship Id="rId443" Type="http://schemas.openxmlformats.org/officeDocument/2006/relationships/hyperlink" Target="https://drive.google.com/drive/u/1/folders/1HKXp63rNge_WSUdMVnq31GxFeBTsQfGo" TargetMode="External"/><Relationship Id="rId1073" Type="http://schemas.openxmlformats.org/officeDocument/2006/relationships/hyperlink" Target="https://www.ewg.org/interactive-maps/2019_pfas_contamination/map/" TargetMode="External"/><Relationship Id="rId2124" Type="http://schemas.openxmlformats.org/officeDocument/2006/relationships/hyperlink" Target="https://www4.des.state.nh.us/DESOneStop/PRSDetail.aspx?ID=0000182&amp;Type=PRS" TargetMode="External"/><Relationship Id="rId1140" Type="http://schemas.openxmlformats.org/officeDocument/2006/relationships/hyperlink" Target="https://www.ewg.org/interactive-maps/2019_pfas_contamination/map/" TargetMode="External"/><Relationship Id="rId4296" Type="http://schemas.openxmlformats.org/officeDocument/2006/relationships/hyperlink" Target="https://geotracker.waterboards.ca.gov/map/pfas_map" TargetMode="External"/><Relationship Id="rId510" Type="http://schemas.openxmlformats.org/officeDocument/2006/relationships/hyperlink" Target="https://www.mass.gov/info-details/per-and-polyfluoroalkyl-substances-pfas" TargetMode="External"/><Relationship Id="rId1957" Type="http://schemas.openxmlformats.org/officeDocument/2006/relationships/hyperlink" Target="https://drive.google.com/drive/u/1/folders/1z2HzVi-wFZIVl8vyN21qoVFATOzRE1Vj" TargetMode="External"/><Relationship Id="rId4363" Type="http://schemas.openxmlformats.org/officeDocument/2006/relationships/hyperlink" Target="https://documents.geotracker.waterboards.ca.gov/esi/uploads/geo_report/2174231410/T10000012766.PDF" TargetMode="External"/><Relationship Id="rId4016" Type="http://schemas.openxmlformats.org/officeDocument/2006/relationships/hyperlink" Target="https://drive.google.com/drive/u/0/folders/1DWXhXwl1j4L5eKUdO88JdnrMTynHHza5" TargetMode="External"/><Relationship Id="rId4430" Type="http://schemas.openxmlformats.org/officeDocument/2006/relationships/hyperlink" Target="https://geotracker.waterboards.ca.gov/map/pfas_map" TargetMode="External"/><Relationship Id="rId3032" Type="http://schemas.openxmlformats.org/officeDocument/2006/relationships/hyperlink" Target="https://drive.google.com/drive/u/1/folders/1LRN9WENLkVTTm4CVFBbncCFQHSEv9D8-" TargetMode="External"/><Relationship Id="rId2798" Type="http://schemas.openxmlformats.org/officeDocument/2006/relationships/hyperlink" Target="https://drive.google.com/drive/u/0/folders/1RsSKYaEE8jqAw7pH05tDHRflkjUL3t5H" TargetMode="External"/><Relationship Id="rId3849" Type="http://schemas.openxmlformats.org/officeDocument/2006/relationships/hyperlink" Target="https://geotracker.waterboards.ca.gov/map/pfas_map" TargetMode="External"/><Relationship Id="rId2865" Type="http://schemas.openxmlformats.org/officeDocument/2006/relationships/hyperlink" Target="https://www4.des.state.nh.us/IISProxy/IISProxy.dll?ContentId=4826248" TargetMode="External"/><Relationship Id="rId3916" Type="http://schemas.openxmlformats.org/officeDocument/2006/relationships/hyperlink" Target="https://geotracker.waterboards.ca.gov/map/pfas_map" TargetMode="External"/><Relationship Id="rId837" Type="http://schemas.openxmlformats.org/officeDocument/2006/relationships/hyperlink" Target="https://drive.google.com/drive/u/1/folders/11Lw6aNpdh8t688heILngOOdSdcPZFHkA?ths=true" TargetMode="External"/><Relationship Id="rId1467" Type="http://schemas.openxmlformats.org/officeDocument/2006/relationships/hyperlink" Target="https://drive.google.com/drive/u/0/folders/1McBSeX2VTKGuIpe-IdaFYayBBQsc8_kn" TargetMode="External"/><Relationship Id="rId1881" Type="http://schemas.openxmlformats.org/officeDocument/2006/relationships/hyperlink" Target="https://drive.google.com/drive/u/1/folders/18VJmEPNTMGh08F3o9O8f7xaVi06Ma-Bu?ths=true" TargetMode="External"/><Relationship Id="rId2518" Type="http://schemas.openxmlformats.org/officeDocument/2006/relationships/hyperlink" Target="https://drive.google.com/drive/u/0/folders/1RsSKYaEE8jqAw7pH05tDHRflkjUL3t5H" TargetMode="External"/><Relationship Id="rId2932" Type="http://schemas.openxmlformats.org/officeDocument/2006/relationships/hyperlink" Target="https://drive.google.com/drive/u/0/folders/1SQqhdlRA8THvEkwA08hx-exOAy22jWm1" TargetMode="External"/><Relationship Id="rId904" Type="http://schemas.openxmlformats.org/officeDocument/2006/relationships/hyperlink" Target="https://drive.google.com/drive/u/1/folders/1dTV8Q8901s7OPLU4-GbgNAoDFO9tM2Dt" TargetMode="External"/><Relationship Id="rId1534" Type="http://schemas.openxmlformats.org/officeDocument/2006/relationships/hyperlink" Target="https://drive.google.com/drive/folders/1CKFmGoViDSc0aX9kZ9EuSfmWfh5PzRK4?usp=sharing" TargetMode="External"/><Relationship Id="rId1601" Type="http://schemas.openxmlformats.org/officeDocument/2006/relationships/hyperlink" Target="https://drive.google.com/drive/u/0/folders/1RsSKYaEE8jqAw7pH05tDHRflkjUL3t5H" TargetMode="External"/><Relationship Id="rId4757" Type="http://schemas.openxmlformats.org/officeDocument/2006/relationships/hyperlink" Target="https://www4.des.state.nh.us/nh-pfas-investigation/wp-content/uploads/tables-pdf.pdf" TargetMode="External"/><Relationship Id="rId3359" Type="http://schemas.openxmlformats.org/officeDocument/2006/relationships/hyperlink" Target="https://drive.google.com/drive/u/0/folders/1I-O9RpvpcCLG9X4dbDeK46Wg7fjnqRHr" TargetMode="External"/><Relationship Id="rId694" Type="http://schemas.openxmlformats.org/officeDocument/2006/relationships/hyperlink" Target="https://www.michigan.gov/pfasresponse/0,9038,7-365-86511_82704-468563--,00.html" TargetMode="External"/><Relationship Id="rId2375" Type="http://schemas.openxmlformats.org/officeDocument/2006/relationships/hyperlink" Target="https://www4.des.state.nh.us/IISProxy/IISProxy.dll?ContentId=4757773" TargetMode="External"/><Relationship Id="rId3773" Type="http://schemas.openxmlformats.org/officeDocument/2006/relationships/hyperlink" Target="https://drive.google.com/drive/u/0/folders/1DWXhXwl1j4L5eKUdO88JdnrMTynHHza5" TargetMode="External"/><Relationship Id="rId4824" Type="http://schemas.openxmlformats.org/officeDocument/2006/relationships/hyperlink" Target="https://www4.des.state.nh.us/nh-pfas-investigation/wp-content/uploads/tables-pdf.pdf" TargetMode="External"/><Relationship Id="rId347" Type="http://schemas.openxmlformats.org/officeDocument/2006/relationships/hyperlink" Target="https://ewg.org/interactive-maps/2019_pfas_contamination/map/" TargetMode="External"/><Relationship Id="rId2028" Type="http://schemas.openxmlformats.org/officeDocument/2006/relationships/hyperlink" Target="https://www4.des.state.nh.us/nh-pfas-investigation/wp-content/uploads/tables-pdf.pdf" TargetMode="External"/><Relationship Id="rId3426" Type="http://schemas.openxmlformats.org/officeDocument/2006/relationships/hyperlink" Target="https://nhdes.maps.arcgis.com/apps/View/index.html?appid=66770bef141c43a98a445c54a17720e2&amp;extent=-73.5743,42.5413,-69.6852,45.4509" TargetMode="External"/><Relationship Id="rId3840" Type="http://schemas.openxmlformats.org/officeDocument/2006/relationships/hyperlink" Target="https://geotracker.waterboards.ca.gov/map/pfas_map" TargetMode="External"/><Relationship Id="rId761" Type="http://schemas.openxmlformats.org/officeDocument/2006/relationships/hyperlink" Target="https://www.michigan.gov/pfasresponse/" TargetMode="External"/><Relationship Id="rId1391" Type="http://schemas.openxmlformats.org/officeDocument/2006/relationships/hyperlink" Target="https://www.ewg.org/interactive-maps/2019_pfas_contamination/map/" TargetMode="External"/><Relationship Id="rId2442" Type="http://schemas.openxmlformats.org/officeDocument/2006/relationships/hyperlink" Target="https://drive.google.com/drive/u/0/folders/1EjhhOZAgWGKh9wgjYjyF-U0XojdXgHA-" TargetMode="External"/><Relationship Id="rId414" Type="http://schemas.openxmlformats.org/officeDocument/2006/relationships/hyperlink" Target="https://www.kdheks.gov/pws/documents/PFAS_Inventory_Report.pdf" TargetMode="External"/><Relationship Id="rId1044" Type="http://schemas.openxmlformats.org/officeDocument/2006/relationships/hyperlink" Target="https://drive.google.com/drive/u/1/folders/1XKFfLVtNpJlVWvB0n5otKs3R1akHwY_L" TargetMode="External"/><Relationship Id="rId1111" Type="http://schemas.openxmlformats.org/officeDocument/2006/relationships/hyperlink" Target="http://www.suffolkcountyny.gov/Departments/HealthServices/GroundWaterQualityWesthampton.aspx" TargetMode="External"/><Relationship Id="rId4267" Type="http://schemas.openxmlformats.org/officeDocument/2006/relationships/hyperlink" Target="https://drive.google.com/drive/u/1/folders/1DWXhXwl1j4L5eKUdO88JdnrMTynHHza9" TargetMode="External"/><Relationship Id="rId4681" Type="http://schemas.openxmlformats.org/officeDocument/2006/relationships/hyperlink" Target="https://drive.google.com/drive/u/0/folders/1RsSKYaEE8jqAw7pH05tDHRflkjUL3t5H" TargetMode="External"/><Relationship Id="rId3283" Type="http://schemas.openxmlformats.org/officeDocument/2006/relationships/hyperlink" Target="https://drive.google.com/drive/u/0/folders/1A7IASvwEcblBk_KInQfbnmEeu6rXaiKh" TargetMode="External"/><Relationship Id="rId4334" Type="http://schemas.openxmlformats.org/officeDocument/2006/relationships/hyperlink" Target="https://geotracker.waterboards.ca.gov/map/pfas_map" TargetMode="External"/><Relationship Id="rId1928" Type="http://schemas.openxmlformats.org/officeDocument/2006/relationships/hyperlink" Target="https://www.arabamericannews.com/2020/09/11/pfas-contamination-found-at-ford-and-ak-steels-rouge-manufacturing-site/" TargetMode="External"/><Relationship Id="rId3350" Type="http://schemas.openxmlformats.org/officeDocument/2006/relationships/hyperlink" Target="https://drive.google.com/drive/u/0/folders/1RsSKYaEE8jqAw7pH05tDHRflkjUL3t5H" TargetMode="External"/><Relationship Id="rId271" Type="http://schemas.openxmlformats.org/officeDocument/2006/relationships/hyperlink" Target="https://cohealthviz.dphe.state.co.us/t/EnvironmentalEpidemiologyPublic/views/PFAS_results_DRAFT/SamplingSummary?:showAppBanner=false&amp;:display_count=n&amp;:showVizHome=n&amp;:origin=viz_share_link&amp;:isGuestRedirectFromVizportal=y&amp;:embed=y" TargetMode="External"/><Relationship Id="rId3003" Type="http://schemas.openxmlformats.org/officeDocument/2006/relationships/hyperlink" Target="https://drive.google.com/drive/u/0/folders/1RsSKYaEE8jqAw7pH05tDHRflkjUL3t5H" TargetMode="External"/><Relationship Id="rId4401" Type="http://schemas.openxmlformats.org/officeDocument/2006/relationships/hyperlink" Target="https://geotracker.waterboards.ca.gov/map/pfas_map" TargetMode="External"/><Relationship Id="rId2769" Type="http://schemas.openxmlformats.org/officeDocument/2006/relationships/hyperlink" Target="https://nhdes.maps.arcgis.com/apps/View/index.html?appid=66770bef141c43a98a445c54a17720e2&amp;extent=-73.5743,42.5413,-69.6852,45.4509" TargetMode="External"/><Relationship Id="rId1785" Type="http://schemas.openxmlformats.org/officeDocument/2006/relationships/hyperlink" Target="https://drive.google.com/drive/u/1/folders/1uu0xwDEwDbKPMPXXDU6fMZG_mLd6HphC" TargetMode="External"/><Relationship Id="rId2836" Type="http://schemas.openxmlformats.org/officeDocument/2006/relationships/hyperlink" Target="https://www4.des.state.nh.us/DESOneStop/PRSDetail.aspx?ID=0000034&amp;Type=PRS" TargetMode="External"/><Relationship Id="rId4191" Type="http://schemas.openxmlformats.org/officeDocument/2006/relationships/hyperlink" Target="https://drive.google.com/drive/u/0/folders/1DWXhXwl1j4L5eKUdO88JdnrMTynHHza5" TargetMode="External"/><Relationship Id="rId77" Type="http://schemas.openxmlformats.org/officeDocument/2006/relationships/hyperlink" Target="https://dec.alaska.gov/spar/csp/sites/fort-greely/" TargetMode="External"/><Relationship Id="rId808" Type="http://schemas.openxmlformats.org/officeDocument/2006/relationships/hyperlink" Target="https://www.michigan.gov/pfasresponse/0,9038,7-365-86511_95645-498496--,00.html" TargetMode="External"/><Relationship Id="rId1438" Type="http://schemas.openxmlformats.org/officeDocument/2006/relationships/hyperlink" Target="https://apnews.com/ad64d656f942466b8ecd201b47a8d29e" TargetMode="External"/><Relationship Id="rId1852" Type="http://schemas.openxmlformats.org/officeDocument/2006/relationships/hyperlink" Target="https://www.glwater.org/wp-content/uploads/2020/02/PFAS-Minimization-Program-Summary.pdf" TargetMode="External"/><Relationship Id="rId2903" Type="http://schemas.openxmlformats.org/officeDocument/2006/relationships/hyperlink" Target="https://drive.google.com/drive/u/0/folders/1RsSKYaEE8jqAw7pH05tDHRflkjUL3t5H" TargetMode="External"/><Relationship Id="rId1505" Type="http://schemas.openxmlformats.org/officeDocument/2006/relationships/hyperlink" Target="https://drive.google.com/drive/u/0/folders/1YV967nnrLYYyvSnbXCH5gj_b2jb3Ki0q" TargetMode="External"/><Relationship Id="rId3677" Type="http://schemas.openxmlformats.org/officeDocument/2006/relationships/hyperlink" Target="https://www.militarypoisons.org/vermont.html" TargetMode="External"/><Relationship Id="rId4728" Type="http://schemas.openxmlformats.org/officeDocument/2006/relationships/hyperlink" Target="https://www4.des.state.nh.us/nh-pfas-investigation/wp-content/uploads/tables-pdf.pdf" TargetMode="External"/><Relationship Id="rId598" Type="http://schemas.openxmlformats.org/officeDocument/2006/relationships/hyperlink" Target="https://www.michigan.gov/pfasresponse/" TargetMode="External"/><Relationship Id="rId2279" Type="http://schemas.openxmlformats.org/officeDocument/2006/relationships/hyperlink" Target="https://nhdes.maps.arcgis.com/apps/View/index.html?appid=66770bef141c43a98a445c54a17720e2&amp;extent=-73.5743,42.5413,-69.6852,45.4509" TargetMode="External"/><Relationship Id="rId2693" Type="http://schemas.openxmlformats.org/officeDocument/2006/relationships/hyperlink" Target="https://drive.google.com/drive/u/0/folders/1RsSKYaEE8jqAw7pH05tDHRflkjUL3t5H" TargetMode="External"/><Relationship Id="rId3744" Type="http://schemas.openxmlformats.org/officeDocument/2006/relationships/hyperlink" Target="https://drive.google.com/drive/u/1/folders/1B1GKEK70wuJTnQTBbpJQJcs4KD3cK5Hu" TargetMode="External"/><Relationship Id="rId665" Type="http://schemas.openxmlformats.org/officeDocument/2006/relationships/hyperlink" Target="https://www.michigan.gov/pfasresponse/0,9038,7-365-86511_82704_97100---,00.html" TargetMode="External"/><Relationship Id="rId1295" Type="http://schemas.openxmlformats.org/officeDocument/2006/relationships/hyperlink" Target="https://drive.google.com/drive/u/0/folders/1ESr4zJo28RrJu6GLU_yBGPU-NnJ3LMRr" TargetMode="External"/><Relationship Id="rId2346" Type="http://schemas.openxmlformats.org/officeDocument/2006/relationships/hyperlink" Target="https://www4.des.state.nh.us/DESOneStop/PRSDetail.aspx?ID=0027737&amp;Type=PRS" TargetMode="External"/><Relationship Id="rId2760" Type="http://schemas.openxmlformats.org/officeDocument/2006/relationships/hyperlink" Target="https://www4.des.state.nh.us/IISProxy/IISProxy.dll?ContentId=4851400" TargetMode="External"/><Relationship Id="rId3811" Type="http://schemas.openxmlformats.org/officeDocument/2006/relationships/hyperlink" Target="https://drive.google.com/drive/u/0/folders/1DWXhXwl1j4L5eKUdO88JdnrMTynHHza5" TargetMode="External"/><Relationship Id="rId318" Type="http://schemas.openxmlformats.org/officeDocument/2006/relationships/hyperlink" Target="https://prodenv.dep.state.fl.us/DepNexus/public/searchPortal" TargetMode="External"/><Relationship Id="rId732" Type="http://schemas.openxmlformats.org/officeDocument/2006/relationships/hyperlink" Target="https://www.michigan.gov/pfasresponse/0,9038,7-365-86511_82704-487733--,00.html" TargetMode="External"/><Relationship Id="rId1362" Type="http://schemas.openxmlformats.org/officeDocument/2006/relationships/hyperlink" Target="https://drive.google.com/drive/u/1/folders/10vtrL6nFYz6aMFVnTpHCwQ6zMLeVUR3r?ths=true" TargetMode="External"/><Relationship Id="rId2413" Type="http://schemas.openxmlformats.org/officeDocument/2006/relationships/hyperlink" Target="https://drive.google.com/drive/u/0/folders/1RsSKYaEE8jqAw7pH05tDHRflkjUL3t5H" TargetMode="External"/><Relationship Id="rId1015" Type="http://schemas.openxmlformats.org/officeDocument/2006/relationships/hyperlink" Target="https://www.des.nh.gov/organization/commissioner/documents/pfoa-statewide-status-20170110.pdf" TargetMode="External"/><Relationship Id="rId4585" Type="http://schemas.openxmlformats.org/officeDocument/2006/relationships/hyperlink" Target="https://drive.google.com/drive/u/0/folders/1RsSKYaEE8jqAw7pH05tDHRflkjUL3t5H" TargetMode="External"/><Relationship Id="rId3187" Type="http://schemas.openxmlformats.org/officeDocument/2006/relationships/hyperlink" Target="https://drive.google.com/drive/u/0/folders/1FEn15er0S7Q19Z9lbhqdZaX-96308gZi" TargetMode="External"/><Relationship Id="rId4238" Type="http://schemas.openxmlformats.org/officeDocument/2006/relationships/hyperlink" Target="https://drive.google.com/drive/u/0/folders/1DWXhXwl1j4L5eKUdO88JdnrMTynHHza5" TargetMode="External"/><Relationship Id="rId4652" Type="http://schemas.openxmlformats.org/officeDocument/2006/relationships/hyperlink" Target="https://www4.des.state.nh.us/nh-pfas-investigation/wp-content/uploads/tables-pdf.pdf" TargetMode="External"/><Relationship Id="rId175" Type="http://schemas.openxmlformats.org/officeDocument/2006/relationships/hyperlink" Target="https://partner-mco-archive.s3.amazonaws.com/client_files/1524589484.pdf" TargetMode="External"/><Relationship Id="rId3254" Type="http://schemas.openxmlformats.org/officeDocument/2006/relationships/hyperlink" Target="https://drive.google.com/drive/u/0/folders/1RsSKYaEE8jqAw7pH05tDHRflkjUL3t5H" TargetMode="External"/><Relationship Id="rId3461" Type="http://schemas.openxmlformats.org/officeDocument/2006/relationships/hyperlink" Target="https://nhdes.maps.arcgis.com/apps/View/index.html?appid=66770bef141c43a98a445c54a17720e2&amp;extent=-73.5743,42.5413,-69.6852,45.4509" TargetMode="External"/><Relationship Id="rId4305" Type="http://schemas.openxmlformats.org/officeDocument/2006/relationships/hyperlink" Target="https://geotracker.waterboards.ca.gov/map/pfas_map" TargetMode="External"/><Relationship Id="rId4512" Type="http://schemas.openxmlformats.org/officeDocument/2006/relationships/hyperlink" Target="https://drive.google.com/drive/folders/1bA0fTxac0RU2njTEx5JIcAWqZpYygC9D?usp=sharing" TargetMode="External"/><Relationship Id="rId382" Type="http://schemas.openxmlformats.org/officeDocument/2006/relationships/hyperlink" Target="https://drive.google.com/drive/u/0/folders/1ryUysikIuACSTJMxmdIyjPceAxglEG4E" TargetMode="External"/><Relationship Id="rId2063" Type="http://schemas.openxmlformats.org/officeDocument/2006/relationships/hyperlink" Target="https://www4.des.state.nh.us/IISProxy/IISProxy.dll?ContentId=4820147" TargetMode="External"/><Relationship Id="rId2270" Type="http://schemas.openxmlformats.org/officeDocument/2006/relationships/hyperlink" Target="https://www4.des.state.nh.us/IISProxy/IISProxy.dll?ContentId=4844952" TargetMode="External"/><Relationship Id="rId3114" Type="http://schemas.openxmlformats.org/officeDocument/2006/relationships/hyperlink" Target="https://nhdes.maps.arcgis.com/apps/View/index.html?appid=66770bef141c43a98a445c54a17720e2&amp;extent=-73.5743,42.5413,-69.6852,45.4509" TargetMode="External"/><Relationship Id="rId3321" Type="http://schemas.openxmlformats.org/officeDocument/2006/relationships/hyperlink" Target="https://www4.des.state.nh.us/nh-pfas-investigation/wp-content/uploads/tables-pdf.pdf" TargetMode="External"/><Relationship Id="rId242" Type="http://schemas.openxmlformats.org/officeDocument/2006/relationships/hyperlink" Target="https://www.waterboards.ca.gov/pfas/military.html" TargetMode="External"/><Relationship Id="rId2130" Type="http://schemas.openxmlformats.org/officeDocument/2006/relationships/hyperlink" Target="https://drive.google.com/drive/u/0/folders/1Bk_7JTvSKtD0Dh6wMqrPsCj9PTnRE_0T" TargetMode="External"/><Relationship Id="rId102" Type="http://schemas.openxmlformats.org/officeDocument/2006/relationships/hyperlink" Target="http://dot.alaska.gov/airportwater/yakutat/" TargetMode="External"/><Relationship Id="rId1689" Type="http://schemas.openxmlformats.org/officeDocument/2006/relationships/hyperlink" Target="https://drive.google.com/drive/u/0/folders/1RsSKYaEE8jqAw7pH05tDHRflkjUL3t5H" TargetMode="External"/><Relationship Id="rId4095" Type="http://schemas.openxmlformats.org/officeDocument/2006/relationships/hyperlink" Target="https://drive.google.com/drive/u/0/folders/1DWXhXwl1j4L5eKUdO88JdnrMTynHHza5" TargetMode="External"/><Relationship Id="rId1896" Type="http://schemas.openxmlformats.org/officeDocument/2006/relationships/hyperlink" Target="https://www.glwater.org/wp-content/uploads/2020/02/PFAS-Minimization-Program-Summary.pdf" TargetMode="External"/><Relationship Id="rId2947" Type="http://schemas.openxmlformats.org/officeDocument/2006/relationships/hyperlink" Target="https://drive.google.com/drive/u/0/folders/1h5c28ioEfUhh-L3kO6tBb6l8XcvBunGm" TargetMode="External"/><Relationship Id="rId4162" Type="http://schemas.openxmlformats.org/officeDocument/2006/relationships/hyperlink" Target="https://geotracker.waterboards.ca.gov/map/pfas_map" TargetMode="External"/><Relationship Id="rId919" Type="http://schemas.openxmlformats.org/officeDocument/2006/relationships/hyperlink" Target="https://www.ewg.org/interactive-maps/2019_pfas_contamination/map/" TargetMode="External"/><Relationship Id="rId1549" Type="http://schemas.openxmlformats.org/officeDocument/2006/relationships/hyperlink" Target="https://www.colorado.gov/pacific/cdphe/PFCs/2020-Sampling-Project" TargetMode="External"/><Relationship Id="rId1756" Type="http://schemas.openxmlformats.org/officeDocument/2006/relationships/hyperlink" Target="https://www.glwater.org/wp-content/uploads/2020/02/PFAS-Minimization-Program-Summary.pdf" TargetMode="External"/><Relationship Id="rId1963" Type="http://schemas.openxmlformats.org/officeDocument/2006/relationships/hyperlink" Target="https://www.glwater.org/wp-content/uploads/2020/02/PFAS-Minimization-Program-Summary.pdf" TargetMode="External"/><Relationship Id="rId2807" Type="http://schemas.openxmlformats.org/officeDocument/2006/relationships/hyperlink" Target="https://drive.google.com/drive/u/0/folders/1KuMMUiz_Eg4JDnNXwQrQEJNv81SIek4t" TargetMode="External"/><Relationship Id="rId4022" Type="http://schemas.openxmlformats.org/officeDocument/2006/relationships/hyperlink" Target="https://drive.google.com/drive/u/0/folders/1DWXhXwl1j4L5eKUdO88JdnrMTynHHza5" TargetMode="External"/><Relationship Id="rId48" Type="http://schemas.openxmlformats.org/officeDocument/2006/relationships/hyperlink" Target="https://drive.google.com/drive/u/0/folders/1LibwNMZmUrjE4I_mbcd9VUBky1JlgE4W" TargetMode="External"/><Relationship Id="rId1409" Type="http://schemas.openxmlformats.org/officeDocument/2006/relationships/hyperlink" Target="https://drive.google.com/drive/u/0/folders/1hz1Jv-yK1BDkP6n2odZtH_YDts61FDO8" TargetMode="External"/><Relationship Id="rId1616" Type="http://schemas.openxmlformats.org/officeDocument/2006/relationships/hyperlink" Target="https://www.maine.gov/dep/spills/topics/pfas/PFAS-current-results-06022020.pdf" TargetMode="External"/><Relationship Id="rId1823" Type="http://schemas.openxmlformats.org/officeDocument/2006/relationships/hyperlink" Target="https://www.glwater.org/wp-content/uploads/2020/02/PFAS-Minimization-Program-Summary.pdf" TargetMode="External"/><Relationship Id="rId4979" Type="http://schemas.openxmlformats.org/officeDocument/2006/relationships/hyperlink" Target="https://drive.google.com/drive/u/0/folders/1JLLe1JqKBWH71sMfEoYVcJQrYv9_V8uw" TargetMode="External"/><Relationship Id="rId3788" Type="http://schemas.openxmlformats.org/officeDocument/2006/relationships/hyperlink" Target="https://drive.google.com/drive/u/0/folders/1DWXhXwl1j4L5eKUdO88JdnrMTynHHza5" TargetMode="External"/><Relationship Id="rId3995" Type="http://schemas.openxmlformats.org/officeDocument/2006/relationships/hyperlink" Target="https://drive.google.com/drive/u/0/folders/1DWXhXwl1j4L5eKUdO88JdnrMTynHHza5" TargetMode="External"/><Relationship Id="rId4839" Type="http://schemas.openxmlformats.org/officeDocument/2006/relationships/hyperlink" Target="https://www4.des.state.nh.us/nh-pfas-investigation/wp-content/uploads/tables-pdf.pdf" TargetMode="External"/><Relationship Id="rId2597" Type="http://schemas.openxmlformats.org/officeDocument/2006/relationships/hyperlink" Target="https://drive.google.com/drive/u/0/folders/1vHk6Fv1Lkwxf7w54dkbniPJZs4SRjubr" TargetMode="External"/><Relationship Id="rId3648" Type="http://schemas.openxmlformats.org/officeDocument/2006/relationships/hyperlink" Target="https://cdn3.ewg.org/sites/default/files/u352/EWG_PFASTable-Army_C01.pdf?_ga=2.27118269.1802277307.1589039917-836179027.1562707229" TargetMode="External"/><Relationship Id="rId3855" Type="http://schemas.openxmlformats.org/officeDocument/2006/relationships/hyperlink" Target="https://geotracker.waterboards.ca.gov/map/pfas_map" TargetMode="External"/><Relationship Id="rId569" Type="http://schemas.openxmlformats.org/officeDocument/2006/relationships/hyperlink" Target="https://drive.google.com/drive/u/1/folders/1VgdMu6_x_kxf36q2eAIhAEnCpniomQ1Y" TargetMode="External"/><Relationship Id="rId776" Type="http://schemas.openxmlformats.org/officeDocument/2006/relationships/hyperlink" Target="https://www.michigan.gov/pfasresponse/" TargetMode="External"/><Relationship Id="rId983" Type="http://schemas.openxmlformats.org/officeDocument/2006/relationships/hyperlink" Target="https://www4.des.state.nh.us/nh-pfas-investigation/" TargetMode="External"/><Relationship Id="rId1199" Type="http://schemas.openxmlformats.org/officeDocument/2006/relationships/hyperlink" Target="https://epa.ohio.gov/cdo/afp85" TargetMode="External"/><Relationship Id="rId2457" Type="http://schemas.openxmlformats.org/officeDocument/2006/relationships/hyperlink" Target="https://drive.google.com/drive/u/0/folders/1OaCY9uKLFIMYvzF3JgtRdwVH_QSstbsC" TargetMode="External"/><Relationship Id="rId2664" Type="http://schemas.openxmlformats.org/officeDocument/2006/relationships/hyperlink" Target="https://nhdes.maps.arcgis.com/apps/View/index.html?appid=66770bef141c43a98a445c54a17720e2&amp;extent=-73.5743,42.5413,-69.6852,45.4509" TargetMode="External"/><Relationship Id="rId3508" Type="http://schemas.openxmlformats.org/officeDocument/2006/relationships/hyperlink" Target="https://www4.des.state.nh.us/DESOneStop/PRSDetail.aspx?ID=0002074&amp;Type=PRS" TargetMode="External"/><Relationship Id="rId4906" Type="http://schemas.openxmlformats.org/officeDocument/2006/relationships/hyperlink" Target="https://drive.google.com/drive/u/0/folders/1RsSKYaEE8jqAw7pH05tDHRflkjUL3t5H" TargetMode="External"/><Relationship Id="rId429" Type="http://schemas.openxmlformats.org/officeDocument/2006/relationships/hyperlink" Target="https://drive.google.com/drive/u/1/folders/1HKXp63rNge_WSUdMVnq31GxFeBTsQfGo" TargetMode="External"/><Relationship Id="rId636" Type="http://schemas.openxmlformats.org/officeDocument/2006/relationships/hyperlink" Target="https://www.michigan.gov/pfasresponse/0,9038,7-365-86511_82704-473472--,00.html" TargetMode="External"/><Relationship Id="rId1059" Type="http://schemas.openxmlformats.org/officeDocument/2006/relationships/hyperlink" Target="https://drive.google.com/drive/u/1/folders/1gzW7FcQQelMoZUZ8VhdxW1RrTOgXt8vS" TargetMode="External"/><Relationship Id="rId1266" Type="http://schemas.openxmlformats.org/officeDocument/2006/relationships/hyperlink" Target="https://drive.google.com/drive/u/0/folders/1DZVTtHrtffhNzVd3s8hAy8pcQfLzMzIV" TargetMode="External"/><Relationship Id="rId1473" Type="http://schemas.openxmlformats.org/officeDocument/2006/relationships/hyperlink" Target="https://cdn3.ewg.org/sites/default/files/u352/Top%20100%20PFAS.pdf" TargetMode="External"/><Relationship Id="rId2317" Type="http://schemas.openxmlformats.org/officeDocument/2006/relationships/hyperlink" Target="https://drive.google.com/drive/u/0/folders/1nluaY40DYhGvxl-bfBsDhOOeTX7hpCtS" TargetMode="External"/><Relationship Id="rId2871" Type="http://schemas.openxmlformats.org/officeDocument/2006/relationships/hyperlink" Target="https://www4.des.state.nh.us/DESOneStop/PRSDetail.aspx?ID=0001833&amp;Type=PRS" TargetMode="External"/><Relationship Id="rId3715" Type="http://schemas.openxmlformats.org/officeDocument/2006/relationships/hyperlink" Target="https://dec.vermont.gov/sites/dec/files/documents/PFAS%20Sampling%20Report%207.10.18%20FINAL.pdf" TargetMode="External"/><Relationship Id="rId3922" Type="http://schemas.openxmlformats.org/officeDocument/2006/relationships/hyperlink" Target="https://geotracker.waterboards.ca.gov/map/pfas_map" TargetMode="External"/><Relationship Id="rId843" Type="http://schemas.openxmlformats.org/officeDocument/2006/relationships/hyperlink" Target="https://drive.google.com/drive/u/1/folders/1Pms7FL2HqHNWHQ0nmFgIEcktFHXjhbny" TargetMode="External"/><Relationship Id="rId1126" Type="http://schemas.openxmlformats.org/officeDocument/2006/relationships/hyperlink" Target="https://drive.google.com/drive/u/1/folders/1Yla_380Qxjf4iLAK34ajtSEXmM8gBJ9P" TargetMode="External"/><Relationship Id="rId1680" Type="http://schemas.openxmlformats.org/officeDocument/2006/relationships/hyperlink" Target="https://drive.google.com/drive/u/0/folders/1RsSKYaEE8jqAw7pH05tDHRflkjUL3t5H" TargetMode="External"/><Relationship Id="rId2524" Type="http://schemas.openxmlformats.org/officeDocument/2006/relationships/hyperlink" Target="https://nhdes.maps.arcgis.com/apps/View/index.html?appid=66770bef141c43a98a445c54a17720e2&amp;extent=-73.5743,42.5413,-69.6852,45.4509" TargetMode="External"/><Relationship Id="rId2731" Type="http://schemas.openxmlformats.org/officeDocument/2006/relationships/hyperlink" Target="https://www4.des.state.nh.us/DESOneStop/PRSDetail.aspx?ID=0037414&amp;Type=PRS" TargetMode="External"/><Relationship Id="rId703" Type="http://schemas.openxmlformats.org/officeDocument/2006/relationships/hyperlink" Target="https://www.michigan.gov/pfasresponse/" TargetMode="External"/><Relationship Id="rId910" Type="http://schemas.openxmlformats.org/officeDocument/2006/relationships/hyperlink" Target="https://drive.google.com/drive/u/1/folders/1dTV8Q8901s7OPLU4-GbgNAoDFO9tM2Dt" TargetMode="External"/><Relationship Id="rId1333" Type="http://schemas.openxmlformats.org/officeDocument/2006/relationships/hyperlink" Target="https://partner-mco-archive.s3.amazonaws.com/client_files/1524589484.pdf" TargetMode="External"/><Relationship Id="rId1540"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4489" Type="http://schemas.openxmlformats.org/officeDocument/2006/relationships/hyperlink" Target="https://geotracker.waterboards.ca.gov/map/pfas_map" TargetMode="External"/><Relationship Id="rId4696" Type="http://schemas.openxmlformats.org/officeDocument/2006/relationships/hyperlink" Target="https://drive.google.com/drive/u/0/folders/1RsSKYaEE8jqAw7pH05tDHRflkjUL3t5H" TargetMode="External"/><Relationship Id="rId1400" Type="http://schemas.openxmlformats.org/officeDocument/2006/relationships/hyperlink" Target="https://drive.google.com/drive/u/0/folders/11cbVmBaqGGaLIY7WiFdLU8yDU0dzYw_P" TargetMode="External"/><Relationship Id="rId3298" Type="http://schemas.openxmlformats.org/officeDocument/2006/relationships/hyperlink" Target="https://drive.google.com/drive/u/0/folders/1qlG7M7AqzFCONPUK4OMrAKX4eVnauRef" TargetMode="External"/><Relationship Id="rId4349" Type="http://schemas.openxmlformats.org/officeDocument/2006/relationships/hyperlink" Target="https://geotracker.waterboards.ca.gov/profile_report?cmd=mwreport&amp;global_id=L10005850536&amp;con_num=6253099918" TargetMode="External"/><Relationship Id="rId4556" Type="http://schemas.openxmlformats.org/officeDocument/2006/relationships/hyperlink" Target="https://www4.des.state.nh.us/nh-pfas-investigation/wp-content/uploads/tables-pdf.pdf" TargetMode="External"/><Relationship Id="rId4763" Type="http://schemas.openxmlformats.org/officeDocument/2006/relationships/hyperlink" Target="https://www4.des.state.nh.us/nh-pfas-investigation/wp-content/uploads/tables-pdf.pdf" TargetMode="External"/><Relationship Id="rId4970" Type="http://schemas.openxmlformats.org/officeDocument/2006/relationships/hyperlink" Target="https://d1ung6i9j8i9xc.cloudfront.net/wp-content/blogs.dir/123/files/2020/10/Solvay-lawsuit-Oct-2020.pdf" TargetMode="External"/><Relationship Id="rId3158" Type="http://schemas.openxmlformats.org/officeDocument/2006/relationships/hyperlink" Target="https://drive.google.com/drive/u/0/folders/1RsSKYaEE8jqAw7pH05tDHRflkjUL3t5H" TargetMode="External"/><Relationship Id="rId3365" Type="http://schemas.openxmlformats.org/officeDocument/2006/relationships/hyperlink" Target="https://drive.google.com/drive/u/0/folders/1RsSKYaEE8jqAw7pH05tDHRflkjUL3t5H" TargetMode="External"/><Relationship Id="rId3572" Type="http://schemas.openxmlformats.org/officeDocument/2006/relationships/hyperlink" Target="https://www4.des.state.nh.us/IISProxy/IISProxy.dll?ContentId=4749160" TargetMode="External"/><Relationship Id="rId4209" Type="http://schemas.openxmlformats.org/officeDocument/2006/relationships/hyperlink" Target="https://geotracker.waterboards.ca.gov/map/pfas_map" TargetMode="External"/><Relationship Id="rId4416" Type="http://schemas.openxmlformats.org/officeDocument/2006/relationships/hyperlink" Target="https://geotracker.waterboards.ca.gov/profile_report?cmd=mwreport&amp;global_id=L10001927106&amp;con_num=7020457386" TargetMode="External"/><Relationship Id="rId4623" Type="http://schemas.openxmlformats.org/officeDocument/2006/relationships/hyperlink" Target="https://www4.des.state.nh.us/nh-pfas-investigation/wp-content/uploads/tables-pdf.pdf" TargetMode="External"/><Relationship Id="rId4830" Type="http://schemas.openxmlformats.org/officeDocument/2006/relationships/hyperlink" Target="https://www4.des.state.nh.us/nh-pfas-investigation/wp-content/uploads/tables-pdf.pdf" TargetMode="External"/><Relationship Id="rId286" Type="http://schemas.openxmlformats.org/officeDocument/2006/relationships/hyperlink" Target="https://drive.google.com/drive/u/0/folders/17oOy8kDSxF7_hOh1nBVot8Vzz0e6v9w3" TargetMode="External"/><Relationship Id="rId493" Type="http://schemas.openxmlformats.org/officeDocument/2006/relationships/hyperlink" Target="https://partner-mco-archive.s3.amazonaws.com/client_files/1524589484.pdf" TargetMode="External"/><Relationship Id="rId2174" Type="http://schemas.openxmlformats.org/officeDocument/2006/relationships/hyperlink" Target="https://www4.des.state.nh.us/DESOneStop/PRSDetail.aspx?ID=0013305&amp;Type=PRS" TargetMode="External"/><Relationship Id="rId2381" Type="http://schemas.openxmlformats.org/officeDocument/2006/relationships/hyperlink" Target="https://www4.des.state.nh.us/DESOneStop/PRSDetail.aspx?ID=0002115&amp;Type=PRS" TargetMode="External"/><Relationship Id="rId3018" Type="http://schemas.openxmlformats.org/officeDocument/2006/relationships/hyperlink" Target="https://drive.google.com/drive/u/0/folders/1RsSKYaEE8jqAw7pH05tDHRflkjUL3t5H" TargetMode="External"/><Relationship Id="rId3225" Type="http://schemas.openxmlformats.org/officeDocument/2006/relationships/hyperlink" Target="https://nhdes.maps.arcgis.com/apps/View/index.html?appid=66770bef141c43a98a445c54a17720e2&amp;extent=-73.5743,42.5413,-69.6852,45.4509" TargetMode="External"/><Relationship Id="rId3432" Type="http://schemas.openxmlformats.org/officeDocument/2006/relationships/hyperlink" Target="https://www4.des.state.nh.us/nh-pfas-investigation/wp-content/uploads/tables-pdf.pdf" TargetMode="External"/><Relationship Id="rId146" Type="http://schemas.openxmlformats.org/officeDocument/2006/relationships/hyperlink" Target="https://geotracker.waterboards.ca.gov/map/pfas_map" TargetMode="External"/><Relationship Id="rId353" Type="http://schemas.openxmlformats.org/officeDocument/2006/relationships/hyperlink" Target="https://prodenv.dep.state.fl.us/DepNexus/public/searchPortal" TargetMode="External"/><Relationship Id="rId560" Type="http://schemas.openxmlformats.org/officeDocument/2006/relationships/hyperlink" Target="https://www.michigan.gov/pfasresponse/0,9038,7-365-86511_82704_84544---,00.html" TargetMode="External"/><Relationship Id="rId1190" Type="http://schemas.openxmlformats.org/officeDocument/2006/relationships/hyperlink" Target="http://wyso.org/post/dayton-demands-wright-patterson-air-force-base-respond-water-contamination" TargetMode="External"/><Relationship Id="rId2034" Type="http://schemas.openxmlformats.org/officeDocument/2006/relationships/hyperlink" Target="https://www4.des.state.nh.us/DESOneStop/PRSDetail.aspx?ID=0038735&amp;Type=PRS" TargetMode="External"/><Relationship Id="rId2241" Type="http://schemas.openxmlformats.org/officeDocument/2006/relationships/hyperlink" Target="https://nhdes.maps.arcgis.com/apps/View/index.html?appid=66770bef141c43a98a445c54a17720e2&amp;extent=-73.5743,42.5413,-69.6852,45.4509" TargetMode="External"/><Relationship Id="rId213" Type="http://schemas.openxmlformats.org/officeDocument/2006/relationships/hyperlink" Target="https://drive.google.com/drive/u/1/folders/19PUk7usFKw0MZTSNM0USAHxbRsMF58Bz" TargetMode="External"/><Relationship Id="rId420" Type="http://schemas.openxmlformats.org/officeDocument/2006/relationships/hyperlink" Target="https://drive.google.com/drive/u/1/folders/1ygCupZTzLc6YwqRd8B1MjZEvMzedYPaT" TargetMode="External"/><Relationship Id="rId1050" Type="http://schemas.openxmlformats.org/officeDocument/2006/relationships/hyperlink" Target="https://drive.google.com/drive/u/1/folders/1gzW7FcQQelMoZUZ8VhdxW1RrTOgXt8vS?ths=true" TargetMode="External"/><Relationship Id="rId2101" Type="http://schemas.openxmlformats.org/officeDocument/2006/relationships/hyperlink" Target="https://drive.google.com/drive/u/0/folders/1RsSKYaEE8jqAw7pH05tDHRflkjUL3t5H" TargetMode="External"/><Relationship Id="rId4066" Type="http://schemas.openxmlformats.org/officeDocument/2006/relationships/hyperlink" Target="https://geotracker.waterboards.ca.gov/profile_report?cmd=mwreport&amp;global_id=L10007284831&amp;con_num=8705660343" TargetMode="External"/><Relationship Id="rId1867" Type="http://schemas.openxmlformats.org/officeDocument/2006/relationships/hyperlink" Target="https://www.glwater.org/wp-content/uploads/2020/02/PFAS-Minimization-Program-Summary.pdf" TargetMode="External"/><Relationship Id="rId2918" Type="http://schemas.openxmlformats.org/officeDocument/2006/relationships/hyperlink" Target="https://drive.google.com/drive/u/0/folders/1RsSKYaEE8jqAw7pH05tDHRflkjUL3t5H" TargetMode="External"/><Relationship Id="rId4273" Type="http://schemas.openxmlformats.org/officeDocument/2006/relationships/hyperlink" Target="https://geotracker.waterboards.ca.gov/map/pfas_map" TargetMode="External"/><Relationship Id="rId4480" Type="http://schemas.openxmlformats.org/officeDocument/2006/relationships/hyperlink" Target="https://geotracker.waterboards.ca.gov/map/pfas_map" TargetMode="External"/><Relationship Id="rId1727" Type="http://schemas.openxmlformats.org/officeDocument/2006/relationships/hyperlink" Target="https://www.maine.gov/dep/spills/topics/pfas/PFAS-current-results-06022020.pdf" TargetMode="External"/><Relationship Id="rId1934" Type="http://schemas.openxmlformats.org/officeDocument/2006/relationships/hyperlink" Target="https://drive.google.com/drive/u/1/folders/1Pms7FL2HqHNWHQ0nmFgIEcktFHXjhbny" TargetMode="External"/><Relationship Id="rId3082" Type="http://schemas.openxmlformats.org/officeDocument/2006/relationships/hyperlink" Target="https://drive.google.com/drive/u/0/folders/1UGvYwZ82SztDXNI7MVqsUl81kQiQTJN8" TargetMode="External"/><Relationship Id="rId4133" Type="http://schemas.openxmlformats.org/officeDocument/2006/relationships/hyperlink" Target="https://geotracker.waterboards.ca.gov/profile_report?global_id=T10000012772" TargetMode="External"/><Relationship Id="rId4340" Type="http://schemas.openxmlformats.org/officeDocument/2006/relationships/hyperlink" Target="https://geotracker.waterboards.ca.gov/map/pfas_map" TargetMode="External"/><Relationship Id="rId19" Type="http://schemas.openxmlformats.org/officeDocument/2006/relationships/hyperlink" Target="https://drive.google.com/drive/u/1/folders/1B1GKEK70wuJTnQTBbpJQJcs4KD3cK5Hu" TargetMode="External"/><Relationship Id="rId3899" Type="http://schemas.openxmlformats.org/officeDocument/2006/relationships/hyperlink" Target="https://drive.google.com/drive/u/0/folders/1DWXhXwl1j4L5eKUdO88JdnrMTynHHza5" TargetMode="External"/><Relationship Id="rId4200" Type="http://schemas.openxmlformats.org/officeDocument/2006/relationships/hyperlink" Target="https://geotracker.waterboards.ca.gov/map/pfas_map" TargetMode="External"/><Relationship Id="rId3759" Type="http://schemas.openxmlformats.org/officeDocument/2006/relationships/hyperlink" Target="https://geotracker.waterboards.ca.gov/map/pfas_map" TargetMode="External"/><Relationship Id="rId3966" Type="http://schemas.openxmlformats.org/officeDocument/2006/relationships/hyperlink" Target="https://geotracker.waterboards.ca.gov/map/pfas_map" TargetMode="External"/><Relationship Id="rId3" Type="http://schemas.openxmlformats.org/officeDocument/2006/relationships/hyperlink" Target="https://drive.google.com/drive/u/1/folders/1gnge512_oYuL7VQRv46V8TQZgBqwMAtM" TargetMode="External"/><Relationship Id="rId887" Type="http://schemas.openxmlformats.org/officeDocument/2006/relationships/hyperlink" Target="https://www.health.state.mn.us/communities/environment/hazardous/docs/pfas/pfosdetectbrainerd.pdf" TargetMode="External"/><Relationship Id="rId2568" Type="http://schemas.openxmlformats.org/officeDocument/2006/relationships/hyperlink" Target="https://drive.google.com/drive/u/0/folders/1RsSKYaEE8jqAw7pH05tDHRflkjUL3t5H" TargetMode="External"/><Relationship Id="rId2775" Type="http://schemas.openxmlformats.org/officeDocument/2006/relationships/hyperlink" Target="https://www4.des.state.nh.us/IISProxy/IISProxy.dll?ContentId=4834696" TargetMode="External"/><Relationship Id="rId2982" Type="http://schemas.openxmlformats.org/officeDocument/2006/relationships/hyperlink" Target="https://drive.google.com/drive/u/0/folders/1-cfFJffzf9_U0_g90v9jKxg0IeZDscxj" TargetMode="External"/><Relationship Id="rId3619" Type="http://schemas.openxmlformats.org/officeDocument/2006/relationships/hyperlink" Target="https://www.nj.com/news/2020/07/new-contamination-at-an-infamous-nj-chemical-plant-has-scientists-worried.html" TargetMode="External"/><Relationship Id="rId3826" Type="http://schemas.openxmlformats.org/officeDocument/2006/relationships/hyperlink" Target="https://geotracker.waterboards.ca.gov/map/pfas_map" TargetMode="External"/><Relationship Id="rId747" Type="http://schemas.openxmlformats.org/officeDocument/2006/relationships/hyperlink" Target="https://drive.google.com/drive/u/1/folders/1Pms7FL2HqHNWHQ0nmFgIEcktFHXjhbny" TargetMode="External"/><Relationship Id="rId954" Type="http://schemas.openxmlformats.org/officeDocument/2006/relationships/hyperlink" Target="https://www4.des.state.nh.us/nh-pfas-investigation/?page_id=225" TargetMode="External"/><Relationship Id="rId1377" Type="http://schemas.openxmlformats.org/officeDocument/2006/relationships/hyperlink" Target="https://drive.google.com/drive/u/0/folders/1LpxTlKqi7W0TyhphKUsU2SufsFXHckZC" TargetMode="External"/><Relationship Id="rId1584" Type="http://schemas.openxmlformats.org/officeDocument/2006/relationships/hyperlink" Target="https://www.maine.gov/dep/spills/topics/pfas/PFAS-current-results-06022020.pdf" TargetMode="External"/><Relationship Id="rId1791" Type="http://schemas.openxmlformats.org/officeDocument/2006/relationships/hyperlink" Target="https://www.glwater.org/wp-content/uploads/2020/02/PFAS-Minimization-Program-Summary.pdf" TargetMode="External"/><Relationship Id="rId2428" Type="http://schemas.openxmlformats.org/officeDocument/2006/relationships/hyperlink" Target="https://drive.google.com/drive/u/0/folders/1RsSKYaEE8jqAw7pH05tDHRflkjUL3t5H" TargetMode="External"/><Relationship Id="rId2635" Type="http://schemas.openxmlformats.org/officeDocument/2006/relationships/hyperlink" Target="https://www4.des.state.nh.us/IISProxy/IISProxy.dll?ContentId=4747873" TargetMode="External"/><Relationship Id="rId2842" Type="http://schemas.openxmlformats.org/officeDocument/2006/relationships/hyperlink" Target="https://drive.google.com/drive/u/0/folders/1Lk8j2htpAK1vvxj9LnS4RW-vQNHC_H4M" TargetMode="External"/><Relationship Id="rId83" Type="http://schemas.openxmlformats.org/officeDocument/2006/relationships/hyperlink" Target="https://drive.google.com/drive/u/1/folders/12bgJMV24NhpjvdP6SIREI--pUuzQRS0C" TargetMode="External"/><Relationship Id="rId607" Type="http://schemas.openxmlformats.org/officeDocument/2006/relationships/hyperlink" Target="https://www.michigan.gov/pfasresponse/0,9038,7-365-86511_82704_83952---,00.html" TargetMode="External"/><Relationship Id="rId814" Type="http://schemas.openxmlformats.org/officeDocument/2006/relationships/hyperlink" Target="https://drive.google.com/drive/u/1/folders/16mBnSymjcxJBURzwlpSBbtLBShkKyFOp?ths=true" TargetMode="External"/><Relationship Id="rId1237" Type="http://schemas.openxmlformats.org/officeDocument/2006/relationships/hyperlink" Target="https://www.columbian.com/news/2019/mar/03/firefighting-foam-contaminated-northeast-portland-groundwater/" TargetMode="External"/><Relationship Id="rId1444" Type="http://schemas.openxmlformats.org/officeDocument/2006/relationships/hyperlink" Target="https://www.issaquahwa.gov/490/Water-Quality" TargetMode="External"/><Relationship Id="rId1651" Type="http://schemas.openxmlformats.org/officeDocument/2006/relationships/hyperlink" Target="https://www.maine.gov/dep/spills/topics/pfas/PFAS-current-results-06022020.pdf" TargetMode="External"/><Relationship Id="rId2702" Type="http://schemas.openxmlformats.org/officeDocument/2006/relationships/hyperlink" Target="https://drive.google.com/drive/u/0/folders/1VymU6bkp-8yND9Fzi1NU2QGDO_aXrNnq" TargetMode="External"/><Relationship Id="rId1304" Type="http://schemas.openxmlformats.org/officeDocument/2006/relationships/hyperlink" Target="https://drive.google.com/drive/u/0/folders/1aeiZHUuPJYYxIAXcqGIWtJgjyoal6ZZZ" TargetMode="External"/><Relationship Id="rId1511"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4667" Type="http://schemas.openxmlformats.org/officeDocument/2006/relationships/hyperlink" Target="https://www4.des.state.nh.us/nh-pfas-investigation/wp-content/uploads/tables-pdf.pdf" TargetMode="External"/><Relationship Id="rId4874" Type="http://schemas.openxmlformats.org/officeDocument/2006/relationships/hyperlink" Target="https://www4.des.state.nh.us/nh-pfas-investigation/wp-content/uploads/tables-pdf.pdf" TargetMode="External"/><Relationship Id="rId3269" Type="http://schemas.openxmlformats.org/officeDocument/2006/relationships/hyperlink" Target="https://drive.google.com/drive/u/0/folders/1RsSKYaEE8jqAw7pH05tDHRflkjUL3t5H" TargetMode="External"/><Relationship Id="rId3476" Type="http://schemas.openxmlformats.org/officeDocument/2006/relationships/hyperlink" Target="https://nhdes.maps.arcgis.com/apps/View/index.html?appid=66770bef141c43a98a445c54a17720e2&amp;extent=-73.5743,42.5413,-69.6852,45.4509" TargetMode="External"/><Relationship Id="rId3683" Type="http://schemas.openxmlformats.org/officeDocument/2006/relationships/hyperlink" Target="https://dec.vermont.gov/pfas" TargetMode="External"/><Relationship Id="rId4527" Type="http://schemas.openxmlformats.org/officeDocument/2006/relationships/hyperlink" Target="https://www.michigan.gov/pfasresponse/0,9038,7-365-86511_82704-452825--,00.html" TargetMode="External"/><Relationship Id="rId10" Type="http://schemas.openxmlformats.org/officeDocument/2006/relationships/hyperlink" Target="https://dec.alaska.gov/Applications/SPAR/PublicMVC/CSP/Download?documentID=35728&amp;fileName=26773_Final%20AFFF%20Site%20Investigation%20Report%20Eielson%20AFB%20AFFF%20022315.pdf" TargetMode="External"/><Relationship Id="rId397" Type="http://schemas.openxmlformats.org/officeDocument/2006/relationships/hyperlink" Target="https://drive.google.com/drive/u/1/folders/1k-XmunFYrMBlz0H2URbS95g7YAAdSO5e" TargetMode="External"/><Relationship Id="rId2078" Type="http://schemas.openxmlformats.org/officeDocument/2006/relationships/hyperlink" Target="https://www4.des.state.nh.us/IISProxy/IISProxy.dll?ContentId=4743439" TargetMode="External"/><Relationship Id="rId2285" Type="http://schemas.openxmlformats.org/officeDocument/2006/relationships/hyperlink" Target="https://www4.des.state.nh.us/nh-pfas-investigation/wp-content/uploads/tables-pdf.pdf" TargetMode="External"/><Relationship Id="rId2492" Type="http://schemas.openxmlformats.org/officeDocument/2006/relationships/hyperlink" Target="https://drive.google.com/drive/u/0/folders/1mhJHEn07vZCheS4lfiy5g-ytPVD68dTu" TargetMode="External"/><Relationship Id="rId3129" Type="http://schemas.openxmlformats.org/officeDocument/2006/relationships/hyperlink" Target="https://nhdes.maps.arcgis.com/apps/View/index.html?appid=66770bef141c43a98a445c54a17720e2&amp;extent=-73.5743,42.5413,-69.6852,45.4509" TargetMode="External"/><Relationship Id="rId3336" Type="http://schemas.openxmlformats.org/officeDocument/2006/relationships/hyperlink" Target="https://www4.des.state.nh.us/IISProxy/IISProxy.dll?ContentId=4670318" TargetMode="External"/><Relationship Id="rId3890" Type="http://schemas.openxmlformats.org/officeDocument/2006/relationships/hyperlink" Target="https://drive.google.com/drive/u/0/folders/1DWXhXwl1j4L5eKUdO88JdnrMTynHHza5" TargetMode="External"/><Relationship Id="rId4734" Type="http://schemas.openxmlformats.org/officeDocument/2006/relationships/hyperlink" Target="https://www4.des.state.nh.us/nh-pfas-investigation/wp-content/uploads/tables-pdf.pdf" TargetMode="External"/><Relationship Id="rId4941" Type="http://schemas.openxmlformats.org/officeDocument/2006/relationships/hyperlink" Target="https://www4.des.state.nh.us/nh-pfas-investigation/wp-content/uploads/tables-pdf.pdf" TargetMode="External"/><Relationship Id="rId257" Type="http://schemas.openxmlformats.org/officeDocument/2006/relationships/hyperlink" Target="https://cohealthviz.dphe.state.co.us/t/EnvironmentalEpidemiologyPublic/views/PFAS_results_DRAFT/SamplingSummary?:showAppBanner=false&amp;:display_count=n&amp;:showVizHome=n&amp;:origin=viz_share_link&amp;:isGuestRedirectFromVizportal=y&amp;:embed=y" TargetMode="External"/><Relationship Id="rId464" Type="http://schemas.openxmlformats.org/officeDocument/2006/relationships/hyperlink" Target="https://www.navfac.navy.mil/products_and_services/ev/products_and_services/env_restoration/installation_map/navfac_atlantic/washington/nrl_cbd/nrl_cbd_pfas.html" TargetMode="External"/><Relationship Id="rId1094" Type="http://schemas.openxmlformats.org/officeDocument/2006/relationships/hyperlink" Target="https://drive.google.com/drive/u/1/folders/1Yla_380Qxjf4iLAK34ajtSEXmM8gBJ9P" TargetMode="External"/><Relationship Id="rId2145" Type="http://schemas.openxmlformats.org/officeDocument/2006/relationships/hyperlink" Target="https://drive.google.com/drive/u/0/folders/1yAz0mLqR_oHAO0960bM5iWX9sl1v1m4A" TargetMode="External"/><Relationship Id="rId3543" Type="http://schemas.openxmlformats.org/officeDocument/2006/relationships/hyperlink" Target="https://www4.des.state.nh.us/DESOneStop/PRSDetail.aspx?ID=0000136&amp;Type=PRS" TargetMode="External"/><Relationship Id="rId3750" Type="http://schemas.openxmlformats.org/officeDocument/2006/relationships/hyperlink" Target="https://drive.google.com/drive/u/1/folders/1B1GKEK70wuJTnQTBbpJQJcs4KD3cK5Hu" TargetMode="External"/><Relationship Id="rId4801" Type="http://schemas.openxmlformats.org/officeDocument/2006/relationships/hyperlink" Target="https://drive.google.com/drive/u/0/folders/1RsSKYaEE8jqAw7pH05tDHRflkjUL3t5H" TargetMode="External"/><Relationship Id="rId117" Type="http://schemas.openxmlformats.org/officeDocument/2006/relationships/hyperlink" Target="https://azdeq.gov/node/4209" TargetMode="External"/><Relationship Id="rId671" Type="http://schemas.openxmlformats.org/officeDocument/2006/relationships/hyperlink" Target="https://egle.maps.arcgis.com/apps/webappviewer/index.html?id=36c48f4a7d144c21a79291ba280cf50b" TargetMode="External"/><Relationship Id="rId2352" Type="http://schemas.openxmlformats.org/officeDocument/2006/relationships/hyperlink" Target="https://drive.google.com/drive/u/0/folders/1stpHCvf4GxqfWCSZZI8uCkmrZ2pWcg5S" TargetMode="External"/><Relationship Id="rId3403" Type="http://schemas.openxmlformats.org/officeDocument/2006/relationships/hyperlink" Target="https://www4.des.state.nh.us/DESOneStop/PRSDetail.aspx?ID=0000073&amp;Type=PRS" TargetMode="External"/><Relationship Id="rId3610" Type="http://schemas.openxmlformats.org/officeDocument/2006/relationships/hyperlink" Target="https://drive.google.com/drive/u/0/folders/1RsSKYaEE8jqAw7pH05tDHRflkjUL3t5H" TargetMode="External"/><Relationship Id="rId324" Type="http://schemas.openxmlformats.org/officeDocument/2006/relationships/hyperlink" Target="https://drive.google.com/drive/folders/1wlyoLM3PeVv4giURO4Yo-uMoc0dFKFR8" TargetMode="External"/><Relationship Id="rId531" Type="http://schemas.openxmlformats.org/officeDocument/2006/relationships/hyperlink" Target="https://drive.google.com/drive/u/1/folders/1JnTOzAhoXHqi1cTgeyAvNCDHQmiX6Gl5?ths=true" TargetMode="External"/><Relationship Id="rId1161" Type="http://schemas.openxmlformats.org/officeDocument/2006/relationships/hyperlink" Target="https://drive.google.com/drive/u/0/folders/1f8gHfUbgH4w0DdeirtRLSMerU6kNJ4Ux" TargetMode="External"/><Relationship Id="rId2005" Type="http://schemas.openxmlformats.org/officeDocument/2006/relationships/hyperlink" Target="https://drive.google.com/drive/u/0/folders/1dL-GBh-261cIobRVtQCsEImUwzXIWFnF" TargetMode="External"/><Relationship Id="rId2212" Type="http://schemas.openxmlformats.org/officeDocument/2006/relationships/hyperlink" Target="https://www4.des.state.nh.us/IISProxy/IISProxy.dll?ContentId=4776657" TargetMode="External"/><Relationship Id="rId1021" Type="http://schemas.openxmlformats.org/officeDocument/2006/relationships/hyperlink" Target="https://www.des.nh.gov/organization/commissioner/documents/pfoa-statewide-status-20170110.pdf" TargetMode="External"/><Relationship Id="rId1978" Type="http://schemas.openxmlformats.org/officeDocument/2006/relationships/hyperlink" Target="https://drive.google.com/drive/u/1/folders/1Pms7FL2HqHNWHQ0nmFgIEcktFHXjhbny" TargetMode="External"/><Relationship Id="rId4177" Type="http://schemas.openxmlformats.org/officeDocument/2006/relationships/hyperlink" Target="https://geotracker.waterboards.ca.gov/map/pfas_map" TargetMode="External"/><Relationship Id="rId4384" Type="http://schemas.openxmlformats.org/officeDocument/2006/relationships/hyperlink" Target="https://geotracker.waterboards.ca.gov/map/pfas_map" TargetMode="External"/><Relationship Id="rId4591" Type="http://schemas.openxmlformats.org/officeDocument/2006/relationships/hyperlink" Target="https://drive.google.com/drive/u/0/folders/1RsSKYaEE8jqAw7pH05tDHRflkjUL3t5H" TargetMode="External"/><Relationship Id="rId3193" Type="http://schemas.openxmlformats.org/officeDocument/2006/relationships/hyperlink" Target="https://drive.google.com/drive/u/0/folders/1RsSKYaEE8jqAw7pH05tDHRflkjUL3t5H" TargetMode="External"/><Relationship Id="rId4037" Type="http://schemas.openxmlformats.org/officeDocument/2006/relationships/hyperlink" Target="https://drive.google.com/drive/u/0/folders/1DWXhXwl1j4L5eKUdO88JdnrMTynHHza5" TargetMode="External"/><Relationship Id="rId4244" Type="http://schemas.openxmlformats.org/officeDocument/2006/relationships/hyperlink" Target="https://geotracker.waterboards.ca.gov/profile_report?global_id=T10000012861" TargetMode="External"/><Relationship Id="rId4451" Type="http://schemas.openxmlformats.org/officeDocument/2006/relationships/hyperlink" Target="https://drive.google.com/drive/folders/1B7jnt9s9jS4Mg3KQUkl6Mi0Sp3W3jgpX" TargetMode="External"/><Relationship Id="rId1838" Type="http://schemas.openxmlformats.org/officeDocument/2006/relationships/hyperlink" Target="https://drive.google.com/drive/u/1/folders/1Pms7FL2HqHNWHQ0nmFgIEcktFHXjhbny" TargetMode="External"/><Relationship Id="rId3053" Type="http://schemas.openxmlformats.org/officeDocument/2006/relationships/hyperlink" Target="https://drive.google.com/drive/u/0/folders/1RsSKYaEE8jqAw7pH05tDHRflkjUL3t5H" TargetMode="External"/><Relationship Id="rId3260" Type="http://schemas.openxmlformats.org/officeDocument/2006/relationships/hyperlink" Target="https://nhdes.maps.arcgis.com/apps/View/index.html?appid=66770bef141c43a98a445c54a17720e2&amp;extent=-73.5743,42.5413,-69.6852,45.4509" TargetMode="External"/><Relationship Id="rId4104" Type="http://schemas.openxmlformats.org/officeDocument/2006/relationships/hyperlink" Target="https://drive.google.com/drive/u/0/folders/1DWXhXwl1j4L5eKUdO88JdnrMTynHHza5" TargetMode="External"/><Relationship Id="rId4311" Type="http://schemas.openxmlformats.org/officeDocument/2006/relationships/hyperlink" Target="https://geotracker.waterboards.ca.gov/map/pfas_map" TargetMode="External"/><Relationship Id="rId181" Type="http://schemas.openxmlformats.org/officeDocument/2006/relationships/hyperlink" Target="https://geotracker.waterboards.ca.gov/map/pfas_map" TargetMode="External"/><Relationship Id="rId1905" Type="http://schemas.openxmlformats.org/officeDocument/2006/relationships/hyperlink" Target="https://drive.google.com/drive/u/0/folders/1RuVos8sV1DFx6ZiB-kWGjGAgYFIZB93V" TargetMode="External"/><Relationship Id="rId3120" Type="http://schemas.openxmlformats.org/officeDocument/2006/relationships/hyperlink" Target="https://www4.des.state.nh.us/nh-pfas-investigation/wp-content/uploads/tables-pdf.pdf" TargetMode="External"/><Relationship Id="rId998" Type="http://schemas.openxmlformats.org/officeDocument/2006/relationships/hyperlink" Target="https://www.des.nh.gov/media/pr/2019/20190614-east-kingston-pfas-meeting.htm" TargetMode="External"/><Relationship Id="rId2679" Type="http://schemas.openxmlformats.org/officeDocument/2006/relationships/hyperlink" Target="https://nhdes.maps.arcgis.com/apps/View/index.html?appid=66770bef141c43a98a445c54a17720e2&amp;extent=-73.5743,42.5413,-69.6852,45.4509" TargetMode="External"/><Relationship Id="rId2886" Type="http://schemas.openxmlformats.org/officeDocument/2006/relationships/hyperlink" Target="https://www4.des.state.nh.us/DESOneStop/PRSDetail.aspx?ID=0000215&amp;Type=PRS" TargetMode="External"/><Relationship Id="rId3937" Type="http://schemas.openxmlformats.org/officeDocument/2006/relationships/hyperlink" Target="https://geotracker.waterboards.ca.gov/map/pfas_map" TargetMode="External"/><Relationship Id="rId858" Type="http://schemas.openxmlformats.org/officeDocument/2006/relationships/hyperlink" Target="https://drive.google.com/drive/u/1/folders/1JHapkdyZrRziZCfTAWAX-nxDpQ_WEWlp?ths=true" TargetMode="External"/><Relationship Id="rId1488" Type="http://schemas.openxmlformats.org/officeDocument/2006/relationships/hyperlink" Target="https://drive.google.com/drive/folders/1d38_OedFdTuaKD4t-zes1wt0da5wkdKZ" TargetMode="External"/><Relationship Id="rId1695" Type="http://schemas.openxmlformats.org/officeDocument/2006/relationships/hyperlink" Target="https://drive.google.com/drive/u/0/folders/1RsSKYaEE8jqAw7pH05tDHRflkjUL3t5H" TargetMode="External"/><Relationship Id="rId2539" Type="http://schemas.openxmlformats.org/officeDocument/2006/relationships/hyperlink" Target="https://nhdes.maps.arcgis.com/apps/View/index.html?appid=66770bef141c43a98a445c54a17720e2&amp;extent=-73.5743,42.5413,-69.6852,45.4509" TargetMode="External"/><Relationship Id="rId2746" Type="http://schemas.openxmlformats.org/officeDocument/2006/relationships/hyperlink" Target="https://www4.des.state.nh.us/DESOneStop/PRSDetail.aspx?ID=0000207&amp;Type=PRS" TargetMode="External"/><Relationship Id="rId2953" Type="http://schemas.openxmlformats.org/officeDocument/2006/relationships/hyperlink" Target="https://drive.google.com/drive/u/0/folders/1RsSKYaEE8jqAw7pH05tDHRflkjUL3t5H" TargetMode="External"/><Relationship Id="rId718" Type="http://schemas.openxmlformats.org/officeDocument/2006/relationships/hyperlink" Target="https://www.michigan.gov/pfasresponse/" TargetMode="External"/><Relationship Id="rId925" Type="http://schemas.openxmlformats.org/officeDocument/2006/relationships/hyperlink" Target="https://www.keesler.af.mil/Portals/14/documents/Environmental/CCR%202016%20Annual%20Water%20Quality%20Report.pdf" TargetMode="External"/><Relationship Id="rId1348" Type="http://schemas.openxmlformats.org/officeDocument/2006/relationships/hyperlink" Target="https://drive.google.com/drive/u/1/folders/12_w4Abh0IytrZxslv_FrAn1ET7hsATHz?ths=true" TargetMode="External"/><Relationship Id="rId1555" Type="http://schemas.openxmlformats.org/officeDocument/2006/relationships/hyperlink" Target="https://www.guampdn.com/story/news/2016/08/10/harmful-chemical-found-three-guam-water-wells/88505806/" TargetMode="External"/><Relationship Id="rId1762" Type="http://schemas.openxmlformats.org/officeDocument/2006/relationships/hyperlink" Target="https://www.glwater.org/wp-content/uploads/2020/02/PFAS-Minimization-Program-Summary.pdf" TargetMode="External"/><Relationship Id="rId2606" Type="http://schemas.openxmlformats.org/officeDocument/2006/relationships/hyperlink" Target="https://www4.des.state.nh.us/DESOneStop/PRSDetail.aspx?ID=0000423&amp;Type=PRS" TargetMode="External"/><Relationship Id="rId1208" Type="http://schemas.openxmlformats.org/officeDocument/2006/relationships/hyperlink" Target="https://www.ewg.org/interactive-maps/2019_pfas_contamination/map/" TargetMode="External"/><Relationship Id="rId1415" Type="http://schemas.openxmlformats.org/officeDocument/2006/relationships/hyperlink" Target="https://drive.google.com/drive/u/0/folders/1jI2qfUNHJx9JWwCQcG49AABEIOL-IKdx" TargetMode="External"/><Relationship Id="rId2813" Type="http://schemas.openxmlformats.org/officeDocument/2006/relationships/hyperlink" Target="https://drive.google.com/drive/u/0/folders/1RsSKYaEE8jqAw7pH05tDHRflkjUL3t5H" TargetMode="External"/><Relationship Id="rId54" Type="http://schemas.openxmlformats.org/officeDocument/2006/relationships/hyperlink" Target="https://drive.google.com/drive/u/0/folders/1WEmeFch44FEPrOXfpBe2aHXUnJOW9WF5" TargetMode="External"/><Relationship Id="rId1622" Type="http://schemas.openxmlformats.org/officeDocument/2006/relationships/hyperlink" Target="https://www.maine.gov/dep/spills/topics/pfas/PFAS-current-results-06022020.pdf" TargetMode="External"/><Relationship Id="rId4778" Type="http://schemas.openxmlformats.org/officeDocument/2006/relationships/hyperlink" Target="https://www4.des.state.nh.us/nh-pfas-investigation/wp-content/uploads/tables-pdf.pdf" TargetMode="External"/><Relationship Id="rId4985" Type="http://schemas.openxmlformats.org/officeDocument/2006/relationships/hyperlink" Target="https://www.dec.ny.gov/cfmx/extapps/derexternal/haz/details.cfm?ProgNo=442049" TargetMode="External"/><Relationship Id="rId2189" Type="http://schemas.openxmlformats.org/officeDocument/2006/relationships/hyperlink" Target="https://drive.google.com/drive/u/1/folders/1X3btpZD6yM-NmOQD4WrmdnI2DKXzcSBn" TargetMode="External"/><Relationship Id="rId3587" Type="http://schemas.openxmlformats.org/officeDocument/2006/relationships/hyperlink" Target="https://www4.des.state.nh.us/IISProxy/IISProxy.dll?ContentId=4749683" TargetMode="External"/><Relationship Id="rId3794" Type="http://schemas.openxmlformats.org/officeDocument/2006/relationships/hyperlink" Target="https://drive.google.com/drive/u/0/folders/1DWXhXwl1j4L5eKUdO88JdnrMTynHHza5" TargetMode="External"/><Relationship Id="rId4638" Type="http://schemas.openxmlformats.org/officeDocument/2006/relationships/hyperlink" Target="https://www4.des.state.nh.us/nh-pfas-investigation/wp-content/uploads/tables-pdf.pdf" TargetMode="External"/><Relationship Id="rId4845" Type="http://schemas.openxmlformats.org/officeDocument/2006/relationships/hyperlink" Target="https://www4.des.state.nh.us/nh-pfas-investigation/wp-content/uploads/tables-pdf.pdf" TargetMode="External"/><Relationship Id="rId2396" Type="http://schemas.openxmlformats.org/officeDocument/2006/relationships/hyperlink" Target="https://www4.des.state.nh.us/DESOneStop/PRSDetail.aspx?ID=0012309&amp;Type=PRS" TargetMode="External"/><Relationship Id="rId3447" Type="http://schemas.openxmlformats.org/officeDocument/2006/relationships/hyperlink" Target="https://www4.des.state.nh.us/IISProxy/IISProxy.dll?ContentId=4855483" TargetMode="External"/><Relationship Id="rId3654" Type="http://schemas.openxmlformats.org/officeDocument/2006/relationships/hyperlink" Target="https://drive.google.com/drive/u/0/folders/1lGp9mNF1VW52zcJOUD9x-wZO9oAb_opR" TargetMode="External"/><Relationship Id="rId3861" Type="http://schemas.openxmlformats.org/officeDocument/2006/relationships/hyperlink" Target="https://drive.google.com/drive/u/0/folders/1Bl2v3h3znr3OZDyF8LbgKDfnayzYiGe3" TargetMode="External"/><Relationship Id="rId4705" Type="http://schemas.openxmlformats.org/officeDocument/2006/relationships/hyperlink" Target="https://drive.google.com/drive/u/0/folders/1RsSKYaEE8jqAw7pH05tDHRflkjUL3t5H" TargetMode="External"/><Relationship Id="rId4912" Type="http://schemas.openxmlformats.org/officeDocument/2006/relationships/hyperlink" Target="https://drive.google.com/drive/u/0/folders/1RsSKYaEE8jqAw7pH05tDHRflkjUL3t5H" TargetMode="External"/><Relationship Id="rId368" Type="http://schemas.openxmlformats.org/officeDocument/2006/relationships/hyperlink" Target="https://partner-mco-archive.s3.amazonaws.com/client_files/1524589484.pdf" TargetMode="External"/><Relationship Id="rId575" Type="http://schemas.openxmlformats.org/officeDocument/2006/relationships/hyperlink" Target="https://www.michigan.gov/pfasresponse/0,9038,7-365-86511_82704-452817--,00.html" TargetMode="External"/><Relationship Id="rId782" Type="http://schemas.openxmlformats.org/officeDocument/2006/relationships/hyperlink" Target="https://www.michigan.gov/pfasresponse/" TargetMode="External"/><Relationship Id="rId2049" Type="http://schemas.openxmlformats.org/officeDocument/2006/relationships/hyperlink" Target="https://www4.des.state.nh.us/DESOneStop/PRSDetail.aspx?ID=0025019&amp;Type=PRS" TargetMode="External"/><Relationship Id="rId2256" Type="http://schemas.openxmlformats.org/officeDocument/2006/relationships/hyperlink" Target="https://www4.des.state.nh.us/DESOneStop/PRSDetail.aspx?ID=0037571&amp;Type=PRS" TargetMode="External"/><Relationship Id="rId2463" Type="http://schemas.openxmlformats.org/officeDocument/2006/relationships/hyperlink" Target="https://drive.google.com/drive/u/0/folders/1RsSKYaEE8jqAw7pH05tDHRflkjUL3t5H" TargetMode="External"/><Relationship Id="rId2670" Type="http://schemas.openxmlformats.org/officeDocument/2006/relationships/hyperlink" Target="https://www4.des.state.nh.us/IISProxy/IISProxy.dll?ContentId=4834168" TargetMode="External"/><Relationship Id="rId3307" Type="http://schemas.openxmlformats.org/officeDocument/2006/relationships/hyperlink" Target="https://www4.des.state.nh.us/DESOneStop/PRSDetail.aspx?ID=0037828&amp;Type=PRS" TargetMode="External"/><Relationship Id="rId3514" Type="http://schemas.openxmlformats.org/officeDocument/2006/relationships/hyperlink" Target="https://drive.google.com/drive/u/0/folders/1FptYO-nwhR3NnvgZBzuq2DPH8lxQ4HYN" TargetMode="External"/><Relationship Id="rId3721" Type="http://schemas.openxmlformats.org/officeDocument/2006/relationships/hyperlink" Target="https://dec.vermont.gov/sites/dec/files/documents/PFAS%20Sampling%20Report%207.10.18%20FINAL.pdf" TargetMode="External"/><Relationship Id="rId228" Type="http://schemas.openxmlformats.org/officeDocument/2006/relationships/hyperlink" Target="https://drive.google.com/drive/folders/1WXcPIaJymN-O-1644R0f1Z9AXQkVDhlj" TargetMode="External"/><Relationship Id="rId435" Type="http://schemas.openxmlformats.org/officeDocument/2006/relationships/hyperlink" Target="https://partner-mco-archive.s3.amazonaws.com/client_files/1524589484.pdf" TargetMode="External"/><Relationship Id="rId642" Type="http://schemas.openxmlformats.org/officeDocument/2006/relationships/hyperlink" Target="https://www.michigan.gov/pfasresponse/0,9038,7-365-86511_82704-473719--,00.html" TargetMode="External"/><Relationship Id="rId1065" Type="http://schemas.openxmlformats.org/officeDocument/2006/relationships/hyperlink" Target="https://drive.google.com/drive/u/1/folders/1s0dhmO7fNmMQqYkFses5aX0KzSskQslX" TargetMode="External"/><Relationship Id="rId1272" Type="http://schemas.openxmlformats.org/officeDocument/2006/relationships/hyperlink" Target="https://drive.google.com/drive/u/0/folders/1DZVTtHrtffhNzVd3s8hAy8pcQfLzMzIV" TargetMode="External"/><Relationship Id="rId2116" Type="http://schemas.openxmlformats.org/officeDocument/2006/relationships/hyperlink" Target="https://drive.google.com/drive/u/0/folders/1RsSKYaEE8jqAw7pH05tDHRflkjUL3t5H" TargetMode="External"/><Relationship Id="rId2323" Type="http://schemas.openxmlformats.org/officeDocument/2006/relationships/hyperlink" Target="https://drive.google.com/drive/u/0/folders/1RsSKYaEE8jqAw7pH05tDHRflkjUL3t5H" TargetMode="External"/><Relationship Id="rId2530" Type="http://schemas.openxmlformats.org/officeDocument/2006/relationships/hyperlink" Target="https://www4.des.state.nh.us/IISProxy/IISProxy.dll?ContentId=4841627" TargetMode="External"/><Relationship Id="rId502" Type="http://schemas.openxmlformats.org/officeDocument/2006/relationships/hyperlink" Target="https://partner-mco-archive.s3.amazonaws.com/client_files/1524589484.pdf" TargetMode="External"/><Relationship Id="rId1132" Type="http://schemas.openxmlformats.org/officeDocument/2006/relationships/hyperlink" Target="https://partner-mco-archive.s3.amazonaws.com/client_files/1524589484.pdf" TargetMode="External"/><Relationship Id="rId4288" Type="http://schemas.openxmlformats.org/officeDocument/2006/relationships/hyperlink" Target="https://geotracker.waterboards.ca.gov/map/pfas_map" TargetMode="External"/><Relationship Id="rId4495" Type="http://schemas.openxmlformats.org/officeDocument/2006/relationships/hyperlink" Target="https://geotracker.waterboards.ca.gov/map/pfas_map" TargetMode="External"/><Relationship Id="rId3097" Type="http://schemas.openxmlformats.org/officeDocument/2006/relationships/hyperlink" Target="https://drive.google.com/drive/u/0/folders/11tPbXjoQvQ2e69ZuEc_klF_raxwNEN_o" TargetMode="External"/><Relationship Id="rId4148" Type="http://schemas.openxmlformats.org/officeDocument/2006/relationships/hyperlink" Target="https://geotracker.waterboards.ca.gov/map/pfas_map" TargetMode="External"/><Relationship Id="rId4355" Type="http://schemas.openxmlformats.org/officeDocument/2006/relationships/hyperlink" Target="https://drive.google.com/drive/folders/1lT9ShsA7ALM55i-W677ImhF04Hskmcgo" TargetMode="External"/><Relationship Id="rId1949" Type="http://schemas.openxmlformats.org/officeDocument/2006/relationships/hyperlink" Target="https://www.glwater.org/wp-content/uploads/2020/02/PFAS-Minimization-Program-Summary.pdf" TargetMode="External"/><Relationship Id="rId3164" Type="http://schemas.openxmlformats.org/officeDocument/2006/relationships/hyperlink" Target="https://nhdes.maps.arcgis.com/apps/View/index.html?appid=66770bef141c43a98a445c54a17720e2&amp;extent=-73.5743,42.5413,-69.6852,45.4509" TargetMode="External"/><Relationship Id="rId4008" Type="http://schemas.openxmlformats.org/officeDocument/2006/relationships/hyperlink" Target="https://geotracker.waterboards.ca.gov/map/pfas_map" TargetMode="External"/><Relationship Id="rId4562" Type="http://schemas.openxmlformats.org/officeDocument/2006/relationships/hyperlink" Target="https://www4.des.state.nh.us/nh-pfas-investigation/wp-content/uploads/tables-pdf.pdf" TargetMode="External"/><Relationship Id="rId292" Type="http://schemas.openxmlformats.org/officeDocument/2006/relationships/hyperlink" Target="https://cdn3.ewg.org/sites/default/files/u352/Top%20100%20PFAS.pdf" TargetMode="External"/><Relationship Id="rId1809" Type="http://schemas.openxmlformats.org/officeDocument/2006/relationships/hyperlink" Target="https://www.glwater.org/wp-content/uploads/2020/02/PFAS-Minimization-Program-Summary.pdf" TargetMode="External"/><Relationship Id="rId3371" Type="http://schemas.openxmlformats.org/officeDocument/2006/relationships/hyperlink" Target="https://nhdes.maps.arcgis.com/apps/View/index.html?appid=66770bef141c43a98a445c54a17720e2&amp;extent=-73.5743,42.5413,-69.6852,45.4509" TargetMode="External"/><Relationship Id="rId4215" Type="http://schemas.openxmlformats.org/officeDocument/2006/relationships/hyperlink" Target="https://geotracker.waterboards.ca.gov/map/pfas_map" TargetMode="External"/><Relationship Id="rId4422" Type="http://schemas.openxmlformats.org/officeDocument/2006/relationships/hyperlink" Target="https://drive.google.com/drive/u/1/folders/1DWXhXwl1j4L5eKUdO88JdnrMTynHHza5" TargetMode="External"/><Relationship Id="rId2180" Type="http://schemas.openxmlformats.org/officeDocument/2006/relationships/hyperlink" Target="https://drive.google.com/drive/u/0/folders/1RsSKYaEE8jqAw7pH05tDHRflkjUL3t5H" TargetMode="External"/><Relationship Id="rId3024" Type="http://schemas.openxmlformats.org/officeDocument/2006/relationships/hyperlink" Target="https://nhdes.maps.arcgis.com/apps/View/index.html?appid=66770bef141c43a98a445c54a17720e2&amp;extent=-73.5743,42.5413,-69.6852,45.4509" TargetMode="External"/><Relationship Id="rId3231" Type="http://schemas.openxmlformats.org/officeDocument/2006/relationships/hyperlink" Target="https://www4.des.state.nh.us/IISProxy/IISProxy.dll?ContentId=4778705" TargetMode="External"/><Relationship Id="rId152" Type="http://schemas.openxmlformats.org/officeDocument/2006/relationships/hyperlink" Target="https://www.waterboards.ca.gov/pfas/military.html" TargetMode="External"/><Relationship Id="rId2040" Type="http://schemas.openxmlformats.org/officeDocument/2006/relationships/hyperlink" Target="https://drive.google.com/drive/u/0/folders/12cmKymG2UymIw-8uXh3dS6vDShERur6C" TargetMode="External"/><Relationship Id="rId2997" Type="http://schemas.openxmlformats.org/officeDocument/2006/relationships/hyperlink" Target="https://drive.google.com/drive/u/0/folders/1dv7f0aDl0fNY0aC0E6-fqghT5p0-4AZW" TargetMode="External"/><Relationship Id="rId969" Type="http://schemas.openxmlformats.org/officeDocument/2006/relationships/hyperlink" Target="https://drive.google.com/drive/u/0/folders/1LJluwv7vvz2422DpV1eqecDiS-gkwf0M" TargetMode="External"/><Relationship Id="rId1599" Type="http://schemas.openxmlformats.org/officeDocument/2006/relationships/hyperlink" Target="https://drive.google.com/drive/u/0/folders/1RsSKYaEE8jqAw7pH05tDHRflkjUL3t5H" TargetMode="External"/><Relationship Id="rId1459" Type="http://schemas.openxmlformats.org/officeDocument/2006/relationships/hyperlink" Target="https://www.doh.wa.gov/CommunityandEnvironment/Contaminants/PFAS" TargetMode="External"/><Relationship Id="rId2857" Type="http://schemas.openxmlformats.org/officeDocument/2006/relationships/hyperlink" Target="https://drive.google.com/drive/u/0/folders/1TXnCPuuoyym1fkiuC6TMo3NG_NxnsBso" TargetMode="External"/><Relationship Id="rId3908" Type="http://schemas.openxmlformats.org/officeDocument/2006/relationships/hyperlink" Target="https://drive.google.com/drive/u/0/folders/1DWXhXwl1j4L5eKUdO88JdnrMTynHHza5" TargetMode="External"/><Relationship Id="rId4072" Type="http://schemas.openxmlformats.org/officeDocument/2006/relationships/hyperlink" Target="https://drive.google.com/drive/folders/1R015s56WYi8M29Eah0g0xg8UFhUMlDXi" TargetMode="External"/><Relationship Id="rId98" Type="http://schemas.openxmlformats.org/officeDocument/2006/relationships/hyperlink" Target="https://drive.google.com/drive/u/1/folders/1kFGQ8Liwjlo5r2hiPfm5Z6Dvb6I4jPZn" TargetMode="External"/><Relationship Id="rId829" Type="http://schemas.openxmlformats.org/officeDocument/2006/relationships/hyperlink" Target="https://www.michigan.gov/pfasresponse/0,9038,7-365-86511_95645-499529--,00.html" TargetMode="External"/><Relationship Id="rId1666" Type="http://schemas.openxmlformats.org/officeDocument/2006/relationships/hyperlink" Target="https://drive.google.com/drive/u/0/folders/1RsSKYaEE8jqAw7pH05tDHRflkjUL3t5H" TargetMode="External"/><Relationship Id="rId1873" Type="http://schemas.openxmlformats.org/officeDocument/2006/relationships/hyperlink" Target="https://www.glwater.org/wp-content/uploads/2020/02/PFAS-Minimization-Program-Summary.pdf" TargetMode="External"/><Relationship Id="rId2717" Type="http://schemas.openxmlformats.org/officeDocument/2006/relationships/hyperlink" Target="https://drive.google.com/drive/u/0/folders/1X9IHLcQKrr8ZLSXzQ5IjujuMcEdxFiBw" TargetMode="External"/><Relationship Id="rId2924" Type="http://schemas.openxmlformats.org/officeDocument/2006/relationships/hyperlink" Target="https://nhdes.maps.arcgis.com/apps/View/index.html?appid=66770bef141c43a98a445c54a17720e2&amp;extent=-73.5743,42.5413,-69.6852,45.4509" TargetMode="External"/><Relationship Id="rId1319" Type="http://schemas.openxmlformats.org/officeDocument/2006/relationships/hyperlink" Target="https://drive.google.com/drive/u/0/folders/1n6HKb20OgbywensImeSw5zqDVcedoZ1C" TargetMode="External"/><Relationship Id="rId1526" Type="http://schemas.openxmlformats.org/officeDocument/2006/relationships/hyperlink" Target="https://drive.google.com/drive/folders/1UH10FiNGvwUvb_loKcffWIqRxJ0smcAh?usp=sharing" TargetMode="External"/><Relationship Id="rId1733" Type="http://schemas.openxmlformats.org/officeDocument/2006/relationships/hyperlink" Target="https://www.maine.gov/dep/spills/topics/pfas/PFAS-current-results-06022020.pdf" TargetMode="External"/><Relationship Id="rId1940" Type="http://schemas.openxmlformats.org/officeDocument/2006/relationships/hyperlink" Target="https://drive.google.com/drive/u/1/folders/1Pms7FL2HqHNWHQ0nmFgIEcktFHXjhbny" TargetMode="External"/><Relationship Id="rId4889" Type="http://schemas.openxmlformats.org/officeDocument/2006/relationships/hyperlink" Target="https://www4.des.state.nh.us/nh-pfas-investigation/wp-content/uploads/tables-pdf.pdf" TargetMode="External"/><Relationship Id="rId25" Type="http://schemas.openxmlformats.org/officeDocument/2006/relationships/hyperlink" Target="https://www.akaction.org/wp-content/uploads/Report-Threats-to-Drinking-Water-and-Public-Health-in-Alaska-FINAL-web-version-9-24-19.pdf" TargetMode="External"/><Relationship Id="rId1800" Type="http://schemas.openxmlformats.org/officeDocument/2006/relationships/hyperlink" Target="https://www.glwater.org/wp-content/uploads/2020/02/PFAS-Minimization-Program-Summary.pdf" TargetMode="External"/><Relationship Id="rId3698" Type="http://schemas.openxmlformats.org/officeDocument/2006/relationships/hyperlink" Target="https://dec.vermont.gov/sites/dec/files/documents/PFAS%20Sampling%20Report%207.10.18%20FINAL.pdf" TargetMode="External"/><Relationship Id="rId4749" Type="http://schemas.openxmlformats.org/officeDocument/2006/relationships/hyperlink" Target="https://www4.des.state.nh.us/nh-pfas-investigation/wp-content/uploads/tables-pdf.pdf" TargetMode="External"/><Relationship Id="rId4956" Type="http://schemas.openxmlformats.org/officeDocument/2006/relationships/hyperlink" Target="https://www.dec.ny.gov/chemical/108820.html" TargetMode="External"/><Relationship Id="rId3558" Type="http://schemas.openxmlformats.org/officeDocument/2006/relationships/hyperlink" Target="https://www4.des.state.nh.us/DESOneStop/PRSDetail.aspx?ID=0000590&amp;Type=PRS" TargetMode="External"/><Relationship Id="rId3765" Type="http://schemas.openxmlformats.org/officeDocument/2006/relationships/hyperlink" Target="https://geotracker.waterboards.ca.gov/map/pfas_map" TargetMode="External"/><Relationship Id="rId3972" Type="http://schemas.openxmlformats.org/officeDocument/2006/relationships/hyperlink" Target="https://geotracker.waterboards.ca.gov/map/pfas_map" TargetMode="External"/><Relationship Id="rId4609" Type="http://schemas.openxmlformats.org/officeDocument/2006/relationships/hyperlink" Target="https://drive.google.com/drive/u/0/folders/1RsSKYaEE8jqAw7pH05tDHRflkjUL3t5H" TargetMode="External"/><Relationship Id="rId4816" Type="http://schemas.openxmlformats.org/officeDocument/2006/relationships/hyperlink" Target="https://drive.google.com/drive/u/0/folders/1RsSKYaEE8jqAw7pH05tDHRflkjUL3t5H" TargetMode="External"/><Relationship Id="rId479" Type="http://schemas.openxmlformats.org/officeDocument/2006/relationships/hyperlink" Target="https://drive.google.com/drive/u/1/folders/1bA0fTxac0RU2njTEx5JIcAWqZpYygC9D" TargetMode="External"/><Relationship Id="rId686" Type="http://schemas.openxmlformats.org/officeDocument/2006/relationships/hyperlink" Target="https://www.michigan.gov/pfasresponse/0,9038,7-365-86511_82704-463155--,00.html" TargetMode="External"/><Relationship Id="rId893" Type="http://schemas.openxmlformats.org/officeDocument/2006/relationships/hyperlink" Target="http://afcec.publicadmin-record.us.af.mil/Search.aspx" TargetMode="External"/><Relationship Id="rId2367" Type="http://schemas.openxmlformats.org/officeDocument/2006/relationships/hyperlink" Target="https://drive.google.com/drive/u/0/folders/1zyjinvRX-QKgxCGJKXYVj8-I5ygQHBL4" TargetMode="External"/><Relationship Id="rId2574" Type="http://schemas.openxmlformats.org/officeDocument/2006/relationships/hyperlink" Target="https://nhdes.maps.arcgis.com/apps/View/index.html?appid=66770bef141c43a98a445c54a17720e2&amp;extent=-73.5743,42.5413,-69.6852,45.4509" TargetMode="External"/><Relationship Id="rId2781" Type="http://schemas.openxmlformats.org/officeDocument/2006/relationships/hyperlink" Target="https://www4.des.state.nh.us/DESOneStop/PRSDetail.aspx?ID=0000719&amp;Type=PRS" TargetMode="External"/><Relationship Id="rId3418" Type="http://schemas.openxmlformats.org/officeDocument/2006/relationships/hyperlink" Target="https://www4.des.state.nh.us/DESOneStop/PRSDetail.aspx?ID=0000245&amp;Type=PRS" TargetMode="External"/><Relationship Id="rId3625" Type="http://schemas.openxmlformats.org/officeDocument/2006/relationships/hyperlink" Target="https://www.env.nm.gov/pfas/main/" TargetMode="External"/><Relationship Id="rId339" Type="http://schemas.openxmlformats.org/officeDocument/2006/relationships/hyperlink" Target="https://www.ocala.com/news/20181224/ex-workers-at-florida-state-fire-college-file-suit" TargetMode="External"/><Relationship Id="rId546" Type="http://schemas.openxmlformats.org/officeDocument/2006/relationships/hyperlink" Target="https://www.michigan.gov/pfasresponse/0,9038,7-365-86511_82704-488796--,00.html" TargetMode="External"/><Relationship Id="rId753" Type="http://schemas.openxmlformats.org/officeDocument/2006/relationships/hyperlink" Target="https://www.michigan.gov/pfasresponse/0,9038,7-365-86511_82704-489606--,00.html" TargetMode="External"/><Relationship Id="rId1176" Type="http://schemas.openxmlformats.org/officeDocument/2006/relationships/hyperlink" Target="https://drive.google.com/drive/u/0/folders/1zgMoPMpDzuAefqwhwS188Oikes825kDu" TargetMode="External"/><Relationship Id="rId1383" Type="http://schemas.openxmlformats.org/officeDocument/2006/relationships/hyperlink" Target="https://www.ewg.org/interactive-maps/2019_pfas_contamination/map/" TargetMode="External"/><Relationship Id="rId2227" Type="http://schemas.openxmlformats.org/officeDocument/2006/relationships/hyperlink" Target="https://www4.des.state.nh.us/IISProxy/IISProxy.dll?ContentId=4827982" TargetMode="External"/><Relationship Id="rId2434" Type="http://schemas.openxmlformats.org/officeDocument/2006/relationships/hyperlink" Target="https://nhdes.maps.arcgis.com/apps/View/index.html?appid=66770bef141c43a98a445c54a17720e2&amp;extent=-73.5743,42.5413,-69.6852,45.4509" TargetMode="External"/><Relationship Id="rId3832" Type="http://schemas.openxmlformats.org/officeDocument/2006/relationships/hyperlink" Target="https://geotracker.waterboards.ca.gov/map/pfas_map" TargetMode="External"/><Relationship Id="rId406" Type="http://schemas.openxmlformats.org/officeDocument/2006/relationships/hyperlink" Target="https://cdn3.ewg.org/sites/default/files/u352/Top%20100%20PFAS.pdf" TargetMode="External"/><Relationship Id="rId960" Type="http://schemas.openxmlformats.org/officeDocument/2006/relationships/hyperlink" Target="https://www4.des.state.nh.us/nh-pfas-investigation/wp-content/uploads/tables-pdf.pdf" TargetMode="External"/><Relationship Id="rId1036" Type="http://schemas.openxmlformats.org/officeDocument/2006/relationships/hyperlink" Target="https://drive.google.com/drive/u/1/folders/1Y_jKNniqwXZnoyhmfbTXzP_TzQlg4uLP" TargetMode="External"/><Relationship Id="rId1243" Type="http://schemas.openxmlformats.org/officeDocument/2006/relationships/hyperlink" Target="https://www.deq.state.or.us/Webdocs/Controls/Output/PdfHandler.ashx?p=4d46b4ff-4006-4395-9f08-cfcbc74b1ab9pdf&amp;s=Kingsley%20Field_PFOS-PFOA-Work%20Plan_DF_01%2016%2018.pdf" TargetMode="External"/><Relationship Id="rId1590" Type="http://schemas.openxmlformats.org/officeDocument/2006/relationships/hyperlink" Target="https://www.maine.gov/dep/spills/topics/pfas/PFAS-current-results-06022020.pdf" TargetMode="External"/><Relationship Id="rId2641" Type="http://schemas.openxmlformats.org/officeDocument/2006/relationships/hyperlink" Target="https://www4.des.state.nh.us/DESOneStop/PRSDetail.aspx?ID=0003127&amp;Type=PRS" TargetMode="External"/><Relationship Id="rId4399" Type="http://schemas.openxmlformats.org/officeDocument/2006/relationships/hyperlink" Target="https://geotracker.waterboards.ca.gov/map/pfas_map" TargetMode="External"/><Relationship Id="rId613" Type="http://schemas.openxmlformats.org/officeDocument/2006/relationships/hyperlink" Target="https://drive.google.com/drive/u/1/folders/1Pms7FL2HqHNWHQ0nmFgIEcktFHXjhbny" TargetMode="External"/><Relationship Id="rId820" Type="http://schemas.openxmlformats.org/officeDocument/2006/relationships/hyperlink" Target="https://drive.google.com/drive/u/1/folders/124u3k5w_5Nui1VXjYWqi4zCXHxR-S_3Q?ths=true" TargetMode="External"/><Relationship Id="rId1450" Type="http://schemas.openxmlformats.org/officeDocument/2006/relationships/hyperlink" Target="http://www.spokesman.com/stories/2017/may/03/testing-confirms-chemical-contamination-in-residen/" TargetMode="External"/><Relationship Id="rId2501" Type="http://schemas.openxmlformats.org/officeDocument/2006/relationships/hyperlink" Target="https://www4.des.state.nh.us/DESOneStop/PRSDetail.aspx?ID=0013297&amp;Type=PRS" TargetMode="External"/><Relationship Id="rId1103" Type="http://schemas.openxmlformats.org/officeDocument/2006/relationships/hyperlink" Target="https://www.suffolkcountyny.gov/Departments/Health-Services/Environmental-Quality/Groundwater-Quality-in-Yaphank" TargetMode="External"/><Relationship Id="rId1310" Type="http://schemas.openxmlformats.org/officeDocument/2006/relationships/hyperlink" Target="https://drive.google.com/drive/u/0/folders/1n6HKb20OgbywensImeSw5zqDVcedoZ1C" TargetMode="External"/><Relationship Id="rId4259" Type="http://schemas.openxmlformats.org/officeDocument/2006/relationships/hyperlink" Target="https://drive.google.com/drive/u/0/folders/1DWXhXwl1j4L5eKUdO88JdnrMTynHHza5" TargetMode="External"/><Relationship Id="rId4466" Type="http://schemas.openxmlformats.org/officeDocument/2006/relationships/hyperlink" Target="https://geotracker.waterboards.ca.gov/map/pfas_map" TargetMode="External"/><Relationship Id="rId4673" Type="http://schemas.openxmlformats.org/officeDocument/2006/relationships/hyperlink" Target="https://www4.des.state.nh.us/nh-pfas-investigation/wp-content/uploads/tables-pdf.pdf" TargetMode="External"/><Relationship Id="rId4880" Type="http://schemas.openxmlformats.org/officeDocument/2006/relationships/hyperlink" Target="https://www4.des.state.nh.us/nh-pfas-investigation/wp-content/uploads/tables-pdf.pdf" TargetMode="External"/><Relationship Id="rId3068" Type="http://schemas.openxmlformats.org/officeDocument/2006/relationships/hyperlink" Target="https://drive.google.com/drive/u/0/folders/1RsSKYaEE8jqAw7pH05tDHRflkjUL3t5H" TargetMode="External"/><Relationship Id="rId3275" Type="http://schemas.openxmlformats.org/officeDocument/2006/relationships/hyperlink" Target="https://nhdes.maps.arcgis.com/apps/View/index.html?appid=66770bef141c43a98a445c54a17720e2&amp;extent=-73.5743,42.5413,-69.6852,45.4509" TargetMode="External"/><Relationship Id="rId3482" Type="http://schemas.openxmlformats.org/officeDocument/2006/relationships/hyperlink" Target="https://www4.des.state.nh.us/IISProxy/IISProxy.dll?ContentId=4802057" TargetMode="External"/><Relationship Id="rId4119" Type="http://schemas.openxmlformats.org/officeDocument/2006/relationships/hyperlink" Target="https://geotracker.waterboards.ca.gov/map/pfas_map" TargetMode="External"/><Relationship Id="rId4326" Type="http://schemas.openxmlformats.org/officeDocument/2006/relationships/hyperlink" Target="https://geotracker.waterboards.ca.gov/map/pfas_map" TargetMode="External"/><Relationship Id="rId4533" Type="http://schemas.openxmlformats.org/officeDocument/2006/relationships/hyperlink" Target="https://www.michigan.gov/pfasresponse/0,9038,7-365-86511_95645-535385--,00.html" TargetMode="External"/><Relationship Id="rId4740" Type="http://schemas.openxmlformats.org/officeDocument/2006/relationships/hyperlink" Target="https://www4.des.state.nh.us/nh-pfas-investigation/wp-content/uploads/tables-pdf.pdf" TargetMode="External"/><Relationship Id="rId196" Type="http://schemas.openxmlformats.org/officeDocument/2006/relationships/hyperlink" Target="https://geotracker.waterboards.ca.gov/map/pfas_map" TargetMode="External"/><Relationship Id="rId2084" Type="http://schemas.openxmlformats.org/officeDocument/2006/relationships/hyperlink" Target="https://www4.des.state.nh.us/DESOneStop/PRSDetail.aspx?ID=0000218&amp;Type=PRS" TargetMode="External"/><Relationship Id="rId2291" Type="http://schemas.openxmlformats.org/officeDocument/2006/relationships/hyperlink" Target="https://www4.des.state.nh.us/DESOneStop/PRSDetail.aspx?ID=0012805&amp;Type=PRS" TargetMode="External"/><Relationship Id="rId3135" Type="http://schemas.openxmlformats.org/officeDocument/2006/relationships/hyperlink" Target="https://www4.des.state.nh.us/nh-pfas-investigation/wp-content/uploads/tables-pdf.pdf" TargetMode="External"/><Relationship Id="rId3342" Type="http://schemas.openxmlformats.org/officeDocument/2006/relationships/hyperlink" Target="https://www4.des.state.nh.us/IISProxy/IISProxy.dll?ContentId=4821676" TargetMode="External"/><Relationship Id="rId4600" Type="http://schemas.openxmlformats.org/officeDocument/2006/relationships/hyperlink" Target="https://drive.google.com/drive/u/0/folders/1RsSKYaEE8jqAw7pH05tDHRflkjUL3t5H" TargetMode="External"/><Relationship Id="rId263" Type="http://schemas.openxmlformats.org/officeDocument/2006/relationships/hyperlink" Target="https://drive.google.com/drive/u/1/folders/1AduhAglfPMLyAmFthPX7TO5shVIOgCxI" TargetMode="External"/><Relationship Id="rId470" Type="http://schemas.openxmlformats.org/officeDocument/2006/relationships/hyperlink" Target="https://www.navfac.navy.mil/products_and_services/ev/products_and_services/env_restoration/installation_map/navfac_atlantic/washington/nas_patuxent_river/admin_records.html" TargetMode="External"/><Relationship Id="rId2151" Type="http://schemas.openxmlformats.org/officeDocument/2006/relationships/hyperlink" Target="https://drive.google.com/drive/u/0/folders/1RsSKYaEE8jqAw7pH05tDHRflkjUL3t5H" TargetMode="External"/><Relationship Id="rId3202" Type="http://schemas.openxmlformats.org/officeDocument/2006/relationships/hyperlink" Target="https://drive.google.com/drive/u/0/folders/1lpumSeVk353D3nJRZdjiLbOngcEd8UKN" TargetMode="External"/><Relationship Id="rId123" Type="http://schemas.openxmlformats.org/officeDocument/2006/relationships/hyperlink" Target="https://drive.google.com/drive/u/0/folders/1cRwVLj9t2iU1DCm-nKz8HvurYPAKdTsk" TargetMode="External"/><Relationship Id="rId330" Type="http://schemas.openxmlformats.org/officeDocument/2006/relationships/hyperlink" Target="https://partner-mco-archive.s3.amazonaws.com/client_files/1524589484.pdf" TargetMode="External"/><Relationship Id="rId2011" Type="http://schemas.openxmlformats.org/officeDocument/2006/relationships/hyperlink" Target="https://drive.google.com/drive/u/0/folders/1RsSKYaEE8jqAw7pH05tDHRflkjUL3t5H" TargetMode="External"/><Relationship Id="rId2968" Type="http://schemas.openxmlformats.org/officeDocument/2006/relationships/hyperlink" Target="https://drive.google.com/drive/u/0/folders/1RsSKYaEE8jqAw7pH05tDHRflkjUL3t5H" TargetMode="External"/><Relationship Id="rId4183" Type="http://schemas.openxmlformats.org/officeDocument/2006/relationships/hyperlink" Target="https://geotracker.waterboards.ca.gov/profile_report?cmd=mwreport&amp;global_id=L10005852203&amp;con_num=9105288028" TargetMode="External"/><Relationship Id="rId1777" Type="http://schemas.openxmlformats.org/officeDocument/2006/relationships/hyperlink" Target="https://www.glwater.org/wp-content/uploads/2020/02/PFAS-Minimization-Program-Summary.pdf" TargetMode="External"/><Relationship Id="rId1984" Type="http://schemas.openxmlformats.org/officeDocument/2006/relationships/hyperlink" Target="https://www4.des.state.nh.us/DESOneStop/PRSDetail.aspx?ID=0006778&amp;Type=PRS" TargetMode="External"/><Relationship Id="rId2828" Type="http://schemas.openxmlformats.org/officeDocument/2006/relationships/hyperlink" Target="https://drive.google.com/drive/u/0/folders/1RsSKYaEE8jqAw7pH05tDHRflkjUL3t5H" TargetMode="External"/><Relationship Id="rId4390" Type="http://schemas.openxmlformats.org/officeDocument/2006/relationships/hyperlink" Target="https://drive.google.com/drive/u/0/folders/1FkIDOMeIZRH2d_R8eeHboh5L4QXcql7y" TargetMode="External"/><Relationship Id="rId69" Type="http://schemas.openxmlformats.org/officeDocument/2006/relationships/hyperlink" Target="https://www.akaction.org/wp-content/uploads/Report-Threats-to-Drinking-Water-and-Public-Health-in-Alaska-FINAL-web-version-9-24-19.pdf" TargetMode="External"/><Relationship Id="rId1637" Type="http://schemas.openxmlformats.org/officeDocument/2006/relationships/hyperlink" Target="https://drive.google.com/drive/u/0/folders/1RsSKYaEE8jqAw7pH05tDHRflkjUL3t5H" TargetMode="External"/><Relationship Id="rId1844" Type="http://schemas.openxmlformats.org/officeDocument/2006/relationships/hyperlink" Target="https://drive.google.com/drive/u/0/folders/1IP9GuvDL7hQ1tbIxH49hnG1_N71AqMbr" TargetMode="External"/><Relationship Id="rId4043" Type="http://schemas.openxmlformats.org/officeDocument/2006/relationships/hyperlink" Target="https://drive.google.com/drive/u/0/folders/1DWXhXwl1j4L5eKUdO88JdnrMTynHHza5" TargetMode="External"/><Relationship Id="rId4250" Type="http://schemas.openxmlformats.org/officeDocument/2006/relationships/hyperlink" Target="https://geotracker.waterboards.ca.gov/map/pfas_map" TargetMode="External"/><Relationship Id="rId1704" Type="http://schemas.openxmlformats.org/officeDocument/2006/relationships/hyperlink" Target="https://www.maine.gov/dep/spills/topics/pfas/PFAS-current-results-06022020.pdf" TargetMode="External"/><Relationship Id="rId4110" Type="http://schemas.openxmlformats.org/officeDocument/2006/relationships/hyperlink" Target="https://geotracker.waterboards.ca.gov/profile_report?global_id=L10004177173&amp;mytab=esidata" TargetMode="External"/><Relationship Id="rId1911" Type="http://schemas.openxmlformats.org/officeDocument/2006/relationships/hyperlink" Target="https://www.glwater.org/wp-content/uploads/2020/02/PFAS-Minimization-Program-Summary.pdf" TargetMode="External"/><Relationship Id="rId3669" Type="http://schemas.openxmlformats.org/officeDocument/2006/relationships/hyperlink" Target="https://dec.vermont.gov/sites/dec/files/documents/PFAS%20Sampling%20Report%207.10.18%20FINAL.pdf" TargetMode="External"/><Relationship Id="rId797" Type="http://schemas.openxmlformats.org/officeDocument/2006/relationships/hyperlink" Target="https://www.michigan.gov/pfasresponse/0,9038,7-365-86511_95645-497627--,00.html" TargetMode="External"/><Relationship Id="rId2478" Type="http://schemas.openxmlformats.org/officeDocument/2006/relationships/hyperlink" Target="https://drive.google.com/drive/u/0/folders/1RsSKYaEE8jqAw7pH05tDHRflkjUL3t5H" TargetMode="External"/><Relationship Id="rId3876" Type="http://schemas.openxmlformats.org/officeDocument/2006/relationships/hyperlink" Target="https://geotracker.waterboards.ca.gov/map/pfas_map" TargetMode="External"/><Relationship Id="rId4927" Type="http://schemas.openxmlformats.org/officeDocument/2006/relationships/hyperlink" Target="https://drive.google.com/drive/u/0/folders/1RsSKYaEE8jqAw7pH05tDHRflkjUL3t5H" TargetMode="External"/><Relationship Id="rId1287" Type="http://schemas.openxmlformats.org/officeDocument/2006/relationships/hyperlink" Target="https://drive.google.com/drive/u/0/folders/1-CReV-pHv38qcbGChE-lIODNqQPcMoTe" TargetMode="External"/><Relationship Id="rId2685" Type="http://schemas.openxmlformats.org/officeDocument/2006/relationships/hyperlink" Target="https://www4.des.state.nh.us/IISProxy/IISProxy.dll?ContentId=4828630" TargetMode="External"/><Relationship Id="rId2892" Type="http://schemas.openxmlformats.org/officeDocument/2006/relationships/hyperlink" Target="https://drive.google.com/drive/u/0/folders/1fKDOl7xLS2phbqcWmlXF_yoORTPJSnDI" TargetMode="External"/><Relationship Id="rId3529" Type="http://schemas.openxmlformats.org/officeDocument/2006/relationships/hyperlink" Target="https://drive.google.com/drive/u/0/folders/1Ao0uJonf-2Z9Clpld19cm-DWwGRADiRx" TargetMode="External"/><Relationship Id="rId3736" Type="http://schemas.openxmlformats.org/officeDocument/2006/relationships/hyperlink" Target="https://whnt.com/news/decatur/3m-study-finds-high-concentrations-of-pfas-chemicals-at-3-closed-morgan-county-landfills/" TargetMode="External"/><Relationship Id="rId3943" Type="http://schemas.openxmlformats.org/officeDocument/2006/relationships/hyperlink" Target="https://geotracker.waterboards.ca.gov/map/pfas_map" TargetMode="External"/><Relationship Id="rId657" Type="http://schemas.openxmlformats.org/officeDocument/2006/relationships/hyperlink" Target="https://www.michigan.gov/pfasresponse/0,9038,7-365-86511_95645-493752--,00.html" TargetMode="External"/><Relationship Id="rId864" Type="http://schemas.openxmlformats.org/officeDocument/2006/relationships/hyperlink" Target="https://www.health.state.mn.us/communities/environment/hazardous/topics/sites.html" TargetMode="External"/><Relationship Id="rId1494" Type="http://schemas.openxmlformats.org/officeDocument/2006/relationships/hyperlink" Target="https://mejo.us/wp-content/uploads/2018/05/2017.8.31.Final-SI-Work-Plan-Truax.pdf" TargetMode="External"/><Relationship Id="rId2338" Type="http://schemas.openxmlformats.org/officeDocument/2006/relationships/hyperlink" Target="https://drive.google.com/drive/u/0/folders/1RsSKYaEE8jqAw7pH05tDHRflkjUL3t5H" TargetMode="External"/><Relationship Id="rId2545" Type="http://schemas.openxmlformats.org/officeDocument/2006/relationships/hyperlink" Target="https://www4.des.state.nh.us/IISProxy/IISProxy.dll?ContentId=4823737" TargetMode="External"/><Relationship Id="rId2752" Type="http://schemas.openxmlformats.org/officeDocument/2006/relationships/hyperlink" Target="https://drive.google.com/drive/u/0/folders/1zKTzERIiAlK4fu7GYy3dK0XfOsz4nsXk" TargetMode="External"/><Relationship Id="rId3803" Type="http://schemas.openxmlformats.org/officeDocument/2006/relationships/hyperlink" Target="https://geotracker.waterboards.ca.gov/map/pfas_map" TargetMode="External"/><Relationship Id="rId517" Type="http://schemas.openxmlformats.org/officeDocument/2006/relationships/hyperlink" Target="https://drive.google.com/drive/u/1/folders/1ZSnfCjEVgjSoquBvZp4VC9YJmXxpWJHm" TargetMode="External"/><Relationship Id="rId724" Type="http://schemas.openxmlformats.org/officeDocument/2006/relationships/hyperlink" Target="https://www.michigan.gov/pfasresponse/" TargetMode="External"/><Relationship Id="rId931" Type="http://schemas.openxmlformats.org/officeDocument/2006/relationships/hyperlink" Target="https://www.secnav.navy.mil/eie/pages/pfc-pfas.aspx" TargetMode="External"/><Relationship Id="rId1147" Type="http://schemas.openxmlformats.org/officeDocument/2006/relationships/hyperlink" Target="https://drive.google.com/drive/u/1/folders/1Yla_380Qxjf4iLAK34ajtSEXmM8gBJ9P" TargetMode="External"/><Relationship Id="rId1354" Type="http://schemas.openxmlformats.org/officeDocument/2006/relationships/hyperlink" Target="https://drive.google.com/drive/u/0/folders/1LpxTlKqi7W0TyhphKUsU2SufsFXHckZC" TargetMode="External"/><Relationship Id="rId1561" Type="http://schemas.openxmlformats.org/officeDocument/2006/relationships/hyperlink" Target="https://drive.google.com/drive/u/0/folders/1RsSKYaEE8jqAw7pH05tDHRflkjUL3t5H" TargetMode="External"/><Relationship Id="rId2405" Type="http://schemas.openxmlformats.org/officeDocument/2006/relationships/hyperlink" Target="https://www4.des.state.nh.us/IISProxy/IISProxy.dll?ContentId=4813102" TargetMode="External"/><Relationship Id="rId2612" Type="http://schemas.openxmlformats.org/officeDocument/2006/relationships/hyperlink" Target="https://drive.google.com/drive/u/0/folders/1tGD4XDdCknASGGhsuIsQt7Cno7k7ijdc" TargetMode="External"/><Relationship Id="rId60" Type="http://schemas.openxmlformats.org/officeDocument/2006/relationships/hyperlink" Target="https://drive.google.com/drive/u/0/folders/1MgWM0Q9l5hJUffSkhmwN17tYaI45eyj3" TargetMode="External"/><Relationship Id="rId1007" Type="http://schemas.openxmlformats.org/officeDocument/2006/relationships/hyperlink" Target="https://www4.des.state.nh.us/nh-pfas-investigation/wp-content/uploads/tables-pdf.pdf" TargetMode="External"/><Relationship Id="rId1214" Type="http://schemas.openxmlformats.org/officeDocument/2006/relationships/hyperlink" Target="https://drive.google.com/drive/u/0/folders/1yf4j_6JU5xpVVsYi5Sd-WfWzNGajV6WF" TargetMode="External"/><Relationship Id="rId1421" Type="http://schemas.openxmlformats.org/officeDocument/2006/relationships/hyperlink" Target="https://www.epa.gov/hwcorrectiveaction/hazardous-waste-cleanup-dupont-spruance-facility-richmond-va" TargetMode="External"/><Relationship Id="rId4577" Type="http://schemas.openxmlformats.org/officeDocument/2006/relationships/hyperlink" Target="https://www4.des.state.nh.us/nh-pfas-investigation/wp-content/uploads/tables-pdf.pdf" TargetMode="External"/><Relationship Id="rId4784" Type="http://schemas.openxmlformats.org/officeDocument/2006/relationships/hyperlink" Target="https://www4.des.state.nh.us/nh-pfas-investigation/wp-content/uploads/tables-pdf.pdf" TargetMode="External"/><Relationship Id="rId4991" Type="http://schemas.openxmlformats.org/officeDocument/2006/relationships/hyperlink" Target="https://www.dec.ny.gov/cfmx/extapps/derexternal/haz/details.cfm?ProgNo=442050" TargetMode="External"/><Relationship Id="rId3179" Type="http://schemas.openxmlformats.org/officeDocument/2006/relationships/hyperlink" Target="https://nhdes.maps.arcgis.com/apps/View/index.html?appid=66770bef141c43a98a445c54a17720e2&amp;extent=-73.5743,42.5413,-69.6852,45.4509" TargetMode="External"/><Relationship Id="rId3386" Type="http://schemas.openxmlformats.org/officeDocument/2006/relationships/hyperlink" Target="https://nhdes.maps.arcgis.com/apps/View/index.html?appid=66770bef141c43a98a445c54a17720e2&amp;extent=-73.5743,42.5413,-69.6852,45.4509" TargetMode="External"/><Relationship Id="rId3593" Type="http://schemas.openxmlformats.org/officeDocument/2006/relationships/hyperlink" Target="https://www4.des.state.nh.us/DESOneStop/PRSDetail.aspx?ID=0002817&amp;Type=PRS" TargetMode="External"/><Relationship Id="rId4437" Type="http://schemas.openxmlformats.org/officeDocument/2006/relationships/hyperlink" Target="https://geotracker.waterboards.ca.gov/profile_report?global_id=L10009474974&amp;mytab=esidata" TargetMode="External"/><Relationship Id="rId4644" Type="http://schemas.openxmlformats.org/officeDocument/2006/relationships/hyperlink" Target="https://www4.des.state.nh.us/nh-pfas-investigation/wp-content/uploads/tables-pdf.pdf" TargetMode="External"/><Relationship Id="rId2195" Type="http://schemas.openxmlformats.org/officeDocument/2006/relationships/hyperlink" Target="https://drive.google.com/drive/u/0/folders/1RsSKYaEE8jqAw7pH05tDHRflkjUL3t5H" TargetMode="External"/><Relationship Id="rId3039" Type="http://schemas.openxmlformats.org/officeDocument/2006/relationships/hyperlink" Target="https://nhdes.maps.arcgis.com/apps/View/index.html?appid=66770bef141c43a98a445c54a17720e2&amp;extent=-73.5743,42.5413,-69.6852,45.4509" TargetMode="External"/><Relationship Id="rId3246" Type="http://schemas.openxmlformats.org/officeDocument/2006/relationships/hyperlink" Target="https://www4.des.state.nh.us/nh-pfas-investigation/wp-content/uploads/tables-pdf.pdf" TargetMode="External"/><Relationship Id="rId3453" Type="http://schemas.openxmlformats.org/officeDocument/2006/relationships/hyperlink" Target="https://www4.des.state.nh.us/DESOneStop/PRSDetail.aspx?ID=0010787&amp;Type=PRS" TargetMode="External"/><Relationship Id="rId4851" Type="http://schemas.openxmlformats.org/officeDocument/2006/relationships/hyperlink" Target="https://www4.des.state.nh.us/nh-pfas-investigation/wp-content/uploads/tables-pdf.pdf" TargetMode="External"/><Relationship Id="rId167" Type="http://schemas.openxmlformats.org/officeDocument/2006/relationships/hyperlink" Target="https://www.waterboards.ca.gov/pfas/military.html" TargetMode="External"/><Relationship Id="rId374" Type="http://schemas.openxmlformats.org/officeDocument/2006/relationships/hyperlink" Target="https://drive.google.com/drive/folders/19lxnaxYS5IcIJoLM9sjhmy0Uvs2F3ft5" TargetMode="External"/><Relationship Id="rId581" Type="http://schemas.openxmlformats.org/officeDocument/2006/relationships/hyperlink" Target="https://www.michigan.gov/pfasresponse/0,9038,7-365-86511_82704-452822--,00.html" TargetMode="External"/><Relationship Id="rId2055" Type="http://schemas.openxmlformats.org/officeDocument/2006/relationships/hyperlink" Target="https://drive.google.com/drive/u/0/folders/1Mu1RIh6GGwyg4YMysY3KBv97OHbHlyaD" TargetMode="External"/><Relationship Id="rId2262" Type="http://schemas.openxmlformats.org/officeDocument/2006/relationships/hyperlink" Target="https://drive.google.com/drive/u/0/folders/14YLsF4wgcEzxyRRRPW1RXtEu4d3IM8eI" TargetMode="External"/><Relationship Id="rId3106" Type="http://schemas.openxmlformats.org/officeDocument/2006/relationships/hyperlink" Target="https://www4.des.state.nh.us/DESOneStop/PRSDetail.aspx?ID=0001966&amp;Type=PRS" TargetMode="External"/><Relationship Id="rId3660" Type="http://schemas.openxmlformats.org/officeDocument/2006/relationships/hyperlink" Target="https://dec.vermont.gov/pfas" TargetMode="External"/><Relationship Id="rId4504" Type="http://schemas.openxmlformats.org/officeDocument/2006/relationships/hyperlink" Target="https://drive.google.com/drive/u/0/folders/184120q-evbcbt2aOspWyLEhv8ftnBXO_" TargetMode="External"/><Relationship Id="rId4711" Type="http://schemas.openxmlformats.org/officeDocument/2006/relationships/hyperlink" Target="https://drive.google.com/drive/u/0/folders/1RsSKYaEE8jqAw7pH05tDHRflkjUL3t5H" TargetMode="External"/><Relationship Id="rId234" Type="http://schemas.openxmlformats.org/officeDocument/2006/relationships/hyperlink" Target="https://drive.google.com/drive/u/1/folders/1DWXhXwl1j4L5eKUdO88JdnrMTynHHza5" TargetMode="External"/><Relationship Id="rId3313" Type="http://schemas.openxmlformats.org/officeDocument/2006/relationships/hyperlink" Target="https://drive.google.com/drive/u/0/folders/1oeYyMFRVtO8PSFm-mvSodwBhaxAVRCbx" TargetMode="External"/><Relationship Id="rId3520" Type="http://schemas.openxmlformats.org/officeDocument/2006/relationships/hyperlink" Target="https://drive.google.com/drive/u/0/folders/1RsSKYaEE8jqAw7pH05tDHRflkjUL3t5H" TargetMode="External"/><Relationship Id="rId441" Type="http://schemas.openxmlformats.org/officeDocument/2006/relationships/hyperlink" Target="https://www.maine.gov/pfastaskforce/" TargetMode="External"/><Relationship Id="rId1071" Type="http://schemas.openxmlformats.org/officeDocument/2006/relationships/hyperlink" Target="https://drive.google.com/drive/u/1/folders/11ktgggpemymmpOGCAnk5z4ZvxclHt-Iv" TargetMode="External"/><Relationship Id="rId2122" Type="http://schemas.openxmlformats.org/officeDocument/2006/relationships/hyperlink" Target="https://nhdes.maps.arcgis.com/apps/View/index.html?appid=66770bef141c43a98a445c54a17720e2&amp;extent=-73.5743,42.5413,-69.6852,45.4509" TargetMode="External"/><Relationship Id="rId301" Type="http://schemas.openxmlformats.org/officeDocument/2006/relationships/hyperlink" Target="https://www.cnic.navy.mil/regions/cnrse/installations/nas_pensacola/om/environmental_support/PFCTesting.html" TargetMode="External"/><Relationship Id="rId1888" Type="http://schemas.openxmlformats.org/officeDocument/2006/relationships/hyperlink" Target="https://drive.google.com/drive/u/1/folders/1Pms7FL2HqHNWHQ0nmFgIEcktFHXjhbny" TargetMode="External"/><Relationship Id="rId2939" Type="http://schemas.openxmlformats.org/officeDocument/2006/relationships/hyperlink" Target="https://nhdes.maps.arcgis.com/apps/View/index.html?appid=66770bef141c43a98a445c54a17720e2&amp;extent=-73.5743,42.5413,-69.6852,45.4509" TargetMode="External"/><Relationship Id="rId4087" Type="http://schemas.openxmlformats.org/officeDocument/2006/relationships/hyperlink" Target="https://geotracker.waterboards.ca.gov/map/pfas_map" TargetMode="External"/><Relationship Id="rId4294" Type="http://schemas.openxmlformats.org/officeDocument/2006/relationships/hyperlink" Target="https://drive.google.com/drive/u/1/folders/1DWXhXwl1j4L5eKUdO88JdnrMTynHHza5" TargetMode="External"/><Relationship Id="rId1748" Type="http://schemas.openxmlformats.org/officeDocument/2006/relationships/hyperlink" Target="https://drive.google.com/drive/folders/11ne8evaDa0YVPa8YiY4BSYEHmQptPYSQ?usp=sharing" TargetMode="External"/><Relationship Id="rId4154" Type="http://schemas.openxmlformats.org/officeDocument/2006/relationships/hyperlink" Target="https://geotracker.waterboards.ca.gov/map/pfas_map" TargetMode="External"/><Relationship Id="rId4361" Type="http://schemas.openxmlformats.org/officeDocument/2006/relationships/hyperlink" Target="https://drive.google.com/drive/u/1/folders/1DWXhXwl1j4L5eKUdO88JdnrMTynHHza16" TargetMode="External"/><Relationship Id="rId1955" Type="http://schemas.openxmlformats.org/officeDocument/2006/relationships/hyperlink" Target="https://www.glwater.org/wp-content/uploads/2020/02/PFAS-Minimization-Program-Summary.pdf" TargetMode="External"/><Relationship Id="rId3170" Type="http://schemas.openxmlformats.org/officeDocument/2006/relationships/hyperlink" Target="https://www4.des.state.nh.us/IISProxy/IISProxy.dll?ContentId=4688730" TargetMode="External"/><Relationship Id="rId4014" Type="http://schemas.openxmlformats.org/officeDocument/2006/relationships/hyperlink" Target="https://geotracker.waterboards.ca.gov/map/pfas_map" TargetMode="External"/><Relationship Id="rId4221" Type="http://schemas.openxmlformats.org/officeDocument/2006/relationships/hyperlink" Target="https://drive.google.com/drive/u/0/folders/1DWXhXwl1j4L5eKUdO88JdnrMTynHHza5" TargetMode="External"/><Relationship Id="rId1608" Type="http://schemas.openxmlformats.org/officeDocument/2006/relationships/hyperlink" Target="https://www.maine.gov/dep/spills/topics/pfas/PFAS-current-results-06022020.pdf" TargetMode="External"/><Relationship Id="rId1815" Type="http://schemas.openxmlformats.org/officeDocument/2006/relationships/hyperlink" Target="https://www.glwater.org/wp-content/uploads/2020/02/PFAS-Minimization-Program-Summary.pdf" TargetMode="External"/><Relationship Id="rId3030" Type="http://schemas.openxmlformats.org/officeDocument/2006/relationships/hyperlink" Target="https://www4.des.state.nh.us/IISProxy/IISProxy.dll?ContentId=4829257" TargetMode="External"/><Relationship Id="rId3987" Type="http://schemas.openxmlformats.org/officeDocument/2006/relationships/hyperlink" Target="https://geotracker.waterboards.ca.gov/profile_report?cmd=mwreport&amp;global_id=L10007407136&amp;con_num=2680208683" TargetMode="External"/><Relationship Id="rId2589" Type="http://schemas.openxmlformats.org/officeDocument/2006/relationships/hyperlink" Target="https://nhdes.maps.arcgis.com/apps/View/index.html?appid=66770bef141c43a98a445c54a17720e2&amp;extent=-73.5743,42.5413,-69.6852,45.4509" TargetMode="External"/><Relationship Id="rId2796" Type="http://schemas.openxmlformats.org/officeDocument/2006/relationships/hyperlink" Target="https://www4.des.state.nh.us/DESOneStop/PRSDetail.aspx?ID=0010364&amp;Type=PRS" TargetMode="External"/><Relationship Id="rId3847" Type="http://schemas.openxmlformats.org/officeDocument/2006/relationships/hyperlink" Target="https://geotracker.waterboards.ca.gov/map/pfas_map" TargetMode="External"/><Relationship Id="rId768" Type="http://schemas.openxmlformats.org/officeDocument/2006/relationships/hyperlink" Target="https://drive.google.com/drive/u/1/folders/1Pms7FL2HqHNWHQ0nmFgIEcktFHXjhbny" TargetMode="External"/><Relationship Id="rId975" Type="http://schemas.openxmlformats.org/officeDocument/2006/relationships/hyperlink" Target="https://drive.google.com/drive/u/1/folders/1RsSKYaEE8jqAw7pH05tDHRflkjUL3t5H" TargetMode="External"/><Relationship Id="rId1398" Type="http://schemas.openxmlformats.org/officeDocument/2006/relationships/hyperlink" Target="https://dec.vermont.gov/pfas/pfoa/communities" TargetMode="External"/><Relationship Id="rId2449" Type="http://schemas.openxmlformats.org/officeDocument/2006/relationships/hyperlink" Target="https://nhdes.maps.arcgis.com/apps/View/index.html?appid=66770bef141c43a98a445c54a17720e2&amp;extent=-73.5743,42.5413,-69.6852,45.4509" TargetMode="External"/><Relationship Id="rId2656" Type="http://schemas.openxmlformats.org/officeDocument/2006/relationships/hyperlink" Target="https://www4.des.state.nh.us/DESOneStop/PRSDetail.aspx?ID=0001937&amp;Type=PRS" TargetMode="External"/><Relationship Id="rId2863" Type="http://schemas.openxmlformats.org/officeDocument/2006/relationships/hyperlink" Target="https://drive.google.com/drive/u/0/folders/1RsSKYaEE8jqAw7pH05tDHRflkjUL3t5H" TargetMode="External"/><Relationship Id="rId3707" Type="http://schemas.openxmlformats.org/officeDocument/2006/relationships/hyperlink" Target="https://www.stone-env.com/assets/resources/443aa16247/16-061-PFAS-and-Water-Treatment-at-VT-Fire-Academy.pdf" TargetMode="External"/><Relationship Id="rId3914" Type="http://schemas.openxmlformats.org/officeDocument/2006/relationships/hyperlink" Target="https://drive.google.com/drive/u/0/folders/1DWXhXwl1j4L5eKUdO88JdnrMTynHHza5" TargetMode="External"/><Relationship Id="rId628" Type="http://schemas.openxmlformats.org/officeDocument/2006/relationships/hyperlink" Target="https://drive.google.com/drive/u/1/folders/1Pms7FL2HqHNWHQ0nmFgIEcktFHXjhbny" TargetMode="External"/><Relationship Id="rId835" Type="http://schemas.openxmlformats.org/officeDocument/2006/relationships/hyperlink" Target="https://www.michigan.gov/pfasresponse/0,9038,7-365-86511_95645-499530--,00.html" TargetMode="External"/><Relationship Id="rId1258" Type="http://schemas.openxmlformats.org/officeDocument/2006/relationships/hyperlink" Target="https://www.dep.pa.gov/Citizens/My-Water/drinking_water/PFAS/Pages/Ridge-Run-PFC-Site.aspx" TargetMode="External"/><Relationship Id="rId1465" Type="http://schemas.openxmlformats.org/officeDocument/2006/relationships/hyperlink" Target="https://www.doh.wa.gov/CommunityandEnvironment/Contaminants/PFAS" TargetMode="External"/><Relationship Id="rId1672" Type="http://schemas.openxmlformats.org/officeDocument/2006/relationships/hyperlink" Target="https://drive.google.com/drive/u/0/folders/1RsSKYaEE8jqAw7pH05tDHRflkjUL3t5H" TargetMode="External"/><Relationship Id="rId2309" Type="http://schemas.openxmlformats.org/officeDocument/2006/relationships/hyperlink" Target="https://nhdes.maps.arcgis.com/apps/View/index.html?appid=66770bef141c43a98a445c54a17720e2&amp;extent=-73.5743,42.5413,-69.6852,45.4509" TargetMode="External"/><Relationship Id="rId2516" Type="http://schemas.openxmlformats.org/officeDocument/2006/relationships/hyperlink" Target="https://www4.des.state.nh.us/DESOneStop/PRSDetail.aspx?ID=0009307&amp;Type=PRS" TargetMode="External"/><Relationship Id="rId2723" Type="http://schemas.openxmlformats.org/officeDocument/2006/relationships/hyperlink" Target="https://drive.google.com/drive/u/0/folders/1RsSKYaEE8jqAw7pH05tDHRflkjUL3t5H" TargetMode="External"/><Relationship Id="rId1118" Type="http://schemas.openxmlformats.org/officeDocument/2006/relationships/hyperlink" Target="https://partner-mco-archive.s3.amazonaws.com/client_files/1524589484.pdf" TargetMode="External"/><Relationship Id="rId1325" Type="http://schemas.openxmlformats.org/officeDocument/2006/relationships/hyperlink" Target="https://drive.google.com/drive/u/0/folders/15qn0A3AjPXVyZKBBVWJ2BzYMpTpPkQyu" TargetMode="External"/><Relationship Id="rId1532"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2930" Type="http://schemas.openxmlformats.org/officeDocument/2006/relationships/hyperlink" Target="https://www4.des.state.nh.us/IISProxy/IISProxy.dll?ContentId=4700795" TargetMode="External"/><Relationship Id="rId4688" Type="http://schemas.openxmlformats.org/officeDocument/2006/relationships/hyperlink" Target="https://www4.des.state.nh.us/nh-pfas-investigation/wp-content/uploads/tables-pdf.pdf" TargetMode="External"/><Relationship Id="rId902" Type="http://schemas.openxmlformats.org/officeDocument/2006/relationships/hyperlink" Target="http://afcec.publicadmin-record.us.af.mil/" TargetMode="External"/><Relationship Id="rId3497" Type="http://schemas.openxmlformats.org/officeDocument/2006/relationships/hyperlink" Target="https://www4.des.state.nh.us/IISProxy/IISProxy.dll?ContentId=4714203" TargetMode="External"/><Relationship Id="rId4895" Type="http://schemas.openxmlformats.org/officeDocument/2006/relationships/hyperlink" Target="https://www4.des.state.nh.us/nh-pfas-investigation/wp-content/uploads/tables-pdf.pdf" TargetMode="External"/><Relationship Id="rId31" Type="http://schemas.openxmlformats.org/officeDocument/2006/relationships/hyperlink" Target="https://dec.alaska.gov/Applications/SPAR/PublicMVC/CSP/Download?documentID=34245&amp;fileName=25865_2018_2019%20onsite%20PFAS%20Report%20v4%20w%20app.pdf" TargetMode="External"/><Relationship Id="rId2099" Type="http://schemas.openxmlformats.org/officeDocument/2006/relationships/hyperlink" Target="https://www4.des.state.nh.us/DESOneStop/PRSDetail.aspx?ID=0000568&amp;Type=PRS" TargetMode="External"/><Relationship Id="rId4548" Type="http://schemas.openxmlformats.org/officeDocument/2006/relationships/hyperlink" Target="https://drive.google.com/drive/u/1/folders/1Pms7FL2HqHNWHQ0nmFgIEcktFHXjhbny" TargetMode="External"/><Relationship Id="rId4755" Type="http://schemas.openxmlformats.org/officeDocument/2006/relationships/hyperlink" Target="https://www4.des.state.nh.us/nh-pfas-investigation/wp-content/uploads/tables-pdf.pdf" TargetMode="External"/><Relationship Id="rId4962" Type="http://schemas.openxmlformats.org/officeDocument/2006/relationships/hyperlink" Target="https://www.deq.state.or.us/Webdocs/Controls/Output/PdfHandler.ashx?p=a1951cb6-d7ab-4330-89c1-75d04a5e2dd5.pdf&amp;s=Final%20PFAS%20WP_and_Appendices.pdf" TargetMode="External"/><Relationship Id="rId278" Type="http://schemas.openxmlformats.org/officeDocument/2006/relationships/hyperlink" Target="https://drive.google.com/drive/u/1/folders/1alHa6CleOFiW5i8YUPVQDtoAL9urK_Qo" TargetMode="External"/><Relationship Id="rId3357" Type="http://schemas.openxmlformats.org/officeDocument/2006/relationships/hyperlink" Target="https://www4.des.state.nh.us/IISProxy/IISProxy.dll?ContentId=4740160" TargetMode="External"/><Relationship Id="rId3564" Type="http://schemas.openxmlformats.org/officeDocument/2006/relationships/hyperlink" Target="https://drive.google.com/drive/u/0/folders/1d5zMj9D6CKKYHou5owwL5Rurb0y89jG8" TargetMode="External"/><Relationship Id="rId3771" Type="http://schemas.openxmlformats.org/officeDocument/2006/relationships/hyperlink" Target="https://geotracker.waterboards.ca.gov/map/pfas_map" TargetMode="External"/><Relationship Id="rId4408" Type="http://schemas.openxmlformats.org/officeDocument/2006/relationships/hyperlink" Target="https://documents.geotracker.waterboards.ca.gov/esi/uploads/geo_report/2954506933/T10000012763.PDF" TargetMode="External"/><Relationship Id="rId4615" Type="http://schemas.openxmlformats.org/officeDocument/2006/relationships/hyperlink" Target="https://drive.google.com/drive/u/0/folders/1RsSKYaEE8jqAw7pH05tDHRflkjUL3t5H" TargetMode="External"/><Relationship Id="rId4822" Type="http://schemas.openxmlformats.org/officeDocument/2006/relationships/hyperlink" Target="https://drive.google.com/drive/u/0/folders/1RsSKYaEE8jqAw7pH05tDHRflkjUL3t5H" TargetMode="External"/><Relationship Id="rId485" Type="http://schemas.openxmlformats.org/officeDocument/2006/relationships/hyperlink" Target="http://eeaonline.eea.state.ma.us/EEA/fileviewer/Default.aspx?formdataid=0&amp;documentid=526261" TargetMode="External"/><Relationship Id="rId692" Type="http://schemas.openxmlformats.org/officeDocument/2006/relationships/hyperlink" Target="https://www.michigan.gov/pfasresponse/0,9038,7-365-86511_82704-468563--,00.html" TargetMode="External"/><Relationship Id="rId2166" Type="http://schemas.openxmlformats.org/officeDocument/2006/relationships/hyperlink" Target="https://drive.google.com/drive/u/0/folders/1RsSKYaEE8jqAw7pH05tDHRflkjUL3t5H" TargetMode="External"/><Relationship Id="rId2373" Type="http://schemas.openxmlformats.org/officeDocument/2006/relationships/hyperlink" Target="https://drive.google.com/drive/u/0/folders/1RsSKYaEE8jqAw7pH05tDHRflkjUL3t5H" TargetMode="External"/><Relationship Id="rId2580" Type="http://schemas.openxmlformats.org/officeDocument/2006/relationships/hyperlink" Target="https://www4.des.state.nh.us/IISProxy/IISProxy.dll?ContentId=4795789" TargetMode="External"/><Relationship Id="rId3217" Type="http://schemas.openxmlformats.org/officeDocument/2006/relationships/hyperlink" Target="https://www4.des.state.nh.us/DESOneStop/PRSDetail.aspx?ID=0001807&amp;Type=PRS" TargetMode="External"/><Relationship Id="rId3424" Type="http://schemas.openxmlformats.org/officeDocument/2006/relationships/hyperlink" Target="https://drive.google.com/drive/u/0/folders/1UAtwL_EXbopPWe8_J3_QpYc-4O0ItqlX" TargetMode="External"/><Relationship Id="rId3631" Type="http://schemas.openxmlformats.org/officeDocument/2006/relationships/hyperlink" Target="https://drive.google.com/drive/folders/1sltlDu105VOjR5fdgjrT1B-wnQHSJq48" TargetMode="External"/><Relationship Id="rId138" Type="http://schemas.openxmlformats.org/officeDocument/2006/relationships/hyperlink" Target="http://afcec.publicadmin-record.us.af.mil/" TargetMode="External"/><Relationship Id="rId345" Type="http://schemas.openxmlformats.org/officeDocument/2006/relationships/hyperlink" Target="https://drive.google.com/drive/u/0/folders/1c60iQE10N-n_eX7H1_lAnl0oAEtRzMhE" TargetMode="External"/><Relationship Id="rId552" Type="http://schemas.openxmlformats.org/officeDocument/2006/relationships/hyperlink" Target="https://www.michigan.gov/pfasresponse/" TargetMode="External"/><Relationship Id="rId1182" Type="http://schemas.openxmlformats.org/officeDocument/2006/relationships/hyperlink" Target="http://www.valleynewslive.com/home/headlines/Tests-ordered-after-possible-drinking-water-contamination-at-North-Dakota-military-bases-371844792.html?device=phone&amp;c=y" TargetMode="External"/><Relationship Id="rId2026" Type="http://schemas.openxmlformats.org/officeDocument/2006/relationships/hyperlink" Target="https://drive.google.com/drive/u/0/folders/1RsSKYaEE8jqAw7pH05tDHRflkjUL3t5H" TargetMode="External"/><Relationship Id="rId2233" Type="http://schemas.openxmlformats.org/officeDocument/2006/relationships/hyperlink" Target="https://www4.des.state.nh.us/DESOneStop/PRSDetail.aspx?ID=0000277&amp;Type=PRS" TargetMode="External"/><Relationship Id="rId2440" Type="http://schemas.openxmlformats.org/officeDocument/2006/relationships/hyperlink" Target="https://www4.des.state.nh.us/nh-pfas-investigation/wp-content/uploads/tables-pdf.pdf" TargetMode="External"/><Relationship Id="rId205" Type="http://schemas.openxmlformats.org/officeDocument/2006/relationships/hyperlink" Target="https://partner-mco-archive.s3.amazonaws.com/client_files/1524589484.pdf" TargetMode="External"/><Relationship Id="rId412" Type="http://schemas.openxmlformats.org/officeDocument/2006/relationships/hyperlink" Target="https://drive.google.com/drive/u/1/folders/1VWrrkceI2smkvvkr-2vSvtbG91R9viaO" TargetMode="External"/><Relationship Id="rId1042" Type="http://schemas.openxmlformats.org/officeDocument/2006/relationships/hyperlink" Target="https://cumulis.epa.gov/supercpad/SiteProfiles/index.cfm?fuseaction=second.cleanup&amp;id=0201160" TargetMode="External"/><Relationship Id="rId2300" Type="http://schemas.openxmlformats.org/officeDocument/2006/relationships/hyperlink" Target="https://www4.des.state.nh.us/IISProxy/IISProxy.dll?ContentId=4855491" TargetMode="External"/><Relationship Id="rId4198" Type="http://schemas.openxmlformats.org/officeDocument/2006/relationships/hyperlink" Target="https://geotracker.waterboards.ca.gov/map/pfas_map" TargetMode="External"/><Relationship Id="rId1999" Type="http://schemas.openxmlformats.org/officeDocument/2006/relationships/hyperlink" Target="https://www4.des.state.nh.us/DESOneStop/PRSDetail.aspx?ID=0037898&amp;Type=PRS" TargetMode="External"/><Relationship Id="rId4058" Type="http://schemas.openxmlformats.org/officeDocument/2006/relationships/hyperlink" Target="https://geotracker.waterboards.ca.gov/map/pfas_map" TargetMode="External"/><Relationship Id="rId4265" Type="http://schemas.openxmlformats.org/officeDocument/2006/relationships/hyperlink" Target="https://geotracker.waterboards.ca.gov/profile_report?global_id=T10000012774" TargetMode="External"/><Relationship Id="rId4472" Type="http://schemas.openxmlformats.org/officeDocument/2006/relationships/hyperlink" Target="https://drive.google.com/drive/u/0/folders/1DWXhXwl1j4L5eKUdO88JdnrMTynHHza5" TargetMode="External"/><Relationship Id="rId1859" Type="http://schemas.openxmlformats.org/officeDocument/2006/relationships/hyperlink" Target="https://www.glwater.org/wp-content/uploads/2020/02/PFAS-Minimization-Program-Summary.pdf" TargetMode="External"/><Relationship Id="rId3074" Type="http://schemas.openxmlformats.org/officeDocument/2006/relationships/hyperlink" Target="https://nhdes.maps.arcgis.com/apps/View/index.html?appid=66770bef141c43a98a445c54a17720e2&amp;extent=-73.5743,42.5413,-69.6852,45.4509" TargetMode="External"/><Relationship Id="rId4125" Type="http://schemas.openxmlformats.org/officeDocument/2006/relationships/hyperlink" Target="https://geotracker.waterboards.ca.gov/map/pfas_map" TargetMode="External"/><Relationship Id="rId1719" Type="http://schemas.openxmlformats.org/officeDocument/2006/relationships/hyperlink" Target="https://www.maine.gov/dep/spills/topics/pfas/PFAS-current-results-06022020.pdf" TargetMode="External"/><Relationship Id="rId1926" Type="http://schemas.openxmlformats.org/officeDocument/2006/relationships/hyperlink" Target="https://drive.google.com/drive/u/1/folders/1Pms7FL2HqHNWHQ0nmFgIEcktFHXjhbny" TargetMode="External"/><Relationship Id="rId3281" Type="http://schemas.openxmlformats.org/officeDocument/2006/relationships/hyperlink" Target="https://www4.des.state.nh.us/IISProxy/IISProxy.dll?ContentId=4827984" TargetMode="External"/><Relationship Id="rId4332" Type="http://schemas.openxmlformats.org/officeDocument/2006/relationships/hyperlink" Target="https://drive.google.com/drive/u/0/folders/1__tLB0rRylIFlxexvj0E68OKNV-BGPQT" TargetMode="External"/><Relationship Id="rId2090" Type="http://schemas.openxmlformats.org/officeDocument/2006/relationships/hyperlink" Target="https://drive.google.com/drive/u/0/folders/17v2KJUqnR78xzulzK77CG22uIPJ9vtMu" TargetMode="External"/><Relationship Id="rId3141" Type="http://schemas.openxmlformats.org/officeDocument/2006/relationships/hyperlink" Target="https://www4.des.state.nh.us/DESOneStop/PRSDetail.aspx?ID=0000220&amp;Type=PRS" TargetMode="External"/><Relationship Id="rId3001" Type="http://schemas.openxmlformats.org/officeDocument/2006/relationships/hyperlink" Target="https://www4.des.state.nh.us/DESOneStop/PRSDetail.aspx?ID=0000428&amp;Type=PRS" TargetMode="External"/><Relationship Id="rId3958" Type="http://schemas.openxmlformats.org/officeDocument/2006/relationships/hyperlink" Target="https://drive.google.com/drive/u/0/folders/1DWXhXwl1j4L5eKUdO88JdnrMTynHHza5" TargetMode="External"/><Relationship Id="rId879" Type="http://schemas.openxmlformats.org/officeDocument/2006/relationships/hyperlink" Target="https://drive.google.com/drive/u/1/folders/1qbfKMS7kIqAk7RSF2aZgPr-F-wIp9qHh" TargetMode="External"/><Relationship Id="rId2767" Type="http://schemas.openxmlformats.org/officeDocument/2006/relationships/hyperlink" Target="https://drive.google.com/drive/u/0/folders/1QoEyiYto-p2tdthBco78wkdDIN5e3CDw" TargetMode="External"/><Relationship Id="rId739" Type="http://schemas.openxmlformats.org/officeDocument/2006/relationships/hyperlink" Target="https://www.michigan.gov/pfasresponse/0,9038,7-365-86511_82704-487739--,00.html" TargetMode="External"/><Relationship Id="rId1369" Type="http://schemas.openxmlformats.org/officeDocument/2006/relationships/hyperlink" Target="https://www.ewg.org/interactive-maps/2019_pfas_contamination/map/" TargetMode="External"/><Relationship Id="rId1576" Type="http://schemas.openxmlformats.org/officeDocument/2006/relationships/hyperlink" Target="https://www.maine.gov/dep/spills/topics/pfas/PFAS-current-results-06022020.pdf" TargetMode="External"/><Relationship Id="rId2974" Type="http://schemas.openxmlformats.org/officeDocument/2006/relationships/hyperlink" Target="https://nhdes.maps.arcgis.com/apps/View/index.html?appid=66770bef141c43a98a445c54a17720e2&amp;extent=-73.5743,42.5413,-69.6852,45.4509" TargetMode="External"/><Relationship Id="rId3818" Type="http://schemas.openxmlformats.org/officeDocument/2006/relationships/hyperlink" Target="https://geotracker.waterboards.ca.gov/map/pfas_map" TargetMode="External"/><Relationship Id="rId946" Type="http://schemas.openxmlformats.org/officeDocument/2006/relationships/hyperlink" Target="https://deq.mt.gov/Portals/112/DEQAdmin/PFAS/2020_06_30_PFAS_ActionPlan.pdf" TargetMode="External"/><Relationship Id="rId1229" Type="http://schemas.openxmlformats.org/officeDocument/2006/relationships/hyperlink" Target="http://www.cpeo.org/lists/military/2019/pdfWNgAeyWNJH.pdf" TargetMode="External"/><Relationship Id="rId1783" Type="http://schemas.openxmlformats.org/officeDocument/2006/relationships/hyperlink" Target="https://www.glwater.org/wp-content/uploads/2020/02/PFAS-Minimization-Program-Summary.pdf" TargetMode="External"/><Relationship Id="rId1990" Type="http://schemas.openxmlformats.org/officeDocument/2006/relationships/hyperlink" Target="https://drive.google.com/drive/u/0/folders/1IiOX_hRY24fjsq-tQ2XY7Douk775rrY5" TargetMode="External"/><Relationship Id="rId2627" Type="http://schemas.openxmlformats.org/officeDocument/2006/relationships/hyperlink" Target="https://drive.google.com/drive/u/0/folders/1v-QjCaQD_FtCgciabG_8m0fFsWQVNDUJ" TargetMode="External"/><Relationship Id="rId2834" Type="http://schemas.openxmlformats.org/officeDocument/2006/relationships/hyperlink" Target="https://nhdes.maps.arcgis.com/apps/View/index.html?appid=66770bef141c43a98a445c54a17720e2&amp;extent=-73.5743,42.5413,-69.6852,45.4509" TargetMode="External"/><Relationship Id="rId75" Type="http://schemas.openxmlformats.org/officeDocument/2006/relationships/hyperlink" Target="https://www.akaction.org/wp-content/uploads/Report-Threats-to-Drinking-Water-and-Public-Health-in-Alaska-FINAL-web-version-9-24-19.pdf" TargetMode="External"/><Relationship Id="rId806" Type="http://schemas.openxmlformats.org/officeDocument/2006/relationships/hyperlink" Target="https://www.michigan.gov/pfasresponse/0,9038,7-365-86511_82704-498496--,00.html" TargetMode="External"/><Relationship Id="rId1436" Type="http://schemas.openxmlformats.org/officeDocument/2006/relationships/hyperlink" Target="https://drive.google.com/drive/u/0/folders/1KptuMzrGi8DIxafGkFGiouAzpVal-S4R" TargetMode="External"/><Relationship Id="rId1643" Type="http://schemas.openxmlformats.org/officeDocument/2006/relationships/hyperlink" Target="https://www.maine.gov/dep/spills/topics/pfas/PFAS-current-results-06022020.pdf" TargetMode="External"/><Relationship Id="rId1850" Type="http://schemas.openxmlformats.org/officeDocument/2006/relationships/hyperlink" Target="https://www.glwater.org/wp-content/uploads/2020/02/PFAS-Minimization-Program-Summary.pdf" TargetMode="External"/><Relationship Id="rId2901" Type="http://schemas.openxmlformats.org/officeDocument/2006/relationships/hyperlink" Target="https://www4.des.state.nh.us/DESOneStop/PRSDetail.aspx?ID=0000156&amp;Type=PRS" TargetMode="External"/><Relationship Id="rId4799" Type="http://schemas.openxmlformats.org/officeDocument/2006/relationships/hyperlink" Target="https://www4.des.state.nh.us/nh-pfas-investigation/wp-content/uploads/tables-pdf.pdf" TargetMode="External"/><Relationship Id="rId1503" Type="http://schemas.openxmlformats.org/officeDocument/2006/relationships/hyperlink" Target="https://www.ewg.org/interactive-maps/2019_pfas_contamination/map/" TargetMode="External"/><Relationship Id="rId1710" Type="http://schemas.openxmlformats.org/officeDocument/2006/relationships/hyperlink" Target="https://www.maine.gov/dep/spills/topics/pfas/PFAS-current-results-06022020.pdf" TargetMode="External"/><Relationship Id="rId4659" Type="http://schemas.openxmlformats.org/officeDocument/2006/relationships/hyperlink" Target="https://www4.des.state.nh.us/nh-pfas-investigation/wp-content/uploads/tables-pdf.pdf" TargetMode="External"/><Relationship Id="rId4866" Type="http://schemas.openxmlformats.org/officeDocument/2006/relationships/hyperlink" Target="https://www4.des.state.nh.us/nh-pfas-investigation/wp-content/uploads/tables-pdf.pdf" TargetMode="External"/><Relationship Id="rId3468" Type="http://schemas.openxmlformats.org/officeDocument/2006/relationships/hyperlink" Target="https://www4.des.state.nh.us/DESOneStop/PRSDetail.aspx?ID=0000135&amp;Type=PRS" TargetMode="External"/><Relationship Id="rId3675" Type="http://schemas.openxmlformats.org/officeDocument/2006/relationships/hyperlink" Target="https://dec.vermont.gov/pfas" TargetMode="External"/><Relationship Id="rId3882" Type="http://schemas.openxmlformats.org/officeDocument/2006/relationships/hyperlink" Target="https://geotracker.waterboards.ca.gov/map/pfas_map" TargetMode="External"/><Relationship Id="rId4519" Type="http://schemas.openxmlformats.org/officeDocument/2006/relationships/hyperlink" Target="https://drive.google.com/drive/u/1/folders/1og5HTfy7oCE2dxSmzNFpAGb0WNN8rb4U" TargetMode="External"/><Relationship Id="rId4726" Type="http://schemas.openxmlformats.org/officeDocument/2006/relationships/hyperlink" Target="https://drive.google.com/drive/u/0/folders/1RsSKYaEE8jqAw7pH05tDHRflkjUL3t5H" TargetMode="External"/><Relationship Id="rId4933" Type="http://schemas.openxmlformats.org/officeDocument/2006/relationships/hyperlink" Target="https://drive.google.com/drive/u/0/folders/1RsSKYaEE8jqAw7pH05tDHRflkjUL3t5H" TargetMode="External"/><Relationship Id="rId389" Type="http://schemas.openxmlformats.org/officeDocument/2006/relationships/hyperlink" Target="https://drive.google.com/drive/u/1/folders/12ali3treWkAwgRlENw0BVynf6CRgY62R" TargetMode="External"/><Relationship Id="rId596" Type="http://schemas.openxmlformats.org/officeDocument/2006/relationships/hyperlink" Target="https://www.michigan.gov/pfasresponse/0,9038,7-365-86511_82704-482359--,00.html" TargetMode="External"/><Relationship Id="rId2277" Type="http://schemas.openxmlformats.org/officeDocument/2006/relationships/hyperlink" Target="https://drive.google.com/drive/u/0/folders/1hZGtA5TJRLQyaPhSOjNqZK7uMkHPQ5Vk" TargetMode="External"/><Relationship Id="rId2484" Type="http://schemas.openxmlformats.org/officeDocument/2006/relationships/hyperlink" Target="https://nhdes.maps.arcgis.com/apps/View/index.html?appid=66770bef141c43a98a445c54a17720e2&amp;extent=-73.5743,42.5413,-69.6852,45.4509" TargetMode="External"/><Relationship Id="rId2691" Type="http://schemas.openxmlformats.org/officeDocument/2006/relationships/hyperlink" Target="https://www4.des.state.nh.us/DESOneStop/PRSDetail.aspx?ID=0002683&amp;Type=PRS" TargetMode="External"/><Relationship Id="rId3328" Type="http://schemas.openxmlformats.org/officeDocument/2006/relationships/hyperlink" Target="https://drive.google.com/drive/u/0/folders/1QiinMB8ohCAsLw3uBdpuymdjSAavUjE7" TargetMode="External"/><Relationship Id="rId3535" Type="http://schemas.openxmlformats.org/officeDocument/2006/relationships/hyperlink" Target="https://drive.google.com/drive/u/0/folders/1RsSKYaEE8jqAw7pH05tDHRflkjUL3t5H" TargetMode="External"/><Relationship Id="rId3742" Type="http://schemas.openxmlformats.org/officeDocument/2006/relationships/hyperlink" Target="https://www.akaction.org/wp-content/uploads/Report-Threats-to-Drinking-Water-and-Public-Health-in-Alaska-FINAL-web-version-9-24-19.pdf" TargetMode="External"/><Relationship Id="rId249" Type="http://schemas.openxmlformats.org/officeDocument/2006/relationships/hyperlink" Target="http://afcec.publicadmin-record.us.af.mil/" TargetMode="External"/><Relationship Id="rId456" Type="http://schemas.openxmlformats.org/officeDocument/2006/relationships/hyperlink" Target="https://cumulis.epa.gov/supercpad/cursites/csitinfo.cfm?id=0300435" TargetMode="External"/><Relationship Id="rId663" Type="http://schemas.openxmlformats.org/officeDocument/2006/relationships/hyperlink" Target="https://drive.google.com/drive/u/1/folders/1cvBxgardnCP8C0dUJllUgO6YYxgphOPJ?ths=true" TargetMode="External"/><Relationship Id="rId870" Type="http://schemas.openxmlformats.org/officeDocument/2006/relationships/hyperlink" Target="https://www.health.state.mn.us/communities/environment/hazardous/topics/sites.html" TargetMode="External"/><Relationship Id="rId1086" Type="http://schemas.openxmlformats.org/officeDocument/2006/relationships/hyperlink" Target="https://www.recordonline.com/news/20190502/new-windsor-closing-wells-after-toxic-chemicals-found" TargetMode="External"/><Relationship Id="rId1293" Type="http://schemas.openxmlformats.org/officeDocument/2006/relationships/hyperlink" Target="https://www.ewg.org/interactive-maps/2019_pfas_contamination/map/" TargetMode="External"/><Relationship Id="rId2137" Type="http://schemas.openxmlformats.org/officeDocument/2006/relationships/hyperlink" Target="https://nhdes.maps.arcgis.com/apps/View/index.html?appid=66770bef141c43a98a445c54a17720e2&amp;extent=-73.5743,42.5413,-69.6852,45.4509" TargetMode="External"/><Relationship Id="rId2344" Type="http://schemas.openxmlformats.org/officeDocument/2006/relationships/hyperlink" Target="https://nhdes.maps.arcgis.com/apps/View/index.html?appid=66770bef141c43a98a445c54a17720e2&amp;extent=-73.5743,42.5413,-69.6852,45.4509" TargetMode="External"/><Relationship Id="rId2551" Type="http://schemas.openxmlformats.org/officeDocument/2006/relationships/hyperlink" Target="https://www4.des.state.nh.us/DESOneStop/PRSDetail.aspx?ID=0010087&amp;Type=PRS" TargetMode="External"/><Relationship Id="rId109" Type="http://schemas.openxmlformats.org/officeDocument/2006/relationships/hyperlink" Target="https://drive.google.com/drive/u/1/folders/1NDSF5O2zivixjKUEYTRtJ_keJVbx9VmC" TargetMode="External"/><Relationship Id="rId316" Type="http://schemas.openxmlformats.org/officeDocument/2006/relationships/hyperlink" Target="https://drive.google.com/drive/u/1/folders/1HJI6U11sAh3Oi9BLz8uJM5Uu9-sTQ0j8" TargetMode="External"/><Relationship Id="rId523" Type="http://schemas.openxmlformats.org/officeDocument/2006/relationships/hyperlink" Target="https://www.michigan.gov/pfasresponse/0,9038,7-365-86511_82704-452819--,00.html" TargetMode="External"/><Relationship Id="rId1153" Type="http://schemas.openxmlformats.org/officeDocument/2006/relationships/hyperlink" Target="http://www.wral.com/news/local/story/149780/" TargetMode="External"/><Relationship Id="rId2204" Type="http://schemas.openxmlformats.org/officeDocument/2006/relationships/hyperlink" Target="https://drive.google.com/drive/u/0/folders/16wcUtUvhsHTN3vdR5Bpj1JifarC__bGx" TargetMode="External"/><Relationship Id="rId3602" Type="http://schemas.openxmlformats.org/officeDocument/2006/relationships/hyperlink" Target="https://www4.des.state.nh.us/nh-pfas-investigation/wp-content/uploads/tables-pdf.pdf" TargetMode="External"/><Relationship Id="rId730" Type="http://schemas.openxmlformats.org/officeDocument/2006/relationships/hyperlink" Target="https://www.michigan.gov/pfasresponse/" TargetMode="External"/><Relationship Id="rId1013" Type="http://schemas.openxmlformats.org/officeDocument/2006/relationships/hyperlink" Target="https://drive.google.com/drive/u/0/folders/1EVUFKvYF65M9LuTOsvT4FcP0bR9b7DYD" TargetMode="External"/><Relationship Id="rId1360" Type="http://schemas.openxmlformats.org/officeDocument/2006/relationships/hyperlink" Target="https://galvbay.org/environmental-impacts-of-itc-fire-what-galveston-bay-foundation-has-found/" TargetMode="External"/><Relationship Id="rId2411" Type="http://schemas.openxmlformats.org/officeDocument/2006/relationships/hyperlink" Target="https://www4.des.state.nh.us/DESOneStop/PRSDetail.aspx?ID=0004042&amp;Type=PRS" TargetMode="External"/><Relationship Id="rId4169" Type="http://schemas.openxmlformats.org/officeDocument/2006/relationships/hyperlink" Target="https://geotracker.waterboards.ca.gov/profile_report?global_id=L10006664190" TargetMode="External"/><Relationship Id="rId1220" Type="http://schemas.openxmlformats.org/officeDocument/2006/relationships/hyperlink" Target="https://partner-mco-archive.s3.amazonaws.com/client_files/1524589484.pdf?_ga=2.189391531.128705673.1557328248-1570108806.1554223543" TargetMode="External"/><Relationship Id="rId4376" Type="http://schemas.openxmlformats.org/officeDocument/2006/relationships/hyperlink" Target="https://geotracker.waterboards.ca.gov/map/pfas_map" TargetMode="External"/><Relationship Id="rId4583" Type="http://schemas.openxmlformats.org/officeDocument/2006/relationships/hyperlink" Target="https://www4.des.state.nh.us/nh-pfas-investigation/wp-content/uploads/tables-pdf.pdf" TargetMode="External"/><Relationship Id="rId4790" Type="http://schemas.openxmlformats.org/officeDocument/2006/relationships/hyperlink" Target="https://www4.des.state.nh.us/nh-pfas-investigation/wp-content/uploads/tables-pdf.pdf" TargetMode="External"/><Relationship Id="rId3185" Type="http://schemas.openxmlformats.org/officeDocument/2006/relationships/hyperlink" Target="https://www4.des.state.nh.us/nh-pfas-investigation/wp-content/uploads/tables-pdf.pdf" TargetMode="External"/><Relationship Id="rId3392" Type="http://schemas.openxmlformats.org/officeDocument/2006/relationships/hyperlink" Target="https://www4.des.state.nh.us/IISProxy/IISProxy.dll?ContentId=4834529" TargetMode="External"/><Relationship Id="rId4029" Type="http://schemas.openxmlformats.org/officeDocument/2006/relationships/hyperlink" Target="https://geotracker.waterboards.ca.gov/map/pfas_map" TargetMode="External"/><Relationship Id="rId4236" Type="http://schemas.openxmlformats.org/officeDocument/2006/relationships/hyperlink" Target="https://geotracker.waterboards.ca.gov/map/pfas_map" TargetMode="External"/><Relationship Id="rId4443" Type="http://schemas.openxmlformats.org/officeDocument/2006/relationships/hyperlink" Target="https://geotracker.waterboards.ca.gov/map/pfas_map" TargetMode="External"/><Relationship Id="rId4650" Type="http://schemas.openxmlformats.org/officeDocument/2006/relationships/hyperlink" Target="https://www4.des.state.nh.us/nh-pfas-investigation/wp-content/uploads/tables-pdf.pdf" TargetMode="External"/><Relationship Id="rId3045" Type="http://schemas.openxmlformats.org/officeDocument/2006/relationships/hyperlink" Target="https://www4.des.state.nh.us/IISProxy/IISProxy.dll?ContentId=4829455" TargetMode="External"/><Relationship Id="rId3252" Type="http://schemas.openxmlformats.org/officeDocument/2006/relationships/hyperlink" Target="https://www4.des.state.nh.us/DESOneStop/PRSDetail.aspx?ID=0002598&amp;Type=PRS" TargetMode="External"/><Relationship Id="rId4303" Type="http://schemas.openxmlformats.org/officeDocument/2006/relationships/hyperlink" Target="https://drive.google.com/drive/u/0/folders/1DWXhXwl1j4L5eKUdO88JdnrMTynHHza5" TargetMode="External"/><Relationship Id="rId4510" Type="http://schemas.openxmlformats.org/officeDocument/2006/relationships/hyperlink" Target="https://www.ewg.org/interactive-maps/2020-military-pfas-sites/map/" TargetMode="External"/><Relationship Id="rId173" Type="http://schemas.openxmlformats.org/officeDocument/2006/relationships/hyperlink" Target="https://drive.google.com/drive/folders/1BcpebbOEKw-cKA5Kpmavql52T-plnIRD" TargetMode="External"/><Relationship Id="rId380" Type="http://schemas.openxmlformats.org/officeDocument/2006/relationships/hyperlink" Target="https://partner-mco-archive.s3.amazonaws.com/client_files/1524589484.pdf" TargetMode="External"/><Relationship Id="rId2061" Type="http://schemas.openxmlformats.org/officeDocument/2006/relationships/hyperlink" Target="https://drive.google.com/drive/u/0/folders/1RsSKYaEE8jqAw7pH05tDHRflkjUL3t5H" TargetMode="External"/><Relationship Id="rId3112" Type="http://schemas.openxmlformats.org/officeDocument/2006/relationships/hyperlink" Target="https://drive.google.com/drive/u/0/folders/1stBeyDp9XlWwgNQEp5iGjDm02tkTM1Ez" TargetMode="External"/><Relationship Id="rId240" Type="http://schemas.openxmlformats.org/officeDocument/2006/relationships/hyperlink" Target="https://www.ewg.org/interactive-maps/2019_pfas_contamination/map/" TargetMode="External"/><Relationship Id="rId100" Type="http://schemas.openxmlformats.org/officeDocument/2006/relationships/hyperlink" Target="https://www.akaction.org/wp-content/uploads/Report-Threats-to-Drinking-Water-and-Public-Health-in-Alaska-FINAL-web-version-9-24-19.pdf" TargetMode="External"/><Relationship Id="rId2878" Type="http://schemas.openxmlformats.org/officeDocument/2006/relationships/hyperlink" Target="https://drive.google.com/drive/u/0/folders/1RsSKYaEE8jqAw7pH05tDHRflkjUL3t5H" TargetMode="External"/><Relationship Id="rId3929" Type="http://schemas.openxmlformats.org/officeDocument/2006/relationships/hyperlink" Target="https://drive.google.com/drive/u/0/folders/1DWXhXwl1j4L5eKUdO88JdnrMTynHHza5" TargetMode="External"/><Relationship Id="rId4093" Type="http://schemas.openxmlformats.org/officeDocument/2006/relationships/hyperlink" Target="https://geotracker.waterboards.ca.gov/map/pfas_map" TargetMode="External"/><Relationship Id="rId1687" Type="http://schemas.openxmlformats.org/officeDocument/2006/relationships/hyperlink" Target="https://drive.google.com/drive/u/0/folders/1RsSKYaEE8jqAw7pH05tDHRflkjUL3t5H" TargetMode="External"/><Relationship Id="rId1894" Type="http://schemas.openxmlformats.org/officeDocument/2006/relationships/hyperlink" Target="https://drive.google.com/drive/u/1/folders/1vY-KS3qP5jFZrRaPr-lzNqp5oGp30LzP" TargetMode="External"/><Relationship Id="rId2738" Type="http://schemas.openxmlformats.org/officeDocument/2006/relationships/hyperlink" Target="https://drive.google.com/drive/u/0/folders/1RsSKYaEE8jqAw7pH05tDHRflkjUL3t5H" TargetMode="External"/><Relationship Id="rId2945" Type="http://schemas.openxmlformats.org/officeDocument/2006/relationships/hyperlink" Target="https://www4.des.state.nh.us/IISProxy/IISProxy.dll?ContentId=4814186" TargetMode="External"/><Relationship Id="rId917" Type="http://schemas.openxmlformats.org/officeDocument/2006/relationships/hyperlink" Target="https://drive.google.com/drive/u/0/folders/11ujeREsdgHGhW-2iJpSaEFWhQLMnObwE" TargetMode="External"/><Relationship Id="rId1547" Type="http://schemas.openxmlformats.org/officeDocument/2006/relationships/hyperlink" Target="https://drive.google.com/drive/u/1/folders/1qA-x3qSPtUj2HLNua_HFYWqKo72aFbny" TargetMode="External"/><Relationship Id="rId1754" Type="http://schemas.openxmlformats.org/officeDocument/2006/relationships/hyperlink" Target="https://drive.google.com/drive/u/1/folders/1MK8yT90HSiM7GQ2H6qniWIzSAiG-3Y2u" TargetMode="External"/><Relationship Id="rId1961" Type="http://schemas.openxmlformats.org/officeDocument/2006/relationships/hyperlink" Target="https://drive.google.com/drive/u/1/folders/1Pms7FL2HqHNWHQ0nmFgIEcktFHXjhbny" TargetMode="External"/><Relationship Id="rId2805" Type="http://schemas.openxmlformats.org/officeDocument/2006/relationships/hyperlink" Target="https://www4.des.state.nh.us/IISProxy/IISProxy.dll?ContentId=4794888" TargetMode="External"/><Relationship Id="rId4160" Type="http://schemas.openxmlformats.org/officeDocument/2006/relationships/hyperlink" Target="https://drive.google.com/drive/u/1/folders/1DWXhXwl1j4L5eKUdO88JdnrMTynHHza14" TargetMode="External"/><Relationship Id="rId46" Type="http://schemas.openxmlformats.org/officeDocument/2006/relationships/hyperlink" Target="https://www.akaction.org/wp-content/uploads/Report-Threats-to-Drinking-Water-and-Public-Health-in-Alaska-FINAL-web-version-9-24-19.pdf" TargetMode="External"/><Relationship Id="rId1407" Type="http://schemas.openxmlformats.org/officeDocument/2006/relationships/hyperlink" Target="https://anrweb.vt.gov/PubDocs/DEC/Hazsites/770043.ESI.PFAS.Report.pdf" TargetMode="External"/><Relationship Id="rId1614" Type="http://schemas.openxmlformats.org/officeDocument/2006/relationships/hyperlink" Target="https://www.maine.gov/dep/spills/topics/pfas/PFAS-current-results-06022020.pdf" TargetMode="External"/><Relationship Id="rId1821" Type="http://schemas.openxmlformats.org/officeDocument/2006/relationships/hyperlink" Target="https://drive.google.com/drive/u/1/folders/1Pms7FL2HqHNWHQ0nmFgIEcktFHXjhbny" TargetMode="External"/><Relationship Id="rId4020" Type="http://schemas.openxmlformats.org/officeDocument/2006/relationships/hyperlink" Target="https://geotracker.waterboards.ca.gov/map/pfas_map" TargetMode="External"/><Relationship Id="rId4977" Type="http://schemas.openxmlformats.org/officeDocument/2006/relationships/hyperlink" Target="https://www.navfac.navy.mil/navfac_worldwide/pacific/fecs/northwest/about_us/northwest_documents/environmental-restoration/pfas-groundwater-and-drinking-water-investigation/nbk_pfas.html" TargetMode="External"/><Relationship Id="rId3579" Type="http://schemas.openxmlformats.org/officeDocument/2006/relationships/hyperlink" Target="https://drive.google.com/drive/u/0/folders/1mRbPOFyR76CubRaXpcQevynZzZuGaDfy" TargetMode="External"/><Relationship Id="rId3786" Type="http://schemas.openxmlformats.org/officeDocument/2006/relationships/hyperlink" Target="https://geotracker.waterboards.ca.gov/map/pfas_map" TargetMode="External"/><Relationship Id="rId2388" Type="http://schemas.openxmlformats.org/officeDocument/2006/relationships/hyperlink" Target="https://drive.google.com/drive/u/0/folders/1RsSKYaEE8jqAw7pH05tDHRflkjUL3t5H" TargetMode="External"/><Relationship Id="rId2595" Type="http://schemas.openxmlformats.org/officeDocument/2006/relationships/hyperlink" Target="https://www4.des.state.nh.us/nh-pfas-investigation/wp-content/uploads/tables-pdf.pdf" TargetMode="External"/><Relationship Id="rId3439" Type="http://schemas.openxmlformats.org/officeDocument/2006/relationships/hyperlink" Target="https://drive.google.com/drive/u/0/folders/1DWdTWCb-r0Eo5agUwRPFNsBstb0QuA3A" TargetMode="External"/><Relationship Id="rId3993" Type="http://schemas.openxmlformats.org/officeDocument/2006/relationships/hyperlink" Target="https://geotracker.waterboards.ca.gov/map/pfas_map" TargetMode="External"/><Relationship Id="rId4837" Type="http://schemas.openxmlformats.org/officeDocument/2006/relationships/hyperlink" Target="https://drive.google.com/drive/u/0/folders/1RsSKYaEE8jqAw7pH05tDHRflkjUL3t5H" TargetMode="External"/><Relationship Id="rId567" Type="http://schemas.openxmlformats.org/officeDocument/2006/relationships/hyperlink" Target="https://www.michigan.gov/pfasresponse/0,9038,7-365-86511_82704-452810--,00.html" TargetMode="External"/><Relationship Id="rId1197" Type="http://schemas.openxmlformats.org/officeDocument/2006/relationships/hyperlink" Target="https://drive.google.com/drive/u/0/folders/14XUC9RzrJOrL_ttJnJlQXlPP8ypglIBU" TargetMode="External"/><Relationship Id="rId2248" Type="http://schemas.openxmlformats.org/officeDocument/2006/relationships/hyperlink" Target="https://www4.des.state.nh.us/DESOneStop/PRSDetail.aspx?ID=0000648&amp;Type=PRS" TargetMode="External"/><Relationship Id="rId3646" Type="http://schemas.openxmlformats.org/officeDocument/2006/relationships/hyperlink" Target="https://drive.google.com/drive/u/0/folders/1lGp9mNF1VW52zcJOUD9x-wZO9oAb_opR" TargetMode="External"/><Relationship Id="rId3853" Type="http://schemas.openxmlformats.org/officeDocument/2006/relationships/hyperlink" Target="https://geotracker.waterboards.ca.gov/map/pfas_map" TargetMode="External"/><Relationship Id="rId4904" Type="http://schemas.openxmlformats.org/officeDocument/2006/relationships/hyperlink" Target="https://www4.des.state.nh.us/nh-pfas-investigation/wp-content/uploads/tables-pdf.pdf" TargetMode="External"/><Relationship Id="rId774" Type="http://schemas.openxmlformats.org/officeDocument/2006/relationships/hyperlink" Target="https://www.michigan.gov/pfasresponse/0,9038,7-365-86511_82704-493751--,00.html" TargetMode="External"/><Relationship Id="rId981" Type="http://schemas.openxmlformats.org/officeDocument/2006/relationships/hyperlink" Target="https://partner-mco-archive.s3.amazonaws.com/client_files/1524589484.pdf" TargetMode="External"/><Relationship Id="rId1057" Type="http://schemas.openxmlformats.org/officeDocument/2006/relationships/hyperlink" Target="https://www.jbmdl.jb.mil/PFCs/" TargetMode="External"/><Relationship Id="rId2455" Type="http://schemas.openxmlformats.org/officeDocument/2006/relationships/hyperlink" Target="https://www4.des.state.nh.us/nh-pfas-investigation/wp-content/uploads/tables-pdf.pdf" TargetMode="External"/><Relationship Id="rId2662" Type="http://schemas.openxmlformats.org/officeDocument/2006/relationships/hyperlink" Target="https://drive.google.com/drive/u/0/folders/1C81Rd6kB2GDUko61l7kHzBHSsKVweSsi" TargetMode="External"/><Relationship Id="rId3506" Type="http://schemas.openxmlformats.org/officeDocument/2006/relationships/hyperlink" Target="https://nhdes.maps.arcgis.com/apps/View/index.html?appid=66770bef141c43a98a445c54a17720e2&amp;extent=-73.5743,42.5413,-69.6852,45.4509" TargetMode="External"/><Relationship Id="rId3713" Type="http://schemas.openxmlformats.org/officeDocument/2006/relationships/hyperlink" Target="https://dec.vermont.gov/pfas" TargetMode="External"/><Relationship Id="rId3920" Type="http://schemas.openxmlformats.org/officeDocument/2006/relationships/hyperlink" Target="https://drive.google.com/drive/u/0/folders/1DWXhXwl1j4L5eKUdO88JdnrMTynHHza5" TargetMode="External"/><Relationship Id="rId427" Type="http://schemas.openxmlformats.org/officeDocument/2006/relationships/hyperlink" Target="https://cumulis.epa.gov/supercpad/SiteProfiles/index.cfm?fuseaction=second.Cleanup&amp;id=0101073" TargetMode="External"/><Relationship Id="rId634" Type="http://schemas.openxmlformats.org/officeDocument/2006/relationships/hyperlink" Target="https://drive.google.com/drive/u/0/folders/1QZiaxrQ7XFVzjhJ669aKD00RdyDq96Xo" TargetMode="External"/><Relationship Id="rId841" Type="http://schemas.openxmlformats.org/officeDocument/2006/relationships/hyperlink" Target="https://www.michigan.gov/pfasresponse/0,9038,7-365-86511_95645-500859--,00.html" TargetMode="External"/><Relationship Id="rId1264" Type="http://schemas.openxmlformats.org/officeDocument/2006/relationships/hyperlink" Target="https://partner-mco-archive.s3.amazonaws.com/client_files/1524589484.pdf" TargetMode="External"/><Relationship Id="rId1471" Type="http://schemas.openxmlformats.org/officeDocument/2006/relationships/hyperlink" Target="https://drive.google.com/drive/u/0/folders/1b-iZ3QnAOuPGVee1di7btnZDrMtxSw1H" TargetMode="External"/><Relationship Id="rId2108" Type="http://schemas.openxmlformats.org/officeDocument/2006/relationships/hyperlink" Target="https://www4.des.state.nh.us/IISProxy/IISProxy.dll?ContentId=4827538" TargetMode="External"/><Relationship Id="rId2315" Type="http://schemas.openxmlformats.org/officeDocument/2006/relationships/hyperlink" Target="https://www4.des.state.nh.us/nh-pfas-investigation/wp-content/uploads/tables-pdf.pdf" TargetMode="External"/><Relationship Id="rId2522" Type="http://schemas.openxmlformats.org/officeDocument/2006/relationships/hyperlink" Target="https://drive.google.com/drive/u/0/folders/1b06YuJd0PPXVCoPQsvw_uQ5DMJ9Dkwo-" TargetMode="External"/><Relationship Id="rId701" Type="http://schemas.openxmlformats.org/officeDocument/2006/relationships/hyperlink" Target="https://www.michigan.gov/pfasresponse/0,9038,7-365-86511_82704-481160--,00.html" TargetMode="External"/><Relationship Id="rId1124" Type="http://schemas.openxmlformats.org/officeDocument/2006/relationships/hyperlink" Target="https://cumulis.epa.gov/supercpad/SiteProfiles/index.cfm?fuseaction=second.cleanup&amp;id=0202425" TargetMode="External"/><Relationship Id="rId1331" Type="http://schemas.openxmlformats.org/officeDocument/2006/relationships/hyperlink" Target="https://drive.google.com/drive/u/1/folders/1hYNi_t_JK6qej2mx-m_xqJe34bGQmJNn?ths=true" TargetMode="External"/><Relationship Id="rId4487" Type="http://schemas.openxmlformats.org/officeDocument/2006/relationships/hyperlink" Target="https://geotracker.waterboards.ca.gov/profile_report?global_id=L10004030235&amp;mytab=esidata" TargetMode="External"/><Relationship Id="rId4694" Type="http://schemas.openxmlformats.org/officeDocument/2006/relationships/hyperlink" Target="https://www4.des.state.nh.us/nh-pfas-investigation/wp-content/uploads/tables-pdf.pdf" TargetMode="External"/><Relationship Id="rId3089" Type="http://schemas.openxmlformats.org/officeDocument/2006/relationships/hyperlink" Target="https://nhdes.maps.arcgis.com/apps/View/index.html?appid=66770bef141c43a98a445c54a17720e2&amp;extent=-73.5743,42.5413,-69.6852,45.4509" TargetMode="External"/><Relationship Id="rId3296" Type="http://schemas.openxmlformats.org/officeDocument/2006/relationships/hyperlink" Target="https://www4.des.state.nh.us/nh-pfas-investigation/wp-content/uploads/tables-pdf.pdf" TargetMode="External"/><Relationship Id="rId4347" Type="http://schemas.openxmlformats.org/officeDocument/2006/relationships/hyperlink" Target="https://drive.google.com/drive/u/1/folders/1DWXhXwl1j4L5eKUdO88JdnrMTynHHza20" TargetMode="External"/><Relationship Id="rId4554" Type="http://schemas.openxmlformats.org/officeDocument/2006/relationships/hyperlink" Target="https://cdn3.ewg.org/sites/default/files/u352/Top%20100%20PFAS.pdf" TargetMode="External"/><Relationship Id="rId4761" Type="http://schemas.openxmlformats.org/officeDocument/2006/relationships/hyperlink" Target="https://www4.des.state.nh.us/nh-pfas-investigation/wp-content/uploads/tables-pdf.pdf" TargetMode="External"/><Relationship Id="rId3156" Type="http://schemas.openxmlformats.org/officeDocument/2006/relationships/hyperlink" Target="https://www4.des.state.nh.us/DESOneStop/PRSDetail.aspx?ID=0000059&amp;Type=PRS" TargetMode="External"/><Relationship Id="rId3363" Type="http://schemas.openxmlformats.org/officeDocument/2006/relationships/hyperlink" Target="https://www4.des.state.nh.us/DESOneStop/PRSDetail.aspx?ID=0000419&amp;Type=PRS" TargetMode="External"/><Relationship Id="rId4207" Type="http://schemas.openxmlformats.org/officeDocument/2006/relationships/hyperlink" Target="https://geotracker.waterboards.ca.gov/map/pfas_map" TargetMode="External"/><Relationship Id="rId4414" Type="http://schemas.openxmlformats.org/officeDocument/2006/relationships/hyperlink" Target="https://drive.google.com/drive/u/0/folders/1DWXhXwl1j4L5eKUdO88JdnrMTynHHza5" TargetMode="External"/><Relationship Id="rId284" Type="http://schemas.openxmlformats.org/officeDocument/2006/relationships/hyperlink" Target="https://www.courant.com/news/connecticut/hc-news-pfas-landfill-worries-20190815-ozvn6kfidfhu5apowususpmusy-story.html" TargetMode="External"/><Relationship Id="rId491" Type="http://schemas.openxmlformats.org/officeDocument/2006/relationships/hyperlink" Target="https://drive.google.com/drive/u/1/folders/1Agice1xvvNs0t7pbRC3gmFR46sSAiR3y" TargetMode="External"/><Relationship Id="rId2172" Type="http://schemas.openxmlformats.org/officeDocument/2006/relationships/hyperlink" Target="https://nhdes.maps.arcgis.com/apps/View/index.html?appid=66770bef141c43a98a445c54a17720e2&amp;extent=-73.5743,42.5413,-69.6852,45.4509" TargetMode="External"/><Relationship Id="rId3016" Type="http://schemas.openxmlformats.org/officeDocument/2006/relationships/hyperlink" Target="https://www4.des.state.nh.us/DESOneStop/PRSDetail.aspx?ID=0000141&amp;Type=PRS" TargetMode="External"/><Relationship Id="rId3223" Type="http://schemas.openxmlformats.org/officeDocument/2006/relationships/hyperlink" Target="https://drive.google.com/drive/u/0/folders/1AL9pioP6aRf7UDKhkoQU5fEcM4wwr4z6" TargetMode="External"/><Relationship Id="rId3570" Type="http://schemas.openxmlformats.org/officeDocument/2006/relationships/hyperlink" Target="https://drive.google.com/drive/u/0/folders/1RsSKYaEE8jqAw7pH05tDHRflkjUL3t5H" TargetMode="External"/><Relationship Id="rId4621" Type="http://schemas.openxmlformats.org/officeDocument/2006/relationships/hyperlink" Target="https://drive.google.com/drive/u/0/folders/1RsSKYaEE8jqAw7pH05tDHRflkjUL3t5H" TargetMode="External"/><Relationship Id="rId144" Type="http://schemas.openxmlformats.org/officeDocument/2006/relationships/hyperlink" Target="https://drive.google.com/drive/u/1/folders/1DWXhXwl1j4L5eKUdO88JdnrMTynHHza5" TargetMode="External"/><Relationship Id="rId3430" Type="http://schemas.openxmlformats.org/officeDocument/2006/relationships/hyperlink" Target="https://drive.google.com/drive/u/0/folders/1RsSKYaEE8jqAw7pH05tDHRflkjUL3t5H" TargetMode="External"/><Relationship Id="rId351" Type="http://schemas.openxmlformats.org/officeDocument/2006/relationships/hyperlink" Target="https://drive.google.com/drive/u/1/folders/1HJI6U11sAh3Oi9BLz8uJM5Uu9-sTQ0j8" TargetMode="External"/><Relationship Id="rId2032" Type="http://schemas.openxmlformats.org/officeDocument/2006/relationships/hyperlink" Target="https://nhdes.maps.arcgis.com/apps/View/index.html?appid=66770bef141c43a98a445c54a17720e2&amp;extent=-73.5743,42.5413,-69.6852,45.4509" TargetMode="External"/><Relationship Id="rId2989" Type="http://schemas.openxmlformats.org/officeDocument/2006/relationships/hyperlink" Target="https://nhdes.maps.arcgis.com/apps/View/index.html?appid=66770bef141c43a98a445c54a17720e2&amp;extent=-73.5743,42.5413,-69.6852,45.4509" TargetMode="External"/><Relationship Id="rId211" Type="http://schemas.openxmlformats.org/officeDocument/2006/relationships/hyperlink" Target="https://geotracker.waterboards.ca.gov/map/pfas_map" TargetMode="External"/><Relationship Id="rId1798" Type="http://schemas.openxmlformats.org/officeDocument/2006/relationships/hyperlink" Target="https://www.glwater.org/wp-content/uploads/2020/02/PFAS-Minimization-Program-Summary.pdf" TargetMode="External"/><Relationship Id="rId2849" Type="http://schemas.openxmlformats.org/officeDocument/2006/relationships/hyperlink" Target="https://nhdes.maps.arcgis.com/apps/View/index.html?appid=66770bef141c43a98a445c54a17720e2&amp;extent=-73.5743,42.5413,-69.6852,45.4509" TargetMode="External"/><Relationship Id="rId1658" Type="http://schemas.openxmlformats.org/officeDocument/2006/relationships/hyperlink" Target="https://drive.google.com/drive/u/0/folders/1RsSKYaEE8jqAw7pH05tDHRflkjUL3t5H" TargetMode="External"/><Relationship Id="rId1865" Type="http://schemas.openxmlformats.org/officeDocument/2006/relationships/hyperlink" Target="https://drive.google.com/drive/u/1/folders/1Pms7FL2HqHNWHQ0nmFgIEcktFHXjhbny" TargetMode="External"/><Relationship Id="rId2709" Type="http://schemas.openxmlformats.org/officeDocument/2006/relationships/hyperlink" Target="https://nhdes.maps.arcgis.com/apps/View/index.html?appid=66770bef141c43a98a445c54a17720e2&amp;extent=-73.5743,42.5413,-69.6852,45.4509" TargetMode="External"/><Relationship Id="rId4064" Type="http://schemas.openxmlformats.org/officeDocument/2006/relationships/hyperlink" Target="https://drive.google.com/drive/u/0/folders/1DWXhXwl1j4L5eKUdO88JdnrMTynHHza5" TargetMode="External"/><Relationship Id="rId4271" Type="http://schemas.openxmlformats.org/officeDocument/2006/relationships/hyperlink" Target="https://drive.google.com/drive/u/1/folders/1DWXhXwl1j4L5eKUdO88JdnrMTynHHza5" TargetMode="External"/><Relationship Id="rId1518" Type="http://schemas.openxmlformats.org/officeDocument/2006/relationships/hyperlink" Target="https://drive.google.com/drive/folders/1C76OH9QkAmGZIA1H3mQ1Ivof78t3RTtC?usp=sharing" TargetMode="External"/><Relationship Id="rId2916" Type="http://schemas.openxmlformats.org/officeDocument/2006/relationships/hyperlink" Target="https://www4.des.state.nh.us/DESOneStop/PRSDetail.aspx?ID=0000041&amp;Type=PRS" TargetMode="External"/><Relationship Id="rId3080" Type="http://schemas.openxmlformats.org/officeDocument/2006/relationships/hyperlink" Target="https://www4.des.state.nh.us/IISProxy/IISProxy.dll?ContentId=4827973" TargetMode="External"/><Relationship Id="rId4131" Type="http://schemas.openxmlformats.org/officeDocument/2006/relationships/hyperlink" Target="https://geotracker.waterboards.ca.gov/map/pfas_map" TargetMode="External"/><Relationship Id="rId1725" Type="http://schemas.openxmlformats.org/officeDocument/2006/relationships/hyperlink" Target="https://www.maine.gov/dep/spills/topics/pfas/PFAS-current-results-06022020.pdf" TargetMode="External"/><Relationship Id="rId1932" Type="http://schemas.openxmlformats.org/officeDocument/2006/relationships/hyperlink" Target="https://www.glwater.org/wp-content/uploads/2020/02/PFAS-Minimization-Program-Summary.pdf" TargetMode="External"/><Relationship Id="rId17" Type="http://schemas.openxmlformats.org/officeDocument/2006/relationships/hyperlink" Target="https://dec.alaska.gov/Applications/SPAR/PublicMVC/CSP/SiteReport/26309" TargetMode="External"/><Relationship Id="rId3897" Type="http://schemas.openxmlformats.org/officeDocument/2006/relationships/hyperlink" Target="https://geotracker.waterboards.ca.gov/map/pfas_map" TargetMode="External"/><Relationship Id="rId4948" Type="http://schemas.openxmlformats.org/officeDocument/2006/relationships/hyperlink" Target="https://drive.google.com/drive/u/1/folders/1gzW7FcQQelMoZUZ8VhdxW1RrTOgXt8vS" TargetMode="External"/><Relationship Id="rId2499" Type="http://schemas.openxmlformats.org/officeDocument/2006/relationships/hyperlink" Target="https://nhdes.maps.arcgis.com/apps/View/index.html?appid=66770bef141c43a98a445c54a17720e2&amp;extent=-73.5743,42.5413,-69.6852,45.4509" TargetMode="External"/><Relationship Id="rId3757" Type="http://schemas.openxmlformats.org/officeDocument/2006/relationships/hyperlink" Target="https://geotracker.waterboards.ca.gov/map/pfas_map" TargetMode="External"/><Relationship Id="rId3964" Type="http://schemas.openxmlformats.org/officeDocument/2006/relationships/hyperlink" Target="https://drive.google.com/drive/u/0/folders/1DWXhXwl1j4L5eKUdO88JdnrMTynHHza5" TargetMode="External"/><Relationship Id="rId4808" Type="http://schemas.openxmlformats.org/officeDocument/2006/relationships/hyperlink" Target="https://www4.des.state.nh.us/nh-pfas-investigation/wp-content/uploads/tables-pdf.pdf" TargetMode="External"/><Relationship Id="rId1" Type="http://schemas.openxmlformats.org/officeDocument/2006/relationships/hyperlink" Target="https://ewg.org/interactive-maps/2019_pfas_contamination/map/" TargetMode="External"/><Relationship Id="rId678" Type="http://schemas.openxmlformats.org/officeDocument/2006/relationships/hyperlink" Target="https://drive.google.com/drive/u/1/folders/1Pms7FL2HqHNWHQ0nmFgIEcktFHXjhbny" TargetMode="External"/><Relationship Id="rId885" Type="http://schemas.openxmlformats.org/officeDocument/2006/relationships/hyperlink" Target="https://www.health.state.mn.us/communities/environment/hazardous/docs/pfas/pfosdetectbrainerd.pdf" TargetMode="External"/><Relationship Id="rId2359" Type="http://schemas.openxmlformats.org/officeDocument/2006/relationships/hyperlink" Target="https://nhdes.maps.arcgis.com/apps/View/index.html?appid=66770bef141c43a98a445c54a17720e2&amp;extent=-73.5743,42.5413,-69.6852,45.4509" TargetMode="External"/><Relationship Id="rId2566" Type="http://schemas.openxmlformats.org/officeDocument/2006/relationships/hyperlink" Target="https://www4.des.state.nh.us/DESOneStop/PRSDetail.aspx?ID=0034995&amp;Type=PRS" TargetMode="External"/><Relationship Id="rId2773" Type="http://schemas.openxmlformats.org/officeDocument/2006/relationships/hyperlink" Target="https://drive.google.com/drive/u/0/folders/1RsSKYaEE8jqAw7pH05tDHRflkjUL3t5H" TargetMode="External"/><Relationship Id="rId2980" Type="http://schemas.openxmlformats.org/officeDocument/2006/relationships/hyperlink" Target="https://www4.des.state.nh.us/IISProxy/IISProxy.dll?ContentId=4826597" TargetMode="External"/><Relationship Id="rId3617" Type="http://schemas.openxmlformats.org/officeDocument/2006/relationships/hyperlink" Target="https://drive.google.com/drive/u/0/folders/1_9dfv-OV3JbxXwEPWougtxjhonmlpZ0n" TargetMode="External"/><Relationship Id="rId3824" Type="http://schemas.openxmlformats.org/officeDocument/2006/relationships/hyperlink" Target="https://drive.google.com/drive/u/0/folders/1DWXhXwl1j4L5eKUdO88JdnrMTynHHza5" TargetMode="External"/><Relationship Id="rId538" Type="http://schemas.openxmlformats.org/officeDocument/2006/relationships/hyperlink" Target="https://drive.google.com/drive/u/1/folders/1VgdMu6_x_kxf36q2eAIhAEnCpniomQ1Y" TargetMode="External"/><Relationship Id="rId745" Type="http://schemas.openxmlformats.org/officeDocument/2006/relationships/hyperlink" Target="https://www.michigan.gov/pfasresponse/" TargetMode="External"/><Relationship Id="rId952" Type="http://schemas.openxmlformats.org/officeDocument/2006/relationships/hyperlink" Target="https://drive.google.com/drive/u/0/folders/1BnuynTdqCbtbcz-epKuBdIuG48D772kH" TargetMode="External"/><Relationship Id="rId1168" Type="http://schemas.openxmlformats.org/officeDocument/2006/relationships/hyperlink" Target="https://drive.google.com/drive/u/0/folders/1_s8G7ETqLlMwIDm1rLllA5sDeO_1TNFn" TargetMode="External"/><Relationship Id="rId1375" Type="http://schemas.openxmlformats.org/officeDocument/2006/relationships/hyperlink" Target="http://afcec.publicadmin-record.us.af.mil/Search.aspx" TargetMode="External"/><Relationship Id="rId1582" Type="http://schemas.openxmlformats.org/officeDocument/2006/relationships/hyperlink" Target="https://www.maine.gov/dep/spills/topics/pfas/PFAS-current-results-06022020.pdf" TargetMode="External"/><Relationship Id="rId2219" Type="http://schemas.openxmlformats.org/officeDocument/2006/relationships/hyperlink" Target="https://drive.google.com/drive/u/0/folders/1GHrpEjcYEQRm4ijElQlT8U4IAZtYbbQ1" TargetMode="External"/><Relationship Id="rId2426" Type="http://schemas.openxmlformats.org/officeDocument/2006/relationships/hyperlink" Target="https://www4.des.state.nh.us/DESOneStop/PRSDetail.aspx?ID=0000405&amp;Type=PRS" TargetMode="External"/><Relationship Id="rId2633" Type="http://schemas.openxmlformats.org/officeDocument/2006/relationships/hyperlink" Target="https://drive.google.com/drive/u/0/folders/1RsSKYaEE8jqAw7pH05tDHRflkjUL3t5H" TargetMode="External"/><Relationship Id="rId81" Type="http://schemas.openxmlformats.org/officeDocument/2006/relationships/hyperlink" Target="https://www.akaction.org/wp-content/uploads/Report-Threats-to-Drinking-Water-and-Public-Health-in-Alaska-FINAL-web-version-9-24-19.pdf" TargetMode="External"/><Relationship Id="rId605" Type="http://schemas.openxmlformats.org/officeDocument/2006/relationships/hyperlink" Target="https://www.ewg.org/interactive-maps/2019_pfas_contamination/map/" TargetMode="External"/><Relationship Id="rId812" Type="http://schemas.openxmlformats.org/officeDocument/2006/relationships/hyperlink" Target="https://www.michigan.gov/pfasresponse/0,9038,7-365-86511_82704-453181--,00.html" TargetMode="External"/><Relationship Id="rId1028" Type="http://schemas.openxmlformats.org/officeDocument/2006/relationships/hyperlink" Target="https://www4.des.state.nh.us/nh-pfas-investigation/wp-content/uploads/tables-pdf.pdf" TargetMode="External"/><Relationship Id="rId1235" Type="http://schemas.openxmlformats.org/officeDocument/2006/relationships/hyperlink" Target="https://drive.google.com/drive/u/0/folders/1B9eiE6V8YiuSJXhpWTkJ3XKRH90-GNg1" TargetMode="External"/><Relationship Id="rId1442" Type="http://schemas.openxmlformats.org/officeDocument/2006/relationships/hyperlink" Target="https://drive.google.com/drive/u/0/folders/1jI2qfUNHJx9JWwCQcG49AABEIOL-IKdx" TargetMode="External"/><Relationship Id="rId2840" Type="http://schemas.openxmlformats.org/officeDocument/2006/relationships/hyperlink" Target="https://www4.des.state.nh.us/IISProxy/IISProxy.dll?ContentId=4757787" TargetMode="External"/><Relationship Id="rId4598" Type="http://schemas.openxmlformats.org/officeDocument/2006/relationships/hyperlink" Target="https://www4.des.state.nh.us/nh-pfas-investigation/wp-content/uploads/tables-pdf.pdf" TargetMode="External"/><Relationship Id="rId1302" Type="http://schemas.openxmlformats.org/officeDocument/2006/relationships/hyperlink" Target="https://rapidcityjournal.com/news/local/firefighting-foam-contaminates-millions-of-gallons-of-sioux-falls-water/article_fa8ca607-662d-5b2b-9a7f-75816870396e.html" TargetMode="External"/><Relationship Id="rId2700" Type="http://schemas.openxmlformats.org/officeDocument/2006/relationships/hyperlink" Target="https://www4.des.state.nh.us/IISProxy/IISProxy.dll?ContentId=4843891" TargetMode="External"/><Relationship Id="rId4458" Type="http://schemas.openxmlformats.org/officeDocument/2006/relationships/hyperlink" Target="https://geotracker.waterboards.ca.gov/profile_report?global_id=L10004776747&amp;mytab=esidata" TargetMode="External"/><Relationship Id="rId3267" Type="http://schemas.openxmlformats.org/officeDocument/2006/relationships/hyperlink" Target="https://www4.des.state.nh.us/DESOneStop/PRSDetail.aspx?ID=0000467&amp;Type=PRS" TargetMode="External"/><Relationship Id="rId4665" Type="http://schemas.openxmlformats.org/officeDocument/2006/relationships/hyperlink" Target="https://www4.des.state.nh.us/nh-pfas-investigation/wp-content/uploads/tables-pdf.pdf" TargetMode="External"/><Relationship Id="rId4872" Type="http://schemas.openxmlformats.org/officeDocument/2006/relationships/hyperlink" Target="https://www4.des.state.nh.us/nh-pfas-investigation/wp-content/uploads/tables-pdf.pdf" TargetMode="External"/><Relationship Id="rId188" Type="http://schemas.openxmlformats.org/officeDocument/2006/relationships/hyperlink" Target="https://drive.google.com/drive/u/1/folders/1fSpQT2NLadv4qvEIqFWJ5R6TaauM85D0" TargetMode="External"/><Relationship Id="rId395" Type="http://schemas.openxmlformats.org/officeDocument/2006/relationships/hyperlink" Target="http://afcec.publicadmin-record.us.af.mil/" TargetMode="External"/><Relationship Id="rId2076" Type="http://schemas.openxmlformats.org/officeDocument/2006/relationships/hyperlink" Target="https://drive.google.com/drive/u/0/folders/1RsSKYaEE8jqAw7pH05tDHRflkjUL3t5H" TargetMode="External"/><Relationship Id="rId3474" Type="http://schemas.openxmlformats.org/officeDocument/2006/relationships/hyperlink" Target="https://drive.google.com/drive/u/0/folders/12lEyCeF5ZgCddD-yF0KPnoHFYn_SNOut" TargetMode="External"/><Relationship Id="rId3681" Type="http://schemas.openxmlformats.org/officeDocument/2006/relationships/hyperlink" Target="https://dec.vermont.gov/sites/dec/files/documents/PFAS%20Sampling%20Report%207.10.18%20FINAL.pdf" TargetMode="External"/><Relationship Id="rId4318" Type="http://schemas.openxmlformats.org/officeDocument/2006/relationships/hyperlink" Target="https://drive.google.com/drive/u/0/folders/1DWXhXwl1j4L5eKUdO88JdnrMTynHHza5" TargetMode="External"/><Relationship Id="rId4525" Type="http://schemas.openxmlformats.org/officeDocument/2006/relationships/hyperlink" Target="https://www.michigan.gov/pfasresponse/0,9038,7-365-86511_82704-452825--,00.html" TargetMode="External"/><Relationship Id="rId4732" Type="http://schemas.openxmlformats.org/officeDocument/2006/relationships/hyperlink" Target="https://drive.google.com/drive/u/0/folders/1RsSKYaEE8jqAw7pH05tDHRflkjUL3t5H" TargetMode="External"/><Relationship Id="rId2283" Type="http://schemas.openxmlformats.org/officeDocument/2006/relationships/hyperlink" Target="https://drive.google.com/drive/u/0/folders/1RsSKYaEE8jqAw7pH05tDHRflkjUL3t5H" TargetMode="External"/><Relationship Id="rId2490" Type="http://schemas.openxmlformats.org/officeDocument/2006/relationships/hyperlink" Target="https://www4.des.state.nh.us/IISProxy/IISProxy.dll?ContentId=4850175" TargetMode="External"/><Relationship Id="rId3127" Type="http://schemas.openxmlformats.org/officeDocument/2006/relationships/hyperlink" Target="https://drive.google.com/drive/u/0/folders/1he9M5qlpZkh05IP4n3dG2LJsNBYVM32u" TargetMode="External"/><Relationship Id="rId3334" Type="http://schemas.openxmlformats.org/officeDocument/2006/relationships/hyperlink" Target="https://drive.google.com/drive/u/0/folders/1RsSKYaEE8jqAw7pH05tDHRflkjUL3t5H" TargetMode="External"/><Relationship Id="rId3541" Type="http://schemas.openxmlformats.org/officeDocument/2006/relationships/hyperlink" Target="https://nhdes.maps.arcgis.com/apps/View/index.html?appid=66770bef141c43a98a445c54a17720e2&amp;extent=-73.5743,42.5413,-69.6852,45.4509" TargetMode="External"/><Relationship Id="rId255" Type="http://schemas.openxmlformats.org/officeDocument/2006/relationships/hyperlink" Target="https://drive.google.com/drive/u/1/folders/1qA-x3qSPtUj2HLNua_HFYWqKo72aFbny" TargetMode="External"/><Relationship Id="rId462" Type="http://schemas.openxmlformats.org/officeDocument/2006/relationships/hyperlink" Target="https://partner-mco-archive.s3.amazonaws.com/client_files/1524589484.pdf" TargetMode="External"/><Relationship Id="rId1092" Type="http://schemas.openxmlformats.org/officeDocument/2006/relationships/hyperlink" Target="https://www.dec.ny.gov/chemical/108820.html" TargetMode="External"/><Relationship Id="rId2143" Type="http://schemas.openxmlformats.org/officeDocument/2006/relationships/hyperlink" Target="https://www4.des.state.nh.us/IISProxy/IISProxy.dll?ContentId=4753726" TargetMode="External"/><Relationship Id="rId2350" Type="http://schemas.openxmlformats.org/officeDocument/2006/relationships/hyperlink" Target="https://www4.des.state.nh.us/IISProxy/IISProxy.dll?ContentId=4755438" TargetMode="External"/><Relationship Id="rId3401" Type="http://schemas.openxmlformats.org/officeDocument/2006/relationships/hyperlink" Target="https://nhdes.maps.arcgis.com/apps/View/index.html?appid=66770bef141c43a98a445c54a17720e2&amp;extent=-73.5743,42.5413,-69.6852,45.4509" TargetMode="External"/><Relationship Id="rId115" Type="http://schemas.openxmlformats.org/officeDocument/2006/relationships/hyperlink" Target="https://hwbdocuments.env.nm.gov/Holloman%20AFB/2018-11-01%20Final%20Site%20Inspection%20of%20Aqueous%20Film%20Forming%20Foam%20(PFAS)/2018-11-01%20Final%20Site%20inspection%20of%20Aqueous%20Film%20Forming%20Foam.pdf" TargetMode="External"/><Relationship Id="rId322" Type="http://schemas.openxmlformats.org/officeDocument/2006/relationships/hyperlink" Target="https://cdn3.ewg.org/sites/default/files/u352/Top%20100%20PFAS.pdf" TargetMode="External"/><Relationship Id="rId2003" Type="http://schemas.openxmlformats.org/officeDocument/2006/relationships/hyperlink" Target="https://www4.des.state.nh.us/IISProxy/IISProxy.dll?ContentId=4778707" TargetMode="External"/><Relationship Id="rId2210" Type="http://schemas.openxmlformats.org/officeDocument/2006/relationships/hyperlink" Target="https://drive.google.com/drive/u/0/folders/1RsSKYaEE8jqAw7pH05tDHRflkjUL3t5H" TargetMode="External"/><Relationship Id="rId4175" Type="http://schemas.openxmlformats.org/officeDocument/2006/relationships/hyperlink" Target="https://geotracker.waterboards.ca.gov/map/pfas_map" TargetMode="External"/><Relationship Id="rId4382" Type="http://schemas.openxmlformats.org/officeDocument/2006/relationships/hyperlink" Target="https://geotracker.waterboards.ca.gov/map/pfas_map" TargetMode="External"/><Relationship Id="rId1769" Type="http://schemas.openxmlformats.org/officeDocument/2006/relationships/hyperlink" Target="https://www.glwater.org/wp-content/uploads/2020/02/PFAS-Minimization-Program-Summary.pdf" TargetMode="External"/><Relationship Id="rId1976" Type="http://schemas.openxmlformats.org/officeDocument/2006/relationships/hyperlink" Target="https://www.glwater.org/wp-content/uploads/2020/02/PFAS-Minimization-Program-Summary.pdf" TargetMode="External"/><Relationship Id="rId3191" Type="http://schemas.openxmlformats.org/officeDocument/2006/relationships/hyperlink" Target="https://www4.des.state.nh.us/DESOneStop/PRSDetail.aspx?ID=0008502&amp;Type=PRS" TargetMode="External"/><Relationship Id="rId4035" Type="http://schemas.openxmlformats.org/officeDocument/2006/relationships/hyperlink" Target="https://geotracker.waterboards.ca.gov/map/pfas_map" TargetMode="External"/><Relationship Id="rId4242" Type="http://schemas.openxmlformats.org/officeDocument/2006/relationships/hyperlink" Target="https://geotracker.waterboards.ca.gov/map/pfas_map" TargetMode="External"/><Relationship Id="rId1629" Type="http://schemas.openxmlformats.org/officeDocument/2006/relationships/hyperlink" Target="https://drive.google.com/drive/u/0/folders/1RsSKYaEE8jqAw7pH05tDHRflkjUL3t5H" TargetMode="External"/><Relationship Id="rId1836" Type="http://schemas.openxmlformats.org/officeDocument/2006/relationships/hyperlink" Target="https://www.glwater.org/wp-content/uploads/2020/02/PFAS-Minimization-Program-Summary.pdf" TargetMode="External"/><Relationship Id="rId1903" Type="http://schemas.openxmlformats.org/officeDocument/2006/relationships/hyperlink" Target="https://www.glwater.org/wp-content/uploads/2020/02/PFAS-Minimization-Program-Summary.pdf" TargetMode="External"/><Relationship Id="rId3051" Type="http://schemas.openxmlformats.org/officeDocument/2006/relationships/hyperlink" Target="https://www4.des.state.nh.us/DESOneStop/PRSDetail.aspx?ID=0000051&amp;Type=PRS" TargetMode="External"/><Relationship Id="rId4102" Type="http://schemas.openxmlformats.org/officeDocument/2006/relationships/hyperlink" Target="https://geotracker.waterboards.ca.gov/map/pfas_map" TargetMode="External"/><Relationship Id="rId3868" Type="http://schemas.openxmlformats.org/officeDocument/2006/relationships/hyperlink" Target="https://geotracker.waterboards.ca.gov/profile_report?global_id=L10006943141" TargetMode="External"/><Relationship Id="rId4919" Type="http://schemas.openxmlformats.org/officeDocument/2006/relationships/hyperlink" Target="https://www4.des.state.nh.us/nh-pfas-investigation/wp-content/uploads/tables-pdf.pdf" TargetMode="External"/><Relationship Id="rId789" Type="http://schemas.openxmlformats.org/officeDocument/2006/relationships/hyperlink" Target="https://drive.google.com/drive/u/0/folders/1W3HxmaXUJLGBjICXqfH_fFFCRvb-p_96" TargetMode="External"/><Relationship Id="rId996" Type="http://schemas.openxmlformats.org/officeDocument/2006/relationships/hyperlink" Target="https://www.unionleader.com/news/environment/des-well-water-contamination-detected-in-east-kingston-linked-to/article_45688cc7-5541-5054-b6af-9c246b2a7833.html" TargetMode="External"/><Relationship Id="rId2677" Type="http://schemas.openxmlformats.org/officeDocument/2006/relationships/hyperlink" Target="https://drive.google.com/drive/u/0/folders/1vl-xzDzThYaNgmq_fb0w_DryPNpoTOv7" TargetMode="External"/><Relationship Id="rId2884" Type="http://schemas.openxmlformats.org/officeDocument/2006/relationships/hyperlink" Target="https://nhdes.maps.arcgis.com/apps/View/index.html?appid=66770bef141c43a98a445c54a17720e2&amp;extent=-73.5743,42.5413,-69.6852,45.4509" TargetMode="External"/><Relationship Id="rId3728" Type="http://schemas.openxmlformats.org/officeDocument/2006/relationships/hyperlink" Target="https://drive.google.com/drive/folders/1H-CDSCq5qi1888hwhfKuH3NWeOJgbcKS" TargetMode="External"/><Relationship Id="rId649" Type="http://schemas.openxmlformats.org/officeDocument/2006/relationships/hyperlink" Target="https://www.michigan.gov/pfasresponse/0,9038,7-365-86511_82704-482361--,00.html" TargetMode="External"/><Relationship Id="rId856" Type="http://schemas.openxmlformats.org/officeDocument/2006/relationships/hyperlink" Target="https://www.health.state.mn.us/communities/environment/hazardous/topics/pfcs.html" TargetMode="External"/><Relationship Id="rId1279" Type="http://schemas.openxmlformats.org/officeDocument/2006/relationships/hyperlink" Target="https://drive.google.com/drive/u/0/folders/1-CReV-pHv38qcbGChE-lIODNqQPcMoTe" TargetMode="External"/><Relationship Id="rId1486" Type="http://schemas.openxmlformats.org/officeDocument/2006/relationships/hyperlink" Target="https://partner-mco-archive.s3.amazonaws.com/client_files/1524589484.pdf" TargetMode="External"/><Relationship Id="rId2537" Type="http://schemas.openxmlformats.org/officeDocument/2006/relationships/hyperlink" Target="https://drive.google.com/drive/u/0/folders/1lPvB8IgF9p5K97bfg7VCcjeKGX3AVpHF" TargetMode="External"/><Relationship Id="rId3935" Type="http://schemas.openxmlformats.org/officeDocument/2006/relationships/hyperlink" Target="https://drive.google.com/drive/u/0/folders/1DWXhXwl1j4L5eKUdO88JdnrMTynHHza5" TargetMode="External"/><Relationship Id="rId509" Type="http://schemas.openxmlformats.org/officeDocument/2006/relationships/hyperlink" Target="https://cumulis.epa.gov/supercpad/SiteProfiles/index.cfm?fuseaction=second.cleanup&amp;id=0100967" TargetMode="External"/><Relationship Id="rId1139" Type="http://schemas.openxmlformats.org/officeDocument/2006/relationships/hyperlink" Target="https://drive.google.com/drive/u/1/folders/1Yla_380Qxjf4iLAK34ajtSEXmM8gBJ9P" TargetMode="External"/><Relationship Id="rId1346" Type="http://schemas.openxmlformats.org/officeDocument/2006/relationships/hyperlink" Target="https://partner-mco-archive.s3.amazonaws.com/client_files/1524589484.pdf" TargetMode="External"/><Relationship Id="rId1693" Type="http://schemas.openxmlformats.org/officeDocument/2006/relationships/hyperlink" Target="https://drive.google.com/drive/u/0/folders/1RsSKYaEE8jqAw7pH05tDHRflkjUL3t5H" TargetMode="External"/><Relationship Id="rId2744" Type="http://schemas.openxmlformats.org/officeDocument/2006/relationships/hyperlink" Target="https://nhdes.maps.arcgis.com/apps/View/index.html?appid=66770bef141c43a98a445c54a17720e2&amp;extent=-73.5743,42.5413,-69.6852,45.4509" TargetMode="External"/><Relationship Id="rId2951" Type="http://schemas.openxmlformats.org/officeDocument/2006/relationships/hyperlink" Target="https://www4.des.state.nh.us/DESOneStop/PRSDetail.aspx?ID=0000282&amp;Type=PRS" TargetMode="External"/><Relationship Id="rId716" Type="http://schemas.openxmlformats.org/officeDocument/2006/relationships/hyperlink" Target="https://www.michigan.gov/pfasresponse/0,9038,7-365-86511_82704-485521--,00.html" TargetMode="External"/><Relationship Id="rId923" Type="http://schemas.openxmlformats.org/officeDocument/2006/relationships/hyperlink" Target="https://www.ewg.org/interactive-maps/2019_pfas_contamination/map/" TargetMode="External"/><Relationship Id="rId1553" Type="http://schemas.openxmlformats.org/officeDocument/2006/relationships/hyperlink" Target="https://www.colorado.gov/pacific/cdphe/PFCs/2020-Sampling-Project" TargetMode="External"/><Relationship Id="rId1760" Type="http://schemas.openxmlformats.org/officeDocument/2006/relationships/hyperlink" Target="https://www.glwater.org/wp-content/uploads/2020/02/PFAS-Minimization-Program-Summary.pdf" TargetMode="External"/><Relationship Id="rId2604" Type="http://schemas.openxmlformats.org/officeDocument/2006/relationships/hyperlink" Target="https://nhdes.maps.arcgis.com/apps/View/index.html?appid=66770bef141c43a98a445c54a17720e2&amp;extent=-73.5743,42.5413,-69.6852,45.4509" TargetMode="External"/><Relationship Id="rId2811" Type="http://schemas.openxmlformats.org/officeDocument/2006/relationships/hyperlink" Target="https://www4.des.state.nh.us/DESOneStop/PRSDetail.aspx?ID=0000208&amp;Type=PRS" TargetMode="External"/><Relationship Id="rId52" Type="http://schemas.openxmlformats.org/officeDocument/2006/relationships/hyperlink" Target="https://dec.alaska.gov/Applications/SPAR/PublicMVC/CSP/SiteReport/26847" TargetMode="External"/><Relationship Id="rId1206" Type="http://schemas.openxmlformats.org/officeDocument/2006/relationships/hyperlink" Target="https://drive.google.com/drive/u/0/folders/1EZH6WHSVbdVe0qLzHDbt5Qb066S6mPCU" TargetMode="External"/><Relationship Id="rId1413" Type="http://schemas.openxmlformats.org/officeDocument/2006/relationships/hyperlink" Target="https://www.cnic.navy.mil/regions/cnrma/installations/nas_oceana/om/environmental_support/NALF_fentress_drinking_water.html" TargetMode="External"/><Relationship Id="rId1620" Type="http://schemas.openxmlformats.org/officeDocument/2006/relationships/hyperlink" Target="https://www.maine.gov/dep/spills/topics/pfas/PFAS-current-results-06022020.pdf" TargetMode="External"/><Relationship Id="rId4569" Type="http://schemas.openxmlformats.org/officeDocument/2006/relationships/hyperlink" Target="https://www4.des.state.nh.us/nh-pfas-investigation/wp-content/uploads/tables-pdf.pdf" TargetMode="External"/><Relationship Id="rId4776" Type="http://schemas.openxmlformats.org/officeDocument/2006/relationships/hyperlink" Target="https://www4.des.state.nh.us/nh-pfas-investigation/wp-content/uploads/tables-pdf.pdf" TargetMode="External"/><Relationship Id="rId4983" Type="http://schemas.openxmlformats.org/officeDocument/2006/relationships/hyperlink" Target="https://www.dec.ny.gov/cfmx/extapps/derexternal/haz/details.cfm?ProgNo=442008" TargetMode="External"/><Relationship Id="rId3378" Type="http://schemas.openxmlformats.org/officeDocument/2006/relationships/hyperlink" Target="https://www4.des.state.nh.us/DESOneStop/PRSDetail.aspx?ID=0002041&amp;Type=PRS" TargetMode="External"/><Relationship Id="rId3585" Type="http://schemas.openxmlformats.org/officeDocument/2006/relationships/hyperlink" Target="https://drive.google.com/drive/u/0/folders/1RsSKYaEE8jqAw7pH05tDHRflkjUL3t5H" TargetMode="External"/><Relationship Id="rId3792" Type="http://schemas.openxmlformats.org/officeDocument/2006/relationships/hyperlink" Target="https://geotracker.waterboards.ca.gov/map/pfas_map" TargetMode="External"/><Relationship Id="rId4429" Type="http://schemas.openxmlformats.org/officeDocument/2006/relationships/hyperlink" Target="https://geotracker.waterboards.ca.gov/map/pfas_map" TargetMode="External"/><Relationship Id="rId4636" Type="http://schemas.openxmlformats.org/officeDocument/2006/relationships/hyperlink" Target="https://drive.google.com/drive/u/0/folders/1RsSKYaEE8jqAw7pH05tDHRflkjUL3t5H" TargetMode="External"/><Relationship Id="rId4843" Type="http://schemas.openxmlformats.org/officeDocument/2006/relationships/hyperlink" Target="https://drive.google.com/drive/u/0/folders/1RsSKYaEE8jqAw7pH05tDHRflkjUL3t5H" TargetMode="External"/><Relationship Id="rId299" Type="http://schemas.openxmlformats.org/officeDocument/2006/relationships/hyperlink" Target="http://www.panhandlepolitico.com/escambia-news/clean-water-network-asks-epa-to-test-ecua-wells/" TargetMode="External"/><Relationship Id="rId2187" Type="http://schemas.openxmlformats.org/officeDocument/2006/relationships/hyperlink" Target="https://www4.des.state.nh.us/nh-pfas-investigation/wp-content/uploads/tables-pdf.pdf" TargetMode="External"/><Relationship Id="rId2394" Type="http://schemas.openxmlformats.org/officeDocument/2006/relationships/hyperlink" Target="https://nhdes.maps.arcgis.com/apps/View/index.html?appid=66770bef141c43a98a445c54a17720e2&amp;extent=-73.5743,42.5413,-69.6852,45.4509" TargetMode="External"/><Relationship Id="rId3238" Type="http://schemas.openxmlformats.org/officeDocument/2006/relationships/hyperlink" Target="https://drive.google.com/drive/u/0/folders/1CP6ewLHZAdp3I5jD9Q0IUxE36Bap1J62" TargetMode="External"/><Relationship Id="rId3445" Type="http://schemas.openxmlformats.org/officeDocument/2006/relationships/hyperlink" Target="https://drive.google.com/drive/u/0/folders/1RsSKYaEE8jqAw7pH05tDHRflkjUL3t5H" TargetMode="External"/><Relationship Id="rId3652" Type="http://schemas.openxmlformats.org/officeDocument/2006/relationships/hyperlink" Target="https://dec.vermont.gov/sites/dec/files/documents/PFAS%20Sampling%20Report%207.10.18%20FINAL.pdf" TargetMode="External"/><Relationship Id="rId4703" Type="http://schemas.openxmlformats.org/officeDocument/2006/relationships/hyperlink" Target="https://www4.des.state.nh.us/nh-pfas-investigation/wp-content/uploads/tables-pdf.pdf" TargetMode="External"/><Relationship Id="rId159" Type="http://schemas.openxmlformats.org/officeDocument/2006/relationships/hyperlink" Target="https://drive.google.com/drive/u/1/folders/1DWXhXwl1j4L5eKUdO88JdnrMTynHHza5" TargetMode="External"/><Relationship Id="rId366" Type="http://schemas.openxmlformats.org/officeDocument/2006/relationships/hyperlink" Target="https://drive.google.com/drive/u/0/folders/1bwxEJ9-bce0pNMr6uRJg6J9NJfH3JBuO" TargetMode="External"/><Relationship Id="rId573" Type="http://schemas.openxmlformats.org/officeDocument/2006/relationships/hyperlink" Target="https://drive.google.com/drive/u/1/folders/1Pms7FL2HqHNWHQ0nmFgIEcktFHXjhbny" TargetMode="External"/><Relationship Id="rId780" Type="http://schemas.openxmlformats.org/officeDocument/2006/relationships/hyperlink" Target="https://www.michigan.gov/pfasresponse/0,9038,7-365-86511_82704-493753--,00.html" TargetMode="External"/><Relationship Id="rId2047" Type="http://schemas.openxmlformats.org/officeDocument/2006/relationships/hyperlink" Target="https://nhdes.maps.arcgis.com/apps/View/index.html?appid=66770bef141c43a98a445c54a17720e2&amp;extent=-73.5743,42.5413,-69.6852,45.4509" TargetMode="External"/><Relationship Id="rId2254" Type="http://schemas.openxmlformats.org/officeDocument/2006/relationships/hyperlink" Target="https://nhdes.maps.arcgis.com/apps/View/index.html?appid=66770bef141c43a98a445c54a17720e2&amp;extent=-73.5743,42.5413,-69.6852,45.4509" TargetMode="External"/><Relationship Id="rId2461" Type="http://schemas.openxmlformats.org/officeDocument/2006/relationships/hyperlink" Target="https://www4.des.state.nh.us/DESOneStop/PRSDetail.aspx?ID=0002866&amp;Type=PRS" TargetMode="External"/><Relationship Id="rId3305" Type="http://schemas.openxmlformats.org/officeDocument/2006/relationships/hyperlink" Target="https://nhdes.maps.arcgis.com/apps/View/index.html?appid=66770bef141c43a98a445c54a17720e2&amp;extent=-73.5743,42.5413,-69.6852,45.4509" TargetMode="External"/><Relationship Id="rId3512" Type="http://schemas.openxmlformats.org/officeDocument/2006/relationships/hyperlink" Target="https://www4.des.state.nh.us/nh-pfas-investigation/wp-content/uploads/tables-pdf.pdf" TargetMode="External"/><Relationship Id="rId4910" Type="http://schemas.openxmlformats.org/officeDocument/2006/relationships/hyperlink" Target="https://www4.des.state.nh.us/nh-pfas-investigation/wp-content/uploads/tables-pdf.pdf" TargetMode="External"/><Relationship Id="rId226" Type="http://schemas.openxmlformats.org/officeDocument/2006/relationships/hyperlink" Target="https://geotracker.waterboards.ca.gov/map/pfas_map" TargetMode="External"/><Relationship Id="rId433" Type="http://schemas.openxmlformats.org/officeDocument/2006/relationships/hyperlink" Target="https://drive.google.com/drive/u/1/folders/13EdjlprGZRW-SUMDfMDfudSD7MXrYQRD" TargetMode="External"/><Relationship Id="rId1063" Type="http://schemas.openxmlformats.org/officeDocument/2006/relationships/hyperlink" Target="https://www.nj.gov/dep/watersupply/pdf/pfc-study.pdf" TargetMode="External"/><Relationship Id="rId1270" Type="http://schemas.openxmlformats.org/officeDocument/2006/relationships/hyperlink" Target="https://partner-mco-archive.s3.amazonaws.com/client_files/1524589484.pdf" TargetMode="External"/><Relationship Id="rId2114" Type="http://schemas.openxmlformats.org/officeDocument/2006/relationships/hyperlink" Target="https://www4.des.state.nh.us/DESOneStop/PRSDetail.aspx?ID=0000017&amp;Type=PRS" TargetMode="External"/><Relationship Id="rId640" Type="http://schemas.openxmlformats.org/officeDocument/2006/relationships/hyperlink" Target="https://drive.google.com/drive/u/0/folders/1QrlDmygmdlJE5M6k39PlLLSGSjZubNIm" TargetMode="External"/><Relationship Id="rId2321" Type="http://schemas.openxmlformats.org/officeDocument/2006/relationships/hyperlink" Target="https://www4.des.state.nh.us/DESOneStop/PRSDetail.aspx?ID=0001623&amp;Type=PRS" TargetMode="External"/><Relationship Id="rId4079" Type="http://schemas.openxmlformats.org/officeDocument/2006/relationships/hyperlink" Target="https://drive.google.com/drive/u/0/folders/1DWXhXwl1j4L5eKUdO88JdnrMTynHHza5" TargetMode="External"/><Relationship Id="rId4286" Type="http://schemas.openxmlformats.org/officeDocument/2006/relationships/hyperlink" Target="https://geotracker.waterboards.ca.gov/map/pfas_map" TargetMode="External"/><Relationship Id="rId500" Type="http://schemas.openxmlformats.org/officeDocument/2006/relationships/hyperlink" Target="https://drive.google.com/drive/u/1/folders/10RBDL0T_AipxmnoBDCkSZMw8HqyrtzwD" TargetMode="External"/><Relationship Id="rId1130" Type="http://schemas.openxmlformats.org/officeDocument/2006/relationships/hyperlink" Target="https://drive.google.com/drive/u/0/folders/1lp-Vg9gQLEFORUwhxfrw4HGxQkrBcEZt" TargetMode="External"/><Relationship Id="rId4493" Type="http://schemas.openxmlformats.org/officeDocument/2006/relationships/hyperlink" Target="https://geotracker.waterboards.ca.gov/map/pfas_map" TargetMode="External"/><Relationship Id="rId1947" Type="http://schemas.openxmlformats.org/officeDocument/2006/relationships/hyperlink" Target="https://drive.google.com/drive/u/1/folders/1vOBww8OqwcmsOhqTIKVkiFS-RYeasb0_?ths=true" TargetMode="External"/><Relationship Id="rId3095" Type="http://schemas.openxmlformats.org/officeDocument/2006/relationships/hyperlink" Target="https://www4.des.state.nh.us/IISProxy/IISProxy.dll?ContentId=4849019" TargetMode="External"/><Relationship Id="rId4146" Type="http://schemas.openxmlformats.org/officeDocument/2006/relationships/hyperlink" Target="https://drive.google.com/drive/u/0/folders/1DWXhXwl1j4L5eKUdO88JdnrMTynHHza5" TargetMode="External"/><Relationship Id="rId4353" Type="http://schemas.openxmlformats.org/officeDocument/2006/relationships/hyperlink" Target="https://documents.geotracker.waterboards.ca.gov/esi/uploads/geo_report/7142168521/T10000012787.PDF" TargetMode="External"/><Relationship Id="rId4560" Type="http://schemas.openxmlformats.org/officeDocument/2006/relationships/hyperlink" Target="https://www4.des.state.nh.us/nh-pfas-investigation/wp-content/uploads/tables-pdf.pdf" TargetMode="External"/><Relationship Id="rId1807" Type="http://schemas.openxmlformats.org/officeDocument/2006/relationships/hyperlink" Target="https://www.glwater.org/wp-content/uploads/2020/02/PFAS-Minimization-Program-Summary.pdf" TargetMode="External"/><Relationship Id="rId3162" Type="http://schemas.openxmlformats.org/officeDocument/2006/relationships/hyperlink" Target="https://drive.google.com/drive/u/0/folders/1_P7tsF9gCCcPB_2EltbsrAlG8HgRbj_K" TargetMode="External"/><Relationship Id="rId4006" Type="http://schemas.openxmlformats.org/officeDocument/2006/relationships/hyperlink" Target="https://drive.google.com/drive/u/0/folders/1DX8tVxGJteE5SKd37-sBAW0PtU6NuWzG" TargetMode="External"/><Relationship Id="rId4213" Type="http://schemas.openxmlformats.org/officeDocument/2006/relationships/hyperlink" Target="https://geotracker.waterboards.ca.gov/map/pfas_map" TargetMode="External"/><Relationship Id="rId4420" Type="http://schemas.openxmlformats.org/officeDocument/2006/relationships/hyperlink" Target="https://geotracker.waterboards.ca.gov/profile_report?cmd=mwreport&amp;rptype=client&amp;global_id=L10003830787&amp;con_num=4022875308&amp;orderby=logdate,anadate,parlabel" TargetMode="External"/><Relationship Id="rId290" Type="http://schemas.openxmlformats.org/officeDocument/2006/relationships/hyperlink" Target="https://drive.google.com/drive/u/1/folders/1MvXFH0ZrlRPDcMzaaLz6HRaaccORS-zk" TargetMode="External"/><Relationship Id="rId3022" Type="http://schemas.openxmlformats.org/officeDocument/2006/relationships/hyperlink" Target="https://drive.google.com/drive/u/0/folders/1YZXeTkk1NXJZ9xRY3wMal_3pcSIyZC6i" TargetMode="External"/><Relationship Id="rId150" Type="http://schemas.openxmlformats.org/officeDocument/2006/relationships/hyperlink" Target="https://partner-mco-archive.s3.amazonaws.com/client_files/1524589484.pdf" TargetMode="External"/><Relationship Id="rId3979" Type="http://schemas.openxmlformats.org/officeDocument/2006/relationships/hyperlink" Target="https://drive.google.com/drive/u/0/folders/1DWXhXwl1j4L5eKUdO88JdnrMTynHHza5" TargetMode="External"/><Relationship Id="rId2788" Type="http://schemas.openxmlformats.org/officeDocument/2006/relationships/hyperlink" Target="https://drive.google.com/drive/u/0/folders/1RsSKYaEE8jqAw7pH05tDHRflkjUL3t5H" TargetMode="External"/><Relationship Id="rId2995" Type="http://schemas.openxmlformats.org/officeDocument/2006/relationships/hyperlink" Target="https://www4.des.state.nh.us/nh-pfas-investigation/wp-content/uploads/tables-pdf.pdf" TargetMode="External"/><Relationship Id="rId3839" Type="http://schemas.openxmlformats.org/officeDocument/2006/relationships/hyperlink" Target="https://drive.google.com/drive/u/0/folders/1DWXhXwl1j4L5eKUdO88JdnrMTynHHza5" TargetMode="External"/><Relationship Id="rId967" Type="http://schemas.openxmlformats.org/officeDocument/2006/relationships/hyperlink" Target="https://www.testingforpease.com/" TargetMode="External"/><Relationship Id="rId1597" Type="http://schemas.openxmlformats.org/officeDocument/2006/relationships/hyperlink" Target="https://drive.google.com/drive/u/0/folders/1RsSKYaEE8jqAw7pH05tDHRflkjUL3t5H" TargetMode="External"/><Relationship Id="rId2648" Type="http://schemas.openxmlformats.org/officeDocument/2006/relationships/hyperlink" Target="https://drive.google.com/drive/u/0/folders/1RsSKYaEE8jqAw7pH05tDHRflkjUL3t5H" TargetMode="External"/><Relationship Id="rId2855" Type="http://schemas.openxmlformats.org/officeDocument/2006/relationships/hyperlink" Target="https://www4.des.state.nh.us/IISProxy/IISProxy.dll?ContentId=4740760" TargetMode="External"/><Relationship Id="rId3906" Type="http://schemas.openxmlformats.org/officeDocument/2006/relationships/hyperlink" Target="https://geotracker.waterboards.ca.gov/map/pfas_map" TargetMode="External"/><Relationship Id="rId96" Type="http://schemas.openxmlformats.org/officeDocument/2006/relationships/hyperlink" Target="https://www.akaction.org/wp-content/uploads/Report-Threats-to-Drinking-Water-and-Public-Health-in-Alaska-FINAL-web-version-9-24-19.pdf" TargetMode="External"/><Relationship Id="rId827" Type="http://schemas.openxmlformats.org/officeDocument/2006/relationships/hyperlink" Target="https://drive.google.com/drive/u/1/folders/1Pms7FL2HqHNWHQ0nmFgIEcktFHXjhbny" TargetMode="External"/><Relationship Id="rId1457" Type="http://schemas.openxmlformats.org/officeDocument/2006/relationships/hyperlink" Target="https://www.ezview.wa.gov/Portals/_1962/Documents/PFAS/Health-2019-PFAS-CAP.pdf" TargetMode="External"/><Relationship Id="rId1664" Type="http://schemas.openxmlformats.org/officeDocument/2006/relationships/hyperlink" Target="https://drive.google.com/drive/u/0/folders/1RsSKYaEE8jqAw7pH05tDHRflkjUL3t5H" TargetMode="External"/><Relationship Id="rId1871" Type="http://schemas.openxmlformats.org/officeDocument/2006/relationships/hyperlink" Target="https://drive.google.com/drive/u/1/folders/1Pms7FL2HqHNWHQ0nmFgIEcktFHXjhbny" TargetMode="External"/><Relationship Id="rId2508" Type="http://schemas.openxmlformats.org/officeDocument/2006/relationships/hyperlink" Target="https://drive.google.com/drive/u/0/folders/1RsSKYaEE8jqAw7pH05tDHRflkjUL3t5H" TargetMode="External"/><Relationship Id="rId2715" Type="http://schemas.openxmlformats.org/officeDocument/2006/relationships/hyperlink" Target="https://www4.des.state.nh.us/IISProxy/IISProxy.dll?ContentId=4820608" TargetMode="External"/><Relationship Id="rId2922" Type="http://schemas.openxmlformats.org/officeDocument/2006/relationships/hyperlink" Target="https://drive.google.com/drive/u/0/folders/10v7YKDqdEErUlMDmcfRkk3O_u8tktaIg" TargetMode="External"/><Relationship Id="rId4070" Type="http://schemas.openxmlformats.org/officeDocument/2006/relationships/hyperlink" Target="https://documents.geotracker.waterboards.ca.gov/regulators/deliverable_documents/9693821549/Imperial%20PFAS%20Report%20(003).pdf" TargetMode="External"/><Relationship Id="rId1317" Type="http://schemas.openxmlformats.org/officeDocument/2006/relationships/hyperlink" Target="https://www.tn.gov/environment/program-areas/opsp-policy-and-sustainable-practices/policy/pfas.html" TargetMode="External"/><Relationship Id="rId1524"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1731" Type="http://schemas.openxmlformats.org/officeDocument/2006/relationships/hyperlink" Target="https://www.maine.gov/dep/spills/topics/pfas/PFAS-current-results-06022020.pdf" TargetMode="External"/><Relationship Id="rId4887" Type="http://schemas.openxmlformats.org/officeDocument/2006/relationships/hyperlink" Target="https://www4.des.state.nh.us/nh-pfas-investigation/wp-content/uploads/tables-pdf.pdf" TargetMode="External"/><Relationship Id="rId23" Type="http://schemas.openxmlformats.org/officeDocument/2006/relationships/hyperlink" Target="https://drive.google.com/drive/u/1/folders/1H7ZfwZ2tWTreq7QslGxWgo8-YR-4cNto" TargetMode="External"/><Relationship Id="rId3489" Type="http://schemas.openxmlformats.org/officeDocument/2006/relationships/hyperlink" Target="https://drive.google.com/drive/u/0/folders/1p29ThrAfAjHwaPPqPXZzHiYybLQe5g36" TargetMode="External"/><Relationship Id="rId3696" Type="http://schemas.openxmlformats.org/officeDocument/2006/relationships/hyperlink" Target="https://dec.vermont.gov/pfas" TargetMode="External"/><Relationship Id="rId4747" Type="http://schemas.openxmlformats.org/officeDocument/2006/relationships/hyperlink" Target="https://drive.google.com/drive/u/0/folders/1RsSKYaEE8jqAw7pH05tDHRflkjUL3t5H" TargetMode="External"/><Relationship Id="rId2298" Type="http://schemas.openxmlformats.org/officeDocument/2006/relationships/hyperlink" Target="https://drive.google.com/drive/u/0/folders/1RsSKYaEE8jqAw7pH05tDHRflkjUL3t5H" TargetMode="External"/><Relationship Id="rId3349" Type="http://schemas.openxmlformats.org/officeDocument/2006/relationships/hyperlink" Target="https://drive.google.com/drive/u/0/folders/1mADC-Qrey-XcmkFhrhBL3r_8WyhU3Hld" TargetMode="External"/><Relationship Id="rId3556" Type="http://schemas.openxmlformats.org/officeDocument/2006/relationships/hyperlink" Target="https://nhdes.maps.arcgis.com/apps/View/index.html?appid=66770bef141c43a98a445c54a17720e2&amp;extent=-73.5743,42.5413,-69.6852,45.4509" TargetMode="External"/><Relationship Id="rId4954" Type="http://schemas.openxmlformats.org/officeDocument/2006/relationships/hyperlink" Target="https://drive.google.com/drive/u/0/folders/1sltlDu105VOjR5fdgjrT1B-wnQHSJq48" TargetMode="External"/><Relationship Id="rId477" Type="http://schemas.openxmlformats.org/officeDocument/2006/relationships/hyperlink" Target="http://afcec.publicadmin-record.us.af.mil/" TargetMode="External"/><Relationship Id="rId684" Type="http://schemas.openxmlformats.org/officeDocument/2006/relationships/hyperlink" Target="https://www.michigan.gov/pfasresponse/" TargetMode="External"/><Relationship Id="rId2158" Type="http://schemas.openxmlformats.org/officeDocument/2006/relationships/hyperlink" Target="https://www4.des.state.nh.us/IISProxy/IISProxy.dll?ContentId=4726699" TargetMode="External"/><Relationship Id="rId2365" Type="http://schemas.openxmlformats.org/officeDocument/2006/relationships/hyperlink" Target="https://www4.des.state.nh.us/IISProxy/IISProxy.dll?ContentId=4759735" TargetMode="External"/><Relationship Id="rId3209" Type="http://schemas.openxmlformats.org/officeDocument/2006/relationships/hyperlink" Target="https://nhdes.maps.arcgis.com/apps/View/index.html?appid=66770bef141c43a98a445c54a17720e2&amp;extent=-73.5743,42.5413,-69.6852,45.4509" TargetMode="External"/><Relationship Id="rId3763" Type="http://schemas.openxmlformats.org/officeDocument/2006/relationships/hyperlink" Target="https://geotracker.waterboards.ca.gov/map/pfas_map" TargetMode="External"/><Relationship Id="rId3970" Type="http://schemas.openxmlformats.org/officeDocument/2006/relationships/hyperlink" Target="https://drive.google.com/drive/u/0/folders/1DWXhXwl1j4L5eKUdO88JdnrMTynHHza5" TargetMode="External"/><Relationship Id="rId4607" Type="http://schemas.openxmlformats.org/officeDocument/2006/relationships/hyperlink" Target="https://www4.des.state.nh.us/nh-pfas-investigation/wp-content/uploads/tables-pdf.pdf" TargetMode="External"/><Relationship Id="rId4814" Type="http://schemas.openxmlformats.org/officeDocument/2006/relationships/hyperlink" Target="https://www4.des.state.nh.us/nh-pfas-investigation/wp-content/uploads/tables-pdf.pdf" TargetMode="External"/><Relationship Id="rId337" Type="http://schemas.openxmlformats.org/officeDocument/2006/relationships/hyperlink" Target="https://drive.google.com/drive/u/1/folders/1Hkz_iaVCZ4X2EadHLGBA7_YC0dFrFl6x" TargetMode="External"/><Relationship Id="rId891" Type="http://schemas.openxmlformats.org/officeDocument/2006/relationships/hyperlink" Target="https://partner-mco-archive.s3.amazonaws.com/client_files/1524589484.pdf" TargetMode="External"/><Relationship Id="rId2018" Type="http://schemas.openxmlformats.org/officeDocument/2006/relationships/hyperlink" Target="https://www4.des.state.nh.us/IISProxy/IISProxy.dll?ContentId=4716483" TargetMode="External"/><Relationship Id="rId2572" Type="http://schemas.openxmlformats.org/officeDocument/2006/relationships/hyperlink" Target="https://drive.google.com/drive/u/0/folders/1sgfwuf1w7KUCmDiUS0DFLDNZ9TANoQRf" TargetMode="External"/><Relationship Id="rId3416" Type="http://schemas.openxmlformats.org/officeDocument/2006/relationships/hyperlink" Target="https://nhdes.maps.arcgis.com/apps/View/index.html?appid=66770bef141c43a98a445c54a17720e2&amp;extent=-73.5743,42.5413,-69.6852,45.4509" TargetMode="External"/><Relationship Id="rId3623" Type="http://schemas.openxmlformats.org/officeDocument/2006/relationships/hyperlink" Target="https://assets.documentcloud.org/documents/6812650/Final-Kirtland-AFFF-SI-Rpt-Combined.pdf" TargetMode="External"/><Relationship Id="rId3830" Type="http://schemas.openxmlformats.org/officeDocument/2006/relationships/hyperlink" Target="https://drive.google.com/drive/u/0/folders/1DWXhXwl1j4L5eKUdO88JdnrMTynHHza5" TargetMode="External"/><Relationship Id="rId544" Type="http://schemas.openxmlformats.org/officeDocument/2006/relationships/hyperlink" Target="https://drive.google.com/drive/u/1/folders/1VgdMu6_x_kxf36q2eAIhAEnCpniomQ1Y" TargetMode="External"/><Relationship Id="rId751" Type="http://schemas.openxmlformats.org/officeDocument/2006/relationships/hyperlink" Target="https://www.michigan.gov/pfasresponse/" TargetMode="External"/><Relationship Id="rId1174" Type="http://schemas.openxmlformats.org/officeDocument/2006/relationships/hyperlink" Target="https://www.ewg.org/interactive-maps/2019_pfas_contamination/map/" TargetMode="External"/><Relationship Id="rId1381" Type="http://schemas.openxmlformats.org/officeDocument/2006/relationships/hyperlink" Target="https://drive.google.com/drive/u/0/folders/1BiHkwHDb2KEyLHz8zfx2vQ-DkTVwKeqb" TargetMode="External"/><Relationship Id="rId2225" Type="http://schemas.openxmlformats.org/officeDocument/2006/relationships/hyperlink" Target="https://drive.google.com/drive/u/0/folders/1RsSKYaEE8jqAw7pH05tDHRflkjUL3t5H" TargetMode="External"/><Relationship Id="rId2432" Type="http://schemas.openxmlformats.org/officeDocument/2006/relationships/hyperlink" Target="https://drive.google.com/drive/u/0/folders/1vOu59QDlZOXkor_f_Hm-aWP19xa7e0o_" TargetMode="External"/><Relationship Id="rId404" Type="http://schemas.openxmlformats.org/officeDocument/2006/relationships/hyperlink" Target="https://drive.google.com/drive/u/1/folders/1UjyEvFD3eL_81mvP4gEdkhogVwaOh09Z" TargetMode="External"/><Relationship Id="rId611" Type="http://schemas.openxmlformats.org/officeDocument/2006/relationships/hyperlink" Target="https://www.michigan.gov/pfasresponse/0,9038,7-365-86511_95645-488777--,00.html" TargetMode="External"/><Relationship Id="rId1034" Type="http://schemas.openxmlformats.org/officeDocument/2006/relationships/hyperlink" Target="https://www4.des.state.nh.us/nh-pfas-investigation/wp-content/uploads/tables-pdf.pdf" TargetMode="External"/><Relationship Id="rId1241" Type="http://schemas.openxmlformats.org/officeDocument/2006/relationships/hyperlink" Target="https://drive.google.com/drive/u/0/folders/1inU8GiL3ea7OLsY9jO09ktEQo87u139r" TargetMode="External"/><Relationship Id="rId4397" Type="http://schemas.openxmlformats.org/officeDocument/2006/relationships/hyperlink" Target="https://drive.google.com/drive/u/0/folders/1DWXhXwl1j4L5eKUdO88JdnrMTynHHza5" TargetMode="External"/><Relationship Id="rId1101" Type="http://schemas.openxmlformats.org/officeDocument/2006/relationships/hyperlink" Target="https://drive.google.com/drive/u/1/folders/1Yla_380Qxjf4iLAK34ajtSEXmM8gBJ9P" TargetMode="External"/><Relationship Id="rId4257" Type="http://schemas.openxmlformats.org/officeDocument/2006/relationships/hyperlink" Target="https://geotracker.waterboards.ca.gov/map/pfas_map" TargetMode="External"/><Relationship Id="rId4464" Type="http://schemas.openxmlformats.org/officeDocument/2006/relationships/hyperlink" Target="https://geotracker.waterboards.ca.gov/map/pfas_map" TargetMode="External"/><Relationship Id="rId4671" Type="http://schemas.openxmlformats.org/officeDocument/2006/relationships/hyperlink" Target="https://www4.des.state.nh.us/nh-pfas-investigation/wp-content/uploads/tables-pdf.pdf" TargetMode="External"/><Relationship Id="rId3066" Type="http://schemas.openxmlformats.org/officeDocument/2006/relationships/hyperlink" Target="https://www4.des.state.nh.us/DESOneStop/PRSDetail.aspx?ID=0007970&amp;Type=PRS" TargetMode="External"/><Relationship Id="rId3273" Type="http://schemas.openxmlformats.org/officeDocument/2006/relationships/hyperlink" Target="https://drive.google.com/drive/u/0/folders/1o4lOcqYyRYQUEVfyuqIAtilsHLM6qGjF" TargetMode="External"/><Relationship Id="rId3480" Type="http://schemas.openxmlformats.org/officeDocument/2006/relationships/hyperlink" Target="https://drive.google.com/drive/u/0/folders/1RsSKYaEE8jqAw7pH05tDHRflkjUL3t5H" TargetMode="External"/><Relationship Id="rId4117" Type="http://schemas.openxmlformats.org/officeDocument/2006/relationships/hyperlink" Target="https://geotracker.waterboards.ca.gov/map/pfas_map" TargetMode="External"/><Relationship Id="rId4324" Type="http://schemas.openxmlformats.org/officeDocument/2006/relationships/hyperlink" Target="https://geotracker.waterboards.ca.gov/map/pfas_map" TargetMode="External"/><Relationship Id="rId4531" Type="http://schemas.openxmlformats.org/officeDocument/2006/relationships/hyperlink" Target="https://www.michigan.gov/pfasresponse/0,9038,7-365-86511_95645-530255--,00.html" TargetMode="External"/><Relationship Id="rId194" Type="http://schemas.openxmlformats.org/officeDocument/2006/relationships/hyperlink" Target="https://drive.google.com/drive/u/1/folders/1DWXhXwl1j4L5eKUdO88JdnrMTynHHza5" TargetMode="External"/><Relationship Id="rId1918" Type="http://schemas.openxmlformats.org/officeDocument/2006/relationships/hyperlink" Target="https://drive.google.com/drive/u/1/folders/1Pms7FL2HqHNWHQ0nmFgIEcktFHXjhbny" TargetMode="External"/><Relationship Id="rId2082" Type="http://schemas.openxmlformats.org/officeDocument/2006/relationships/hyperlink" Target="https://nhdes.maps.arcgis.com/apps/View/index.html?appid=66770bef141c43a98a445c54a17720e2&amp;extent=-73.5743,42.5413,-69.6852,45.4509" TargetMode="External"/><Relationship Id="rId3133" Type="http://schemas.openxmlformats.org/officeDocument/2006/relationships/hyperlink" Target="https://drive.google.com/drive/u/0/folders/1RsSKYaEE8jqAw7pH05tDHRflkjUL3t5H" TargetMode="External"/><Relationship Id="rId261" Type="http://schemas.openxmlformats.org/officeDocument/2006/relationships/hyperlink" Target="https://www.denverpost.com/2019/09/10/pfas-chemical-contamination-denver-colorado/" TargetMode="External"/><Relationship Id="rId3340" Type="http://schemas.openxmlformats.org/officeDocument/2006/relationships/hyperlink" Target="https://drive.google.com/drive/u/0/folders/1RsSKYaEE8jqAw7pH05tDHRflkjUL3t5H" TargetMode="External"/><Relationship Id="rId2899" Type="http://schemas.openxmlformats.org/officeDocument/2006/relationships/hyperlink" Target="https://nhdes.maps.arcgis.com/apps/View/index.html?appid=66770bef141c43a98a445c54a17720e2&amp;extent=-73.5743,42.5413,-69.6852,45.4509" TargetMode="External"/><Relationship Id="rId3200" Type="http://schemas.openxmlformats.org/officeDocument/2006/relationships/hyperlink" Target="https://www4.des.state.nh.us/IISProxy/IISProxy.dll?ContentId=4697942" TargetMode="External"/><Relationship Id="rId121" Type="http://schemas.openxmlformats.org/officeDocument/2006/relationships/hyperlink" Target="https://www.tucsonaz.gov/water/pfas" TargetMode="External"/><Relationship Id="rId2759" Type="http://schemas.openxmlformats.org/officeDocument/2006/relationships/hyperlink" Target="https://nhdes.maps.arcgis.com/apps/View/index.html?appid=66770bef141c43a98a445c54a17720e2&amp;extent=-73.5743,42.5413,-69.6852,45.4509" TargetMode="External"/><Relationship Id="rId2966" Type="http://schemas.openxmlformats.org/officeDocument/2006/relationships/hyperlink" Target="https://www4.des.state.nh.us/DESOneStop/PRSDetail.aspx?ID=0000101&amp;Type=PRS" TargetMode="External"/><Relationship Id="rId938" Type="http://schemas.openxmlformats.org/officeDocument/2006/relationships/hyperlink" Target="https://www.ewg.org/interactive-maps/2019_pfas_contamination/map/" TargetMode="External"/><Relationship Id="rId1568" Type="http://schemas.openxmlformats.org/officeDocument/2006/relationships/hyperlink" Target="https://www.maine.gov/dep/spills/topics/pfas/PFAS-current-results-06022020.pdf" TargetMode="External"/><Relationship Id="rId1775" Type="http://schemas.openxmlformats.org/officeDocument/2006/relationships/hyperlink" Target="https://www.glwater.org/wp-content/uploads/2020/02/PFAS-Minimization-Program-Summary.pdf" TargetMode="External"/><Relationship Id="rId2619" Type="http://schemas.openxmlformats.org/officeDocument/2006/relationships/hyperlink" Target="https://nhdes.maps.arcgis.com/apps/View/index.html?appid=66770bef141c43a98a445c54a17720e2&amp;extent=-73.5743,42.5413,-69.6852,45.4509" TargetMode="External"/><Relationship Id="rId2826" Type="http://schemas.openxmlformats.org/officeDocument/2006/relationships/hyperlink" Target="https://www4.des.state.nh.us/DESOneStop/PRSDetail.aspx?ID=0000338&amp;Type=PRS" TargetMode="External"/><Relationship Id="rId4181" Type="http://schemas.openxmlformats.org/officeDocument/2006/relationships/hyperlink" Target="https://drive.google.com/drive/u/1/folders/1DWXhXwl1j4L5eKUdO88JdnrMTynHHza17" TargetMode="External"/><Relationship Id="rId67" Type="http://schemas.openxmlformats.org/officeDocument/2006/relationships/hyperlink" Target="https://drive.google.com/drive/u/1/folders/1B1GKEK70wuJTnQTBbpJQJcs4KD3cK5Hu" TargetMode="External"/><Relationship Id="rId1428" Type="http://schemas.openxmlformats.org/officeDocument/2006/relationships/hyperlink" Target="https://partner-mco-archive.s3.amazonaws.com/client_files/1524589484.pdf" TargetMode="External"/><Relationship Id="rId1635" Type="http://schemas.openxmlformats.org/officeDocument/2006/relationships/hyperlink" Target="https://drive.google.com/drive/u/0/folders/1RsSKYaEE8jqAw7pH05tDHRflkjUL3t5H" TargetMode="External"/><Relationship Id="rId1982" Type="http://schemas.openxmlformats.org/officeDocument/2006/relationships/hyperlink" Target="https://nhdes.maps.arcgis.com/apps/View/index.html?appid=66770bef141c43a98a445c54a17720e2&amp;extent=-73.5743,42.5413,-69.6852,45.4509" TargetMode="External"/><Relationship Id="rId4041" Type="http://schemas.openxmlformats.org/officeDocument/2006/relationships/hyperlink" Target="https://geotracker.waterboards.ca.gov/map/pfas_map" TargetMode="External"/><Relationship Id="rId1842" Type="http://schemas.openxmlformats.org/officeDocument/2006/relationships/hyperlink" Target="https://www.glwater.org/wp-content/uploads/2020/02/PFAS-Minimization-Program-Summary.pdf" TargetMode="External"/><Relationship Id="rId1702" Type="http://schemas.openxmlformats.org/officeDocument/2006/relationships/hyperlink" Target="https://www.maine.gov/dep/spills/topics/pfas/PFAS-current-results-06022020.pdf" TargetMode="External"/><Relationship Id="rId4858" Type="http://schemas.openxmlformats.org/officeDocument/2006/relationships/hyperlink" Target="https://drive.google.com/drive/u/0/folders/1RsSKYaEE8jqAw7pH05tDHRflkjUL3t5H" TargetMode="External"/><Relationship Id="rId3667" Type="http://schemas.openxmlformats.org/officeDocument/2006/relationships/hyperlink" Target="https://dec.vermont.gov/pfas" TargetMode="External"/><Relationship Id="rId3874" Type="http://schemas.openxmlformats.org/officeDocument/2006/relationships/hyperlink" Target="https://geotracker.waterboards.ca.gov/map/pfas_map" TargetMode="External"/><Relationship Id="rId4718" Type="http://schemas.openxmlformats.org/officeDocument/2006/relationships/hyperlink" Target="https://www4.des.state.nh.us/nh-pfas-investigation/wp-content/uploads/tables-pdf.pdf" TargetMode="External"/><Relationship Id="rId4925" Type="http://schemas.openxmlformats.org/officeDocument/2006/relationships/hyperlink" Target="https://www4.des.state.nh.us/nh-pfas-investigation/wp-content/uploads/tables-pdf.pdf" TargetMode="External"/><Relationship Id="rId588" Type="http://schemas.openxmlformats.org/officeDocument/2006/relationships/hyperlink" Target="https://drive.google.com/drive/u/1/folders/1mSopRBr6TzGUi_occp-dvxuI-Sex1ipB" TargetMode="External"/><Relationship Id="rId795" Type="http://schemas.openxmlformats.org/officeDocument/2006/relationships/hyperlink" Target="https://drive.google.com/drive/u/1/folders/1Pms7FL2HqHNWHQ0nmFgIEcktFHXjhbny" TargetMode="External"/><Relationship Id="rId2269" Type="http://schemas.openxmlformats.org/officeDocument/2006/relationships/hyperlink" Target="https://nhdes.maps.arcgis.com/apps/View/index.html?appid=66770bef141c43a98a445c54a17720e2&amp;extent=-73.5743,42.5413,-69.6852,45.4509" TargetMode="External"/><Relationship Id="rId2476" Type="http://schemas.openxmlformats.org/officeDocument/2006/relationships/hyperlink" Target="https://www4.des.state.nh.us/DESOneStop/PRSDetail.aspx?ID=0025065&amp;Type=PRS" TargetMode="External"/><Relationship Id="rId2683" Type="http://schemas.openxmlformats.org/officeDocument/2006/relationships/hyperlink" Target="https://drive.google.com/drive/u/0/folders/1RsSKYaEE8jqAw7pH05tDHRflkjUL3t5H" TargetMode="External"/><Relationship Id="rId2890" Type="http://schemas.openxmlformats.org/officeDocument/2006/relationships/hyperlink" Target="https://www4.des.state.nh.us/IISProxy/IISProxy.dll?ContentId=4833274" TargetMode="External"/><Relationship Id="rId3527" Type="http://schemas.openxmlformats.org/officeDocument/2006/relationships/hyperlink" Target="https://www4.des.state.nh.us/IISProxy/IISProxy.dll?ContentId=4777065" TargetMode="External"/><Relationship Id="rId3734" Type="http://schemas.openxmlformats.org/officeDocument/2006/relationships/hyperlink" Target="https://whnt.com/news/decatur/3m-study-finds-high-concentrations-of-pfas-chemicals-at-3-closed-morgan-county-landfills/" TargetMode="External"/><Relationship Id="rId3941" Type="http://schemas.openxmlformats.org/officeDocument/2006/relationships/hyperlink" Target="https://drive.google.com/drive/u/0/folders/1DWXhXwl1j4L5eKUdO88JdnrMTynHHza5" TargetMode="External"/><Relationship Id="rId448" Type="http://schemas.openxmlformats.org/officeDocument/2006/relationships/hyperlink" Target="https://drive.google.com/drive/u/1/folders/1HKXp63rNge_WSUdMVnq31GxFeBTsQfGo" TargetMode="External"/><Relationship Id="rId655" Type="http://schemas.openxmlformats.org/officeDocument/2006/relationships/hyperlink" Target="https://drive.google.com/drive/u/1/folders/1Pms7FL2HqHNWHQ0nmFgIEcktFHXjhbny" TargetMode="External"/><Relationship Id="rId862" Type="http://schemas.openxmlformats.org/officeDocument/2006/relationships/hyperlink" Target="https://drive.google.com/drive/u/1/folders/1KD1eFNbh-sQqWpEONSBrxpNjW152gLLy" TargetMode="External"/><Relationship Id="rId1078" Type="http://schemas.openxmlformats.org/officeDocument/2006/relationships/hyperlink" Target="https://drive.google.com/drive/u/1/folders/1S7TxvbgEeIga6RhHP0qHd0Wdt4ebhZVO" TargetMode="External"/><Relationship Id="rId1285" Type="http://schemas.openxmlformats.org/officeDocument/2006/relationships/hyperlink" Target="https://bloximages.newyork1.vip.townnews.com/postandcourier.com/content/tncms/assets/v3/editorial/3/71/371cf362-aa39-11e9-9c9c-2f783fdc30ad/5d31e1e2789ad.pdf.pdf" TargetMode="External"/><Relationship Id="rId1492" Type="http://schemas.openxmlformats.org/officeDocument/2006/relationships/hyperlink" Target="https://drive.google.com/drive/folders/1jJQ9yj0v4F-uS3q-WO91RAcoKlPt6Y1z" TargetMode="External"/><Relationship Id="rId2129" Type="http://schemas.openxmlformats.org/officeDocument/2006/relationships/hyperlink" Target="https://www4.des.state.nh.us/DESOneStop/PRSDetail.aspx?ID=0007606&amp;Type=PRS" TargetMode="External"/><Relationship Id="rId2336" Type="http://schemas.openxmlformats.org/officeDocument/2006/relationships/hyperlink" Target="https://www4.des.state.nh.us/DESOneStop/PRSDetail.aspx?ID=0037626&amp;Type=PRS" TargetMode="External"/><Relationship Id="rId2543" Type="http://schemas.openxmlformats.org/officeDocument/2006/relationships/hyperlink" Target="https://drive.google.com/drive/u/0/folders/1RsSKYaEE8jqAw7pH05tDHRflkjUL3t5H" TargetMode="External"/><Relationship Id="rId2750" Type="http://schemas.openxmlformats.org/officeDocument/2006/relationships/hyperlink" Target="https://www4.des.state.nh.us/IISProxy/IISProxy.dll?ContentId=4746934" TargetMode="External"/><Relationship Id="rId3801" Type="http://schemas.openxmlformats.org/officeDocument/2006/relationships/hyperlink" Target="https://drive.google.com/drive/u/0/folders/1DWXhXwl1j4L5eKUdO88JdnrMTynHHza5" TargetMode="External"/><Relationship Id="rId308" Type="http://schemas.openxmlformats.org/officeDocument/2006/relationships/hyperlink" Target="https://drive.google.com/drive/u/1/folders/1HJI6U11sAh3Oi9BLz8uJM5Uu9-sTQ0j8" TargetMode="External"/><Relationship Id="rId515" Type="http://schemas.openxmlformats.org/officeDocument/2006/relationships/hyperlink" Target="https://www.mvtimes.com/2018/12/03/airport-hold-briefing-water-contamination/" TargetMode="External"/><Relationship Id="rId722" Type="http://schemas.openxmlformats.org/officeDocument/2006/relationships/hyperlink" Target="https://www.michigan.gov/pfasresponse/0,9038,7-365-86511_95645-485523--,00.html" TargetMode="External"/><Relationship Id="rId1145" Type="http://schemas.openxmlformats.org/officeDocument/2006/relationships/hyperlink" Target="https://www.dec.ny.gov/data/DecDocs/932106/Report.RCRA.932106.2019-01-10.Final_Site_Inspection_Report_AFFF_at_NFARS.pdf" TargetMode="External"/><Relationship Id="rId1352" Type="http://schemas.openxmlformats.org/officeDocument/2006/relationships/hyperlink" Target="http://afcec.publicadmin-record.us.af.mil/Search.aspx" TargetMode="External"/><Relationship Id="rId2403" Type="http://schemas.openxmlformats.org/officeDocument/2006/relationships/hyperlink" Target="https://drive.google.com/drive/u/0/folders/1RsSKYaEE8jqAw7pH05tDHRflkjUL3t5H" TargetMode="External"/><Relationship Id="rId1005" Type="http://schemas.openxmlformats.org/officeDocument/2006/relationships/hyperlink" Target="https://drive.google.com/drive/u/1/folders/1RsSKYaEE8jqAw7pH05tDHRflkjUL3t5H" TargetMode="External"/><Relationship Id="rId1212" Type="http://schemas.openxmlformats.org/officeDocument/2006/relationships/hyperlink" Target="https://www.ewg.org/interactive-maps/2019_pfas_contamination/map/" TargetMode="External"/><Relationship Id="rId2610" Type="http://schemas.openxmlformats.org/officeDocument/2006/relationships/hyperlink" Target="https://www4.des.state.nh.us/IISProxy/IISProxy.dll?ContentId=4821951" TargetMode="External"/><Relationship Id="rId4368" Type="http://schemas.openxmlformats.org/officeDocument/2006/relationships/hyperlink" Target="https://documents.geotracker.waterboards.ca.gov/regulators/deliverable_documents/7633374869/2020_1009-PFAS%20Investigation%20Report.pdf" TargetMode="External"/><Relationship Id="rId4575" Type="http://schemas.openxmlformats.org/officeDocument/2006/relationships/hyperlink" Target="https://www4.des.state.nh.us/nh-pfas-investigation/wp-content/uploads/tables-pdf.pdf" TargetMode="External"/><Relationship Id="rId3177" Type="http://schemas.openxmlformats.org/officeDocument/2006/relationships/hyperlink" Target="https://drive.google.com/drive/u/0/folders/1jY7QaScXgPnREw3TB8Z56bAuFBtnHWRf" TargetMode="External"/><Relationship Id="rId4228" Type="http://schemas.openxmlformats.org/officeDocument/2006/relationships/hyperlink" Target="https://drive.google.com/drive/u/0/folders/1DWXhXwl1j4L5eKUdO88JdnrMTynHHza5" TargetMode="External"/><Relationship Id="rId4782" Type="http://schemas.openxmlformats.org/officeDocument/2006/relationships/hyperlink" Target="https://www4.des.state.nh.us/nh-pfas-investigation/wp-content/uploads/tables-pdf.pdf" TargetMode="External"/><Relationship Id="rId3037" Type="http://schemas.openxmlformats.org/officeDocument/2006/relationships/hyperlink" Target="https://drive.google.com/drive/u/1/folders/1tmYv4Bw-cfmgpH6NYBsf7bD8nrAbmGX2" TargetMode="External"/><Relationship Id="rId3384" Type="http://schemas.openxmlformats.org/officeDocument/2006/relationships/hyperlink" Target="https://drive.google.com/drive/u/0/folders/10NLr2EgqRWTnblLCMOjC16rc8r6aZX0u" TargetMode="External"/><Relationship Id="rId3591" Type="http://schemas.openxmlformats.org/officeDocument/2006/relationships/hyperlink" Target="https://nhdes.maps.arcgis.com/apps/View/index.html?appid=66770bef141c43a98a445c54a17720e2&amp;extent=-73.5743,42.5413,-69.6852,45.4509" TargetMode="External"/><Relationship Id="rId4435" Type="http://schemas.openxmlformats.org/officeDocument/2006/relationships/hyperlink" Target="https://geotracker.waterboards.ca.gov/map/pfas_map" TargetMode="External"/><Relationship Id="rId4642" Type="http://schemas.openxmlformats.org/officeDocument/2006/relationships/hyperlink" Target="https://drive.google.com/drive/u/0/folders/1RsSKYaEE8jqAw7pH05tDHRflkjUL3t5H" TargetMode="External"/><Relationship Id="rId2193" Type="http://schemas.openxmlformats.org/officeDocument/2006/relationships/hyperlink" Target="https://www4.des.state.nh.us/DESOneStop/PRSDetail.aspx?ID=0021304&amp;Type=PRS" TargetMode="External"/><Relationship Id="rId3244" Type="http://schemas.openxmlformats.org/officeDocument/2006/relationships/hyperlink" Target="https://drive.google.com/drive/u/0/folders/1RsSKYaEE8jqAw7pH05tDHRflkjUL3t5H" TargetMode="External"/><Relationship Id="rId3451" Type="http://schemas.openxmlformats.org/officeDocument/2006/relationships/hyperlink" Target="https://nhdes.maps.arcgis.com/apps/View/index.html?appid=66770bef141c43a98a445c54a17720e2&amp;extent=-73.5743,42.5413,-69.6852,45.4509" TargetMode="External"/><Relationship Id="rId4502" Type="http://schemas.openxmlformats.org/officeDocument/2006/relationships/hyperlink" Target="https://www.civilianexposure.org/report-shows-15-military-bases-in-maryland-contaminated-with-pfas/" TargetMode="External"/><Relationship Id="rId165" Type="http://schemas.openxmlformats.org/officeDocument/2006/relationships/hyperlink" Target="https://partner-mco-archive.s3.amazonaws.com/client_files/1524589484.pdf" TargetMode="External"/><Relationship Id="rId372" Type="http://schemas.openxmlformats.org/officeDocument/2006/relationships/hyperlink" Target="https://drive.google.com/drive/u/1/folders/1Vhg5uHT1BIQn1v8EPCjeorZ-9TPjUIz0" TargetMode="External"/><Relationship Id="rId2053" Type="http://schemas.openxmlformats.org/officeDocument/2006/relationships/hyperlink" Target="https://www4.des.state.nh.us/IISProxy/IISProxy.dll?ContentId=4829840" TargetMode="External"/><Relationship Id="rId2260" Type="http://schemas.openxmlformats.org/officeDocument/2006/relationships/hyperlink" Target="https://www4.des.state.nh.us/IISProxy/IISProxy.dll?ContentId=4854356" TargetMode="External"/><Relationship Id="rId3104" Type="http://schemas.openxmlformats.org/officeDocument/2006/relationships/hyperlink" Target="https://nhdes.maps.arcgis.com/apps/View/index.html?appid=66770bef141c43a98a445c54a17720e2&amp;extent=-73.5743,42.5413,-69.6852,45.4509" TargetMode="External"/><Relationship Id="rId3311" Type="http://schemas.openxmlformats.org/officeDocument/2006/relationships/hyperlink" Target="https://www4.des.state.nh.us/nh-pfas-investigation/wp-content/uploads/tables-pdf.pdf" TargetMode="External"/><Relationship Id="rId232" Type="http://schemas.openxmlformats.org/officeDocument/2006/relationships/hyperlink" Target="https://www.waterboards.ca.gov/pfas/military.html" TargetMode="External"/><Relationship Id="rId2120" Type="http://schemas.openxmlformats.org/officeDocument/2006/relationships/hyperlink" Target="https://drive.google.com/drive/u/0/folders/1cUqi5nKzOaWFG_7C0MrYjs0e4DoBfRwb" TargetMode="External"/><Relationship Id="rId1679" Type="http://schemas.openxmlformats.org/officeDocument/2006/relationships/hyperlink" Target="https://www.maine.gov/dep/spills/topics/pfas/PFAS-current-results-06022020.pdf" TargetMode="External"/><Relationship Id="rId4085" Type="http://schemas.openxmlformats.org/officeDocument/2006/relationships/hyperlink" Target="https://geotracker.waterboards.ca.gov/map/pfas_map" TargetMode="External"/><Relationship Id="rId4292" Type="http://schemas.openxmlformats.org/officeDocument/2006/relationships/hyperlink" Target="https://geotracker.waterboards.ca.gov/profile_report?cmd=mwreport&amp;global_id=L10006414912&amp;con_num=5137793421" TargetMode="External"/><Relationship Id="rId1886" Type="http://schemas.openxmlformats.org/officeDocument/2006/relationships/hyperlink" Target="https://www.glwater.org/wp-content/uploads/2020/02/PFAS-Minimization-Program-Summary.pdf" TargetMode="External"/><Relationship Id="rId2937" Type="http://schemas.openxmlformats.org/officeDocument/2006/relationships/hyperlink" Target="https://drive.google.com/drive/u/0/folders/1EcZIAW0BZvk5NM9t3-SuRwz9vYmrjsY6" TargetMode="External"/><Relationship Id="rId4152" Type="http://schemas.openxmlformats.org/officeDocument/2006/relationships/hyperlink" Target="https://drive.google.com/drive/u/0/folders/1DWXhXwl1j4L5eKUdO88JdnrMTynHHza5" TargetMode="External"/><Relationship Id="rId909" Type="http://schemas.openxmlformats.org/officeDocument/2006/relationships/hyperlink" Target="https://drive.google.com/drive/u/0/folders/1XKfi196Y2HLTXHV3u8k1vh-mbDfLdTXM" TargetMode="External"/><Relationship Id="rId1539" Type="http://schemas.openxmlformats.org/officeDocument/2006/relationships/hyperlink" Target="https://drive.google.com/drive/u/1/folders/1qA-x3qSPtUj2HLNua_HFYWqKo72aFbny" TargetMode="External"/><Relationship Id="rId1746" Type="http://schemas.openxmlformats.org/officeDocument/2006/relationships/hyperlink" Target="https://www.militarypoisons.org/uploads/1/0/3/6/10362012/pfas_in_st._inigoes_creek.pdf" TargetMode="External"/><Relationship Id="rId1953" Type="http://schemas.openxmlformats.org/officeDocument/2006/relationships/hyperlink" Target="https://www.glwater.org/wp-content/uploads/2020/02/PFAS-Minimization-Program-Summary.pdf" TargetMode="External"/><Relationship Id="rId38" Type="http://schemas.openxmlformats.org/officeDocument/2006/relationships/hyperlink" Target="https://www.navfac.navy.mil/navfac_worldwide/pacific/fecs/northwest/about_us/northwest_documents/environmental-restoration/pfas-groundwater-and-drinking-water-investigation/narl_barrow.html" TargetMode="External"/><Relationship Id="rId1606" Type="http://schemas.openxmlformats.org/officeDocument/2006/relationships/hyperlink" Target="https://www.maine.gov/dep/spills/topics/pfas/PFAS-current-results-06022020.pdf" TargetMode="External"/><Relationship Id="rId1813" Type="http://schemas.openxmlformats.org/officeDocument/2006/relationships/hyperlink" Target="https://www.glwater.org/wp-content/uploads/2020/02/PFAS-Minimization-Program-Summary.pdf" TargetMode="External"/><Relationship Id="rId4012" Type="http://schemas.openxmlformats.org/officeDocument/2006/relationships/hyperlink" Target="https://geotracker.waterboards.ca.gov/map/pfas_map" TargetMode="External"/><Relationship Id="rId4969" Type="http://schemas.openxmlformats.org/officeDocument/2006/relationships/hyperlink" Target="https://d1ung6i9j8i9xc.cloudfront.net/wp-content/blogs.dir/123/files/2020/10/Solvay-lawsuit-Oct-2020.pdf" TargetMode="External"/><Relationship Id="rId3778" Type="http://schemas.openxmlformats.org/officeDocument/2006/relationships/hyperlink" Target="https://geotracker.waterboards.ca.gov/map/pfas_map" TargetMode="External"/><Relationship Id="rId3985" Type="http://schemas.openxmlformats.org/officeDocument/2006/relationships/hyperlink" Target="https://drive.google.com/drive/u/0/folders/1DWXhXwl1j4L5eKUdO88JdnrMTynHHza5" TargetMode="External"/><Relationship Id="rId4829" Type="http://schemas.openxmlformats.org/officeDocument/2006/relationships/hyperlink" Target="https://www4.des.state.nh.us/nh-pfas-investigation/wp-content/uploads/tables-pdf.pdf" TargetMode="External"/><Relationship Id="rId699" Type="http://schemas.openxmlformats.org/officeDocument/2006/relationships/hyperlink" Target="https://drive.google.com/drive/u/1/folders/1Pms7FL2HqHNWHQ0nmFgIEcktFHXjhbny" TargetMode="External"/><Relationship Id="rId2587" Type="http://schemas.openxmlformats.org/officeDocument/2006/relationships/hyperlink" Target="https://drive.google.com/drive/u/0/folders/1igFbZ74OQ5_px975U1jer_40jF6fbCjT" TargetMode="External"/><Relationship Id="rId2794" Type="http://schemas.openxmlformats.org/officeDocument/2006/relationships/hyperlink" Target="https://nhdes.maps.arcgis.com/apps/View/index.html?appid=66770bef141c43a98a445c54a17720e2&amp;extent=-73.5743,42.5413,-69.6852,45.4509" TargetMode="External"/><Relationship Id="rId3638" Type="http://schemas.openxmlformats.org/officeDocument/2006/relationships/hyperlink" Target="https://drive.google.com/drive/u/0/folders/1uabj078alqwg8GIADRa0PuaF4PmIOuX4" TargetMode="External"/><Relationship Id="rId3845" Type="http://schemas.openxmlformats.org/officeDocument/2006/relationships/hyperlink" Target="https://drive.google.com/drive/u/0/folders/1DWXhXwl1j4L5eKUdO88JdnrMTynHHza5" TargetMode="External"/><Relationship Id="rId559" Type="http://schemas.openxmlformats.org/officeDocument/2006/relationships/hyperlink" Target="https://www.michigan.gov/pfasresponse/0,9038,7-365-86511_82704_84544---,00.html" TargetMode="External"/><Relationship Id="rId766" Type="http://schemas.openxmlformats.org/officeDocument/2006/relationships/hyperlink" Target="https://www.michigan.gov/pfasresponse/" TargetMode="External"/><Relationship Id="rId1189" Type="http://schemas.openxmlformats.org/officeDocument/2006/relationships/hyperlink" Target="https://drive.google.com/drive/u/0/folders/1f8gHfUbgH4w0DdeirtRLSMerU6kNJ4Ux" TargetMode="External"/><Relationship Id="rId1396" Type="http://schemas.openxmlformats.org/officeDocument/2006/relationships/hyperlink" Target="https://vtdigger.org/investigations/teflon-town-part-1/" TargetMode="External"/><Relationship Id="rId2447" Type="http://schemas.openxmlformats.org/officeDocument/2006/relationships/hyperlink" Target="https://drive.google.com/drive/u/0/folders/1PDyT1HONRXx1hamcGLksPtjSbEn5czKX" TargetMode="External"/><Relationship Id="rId419" Type="http://schemas.openxmlformats.org/officeDocument/2006/relationships/hyperlink" Target="https://drive.google.com/drive/u/1/folders/1K8IciANWsT7ApjagMkp7-RdbhcRIF9GM" TargetMode="External"/><Relationship Id="rId626" Type="http://schemas.openxmlformats.org/officeDocument/2006/relationships/hyperlink" Target="https://www.michigan.gov/pfasresponse/0,9038,7-365-86511_95645-517163--,00.html" TargetMode="External"/><Relationship Id="rId973" Type="http://schemas.openxmlformats.org/officeDocument/2006/relationships/hyperlink" Target="https://www4.des.state.nh.us/nh-pfas-investigation/" TargetMode="External"/><Relationship Id="rId1049" Type="http://schemas.openxmlformats.org/officeDocument/2006/relationships/hyperlink" Target="https://drive.google.com/drive/folders/11nIYk4jDicrmUBYAr7ZrUzkkKjyX2urW" TargetMode="External"/><Relationship Id="rId1256" Type="http://schemas.openxmlformats.org/officeDocument/2006/relationships/hyperlink" Target="http://www.theintell.com/news/20180708/dep-eyes-1986-fire-as-potential-cause-of-rockhill-water-contamination" TargetMode="External"/><Relationship Id="rId2307" Type="http://schemas.openxmlformats.org/officeDocument/2006/relationships/hyperlink" Target="https://drive.google.com/drive/u/0/folders/12Va3QHD5QjFxItwoHXh8P3AbAeUPACTf" TargetMode="External"/><Relationship Id="rId2654" Type="http://schemas.openxmlformats.org/officeDocument/2006/relationships/hyperlink" Target="https://nhdes.maps.arcgis.com/apps/View/index.html?appid=66770bef141c43a98a445c54a17720e2&amp;extent=-73.5743,42.5413,-69.6852,45.4509" TargetMode="External"/><Relationship Id="rId2861" Type="http://schemas.openxmlformats.org/officeDocument/2006/relationships/hyperlink" Target="https://www4.des.state.nh.us/DESOneStop/PRSDetail.aspx?ID=0003578&amp;Type=PRS" TargetMode="External"/><Relationship Id="rId3705" Type="http://schemas.openxmlformats.org/officeDocument/2006/relationships/hyperlink" Target="https://drive.google.com/drive/u/0/folders/1rLpujWTQ8faXtu_cyAhxNLk1NstR5wzl" TargetMode="External"/><Relationship Id="rId3912" Type="http://schemas.openxmlformats.org/officeDocument/2006/relationships/hyperlink" Target="https://geotracker.waterboards.ca.gov/map/pfas_map" TargetMode="External"/><Relationship Id="rId833" Type="http://schemas.openxmlformats.org/officeDocument/2006/relationships/hyperlink" Target="https://www.michigan.gov/pfasresponse/0,9038,7-365-86511_82704-499530--,00.html" TargetMode="External"/><Relationship Id="rId1116" Type="http://schemas.openxmlformats.org/officeDocument/2006/relationships/hyperlink" Target="https://drive.google.com/drive/u/0/folders/1xR3kwFn_KpiXVcZFpwa6sIZVJVtj97tJ" TargetMode="External"/><Relationship Id="rId1463" Type="http://schemas.openxmlformats.org/officeDocument/2006/relationships/hyperlink" Target="https://www.navfac.navy.mil/content/dam/navfac/NAVFAC%20Atlantic/NAVFAC%20Northwest/PDFs/About%20Us/environmental-restoration-2019/NASWI_DW_April19%20Resampling%20Data%20Summary.pdf" TargetMode="External"/><Relationship Id="rId1670" Type="http://schemas.openxmlformats.org/officeDocument/2006/relationships/hyperlink" Target="https://drive.google.com/drive/u/0/folders/1RsSKYaEE8jqAw7pH05tDHRflkjUL3t5H" TargetMode="External"/><Relationship Id="rId2514" Type="http://schemas.openxmlformats.org/officeDocument/2006/relationships/hyperlink" Target="https://nhdes.maps.arcgis.com/apps/View/index.html?appid=66770bef141c43a98a445c54a17720e2&amp;extent=-73.5743,42.5413,-69.6852,45.4509" TargetMode="External"/><Relationship Id="rId2721" Type="http://schemas.openxmlformats.org/officeDocument/2006/relationships/hyperlink" Target="https://www4.des.state.nh.us/DESOneStop/PRSDetail.aspx?ID=0002478&amp;Type=PRS" TargetMode="External"/><Relationship Id="rId900" Type="http://schemas.openxmlformats.org/officeDocument/2006/relationships/hyperlink" Target="https://www.ewg.org/interactive-maps/2019_pfas_contamination/map/" TargetMode="External"/><Relationship Id="rId1323" Type="http://schemas.openxmlformats.org/officeDocument/2006/relationships/hyperlink" Target="http://www.arcgis.com/home/webmap/viewer.html?webmap=9c4319a1e84d4746a962786a1c275b14&amp;extent=-92.2744,31.4623,-80.2993,39.7713" TargetMode="External"/><Relationship Id="rId1530" Type="http://schemas.openxmlformats.org/officeDocument/2006/relationships/hyperlink" Target="https://drive.google.com/drive/folders/1TvQaqhhqbwd28uQYqVXBduQPi_7zDDLl?usp=sharing" TargetMode="External"/><Relationship Id="rId4479" Type="http://schemas.openxmlformats.org/officeDocument/2006/relationships/hyperlink" Target="https://geotracker.waterboards.ca.gov/map/pfas_map" TargetMode="External"/><Relationship Id="rId4686" Type="http://schemas.openxmlformats.org/officeDocument/2006/relationships/hyperlink" Target="https://www4.des.state.nh.us/nh-pfas-investigation/wp-content/uploads/tables-pdf.pdf" TargetMode="External"/><Relationship Id="rId4893" Type="http://schemas.openxmlformats.org/officeDocument/2006/relationships/hyperlink" Target="https://www4.des.state.nh.us/nh-pfas-investigation/wp-content/uploads/tables-pdf.pdf" TargetMode="External"/><Relationship Id="rId3288" Type="http://schemas.openxmlformats.org/officeDocument/2006/relationships/hyperlink" Target="https://drive.google.com/drive/u/0/folders/17XGSLWMDvv_5hf62g7rNT3z1KYyEqlIt" TargetMode="External"/><Relationship Id="rId3495" Type="http://schemas.openxmlformats.org/officeDocument/2006/relationships/hyperlink" Target="https://drive.google.com/drive/u/0/folders/1RsSKYaEE8jqAw7pH05tDHRflkjUL3t5H" TargetMode="External"/><Relationship Id="rId4339" Type="http://schemas.openxmlformats.org/officeDocument/2006/relationships/hyperlink" Target="https://drive.google.com/drive/u/0/folders/1DWXhXwl1j4L5eKUdO88JdnrMTynHHza5" TargetMode="External"/><Relationship Id="rId4546" Type="http://schemas.openxmlformats.org/officeDocument/2006/relationships/hyperlink" Target="https://cdn3.ewg.org/sites/default/files/u352/Top%20100%20PFAS.pdf" TargetMode="External"/><Relationship Id="rId4753" Type="http://schemas.openxmlformats.org/officeDocument/2006/relationships/hyperlink" Target="https://drive.google.com/drive/u/0/folders/1RsSKYaEE8jqAw7pH05tDHRflkjUL3t5H" TargetMode="External"/><Relationship Id="rId4960" Type="http://schemas.openxmlformats.org/officeDocument/2006/relationships/hyperlink" Target="https://drive.google.com/drive/u/0/folders/1sltlDu105VOjR5fdgjrT1B-wnQHSJq48" TargetMode="External"/><Relationship Id="rId2097" Type="http://schemas.openxmlformats.org/officeDocument/2006/relationships/hyperlink" Target="https://nhdes.maps.arcgis.com/apps/View/index.html?appid=66770bef141c43a98a445c54a17720e2&amp;extent=-73.5743,42.5413,-69.6852,45.4509" TargetMode="External"/><Relationship Id="rId3148" Type="http://schemas.openxmlformats.org/officeDocument/2006/relationships/hyperlink" Target="https://drive.google.com/drive/u/0/folders/1RsSKYaEE8jqAw7pH05tDHRflkjUL3t5H" TargetMode="External"/><Relationship Id="rId3355" Type="http://schemas.openxmlformats.org/officeDocument/2006/relationships/hyperlink" Target="https://drive.google.com/drive/u/0/folders/1RsSKYaEE8jqAw7pH05tDHRflkjUL3t5H" TargetMode="External"/><Relationship Id="rId3562" Type="http://schemas.openxmlformats.org/officeDocument/2006/relationships/hyperlink" Target="https://www4.des.state.nh.us/IISProxy/IISProxy.dll?ContentId=4747592" TargetMode="External"/><Relationship Id="rId4406" Type="http://schemas.openxmlformats.org/officeDocument/2006/relationships/hyperlink" Target="https://drive.google.com/drive/u/0/folders/1DWXhXwl1j4L5eKUdO88JdnrMTynHHza5" TargetMode="External"/><Relationship Id="rId4613" Type="http://schemas.openxmlformats.org/officeDocument/2006/relationships/hyperlink" Target="https://www4.des.state.nh.us/nh-pfas-investigation/wp-content/uploads/tables-pdf.pdf" TargetMode="External"/><Relationship Id="rId276" Type="http://schemas.openxmlformats.org/officeDocument/2006/relationships/hyperlink" Target="https://portal.ct.gov/-/media/DEEP/site_clean_up/current_projects/BradleyB17CrashResponseUpdatepdf.pdf" TargetMode="External"/><Relationship Id="rId483" Type="http://schemas.openxmlformats.org/officeDocument/2006/relationships/hyperlink" Target="https://drive.google.com/drive/u/1/folders/1VgdMu6_x_kxf36q2eAIhAEnCpniomQ1Y" TargetMode="External"/><Relationship Id="rId690" Type="http://schemas.openxmlformats.org/officeDocument/2006/relationships/hyperlink" Target="https://drive.google.com/drive/u/1/folders/1flJyL2QT0MsNXujL_1x0vCci0OcK5C7J?ths=true" TargetMode="External"/><Relationship Id="rId2164" Type="http://schemas.openxmlformats.org/officeDocument/2006/relationships/hyperlink" Target="https://www4.des.state.nh.us/DESOneStop/PRSDetail.aspx?ID=0014261&amp;Type=PRS" TargetMode="External"/><Relationship Id="rId2371" Type="http://schemas.openxmlformats.org/officeDocument/2006/relationships/hyperlink" Target="https://www4.des.state.nh.us/DESOneStop/PRSDetail.aspx?ID=0001784&amp;Type=PRS" TargetMode="External"/><Relationship Id="rId3008" Type="http://schemas.openxmlformats.org/officeDocument/2006/relationships/hyperlink" Target="https://drive.google.com/drive/u/0/folders/1RsSKYaEE8jqAw7pH05tDHRflkjUL3t5H" TargetMode="External"/><Relationship Id="rId3215" Type="http://schemas.openxmlformats.org/officeDocument/2006/relationships/hyperlink" Target="https://www4.des.state.nh.us/IISProxy/IISProxy.dll?ContentId=4866902" TargetMode="External"/><Relationship Id="rId3422" Type="http://schemas.openxmlformats.org/officeDocument/2006/relationships/hyperlink" Target="https://www4.des.state.nh.us/IISProxy/IISProxy.dll?ContentId=4832220" TargetMode="External"/><Relationship Id="rId4820" Type="http://schemas.openxmlformats.org/officeDocument/2006/relationships/hyperlink" Target="https://www4.des.state.nh.us/nh-pfas-investigation/wp-content/uploads/tables-pdf.pdf" TargetMode="External"/><Relationship Id="rId136" Type="http://schemas.openxmlformats.org/officeDocument/2006/relationships/hyperlink" Target="https://drive.google.com/drive/u/1/folders/1hXfvHXIs39gObS5cWGSY9vVpUxyuFtge" TargetMode="External"/><Relationship Id="rId343" Type="http://schemas.openxmlformats.org/officeDocument/2006/relationships/hyperlink" Target="https://ewg.org/interactive-maps/2019_pfas_contamination/map/" TargetMode="External"/><Relationship Id="rId550" Type="http://schemas.openxmlformats.org/officeDocument/2006/relationships/hyperlink" Target="https://www.michigan.gov/pfasresponse/0,9038,7-365-86511_82704_83030---,00.html" TargetMode="External"/><Relationship Id="rId1180" Type="http://schemas.openxmlformats.org/officeDocument/2006/relationships/hyperlink" Target="https://drive.google.com/drive/u/0/folders/1ZyKaZ7I3AcPvNBrbRX3XuUw9FUBF8pcx" TargetMode="External"/><Relationship Id="rId2024" Type="http://schemas.openxmlformats.org/officeDocument/2006/relationships/hyperlink" Target="https://www4.des.state.nh.us/DESOneStop/PRSDetail.aspx?ID=0031675&amp;Type=PRS" TargetMode="External"/><Relationship Id="rId2231" Type="http://schemas.openxmlformats.org/officeDocument/2006/relationships/hyperlink" Target="https://nhdes.maps.arcgis.com/apps/View/index.html?appid=66770bef141c43a98a445c54a17720e2&amp;extent=-73.5743,42.5413,-69.6852,45.4509" TargetMode="External"/><Relationship Id="rId203" Type="http://schemas.openxmlformats.org/officeDocument/2006/relationships/hyperlink" Target="https://drive.google.com/drive/u/1/folders/1Qpm7RyNPoz6RXlH7diFlZN4wxHmsrtnS" TargetMode="External"/><Relationship Id="rId1040" Type="http://schemas.openxmlformats.org/officeDocument/2006/relationships/hyperlink" Target="https://drive.google.com/drive/u/1/folders/1E0YqCq2OviG5ZenxCnr7XnNham_HSZcg" TargetMode="External"/><Relationship Id="rId4196" Type="http://schemas.openxmlformats.org/officeDocument/2006/relationships/hyperlink" Target="https://drive.google.com/drive/u/1/folders/1DWXhXwl1j4L5eKUdO88JdnrMTynHHza13" TargetMode="External"/><Relationship Id="rId410" Type="http://schemas.openxmlformats.org/officeDocument/2006/relationships/hyperlink" Target="https://www.iowapublicradio.org/post/military-report-shows-groundwater-contamination-sioux-city-national-guard-base" TargetMode="External"/><Relationship Id="rId1997" Type="http://schemas.openxmlformats.org/officeDocument/2006/relationships/hyperlink" Target="https://nhdes.maps.arcgis.com/apps/View/index.html?appid=66770bef141c43a98a445c54a17720e2&amp;extent=-73.5743,42.5413,-69.6852,45.4509" TargetMode="External"/><Relationship Id="rId4056" Type="http://schemas.openxmlformats.org/officeDocument/2006/relationships/hyperlink" Target="https://geotracker.waterboards.ca.gov/profile_report?global_id=L10005968736&amp;mytab=esidata" TargetMode="External"/><Relationship Id="rId1857" Type="http://schemas.openxmlformats.org/officeDocument/2006/relationships/hyperlink" Target="https://www.glwater.org/wp-content/uploads/2020/02/PFAS-Minimization-Program-Summary.pdf" TargetMode="External"/><Relationship Id="rId2908" Type="http://schemas.openxmlformats.org/officeDocument/2006/relationships/hyperlink" Target="https://drive.google.com/drive/u/0/folders/1RsSKYaEE8jqAw7pH05tDHRflkjUL3t5H" TargetMode="External"/><Relationship Id="rId4263" Type="http://schemas.openxmlformats.org/officeDocument/2006/relationships/hyperlink" Target="https://geotracker.waterboards.ca.gov/map/pfas_map" TargetMode="External"/><Relationship Id="rId4470" Type="http://schemas.openxmlformats.org/officeDocument/2006/relationships/hyperlink" Target="https://geotracker.waterboards.ca.gov/map/pfas_map" TargetMode="External"/><Relationship Id="rId1717" Type="http://schemas.openxmlformats.org/officeDocument/2006/relationships/hyperlink" Target="https://www.maine.gov/dep/spills/topics/pfas/PFAS-current-results-06022020.pdf" TargetMode="External"/><Relationship Id="rId1924" Type="http://schemas.openxmlformats.org/officeDocument/2006/relationships/hyperlink" Target="https://tlaib.house.gov/media/press-releases/tlaib-dingell-press-more-information-new-pfas-sites-southeast-michigan" TargetMode="External"/><Relationship Id="rId3072" Type="http://schemas.openxmlformats.org/officeDocument/2006/relationships/hyperlink" Target="https://drive.google.com/drive/u/0/folders/1lXkpybaXpLqrSU8e3LsWAh9jv8YzpNuq" TargetMode="External"/><Relationship Id="rId4123" Type="http://schemas.openxmlformats.org/officeDocument/2006/relationships/hyperlink" Target="https://geotracker.waterboards.ca.gov/map/pfas_map" TargetMode="External"/><Relationship Id="rId4330" Type="http://schemas.openxmlformats.org/officeDocument/2006/relationships/hyperlink" Target="https://documents.geotracker.waterboards.ca.gov/esi/uploads/geo_report/4898400366/T10000012779.PDF" TargetMode="External"/><Relationship Id="rId3889" Type="http://schemas.openxmlformats.org/officeDocument/2006/relationships/hyperlink" Target="https://geotracker.waterboards.ca.gov/map/pfas_map" TargetMode="External"/><Relationship Id="rId2698" Type="http://schemas.openxmlformats.org/officeDocument/2006/relationships/hyperlink" Target="https://drive.google.com/drive/u/0/folders/1RsSKYaEE8jqAw7pH05tDHRflkjUL3t5H" TargetMode="External"/><Relationship Id="rId3749" Type="http://schemas.openxmlformats.org/officeDocument/2006/relationships/hyperlink" Target="https://dec.alaska.gov/Applications/SPAR/PublicMVC/CSP/SiteReport/26787" TargetMode="External"/><Relationship Id="rId3956" Type="http://schemas.openxmlformats.org/officeDocument/2006/relationships/hyperlink" Target="https://geotracker.waterboards.ca.gov/map/pfas_map" TargetMode="External"/><Relationship Id="rId877" Type="http://schemas.openxmlformats.org/officeDocument/2006/relationships/hyperlink" Target="https://www.twincities.com/2018/06/30/3m-pollution-flares-up-again-st-paul-park-oakdale-woodbury-lake-elmo-cottage-grove-water-systems/" TargetMode="External"/><Relationship Id="rId2558" Type="http://schemas.openxmlformats.org/officeDocument/2006/relationships/hyperlink" Target="https://drive.google.com/drive/u/0/folders/1RsSKYaEE8jqAw7pH05tDHRflkjUL3t5H" TargetMode="External"/><Relationship Id="rId2765" Type="http://schemas.openxmlformats.org/officeDocument/2006/relationships/hyperlink" Target="https://www4.des.state.nh.us/IISProxy/IISProxy.dll?ContentId=4750734" TargetMode="External"/><Relationship Id="rId2972" Type="http://schemas.openxmlformats.org/officeDocument/2006/relationships/hyperlink" Target="https://drive.google.com/drive/u/0/folders/1-g-pxhs_yOHjPClJWOtzo1cLcWOaJ-3N" TargetMode="External"/><Relationship Id="rId3609" Type="http://schemas.openxmlformats.org/officeDocument/2006/relationships/hyperlink" Target="https://drive.google.com/drive/u/0/folders/1k8w093Y6kQd3alpdN5Aqy4KkiTURr4jo" TargetMode="External"/><Relationship Id="rId3816" Type="http://schemas.openxmlformats.org/officeDocument/2006/relationships/hyperlink" Target="https://geotracker.waterboards.ca.gov/map/pfas_map" TargetMode="External"/><Relationship Id="rId737" Type="http://schemas.openxmlformats.org/officeDocument/2006/relationships/hyperlink" Target="https://www.michigan.gov/pfasresponse/0,9038,7-365-86511_82704-487739--,00.html" TargetMode="External"/><Relationship Id="rId944" Type="http://schemas.openxmlformats.org/officeDocument/2006/relationships/hyperlink" Target="https://www.ewg.org/interactive-maps/2019_pfas_contamination/map/" TargetMode="External"/><Relationship Id="rId1367" Type="http://schemas.openxmlformats.org/officeDocument/2006/relationships/hyperlink" Target="https://drive.google.com/drive/u/1/folders/1Hy8bzJShXQU2kAGlPt0t96HFiDJEmWl6?ths=true" TargetMode="External"/><Relationship Id="rId1574" Type="http://schemas.openxmlformats.org/officeDocument/2006/relationships/hyperlink" Target="https://www.maine.gov/dep/spills/topics/pfas/PFAS-current-results-06022020.pdf" TargetMode="External"/><Relationship Id="rId1781" Type="http://schemas.openxmlformats.org/officeDocument/2006/relationships/hyperlink" Target="https://www.glwater.org/wp-content/uploads/2020/02/PFAS-Minimization-Program-Summary.pdf" TargetMode="External"/><Relationship Id="rId2418" Type="http://schemas.openxmlformats.org/officeDocument/2006/relationships/hyperlink" Target="https://drive.google.com/drive/u/0/folders/1RsSKYaEE8jqAw7pH05tDHRflkjUL3t5H" TargetMode="External"/><Relationship Id="rId2625" Type="http://schemas.openxmlformats.org/officeDocument/2006/relationships/hyperlink" Target="https://www4.des.state.nh.us/nh-pfas-investigation/wp-content/uploads/tables-pdf.pdf" TargetMode="External"/><Relationship Id="rId2832" Type="http://schemas.openxmlformats.org/officeDocument/2006/relationships/hyperlink" Target="https://drive.google.com/drive/u/0/folders/1guACHNnx459i-7KbCd7qFXGhihjBXHhz" TargetMode="External"/><Relationship Id="rId73" Type="http://schemas.openxmlformats.org/officeDocument/2006/relationships/hyperlink" Target="https://drive.google.com/drive/u/1/folders/1B1GKEK70wuJTnQTBbpJQJcs4KD3cK5Hu" TargetMode="External"/><Relationship Id="rId804" Type="http://schemas.openxmlformats.org/officeDocument/2006/relationships/hyperlink" Target="https://www.michigan.gov/pfasresponse/" TargetMode="External"/><Relationship Id="rId1227" Type="http://schemas.openxmlformats.org/officeDocument/2006/relationships/hyperlink" Target="https://drive.google.com/drive/u/0/folders/1SrzIY6gLhHkSVGEOu51iLETRLE2RRCUn" TargetMode="External"/><Relationship Id="rId1434" Type="http://schemas.openxmlformats.org/officeDocument/2006/relationships/hyperlink" Target="https://www.jble.af.mil/" TargetMode="External"/><Relationship Id="rId1641" Type="http://schemas.openxmlformats.org/officeDocument/2006/relationships/hyperlink" Target="https://drive.google.com/drive/u/0/folders/1RsSKYaEE8jqAw7pH05tDHRflkjUL3t5H" TargetMode="External"/><Relationship Id="rId4797" Type="http://schemas.openxmlformats.org/officeDocument/2006/relationships/hyperlink" Target="https://www4.des.state.nh.us/nh-pfas-investigation/wp-content/uploads/tables-pdf.pdf" TargetMode="External"/><Relationship Id="rId1501" Type="http://schemas.openxmlformats.org/officeDocument/2006/relationships/hyperlink" Target="https://drive.google.com/drive/folders/1KmRG-k1YFytopGrVc8-IhtSiP8iKgHUp" TargetMode="External"/><Relationship Id="rId3399" Type="http://schemas.openxmlformats.org/officeDocument/2006/relationships/hyperlink" Target="https://drive.google.com/drive/u/1/folders/1d1Fg1SeM1LXwWAY0goyeqVgVAw0quykx" TargetMode="External"/><Relationship Id="rId4657" Type="http://schemas.openxmlformats.org/officeDocument/2006/relationships/hyperlink" Target="https://drive.google.com/drive/u/0/folders/1RsSKYaEE8jqAw7pH05tDHRflkjUL3t5H" TargetMode="External"/><Relationship Id="rId4864" Type="http://schemas.openxmlformats.org/officeDocument/2006/relationships/hyperlink" Target="https://drive.google.com/drive/u/0/folders/1RsSKYaEE8jqAw7pH05tDHRflkjUL3t5H" TargetMode="External"/><Relationship Id="rId3259" Type="http://schemas.openxmlformats.org/officeDocument/2006/relationships/hyperlink" Target="https://drive.google.com/drive/u/0/folders/1RsSKYaEE8jqAw7pH05tDHRflkjUL3t5H" TargetMode="External"/><Relationship Id="rId3466" Type="http://schemas.openxmlformats.org/officeDocument/2006/relationships/hyperlink" Target="https://nhdes.maps.arcgis.com/apps/View/index.html?appid=66770bef141c43a98a445c54a17720e2&amp;extent=-73.5743,42.5413,-69.6852,45.4509" TargetMode="External"/><Relationship Id="rId4517" Type="http://schemas.openxmlformats.org/officeDocument/2006/relationships/hyperlink" Target="https://drive.google.com/drive/folders/1bA0fTxac0RU2njTEx5JIcAWqZpYygC9D?usp=sharing" TargetMode="External"/><Relationship Id="rId387" Type="http://schemas.openxmlformats.org/officeDocument/2006/relationships/hyperlink" Target="http://www.rantoulpress.com/news/environment/2015-05-26/high-levels-pfcs-found-former-base.html" TargetMode="External"/><Relationship Id="rId594" Type="http://schemas.openxmlformats.org/officeDocument/2006/relationships/hyperlink" Target="https://drive.google.com/drive/u/1/folders/1Pms7FL2HqHNWHQ0nmFgIEcktFHXjhbny" TargetMode="External"/><Relationship Id="rId2068" Type="http://schemas.openxmlformats.org/officeDocument/2006/relationships/hyperlink" Target="https://www4.des.state.nh.us/IISProxy/IISProxy.dll?ContentId=4717153" TargetMode="External"/><Relationship Id="rId2275" Type="http://schemas.openxmlformats.org/officeDocument/2006/relationships/hyperlink" Target="https://www4.des.state.nh.us/nh-pfas-investigation/wp-content/uploads/tables-pdf.pdf" TargetMode="External"/><Relationship Id="rId3119" Type="http://schemas.openxmlformats.org/officeDocument/2006/relationships/hyperlink" Target="https://nhdes.maps.arcgis.com/apps/View/index.html?appid=66770bef141c43a98a445c54a17720e2&amp;extent=-73.5743,42.5413,-69.6852,45.4509" TargetMode="External"/><Relationship Id="rId3326" Type="http://schemas.openxmlformats.org/officeDocument/2006/relationships/hyperlink" Target="https://www4.des.state.nh.us/IISProxy/IISProxy.dll?ContentId=4751260" TargetMode="External"/><Relationship Id="rId3673" Type="http://schemas.openxmlformats.org/officeDocument/2006/relationships/hyperlink" Target="https://dec.vermont.gov/sites/dec/files/documents/PFAS%20Sampling%20Report%207.10.18%20FINAL.pdf" TargetMode="External"/><Relationship Id="rId3880" Type="http://schemas.openxmlformats.org/officeDocument/2006/relationships/hyperlink" Target="https://geotracker.waterboards.ca.gov/map/pfas_map" TargetMode="External"/><Relationship Id="rId4724" Type="http://schemas.openxmlformats.org/officeDocument/2006/relationships/hyperlink" Target="https://www4.des.state.nh.us/nh-pfas-investigation/wp-content/uploads/tables-pdf.pdf" TargetMode="External"/><Relationship Id="rId4931" Type="http://schemas.openxmlformats.org/officeDocument/2006/relationships/hyperlink" Target="https://www4.des.state.nh.us/nh-pfas-investigation/wp-content/uploads/tables-pdf.pdf" TargetMode="External"/><Relationship Id="rId247" Type="http://schemas.openxmlformats.org/officeDocument/2006/relationships/hyperlink" Target="https://geotracker.waterboards.ca.gov/map/pfas_map" TargetMode="External"/><Relationship Id="rId1084" Type="http://schemas.openxmlformats.org/officeDocument/2006/relationships/hyperlink" Target="https://drive.google.com/drive/u/1/folders/1Pw_YyB7LoSyOD4UXj86GrkjBwjiUmclI" TargetMode="External"/><Relationship Id="rId2482" Type="http://schemas.openxmlformats.org/officeDocument/2006/relationships/hyperlink" Target="https://drive.google.com/drive/u/0/folders/19OCwHREcH4Ii8cf6R0EWJWjKNx9Tw4G3" TargetMode="External"/><Relationship Id="rId3533" Type="http://schemas.openxmlformats.org/officeDocument/2006/relationships/hyperlink" Target="https://www4.des.state.nh.us/DESOneStop/PRSDetail.aspx?ID=0024199&amp;Type=PRS" TargetMode="External"/><Relationship Id="rId3740" Type="http://schemas.openxmlformats.org/officeDocument/2006/relationships/hyperlink" Target="https://www.akaction.org/wp-content/uploads/Report-Threats-to-Drinking-Water-and-Public-Health-in-Alaska-FINAL-web-version-9-24-19.pdf" TargetMode="External"/><Relationship Id="rId107" Type="http://schemas.openxmlformats.org/officeDocument/2006/relationships/hyperlink" Target="https://azdeq.gov/superfund-site-former-williams-air-force-base" TargetMode="External"/><Relationship Id="rId454" Type="http://schemas.openxmlformats.org/officeDocument/2006/relationships/hyperlink" Target="https://partner-mco-archive.s3.amazonaws.com/client_files/1524589484.pdf" TargetMode="External"/><Relationship Id="rId661" Type="http://schemas.openxmlformats.org/officeDocument/2006/relationships/hyperlink" Target="https://www.michigan.gov/pfasresponse/0,9038,7-365-86511_82704-453181--,00.html" TargetMode="External"/><Relationship Id="rId1291" Type="http://schemas.openxmlformats.org/officeDocument/2006/relationships/hyperlink" Target="https://drive.google.com/drive/u/0/folders/1PB-jivQincx_q2ZtbNlmxOQHyGDkB0CC" TargetMode="External"/><Relationship Id="rId2135" Type="http://schemas.openxmlformats.org/officeDocument/2006/relationships/hyperlink" Target="https://drive.google.com/drive/u/0/folders/1892QYIYYTrmEZJKqiZ_KlPijbRp6bXGf" TargetMode="External"/><Relationship Id="rId2342" Type="http://schemas.openxmlformats.org/officeDocument/2006/relationships/hyperlink" Target="https://drive.google.com/drive/u/0/folders/1SrPHJjTO5Y6J8iFzcVpouMRJ-Dci760q" TargetMode="External"/><Relationship Id="rId3600" Type="http://schemas.openxmlformats.org/officeDocument/2006/relationships/hyperlink" Target="https://drive.google.com/drive/u/0/folders/1RsSKYaEE8jqAw7pH05tDHRflkjUL3t5H" TargetMode="External"/><Relationship Id="rId314" Type="http://schemas.openxmlformats.org/officeDocument/2006/relationships/hyperlink" Target="https://prodenv.dep.state.fl.us/DepNexus/public/searchPortal" TargetMode="External"/><Relationship Id="rId521" Type="http://schemas.openxmlformats.org/officeDocument/2006/relationships/hyperlink" Target="https://drive.google.com/drive/u/1/folders/1VgdMu6_x_kxf36q2eAIhAEnCpniomQ1Y" TargetMode="External"/><Relationship Id="rId1151" Type="http://schemas.openxmlformats.org/officeDocument/2006/relationships/hyperlink" Target="https://drive.google.com/drive/u/0/folders/1lvM_geARDEUPHpDOnWAMqP5mnNUCVpTB" TargetMode="External"/><Relationship Id="rId2202" Type="http://schemas.openxmlformats.org/officeDocument/2006/relationships/hyperlink" Target="https://www4.des.state.nh.us/IISProxy/IISProxy.dll?ContentId=4843894" TargetMode="External"/><Relationship Id="rId1011" Type="http://schemas.openxmlformats.org/officeDocument/2006/relationships/hyperlink" Target="https://nhdes.maps.arcgis.com/apps/View/index.html?appid=66770bef141c43a98a445c54a17720e2&amp;extent=-73.5743,42.5413,-69.6852,45.4509" TargetMode="External"/><Relationship Id="rId1968" Type="http://schemas.openxmlformats.org/officeDocument/2006/relationships/hyperlink" Target="https://www.glwater.org/wp-content/uploads/2020/02/PFAS-Minimization-Program-Summary.pdf" TargetMode="External"/><Relationship Id="rId4167" Type="http://schemas.openxmlformats.org/officeDocument/2006/relationships/hyperlink" Target="https://geotracker.waterboards.ca.gov/map/pfas_map" TargetMode="External"/><Relationship Id="rId4374" Type="http://schemas.openxmlformats.org/officeDocument/2006/relationships/hyperlink" Target="https://geotracker.waterboards.ca.gov/profile_report?global_id=L10006325553&amp;mytab=esidata" TargetMode="External"/><Relationship Id="rId4581" Type="http://schemas.openxmlformats.org/officeDocument/2006/relationships/hyperlink" Target="https://www4.des.state.nh.us/nh-pfas-investigation/wp-content/uploads/tables-pdf.pdf" TargetMode="External"/><Relationship Id="rId3183" Type="http://schemas.openxmlformats.org/officeDocument/2006/relationships/hyperlink" Target="https://drive.google.com/drive/u/0/folders/1RsSKYaEE8jqAw7pH05tDHRflkjUL3t5H" TargetMode="External"/><Relationship Id="rId3390" Type="http://schemas.openxmlformats.org/officeDocument/2006/relationships/hyperlink" Target="https://drive.google.com/drive/u/0/folders/1RsSKYaEE8jqAw7pH05tDHRflkjUL3t5H" TargetMode="External"/><Relationship Id="rId4027" Type="http://schemas.openxmlformats.org/officeDocument/2006/relationships/hyperlink" Target="https://geotracker.waterboards.ca.gov/map/pfas_map" TargetMode="External"/><Relationship Id="rId4234" Type="http://schemas.openxmlformats.org/officeDocument/2006/relationships/hyperlink" Target="https://geotracker.waterboards.ca.gov/map/pfas_map" TargetMode="External"/><Relationship Id="rId4441" Type="http://schemas.openxmlformats.org/officeDocument/2006/relationships/hyperlink" Target="https://drive.google.com/drive/u/0/folders/1DWXhXwl1j4L5eKUdO88JdnrMTynHHza5" TargetMode="External"/><Relationship Id="rId1828" Type="http://schemas.openxmlformats.org/officeDocument/2006/relationships/hyperlink" Target="https://drive.google.com/drive/u/1/folders/1Pms7FL2HqHNWHQ0nmFgIEcktFHXjhbny" TargetMode="External"/><Relationship Id="rId3043" Type="http://schemas.openxmlformats.org/officeDocument/2006/relationships/hyperlink" Target="https://drive.google.com/drive/u/0/folders/1RsSKYaEE8jqAw7pH05tDHRflkjUL3t5H" TargetMode="External"/><Relationship Id="rId3250" Type="http://schemas.openxmlformats.org/officeDocument/2006/relationships/hyperlink" Target="https://nhdes.maps.arcgis.com/apps/View/index.html?appid=66770bef141c43a98a445c54a17720e2&amp;extent=-73.5743,42.5413,-69.6852,45.4509" TargetMode="External"/><Relationship Id="rId171" Type="http://schemas.openxmlformats.org/officeDocument/2006/relationships/hyperlink" Target="https://geotracker.waterboards.ca.gov/map/pfas_map" TargetMode="External"/><Relationship Id="rId4301" Type="http://schemas.openxmlformats.org/officeDocument/2006/relationships/hyperlink" Target="https://geotracker.waterboards.ca.gov/map/pfas_map" TargetMode="External"/><Relationship Id="rId3110" Type="http://schemas.openxmlformats.org/officeDocument/2006/relationships/hyperlink" Target="https://www4.des.state.nh.us/IISProxy/IISProxy.dll?ContentId=4768852" TargetMode="External"/><Relationship Id="rId988" Type="http://schemas.openxmlformats.org/officeDocument/2006/relationships/hyperlink" Target="https://www4.des.state.nh.us/DESOneStop/PRSDetail.aspx?ID=0038213&amp;Type=PRS" TargetMode="External"/><Relationship Id="rId2669" Type="http://schemas.openxmlformats.org/officeDocument/2006/relationships/hyperlink" Target="https://nhdes.maps.arcgis.com/apps/View/index.html?appid=66770bef141c43a98a445c54a17720e2&amp;extent=-73.5743,42.5413,-69.6852,45.4509" TargetMode="External"/><Relationship Id="rId2876" Type="http://schemas.openxmlformats.org/officeDocument/2006/relationships/hyperlink" Target="https://www4.des.state.nh.us/DESOneStop/PRSDetail.aspx?ID=0000219&amp;Type=PRS" TargetMode="External"/><Relationship Id="rId3927" Type="http://schemas.openxmlformats.org/officeDocument/2006/relationships/hyperlink" Target="https://geotracker.waterboards.ca.gov/map/pfas_map" TargetMode="External"/><Relationship Id="rId848" Type="http://schemas.openxmlformats.org/officeDocument/2006/relationships/hyperlink" Target="https://drive.google.com/drive/u/1/folders/1Pms7FL2HqHNWHQ0nmFgIEcktFHXjhbny" TargetMode="External"/><Relationship Id="rId1478" Type="http://schemas.openxmlformats.org/officeDocument/2006/relationships/hyperlink" Target="https://dnr.wi.gov/botw/BasicSearchAction.do;jsessionid=IssMC5pxAq4nUrmSToSt-f_hqgtuHz9syquhl50rrD6P_8m0pvdY!-2140414134" TargetMode="External"/><Relationship Id="rId1685" Type="http://schemas.openxmlformats.org/officeDocument/2006/relationships/hyperlink" Target="https://drive.google.com/drive/u/0/folders/1RsSKYaEE8jqAw7pH05tDHRflkjUL3t5H" TargetMode="External"/><Relationship Id="rId1892" Type="http://schemas.openxmlformats.org/officeDocument/2006/relationships/hyperlink" Target="https://www.glwater.org/wp-content/uploads/2020/02/PFAS-Minimization-Program-Summary.pdf" TargetMode="External"/><Relationship Id="rId2529" Type="http://schemas.openxmlformats.org/officeDocument/2006/relationships/hyperlink" Target="https://nhdes.maps.arcgis.com/apps/View/index.html?appid=66770bef141c43a98a445c54a17720e2&amp;extent=-73.5743,42.5413,-69.6852,45.4509" TargetMode="External"/><Relationship Id="rId2736" Type="http://schemas.openxmlformats.org/officeDocument/2006/relationships/hyperlink" Target="https://www4.des.state.nh.us/DESOneStop/PRSDetail.aspx?ID=0000033&amp;Type=PRS" TargetMode="External"/><Relationship Id="rId4091" Type="http://schemas.openxmlformats.org/officeDocument/2006/relationships/hyperlink" Target="https://geotracker.waterboards.ca.gov/map/pfas_map" TargetMode="External"/><Relationship Id="rId708" Type="http://schemas.openxmlformats.org/officeDocument/2006/relationships/hyperlink" Target="https://drive.google.com/drive/u/1/folders/10vS_ruePnh-nlgeOxiLbpevYjap4Pcxe" TargetMode="External"/><Relationship Id="rId915" Type="http://schemas.openxmlformats.org/officeDocument/2006/relationships/hyperlink" Target="https://www.ewg.org/interactive-maps/2019_pfas_contamination/map/" TargetMode="External"/><Relationship Id="rId1338" Type="http://schemas.openxmlformats.org/officeDocument/2006/relationships/hyperlink" Target="https://drive.google.com/drive/u/0/folders/1XewguT_JZ4SRSco0JAYv8FXMALDxAsyC" TargetMode="External"/><Relationship Id="rId1545" Type="http://schemas.openxmlformats.org/officeDocument/2006/relationships/hyperlink" Target="https://www.colorado.gov/pacific/cdphe/PFCs/2020-Sampling-Project" TargetMode="External"/><Relationship Id="rId2943" Type="http://schemas.openxmlformats.org/officeDocument/2006/relationships/hyperlink" Target="https://drive.google.com/drive/u/0/folders/1RsSKYaEE8jqAw7pH05tDHRflkjUL3t5H" TargetMode="External"/><Relationship Id="rId1405" Type="http://schemas.openxmlformats.org/officeDocument/2006/relationships/hyperlink" Target="https://drive.google.com/drive/u/0/folders/1lGp9mNF1VW52zcJOUD9x-wZO9oAb_opR" TargetMode="External"/><Relationship Id="rId1752" Type="http://schemas.openxmlformats.org/officeDocument/2006/relationships/hyperlink" Target="https://nantucket-ma.gov/1574/PFAS" TargetMode="External"/><Relationship Id="rId2803" Type="http://schemas.openxmlformats.org/officeDocument/2006/relationships/hyperlink" Target="https://drive.google.com/drive/u/0/folders/1RsSKYaEE8jqAw7pH05tDHRflkjUL3t5H" TargetMode="External"/><Relationship Id="rId44" Type="http://schemas.openxmlformats.org/officeDocument/2006/relationships/hyperlink" Target="https://drive.google.com/drive/u/1/folders/1B1GKEK70wuJTnQTBbpJQJcs4KD3cK5Hu" TargetMode="External"/><Relationship Id="rId1612" Type="http://schemas.openxmlformats.org/officeDocument/2006/relationships/hyperlink" Target="https://www.maine.gov/dep/spills/topics/pfas/PFAS-current-results-06022020.pdf" TargetMode="External"/><Relationship Id="rId4768" Type="http://schemas.openxmlformats.org/officeDocument/2006/relationships/hyperlink" Target="https://drive.google.com/drive/u/0/folders/1RsSKYaEE8jqAw7pH05tDHRflkjUL3t5H" TargetMode="External"/><Relationship Id="rId4975" Type="http://schemas.openxmlformats.org/officeDocument/2006/relationships/hyperlink" Target="https://drive.google.com/drive/u/0/folders/1jI2qfUNHJx9JWwCQcG49AABEIOL-IKdx" TargetMode="External"/><Relationship Id="rId498" Type="http://schemas.openxmlformats.org/officeDocument/2006/relationships/hyperlink" Target="https://partner-mco-archive.s3.amazonaws.com/client_files/1524589484.pdf" TargetMode="External"/><Relationship Id="rId2179" Type="http://schemas.openxmlformats.org/officeDocument/2006/relationships/hyperlink" Target="https://drive.google.com/drive/u/0/folders/1d3jdYNJD7pbfsMmTmGk3E3rDOGOsB2jM" TargetMode="External"/><Relationship Id="rId3577" Type="http://schemas.openxmlformats.org/officeDocument/2006/relationships/hyperlink" Target="https://www4.des.state.nh.us/IISProxy/IISProxy.dll?ContentId=4856554" TargetMode="External"/><Relationship Id="rId3784" Type="http://schemas.openxmlformats.org/officeDocument/2006/relationships/hyperlink" Target="https://geotracker.waterboards.ca.gov/map/pfas_map" TargetMode="External"/><Relationship Id="rId3991" Type="http://schemas.openxmlformats.org/officeDocument/2006/relationships/hyperlink" Target="https://geotracker.waterboards.ca.gov/map/pfas_map" TargetMode="External"/><Relationship Id="rId4628" Type="http://schemas.openxmlformats.org/officeDocument/2006/relationships/hyperlink" Target="https://www4.des.state.nh.us/nh-pfas-investigation/wp-content/uploads/tables-pdf.pdf" TargetMode="External"/><Relationship Id="rId4835" Type="http://schemas.openxmlformats.org/officeDocument/2006/relationships/hyperlink" Target="https://www4.des.state.nh.us/nh-pfas-investigation/wp-content/uploads/tables-pdf.pdf" TargetMode="External"/><Relationship Id="rId2386" Type="http://schemas.openxmlformats.org/officeDocument/2006/relationships/hyperlink" Target="https://www4.des.state.nh.us/DESOneStop/PRSDetail.aspx?ID=0000555&amp;Type=PRS" TargetMode="External"/><Relationship Id="rId2593" Type="http://schemas.openxmlformats.org/officeDocument/2006/relationships/hyperlink" Target="https://drive.google.com/drive/u/0/folders/1RsSKYaEE8jqAw7pH05tDHRflkjUL3t5H" TargetMode="External"/><Relationship Id="rId3437" Type="http://schemas.openxmlformats.org/officeDocument/2006/relationships/hyperlink" Target="https://www4.des.state.nh.us/nh-pfas-investigation/wp-content/uploads/tables-pdf.pdf" TargetMode="External"/><Relationship Id="rId3644" Type="http://schemas.openxmlformats.org/officeDocument/2006/relationships/hyperlink" Target="https://dec.vermont.gov/sites/dec/files/documents/PFAS%20Sampling%20Report%207.10.18%20FINAL.pdf" TargetMode="External"/><Relationship Id="rId3851" Type="http://schemas.openxmlformats.org/officeDocument/2006/relationships/hyperlink" Target="https://drive.google.com/drive/u/0/folders/1DWXhXwl1j4L5eKUdO88JdnrMTynHHza5" TargetMode="External"/><Relationship Id="rId4902" Type="http://schemas.openxmlformats.org/officeDocument/2006/relationships/hyperlink" Target="https://www4.des.state.nh.us/nh-pfas-investigation/wp-content/uploads/tables-pdf.pdf" TargetMode="External"/><Relationship Id="rId358" Type="http://schemas.openxmlformats.org/officeDocument/2006/relationships/hyperlink" Target="https://prodenv.dep.state.fl.us/DepNexus/public/searchPortal" TargetMode="External"/><Relationship Id="rId565" Type="http://schemas.openxmlformats.org/officeDocument/2006/relationships/hyperlink" Target="https://www.michigan.gov/pfasresponse/0,9038,7-365-86511_82704-452810--,00.html" TargetMode="External"/><Relationship Id="rId772" Type="http://schemas.openxmlformats.org/officeDocument/2006/relationships/hyperlink" Target="https://drive.google.com/drive/u/1/folders/1Pms7FL2HqHNWHQ0nmFgIEcktFHXjhbny" TargetMode="External"/><Relationship Id="rId1195" Type="http://schemas.openxmlformats.org/officeDocument/2006/relationships/hyperlink" Target="http://afcec.publicadmin-record.us.af.mil/" TargetMode="External"/><Relationship Id="rId2039" Type="http://schemas.openxmlformats.org/officeDocument/2006/relationships/hyperlink" Target="https://www4.des.state.nh.us/DESOneStop/PRSDetail.aspx?ID=0012544&amp;Type=PRS" TargetMode="External"/><Relationship Id="rId2246" Type="http://schemas.openxmlformats.org/officeDocument/2006/relationships/hyperlink" Target="https://nhdes.maps.arcgis.com/apps/View/index.html?appid=66770bef141c43a98a445c54a17720e2&amp;extent=-73.5743,42.5413,-69.6852,45.4509" TargetMode="External"/><Relationship Id="rId2453" Type="http://schemas.openxmlformats.org/officeDocument/2006/relationships/hyperlink" Target="https://drive.google.com/drive/u/0/folders/1RsSKYaEE8jqAw7pH05tDHRflkjUL3t5H" TargetMode="External"/><Relationship Id="rId2660" Type="http://schemas.openxmlformats.org/officeDocument/2006/relationships/hyperlink" Target="https://www4.des.state.nh.us/IISProxy/IISProxy.dll?ContentId=4669255" TargetMode="External"/><Relationship Id="rId3504" Type="http://schemas.openxmlformats.org/officeDocument/2006/relationships/hyperlink" Target="https://drive.google.com/drive/u/0/folders/1dpUXCBINLuuXNwA_4GHhLbFxBnoPpMq9" TargetMode="External"/><Relationship Id="rId3711" Type="http://schemas.openxmlformats.org/officeDocument/2006/relationships/hyperlink" Target="https://www.militarypoisons.org/vermont.html" TargetMode="External"/><Relationship Id="rId218" Type="http://schemas.openxmlformats.org/officeDocument/2006/relationships/hyperlink" Target="https://drive.google.com/drive/folders/1Qe_LQR_3dGFt2vdx8uZRlWYPR0ZjgnI0" TargetMode="External"/><Relationship Id="rId425" Type="http://schemas.openxmlformats.org/officeDocument/2006/relationships/hyperlink" Target="http://www.maine.gov/dep/spills/topics/pfas/NASB_ResWell_PFC_FactSheet_April2016.pdf" TargetMode="External"/><Relationship Id="rId632" Type="http://schemas.openxmlformats.org/officeDocument/2006/relationships/hyperlink" Target="https://www.michigan.gov/pfasresponse/0,9038,7-365-86511_82704-479889--,00.html" TargetMode="External"/><Relationship Id="rId1055" Type="http://schemas.openxmlformats.org/officeDocument/2006/relationships/hyperlink" Target="https://www.nj.gov/dep/dsr/publications/Investigation%20of%20Levels%20of%20Perfluorinated%20Compounds%20in%20New%20Jersey%20Fish,%20Surface%20Water,%20and%20Sediment.pdf" TargetMode="External"/><Relationship Id="rId1262" Type="http://schemas.openxmlformats.org/officeDocument/2006/relationships/hyperlink" Target="https://drive.google.com/drive/u/0/folders/198jhC0SI4HHcwEXKK_pfMc19fjomha9L" TargetMode="External"/><Relationship Id="rId2106" Type="http://schemas.openxmlformats.org/officeDocument/2006/relationships/hyperlink" Target="https://drive.google.com/drive/u/0/folders/1RsSKYaEE8jqAw7pH05tDHRflkjUL3t5H" TargetMode="External"/><Relationship Id="rId2313" Type="http://schemas.openxmlformats.org/officeDocument/2006/relationships/hyperlink" Target="https://drive.google.com/drive/u/0/folders/1RsSKYaEE8jqAw7pH05tDHRflkjUL3t5H" TargetMode="External"/><Relationship Id="rId2520" Type="http://schemas.openxmlformats.org/officeDocument/2006/relationships/hyperlink" Target="https://www4.des.state.nh.us/IISProxy/IISProxy.dll?ContentId=4734099" TargetMode="External"/><Relationship Id="rId1122" Type="http://schemas.openxmlformats.org/officeDocument/2006/relationships/hyperlink" Target="https://drive.google.com/drive/u/1/folders/1Yla_380Qxjf4iLAK34ajtSEXmM8gBJ9P" TargetMode="External"/><Relationship Id="rId4278" Type="http://schemas.openxmlformats.org/officeDocument/2006/relationships/hyperlink" Target="https://drive.google.com/drive/u/1/folders/1DWXhXwl1j4L5eKUdO88JdnrMTynHHza5" TargetMode="External"/><Relationship Id="rId4485" Type="http://schemas.openxmlformats.org/officeDocument/2006/relationships/hyperlink" Target="https://geotracker.waterboards.ca.gov/map/pfas_map" TargetMode="External"/><Relationship Id="rId3087" Type="http://schemas.openxmlformats.org/officeDocument/2006/relationships/hyperlink" Target="https://drive.google.com/drive/u/0/folders/197xuW_u2w42MLcQKRyb1ksBLkUemroHB" TargetMode="External"/><Relationship Id="rId3294" Type="http://schemas.openxmlformats.org/officeDocument/2006/relationships/hyperlink" Target="https://drive.google.com/drive/u/0/folders/1RsSKYaEE8jqAw7pH05tDHRflkjUL3t5H" TargetMode="External"/><Relationship Id="rId4138" Type="http://schemas.openxmlformats.org/officeDocument/2006/relationships/hyperlink" Target="https://drive.google.com/drive/u/0/folders/1DWXhXwl1j4L5eKUdO88JdnrMTynHHza5" TargetMode="External"/><Relationship Id="rId4345" Type="http://schemas.openxmlformats.org/officeDocument/2006/relationships/hyperlink" Target="https://geotracker.waterboards.ca.gov/profile_report?global_id=T10000012777" TargetMode="External"/><Relationship Id="rId4692" Type="http://schemas.openxmlformats.org/officeDocument/2006/relationships/hyperlink" Target="https://www4.des.state.nh.us/nh-pfas-investigation/wp-content/uploads/tables-pdf.pdf" TargetMode="External"/><Relationship Id="rId1939" Type="http://schemas.openxmlformats.org/officeDocument/2006/relationships/hyperlink" Target="https://www.glwater.org/wp-content/uploads/2020/02/PFAS-Minimization-Program-Summary.pdf" TargetMode="External"/><Relationship Id="rId4552" Type="http://schemas.openxmlformats.org/officeDocument/2006/relationships/hyperlink" Target="https://drive.google.com/drive/u/0/folders/1bCB00C5QRmJ1UBoPscCVzgGsAsNKumft" TargetMode="External"/><Relationship Id="rId3154" Type="http://schemas.openxmlformats.org/officeDocument/2006/relationships/hyperlink" Target="https://nhdes.maps.arcgis.com/apps/View/index.html?appid=66770bef141c43a98a445c54a17720e2&amp;extent=-73.5743,42.5413,-69.6852,45.4509" TargetMode="External"/><Relationship Id="rId3361" Type="http://schemas.openxmlformats.org/officeDocument/2006/relationships/hyperlink" Target="https://nhdes.maps.arcgis.com/apps/View/index.html?appid=66770bef141c43a98a445c54a17720e2&amp;extent=-73.5743,42.5413,-69.6852,45.4509" TargetMode="External"/><Relationship Id="rId4205" Type="http://schemas.openxmlformats.org/officeDocument/2006/relationships/hyperlink" Target="https://drive.google.com/drive/u/0/folders/1DWXhXwl1j4L5eKUdO88JdnrMTynHHza5" TargetMode="External"/><Relationship Id="rId4412" Type="http://schemas.openxmlformats.org/officeDocument/2006/relationships/hyperlink" Target="https://geotracker.waterboards.ca.gov/map/pfas_map" TargetMode="External"/><Relationship Id="rId282" Type="http://schemas.openxmlformats.org/officeDocument/2006/relationships/hyperlink" Target="https://drive.google.com/drive/u/1/folders/1rEBSFEDFLFN-jJ5AO8Nq-xYt2FesnEg7" TargetMode="External"/><Relationship Id="rId2170" Type="http://schemas.openxmlformats.org/officeDocument/2006/relationships/hyperlink" Target="https://drive.google.com/drive/u/0/folders/1Gwpgwl4WX7yVYItoJ8quY8XfI-w1idQW" TargetMode="External"/><Relationship Id="rId3014" Type="http://schemas.openxmlformats.org/officeDocument/2006/relationships/hyperlink" Target="https://nhdes.maps.arcgis.com/apps/View/index.html?appid=66770bef141c43a98a445c54a17720e2&amp;extent=-73.5743,42.5413,-69.6852,45.4509" TargetMode="External"/><Relationship Id="rId3221" Type="http://schemas.openxmlformats.org/officeDocument/2006/relationships/hyperlink" Target="https://www4.des.state.nh.us/IISProxy/IISProxy.dll?ContentId=4700758" TargetMode="External"/><Relationship Id="rId8" Type="http://schemas.openxmlformats.org/officeDocument/2006/relationships/hyperlink" Target="https://drive.google.com/drive/u/1/folders/1gnge512_oYuL7VQRv46V8TQZgBqwMAtM" TargetMode="External"/><Relationship Id="rId142" Type="http://schemas.openxmlformats.org/officeDocument/2006/relationships/hyperlink" Target="https://geotracker.waterboards.ca.gov/map/pfas_map" TargetMode="External"/><Relationship Id="rId2030" Type="http://schemas.openxmlformats.org/officeDocument/2006/relationships/hyperlink" Target="https://drive.google.com/drive/u/0/folders/1AG7OwDr8ATEwgMzpT6OminJep6RxUwlC" TargetMode="External"/><Relationship Id="rId2987" Type="http://schemas.openxmlformats.org/officeDocument/2006/relationships/hyperlink" Target="https://drive.google.com/drive/u/0/folders/1zmMs-KoQSl7U4ycUm-nFG8D1zu7IYzn-" TargetMode="External"/><Relationship Id="rId959" Type="http://schemas.openxmlformats.org/officeDocument/2006/relationships/hyperlink" Target="https://www4.des.state.nh.us/nh-pfas-investigation/?cat=8" TargetMode="External"/><Relationship Id="rId1589" Type="http://schemas.openxmlformats.org/officeDocument/2006/relationships/hyperlink" Target="https://drive.google.com/drive/u/0/folders/1RsSKYaEE8jqAw7pH05tDHRflkjUL3t5H" TargetMode="External"/><Relationship Id="rId1449" Type="http://schemas.openxmlformats.org/officeDocument/2006/relationships/hyperlink" Target="https://drive.google.com/drive/u/0/folders/1McBSeX2VTKGuIpe-IdaFYayBBQsc8_kn" TargetMode="External"/><Relationship Id="rId1796" Type="http://schemas.openxmlformats.org/officeDocument/2006/relationships/hyperlink" Target="https://drive.google.com/drive/u/1/folders/1Pms7FL2HqHNWHQ0nmFgIEcktFHXjhbny" TargetMode="External"/><Relationship Id="rId2847" Type="http://schemas.openxmlformats.org/officeDocument/2006/relationships/hyperlink" Target="https://drive.google.com/drive/u/0/folders/1OswJn35FqcwpvX06nss26fmsMAD5c5SN" TargetMode="External"/><Relationship Id="rId4062" Type="http://schemas.openxmlformats.org/officeDocument/2006/relationships/hyperlink" Target="https://geotracker.waterboards.ca.gov/map/pfas_map" TargetMode="External"/><Relationship Id="rId88" Type="http://schemas.openxmlformats.org/officeDocument/2006/relationships/hyperlink" Target="https://drive.google.com/drive/folders/1imOX_yct6FP0_YHn-BUSbXX_5dOy1-j6" TargetMode="External"/><Relationship Id="rId819" Type="http://schemas.openxmlformats.org/officeDocument/2006/relationships/hyperlink" Target="https://www.michigan.gov/pfasresponse/" TargetMode="External"/><Relationship Id="rId1656" Type="http://schemas.openxmlformats.org/officeDocument/2006/relationships/hyperlink" Target="https://drive.google.com/drive/u/0/folders/1RsSKYaEE8jqAw7pH05tDHRflkjUL3t5H" TargetMode="External"/><Relationship Id="rId1863" Type="http://schemas.openxmlformats.org/officeDocument/2006/relationships/hyperlink" Target="https://www.glwater.org/wp-content/uploads/2020/02/PFAS-Minimization-Program-Summary.pdf" TargetMode="External"/><Relationship Id="rId2707" Type="http://schemas.openxmlformats.org/officeDocument/2006/relationships/hyperlink" Target="https://drive.google.com/drive/u/0/folders/1aF7GDUHlXK_CtoIsbEd_82gb0RwnBPx-" TargetMode="External"/><Relationship Id="rId2914" Type="http://schemas.openxmlformats.org/officeDocument/2006/relationships/hyperlink" Target="https://nhdes.maps.arcgis.com/apps/View/index.html?appid=66770bef141c43a98a445c54a17720e2&amp;extent=-73.5743,42.5413,-69.6852,45.4509" TargetMode="External"/><Relationship Id="rId1309" Type="http://schemas.openxmlformats.org/officeDocument/2006/relationships/hyperlink" Target="https://drive.google.com/drive/u/0/folders/1l-Hc3yYjlNuBpkYUb80uBUQz8TE6PfQk" TargetMode="External"/><Relationship Id="rId1516"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1723" Type="http://schemas.openxmlformats.org/officeDocument/2006/relationships/hyperlink" Target="https://www.maine.gov/dep/spills/topics/pfas/PFAS-current-results-06022020.pdf" TargetMode="External"/><Relationship Id="rId1930" Type="http://schemas.openxmlformats.org/officeDocument/2006/relationships/hyperlink" Target="https://drive.google.com/drive/u/1/folders/1Pms7FL2HqHNWHQ0nmFgIEcktFHXjhbny" TargetMode="External"/><Relationship Id="rId4879" Type="http://schemas.openxmlformats.org/officeDocument/2006/relationships/hyperlink" Target="https://drive.google.com/drive/u/0/folders/1RsSKYaEE8jqAw7pH05tDHRflkjUL3t5H" TargetMode="External"/><Relationship Id="rId15" Type="http://schemas.openxmlformats.org/officeDocument/2006/relationships/hyperlink" Target="https://dec.alaska.gov/spar/csp/sites/fairbanks-fire-training-center" TargetMode="External"/><Relationship Id="rId3688" Type="http://schemas.openxmlformats.org/officeDocument/2006/relationships/hyperlink" Target="https://drive.google.com/drive/u/0/folders/1lGp9mNF1VW52zcJOUD9x-wZO9oAb_opR" TargetMode="External"/><Relationship Id="rId3895" Type="http://schemas.openxmlformats.org/officeDocument/2006/relationships/hyperlink" Target="https://geotracker.waterboards.ca.gov/map/pfas_map" TargetMode="External"/><Relationship Id="rId4739" Type="http://schemas.openxmlformats.org/officeDocument/2006/relationships/hyperlink" Target="https://www4.des.state.nh.us/nh-pfas-investigation/wp-content/uploads/tables-pdf.pdf" TargetMode="External"/><Relationship Id="rId4946" Type="http://schemas.openxmlformats.org/officeDocument/2006/relationships/hyperlink" Target="https://d1ung6i9j8i9xc.cloudfront.net/wp-content/blogs.dir/123/files/2020/10/Solvay-lawsuit-Oct-2020.pdf" TargetMode="External"/><Relationship Id="rId2497" Type="http://schemas.openxmlformats.org/officeDocument/2006/relationships/hyperlink" Target="https://drive.google.com/drive/u/0/folders/1HeXBFIlHdnNEvJjDLVeLHx1uqTYkSO6C" TargetMode="External"/><Relationship Id="rId3548" Type="http://schemas.openxmlformats.org/officeDocument/2006/relationships/hyperlink" Target="https://www4.des.state.nh.us/DESOneStop/PRSDetail.aspx?ID=0000224&amp;Type=PRS" TargetMode="External"/><Relationship Id="rId3755" Type="http://schemas.openxmlformats.org/officeDocument/2006/relationships/hyperlink" Target="https://drive.google.com/drive/u/1/folders/1B1GKEK70wuJTnQTBbpJQJcs4KD3cK5Hu" TargetMode="External"/><Relationship Id="rId4806" Type="http://schemas.openxmlformats.org/officeDocument/2006/relationships/hyperlink" Target="https://www4.des.state.nh.us/nh-pfas-investigation/wp-content/uploads/tables-pdf.pdf" TargetMode="External"/><Relationship Id="rId469" Type="http://schemas.openxmlformats.org/officeDocument/2006/relationships/hyperlink" Target="https://mde.maryland.gov/programs/Water/water_supply/Documents/PFAS_Maryland_UCMR3_2012to2015_Method537.pdf" TargetMode="External"/><Relationship Id="rId676" Type="http://schemas.openxmlformats.org/officeDocument/2006/relationships/hyperlink" Target="https://www.michigan.gov/pfasresponse/0,9038,7-365-86511_82704_97100_97106---,00.html" TargetMode="External"/><Relationship Id="rId883" Type="http://schemas.openxmlformats.org/officeDocument/2006/relationships/hyperlink" Target="https://www.pca.state.mn.us/sites/default/files/c-pfc3-02.pdf" TargetMode="External"/><Relationship Id="rId1099" Type="http://schemas.openxmlformats.org/officeDocument/2006/relationships/hyperlink" Target="http://crcairport.org/wp-content/uploads/2018/01/letter.VCP_.V00499.V00611.2017-08-18.WCA_Followup_PFCs.pdf" TargetMode="External"/><Relationship Id="rId2357" Type="http://schemas.openxmlformats.org/officeDocument/2006/relationships/hyperlink" Target="https://drive.google.com/drive/u/0/folders/1My3nNoZQBg0mmHk3jD1VImEPjUIDAjZs" TargetMode="External"/><Relationship Id="rId2564" Type="http://schemas.openxmlformats.org/officeDocument/2006/relationships/hyperlink" Target="https://nhdes.maps.arcgis.com/apps/View/index.html?appid=66770bef141c43a98a445c54a17720e2&amp;extent=-73.5743,42.5413,-69.6852,45.4509" TargetMode="External"/><Relationship Id="rId3408" Type="http://schemas.openxmlformats.org/officeDocument/2006/relationships/hyperlink" Target="https://www4.des.state.nh.us/DESOneStop/PRSDetail.aspx?ID=0037572&amp;Type=PRS" TargetMode="External"/><Relationship Id="rId3615" Type="http://schemas.openxmlformats.org/officeDocument/2006/relationships/hyperlink" Target="https://www4.des.state.nh.us/IISProxy/IISProxy.dll?ContentId=4830185" TargetMode="External"/><Relationship Id="rId3962" Type="http://schemas.openxmlformats.org/officeDocument/2006/relationships/hyperlink" Target="https://geotracker.waterboards.ca.gov/map/pfas_map" TargetMode="External"/><Relationship Id="rId329" Type="http://schemas.openxmlformats.org/officeDocument/2006/relationships/hyperlink" Target="https://drive.google.com/drive/u/1/folders/1HJI6U11sAh3Oi9BLz8uJM5Uu9-sTQ0j8" TargetMode="External"/><Relationship Id="rId536" Type="http://schemas.openxmlformats.org/officeDocument/2006/relationships/hyperlink" Target="https://www.michigan.gov/pfasresponse/" TargetMode="External"/><Relationship Id="rId1166" Type="http://schemas.openxmlformats.org/officeDocument/2006/relationships/hyperlink" Target="https://drive.google.com/drive/u/0/folders/1f8gHfUbgH4w0DdeirtRLSMerU6kNJ4Ux" TargetMode="External"/><Relationship Id="rId1373" Type="http://schemas.openxmlformats.org/officeDocument/2006/relationships/hyperlink" Target="https://www.ewg.org/interactive-maps/2019_pfas_contamination/map/" TargetMode="External"/><Relationship Id="rId2217" Type="http://schemas.openxmlformats.org/officeDocument/2006/relationships/hyperlink" Target="https://www4.des.state.nh.us/IISProxy/IISProxy.dll?ContentId=4819877" TargetMode="External"/><Relationship Id="rId2771" Type="http://schemas.openxmlformats.org/officeDocument/2006/relationships/hyperlink" Target="https://www4.des.state.nh.us/DESOneStop/PRSDetail.aspx?ID=0002039&amp;Type=PRS" TargetMode="External"/><Relationship Id="rId3822" Type="http://schemas.openxmlformats.org/officeDocument/2006/relationships/hyperlink" Target="https://geotracker.waterboards.ca.gov/map/pfas_map" TargetMode="External"/><Relationship Id="rId743" Type="http://schemas.openxmlformats.org/officeDocument/2006/relationships/hyperlink" Target="https://www.michigan.gov/pfasresponse/0,9038,7-365-86511_82704-489608--,00.html" TargetMode="External"/><Relationship Id="rId950" Type="http://schemas.openxmlformats.org/officeDocument/2006/relationships/hyperlink" Target="https://www.ewg.org/interactive-maps/2019_pfas_contamination/map/" TargetMode="External"/><Relationship Id="rId1026" Type="http://schemas.openxmlformats.org/officeDocument/2006/relationships/hyperlink" Target="https://drive.google.com/drive/u/1/folders/1RsSKYaEE8jqAw7pH05tDHRflkjUL3t5H" TargetMode="External"/><Relationship Id="rId1580" Type="http://schemas.openxmlformats.org/officeDocument/2006/relationships/hyperlink" Target="https://www.maine.gov/dep/spills/topics/pfas/PFAS-current-results-06022020.pdf" TargetMode="External"/><Relationship Id="rId2424" Type="http://schemas.openxmlformats.org/officeDocument/2006/relationships/hyperlink" Target="https://nhdes.maps.arcgis.com/apps/View/index.html?appid=66770bef141c43a98a445c54a17720e2&amp;extent=-73.5743,42.5413,-69.6852,45.4509" TargetMode="External"/><Relationship Id="rId2631" Type="http://schemas.openxmlformats.org/officeDocument/2006/relationships/hyperlink" Target="https://www4.des.state.nh.us/DESOneStop/PRSDetail.aspx?ID=0000982&amp;Type=PRS" TargetMode="External"/><Relationship Id="rId4389" Type="http://schemas.openxmlformats.org/officeDocument/2006/relationships/hyperlink" Target="https://geotracker.waterboards.ca.gov/profile_report?global_id=T10000012770" TargetMode="External"/><Relationship Id="rId603" Type="http://schemas.openxmlformats.org/officeDocument/2006/relationships/hyperlink" Target="https://www.michigan.gov/pfasresponse/" TargetMode="External"/><Relationship Id="rId810" Type="http://schemas.openxmlformats.org/officeDocument/2006/relationships/hyperlink" Target="https://drive.google.com/drive/u/1/folders/181qkYNQrdk2QE2Sov9hZj2gljUhbUFoV?ths=true" TargetMode="External"/><Relationship Id="rId1233" Type="http://schemas.openxmlformats.org/officeDocument/2006/relationships/hyperlink" Target="https://www.ewg.org/interactive-maps/2019_pfas_contamination/map/" TargetMode="External"/><Relationship Id="rId1440" Type="http://schemas.openxmlformats.org/officeDocument/2006/relationships/hyperlink" Target="https://www.nasa.gov/feature/background-latest-information-on-pfas-at-nasa-wallops/" TargetMode="External"/><Relationship Id="rId4596" Type="http://schemas.openxmlformats.org/officeDocument/2006/relationships/hyperlink" Target="https://www4.des.state.nh.us/nh-pfas-investigation/wp-content/uploads/tables-pdf.pdf" TargetMode="External"/><Relationship Id="rId1300" Type="http://schemas.openxmlformats.org/officeDocument/2006/relationships/hyperlink" Target="https://drive.google.com/drive/u/0/folders/1R6hJWrlYzJuRMaYk4bZEFlAwZFTs1PfD" TargetMode="External"/><Relationship Id="rId3198" Type="http://schemas.openxmlformats.org/officeDocument/2006/relationships/hyperlink" Target="https://drive.google.com/drive/u/0/folders/1RsSKYaEE8jqAw7pH05tDHRflkjUL3t5H" TargetMode="External"/><Relationship Id="rId4249" Type="http://schemas.openxmlformats.org/officeDocument/2006/relationships/hyperlink" Target="https://drive.google.com/drive/u/0/folders/1DWXhXwl1j4L5eKUdO88JdnrMTynHHza5" TargetMode="External"/><Relationship Id="rId4456" Type="http://schemas.openxmlformats.org/officeDocument/2006/relationships/hyperlink" Target="https://geotracker.waterboards.ca.gov/map/pfas_map" TargetMode="External"/><Relationship Id="rId4663" Type="http://schemas.openxmlformats.org/officeDocument/2006/relationships/hyperlink" Target="https://drive.google.com/drive/u/0/folders/1RsSKYaEE8jqAw7pH05tDHRflkjUL3t5H" TargetMode="External"/><Relationship Id="rId4870" Type="http://schemas.openxmlformats.org/officeDocument/2006/relationships/hyperlink" Target="https://drive.google.com/drive/u/0/folders/1RsSKYaEE8jqAw7pH05tDHRflkjUL3t5H" TargetMode="External"/><Relationship Id="rId3058" Type="http://schemas.openxmlformats.org/officeDocument/2006/relationships/hyperlink" Target="https://drive.google.com/drive/u/0/folders/1RsSKYaEE8jqAw7pH05tDHRflkjUL3t5H" TargetMode="External"/><Relationship Id="rId3265" Type="http://schemas.openxmlformats.org/officeDocument/2006/relationships/hyperlink" Target="https://nhdes.maps.arcgis.com/apps/View/index.html?appid=66770bef141c43a98a445c54a17720e2&amp;extent=-73.5743,42.5413,-69.6852,45.4509" TargetMode="External"/><Relationship Id="rId3472" Type="http://schemas.openxmlformats.org/officeDocument/2006/relationships/hyperlink" Target="https://www4.des.state.nh.us/IISProxy/IISProxy.dll?ContentId=4821252" TargetMode="External"/><Relationship Id="rId4109" Type="http://schemas.openxmlformats.org/officeDocument/2006/relationships/hyperlink" Target="https://documents.geotracker.waterboards.ca.gov/esi/uploads/geo_report/7698898553/L10004177173.PDF" TargetMode="External"/><Relationship Id="rId4316" Type="http://schemas.openxmlformats.org/officeDocument/2006/relationships/hyperlink" Target="https://geotracker.waterboards.ca.gov/map/pfas_map" TargetMode="External"/><Relationship Id="rId4523" Type="http://schemas.openxmlformats.org/officeDocument/2006/relationships/hyperlink" Target="https://www.michigan.gov/pfasresponse/0,9038,7-365-86511_95645-538914--,00.html" TargetMode="External"/><Relationship Id="rId4730" Type="http://schemas.openxmlformats.org/officeDocument/2006/relationships/hyperlink" Target="https://www4.des.state.nh.us/nh-pfas-investigation/wp-content/uploads/tables-pdf.pdf" TargetMode="External"/><Relationship Id="rId186" Type="http://schemas.openxmlformats.org/officeDocument/2006/relationships/hyperlink" Target="https://geotracker.waterboards.ca.gov/map/pfas_map" TargetMode="External"/><Relationship Id="rId393" Type="http://schemas.openxmlformats.org/officeDocument/2006/relationships/hyperlink" Target="https://drive.google.com/drive/u/1/folders/1k-XmunFYrMBlz0H2URbS95g7YAAdSO5e" TargetMode="External"/><Relationship Id="rId2074" Type="http://schemas.openxmlformats.org/officeDocument/2006/relationships/hyperlink" Target="https://www4.des.state.nh.us/DESOneStop/PRSDetail.aspx?ID=0006133&amp;Type=PRS" TargetMode="External"/><Relationship Id="rId2281" Type="http://schemas.openxmlformats.org/officeDocument/2006/relationships/hyperlink" Target="https://www4.des.state.nh.us/DESOneStop/PRSDetail.aspx?ID=0012828&amp;Type=PRS" TargetMode="External"/><Relationship Id="rId3125" Type="http://schemas.openxmlformats.org/officeDocument/2006/relationships/hyperlink" Target="https://www4.des.state.nh.us/IISProxy/IISProxy.dll?ContentId=4838813" TargetMode="External"/><Relationship Id="rId3332" Type="http://schemas.openxmlformats.org/officeDocument/2006/relationships/hyperlink" Target="https://www4.des.state.nh.us/DESOneStop/PRSDetail.aspx?ID=0008871&amp;Type=PRS" TargetMode="External"/><Relationship Id="rId253" Type="http://schemas.openxmlformats.org/officeDocument/2006/relationships/hyperlink" Target="https://cohealthviz.dphe.state.co.us/t/EnvironmentalEpidemiologyPublic/views/PFAS_results_DRAFT/SamplingSummary?:showAppBanner=false&amp;:display_count=n&amp;:showVizHome=n&amp;:origin=viz_share_link&amp;:isGuestRedirectFromVizportal=y&amp;:embed=y" TargetMode="External"/><Relationship Id="rId460" Type="http://schemas.openxmlformats.org/officeDocument/2006/relationships/hyperlink" Target="https://drive.google.com/drive/u/1/folders/15EPaa7ocoNR29u-Eim8j_5SUQTJYm47x" TargetMode="External"/><Relationship Id="rId1090" Type="http://schemas.openxmlformats.org/officeDocument/2006/relationships/hyperlink" Target="https://www.dec.ny.gov/chemical/108820.html" TargetMode="External"/><Relationship Id="rId2141" Type="http://schemas.openxmlformats.org/officeDocument/2006/relationships/hyperlink" Target="https://drive.google.com/drive/u/0/folders/1RsSKYaEE8jqAw7pH05tDHRflkjUL3t5H" TargetMode="External"/><Relationship Id="rId113" Type="http://schemas.openxmlformats.org/officeDocument/2006/relationships/hyperlink" Target="https://drive.google.com/drive/u/1/folders/1NDSF5O2zivixjKUEYTRtJ_keJVbx9VmC" TargetMode="External"/><Relationship Id="rId320" Type="http://schemas.openxmlformats.org/officeDocument/2006/relationships/hyperlink" Target="https://drive.google.com/drive/u/1/folders/1HJI6U11sAh3Oi9BLz8uJM5Uu9-sTQ0j8" TargetMode="External"/><Relationship Id="rId2001" Type="http://schemas.openxmlformats.org/officeDocument/2006/relationships/hyperlink" Target="https://drive.google.com/drive/u/0/folders/1RsSKYaEE8jqAw7pH05tDHRflkjUL3t5H" TargetMode="External"/><Relationship Id="rId2958" Type="http://schemas.openxmlformats.org/officeDocument/2006/relationships/hyperlink" Target="https://drive.google.com/drive/u/0/folders/1RsSKYaEE8jqAw7pH05tDHRflkjUL3t5H" TargetMode="External"/><Relationship Id="rId1767" Type="http://schemas.openxmlformats.org/officeDocument/2006/relationships/hyperlink" Target="https://drive.google.com/drive/u/1/folders/1Pms7FL2HqHNWHQ0nmFgIEcktFHXjhbny" TargetMode="External"/><Relationship Id="rId1974" Type="http://schemas.openxmlformats.org/officeDocument/2006/relationships/hyperlink" Target="https://drive.google.com/drive/u/1/folders/1Pms7FL2HqHNWHQ0nmFgIEcktFHXjhbny" TargetMode="External"/><Relationship Id="rId2818" Type="http://schemas.openxmlformats.org/officeDocument/2006/relationships/hyperlink" Target="https://drive.google.com/drive/u/0/folders/1RsSKYaEE8jqAw7pH05tDHRflkjUL3t5H" TargetMode="External"/><Relationship Id="rId4173" Type="http://schemas.openxmlformats.org/officeDocument/2006/relationships/hyperlink" Target="https://drive.google.com/drive/u/0/folders/1DWXhXwl1j4L5eKUdO88JdnrMTynHHza5" TargetMode="External"/><Relationship Id="rId4380" Type="http://schemas.openxmlformats.org/officeDocument/2006/relationships/hyperlink" Target="https://drive.google.com/drive/u/1/folders/1DWXhXwl1j4L5eKUdO88JdnrMTynHHza10" TargetMode="External"/><Relationship Id="rId59" Type="http://schemas.openxmlformats.org/officeDocument/2006/relationships/hyperlink" Target="http://afcec.publicadmin-record.us.af.mil/" TargetMode="External"/><Relationship Id="rId1627" Type="http://schemas.openxmlformats.org/officeDocument/2006/relationships/hyperlink" Target="https://drive.google.com/drive/u/0/folders/1RsSKYaEE8jqAw7pH05tDHRflkjUL3t5H" TargetMode="External"/><Relationship Id="rId1834" Type="http://schemas.openxmlformats.org/officeDocument/2006/relationships/hyperlink" Target="https://drive.google.com/drive/u/1/folders/1uDZpHGgFJdU8Q0ICCEhdPwvIFl5Ymk01?ths=true" TargetMode="External"/><Relationship Id="rId4033" Type="http://schemas.openxmlformats.org/officeDocument/2006/relationships/hyperlink" Target="https://geotracker.waterboards.ca.gov/map/pfas_map" TargetMode="External"/><Relationship Id="rId4240" Type="http://schemas.openxmlformats.org/officeDocument/2006/relationships/hyperlink" Target="https://geotracker.waterboards.ca.gov/map/pfas_map" TargetMode="External"/><Relationship Id="rId3799" Type="http://schemas.openxmlformats.org/officeDocument/2006/relationships/hyperlink" Target="https://geotracker.waterboards.ca.gov/map/pfas_map" TargetMode="External"/><Relationship Id="rId4100" Type="http://schemas.openxmlformats.org/officeDocument/2006/relationships/hyperlink" Target="https://geotracker.waterboards.ca.gov/map/pfas_map" TargetMode="External"/><Relationship Id="rId1901" Type="http://schemas.openxmlformats.org/officeDocument/2006/relationships/hyperlink" Target="https://www.glwater.org/wp-content/uploads/2020/02/PFAS-Minimization-Program-Summary.pdf" TargetMode="External"/><Relationship Id="rId3659" Type="http://schemas.openxmlformats.org/officeDocument/2006/relationships/hyperlink" Target="https://www.mynbc5.com/article/water-contamination-found-at-two-chittenden-county-sites/3327693" TargetMode="External"/><Relationship Id="rId3866" Type="http://schemas.openxmlformats.org/officeDocument/2006/relationships/hyperlink" Target="https://geotracker.waterboards.ca.gov/map/pfas_map" TargetMode="External"/><Relationship Id="rId4917" Type="http://schemas.openxmlformats.org/officeDocument/2006/relationships/hyperlink" Target="https://www4.des.state.nh.us/nh-pfas-investigation/wp-content/uploads/tables-pdf.pdf" TargetMode="External"/><Relationship Id="rId787" Type="http://schemas.openxmlformats.org/officeDocument/2006/relationships/hyperlink" Target="https://www.michigan.gov/pfasresponse/0,9038,7-365-86511_95645-497629--,00.html" TargetMode="External"/><Relationship Id="rId994" Type="http://schemas.openxmlformats.org/officeDocument/2006/relationships/hyperlink" Target="https://drive.google.com/drive/u/1/folders/1HQRWgLPnskZKM7rj4fSAG5rNZu1jNWG6" TargetMode="External"/><Relationship Id="rId2468" Type="http://schemas.openxmlformats.org/officeDocument/2006/relationships/hyperlink" Target="https://drive.google.com/drive/u/0/folders/1RsSKYaEE8jqAw7pH05tDHRflkjUL3t5H" TargetMode="External"/><Relationship Id="rId2675" Type="http://schemas.openxmlformats.org/officeDocument/2006/relationships/hyperlink" Target="https://www4.des.state.nh.us/IISProxy/IISProxy.dll?ContentId=4701844" TargetMode="External"/><Relationship Id="rId2882" Type="http://schemas.openxmlformats.org/officeDocument/2006/relationships/hyperlink" Target="https://drive.google.com/drive/u/0/folders/1MyHbILaz3xHxCRVcQZkWizhGiX9Oq0E0" TargetMode="External"/><Relationship Id="rId3519" Type="http://schemas.openxmlformats.org/officeDocument/2006/relationships/hyperlink" Target="https://drive.google.com/drive/u/0/folders/1FIQ72gc3sxDhfh-n7JCKctrzazXTfbyK" TargetMode="External"/><Relationship Id="rId3726" Type="http://schemas.openxmlformats.org/officeDocument/2006/relationships/hyperlink" Target="https://www.cityoflacrosse.org/city-services/private-potable-well-sampling-for-pfas" TargetMode="External"/><Relationship Id="rId3933" Type="http://schemas.openxmlformats.org/officeDocument/2006/relationships/hyperlink" Target="https://geotracker.waterboards.ca.gov/map/pfas_map" TargetMode="External"/><Relationship Id="rId647" Type="http://schemas.openxmlformats.org/officeDocument/2006/relationships/hyperlink" Target="https://www.themorningsun.com/news/local/pfas-related-chemicals-found-at-former-dump-site-in-ithaca/article_427f2a38-b5d2-11e8-bb84-9bcdf2fc5d7e.html" TargetMode="External"/><Relationship Id="rId854" Type="http://schemas.openxmlformats.org/officeDocument/2006/relationships/hyperlink" Target="https://www.ewg.org/tapwater/system.php?pws=MN1040002" TargetMode="External"/><Relationship Id="rId1277" Type="http://schemas.openxmlformats.org/officeDocument/2006/relationships/hyperlink" Target="https://www.denix.osd.mil/derp/home/documents/pfos-pfoa-briefing-to-the-hasc/FY18%20HASC%20Brief%20on%20PFOS-PFOA_Mar2018.pdf" TargetMode="External"/><Relationship Id="rId1484" Type="http://schemas.openxmlformats.org/officeDocument/2006/relationships/hyperlink" Target="https://drive.google.com/drive/u/0/folders/1l02EBhBrjx9WicYFkwfp6rsw1rtPpMuW" TargetMode="External"/><Relationship Id="rId1691" Type="http://schemas.openxmlformats.org/officeDocument/2006/relationships/hyperlink" Target="https://drive.google.com/drive/u/0/folders/1RsSKYaEE8jqAw7pH05tDHRflkjUL3t5H" TargetMode="External"/><Relationship Id="rId2328" Type="http://schemas.openxmlformats.org/officeDocument/2006/relationships/hyperlink" Target="https://drive.google.com/drive/u/0/folders/1RsSKYaEE8jqAw7pH05tDHRflkjUL3t5H" TargetMode="External"/><Relationship Id="rId2535" Type="http://schemas.openxmlformats.org/officeDocument/2006/relationships/hyperlink" Target="https://www4.des.state.nh.us/IISProxy/IISProxy.dll?ContentId=4723536" TargetMode="External"/><Relationship Id="rId2742" Type="http://schemas.openxmlformats.org/officeDocument/2006/relationships/hyperlink" Target="https://drive.google.com/drive/u/0/folders/1GlsvpBSfoW9mEL2oaUrqTYZD9UaTwivc" TargetMode="External"/><Relationship Id="rId507" Type="http://schemas.openxmlformats.org/officeDocument/2006/relationships/hyperlink" Target="https://drive.google.com/drive/u/1/folders/1VgdMu6_x_kxf36q2eAIhAEnCpniomQ1Y" TargetMode="External"/><Relationship Id="rId714" Type="http://schemas.openxmlformats.org/officeDocument/2006/relationships/hyperlink" Target="https://drive.google.com/drive/u/1/folders/1Pms7FL2HqHNWHQ0nmFgIEcktFHXjhbny" TargetMode="External"/><Relationship Id="rId921" Type="http://schemas.openxmlformats.org/officeDocument/2006/relationships/hyperlink" Target="https://drive.google.com/drive/u/0/folders/1MbvsI6OgGbtzIAKEwpYmPnreSrr_XVXS" TargetMode="External"/><Relationship Id="rId1137" Type="http://schemas.openxmlformats.org/officeDocument/2006/relationships/hyperlink" Target="https://partner-mco-archive.s3.amazonaws.com/client_files/1524589484.pdf" TargetMode="External"/><Relationship Id="rId1344" Type="http://schemas.openxmlformats.org/officeDocument/2006/relationships/hyperlink" Target="https://drive.google.com/drive/u/0/folders/1LpxTlKqi7W0TyhphKUsU2SufsFXHckZC" TargetMode="External"/><Relationship Id="rId1551" Type="http://schemas.openxmlformats.org/officeDocument/2006/relationships/hyperlink" Target="https://drive.google.com/drive/u/1/folders/1qA-x3qSPtUj2HLNua_HFYWqKo72aFbny" TargetMode="External"/><Relationship Id="rId2602" Type="http://schemas.openxmlformats.org/officeDocument/2006/relationships/hyperlink" Target="https://drive.google.com/drive/u/0/folders/18MTs48dptDnVGtZb69KwlakV5G8NA0qG" TargetMode="External"/><Relationship Id="rId50" Type="http://schemas.openxmlformats.org/officeDocument/2006/relationships/hyperlink" Target="https://www.ewg.org/interactive-maps/2019_pfas_contamination/map/" TargetMode="External"/><Relationship Id="rId1204" Type="http://schemas.openxmlformats.org/officeDocument/2006/relationships/hyperlink" Target="https://oepa.maps.arcgis.com/apps/MapSeries/index.html?appid=893553c5007f410d9bc55d9cf985342e" TargetMode="External"/><Relationship Id="rId1411" Type="http://schemas.openxmlformats.org/officeDocument/2006/relationships/hyperlink" Target="http://wtkr.com/2016/01/20/drinking-water-at-nalf-fentress-shows-pfc-chemicals-present/" TargetMode="External"/><Relationship Id="rId4567" Type="http://schemas.openxmlformats.org/officeDocument/2006/relationships/hyperlink" Target="https://drive.google.com/drive/u/0/folders/1RsSKYaEE8jqAw7pH05tDHRflkjUL3t5H" TargetMode="External"/><Relationship Id="rId4774" Type="http://schemas.openxmlformats.org/officeDocument/2006/relationships/hyperlink" Target="https://drive.google.com/drive/u/0/folders/1RsSKYaEE8jqAw7pH05tDHRflkjUL3t5H" TargetMode="External"/><Relationship Id="rId3169" Type="http://schemas.openxmlformats.org/officeDocument/2006/relationships/hyperlink" Target="https://nhdes.maps.arcgis.com/apps/View/index.html?appid=66770bef141c43a98a445c54a17720e2&amp;extent=-73.5743,42.5413,-69.6852,45.4509" TargetMode="External"/><Relationship Id="rId3376" Type="http://schemas.openxmlformats.org/officeDocument/2006/relationships/hyperlink" Target="https://nhdes.maps.arcgis.com/apps/View/index.html?appid=66770bef141c43a98a445c54a17720e2&amp;extent=-73.5743,42.5413,-69.6852,45.4509" TargetMode="External"/><Relationship Id="rId3583" Type="http://schemas.openxmlformats.org/officeDocument/2006/relationships/hyperlink" Target="https://www4.des.state.nh.us/DESOneStop/PRSDetail.aspx?ID=0000587&amp;Type=PRS" TargetMode="External"/><Relationship Id="rId4427" Type="http://schemas.openxmlformats.org/officeDocument/2006/relationships/hyperlink" Target="https://geotracker.waterboards.ca.gov/map/pfas_map" TargetMode="External"/><Relationship Id="rId4981" Type="http://schemas.openxmlformats.org/officeDocument/2006/relationships/hyperlink" Target="https://www.dec.ny.gov/chemical/108791.html" TargetMode="External"/><Relationship Id="rId297" Type="http://schemas.openxmlformats.org/officeDocument/2006/relationships/hyperlink" Target="https://drive.google.com/drive/u/1/folders/12cCgUlx1cOS05IlaQUQNs8SGlq3fVB98" TargetMode="External"/><Relationship Id="rId2185" Type="http://schemas.openxmlformats.org/officeDocument/2006/relationships/hyperlink" Target="https://drive.google.com/drive/u/0/folders/1RsSKYaEE8jqAw7pH05tDHRflkjUL3t5H" TargetMode="External"/><Relationship Id="rId2392" Type="http://schemas.openxmlformats.org/officeDocument/2006/relationships/hyperlink" Target="https://drive.google.com/drive/u/0/folders/1H7QhCbgN7fSuhq7-x0v96gFbjnvcU3Yt" TargetMode="External"/><Relationship Id="rId3029" Type="http://schemas.openxmlformats.org/officeDocument/2006/relationships/hyperlink" Target="https://nhdes.maps.arcgis.com/apps/View/index.html?appid=66770bef141c43a98a445c54a17720e2&amp;extent=-73.5743,42.5413,-69.6852,45.4509" TargetMode="External"/><Relationship Id="rId3236" Type="http://schemas.openxmlformats.org/officeDocument/2006/relationships/hyperlink" Target="https://www4.des.state.nh.us/IISProxy/IISProxy.dll?ContentId=4779087" TargetMode="External"/><Relationship Id="rId3790" Type="http://schemas.openxmlformats.org/officeDocument/2006/relationships/hyperlink" Target="https://geotracker.waterboards.ca.gov/map/pfas_map" TargetMode="External"/><Relationship Id="rId4634" Type="http://schemas.openxmlformats.org/officeDocument/2006/relationships/hyperlink" Target="https://www4.des.state.nh.us/nh-pfas-investigation/wp-content/uploads/tables-pdf.pdf" TargetMode="External"/><Relationship Id="rId4841" Type="http://schemas.openxmlformats.org/officeDocument/2006/relationships/hyperlink" Target="https://www4.des.state.nh.us/nh-pfas-investigation/wp-content/uploads/tables-pdf.pdf" TargetMode="External"/><Relationship Id="rId157" Type="http://schemas.openxmlformats.org/officeDocument/2006/relationships/hyperlink" Target="https://www.waterboards.ca.gov/pfas/military.html" TargetMode="External"/><Relationship Id="rId364" Type="http://schemas.openxmlformats.org/officeDocument/2006/relationships/hyperlink" Target="https://archive.epa.gov/pesticides/region4/water/documents/web/pdf/doc_i_qa_pfc_daltonga.pdf" TargetMode="External"/><Relationship Id="rId2045" Type="http://schemas.openxmlformats.org/officeDocument/2006/relationships/hyperlink" Target="https://drive.google.com/drive/u/0/folders/1sj6jCdD-I9ZDWVMSvHu2ymLEoxzFR03a" TargetMode="External"/><Relationship Id="rId3443" Type="http://schemas.openxmlformats.org/officeDocument/2006/relationships/hyperlink" Target="https://www4.des.state.nh.us/DESOneStop/PRSDetail.aspx?ID=0000895&amp;Type=PRS" TargetMode="External"/><Relationship Id="rId3650" Type="http://schemas.openxmlformats.org/officeDocument/2006/relationships/hyperlink" Target="https://drive.google.com/drive/u/0/folders/1lGp9mNF1VW52zcJOUD9x-wZO9oAb_opR" TargetMode="External"/><Relationship Id="rId4701" Type="http://schemas.openxmlformats.org/officeDocument/2006/relationships/hyperlink" Target="https://www4.des.state.nh.us/nh-pfas-investigation/wp-content/uploads/tables-pdf.pdf" TargetMode="External"/><Relationship Id="rId571" Type="http://schemas.openxmlformats.org/officeDocument/2006/relationships/hyperlink" Target="https://www.michigan.gov/pfasresponse/" TargetMode="External"/><Relationship Id="rId2252" Type="http://schemas.openxmlformats.org/officeDocument/2006/relationships/hyperlink" Target="https://denix.osd.mil/army-pfas/army-pfas-data/drinking-water-data/army-national-guard-bureau-data-26-april-2019/" TargetMode="External"/><Relationship Id="rId3303" Type="http://schemas.openxmlformats.org/officeDocument/2006/relationships/hyperlink" Target="https://drive.google.com/drive/u/0/folders/1rKEs2X7UQSWRY5DbkvXRfi3VQEHElfux" TargetMode="External"/><Relationship Id="rId3510" Type="http://schemas.openxmlformats.org/officeDocument/2006/relationships/hyperlink" Target="https://drive.google.com/drive/u/0/folders/1RsSKYaEE8jqAw7pH05tDHRflkjUL3t5H" TargetMode="External"/><Relationship Id="rId224" Type="http://schemas.openxmlformats.org/officeDocument/2006/relationships/hyperlink" Target="https://drive.google.com/drive/u/1/folders/1DWXhXwl1j4L5eKUdO88JdnrMTynHHza5" TargetMode="External"/><Relationship Id="rId431" Type="http://schemas.openxmlformats.org/officeDocument/2006/relationships/hyperlink" Target="https://maine.maps.arcgis.com/apps/webappviewer/index.html?id=331d3c2141064ea1a24bedb73e7fa37f" TargetMode="External"/><Relationship Id="rId1061" Type="http://schemas.openxmlformats.org/officeDocument/2006/relationships/hyperlink" Target="https://drive.google.com/drive/u/1/folders/16CFzNfSUhPP24rCl7RCGFnyXlwfMrbFU" TargetMode="External"/><Relationship Id="rId2112" Type="http://schemas.openxmlformats.org/officeDocument/2006/relationships/hyperlink" Target="https://nhdes.maps.arcgis.com/apps/View/index.html?appid=66770bef141c43a98a445c54a17720e2&amp;extent=-73.5743,42.5413,-69.6852,45.4509" TargetMode="External"/><Relationship Id="rId1878" Type="http://schemas.openxmlformats.org/officeDocument/2006/relationships/hyperlink" Target="https://drive.google.com/drive/u/1/folders/1Pms7FL2HqHNWHQ0nmFgIEcktFHXjhbny" TargetMode="External"/><Relationship Id="rId2929" Type="http://schemas.openxmlformats.org/officeDocument/2006/relationships/hyperlink" Target="https://nhdes.maps.arcgis.com/apps/View/index.html?appid=66770bef141c43a98a445c54a17720e2&amp;extent=-73.5743,42.5413,-69.6852,45.4509" TargetMode="External"/><Relationship Id="rId4077" Type="http://schemas.openxmlformats.org/officeDocument/2006/relationships/hyperlink" Target="https://geotracker.waterboards.ca.gov/map/pfas_map" TargetMode="External"/><Relationship Id="rId4284" Type="http://schemas.openxmlformats.org/officeDocument/2006/relationships/hyperlink" Target="https://drive.google.com/drive/u/0/folders/1DWXhXwl1j4L5eKUdO88JdnrMTynHHza5" TargetMode="External"/><Relationship Id="rId4491" Type="http://schemas.openxmlformats.org/officeDocument/2006/relationships/hyperlink" Target="https://drive.google.com/drive/u/0/folders/1DWXhXwl1j4L5eKUdO88JdnrMTynHHza5" TargetMode="External"/><Relationship Id="rId1738" Type="http://schemas.openxmlformats.org/officeDocument/2006/relationships/hyperlink" Target="https://drive.google.com/drive/u/0/folders/1RsSKYaEE8jqAw7pH05tDHRflkjUL3t5H" TargetMode="External"/><Relationship Id="rId3093" Type="http://schemas.openxmlformats.org/officeDocument/2006/relationships/hyperlink" Target="https://drive.google.com/drive/u/0/folders/1RsSKYaEE8jqAw7pH05tDHRflkjUL3t5H" TargetMode="External"/><Relationship Id="rId4144" Type="http://schemas.openxmlformats.org/officeDocument/2006/relationships/hyperlink" Target="https://geotracker.waterboards.ca.gov/map/pfas_map" TargetMode="External"/><Relationship Id="rId4351" Type="http://schemas.openxmlformats.org/officeDocument/2006/relationships/hyperlink" Target="https://drive.google.com/drive/u/1/folders/1DWXhXwl1j4L5eKUdO88JdnrMTynHHza5" TargetMode="External"/><Relationship Id="rId1945" Type="http://schemas.openxmlformats.org/officeDocument/2006/relationships/hyperlink" Target="https://www.glwater.org/wp-content/uploads/2020/02/PFAS-Minimization-Program-Summary.pdf" TargetMode="External"/><Relationship Id="rId3160" Type="http://schemas.openxmlformats.org/officeDocument/2006/relationships/hyperlink" Target="https://www4.des.state.nh.us/IISProxy/IISProxy.dll?ContentId=4748173" TargetMode="External"/><Relationship Id="rId4004" Type="http://schemas.openxmlformats.org/officeDocument/2006/relationships/hyperlink" Target="https://documents.geotracker.waterboards.ca.gov/esi/uploads/geo_report/1182634830/L10004423988.PDF" TargetMode="External"/><Relationship Id="rId4211" Type="http://schemas.openxmlformats.org/officeDocument/2006/relationships/hyperlink" Target="https://drive.google.com/drive/u/0/folders/1DWXhXwl1j4L5eKUdO88JdnrMTynHHza5" TargetMode="External"/><Relationship Id="rId1805" Type="http://schemas.openxmlformats.org/officeDocument/2006/relationships/hyperlink" Target="https://drive.google.com/drive/u/1/folders/1Pms7FL2HqHNWHQ0nmFgIEcktFHXjhbny" TargetMode="External"/><Relationship Id="rId3020" Type="http://schemas.openxmlformats.org/officeDocument/2006/relationships/hyperlink" Target="https://www4.des.state.nh.us/IISProxy/IISProxy.dll?ContentId=4757774" TargetMode="External"/><Relationship Id="rId3977" Type="http://schemas.openxmlformats.org/officeDocument/2006/relationships/hyperlink" Target="https://geotracker.waterboards.ca.gov/map/pfas_map" TargetMode="External"/><Relationship Id="rId898" Type="http://schemas.openxmlformats.org/officeDocument/2006/relationships/hyperlink" Target="https://drive.google.com/drive/u/0/folders/17wIaRhJ9UINpEf88PIsSgoqEQn5dr5J0" TargetMode="External"/><Relationship Id="rId2579" Type="http://schemas.openxmlformats.org/officeDocument/2006/relationships/hyperlink" Target="https://nhdes.maps.arcgis.com/apps/View/index.html?appid=66770bef141c43a98a445c54a17720e2&amp;extent=-73.5743,42.5413,-69.6852,45.4509" TargetMode="External"/><Relationship Id="rId2786" Type="http://schemas.openxmlformats.org/officeDocument/2006/relationships/hyperlink" Target="https://www4.des.state.nh.us/DESOneStop/PRSDetail.aspx?ID=0003689&amp;Type=PRS" TargetMode="External"/><Relationship Id="rId2993" Type="http://schemas.openxmlformats.org/officeDocument/2006/relationships/hyperlink" Target="https://drive.google.com/drive/u/0/folders/1RsSKYaEE8jqAw7pH05tDHRflkjUL3t5H" TargetMode="External"/><Relationship Id="rId3837" Type="http://schemas.openxmlformats.org/officeDocument/2006/relationships/hyperlink" Target="https://geotracker.waterboards.ca.gov/map/pfas_map" TargetMode="External"/><Relationship Id="rId758" Type="http://schemas.openxmlformats.org/officeDocument/2006/relationships/hyperlink" Target="https://www.michigan.gov/pfasresponse/0,9038,7-365-86511_82704-490707--,00.html" TargetMode="External"/><Relationship Id="rId965" Type="http://schemas.openxmlformats.org/officeDocument/2006/relationships/hyperlink" Target="http://files.cityofportsmouth.com/files/dpw/PeaseWaterSupplyUpdate4.22.2020.pdf" TargetMode="External"/><Relationship Id="rId1388" Type="http://schemas.openxmlformats.org/officeDocument/2006/relationships/hyperlink" Target="https://partner-mco-archive.s3.amazonaws.com/client_files/1524589484.pdf" TargetMode="External"/><Relationship Id="rId1595" Type="http://schemas.openxmlformats.org/officeDocument/2006/relationships/hyperlink" Target="https://drive.google.com/drive/u/0/folders/1RsSKYaEE8jqAw7pH05tDHRflkjUL3t5H" TargetMode="External"/><Relationship Id="rId2439" Type="http://schemas.openxmlformats.org/officeDocument/2006/relationships/hyperlink" Target="https://nhdes.maps.arcgis.com/apps/View/index.html?appid=66770bef141c43a98a445c54a17720e2&amp;extent=-73.5743,42.5413,-69.6852,45.4509" TargetMode="External"/><Relationship Id="rId2646" Type="http://schemas.openxmlformats.org/officeDocument/2006/relationships/hyperlink" Target="https://www4.des.state.nh.us/DESOneStop/PRSDetail.aspx?ID=0036782&amp;Type=PRS" TargetMode="External"/><Relationship Id="rId2853" Type="http://schemas.openxmlformats.org/officeDocument/2006/relationships/hyperlink" Target="https://drive.google.com/drive/u/0/folders/1RsSKYaEE8jqAw7pH05tDHRflkjUL3t5H" TargetMode="External"/><Relationship Id="rId3904" Type="http://schemas.openxmlformats.org/officeDocument/2006/relationships/hyperlink" Target="https://geotracker.waterboards.ca.gov/map/pfas_map" TargetMode="External"/><Relationship Id="rId94" Type="http://schemas.openxmlformats.org/officeDocument/2006/relationships/hyperlink" Target="https://drive.google.com/drive/u/1/folders/1B1GKEK70wuJTnQTBbpJQJcs4KD3cK5Hu" TargetMode="External"/><Relationship Id="rId618" Type="http://schemas.openxmlformats.org/officeDocument/2006/relationships/hyperlink" Target="https://drive.google.com/drive/u/1/folders/10Qt5EjXya8IwkX0tb6cg6WwHtsBLRk1m?ths=true" TargetMode="External"/><Relationship Id="rId825" Type="http://schemas.openxmlformats.org/officeDocument/2006/relationships/hyperlink" Target="https://www.michigan.gov/pfasresponse/" TargetMode="External"/><Relationship Id="rId1248" Type="http://schemas.openxmlformats.org/officeDocument/2006/relationships/hyperlink" Target="https://www.atsdr.cdc.gov/HAC/pha/willowgrove/Willow_Grove_Naval_Air_and_Air_Reserve_LHC-508.pdf" TargetMode="External"/><Relationship Id="rId1455" Type="http://schemas.openxmlformats.org/officeDocument/2006/relationships/hyperlink" Target="https://drive.google.com/drive/u/0/folders/1McBSeX2VTKGuIpe-IdaFYayBBQsc8_kn" TargetMode="External"/><Relationship Id="rId1662" Type="http://schemas.openxmlformats.org/officeDocument/2006/relationships/hyperlink" Target="https://drive.google.com/drive/u/0/folders/1RsSKYaEE8jqAw7pH05tDHRflkjUL3t5H" TargetMode="External"/><Relationship Id="rId2506" Type="http://schemas.openxmlformats.org/officeDocument/2006/relationships/hyperlink" Target="https://www4.des.state.nh.us/DESOneStop/PRSDetail.aspx?ID=0000914&amp;Type=PRS" TargetMode="External"/><Relationship Id="rId1108" Type="http://schemas.openxmlformats.org/officeDocument/2006/relationships/hyperlink" Target="https://www.suffolkcountyny.gov/" TargetMode="External"/><Relationship Id="rId1315" Type="http://schemas.openxmlformats.org/officeDocument/2006/relationships/hyperlink" Target="https://www.nashvillepublicradio.org/post/investigation-dangerous-and-persistent-chemicals-discovered-middle-tennessee-military-base" TargetMode="External"/><Relationship Id="rId2713" Type="http://schemas.openxmlformats.org/officeDocument/2006/relationships/hyperlink" Target="https://drive.google.com/drive/u/0/folders/1RsSKYaEE8jqAw7pH05tDHRflkjUL3t5H" TargetMode="External"/><Relationship Id="rId2920" Type="http://schemas.openxmlformats.org/officeDocument/2006/relationships/hyperlink" Target="https://www4.des.state.nh.us/IISProxy/IISProxy.dll?ContentId=4759662" TargetMode="External"/><Relationship Id="rId4678" Type="http://schemas.openxmlformats.org/officeDocument/2006/relationships/hyperlink" Target="https://drive.google.com/drive/u/0/folders/1RsSKYaEE8jqAw7pH05tDHRflkjUL3t5H" TargetMode="External"/><Relationship Id="rId1522" Type="http://schemas.openxmlformats.org/officeDocument/2006/relationships/hyperlink" Target="https://drive.google.com/drive/folders/1dwLyan6x3AYZizQ7l08RjHXm1i_kCJuE?usp=sharing" TargetMode="External"/><Relationship Id="rId4885" Type="http://schemas.openxmlformats.org/officeDocument/2006/relationships/hyperlink" Target="https://drive.google.com/drive/u/0/folders/1RsSKYaEE8jqAw7pH05tDHRflkjUL3t5H" TargetMode="External"/><Relationship Id="rId21" Type="http://schemas.openxmlformats.org/officeDocument/2006/relationships/hyperlink" Target="https://www.akaction.org/wp-content/uploads/Report-Threats-to-Drinking-Water-and-Public-Health-in-Alaska-FINAL-web-version-9-24-19.pdf" TargetMode="External"/><Relationship Id="rId2089" Type="http://schemas.openxmlformats.org/officeDocument/2006/relationships/hyperlink" Target="https://www4.des.state.nh.us/DESOneStop/PRSDetail.aspx?ID=0010987&amp;Type=PRS" TargetMode="External"/><Relationship Id="rId3487" Type="http://schemas.openxmlformats.org/officeDocument/2006/relationships/hyperlink" Target="https://www4.des.state.nh.us/IISProxy/IISProxy.dll?ContentId=4717161" TargetMode="External"/><Relationship Id="rId3694" Type="http://schemas.openxmlformats.org/officeDocument/2006/relationships/hyperlink" Target="https://dec.vermont.gov/sites/dec/files/documents/PFAS%20Sampling%20Report%207.10.18%20FINAL.pdf" TargetMode="External"/><Relationship Id="rId4538" Type="http://schemas.openxmlformats.org/officeDocument/2006/relationships/hyperlink" Target="https://www.michigan.gov/pfasresponse/0,9038,7-365-86511_95645-537938--,00.html" TargetMode="External"/><Relationship Id="rId4745" Type="http://schemas.openxmlformats.org/officeDocument/2006/relationships/hyperlink" Target="https://www4.des.state.nh.us/nh-pfas-investigation/wp-content/uploads/tables-pdf.pdf" TargetMode="External"/><Relationship Id="rId4952" Type="http://schemas.openxmlformats.org/officeDocument/2006/relationships/hyperlink" Target="https://www.dec.ny.gov/cfmx/extapps/derexternal/haz/details.cfm?ProgNo=442007" TargetMode="External"/><Relationship Id="rId2296" Type="http://schemas.openxmlformats.org/officeDocument/2006/relationships/hyperlink" Target="https://www4.des.state.nh.us/DESOneStop/PRSDetail.aspx?ID=0000553&amp;Type=PRS" TargetMode="External"/><Relationship Id="rId3347" Type="http://schemas.openxmlformats.org/officeDocument/2006/relationships/hyperlink" Target="https://www4.des.state.nh.us/IISProxy/IISProxy.dll?ContentId=4855493" TargetMode="External"/><Relationship Id="rId3554" Type="http://schemas.openxmlformats.org/officeDocument/2006/relationships/hyperlink" Target="https://drive.google.com/drive/u/0/folders/1rM4LYZDz9_iJvk7awlt7mBnH8XYwBbxR" TargetMode="External"/><Relationship Id="rId3761" Type="http://schemas.openxmlformats.org/officeDocument/2006/relationships/hyperlink" Target="https://drive.google.com/drive/u/0/folders/1DWXhXwl1j4L5eKUdO88JdnrMTynHHza5" TargetMode="External"/><Relationship Id="rId4605" Type="http://schemas.openxmlformats.org/officeDocument/2006/relationships/hyperlink" Target="https://www4.des.state.nh.us/nh-pfas-investigation/wp-content/uploads/tables-pdf.pdf" TargetMode="External"/><Relationship Id="rId4812" Type="http://schemas.openxmlformats.org/officeDocument/2006/relationships/hyperlink" Target="https://www4.des.state.nh.us/nh-pfas-investigation/wp-content/uploads/tables-pdf.pdf" TargetMode="External"/><Relationship Id="rId268" Type="http://schemas.openxmlformats.org/officeDocument/2006/relationships/hyperlink" Target="https://drive.google.com/drive/u/0/folders/1hooq7gg995Z1UEPCyOOFcjMJCMAUciHd" TargetMode="External"/><Relationship Id="rId475" Type="http://schemas.openxmlformats.org/officeDocument/2006/relationships/hyperlink" Target="https://drive.google.com/drive/u/1/folders/1bA0fTxac0RU2njTEx5JIcAWqZpYygC9D" TargetMode="External"/><Relationship Id="rId682" Type="http://schemas.openxmlformats.org/officeDocument/2006/relationships/hyperlink" Target="https://www.michigan.gov/pfasresponse/0,9038,7-365-86511_82704-452826--,00.html" TargetMode="External"/><Relationship Id="rId2156" Type="http://schemas.openxmlformats.org/officeDocument/2006/relationships/hyperlink" Target="https://drive.google.com/drive/u/0/folders/1RsSKYaEE8jqAw7pH05tDHRflkjUL3t5H" TargetMode="External"/><Relationship Id="rId2363" Type="http://schemas.openxmlformats.org/officeDocument/2006/relationships/hyperlink" Target="https://drive.google.com/drive/u/0/folders/1RsSKYaEE8jqAw7pH05tDHRflkjUL3t5H" TargetMode="External"/><Relationship Id="rId2570" Type="http://schemas.openxmlformats.org/officeDocument/2006/relationships/hyperlink" Target="https://www4.des.state.nh.us/IISProxy/IISProxy.dll?ContentId=4743977" TargetMode="External"/><Relationship Id="rId3207" Type="http://schemas.openxmlformats.org/officeDocument/2006/relationships/hyperlink" Target="https://drive.google.com/drive/u/0/folders/1Qjt3VqCv6QzpgWs-5Plv4KCk6UIJzbC_" TargetMode="External"/><Relationship Id="rId3414" Type="http://schemas.openxmlformats.org/officeDocument/2006/relationships/hyperlink" Target="https://drive.google.com/drive/u/0/folders/10ipsYyPyT7BZLt_XBShyy-l-3v1_t2h0" TargetMode="External"/><Relationship Id="rId3621" Type="http://schemas.openxmlformats.org/officeDocument/2006/relationships/hyperlink" Target="https://drive.google.com/drive/u/1/folders/1gzW7FcQQelMoZUZ8VhdxW1RrTOgXt8vS?ths=true" TargetMode="External"/><Relationship Id="rId128" Type="http://schemas.openxmlformats.org/officeDocument/2006/relationships/hyperlink" Target="https://drive.google.com/drive/u/1/folders/1NDSF5O2zivixjKUEYTRtJ_keJVbx9VmC" TargetMode="External"/><Relationship Id="rId335" Type="http://schemas.openxmlformats.org/officeDocument/2006/relationships/hyperlink" Target="https://ewg.org/interactive-maps/2019_pfas_contamination/map/" TargetMode="External"/><Relationship Id="rId542" Type="http://schemas.openxmlformats.org/officeDocument/2006/relationships/hyperlink" Target="https://www.michigan.gov/pfasresponse/" TargetMode="External"/><Relationship Id="rId1172" Type="http://schemas.openxmlformats.org/officeDocument/2006/relationships/hyperlink" Target="https://drive.google.com/drive/u/0/folders/1n1ocI6SIIkDT41vlYPc8J9_5aj5Vdwup" TargetMode="External"/><Relationship Id="rId2016" Type="http://schemas.openxmlformats.org/officeDocument/2006/relationships/hyperlink" Target="https://drive.google.com/drive/u/0/folders/1RsSKYaEE8jqAw7pH05tDHRflkjUL3t5H" TargetMode="External"/><Relationship Id="rId2223" Type="http://schemas.openxmlformats.org/officeDocument/2006/relationships/hyperlink" Target="https://www4.des.state.nh.us/DESOneStop/PRSDetail.aspx?ID=0000010&amp;Type=PRS" TargetMode="External"/><Relationship Id="rId2430" Type="http://schemas.openxmlformats.org/officeDocument/2006/relationships/hyperlink" Target="https://www4.des.state.nh.us/nh-pfas-investigation/wp-content/uploads/tables-pdf.pdf" TargetMode="External"/><Relationship Id="rId402" Type="http://schemas.openxmlformats.org/officeDocument/2006/relationships/hyperlink" Target="http://afcec.publicadmin-record.us.af.mil/" TargetMode="External"/><Relationship Id="rId1032" Type="http://schemas.openxmlformats.org/officeDocument/2006/relationships/hyperlink" Target="https://drive.google.com/drive/u/1/folders/1RsSKYaEE8jqAw7pH05tDHRflkjUL3t5H" TargetMode="External"/><Relationship Id="rId4188" Type="http://schemas.openxmlformats.org/officeDocument/2006/relationships/hyperlink" Target="https://drive.google.com/drive/u/0/folders/1DWXhXwl1j4L5eKUdO88JdnrMTynHHza5" TargetMode="External"/><Relationship Id="rId4395" Type="http://schemas.openxmlformats.org/officeDocument/2006/relationships/hyperlink" Target="https://geotracker.waterboards.ca.gov/map/pfas_map" TargetMode="External"/><Relationship Id="rId1989" Type="http://schemas.openxmlformats.org/officeDocument/2006/relationships/hyperlink" Target="https://www4.des.state.nh.us/DESOneStop/PRSDetail.aspx?ID=0038257&amp;Type=PRS" TargetMode="External"/><Relationship Id="rId4048" Type="http://schemas.openxmlformats.org/officeDocument/2006/relationships/hyperlink" Target="https://geotracker.waterboards.ca.gov/map/pfas_map" TargetMode="External"/><Relationship Id="rId4255" Type="http://schemas.openxmlformats.org/officeDocument/2006/relationships/hyperlink" Target="https://geotracker.waterboards.ca.gov/profile_report?global_id=L10006424767&amp;mytab=esidata" TargetMode="External"/><Relationship Id="rId1849" Type="http://schemas.openxmlformats.org/officeDocument/2006/relationships/hyperlink" Target="https://www.glwater.org/wp-content/uploads/2020/02/PFAS-Minimization-Program-Summary.pdf" TargetMode="External"/><Relationship Id="rId3064" Type="http://schemas.openxmlformats.org/officeDocument/2006/relationships/hyperlink" Target="https://nhdes.maps.arcgis.com/apps/View/index.html?appid=66770bef141c43a98a445c54a17720e2&amp;extent=-73.5743,42.5413,-69.6852,45.4509" TargetMode="External"/><Relationship Id="rId4462" Type="http://schemas.openxmlformats.org/officeDocument/2006/relationships/hyperlink" Target="https://drive.google.com/drive/u/0/folders/1DWXhXwl1j4L5eKUdO88JdnrMTynHHza5" TargetMode="External"/><Relationship Id="rId192" Type="http://schemas.openxmlformats.org/officeDocument/2006/relationships/hyperlink" Target="https://www.waterboards.ca.gov/pfas/military.html" TargetMode="External"/><Relationship Id="rId1709" Type="http://schemas.openxmlformats.org/officeDocument/2006/relationships/hyperlink" Target="https://drive.google.com/drive/u/0/folders/1RsSKYaEE8jqAw7pH05tDHRflkjUL3t5H" TargetMode="External"/><Relationship Id="rId1916" Type="http://schemas.openxmlformats.org/officeDocument/2006/relationships/hyperlink" Target="https://www.glwater.org/wp-content/uploads/2020/02/PFAS-Minimization-Program-Summary.pdf" TargetMode="External"/><Relationship Id="rId3271" Type="http://schemas.openxmlformats.org/officeDocument/2006/relationships/hyperlink" Target="https://www4.des.state.nh.us/nh-pfas-investigation/wp-content/uploads/tables-pdf.pdf" TargetMode="External"/><Relationship Id="rId4115" Type="http://schemas.openxmlformats.org/officeDocument/2006/relationships/hyperlink" Target="https://drive.google.com/drive/u/0/folders/1DWXhXwl1j4L5eKUdO88JdnrMTynHHza5" TargetMode="External"/><Relationship Id="rId4322" Type="http://schemas.openxmlformats.org/officeDocument/2006/relationships/hyperlink" Target="https://drive.google.com/drive/u/1/folders/1DWXhXwl1j4L5eKUdO88JdnrMTynHHza5" TargetMode="External"/><Relationship Id="rId2080" Type="http://schemas.openxmlformats.org/officeDocument/2006/relationships/hyperlink" Target="https://drive.google.com/drive/u/0/folders/1Ah46n6OoDbIAoPTMYhcNrl7MOaLLDs4C" TargetMode="External"/><Relationship Id="rId3131" Type="http://schemas.openxmlformats.org/officeDocument/2006/relationships/hyperlink" Target="https://www4.des.state.nh.us/DESOneStop/PRSDetail.aspx?ID=0000149&amp;Type=PRS" TargetMode="External"/><Relationship Id="rId2897" Type="http://schemas.openxmlformats.org/officeDocument/2006/relationships/hyperlink" Target="https://drive.google.com/drive/u/0/folders/1RSwGY0acn18u2_v39MpYo6Kn-nv1f0wt" TargetMode="External"/><Relationship Id="rId3948" Type="http://schemas.openxmlformats.org/officeDocument/2006/relationships/hyperlink" Target="https://drive.google.com/drive/u/0/folders/1zlmAmlzh4VtXpAQgGEggTcp0kW0SoDzA" TargetMode="External"/><Relationship Id="rId869" Type="http://schemas.openxmlformats.org/officeDocument/2006/relationships/hyperlink" Target="https://www.health.state.mn.us/communities/environment/hazardous/topics/sites.html" TargetMode="External"/><Relationship Id="rId1499" Type="http://schemas.openxmlformats.org/officeDocument/2006/relationships/hyperlink" Target="https://cdn3.ewg.org/sites/default/files/u352/Top%20100%20PFAS.pdf" TargetMode="External"/><Relationship Id="rId729" Type="http://schemas.openxmlformats.org/officeDocument/2006/relationships/hyperlink" Target="https://www.michigan.gov/pfasresponse/0,9038,7-365-86511_82704-487728--,00.html" TargetMode="External"/><Relationship Id="rId1359" Type="http://schemas.openxmlformats.org/officeDocument/2006/relationships/hyperlink" Target="https://galvbay.org/environmental-impacts-of-itc-fire-what-galveston-bay-foundation-has-found/" TargetMode="External"/><Relationship Id="rId2757" Type="http://schemas.openxmlformats.org/officeDocument/2006/relationships/hyperlink" Target="https://drive.google.com/drive/u/0/folders/1R7nNwfdUDtwP6Nayf3q0E_g1wIKQO2di" TargetMode="External"/><Relationship Id="rId2964" Type="http://schemas.openxmlformats.org/officeDocument/2006/relationships/hyperlink" Target="https://nhdes.maps.arcgis.com/apps/View/index.html?appid=66770bef141c43a98a445c54a17720e2&amp;extent=-73.5743,42.5413,-69.6852,45.4509" TargetMode="External"/><Relationship Id="rId3808" Type="http://schemas.openxmlformats.org/officeDocument/2006/relationships/hyperlink" Target="https://drive.google.com/drive/u/1/folders/1DWXhXwl1j4L5eKUdO88JdnrMTynHHza6" TargetMode="External"/><Relationship Id="rId936" Type="http://schemas.openxmlformats.org/officeDocument/2006/relationships/hyperlink" Target="https://drive.google.com/drive/u/0/folders/1QlSYp3tFgDQvrhwyAWnWfTJaUPlXQSWc" TargetMode="External"/><Relationship Id="rId1219" Type="http://schemas.openxmlformats.org/officeDocument/2006/relationships/hyperlink" Target="https://drive.google.com/drive/u/0/folders/1SrzIY6gLhHkSVGEOu51iLETRLE2RRCUn" TargetMode="External"/><Relationship Id="rId1566" Type="http://schemas.openxmlformats.org/officeDocument/2006/relationships/hyperlink" Target="https://www.maine.gov/dep/spills/topics/pfas/PFAS-current-results-06022020.pdf" TargetMode="External"/><Relationship Id="rId1773" Type="http://schemas.openxmlformats.org/officeDocument/2006/relationships/hyperlink" Target="https://drive.google.com/drive/u/1/folders/1Pms7FL2HqHNWHQ0nmFgIEcktFHXjhbny" TargetMode="External"/><Relationship Id="rId1980" Type="http://schemas.openxmlformats.org/officeDocument/2006/relationships/hyperlink" Target="https://www.glwater.org/wp-content/uploads/2020/02/PFAS-Minimization-Program-Summary.pdf" TargetMode="External"/><Relationship Id="rId2617" Type="http://schemas.openxmlformats.org/officeDocument/2006/relationships/hyperlink" Target="https://drive.google.com/drive/u/0/folders/14VII9tylrP0conKIA17kKSGFIPD6hwMZ" TargetMode="External"/><Relationship Id="rId2824" Type="http://schemas.openxmlformats.org/officeDocument/2006/relationships/hyperlink" Target="https://nhdes.maps.arcgis.com/apps/View/index.html?appid=66770bef141c43a98a445c54a17720e2&amp;extent=-73.5743,42.5413,-69.6852,45.4509" TargetMode="External"/><Relationship Id="rId65" Type="http://schemas.openxmlformats.org/officeDocument/2006/relationships/hyperlink" Target="http://afcec.publicadmin-record.us.af.mil/" TargetMode="External"/><Relationship Id="rId1426" Type="http://schemas.openxmlformats.org/officeDocument/2006/relationships/hyperlink" Target="https://drive.google.com/drive/u/0/folders/1Q3UuYSv9ESUsZkmazjq2sllIVcHK3JbL" TargetMode="External"/><Relationship Id="rId1633" Type="http://schemas.openxmlformats.org/officeDocument/2006/relationships/hyperlink" Target="https://drive.google.com/drive/u/0/folders/1RsSKYaEE8jqAw7pH05tDHRflkjUL3t5H" TargetMode="External"/><Relationship Id="rId1840" Type="http://schemas.openxmlformats.org/officeDocument/2006/relationships/hyperlink" Target="https://www.glwater.org/wp-content/uploads/2020/02/PFAS-Minimization-Program-Summary.pdf" TargetMode="External"/><Relationship Id="rId4789" Type="http://schemas.openxmlformats.org/officeDocument/2006/relationships/hyperlink" Target="https://drive.google.com/drive/u/0/folders/1RsSKYaEE8jqAw7pH05tDHRflkjUL3t5H" TargetMode="External"/><Relationship Id="rId1700" Type="http://schemas.openxmlformats.org/officeDocument/2006/relationships/hyperlink" Target="https://static1.squarespace.com/static/54806478e4b0dc44e1698e88/t/5ca63d174e17b678ceb3fa04/1554398523124/MaineDEPMalinowski-MEDairyPFASSite-SLIDES--AEHSConf-16Oct2018.pdf" TargetMode="External"/><Relationship Id="rId3598" Type="http://schemas.openxmlformats.org/officeDocument/2006/relationships/hyperlink" Target="https://www4.des.state.nh.us/DESOneStop/PRSDetail.aspx?ID=0000198&amp;Type=PRS" TargetMode="External"/><Relationship Id="rId4649" Type="http://schemas.openxmlformats.org/officeDocument/2006/relationships/hyperlink" Target="https://www4.des.state.nh.us/nh-pfas-investigation/wp-content/uploads/tables-pdf.pdf" TargetMode="External"/><Relationship Id="rId4856" Type="http://schemas.openxmlformats.org/officeDocument/2006/relationships/hyperlink" Target="https://www4.des.state.nh.us/nh-pfas-investigation/wp-content/uploads/tables-pdf.pdf" TargetMode="External"/><Relationship Id="rId3458" Type="http://schemas.openxmlformats.org/officeDocument/2006/relationships/hyperlink" Target="https://www4.des.state.nh.us/DESOneStop/PRSDetail.aspx?ID=0015112&amp;Type=PRS" TargetMode="External"/><Relationship Id="rId3665" Type="http://schemas.openxmlformats.org/officeDocument/2006/relationships/hyperlink" Target="https://drive.google.com/drive/u/0/folders/1lGp9mNF1VW52zcJOUD9x-wZO9oAb_opR" TargetMode="External"/><Relationship Id="rId3872" Type="http://schemas.openxmlformats.org/officeDocument/2006/relationships/hyperlink" Target="https://drive.google.com/drive/u/0/folders/1DWXhXwl1j4L5eKUdO88JdnrMTynHHza5" TargetMode="External"/><Relationship Id="rId4509" Type="http://schemas.openxmlformats.org/officeDocument/2006/relationships/hyperlink" Target="https://drive.google.com/drive/u/1/folders/1bA0fTxac0RU2njTEx5JIcAWqZpYygC9D" TargetMode="External"/><Relationship Id="rId4716" Type="http://schemas.openxmlformats.org/officeDocument/2006/relationships/hyperlink" Target="https://www4.des.state.nh.us/nh-pfas-investigation/wp-content/uploads/tables-pdf.pdf" TargetMode="External"/><Relationship Id="rId379" Type="http://schemas.openxmlformats.org/officeDocument/2006/relationships/hyperlink" Target="https://drive.google.com/drive/u/1/folders/1Vhg5uHT1BIQn1v8EPCjeorZ-9TPjUIz0" TargetMode="External"/><Relationship Id="rId586" Type="http://schemas.openxmlformats.org/officeDocument/2006/relationships/hyperlink" Target="https://www.michigan.gov/pfasresponse/0,9038,7-365-86511_95645-452825--,00.html" TargetMode="External"/><Relationship Id="rId793" Type="http://schemas.openxmlformats.org/officeDocument/2006/relationships/hyperlink" Target="https://www.michigan.gov/pfasresponse/0,9038,7-365-86511_95645-500862--,00.html" TargetMode="External"/><Relationship Id="rId2267" Type="http://schemas.openxmlformats.org/officeDocument/2006/relationships/hyperlink" Target="https://drive.google.com/drive/u/0/folders/1X8h05zhBXf-S49P2ci2EttFBgCBBKDen" TargetMode="External"/><Relationship Id="rId2474" Type="http://schemas.openxmlformats.org/officeDocument/2006/relationships/hyperlink" Target="https://nhdes.maps.arcgis.com/apps/View/index.html?appid=66770bef141c43a98a445c54a17720e2&amp;extent=-73.5743,42.5413,-69.6852,45.4509" TargetMode="External"/><Relationship Id="rId2681" Type="http://schemas.openxmlformats.org/officeDocument/2006/relationships/hyperlink" Target="https://www4.des.state.nh.us/DESOneStop/PRSDetail.aspx?ID=0004905&amp;Type=PRS" TargetMode="External"/><Relationship Id="rId3318" Type="http://schemas.openxmlformats.org/officeDocument/2006/relationships/hyperlink" Target="https://drive.google.com/drive/u/0/folders/1pmMdNGFvOg-rdOzj0ADb3w_jZUUHdAy9" TargetMode="External"/><Relationship Id="rId3525" Type="http://schemas.openxmlformats.org/officeDocument/2006/relationships/hyperlink" Target="https://drive.google.com/drive/u/0/folders/1RsSKYaEE8jqAw7pH05tDHRflkjUL3t5H" TargetMode="External"/><Relationship Id="rId4923" Type="http://schemas.openxmlformats.org/officeDocument/2006/relationships/hyperlink" Target="https://www4.des.state.nh.us/nh-pfas-investigation/wp-content/uploads/tables-pdf.pdf" TargetMode="External"/><Relationship Id="rId239" Type="http://schemas.openxmlformats.org/officeDocument/2006/relationships/hyperlink" Target="https://drive.google.com/drive/u/1/folders/1DWXhXwl1j4L5eKUdO88JdnrMTynHHza5" TargetMode="External"/><Relationship Id="rId446" Type="http://schemas.openxmlformats.org/officeDocument/2006/relationships/hyperlink" Target="https://cumulis.epa.gov/supercpad/SiteProfiles/index.cfm?fuseaction=second.cleanup&amp;id=0101074" TargetMode="External"/><Relationship Id="rId653" Type="http://schemas.openxmlformats.org/officeDocument/2006/relationships/hyperlink" Target="https://www.michigan.gov/pfasresponse/0,9038,7-365-86511_82704-493753--,00.html" TargetMode="External"/><Relationship Id="rId1076" Type="http://schemas.openxmlformats.org/officeDocument/2006/relationships/hyperlink" Target="http://afcec.publicadmin-record.us.af.mil/" TargetMode="External"/><Relationship Id="rId1283" Type="http://schemas.openxmlformats.org/officeDocument/2006/relationships/hyperlink" Target="https://drive.google.com/drive/u/0/folders/1-CReV-pHv38qcbGChE-lIODNqQPcMoTe" TargetMode="External"/><Relationship Id="rId1490" Type="http://schemas.openxmlformats.org/officeDocument/2006/relationships/hyperlink" Target="https://cswab.org/wp-content/uploads/2018/12/Wisconsin-Map-PFAS-Statewide-Truax-Madison-WSJ-Dec-2018.pdf" TargetMode="External"/><Relationship Id="rId2127" Type="http://schemas.openxmlformats.org/officeDocument/2006/relationships/hyperlink" Target="https://nhdes.maps.arcgis.com/apps/View/index.html?appid=66770bef141c43a98a445c54a17720e2&amp;extent=-73.5743,42.5413,-69.6852,45.4509" TargetMode="External"/><Relationship Id="rId2334" Type="http://schemas.openxmlformats.org/officeDocument/2006/relationships/hyperlink" Target="https://nhdes.maps.arcgis.com/apps/View/index.html?appid=66770bef141c43a98a445c54a17720e2&amp;extent=-73.5743,42.5413,-69.6852,45.4509" TargetMode="External"/><Relationship Id="rId3732" Type="http://schemas.openxmlformats.org/officeDocument/2006/relationships/hyperlink" Target="https://drive.google.com/drive/folders/1jJQ9yj0v4F-uS3q-WO91RAcoKlPt6Y1z" TargetMode="External"/><Relationship Id="rId306" Type="http://schemas.openxmlformats.org/officeDocument/2006/relationships/hyperlink" Target="https://www.cnic.navy.mil/regions/cnrse/installations/nas_whiting_field/om/environmental_support/pfctesting.html" TargetMode="External"/><Relationship Id="rId860" Type="http://schemas.openxmlformats.org/officeDocument/2006/relationships/hyperlink" Target="https://www.health.state.mn.us/communities/environment/hazardous/topics/sites.html" TargetMode="External"/><Relationship Id="rId1143" Type="http://schemas.openxmlformats.org/officeDocument/2006/relationships/hyperlink" Target="https://drive.google.com/drive/u/1/folders/1Yla_380Qxjf4iLAK34ajtSEXmM8gBJ9P" TargetMode="External"/><Relationship Id="rId2541" Type="http://schemas.openxmlformats.org/officeDocument/2006/relationships/hyperlink" Target="https://www4.des.state.nh.us/DESOneStop/PRSDetail.aspx?ID=0000336&amp;Type=PRS" TargetMode="External"/><Relationship Id="rId4299" Type="http://schemas.openxmlformats.org/officeDocument/2006/relationships/hyperlink" Target="https://geotracker.waterboards.ca.gov/map/pfas_map" TargetMode="External"/><Relationship Id="rId513" Type="http://schemas.openxmlformats.org/officeDocument/2006/relationships/hyperlink" Target="https://www.ewg.org/interactive-maps/2019_pfas_contamination/map/" TargetMode="External"/><Relationship Id="rId720" Type="http://schemas.openxmlformats.org/officeDocument/2006/relationships/hyperlink" Target="https://drive.google.com/drive/u/1/folders/1Pms7FL2HqHNWHQ0nmFgIEcktFHXjhbny" TargetMode="External"/><Relationship Id="rId1350" Type="http://schemas.openxmlformats.org/officeDocument/2006/relationships/hyperlink" Target="https://partner-mco-archive.s3.amazonaws.com/client_files/1524589484.pdf" TargetMode="External"/><Relationship Id="rId2401" Type="http://schemas.openxmlformats.org/officeDocument/2006/relationships/hyperlink" Target="https://www4.des.state.nh.us/DESOneStop/PRSDetail.aspx?ID=0006763&amp;Type=PRS" TargetMode="External"/><Relationship Id="rId4159" Type="http://schemas.openxmlformats.org/officeDocument/2006/relationships/hyperlink" Target="https://drive.google.com/drive/u/0/folders/1s3s2ylUo943bp2qpJgenfHSQdXzcs6xE" TargetMode="External"/><Relationship Id="rId1003" Type="http://schemas.openxmlformats.org/officeDocument/2006/relationships/hyperlink" Target="https://www4.des.state.nh.us/nh-pfas-investigation/" TargetMode="External"/><Relationship Id="rId1210" Type="http://schemas.openxmlformats.org/officeDocument/2006/relationships/hyperlink" Target="https://drive.google.com/drive/u/0/folders/1p3LZ4N5LPnBwiDNE5nuKItv62nibAmPi" TargetMode="External"/><Relationship Id="rId4366" Type="http://schemas.openxmlformats.org/officeDocument/2006/relationships/hyperlink" Target="https://drive.google.com/drive/u/1/folders/1DWXhXwl1j4L5eKUdO88JdnrMTynHHza15" TargetMode="External"/><Relationship Id="rId4573" Type="http://schemas.openxmlformats.org/officeDocument/2006/relationships/hyperlink" Target="https://drive.google.com/drive/u/0/folders/1RsSKYaEE8jqAw7pH05tDHRflkjUL3t5H" TargetMode="External"/><Relationship Id="rId4780" Type="http://schemas.openxmlformats.org/officeDocument/2006/relationships/hyperlink" Target="https://drive.google.com/drive/u/0/folders/1RsSKYaEE8jqAw7pH05tDHRflkjUL3t5H" TargetMode="External"/><Relationship Id="rId3175" Type="http://schemas.openxmlformats.org/officeDocument/2006/relationships/hyperlink" Target="https://www4.des.state.nh.us/nh-pfas-investigation/wp-content/uploads/tables-pdf.pdf" TargetMode="External"/><Relationship Id="rId3382" Type="http://schemas.openxmlformats.org/officeDocument/2006/relationships/hyperlink" Target="https://www4.des.state.nh.us/IISProxy/IISProxy.dll?ContentId=4726538" TargetMode="External"/><Relationship Id="rId4019" Type="http://schemas.openxmlformats.org/officeDocument/2006/relationships/hyperlink" Target="https://drive.google.com/drive/u/0/folders/1DWXhXwl1j4L5eKUdO88JdnrMTynHHza5" TargetMode="External"/><Relationship Id="rId4226" Type="http://schemas.openxmlformats.org/officeDocument/2006/relationships/hyperlink" Target="https://geotracker.waterboards.ca.gov/map/pfas_map" TargetMode="External"/><Relationship Id="rId4433" Type="http://schemas.openxmlformats.org/officeDocument/2006/relationships/hyperlink" Target="https://geotracker.waterboards.ca.gov/map/pfas_map" TargetMode="External"/><Relationship Id="rId4640" Type="http://schemas.openxmlformats.org/officeDocument/2006/relationships/hyperlink" Target="https://www4.des.state.nh.us/nh-pfas-investigation/wp-content/uploads/tables-pdf.pdf" TargetMode="External"/><Relationship Id="rId2191" Type="http://schemas.openxmlformats.org/officeDocument/2006/relationships/hyperlink" Target="https://nhdes.maps.arcgis.com/apps/View/index.html?appid=66770bef141c43a98a445c54a17720e2&amp;extent=-73.5743,42.5413,-69.6852,45.4509" TargetMode="External"/><Relationship Id="rId3035" Type="http://schemas.openxmlformats.org/officeDocument/2006/relationships/hyperlink" Target="https://www4.des.state.nh.us/IISProxy/IISProxy.dll?ContentId=4814173" TargetMode="External"/><Relationship Id="rId3242" Type="http://schemas.openxmlformats.org/officeDocument/2006/relationships/hyperlink" Target="https://www4.des.state.nh.us/DESOneStop/PRSDetail.aspx?ID=0037542&amp;Type=PRS" TargetMode="External"/><Relationship Id="rId4500" Type="http://schemas.openxmlformats.org/officeDocument/2006/relationships/hyperlink" Target="https://www.iatp.org/blog/202007/second-farm-shuttered-due-massive-pfas-contamination-maine-legislators-weigh-easing" TargetMode="External"/><Relationship Id="rId163" Type="http://schemas.openxmlformats.org/officeDocument/2006/relationships/hyperlink" Target="https://drive.google.com/drive/folders/1v8ph1N6P_gSAhlqrPHOR1EnmQSYu2DAe" TargetMode="External"/><Relationship Id="rId370" Type="http://schemas.openxmlformats.org/officeDocument/2006/relationships/hyperlink" Target="https://www.moody.af.mil/News/Article-Display/Article/1518804/moody-drinking-water-deemed-safe/" TargetMode="External"/><Relationship Id="rId2051" Type="http://schemas.openxmlformats.org/officeDocument/2006/relationships/hyperlink" Target="https://drive.google.com/drive/u/0/folders/1RsSKYaEE8jqAw7pH05tDHRflkjUL3t5H" TargetMode="External"/><Relationship Id="rId3102" Type="http://schemas.openxmlformats.org/officeDocument/2006/relationships/hyperlink" Target="https://drive.google.com/drive/u/1/folders/1cel7IEpCZhPtOYCRmHwUgrovhiue8koA" TargetMode="External"/><Relationship Id="rId230" Type="http://schemas.openxmlformats.org/officeDocument/2006/relationships/hyperlink" Target="https://partner-mco-archive.s3.amazonaws.com/client_files/1524589484.pdf" TargetMode="External"/><Relationship Id="rId2868" Type="http://schemas.openxmlformats.org/officeDocument/2006/relationships/hyperlink" Target="https://drive.google.com/drive/u/0/folders/1RsSKYaEE8jqAw7pH05tDHRflkjUL3t5H" TargetMode="External"/><Relationship Id="rId3919" Type="http://schemas.openxmlformats.org/officeDocument/2006/relationships/hyperlink" Target="https://geotracker.waterboards.ca.gov/map/pfas_map" TargetMode="External"/><Relationship Id="rId4083" Type="http://schemas.openxmlformats.org/officeDocument/2006/relationships/hyperlink" Target="https://drive.google.com/drive/u/1/folders/1DWXhXwl1j4L5eKUdO88JdnrMTynHHza5" TargetMode="External"/><Relationship Id="rId1677" Type="http://schemas.openxmlformats.org/officeDocument/2006/relationships/hyperlink" Target="https://www.maine.gov/dep/spills/topics/pfas/PFAS-current-results-06022020.pdf" TargetMode="External"/><Relationship Id="rId1884" Type="http://schemas.openxmlformats.org/officeDocument/2006/relationships/hyperlink" Target="https://drive.google.com/drive/u/1/folders/180WWaTe0OGzcmxgby2-6gBvc11WOH5xi" TargetMode="External"/><Relationship Id="rId2728" Type="http://schemas.openxmlformats.org/officeDocument/2006/relationships/hyperlink" Target="https://drive.google.com/drive/u/0/folders/1RsSKYaEE8jqAw7pH05tDHRflkjUL3t5H" TargetMode="External"/><Relationship Id="rId2935" Type="http://schemas.openxmlformats.org/officeDocument/2006/relationships/hyperlink" Target="https://www4.des.state.nh.us/nh-pfas-investigation/wp-content/uploads/tables-pdf.pdf" TargetMode="External"/><Relationship Id="rId4290" Type="http://schemas.openxmlformats.org/officeDocument/2006/relationships/hyperlink" Target="https://drive.google.com/drive/u/0/folders/1DWXhXwl1j4L5eKUdO88JdnrMTynHHza5" TargetMode="External"/><Relationship Id="rId907" Type="http://schemas.openxmlformats.org/officeDocument/2006/relationships/hyperlink" Target="https://www.whiteman.af.mil/News/Article/1598730/extinguishing-safely-base-facilities-to-receive-firefighting-chemical-upgrade/" TargetMode="External"/><Relationship Id="rId1537" Type="http://schemas.openxmlformats.org/officeDocument/2006/relationships/hyperlink" Target="https://www.colorado.gov/pacific/cdphe/PFCs/2020-Sampling-Project" TargetMode="External"/><Relationship Id="rId1744" Type="http://schemas.openxmlformats.org/officeDocument/2006/relationships/hyperlink" Target="https://drive.google.com/drive/u/0/folders/1RsSKYaEE8jqAw7pH05tDHRflkjUL3t5H" TargetMode="External"/><Relationship Id="rId1951" Type="http://schemas.openxmlformats.org/officeDocument/2006/relationships/hyperlink" Target="https://drive.google.com/drive/u/1/folders/1Pms7FL2HqHNWHQ0nmFgIEcktFHXjhbny" TargetMode="External"/><Relationship Id="rId4150" Type="http://schemas.openxmlformats.org/officeDocument/2006/relationships/hyperlink" Target="https://geotracker.waterboards.ca.gov/map/pfas_map" TargetMode="External"/><Relationship Id="rId36" Type="http://schemas.openxmlformats.org/officeDocument/2006/relationships/hyperlink" Target="https://partner-mco-archive.s3.amazonaws.com/client_files/1524589484.pdf" TargetMode="External"/><Relationship Id="rId1604" Type="http://schemas.openxmlformats.org/officeDocument/2006/relationships/hyperlink" Target="https://www.maine.gov/dep/spills/topics/pfas/PFAS-current-results-06022020.pdf" TargetMode="External"/><Relationship Id="rId4010" Type="http://schemas.openxmlformats.org/officeDocument/2006/relationships/hyperlink" Target="https://drive.google.com/drive/u/0/folders/1DWXhXwl1j4L5eKUdO88JdnrMTynHHza5" TargetMode="External"/><Relationship Id="rId4967" Type="http://schemas.openxmlformats.org/officeDocument/2006/relationships/hyperlink" Target="https://drive.google.com/drive/u/0/folders/1b_szRf2kFYKMdVQTdnguWGB-oDGq9Xgc" TargetMode="External"/><Relationship Id="rId1811" Type="http://schemas.openxmlformats.org/officeDocument/2006/relationships/hyperlink" Target="https://drive.google.com/drive/u/1/folders/1Pms7FL2HqHNWHQ0nmFgIEcktFHXjhbny" TargetMode="External"/><Relationship Id="rId3569" Type="http://schemas.openxmlformats.org/officeDocument/2006/relationships/hyperlink" Target="https://drive.google.com/drive/u/0/folders/1BtELDluxBPh-8zhcZ8mvm5YBvaqFnvJ5" TargetMode="External"/><Relationship Id="rId697" Type="http://schemas.openxmlformats.org/officeDocument/2006/relationships/hyperlink" Target="https://www.michigan.gov/pfasresponse/0,9038,7-365-86511_82704-477577--,00.html" TargetMode="External"/><Relationship Id="rId2378" Type="http://schemas.openxmlformats.org/officeDocument/2006/relationships/hyperlink" Target="https://drive.google.com/drive/u/0/folders/1RsSKYaEE8jqAw7pH05tDHRflkjUL3t5H" TargetMode="External"/><Relationship Id="rId3429" Type="http://schemas.openxmlformats.org/officeDocument/2006/relationships/hyperlink" Target="https://drive.google.com/drive/u/0/folders/1t07z4Tz5HLArAaaSy-AnhPk2ZQv-tIzp" TargetMode="External"/><Relationship Id="rId3776" Type="http://schemas.openxmlformats.org/officeDocument/2006/relationships/hyperlink" Target="https://drive.google.com/drive/u/0/folders/1DWXhXwl1j4L5eKUdO88JdnrMTynHHza5" TargetMode="External"/><Relationship Id="rId3983" Type="http://schemas.openxmlformats.org/officeDocument/2006/relationships/hyperlink" Target="https://geotracker.waterboards.ca.gov/map/pfas_map" TargetMode="External"/><Relationship Id="rId4827" Type="http://schemas.openxmlformats.org/officeDocument/2006/relationships/hyperlink" Target="https://www4.des.state.nh.us/nh-pfas-investigation/wp-content/uploads/tables-pdf.pdf" TargetMode="External"/><Relationship Id="rId1187" Type="http://schemas.openxmlformats.org/officeDocument/2006/relationships/hyperlink" Target="http://afcec.publicadmin-record.us.af.mil/" TargetMode="External"/><Relationship Id="rId2585" Type="http://schemas.openxmlformats.org/officeDocument/2006/relationships/hyperlink" Target="https://www4.des.state.nh.us/IISProxy/IISProxy.dll?ContentId=4757250" TargetMode="External"/><Relationship Id="rId2792" Type="http://schemas.openxmlformats.org/officeDocument/2006/relationships/hyperlink" Target="https://drive.google.com/drive/u/0/folders/12TVu1XrkqUNVwnmLA99j17EHfk8EkmrF" TargetMode="External"/><Relationship Id="rId3636" Type="http://schemas.openxmlformats.org/officeDocument/2006/relationships/hyperlink" Target="https://www.sturgismi.gov/pfas/" TargetMode="External"/><Relationship Id="rId3843" Type="http://schemas.openxmlformats.org/officeDocument/2006/relationships/hyperlink" Target="https://geotracker.waterboards.ca.gov/map/pfas_map" TargetMode="External"/><Relationship Id="rId557" Type="http://schemas.openxmlformats.org/officeDocument/2006/relationships/hyperlink" Target="https://www.michigan.gov/pfasresponse/" TargetMode="External"/><Relationship Id="rId764" Type="http://schemas.openxmlformats.org/officeDocument/2006/relationships/hyperlink" Target="https://www.michigan.gov/pfasresponse/0,9038,7-365-86511_82704-490716--,00.html" TargetMode="External"/><Relationship Id="rId971" Type="http://schemas.openxmlformats.org/officeDocument/2006/relationships/hyperlink" Target="http://www.seacoastonline.com/news/20171002/lawmakers-seek-lower-pfc-advisory-level" TargetMode="External"/><Relationship Id="rId1394" Type="http://schemas.openxmlformats.org/officeDocument/2006/relationships/hyperlink" Target="https://drive.google.com/drive/u/0/folders/1VQxKT8mUcaFb8ySZQjvpvJqSw8IkB-8z" TargetMode="External"/><Relationship Id="rId2238" Type="http://schemas.openxmlformats.org/officeDocument/2006/relationships/hyperlink" Target="https://www4.des.state.nh.us/DESOneStop/PRSDetail.aspx?ID=0000005&amp;Type=PRS" TargetMode="External"/><Relationship Id="rId2445" Type="http://schemas.openxmlformats.org/officeDocument/2006/relationships/hyperlink" Target="https://www4.des.state.nh.us/nh-pfas-investigation/wp-content/uploads/tables-pdf.pdf" TargetMode="External"/><Relationship Id="rId2652" Type="http://schemas.openxmlformats.org/officeDocument/2006/relationships/hyperlink" Target="https://drive.google.com/drive/u/0/folders/16XE1cPmoVWH3j7mg6_ev4ON62--P0URH" TargetMode="External"/><Relationship Id="rId3703" Type="http://schemas.openxmlformats.org/officeDocument/2006/relationships/hyperlink" Target="https://dec.vermont.gov/sites/dec/files/documents/PFAS%20Sampling%20Report%207.10.18%20FINAL.pdf" TargetMode="External"/><Relationship Id="rId3910" Type="http://schemas.openxmlformats.org/officeDocument/2006/relationships/hyperlink" Target="https://geotracker.waterboards.ca.gov/map/pfas_map" TargetMode="External"/><Relationship Id="rId417" Type="http://schemas.openxmlformats.org/officeDocument/2006/relationships/hyperlink" Target="https://drive.google.com/drive/u/1/folders/1rmZE4iibfB7C5oa7QzmCzWSJ4oWUfgJv" TargetMode="External"/><Relationship Id="rId624" Type="http://schemas.openxmlformats.org/officeDocument/2006/relationships/hyperlink" Target="https://www.michigan.gov/pfasresponse/0,9038,7-365-86511_95645-517163--,00.html" TargetMode="External"/><Relationship Id="rId831" Type="http://schemas.openxmlformats.org/officeDocument/2006/relationships/hyperlink" Target="https://www.michigan.gov/pfasresponse/" TargetMode="External"/><Relationship Id="rId1047" Type="http://schemas.openxmlformats.org/officeDocument/2006/relationships/hyperlink" Target="https://www.nj.gov/dep/dsr/publications/Investigation%20of%20Levels%20of%20Perfluorinated%20Compounds%20in%20New%20Jersey%20Fish,%20Surface%20Water,%20and%20Sediment.pdf" TargetMode="External"/><Relationship Id="rId1254" Type="http://schemas.openxmlformats.org/officeDocument/2006/relationships/hyperlink" Target="https://drive.google.com/drive/u/0/folders/15j5tFoVI3qyMTSBn42tANDTm2acyX0Ev" TargetMode="External"/><Relationship Id="rId1461" Type="http://schemas.openxmlformats.org/officeDocument/2006/relationships/hyperlink" Target="https://drive.google.com/drive/u/0/folders/1McBSeX2VTKGuIpe-IdaFYayBBQsc8_kn" TargetMode="External"/><Relationship Id="rId2305" Type="http://schemas.openxmlformats.org/officeDocument/2006/relationships/hyperlink" Target="https://www4.des.state.nh.us/IISProxy/IISProxy.dll?ContentId=4843896" TargetMode="External"/><Relationship Id="rId2512" Type="http://schemas.openxmlformats.org/officeDocument/2006/relationships/hyperlink" Target="https://drive.google.com/drive/u/0/folders/18pk2o0wScICirH6UZfcOOUeJ9df0J8Hu" TargetMode="External"/><Relationship Id="rId1114" Type="http://schemas.openxmlformats.org/officeDocument/2006/relationships/hyperlink" Target="https://drive.google.com/drive/u/1/folders/1Yla_380Qxjf4iLAK34ajtSEXmM8gBJ9P" TargetMode="External"/><Relationship Id="rId1321" Type="http://schemas.openxmlformats.org/officeDocument/2006/relationships/hyperlink" Target="https://drive.google.com/drive/u/0/folders/1n6HKb20OgbywensImeSw5zqDVcedoZ1C" TargetMode="External"/><Relationship Id="rId4477" Type="http://schemas.openxmlformats.org/officeDocument/2006/relationships/hyperlink" Target="https://geotracker.waterboards.ca.gov/map/pfas_map" TargetMode="External"/><Relationship Id="rId4684" Type="http://schemas.openxmlformats.org/officeDocument/2006/relationships/hyperlink" Target="https://drive.google.com/drive/u/0/folders/1RsSKYaEE8jqAw7pH05tDHRflkjUL3t5H" TargetMode="External"/><Relationship Id="rId4891" Type="http://schemas.openxmlformats.org/officeDocument/2006/relationships/hyperlink" Target="https://drive.google.com/drive/u/0/folders/1RsSKYaEE8jqAw7pH05tDHRflkjUL3t5H" TargetMode="External"/><Relationship Id="rId3079" Type="http://schemas.openxmlformats.org/officeDocument/2006/relationships/hyperlink" Target="https://nhdes.maps.arcgis.com/apps/View/index.html?appid=66770bef141c43a98a445c54a17720e2&amp;extent=-73.5743,42.5413,-69.6852,45.4509" TargetMode="External"/><Relationship Id="rId3286" Type="http://schemas.openxmlformats.org/officeDocument/2006/relationships/hyperlink" Target="https://www4.des.state.nh.us/nh-pfas-investigation/wp-content/uploads/tables-pdf.pdf" TargetMode="External"/><Relationship Id="rId3493" Type="http://schemas.openxmlformats.org/officeDocument/2006/relationships/hyperlink" Target="https://www4.des.state.nh.us/DESOneStop/PRSDetail.aspx?ID=0001880&amp;Type=PRS" TargetMode="External"/><Relationship Id="rId4337" Type="http://schemas.openxmlformats.org/officeDocument/2006/relationships/hyperlink" Target="https://geotracker.waterboards.ca.gov/map/pfas_map" TargetMode="External"/><Relationship Id="rId4544" Type="http://schemas.openxmlformats.org/officeDocument/2006/relationships/hyperlink" Target="https://drive.google.com/drive/u/1/folders/1wvM-mvXrGZx9Ih3hLc5kzMP22zURRSOy" TargetMode="External"/><Relationship Id="rId2095" Type="http://schemas.openxmlformats.org/officeDocument/2006/relationships/hyperlink" Target="https://drive.google.com/drive/u/0/folders/1Z2z21FluoXP3a-tzvsVI2adIxZQ5OFJ4" TargetMode="External"/><Relationship Id="rId3146" Type="http://schemas.openxmlformats.org/officeDocument/2006/relationships/hyperlink" Target="https://www4.des.state.nh.us/DESOneStop/PRSDetail.aspx?ID=0038711&amp;Type=PRS" TargetMode="External"/><Relationship Id="rId3353" Type="http://schemas.openxmlformats.org/officeDocument/2006/relationships/hyperlink" Target="https://www4.des.state.nh.us/DESOneStop/PRSDetail.aspx?ID=0000095&amp;Type=PRS" TargetMode="External"/><Relationship Id="rId4751" Type="http://schemas.openxmlformats.org/officeDocument/2006/relationships/hyperlink" Target="https://www4.des.state.nh.us/nh-pfas-investigation/wp-content/uploads/tables-pdf.pdf" TargetMode="External"/><Relationship Id="rId274" Type="http://schemas.openxmlformats.org/officeDocument/2006/relationships/hyperlink" Target="https://drive.google.com/drive/u/1/folders/1qA-x3qSPtUj2HLNua_HFYWqKo72aFbny" TargetMode="External"/><Relationship Id="rId481" Type="http://schemas.openxmlformats.org/officeDocument/2006/relationships/hyperlink" Target="https://www.mass.gov/info-details/per-and-polyfluoroalkyl-substances-pfas" TargetMode="External"/><Relationship Id="rId2162" Type="http://schemas.openxmlformats.org/officeDocument/2006/relationships/hyperlink" Target="https://nhdes.maps.arcgis.com/apps/View/index.html?appid=66770bef141c43a98a445c54a17720e2&amp;extent=-73.5743,42.5413,-69.6852,45.4509" TargetMode="External"/><Relationship Id="rId3006" Type="http://schemas.openxmlformats.org/officeDocument/2006/relationships/hyperlink" Target="https://www4.des.state.nh.us/DESOneStop/PRSDetail.aspx?ID=0000477&amp;Type=PRS" TargetMode="External"/><Relationship Id="rId3560" Type="http://schemas.openxmlformats.org/officeDocument/2006/relationships/hyperlink" Target="https://drive.google.com/drive/u/0/folders/1RsSKYaEE8jqAw7pH05tDHRflkjUL3t5H" TargetMode="External"/><Relationship Id="rId4404" Type="http://schemas.openxmlformats.org/officeDocument/2006/relationships/hyperlink" Target="https://geotracker.waterboards.ca.gov/map/pfas_map" TargetMode="External"/><Relationship Id="rId4611" Type="http://schemas.openxmlformats.org/officeDocument/2006/relationships/hyperlink" Target="https://www4.des.state.nh.us/nh-pfas-investigation/wp-content/uploads/tables-pdf.pdf" TargetMode="External"/><Relationship Id="rId134" Type="http://schemas.openxmlformats.org/officeDocument/2006/relationships/hyperlink" Target="http://afcec.publicadmin-record.us.af.mil/" TargetMode="External"/><Relationship Id="rId3213" Type="http://schemas.openxmlformats.org/officeDocument/2006/relationships/hyperlink" Target="https://drive.google.com/drive/u/0/folders/1RsSKYaEE8jqAw7pH05tDHRflkjUL3t5H" TargetMode="External"/><Relationship Id="rId3420" Type="http://schemas.openxmlformats.org/officeDocument/2006/relationships/hyperlink" Target="https://drive.google.com/drive/u/0/folders/1RsSKYaEE8jqAw7pH05tDHRflkjUL3t5H" TargetMode="External"/><Relationship Id="rId341" Type="http://schemas.openxmlformats.org/officeDocument/2006/relationships/hyperlink" Target="https://drive.google.com/drive/u/1/folders/1ly0VJ6fvLO5JJ7ZqsTHh3zs9rEAOwx3h" TargetMode="External"/><Relationship Id="rId2022" Type="http://schemas.openxmlformats.org/officeDocument/2006/relationships/hyperlink" Target="https://nhdes.maps.arcgis.com/apps/View/index.html?appid=66770bef141c43a98a445c54a17720e2&amp;extent=-73.5743,42.5413,-69.6852,45.4509" TargetMode="External"/><Relationship Id="rId2979" Type="http://schemas.openxmlformats.org/officeDocument/2006/relationships/hyperlink" Target="https://nhdes.maps.arcgis.com/apps/View/index.html?appid=66770bef141c43a98a445c54a17720e2&amp;extent=-73.5743,42.5413,-69.6852,45.4509" TargetMode="External"/><Relationship Id="rId201" Type="http://schemas.openxmlformats.org/officeDocument/2006/relationships/hyperlink" Target="https://geotracker.waterboards.ca.gov/map/pfas_map" TargetMode="External"/><Relationship Id="rId1788" Type="http://schemas.openxmlformats.org/officeDocument/2006/relationships/hyperlink" Target="https://www.glwater.org/wp-content/uploads/2020/02/PFAS-Minimization-Program-Summary.pdf" TargetMode="External"/><Relationship Id="rId1995" Type="http://schemas.openxmlformats.org/officeDocument/2006/relationships/hyperlink" Target="https://drive.google.com/drive/u/0/folders/1kNtTq1lvGKOW7pZwqdxtblVzvHhEtY1E" TargetMode="External"/><Relationship Id="rId2839" Type="http://schemas.openxmlformats.org/officeDocument/2006/relationships/hyperlink" Target="https://nhdes.maps.arcgis.com/apps/View/index.html?appid=66770bef141c43a98a445c54a17720e2&amp;extent=-73.5743,42.5413,-69.6852,45.4509" TargetMode="External"/><Relationship Id="rId4194" Type="http://schemas.openxmlformats.org/officeDocument/2006/relationships/hyperlink" Target="https://geotracker.waterboards.ca.gov/profile_report?global_id=T10000012767" TargetMode="External"/><Relationship Id="rId1648" Type="http://schemas.openxmlformats.org/officeDocument/2006/relationships/hyperlink" Target="https://drive.google.com/drive/u/0/folders/1RsSKYaEE8jqAw7pH05tDHRflkjUL3t5H" TargetMode="External"/><Relationship Id="rId4054" Type="http://schemas.openxmlformats.org/officeDocument/2006/relationships/hyperlink" Target="https://geotracker.waterboards.ca.gov/map/pfas_map" TargetMode="External"/><Relationship Id="rId4261" Type="http://schemas.openxmlformats.org/officeDocument/2006/relationships/hyperlink" Target="https://geotracker.waterboards.ca.gov/map/pfas_map" TargetMode="External"/><Relationship Id="rId1508" Type="http://schemas.openxmlformats.org/officeDocument/2006/relationships/hyperlink" Target="https://www.waaytv.com/content/news/Environmental-group-says-alarming-levels-of-PFAS-chemicals-found-in-Morgan-County--571443371.html" TargetMode="External"/><Relationship Id="rId1855" Type="http://schemas.openxmlformats.org/officeDocument/2006/relationships/hyperlink" Target="https://drive.google.com/drive/u/1/folders/1Pms7FL2HqHNWHQ0nmFgIEcktFHXjhbny" TargetMode="External"/><Relationship Id="rId2906" Type="http://schemas.openxmlformats.org/officeDocument/2006/relationships/hyperlink" Target="https://www4.des.state.nh.us/DESOneStop/PRSDetail.aspx?ID=0009940&amp;Type=PRS" TargetMode="External"/><Relationship Id="rId3070" Type="http://schemas.openxmlformats.org/officeDocument/2006/relationships/hyperlink" Target="https://www4.des.state.nh.us/IISProxy/IISProxy.dll?ContentId=4832779" TargetMode="External"/><Relationship Id="rId4121" Type="http://schemas.openxmlformats.org/officeDocument/2006/relationships/hyperlink" Target="https://drive.google.com/drive/u/0/folders/1DWXhXwl1j4L5eKUdO88JdnrMTynHHza5" TargetMode="External"/><Relationship Id="rId1715" Type="http://schemas.openxmlformats.org/officeDocument/2006/relationships/hyperlink" Target="https://www.maine.gov/dep/spills/topics/pfas/PFAS-current-results-06022020.pdf" TargetMode="External"/><Relationship Id="rId1922" Type="http://schemas.openxmlformats.org/officeDocument/2006/relationships/hyperlink" Target="https://www.arabamericannews.com/2020/09/11/pfas-contamination-found-at-ford-and-ak-steels-rouge-manufacturing-site/" TargetMode="External"/><Relationship Id="rId3887" Type="http://schemas.openxmlformats.org/officeDocument/2006/relationships/hyperlink" Target="https://drive.google.com/drive/u/0/folders/1DWXhXwl1j4L5eKUdO88JdnrMTynHHza5" TargetMode="External"/><Relationship Id="rId4938" Type="http://schemas.openxmlformats.org/officeDocument/2006/relationships/hyperlink" Target="https://www4.des.state.nh.us/nh-pfas-investigation/wp-content/uploads/tables-pdf.pdf" TargetMode="External"/><Relationship Id="rId2489" Type="http://schemas.openxmlformats.org/officeDocument/2006/relationships/hyperlink" Target="https://nhdes.maps.arcgis.com/apps/View/index.html?appid=66770bef141c43a98a445c54a17720e2&amp;extent=-73.5743,42.5413,-69.6852,45.4509" TargetMode="External"/><Relationship Id="rId2696" Type="http://schemas.openxmlformats.org/officeDocument/2006/relationships/hyperlink" Target="https://www4.des.state.nh.us/DESOneStop/PRSDetail.aspx?ID=0037550&amp;Type=PRS" TargetMode="External"/><Relationship Id="rId3747" Type="http://schemas.openxmlformats.org/officeDocument/2006/relationships/hyperlink" Target="https://drive.google.com/drive/u/1/folders/1B1GKEK70wuJTnQTBbpJQJcs4KD3cK5Hu" TargetMode="External"/><Relationship Id="rId3954" Type="http://schemas.openxmlformats.org/officeDocument/2006/relationships/hyperlink" Target="https://geotracker.waterboards.ca.gov/map/pfas_map" TargetMode="External"/><Relationship Id="rId668" Type="http://schemas.openxmlformats.org/officeDocument/2006/relationships/hyperlink" Target="https://drive.google.com/drive/u/1/folders/101Vm5T0Gg8VFTI_XB2fLZxOqQAI6Sirh" TargetMode="External"/><Relationship Id="rId875" Type="http://schemas.openxmlformats.org/officeDocument/2006/relationships/hyperlink" Target="https://drive.google.com/drive/u/1/folders/1AlgVL7_grJHlcIyqnx9m-9r1r5xANYKW" TargetMode="External"/><Relationship Id="rId1298" Type="http://schemas.openxmlformats.org/officeDocument/2006/relationships/hyperlink" Target="https://cdn3.ewg.org/sites/default/files/u352/Top%20100%20PFAS.pdf" TargetMode="External"/><Relationship Id="rId2349" Type="http://schemas.openxmlformats.org/officeDocument/2006/relationships/hyperlink" Target="https://nhdes.maps.arcgis.com/apps/View/index.html?appid=66770bef141c43a98a445c54a17720e2&amp;extent=-73.5743,42.5413,-69.6852,45.4509" TargetMode="External"/><Relationship Id="rId2556" Type="http://schemas.openxmlformats.org/officeDocument/2006/relationships/hyperlink" Target="https://www4.des.state.nh.us/DESOneStop/PRSDetail.aspx?ID=0009771&amp;Type=PRS" TargetMode="External"/><Relationship Id="rId2763" Type="http://schemas.openxmlformats.org/officeDocument/2006/relationships/hyperlink" Target="https://drive.google.com/drive/u/0/folders/1RsSKYaEE8jqAw7pH05tDHRflkjUL3t5H" TargetMode="External"/><Relationship Id="rId2970" Type="http://schemas.openxmlformats.org/officeDocument/2006/relationships/hyperlink" Target="https://www4.des.state.nh.us/IISProxy/IISProxy.dll?ContentId=4849018" TargetMode="External"/><Relationship Id="rId3607" Type="http://schemas.openxmlformats.org/officeDocument/2006/relationships/hyperlink" Target="https://www4.des.state.nh.us/nh-pfas-investigation/wp-content/uploads/tables-pdf.pdf" TargetMode="External"/><Relationship Id="rId3814" Type="http://schemas.openxmlformats.org/officeDocument/2006/relationships/hyperlink" Target="https://drive.google.com/drive/u/0/folders/1DWXhXwl1j4L5eKUdO88JdnrMTynHHza5" TargetMode="External"/><Relationship Id="rId528" Type="http://schemas.openxmlformats.org/officeDocument/2006/relationships/hyperlink" Target="https://www.michigan.gov/pfasresponse/0,9038,7-365-86511_82704-477319--,00.html" TargetMode="External"/><Relationship Id="rId735" Type="http://schemas.openxmlformats.org/officeDocument/2006/relationships/hyperlink" Target="https://drive.google.com/drive/u/0/folders/1jXThUmWBt8EYvhOol-VeUjDLS8xaC9Yr" TargetMode="External"/><Relationship Id="rId942" Type="http://schemas.openxmlformats.org/officeDocument/2006/relationships/hyperlink" Target="https://drive.google.com/drive/u/0/folders/1Kc_woUm-0UrKTx8kFQiVBUlaoUyLu9T3" TargetMode="External"/><Relationship Id="rId1158" Type="http://schemas.openxmlformats.org/officeDocument/2006/relationships/hyperlink" Target="https://www.navfac.navy.mil/content/dam/navfac/Environmental/PDFs/env_restoration/MCBCherryPoint/2018.02.12_Off-base_sampling_FactSheet_MCOLFAtlantic.pdf" TargetMode="External"/><Relationship Id="rId1365" Type="http://schemas.openxmlformats.org/officeDocument/2006/relationships/hyperlink" Target="https://partner-mco-archive.s3.amazonaws.com/client_files/1524589484.pdf" TargetMode="External"/><Relationship Id="rId1572" Type="http://schemas.openxmlformats.org/officeDocument/2006/relationships/hyperlink" Target="https://www.maine.gov/dep/spills/topics/pfas/PFAS-current-results-06022020.pdf" TargetMode="External"/><Relationship Id="rId2209" Type="http://schemas.openxmlformats.org/officeDocument/2006/relationships/hyperlink" Target="https://drive.google.com/drive/u/0/folders/18-Js4gu3yuIS16Kd1tl3duwjfAMefIdL" TargetMode="External"/><Relationship Id="rId2416" Type="http://schemas.openxmlformats.org/officeDocument/2006/relationships/hyperlink" Target="https://www4.des.state.nh.us/DESOneStop/PRSDetail.aspx?ID=0035350&amp;Type=PRS" TargetMode="External"/><Relationship Id="rId2623" Type="http://schemas.openxmlformats.org/officeDocument/2006/relationships/hyperlink" Target="https://drive.google.com/drive/u/0/folders/1RsSKYaEE8jqAw7pH05tDHRflkjUL3t5H" TargetMode="External"/><Relationship Id="rId1018" Type="http://schemas.openxmlformats.org/officeDocument/2006/relationships/hyperlink" Target="https://www4.des.state.nh.us/DESOneStop/PRSDetail.aspx?ID=0000089&amp;Type=PRS" TargetMode="External"/><Relationship Id="rId1225" Type="http://schemas.openxmlformats.org/officeDocument/2006/relationships/hyperlink" Target="http://afcec.publicadmin-record.us.af.mil/" TargetMode="External"/><Relationship Id="rId1432" Type="http://schemas.openxmlformats.org/officeDocument/2006/relationships/hyperlink" Target="https://partner-mco-archive.s3.amazonaws.com/client_files/1524589484.pdf" TargetMode="External"/><Relationship Id="rId2830" Type="http://schemas.openxmlformats.org/officeDocument/2006/relationships/hyperlink" Target="https://www4.des.state.nh.us/IISProxy/IISProxy.dll?ContentId=4679097" TargetMode="External"/><Relationship Id="rId4588" Type="http://schemas.openxmlformats.org/officeDocument/2006/relationships/hyperlink" Target="https://drive.google.com/drive/u/0/folders/1RsSKYaEE8jqAw7pH05tDHRflkjUL3t5H" TargetMode="External"/><Relationship Id="rId71" Type="http://schemas.openxmlformats.org/officeDocument/2006/relationships/hyperlink" Target="http://dot.alaska.gov/airportwater/dillingham/" TargetMode="External"/><Relationship Id="rId802" Type="http://schemas.openxmlformats.org/officeDocument/2006/relationships/hyperlink" Target="https://www.michigan.gov/pfasresponse/0,9038,7-365-86511_95645-497626--,00.html" TargetMode="External"/><Relationship Id="rId3397" Type="http://schemas.openxmlformats.org/officeDocument/2006/relationships/hyperlink" Target="https://www4.des.state.nh.us/IISProxy/IISProxy.dll?ContentId=4748156" TargetMode="External"/><Relationship Id="rId4795" Type="http://schemas.openxmlformats.org/officeDocument/2006/relationships/hyperlink" Target="https://drive.google.com/drive/u/0/folders/1RsSKYaEE8jqAw7pH05tDHRflkjUL3t5H" TargetMode="External"/><Relationship Id="rId4448" Type="http://schemas.openxmlformats.org/officeDocument/2006/relationships/hyperlink" Target="https://geotracker.waterboards.ca.gov/map/pfas_map" TargetMode="External"/><Relationship Id="rId4655" Type="http://schemas.openxmlformats.org/officeDocument/2006/relationships/hyperlink" Target="https://www4.des.state.nh.us/nh-pfas-investigation/wp-content/uploads/tables-pdf.pdf" TargetMode="External"/><Relationship Id="rId4862" Type="http://schemas.openxmlformats.org/officeDocument/2006/relationships/hyperlink" Target="https://www4.des.state.nh.us/nh-pfas-investigation/wp-content/uploads/tables-pdf.pdf" TargetMode="External"/><Relationship Id="rId178" Type="http://schemas.openxmlformats.org/officeDocument/2006/relationships/hyperlink" Target="https://drive.google.com/drive/u/1/folders/1U3Y-EtxqjTen4BDc7yaAPVZN_NeHItZS" TargetMode="External"/><Relationship Id="rId3257" Type="http://schemas.openxmlformats.org/officeDocument/2006/relationships/hyperlink" Target="https://www4.des.state.nh.us/DESOneStop/PRSDetail.aspx?ID=0025061&amp;Type=PRS" TargetMode="External"/><Relationship Id="rId3464" Type="http://schemas.openxmlformats.org/officeDocument/2006/relationships/hyperlink" Target="https://drive.google.com/drive/u/0/folders/1gU2aFOHVQ7kMT5he9gPtpuYsYLgeCydT" TargetMode="External"/><Relationship Id="rId3671" Type="http://schemas.openxmlformats.org/officeDocument/2006/relationships/hyperlink" Target="https://dec.vermont.gov/pfas" TargetMode="External"/><Relationship Id="rId4308" Type="http://schemas.openxmlformats.org/officeDocument/2006/relationships/hyperlink" Target="https://geotracker.waterboards.ca.gov/profile_report?cmd=mwreport&amp;global_id=L10001254570&amp;con_num=5878054141" TargetMode="External"/><Relationship Id="rId4515" Type="http://schemas.openxmlformats.org/officeDocument/2006/relationships/hyperlink" Target="https://www.civilianexposure.org/report-shows-15-military-bases-in-maryland-contaminated-with-pfas/" TargetMode="External"/><Relationship Id="rId4722" Type="http://schemas.openxmlformats.org/officeDocument/2006/relationships/hyperlink" Target="https://www4.des.state.nh.us/nh-pfas-investigation/wp-content/uploads/tables-pdf.pdf" TargetMode="External"/><Relationship Id="rId385" Type="http://schemas.openxmlformats.org/officeDocument/2006/relationships/hyperlink" Target="https://drive.google.com/drive/u/0/folders/1q2Pxgl5Hm8zblk0QlYUNdj2mNbXiCYUR" TargetMode="External"/><Relationship Id="rId592" Type="http://schemas.openxmlformats.org/officeDocument/2006/relationships/hyperlink" Target="https://www.michigan.gov/pfasresponse/0,9038,7-365-86511_82704-452827--,00.html" TargetMode="External"/><Relationship Id="rId2066" Type="http://schemas.openxmlformats.org/officeDocument/2006/relationships/hyperlink" Target="https://drive.google.com/drive/u/0/folders/1RsSKYaEE8jqAw7pH05tDHRflkjUL3t5H" TargetMode="External"/><Relationship Id="rId2273" Type="http://schemas.openxmlformats.org/officeDocument/2006/relationships/hyperlink" Target="https://drive.google.com/drive/u/0/folders/1RsSKYaEE8jqAw7pH05tDHRflkjUL3t5H" TargetMode="External"/><Relationship Id="rId2480" Type="http://schemas.openxmlformats.org/officeDocument/2006/relationships/hyperlink" Target="https://www4.des.state.nh.us/IISProxy/IISProxy.dll?ContentId=4756005" TargetMode="External"/><Relationship Id="rId3117" Type="http://schemas.openxmlformats.org/officeDocument/2006/relationships/hyperlink" Target="https://drive.google.com/drive/u/0/folders/1C7By_pgmLRLd9z_f-_UmJO-wnGRCy49V" TargetMode="External"/><Relationship Id="rId3324" Type="http://schemas.openxmlformats.org/officeDocument/2006/relationships/hyperlink" Target="https://drive.google.com/drive/u/0/folders/1RsSKYaEE8jqAw7pH05tDHRflkjUL3t5H" TargetMode="External"/><Relationship Id="rId3531" Type="http://schemas.openxmlformats.org/officeDocument/2006/relationships/hyperlink" Target="https://nhdes.maps.arcgis.com/apps/View/index.html?appid=66770bef141c43a98a445c54a17720e2&amp;extent=-73.5743,42.5413,-69.6852,45.4509" TargetMode="External"/><Relationship Id="rId245" Type="http://schemas.openxmlformats.org/officeDocument/2006/relationships/hyperlink" Target="https://drive.google.com/drive/u/1/folders/1DWXhXwl1j4L5eKUdO88JdnrMTynHHza5" TargetMode="External"/><Relationship Id="rId452" Type="http://schemas.openxmlformats.org/officeDocument/2006/relationships/hyperlink" Target="https://drive.google.com/drive/u/0/folders/1sV5k9YUPat6SGVO4EIEAWzXuJM5p1dFJ" TargetMode="External"/><Relationship Id="rId1082" Type="http://schemas.openxmlformats.org/officeDocument/2006/relationships/hyperlink" Target="https://drive.google.com/drive/u/1/folders/13famj5c7YjnCwp_CasTacxmNBxZndf7p" TargetMode="External"/><Relationship Id="rId2133" Type="http://schemas.openxmlformats.org/officeDocument/2006/relationships/hyperlink" Target="https://www4.des.state.nh.us/IISProxy/IISProxy.dll?ContentId=4845593" TargetMode="External"/><Relationship Id="rId2340" Type="http://schemas.openxmlformats.org/officeDocument/2006/relationships/hyperlink" Target="https://www4.des.state.nh.us/IISProxy/IISProxy.dll?ContentId=4847762" TargetMode="External"/><Relationship Id="rId105" Type="http://schemas.openxmlformats.org/officeDocument/2006/relationships/hyperlink" Target="https://cumulis.epa.gov/supercpad/SiteProfiles/index.cfm?fuseaction=second.cleanup&amp;id=0900890" TargetMode="External"/><Relationship Id="rId312" Type="http://schemas.openxmlformats.org/officeDocument/2006/relationships/hyperlink" Target="https://drive.google.com/drive/u/1/folders/1HJI6U11sAh3Oi9BLz8uJM5Uu9-sTQ0j8" TargetMode="External"/><Relationship Id="rId2200" Type="http://schemas.openxmlformats.org/officeDocument/2006/relationships/hyperlink" Target="https://drive.google.com/drive/u/0/folders/1RsSKYaEE8jqAw7pH05tDHRflkjUL3t5H" TargetMode="External"/><Relationship Id="rId4098" Type="http://schemas.openxmlformats.org/officeDocument/2006/relationships/hyperlink" Target="https://drive.google.com/drive/u/0/folders/1DWXhXwl1j4L5eKUdO88JdnrMTynHHza5" TargetMode="External"/><Relationship Id="rId1899" Type="http://schemas.openxmlformats.org/officeDocument/2006/relationships/hyperlink" Target="https://drive.google.com/drive/u/1/folders/1Pms7FL2HqHNWHQ0nmFgIEcktFHXjhbny" TargetMode="External"/><Relationship Id="rId4165" Type="http://schemas.openxmlformats.org/officeDocument/2006/relationships/hyperlink" Target="https://geotracker.waterboards.ca.gov/map/pfas_map" TargetMode="External"/><Relationship Id="rId4372" Type="http://schemas.openxmlformats.org/officeDocument/2006/relationships/hyperlink" Target="https://geotracker.waterboards.ca.gov/map/pfas_map" TargetMode="External"/><Relationship Id="rId1759" Type="http://schemas.openxmlformats.org/officeDocument/2006/relationships/hyperlink" Target="https://www.glwater.org/wp-content/uploads/2020/02/PFAS-Minimization-Program-Summary.pdf" TargetMode="External"/><Relationship Id="rId1966" Type="http://schemas.openxmlformats.org/officeDocument/2006/relationships/hyperlink" Target="https://www.glwater.org/wp-content/uploads/2020/02/PFAS-Minimization-Program-Summary.pdf" TargetMode="External"/><Relationship Id="rId3181" Type="http://schemas.openxmlformats.org/officeDocument/2006/relationships/hyperlink" Target="https://www4.des.state.nh.us/DESOneStop/PRSDetail.aspx?ID=0039231&amp;Type=PRS" TargetMode="External"/><Relationship Id="rId4025" Type="http://schemas.openxmlformats.org/officeDocument/2006/relationships/hyperlink" Target="https://drive.google.com/drive/u/0/folders/1DWXhXwl1j4L5eKUdO88JdnrMTynHHza5" TargetMode="External"/><Relationship Id="rId1619" Type="http://schemas.openxmlformats.org/officeDocument/2006/relationships/hyperlink" Target="https://drive.google.com/drive/u/0/folders/1RsSKYaEE8jqAw7pH05tDHRflkjUL3t5H" TargetMode="External"/><Relationship Id="rId1826" Type="http://schemas.openxmlformats.org/officeDocument/2006/relationships/hyperlink" Target="https://www.glwater.org/wp-content/uploads/2020/02/PFAS-Minimization-Program-Summary.pdf" TargetMode="External"/><Relationship Id="rId4232" Type="http://schemas.openxmlformats.org/officeDocument/2006/relationships/hyperlink" Target="https://drive.google.com/drive/u/1/folders/1DWXhXwl1j4L5eKUdO88JdnrMTynHHza5" TargetMode="External"/><Relationship Id="rId3041" Type="http://schemas.openxmlformats.org/officeDocument/2006/relationships/hyperlink" Target="https://www4.des.state.nh.us/DESOneStop/PRSDetail.aspx?ID=0011656&amp;Type=PRS" TargetMode="External"/><Relationship Id="rId3998" Type="http://schemas.openxmlformats.org/officeDocument/2006/relationships/hyperlink" Target="https://drive.google.com/drive/u/0/folders/1DWXhXwl1j4L5eKUdO88JdnrMTynHHza5" TargetMode="External"/><Relationship Id="rId3858" Type="http://schemas.openxmlformats.org/officeDocument/2006/relationships/hyperlink" Target="https://geotracker.waterboards.ca.gov/map/pfas_map" TargetMode="External"/><Relationship Id="rId4909" Type="http://schemas.openxmlformats.org/officeDocument/2006/relationships/hyperlink" Target="https://drive.google.com/drive/u/0/folders/1RsSKYaEE8jqAw7pH05tDHRflkjUL3t5H" TargetMode="External"/><Relationship Id="rId779" Type="http://schemas.openxmlformats.org/officeDocument/2006/relationships/hyperlink" Target="https://www.michigan.gov/pfasresponse/0,9038,7-365-86511_82704-493753--,00.html" TargetMode="External"/><Relationship Id="rId986" Type="http://schemas.openxmlformats.org/officeDocument/2006/relationships/hyperlink" Target="https://partner-mco-archive.s3.amazonaws.com/client_files/1524589484.pdf" TargetMode="External"/><Relationship Id="rId2667" Type="http://schemas.openxmlformats.org/officeDocument/2006/relationships/hyperlink" Target="https://drive.google.com/drive/u/0/folders/1cgj0X7Lx3eyKwngJehGShNXZcUoceCpI" TargetMode="External"/><Relationship Id="rId3718" Type="http://schemas.openxmlformats.org/officeDocument/2006/relationships/hyperlink" Target="https://drive.google.com/drive/folders/11cbVmBaqGGaLIY7WiFdLU8yDU0dzYw_P" TargetMode="External"/><Relationship Id="rId639" Type="http://schemas.openxmlformats.org/officeDocument/2006/relationships/hyperlink" Target="https://www.michigan.gov/pfasresponse/" TargetMode="External"/><Relationship Id="rId1269" Type="http://schemas.openxmlformats.org/officeDocument/2006/relationships/hyperlink" Target="https://drive.google.com/drive/u/0/folders/1DZVTtHrtffhNzVd3s8hAy8pcQfLzMzIV" TargetMode="External"/><Relationship Id="rId1476" Type="http://schemas.openxmlformats.org/officeDocument/2006/relationships/hyperlink" Target="https://drive.google.com/drive/u/0/folders/1b-iZ3QnAOuPGVee1di7btnZDrMtxSw1H" TargetMode="External"/><Relationship Id="rId2874" Type="http://schemas.openxmlformats.org/officeDocument/2006/relationships/hyperlink" Target="https://nhdes.maps.arcgis.com/apps/View/index.html?appid=66770bef141c43a98a445c54a17720e2&amp;extent=-73.5743,42.5413,-69.6852,45.4509" TargetMode="External"/><Relationship Id="rId3925" Type="http://schemas.openxmlformats.org/officeDocument/2006/relationships/hyperlink" Target="https://geotracker.waterboards.ca.gov/map/pfas_map" TargetMode="External"/><Relationship Id="rId846" Type="http://schemas.openxmlformats.org/officeDocument/2006/relationships/hyperlink" Target="https://www.michigan.gov/pfasresponse/0,9038,7-365-86511_95645-500860--,00.html" TargetMode="External"/><Relationship Id="rId1129" Type="http://schemas.openxmlformats.org/officeDocument/2006/relationships/hyperlink" Target="https://www.navfac.navy.mil/products_and_services/ev/products_and_services/env_restoration/installation_map/navfac_atlantic/midlant/calverton/pfas.html" TargetMode="External"/><Relationship Id="rId1683" Type="http://schemas.openxmlformats.org/officeDocument/2006/relationships/hyperlink" Target="https://drive.google.com/drive/u/0/folders/1RsSKYaEE8jqAw7pH05tDHRflkjUL3t5H" TargetMode="External"/><Relationship Id="rId1890" Type="http://schemas.openxmlformats.org/officeDocument/2006/relationships/hyperlink" Target="https://www.glwater.org/wp-content/uploads/2020/02/PFAS-Minimization-Program-Summary.pdf" TargetMode="External"/><Relationship Id="rId2527" Type="http://schemas.openxmlformats.org/officeDocument/2006/relationships/hyperlink" Target="https://drive.google.com/drive/u/0/folders/1vi0diCv9duOddK1pMaWpC9nQEFr3_rCW" TargetMode="External"/><Relationship Id="rId2734" Type="http://schemas.openxmlformats.org/officeDocument/2006/relationships/hyperlink" Target="https://nhdes.maps.arcgis.com/apps/View/index.html?appid=66770bef141c43a98a445c54a17720e2&amp;extent=-73.5743,42.5413,-69.6852,45.4509" TargetMode="External"/><Relationship Id="rId2941" Type="http://schemas.openxmlformats.org/officeDocument/2006/relationships/hyperlink" Target="https://www4.des.state.nh.us/DESOneStop/PRSDetail.aspx?ID=0002333&amp;Type=PRS" TargetMode="External"/><Relationship Id="rId706" Type="http://schemas.openxmlformats.org/officeDocument/2006/relationships/hyperlink" Target="https://www.michigan.gov/pfasresponse/0,9038,7-365-86511_82704-452843--,00.html" TargetMode="External"/><Relationship Id="rId913" Type="http://schemas.openxmlformats.org/officeDocument/2006/relationships/hyperlink" Target="https://drive.google.com/drive/u/1/folders/1-PAn5fryKnVdBAId1uXX5w8egqFPNQG9" TargetMode="External"/><Relationship Id="rId1336" Type="http://schemas.openxmlformats.org/officeDocument/2006/relationships/hyperlink" Target="https://drive.google.com/drive/u/0/folders/1LpxTlKqi7W0TyhphKUsU2SufsFXHckZC" TargetMode="External"/><Relationship Id="rId1543" Type="http://schemas.openxmlformats.org/officeDocument/2006/relationships/hyperlink" Target="https://drive.google.com/drive/u/1/folders/1qA-x3qSPtUj2HLNua_HFYWqKo72aFbny" TargetMode="External"/><Relationship Id="rId1750" Type="http://schemas.openxmlformats.org/officeDocument/2006/relationships/hyperlink" Target="https://www.capecodtimes.com/news/20200712/carcinogenic-chemicals-found-in-nantucket-well-water" TargetMode="External"/><Relationship Id="rId2801" Type="http://schemas.openxmlformats.org/officeDocument/2006/relationships/hyperlink" Target="https://www4.des.state.nh.us/DESOneStop/PRSDetail.aspx?ID=0001608&amp;Type=PRS" TargetMode="External"/><Relationship Id="rId4699" Type="http://schemas.openxmlformats.org/officeDocument/2006/relationships/hyperlink" Target="https://drive.google.com/drive/u/0/folders/1RsSKYaEE8jqAw7pH05tDHRflkjUL3t5H" TargetMode="External"/><Relationship Id="rId42" Type="http://schemas.openxmlformats.org/officeDocument/2006/relationships/hyperlink" Target="https://partner-mco-archive.s3.amazonaws.com/client_files/1524589484.pdf" TargetMode="External"/><Relationship Id="rId1403" Type="http://schemas.openxmlformats.org/officeDocument/2006/relationships/hyperlink" Target="https://dec.vermont.gov/press-release/state-agencies-work-remove-pfas-contamination-rutland-business-park-water-system" TargetMode="External"/><Relationship Id="rId1610" Type="http://schemas.openxmlformats.org/officeDocument/2006/relationships/hyperlink" Target="https://www.maine.gov/dep/spills/topics/pfas/PFAS-current-results-06022020.pdf" TargetMode="External"/><Relationship Id="rId4559" Type="http://schemas.openxmlformats.org/officeDocument/2006/relationships/hyperlink" Target="https://www4.des.state.nh.us/nh-pfas-investigation/wp-content/uploads/tables-pdf.pdf" TargetMode="External"/><Relationship Id="rId4766" Type="http://schemas.openxmlformats.org/officeDocument/2006/relationships/hyperlink" Target="https://www4.des.state.nh.us/nh-pfas-investigation/wp-content/uploads/tables-pdf.pdf" TargetMode="External"/><Relationship Id="rId4973" Type="http://schemas.openxmlformats.org/officeDocument/2006/relationships/hyperlink" Target="https://drive.google.com/drive/u/0/folders/1lGp9mNF1VW52zcJOUD9x-wZO9oAb_opR" TargetMode="External"/><Relationship Id="rId3368" Type="http://schemas.openxmlformats.org/officeDocument/2006/relationships/hyperlink" Target="https://www4.des.state.nh.us/DESOneStop/PRSDetail.aspx?ID=0000071&amp;Type=PRS" TargetMode="External"/><Relationship Id="rId3575" Type="http://schemas.openxmlformats.org/officeDocument/2006/relationships/hyperlink" Target="https://drive.google.com/drive/u/0/folders/1RsSKYaEE8jqAw7pH05tDHRflkjUL3t5H" TargetMode="External"/><Relationship Id="rId3782" Type="http://schemas.openxmlformats.org/officeDocument/2006/relationships/hyperlink" Target="https://drive.google.com/drive/u/0/folders/1DWXhXwl1j4L5eKUdO88JdnrMTynHHza5" TargetMode="External"/><Relationship Id="rId4419" Type="http://schemas.openxmlformats.org/officeDocument/2006/relationships/hyperlink" Target="https://geotracker.waterboards.ca.gov/map/pfas_map" TargetMode="External"/><Relationship Id="rId4626" Type="http://schemas.openxmlformats.org/officeDocument/2006/relationships/hyperlink" Target="https://www4.des.state.nh.us/nh-pfas-investigation/wp-content/uploads/tables-pdf.pdf" TargetMode="External"/><Relationship Id="rId4833" Type="http://schemas.openxmlformats.org/officeDocument/2006/relationships/hyperlink" Target="https://www4.des.state.nh.us/nh-pfas-investigation/wp-content/uploads/tables-pdf.pdf" TargetMode="External"/><Relationship Id="rId289" Type="http://schemas.openxmlformats.org/officeDocument/2006/relationships/hyperlink" Target="https://portal.ct.gov/-/media/Departments-and-Agencies/DPH/dph/environmental_health/private_wells/PW_Conference_Presentations/2019PWConference/3PrivateWellConfPFASpresentationFINALforDist20190423.pdf?la=en" TargetMode="External"/><Relationship Id="rId496" Type="http://schemas.openxmlformats.org/officeDocument/2006/relationships/hyperlink" Target="https://drive.google.com/drive/u/1/folders/1nal1CLtJSN5v6R7NhqxO4FoJcbFf2hk-" TargetMode="External"/><Relationship Id="rId2177" Type="http://schemas.openxmlformats.org/officeDocument/2006/relationships/hyperlink" Target="https://nhdes.maps.arcgis.com/apps/View/index.html?appid=66770bef141c43a98a445c54a17720e2&amp;extent=-73.5743,42.5413,-69.6852,45.4509" TargetMode="External"/><Relationship Id="rId2384" Type="http://schemas.openxmlformats.org/officeDocument/2006/relationships/hyperlink" Target="https://nhdes.maps.arcgis.com/apps/View/index.html?appid=66770bef141c43a98a445c54a17720e2&amp;extent=-73.5743,42.5413,-69.6852,45.4509" TargetMode="External"/><Relationship Id="rId2591" Type="http://schemas.openxmlformats.org/officeDocument/2006/relationships/hyperlink" Target="https://www4.des.state.nh.us/DESOneStop/PRSDetail.aspx?ID=0000048&amp;Type=PRS" TargetMode="External"/><Relationship Id="rId3228" Type="http://schemas.openxmlformats.org/officeDocument/2006/relationships/hyperlink" Target="https://drive.google.com/drive/u/0/folders/15AjTo0LEEW_C_KmKDyA6PgQNIQHfIwO_" TargetMode="External"/><Relationship Id="rId3435" Type="http://schemas.openxmlformats.org/officeDocument/2006/relationships/hyperlink" Target="https://drive.google.com/drive/u/0/folders/1RsSKYaEE8jqAw7pH05tDHRflkjUL3t5H" TargetMode="External"/><Relationship Id="rId3642" Type="http://schemas.openxmlformats.org/officeDocument/2006/relationships/hyperlink" Target="https://drive.google.com/drive/u/0/folders/1lGp9mNF1VW52zcJOUD9x-wZO9oAb_opR" TargetMode="External"/><Relationship Id="rId149" Type="http://schemas.openxmlformats.org/officeDocument/2006/relationships/hyperlink" Target="https://drive.google.com/drive/u/1/folders/1DWXhXwl1j4L5eKUdO88JdnrMTynHHza5" TargetMode="External"/><Relationship Id="rId356" Type="http://schemas.openxmlformats.org/officeDocument/2006/relationships/hyperlink" Target="https://drive.google.com/drive/u/1/folders/1HJI6U11sAh3Oi9BLz8uJM5Uu9-sTQ0j8" TargetMode="External"/><Relationship Id="rId563" Type="http://schemas.openxmlformats.org/officeDocument/2006/relationships/hyperlink" Target="https://drive.google.com/drive/u/0/folders/1rh7BCnmHXqyKXKW8PFw8Sw6kCJza1p9X" TargetMode="External"/><Relationship Id="rId770" Type="http://schemas.openxmlformats.org/officeDocument/2006/relationships/hyperlink" Target="https://www.michigan.gov/pfasresponse/" TargetMode="External"/><Relationship Id="rId1193" Type="http://schemas.openxmlformats.org/officeDocument/2006/relationships/hyperlink" Target="https://drive.google.com/drive/u/0/folders/1f8gHfUbgH4w0DdeirtRLSMerU6kNJ4Ux" TargetMode="External"/><Relationship Id="rId2037" Type="http://schemas.openxmlformats.org/officeDocument/2006/relationships/hyperlink" Target="https://nhdes.maps.arcgis.com/apps/View/index.html?appid=66770bef141c43a98a445c54a17720e2&amp;extent=-73.5743,42.5413,-69.6852,45.4509" TargetMode="External"/><Relationship Id="rId2244" Type="http://schemas.openxmlformats.org/officeDocument/2006/relationships/hyperlink" Target="https://drive.google.com/drive/u/0/folders/1n_mGOEYaITQM_9zjZ6LhlOsfTIcj4v88" TargetMode="External"/><Relationship Id="rId2451" Type="http://schemas.openxmlformats.org/officeDocument/2006/relationships/hyperlink" Target="https://www4.des.state.nh.us/DESOneStop/PRSDetail.aspx?ID=0001774&amp;Type=PRS" TargetMode="External"/><Relationship Id="rId4900" Type="http://schemas.openxmlformats.org/officeDocument/2006/relationships/hyperlink" Target="https://drive.google.com/drive/u/0/folders/1RsSKYaEE8jqAw7pH05tDHRflkjUL3t5H" TargetMode="External"/><Relationship Id="rId216" Type="http://schemas.openxmlformats.org/officeDocument/2006/relationships/hyperlink" Target="https://geotracker.waterboards.ca.gov/map/pfas_map" TargetMode="External"/><Relationship Id="rId423" Type="http://schemas.openxmlformats.org/officeDocument/2006/relationships/hyperlink" Target="https://drive.google.com/drive/u/1/folders/1J7aB4ldUY7QhsHA69b0FJZ9NP1UrQgOb" TargetMode="External"/><Relationship Id="rId1053" Type="http://schemas.openxmlformats.org/officeDocument/2006/relationships/hyperlink" Target="https://drive.google.com/drive/u/1/folders/1gzW7FcQQelMoZUZ8VhdxW1RrTOgXt8vS?ths=true" TargetMode="External"/><Relationship Id="rId1260" Type="http://schemas.openxmlformats.org/officeDocument/2006/relationships/hyperlink" Target="https://drive.google.com/drive/u/0/folders/1DZVTtHrtffhNzVd3s8hAy8pcQfLzMzIV" TargetMode="External"/><Relationship Id="rId2104" Type="http://schemas.openxmlformats.org/officeDocument/2006/relationships/hyperlink" Target="https://www4.des.state.nh.us/DESOneStop/PRSDetail.aspx?ID=0000704&amp;Type=PRS" TargetMode="External"/><Relationship Id="rId3502" Type="http://schemas.openxmlformats.org/officeDocument/2006/relationships/hyperlink" Target="https://www4.des.state.nh.us/IISProxy/IISProxy.dll?ContentId=4720251" TargetMode="External"/><Relationship Id="rId630" Type="http://schemas.openxmlformats.org/officeDocument/2006/relationships/hyperlink" Target="https://www.michigan.gov/pfasresponse/0,9038,7-365-86511_82704-479889--,00.html" TargetMode="External"/><Relationship Id="rId2311" Type="http://schemas.openxmlformats.org/officeDocument/2006/relationships/hyperlink" Target="https://www4.des.state.nh.us/DESOneStop/PRSDetail.aspx?ID=0002883&amp;Type=PRS" TargetMode="External"/><Relationship Id="rId4069" Type="http://schemas.openxmlformats.org/officeDocument/2006/relationships/hyperlink" Target="https://geotracker.waterboards.ca.gov/map/pfas_map" TargetMode="External"/><Relationship Id="rId1120" Type="http://schemas.openxmlformats.org/officeDocument/2006/relationships/hyperlink" Target="https://home.army.mil/drum/application/files/8615/5535/5022/2018_Fort_Drum_AWQR.pdf" TargetMode="External"/><Relationship Id="rId4276" Type="http://schemas.openxmlformats.org/officeDocument/2006/relationships/hyperlink" Target="https://geotracker.waterboards.ca.gov/profile_report?cmd=mwreport&amp;rptype=client&amp;global_id=L10008727762&amp;con_num=4555868327&amp;orderby=sampid" TargetMode="External"/><Relationship Id="rId4483" Type="http://schemas.openxmlformats.org/officeDocument/2006/relationships/hyperlink" Target="https://geotracker.waterboards.ca.gov/map/pfas_map" TargetMode="External"/><Relationship Id="rId4690" Type="http://schemas.openxmlformats.org/officeDocument/2006/relationships/hyperlink" Target="https://drive.google.com/drive/u/0/folders/1RsSKYaEE8jqAw7pH05tDHRflkjUL3t5H" TargetMode="External"/><Relationship Id="rId1937" Type="http://schemas.openxmlformats.org/officeDocument/2006/relationships/hyperlink" Target="https://drive.google.com/drive/u/1/folders/1Pms7FL2HqHNWHQ0nmFgIEcktFHXjhbny" TargetMode="External"/><Relationship Id="rId3085" Type="http://schemas.openxmlformats.org/officeDocument/2006/relationships/hyperlink" Target="https://www4.des.state.nh.us/IISProxy/IISProxy.dll?ContentId=4848181" TargetMode="External"/><Relationship Id="rId3292" Type="http://schemas.openxmlformats.org/officeDocument/2006/relationships/hyperlink" Target="https://www4.des.state.nh.us/DESOneStop/PRSDetail.aspx?ID=0038743&amp;Type=PRS" TargetMode="External"/><Relationship Id="rId4136" Type="http://schemas.openxmlformats.org/officeDocument/2006/relationships/hyperlink" Target="https://geotracker.waterboards.ca.gov/map/pfas_map" TargetMode="External"/><Relationship Id="rId4343" Type="http://schemas.openxmlformats.org/officeDocument/2006/relationships/hyperlink" Target="https://geotracker.waterboards.ca.gov/map/pfas_map" TargetMode="External"/><Relationship Id="rId4550" Type="http://schemas.openxmlformats.org/officeDocument/2006/relationships/hyperlink" Target="https://www.michigan.gov/pfasresponse/0,9038,7-365-86511_95645-538443--,00.html" TargetMode="External"/><Relationship Id="rId3152" Type="http://schemas.openxmlformats.org/officeDocument/2006/relationships/hyperlink" Target="https://drive.google.com/drive/u/1/folders/1_XGRMlQ1pM94F5yrROIso_kHzuh8vXtr" TargetMode="External"/><Relationship Id="rId4203" Type="http://schemas.openxmlformats.org/officeDocument/2006/relationships/hyperlink" Target="https://geotracker.waterboards.ca.gov/map/pfas_map" TargetMode="External"/><Relationship Id="rId4410" Type="http://schemas.openxmlformats.org/officeDocument/2006/relationships/hyperlink" Target="https://drive.google.com/drive/u/0/folders/19yDin9kf-TuQpzZ9Q4AYgihdGfi-NSMU" TargetMode="External"/><Relationship Id="rId280" Type="http://schemas.openxmlformats.org/officeDocument/2006/relationships/hyperlink" Target="https://portal.ct.gov/-/media/Departments-and-Agencies/DPH/dph/environmental_health/private_wells/PW_Conference_Presentations/2019PWConference/3PrivateWellConfPFASpresentationFINALforDist20190423.pdf?la=en" TargetMode="External"/><Relationship Id="rId3012" Type="http://schemas.openxmlformats.org/officeDocument/2006/relationships/hyperlink" Target="https://drive.google.com/drive/u/0/folders/1xEIwPZ9BQY5aHvIQ_04tlF1yEL-mIeWM" TargetMode="External"/><Relationship Id="rId140" Type="http://schemas.openxmlformats.org/officeDocument/2006/relationships/hyperlink" Target="https://drive.google.com/drive/u/1/folders/1hXfvHXIs39gObS5cWGSY9vVpUxyuFtge" TargetMode="External"/><Relationship Id="rId3969" Type="http://schemas.openxmlformats.org/officeDocument/2006/relationships/hyperlink" Target="https://geotracker.waterboards.ca.gov/map/pfas_map" TargetMode="External"/><Relationship Id="rId6" Type="http://schemas.openxmlformats.org/officeDocument/2006/relationships/hyperlink" Target="http://afcec.publicadmin-record.us.af.mil/" TargetMode="External"/><Relationship Id="rId2778" Type="http://schemas.openxmlformats.org/officeDocument/2006/relationships/hyperlink" Target="https://drive.google.com/drive/u/0/folders/1RsSKYaEE8jqAw7pH05tDHRflkjUL3t5H" TargetMode="External"/><Relationship Id="rId2985" Type="http://schemas.openxmlformats.org/officeDocument/2006/relationships/hyperlink" Target="https://www4.des.state.nh.us/IISProxy/IISProxy.dll?ContentId=4843888" TargetMode="External"/><Relationship Id="rId3829" Type="http://schemas.openxmlformats.org/officeDocument/2006/relationships/hyperlink" Target="https://geotracker.waterboards.ca.gov/map/pfas_map" TargetMode="External"/><Relationship Id="rId957" Type="http://schemas.openxmlformats.org/officeDocument/2006/relationships/hyperlink" Target="https://drive.google.com/drive/u/1/folders/19BTCZXz54lLFXbL2DUQOoXdvh1TPqt9w" TargetMode="External"/><Relationship Id="rId1587" Type="http://schemas.openxmlformats.org/officeDocument/2006/relationships/hyperlink" Target="https://drive.google.com/drive/u/0/folders/1RsSKYaEE8jqAw7pH05tDHRflkjUL3t5H" TargetMode="External"/><Relationship Id="rId1794" Type="http://schemas.openxmlformats.org/officeDocument/2006/relationships/hyperlink" Target="https://www.glwater.org/wp-content/uploads/2020/02/PFAS-Minimization-Program-Summary.pdf" TargetMode="External"/><Relationship Id="rId2638" Type="http://schemas.openxmlformats.org/officeDocument/2006/relationships/hyperlink" Target="https://drive.google.com/drive/u/0/folders/1RsSKYaEE8jqAw7pH05tDHRflkjUL3t5H" TargetMode="External"/><Relationship Id="rId2845" Type="http://schemas.openxmlformats.org/officeDocument/2006/relationships/hyperlink" Target="https://www4.des.state.nh.us/IISProxy/IISProxy.dll?ContentId=4754948" TargetMode="External"/><Relationship Id="rId86" Type="http://schemas.openxmlformats.org/officeDocument/2006/relationships/hyperlink" Target="https://www.akaction.org/wp-content/uploads/Report-Threats-to-Drinking-Water-and-Public-Health-in-Alaska-FINAL-web-version-9-24-19.pdf" TargetMode="External"/><Relationship Id="rId817" Type="http://schemas.openxmlformats.org/officeDocument/2006/relationships/hyperlink" Target="https://www.michigan.gov/pfasresponse/0,9038,7-365-86511_95645-499524--,00.html" TargetMode="External"/><Relationship Id="rId1447" Type="http://schemas.openxmlformats.org/officeDocument/2006/relationships/hyperlink" Target="https://www.doh.wa.gov/CommunityandEnvironment/Contaminants/PFAS" TargetMode="External"/><Relationship Id="rId1654" Type="http://schemas.openxmlformats.org/officeDocument/2006/relationships/hyperlink" Target="https://drive.google.com/drive/u/0/folders/1RsSKYaEE8jqAw7pH05tDHRflkjUL3t5H" TargetMode="External"/><Relationship Id="rId1861" Type="http://schemas.openxmlformats.org/officeDocument/2006/relationships/hyperlink" Target="https://drive.google.com/drive/u/0/folders/1bHWMRfj0nGBbUZfAOUEhyMOlH8N-u-2y" TargetMode="External"/><Relationship Id="rId2705" Type="http://schemas.openxmlformats.org/officeDocument/2006/relationships/hyperlink" Target="https://www4.des.state.nh.us/IISProxy/IISProxy.dll?ContentId=4749695" TargetMode="External"/><Relationship Id="rId2912" Type="http://schemas.openxmlformats.org/officeDocument/2006/relationships/hyperlink" Target="https://drive.google.com/drive/u/1/folders/14HSz5048Q3dys3gH3jl8H6_7fbPnUeeD" TargetMode="External"/><Relationship Id="rId4060" Type="http://schemas.openxmlformats.org/officeDocument/2006/relationships/hyperlink" Target="https://geotracker.waterboards.ca.gov/profile_report?global_id=L10009821173&amp;mytab=esidata" TargetMode="External"/><Relationship Id="rId1307" Type="http://schemas.openxmlformats.org/officeDocument/2006/relationships/hyperlink" Target="http://www.arcgis.com/home/webmap/viewer.html?webmap=9c4319a1e84d4746a962786a1c275b14&amp;extent=-92.2744,31.4623,-80.2993,39.7713" TargetMode="External"/><Relationship Id="rId1514" Type="http://schemas.openxmlformats.org/officeDocument/2006/relationships/hyperlink" Target="https://drive.google.com/drive/u/1/folders/1O9j1oYBnap4zY1lj9xQgCU3XWxGnoSUK" TargetMode="External"/><Relationship Id="rId1721" Type="http://schemas.openxmlformats.org/officeDocument/2006/relationships/hyperlink" Target="https://www.maine.gov/dep/spills/topics/pfas/PFAS-current-results-06022020.pdf" TargetMode="External"/><Relationship Id="rId4877" Type="http://schemas.openxmlformats.org/officeDocument/2006/relationships/hyperlink" Target="https://www4.des.state.nh.us/nh-pfas-investigation/wp-content/uploads/tables-pdf.pdf" TargetMode="External"/><Relationship Id="rId13" Type="http://schemas.openxmlformats.org/officeDocument/2006/relationships/hyperlink" Target="https://drive.google.com/drive/folders/18GYmsaKd6IcJNawItRD7LLYdnLmO1yls" TargetMode="External"/><Relationship Id="rId3479" Type="http://schemas.openxmlformats.org/officeDocument/2006/relationships/hyperlink" Target="https://drive.google.com/drive/u/0/folders/10dJsZ4-s9jDoG8mS4qFLt_eZjWhmpOmt" TargetMode="External"/><Relationship Id="rId3686" Type="http://schemas.openxmlformats.org/officeDocument/2006/relationships/hyperlink" Target="https://dec.vermont.gov/sites/dec/files/documents/PFAS%20Sampling%20Report%207.10.18%20FINAL.pdf" TargetMode="External"/><Relationship Id="rId2288" Type="http://schemas.openxmlformats.org/officeDocument/2006/relationships/hyperlink" Target="https://drive.google.com/drive/u/0/folders/1RsSKYaEE8jqAw7pH05tDHRflkjUL3t5H" TargetMode="External"/><Relationship Id="rId2495" Type="http://schemas.openxmlformats.org/officeDocument/2006/relationships/hyperlink" Target="https://www4.des.state.nh.us/IISProxy/IISProxy.dll?ContentId=4751078" TargetMode="External"/><Relationship Id="rId3339" Type="http://schemas.openxmlformats.org/officeDocument/2006/relationships/hyperlink" Target="https://drive.google.com/drive/u/0/folders/1FprI9N9cRcdvzT76zioVGf_kp10L_WvA" TargetMode="External"/><Relationship Id="rId3893" Type="http://schemas.openxmlformats.org/officeDocument/2006/relationships/hyperlink" Target="https://drive.google.com/drive/u/0/folders/1DWXhXwl1j4L5eKUdO88JdnrMTynHHza5" TargetMode="External"/><Relationship Id="rId4737" Type="http://schemas.openxmlformats.org/officeDocument/2006/relationships/hyperlink" Target="https://www4.des.state.nh.us/nh-pfas-investigation/wp-content/uploads/tables-pdf.pdf" TargetMode="External"/><Relationship Id="rId4944" Type="http://schemas.openxmlformats.org/officeDocument/2006/relationships/hyperlink" Target="https://www4.des.state.nh.us/nh-pfas-investigation/wp-content/uploads/tables-pdf.pdf" TargetMode="External"/><Relationship Id="rId467" Type="http://schemas.openxmlformats.org/officeDocument/2006/relationships/hyperlink" Target="https://drive.google.com/drive/u/1/folders/1bA0fTxac0RU2njTEx5JIcAWqZpYygC9D" TargetMode="External"/><Relationship Id="rId1097" Type="http://schemas.openxmlformats.org/officeDocument/2006/relationships/hyperlink" Target="https://drive.google.com/drive/u/1/folders/1Yla_380Qxjf4iLAK34ajtSEXmM8gBJ9P" TargetMode="External"/><Relationship Id="rId2148" Type="http://schemas.openxmlformats.org/officeDocument/2006/relationships/hyperlink" Target="https://www4.des.state.nh.us/nh-pfas-investigation/wp-content/uploads/tables-pdf.pdf" TargetMode="External"/><Relationship Id="rId3546" Type="http://schemas.openxmlformats.org/officeDocument/2006/relationships/hyperlink" Target="https://nhdes.maps.arcgis.com/apps/View/index.html?appid=66770bef141c43a98a445c54a17720e2&amp;extent=-73.5743,42.5413,-69.6852,45.4509" TargetMode="External"/><Relationship Id="rId3753" Type="http://schemas.openxmlformats.org/officeDocument/2006/relationships/hyperlink" Target="https://dec.alaska.gov/Applications/SPAR/PublicMVC/CSP/SiteReport/454" TargetMode="External"/><Relationship Id="rId3960" Type="http://schemas.openxmlformats.org/officeDocument/2006/relationships/hyperlink" Target="https://geotracker.waterboards.ca.gov/map/pfas_map" TargetMode="External"/><Relationship Id="rId4804" Type="http://schemas.openxmlformats.org/officeDocument/2006/relationships/hyperlink" Target="https://drive.google.com/drive/u/0/folders/1RsSKYaEE8jqAw7pH05tDHRflkjUL3t5H" TargetMode="External"/><Relationship Id="rId674" Type="http://schemas.openxmlformats.org/officeDocument/2006/relationships/hyperlink" Target="https://www.michigan.gov/pfasresponse/0,9038,7-365-86511_82704_97100---,00.html" TargetMode="External"/><Relationship Id="rId881" Type="http://schemas.openxmlformats.org/officeDocument/2006/relationships/hyperlink" Target="https://www.health.state.mn.us/communities/environment/hazardous/docs/pfas/pha3m0112.pdf" TargetMode="External"/><Relationship Id="rId2355" Type="http://schemas.openxmlformats.org/officeDocument/2006/relationships/hyperlink" Target="https://www4.des.state.nh.us/IISProxy/IISProxy.dll?ContentId=4807925" TargetMode="External"/><Relationship Id="rId2562" Type="http://schemas.openxmlformats.org/officeDocument/2006/relationships/hyperlink" Target="https://drive.google.com/drive/u/0/folders/1FSjBYTOpQdezI5SowUDMy8UnPXsq5oUu" TargetMode="External"/><Relationship Id="rId3406" Type="http://schemas.openxmlformats.org/officeDocument/2006/relationships/hyperlink" Target="https://nhdes.maps.arcgis.com/apps/View/index.html?appid=66770bef141c43a98a445c54a17720e2&amp;extent=-73.5743,42.5413,-69.6852,45.4509" TargetMode="External"/><Relationship Id="rId3613" Type="http://schemas.openxmlformats.org/officeDocument/2006/relationships/hyperlink" Target="https://drive.google.com/drive/u/0/folders/1XEgaNZ2SjiA4vHaG1A4lONCKxdvNtbM7" TargetMode="External"/><Relationship Id="rId3820" Type="http://schemas.openxmlformats.org/officeDocument/2006/relationships/hyperlink" Target="https://geotracker.waterboards.ca.gov/profile_report?global_id=L10007828563&amp;mytab=esidata" TargetMode="External"/><Relationship Id="rId327" Type="http://schemas.openxmlformats.org/officeDocument/2006/relationships/hyperlink" Target="https://prodenv.dep.state.fl.us/DepNexus/public/searchPortal" TargetMode="External"/><Relationship Id="rId534" Type="http://schemas.openxmlformats.org/officeDocument/2006/relationships/hyperlink" Target="https://www.michigan.gov/pfasresponse/0,9038,7-365-86511_82704_83952---,00.html" TargetMode="External"/><Relationship Id="rId741" Type="http://schemas.openxmlformats.org/officeDocument/2006/relationships/hyperlink" Target="https://drive.google.com/drive/u/1/folders/1Pms7FL2HqHNWHQ0nmFgIEcktFHXjhbny" TargetMode="External"/><Relationship Id="rId1164" Type="http://schemas.openxmlformats.org/officeDocument/2006/relationships/hyperlink" Target="https://www.greensboro-nc.gov/departments/water-resources/water-system/pfos-pfoa-updates" TargetMode="External"/><Relationship Id="rId1371" Type="http://schemas.openxmlformats.org/officeDocument/2006/relationships/hyperlink" Target="https://drive.google.com/drive/u/0/folders/1k8GDm-TuKsemAvhUhH8Wr3nWPZZccO3M" TargetMode="External"/><Relationship Id="rId2008" Type="http://schemas.openxmlformats.org/officeDocument/2006/relationships/hyperlink" Target="https://www4.des.state.nh.us/IISProxy/IISProxy.dll?ContentId=4847767" TargetMode="External"/><Relationship Id="rId2215" Type="http://schemas.openxmlformats.org/officeDocument/2006/relationships/hyperlink" Target="https://drive.google.com/drive/u/0/folders/1RsSKYaEE8jqAw7pH05tDHRflkjUL3t5H" TargetMode="External"/><Relationship Id="rId2422" Type="http://schemas.openxmlformats.org/officeDocument/2006/relationships/hyperlink" Target="https://drive.google.com/drive/u/0/folders/1uvofFbqIU1p_l-JZ31m1uh_TMrUfalxj" TargetMode="External"/><Relationship Id="rId601" Type="http://schemas.openxmlformats.org/officeDocument/2006/relationships/hyperlink" Target="https://www.michigan.gov/pfasresponse/0,9038,7-365-86511_95645-452832--,00.html" TargetMode="External"/><Relationship Id="rId1024" Type="http://schemas.openxmlformats.org/officeDocument/2006/relationships/hyperlink" Target="https://www4.des.state.nh.us/nh-pfas-investigation/" TargetMode="External"/><Relationship Id="rId1231" Type="http://schemas.openxmlformats.org/officeDocument/2006/relationships/hyperlink" Target="https://drive.google.com/drive/u/0/folders/1UC8NuQlrBTzgwNiXxKETjj748Rvbtn3K" TargetMode="External"/><Relationship Id="rId4387" Type="http://schemas.openxmlformats.org/officeDocument/2006/relationships/hyperlink" Target="https://geotracker.waterboards.ca.gov/map/pfas_map" TargetMode="External"/><Relationship Id="rId4594" Type="http://schemas.openxmlformats.org/officeDocument/2006/relationships/hyperlink" Target="https://drive.google.com/drive/u/0/folders/1RsSKYaEE8jqAw7pH05tDHRflkjUL3t5H" TargetMode="External"/><Relationship Id="rId3196" Type="http://schemas.openxmlformats.org/officeDocument/2006/relationships/hyperlink" Target="https://www4.des.state.nh.us/DESOneStop/PRSDetail.aspx?ID=0038616&amp;Type=PRS" TargetMode="External"/><Relationship Id="rId4247" Type="http://schemas.openxmlformats.org/officeDocument/2006/relationships/hyperlink" Target="https://geotracker.waterboards.ca.gov/map/pfas_map" TargetMode="External"/><Relationship Id="rId4454" Type="http://schemas.openxmlformats.org/officeDocument/2006/relationships/hyperlink" Target="https://geotracker.waterboards.ca.gov/map/pfas_map" TargetMode="External"/><Relationship Id="rId4661" Type="http://schemas.openxmlformats.org/officeDocument/2006/relationships/hyperlink" Target="https://www4.des.state.nh.us/nh-pfas-investigation/wp-content/uploads/tables-pdf.pdf" TargetMode="External"/><Relationship Id="rId3056" Type="http://schemas.openxmlformats.org/officeDocument/2006/relationships/hyperlink" Target="https://www4.des.state.nh.us/DESOneStop/PRSDetail.aspx?ID=0002814&amp;Type=PRS" TargetMode="External"/><Relationship Id="rId3263" Type="http://schemas.openxmlformats.org/officeDocument/2006/relationships/hyperlink" Target="https://drive.google.com/drive/u/0/folders/15k6zWay3ldGXkYmyPrUuohY_DBXcK3x0" TargetMode="External"/><Relationship Id="rId3470" Type="http://schemas.openxmlformats.org/officeDocument/2006/relationships/hyperlink" Target="https://drive.google.com/drive/u/0/folders/1RsSKYaEE8jqAw7pH05tDHRflkjUL3t5H" TargetMode="External"/><Relationship Id="rId4107" Type="http://schemas.openxmlformats.org/officeDocument/2006/relationships/hyperlink" Target="https://drive.google.com/drive/u/0/folders/1DWXhXwl1j4L5eKUdO88JdnrMTynHHza5" TargetMode="External"/><Relationship Id="rId4314" Type="http://schemas.openxmlformats.org/officeDocument/2006/relationships/hyperlink" Target="https://drive.google.com/drive/u/0/folders/1GMaRXdOqoUt0MRrMIBV7Gi3c-F9t6vdZ" TargetMode="External"/><Relationship Id="rId184" Type="http://schemas.openxmlformats.org/officeDocument/2006/relationships/hyperlink" Target="https://drive.google.com/drive/u/1/folders/1DWXhXwl1j4L5eKUdO88JdnrMTynHHza5" TargetMode="External"/><Relationship Id="rId391" Type="http://schemas.openxmlformats.org/officeDocument/2006/relationships/hyperlink" Target="https://drive.google.com/a/husky.neu.edu/file/d/1K1lLSPdBN0fnZGhdOfkFCwMMc2icRGXo/view?usp=sharing" TargetMode="External"/><Relationship Id="rId1908" Type="http://schemas.openxmlformats.org/officeDocument/2006/relationships/hyperlink" Target="https://www.glwater.org/wp-content/uploads/2020/02/PFAS-Minimization-Program-Summary.pdf" TargetMode="External"/><Relationship Id="rId2072" Type="http://schemas.openxmlformats.org/officeDocument/2006/relationships/hyperlink" Target="https://nhdes.maps.arcgis.com/apps/View/index.html?appid=66770bef141c43a98a445c54a17720e2&amp;extent=-73.5743,42.5413,-69.6852,45.4509" TargetMode="External"/><Relationship Id="rId3123" Type="http://schemas.openxmlformats.org/officeDocument/2006/relationships/hyperlink" Target="https://drive.google.com/drive/u/0/folders/1RsSKYaEE8jqAw7pH05tDHRflkjUL3t5H" TargetMode="External"/><Relationship Id="rId4521" Type="http://schemas.openxmlformats.org/officeDocument/2006/relationships/hyperlink" Target="https://www.michigan.gov/pfasresponse/0,9038,7-365-86511_95645-538914--,00.html" TargetMode="External"/><Relationship Id="rId251" Type="http://schemas.openxmlformats.org/officeDocument/2006/relationships/hyperlink" Target="https://drive.google.com/drive/u/1/folders/1DWXhXwl1j4L5eKUdO88JdnrMTynHHza5" TargetMode="External"/><Relationship Id="rId3330" Type="http://schemas.openxmlformats.org/officeDocument/2006/relationships/hyperlink" Target="https://nhdes.maps.arcgis.com/apps/View/index.html?appid=66770bef141c43a98a445c54a17720e2&amp;extent=-73.5743,42.5413,-69.6852,45.4509" TargetMode="External"/><Relationship Id="rId2889" Type="http://schemas.openxmlformats.org/officeDocument/2006/relationships/hyperlink" Target="https://nhdes.maps.arcgis.com/apps/View/index.html?appid=66770bef141c43a98a445c54a17720e2&amp;extent=-73.5743,42.5413,-69.6852,45.4509" TargetMode="External"/><Relationship Id="rId111" Type="http://schemas.openxmlformats.org/officeDocument/2006/relationships/hyperlink" Target="https://azdeq.gov/DOD/Luke-AFB" TargetMode="External"/><Relationship Id="rId1698" Type="http://schemas.openxmlformats.org/officeDocument/2006/relationships/hyperlink" Target="https://static1.squarespace.com/static/54806478e4b0dc44e1698e88/t/5ca63d174e17b678ceb3fa04/1554398523124/MaineDEPMalinowski-MEDairyPFASSite-SLIDES--AEHSConf-16Oct2018.pdf" TargetMode="External"/><Relationship Id="rId2749" Type="http://schemas.openxmlformats.org/officeDocument/2006/relationships/hyperlink" Target="https://nhdes.maps.arcgis.com/apps/View/index.html?appid=66770bef141c43a98a445c54a17720e2&amp;extent=-73.5743,42.5413,-69.6852,45.4509" TargetMode="External"/><Relationship Id="rId2956" Type="http://schemas.openxmlformats.org/officeDocument/2006/relationships/hyperlink" Target="https://www4.des.state.nh.us/DESOneStop/PRSDetail.aspx?ID=0000381&amp;Type=PRS" TargetMode="External"/><Relationship Id="rId928" Type="http://schemas.openxmlformats.org/officeDocument/2006/relationships/hyperlink" Target="https://drive.google.com/drive/u/1/folders/1fdnPvEwMee0suQ4rqkndVAEfhxrAC72i" TargetMode="External"/><Relationship Id="rId1558" Type="http://schemas.openxmlformats.org/officeDocument/2006/relationships/hyperlink" Target="https://drive.google.com/drive/u/0/folders/1RsSKYaEE8jqAw7pH05tDHRflkjUL3t5H" TargetMode="External"/><Relationship Id="rId1765" Type="http://schemas.openxmlformats.org/officeDocument/2006/relationships/hyperlink" Target="https://www.glwater.org/wp-content/uploads/2020/02/PFAS-Minimization-Program-Summary.pdf" TargetMode="External"/><Relationship Id="rId2609" Type="http://schemas.openxmlformats.org/officeDocument/2006/relationships/hyperlink" Target="https://nhdes.maps.arcgis.com/apps/View/index.html?appid=66770bef141c43a98a445c54a17720e2&amp;extent=-73.5743,42.5413,-69.6852,45.4509" TargetMode="External"/><Relationship Id="rId4171" Type="http://schemas.openxmlformats.org/officeDocument/2006/relationships/hyperlink" Target="https://geotracker.waterboards.ca.gov/map/pfas_map" TargetMode="External"/><Relationship Id="rId57" Type="http://schemas.openxmlformats.org/officeDocument/2006/relationships/hyperlink" Target="https://www.akaction.org/wp-content/uploads/Report-Threats-to-Drinking-Water-and-Public-Health-in-Alaska-FINAL-web-version-9-24-19.pdf" TargetMode="External"/><Relationship Id="rId1418" Type="http://schemas.openxmlformats.org/officeDocument/2006/relationships/hyperlink" Target="https://www.cnic.navy.mil/regions/cnrma/installations/nas_oceana/om/environmental_support/oceana_drinking_water.html" TargetMode="External"/><Relationship Id="rId1972" Type="http://schemas.openxmlformats.org/officeDocument/2006/relationships/hyperlink" Target="https://www.michigan.gov/pfasresponse/0,9038,7-365-86511_95645-523914--,00.html" TargetMode="External"/><Relationship Id="rId2816" Type="http://schemas.openxmlformats.org/officeDocument/2006/relationships/hyperlink" Target="https://www4.des.state.nh.us/DESOneStop/PRSDetail.aspx?ID=0012776&amp;Type=PRS" TargetMode="External"/><Relationship Id="rId4031" Type="http://schemas.openxmlformats.org/officeDocument/2006/relationships/hyperlink" Target="https://drive.google.com/drive/u/0/folders/1DWXhXwl1j4L5eKUdO88JdnrMTynHHza5" TargetMode="External"/><Relationship Id="rId1625" Type="http://schemas.openxmlformats.org/officeDocument/2006/relationships/hyperlink" Target="https://drive.google.com/drive/u/0/folders/1RsSKYaEE8jqAw7pH05tDHRflkjUL3t5H" TargetMode="External"/><Relationship Id="rId1832" Type="http://schemas.openxmlformats.org/officeDocument/2006/relationships/hyperlink" Target="https://www.glwater.org/wp-content/uploads/2020/02/PFAS-Minimization-Program-Summary.pdf" TargetMode="External"/><Relationship Id="rId4988" Type="http://schemas.openxmlformats.org/officeDocument/2006/relationships/hyperlink" Target="https://drive.google.com/drive/u/0/folders/16AFzaQ9SZ1P7_iFmbH9sM7uW5W0Knj1L" TargetMode="External"/><Relationship Id="rId3797" Type="http://schemas.openxmlformats.org/officeDocument/2006/relationships/hyperlink" Target="https://geotracker.waterboards.ca.gov/profile_report?global_id=L10006165556&amp;mytab=esidata" TargetMode="External"/><Relationship Id="rId4848" Type="http://schemas.openxmlformats.org/officeDocument/2006/relationships/hyperlink" Target="https://www4.des.state.nh.us/nh-pfas-investigation/wp-content/uploads/tables-pdf.pdf" TargetMode="External"/><Relationship Id="rId2399" Type="http://schemas.openxmlformats.org/officeDocument/2006/relationships/hyperlink" Target="https://nhdes.maps.arcgis.com/apps/View/index.html?appid=66770bef141c43a98a445c54a17720e2&amp;extent=-73.5743,42.5413,-69.6852,45.4509" TargetMode="External"/><Relationship Id="rId3657" Type="http://schemas.openxmlformats.org/officeDocument/2006/relationships/hyperlink" Target="https://dec.vermont.gov/pfas" TargetMode="External"/><Relationship Id="rId3864" Type="http://schemas.openxmlformats.org/officeDocument/2006/relationships/hyperlink" Target="https://geotracker.waterboards.ca.gov/map/pfas_map" TargetMode="External"/><Relationship Id="rId4708" Type="http://schemas.openxmlformats.org/officeDocument/2006/relationships/hyperlink" Target="https://drive.google.com/drive/u/0/folders/1RsSKYaEE8jqAw7pH05tDHRflkjUL3t5H" TargetMode="External"/><Relationship Id="rId4915" Type="http://schemas.openxmlformats.org/officeDocument/2006/relationships/hyperlink" Target="https://drive.google.com/drive/u/0/folders/1RsSKYaEE8jqAw7pH05tDHRflkjUL3t5H" TargetMode="External"/><Relationship Id="rId578" Type="http://schemas.openxmlformats.org/officeDocument/2006/relationships/hyperlink" Target="https://drive.google.com/drive/u/1/folders/1Pms7FL2HqHNWHQ0nmFgIEcktFHXjhbny" TargetMode="External"/><Relationship Id="rId785" Type="http://schemas.openxmlformats.org/officeDocument/2006/relationships/hyperlink" Target="https://www.michigan.gov/pfasresponse/0,9038,7-365-86511_82704-497629--,00.html" TargetMode="External"/><Relationship Id="rId992" Type="http://schemas.openxmlformats.org/officeDocument/2006/relationships/hyperlink" Target="https://www.des.nh.gov/organization/divisions/water/wmb/wqs/documents/r-wd-19-30.pdf" TargetMode="External"/><Relationship Id="rId2259" Type="http://schemas.openxmlformats.org/officeDocument/2006/relationships/hyperlink" Target="https://nhdes.maps.arcgis.com/apps/View/index.html?appid=66770bef141c43a98a445c54a17720e2&amp;extent=-73.5743,42.5413,-69.6852,45.4509" TargetMode="External"/><Relationship Id="rId2466" Type="http://schemas.openxmlformats.org/officeDocument/2006/relationships/hyperlink" Target="https://www4.des.state.nh.us/DESOneStop/PRSDetail.aspx?ID=0012975&amp;Type=PRS" TargetMode="External"/><Relationship Id="rId2673" Type="http://schemas.openxmlformats.org/officeDocument/2006/relationships/hyperlink" Target="https://drive.google.com/drive/u/0/folders/1RsSKYaEE8jqAw7pH05tDHRflkjUL3t5H" TargetMode="External"/><Relationship Id="rId2880" Type="http://schemas.openxmlformats.org/officeDocument/2006/relationships/hyperlink" Target="https://www4.des.state.nh.us/IISProxy/IISProxy.dll?ContentId=4750740" TargetMode="External"/><Relationship Id="rId3517" Type="http://schemas.openxmlformats.org/officeDocument/2006/relationships/hyperlink" Target="https://www4.des.state.nh.us/nh-pfas-investigation/wp-content/uploads/tables-pdf.pdf" TargetMode="External"/><Relationship Id="rId3724" Type="http://schemas.openxmlformats.org/officeDocument/2006/relationships/hyperlink" Target="https://www.cityoflacrosse.org/city-services/private-potable-well-sampling-for-pfas" TargetMode="External"/><Relationship Id="rId3931" Type="http://schemas.openxmlformats.org/officeDocument/2006/relationships/hyperlink" Target="https://geotracker.waterboards.ca.gov/map/pfas_map" TargetMode="External"/><Relationship Id="rId438" Type="http://schemas.openxmlformats.org/officeDocument/2006/relationships/hyperlink" Target="https://drive.google.com/drive/u/1/folders/1HKXp63rNge_WSUdMVnq31GxFeBTsQfGo" TargetMode="External"/><Relationship Id="rId645" Type="http://schemas.openxmlformats.org/officeDocument/2006/relationships/hyperlink" Target="https://www.michigan.gov/pfasresponse/" TargetMode="External"/><Relationship Id="rId852" Type="http://schemas.openxmlformats.org/officeDocument/2006/relationships/hyperlink" Target="https://drive.google.com/drive/u/1/folders/1Pms7FL2HqHNWHQ0nmFgIEcktFHXjhbny" TargetMode="External"/><Relationship Id="rId1068" Type="http://schemas.openxmlformats.org/officeDocument/2006/relationships/hyperlink" Target="https://www.env.nm.gov/wp-content/uploads/sites/21/2019/04/CAFB-PFAS-sample-results.pdf" TargetMode="External"/><Relationship Id="rId1275" Type="http://schemas.openxmlformats.org/officeDocument/2006/relationships/hyperlink" Target="https://drive.google.com/drive/u/0/folders/1DZVTtHrtffhNzVd3s8hAy8pcQfLzMzIV" TargetMode="External"/><Relationship Id="rId1482" Type="http://schemas.openxmlformats.org/officeDocument/2006/relationships/hyperlink" Target="https://secure-web.cisco.com/1HJLtZm72oBuZgdkPTYlr7MKhctP8BztP_bNsd0fnYI8mF_UbathMhLuplvAO_eIUxUUWCbZlca7wL9FSCA1s9oB22I6B-fFSFy7PvWG2Md82OCjzZu7t43zjaqvu5JBak7SA2gLDKXgqxjBPrfQVzw51P-9bm2sO6wPtn0bGLop88wq_w1lY99NKbfmfICGIlpyfmXEgsdyRuBzPYsRNlHiRPYPudEvnoYSEAwadcS2aTowQUexK1LeA3d9IsEGB-xKTc9RIfR_dyhAE04LQGg/https%3A%2F%2Flnks.gd%2Fl%2FeyJhbGciOiJIUzI1NiJ9.eyJidWxsZXRpbl9saW5rX2lkIjoxMDEsInVyaSI6ImJwMjpjbGljayIsImJ1bGxldGluX2lkIjoiMjAyMDA4MjguMjYyNzQxNjEiLCJ1cmwiOiJodHRwczovL2Ruci53aS5nb3YvYm90dy9Eb3dubG9hZEJsb2JGaWxlLmRvP2RvY1NlcU5vPTE3NDQzNCZkb2NOYW1lPTIwMjAwODI4XzQzX0RpdGNoX1NXX1Jlc3VsdHMucGRmIn0.vVt9zu66fCNMfEi0yqFuGK9T3JFlEIv-srgevJMcc_g%2Fs%2F62209089%2Fbr%2F82965120679-l" TargetMode="External"/><Relationship Id="rId2119" Type="http://schemas.openxmlformats.org/officeDocument/2006/relationships/hyperlink" Target="https://www4.des.state.nh.us/DESOneStop/PRSDetail.aspx?ID=0007464&amp;Type=PRS" TargetMode="External"/><Relationship Id="rId2326" Type="http://schemas.openxmlformats.org/officeDocument/2006/relationships/hyperlink" Target="https://www4.des.state.nh.us/DESOneStop/PRSDetail.aspx?ID=0000978&amp;Type=PRS" TargetMode="External"/><Relationship Id="rId2533" Type="http://schemas.openxmlformats.org/officeDocument/2006/relationships/hyperlink" Target="https://drive.google.com/drive/u/0/folders/1RsSKYaEE8jqAw7pH05tDHRflkjUL3t5H" TargetMode="External"/><Relationship Id="rId2740" Type="http://schemas.openxmlformats.org/officeDocument/2006/relationships/hyperlink" Target="https://www4.des.state.nh.us/IISProxy/IISProxy.dll?ContentId=4748573" TargetMode="External"/><Relationship Id="rId505" Type="http://schemas.openxmlformats.org/officeDocument/2006/relationships/hyperlink" Target="https://www.mass.gov/info-details/per-and-polyfluoroalkyl-substances-pfas" TargetMode="External"/><Relationship Id="rId712" Type="http://schemas.openxmlformats.org/officeDocument/2006/relationships/hyperlink" Target="https://www.michigan.gov/pfasresponse/0,9038,7-365-86511_82704-481133--,00.html" TargetMode="External"/><Relationship Id="rId1135" Type="http://schemas.openxmlformats.org/officeDocument/2006/relationships/hyperlink" Target="http://afcec.publicadmin-record.us.af.mil/Search.aspx" TargetMode="External"/><Relationship Id="rId1342" Type="http://schemas.openxmlformats.org/officeDocument/2006/relationships/hyperlink" Target="http://afcec.publicadmin-record.us.af.mil/Search.aspx" TargetMode="External"/><Relationship Id="rId4498" Type="http://schemas.openxmlformats.org/officeDocument/2006/relationships/hyperlink" Target="https://cdn3.ewg.org/sites/default/files/u352/Top%20100%20PFAS.pdf" TargetMode="External"/><Relationship Id="rId1202" Type="http://schemas.openxmlformats.org/officeDocument/2006/relationships/hyperlink" Target="https://drive.google.com/drive/u/0/folders/14XUC9RzrJOrL_ttJnJlQXlPP8ypglIBU" TargetMode="External"/><Relationship Id="rId2600" Type="http://schemas.openxmlformats.org/officeDocument/2006/relationships/hyperlink" Target="https://www4.des.state.nh.us/IISProxy/IISProxy.dll?ContentId=4807919" TargetMode="External"/><Relationship Id="rId4358" Type="http://schemas.openxmlformats.org/officeDocument/2006/relationships/hyperlink" Target="https://documents.geotracker.waterboards.ca.gov/esi/uploads/geo_report/5173006534/T10000012790.PDF" TargetMode="External"/><Relationship Id="rId3167" Type="http://schemas.openxmlformats.org/officeDocument/2006/relationships/hyperlink" Target="https://drive.google.com/drive/u/0/folders/1KsVnIvB5x7WwBp3d79aGxsJI7LPi1bwL" TargetMode="External"/><Relationship Id="rId4565" Type="http://schemas.openxmlformats.org/officeDocument/2006/relationships/hyperlink" Target="https://www4.des.state.nh.us/nh-pfas-investigation/wp-content/uploads/tables-pdf.pdf" TargetMode="External"/><Relationship Id="rId4772" Type="http://schemas.openxmlformats.org/officeDocument/2006/relationships/hyperlink" Target="https://www4.des.state.nh.us/nh-pfas-investigation/wp-content/uploads/tables-pdf.pdf" TargetMode="External"/><Relationship Id="rId295" Type="http://schemas.openxmlformats.org/officeDocument/2006/relationships/hyperlink" Target="https://drive.google.com/drive/u/1/folders/1O-EWkWqJmhsdr_BVI_fmrg8s1MiUGBvh" TargetMode="External"/><Relationship Id="rId3374" Type="http://schemas.openxmlformats.org/officeDocument/2006/relationships/hyperlink" Target="https://drive.google.com/drive/u/0/folders/1RXlwURg3h9tPD8w9VF_CvxtnAM8RDYZh" TargetMode="External"/><Relationship Id="rId3581" Type="http://schemas.openxmlformats.org/officeDocument/2006/relationships/hyperlink" Target="https://nhdes.maps.arcgis.com/apps/View/index.html?appid=66770bef141c43a98a445c54a17720e2&amp;extent=-73.5743,42.5413,-69.6852,45.4509" TargetMode="External"/><Relationship Id="rId4218" Type="http://schemas.openxmlformats.org/officeDocument/2006/relationships/hyperlink" Target="https://drive.google.com/drive/u/1/folders/1DWXhXwl1j4L5eKUdO88JdnrMTynHHza5" TargetMode="External"/><Relationship Id="rId4425" Type="http://schemas.openxmlformats.org/officeDocument/2006/relationships/hyperlink" Target="https://drive.google.com/drive/u/0/folders/1DWXhXwl1j4L5eKUdO88JdnrMTynHHza5" TargetMode="External"/><Relationship Id="rId4632" Type="http://schemas.openxmlformats.org/officeDocument/2006/relationships/hyperlink" Target="https://www4.des.state.nh.us/nh-pfas-investigation/wp-content/uploads/tables-pdf.pdf" TargetMode="External"/><Relationship Id="rId2183" Type="http://schemas.openxmlformats.org/officeDocument/2006/relationships/hyperlink" Target="https://www4.des.state.nh.us/DESOneStop/PRSDetail.aspx?ID=0029010&amp;Type=PRS" TargetMode="External"/><Relationship Id="rId2390" Type="http://schemas.openxmlformats.org/officeDocument/2006/relationships/hyperlink" Target="https://www4.des.state.nh.us/IISProxy/IISProxy.dll?ContentId=4689965" TargetMode="External"/><Relationship Id="rId3027" Type="http://schemas.openxmlformats.org/officeDocument/2006/relationships/hyperlink" Target="https://drive.google.com/drive/u/0/folders/1ssyprXW3oBcyVd8jE62jEwWQELBifMhu" TargetMode="External"/><Relationship Id="rId3234" Type="http://schemas.openxmlformats.org/officeDocument/2006/relationships/hyperlink" Target="https://drive.google.com/drive/u/0/folders/1RsSKYaEE8jqAw7pH05tDHRflkjUL3t5H" TargetMode="External"/><Relationship Id="rId3441" Type="http://schemas.openxmlformats.org/officeDocument/2006/relationships/hyperlink" Target="https://nhdes.maps.arcgis.com/apps/View/index.html?appid=66770bef141c43a98a445c54a17720e2&amp;extent=-73.5743,42.5413,-69.6852,45.4509" TargetMode="External"/><Relationship Id="rId155" Type="http://schemas.openxmlformats.org/officeDocument/2006/relationships/hyperlink" Target="https://partner-mco-archive.s3.amazonaws.com/client_files/1524589484.pdf" TargetMode="External"/><Relationship Id="rId362" Type="http://schemas.openxmlformats.org/officeDocument/2006/relationships/hyperlink" Target="https://archive.epa.gov/pesticides/region4/water/documents/web/pdf/d_q_as_dalton_final_10_08_2010.pdf" TargetMode="External"/><Relationship Id="rId2043" Type="http://schemas.openxmlformats.org/officeDocument/2006/relationships/hyperlink" Target="https://www4.des.state.nh.us/IISProxy/IISProxy.dll?ContentId=4762235" TargetMode="External"/><Relationship Id="rId2250" Type="http://schemas.openxmlformats.org/officeDocument/2006/relationships/hyperlink" Target="https://drive.google.com/drive/u/0/folders/1RsSKYaEE8jqAw7pH05tDHRflkjUL3t5H" TargetMode="External"/><Relationship Id="rId3301" Type="http://schemas.openxmlformats.org/officeDocument/2006/relationships/hyperlink" Target="https://www4.des.state.nh.us/IISProxy/IISProxy.dll?ContentId=4688267" TargetMode="External"/><Relationship Id="rId222" Type="http://schemas.openxmlformats.org/officeDocument/2006/relationships/hyperlink" Target="https://www.waterboards.ca.gov/pfas/military.html" TargetMode="External"/><Relationship Id="rId2110" Type="http://schemas.openxmlformats.org/officeDocument/2006/relationships/hyperlink" Target="https://drive.google.com/drive/u/0/folders/1NzmDNxvr_E67Fekp-JN10UAQ67bSPGF0" TargetMode="External"/><Relationship Id="rId4075" Type="http://schemas.openxmlformats.org/officeDocument/2006/relationships/hyperlink" Target="https://geotracker.waterboards.ca.gov/map/pfas_map" TargetMode="External"/><Relationship Id="rId4282" Type="http://schemas.openxmlformats.org/officeDocument/2006/relationships/hyperlink" Target="https://geotracker.waterboards.ca.gov/map/pfas_map" TargetMode="External"/><Relationship Id="rId1669" Type="http://schemas.openxmlformats.org/officeDocument/2006/relationships/hyperlink" Target="https://www.maine.gov/dep/spills/topics/pfas/PFAS-current-results-06022020.pdf" TargetMode="External"/><Relationship Id="rId1876" Type="http://schemas.openxmlformats.org/officeDocument/2006/relationships/hyperlink" Target="https://www.glwater.org/wp-content/uploads/2020/02/PFAS-Minimization-Program-Summary.pdf" TargetMode="External"/><Relationship Id="rId2927" Type="http://schemas.openxmlformats.org/officeDocument/2006/relationships/hyperlink" Target="https://drive.google.com/drive/u/0/folders/19wyKnv2fxI0tuM5wFvHBI0yGwB7qY19l" TargetMode="External"/><Relationship Id="rId3091" Type="http://schemas.openxmlformats.org/officeDocument/2006/relationships/hyperlink" Target="https://www4.des.state.nh.us/DESOneStop/PRSDetail.aspx?ID=0000337&amp;Type=PRS" TargetMode="External"/><Relationship Id="rId4142" Type="http://schemas.openxmlformats.org/officeDocument/2006/relationships/hyperlink" Target="https://drive.google.com/drive/u/0/folders/1SFy3_Zzg-ELjz4ReFqBddGs9jE6ZPb48" TargetMode="External"/><Relationship Id="rId1529" Type="http://schemas.openxmlformats.org/officeDocument/2006/relationships/hyperlink" Target="https://www.colorado.gov/pacific/cdphe/PFCs/2020-Sampling-Project" TargetMode="External"/><Relationship Id="rId1736" Type="http://schemas.openxmlformats.org/officeDocument/2006/relationships/hyperlink" Target="https://drive.google.com/drive/u/0/folders/1RsSKYaEE8jqAw7pH05tDHRflkjUL3t5H" TargetMode="External"/><Relationship Id="rId1943" Type="http://schemas.openxmlformats.org/officeDocument/2006/relationships/hyperlink" Target="https://drive.google.com/drive/u/1/folders/1so5glyE-Ys0qYPTFCaihfsepvLNT1fgc" TargetMode="External"/><Relationship Id="rId28" Type="http://schemas.openxmlformats.org/officeDocument/2006/relationships/hyperlink" Target="https://drive.google.com/drive/u/1/folders/142p9_JLW0Wni-bYjWO582_IU-mYHE3hH" TargetMode="External"/><Relationship Id="rId1803" Type="http://schemas.openxmlformats.org/officeDocument/2006/relationships/hyperlink" Target="https://www.glwater.org/wp-content/uploads/2020/02/PFAS-Minimization-Program-Summary.pdf" TargetMode="External"/><Relationship Id="rId4002" Type="http://schemas.openxmlformats.org/officeDocument/2006/relationships/hyperlink" Target="https://drive.google.com/drive/u/1/folders/1DWXhXwl1j4L5eKUdO88JdnrMTynHHza5" TargetMode="External"/><Relationship Id="rId4959" Type="http://schemas.openxmlformats.org/officeDocument/2006/relationships/hyperlink" Target="https://drive.google.com/drive/u/0/folders/1d4eqGyOA1V2J8JeZ7U181IlMMJOozmIA" TargetMode="External"/><Relationship Id="rId3768" Type="http://schemas.openxmlformats.org/officeDocument/2006/relationships/hyperlink" Target="https://geotracker.waterboards.ca.gov/map/pfas_map" TargetMode="External"/><Relationship Id="rId3975" Type="http://schemas.openxmlformats.org/officeDocument/2006/relationships/hyperlink" Target="https://geotracker.waterboards.ca.gov/map/pfas_map" TargetMode="External"/><Relationship Id="rId4819" Type="http://schemas.openxmlformats.org/officeDocument/2006/relationships/hyperlink" Target="https://drive.google.com/drive/u/0/folders/1RsSKYaEE8jqAw7pH05tDHRflkjUL3t5H" TargetMode="External"/><Relationship Id="rId689" Type="http://schemas.openxmlformats.org/officeDocument/2006/relationships/hyperlink" Target="https://www.michigan.gov/pfasresponse/" TargetMode="External"/><Relationship Id="rId896" Type="http://schemas.openxmlformats.org/officeDocument/2006/relationships/hyperlink" Target="https://www.ewg.org/interactive-maps/2019_pfas_contamination/map/" TargetMode="External"/><Relationship Id="rId2577" Type="http://schemas.openxmlformats.org/officeDocument/2006/relationships/hyperlink" Target="https://drive.google.com/drive/u/0/folders/146WluYdqsRS0XJJ32w6kxubaw4IHoa4b" TargetMode="External"/><Relationship Id="rId2784" Type="http://schemas.openxmlformats.org/officeDocument/2006/relationships/hyperlink" Target="https://nhdes.maps.arcgis.com/apps/View/index.html?appid=66770bef141c43a98a445c54a17720e2&amp;extent=-73.5743,42.5413,-69.6852,45.4509" TargetMode="External"/><Relationship Id="rId3628" Type="http://schemas.openxmlformats.org/officeDocument/2006/relationships/hyperlink" Target="https://www.troyrecord.com/news/local-news/norlite-facility-in-cohoes-accused-of-burning-firefighting-foam-for/article_7667b1ae-5413-11ea-8f9e-1ba495ff6227.html" TargetMode="External"/><Relationship Id="rId549" Type="http://schemas.openxmlformats.org/officeDocument/2006/relationships/hyperlink" Target="https://drive.google.com/drive/u/1/folders/1VgdMu6_x_kxf36q2eAIhAEnCpniomQ1Y" TargetMode="External"/><Relationship Id="rId756" Type="http://schemas.openxmlformats.org/officeDocument/2006/relationships/hyperlink" Target="https://www.michigan.gov/pfasresponse/" TargetMode="External"/><Relationship Id="rId1179" Type="http://schemas.openxmlformats.org/officeDocument/2006/relationships/hyperlink" Target="http://afcec.publicadmin-record.us.af.mil/" TargetMode="External"/><Relationship Id="rId1386" Type="http://schemas.openxmlformats.org/officeDocument/2006/relationships/hyperlink" Target="https://drive.google.com/drive/u/0/folders/1qwhcJ_G-q5dfNs4tEfFz0QeNupltkJjo" TargetMode="External"/><Relationship Id="rId1593" Type="http://schemas.openxmlformats.org/officeDocument/2006/relationships/hyperlink" Target="https://drive.google.com/drive/u/0/folders/1RsSKYaEE8jqAw7pH05tDHRflkjUL3t5H" TargetMode="External"/><Relationship Id="rId2437" Type="http://schemas.openxmlformats.org/officeDocument/2006/relationships/hyperlink" Target="https://drive.google.com/drive/u/0/folders/1mkTnNCmoAVvGIZUehZgY607BM6FDoJTC" TargetMode="External"/><Relationship Id="rId2991" Type="http://schemas.openxmlformats.org/officeDocument/2006/relationships/hyperlink" Target="https://www4.des.state.nh.us/DESOneStop/PRSDetail.aspx?ID=0000140&amp;Type=PRS" TargetMode="External"/><Relationship Id="rId3835" Type="http://schemas.openxmlformats.org/officeDocument/2006/relationships/hyperlink" Target="https://geotracker.waterboards.ca.gov/map/pfas_map" TargetMode="External"/><Relationship Id="rId409" Type="http://schemas.openxmlformats.org/officeDocument/2006/relationships/hyperlink" Target="https://drive.google.com/drive/u/1/folders/1VWrrkceI2smkvvkr-2vSvtbG91R9viaO" TargetMode="External"/><Relationship Id="rId963" Type="http://schemas.openxmlformats.org/officeDocument/2006/relationships/hyperlink" Target="https://drive.google.com/drive/u/0/folders/1-ld7lBLt-xHsLD3geiQ0Rs93Jg1VTSPf" TargetMode="External"/><Relationship Id="rId1039" Type="http://schemas.openxmlformats.org/officeDocument/2006/relationships/hyperlink" Target="https://www4.des.state.nh.us/nh-pfas-investigation/" TargetMode="External"/><Relationship Id="rId1246" Type="http://schemas.openxmlformats.org/officeDocument/2006/relationships/hyperlink" Target="https://drive.google.com/drive/u/0/folders/14TgCTb3uYJaf9OdGH99JUn9ngkH74KHT" TargetMode="External"/><Relationship Id="rId2644" Type="http://schemas.openxmlformats.org/officeDocument/2006/relationships/hyperlink" Target="https://nhdes.maps.arcgis.com/apps/View/index.html?appid=66770bef141c43a98a445c54a17720e2&amp;extent=-73.5743,42.5413,-69.6852,45.4509" TargetMode="External"/><Relationship Id="rId2851" Type="http://schemas.openxmlformats.org/officeDocument/2006/relationships/hyperlink" Target="https://www4.des.state.nh.us/DESOneStop/PRSDetail.aspx?ID=0000199&amp;Type=PRS" TargetMode="External"/><Relationship Id="rId3902" Type="http://schemas.openxmlformats.org/officeDocument/2006/relationships/hyperlink" Target="https://drive.google.com/drive/u/0/folders/1DWXhXwl1j4L5eKUdO88JdnrMTynHHza5" TargetMode="External"/><Relationship Id="rId92" Type="http://schemas.openxmlformats.org/officeDocument/2006/relationships/hyperlink" Target="https://dec.alaska.gov/Applications/SPAR/PublicMVC/CSP/SiteReport/27107" TargetMode="External"/><Relationship Id="rId616" Type="http://schemas.openxmlformats.org/officeDocument/2006/relationships/hyperlink" Target="https://www.michigan.gov/pfasresponse/0,9038,7-365-86511_82704-487698--,00.html" TargetMode="External"/><Relationship Id="rId823" Type="http://schemas.openxmlformats.org/officeDocument/2006/relationships/hyperlink" Target="https://www.michigan.gov/pfasresponse/0,9038,7-365-86511_95645-499528--,00.html" TargetMode="External"/><Relationship Id="rId1453" Type="http://schemas.openxmlformats.org/officeDocument/2006/relationships/hyperlink" Target="https://www.doh.wa.gov/CommunityandEnvironment/Contaminants/PFAS" TargetMode="External"/><Relationship Id="rId1660" Type="http://schemas.openxmlformats.org/officeDocument/2006/relationships/hyperlink" Target="https://drive.google.com/drive/u/0/folders/1RsSKYaEE8jqAw7pH05tDHRflkjUL3t5H" TargetMode="External"/><Relationship Id="rId2504" Type="http://schemas.openxmlformats.org/officeDocument/2006/relationships/hyperlink" Target="https://nhdes.maps.arcgis.com/apps/View/index.html?appid=66770bef141c43a98a445c54a17720e2&amp;extent=-73.5743,42.5413,-69.6852,45.4509" TargetMode="External"/><Relationship Id="rId2711" Type="http://schemas.openxmlformats.org/officeDocument/2006/relationships/hyperlink" Target="https://www4.des.state.nh.us/DESOneStop/PRSDetail.aspx?ID=0000032&amp;Type=PRS" TargetMode="External"/><Relationship Id="rId1106" Type="http://schemas.openxmlformats.org/officeDocument/2006/relationships/hyperlink" Target="https://drive.google.com/drive/u/1/folders/1Yla_380Qxjf4iLAK34ajtSEXmM8gBJ9P" TargetMode="External"/><Relationship Id="rId1313" Type="http://schemas.openxmlformats.org/officeDocument/2006/relationships/hyperlink" Target="https://drive.google.com/drive/u/0/folders/1LfZHdlJiQB_30DUN5AxZiiqsuQuxwgRb" TargetMode="External"/><Relationship Id="rId1520"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4469" Type="http://schemas.openxmlformats.org/officeDocument/2006/relationships/hyperlink" Target="https://drive.google.com/drive/u/1/folders/1DWXhXwl1j4L5eKUdO88JdnrMTynHHza5" TargetMode="External"/><Relationship Id="rId4676" Type="http://schemas.openxmlformats.org/officeDocument/2006/relationships/hyperlink" Target="https://www4.des.state.nh.us/nh-pfas-investigation/wp-content/uploads/tables-pdf.pdf" TargetMode="External"/><Relationship Id="rId4883" Type="http://schemas.openxmlformats.org/officeDocument/2006/relationships/hyperlink" Target="https://www4.des.state.nh.us/nh-pfas-investigation/wp-content/uploads/tables-pdf.pdf" TargetMode="External"/><Relationship Id="rId3278" Type="http://schemas.openxmlformats.org/officeDocument/2006/relationships/hyperlink" Target="https://drive.google.com/drive/u/0/folders/1eTzp-W0u0QCcRMowPGv4XbOSxKfbJnBG" TargetMode="External"/><Relationship Id="rId3485" Type="http://schemas.openxmlformats.org/officeDocument/2006/relationships/hyperlink" Target="https://drive.google.com/drive/u/0/folders/1RsSKYaEE8jqAw7pH05tDHRflkjUL3t5H" TargetMode="External"/><Relationship Id="rId3692" Type="http://schemas.openxmlformats.org/officeDocument/2006/relationships/hyperlink" Target="https://drive.google.com/drive/u/0/folders/1A9YVxBZGusEMLpl39kb80VsK0ICi-NDf" TargetMode="External"/><Relationship Id="rId4329" Type="http://schemas.openxmlformats.org/officeDocument/2006/relationships/hyperlink" Target="https://geotracker.waterboards.ca.gov/map/pfas_map" TargetMode="External"/><Relationship Id="rId4536" Type="http://schemas.openxmlformats.org/officeDocument/2006/relationships/hyperlink" Target="https://drive.google.com/drive/u/1/folders/1Pms7FL2HqHNWHQ0nmFgIEcktFHXjhbny" TargetMode="External"/><Relationship Id="rId4743" Type="http://schemas.openxmlformats.org/officeDocument/2006/relationships/hyperlink" Target="https://www4.des.state.nh.us/nh-pfas-investigation/wp-content/uploads/tables-pdf.pdf" TargetMode="External"/><Relationship Id="rId4950" Type="http://schemas.openxmlformats.org/officeDocument/2006/relationships/hyperlink" Target="https://www.dec.ny.gov/docs/remediation_hudson_pdf/hflscrappept1.pdf" TargetMode="External"/><Relationship Id="rId199" Type="http://schemas.openxmlformats.org/officeDocument/2006/relationships/hyperlink" Target="https://drive.google.com/drive/u/1/folders/1DWXhXwl1j4L5eKUdO88JdnrMTynHHza5" TargetMode="External"/><Relationship Id="rId2087" Type="http://schemas.openxmlformats.org/officeDocument/2006/relationships/hyperlink" Target="https://nhdes.maps.arcgis.com/apps/View/index.html?appid=66770bef141c43a98a445c54a17720e2&amp;extent=-73.5743,42.5413,-69.6852,45.4509" TargetMode="External"/><Relationship Id="rId2294" Type="http://schemas.openxmlformats.org/officeDocument/2006/relationships/hyperlink" Target="https://nhdes.maps.arcgis.com/apps/View/index.html?appid=66770bef141c43a98a445c54a17720e2&amp;extent=-73.5743,42.5413,-69.6852,45.4509" TargetMode="External"/><Relationship Id="rId3138" Type="http://schemas.openxmlformats.org/officeDocument/2006/relationships/hyperlink" Target="https://drive.google.com/drive/u/0/folders/1RsSKYaEE8jqAw7pH05tDHRflkjUL3t5H" TargetMode="External"/><Relationship Id="rId3345" Type="http://schemas.openxmlformats.org/officeDocument/2006/relationships/hyperlink" Target="https://drive.google.com/drive/u/0/folders/1RsSKYaEE8jqAw7pH05tDHRflkjUL3t5H" TargetMode="External"/><Relationship Id="rId3552" Type="http://schemas.openxmlformats.org/officeDocument/2006/relationships/hyperlink" Target="https://www4.des.state.nh.us/IISProxy/IISProxy.dll?ContentId=4716558" TargetMode="External"/><Relationship Id="rId4603" Type="http://schemas.openxmlformats.org/officeDocument/2006/relationships/hyperlink" Target="https://drive.google.com/drive/u/0/folders/1RsSKYaEE8jqAw7pH05tDHRflkjUL3t5H" TargetMode="External"/><Relationship Id="rId266" Type="http://schemas.openxmlformats.org/officeDocument/2006/relationships/hyperlink" Target="https://cohealthviz.dphe.state.co.us/t/EnvironmentalEpidemiologyPublic/views/PFAS_results_DRAFT/SamplingSummary?:showAppBanner=false&amp;:display_count=n&amp;:showVizHome=n&amp;:origin=viz_share_link&amp;:isGuestRedirectFromVizportal=y&amp;:embed=y" TargetMode="External"/><Relationship Id="rId473" Type="http://schemas.openxmlformats.org/officeDocument/2006/relationships/hyperlink" Target="https://mde.maryland.gov/programs/Water/water_supply/Documents/PFAS_Maryland_UCMR3_2012to2015_Method537.pdf" TargetMode="External"/><Relationship Id="rId680" Type="http://schemas.openxmlformats.org/officeDocument/2006/relationships/hyperlink" Target="https://drive.google.com/drive/u/1/folders/1Pms7FL2HqHNWHQ0nmFgIEcktFHXjhbny" TargetMode="External"/><Relationship Id="rId2154" Type="http://schemas.openxmlformats.org/officeDocument/2006/relationships/hyperlink" Target="https://www4.des.state.nh.us/DESOneStop/PRSDetail.aspx?ID=0003692&amp;Type=PRS" TargetMode="External"/><Relationship Id="rId2361" Type="http://schemas.openxmlformats.org/officeDocument/2006/relationships/hyperlink" Target="https://www4.des.state.nh.us/DESOneStop/PRSDetail.aspx?ID=0000283&amp;Type=PRS" TargetMode="External"/><Relationship Id="rId3205" Type="http://schemas.openxmlformats.org/officeDocument/2006/relationships/hyperlink" Target="https://www4.des.state.nh.us/nh-pfas-investigation/wp-content/uploads/tables-pdf.pdf" TargetMode="External"/><Relationship Id="rId3412" Type="http://schemas.openxmlformats.org/officeDocument/2006/relationships/hyperlink" Target="https://www4.des.state.nh.us/nh-pfas-investigation/wp-content/uploads/tables-pdf.pdf" TargetMode="External"/><Relationship Id="rId4810" Type="http://schemas.openxmlformats.org/officeDocument/2006/relationships/hyperlink" Target="https://drive.google.com/drive/u/0/folders/1RsSKYaEE8jqAw7pH05tDHRflkjUL3t5H" TargetMode="External"/><Relationship Id="rId126" Type="http://schemas.openxmlformats.org/officeDocument/2006/relationships/hyperlink" Target="http://www.azdeq.gov/superfund/YumaMarineCorpsAirStation?page=0%2C1" TargetMode="External"/><Relationship Id="rId333" Type="http://schemas.openxmlformats.org/officeDocument/2006/relationships/hyperlink" Target="https://drive.google.com/drive/u/0/folders/1FS_l34fMd5y60SExchRrClGn6d6NA4ro" TargetMode="External"/><Relationship Id="rId540" Type="http://schemas.openxmlformats.org/officeDocument/2006/relationships/hyperlink" Target="https://www.michigan.gov/pfasresponse/0,9038,7-365-86511_82704_84187---,00.html" TargetMode="External"/><Relationship Id="rId1170" Type="http://schemas.openxmlformats.org/officeDocument/2006/relationships/hyperlink" Target="https://www.ewg.org/interactive-maps/2019_pfas_contamination/map/" TargetMode="External"/><Relationship Id="rId2014" Type="http://schemas.openxmlformats.org/officeDocument/2006/relationships/hyperlink" Target="https://www4.des.state.nh.us/DESOneStop/PRSDetail.aspx?ID=0038939&amp;Type=PRS" TargetMode="External"/><Relationship Id="rId2221" Type="http://schemas.openxmlformats.org/officeDocument/2006/relationships/hyperlink" Target="https://nhdes.maps.arcgis.com/apps/View/index.html?appid=66770bef141c43a98a445c54a17720e2&amp;extent=-73.5743,42.5413,-69.6852,45.4509" TargetMode="External"/><Relationship Id="rId1030" Type="http://schemas.openxmlformats.org/officeDocument/2006/relationships/hyperlink" Target="https://www4.des.state.nh.us/DESOneStop/PRSDetail.aspx?ID=0037624&amp;Type=PRS" TargetMode="External"/><Relationship Id="rId4186" Type="http://schemas.openxmlformats.org/officeDocument/2006/relationships/hyperlink" Target="https://geotracker.waterboards.ca.gov/map/pfas_map" TargetMode="External"/><Relationship Id="rId400" Type="http://schemas.openxmlformats.org/officeDocument/2006/relationships/hyperlink" Target="https://drive.google.com/drive/u/1/folders/1UjyEvFD3eL_81mvP4gEdkhogVwaOh09Z" TargetMode="External"/><Relationship Id="rId1987" Type="http://schemas.openxmlformats.org/officeDocument/2006/relationships/hyperlink" Target="https://nhdes.maps.arcgis.com/apps/View/index.html?appid=66770bef141c43a98a445c54a17720e2&amp;extent=-73.5743,42.5413,-69.6852,45.4509" TargetMode="External"/><Relationship Id="rId4393" Type="http://schemas.openxmlformats.org/officeDocument/2006/relationships/hyperlink" Target="https://geotracker.waterboards.ca.gov/map/pfas_map" TargetMode="External"/><Relationship Id="rId1847" Type="http://schemas.openxmlformats.org/officeDocument/2006/relationships/hyperlink" Target="https://www.glwater.org/wp-content/uploads/2020/02/PFAS-Minimization-Program-Summary.pdf" TargetMode="External"/><Relationship Id="rId4046" Type="http://schemas.openxmlformats.org/officeDocument/2006/relationships/hyperlink" Target="https://drive.google.com/drive/u/0/folders/1DWXhXwl1j4L5eKUdO88JdnrMTynHHza5" TargetMode="External"/><Relationship Id="rId4253" Type="http://schemas.openxmlformats.org/officeDocument/2006/relationships/hyperlink" Target="https://geotracker.waterboards.ca.gov/map/pfas_map" TargetMode="External"/><Relationship Id="rId4460" Type="http://schemas.openxmlformats.org/officeDocument/2006/relationships/hyperlink" Target="https://geotracker.waterboards.ca.gov/map/pfas_map" TargetMode="External"/><Relationship Id="rId1707" Type="http://schemas.openxmlformats.org/officeDocument/2006/relationships/hyperlink" Target="https://drive.google.com/drive/u/0/folders/1RsSKYaEE8jqAw7pH05tDHRflkjUL3t5H" TargetMode="External"/><Relationship Id="rId3062" Type="http://schemas.openxmlformats.org/officeDocument/2006/relationships/hyperlink" Target="https://drive.google.com/drive/u/0/folders/1roWrSkGujxC1pOdwJYZZrRlbrLnq69Yl" TargetMode="External"/><Relationship Id="rId4113" Type="http://schemas.openxmlformats.org/officeDocument/2006/relationships/hyperlink" Target="https://geotracker.waterboards.ca.gov/map/pfas_map" TargetMode="External"/><Relationship Id="rId4320" Type="http://schemas.openxmlformats.org/officeDocument/2006/relationships/hyperlink" Target="https://geotracker.waterboards.ca.gov/profile_report?cmd=mwreport&amp;rptype=det&amp;global_id=L10002513368&amp;con_num=2941677391&amp;orderby=sampid" TargetMode="External"/><Relationship Id="rId190" Type="http://schemas.openxmlformats.org/officeDocument/2006/relationships/hyperlink" Target="https://partner-mco-archive.s3.amazonaws.com/client_files/1524589484.pdf" TargetMode="External"/><Relationship Id="rId1914" Type="http://schemas.openxmlformats.org/officeDocument/2006/relationships/hyperlink" Target="https://drive.google.com/drive/u/1/folders/1Pms7FL2HqHNWHQ0nmFgIEcktFHXjhbny" TargetMode="External"/><Relationship Id="rId3879" Type="http://schemas.openxmlformats.org/officeDocument/2006/relationships/hyperlink" Target="https://geotracker.waterboards.ca.gov/map/pfas_map" TargetMode="External"/><Relationship Id="rId2688" Type="http://schemas.openxmlformats.org/officeDocument/2006/relationships/hyperlink" Target="https://drive.google.com/drive/u/0/folders/1RsSKYaEE8jqAw7pH05tDHRflkjUL3t5H" TargetMode="External"/><Relationship Id="rId2895" Type="http://schemas.openxmlformats.org/officeDocument/2006/relationships/hyperlink" Target="https://www4.des.state.nh.us/IISProxy/IISProxy.dll?ContentId=4691804" TargetMode="External"/><Relationship Id="rId3739" Type="http://schemas.openxmlformats.org/officeDocument/2006/relationships/hyperlink" Target="https://www.akaction.org/wp-content/uploads/Report-Threats-to-Drinking-Water-and-Public-Health-in-Alaska-FINAL-web-version-9-24-19.pdf" TargetMode="External"/><Relationship Id="rId3946" Type="http://schemas.openxmlformats.org/officeDocument/2006/relationships/hyperlink" Target="https://documents.geotracker.waterboards.ca.gov/esi/uploads/geo_report/8775692284/L10005490322.PDF" TargetMode="External"/><Relationship Id="rId867" Type="http://schemas.openxmlformats.org/officeDocument/2006/relationships/hyperlink" Target="https://drive.google.com/drive/u/1/folders/163HG7HBHJL9Q0HzihI0D4aGbwPssaP_a" TargetMode="External"/><Relationship Id="rId1497" Type="http://schemas.openxmlformats.org/officeDocument/2006/relationships/hyperlink" Target="https://drive.google.com/drive/folders/1jJQ9yj0v4F-uS3q-WO91RAcoKlPt6Y1z" TargetMode="External"/><Relationship Id="rId2548" Type="http://schemas.openxmlformats.org/officeDocument/2006/relationships/hyperlink" Target="https://drive.google.com/drive/u/0/folders/1RsSKYaEE8jqAw7pH05tDHRflkjUL3t5H" TargetMode="External"/><Relationship Id="rId2755" Type="http://schemas.openxmlformats.org/officeDocument/2006/relationships/hyperlink" Target="https://www4.des.state.nh.us/IISProxy/IISProxy.dll?ContentId=4854000" TargetMode="External"/><Relationship Id="rId2962" Type="http://schemas.openxmlformats.org/officeDocument/2006/relationships/hyperlink" Target="https://drive.google.com/drive/u/0/folders/1OjjER5o6SiHgeuwzZZn_JKqTIhA7cqta" TargetMode="External"/><Relationship Id="rId3806" Type="http://schemas.openxmlformats.org/officeDocument/2006/relationships/hyperlink" Target="https://documents.geotracker.waterboards.ca.gov/esi/uploads/geo_report/7698898553/L10004177173.PDF" TargetMode="External"/><Relationship Id="rId727" Type="http://schemas.openxmlformats.org/officeDocument/2006/relationships/hyperlink" Target="https://www.michigan.gov/pfasresponse/0,9038,7-365-86511_82704-487728--,00.html" TargetMode="External"/><Relationship Id="rId934" Type="http://schemas.openxmlformats.org/officeDocument/2006/relationships/hyperlink" Target="https://www.ewg.org/interactive-maps/2019_pfas_contamination/map/" TargetMode="External"/><Relationship Id="rId1357" Type="http://schemas.openxmlformats.org/officeDocument/2006/relationships/hyperlink" Target="https://drive.google.com/drive/u/1/folders/11c1X0qOOC6Y9PtwDH7RylKpSRA2Dp5EH?ths=true" TargetMode="External"/><Relationship Id="rId1564" Type="http://schemas.openxmlformats.org/officeDocument/2006/relationships/hyperlink" Target="https://www.maine.gov/dep/spills/topics/pfas/PFAS-current-results-06022020.pdf" TargetMode="External"/><Relationship Id="rId1771" Type="http://schemas.openxmlformats.org/officeDocument/2006/relationships/hyperlink" Target="https://www.glwater.org/wp-content/uploads/2020/02/PFAS-Minimization-Program-Summary.pdf" TargetMode="External"/><Relationship Id="rId2408" Type="http://schemas.openxmlformats.org/officeDocument/2006/relationships/hyperlink" Target="https://drive.google.com/drive/u/0/folders/1RsSKYaEE8jqAw7pH05tDHRflkjUL3t5H" TargetMode="External"/><Relationship Id="rId2615" Type="http://schemas.openxmlformats.org/officeDocument/2006/relationships/hyperlink" Target="https://www4.des.state.nh.us/IISProxy/IISProxy.dll?ContentId=4755164" TargetMode="External"/><Relationship Id="rId2822" Type="http://schemas.openxmlformats.org/officeDocument/2006/relationships/hyperlink" Target="https://drive.google.com/drive/u/0/folders/1IeKj0ViO0prCo5HvaUX6AKOeSwfSirYT" TargetMode="External"/><Relationship Id="rId63" Type="http://schemas.openxmlformats.org/officeDocument/2006/relationships/hyperlink" Target="https://www.akaction.org/wp-content/uploads/Report-Threats-to-Drinking-Water-and-Public-Health-in-Alaska-FINAL-web-version-9-24-19.pdf" TargetMode="External"/><Relationship Id="rId1217" Type="http://schemas.openxmlformats.org/officeDocument/2006/relationships/hyperlink" Target="https://cdn3.ewg.org/sites/default/files/u352/Top%20100%20PFAS.pdf" TargetMode="External"/><Relationship Id="rId1424" Type="http://schemas.openxmlformats.org/officeDocument/2006/relationships/hyperlink" Target="https://www.ewg.org/interactive-maps/2019_pfas_contamination/map/" TargetMode="External"/><Relationship Id="rId1631" Type="http://schemas.openxmlformats.org/officeDocument/2006/relationships/hyperlink" Target="https://drive.google.com/drive/u/0/folders/1RsSKYaEE8jqAw7pH05tDHRflkjUL3t5H" TargetMode="External"/><Relationship Id="rId4787" Type="http://schemas.openxmlformats.org/officeDocument/2006/relationships/hyperlink" Target="https://www4.des.state.nh.us/nh-pfas-investigation/wp-content/uploads/tables-pdf.pdf" TargetMode="External"/><Relationship Id="rId4994" Type="http://schemas.openxmlformats.org/officeDocument/2006/relationships/table" Target="../tables/table5.xml"/><Relationship Id="rId3389" Type="http://schemas.openxmlformats.org/officeDocument/2006/relationships/hyperlink" Target="https://drive.google.com/drive/u/0/folders/1_1HN8_yOamfk_AEc7E5nIqtIzBjB1bkT" TargetMode="External"/><Relationship Id="rId3596" Type="http://schemas.openxmlformats.org/officeDocument/2006/relationships/hyperlink" Target="https://nhdes.maps.arcgis.com/apps/View/index.html?appid=66770bef141c43a98a445c54a17720e2&amp;extent=-73.5743,42.5413,-69.6852,45.4509" TargetMode="External"/><Relationship Id="rId4647" Type="http://schemas.openxmlformats.org/officeDocument/2006/relationships/hyperlink" Target="https://www4.des.state.nh.us/nh-pfas-investigation/wp-content/uploads/tables-pdf.pdf" TargetMode="External"/><Relationship Id="rId2198" Type="http://schemas.openxmlformats.org/officeDocument/2006/relationships/hyperlink" Target="https://www4.des.state.nh.us/DESOneStop/PRSDetail.aspx?ID=0003120&amp;Type=PRS" TargetMode="External"/><Relationship Id="rId3249" Type="http://schemas.openxmlformats.org/officeDocument/2006/relationships/hyperlink" Target="https://drive.google.com/drive/u/0/folders/1RsSKYaEE8jqAw7pH05tDHRflkjUL3t5H" TargetMode="External"/><Relationship Id="rId3456" Type="http://schemas.openxmlformats.org/officeDocument/2006/relationships/hyperlink" Target="https://nhdes.maps.arcgis.com/apps/View/index.html?appid=66770bef141c43a98a445c54a17720e2&amp;extent=-73.5743,42.5413,-69.6852,45.4509" TargetMode="External"/><Relationship Id="rId4854" Type="http://schemas.openxmlformats.org/officeDocument/2006/relationships/hyperlink" Target="https://www4.des.state.nh.us/nh-pfas-investigation/wp-content/uploads/tables-pdf.pdf" TargetMode="External"/><Relationship Id="rId377" Type="http://schemas.openxmlformats.org/officeDocument/2006/relationships/hyperlink" Target="https://cdn3.ewg.org/sites/default/files/u352/Top%20100%20PFAS.pdf" TargetMode="External"/><Relationship Id="rId584" Type="http://schemas.openxmlformats.org/officeDocument/2006/relationships/hyperlink" Target="http://www.michigan.gov/som/0,4669,7-192-45414_45929_82704-452825--,00.html" TargetMode="External"/><Relationship Id="rId2058" Type="http://schemas.openxmlformats.org/officeDocument/2006/relationships/hyperlink" Target="https://www4.des.state.nh.us/IISProxy/IISProxy.dll?ContentId=4855487" TargetMode="External"/><Relationship Id="rId2265" Type="http://schemas.openxmlformats.org/officeDocument/2006/relationships/hyperlink" Target="https://www4.des.state.nh.us/IISProxy/IISProxy.dll?ContentId=4808462" TargetMode="External"/><Relationship Id="rId3109" Type="http://schemas.openxmlformats.org/officeDocument/2006/relationships/hyperlink" Target="https://nhdes.maps.arcgis.com/apps/View/index.html?appid=66770bef141c43a98a445c54a17720e2&amp;extent=-73.5743,42.5413,-69.6852,45.4509" TargetMode="External"/><Relationship Id="rId3663" Type="http://schemas.openxmlformats.org/officeDocument/2006/relationships/hyperlink" Target="https://dec.vermont.gov/sites/dec/files/documents/PFAS%20Sampling%20Report%207.10.18%20FINAL.pdf" TargetMode="External"/><Relationship Id="rId3870" Type="http://schemas.openxmlformats.org/officeDocument/2006/relationships/hyperlink" Target="https://geotracker.waterboards.ca.gov/map/pfas_map" TargetMode="External"/><Relationship Id="rId4507" Type="http://schemas.openxmlformats.org/officeDocument/2006/relationships/hyperlink" Target="https://drive.google.com/drive/u/1/folders/1bA0fTxac0RU2njTEx5JIcAWqZpYygC9D" TargetMode="External"/><Relationship Id="rId4714" Type="http://schemas.openxmlformats.org/officeDocument/2006/relationships/hyperlink" Target="https://drive.google.com/drive/u/0/folders/1RsSKYaEE8jqAw7pH05tDHRflkjUL3t5H" TargetMode="External"/><Relationship Id="rId4921" Type="http://schemas.openxmlformats.org/officeDocument/2006/relationships/hyperlink" Target="https://drive.google.com/drive/u/0/folders/1RsSKYaEE8jqAw7pH05tDHRflkjUL3t5H" TargetMode="External"/><Relationship Id="rId237" Type="http://schemas.openxmlformats.org/officeDocument/2006/relationships/hyperlink" Target="https://www.waterboards.ca.gov/pfas/military.html" TargetMode="External"/><Relationship Id="rId791" Type="http://schemas.openxmlformats.org/officeDocument/2006/relationships/hyperlink" Target="https://www.michigan.gov/pfasresponse/0,9038,7-365-86511_82704-500862--,00.html" TargetMode="External"/><Relationship Id="rId1074" Type="http://schemas.openxmlformats.org/officeDocument/2006/relationships/hyperlink" Target="https://www.env.nm.gov/wp-content/uploads/sites/21/2019/04/Alamogordo-Holloman-PFAS-sample-results.pdf" TargetMode="External"/><Relationship Id="rId2472" Type="http://schemas.openxmlformats.org/officeDocument/2006/relationships/hyperlink" Target="https://drive.google.com/drive/u/0/folders/1wyKWSS4wZO4T_KHFstoMtW-Be8jefMWi" TargetMode="External"/><Relationship Id="rId3316" Type="http://schemas.openxmlformats.org/officeDocument/2006/relationships/hyperlink" Target="https://www4.des.state.nh.us/IISProxy/IISProxy.dll?ContentId=4832731" TargetMode="External"/><Relationship Id="rId3523" Type="http://schemas.openxmlformats.org/officeDocument/2006/relationships/hyperlink" Target="https://www4.des.state.nh.us/DESOneStop/PRSDetail.aspx?ID=0022331&amp;Type=PRS" TargetMode="External"/><Relationship Id="rId3730" Type="http://schemas.openxmlformats.org/officeDocument/2006/relationships/hyperlink" Target="https://drive.google.com/drive/folders/1jJQ9yj0v4F-uS3q-WO91RAcoKlPt6Y1z" TargetMode="External"/><Relationship Id="rId444" Type="http://schemas.openxmlformats.org/officeDocument/2006/relationships/hyperlink" Target="https://partner-mco-archive.s3.amazonaws.com/client_files/1524589484.pdf" TargetMode="External"/><Relationship Id="rId651" Type="http://schemas.openxmlformats.org/officeDocument/2006/relationships/hyperlink" Target="https://drive.google.com/drive/u/0/folders/183SOtC3Gnnal77aknjvWIH6Ete5vIkHZ" TargetMode="External"/><Relationship Id="rId1281" Type="http://schemas.openxmlformats.org/officeDocument/2006/relationships/hyperlink" Target="https://bloximages.newyork1.vip.townnews.com/postandcourier.com/content/tncms/assets/v3/editorial/a/f0/af048986-a4b6-11e9-a568-bbbc4cadfb6a/5d28a2de7008f.pdf.pdf" TargetMode="External"/><Relationship Id="rId2125" Type="http://schemas.openxmlformats.org/officeDocument/2006/relationships/hyperlink" Target="https://drive.google.com/drive/u/0/folders/1Fzb2RvMpUc7vumoIK5dXQ5TNRo-U51M5" TargetMode="External"/><Relationship Id="rId2332" Type="http://schemas.openxmlformats.org/officeDocument/2006/relationships/hyperlink" Target="https://drive.google.com/drive/u/0/folders/1SlL_9PNuVUeIy01-MaG2ENF2PBLhNg0Z" TargetMode="External"/><Relationship Id="rId304" Type="http://schemas.openxmlformats.org/officeDocument/2006/relationships/hyperlink" Target="https://partner-mco-archive.s3.amazonaws.com/client_files/1524589484.pdf?_ga=2.153015993.1634366737.1559056144-1570108806.1554223543" TargetMode="External"/><Relationship Id="rId511" Type="http://schemas.openxmlformats.org/officeDocument/2006/relationships/hyperlink" Target="https://drive.google.com/drive/u/0/folders/1_HKf_uJ37xnLDvCCPrEWgfMJy4X325Sf" TargetMode="External"/><Relationship Id="rId1141" Type="http://schemas.openxmlformats.org/officeDocument/2006/relationships/hyperlink" Target="http://afcec.publicadmin-record.us.af.mil/" TargetMode="External"/><Relationship Id="rId4297" Type="http://schemas.openxmlformats.org/officeDocument/2006/relationships/hyperlink" Target="https://drive.google.com/drive/u/0/folders/1DWXhXwl1j4L5eKUdO88JdnrMTynHHza5" TargetMode="External"/><Relationship Id="rId1001" Type="http://schemas.openxmlformats.org/officeDocument/2006/relationships/hyperlink" Target="https://drive.google.com/drive/u/1/folders/1RsSKYaEE8jqAw7pH05tDHRflkjUL3t5H" TargetMode="External"/><Relationship Id="rId4157" Type="http://schemas.openxmlformats.org/officeDocument/2006/relationships/hyperlink" Target="https://documents.geotracker.waterboards.ca.gov/esi/uploads/geo_report/9551901042/T10000012789.PDF" TargetMode="External"/><Relationship Id="rId4364" Type="http://schemas.openxmlformats.org/officeDocument/2006/relationships/hyperlink" Target="https://geotracker.waterboards.ca.gov/profile_report?global_id=T10000012766" TargetMode="External"/><Relationship Id="rId4571" Type="http://schemas.openxmlformats.org/officeDocument/2006/relationships/hyperlink" Target="https://www4.des.state.nh.us/nh-pfas-investigation/wp-content/uploads/tables-pdf.pdf" TargetMode="External"/><Relationship Id="rId1958" Type="http://schemas.openxmlformats.org/officeDocument/2006/relationships/hyperlink" Target="https://drive.google.com/drive/u/1/folders/1Pms7FL2HqHNWHQ0nmFgIEcktFHXjhbny" TargetMode="External"/><Relationship Id="rId3173" Type="http://schemas.openxmlformats.org/officeDocument/2006/relationships/hyperlink" Target="https://drive.google.com/drive/u/0/folders/1RsSKYaEE8jqAw7pH05tDHRflkjUL3t5H" TargetMode="External"/><Relationship Id="rId3380" Type="http://schemas.openxmlformats.org/officeDocument/2006/relationships/hyperlink" Target="https://drive.google.com/drive/u/0/folders/1RsSKYaEE8jqAw7pH05tDHRflkjUL3t5H" TargetMode="External"/><Relationship Id="rId4017" Type="http://schemas.openxmlformats.org/officeDocument/2006/relationships/hyperlink" Target="https://geotracker.waterboards.ca.gov/map/pfas_map" TargetMode="External"/><Relationship Id="rId4224" Type="http://schemas.openxmlformats.org/officeDocument/2006/relationships/hyperlink" Target="https://geotracker.waterboards.ca.gov/profile_report?global_id=L10006986192&amp;mytab=esidata" TargetMode="External"/><Relationship Id="rId4431" Type="http://schemas.openxmlformats.org/officeDocument/2006/relationships/hyperlink" Target="https://drive.google.com/drive/u/0/folders/1DWXhXwl1j4L5eKUdO88JdnrMTynHHza5" TargetMode="External"/><Relationship Id="rId1818" Type="http://schemas.openxmlformats.org/officeDocument/2006/relationships/hyperlink" Target="https://www.glwater.org/wp-content/uploads/2020/02/PFAS-Minimization-Program-Summary.pdf" TargetMode="External"/><Relationship Id="rId3033" Type="http://schemas.openxmlformats.org/officeDocument/2006/relationships/hyperlink" Target="https://drive.google.com/drive/u/0/folders/1RsSKYaEE8jqAw7pH05tDHRflkjUL3t5H" TargetMode="External"/><Relationship Id="rId3240" Type="http://schemas.openxmlformats.org/officeDocument/2006/relationships/hyperlink" Target="https://nhdes.maps.arcgis.com/apps/View/index.html?appid=66770bef141c43a98a445c54a17720e2&amp;extent=-73.5743,42.5413,-69.6852,45.4509" TargetMode="External"/><Relationship Id="rId161" Type="http://schemas.openxmlformats.org/officeDocument/2006/relationships/hyperlink" Target="https://geotracker.waterboards.ca.gov/map/pfas_map" TargetMode="External"/><Relationship Id="rId2799" Type="http://schemas.openxmlformats.org/officeDocument/2006/relationships/hyperlink" Target="https://nhdes.maps.arcgis.com/apps/View/index.html?appid=66770bef141c43a98a445c54a17720e2&amp;extent=-73.5743,42.5413,-69.6852,45.4509" TargetMode="External"/><Relationship Id="rId3100" Type="http://schemas.openxmlformats.org/officeDocument/2006/relationships/hyperlink" Target="https://www4.des.state.nh.us/IISProxy/IISProxy.dll?ContentId=4669247" TargetMode="External"/><Relationship Id="rId978" Type="http://schemas.openxmlformats.org/officeDocument/2006/relationships/hyperlink" Target="https://www4.des.state.nh.us/nh-pfas-investigation/" TargetMode="External"/><Relationship Id="rId2659" Type="http://schemas.openxmlformats.org/officeDocument/2006/relationships/hyperlink" Target="https://nhdes.maps.arcgis.com/apps/View/index.html?appid=66770bef141c43a98a445c54a17720e2&amp;extent=-73.5743,42.5413,-69.6852,45.4509" TargetMode="External"/><Relationship Id="rId2866" Type="http://schemas.openxmlformats.org/officeDocument/2006/relationships/hyperlink" Target="https://www4.des.state.nh.us/DESOneStop/PRSDetail.aspx?ID=0002373&amp;Type=PRS" TargetMode="External"/><Relationship Id="rId3917" Type="http://schemas.openxmlformats.org/officeDocument/2006/relationships/hyperlink" Target="https://drive.google.com/drive/u/0/folders/1DWXhXwl1j4L5eKUdO88JdnrMTynHHza5" TargetMode="External"/><Relationship Id="rId838" Type="http://schemas.openxmlformats.org/officeDocument/2006/relationships/hyperlink" Target="https://drive.google.com/drive/u/1/folders/1Pms7FL2HqHNWHQ0nmFgIEcktFHXjhbny" TargetMode="External"/><Relationship Id="rId1468" Type="http://schemas.openxmlformats.org/officeDocument/2006/relationships/hyperlink" Target="http://highline.huffingtonpost.com/articles/en/welcome-to-beautiful-parkersburg/" TargetMode="External"/><Relationship Id="rId1675" Type="http://schemas.openxmlformats.org/officeDocument/2006/relationships/hyperlink" Target="https://www.maine.gov/dep/spills/topics/pfas/PFAS-current-results-06022020.pdf" TargetMode="External"/><Relationship Id="rId1882" Type="http://schemas.openxmlformats.org/officeDocument/2006/relationships/hyperlink" Target="https://drive.google.com/drive/u/1/folders/1Pms7FL2HqHNWHQ0nmFgIEcktFHXjhbny" TargetMode="External"/><Relationship Id="rId2519" Type="http://schemas.openxmlformats.org/officeDocument/2006/relationships/hyperlink" Target="https://nhdes.maps.arcgis.com/apps/View/index.html?appid=66770bef141c43a98a445c54a17720e2&amp;extent=-73.5743,42.5413,-69.6852,45.4509" TargetMode="External"/><Relationship Id="rId2726" Type="http://schemas.openxmlformats.org/officeDocument/2006/relationships/hyperlink" Target="https://www4.des.state.nh.us/DESOneStop/PRSDetail.aspx?ID=0001419&amp;Type=PRS" TargetMode="External"/><Relationship Id="rId4081" Type="http://schemas.openxmlformats.org/officeDocument/2006/relationships/hyperlink" Target="https://geotracker.waterboards.ca.gov/profile_report?cmd=mwreport&amp;global_id=L10004933936&amp;con_num=1821158289" TargetMode="External"/><Relationship Id="rId1328" Type="http://schemas.openxmlformats.org/officeDocument/2006/relationships/hyperlink" Target="https://partner-mco-archive.s3.amazonaws.com/client_files/1524589484.pdf" TargetMode="External"/><Relationship Id="rId1535" Type="http://schemas.openxmlformats.org/officeDocument/2006/relationships/hyperlink" Target="https://drive.google.com/drive/u/1/folders/1qA-x3qSPtUj2HLNua_HFYWqKo72aFbny" TargetMode="External"/><Relationship Id="rId2933" Type="http://schemas.openxmlformats.org/officeDocument/2006/relationships/hyperlink" Target="https://drive.google.com/drive/u/0/folders/1RsSKYaEE8jqAw7pH05tDHRflkjUL3t5H" TargetMode="External"/><Relationship Id="rId905" Type="http://schemas.openxmlformats.org/officeDocument/2006/relationships/hyperlink" Target="https://www.ewg.org/interactive-maps/2019_pfas_contamination/map/" TargetMode="External"/><Relationship Id="rId1742" Type="http://schemas.openxmlformats.org/officeDocument/2006/relationships/hyperlink" Target="https://drive.google.com/drive/u/0/folders/1RsSKYaEE8jqAw7pH05tDHRflkjUL3t5H" TargetMode="External"/><Relationship Id="rId4898" Type="http://schemas.openxmlformats.org/officeDocument/2006/relationships/hyperlink" Target="https://www4.des.state.nh.us/nh-pfas-investigation/wp-content/uploads/tables-pdf.pdf" TargetMode="External"/><Relationship Id="rId34" Type="http://schemas.openxmlformats.org/officeDocument/2006/relationships/hyperlink" Target="https://drive.google.com/drive/u/1/folders/1pHjMYpjpcS3CCYnBkfb9wHmDUaHnEXrf" TargetMode="External"/><Relationship Id="rId1602" Type="http://schemas.openxmlformats.org/officeDocument/2006/relationships/hyperlink" Target="https://www.maine.gov/dep/spills/topics/pfas/PFAS-current-results-06022020.pdf" TargetMode="External"/><Relationship Id="rId4758" Type="http://schemas.openxmlformats.org/officeDocument/2006/relationships/hyperlink" Target="https://www4.des.state.nh.us/nh-pfas-investigation/wp-content/uploads/tables-pdf.pdf" TargetMode="External"/><Relationship Id="rId4965" Type="http://schemas.openxmlformats.org/officeDocument/2006/relationships/hyperlink" Target="https://www.columbian.com/news/2019/mar/03/firefighting-foam-contaminated-northeast-portland-groundwater/" TargetMode="External"/><Relationship Id="rId3567" Type="http://schemas.openxmlformats.org/officeDocument/2006/relationships/hyperlink" Target="https://www4.des.state.nh.us/nh-pfas-investigation/wp-content/uploads/tables-pdf.pdf" TargetMode="External"/><Relationship Id="rId3774" Type="http://schemas.openxmlformats.org/officeDocument/2006/relationships/hyperlink" Target="https://geotracker.waterboards.ca.gov/map/pfas_map" TargetMode="External"/><Relationship Id="rId3981" Type="http://schemas.openxmlformats.org/officeDocument/2006/relationships/hyperlink" Target="https://geotracker.waterboards.ca.gov/map/pfas_map" TargetMode="External"/><Relationship Id="rId4618" Type="http://schemas.openxmlformats.org/officeDocument/2006/relationships/hyperlink" Target="https://drive.google.com/drive/u/0/folders/1RsSKYaEE8jqAw7pH05tDHRflkjUL3t5H" TargetMode="External"/><Relationship Id="rId4825" Type="http://schemas.openxmlformats.org/officeDocument/2006/relationships/hyperlink" Target="https://drive.google.com/drive/u/0/folders/1RsSKYaEE8jqAw7pH05tDHRflkjUL3t5H" TargetMode="External"/><Relationship Id="rId488" Type="http://schemas.openxmlformats.org/officeDocument/2006/relationships/hyperlink" Target="https://drive.google.com/drive/u/1/folders/1VgdMu6_x_kxf36q2eAIhAEnCpniomQ1Y" TargetMode="External"/><Relationship Id="rId695" Type="http://schemas.openxmlformats.org/officeDocument/2006/relationships/hyperlink" Target="https://www.michigan.gov/pfasresponse/" TargetMode="External"/><Relationship Id="rId2169" Type="http://schemas.openxmlformats.org/officeDocument/2006/relationships/hyperlink" Target="https://www4.des.state.nh.us/DESOneStop/PRSDetail.aspx?ID=0002691&amp;Type=PRS" TargetMode="External"/><Relationship Id="rId2376" Type="http://schemas.openxmlformats.org/officeDocument/2006/relationships/hyperlink" Target="https://www4.des.state.nh.us/DESOneStop/PRSDetail.aspx?ID=0000151&amp;Type=PRS" TargetMode="External"/><Relationship Id="rId2583" Type="http://schemas.openxmlformats.org/officeDocument/2006/relationships/hyperlink" Target="https://drive.google.com/drive/u/0/folders/1RsSKYaEE8jqAw7pH05tDHRflkjUL3t5H" TargetMode="External"/><Relationship Id="rId2790" Type="http://schemas.openxmlformats.org/officeDocument/2006/relationships/hyperlink" Target="https://www4.des.state.nh.us/IISProxy/IISProxy.dll?ContentId=4758270" TargetMode="External"/><Relationship Id="rId3427" Type="http://schemas.openxmlformats.org/officeDocument/2006/relationships/hyperlink" Target="https://www4.des.state.nh.us/nh-pfas-investigation/wp-content/uploads/tables-pdf.pdf" TargetMode="External"/><Relationship Id="rId3634" Type="http://schemas.openxmlformats.org/officeDocument/2006/relationships/hyperlink" Target="https://drive.google.com/drive/u/0/folders/1f8gHfUbgH4w0DdeirtRLSMerU6kNJ4Ux" TargetMode="External"/><Relationship Id="rId3841" Type="http://schemas.openxmlformats.org/officeDocument/2006/relationships/hyperlink" Target="https://geotracker.waterboards.ca.gov/map/pfas_map" TargetMode="External"/><Relationship Id="rId348" Type="http://schemas.openxmlformats.org/officeDocument/2006/relationships/hyperlink" Target="https://prodenv.dep.state.fl.us/DepNexus/public/searchPortal" TargetMode="External"/><Relationship Id="rId555" Type="http://schemas.openxmlformats.org/officeDocument/2006/relationships/hyperlink" Target="https://www.michigan.gov/pfasresponse/0,9038,7-365-86511_95645-452840--,00.html" TargetMode="External"/><Relationship Id="rId762" Type="http://schemas.openxmlformats.org/officeDocument/2006/relationships/hyperlink" Target="https://drive.google.com/drive/u/1/folders/1Pms7FL2HqHNWHQ0nmFgIEcktFHXjhbny" TargetMode="External"/><Relationship Id="rId1185" Type="http://schemas.openxmlformats.org/officeDocument/2006/relationships/hyperlink" Target="https://drive.google.com/drive/u/0/folders/1f8gHfUbgH4w0DdeirtRLSMerU6kNJ4Ux" TargetMode="External"/><Relationship Id="rId1392" Type="http://schemas.openxmlformats.org/officeDocument/2006/relationships/hyperlink" Target="https://cdn3.ewg.org/sites/default/files/u352/Top%20100%20PFAS.pdf" TargetMode="External"/><Relationship Id="rId2029" Type="http://schemas.openxmlformats.org/officeDocument/2006/relationships/hyperlink" Target="https://www4.des.state.nh.us/DESOneStop/PRSDetail.aspx?ID=0019450&amp;Type=PRS" TargetMode="External"/><Relationship Id="rId2236" Type="http://schemas.openxmlformats.org/officeDocument/2006/relationships/hyperlink" Target="https://nhdes.maps.arcgis.com/apps/View/index.html?appid=66770bef141c43a98a445c54a17720e2&amp;extent=-73.5743,42.5413,-69.6852,45.4509" TargetMode="External"/><Relationship Id="rId2443" Type="http://schemas.openxmlformats.org/officeDocument/2006/relationships/hyperlink" Target="https://drive.google.com/drive/u/0/folders/1RsSKYaEE8jqAw7pH05tDHRflkjUL3t5H" TargetMode="External"/><Relationship Id="rId2650" Type="http://schemas.openxmlformats.org/officeDocument/2006/relationships/hyperlink" Target="https://www4.des.state.nh.us/IISProxy/IISProxy.dll?ContentId=4849033" TargetMode="External"/><Relationship Id="rId3701" Type="http://schemas.openxmlformats.org/officeDocument/2006/relationships/hyperlink" Target="https://drive.google.com/drive/u/0/folders/1lGp9mNF1VW52zcJOUD9x-wZO9oAb_opR" TargetMode="External"/><Relationship Id="rId208" Type="http://schemas.openxmlformats.org/officeDocument/2006/relationships/hyperlink" Target="https://drive.google.com/drive/folders/1EWRQJNx16Jll4TZnGuBi2Q3g8fES_9mI" TargetMode="External"/><Relationship Id="rId415" Type="http://schemas.openxmlformats.org/officeDocument/2006/relationships/hyperlink" Target="https://www.epa.gov/pfas/pfas-community-engagement-leavenworth-ks" TargetMode="External"/><Relationship Id="rId622" Type="http://schemas.openxmlformats.org/officeDocument/2006/relationships/hyperlink" Target="https://www.michigan.gov/pfasresponse/" TargetMode="External"/><Relationship Id="rId1045" Type="http://schemas.openxmlformats.org/officeDocument/2006/relationships/hyperlink" Target="https://drive.google.com/drive/u/1/folders/1gzW7FcQQelMoZUZ8VhdxW1RrTOgXt8vS" TargetMode="External"/><Relationship Id="rId1252" Type="http://schemas.openxmlformats.org/officeDocument/2006/relationships/hyperlink" Target="https://www.bracpmo.navy.mil/content/dam/bracpmo/northeast/former_naval_air_warfare_center_warminster/pdfs/environmental/NAWC_20180501_map_WellSampleLocations_.pdf" TargetMode="External"/><Relationship Id="rId2303" Type="http://schemas.openxmlformats.org/officeDocument/2006/relationships/hyperlink" Target="https://drive.google.com/drive/u/0/folders/1RsSKYaEE8jqAw7pH05tDHRflkjUL3t5H" TargetMode="External"/><Relationship Id="rId2510" Type="http://schemas.openxmlformats.org/officeDocument/2006/relationships/hyperlink" Target="https://www4.des.state.nh.us/nh-pfas-investigation/wp-content/uploads/tables-pdf.pdf" TargetMode="External"/><Relationship Id="rId1112" Type="http://schemas.openxmlformats.org/officeDocument/2006/relationships/hyperlink" Target="http://www.suffolkcountyny.gov/Departments/HealthServices/GroundWaterQualityWesthampton.aspx" TargetMode="External"/><Relationship Id="rId4268" Type="http://schemas.openxmlformats.org/officeDocument/2006/relationships/hyperlink" Target="https://geotracker.waterboards.ca.gov/map/pfas_map" TargetMode="External"/><Relationship Id="rId4475" Type="http://schemas.openxmlformats.org/officeDocument/2006/relationships/hyperlink" Target="https://drive.google.com/drive/u/0/folders/1DWXhXwl1j4L5eKUdO88JdnrMTynHHza5" TargetMode="External"/><Relationship Id="rId3077" Type="http://schemas.openxmlformats.org/officeDocument/2006/relationships/hyperlink" Target="https://drive.google.com/drive/u/0/folders/1cJ3D_m6nBgBVB-PiPWu6Gd7QMfQTMjZc" TargetMode="External"/><Relationship Id="rId3284" Type="http://schemas.openxmlformats.org/officeDocument/2006/relationships/hyperlink" Target="https://drive.google.com/drive/u/0/folders/1RsSKYaEE8jqAw7pH05tDHRflkjUL3t5H" TargetMode="External"/><Relationship Id="rId4128" Type="http://schemas.openxmlformats.org/officeDocument/2006/relationships/hyperlink" Target="https://geotracker.waterboards.ca.gov/map/pfas_map" TargetMode="External"/><Relationship Id="rId4682" Type="http://schemas.openxmlformats.org/officeDocument/2006/relationships/hyperlink" Target="https://www4.des.state.nh.us/nh-pfas-investigation/wp-content/uploads/tables-pdf.pdf" TargetMode="External"/><Relationship Id="rId1929" Type="http://schemas.openxmlformats.org/officeDocument/2006/relationships/hyperlink" Target="https://drive.google.com/drive/u/0/folders/1UBZEuElSBSIdyCQ56JK0NbwM3k2f9Uka" TargetMode="External"/><Relationship Id="rId2093" Type="http://schemas.openxmlformats.org/officeDocument/2006/relationships/hyperlink" Target="https://www4.des.state.nh.us/IISProxy/IISProxy.dll?ContentId=4814171" TargetMode="External"/><Relationship Id="rId3491" Type="http://schemas.openxmlformats.org/officeDocument/2006/relationships/hyperlink" Target="https://nhdes.maps.arcgis.com/apps/View/index.html?appid=66770bef141c43a98a445c54a17720e2&amp;extent=-73.5743,42.5413,-69.6852,45.4509" TargetMode="External"/><Relationship Id="rId4335" Type="http://schemas.openxmlformats.org/officeDocument/2006/relationships/hyperlink" Target="https://geotracker.waterboards.ca.gov/map/pfas_map" TargetMode="External"/><Relationship Id="rId4542" Type="http://schemas.openxmlformats.org/officeDocument/2006/relationships/hyperlink" Target="https://www.michigan.gov/pfasresponse/0,9038,7-365-86511_95645-538445--,00.html" TargetMode="External"/><Relationship Id="rId3144" Type="http://schemas.openxmlformats.org/officeDocument/2006/relationships/hyperlink" Target="https://nhdes.maps.arcgis.com/apps/View/index.html?appid=66770bef141c43a98a445c54a17720e2&amp;extent=-73.5743,42.5413,-69.6852,45.4509" TargetMode="External"/><Relationship Id="rId3351" Type="http://schemas.openxmlformats.org/officeDocument/2006/relationships/hyperlink" Target="https://nhdes.maps.arcgis.com/apps/View/index.html?appid=66770bef141c43a98a445c54a17720e2&amp;extent=-73.5743,42.5413,-69.6852,45.4509" TargetMode="External"/><Relationship Id="rId4402" Type="http://schemas.openxmlformats.org/officeDocument/2006/relationships/hyperlink" Target="https://geotracker.waterboards.ca.gov/map/pfas_map" TargetMode="External"/><Relationship Id="rId272" Type="http://schemas.openxmlformats.org/officeDocument/2006/relationships/hyperlink" Target="http://afcec.publicadmin-record.us.af.mil/" TargetMode="External"/><Relationship Id="rId2160" Type="http://schemas.openxmlformats.org/officeDocument/2006/relationships/hyperlink" Target="https://drive.google.com/drive/u/0/folders/18oQTs7KLyWmPB1WJFU-lt-GablXKu0rN" TargetMode="External"/><Relationship Id="rId3004" Type="http://schemas.openxmlformats.org/officeDocument/2006/relationships/hyperlink" Target="https://nhdes.maps.arcgis.com/apps/View/index.html?appid=66770bef141c43a98a445c54a17720e2&amp;extent=-73.5743,42.5413,-69.6852,45.4509" TargetMode="External"/><Relationship Id="rId3211" Type="http://schemas.openxmlformats.org/officeDocument/2006/relationships/hyperlink" Target="https://www4.des.state.nh.us/DESOneStop/PRSDetail.aspx?ID=0001866&amp;Type=PRS" TargetMode="External"/><Relationship Id="rId132" Type="http://schemas.openxmlformats.org/officeDocument/2006/relationships/hyperlink" Target="https://drive.google.com/drive/u/1/folders/1NDSF5O2zivixjKUEYTRtJ_keJVbx9VmC" TargetMode="External"/><Relationship Id="rId2020" Type="http://schemas.openxmlformats.org/officeDocument/2006/relationships/hyperlink" Target="https://drive.google.com/drive/u/0/folders/1hotpRNKPc_aCE4W5DB_hRRaL-JbMbrW8" TargetMode="External"/><Relationship Id="rId1579" Type="http://schemas.openxmlformats.org/officeDocument/2006/relationships/hyperlink" Target="https://drive.google.com/drive/u/0/folders/1RsSKYaEE8jqAw7pH05tDHRflkjUL3t5H" TargetMode="External"/><Relationship Id="rId2977" Type="http://schemas.openxmlformats.org/officeDocument/2006/relationships/hyperlink" Target="https://drive.google.com/drive/u/0/folders/1A8YMU99TPaYTHP2Jrbz7motue8ORqFA5" TargetMode="External"/><Relationship Id="rId4192" Type="http://schemas.openxmlformats.org/officeDocument/2006/relationships/hyperlink" Target="https://geotracker.waterboards.ca.gov/map/pfas_map" TargetMode="External"/><Relationship Id="rId949" Type="http://schemas.openxmlformats.org/officeDocument/2006/relationships/hyperlink" Target="https://drive.google.com/drive/u/1/folders/1AU0kMcRjrJaAu4DUN1_Ytil_iF-T0S-j" TargetMode="External"/><Relationship Id="rId1786" Type="http://schemas.openxmlformats.org/officeDocument/2006/relationships/hyperlink" Target="https://drive.google.com/drive/u/1/folders/1Pms7FL2HqHNWHQ0nmFgIEcktFHXjhbny" TargetMode="External"/><Relationship Id="rId1993" Type="http://schemas.openxmlformats.org/officeDocument/2006/relationships/hyperlink" Target="https://www4.des.state.nh.us/IISProxy/IISProxy.dll?ContentId=4743604" TargetMode="External"/><Relationship Id="rId2837" Type="http://schemas.openxmlformats.org/officeDocument/2006/relationships/hyperlink" Target="https://drive.google.com/drive/u/0/folders/1n_KVK5aIrpyJ_huKhuYsXvHrmPawjPZI" TargetMode="External"/><Relationship Id="rId4052" Type="http://schemas.openxmlformats.org/officeDocument/2006/relationships/hyperlink" Target="https://geotracker.waterboards.ca.gov/profile_report?global_id=L10004532342&amp;mytab=esidata" TargetMode="External"/><Relationship Id="rId78" Type="http://schemas.openxmlformats.org/officeDocument/2006/relationships/hyperlink" Target="https://drive.google.com/drive/u/0/folders/1ohuXhJvChvpKihZsjZt7ZMbVvd9S61Bm" TargetMode="External"/><Relationship Id="rId809" Type="http://schemas.openxmlformats.org/officeDocument/2006/relationships/hyperlink" Target="https://www.michigan.gov/pfasresponse/" TargetMode="External"/><Relationship Id="rId1439" Type="http://schemas.openxmlformats.org/officeDocument/2006/relationships/hyperlink" Target="https://www.nasa.gov/sites/default/files/atoms/files/final2018pfassamplingannualsummaryreport.pdf" TargetMode="External"/><Relationship Id="rId1646" Type="http://schemas.openxmlformats.org/officeDocument/2006/relationships/hyperlink" Target="https://drive.google.com/drive/u/0/folders/1RsSKYaEE8jqAw7pH05tDHRflkjUL3t5H" TargetMode="External"/><Relationship Id="rId1853" Type="http://schemas.openxmlformats.org/officeDocument/2006/relationships/hyperlink" Target="https://www.glwater.org/wp-content/uploads/2020/02/PFAS-Minimization-Program-Summary.pdf" TargetMode="External"/><Relationship Id="rId2904" Type="http://schemas.openxmlformats.org/officeDocument/2006/relationships/hyperlink" Target="https://nhdes.maps.arcgis.com/apps/View/index.html?appid=66770bef141c43a98a445c54a17720e2&amp;extent=-73.5743,42.5413,-69.6852,45.4509" TargetMode="External"/><Relationship Id="rId1506" Type="http://schemas.openxmlformats.org/officeDocument/2006/relationships/hyperlink" Target="https://drive.google.com/drive/folders/1ecZ05lYWUMVHg1G0m5ezKYFLjMkk3GWR" TargetMode="External"/><Relationship Id="rId1713" Type="http://schemas.openxmlformats.org/officeDocument/2006/relationships/hyperlink" Target="https://www.maine.gov/dep/spills/topics/pfas/PFAS-current-results-06022020.pdf" TargetMode="External"/><Relationship Id="rId1920" Type="http://schemas.openxmlformats.org/officeDocument/2006/relationships/hyperlink" Target="https://www.glwater.org/wp-content/uploads/2020/02/PFAS-Minimization-Program-Summary.pdf" TargetMode="External"/><Relationship Id="rId4869" Type="http://schemas.openxmlformats.org/officeDocument/2006/relationships/hyperlink" Target="https://www4.des.state.nh.us/nh-pfas-investigation/wp-content/uploads/tables-pdf.pdf" TargetMode="External"/><Relationship Id="rId3678" Type="http://schemas.openxmlformats.org/officeDocument/2006/relationships/hyperlink" Target="https://cdn3.ewg.org/sites/default/files/u352/EWG_PFASTable-Army_C01.pdf?_ga=2.27118269.1802277307.1589039917-836179027.1562707229" TargetMode="External"/><Relationship Id="rId3885" Type="http://schemas.openxmlformats.org/officeDocument/2006/relationships/hyperlink" Target="https://geotracker.waterboards.ca.gov/map/pfas_map" TargetMode="External"/><Relationship Id="rId4729" Type="http://schemas.openxmlformats.org/officeDocument/2006/relationships/hyperlink" Target="https://drive.google.com/drive/u/0/folders/1RsSKYaEE8jqAw7pH05tDHRflkjUL3t5H" TargetMode="External"/><Relationship Id="rId4936" Type="http://schemas.openxmlformats.org/officeDocument/2006/relationships/hyperlink" Target="https://drive.google.com/drive/u/0/folders/1RsSKYaEE8jqAw7pH05tDHRflkjUL3t5H" TargetMode="External"/><Relationship Id="rId599" Type="http://schemas.openxmlformats.org/officeDocument/2006/relationships/hyperlink" Target="https://drive.google.com/drive/u/1/folders/1Pms7FL2HqHNWHQ0nmFgIEcktFHXjhbny" TargetMode="External"/><Relationship Id="rId2487" Type="http://schemas.openxmlformats.org/officeDocument/2006/relationships/hyperlink" Target="https://drive.google.com/drive/u/0/folders/1fKrYDpYWsi9fyEpLi30Q56DkzrtFueMX" TargetMode="External"/><Relationship Id="rId2694" Type="http://schemas.openxmlformats.org/officeDocument/2006/relationships/hyperlink" Target="https://nhdes.maps.arcgis.com/apps/View/index.html?appid=66770bef141c43a98a445c54a17720e2&amp;extent=-73.5743,42.5413,-69.6852,45.4509" TargetMode="External"/><Relationship Id="rId3538" Type="http://schemas.openxmlformats.org/officeDocument/2006/relationships/hyperlink" Target="https://www4.des.state.nh.us/DESOneStop/PRSDetail.aspx?ID=0003939&amp;Type=PRS" TargetMode="External"/><Relationship Id="rId3745" Type="http://schemas.openxmlformats.org/officeDocument/2006/relationships/hyperlink" Target="https://dec.alaska.gov/spar/csp/pfas/sample-results/" TargetMode="External"/><Relationship Id="rId459" Type="http://schemas.openxmlformats.org/officeDocument/2006/relationships/hyperlink" Target="https://partner-mco-archive.s3.amazonaws.com/client_files/1524589484.pdf" TargetMode="External"/><Relationship Id="rId666" Type="http://schemas.openxmlformats.org/officeDocument/2006/relationships/hyperlink" Target="https://egle.maps.arcgis.com/apps/webappviewer/index.html?id=36c48f4a7d144c21a79291ba280cf50b" TargetMode="External"/><Relationship Id="rId873" Type="http://schemas.openxmlformats.org/officeDocument/2006/relationships/hyperlink" Target="https://www.health.state.mn.us/communities/environment/hazardous/topics/sites.html" TargetMode="External"/><Relationship Id="rId1089" Type="http://schemas.openxmlformats.org/officeDocument/2006/relationships/hyperlink" Target="https://www.dec.ny.gov/chemical/108820.html" TargetMode="External"/><Relationship Id="rId1296" Type="http://schemas.openxmlformats.org/officeDocument/2006/relationships/hyperlink" Target="https://drive.google.com/drive/u/0/folders/1-CReV-pHv38qcbGChE-lIODNqQPcMoTe" TargetMode="External"/><Relationship Id="rId2347" Type="http://schemas.openxmlformats.org/officeDocument/2006/relationships/hyperlink" Target="https://drive.google.com/drive/u/0/folders/1R0hi_GzXVe1wgt3cn-0GoCTj5ZPZyFmG" TargetMode="External"/><Relationship Id="rId2554" Type="http://schemas.openxmlformats.org/officeDocument/2006/relationships/hyperlink" Target="https://nhdes.maps.arcgis.com/apps/View/index.html?appid=66770bef141c43a98a445c54a17720e2&amp;extent=-73.5743,42.5413,-69.6852,45.4509" TargetMode="External"/><Relationship Id="rId3952" Type="http://schemas.openxmlformats.org/officeDocument/2006/relationships/hyperlink" Target="https://drive.google.com/drive/u/0/folders/1DWXhXwl1j4L5eKUdO88JdnrMTynHHza5" TargetMode="External"/><Relationship Id="rId319" Type="http://schemas.openxmlformats.org/officeDocument/2006/relationships/hyperlink" Target="https://drive.google.com/drive/folders/1jjWI1SO6lDUfq1997cBvh1UsjWL4vXPA" TargetMode="External"/><Relationship Id="rId526" Type="http://schemas.openxmlformats.org/officeDocument/2006/relationships/hyperlink" Target="https://drive.google.com/drive/u/1/folders/1VgdMu6_x_kxf36q2eAIhAEnCpniomQ1Y" TargetMode="External"/><Relationship Id="rId1156" Type="http://schemas.openxmlformats.org/officeDocument/2006/relationships/hyperlink" Target="https://drive.google.com/drive/u/1/folders/16T7AAwOkxy__qYXVPNxFx6KTq-cGNhgd" TargetMode="External"/><Relationship Id="rId1363" Type="http://schemas.openxmlformats.org/officeDocument/2006/relationships/hyperlink" Target="https://drive.google.com/drive/u/0/folders/1LpxTlKqi7W0TyhphKUsU2SufsFXHckZC" TargetMode="External"/><Relationship Id="rId2207" Type="http://schemas.openxmlformats.org/officeDocument/2006/relationships/hyperlink" Target="https://www4.des.state.nh.us/IISProxy/IISProxy.dll?ContentId=4793013" TargetMode="External"/><Relationship Id="rId2761" Type="http://schemas.openxmlformats.org/officeDocument/2006/relationships/hyperlink" Target="https://www4.des.state.nh.us/DESOneStop/PRSDetail.aspx?ID=0002792&amp;Type=PRS" TargetMode="External"/><Relationship Id="rId3605" Type="http://schemas.openxmlformats.org/officeDocument/2006/relationships/hyperlink" Target="https://drive.google.com/drive/u/0/folders/1RsSKYaEE8jqAw7pH05tDHRflkjUL3t5H" TargetMode="External"/><Relationship Id="rId3812" Type="http://schemas.openxmlformats.org/officeDocument/2006/relationships/hyperlink" Target="https://geotracker.waterboards.ca.gov/map/pfas_map" TargetMode="External"/><Relationship Id="rId733" Type="http://schemas.openxmlformats.org/officeDocument/2006/relationships/hyperlink" Target="https://egle.maps.arcgis.com/apps/webappviewer/index.html?id=a4dd6961ec5f401aa9ce9ae082eedcd7" TargetMode="External"/><Relationship Id="rId940" Type="http://schemas.openxmlformats.org/officeDocument/2006/relationships/hyperlink" Target="https://deq.mt.gov/Portals/112/DEQAdmin/PFAS/2020_06_30_PFAS_ActionPlan.pdf" TargetMode="External"/><Relationship Id="rId1016" Type="http://schemas.openxmlformats.org/officeDocument/2006/relationships/hyperlink" Target="https://www4.des.state.nh.us/IISProxy/IISProxy.dll?ContentId=4834168" TargetMode="External"/><Relationship Id="rId1570" Type="http://schemas.openxmlformats.org/officeDocument/2006/relationships/hyperlink" Target="https://www.maine.gov/dep/spills/topics/pfas/PFAS-current-results-06022020.pdf" TargetMode="External"/><Relationship Id="rId2414" Type="http://schemas.openxmlformats.org/officeDocument/2006/relationships/hyperlink" Target="https://nhdes.maps.arcgis.com/apps/View/index.html?appid=66770bef141c43a98a445c54a17720e2&amp;extent=-73.5743,42.5413,-69.6852,45.4509" TargetMode="External"/><Relationship Id="rId2621" Type="http://schemas.openxmlformats.org/officeDocument/2006/relationships/hyperlink" Target="https://www4.des.state.nh.us/DESOneStop/PRSDetail.aspx?ID=0006677&amp;Type=PRS" TargetMode="External"/><Relationship Id="rId800" Type="http://schemas.openxmlformats.org/officeDocument/2006/relationships/hyperlink" Target="https://drive.google.com/drive/u/1/folders/1Pms7FL2HqHNWHQ0nmFgIEcktFHXjhbny" TargetMode="External"/><Relationship Id="rId1223" Type="http://schemas.openxmlformats.org/officeDocument/2006/relationships/hyperlink" Target="https://drive.google.com/drive/u/0/folders/1SrzIY6gLhHkSVGEOu51iLETRLE2RRCUn" TargetMode="External"/><Relationship Id="rId1430" Type="http://schemas.openxmlformats.org/officeDocument/2006/relationships/hyperlink" Target="https://drive.google.com/drive/u/0/folders/1M1Scut6KPJD_7dQyfloKzUjDXmW5NOgP" TargetMode="External"/><Relationship Id="rId4379" Type="http://schemas.openxmlformats.org/officeDocument/2006/relationships/hyperlink" Target="https://drive.google.com/drive/u/0/folders/1K2-zYlGYdZJSjj51Hq2MnRjjAGyWs5dW" TargetMode="External"/><Relationship Id="rId4586" Type="http://schemas.openxmlformats.org/officeDocument/2006/relationships/hyperlink" Target="https://www4.des.state.nh.us/nh-pfas-investigation/wp-content/uploads/tables-pdf.pdf" TargetMode="External"/><Relationship Id="rId4793" Type="http://schemas.openxmlformats.org/officeDocument/2006/relationships/hyperlink" Target="https://www4.des.state.nh.us/nh-pfas-investigation/wp-content/uploads/tables-pdf.pdf" TargetMode="External"/><Relationship Id="rId3188" Type="http://schemas.openxmlformats.org/officeDocument/2006/relationships/hyperlink" Target="https://drive.google.com/drive/u/0/folders/1RsSKYaEE8jqAw7pH05tDHRflkjUL3t5H" TargetMode="External"/><Relationship Id="rId3395" Type="http://schemas.openxmlformats.org/officeDocument/2006/relationships/hyperlink" Target="https://drive.google.com/drive/u/0/folders/1RsSKYaEE8jqAw7pH05tDHRflkjUL3t5H" TargetMode="External"/><Relationship Id="rId4239" Type="http://schemas.openxmlformats.org/officeDocument/2006/relationships/hyperlink" Target="https://geotracker.waterboards.ca.gov/map/pfas_map" TargetMode="External"/><Relationship Id="rId4446" Type="http://schemas.openxmlformats.org/officeDocument/2006/relationships/hyperlink" Target="https://geotracker.waterboards.ca.gov/map/pfas_map" TargetMode="External"/><Relationship Id="rId4653" Type="http://schemas.openxmlformats.org/officeDocument/2006/relationships/hyperlink" Target="https://www4.des.state.nh.us/nh-pfas-investigation/wp-content/uploads/tables-pdf.pdf" TargetMode="External"/><Relationship Id="rId4860" Type="http://schemas.openxmlformats.org/officeDocument/2006/relationships/hyperlink" Target="https://www4.des.state.nh.us/nh-pfas-investigation/wp-content/uploads/tables-pdf.pdf" TargetMode="External"/><Relationship Id="rId3048" Type="http://schemas.openxmlformats.org/officeDocument/2006/relationships/hyperlink" Target="https://drive.google.com/drive/u/0/folders/1RsSKYaEE8jqAw7pH05tDHRflkjUL3t5H" TargetMode="External"/><Relationship Id="rId3255" Type="http://schemas.openxmlformats.org/officeDocument/2006/relationships/hyperlink" Target="https://nhdes.maps.arcgis.com/apps/View/index.html?appid=66770bef141c43a98a445c54a17720e2&amp;extent=-73.5743,42.5413,-69.6852,45.4509" TargetMode="External"/><Relationship Id="rId3462" Type="http://schemas.openxmlformats.org/officeDocument/2006/relationships/hyperlink" Target="https://www4.des.state.nh.us/IISProxy/IISProxy.dll?ContentId=4833387" TargetMode="External"/><Relationship Id="rId4306" Type="http://schemas.openxmlformats.org/officeDocument/2006/relationships/hyperlink" Target="https://drive.google.com/drive/u/0/folders/1DWXhXwl1j4L5eKUdO88JdnrMTynHHza5" TargetMode="External"/><Relationship Id="rId4513" Type="http://schemas.openxmlformats.org/officeDocument/2006/relationships/hyperlink" Target="https://www.civilianexposure.org/report-shows-15-military-bases-in-maryland-contaminated-with-pfas/" TargetMode="External"/><Relationship Id="rId4720" Type="http://schemas.openxmlformats.org/officeDocument/2006/relationships/hyperlink" Target="https://drive.google.com/drive/u/0/folders/1RsSKYaEE8jqAw7pH05tDHRflkjUL3t5H" TargetMode="External"/><Relationship Id="rId176" Type="http://schemas.openxmlformats.org/officeDocument/2006/relationships/hyperlink" Target="https://geotracker.waterboards.ca.gov/map/pfas_map" TargetMode="External"/><Relationship Id="rId383" Type="http://schemas.openxmlformats.org/officeDocument/2006/relationships/hyperlink" Target="https://drive.google.com/drive/u/1/folders/1JrOuHF55I2R1qLgFxC2uFk1bc-qon9hj" TargetMode="External"/><Relationship Id="rId590" Type="http://schemas.openxmlformats.org/officeDocument/2006/relationships/hyperlink" Target="http://www.michigan.gov/som/0,4669,7-192-45414_45929_82704-452827--,00.html" TargetMode="External"/><Relationship Id="rId2064" Type="http://schemas.openxmlformats.org/officeDocument/2006/relationships/hyperlink" Target="https://www4.des.state.nh.us/DESOneStop/PRSDetail.aspx?ID=0009234&amp;Type=PRS" TargetMode="External"/><Relationship Id="rId2271" Type="http://schemas.openxmlformats.org/officeDocument/2006/relationships/hyperlink" Target="https://www4.des.state.nh.us/DESOneStop/PRSDetail.aspx?ID=0000284&amp;Type=PRS" TargetMode="External"/><Relationship Id="rId3115" Type="http://schemas.openxmlformats.org/officeDocument/2006/relationships/hyperlink" Target="https://www4.des.state.nh.us/IISProxy/IISProxy.dll?ContentId=4828624" TargetMode="External"/><Relationship Id="rId3322" Type="http://schemas.openxmlformats.org/officeDocument/2006/relationships/hyperlink" Target="https://www4.des.state.nh.us/DESOneStop/PRSDetail.aspx?ID=0002020&amp;Type=PRS" TargetMode="External"/><Relationship Id="rId243" Type="http://schemas.openxmlformats.org/officeDocument/2006/relationships/hyperlink" Target="http://afcec.publicadmin-record.us.af.mil/" TargetMode="External"/><Relationship Id="rId450" Type="http://schemas.openxmlformats.org/officeDocument/2006/relationships/hyperlink" Target="https://www.maine.gov/dep/spills/topics/pfas/PFAS-current-results-06022020.pdf" TargetMode="External"/><Relationship Id="rId1080" Type="http://schemas.openxmlformats.org/officeDocument/2006/relationships/hyperlink" Target="https://www.health.ny.gov/environmental/investigations/hoosick/images/results_dist.jpg" TargetMode="External"/><Relationship Id="rId2131" Type="http://schemas.openxmlformats.org/officeDocument/2006/relationships/hyperlink" Target="https://drive.google.com/drive/u/0/folders/1RsSKYaEE8jqAw7pH05tDHRflkjUL3t5H" TargetMode="External"/><Relationship Id="rId103" Type="http://schemas.openxmlformats.org/officeDocument/2006/relationships/hyperlink" Target="https://drive.google.com/drive/u/1/folders/1q7EjABPgdUZDR2usBkxNTQjsl30QxmXT" TargetMode="External"/><Relationship Id="rId310" Type="http://schemas.openxmlformats.org/officeDocument/2006/relationships/hyperlink" Target="https://prodenv.dep.state.fl.us/DepNexus/public/searchPortal" TargetMode="External"/><Relationship Id="rId4096" Type="http://schemas.openxmlformats.org/officeDocument/2006/relationships/hyperlink" Target="https://geotracker.waterboards.ca.gov/map/pfas_map" TargetMode="External"/><Relationship Id="rId1897" Type="http://schemas.openxmlformats.org/officeDocument/2006/relationships/hyperlink" Target="https://www.glwater.org/wp-content/uploads/2020/02/PFAS-Minimization-Program-Summary.pdf" TargetMode="External"/><Relationship Id="rId2948" Type="http://schemas.openxmlformats.org/officeDocument/2006/relationships/hyperlink" Target="https://drive.google.com/drive/u/0/folders/1RsSKYaEE8jqAw7pH05tDHRflkjUL3t5H" TargetMode="External"/><Relationship Id="rId1757" Type="http://schemas.openxmlformats.org/officeDocument/2006/relationships/hyperlink" Target="https://www.glwater.org/wp-content/uploads/2020/02/PFAS-Minimization-Program-Summary.pdf" TargetMode="External"/><Relationship Id="rId1964" Type="http://schemas.openxmlformats.org/officeDocument/2006/relationships/hyperlink" Target="https://drive.google.com/drive/u/1/folders/1Pms7FL2HqHNWHQ0nmFgIEcktFHXjhbny" TargetMode="External"/><Relationship Id="rId2808" Type="http://schemas.openxmlformats.org/officeDocument/2006/relationships/hyperlink" Target="https://drive.google.com/drive/u/0/folders/1RsSKYaEE8jqAw7pH05tDHRflkjUL3t5H" TargetMode="External"/><Relationship Id="rId4163" Type="http://schemas.openxmlformats.org/officeDocument/2006/relationships/hyperlink" Target="https://drive.google.com/drive/u/0/folders/1DWXhXwl1j4L5eKUdO88JdnrMTynHHza5" TargetMode="External"/><Relationship Id="rId4370" Type="http://schemas.openxmlformats.org/officeDocument/2006/relationships/hyperlink" Target="https://drive.google.com/drive/u/0/folders/15W7ykMtvSNnHXhvwcuyAzLTJHu421_Td" TargetMode="External"/><Relationship Id="rId49" Type="http://schemas.openxmlformats.org/officeDocument/2006/relationships/hyperlink" Target="https://drive.google.com/drive/u/1/folders/1B1GKEK70wuJTnQTBbpJQJcs4KD3cK5Hu" TargetMode="External"/><Relationship Id="rId1617" Type="http://schemas.openxmlformats.org/officeDocument/2006/relationships/hyperlink" Target="https://drive.google.com/drive/u/0/folders/1RsSKYaEE8jqAw7pH05tDHRflkjUL3t5H" TargetMode="External"/><Relationship Id="rId1824" Type="http://schemas.openxmlformats.org/officeDocument/2006/relationships/hyperlink" Target="https://drive.google.com/drive/u/1/folders/1Pms7FL2HqHNWHQ0nmFgIEcktFHXjhbny" TargetMode="External"/><Relationship Id="rId4023" Type="http://schemas.openxmlformats.org/officeDocument/2006/relationships/hyperlink" Target="https://geotracker.waterboards.ca.gov/map/pfas_map" TargetMode="External"/><Relationship Id="rId4230" Type="http://schemas.openxmlformats.org/officeDocument/2006/relationships/hyperlink" Target="https://geotracker.waterboards.ca.gov/profile_report?cmd=mwreport&amp;global_id=L10003033435&amp;con_num=4501217782" TargetMode="External"/><Relationship Id="rId3789" Type="http://schemas.openxmlformats.org/officeDocument/2006/relationships/hyperlink" Target="https://geotracker.waterboards.ca.gov/map/pfas_map" TargetMode="External"/><Relationship Id="rId2598" Type="http://schemas.openxmlformats.org/officeDocument/2006/relationships/hyperlink" Target="https://drive.google.com/drive/u/0/folders/1RsSKYaEE8jqAw7pH05tDHRflkjUL3t5H" TargetMode="External"/><Relationship Id="rId3996" Type="http://schemas.openxmlformats.org/officeDocument/2006/relationships/hyperlink" Target="https://geotracker.waterboards.ca.gov/map/pfas_map" TargetMode="External"/><Relationship Id="rId3649" Type="http://schemas.openxmlformats.org/officeDocument/2006/relationships/hyperlink" Target="https://dec.vermont.gov/pfas" TargetMode="External"/><Relationship Id="rId3856" Type="http://schemas.openxmlformats.org/officeDocument/2006/relationships/hyperlink" Target="https://geotracker.waterboards.ca.gov/map/pfas_map" TargetMode="External"/><Relationship Id="rId4907" Type="http://schemas.openxmlformats.org/officeDocument/2006/relationships/hyperlink" Target="https://www4.des.state.nh.us/nh-pfas-investigation/wp-content/uploads/tables-pdf.pdf" TargetMode="External"/><Relationship Id="rId777" Type="http://schemas.openxmlformats.org/officeDocument/2006/relationships/hyperlink" Target="https://drive.google.com/drive/u/1/folders/1D-Vrphg-gT3y8D84X6DiNj_AM9sIwLUe" TargetMode="External"/><Relationship Id="rId984" Type="http://schemas.openxmlformats.org/officeDocument/2006/relationships/hyperlink" Target="https://drive.google.com/drive/u/1/folders/1DB1NvMolTP_6oq30_Pu7RJ4-lXGlX-zy" TargetMode="External"/><Relationship Id="rId2458" Type="http://schemas.openxmlformats.org/officeDocument/2006/relationships/hyperlink" Target="https://drive.google.com/drive/u/0/folders/1RsSKYaEE8jqAw7pH05tDHRflkjUL3t5H" TargetMode="External"/><Relationship Id="rId2665" Type="http://schemas.openxmlformats.org/officeDocument/2006/relationships/hyperlink" Target="https://www4.des.state.nh.us/IISProxy/IISProxy.dll?ContentId=4851648" TargetMode="External"/><Relationship Id="rId2872" Type="http://schemas.openxmlformats.org/officeDocument/2006/relationships/hyperlink" Target="https://drive.google.com/drive/u/0/folders/1MgBSDAZ_DP2nsnPYprO_561UYSjc6G0g" TargetMode="External"/><Relationship Id="rId3509" Type="http://schemas.openxmlformats.org/officeDocument/2006/relationships/hyperlink" Target="https://drive.google.com/drive/u/0/folders/1ITn-iyEDTCvgDQvQSJFDlFe9bMPLtgah" TargetMode="External"/><Relationship Id="rId3716" Type="http://schemas.openxmlformats.org/officeDocument/2006/relationships/hyperlink" Target="https://dec.vermont.gov/sites/dec/files/documents/PFAS%20Sampling%20Report%207.10.18%20FINAL.pdf" TargetMode="External"/><Relationship Id="rId3923" Type="http://schemas.openxmlformats.org/officeDocument/2006/relationships/hyperlink" Target="https://drive.google.com/drive/u/0/folders/1DWXhXwl1j4L5eKUdO88JdnrMTynHHza5" TargetMode="External"/><Relationship Id="rId637" Type="http://schemas.openxmlformats.org/officeDocument/2006/relationships/hyperlink" Target="https://www.michigan.gov/pfasresponse/0,9038,7-365-86511_82704-473472--,00.html" TargetMode="External"/><Relationship Id="rId844" Type="http://schemas.openxmlformats.org/officeDocument/2006/relationships/hyperlink" Target="https://www.michigan.gov/pfasresponse/0,9038,7-365-86511_82704-500860--,00.html" TargetMode="External"/><Relationship Id="rId1267" Type="http://schemas.openxmlformats.org/officeDocument/2006/relationships/hyperlink" Target="https://partner-mco-archive.s3.amazonaws.com/client_files/1524589484.pdf" TargetMode="External"/><Relationship Id="rId1474" Type="http://schemas.openxmlformats.org/officeDocument/2006/relationships/hyperlink" Target="https://www.atsdr.cdc.gov/pfas/activities/assessments/sites/berkeley-county-wv.html?CDC_AA_refVal=https%3A%2F%2Fwww.atsdr.cdc.gov%2Fpfas%2Fcommunities%2FBerkeley-County-WV.html" TargetMode="External"/><Relationship Id="rId1681" Type="http://schemas.openxmlformats.org/officeDocument/2006/relationships/hyperlink" Target="https://www.facebook.com/421390327898025/posts/route-17-was-closed-this-morning-due-to-an-accident-involving-a-propane-truck-an/788759201161134/" TargetMode="External"/><Relationship Id="rId2318" Type="http://schemas.openxmlformats.org/officeDocument/2006/relationships/hyperlink" Target="https://drive.google.com/drive/u/0/folders/1RsSKYaEE8jqAw7pH05tDHRflkjUL3t5H" TargetMode="External"/><Relationship Id="rId2525" Type="http://schemas.openxmlformats.org/officeDocument/2006/relationships/hyperlink" Target="https://www4.des.state.nh.us/IISProxy/IISProxy.dll?ContentId=4746254" TargetMode="External"/><Relationship Id="rId2732" Type="http://schemas.openxmlformats.org/officeDocument/2006/relationships/hyperlink" Target="https://drive.google.com/drive/u/0/folders/1aFdGb-6tZN5pgr3ytHJbI157usmww53E" TargetMode="External"/><Relationship Id="rId704" Type="http://schemas.openxmlformats.org/officeDocument/2006/relationships/hyperlink" Target="https://drive.google.com/drive/u/1/folders/1NmoSsuX_ZTpaY00cuLHuIb_A68cAx7FT?ths=true" TargetMode="External"/><Relationship Id="rId911" Type="http://schemas.openxmlformats.org/officeDocument/2006/relationships/hyperlink" Target="https://partner-mco-archive.s3.amazonaws.com/client_files/1524589484.pdf" TargetMode="External"/><Relationship Id="rId1127" Type="http://schemas.openxmlformats.org/officeDocument/2006/relationships/hyperlink" Target="https://partner-mco-archive.s3.amazonaws.com/client_files/1524589484.pdf" TargetMode="External"/><Relationship Id="rId1334" Type="http://schemas.openxmlformats.org/officeDocument/2006/relationships/hyperlink" Target="https://partner-mco-archive.s3.amazonaws.com/client_files/1524589484.pdf" TargetMode="External"/><Relationship Id="rId1541" Type="http://schemas.openxmlformats.org/officeDocument/2006/relationships/hyperlink" Target="https://www.colorado.gov/pacific/cdphe/PFCs/2020-Sampling-Project" TargetMode="External"/><Relationship Id="rId4697" Type="http://schemas.openxmlformats.org/officeDocument/2006/relationships/hyperlink" Target="https://www4.des.state.nh.us/nh-pfas-investigation/wp-content/uploads/tables-pdf.pdf" TargetMode="External"/><Relationship Id="rId40" Type="http://schemas.openxmlformats.org/officeDocument/2006/relationships/hyperlink" Target="https://drive.google.com/drive/u/1/folders/1B1GKEK70wuJTnQTBbpJQJcs4KD3cK5Hu" TargetMode="External"/><Relationship Id="rId1401" Type="http://schemas.openxmlformats.org/officeDocument/2006/relationships/hyperlink" Target="https://drive.google.com/drive/u/0/folders/1lGp9mNF1VW52zcJOUD9x-wZO9oAb_opR" TargetMode="External"/><Relationship Id="rId3299" Type="http://schemas.openxmlformats.org/officeDocument/2006/relationships/hyperlink" Target="https://drive.google.com/drive/u/0/folders/1RsSKYaEE8jqAw7pH05tDHRflkjUL3t5H" TargetMode="External"/><Relationship Id="rId4557" Type="http://schemas.openxmlformats.org/officeDocument/2006/relationships/hyperlink" Target="https://www4.des.state.nh.us/nh-pfas-investigation/wp-content/uploads/tables-pdf.pdf" TargetMode="External"/><Relationship Id="rId4764" Type="http://schemas.openxmlformats.org/officeDocument/2006/relationships/hyperlink" Target="https://www4.des.state.nh.us/nh-pfas-investigation/wp-content/uploads/tables-pdf.pdf" TargetMode="External"/><Relationship Id="rId3159" Type="http://schemas.openxmlformats.org/officeDocument/2006/relationships/hyperlink" Target="https://nhdes.maps.arcgis.com/apps/View/index.html?appid=66770bef141c43a98a445c54a17720e2&amp;extent=-73.5743,42.5413,-69.6852,45.4509" TargetMode="External"/><Relationship Id="rId3366" Type="http://schemas.openxmlformats.org/officeDocument/2006/relationships/hyperlink" Target="https://nhdes.maps.arcgis.com/apps/View/index.html?appid=66770bef141c43a98a445c54a17720e2&amp;extent=-73.5743,42.5413,-69.6852,45.4509" TargetMode="External"/><Relationship Id="rId3573" Type="http://schemas.openxmlformats.org/officeDocument/2006/relationships/hyperlink" Target="https://www4.des.state.nh.us/DESOneStop/PRSDetail.aspx?ID=0015205&amp;Type=PRS" TargetMode="External"/><Relationship Id="rId4417" Type="http://schemas.openxmlformats.org/officeDocument/2006/relationships/hyperlink" Target="https://geotracker.waterboards.ca.gov/profile_report?global_id=L10001927106&amp;mytab=esidata" TargetMode="External"/><Relationship Id="rId4971" Type="http://schemas.openxmlformats.org/officeDocument/2006/relationships/hyperlink" Target="https://drive.google.com/drive/u/0/folders/1DZVTtHrtffhNzVd3s8hAy8pcQfLzMzIV" TargetMode="External"/><Relationship Id="rId287" Type="http://schemas.openxmlformats.org/officeDocument/2006/relationships/hyperlink" Target="https://drive.google.com/drive/u/0/folders/1CNNk_CxjiGz98jA_vaMTb4W0sGHqfaBl" TargetMode="External"/><Relationship Id="rId494" Type="http://schemas.openxmlformats.org/officeDocument/2006/relationships/hyperlink" Target="https://www.nae.usace.army.mil/missions/projects-topics/former-fort-devens-environmental-cleanup/" TargetMode="External"/><Relationship Id="rId2175" Type="http://schemas.openxmlformats.org/officeDocument/2006/relationships/hyperlink" Target="https://drive.google.com/drive/u/0/folders/10qE0hQX21yRCtZJFOYWwUn_UNHfFAgaB" TargetMode="External"/><Relationship Id="rId2382" Type="http://schemas.openxmlformats.org/officeDocument/2006/relationships/hyperlink" Target="https://drive.google.com/drive/u/0/folders/1AJrq4Klk9dE51EVlD5QNRK4knLWuwIeO" TargetMode="External"/><Relationship Id="rId3019" Type="http://schemas.openxmlformats.org/officeDocument/2006/relationships/hyperlink" Target="https://nhdes.maps.arcgis.com/apps/View/index.html?appid=66770bef141c43a98a445c54a17720e2&amp;extent=-73.5743,42.5413,-69.6852,45.4509" TargetMode="External"/><Relationship Id="rId3226" Type="http://schemas.openxmlformats.org/officeDocument/2006/relationships/hyperlink" Target="https://www4.des.state.nh.us/IISProxy/IISProxy.dll?ContentId=4827535" TargetMode="External"/><Relationship Id="rId3780" Type="http://schemas.openxmlformats.org/officeDocument/2006/relationships/hyperlink" Target="https://geotracker.waterboards.ca.gov/map/pfas_map" TargetMode="External"/><Relationship Id="rId4624" Type="http://schemas.openxmlformats.org/officeDocument/2006/relationships/hyperlink" Target="https://drive.google.com/drive/u/0/folders/1RsSKYaEE8jqAw7pH05tDHRflkjUL3t5H" TargetMode="External"/><Relationship Id="rId4831" Type="http://schemas.openxmlformats.org/officeDocument/2006/relationships/hyperlink" Target="https://drive.google.com/drive/u/0/folders/1RsSKYaEE8jqAw7pH05tDHRflkjUL3t5H" TargetMode="External"/><Relationship Id="rId147" Type="http://schemas.openxmlformats.org/officeDocument/2006/relationships/hyperlink" Target="https://www.waterboards.ca.gov/pfas/military.html" TargetMode="External"/><Relationship Id="rId354" Type="http://schemas.openxmlformats.org/officeDocument/2006/relationships/hyperlink" Target="http://afcec.publicadmin-record.us.af.mil/" TargetMode="External"/><Relationship Id="rId1191" Type="http://schemas.openxmlformats.org/officeDocument/2006/relationships/hyperlink" Target="https://oepa.maps.arcgis.com/apps/MapSeries/index.html?appid=893553c5007f410d9bc55d9cf985342e" TargetMode="External"/><Relationship Id="rId2035" Type="http://schemas.openxmlformats.org/officeDocument/2006/relationships/hyperlink" Target="https://drive.google.com/drive/u/1/folders/1o_fxhWbW-xvnT2P5KJ7Y9lyCFyonkx38" TargetMode="External"/><Relationship Id="rId3433" Type="http://schemas.openxmlformats.org/officeDocument/2006/relationships/hyperlink" Target="https://www4.des.state.nh.us/DESOneStop/PRSDetail.aspx?ID=0001669&amp;Type=PRS" TargetMode="External"/><Relationship Id="rId3640" Type="http://schemas.openxmlformats.org/officeDocument/2006/relationships/hyperlink" Target="https://dec.vermont.gov/sites/dec/files/documents/PFAS%20Sampling%20Report%207.10.18%20FINAL.pdf" TargetMode="External"/><Relationship Id="rId561" Type="http://schemas.openxmlformats.org/officeDocument/2006/relationships/hyperlink" Target="https://www.michigan.gov/pfasresponse/0,9038,7-365-86513_96296-525356--,00.html" TargetMode="External"/><Relationship Id="rId2242" Type="http://schemas.openxmlformats.org/officeDocument/2006/relationships/hyperlink" Target="https://www4.des.state.nh.us/IISProxy/IISProxy.dll?ContentId=4757081" TargetMode="External"/><Relationship Id="rId3500" Type="http://schemas.openxmlformats.org/officeDocument/2006/relationships/hyperlink" Target="https://drive.google.com/drive/u/0/folders/1RsSKYaEE8jqAw7pH05tDHRflkjUL3t5H" TargetMode="External"/><Relationship Id="rId214" Type="http://schemas.openxmlformats.org/officeDocument/2006/relationships/hyperlink" Target="https://drive.google.com/drive/u/1/folders/1DWXhXwl1j4L5eKUdO88JdnrMTynHHza5" TargetMode="External"/><Relationship Id="rId421" Type="http://schemas.openxmlformats.org/officeDocument/2006/relationships/hyperlink" Target="http://afcec.publicadmin-record.us.af.mil/" TargetMode="External"/><Relationship Id="rId1051" Type="http://schemas.openxmlformats.org/officeDocument/2006/relationships/hyperlink" Target="https://www.delawareriverkeeper.org/sites/default/files/resources/Letters/PFOA_pollution_in_the_vicinity_of_the_DuPont_Chambers_Works_Facility_4-28-09.pdf" TargetMode="External"/><Relationship Id="rId2102" Type="http://schemas.openxmlformats.org/officeDocument/2006/relationships/hyperlink" Target="https://nhdes.maps.arcgis.com/apps/View/index.html?appid=66770bef141c43a98a445c54a17720e2&amp;extent=-73.5743,42.5413,-69.6852,45.4509" TargetMode="External"/><Relationship Id="rId1868" Type="http://schemas.openxmlformats.org/officeDocument/2006/relationships/hyperlink" Target="https://drive.google.com/drive/u/1/folders/1Pms7FL2HqHNWHQ0nmFgIEcktFHXjhbny" TargetMode="External"/><Relationship Id="rId4067" Type="http://schemas.openxmlformats.org/officeDocument/2006/relationships/hyperlink" Target="https://geotracker.waterboards.ca.gov/profile_report?global_id=L10007284831&amp;mytab=esidata" TargetMode="External"/><Relationship Id="rId4274" Type="http://schemas.openxmlformats.org/officeDocument/2006/relationships/hyperlink" Target="https://drive.google.com/drive/u/0/folders/1DWXhXwl1j4L5eKUdO88JdnrMTynHHza5" TargetMode="External"/><Relationship Id="rId4481" Type="http://schemas.openxmlformats.org/officeDocument/2006/relationships/hyperlink" Target="https://drive.google.com/drive/u/0/folders/1DWXhXwl1j4L5eKUdO88JdnrMTynHHza5" TargetMode="External"/><Relationship Id="rId2919" Type="http://schemas.openxmlformats.org/officeDocument/2006/relationships/hyperlink" Target="https://nhdes.maps.arcgis.com/apps/View/index.html?appid=66770bef141c43a98a445c54a17720e2&amp;extent=-73.5743,42.5413,-69.6852,45.4509" TargetMode="External"/><Relationship Id="rId3083" Type="http://schemas.openxmlformats.org/officeDocument/2006/relationships/hyperlink" Target="https://drive.google.com/drive/u/0/folders/1RsSKYaEE8jqAw7pH05tDHRflkjUL3t5H" TargetMode="External"/><Relationship Id="rId3290" Type="http://schemas.openxmlformats.org/officeDocument/2006/relationships/hyperlink" Target="https://nhdes.maps.arcgis.com/apps/View/index.html?appid=66770bef141c43a98a445c54a17720e2&amp;extent=-73.5743,42.5413,-69.6852,45.4509" TargetMode="External"/><Relationship Id="rId4134" Type="http://schemas.openxmlformats.org/officeDocument/2006/relationships/hyperlink" Target="https://drive.google.com/drive/u/0/folders/1J88V9p6LOOOVEycR9IFmxm735AMU83RF" TargetMode="External"/><Relationship Id="rId4341" Type="http://schemas.openxmlformats.org/officeDocument/2006/relationships/hyperlink" Target="https://geotracker.waterboards.ca.gov/map/pfas_map" TargetMode="External"/><Relationship Id="rId1728" Type="http://schemas.openxmlformats.org/officeDocument/2006/relationships/hyperlink" Target="https://drive.google.com/drive/u/0/folders/1RsSKYaEE8jqAw7pH05tDHRflkjUL3t5H" TargetMode="External"/><Relationship Id="rId1935" Type="http://schemas.openxmlformats.org/officeDocument/2006/relationships/hyperlink" Target="https://www.glwater.org/wp-content/uploads/2020/02/PFAS-Minimization-Program-Summary.pdf" TargetMode="External"/><Relationship Id="rId3150" Type="http://schemas.openxmlformats.org/officeDocument/2006/relationships/hyperlink" Target="https://www4.des.state.nh.us/IISProxy/IISProxy.dll?ContentId=4780468" TargetMode="External"/><Relationship Id="rId4201" Type="http://schemas.openxmlformats.org/officeDocument/2006/relationships/hyperlink" Target="https://geotracker.waterboards.ca.gov/map/pfas_map" TargetMode="External"/><Relationship Id="rId3010" Type="http://schemas.openxmlformats.org/officeDocument/2006/relationships/hyperlink" Target="https://www4.des.state.nh.us/IISProxy/IISProxy.dll?ContentId=4827540" TargetMode="External"/><Relationship Id="rId3967" Type="http://schemas.openxmlformats.org/officeDocument/2006/relationships/hyperlink" Target="https://drive.google.com/drive/u/0/folders/1DWXhXwl1j4L5eKUdO88JdnrMTynHHza5" TargetMode="External"/><Relationship Id="rId4" Type="http://schemas.openxmlformats.org/officeDocument/2006/relationships/hyperlink" Target="https://www.ewg.org/interactive-maps/2019_pfas_contamination/map/" TargetMode="External"/><Relationship Id="rId888" Type="http://schemas.openxmlformats.org/officeDocument/2006/relationships/hyperlink" Target="https://www.health.state.mn.us/communities/environment/hazardous/docs/pfas/pfosdetectbrainerd.pdf" TargetMode="External"/><Relationship Id="rId2569" Type="http://schemas.openxmlformats.org/officeDocument/2006/relationships/hyperlink" Target="https://nhdes.maps.arcgis.com/apps/View/index.html?appid=66770bef141c43a98a445c54a17720e2&amp;extent=-73.5743,42.5413,-69.6852,45.4509" TargetMode="External"/><Relationship Id="rId2776" Type="http://schemas.openxmlformats.org/officeDocument/2006/relationships/hyperlink" Target="https://www4.des.state.nh.us/DESOneStop/PRSDetail.aspx?ID=0000475&amp;Type=PRS" TargetMode="External"/><Relationship Id="rId2983" Type="http://schemas.openxmlformats.org/officeDocument/2006/relationships/hyperlink" Target="https://drive.google.com/drive/u/0/folders/1RsSKYaEE8jqAw7pH05tDHRflkjUL3t5H" TargetMode="External"/><Relationship Id="rId3827" Type="http://schemas.openxmlformats.org/officeDocument/2006/relationships/hyperlink" Target="https://drive.google.com/drive/u/0/folders/1DWXhXwl1j4L5eKUdO88JdnrMTynHHza5" TargetMode="External"/><Relationship Id="rId748" Type="http://schemas.openxmlformats.org/officeDocument/2006/relationships/hyperlink" Target="https://www.michigan.gov/pfasresponse/0,9038,7-365-86511_82704-489610--,00.html" TargetMode="External"/><Relationship Id="rId955" Type="http://schemas.openxmlformats.org/officeDocument/2006/relationships/hyperlink" Target="https://www4.des.state.nh.us/IISProxy/IISProxy.dll?ContentId=4707038" TargetMode="External"/><Relationship Id="rId1378" Type="http://schemas.openxmlformats.org/officeDocument/2006/relationships/hyperlink" Target="https://www.ewg.org/interactive-maps/2019_pfas_contamination/map/" TargetMode="External"/><Relationship Id="rId1585" Type="http://schemas.openxmlformats.org/officeDocument/2006/relationships/hyperlink" Target="https://drive.google.com/drive/u/0/folders/1RsSKYaEE8jqAw7pH05tDHRflkjUL3t5H" TargetMode="External"/><Relationship Id="rId1792" Type="http://schemas.openxmlformats.org/officeDocument/2006/relationships/hyperlink" Target="https://drive.google.com/drive/u/1/folders/1Pms7FL2HqHNWHQ0nmFgIEcktFHXjhbny" TargetMode="External"/><Relationship Id="rId2429" Type="http://schemas.openxmlformats.org/officeDocument/2006/relationships/hyperlink" Target="https://nhdes.maps.arcgis.com/apps/View/index.html?appid=66770bef141c43a98a445c54a17720e2&amp;extent=-73.5743,42.5413,-69.6852,45.4509" TargetMode="External"/><Relationship Id="rId2636" Type="http://schemas.openxmlformats.org/officeDocument/2006/relationships/hyperlink" Target="https://www4.des.state.nh.us/DESOneStop/PRSDetail.aspx?ID=0000278&amp;Type=PRS" TargetMode="External"/><Relationship Id="rId2843" Type="http://schemas.openxmlformats.org/officeDocument/2006/relationships/hyperlink" Target="https://drive.google.com/drive/u/0/folders/1RsSKYaEE8jqAw7pH05tDHRflkjUL3t5H" TargetMode="External"/><Relationship Id="rId84" Type="http://schemas.openxmlformats.org/officeDocument/2006/relationships/hyperlink" Target="https://drive.google.com/drive/u/1/folders/1B1GKEK70wuJTnQTBbpJQJcs4KD3cK5Hu" TargetMode="External"/><Relationship Id="rId608" Type="http://schemas.openxmlformats.org/officeDocument/2006/relationships/hyperlink" Target="https://drive.google.com/drive/u/1/folders/1Pms7FL2HqHNWHQ0nmFgIEcktFHXjhbny" TargetMode="External"/><Relationship Id="rId815" Type="http://schemas.openxmlformats.org/officeDocument/2006/relationships/hyperlink" Target="https://drive.google.com/drive/u/1/folders/1Pms7FL2HqHNWHQ0nmFgIEcktFHXjhbny" TargetMode="External"/><Relationship Id="rId1238" Type="http://schemas.openxmlformats.org/officeDocument/2006/relationships/hyperlink" Target="https://www.deq.state.or.us/Webdocs/Controls/Output/PdfHandler.ashx?p=a1951cb6-d7ab-4330-89c1-75d04a5e2dd5.pdf&amp;s=Final%20PFAS%20WP_and_Appendices.pdf" TargetMode="External"/><Relationship Id="rId1445" Type="http://schemas.openxmlformats.org/officeDocument/2006/relationships/hyperlink" Target="https://www.issaquahwa.gov/1742/PFAS" TargetMode="External"/><Relationship Id="rId1652" Type="http://schemas.openxmlformats.org/officeDocument/2006/relationships/hyperlink" Target="https://drive.google.com/drive/u/0/folders/1RsSKYaEE8jqAw7pH05tDHRflkjUL3t5H" TargetMode="External"/><Relationship Id="rId1305" Type="http://schemas.openxmlformats.org/officeDocument/2006/relationships/hyperlink" Target="https://drive.google.com/drive/u/0/folders/1uabj078alqwg8GIADRa0PuaF4PmIOuX4" TargetMode="External"/><Relationship Id="rId2703" Type="http://schemas.openxmlformats.org/officeDocument/2006/relationships/hyperlink" Target="https://drive.google.com/drive/u/0/folders/1RsSKYaEE8jqAw7pH05tDHRflkjUL3t5H" TargetMode="External"/><Relationship Id="rId2910" Type="http://schemas.openxmlformats.org/officeDocument/2006/relationships/hyperlink" Target="https://www4.des.state.nh.us/IISProxy/IISProxy.dll?ContentId=4853346" TargetMode="External"/><Relationship Id="rId1512" Type="http://schemas.openxmlformats.org/officeDocument/2006/relationships/hyperlink" Target="https://www.colorado.gov/pacific/cdphe/PFCs/2020-Sampling-Project" TargetMode="External"/><Relationship Id="rId4668" Type="http://schemas.openxmlformats.org/officeDocument/2006/relationships/hyperlink" Target="https://www4.des.state.nh.us/nh-pfas-investigation/wp-content/uploads/tables-pdf.pdf" TargetMode="External"/><Relationship Id="rId4875" Type="http://schemas.openxmlformats.org/officeDocument/2006/relationships/hyperlink" Target="https://www4.des.state.nh.us/nh-pfas-investigation/wp-content/uploads/tables-pdf.pdf" TargetMode="External"/><Relationship Id="rId11" Type="http://schemas.openxmlformats.org/officeDocument/2006/relationships/hyperlink" Target="https://dec.alaska.gov/spar/csp/sites/eielson.htm" TargetMode="External"/><Relationship Id="rId398" Type="http://schemas.openxmlformats.org/officeDocument/2006/relationships/hyperlink" Target="https://partner-mco-archive.s3.amazonaws.com/client_files/1524589484.pdf" TargetMode="External"/><Relationship Id="rId2079" Type="http://schemas.openxmlformats.org/officeDocument/2006/relationships/hyperlink" Target="https://www4.des.state.nh.us/DESOneStop/PRSDetail.aspx?ID=0000160&amp;Type=PRS" TargetMode="External"/><Relationship Id="rId3477" Type="http://schemas.openxmlformats.org/officeDocument/2006/relationships/hyperlink" Target="https://www4.des.state.nh.us/IISProxy/IISProxy.dll?ContentId=4754507" TargetMode="External"/><Relationship Id="rId3684" Type="http://schemas.openxmlformats.org/officeDocument/2006/relationships/hyperlink" Target="https://drive.google.com/drive/u/0/folders/1lGp9mNF1VW52zcJOUD9x-wZO9oAb_opR" TargetMode="External"/><Relationship Id="rId3891" Type="http://schemas.openxmlformats.org/officeDocument/2006/relationships/hyperlink" Target="https://geotracker.waterboards.ca.gov/map/pfas_map" TargetMode="External"/><Relationship Id="rId4528" Type="http://schemas.openxmlformats.org/officeDocument/2006/relationships/hyperlink" Target="https://drive.google.com/drive/u/1/folders/1Pms7FL2HqHNWHQ0nmFgIEcktFHXjhbny" TargetMode="External"/><Relationship Id="rId4735" Type="http://schemas.openxmlformats.org/officeDocument/2006/relationships/hyperlink" Target="https://drive.google.com/drive/u/0/folders/1RsSKYaEE8jqAw7pH05tDHRflkjUL3t5H" TargetMode="External"/><Relationship Id="rId4942" Type="http://schemas.openxmlformats.org/officeDocument/2006/relationships/hyperlink" Target="https://drive.google.com/drive/u/0/folders/1RsSKYaEE8jqAw7pH05tDHRflkjUL3t5H" TargetMode="External"/><Relationship Id="rId2286" Type="http://schemas.openxmlformats.org/officeDocument/2006/relationships/hyperlink" Target="https://www4.des.state.nh.us/DESOneStop/PRSDetail.aspx?ID=0000431&amp;Type=PRS" TargetMode="External"/><Relationship Id="rId2493" Type="http://schemas.openxmlformats.org/officeDocument/2006/relationships/hyperlink" Target="https://drive.google.com/drive/u/0/folders/1RsSKYaEE8jqAw7pH05tDHRflkjUL3t5H" TargetMode="External"/><Relationship Id="rId3337" Type="http://schemas.openxmlformats.org/officeDocument/2006/relationships/hyperlink" Target="https://www4.des.state.nh.us/IISProxy/IISProxy.dll?ContentId=4830303" TargetMode="External"/><Relationship Id="rId3544" Type="http://schemas.openxmlformats.org/officeDocument/2006/relationships/hyperlink" Target="https://drive.google.com/drive/u/0/folders/1GTQxY6EllVlauR0mXlg-n04DlQD3O2OK" TargetMode="External"/><Relationship Id="rId3751" Type="http://schemas.openxmlformats.org/officeDocument/2006/relationships/hyperlink" Target="https://dec.alaska.gov/spar/csp/pfas/sample-results/" TargetMode="External"/><Relationship Id="rId4802" Type="http://schemas.openxmlformats.org/officeDocument/2006/relationships/hyperlink" Target="https://www4.des.state.nh.us/nh-pfas-investigation/wp-content/uploads/tables-pdf.pdf" TargetMode="External"/><Relationship Id="rId258" Type="http://schemas.openxmlformats.org/officeDocument/2006/relationships/hyperlink" Target="http://www.slfpd.org/water" TargetMode="External"/><Relationship Id="rId465" Type="http://schemas.openxmlformats.org/officeDocument/2006/relationships/hyperlink" Target="https://www.navfac.navy.mil/products_and_services/ev/products_and_services/env_restoration/installation_map/navfac_atlantic/washington/nas_patuxent_river/admin_records.html" TargetMode="External"/><Relationship Id="rId672" Type="http://schemas.openxmlformats.org/officeDocument/2006/relationships/hyperlink" Target="https://drive.google.com/drive/u/0/folders/1Agice1xvvNs0t7pbRC3gmFR46sSAiR3y" TargetMode="External"/><Relationship Id="rId1095" Type="http://schemas.openxmlformats.org/officeDocument/2006/relationships/hyperlink" Target="https://cumulis.epa.gov/supercpad/SiteProfiles/index.cfm?fuseaction=second.cleanup&amp;id=0202439" TargetMode="External"/><Relationship Id="rId2146" Type="http://schemas.openxmlformats.org/officeDocument/2006/relationships/hyperlink" Target="https://drive.google.com/drive/u/0/folders/1RsSKYaEE8jqAw7pH05tDHRflkjUL3t5H" TargetMode="External"/><Relationship Id="rId2353" Type="http://schemas.openxmlformats.org/officeDocument/2006/relationships/hyperlink" Target="https://drive.google.com/drive/u/0/folders/1RsSKYaEE8jqAw7pH05tDHRflkjUL3t5H" TargetMode="External"/><Relationship Id="rId2560" Type="http://schemas.openxmlformats.org/officeDocument/2006/relationships/hyperlink" Target="https://www4.des.state.nh.us/nh-pfas-investigation/wp-content/uploads/tables-pdf.pdf" TargetMode="External"/><Relationship Id="rId3404" Type="http://schemas.openxmlformats.org/officeDocument/2006/relationships/hyperlink" Target="https://drive.google.com/drive/u/0/folders/1pi5SFUVOdDd6TnTTHkgKKyY8Wy7v_xGp" TargetMode="External"/><Relationship Id="rId3611" Type="http://schemas.openxmlformats.org/officeDocument/2006/relationships/hyperlink" Target="https://www4.des.state.nh.us/DESOneStop/PRSDetail.aspx?ID=0002674&amp;Type=PRS" TargetMode="External"/><Relationship Id="rId118" Type="http://schemas.openxmlformats.org/officeDocument/2006/relationships/hyperlink" Target="https://drive.google.com/drive/folders/1cRwVLj9t2iU1DCm-nKz8HvurYPAKdTsk" TargetMode="External"/><Relationship Id="rId325" Type="http://schemas.openxmlformats.org/officeDocument/2006/relationships/hyperlink" Target="https://drive.google.com/drive/u/1/folders/1HJI6U11sAh3Oi9BLz8uJM5Uu9-sTQ0j8" TargetMode="External"/><Relationship Id="rId532" Type="http://schemas.openxmlformats.org/officeDocument/2006/relationships/hyperlink" Target="https://drive.google.com/drive/u/1/folders/1VgdMu6_x_kxf36q2eAIhAEnCpniomQ1Y" TargetMode="External"/><Relationship Id="rId1162" Type="http://schemas.openxmlformats.org/officeDocument/2006/relationships/hyperlink" Target="https://www.greensboro.com/news/government/greensboro-links-water-contaminant-to-chemical-foam-used-in-airport/article_8e5b9ded-e38a-5888-a260-fa4b05bd4e70.html" TargetMode="External"/><Relationship Id="rId2006" Type="http://schemas.openxmlformats.org/officeDocument/2006/relationships/hyperlink" Target="https://drive.google.com/drive/u/0/folders/1RsSKYaEE8jqAw7pH05tDHRflkjUL3t5H" TargetMode="External"/><Relationship Id="rId2213" Type="http://schemas.openxmlformats.org/officeDocument/2006/relationships/hyperlink" Target="https://www4.des.state.nh.us/DESOneStop/PRSDetail.aspx?ID=0008320&amp;Type=PRS" TargetMode="External"/><Relationship Id="rId2420" Type="http://schemas.openxmlformats.org/officeDocument/2006/relationships/hyperlink" Target="https://www4.des.state.nh.us/IISProxy/IISProxy.dll?ContentId=4849027" TargetMode="External"/><Relationship Id="rId1022" Type="http://schemas.openxmlformats.org/officeDocument/2006/relationships/hyperlink" Target="https://www4.des.state.nh.us/IISProxy/IISProxy.dll?ContentId=4874011" TargetMode="External"/><Relationship Id="rId4178" Type="http://schemas.openxmlformats.org/officeDocument/2006/relationships/hyperlink" Target="https://documents.geotracker.waterboards.ca.gov/esi/uploads/geo_report/9456182658/T10000012764.PDF" TargetMode="External"/><Relationship Id="rId4385" Type="http://schemas.openxmlformats.org/officeDocument/2006/relationships/hyperlink" Target="https://geotracker.waterboards.ca.gov/map/pfas_map" TargetMode="External"/><Relationship Id="rId4592" Type="http://schemas.openxmlformats.org/officeDocument/2006/relationships/hyperlink" Target="https://www4.des.state.nh.us/nh-pfas-investigation/wp-content/uploads/tables-pdf.pdf" TargetMode="External"/><Relationship Id="rId1979" Type="http://schemas.openxmlformats.org/officeDocument/2006/relationships/hyperlink" Target="https://www.glwater.org/wp-content/uploads/2020/02/PFAS-Minimization-Program-Summary.pdf" TargetMode="External"/><Relationship Id="rId3194" Type="http://schemas.openxmlformats.org/officeDocument/2006/relationships/hyperlink" Target="https://nhdes.maps.arcgis.com/apps/View/index.html?appid=66770bef141c43a98a445c54a17720e2&amp;extent=-73.5743,42.5413,-69.6852,45.4509" TargetMode="External"/><Relationship Id="rId4038" Type="http://schemas.openxmlformats.org/officeDocument/2006/relationships/hyperlink" Target="https://geotracker.waterboards.ca.gov/map/pfas_map" TargetMode="External"/><Relationship Id="rId4245" Type="http://schemas.openxmlformats.org/officeDocument/2006/relationships/hyperlink" Target="https://drive.google.com/drive/u/0/folders/1GoyjDOmjveFX-UvdhvvukRcued_9RYTt" TargetMode="External"/><Relationship Id="rId1839" Type="http://schemas.openxmlformats.org/officeDocument/2006/relationships/hyperlink" Target="https://www.glwater.org/wp-content/uploads/2020/02/PFAS-Minimization-Program-Summary.pdf" TargetMode="External"/><Relationship Id="rId3054" Type="http://schemas.openxmlformats.org/officeDocument/2006/relationships/hyperlink" Target="https://nhdes.maps.arcgis.com/apps/View/index.html?appid=66770bef141c43a98a445c54a17720e2&amp;extent=-73.5743,42.5413,-69.6852,45.4509" TargetMode="External"/><Relationship Id="rId4452" Type="http://schemas.openxmlformats.org/officeDocument/2006/relationships/hyperlink" Target="https://drive.google.com/drive/u/1/folders/1DWXhXwl1j4L5eKUdO88JdnrMTynHHza5" TargetMode="External"/><Relationship Id="rId182" Type="http://schemas.openxmlformats.org/officeDocument/2006/relationships/hyperlink" Target="https://www.waterboards.ca.gov/pfas/military.html" TargetMode="External"/><Relationship Id="rId1906" Type="http://schemas.openxmlformats.org/officeDocument/2006/relationships/hyperlink" Target="https://drive.google.com/drive/u/1/folders/1Pms7FL2HqHNWHQ0nmFgIEcktFHXjhbny" TargetMode="External"/><Relationship Id="rId3261" Type="http://schemas.openxmlformats.org/officeDocument/2006/relationships/hyperlink" Target="https://www4.des.state.nh.us/IISProxy/IISProxy.dll?ContentId=4822548" TargetMode="External"/><Relationship Id="rId4105" Type="http://schemas.openxmlformats.org/officeDocument/2006/relationships/hyperlink" Target="https://geotracker.waterboards.ca.gov/map/pfas_map" TargetMode="External"/><Relationship Id="rId4312" Type="http://schemas.openxmlformats.org/officeDocument/2006/relationships/hyperlink" Target="https://documents.geotracker.waterboards.ca.gov/esi/uploads/geo_report/8262461781/L10003995148.PDF" TargetMode="External"/><Relationship Id="rId2070" Type="http://schemas.openxmlformats.org/officeDocument/2006/relationships/hyperlink" Target="https://drive.google.com/drive/u/0/folders/1zjmO4w8O2aKGvVyawm9s0-TZyJVGtAiX" TargetMode="External"/><Relationship Id="rId3121" Type="http://schemas.openxmlformats.org/officeDocument/2006/relationships/hyperlink" Target="https://www4.des.state.nh.us/DESOneStop/PRSDetail.aspx?ID=0000297&amp;Type=PRS" TargetMode="External"/><Relationship Id="rId999" Type="http://schemas.openxmlformats.org/officeDocument/2006/relationships/hyperlink" Target="https://www4.des.state.nh.us/DESOneStop/PRSDetail.aspx?ID=0001794&amp;Type=GWP" TargetMode="External"/><Relationship Id="rId2887" Type="http://schemas.openxmlformats.org/officeDocument/2006/relationships/hyperlink" Target="https://drive.google.com/drive/u/0/folders/1WcOIk-FxyYuvPfKURY-F1h3EBrWA3Kg_" TargetMode="External"/><Relationship Id="rId859" Type="http://schemas.openxmlformats.org/officeDocument/2006/relationships/hyperlink" Target="https://ewg.org/interactive-maps/2019_pfas_contamination/map/" TargetMode="External"/><Relationship Id="rId1489" Type="http://schemas.openxmlformats.org/officeDocument/2006/relationships/hyperlink" Target="https://drive.google.com/drive/folders/1jJQ9yj0v4F-uS3q-WO91RAcoKlPt6Y1z" TargetMode="External"/><Relationship Id="rId1696" Type="http://schemas.openxmlformats.org/officeDocument/2006/relationships/hyperlink" Target="https://www.maine.gov/dep/spills/topics/pfas/PFAS-current-results-06022020.pdf" TargetMode="External"/><Relationship Id="rId3938" Type="http://schemas.openxmlformats.org/officeDocument/2006/relationships/hyperlink" Target="https://drive.google.com/drive/u/0/folders/1DWXhXwl1j4L5eKUdO88JdnrMTynHHza5" TargetMode="External"/><Relationship Id="rId1349" Type="http://schemas.openxmlformats.org/officeDocument/2006/relationships/hyperlink" Target="https://drive.google.com/drive/u/0/folders/1LpxTlKqi7W0TyhphKUsU2SufsFXHckZC" TargetMode="External"/><Relationship Id="rId2747" Type="http://schemas.openxmlformats.org/officeDocument/2006/relationships/hyperlink" Target="https://drive.google.com/drive/u/0/folders/1k2v3Eex_vLrbKzdzxUwx2UrNBsYo6u4f" TargetMode="External"/><Relationship Id="rId2954" Type="http://schemas.openxmlformats.org/officeDocument/2006/relationships/hyperlink" Target="https://nhdes.maps.arcgis.com/apps/View/index.html?appid=66770bef141c43a98a445c54a17720e2&amp;extent=-73.5743,42.5413,-69.6852,45.4509" TargetMode="External"/><Relationship Id="rId719" Type="http://schemas.openxmlformats.org/officeDocument/2006/relationships/hyperlink" Target="https://drive.google.com/drive/u/1/folders/1BKx1evnQXwHY677JqKX_LkkZiLLiFSB7?ths=true" TargetMode="External"/><Relationship Id="rId926" Type="http://schemas.openxmlformats.org/officeDocument/2006/relationships/hyperlink" Target="http://afcec.publicadmin-record.us.af.mil/" TargetMode="External"/><Relationship Id="rId1556" Type="http://schemas.openxmlformats.org/officeDocument/2006/relationships/hyperlink" Target="http://oagguam.org/wp-content/uploads/2019/09/PFAS-Complaint.pdf" TargetMode="External"/><Relationship Id="rId1763" Type="http://schemas.openxmlformats.org/officeDocument/2006/relationships/hyperlink" Target="https://www.glwater.org/wp-content/uploads/2020/02/PFAS-Minimization-Program-Summary.pdf" TargetMode="External"/><Relationship Id="rId1970" Type="http://schemas.openxmlformats.org/officeDocument/2006/relationships/hyperlink" Target="https://drive.google.com/drive/u/1/folders/1Pms7FL2HqHNWHQ0nmFgIEcktFHXjhbny" TargetMode="External"/><Relationship Id="rId2607" Type="http://schemas.openxmlformats.org/officeDocument/2006/relationships/hyperlink" Target="https://drive.google.com/drive/u/0/folders/1pLpL9dzjK0RpfEVRsNLX-7y0THujVH9Y" TargetMode="External"/><Relationship Id="rId2814" Type="http://schemas.openxmlformats.org/officeDocument/2006/relationships/hyperlink" Target="https://nhdes.maps.arcgis.com/apps/View/index.html?appid=66770bef141c43a98a445c54a17720e2&amp;extent=-73.5743,42.5413,-69.6852,45.4509" TargetMode="External"/><Relationship Id="rId55" Type="http://schemas.openxmlformats.org/officeDocument/2006/relationships/hyperlink" Target="https://drive.google.com/drive/u/1/folders/1B1GKEK70wuJTnQTBbpJQJcs4KD3cK5Hu" TargetMode="External"/><Relationship Id="rId1209" Type="http://schemas.openxmlformats.org/officeDocument/2006/relationships/hyperlink" Target="http://afcec.publicadmin-record.us.af.mil/" TargetMode="External"/><Relationship Id="rId1416" Type="http://schemas.openxmlformats.org/officeDocument/2006/relationships/hyperlink" Target="https://www.cnic.navy.mil/content/dam/cnic/cnrma/pdfs/Environmental/Drinking_Water_and_Testing_Information/General_Information_and_Facts/CO_letter_NFE_Personnel.pdf" TargetMode="External"/><Relationship Id="rId1623" Type="http://schemas.openxmlformats.org/officeDocument/2006/relationships/hyperlink" Target="https://drive.google.com/drive/u/0/folders/1RsSKYaEE8jqAw7pH05tDHRflkjUL3t5H" TargetMode="External"/><Relationship Id="rId1830" Type="http://schemas.openxmlformats.org/officeDocument/2006/relationships/hyperlink" Target="https://www.glwater.org/wp-content/uploads/2020/02/PFAS-Minimization-Program-Summary.pdf" TargetMode="External"/><Relationship Id="rId4779" Type="http://schemas.openxmlformats.org/officeDocument/2006/relationships/hyperlink" Target="https://www4.des.state.nh.us/nh-pfas-investigation/wp-content/uploads/tables-pdf.pdf" TargetMode="External"/><Relationship Id="rId4986" Type="http://schemas.openxmlformats.org/officeDocument/2006/relationships/hyperlink" Target="https://www.dec.ny.gov/cfmx/extapps/derexternal/haz/details.cfm?ProgNo=442049" TargetMode="External"/><Relationship Id="rId3588" Type="http://schemas.openxmlformats.org/officeDocument/2006/relationships/hyperlink" Target="https://www4.des.state.nh.us/DESOneStop/PRSDetail.aspx?ID=0005680&amp;Type=PRS" TargetMode="External"/><Relationship Id="rId3795" Type="http://schemas.openxmlformats.org/officeDocument/2006/relationships/hyperlink" Target="https://geotracker.waterboards.ca.gov/map/pfas_map" TargetMode="External"/><Relationship Id="rId4639" Type="http://schemas.openxmlformats.org/officeDocument/2006/relationships/hyperlink" Target="https://drive.google.com/drive/u/0/folders/1RsSKYaEE8jqAw7pH05tDHRflkjUL3t5H" TargetMode="External"/><Relationship Id="rId4846" Type="http://schemas.openxmlformats.org/officeDocument/2006/relationships/hyperlink" Target="https://drive.google.com/drive/u/0/folders/1RsSKYaEE8jqAw7pH05tDHRflkjUL3t5H" TargetMode="External"/><Relationship Id="rId2397" Type="http://schemas.openxmlformats.org/officeDocument/2006/relationships/hyperlink" Target="https://drive.google.com/drive/u/0/folders/1KKheXYZmYX4r42t30n8w9194vcQ1PjaP" TargetMode="External"/><Relationship Id="rId3448" Type="http://schemas.openxmlformats.org/officeDocument/2006/relationships/hyperlink" Target="https://www4.des.state.nh.us/DESOneStop/PRSDetail.aspx?ID=0002790&amp;Type=PRS" TargetMode="External"/><Relationship Id="rId3655" Type="http://schemas.openxmlformats.org/officeDocument/2006/relationships/hyperlink" Target="https://dec.vermont.gov/sites/dec/files/documents/PFAS%20Sampling%20Report%207.10.18%20FINAL.pdf" TargetMode="External"/><Relationship Id="rId3862" Type="http://schemas.openxmlformats.org/officeDocument/2006/relationships/hyperlink" Target="https://drive.google.com/drive/u/1/folders/1DWXhXwl1j4L5eKUdO88JdnrMTynHHza5" TargetMode="External"/><Relationship Id="rId4706" Type="http://schemas.openxmlformats.org/officeDocument/2006/relationships/hyperlink" Target="https://www4.des.state.nh.us/nh-pfas-investigation/wp-content/uploads/tables-pdf.pdf" TargetMode="External"/><Relationship Id="rId369" Type="http://schemas.openxmlformats.org/officeDocument/2006/relationships/hyperlink" Target="http://www.wwals.net/pictures/2019-05-06--pfas-us-map-ewg/" TargetMode="External"/><Relationship Id="rId576" Type="http://schemas.openxmlformats.org/officeDocument/2006/relationships/hyperlink" Target="https://www.michigan.gov/pfasresponse/0,9038,7-365-86511_82704-452817--,00.html" TargetMode="External"/><Relationship Id="rId783" Type="http://schemas.openxmlformats.org/officeDocument/2006/relationships/hyperlink" Target="https://drive.google.com/drive/u/1/folders/1mMqi2BZyYtUS8MzLoWixy02GtYtgkUGj?ths=true" TargetMode="External"/><Relationship Id="rId990" Type="http://schemas.openxmlformats.org/officeDocument/2006/relationships/hyperlink" Target="https://drive.google.com/drive/u/1/folders/1RsSKYaEE8jqAw7pH05tDHRflkjUL3t5H" TargetMode="External"/><Relationship Id="rId2257" Type="http://schemas.openxmlformats.org/officeDocument/2006/relationships/hyperlink" Target="https://drive.google.com/drive/u/0/folders/15PkhJPM1YyIa1019ue78fAfZF2gdaDeM" TargetMode="External"/><Relationship Id="rId2464" Type="http://schemas.openxmlformats.org/officeDocument/2006/relationships/hyperlink" Target="https://nhdes.maps.arcgis.com/apps/View/index.html?appid=66770bef141c43a98a445c54a17720e2&amp;extent=-73.5743,42.5413,-69.6852,45.4509" TargetMode="External"/><Relationship Id="rId2671" Type="http://schemas.openxmlformats.org/officeDocument/2006/relationships/hyperlink" Target="https://www4.des.state.nh.us/DESOneStop/PRSDetail.aspx?ID=0000091&amp;Type=PRS" TargetMode="External"/><Relationship Id="rId3308" Type="http://schemas.openxmlformats.org/officeDocument/2006/relationships/hyperlink" Target="https://drive.google.com/drive/u/0/folders/1NpsvSRzw2PqyPI5Xy9vWvRkgr8fR8b9A" TargetMode="External"/><Relationship Id="rId3515" Type="http://schemas.openxmlformats.org/officeDocument/2006/relationships/hyperlink" Target="https://drive.google.com/drive/u/0/folders/1RsSKYaEE8jqAw7pH05tDHRflkjUL3t5H" TargetMode="External"/><Relationship Id="rId4913" Type="http://schemas.openxmlformats.org/officeDocument/2006/relationships/hyperlink" Target="https://www4.des.state.nh.us/nh-pfas-investigation/wp-content/uploads/tables-pdf.pdf" TargetMode="External"/><Relationship Id="rId229" Type="http://schemas.openxmlformats.org/officeDocument/2006/relationships/hyperlink" Target="https://drive.google.com/drive/u/1/folders/1DWXhXwl1j4L5eKUdO88JdnrMTynHHza5" TargetMode="External"/><Relationship Id="rId436" Type="http://schemas.openxmlformats.org/officeDocument/2006/relationships/hyperlink" Target="https://www.maine.gov/pfastaskforce/" TargetMode="External"/><Relationship Id="rId643" Type="http://schemas.openxmlformats.org/officeDocument/2006/relationships/hyperlink" Target="https://www.michigan.gov/pfasresponse/0,9038,7-365-86511_82704-473719--,00.html" TargetMode="External"/><Relationship Id="rId1066" Type="http://schemas.openxmlformats.org/officeDocument/2006/relationships/hyperlink" Target="https://drive.google.com/drive/u/1/folders/1gzW7FcQQelMoZUZ8VhdxW1RrTOgXt8vS" TargetMode="External"/><Relationship Id="rId1273" Type="http://schemas.openxmlformats.org/officeDocument/2006/relationships/hyperlink" Target="https://www.ewg.org/interactive-maps/2019_pfas_contamination/map/" TargetMode="External"/><Relationship Id="rId1480" Type="http://schemas.openxmlformats.org/officeDocument/2006/relationships/hyperlink" Target="https://drive.google.com/drive/folders/1jJQ9yj0v4F-uS3q-WO91RAcoKlPt6Y1z" TargetMode="External"/><Relationship Id="rId2117" Type="http://schemas.openxmlformats.org/officeDocument/2006/relationships/hyperlink" Target="https://nhdes.maps.arcgis.com/apps/View/index.html?appid=66770bef141c43a98a445c54a17720e2&amp;extent=-73.5743,42.5413,-69.6852,45.4509" TargetMode="External"/><Relationship Id="rId2324" Type="http://schemas.openxmlformats.org/officeDocument/2006/relationships/hyperlink" Target="https://nhdes.maps.arcgis.com/apps/View/index.html?appid=66770bef141c43a98a445c54a17720e2&amp;extent=-73.5743,42.5413,-69.6852,45.4509" TargetMode="External"/><Relationship Id="rId3722" Type="http://schemas.openxmlformats.org/officeDocument/2006/relationships/hyperlink" Target="https://dec.vermont.gov/pfas" TargetMode="External"/><Relationship Id="rId850" Type="http://schemas.openxmlformats.org/officeDocument/2006/relationships/hyperlink" Target="https://www.michigan.gov/pfasresponse/" TargetMode="External"/><Relationship Id="rId1133" Type="http://schemas.openxmlformats.org/officeDocument/2006/relationships/hyperlink" Target="https://www.dec.ny.gov/data/DecDocs/633006/Report.HW.633006.2017-04-28.DRAFT%20SITE%20INSPECTION%20REPORT%20FOR%20AQUEOUS%20FILM%20FORMING%20FOAM%20(AFFF)%20AREAS.pdf" TargetMode="External"/><Relationship Id="rId2531" Type="http://schemas.openxmlformats.org/officeDocument/2006/relationships/hyperlink" Target="https://www4.des.state.nh.us/DESOneStop/PRSDetail.aspx?ID=0010683&amp;Type=PRS" TargetMode="External"/><Relationship Id="rId4289" Type="http://schemas.openxmlformats.org/officeDocument/2006/relationships/hyperlink" Target="https://geotracker.waterboards.ca.gov/map/pfas_map" TargetMode="External"/><Relationship Id="rId503" Type="http://schemas.openxmlformats.org/officeDocument/2006/relationships/hyperlink" Target="https://cdn3.ewg.org/sites/default/files/u352/Top%20100%20PFAS.pdf" TargetMode="External"/><Relationship Id="rId710" Type="http://schemas.openxmlformats.org/officeDocument/2006/relationships/hyperlink" Target="https://www.michigan.gov/pfasresponse/0,9038,7-365-86511_82704-481133--,00.html" TargetMode="External"/><Relationship Id="rId1340" Type="http://schemas.openxmlformats.org/officeDocument/2006/relationships/hyperlink" Target="https://partner-mco-archive.s3.amazonaws.com/client_files/1524589484.pdf" TargetMode="External"/><Relationship Id="rId3098" Type="http://schemas.openxmlformats.org/officeDocument/2006/relationships/hyperlink" Target="https://drive.google.com/drive/u/0/folders/1RsSKYaEE8jqAw7pH05tDHRflkjUL3t5H" TargetMode="External"/><Relationship Id="rId4496" Type="http://schemas.openxmlformats.org/officeDocument/2006/relationships/hyperlink" Target="https://geotracker.waterboards.ca.gov/map/pfas_map" TargetMode="External"/><Relationship Id="rId1200" Type="http://schemas.openxmlformats.org/officeDocument/2006/relationships/hyperlink" Target="http://afcec.publicadmin-record.us.af.mil/" TargetMode="External"/><Relationship Id="rId4149" Type="http://schemas.openxmlformats.org/officeDocument/2006/relationships/hyperlink" Target="https://drive.google.com/drive/u/0/folders/1DWXhXwl1j4L5eKUdO88JdnrMTynHHza5" TargetMode="External"/><Relationship Id="rId4356" Type="http://schemas.openxmlformats.org/officeDocument/2006/relationships/hyperlink" Target="https://drive.google.com/drive/u/1/folders/1DWXhXwl1j4L5eKUdO88JdnrMTynHHza5" TargetMode="External"/><Relationship Id="rId4563" Type="http://schemas.openxmlformats.org/officeDocument/2006/relationships/hyperlink" Target="https://www4.des.state.nh.us/nh-pfas-investigation/wp-content/uploads/tables-pdf.pdf" TargetMode="External"/><Relationship Id="rId4770" Type="http://schemas.openxmlformats.org/officeDocument/2006/relationships/hyperlink" Target="https://www4.des.state.nh.us/nh-pfas-investigation/wp-content/uploads/tables-pdf.pdf" TargetMode="External"/><Relationship Id="rId3165" Type="http://schemas.openxmlformats.org/officeDocument/2006/relationships/hyperlink" Target="https://www4.des.state.nh.us/IISProxy/IISProxy.dll?ContentId=4762860" TargetMode="External"/><Relationship Id="rId3372" Type="http://schemas.openxmlformats.org/officeDocument/2006/relationships/hyperlink" Target="https://www4.des.state.nh.us/IISProxy/IISProxy.dll?ContentId=4749878" TargetMode="External"/><Relationship Id="rId4009" Type="http://schemas.openxmlformats.org/officeDocument/2006/relationships/hyperlink" Target="https://geotracker.waterboards.ca.gov/map/pfas_map" TargetMode="External"/><Relationship Id="rId4216" Type="http://schemas.openxmlformats.org/officeDocument/2006/relationships/hyperlink" Target="https://geotracker.waterboards.ca.gov/profile_report?cmd=mwreport&amp;global_id=L10004403391&amp;con_num=9172741830" TargetMode="External"/><Relationship Id="rId4423" Type="http://schemas.openxmlformats.org/officeDocument/2006/relationships/hyperlink" Target="https://geotracker.waterboards.ca.gov/map/pfas_map" TargetMode="External"/><Relationship Id="rId4630" Type="http://schemas.openxmlformats.org/officeDocument/2006/relationships/hyperlink" Target="https://drive.google.com/drive/u/0/folders/1RsSKYaEE8jqAw7pH05tDHRflkjUL3t5H" TargetMode="External"/><Relationship Id="rId293" Type="http://schemas.openxmlformats.org/officeDocument/2006/relationships/hyperlink" Target="https://response.epa.gov/site/sitrep_profile.aspx?site_id=9554" TargetMode="External"/><Relationship Id="rId2181" Type="http://schemas.openxmlformats.org/officeDocument/2006/relationships/hyperlink" Target="https://nhdes.maps.arcgis.com/apps/View/index.html?appid=66770bef141c43a98a445c54a17720e2&amp;extent=-73.5743,42.5413,-69.6852,45.4509" TargetMode="External"/><Relationship Id="rId3025" Type="http://schemas.openxmlformats.org/officeDocument/2006/relationships/hyperlink" Target="https://www4.des.state.nh.us/IISProxy/IISProxy.dll?ContentId=4734704" TargetMode="External"/><Relationship Id="rId3232" Type="http://schemas.openxmlformats.org/officeDocument/2006/relationships/hyperlink" Target="https://www4.des.state.nh.us/DESOneStop/PRSDetail.aspx?ID=0000643&amp;Type=PRS" TargetMode="External"/><Relationship Id="rId153" Type="http://schemas.openxmlformats.org/officeDocument/2006/relationships/hyperlink" Target="https://drive.google.com/drive/folders/1UCq5sQikueU_obeFAEXqGWfmeP8sWNyV" TargetMode="External"/><Relationship Id="rId360" Type="http://schemas.openxmlformats.org/officeDocument/2006/relationships/hyperlink" Target="https://drive.google.com/drive/u/0/folders/1O_bdKc2RGu5nRhtor39UjWcrV1mfw4ep" TargetMode="External"/><Relationship Id="rId2041" Type="http://schemas.openxmlformats.org/officeDocument/2006/relationships/hyperlink" Target="https://drive.google.com/drive/u/0/folders/1RsSKYaEE8jqAw7pH05tDHRflkjUL3t5H" TargetMode="External"/><Relationship Id="rId220" Type="http://schemas.openxmlformats.org/officeDocument/2006/relationships/hyperlink" Target="https://partner-mco-archive.s3.amazonaws.com/client_files/1524589484.pdf" TargetMode="External"/><Relationship Id="rId2998" Type="http://schemas.openxmlformats.org/officeDocument/2006/relationships/hyperlink" Target="https://drive.google.com/drive/u/0/folders/1RsSKYaEE8jqAw7pH05tDHRflkjUL3t5H" TargetMode="External"/><Relationship Id="rId2858" Type="http://schemas.openxmlformats.org/officeDocument/2006/relationships/hyperlink" Target="https://drive.google.com/drive/u/0/folders/1RsSKYaEE8jqAw7pH05tDHRflkjUL3t5H" TargetMode="External"/><Relationship Id="rId3909" Type="http://schemas.openxmlformats.org/officeDocument/2006/relationships/hyperlink" Target="https://geotracker.waterboards.ca.gov/map/pfas_map" TargetMode="External"/><Relationship Id="rId4073" Type="http://schemas.openxmlformats.org/officeDocument/2006/relationships/hyperlink" Target="https://drive.google.com/drive/u/1/folders/1DWXhXwl1j4L5eKUdO88JdnrMTynHHza5" TargetMode="External"/><Relationship Id="rId99" Type="http://schemas.openxmlformats.org/officeDocument/2006/relationships/hyperlink" Target="https://drive.google.com/drive/u/1/folders/1B1GKEK70wuJTnQTBbpJQJcs4KD3cK5Hu" TargetMode="External"/><Relationship Id="rId1667" Type="http://schemas.openxmlformats.org/officeDocument/2006/relationships/hyperlink" Target="https://www.maine.gov/dep/spills/topics/pfas/PFAS-current-results-06022020.pdf" TargetMode="External"/><Relationship Id="rId1874" Type="http://schemas.openxmlformats.org/officeDocument/2006/relationships/hyperlink" Target="https://drive.google.com/drive/u/1/folders/1Pms7FL2HqHNWHQ0nmFgIEcktFHXjhbny" TargetMode="External"/><Relationship Id="rId2718" Type="http://schemas.openxmlformats.org/officeDocument/2006/relationships/hyperlink" Target="https://drive.google.com/drive/u/0/folders/1RsSKYaEE8jqAw7pH05tDHRflkjUL3t5H" TargetMode="External"/><Relationship Id="rId2925" Type="http://schemas.openxmlformats.org/officeDocument/2006/relationships/hyperlink" Target="https://www4.des.state.nh.us/nh-pfas-investigation/wp-content/uploads/tables-pdf.pdf" TargetMode="External"/><Relationship Id="rId4280" Type="http://schemas.openxmlformats.org/officeDocument/2006/relationships/hyperlink" Target="https://geotracker.waterboards.ca.gov/map/pfas_map" TargetMode="External"/><Relationship Id="rId1527" Type="http://schemas.openxmlformats.org/officeDocument/2006/relationships/hyperlink" Target="https://drive.google.com/drive/u/1/folders/1qA-x3qSPtUj2HLNua_HFYWqKo72aFbny" TargetMode="External"/><Relationship Id="rId1734" Type="http://schemas.openxmlformats.org/officeDocument/2006/relationships/hyperlink" Target="https://drive.google.com/drive/u/0/folders/1RsSKYaEE8jqAw7pH05tDHRflkjUL3t5H" TargetMode="External"/><Relationship Id="rId1941" Type="http://schemas.openxmlformats.org/officeDocument/2006/relationships/hyperlink" Target="https://www.glwater.org/wp-content/uploads/2020/02/PFAS-Minimization-Program-Summary.pdf" TargetMode="External"/><Relationship Id="rId4140" Type="http://schemas.openxmlformats.org/officeDocument/2006/relationships/hyperlink" Target="https://documents.geotracker.waterboards.ca.gov/esi/uploads/geo_report/4152613759/T10000012773.PDF" TargetMode="External"/><Relationship Id="rId26" Type="http://schemas.openxmlformats.org/officeDocument/2006/relationships/hyperlink" Target="http://dec.alaska.gov/media/7297/2017onsite-2nd-semi-ann-text-app-a.pdf" TargetMode="External"/><Relationship Id="rId3699" Type="http://schemas.openxmlformats.org/officeDocument/2006/relationships/hyperlink" Target="https://dec.vermont.gov/sites/dec/files/documents/PFAS%20Sampling%20Report%207.10.18%20FINAL.pdf" TargetMode="External"/><Relationship Id="rId4000" Type="http://schemas.openxmlformats.org/officeDocument/2006/relationships/hyperlink" Target="https://documents.geotracker.waterboards.ca.gov/esi/uploads/geo_report/7686266422/L10003156547.PDF" TargetMode="External"/><Relationship Id="rId1801" Type="http://schemas.openxmlformats.org/officeDocument/2006/relationships/hyperlink" Target="https://www.glwater.org/wp-content/uploads/2020/02/PFAS-Minimization-Program-Summary.pdf" TargetMode="External"/><Relationship Id="rId3559" Type="http://schemas.openxmlformats.org/officeDocument/2006/relationships/hyperlink" Target="https://drive.google.com/drive/u/0/folders/1WLM5SMBwB-RCdauk7IH_DsX8qQjrqwE7" TargetMode="External"/><Relationship Id="rId4957" Type="http://schemas.openxmlformats.org/officeDocument/2006/relationships/hyperlink" Target="https://www.dec.ny.gov/chemical/108820.html" TargetMode="External"/><Relationship Id="rId687" Type="http://schemas.openxmlformats.org/officeDocument/2006/relationships/hyperlink" Target="https://www.michigan.gov/pfasresponse/0,9038,7-365-86511_95645-463155--,00.html" TargetMode="External"/><Relationship Id="rId2368" Type="http://schemas.openxmlformats.org/officeDocument/2006/relationships/hyperlink" Target="https://drive.google.com/drive/u/0/folders/1RsSKYaEE8jqAw7pH05tDHRflkjUL3t5H" TargetMode="External"/><Relationship Id="rId3766" Type="http://schemas.openxmlformats.org/officeDocument/2006/relationships/hyperlink" Target="https://geotracker.waterboards.ca.gov/map/pfas_map" TargetMode="External"/><Relationship Id="rId3973" Type="http://schemas.openxmlformats.org/officeDocument/2006/relationships/hyperlink" Target="https://drive.google.com/drive/u/0/folders/1DWXhXwl1j4L5eKUdO88JdnrMTynHHza5" TargetMode="External"/><Relationship Id="rId4817" Type="http://schemas.openxmlformats.org/officeDocument/2006/relationships/hyperlink" Target="https://www4.des.state.nh.us/nh-pfas-investigation/wp-content/uploads/tables-pdf.pdf" TargetMode="External"/><Relationship Id="rId894" Type="http://schemas.openxmlformats.org/officeDocument/2006/relationships/hyperlink" Target="https://drive.google.com/drive/u/1/folders/15FXGE8GqqAJfVb5R51jG8v_wCU1BvdH0" TargetMode="External"/><Relationship Id="rId1177" Type="http://schemas.openxmlformats.org/officeDocument/2006/relationships/hyperlink" Target="https://drive.google.com/drive/u/0/folders/1f8gHfUbgH4w0DdeirtRLSMerU6kNJ4Ux" TargetMode="External"/><Relationship Id="rId2575" Type="http://schemas.openxmlformats.org/officeDocument/2006/relationships/hyperlink" Target="https://www4.des.state.nh.us/IISProxy/IISProxy.dll?ContentId=4849029" TargetMode="External"/><Relationship Id="rId2782" Type="http://schemas.openxmlformats.org/officeDocument/2006/relationships/hyperlink" Target="https://drive.google.com/drive/u/0/folders/1PfCRMI8fqoYzDGRVZiAp9wCsasSFiZUm" TargetMode="External"/><Relationship Id="rId3419" Type="http://schemas.openxmlformats.org/officeDocument/2006/relationships/hyperlink" Target="https://drive.google.com/drive/u/0/folders/19AH86lLUI2R4lRExTxjPQk51Z6HrG1rF" TargetMode="External"/><Relationship Id="rId3626" Type="http://schemas.openxmlformats.org/officeDocument/2006/relationships/hyperlink" Target="https://drive.google.com/drive/u/0/folders/1BtnPC9psGyxx7ZcR4-85tUeQh4d0G2JS" TargetMode="External"/><Relationship Id="rId3833" Type="http://schemas.openxmlformats.org/officeDocument/2006/relationships/hyperlink" Target="https://drive.google.com/drive/u/0/folders/1DWXhXwl1j4L5eKUdO88JdnrMTynHHza5" TargetMode="External"/><Relationship Id="rId547" Type="http://schemas.openxmlformats.org/officeDocument/2006/relationships/hyperlink" Target="https://www.epa.gov/mi/wolverine-world-wide-tannery" TargetMode="External"/><Relationship Id="rId754" Type="http://schemas.openxmlformats.org/officeDocument/2006/relationships/hyperlink" Target="https://www.michigan.gov/pfasresponse/0,9038,7-365-86511_95645-489606--,00.html" TargetMode="External"/><Relationship Id="rId961" Type="http://schemas.openxmlformats.org/officeDocument/2006/relationships/hyperlink" Target="https://www4.des.state.nh.us/nh-pfas-investigation/?p=1216" TargetMode="External"/><Relationship Id="rId1384" Type="http://schemas.openxmlformats.org/officeDocument/2006/relationships/hyperlink" Target="https://cdn3.ewg.org/sites/default/files/u352/Top%20100%20PFAS.pdf" TargetMode="External"/><Relationship Id="rId1591" Type="http://schemas.openxmlformats.org/officeDocument/2006/relationships/hyperlink" Target="https://drive.google.com/drive/u/0/folders/1RsSKYaEE8jqAw7pH05tDHRflkjUL3t5H" TargetMode="External"/><Relationship Id="rId2228" Type="http://schemas.openxmlformats.org/officeDocument/2006/relationships/hyperlink" Target="https://www4.des.state.nh.us/DESOneStop/PRSDetail.aspx?ID=0000027&amp;Type=PRS" TargetMode="External"/><Relationship Id="rId2435" Type="http://schemas.openxmlformats.org/officeDocument/2006/relationships/hyperlink" Target="https://www4.des.state.nh.us/IISProxy/IISProxy.dll?ContentId=4802047" TargetMode="External"/><Relationship Id="rId2642" Type="http://schemas.openxmlformats.org/officeDocument/2006/relationships/hyperlink" Target="https://drive.google.com/drive/u/0/folders/10UhzU5U_MV3p7qzVwF0FJvL3Cxqx7_LT" TargetMode="External"/><Relationship Id="rId3900" Type="http://schemas.openxmlformats.org/officeDocument/2006/relationships/hyperlink" Target="https://geotracker.waterboards.ca.gov/map/pfas_map" TargetMode="External"/><Relationship Id="rId90" Type="http://schemas.openxmlformats.org/officeDocument/2006/relationships/hyperlink" Target="https://www.akaction.org/wp-content/uploads/Report-Threats-to-Drinking-Water-and-Public-Health-in-Alaska-FINAL-web-version-9-24-19.pdf" TargetMode="External"/><Relationship Id="rId407" Type="http://schemas.openxmlformats.org/officeDocument/2006/relationships/hyperlink" Target="http://afcec.publicadmin-record.us.af.mil/" TargetMode="External"/><Relationship Id="rId614" Type="http://schemas.openxmlformats.org/officeDocument/2006/relationships/hyperlink" Target="http://www.woodtv.com/news/target-8/pfas-foam-used-at-ford-airport-uphill-from-homes/1085854590" TargetMode="External"/><Relationship Id="rId821" Type="http://schemas.openxmlformats.org/officeDocument/2006/relationships/hyperlink" Target="https://drive.google.com/drive/u/1/folders/1Pms7FL2HqHNWHQ0nmFgIEcktFHXjhbny" TargetMode="External"/><Relationship Id="rId1037" Type="http://schemas.openxmlformats.org/officeDocument/2006/relationships/hyperlink" Target="https://drive.google.com/drive/u/1/folders/1RsSKYaEE8jqAw7pH05tDHRflkjUL3t5H" TargetMode="External"/><Relationship Id="rId1244" Type="http://schemas.openxmlformats.org/officeDocument/2006/relationships/hyperlink" Target="https://www.deq.state.or.us/lq/ECSI/ecsidetailfull.asp?seqnbr=816" TargetMode="External"/><Relationship Id="rId1451" Type="http://schemas.openxmlformats.org/officeDocument/2006/relationships/hyperlink" Target="https://cdn3.ewg.org/sites/default/files/u352/Top%20100%20PFAS.pdf" TargetMode="External"/><Relationship Id="rId2502" Type="http://schemas.openxmlformats.org/officeDocument/2006/relationships/hyperlink" Target="https://drive.google.com/drive/u/0/folders/1SR_jVhvHmIzELzfveh8waKBgJ2D5xRKM" TargetMode="External"/><Relationship Id="rId1104" Type="http://schemas.openxmlformats.org/officeDocument/2006/relationships/hyperlink" Target="https://www.suffolkcountyny.gov/Departments/Health-Services/Environmental-Quality/Groundwater-Quality-in-Yaphank" TargetMode="External"/><Relationship Id="rId1311" Type="http://schemas.openxmlformats.org/officeDocument/2006/relationships/hyperlink" Target="https://www.ewg.org/interactive-maps/2019_pfas_contamination/map/" TargetMode="External"/><Relationship Id="rId4467" Type="http://schemas.openxmlformats.org/officeDocument/2006/relationships/hyperlink" Target="https://geotracker.waterboards.ca.gov/profile_report?cmd=mwreport&amp;global_id=L10005392761&amp;con_num=9413591861" TargetMode="External"/><Relationship Id="rId4674" Type="http://schemas.openxmlformats.org/officeDocument/2006/relationships/hyperlink" Target="https://www4.des.state.nh.us/nh-pfas-investigation/wp-content/uploads/tables-pdf.pdf" TargetMode="External"/><Relationship Id="rId4881" Type="http://schemas.openxmlformats.org/officeDocument/2006/relationships/hyperlink" Target="https://www4.des.state.nh.us/nh-pfas-investigation/wp-content/uploads/tables-pdf.pdf" TargetMode="External"/><Relationship Id="rId3069" Type="http://schemas.openxmlformats.org/officeDocument/2006/relationships/hyperlink" Target="https://nhdes.maps.arcgis.com/apps/View/index.html?appid=66770bef141c43a98a445c54a17720e2&amp;extent=-73.5743,42.5413,-69.6852,45.4509" TargetMode="External"/><Relationship Id="rId3276" Type="http://schemas.openxmlformats.org/officeDocument/2006/relationships/hyperlink" Target="https://www4.des.state.nh.us/nh-pfas-investigation/wp-content/uploads/tables-pdf.pdf" TargetMode="External"/><Relationship Id="rId3483" Type="http://schemas.openxmlformats.org/officeDocument/2006/relationships/hyperlink" Target="https://www4.des.state.nh.us/DESOneStop/PRSDetail.aspx?ID=0000247&amp;Type=PRS" TargetMode="External"/><Relationship Id="rId3690" Type="http://schemas.openxmlformats.org/officeDocument/2006/relationships/hyperlink" Target="https://dec.vermont.gov/sites/dec/files/documents/PFAS%20Sampling%20Report%207.10.18%20FINAL.pdf" TargetMode="External"/><Relationship Id="rId4327" Type="http://schemas.openxmlformats.org/officeDocument/2006/relationships/hyperlink" Target="https://geotracker.waterboards.ca.gov/map/pfas_map" TargetMode="External"/><Relationship Id="rId4534" Type="http://schemas.openxmlformats.org/officeDocument/2006/relationships/hyperlink" Target="https://www.michigan.gov/pfasresponse/0,9038,7-365-86511_95645-535385--,00.html" TargetMode="External"/><Relationship Id="rId197" Type="http://schemas.openxmlformats.org/officeDocument/2006/relationships/hyperlink" Target="https://www.waterboards.ca.gov/pfas/military.html" TargetMode="External"/><Relationship Id="rId2085" Type="http://schemas.openxmlformats.org/officeDocument/2006/relationships/hyperlink" Target="https://drive.google.com/drive/u/0/folders/1x8cDk6C3bu341_0V1j8juAA3_IZjcuAS" TargetMode="External"/><Relationship Id="rId2292" Type="http://schemas.openxmlformats.org/officeDocument/2006/relationships/hyperlink" Target="https://drive.google.com/drive/u/0/folders/1Asy4404QxlsJAUMzcQFil7vi5r980DAS" TargetMode="External"/><Relationship Id="rId3136" Type="http://schemas.openxmlformats.org/officeDocument/2006/relationships/hyperlink" Target="https://www4.des.state.nh.us/DESOneStop/PRSDetail.aspx?ID=0000274&amp;Type=PRS" TargetMode="External"/><Relationship Id="rId3343" Type="http://schemas.openxmlformats.org/officeDocument/2006/relationships/hyperlink" Target="https://www4.des.state.nh.us/DESOneStop/PRSDetail.aspx?ID=0000225&amp;Type=PRS" TargetMode="External"/><Relationship Id="rId4741" Type="http://schemas.openxmlformats.org/officeDocument/2006/relationships/hyperlink" Target="https://drive.google.com/drive/u/0/folders/1RsSKYaEE8jqAw7pH05tDHRflkjUL3t5H" TargetMode="External"/><Relationship Id="rId264" Type="http://schemas.openxmlformats.org/officeDocument/2006/relationships/hyperlink" Target="https://drive.google.com/drive/u/1/folders/1qA-x3qSPtUj2HLNua_HFYWqKo72aFbny" TargetMode="External"/><Relationship Id="rId471" Type="http://schemas.openxmlformats.org/officeDocument/2006/relationships/hyperlink" Target="https://drive.google.com/drive/u/1/folders/1bA0fTxac0RU2njTEx5JIcAWqZpYygC9D" TargetMode="External"/><Relationship Id="rId2152" Type="http://schemas.openxmlformats.org/officeDocument/2006/relationships/hyperlink" Target="https://nhdes.maps.arcgis.com/apps/View/index.html?appid=66770bef141c43a98a445c54a17720e2&amp;extent=-73.5743,42.5413,-69.6852,45.4509" TargetMode="External"/><Relationship Id="rId3550" Type="http://schemas.openxmlformats.org/officeDocument/2006/relationships/hyperlink" Target="https://drive.google.com/drive/u/0/folders/1RsSKYaEE8jqAw7pH05tDHRflkjUL3t5H" TargetMode="External"/><Relationship Id="rId4601" Type="http://schemas.openxmlformats.org/officeDocument/2006/relationships/hyperlink" Target="https://www4.des.state.nh.us/nh-pfas-investigation/wp-content/uploads/tables-pdf.pdf" TargetMode="External"/><Relationship Id="rId124" Type="http://schemas.openxmlformats.org/officeDocument/2006/relationships/hyperlink" Target="https://drive.google.com/drive/u/1/folders/1NDSF5O2zivixjKUEYTRtJ_keJVbx9VmC" TargetMode="External"/><Relationship Id="rId3203" Type="http://schemas.openxmlformats.org/officeDocument/2006/relationships/hyperlink" Target="https://drive.google.com/drive/u/0/folders/1RsSKYaEE8jqAw7pH05tDHRflkjUL3t5H" TargetMode="External"/><Relationship Id="rId3410" Type="http://schemas.openxmlformats.org/officeDocument/2006/relationships/hyperlink" Target="https://drive.google.com/drive/u/0/folders/1RsSKYaEE8jqAw7pH05tDHRflkjUL3t5H" TargetMode="External"/><Relationship Id="rId331" Type="http://schemas.openxmlformats.org/officeDocument/2006/relationships/hyperlink" Target="https://prodenv.dep.state.fl.us/DepNexus/public/searchPortal" TargetMode="External"/><Relationship Id="rId2012" Type="http://schemas.openxmlformats.org/officeDocument/2006/relationships/hyperlink" Target="https://nhdes.maps.arcgis.com/apps/View/index.html?appid=66770bef141c43a98a445c54a17720e2&amp;extent=-73.5743,42.5413,-69.6852,45.4509" TargetMode="External"/><Relationship Id="rId2969" Type="http://schemas.openxmlformats.org/officeDocument/2006/relationships/hyperlink" Target="https://nhdes.maps.arcgis.com/apps/View/index.html?appid=66770bef141c43a98a445c54a17720e2&amp;extent=-73.5743,42.5413,-69.6852,45.4509" TargetMode="External"/><Relationship Id="rId1778" Type="http://schemas.openxmlformats.org/officeDocument/2006/relationships/hyperlink" Target="https://www.glwater.org/wp-content/uploads/2020/02/PFAS-Minimization-Program-Summary.pdf" TargetMode="External"/><Relationship Id="rId1985" Type="http://schemas.openxmlformats.org/officeDocument/2006/relationships/hyperlink" Target="https://drive.google.com/drive/u/0/folders/1RAtQRzKR5HRhwNtNp-o7KFUsN7b7qQAr" TargetMode="External"/><Relationship Id="rId2829" Type="http://schemas.openxmlformats.org/officeDocument/2006/relationships/hyperlink" Target="https://nhdes.maps.arcgis.com/apps/View/index.html?appid=66770bef141c43a98a445c54a17720e2&amp;extent=-73.5743,42.5413,-69.6852,45.4509" TargetMode="External"/><Relationship Id="rId4184" Type="http://schemas.openxmlformats.org/officeDocument/2006/relationships/hyperlink" Target="https://geotracker.waterboards.ca.gov/profile_report?global_id=L10005852203&amp;mytab=esidata" TargetMode="External"/><Relationship Id="rId4391" Type="http://schemas.openxmlformats.org/officeDocument/2006/relationships/hyperlink" Target="https://drive.google.com/drive/u/1/folders/1DWXhXwl1j4L5eKUdO88JdnrMTynHHza11" TargetMode="External"/><Relationship Id="rId1638" Type="http://schemas.openxmlformats.org/officeDocument/2006/relationships/hyperlink" Target="https://www.maine.gov/dep/spills/topics/pfas/PFAS-current-results-06022020.pdf" TargetMode="External"/><Relationship Id="rId4044" Type="http://schemas.openxmlformats.org/officeDocument/2006/relationships/hyperlink" Target="https://geotracker.waterboards.ca.gov/map/pfas_map" TargetMode="External"/><Relationship Id="rId4251" Type="http://schemas.openxmlformats.org/officeDocument/2006/relationships/hyperlink" Target="https://geotracker.waterboards.ca.gov/map/pfas_map" TargetMode="External"/><Relationship Id="rId1845" Type="http://schemas.openxmlformats.org/officeDocument/2006/relationships/hyperlink" Target="https://drive.google.com/drive/u/1/folders/1Pms7FL2HqHNWHQ0nmFgIEcktFHXjhbny" TargetMode="External"/><Relationship Id="rId3060" Type="http://schemas.openxmlformats.org/officeDocument/2006/relationships/hyperlink" Target="https://www4.des.state.nh.us/nh-pfas-investigation/wp-content/uploads/tables-pdf.pdf" TargetMode="External"/><Relationship Id="rId4111" Type="http://schemas.openxmlformats.org/officeDocument/2006/relationships/hyperlink" Target="https://drive.google.com/drive/u/0/folders/1yS_r_Tck9RHM1z8KzHZ8YQ5WfasnL-yN" TargetMode="External"/><Relationship Id="rId1705" Type="http://schemas.openxmlformats.org/officeDocument/2006/relationships/hyperlink" Target="https://drive.google.com/drive/u/0/folders/1RsSKYaEE8jqAw7pH05tDHRflkjUL3t5H" TargetMode="External"/><Relationship Id="rId1912" Type="http://schemas.openxmlformats.org/officeDocument/2006/relationships/hyperlink" Target="https://www.glwater.org/wp-content/uploads/2020/02/PFAS-Minimization-Program-Summary.pdf" TargetMode="External"/><Relationship Id="rId3877" Type="http://schemas.openxmlformats.org/officeDocument/2006/relationships/hyperlink" Target="https://geotracker.waterboards.ca.gov/map/pfas_map" TargetMode="External"/><Relationship Id="rId4928" Type="http://schemas.openxmlformats.org/officeDocument/2006/relationships/hyperlink" Target="https://www4.des.state.nh.us/nh-pfas-investigation/wp-content/uploads/tables-pdf.pdf" TargetMode="External"/><Relationship Id="rId798" Type="http://schemas.openxmlformats.org/officeDocument/2006/relationships/hyperlink" Target="https://www.michigan.gov/pfasresponse/0,9038,7-365-86511_95645-497627--,00.html" TargetMode="External"/><Relationship Id="rId2479" Type="http://schemas.openxmlformats.org/officeDocument/2006/relationships/hyperlink" Target="https://nhdes.maps.arcgis.com/apps/View/index.html?appid=66770bef141c43a98a445c54a17720e2&amp;extent=-73.5743,42.5413,-69.6852,45.4509" TargetMode="External"/><Relationship Id="rId2686" Type="http://schemas.openxmlformats.org/officeDocument/2006/relationships/hyperlink" Target="https://www4.des.state.nh.us/DESOneStop/PRSDetail.aspx?ID=0000726&amp;Type=PRS" TargetMode="External"/><Relationship Id="rId2893" Type="http://schemas.openxmlformats.org/officeDocument/2006/relationships/hyperlink" Target="https://drive.google.com/drive/u/0/folders/1RsSKYaEE8jqAw7pH05tDHRflkjUL3t5H" TargetMode="External"/><Relationship Id="rId3737" Type="http://schemas.openxmlformats.org/officeDocument/2006/relationships/hyperlink" Target="https://whnt.com/news/decatur/3m-study-finds-high-concentrations-of-pfas-chemicals-at-3-closed-morgan-county-landfills/" TargetMode="External"/><Relationship Id="rId3944" Type="http://schemas.openxmlformats.org/officeDocument/2006/relationships/hyperlink" Target="https://drive.google.com/drive/u/0/folders/1DWXhXwl1j4L5eKUdO88JdnrMTynHHza5" TargetMode="External"/><Relationship Id="rId658" Type="http://schemas.openxmlformats.org/officeDocument/2006/relationships/hyperlink" Target="https://www.michigan.gov/pfasresponse/0,9038,7-365-86511_95645-493752--,00.html" TargetMode="External"/><Relationship Id="rId865" Type="http://schemas.openxmlformats.org/officeDocument/2006/relationships/hyperlink" Target="https://www.pca.state.mn.us/sites/default/files/pfc3-04.pdf" TargetMode="External"/><Relationship Id="rId1288" Type="http://schemas.openxmlformats.org/officeDocument/2006/relationships/hyperlink" Target="https://www.ewg.org/interactive-maps/2019_pfas_contamination/map/" TargetMode="External"/><Relationship Id="rId1495" Type="http://schemas.openxmlformats.org/officeDocument/2006/relationships/hyperlink" Target="https://www.publichealthmdc.com/environmental-health/environmental-hazards/per-and-polyfluoroalkyl-substances-pfas-1" TargetMode="External"/><Relationship Id="rId2339" Type="http://schemas.openxmlformats.org/officeDocument/2006/relationships/hyperlink" Target="https://nhdes.maps.arcgis.com/apps/View/index.html?appid=66770bef141c43a98a445c54a17720e2&amp;extent=-73.5743,42.5413,-69.6852,45.4509" TargetMode="External"/><Relationship Id="rId2546" Type="http://schemas.openxmlformats.org/officeDocument/2006/relationships/hyperlink" Target="https://www4.des.state.nh.us/DESOneStop/PRSDetail.aspx?ID=0038738&amp;Type=PRS" TargetMode="External"/><Relationship Id="rId2753" Type="http://schemas.openxmlformats.org/officeDocument/2006/relationships/hyperlink" Target="https://drive.google.com/drive/u/0/folders/1RsSKYaEE8jqAw7pH05tDHRflkjUL3t5H" TargetMode="External"/><Relationship Id="rId2960" Type="http://schemas.openxmlformats.org/officeDocument/2006/relationships/hyperlink" Target="https://www4.des.state.nh.us/nh-pfas-investigation/wp-content/uploads/tables-pdf.pdf" TargetMode="External"/><Relationship Id="rId3804" Type="http://schemas.openxmlformats.org/officeDocument/2006/relationships/hyperlink" Target="https://drive.google.com/drive/u/0/folders/1DWXhXwl1j4L5eKUdO88JdnrMTynHHza5" TargetMode="External"/><Relationship Id="rId518" Type="http://schemas.openxmlformats.org/officeDocument/2006/relationships/hyperlink" Target="https://drive.google.com/drive/u/1/folders/1VgdMu6_x_kxf36q2eAIhAEnCpniomQ1Y" TargetMode="External"/><Relationship Id="rId725" Type="http://schemas.openxmlformats.org/officeDocument/2006/relationships/hyperlink" Target="https://drive.google.com/drive/u/0/folders/1RVmIMJfTXdFslkTf6483GdlSYoYxZN_a" TargetMode="External"/><Relationship Id="rId932" Type="http://schemas.openxmlformats.org/officeDocument/2006/relationships/hyperlink" Target="https://drive.google.com/drive/u/1/folders/1LgOhJ2m8teOpbl10sw30tBVMRnkTZDN6" TargetMode="External"/><Relationship Id="rId1148" Type="http://schemas.openxmlformats.org/officeDocument/2006/relationships/hyperlink" Target="https://www.ewg.org/interactive-maps/2019_pfas_contamination/map/" TargetMode="External"/><Relationship Id="rId1355" Type="http://schemas.openxmlformats.org/officeDocument/2006/relationships/hyperlink" Target="https://www.afcec.af.mil/News/Article-Display/Article/2030669/air-force-taking-next-steps-to-address-pfas-at-former-reese-afb/" TargetMode="External"/><Relationship Id="rId1562" Type="http://schemas.openxmlformats.org/officeDocument/2006/relationships/hyperlink" Target="https://www.maine.gov/dep/spills/topics/pfas/PFAS-current-results-06022020.pdf" TargetMode="External"/><Relationship Id="rId2406" Type="http://schemas.openxmlformats.org/officeDocument/2006/relationships/hyperlink" Target="https://www4.des.state.nh.us/DESOneStop/PRSDetail.aspx?ID=0001800&amp;Type=PRS" TargetMode="External"/><Relationship Id="rId2613" Type="http://schemas.openxmlformats.org/officeDocument/2006/relationships/hyperlink" Target="https://drive.google.com/drive/u/0/folders/1RsSKYaEE8jqAw7pH05tDHRflkjUL3t5H" TargetMode="External"/><Relationship Id="rId1008" Type="http://schemas.openxmlformats.org/officeDocument/2006/relationships/hyperlink" Target="https://www4.des.state.nh.us/DESOneStop/PRSDetail.aspx?ID=0000292&amp;Type=PRS" TargetMode="External"/><Relationship Id="rId1215" Type="http://schemas.openxmlformats.org/officeDocument/2006/relationships/hyperlink" Target="https://drive.google.com/drive/u/0/folders/14XUC9RzrJOrL_ttJnJlQXlPP8ypglIBU" TargetMode="External"/><Relationship Id="rId1422" Type="http://schemas.openxmlformats.org/officeDocument/2006/relationships/hyperlink" Target="https://drive.google.com/drive/u/0/folders/19fTuqoZz6ifFmIIi1n64K5_HuZ0tTFP_" TargetMode="External"/><Relationship Id="rId2820" Type="http://schemas.openxmlformats.org/officeDocument/2006/relationships/hyperlink" Target="https://www4.des.state.nh.us/IISProxy/IISProxy.dll?ContentId=4836269" TargetMode="External"/><Relationship Id="rId4578" Type="http://schemas.openxmlformats.org/officeDocument/2006/relationships/hyperlink" Target="https://www4.des.state.nh.us/nh-pfas-investigation/wp-content/uploads/tables-pdf.pdf" TargetMode="External"/><Relationship Id="rId61" Type="http://schemas.openxmlformats.org/officeDocument/2006/relationships/hyperlink" Target="https://drive.google.com/drive/u/1/folders/1B1GKEK70wuJTnQTBbpJQJcs4KD3cK5Hu" TargetMode="External"/><Relationship Id="rId3387" Type="http://schemas.openxmlformats.org/officeDocument/2006/relationships/hyperlink" Target="https://www4.des.state.nh.us/IISProxy/IISProxy.dll?ContentId=4716376" TargetMode="External"/><Relationship Id="rId4785" Type="http://schemas.openxmlformats.org/officeDocument/2006/relationships/hyperlink" Target="https://www4.des.state.nh.us/nh-pfas-investigation/wp-content/uploads/tables-pdf.pdf" TargetMode="External"/><Relationship Id="rId4992" Type="http://schemas.openxmlformats.org/officeDocument/2006/relationships/hyperlink" Target="https://drive.google.com/drive/u/0/folders/1sltlDu105VOjR5fdgjrT1B-wnQHSJq48" TargetMode="External"/><Relationship Id="rId2196" Type="http://schemas.openxmlformats.org/officeDocument/2006/relationships/hyperlink" Target="https://nhdes.maps.arcgis.com/apps/View/index.html?appid=66770bef141c43a98a445c54a17720e2&amp;extent=-73.5743,42.5413,-69.6852,45.4509" TargetMode="External"/><Relationship Id="rId3594" Type="http://schemas.openxmlformats.org/officeDocument/2006/relationships/hyperlink" Target="https://drive.google.com/drive/u/0/folders/1Cc4jfYrfyQ67tITU-7SCEzrp99qfZOH0" TargetMode="External"/><Relationship Id="rId4438" Type="http://schemas.openxmlformats.org/officeDocument/2006/relationships/hyperlink" Target="https://drive.google.com/drive/u/1/folders/1DWXhXwl1j4L5eKUdO88JdnrMTynHHza5" TargetMode="External"/><Relationship Id="rId4645" Type="http://schemas.openxmlformats.org/officeDocument/2006/relationships/hyperlink" Target="https://drive.google.com/drive/u/0/folders/1RsSKYaEE8jqAw7pH05tDHRflkjUL3t5H" TargetMode="External"/><Relationship Id="rId4852" Type="http://schemas.openxmlformats.org/officeDocument/2006/relationships/hyperlink" Target="https://drive.google.com/drive/u/0/folders/1RsSKYaEE8jqAw7pH05tDHRflkjUL3t5H" TargetMode="External"/><Relationship Id="rId168" Type="http://schemas.openxmlformats.org/officeDocument/2006/relationships/hyperlink" Target="https://drive.google.com/drive/u/1/folders/11Dqj5O20yEAghrfac_YGDcCECXVugsee" TargetMode="External"/><Relationship Id="rId3247" Type="http://schemas.openxmlformats.org/officeDocument/2006/relationships/hyperlink" Target="https://www4.des.state.nh.us/DESOneStop/PRSDetail.aspx?ID=0006446&amp;Type=PRS" TargetMode="External"/><Relationship Id="rId3454" Type="http://schemas.openxmlformats.org/officeDocument/2006/relationships/hyperlink" Target="https://drive.google.com/drive/u/0/folders/1cWF3mV2L7ZgOysCubqs5cXlHo3WfPDlG" TargetMode="External"/><Relationship Id="rId3661" Type="http://schemas.openxmlformats.org/officeDocument/2006/relationships/hyperlink" Target="https://drive.google.com/drive/u/0/folders/1lGp9mNF1VW52zcJOUD9x-wZO9oAb_opR" TargetMode="External"/><Relationship Id="rId4505" Type="http://schemas.openxmlformats.org/officeDocument/2006/relationships/hyperlink" Target="https://drive.google.com/drive/u/1/folders/1bA0fTxac0RU2njTEx5JIcAWqZpYygC9D" TargetMode="External"/><Relationship Id="rId4712" Type="http://schemas.openxmlformats.org/officeDocument/2006/relationships/hyperlink" Target="https://www4.des.state.nh.us/nh-pfas-investigation/wp-content/uploads/tables-pdf.pdf" TargetMode="External"/><Relationship Id="rId375" Type="http://schemas.openxmlformats.org/officeDocument/2006/relationships/hyperlink" Target="https://drive.google.com/drive/u/1/folders/1Vhg5uHT1BIQn1v8EPCjeorZ-9TPjUIz0" TargetMode="External"/><Relationship Id="rId582" Type="http://schemas.openxmlformats.org/officeDocument/2006/relationships/hyperlink" Target="https://www.michigan.gov/pfasresponse/" TargetMode="External"/><Relationship Id="rId2056" Type="http://schemas.openxmlformats.org/officeDocument/2006/relationships/hyperlink" Target="https://drive.google.com/drive/u/0/folders/1RsSKYaEE8jqAw7pH05tDHRflkjUL3t5H" TargetMode="External"/><Relationship Id="rId2263" Type="http://schemas.openxmlformats.org/officeDocument/2006/relationships/hyperlink" Target="https://drive.google.com/drive/u/0/folders/1RsSKYaEE8jqAw7pH05tDHRflkjUL3t5H" TargetMode="External"/><Relationship Id="rId2470" Type="http://schemas.openxmlformats.org/officeDocument/2006/relationships/hyperlink" Target="https://www4.des.state.nh.us/IISProxy/IISProxy.dll?ContentId=4854365" TargetMode="External"/><Relationship Id="rId3107" Type="http://schemas.openxmlformats.org/officeDocument/2006/relationships/hyperlink" Target="https://drive.google.com/drive/u/0/folders/1_aSx9dgco_LfVgpTZsKIfRlI6Ur9t8ao" TargetMode="External"/><Relationship Id="rId3314" Type="http://schemas.openxmlformats.org/officeDocument/2006/relationships/hyperlink" Target="https://drive.google.com/drive/u/0/folders/1RsSKYaEE8jqAw7pH05tDHRflkjUL3t5H" TargetMode="External"/><Relationship Id="rId3521" Type="http://schemas.openxmlformats.org/officeDocument/2006/relationships/hyperlink" Target="https://nhdes.maps.arcgis.com/apps/View/index.html?appid=66770bef141c43a98a445c54a17720e2&amp;extent=-73.5743,42.5413,-69.6852,45.4509" TargetMode="External"/><Relationship Id="rId235" Type="http://schemas.openxmlformats.org/officeDocument/2006/relationships/hyperlink" Target="https://www.edwards.af.mil/Portals/50/documents/environment/Final_16_Nov_2017_RAB_Minutes.pdf?ver=2018-08-16-162405-973" TargetMode="External"/><Relationship Id="rId442" Type="http://schemas.openxmlformats.org/officeDocument/2006/relationships/hyperlink" Target="https://drive.google.com/drive/u/1/folders/1dZ32EleC93L40mEXPJxLJWJybor-ANAd" TargetMode="External"/><Relationship Id="rId1072" Type="http://schemas.openxmlformats.org/officeDocument/2006/relationships/hyperlink" Target="https://drive.google.com/drive/u/1/folders/1S7TxvbgEeIga6RhHP0qHd0Wdt4ebhZVO" TargetMode="External"/><Relationship Id="rId2123" Type="http://schemas.openxmlformats.org/officeDocument/2006/relationships/hyperlink" Target="https://www4.des.state.nh.us/IISProxy/IISProxy.dll?ContentId=4822122" TargetMode="External"/><Relationship Id="rId2330" Type="http://schemas.openxmlformats.org/officeDocument/2006/relationships/hyperlink" Target="https://www4.des.state.nh.us/IISProxy/IISProxy.dll?ContentId=4768854" TargetMode="External"/><Relationship Id="rId302" Type="http://schemas.openxmlformats.org/officeDocument/2006/relationships/hyperlink" Target="https://drive.google.com/drive/folders/1XdzK0RyecAppUVDmVSdhNCAz7WUtgFLW" TargetMode="External"/><Relationship Id="rId4088" Type="http://schemas.openxmlformats.org/officeDocument/2006/relationships/hyperlink" Target="https://geotracker.waterboards.ca.gov/map/pfas_map" TargetMode="External"/><Relationship Id="rId4295" Type="http://schemas.openxmlformats.org/officeDocument/2006/relationships/hyperlink" Target="https://geotracker.waterboards.ca.gov/map/pfas_map" TargetMode="External"/><Relationship Id="rId1889" Type="http://schemas.openxmlformats.org/officeDocument/2006/relationships/hyperlink" Target="https://www.glwater.org/wp-content/uploads/2020/02/PFAS-Minimization-Program-Summary.pdf" TargetMode="External"/><Relationship Id="rId4155" Type="http://schemas.openxmlformats.org/officeDocument/2006/relationships/hyperlink" Target="https://drive.google.com/drive/u/0/folders/1DWXhXwl1j4L5eKUdO88JdnrMTynHHza5" TargetMode="External"/><Relationship Id="rId4362" Type="http://schemas.openxmlformats.org/officeDocument/2006/relationships/hyperlink" Target="https://geotracker.waterboards.ca.gov/map/pfas_map" TargetMode="External"/><Relationship Id="rId1749" Type="http://schemas.openxmlformats.org/officeDocument/2006/relationships/hyperlink" Target="https://drive.google.com/drive/u/1/folders/1bA0fTxac0RU2njTEx5JIcAWqZpYygC9D" TargetMode="External"/><Relationship Id="rId1956" Type="http://schemas.openxmlformats.org/officeDocument/2006/relationships/hyperlink" Target="https://www.glwater.org/wp-content/uploads/2020/02/PFAS-Minimization-Program-Summary.pdf" TargetMode="External"/><Relationship Id="rId3171" Type="http://schemas.openxmlformats.org/officeDocument/2006/relationships/hyperlink" Target="https://www4.des.state.nh.us/DESOneStop/PRSDetail.aspx?ID=0000393&amp;Type=PRS" TargetMode="External"/><Relationship Id="rId4015" Type="http://schemas.openxmlformats.org/officeDocument/2006/relationships/hyperlink" Target="https://geotracker.waterboards.ca.gov/map/pfas_map" TargetMode="External"/><Relationship Id="rId1609" Type="http://schemas.openxmlformats.org/officeDocument/2006/relationships/hyperlink" Target="https://drive.google.com/drive/u/0/folders/1RsSKYaEE8jqAw7pH05tDHRflkjUL3t5H" TargetMode="External"/><Relationship Id="rId1816" Type="http://schemas.openxmlformats.org/officeDocument/2006/relationships/hyperlink" Target="https://www.glwater.org/wp-content/uploads/2020/02/PFAS-Minimization-Program-Summary.pdf" TargetMode="External"/><Relationship Id="rId4222" Type="http://schemas.openxmlformats.org/officeDocument/2006/relationships/hyperlink" Target="https://geotracker.waterboards.ca.gov/map/pfas_map" TargetMode="External"/><Relationship Id="rId3031" Type="http://schemas.openxmlformats.org/officeDocument/2006/relationships/hyperlink" Target="https://www4.des.state.nh.us/DESOneStop/PRSDetail.aspx?ID=0000047&amp;Type=PRS" TargetMode="External"/><Relationship Id="rId3988" Type="http://schemas.openxmlformats.org/officeDocument/2006/relationships/hyperlink" Target="https://geotracker.waterboards.ca.gov/profile_report?global_id=L10007407136&amp;mytab=esidata" TargetMode="External"/><Relationship Id="rId2797" Type="http://schemas.openxmlformats.org/officeDocument/2006/relationships/hyperlink" Target="https://drive.google.com/drive/u/0/folders/1BPgmIiH_8BofmJTRWI3cA_ZUSicuGkxp" TargetMode="External"/><Relationship Id="rId3848" Type="http://schemas.openxmlformats.org/officeDocument/2006/relationships/hyperlink" Target="https://drive.google.com/drive/u/0/folders/1DWXhXwl1j4L5eKUdO88JdnrMTynHHza5" TargetMode="External"/><Relationship Id="rId769" Type="http://schemas.openxmlformats.org/officeDocument/2006/relationships/hyperlink" Target="https://www.michigan.gov/pfasresponse/0,9038,7-365-86511_82704-490718--,00.html" TargetMode="External"/><Relationship Id="rId976" Type="http://schemas.openxmlformats.org/officeDocument/2006/relationships/hyperlink" Target="https://www.des.nh.gov/media/pr/2017/20170609-windham-pfcs.htm" TargetMode="External"/><Relationship Id="rId1399" Type="http://schemas.openxmlformats.org/officeDocument/2006/relationships/hyperlink" Target="https://dec.vermont.gov/pfas" TargetMode="External"/><Relationship Id="rId2657" Type="http://schemas.openxmlformats.org/officeDocument/2006/relationships/hyperlink" Target="https://drive.google.com/drive/u/1/folders/1pono9UVkcBnFfbrygHMmsxV_zL8-wjPQ" TargetMode="External"/><Relationship Id="rId629" Type="http://schemas.openxmlformats.org/officeDocument/2006/relationships/hyperlink" Target="https://www.michigan.gov/pfasresponse/0,9038,7-365-86511_95645-479889--,00.html" TargetMode="External"/><Relationship Id="rId1259" Type="http://schemas.openxmlformats.org/officeDocument/2006/relationships/hyperlink" Target="https://drive.google.com/drive/u/0/folders/1aWA9ToG8BKymivxUjSnEae06-6RJeAC7" TargetMode="External"/><Relationship Id="rId1466" Type="http://schemas.openxmlformats.org/officeDocument/2006/relationships/hyperlink" Target="https://drive.google.com/drive/u/0/folders/1FjH4As9Eg1a3-3hrRU0UK-uIMwdCssQL" TargetMode="External"/><Relationship Id="rId2864" Type="http://schemas.openxmlformats.org/officeDocument/2006/relationships/hyperlink" Target="https://nhdes.maps.arcgis.com/apps/View/index.html?appid=66770bef141c43a98a445c54a17720e2&amp;extent=-73.5743,42.5413,-69.6852,45.4509" TargetMode="External"/><Relationship Id="rId3708" Type="http://schemas.openxmlformats.org/officeDocument/2006/relationships/hyperlink" Target="https://www.stone-env.com/assets/resources/443aa16247/16-061-PFAS-and-Water-Treatment-at-VT-Fire-Academy.pdf" TargetMode="External"/><Relationship Id="rId3915" Type="http://schemas.openxmlformats.org/officeDocument/2006/relationships/hyperlink" Target="https://geotracker.waterboards.ca.gov/map/pfas_map" TargetMode="External"/><Relationship Id="rId836" Type="http://schemas.openxmlformats.org/officeDocument/2006/relationships/hyperlink" Target="https://www.michigan.gov/pfasresponse/" TargetMode="External"/><Relationship Id="rId1119" Type="http://schemas.openxmlformats.org/officeDocument/2006/relationships/hyperlink" Target="https://home.army.mil/drum/application/files/8615/5535/5022/2018_Fort_Drum_AWQR.pdf" TargetMode="External"/><Relationship Id="rId1673" Type="http://schemas.openxmlformats.org/officeDocument/2006/relationships/hyperlink" Target="https://www.maine.gov/dep/spills/topics/pfas/PFAS-current-results-06022020.pdf" TargetMode="External"/><Relationship Id="rId1880" Type="http://schemas.openxmlformats.org/officeDocument/2006/relationships/hyperlink" Target="https://www.glwater.org/wp-content/uploads/2020/02/PFAS-Minimization-Program-Summary.pdf" TargetMode="External"/><Relationship Id="rId2517" Type="http://schemas.openxmlformats.org/officeDocument/2006/relationships/hyperlink" Target="https://drive.google.com/drive/u/0/folders/1w0pu6gW3pAfoUedqBT7bdr96cmViL3Yo" TargetMode="External"/><Relationship Id="rId2724" Type="http://schemas.openxmlformats.org/officeDocument/2006/relationships/hyperlink" Target="https://nhdes.maps.arcgis.com/apps/View/index.html?appid=66770bef141c43a98a445c54a17720e2&amp;extent=-73.5743,42.5413,-69.6852,45.4509" TargetMode="External"/><Relationship Id="rId2931" Type="http://schemas.openxmlformats.org/officeDocument/2006/relationships/hyperlink" Target="https://www4.des.state.nh.us/DESOneStop/PRSDetail.aspx?ID=0013323&amp;Type=PRS" TargetMode="External"/><Relationship Id="rId903" Type="http://schemas.openxmlformats.org/officeDocument/2006/relationships/hyperlink" Target="https://drive.google.com/drive/u/0/folders/1eo9cCr8DjWkIvdXhwC5D6wAXP2LyDb81" TargetMode="External"/><Relationship Id="rId1326" Type="http://schemas.openxmlformats.org/officeDocument/2006/relationships/hyperlink" Target="https://drive.google.com/drive/u/0/folders/1n6HKb20OgbywensImeSw5zqDVcedoZ1C" TargetMode="External"/><Relationship Id="rId1533" Type="http://schemas.openxmlformats.org/officeDocument/2006/relationships/hyperlink" Target="https://www.colorado.gov/pacific/cdphe/PFCs/2020-Sampling-Project" TargetMode="External"/><Relationship Id="rId1740" Type="http://schemas.openxmlformats.org/officeDocument/2006/relationships/hyperlink" Target="https://drive.google.com/drive/u/0/folders/1RsSKYaEE8jqAw7pH05tDHRflkjUL3t5H" TargetMode="External"/><Relationship Id="rId4689" Type="http://schemas.openxmlformats.org/officeDocument/2006/relationships/hyperlink" Target="https://www4.des.state.nh.us/nh-pfas-investigation/wp-content/uploads/tables-pdf.pdf" TargetMode="External"/><Relationship Id="rId4896" Type="http://schemas.openxmlformats.org/officeDocument/2006/relationships/hyperlink" Target="https://www4.des.state.nh.us/nh-pfas-investigation/wp-content/uploads/tables-pdf.pdf" TargetMode="External"/><Relationship Id="rId32" Type="http://schemas.openxmlformats.org/officeDocument/2006/relationships/hyperlink" Target="https://dec.alaska.gov/Applications/SPAR/PublicMVC/CSP/SiteReport/25865" TargetMode="External"/><Relationship Id="rId1600" Type="http://schemas.openxmlformats.org/officeDocument/2006/relationships/hyperlink" Target="https://www.maine.gov/dep/spills/topics/pfas/PFAS-current-results-06022020.pdf" TargetMode="External"/><Relationship Id="rId3498" Type="http://schemas.openxmlformats.org/officeDocument/2006/relationships/hyperlink" Target="https://www4.des.state.nh.us/DESOneStop/PRSDetail.aspx?ID=0022887&amp;Type=PRS" TargetMode="External"/><Relationship Id="rId4549" Type="http://schemas.openxmlformats.org/officeDocument/2006/relationships/hyperlink" Target="https://www.michigan.gov/pfasresponse/0,9038,7-365-86511_95645-538443--,00.html" TargetMode="External"/><Relationship Id="rId4756" Type="http://schemas.openxmlformats.org/officeDocument/2006/relationships/hyperlink" Target="https://drive.google.com/drive/u/0/folders/1RsSKYaEE8jqAw7pH05tDHRflkjUL3t5H" TargetMode="External"/><Relationship Id="rId4963" Type="http://schemas.openxmlformats.org/officeDocument/2006/relationships/hyperlink" Target="https://drive.google.com/drive/u/0/folders/1b_szRf2kFYKMdVQTdnguWGB-oDGq9Xgc" TargetMode="External"/><Relationship Id="rId3358" Type="http://schemas.openxmlformats.org/officeDocument/2006/relationships/hyperlink" Target="https://www4.des.state.nh.us/DESOneStop/PRSDetail.aspx?ID=0000096&amp;Type=PRS" TargetMode="External"/><Relationship Id="rId3565" Type="http://schemas.openxmlformats.org/officeDocument/2006/relationships/hyperlink" Target="https://drive.google.com/drive/u/0/folders/1RsSKYaEE8jqAw7pH05tDHRflkjUL3t5H" TargetMode="External"/><Relationship Id="rId3772" Type="http://schemas.openxmlformats.org/officeDocument/2006/relationships/hyperlink" Target="https://geotracker.waterboards.ca.gov/map/pfas_map" TargetMode="External"/><Relationship Id="rId4409" Type="http://schemas.openxmlformats.org/officeDocument/2006/relationships/hyperlink" Target="https://geotracker.waterboards.ca.gov/profile_report?global_id=T10000012763" TargetMode="External"/><Relationship Id="rId4616" Type="http://schemas.openxmlformats.org/officeDocument/2006/relationships/hyperlink" Target="https://www4.des.state.nh.us/nh-pfas-investigation/wp-content/uploads/tables-pdf.pdf" TargetMode="External"/><Relationship Id="rId4823" Type="http://schemas.openxmlformats.org/officeDocument/2006/relationships/hyperlink" Target="https://www4.des.state.nh.us/nh-pfas-investigation/wp-content/uploads/tables-pdf.pdf" TargetMode="External"/><Relationship Id="rId279" Type="http://schemas.openxmlformats.org/officeDocument/2006/relationships/hyperlink" Target="https://drive.google.com/drive/u/1/folders/1wiJGN1uxOAWAm2cNSmr71PMKafrIPBLH" TargetMode="External"/><Relationship Id="rId486" Type="http://schemas.openxmlformats.org/officeDocument/2006/relationships/hyperlink" Target="https://www.mass.gov/info-details/per-and-polyfluoroalkyl-substances-pfas" TargetMode="External"/><Relationship Id="rId693" Type="http://schemas.openxmlformats.org/officeDocument/2006/relationships/hyperlink" Target="https://www.michigan.gov/pfasresponse/0,9038,7-365-86511_82704-468563--,00.html" TargetMode="External"/><Relationship Id="rId2167" Type="http://schemas.openxmlformats.org/officeDocument/2006/relationships/hyperlink" Target="https://nhdes.maps.arcgis.com/apps/View/index.html?appid=66770bef141c43a98a445c54a17720e2&amp;extent=-73.5743,42.5413,-69.6852,45.4509" TargetMode="External"/><Relationship Id="rId2374" Type="http://schemas.openxmlformats.org/officeDocument/2006/relationships/hyperlink" Target="https://nhdes.maps.arcgis.com/apps/View/index.html?appid=66770bef141c43a98a445c54a17720e2&amp;extent=-73.5743,42.5413,-69.6852,45.4509" TargetMode="External"/><Relationship Id="rId2581" Type="http://schemas.openxmlformats.org/officeDocument/2006/relationships/hyperlink" Target="https://www4.des.state.nh.us/DESOneStop/PRSDetail.aspx?ID=0038658&amp;Type=PRS" TargetMode="External"/><Relationship Id="rId3218" Type="http://schemas.openxmlformats.org/officeDocument/2006/relationships/hyperlink" Target="https://drive.google.com/drive/u/0/folders/1ulKjMFpriPgvi3XQxIGlgeIVfcx-K4tQ" TargetMode="External"/><Relationship Id="rId3425" Type="http://schemas.openxmlformats.org/officeDocument/2006/relationships/hyperlink" Target="https://drive.google.com/drive/u/0/folders/1RsSKYaEE8jqAw7pH05tDHRflkjUL3t5H" TargetMode="External"/><Relationship Id="rId3632" Type="http://schemas.openxmlformats.org/officeDocument/2006/relationships/hyperlink" Target="https://www.brunswickcountync.gov/brunswick-county-conducts-additional-water-testing-for-pfas-following-chemours-fayetteville-works-plant-sediment-spill/" TargetMode="External"/><Relationship Id="rId139" Type="http://schemas.openxmlformats.org/officeDocument/2006/relationships/hyperlink" Target="https://drive.google.com/drive/u/0/folders/1KueQZTBOu-J9HE6uG7e0E3N_ehDxrPV-" TargetMode="External"/><Relationship Id="rId346" Type="http://schemas.openxmlformats.org/officeDocument/2006/relationships/hyperlink" Target="https://drive.google.com/drive/u/1/folders/1HJI6U11sAh3Oi9BLz8uJM5Uu9-sTQ0j8" TargetMode="External"/><Relationship Id="rId553" Type="http://schemas.openxmlformats.org/officeDocument/2006/relationships/hyperlink" Target="https://drive.google.com/drive/u/1/folders/1VgdMu6_x_kxf36q2eAIhAEnCpniomQ1Y" TargetMode="External"/><Relationship Id="rId760" Type="http://schemas.openxmlformats.org/officeDocument/2006/relationships/hyperlink" Target="https://www.michigan.gov/pfasresponse/0,9038,7-365-86511_82704-490707--,00.html" TargetMode="External"/><Relationship Id="rId1183" Type="http://schemas.openxmlformats.org/officeDocument/2006/relationships/hyperlink" Target="http://afcec.publicadmin-record.us.af.mil/" TargetMode="External"/><Relationship Id="rId1390" Type="http://schemas.openxmlformats.org/officeDocument/2006/relationships/hyperlink" Target="https://drive.google.com/drive/u/0/folders/1A6o4FTnC1drWv54oLHsMSYzSCiWu2yR-" TargetMode="External"/><Relationship Id="rId2027" Type="http://schemas.openxmlformats.org/officeDocument/2006/relationships/hyperlink" Target="https://nhdes.maps.arcgis.com/apps/View/index.html?appid=66770bef141c43a98a445c54a17720e2&amp;extent=-73.5743,42.5413,-69.6852,45.4509" TargetMode="External"/><Relationship Id="rId2234" Type="http://schemas.openxmlformats.org/officeDocument/2006/relationships/hyperlink" Target="https://drive.google.com/drive/u/0/folders/15q9AV6bslb94JPEun0T-RhtPh0CR04hG" TargetMode="External"/><Relationship Id="rId2441" Type="http://schemas.openxmlformats.org/officeDocument/2006/relationships/hyperlink" Target="https://www4.des.state.nh.us/DESOneStop/PRSDetail.aspx?ID=0002079&amp;Type=PRS" TargetMode="External"/><Relationship Id="rId206" Type="http://schemas.openxmlformats.org/officeDocument/2006/relationships/hyperlink" Target="https://geotracker.waterboards.ca.gov/map/pfas_map" TargetMode="External"/><Relationship Id="rId413" Type="http://schemas.openxmlformats.org/officeDocument/2006/relationships/hyperlink" Target="https://partner-mco-archive.s3.amazonaws.com/client_files/1524589484.pdf" TargetMode="External"/><Relationship Id="rId1043" Type="http://schemas.openxmlformats.org/officeDocument/2006/relationships/hyperlink" Target="https://www.nj.gov/dep/srp/emerging-contaminants/" TargetMode="External"/><Relationship Id="rId4199" Type="http://schemas.openxmlformats.org/officeDocument/2006/relationships/hyperlink" Target="https://drive.google.com/drive/u/0/folders/1DWXhXwl1j4L5eKUdO88JdnrMTynHHza5" TargetMode="External"/><Relationship Id="rId620" Type="http://schemas.openxmlformats.org/officeDocument/2006/relationships/hyperlink" Target="https://www.michigan.gov/pfasresponse/0,9038,7-365-86511_95645-473485--,00.html" TargetMode="External"/><Relationship Id="rId1250" Type="http://schemas.openxmlformats.org/officeDocument/2006/relationships/hyperlink" Target="https://drive.google.com/drive/u/0/folders/1kiF0RZEcwdrPIWG69oNdWucoYrfjcnVk" TargetMode="External"/><Relationship Id="rId2301" Type="http://schemas.openxmlformats.org/officeDocument/2006/relationships/hyperlink" Target="https://www4.des.state.nh.us/DESOneStop/PRSDetail.aspx?ID=0000189&amp;Type=PRS" TargetMode="External"/><Relationship Id="rId4059" Type="http://schemas.openxmlformats.org/officeDocument/2006/relationships/hyperlink" Target="https://geotracker.waterboards.ca.gov/profile_report?cmd=mwreport&amp;global_id=L10009821173&amp;con_num=5662054240" TargetMode="External"/><Relationship Id="rId1110" Type="http://schemas.openxmlformats.org/officeDocument/2006/relationships/hyperlink" Target="https://drive.google.com/drive/u/1/folders/1Yla_380Qxjf4iLAK34ajtSEXmM8gBJ9P" TargetMode="External"/><Relationship Id="rId4266" Type="http://schemas.openxmlformats.org/officeDocument/2006/relationships/hyperlink" Target="https://drive.google.com/drive/u/0/folders/1Dr-7aylq8Nv74LVSlDwpPDeB2EMXyvQm" TargetMode="External"/><Relationship Id="rId4473" Type="http://schemas.openxmlformats.org/officeDocument/2006/relationships/hyperlink" Target="https://geotracker.waterboards.ca.gov/map/pfas_map" TargetMode="External"/><Relationship Id="rId4680" Type="http://schemas.openxmlformats.org/officeDocument/2006/relationships/hyperlink" Target="https://www4.des.state.nh.us/nh-pfas-investigation/wp-content/uploads/tables-pdf.pdf" TargetMode="External"/><Relationship Id="rId1927" Type="http://schemas.openxmlformats.org/officeDocument/2006/relationships/hyperlink" Target="https://www.arabamericannews.com/2020/09/11/pfas-contamination-found-at-ford-and-ak-steels-rouge-manufacturing-site/" TargetMode="External"/><Relationship Id="rId3075" Type="http://schemas.openxmlformats.org/officeDocument/2006/relationships/hyperlink" Target="https://www4.des.state.nh.us/IISProxy/IISProxy.dll?ContentId=4757845" TargetMode="External"/><Relationship Id="rId3282" Type="http://schemas.openxmlformats.org/officeDocument/2006/relationships/hyperlink" Target="https://www4.des.state.nh.us/DESOneStop/PRSDetail.aspx?ID=0002017&amp;Type=PRS" TargetMode="External"/><Relationship Id="rId4126" Type="http://schemas.openxmlformats.org/officeDocument/2006/relationships/hyperlink" Target="https://geotracker.waterboards.ca.gov/map/pfas_map" TargetMode="External"/><Relationship Id="rId4333" Type="http://schemas.openxmlformats.org/officeDocument/2006/relationships/hyperlink" Target="https://drive.google.com/drive/u/1/folders/1DWXhXwl1j4L5eKUdO88JdnrMTynHHza21" TargetMode="External"/><Relationship Id="rId4540" Type="http://schemas.openxmlformats.org/officeDocument/2006/relationships/hyperlink" Target="https://drive.google.com/drive/u/1/folders/1Pms7FL2HqHNWHQ0nmFgIEcktFHXjhbny" TargetMode="External"/><Relationship Id="rId2091" Type="http://schemas.openxmlformats.org/officeDocument/2006/relationships/hyperlink" Target="https://drive.google.com/drive/u/0/folders/1RsSKYaEE8jqAw7pH05tDHRflkjUL3t5H" TargetMode="External"/><Relationship Id="rId3142" Type="http://schemas.openxmlformats.org/officeDocument/2006/relationships/hyperlink" Target="https://drive.google.com/drive/u/0/folders/155MhccVyqz_ncciUlIF9YsmUgOUXOJt1" TargetMode="External"/><Relationship Id="rId4400" Type="http://schemas.openxmlformats.org/officeDocument/2006/relationships/hyperlink" Target="https://drive.google.com/drive/u/0/folders/1DWXhXwl1j4L5eKUdO88JdnrMTynHHza5" TargetMode="External"/><Relationship Id="rId270" Type="http://schemas.openxmlformats.org/officeDocument/2006/relationships/hyperlink" Target="https://www.ewg.org/interactive-maps/2019_pfas_contamination/map/" TargetMode="External"/><Relationship Id="rId3002" Type="http://schemas.openxmlformats.org/officeDocument/2006/relationships/hyperlink" Target="https://drive.google.com/drive/u/0/folders/1i5VfDVdC3ChI1wi9P5U3VToF4Dl0gvUu" TargetMode="External"/><Relationship Id="rId130" Type="http://schemas.openxmlformats.org/officeDocument/2006/relationships/hyperlink" Target="http://afcec.publicadmin-record.us.af.mil/" TargetMode="External"/><Relationship Id="rId3959" Type="http://schemas.openxmlformats.org/officeDocument/2006/relationships/hyperlink" Target="https://geotracker.waterboards.ca.gov/map/pfas_map" TargetMode="External"/><Relationship Id="rId2768" Type="http://schemas.openxmlformats.org/officeDocument/2006/relationships/hyperlink" Target="https://drive.google.com/drive/u/0/folders/1RsSKYaEE8jqAw7pH05tDHRflkjUL3t5H" TargetMode="External"/><Relationship Id="rId2975" Type="http://schemas.openxmlformats.org/officeDocument/2006/relationships/hyperlink" Target="https://www4.des.state.nh.us/IISProxy/IISProxy.dll?ContentId=4761878" TargetMode="External"/><Relationship Id="rId3819" Type="http://schemas.openxmlformats.org/officeDocument/2006/relationships/hyperlink" Target="https://geotracker.waterboards.ca.gov/profile_report?cmd=mwreport&amp;global_id=L10007828563&amp;con_num=7846444189" TargetMode="External"/><Relationship Id="rId947" Type="http://schemas.openxmlformats.org/officeDocument/2006/relationships/hyperlink" Target="http://afcec.publicadmin-record.us.af.mil/Search.aspx" TargetMode="External"/><Relationship Id="rId1577" Type="http://schemas.openxmlformats.org/officeDocument/2006/relationships/hyperlink" Target="https://drive.google.com/drive/u/0/folders/1RsSKYaEE8jqAw7pH05tDHRflkjUL3t5H" TargetMode="External"/><Relationship Id="rId1784" Type="http://schemas.openxmlformats.org/officeDocument/2006/relationships/hyperlink" Target="https://www.glwater.org/wp-content/uploads/2020/02/PFAS-Minimization-Program-Summary.pdf" TargetMode="External"/><Relationship Id="rId1991" Type="http://schemas.openxmlformats.org/officeDocument/2006/relationships/hyperlink" Target="https://drive.google.com/drive/u/0/folders/1RsSKYaEE8jqAw7pH05tDHRflkjUL3t5H" TargetMode="External"/><Relationship Id="rId2628" Type="http://schemas.openxmlformats.org/officeDocument/2006/relationships/hyperlink" Target="https://drive.google.com/drive/u/0/folders/1RsSKYaEE8jqAw7pH05tDHRflkjUL3t5H" TargetMode="External"/><Relationship Id="rId2835" Type="http://schemas.openxmlformats.org/officeDocument/2006/relationships/hyperlink" Target="https://www4.des.state.nh.us/IISProxy/IISProxy.dll?ContentId=4726609" TargetMode="External"/><Relationship Id="rId4190" Type="http://schemas.openxmlformats.org/officeDocument/2006/relationships/hyperlink" Target="https://geotracker.waterboards.ca.gov/map/pfas_map" TargetMode="External"/><Relationship Id="rId76" Type="http://schemas.openxmlformats.org/officeDocument/2006/relationships/hyperlink" Target="https://dec.alaska.gov/spar/csp/sites/fort-greely/" TargetMode="External"/><Relationship Id="rId807" Type="http://schemas.openxmlformats.org/officeDocument/2006/relationships/hyperlink" Target="https://www.michigan.gov/pfasresponse/0,9038,7-365-86511_95645-498496--,00.html" TargetMode="External"/><Relationship Id="rId1437" Type="http://schemas.openxmlformats.org/officeDocument/2006/relationships/hyperlink" Target="https://drive.google.com/drive/u/0/folders/1jI2qfUNHJx9JWwCQcG49AABEIOL-IKdx" TargetMode="External"/><Relationship Id="rId1644" Type="http://schemas.openxmlformats.org/officeDocument/2006/relationships/hyperlink" Target="https://drive.google.com/drive/u/0/folders/1RsSKYaEE8jqAw7pH05tDHRflkjUL3t5H" TargetMode="External"/><Relationship Id="rId1851" Type="http://schemas.openxmlformats.org/officeDocument/2006/relationships/hyperlink" Target="https://drive.google.com/drive/u/1/folders/1Pms7FL2HqHNWHQ0nmFgIEcktFHXjhbny" TargetMode="External"/><Relationship Id="rId2902" Type="http://schemas.openxmlformats.org/officeDocument/2006/relationships/hyperlink" Target="https://drive.google.com/drive/u/0/folders/1F_d--m_5xGTArNZRwIPUomUV5iIsXoja" TargetMode="External"/><Relationship Id="rId4050" Type="http://schemas.openxmlformats.org/officeDocument/2006/relationships/hyperlink" Target="https://geotracker.waterboards.ca.gov/map/pfas_map" TargetMode="External"/><Relationship Id="rId1504" Type="http://schemas.openxmlformats.org/officeDocument/2006/relationships/hyperlink" Target="https://cdn3.ewg.org/sites/default/files/u352/Top%20100%20PFAS.pdf" TargetMode="External"/><Relationship Id="rId1711" Type="http://schemas.openxmlformats.org/officeDocument/2006/relationships/hyperlink" Target="https://drive.google.com/drive/u/0/folders/1RsSKYaEE8jqAw7pH05tDHRflkjUL3t5H" TargetMode="External"/><Relationship Id="rId4867" Type="http://schemas.openxmlformats.org/officeDocument/2006/relationships/hyperlink" Target="https://drive.google.com/drive/u/0/folders/1RsSKYaEE8jqAw7pH05tDHRflkjUL3t5H" TargetMode="External"/><Relationship Id="rId3469" Type="http://schemas.openxmlformats.org/officeDocument/2006/relationships/hyperlink" Target="https://drive.google.com/drive/u/0/folders/1GbuPEvEl2pOLF0P-ofAdzZ_O8o4rKrpY" TargetMode="External"/><Relationship Id="rId3676" Type="http://schemas.openxmlformats.org/officeDocument/2006/relationships/hyperlink" Target="https://drive.google.com/drive/u/0/folders/1lGp9mNF1VW52zcJOUD9x-wZO9oAb_opR" TargetMode="External"/><Relationship Id="rId597" Type="http://schemas.openxmlformats.org/officeDocument/2006/relationships/hyperlink" Target="https://www.michigan.gov/pfasresponse/0,9038,7-365-86511_95645-482359--,00.html" TargetMode="External"/><Relationship Id="rId2278" Type="http://schemas.openxmlformats.org/officeDocument/2006/relationships/hyperlink" Target="https://drive.google.com/drive/u/0/folders/1RsSKYaEE8jqAw7pH05tDHRflkjUL3t5H" TargetMode="External"/><Relationship Id="rId2485" Type="http://schemas.openxmlformats.org/officeDocument/2006/relationships/hyperlink" Target="https://www4.des.state.nh.us/IISProxy/IISProxy.dll?ContentId=4783973" TargetMode="External"/><Relationship Id="rId3329" Type="http://schemas.openxmlformats.org/officeDocument/2006/relationships/hyperlink" Target="https://drive.google.com/drive/u/0/folders/1RsSKYaEE8jqAw7pH05tDHRflkjUL3t5H" TargetMode="External"/><Relationship Id="rId3883" Type="http://schemas.openxmlformats.org/officeDocument/2006/relationships/hyperlink" Target="https://geotracker.waterboards.ca.gov/map/pfas_map" TargetMode="External"/><Relationship Id="rId4727" Type="http://schemas.openxmlformats.org/officeDocument/2006/relationships/hyperlink" Target="https://www4.des.state.nh.us/nh-pfas-investigation/wp-content/uploads/tables-pdf.pdf" TargetMode="External"/><Relationship Id="rId4934" Type="http://schemas.openxmlformats.org/officeDocument/2006/relationships/hyperlink" Target="https://www4.des.state.nh.us/nh-pfas-investigation/wp-content/uploads/tables-pdf.pdf" TargetMode="External"/><Relationship Id="rId457" Type="http://schemas.openxmlformats.org/officeDocument/2006/relationships/hyperlink" Target="https://drive.google.com/drive/u/1/folders/1x7iQQCXeG8cyqBy62-8ozSnzwFKgXBjQ" TargetMode="External"/><Relationship Id="rId1087" Type="http://schemas.openxmlformats.org/officeDocument/2006/relationships/hyperlink" Target="https://drive.google.com/drive/u/0/folders/1q3MzUIlCojpumfvLuW44C7dOcSjZwNAu" TargetMode="External"/><Relationship Id="rId1294" Type="http://schemas.openxmlformats.org/officeDocument/2006/relationships/hyperlink" Target="https://cdn3.ewg.org/sites/default/files/u352/Top%20100%20PFAS.pdf" TargetMode="External"/><Relationship Id="rId2138" Type="http://schemas.openxmlformats.org/officeDocument/2006/relationships/hyperlink" Target="https://www4.des.state.nh.us/IISProxy/IISProxy.dll?ContentId=4759779" TargetMode="External"/><Relationship Id="rId2692" Type="http://schemas.openxmlformats.org/officeDocument/2006/relationships/hyperlink" Target="https://drive.google.com/drive/u/0/folders/1V_RNyVaC5zi5sKyNy2xSsEZ39dMipQ-6" TargetMode="External"/><Relationship Id="rId3536" Type="http://schemas.openxmlformats.org/officeDocument/2006/relationships/hyperlink" Target="https://nhdes.maps.arcgis.com/apps/View/index.html?appid=66770bef141c43a98a445c54a17720e2&amp;extent=-73.5743,42.5413,-69.6852,45.4509" TargetMode="External"/><Relationship Id="rId3743" Type="http://schemas.openxmlformats.org/officeDocument/2006/relationships/hyperlink" Target="https://www.akaction.org/wp-content/uploads/Report-Threats-to-Drinking-Water-and-Public-Health-in-Alaska-FINAL-web-version-9-24-19.pdf" TargetMode="External"/><Relationship Id="rId3950" Type="http://schemas.openxmlformats.org/officeDocument/2006/relationships/hyperlink" Target="https://geotracker.waterboards.ca.gov/map/pfas_map" TargetMode="External"/><Relationship Id="rId664" Type="http://schemas.openxmlformats.org/officeDocument/2006/relationships/hyperlink" Target="https://drive.google.com/drive/u/1/folders/1Pms7FL2HqHNWHQ0nmFgIEcktFHXjhbny" TargetMode="External"/><Relationship Id="rId871" Type="http://schemas.openxmlformats.org/officeDocument/2006/relationships/hyperlink" Target="https://drive.google.com/drive/u/1/folders/16w8J06qq22Dr_EQVgt665ZVWlQjhv6ez" TargetMode="External"/><Relationship Id="rId2345" Type="http://schemas.openxmlformats.org/officeDocument/2006/relationships/hyperlink" Target="https://www4.des.state.nh.us/IISProxy/IISProxy.dll?ContentId=4748179" TargetMode="External"/><Relationship Id="rId2552" Type="http://schemas.openxmlformats.org/officeDocument/2006/relationships/hyperlink" Target="https://drive.google.com/drive/u/0/folders/15tXmxQ--kr7IP_phy5xW5XPaPFTMNbb7" TargetMode="External"/><Relationship Id="rId3603" Type="http://schemas.openxmlformats.org/officeDocument/2006/relationships/hyperlink" Target="https://www4.des.state.nh.us/DESOneStop/PRSDetail.aspx?ID=0000472&amp;Type=PRS" TargetMode="External"/><Relationship Id="rId3810" Type="http://schemas.openxmlformats.org/officeDocument/2006/relationships/hyperlink" Target="https://geotracker.waterboards.ca.gov/map/pfas_map" TargetMode="External"/><Relationship Id="rId317" Type="http://schemas.openxmlformats.org/officeDocument/2006/relationships/hyperlink" Target="https://partner-mco-archive.s3.amazonaws.com/client_files/1524589484.pdf" TargetMode="External"/><Relationship Id="rId524" Type="http://schemas.openxmlformats.org/officeDocument/2006/relationships/hyperlink" Target="https://www.michigan.gov/pfasresponse/0,9038,7-365-86511_82704-452819--,00.html" TargetMode="External"/><Relationship Id="rId731" Type="http://schemas.openxmlformats.org/officeDocument/2006/relationships/hyperlink" Target="https://drive.google.com/drive/u/1/folders/1Pms7FL2HqHNWHQ0nmFgIEcktFHXjhbny" TargetMode="External"/><Relationship Id="rId1154" Type="http://schemas.openxmlformats.org/officeDocument/2006/relationships/hyperlink" Target="https://www.cleancapefear.org/new-page-3" TargetMode="External"/><Relationship Id="rId1361" Type="http://schemas.openxmlformats.org/officeDocument/2006/relationships/hyperlink" Target="http://afcec.publicadmin-record.us.af.mil/Search.aspx" TargetMode="External"/><Relationship Id="rId2205" Type="http://schemas.openxmlformats.org/officeDocument/2006/relationships/hyperlink" Target="https://drive.google.com/drive/u/0/folders/1RsSKYaEE8jqAw7pH05tDHRflkjUL3t5H" TargetMode="External"/><Relationship Id="rId2412" Type="http://schemas.openxmlformats.org/officeDocument/2006/relationships/hyperlink" Target="https://drive.google.com/drive/u/0/folders/17uVj2sCGN6WI3YOGrzHaXO2skje9cKbT" TargetMode="External"/><Relationship Id="rId1014" Type="http://schemas.openxmlformats.org/officeDocument/2006/relationships/hyperlink" Target="https://drive.google.com/drive/u/1/folders/1RsSKYaEE8jqAw7pH05tDHRflkjUL3t5H" TargetMode="External"/><Relationship Id="rId1221" Type="http://schemas.openxmlformats.org/officeDocument/2006/relationships/hyperlink" Target="http://afcec.publicadmin-record.us.af.mil/" TargetMode="External"/><Relationship Id="rId4377" Type="http://schemas.openxmlformats.org/officeDocument/2006/relationships/hyperlink" Target="https://geotracker.waterboards.ca.gov/profile_report?cmd=mwreport&amp;global_id=T10000012769&amp;con_num=3537985026" TargetMode="External"/><Relationship Id="rId4584" Type="http://schemas.openxmlformats.org/officeDocument/2006/relationships/hyperlink" Target="https://www4.des.state.nh.us/nh-pfas-investigation/wp-content/uploads/tables-pdf.pdf" TargetMode="External"/><Relationship Id="rId4791" Type="http://schemas.openxmlformats.org/officeDocument/2006/relationships/hyperlink" Target="https://www4.des.state.nh.us/nh-pfas-investigation/wp-content/uploads/tables-pdf.pdf" TargetMode="External"/><Relationship Id="rId3186" Type="http://schemas.openxmlformats.org/officeDocument/2006/relationships/hyperlink" Target="https://www4.des.state.nh.us/DESOneStop/PRSDetail.aspx?ID=0001951&amp;Type=PRS" TargetMode="External"/><Relationship Id="rId3393" Type="http://schemas.openxmlformats.org/officeDocument/2006/relationships/hyperlink" Target="https://www4.des.state.nh.us/DESOneStop/PRSDetail.aspx?ID=0000100&amp;Type=PRS" TargetMode="External"/><Relationship Id="rId4237" Type="http://schemas.openxmlformats.org/officeDocument/2006/relationships/hyperlink" Target="https://geotracker.waterboards.ca.gov/map/pfas_map" TargetMode="External"/><Relationship Id="rId4444" Type="http://schemas.openxmlformats.org/officeDocument/2006/relationships/hyperlink" Target="https://drive.google.com/drive/u/0/folders/1DWXhXwl1j4L5eKUdO88JdnrMTynHHza5" TargetMode="External"/><Relationship Id="rId4651" Type="http://schemas.openxmlformats.org/officeDocument/2006/relationships/hyperlink" Target="https://drive.google.com/drive/u/0/folders/1RsSKYaEE8jqAw7pH05tDHRflkjUL3t5H" TargetMode="External"/><Relationship Id="rId3046" Type="http://schemas.openxmlformats.org/officeDocument/2006/relationships/hyperlink" Target="https://www4.des.state.nh.us/DESOneStop/PRSDetail.aspx?ID=0010334&amp;Type=PRS" TargetMode="External"/><Relationship Id="rId3253" Type="http://schemas.openxmlformats.org/officeDocument/2006/relationships/hyperlink" Target="https://drive.google.com/drive/u/0/folders/1Zx2lX2-k_X0EICU-2Bf10jVk52dGhsB4" TargetMode="External"/><Relationship Id="rId3460" Type="http://schemas.openxmlformats.org/officeDocument/2006/relationships/hyperlink" Target="https://drive.google.com/drive/u/0/folders/1RsSKYaEE8jqAw7pH05tDHRflkjUL3t5H" TargetMode="External"/><Relationship Id="rId4304" Type="http://schemas.openxmlformats.org/officeDocument/2006/relationships/hyperlink" Target="https://geotracker.waterboards.ca.gov/map/pfas_map" TargetMode="External"/><Relationship Id="rId174" Type="http://schemas.openxmlformats.org/officeDocument/2006/relationships/hyperlink" Target="https://drive.google.com/drive/u/1/folders/1DWXhXwl1j4L5eKUdO88JdnrMTynHHza5" TargetMode="External"/><Relationship Id="rId381" Type="http://schemas.openxmlformats.org/officeDocument/2006/relationships/hyperlink" Target="https://www.mountainhome.af.mil/News/Article-Display/Article/954734/mountain-home-afb-drinking-water-health-advisory/" TargetMode="External"/><Relationship Id="rId2062" Type="http://schemas.openxmlformats.org/officeDocument/2006/relationships/hyperlink" Target="https://nhdes.maps.arcgis.com/apps/View/index.html?appid=66770bef141c43a98a445c54a17720e2&amp;extent=-73.5743,42.5413,-69.6852,45.4509" TargetMode="External"/><Relationship Id="rId3113" Type="http://schemas.openxmlformats.org/officeDocument/2006/relationships/hyperlink" Target="https://drive.google.com/drive/u/0/folders/1RsSKYaEE8jqAw7pH05tDHRflkjUL3t5H" TargetMode="External"/><Relationship Id="rId4511" Type="http://schemas.openxmlformats.org/officeDocument/2006/relationships/hyperlink" Target="https://www.ewg.org/interactive-maps/2020-military-pfas-sites/map/" TargetMode="External"/><Relationship Id="rId241" Type="http://schemas.openxmlformats.org/officeDocument/2006/relationships/hyperlink" Target="https://geotracker.waterboards.ca.gov/map/pfas_map" TargetMode="External"/><Relationship Id="rId3320" Type="http://schemas.openxmlformats.org/officeDocument/2006/relationships/hyperlink" Target="https://nhdes.maps.arcgis.com/apps/View/index.html?appid=66770bef141c43a98a445c54a17720e2&amp;extent=-73.5743,42.5413,-69.6852,45.4509" TargetMode="External"/><Relationship Id="rId2879" Type="http://schemas.openxmlformats.org/officeDocument/2006/relationships/hyperlink" Target="https://nhdes.maps.arcgis.com/apps/View/index.html?appid=66770bef141c43a98a445c54a17720e2&amp;extent=-73.5743,42.5413,-69.6852,45.4509" TargetMode="External"/><Relationship Id="rId101" Type="http://schemas.openxmlformats.org/officeDocument/2006/relationships/hyperlink" Target="https://www.akaction.org/wp-content/uploads/Report-Threats-to-Drinking-Water-and-Public-Health-in-Alaska-FINAL-web-version-9-24-19.pdf" TargetMode="External"/><Relationship Id="rId1688" Type="http://schemas.openxmlformats.org/officeDocument/2006/relationships/hyperlink" Target="https://www.maine.gov/dep/spills/topics/pfas/PFAS-current-results-06022020.pdf" TargetMode="External"/><Relationship Id="rId1895" Type="http://schemas.openxmlformats.org/officeDocument/2006/relationships/hyperlink" Target="https://drive.google.com/drive/u/1/folders/1Pms7FL2HqHNWHQ0nmFgIEcktFHXjhbny" TargetMode="External"/><Relationship Id="rId2739" Type="http://schemas.openxmlformats.org/officeDocument/2006/relationships/hyperlink" Target="https://nhdes.maps.arcgis.com/apps/View/index.html?appid=66770bef141c43a98a445c54a17720e2&amp;extent=-73.5743,42.5413,-69.6852,45.4509" TargetMode="External"/><Relationship Id="rId2946" Type="http://schemas.openxmlformats.org/officeDocument/2006/relationships/hyperlink" Target="https://www4.des.state.nh.us/DESOneStop/PRSDetail.aspx?ID=0000043&amp;Type=PRS" TargetMode="External"/><Relationship Id="rId4094" Type="http://schemas.openxmlformats.org/officeDocument/2006/relationships/hyperlink" Target="https://geotracker.waterboards.ca.gov/map/pfas_map" TargetMode="External"/><Relationship Id="rId918" Type="http://schemas.openxmlformats.org/officeDocument/2006/relationships/hyperlink" Target="https://drive.google.com/drive/u/1/folders/1fdnPvEwMee0suQ4rqkndVAEfhxrAC72i" TargetMode="External"/><Relationship Id="rId1548"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1755" Type="http://schemas.openxmlformats.org/officeDocument/2006/relationships/hyperlink" Target="https://drive.google.com/drive/u/1/folders/1VgdMu6_x_kxf36q2eAIhAEnCpniomQ1Y" TargetMode="External"/><Relationship Id="rId4161" Type="http://schemas.openxmlformats.org/officeDocument/2006/relationships/hyperlink" Target="https://geotracker.waterboards.ca.gov/map/pfas_map" TargetMode="External"/><Relationship Id="rId1408" Type="http://schemas.openxmlformats.org/officeDocument/2006/relationships/hyperlink" Target="https://dec.vermont.gov/pfas" TargetMode="External"/><Relationship Id="rId1962" Type="http://schemas.openxmlformats.org/officeDocument/2006/relationships/hyperlink" Target="https://www.glwater.org/wp-content/uploads/2020/02/PFAS-Minimization-Program-Summary.pdf" TargetMode="External"/><Relationship Id="rId2806" Type="http://schemas.openxmlformats.org/officeDocument/2006/relationships/hyperlink" Target="https://www4.des.state.nh.us/DESOneStop/PRSDetail.aspx?ID=0011539&amp;Type=PRS" TargetMode="External"/><Relationship Id="rId4021" Type="http://schemas.openxmlformats.org/officeDocument/2006/relationships/hyperlink" Target="https://geotracker.waterboards.ca.gov/map/pfas_map" TargetMode="External"/><Relationship Id="rId47" Type="http://schemas.openxmlformats.org/officeDocument/2006/relationships/hyperlink" Target="https://dec.alaska.gov/Applications/SPAR/PublicMVC/CSP/SiteReport/62" TargetMode="External"/><Relationship Id="rId1615" Type="http://schemas.openxmlformats.org/officeDocument/2006/relationships/hyperlink" Target="https://drive.google.com/drive/u/0/folders/1RsSKYaEE8jqAw7pH05tDHRflkjUL3t5H" TargetMode="External"/><Relationship Id="rId1822" Type="http://schemas.openxmlformats.org/officeDocument/2006/relationships/hyperlink" Target="https://www.glwater.org/wp-content/uploads/2020/02/PFAS-Minimization-Program-Summary.pdf" TargetMode="External"/><Relationship Id="rId4978" Type="http://schemas.openxmlformats.org/officeDocument/2006/relationships/hyperlink" Target="https://www.navfac.navy.mil/navfac_worldwide/pacific/fecs/northwest/about_us/northwest_documents/environmental-restoration/pfas-groundwater-and-drinking-water-investigation/nbk_pfas.html" TargetMode="External"/><Relationship Id="rId3787" Type="http://schemas.openxmlformats.org/officeDocument/2006/relationships/hyperlink" Target="https://geotracker.waterboards.ca.gov/map/pfas_map" TargetMode="External"/><Relationship Id="rId3994" Type="http://schemas.openxmlformats.org/officeDocument/2006/relationships/hyperlink" Target="https://geotracker.waterboards.ca.gov/map/pfas_map" TargetMode="External"/><Relationship Id="rId4838" Type="http://schemas.openxmlformats.org/officeDocument/2006/relationships/hyperlink" Target="https://www4.des.state.nh.us/nh-pfas-investigation/wp-content/uploads/tables-pdf.pdf" TargetMode="External"/><Relationship Id="rId2389" Type="http://schemas.openxmlformats.org/officeDocument/2006/relationships/hyperlink" Target="https://nhdes.maps.arcgis.com/apps/View/index.html?appid=66770bef141c43a98a445c54a17720e2&amp;extent=-73.5743,42.5413,-69.6852,45.4509" TargetMode="External"/><Relationship Id="rId2596" Type="http://schemas.openxmlformats.org/officeDocument/2006/relationships/hyperlink" Target="https://www4.des.state.nh.us/DESOneStop/PRSDetail.aspx?ID=0000281&amp;Type=PRS" TargetMode="External"/><Relationship Id="rId3647" Type="http://schemas.openxmlformats.org/officeDocument/2006/relationships/hyperlink" Target="https://dec.vermont.gov/sites/dec/files/documents/PFAS%20Sampling%20Report%207.10.18%20FINAL.pdf" TargetMode="External"/><Relationship Id="rId3854" Type="http://schemas.openxmlformats.org/officeDocument/2006/relationships/hyperlink" Target="https://drive.google.com/drive/u/0/folders/1DWXhXwl1j4L5eKUdO88JdnrMTynHHza5" TargetMode="External"/><Relationship Id="rId4905" Type="http://schemas.openxmlformats.org/officeDocument/2006/relationships/hyperlink" Target="https://www4.des.state.nh.us/nh-pfas-investigation/wp-content/uploads/tables-pdf.pdf" TargetMode="External"/><Relationship Id="rId568" Type="http://schemas.openxmlformats.org/officeDocument/2006/relationships/hyperlink" Target="https://drive.google.com/drive/u/1/folders/1hVvbjcFo-EHGwmMpJZSnANY_0qqxFiv6" TargetMode="External"/><Relationship Id="rId775" Type="http://schemas.openxmlformats.org/officeDocument/2006/relationships/hyperlink" Target="https://www.michigan.gov/pfasresponse/0,9038,7-365-86511_82704-493751--,00.html" TargetMode="External"/><Relationship Id="rId982" Type="http://schemas.openxmlformats.org/officeDocument/2006/relationships/hyperlink" Target="https://www.des.nh.gov/organization/divisions/waste/hwrb/fss/dod/documents/newboston.pdf" TargetMode="External"/><Relationship Id="rId1198" Type="http://schemas.openxmlformats.org/officeDocument/2006/relationships/hyperlink" Target="https://drive.google.com/a/husky.neu.edu/file/d/1LPI3WkIrkDRvnvgDsEG6ZcYOvHZw4r0X/view?usp=sharing" TargetMode="External"/><Relationship Id="rId2249" Type="http://schemas.openxmlformats.org/officeDocument/2006/relationships/hyperlink" Target="https://drive.google.com/drive/u/0/folders/1GGMiECDfUVaBpQ-DtW4Figbql9wT4LX-" TargetMode="External"/><Relationship Id="rId2456" Type="http://schemas.openxmlformats.org/officeDocument/2006/relationships/hyperlink" Target="https://www4.des.state.nh.us/DESOneStop/PRSDetail.aspx?ID=0016625&amp;Type=PRS" TargetMode="External"/><Relationship Id="rId2663" Type="http://schemas.openxmlformats.org/officeDocument/2006/relationships/hyperlink" Target="https://drive.google.com/drive/u/0/folders/1RsSKYaEE8jqAw7pH05tDHRflkjUL3t5H" TargetMode="External"/><Relationship Id="rId2870" Type="http://schemas.openxmlformats.org/officeDocument/2006/relationships/hyperlink" Target="https://www4.des.state.nh.us/IISProxy/IISProxy.dll?ContentId=4856002" TargetMode="External"/><Relationship Id="rId3507" Type="http://schemas.openxmlformats.org/officeDocument/2006/relationships/hyperlink" Target="https://www4.des.state.nh.us/nh-pfas-investigation/wp-content/uploads/tables-pdf.pdf" TargetMode="External"/><Relationship Id="rId3714" Type="http://schemas.openxmlformats.org/officeDocument/2006/relationships/hyperlink" Target="https://drive.google.com/drive/u/0/folders/1lGp9mNF1VW52zcJOUD9x-wZO9oAb_opR" TargetMode="External"/><Relationship Id="rId3921" Type="http://schemas.openxmlformats.org/officeDocument/2006/relationships/hyperlink" Target="https://geotracker.waterboards.ca.gov/map/pfas_map" TargetMode="External"/><Relationship Id="rId428" Type="http://schemas.openxmlformats.org/officeDocument/2006/relationships/hyperlink" Target="https://drive.google.com/drive/u/1/folders/1gtINA1y-pg-aFh3mwL3w6yH8IAz2HZJ4" TargetMode="External"/><Relationship Id="rId635" Type="http://schemas.openxmlformats.org/officeDocument/2006/relationships/hyperlink" Target="https://drive.google.com/drive/u/1/folders/1Pms7FL2HqHNWHQ0nmFgIEcktFHXjhbny" TargetMode="External"/><Relationship Id="rId842" Type="http://schemas.openxmlformats.org/officeDocument/2006/relationships/hyperlink" Target="https://www.michigan.gov/pfasresponse/" TargetMode="External"/><Relationship Id="rId1058" Type="http://schemas.openxmlformats.org/officeDocument/2006/relationships/hyperlink" Target="https://drive.google.com/drive/u/1/folders/1K9xui7UFs15QClVJ_3ZdbWsy6_QSu_mt" TargetMode="External"/><Relationship Id="rId1265" Type="http://schemas.openxmlformats.org/officeDocument/2006/relationships/hyperlink" Target="https://drive.google.com/drive/u/0/folders/1lSlYyvt1tZpT5ZU9Gz7gUDDh_3BXiTZ3" TargetMode="External"/><Relationship Id="rId1472" Type="http://schemas.openxmlformats.org/officeDocument/2006/relationships/hyperlink" Target="https://www.heraldmailmedia.com/news/tri_state/west_virginia/air-force-exploring-whether-it-contaminated-berkeley-county-water/article_4d075120-1eed-11e6-812a-ffd59553d727.html" TargetMode="External"/><Relationship Id="rId2109" Type="http://schemas.openxmlformats.org/officeDocument/2006/relationships/hyperlink" Target="https://www4.des.state.nh.us/DESOneStop/PRSDetail.aspx?ID=0000195&amp;Type=PRS" TargetMode="External"/><Relationship Id="rId2316" Type="http://schemas.openxmlformats.org/officeDocument/2006/relationships/hyperlink" Target="https://www4.des.state.nh.us/DESOneStop/PRSDetail.aspx?ID=0014279&amp;Type=PRS" TargetMode="External"/><Relationship Id="rId2523" Type="http://schemas.openxmlformats.org/officeDocument/2006/relationships/hyperlink" Target="https://drive.google.com/drive/u/0/folders/1RsSKYaEE8jqAw7pH05tDHRflkjUL3t5H" TargetMode="External"/><Relationship Id="rId2730" Type="http://schemas.openxmlformats.org/officeDocument/2006/relationships/hyperlink" Target="https://www4.des.state.nh.us/IISProxy/IISProxy.dll?ContentId=4736256" TargetMode="External"/><Relationship Id="rId702" Type="http://schemas.openxmlformats.org/officeDocument/2006/relationships/hyperlink" Target="https://www.michigan.gov/pfasresponse/0,9038,7-365-86511_82704-481160--,00.html" TargetMode="External"/><Relationship Id="rId1125" Type="http://schemas.openxmlformats.org/officeDocument/2006/relationships/hyperlink" Target="https://drive.google.com/drive/u/0/folders/175ZyX1pDNWrQIGZCEmIJjgEoIiz1nyHc" TargetMode="External"/><Relationship Id="rId1332" Type="http://schemas.openxmlformats.org/officeDocument/2006/relationships/hyperlink" Target="https://drive.google.com/drive/u/0/folders/1LpxTlKqi7W0TyhphKUsU2SufsFXHckZC" TargetMode="External"/><Relationship Id="rId4488" Type="http://schemas.openxmlformats.org/officeDocument/2006/relationships/hyperlink" Target="https://drive.google.com/drive/u/1/folders/1DWXhXwl1j4L5eKUdO88JdnrMTynHHza5" TargetMode="External"/><Relationship Id="rId4695" Type="http://schemas.openxmlformats.org/officeDocument/2006/relationships/hyperlink" Target="https://www4.des.state.nh.us/nh-pfas-investigation/wp-content/uploads/tables-pdf.pdf" TargetMode="External"/><Relationship Id="rId3297" Type="http://schemas.openxmlformats.org/officeDocument/2006/relationships/hyperlink" Target="https://www4.des.state.nh.us/DESOneStop/PRSDetail.aspx?ID=0005399&amp;Type=PRS" TargetMode="External"/><Relationship Id="rId4348" Type="http://schemas.openxmlformats.org/officeDocument/2006/relationships/hyperlink" Target="https://geotracker.waterboards.ca.gov/map/pfas_map" TargetMode="External"/><Relationship Id="rId3157" Type="http://schemas.openxmlformats.org/officeDocument/2006/relationships/hyperlink" Target="https://drive.google.com/drive/u/0/folders/1ghnvtqT0G2tYZeerByFpPmTuPeIEttuP" TargetMode="External"/><Relationship Id="rId4555" Type="http://schemas.openxmlformats.org/officeDocument/2006/relationships/hyperlink" Target="https://drive.google.com/drive/u/1/folders/1fdnPvEwMee0suQ4rqkndVAEfhxrAC72i" TargetMode="External"/><Relationship Id="rId4762" Type="http://schemas.openxmlformats.org/officeDocument/2006/relationships/hyperlink" Target="https://drive.google.com/drive/u/0/folders/1RsSKYaEE8jqAw7pH05tDHRflkjUL3t5H" TargetMode="External"/><Relationship Id="rId285" Type="http://schemas.openxmlformats.org/officeDocument/2006/relationships/hyperlink" Target="https://portal.ct.gov/-/media/Departments-and-Agencies/DPH/dph/environmental_health/private_wells/PW_Conference_Presentations/2019PWConference/3PrivateWellConfPFASpresentationFINALforDist20190423.pdf?la=en" TargetMode="External"/><Relationship Id="rId3364" Type="http://schemas.openxmlformats.org/officeDocument/2006/relationships/hyperlink" Target="https://drive.google.com/drive/u/0/folders/1hXXR3AKoPK-SNZesb7AT6-rNno6ZpDld" TargetMode="External"/><Relationship Id="rId3571" Type="http://schemas.openxmlformats.org/officeDocument/2006/relationships/hyperlink" Target="https://nhdes.maps.arcgis.com/apps/View/index.html?appid=66770bef141c43a98a445c54a17720e2&amp;extent=-73.5743,42.5413,-69.6852,45.4509" TargetMode="External"/><Relationship Id="rId4208" Type="http://schemas.openxmlformats.org/officeDocument/2006/relationships/hyperlink" Target="https://drive.google.com/drive/u/0/folders/1DWXhXwl1j4L5eKUdO88JdnrMTynHHza5" TargetMode="External"/><Relationship Id="rId4415" Type="http://schemas.openxmlformats.org/officeDocument/2006/relationships/hyperlink" Target="https://geotracker.waterboards.ca.gov/map/pfas_map" TargetMode="External"/><Relationship Id="rId4622" Type="http://schemas.openxmlformats.org/officeDocument/2006/relationships/hyperlink" Target="https://www4.des.state.nh.us/nh-pfas-investigation/wp-content/uploads/tables-pdf.pdf" TargetMode="External"/><Relationship Id="rId492" Type="http://schemas.openxmlformats.org/officeDocument/2006/relationships/hyperlink" Target="https://drive.google.com/drive/u/1/folders/1VgdMu6_x_kxf36q2eAIhAEnCpniomQ1Y" TargetMode="External"/><Relationship Id="rId2173" Type="http://schemas.openxmlformats.org/officeDocument/2006/relationships/hyperlink" Target="https://www4.des.state.nh.us/IISProxy/IISProxy.dll?ContentId=4747606" TargetMode="External"/><Relationship Id="rId2380" Type="http://schemas.openxmlformats.org/officeDocument/2006/relationships/hyperlink" Target="https://www4.des.state.nh.us/IISProxy/IISProxy.dll?ContentId=4807928" TargetMode="External"/><Relationship Id="rId3017" Type="http://schemas.openxmlformats.org/officeDocument/2006/relationships/hyperlink" Target="https://drive.google.com/drive/u/0/folders/1eW6Q_TH5vVHWpcbv_PVVNiIjw--Aom1y" TargetMode="External"/><Relationship Id="rId3224" Type="http://schemas.openxmlformats.org/officeDocument/2006/relationships/hyperlink" Target="https://drive.google.com/drive/u/0/folders/1RsSKYaEE8jqAw7pH05tDHRflkjUL3t5H" TargetMode="External"/><Relationship Id="rId3431" Type="http://schemas.openxmlformats.org/officeDocument/2006/relationships/hyperlink" Target="https://nhdes.maps.arcgis.com/apps/View/index.html?appid=66770bef141c43a98a445c54a17720e2&amp;extent=-73.5743,42.5413,-69.6852,45.4509" TargetMode="External"/><Relationship Id="rId145" Type="http://schemas.openxmlformats.org/officeDocument/2006/relationships/hyperlink" Target="https://partner-mco-archive.s3.amazonaws.com/client_files/1524589484.pdf" TargetMode="External"/><Relationship Id="rId352" Type="http://schemas.openxmlformats.org/officeDocument/2006/relationships/hyperlink" Target="https://ewg.org/interactive-maps/2019_pfas_contamination/map/" TargetMode="External"/><Relationship Id="rId2033" Type="http://schemas.openxmlformats.org/officeDocument/2006/relationships/hyperlink" Target="https://www4.des.state.nh.us/IISProxy/IISProxy.dll?ContentId=4850227" TargetMode="External"/><Relationship Id="rId2240" Type="http://schemas.openxmlformats.org/officeDocument/2006/relationships/hyperlink" Target="https://drive.google.com/drive/u/0/folders/1RsSKYaEE8jqAw7pH05tDHRflkjUL3t5H" TargetMode="External"/><Relationship Id="rId212" Type="http://schemas.openxmlformats.org/officeDocument/2006/relationships/hyperlink" Target="https://www.waterboards.ca.gov/pfas/military.html" TargetMode="External"/><Relationship Id="rId1799" Type="http://schemas.openxmlformats.org/officeDocument/2006/relationships/hyperlink" Target="https://drive.google.com/drive/u/1/folders/1Pms7FL2HqHNWHQ0nmFgIEcktFHXjhbny" TargetMode="External"/><Relationship Id="rId2100" Type="http://schemas.openxmlformats.org/officeDocument/2006/relationships/hyperlink" Target="https://drive.google.com/drive/u/0/folders/1G1dcPNBxv2qhYv-uDlNMc1f6JI00Gygi" TargetMode="External"/><Relationship Id="rId4065" Type="http://schemas.openxmlformats.org/officeDocument/2006/relationships/hyperlink" Target="https://geotracker.waterboards.ca.gov/map/pfas_map" TargetMode="External"/><Relationship Id="rId4272" Type="http://schemas.openxmlformats.org/officeDocument/2006/relationships/hyperlink" Target="https://geotracker.waterboards.ca.gov/map/pfas_map" TargetMode="External"/><Relationship Id="rId1659" Type="http://schemas.openxmlformats.org/officeDocument/2006/relationships/hyperlink" Target="https://www.maine.gov/dep/spills/topics/pfas/PFAS-current-results-06022020.pdf" TargetMode="External"/><Relationship Id="rId1866" Type="http://schemas.openxmlformats.org/officeDocument/2006/relationships/hyperlink" Target="https://www.glwater.org/wp-content/uploads/2020/02/PFAS-Minimization-Program-Summary.pdf" TargetMode="External"/><Relationship Id="rId2917" Type="http://schemas.openxmlformats.org/officeDocument/2006/relationships/hyperlink" Target="https://drive.google.com/drive/u/0/folders/1XrLFllr1TqeXBpc7PvOaK4VPu9An61eJ" TargetMode="External"/><Relationship Id="rId3081" Type="http://schemas.openxmlformats.org/officeDocument/2006/relationships/hyperlink" Target="https://www4.des.state.nh.us/DESOneStop/PRSDetail.aspx?ID=0000055&amp;Type=PRS" TargetMode="External"/><Relationship Id="rId4132" Type="http://schemas.openxmlformats.org/officeDocument/2006/relationships/hyperlink" Target="https://documents.geotracker.waterboards.ca.gov/esi/uploads/geo_report/3643619000/T10000012772.PDF" TargetMode="External"/><Relationship Id="rId1519" Type="http://schemas.openxmlformats.org/officeDocument/2006/relationships/hyperlink" Target="https://drive.google.com/drive/u/1/folders/1qA-x3qSPtUj2HLNua_HFYWqKo72aFbny" TargetMode="External"/><Relationship Id="rId1726" Type="http://schemas.openxmlformats.org/officeDocument/2006/relationships/hyperlink" Target="https://drive.google.com/drive/u/0/folders/1RsSKYaEE8jqAw7pH05tDHRflkjUL3t5H" TargetMode="External"/><Relationship Id="rId1933" Type="http://schemas.openxmlformats.org/officeDocument/2006/relationships/hyperlink" Target="https://drive.google.com/drive/u/1/folders/1mMqi2BZyYtUS8MzLoWixy02GtYtgkUGj" TargetMode="External"/><Relationship Id="rId18" Type="http://schemas.openxmlformats.org/officeDocument/2006/relationships/hyperlink" Target="https://drive.google.com/drive/folders/1hcNu6XG6b9NhR4lisbyRZfOLEQdx6uCz" TargetMode="External"/><Relationship Id="rId3898" Type="http://schemas.openxmlformats.org/officeDocument/2006/relationships/hyperlink" Target="https://geotracker.waterboards.ca.gov/map/pfas_map" TargetMode="External"/><Relationship Id="rId4949" Type="http://schemas.openxmlformats.org/officeDocument/2006/relationships/hyperlink" Target="https://www.dec.ny.gov/chemical/108791.html" TargetMode="External"/><Relationship Id="rId3758" Type="http://schemas.openxmlformats.org/officeDocument/2006/relationships/hyperlink" Target="https://drive.google.com/drive/u/0/folders/1DWXhXwl1j4L5eKUdO88JdnrMTynHHza5" TargetMode="External"/><Relationship Id="rId3965" Type="http://schemas.openxmlformats.org/officeDocument/2006/relationships/hyperlink" Target="https://geotracker.waterboards.ca.gov/map/pfas_map" TargetMode="External"/><Relationship Id="rId4809" Type="http://schemas.openxmlformats.org/officeDocument/2006/relationships/hyperlink" Target="https://www4.des.state.nh.us/nh-pfas-investigation/wp-content/uploads/tables-pdf.pdf" TargetMode="External"/><Relationship Id="rId679" Type="http://schemas.openxmlformats.org/officeDocument/2006/relationships/hyperlink" Target="https://www.michigan.gov/pfasresponse/0,9038,7-365-86511_82704_97100-514891--,00.html" TargetMode="External"/><Relationship Id="rId886" Type="http://schemas.openxmlformats.org/officeDocument/2006/relationships/hyperlink" Target="https://www.pca.state.mn.us/sites/default/files/wq-am1-10.pdf" TargetMode="External"/><Relationship Id="rId2567" Type="http://schemas.openxmlformats.org/officeDocument/2006/relationships/hyperlink" Target="https://drive.google.com/drive/u/0/folders/1Pw7TVstyhaUKKQ929a2RNEFeW3cFF0qP" TargetMode="External"/><Relationship Id="rId2774" Type="http://schemas.openxmlformats.org/officeDocument/2006/relationships/hyperlink" Target="https://nhdes.maps.arcgis.com/apps/View/index.html?appid=66770bef141c43a98a445c54a17720e2&amp;extent=-73.5743,42.5413,-69.6852,45.4509" TargetMode="External"/><Relationship Id="rId3618" Type="http://schemas.openxmlformats.org/officeDocument/2006/relationships/hyperlink" Target="https://drive.google.com/drive/u/0/folders/1RsSKYaEE8jqAw7pH05tDHRflkjUL3t5H" TargetMode="External"/><Relationship Id="rId2" Type="http://schemas.openxmlformats.org/officeDocument/2006/relationships/hyperlink" Target="https://drive.google.com/drive/u/0/folders/1i1z1AzDjKC_2iCNvJt2m24Pam0tMZF2s" TargetMode="External"/><Relationship Id="rId539" Type="http://schemas.openxmlformats.org/officeDocument/2006/relationships/hyperlink" Target="http://www.mlive.com/news/index.ssf/2017/05/deq_camp_grayling_pfos_pfoa.html" TargetMode="External"/><Relationship Id="rId746" Type="http://schemas.openxmlformats.org/officeDocument/2006/relationships/hyperlink" Target="https://drive.google.com/drive/u/1/folders/1wAV9A4kFkmOBAN01iYQOmZ8cz-8v68pR?ths=true" TargetMode="External"/><Relationship Id="rId1169" Type="http://schemas.openxmlformats.org/officeDocument/2006/relationships/hyperlink" Target="https://drive.google.com/drive/u/0/folders/1f8gHfUbgH4w0DdeirtRLSMerU6kNJ4Ux" TargetMode="External"/><Relationship Id="rId1376" Type="http://schemas.openxmlformats.org/officeDocument/2006/relationships/hyperlink" Target="https://drive.google.com/drive/u/0/folders/168d21heZdnylQT7_ipiytsFPEUJGWSlp" TargetMode="External"/><Relationship Id="rId1583" Type="http://schemas.openxmlformats.org/officeDocument/2006/relationships/hyperlink" Target="https://drive.google.com/drive/u/0/folders/1RsSKYaEE8jqAw7pH05tDHRflkjUL3t5H" TargetMode="External"/><Relationship Id="rId2427" Type="http://schemas.openxmlformats.org/officeDocument/2006/relationships/hyperlink" Target="https://drive.google.com/drive/u/0/folders/1za5j3wM5V4_XoxSQfnivtvnxc7SiVXRv" TargetMode="External"/><Relationship Id="rId2981" Type="http://schemas.openxmlformats.org/officeDocument/2006/relationships/hyperlink" Target="https://www4.des.state.nh.us/DESOneStop/PRSDetail.aspx?ID=0008323&amp;Type=PRS" TargetMode="External"/><Relationship Id="rId3825" Type="http://schemas.openxmlformats.org/officeDocument/2006/relationships/hyperlink" Target="https://geotracker.waterboards.ca.gov/map/pfas_map" TargetMode="External"/><Relationship Id="rId953" Type="http://schemas.openxmlformats.org/officeDocument/2006/relationships/hyperlink" Target="https://drive.google.com/drive/u/1/folders/1oeaM5yDQ1UIO4nchvIiTClArnkW-MH4J" TargetMode="External"/><Relationship Id="rId1029" Type="http://schemas.openxmlformats.org/officeDocument/2006/relationships/hyperlink" Target="https://www4.des.state.nh.us/nh-pfas-investigation/?page_id=75" TargetMode="External"/><Relationship Id="rId1236" Type="http://schemas.openxmlformats.org/officeDocument/2006/relationships/hyperlink" Target="https://drive.google.com/drive/u/0/folders/1SrzIY6gLhHkSVGEOu51iLETRLE2RRCUn" TargetMode="External"/><Relationship Id="rId1790" Type="http://schemas.openxmlformats.org/officeDocument/2006/relationships/hyperlink" Target="https://www.glwater.org/wp-content/uploads/2020/02/PFAS-Minimization-Program-Summary.pdf" TargetMode="External"/><Relationship Id="rId2634" Type="http://schemas.openxmlformats.org/officeDocument/2006/relationships/hyperlink" Target="https://nhdes.maps.arcgis.com/apps/View/index.html?appid=66770bef141c43a98a445c54a17720e2&amp;extent=-73.5743,42.5413,-69.6852,45.4509" TargetMode="External"/><Relationship Id="rId2841" Type="http://schemas.openxmlformats.org/officeDocument/2006/relationships/hyperlink" Target="https://www4.des.state.nh.us/DESOneStop/PRSDetail.aspx?ID=0000124&amp;Type=PRS" TargetMode="External"/><Relationship Id="rId82" Type="http://schemas.openxmlformats.org/officeDocument/2006/relationships/hyperlink" Target="https://dec.alaska.gov/spar/csp/sites/galena/" TargetMode="External"/><Relationship Id="rId606" Type="http://schemas.openxmlformats.org/officeDocument/2006/relationships/hyperlink" Target="https://www.michigan.gov/pfasresponse/0,9038,7-365-86511_82704_83952---,00.html" TargetMode="External"/><Relationship Id="rId813" Type="http://schemas.openxmlformats.org/officeDocument/2006/relationships/hyperlink" Target="https://www.michigan.gov/pfasresponse/" TargetMode="External"/><Relationship Id="rId1443" Type="http://schemas.openxmlformats.org/officeDocument/2006/relationships/hyperlink" Target="https://www.issaquahwa.gov/PFCs" TargetMode="External"/><Relationship Id="rId1650" Type="http://schemas.openxmlformats.org/officeDocument/2006/relationships/hyperlink" Target="https://drive.google.com/drive/u/0/folders/1RsSKYaEE8jqAw7pH05tDHRflkjUL3t5H" TargetMode="External"/><Relationship Id="rId2701" Type="http://schemas.openxmlformats.org/officeDocument/2006/relationships/hyperlink" Target="https://www4.des.state.nh.us/DESOneStop/PRSDetail.aspx?ID=0000294&amp;Type=PRS" TargetMode="External"/><Relationship Id="rId4599" Type="http://schemas.openxmlformats.org/officeDocument/2006/relationships/hyperlink" Target="https://www4.des.state.nh.us/nh-pfas-investigation/wp-content/uploads/tables-pdf.pdf" TargetMode="External"/><Relationship Id="rId1303" Type="http://schemas.openxmlformats.org/officeDocument/2006/relationships/hyperlink" Target="https://bloximages.chicago2.vip.townnews.com/rapidcityjournal.com/content/tncms/assets/v3/editorial/2/06/206c5e26-c467-5e3f-9303-f99e37c1c88c/5bdcc797c4462.pdf.pdf" TargetMode="External"/><Relationship Id="rId1510" Type="http://schemas.openxmlformats.org/officeDocument/2006/relationships/hyperlink" Target="https://drive.google.com/drive/folders/1zJ2VdXVTrW18ziUZk03XdJL6H8kRw5GY" TargetMode="External"/><Relationship Id="rId4459" Type="http://schemas.openxmlformats.org/officeDocument/2006/relationships/hyperlink" Target="https://drive.google.com/drive/u/1/folders/1DWXhXwl1j4L5eKUdO88JdnrMTynHHza5" TargetMode="External"/><Relationship Id="rId4666" Type="http://schemas.openxmlformats.org/officeDocument/2006/relationships/hyperlink" Target="https://drive.google.com/drive/u/0/folders/1RsSKYaEE8jqAw7pH05tDHRflkjUL3t5H" TargetMode="External"/><Relationship Id="rId4873" Type="http://schemas.openxmlformats.org/officeDocument/2006/relationships/hyperlink" Target="https://drive.google.com/drive/u/0/folders/1RsSKYaEE8jqAw7pH05tDHRflkjUL3t5H" TargetMode="External"/><Relationship Id="rId3268" Type="http://schemas.openxmlformats.org/officeDocument/2006/relationships/hyperlink" Target="https://drive.google.com/drive/u/0/folders/1xRuoPlcPnlKlpR4XHw3SC8_5u37yBW-z" TargetMode="External"/><Relationship Id="rId3475" Type="http://schemas.openxmlformats.org/officeDocument/2006/relationships/hyperlink" Target="https://drive.google.com/drive/u/0/folders/1RsSKYaEE8jqAw7pH05tDHRflkjUL3t5H" TargetMode="External"/><Relationship Id="rId3682" Type="http://schemas.openxmlformats.org/officeDocument/2006/relationships/hyperlink" Target="https://dec.vermont.gov/sites/dec/files/documents/PFAS%20Sampling%20Report%207.10.18%20FINAL.pdf" TargetMode="External"/><Relationship Id="rId4319" Type="http://schemas.openxmlformats.org/officeDocument/2006/relationships/hyperlink" Target="https://geotracker.waterboards.ca.gov/map/pfas_map" TargetMode="External"/><Relationship Id="rId4526" Type="http://schemas.openxmlformats.org/officeDocument/2006/relationships/hyperlink" Target="https://www.michigan.gov/pfasresponse/0,9038,7-365-86511_82704-452825--,00.html" TargetMode="External"/><Relationship Id="rId4733" Type="http://schemas.openxmlformats.org/officeDocument/2006/relationships/hyperlink" Target="https://www4.des.state.nh.us/nh-pfas-investigation/wp-content/uploads/tables-pdf.pdf" TargetMode="External"/><Relationship Id="rId4940" Type="http://schemas.openxmlformats.org/officeDocument/2006/relationships/hyperlink" Target="https://www4.des.state.nh.us/nh-pfas-investigation/wp-content/uploads/tables-pdf.pdf" TargetMode="External"/><Relationship Id="rId189" Type="http://schemas.openxmlformats.org/officeDocument/2006/relationships/hyperlink" Target="https://drive.google.com/drive/u/1/folders/1DWXhXwl1j4L5eKUdO88JdnrMTynHHza5" TargetMode="External"/><Relationship Id="rId396" Type="http://schemas.openxmlformats.org/officeDocument/2006/relationships/hyperlink" Target="https://drive.google.com/drive/u/0/folders/1BzY2RSn_pssRFOlIbYW0JAfrGmTSlpGL" TargetMode="External"/><Relationship Id="rId2077" Type="http://schemas.openxmlformats.org/officeDocument/2006/relationships/hyperlink" Target="https://nhdes.maps.arcgis.com/apps/View/index.html?appid=66770bef141c43a98a445c54a17720e2&amp;extent=-73.5743,42.5413,-69.6852,45.4509" TargetMode="External"/><Relationship Id="rId2284" Type="http://schemas.openxmlformats.org/officeDocument/2006/relationships/hyperlink" Target="https://nhdes.maps.arcgis.com/apps/View/index.html?appid=66770bef141c43a98a445c54a17720e2&amp;extent=-73.5743,42.5413,-69.6852,45.4509" TargetMode="External"/><Relationship Id="rId2491" Type="http://schemas.openxmlformats.org/officeDocument/2006/relationships/hyperlink" Target="https://www4.des.state.nh.us/DESOneStop/PRSDetail.aspx?ID=0013955&amp;Type=PRS" TargetMode="External"/><Relationship Id="rId3128" Type="http://schemas.openxmlformats.org/officeDocument/2006/relationships/hyperlink" Target="https://drive.google.com/drive/u/0/folders/1RsSKYaEE8jqAw7pH05tDHRflkjUL3t5H" TargetMode="External"/><Relationship Id="rId3335" Type="http://schemas.openxmlformats.org/officeDocument/2006/relationships/hyperlink" Target="https://nhdes.maps.arcgis.com/apps/View/index.html?appid=66770bef141c43a98a445c54a17720e2&amp;extent=-73.5743,42.5413,-69.6852,45.4509" TargetMode="External"/><Relationship Id="rId3542" Type="http://schemas.openxmlformats.org/officeDocument/2006/relationships/hyperlink" Target="https://www4.des.state.nh.us/IISProxy/IISProxy.dll?ContentId=4832791" TargetMode="External"/><Relationship Id="rId256" Type="http://schemas.openxmlformats.org/officeDocument/2006/relationships/hyperlink" Target="http://www.slfpd.org/water" TargetMode="External"/><Relationship Id="rId463" Type="http://schemas.openxmlformats.org/officeDocument/2006/relationships/hyperlink" Target="https://www.navfac.navy.mil/content/dam/navfac/Environmental/PDFs/env_restoration/nrl_cbd/NRL-CBD_Off-base_Sampling_Fact_Sheet_10152018.pdf" TargetMode="External"/><Relationship Id="rId670" Type="http://schemas.openxmlformats.org/officeDocument/2006/relationships/hyperlink" Target="https://www.michigan.gov/pfasresponse/0,9038,7-365-86511_82704_97100---,00.html" TargetMode="External"/><Relationship Id="rId1093" Type="http://schemas.openxmlformats.org/officeDocument/2006/relationships/hyperlink" Target="https://drive.google.com/drive/u/1/folders/13FLgWN0x0W8gqLvo64C4XgST8RdyYR9o" TargetMode="External"/><Relationship Id="rId2144" Type="http://schemas.openxmlformats.org/officeDocument/2006/relationships/hyperlink" Target="https://www4.des.state.nh.us/DESOneStop/PRSDetail.aspx?ID=0000006&amp;Type=PRS" TargetMode="External"/><Relationship Id="rId2351" Type="http://schemas.openxmlformats.org/officeDocument/2006/relationships/hyperlink" Target="https://www4.des.state.nh.us/DESOneStop/PRSDetail.aspx?ID=0014814&amp;Type=PRS" TargetMode="External"/><Relationship Id="rId3402" Type="http://schemas.openxmlformats.org/officeDocument/2006/relationships/hyperlink" Target="https://www4.des.state.nh.us/IISProxy/IISProxy.dll?ContentId=4756023" TargetMode="External"/><Relationship Id="rId4800" Type="http://schemas.openxmlformats.org/officeDocument/2006/relationships/hyperlink" Target="https://www4.des.state.nh.us/nh-pfas-investigation/wp-content/uploads/tables-pdf.pdf" TargetMode="External"/><Relationship Id="rId116" Type="http://schemas.openxmlformats.org/officeDocument/2006/relationships/hyperlink" Target="https://azdeq.gov/DOD/DavisMonthan" TargetMode="External"/><Relationship Id="rId323" Type="http://schemas.openxmlformats.org/officeDocument/2006/relationships/hyperlink" Target="https://www.eglin.af.mil/News/Article-Display/Article/1512342/water-contamination-concerns-addressed/" TargetMode="External"/><Relationship Id="rId530" Type="http://schemas.openxmlformats.org/officeDocument/2006/relationships/hyperlink" Target="https://www.michigan.gov/pfasresponse/" TargetMode="External"/><Relationship Id="rId1160" Type="http://schemas.openxmlformats.org/officeDocument/2006/relationships/hyperlink" Target="https://drive.google.com/drive/u/0/folders/12sz-qPMFJWIHG9xdw7XPMV-ltiRBN5Dm" TargetMode="External"/><Relationship Id="rId2004" Type="http://schemas.openxmlformats.org/officeDocument/2006/relationships/hyperlink" Target="https://www4.des.state.nh.us/DESOneStop/PRSDetail.aspx?ID=0003792&amp;Type=PRS" TargetMode="External"/><Relationship Id="rId2211" Type="http://schemas.openxmlformats.org/officeDocument/2006/relationships/hyperlink" Target="https://nhdes.maps.arcgis.com/apps/View/index.html?appid=66770bef141c43a98a445c54a17720e2&amp;extent=-73.5743,42.5413,-69.6852,45.4509" TargetMode="External"/><Relationship Id="rId4176" Type="http://schemas.openxmlformats.org/officeDocument/2006/relationships/hyperlink" Target="https://drive.google.com/drive/u/0/folders/1DWXhXwl1j4L5eKUdO88JdnrMTynHHza5" TargetMode="External"/><Relationship Id="rId1020" Type="http://schemas.openxmlformats.org/officeDocument/2006/relationships/hyperlink" Target="https://drive.google.com/drive/u/1/folders/1RsSKYaEE8jqAw7pH05tDHRflkjUL3t5H" TargetMode="External"/><Relationship Id="rId1977" Type="http://schemas.openxmlformats.org/officeDocument/2006/relationships/hyperlink" Target="https://drive.google.com/drive/u/1/folders/16k9q_GfKDxIlkLwYq5hYoOsOeFXo_I51" TargetMode="External"/><Relationship Id="rId4383" Type="http://schemas.openxmlformats.org/officeDocument/2006/relationships/hyperlink" Target="https://drive.google.com/drive/u/0/folders/1DWXhXwl1j4L5eKUdO88JdnrMTynHHza5" TargetMode="External"/><Relationship Id="rId4590" Type="http://schemas.openxmlformats.org/officeDocument/2006/relationships/hyperlink" Target="https://www4.des.state.nh.us/nh-pfas-investigation/wp-content/uploads/tables-pdf.pdf" TargetMode="External"/><Relationship Id="rId1837" Type="http://schemas.openxmlformats.org/officeDocument/2006/relationships/hyperlink" Target="https://www.glwater.org/wp-content/uploads/2020/02/PFAS-Minimization-Program-Summary.pdf" TargetMode="External"/><Relationship Id="rId3192" Type="http://schemas.openxmlformats.org/officeDocument/2006/relationships/hyperlink" Target="https://drive.google.com/drive/u/0/folders/1sryCKun2AkvOFBFjZd3vcAkmveb8FYPi" TargetMode="External"/><Relationship Id="rId4036" Type="http://schemas.openxmlformats.org/officeDocument/2006/relationships/hyperlink" Target="https://geotracker.waterboards.ca.gov/map/pfas_map" TargetMode="External"/><Relationship Id="rId4243" Type="http://schemas.openxmlformats.org/officeDocument/2006/relationships/hyperlink" Target="https://documents.geotracker.waterboards.ca.gov/esi/uploads/geo_report/9784892201/T10000012861.PDF" TargetMode="External"/><Relationship Id="rId4450" Type="http://schemas.openxmlformats.org/officeDocument/2006/relationships/hyperlink" Target="https://geotracker.waterboards.ca.gov/profile_report?global_id=L10006875092" TargetMode="External"/><Relationship Id="rId3052" Type="http://schemas.openxmlformats.org/officeDocument/2006/relationships/hyperlink" Target="https://drive.google.com/drive/u/0/folders/1XsoyeNi-9vhUUd5S11-RF8nC9a_oHLxK" TargetMode="External"/><Relationship Id="rId4103" Type="http://schemas.openxmlformats.org/officeDocument/2006/relationships/hyperlink" Target="https://geotracker.waterboards.ca.gov/map/pfas_map" TargetMode="External"/><Relationship Id="rId4310" Type="http://schemas.openxmlformats.org/officeDocument/2006/relationships/hyperlink" Target="https://drive.google.com/drive/u/1/folders/1DWXhXwl1j4L5eKUdO88JdnrMTynHHza5" TargetMode="External"/><Relationship Id="rId180" Type="http://schemas.openxmlformats.org/officeDocument/2006/relationships/hyperlink" Target="https://partner-mco-archive.s3.amazonaws.com/client_files/1524589484.pdf" TargetMode="External"/><Relationship Id="rId1904" Type="http://schemas.openxmlformats.org/officeDocument/2006/relationships/hyperlink" Target="https://www.glwater.org/wp-content/uploads/2020/02/PFAS-Minimization-Program-Summary.pdf" TargetMode="External"/><Relationship Id="rId3869" Type="http://schemas.openxmlformats.org/officeDocument/2006/relationships/hyperlink" Target="https://drive.google.com/drive/u/1/folders/1DWXhXwl1j4L5eKUdO88JdnrMTynHHza5" TargetMode="External"/><Relationship Id="rId997" Type="http://schemas.openxmlformats.org/officeDocument/2006/relationships/hyperlink" Target="https://www4.des.state.nh.us/IISProxy/IISProxy.dll?ContentId=4853935" TargetMode="External"/><Relationship Id="rId2678" Type="http://schemas.openxmlformats.org/officeDocument/2006/relationships/hyperlink" Target="https://drive.google.com/drive/u/0/folders/1RsSKYaEE8jqAw7pH05tDHRflkjUL3t5H" TargetMode="External"/><Relationship Id="rId2885" Type="http://schemas.openxmlformats.org/officeDocument/2006/relationships/hyperlink" Target="https://www4.des.state.nh.us/IISProxy/IISProxy.dll?ContentId=4696086" TargetMode="External"/><Relationship Id="rId3729" Type="http://schemas.openxmlformats.org/officeDocument/2006/relationships/hyperlink" Target="https://drive.google.com/drive/folders/1jJQ9yj0v4F-uS3q-WO91RAcoKlPt6Y1z" TargetMode="External"/><Relationship Id="rId3936" Type="http://schemas.openxmlformats.org/officeDocument/2006/relationships/hyperlink" Target="https://geotracker.waterboards.ca.gov/map/pfas_map" TargetMode="External"/><Relationship Id="rId857" Type="http://schemas.openxmlformats.org/officeDocument/2006/relationships/hyperlink" Target="https://drive.google.com/drive/u/1/folders/1PlOhoMllGr8c2y_tC6ASZjmNE99WLplb" TargetMode="External"/><Relationship Id="rId1487" Type="http://schemas.openxmlformats.org/officeDocument/2006/relationships/hyperlink" Target="https://dnr.wi.gov/botw/BasicSearchAction.do;jsessionid=IssMC5pxAq4nUrmSToSt-f_hqgtuHz9syquhl50rrD6P_8m0pvdY!-2140414134" TargetMode="External"/><Relationship Id="rId1694" Type="http://schemas.openxmlformats.org/officeDocument/2006/relationships/hyperlink" Target="https://www.maine.gov/dep/spills/topics/pfas/PFAS-current-results-06022020.pdf" TargetMode="External"/><Relationship Id="rId2538" Type="http://schemas.openxmlformats.org/officeDocument/2006/relationships/hyperlink" Target="https://drive.google.com/drive/u/0/folders/1RsSKYaEE8jqAw7pH05tDHRflkjUL3t5H" TargetMode="External"/><Relationship Id="rId2745" Type="http://schemas.openxmlformats.org/officeDocument/2006/relationships/hyperlink" Target="https://www4.des.state.nh.us/IISProxy/IISProxy.dll?ContentId=4779086" TargetMode="External"/><Relationship Id="rId2952" Type="http://schemas.openxmlformats.org/officeDocument/2006/relationships/hyperlink" Target="https://drive.google.com/drive/u/0/folders/1qjjha_yhatkz3Dh0tvQsXUSrJvmPZgg8" TargetMode="External"/><Relationship Id="rId717" Type="http://schemas.openxmlformats.org/officeDocument/2006/relationships/hyperlink" Target="https://www.michigan.gov/pfasresponse/0,9038,7-365-86511_82704-485521--,00.html" TargetMode="External"/><Relationship Id="rId924" Type="http://schemas.openxmlformats.org/officeDocument/2006/relationships/hyperlink" Target="https://cdn3.ewg.org/sites/default/files/u352/Top%20100%20PFAS.pdf" TargetMode="External"/><Relationship Id="rId1347" Type="http://schemas.openxmlformats.org/officeDocument/2006/relationships/hyperlink" Target="http://afcec.publicadmin-record.us.af.mil/Search.aspx" TargetMode="External"/><Relationship Id="rId1554" Type="http://schemas.openxmlformats.org/officeDocument/2006/relationships/hyperlink" Target="https://drive.google.com/drive/u/1/folders/1qA-x3qSPtUj2HLNua_HFYWqKo72aFbny" TargetMode="External"/><Relationship Id="rId1761" Type="http://schemas.openxmlformats.org/officeDocument/2006/relationships/hyperlink" Target="https://drive.google.com/drive/u/1/folders/1Pms7FL2HqHNWHQ0nmFgIEcktFHXjhbny" TargetMode="External"/><Relationship Id="rId2605" Type="http://schemas.openxmlformats.org/officeDocument/2006/relationships/hyperlink" Target="https://www4.des.state.nh.us/IISProxy/IISProxy.dll?ContentId=4826253" TargetMode="External"/><Relationship Id="rId2812" Type="http://schemas.openxmlformats.org/officeDocument/2006/relationships/hyperlink" Target="https://drive.google.com/drive/u/1/folders/1lIH6ghXKGSSOuCe9uF5oSKHhkpNSwLNZ" TargetMode="External"/><Relationship Id="rId53" Type="http://schemas.openxmlformats.org/officeDocument/2006/relationships/hyperlink" Target="http://afcec.publicadmin-record.us.af.mil/" TargetMode="External"/><Relationship Id="rId1207" Type="http://schemas.openxmlformats.org/officeDocument/2006/relationships/hyperlink" Target="https://drive.google.com/drive/u/0/folders/14XUC9RzrJOrL_ttJnJlQXlPP8ypglIBU" TargetMode="External"/><Relationship Id="rId1414" Type="http://schemas.openxmlformats.org/officeDocument/2006/relationships/hyperlink" Target="https://drive.google.com/drive/u/0/folders/1QKXqUlFDznZk9NEZRKkRlyEbtjnj8kIT" TargetMode="External"/><Relationship Id="rId1621" Type="http://schemas.openxmlformats.org/officeDocument/2006/relationships/hyperlink" Target="https://drive.google.com/drive/u/0/folders/1RsSKYaEE8jqAw7pH05tDHRflkjUL3t5H" TargetMode="External"/><Relationship Id="rId4777" Type="http://schemas.openxmlformats.org/officeDocument/2006/relationships/hyperlink" Target="https://drive.google.com/drive/u/0/folders/1RsSKYaEE8jqAw7pH05tDHRflkjUL3t5H" TargetMode="External"/><Relationship Id="rId4984" Type="http://schemas.openxmlformats.org/officeDocument/2006/relationships/hyperlink" Target="https://drive.google.com/drive/u/0/folders/1sltlDu105VOjR5fdgjrT1B-wnQHSJq48" TargetMode="External"/><Relationship Id="rId3379" Type="http://schemas.openxmlformats.org/officeDocument/2006/relationships/hyperlink" Target="https://drive.google.com/drive/u/0/folders/1tgv65QY3iZADTxtOLiCH47mCcWcVy1tq" TargetMode="External"/><Relationship Id="rId3586" Type="http://schemas.openxmlformats.org/officeDocument/2006/relationships/hyperlink" Target="https://nhdes.maps.arcgis.com/apps/View/index.html?appid=66770bef141c43a98a445c54a17720e2&amp;extent=-73.5743,42.5413,-69.6852,45.4509" TargetMode="External"/><Relationship Id="rId3793" Type="http://schemas.openxmlformats.org/officeDocument/2006/relationships/hyperlink" Target="https://geotracker.waterboards.ca.gov/map/pfas_map" TargetMode="External"/><Relationship Id="rId4637" Type="http://schemas.openxmlformats.org/officeDocument/2006/relationships/hyperlink" Target="https://www4.des.state.nh.us/nh-pfas-investigation/wp-content/uploads/tables-pdf.pdf" TargetMode="External"/><Relationship Id="rId2188" Type="http://schemas.openxmlformats.org/officeDocument/2006/relationships/hyperlink" Target="https://www4.des.state.nh.us/DESOneStop/PRSDetail.aspx?ID=0006764&amp;Type=PRS" TargetMode="External"/><Relationship Id="rId2395" Type="http://schemas.openxmlformats.org/officeDocument/2006/relationships/hyperlink" Target="https://www4.des.state.nh.us/nh-pfas-investigation/wp-content/uploads/tables-pdf.pdf" TargetMode="External"/><Relationship Id="rId3239" Type="http://schemas.openxmlformats.org/officeDocument/2006/relationships/hyperlink" Target="https://drive.google.com/drive/u/0/folders/1RsSKYaEE8jqAw7pH05tDHRflkjUL3t5H" TargetMode="External"/><Relationship Id="rId3446" Type="http://schemas.openxmlformats.org/officeDocument/2006/relationships/hyperlink" Target="https://nhdes.maps.arcgis.com/apps/View/index.html?appid=66770bef141c43a98a445c54a17720e2&amp;extent=-73.5743,42.5413,-69.6852,45.4509" TargetMode="External"/><Relationship Id="rId4844" Type="http://schemas.openxmlformats.org/officeDocument/2006/relationships/hyperlink" Target="https://www4.des.state.nh.us/nh-pfas-investigation/wp-content/uploads/tables-pdf.pdf" TargetMode="External"/><Relationship Id="rId367" Type="http://schemas.openxmlformats.org/officeDocument/2006/relationships/hyperlink" Target="https://drive.google.com/drive/u/1/folders/1Vhg5uHT1BIQn1v8EPCjeorZ-9TPjUIz0" TargetMode="External"/><Relationship Id="rId574" Type="http://schemas.openxmlformats.org/officeDocument/2006/relationships/hyperlink" Target="http://www.michigan.gov/som/0,4669,7-192-45414_45929_82704-452817--,00.html" TargetMode="External"/><Relationship Id="rId2048" Type="http://schemas.openxmlformats.org/officeDocument/2006/relationships/hyperlink" Target="https://www4.des.state.nh.us/nh-pfas-investigation/wp-content/uploads/tables-pdf.pdf" TargetMode="External"/><Relationship Id="rId2255" Type="http://schemas.openxmlformats.org/officeDocument/2006/relationships/hyperlink" Target="https://www4.des.state.nh.us/IISProxy/IISProxy.dll?ContentId=4696022" TargetMode="External"/><Relationship Id="rId3653" Type="http://schemas.openxmlformats.org/officeDocument/2006/relationships/hyperlink" Target="https://dec.vermont.gov/pfas" TargetMode="External"/><Relationship Id="rId3860" Type="http://schemas.openxmlformats.org/officeDocument/2006/relationships/hyperlink" Target="https://geotracker.waterboards.ca.gov/profile_report?global_id=L10003191714&amp;mytab=esidata" TargetMode="External"/><Relationship Id="rId4704" Type="http://schemas.openxmlformats.org/officeDocument/2006/relationships/hyperlink" Target="https://www4.des.state.nh.us/nh-pfas-investigation/wp-content/uploads/tables-pdf.pdf" TargetMode="External"/><Relationship Id="rId4911" Type="http://schemas.openxmlformats.org/officeDocument/2006/relationships/hyperlink" Target="https://www4.des.state.nh.us/nh-pfas-investigation/wp-content/uploads/tables-pdf.pdf" TargetMode="External"/><Relationship Id="rId227" Type="http://schemas.openxmlformats.org/officeDocument/2006/relationships/hyperlink" Target="https://www.waterboards.ca.gov/pfas/military.html" TargetMode="External"/><Relationship Id="rId781" Type="http://schemas.openxmlformats.org/officeDocument/2006/relationships/hyperlink" Target="https://www.michigan.gov/pfasresponse/0,9038,7-365-86511_82704-493753--,00.html" TargetMode="External"/><Relationship Id="rId2462" Type="http://schemas.openxmlformats.org/officeDocument/2006/relationships/hyperlink" Target="https://drive.google.com/drive/u/0/folders/1dqJoZk6WM61nxfAUGwhD00hLF7ZzIGL6" TargetMode="External"/><Relationship Id="rId3306" Type="http://schemas.openxmlformats.org/officeDocument/2006/relationships/hyperlink" Target="https://www4.des.state.nh.us/IISProxy/IISProxy.dll?ContentId=4699476" TargetMode="External"/><Relationship Id="rId3513" Type="http://schemas.openxmlformats.org/officeDocument/2006/relationships/hyperlink" Target="https://www4.des.state.nh.us/DESOneStop/PRSDetail.aspx?ID=0000104&amp;Type=PRS" TargetMode="External"/><Relationship Id="rId3720" Type="http://schemas.openxmlformats.org/officeDocument/2006/relationships/hyperlink" Target="https://www.benningtonbanner.com/stories/pfas-in-old-landfill-prompts-more-testing,607655" TargetMode="External"/><Relationship Id="rId434" Type="http://schemas.openxmlformats.org/officeDocument/2006/relationships/hyperlink" Target="https://drive.google.com/drive/u/1/folders/1HKXp63rNge_WSUdMVnq31GxFeBTsQfGo" TargetMode="External"/><Relationship Id="rId641" Type="http://schemas.openxmlformats.org/officeDocument/2006/relationships/hyperlink" Target="https://drive.google.com/drive/u/1/folders/1Pms7FL2HqHNWHQ0nmFgIEcktFHXjhbny" TargetMode="External"/><Relationship Id="rId1064" Type="http://schemas.openxmlformats.org/officeDocument/2006/relationships/hyperlink" Target="https://echo.epa.gov/detailed-facility-report?fid=NJ0102001&amp;sys=SDWIS" TargetMode="External"/><Relationship Id="rId1271" Type="http://schemas.openxmlformats.org/officeDocument/2006/relationships/hyperlink" Target="https://drive.google.com/drive/u/0/folders/1tWSX3nmtB-wMS9ocUAKz6Xe6YxhRsl1p" TargetMode="External"/><Relationship Id="rId2115" Type="http://schemas.openxmlformats.org/officeDocument/2006/relationships/hyperlink" Target="https://drive.google.com/drive/u/0/folders/1rJpdoGyV35sHx6f0tYbd1_J0jKT5JZQg" TargetMode="External"/><Relationship Id="rId2322" Type="http://schemas.openxmlformats.org/officeDocument/2006/relationships/hyperlink" Target="https://drive.google.com/drive/u/0/folders/1IH8U8gkehN771Dr-YbGaPAt-P5hcgnfv" TargetMode="External"/><Relationship Id="rId501" Type="http://schemas.openxmlformats.org/officeDocument/2006/relationships/hyperlink" Target="https://drive.google.com/drive/u/1/folders/1VgdMu6_x_kxf36q2eAIhAEnCpniomQ1Y" TargetMode="External"/><Relationship Id="rId1131" Type="http://schemas.openxmlformats.org/officeDocument/2006/relationships/hyperlink" Target="https://drive.google.com/drive/u/1/folders/1Yla_380Qxjf4iLAK34ajtSEXmM8gBJ9P" TargetMode="External"/><Relationship Id="rId4287" Type="http://schemas.openxmlformats.org/officeDocument/2006/relationships/hyperlink" Target="https://drive.google.com/drive/u/0/folders/1DWXhXwl1j4L5eKUdO88JdnrMTynHHza5" TargetMode="External"/><Relationship Id="rId4494" Type="http://schemas.openxmlformats.org/officeDocument/2006/relationships/hyperlink" Target="https://drive.google.com/drive/u/0/folders/1DWXhXwl1j4L5eKUdO88JdnrMTynHHza5" TargetMode="External"/><Relationship Id="rId3096" Type="http://schemas.openxmlformats.org/officeDocument/2006/relationships/hyperlink" Target="https://www4.des.state.nh.us/DESOneStop/PRSDetail.aspx?ID=0001960&amp;Type=PRS" TargetMode="External"/><Relationship Id="rId4147" Type="http://schemas.openxmlformats.org/officeDocument/2006/relationships/hyperlink" Target="https://geotracker.waterboards.ca.gov/map/pfas_map" TargetMode="External"/><Relationship Id="rId4354" Type="http://schemas.openxmlformats.org/officeDocument/2006/relationships/hyperlink" Target="https://geotracker.waterboards.ca.gov/profile_report?global_id=T10000012787&amp;mytab=esidata" TargetMode="External"/><Relationship Id="rId4561" Type="http://schemas.openxmlformats.org/officeDocument/2006/relationships/hyperlink" Target="https://drive.google.com/drive/u/0/folders/1RsSKYaEE8jqAw7pH05tDHRflkjUL3t5H" TargetMode="External"/><Relationship Id="rId1948" Type="http://schemas.openxmlformats.org/officeDocument/2006/relationships/hyperlink" Target="https://drive.google.com/drive/u/1/folders/1Pms7FL2HqHNWHQ0nmFgIEcktFHXjhbny" TargetMode="External"/><Relationship Id="rId3163" Type="http://schemas.openxmlformats.org/officeDocument/2006/relationships/hyperlink" Target="https://drive.google.com/drive/u/0/folders/1RsSKYaEE8jqAw7pH05tDHRflkjUL3t5H" TargetMode="External"/><Relationship Id="rId3370" Type="http://schemas.openxmlformats.org/officeDocument/2006/relationships/hyperlink" Target="https://drive.google.com/drive/u/0/folders/1RsSKYaEE8jqAw7pH05tDHRflkjUL3t5H" TargetMode="External"/><Relationship Id="rId4007" Type="http://schemas.openxmlformats.org/officeDocument/2006/relationships/hyperlink" Target="https://drive.google.com/drive/u/1/folders/1DWXhXwl1j4L5eKUdO88JdnrMTynHHza5" TargetMode="External"/><Relationship Id="rId4214" Type="http://schemas.openxmlformats.org/officeDocument/2006/relationships/hyperlink" Target="https://drive.google.com/drive/u/0/folders/1DWXhXwl1j4L5eKUdO88JdnrMTynHHza5" TargetMode="External"/><Relationship Id="rId4421" Type="http://schemas.openxmlformats.org/officeDocument/2006/relationships/hyperlink" Target="https://geotracker.waterboards.ca.gov/profile_report?global_id=L10003830787&amp;mytab=esidata" TargetMode="External"/><Relationship Id="rId291" Type="http://schemas.openxmlformats.org/officeDocument/2006/relationships/hyperlink" Target="https://drive.google.com/drive/u/0/folders/1CNNk_CxjiGz98jA_vaMTb4W0sGHqfaBl" TargetMode="External"/><Relationship Id="rId1808" Type="http://schemas.openxmlformats.org/officeDocument/2006/relationships/hyperlink" Target="https://drive.google.com/drive/u/1/folders/1Pms7FL2HqHNWHQ0nmFgIEcktFHXjhbny" TargetMode="External"/><Relationship Id="rId3023" Type="http://schemas.openxmlformats.org/officeDocument/2006/relationships/hyperlink" Target="https://drive.google.com/drive/u/0/folders/1RsSKYaEE8jqAw7pH05tDHRflkjUL3t5H" TargetMode="External"/><Relationship Id="rId151" Type="http://schemas.openxmlformats.org/officeDocument/2006/relationships/hyperlink" Target="https://geotracker.waterboards.ca.gov/map/pfas_map" TargetMode="External"/><Relationship Id="rId3230" Type="http://schemas.openxmlformats.org/officeDocument/2006/relationships/hyperlink" Target="https://nhdes.maps.arcgis.com/apps/View/index.html?appid=66770bef141c43a98a445c54a17720e2&amp;extent=-73.5743,42.5413,-69.6852,45.4509" TargetMode="External"/><Relationship Id="rId2789" Type="http://schemas.openxmlformats.org/officeDocument/2006/relationships/hyperlink" Target="https://nhdes.maps.arcgis.com/apps/View/index.html?appid=66770bef141c43a98a445c54a17720e2&amp;extent=-73.5743,42.5413,-69.6852,45.4509" TargetMode="External"/><Relationship Id="rId2996" Type="http://schemas.openxmlformats.org/officeDocument/2006/relationships/hyperlink" Target="https://www4.des.state.nh.us/DESOneStop/PRSDetail.aspx?ID=0000159&amp;Type=PRS" TargetMode="External"/><Relationship Id="rId968" Type="http://schemas.openxmlformats.org/officeDocument/2006/relationships/hyperlink" Target="https://www4.des.state.nh.us/nh-pfas-investigation/" TargetMode="External"/><Relationship Id="rId1598" Type="http://schemas.openxmlformats.org/officeDocument/2006/relationships/hyperlink" Target="https://www.maine.gov/dep/spills/topics/pfas/PFAS-current-results-06022020.pdf" TargetMode="External"/><Relationship Id="rId2649" Type="http://schemas.openxmlformats.org/officeDocument/2006/relationships/hyperlink" Target="https://nhdes.maps.arcgis.com/apps/View/index.html?appid=66770bef141c43a98a445c54a17720e2&amp;extent=-73.5743,42.5413,-69.6852,45.4509" TargetMode="External"/><Relationship Id="rId2856" Type="http://schemas.openxmlformats.org/officeDocument/2006/relationships/hyperlink" Target="https://www4.des.state.nh.us/DESOneStop/PRSDetail.aspx?ID=0000036&amp;Type=PRS" TargetMode="External"/><Relationship Id="rId3907" Type="http://schemas.openxmlformats.org/officeDocument/2006/relationships/hyperlink" Target="https://geotracker.waterboards.ca.gov/map/pfas_map" TargetMode="External"/><Relationship Id="rId97" Type="http://schemas.openxmlformats.org/officeDocument/2006/relationships/hyperlink" Target="http://dot.alaska.gov/airportwater/kingsalmon/" TargetMode="External"/><Relationship Id="rId828" Type="http://schemas.openxmlformats.org/officeDocument/2006/relationships/hyperlink" Target="https://www.michigan.gov/pfasresponse/0,9038,7-365-86511_82704-499529--,00.html" TargetMode="External"/><Relationship Id="rId1458" Type="http://schemas.openxmlformats.org/officeDocument/2006/relationships/hyperlink" Target="https://www.lakewoodwater.org/pwt/page/update-water-sampling-jblm-and-lwd" TargetMode="External"/><Relationship Id="rId1665" Type="http://schemas.openxmlformats.org/officeDocument/2006/relationships/hyperlink" Target="https://www.maine.gov/dep/spills/topics/pfas/PFAS-current-results-06022020.pdf" TargetMode="External"/><Relationship Id="rId1872" Type="http://schemas.openxmlformats.org/officeDocument/2006/relationships/hyperlink" Target="https://www.glwater.org/wp-content/uploads/2020/02/PFAS-Minimization-Program-Summary.pdf" TargetMode="External"/><Relationship Id="rId2509" Type="http://schemas.openxmlformats.org/officeDocument/2006/relationships/hyperlink" Target="https://nhdes.maps.arcgis.com/apps/View/index.html?appid=66770bef141c43a98a445c54a17720e2&amp;extent=-73.5743,42.5413,-69.6852,45.4509" TargetMode="External"/><Relationship Id="rId2716" Type="http://schemas.openxmlformats.org/officeDocument/2006/relationships/hyperlink" Target="https://www4.des.state.nh.us/DESOneStop/PRSDetail.aspx?ID=0000808&amp;Type=PRS" TargetMode="External"/><Relationship Id="rId4071" Type="http://schemas.openxmlformats.org/officeDocument/2006/relationships/hyperlink" Target="https://geotracker.waterboards.ca.gov/profile_report?global_id=L10005391970" TargetMode="External"/><Relationship Id="rId1318" Type="http://schemas.openxmlformats.org/officeDocument/2006/relationships/hyperlink" Target="https://drive.google.com/drive/u/0/folders/1Y1aHr_zyN8Ww099VZE3qd2PK5yJ289gq" TargetMode="External"/><Relationship Id="rId1525" Type="http://schemas.openxmlformats.org/officeDocument/2006/relationships/hyperlink" Target="https://www.colorado.gov/pacific/cdphe/PFCs/2020-Sampling-Project" TargetMode="External"/><Relationship Id="rId2923" Type="http://schemas.openxmlformats.org/officeDocument/2006/relationships/hyperlink" Target="https://drive.google.com/drive/u/0/folders/1RsSKYaEE8jqAw7pH05tDHRflkjUL3t5H" TargetMode="External"/><Relationship Id="rId1732" Type="http://schemas.openxmlformats.org/officeDocument/2006/relationships/hyperlink" Target="https://drive.google.com/drive/u/0/folders/1RsSKYaEE8jqAw7pH05tDHRflkjUL3t5H" TargetMode="External"/><Relationship Id="rId4888" Type="http://schemas.openxmlformats.org/officeDocument/2006/relationships/hyperlink" Target="https://drive.google.com/drive/u/0/folders/1RsSKYaEE8jqAw7pH05tDHRflkjUL3t5H" TargetMode="External"/><Relationship Id="rId24" Type="http://schemas.openxmlformats.org/officeDocument/2006/relationships/hyperlink" Target="https://drive.google.com/drive/u/0/folders/1B1GKEK70wuJTnQTBbpJQJcs4KD3cK5Hu" TargetMode="External"/><Relationship Id="rId2299" Type="http://schemas.openxmlformats.org/officeDocument/2006/relationships/hyperlink" Target="https://nhdes.maps.arcgis.com/apps/View/index.html?appid=66770bef141c43a98a445c54a17720e2&amp;extent=-73.5743,42.5413,-69.6852,45.4509" TargetMode="External"/><Relationship Id="rId3697" Type="http://schemas.openxmlformats.org/officeDocument/2006/relationships/hyperlink" Target="https://drive.google.com/drive/u/0/folders/1lGp9mNF1VW52zcJOUD9x-wZO9oAb_opR" TargetMode="External"/><Relationship Id="rId4748" Type="http://schemas.openxmlformats.org/officeDocument/2006/relationships/hyperlink" Target="https://www4.des.state.nh.us/nh-pfas-investigation/wp-content/uploads/tables-pdf.pdf" TargetMode="External"/><Relationship Id="rId4955" Type="http://schemas.openxmlformats.org/officeDocument/2006/relationships/hyperlink" Target="https://www.dec.ny.gov/chemical/108820.html" TargetMode="External"/><Relationship Id="rId3557" Type="http://schemas.openxmlformats.org/officeDocument/2006/relationships/hyperlink" Target="https://www4.des.state.nh.us/IISProxy/IISProxy.dll?ContentId=4747593" TargetMode="External"/><Relationship Id="rId3764" Type="http://schemas.openxmlformats.org/officeDocument/2006/relationships/hyperlink" Target="https://drive.google.com/drive/u/0/folders/1DWXhXwl1j4L5eKUdO88JdnrMTynHHza5" TargetMode="External"/><Relationship Id="rId3971" Type="http://schemas.openxmlformats.org/officeDocument/2006/relationships/hyperlink" Target="https://geotracker.waterboards.ca.gov/map/pfas_map" TargetMode="External"/><Relationship Id="rId4608" Type="http://schemas.openxmlformats.org/officeDocument/2006/relationships/hyperlink" Target="https://www4.des.state.nh.us/nh-pfas-investigation/wp-content/uploads/tables-pdf.pdf" TargetMode="External"/><Relationship Id="rId4815" Type="http://schemas.openxmlformats.org/officeDocument/2006/relationships/hyperlink" Target="https://www4.des.state.nh.us/nh-pfas-investigation/wp-content/uploads/tables-pdf.pdf" TargetMode="External"/><Relationship Id="rId478" Type="http://schemas.openxmlformats.org/officeDocument/2006/relationships/hyperlink" Target="https://drive.google.com/drive/u/0/folders/1_PABuWcJsK5vRDsJ4_8nUTqEm7tptqJp" TargetMode="External"/><Relationship Id="rId685" Type="http://schemas.openxmlformats.org/officeDocument/2006/relationships/hyperlink" Target="https://drive.google.com/drive/u/1/folders/1Pms7FL2HqHNWHQ0nmFgIEcktFHXjhbny" TargetMode="External"/><Relationship Id="rId892" Type="http://schemas.openxmlformats.org/officeDocument/2006/relationships/hyperlink" Target="https://19january2017snapshot.epa.gov/sites/production/files/2015-09/documents/2nd_5year_review_richards_gebaur_afb_kansas_city_mo.pdf" TargetMode="External"/><Relationship Id="rId2159" Type="http://schemas.openxmlformats.org/officeDocument/2006/relationships/hyperlink" Target="https://www4.des.state.nh.us/DESOneStop/PRSDetail.aspx?ID=0000007&amp;Type=PRS" TargetMode="External"/><Relationship Id="rId2366" Type="http://schemas.openxmlformats.org/officeDocument/2006/relationships/hyperlink" Target="https://www4.des.state.nh.us/DESOneStop/PRSDetail.aspx?ID=0001781&amp;Type=PRS" TargetMode="External"/><Relationship Id="rId2573" Type="http://schemas.openxmlformats.org/officeDocument/2006/relationships/hyperlink" Target="https://drive.google.com/drive/u/0/folders/1RsSKYaEE8jqAw7pH05tDHRflkjUL3t5H" TargetMode="External"/><Relationship Id="rId2780" Type="http://schemas.openxmlformats.org/officeDocument/2006/relationships/hyperlink" Target="https://www4.des.state.nh.us/nh-pfas-investigation/wp-content/uploads/tables-pdf.pdf" TargetMode="External"/><Relationship Id="rId3417" Type="http://schemas.openxmlformats.org/officeDocument/2006/relationships/hyperlink" Target="https://www4.des.state.nh.us/IISProxy/IISProxy.dll?ContentId=4767003" TargetMode="External"/><Relationship Id="rId3624" Type="http://schemas.openxmlformats.org/officeDocument/2006/relationships/hyperlink" Target="https://www.env.nm.gov/pfas/main/" TargetMode="External"/><Relationship Id="rId3831" Type="http://schemas.openxmlformats.org/officeDocument/2006/relationships/hyperlink" Target="https://geotracker.waterboards.ca.gov/map/pfas_map" TargetMode="External"/><Relationship Id="rId338" Type="http://schemas.openxmlformats.org/officeDocument/2006/relationships/hyperlink" Target="https://drive.google.com/drive/u/1/folders/1HJI6U11sAh3Oi9BLz8uJM5Uu9-sTQ0j8" TargetMode="External"/><Relationship Id="rId545" Type="http://schemas.openxmlformats.org/officeDocument/2006/relationships/hyperlink" Target="https://www.michigan.gov/pfasresponse/0,9038,7-365-86511_82704-488796--,00.html" TargetMode="External"/><Relationship Id="rId752" Type="http://schemas.openxmlformats.org/officeDocument/2006/relationships/hyperlink" Target="https://drive.google.com/drive/u/1/folders/1Pms7FL2HqHNWHQ0nmFgIEcktFHXjhbny" TargetMode="External"/><Relationship Id="rId1175" Type="http://schemas.openxmlformats.org/officeDocument/2006/relationships/hyperlink" Target="http://afcec.publicadmin-record.us.af.mil/" TargetMode="External"/><Relationship Id="rId1382" Type="http://schemas.openxmlformats.org/officeDocument/2006/relationships/hyperlink" Target="https://drive.google.com/drive/u/0/folders/1LpxTlKqi7W0TyhphKUsU2SufsFXHckZC" TargetMode="External"/><Relationship Id="rId2019" Type="http://schemas.openxmlformats.org/officeDocument/2006/relationships/hyperlink" Target="https://www4.des.state.nh.us/DESOneStop/PRSDetail.aspx?ID=0038422&amp;Type=PRS" TargetMode="External"/><Relationship Id="rId2226" Type="http://schemas.openxmlformats.org/officeDocument/2006/relationships/hyperlink" Target="https://nhdes.maps.arcgis.com/apps/View/index.html?appid=66770bef141c43a98a445c54a17720e2&amp;extent=-73.5743,42.5413,-69.6852,45.4509" TargetMode="External"/><Relationship Id="rId2433" Type="http://schemas.openxmlformats.org/officeDocument/2006/relationships/hyperlink" Target="https://drive.google.com/drive/u/0/folders/1RsSKYaEE8jqAw7pH05tDHRflkjUL3t5H" TargetMode="External"/><Relationship Id="rId2640" Type="http://schemas.openxmlformats.org/officeDocument/2006/relationships/hyperlink" Target="https://www4.des.state.nh.us/IISProxy/IISProxy.dll?ContentId=4820765" TargetMode="External"/><Relationship Id="rId405" Type="http://schemas.openxmlformats.org/officeDocument/2006/relationships/hyperlink" Target="https://www.iowapublicradio.org/post/des-moines-water-works-official-says-more-testing-needed-after-pfas-found-area-military-base" TargetMode="External"/><Relationship Id="rId612" Type="http://schemas.openxmlformats.org/officeDocument/2006/relationships/hyperlink" Target="https://drive.google.com/drive/u/1/folders/14-uJ3V3dWJPGeX0W9_NfkVwEb6v3ahsu?ths=true" TargetMode="External"/><Relationship Id="rId1035" Type="http://schemas.openxmlformats.org/officeDocument/2006/relationships/hyperlink" Target="https://www.des.nh.gov/media/pr/2016/20161027-well-water-kingston.htm" TargetMode="External"/><Relationship Id="rId1242" Type="http://schemas.openxmlformats.org/officeDocument/2006/relationships/hyperlink" Target="https://www.ewg.org/interactive-maps/2019_pfas_contamination/map/" TargetMode="External"/><Relationship Id="rId2500" Type="http://schemas.openxmlformats.org/officeDocument/2006/relationships/hyperlink" Target="https://www4.des.state.nh.us/IISProxy/IISProxy.dll?ContentId=4758774" TargetMode="External"/><Relationship Id="rId4398" Type="http://schemas.openxmlformats.org/officeDocument/2006/relationships/hyperlink" Target="https://geotracker.waterboards.ca.gov/map/pfas_map" TargetMode="External"/><Relationship Id="rId1102" Type="http://schemas.openxmlformats.org/officeDocument/2006/relationships/hyperlink" Target="https://patch.com/new-york/westhampton-hamptonbays/toxic-pfas-chemical-found-long-island-here-s-where" TargetMode="External"/><Relationship Id="rId4258" Type="http://schemas.openxmlformats.org/officeDocument/2006/relationships/hyperlink" Target="https://geotracker.waterboards.ca.gov/map/pfas_map" TargetMode="External"/><Relationship Id="rId4465" Type="http://schemas.openxmlformats.org/officeDocument/2006/relationships/hyperlink" Target="https://drive.google.com/drive/u/0/folders/1DWXhXwl1j4L5eKUdO88JdnrMTynHHza5" TargetMode="External"/><Relationship Id="rId3067" Type="http://schemas.openxmlformats.org/officeDocument/2006/relationships/hyperlink" Target="https://drive.google.com/drive/u/0/folders/1HX4rscRVyKDdmY7KFrAdkVLH9hTFG6a2" TargetMode="External"/><Relationship Id="rId3274" Type="http://schemas.openxmlformats.org/officeDocument/2006/relationships/hyperlink" Target="https://drive.google.com/drive/u/0/folders/1RsSKYaEE8jqAw7pH05tDHRflkjUL3t5H" TargetMode="External"/><Relationship Id="rId4118" Type="http://schemas.openxmlformats.org/officeDocument/2006/relationships/hyperlink" Target="https://drive.google.com/drive/u/0/folders/1DWXhXwl1j4L5eKUdO88JdnrMTynHHza5" TargetMode="External"/><Relationship Id="rId4672" Type="http://schemas.openxmlformats.org/officeDocument/2006/relationships/hyperlink" Target="https://drive.google.com/drive/u/0/folders/1RsSKYaEE8jqAw7pH05tDHRflkjUL3t5H" TargetMode="External"/><Relationship Id="rId195" Type="http://schemas.openxmlformats.org/officeDocument/2006/relationships/hyperlink" Target="https://partner-mco-archive.s3.amazonaws.com/client_files/1524589484.pdf" TargetMode="External"/><Relationship Id="rId1919" Type="http://schemas.openxmlformats.org/officeDocument/2006/relationships/hyperlink" Target="https://www.glwater.org/wp-content/uploads/2020/02/PFAS-Minimization-Program-Summary.pdf" TargetMode="External"/><Relationship Id="rId3481" Type="http://schemas.openxmlformats.org/officeDocument/2006/relationships/hyperlink" Target="https://nhdes.maps.arcgis.com/apps/View/index.html?appid=66770bef141c43a98a445c54a17720e2&amp;extent=-73.5743,42.5413,-69.6852,45.4509" TargetMode="External"/><Relationship Id="rId4325" Type="http://schemas.openxmlformats.org/officeDocument/2006/relationships/hyperlink" Target="https://drive.google.com/drive/u/0/folders/1DWXhXwl1j4L5eKUdO88JdnrMTynHHza5" TargetMode="External"/><Relationship Id="rId4532" Type="http://schemas.openxmlformats.org/officeDocument/2006/relationships/hyperlink" Target="https://drive.google.com/drive/u/1/folders/1Pms7FL2HqHNWHQ0nmFgIEcktFHXjhbny" TargetMode="External"/><Relationship Id="rId2083" Type="http://schemas.openxmlformats.org/officeDocument/2006/relationships/hyperlink" Target="https://www4.des.state.nh.us/IISProxy/IISProxy.dll?ContentId=4734342" TargetMode="External"/><Relationship Id="rId2290" Type="http://schemas.openxmlformats.org/officeDocument/2006/relationships/hyperlink" Target="https://www4.des.state.nh.us/IISProxy/IISProxy.dll?ContentId=4794898" TargetMode="External"/><Relationship Id="rId3134" Type="http://schemas.openxmlformats.org/officeDocument/2006/relationships/hyperlink" Target="https://nhdes.maps.arcgis.com/apps/View/index.html?appid=66770bef141c43a98a445c54a17720e2&amp;extent=-73.5743,42.5413,-69.6852,45.4509" TargetMode="External"/><Relationship Id="rId3341" Type="http://schemas.openxmlformats.org/officeDocument/2006/relationships/hyperlink" Target="https://nhdes.maps.arcgis.com/apps/View/index.html?appid=66770bef141c43a98a445c54a17720e2&amp;extent=-73.5743,42.5413,-69.6852,45.4509" TargetMode="External"/><Relationship Id="rId262" Type="http://schemas.openxmlformats.org/officeDocument/2006/relationships/hyperlink" Target="https://cohealthviz.dphe.state.co.us/t/EnvironmentalEpidemiologyPublic/views/PFAS_results_DRAFT/SamplingSummary?:showAppBanner=false&amp;:display_count=n&amp;:showVizHome=n&amp;:origin=viz_share_link&amp;:isGuestRedirectFromVizportal=y&amp;:embed=y" TargetMode="External"/><Relationship Id="rId2150" Type="http://schemas.openxmlformats.org/officeDocument/2006/relationships/hyperlink" Target="https://drive.google.com/drive/u/0/folders/1lyeFaa5u2FzcILOHPJRbIDq0nSqxJjQ5" TargetMode="External"/><Relationship Id="rId3201" Type="http://schemas.openxmlformats.org/officeDocument/2006/relationships/hyperlink" Target="https://www4.des.state.nh.us/DESOneStop/PRSDetail.aspx?ID=0006747&amp;Type=PRS" TargetMode="External"/><Relationship Id="rId122" Type="http://schemas.openxmlformats.org/officeDocument/2006/relationships/hyperlink" Target="http://afcec.publicadmin-record.us.af.mil/" TargetMode="External"/><Relationship Id="rId2010" Type="http://schemas.openxmlformats.org/officeDocument/2006/relationships/hyperlink" Target="https://drive.google.com/drive/u/0/folders/1G6FDJzZ2evWXMVp050yiCG2fSre-5X1N" TargetMode="External"/><Relationship Id="rId1569" Type="http://schemas.openxmlformats.org/officeDocument/2006/relationships/hyperlink" Target="https://drive.google.com/drive/u/0/folders/1RsSKYaEE8jqAw7pH05tDHRflkjUL3t5H" TargetMode="External"/><Relationship Id="rId2967" Type="http://schemas.openxmlformats.org/officeDocument/2006/relationships/hyperlink" Target="https://drive.google.com/drive/u/0/folders/1wzCCuUQYDSUO7r-7I1A5hnMoxJ_-Z2Tu" TargetMode="External"/><Relationship Id="rId4182" Type="http://schemas.openxmlformats.org/officeDocument/2006/relationships/hyperlink" Target="https://geotracker.waterboards.ca.gov/map/pfas_map" TargetMode="External"/><Relationship Id="rId939" Type="http://schemas.openxmlformats.org/officeDocument/2006/relationships/hyperlink" Target="https://deq.mt.gov/DEQAdmin/PFAS/PFAS_Sites" TargetMode="External"/><Relationship Id="rId1776" Type="http://schemas.openxmlformats.org/officeDocument/2006/relationships/hyperlink" Target="https://drive.google.com/drive/u/1/folders/1Pms7FL2HqHNWHQ0nmFgIEcktFHXjhbny" TargetMode="External"/><Relationship Id="rId1983" Type="http://schemas.openxmlformats.org/officeDocument/2006/relationships/hyperlink" Target="https://www4.des.state.nh.us/IISProxy/IISProxy.dll?ContentId=4851948" TargetMode="External"/><Relationship Id="rId2827" Type="http://schemas.openxmlformats.org/officeDocument/2006/relationships/hyperlink" Target="https://drive.google.com/drive/u/0/folders/1ad7sY2mmNDrp2isOhAjvc6DJqaG2p3Fl" TargetMode="External"/><Relationship Id="rId4042" Type="http://schemas.openxmlformats.org/officeDocument/2006/relationships/hyperlink" Target="https://geotracker.waterboards.ca.gov/map/pfas_map" TargetMode="External"/><Relationship Id="rId68" Type="http://schemas.openxmlformats.org/officeDocument/2006/relationships/hyperlink" Target="https://www.akaction.org/wp-content/uploads/Report-Threats-to-Drinking-Water-and-Public-Health-in-Alaska-FINAL-web-version-9-24-19.pdf" TargetMode="External"/><Relationship Id="rId1429" Type="http://schemas.openxmlformats.org/officeDocument/2006/relationships/hyperlink" Target="https://www.denix.osd.mil/derp/home/documents/pfos-pfoa-briefing-to-the-hasc/FY18%20HASC%20Brief%20on%20PFOS-PFOA_Mar2018.pdf" TargetMode="External"/><Relationship Id="rId1636" Type="http://schemas.openxmlformats.org/officeDocument/2006/relationships/hyperlink" Target="https://www.maine.gov/dep/spills/topics/pfas/PFAS-current-results-06022020.pdf" TargetMode="External"/><Relationship Id="rId1843" Type="http://schemas.openxmlformats.org/officeDocument/2006/relationships/hyperlink" Target="https://www.glwater.org/wp-content/uploads/2020/02/PFAS-Minimization-Program-Summary.pdf" TargetMode="External"/><Relationship Id="rId1703" Type="http://schemas.openxmlformats.org/officeDocument/2006/relationships/hyperlink" Target="https://drive.google.com/drive/u/0/folders/1RsSKYaEE8jqAw7pH05tDHRflkjUL3t5H" TargetMode="External"/><Relationship Id="rId1910" Type="http://schemas.openxmlformats.org/officeDocument/2006/relationships/hyperlink" Target="https://drive.google.com/drive/u/1/folders/1Pms7FL2HqHNWHQ0nmFgIEcktFHXjhbny" TargetMode="External"/><Relationship Id="rId4859" Type="http://schemas.openxmlformats.org/officeDocument/2006/relationships/hyperlink" Target="https://www4.des.state.nh.us/nh-pfas-investigation/wp-content/uploads/tables-pdf.pdf" TargetMode="External"/><Relationship Id="rId3668" Type="http://schemas.openxmlformats.org/officeDocument/2006/relationships/hyperlink" Target="https://drive.google.com/drive/u/0/folders/1lGp9mNF1VW52zcJOUD9x-wZO9oAb_opR" TargetMode="External"/><Relationship Id="rId3875" Type="http://schemas.openxmlformats.org/officeDocument/2006/relationships/hyperlink" Target="https://drive.google.com/drive/u/0/folders/1DWXhXwl1j4L5eKUdO88JdnrMTynHHza5" TargetMode="External"/><Relationship Id="rId4719" Type="http://schemas.openxmlformats.org/officeDocument/2006/relationships/hyperlink" Target="https://www4.des.state.nh.us/nh-pfas-investigation/wp-content/uploads/tables-pdf.pdf" TargetMode="External"/><Relationship Id="rId4926" Type="http://schemas.openxmlformats.org/officeDocument/2006/relationships/hyperlink" Target="https://www4.des.state.nh.us/nh-pfas-investigation/wp-content/uploads/tables-pdf.pdf" TargetMode="External"/><Relationship Id="rId589" Type="http://schemas.openxmlformats.org/officeDocument/2006/relationships/hyperlink" Target="https://drive.google.com/drive/u/1/folders/1Pms7FL2HqHNWHQ0nmFgIEcktFHXjhbny" TargetMode="External"/><Relationship Id="rId796" Type="http://schemas.openxmlformats.org/officeDocument/2006/relationships/hyperlink" Target="https://www.michigan.gov/pfasresponse/0,9038,7-365-86511_82704-497627--,00.html" TargetMode="External"/><Relationship Id="rId2477" Type="http://schemas.openxmlformats.org/officeDocument/2006/relationships/hyperlink" Target="https://drive.google.com/drive/u/0/folders/1QkWShGjmt22M1Cxb2Vgzc0HwlqoNJbIp" TargetMode="External"/><Relationship Id="rId2684" Type="http://schemas.openxmlformats.org/officeDocument/2006/relationships/hyperlink" Target="https://nhdes.maps.arcgis.com/apps/View/index.html?appid=66770bef141c43a98a445c54a17720e2&amp;extent=-73.5743,42.5413,-69.6852,45.4509" TargetMode="External"/><Relationship Id="rId3528" Type="http://schemas.openxmlformats.org/officeDocument/2006/relationships/hyperlink" Target="https://www4.des.state.nh.us/DESOneStop/PRSDetail.aspx?ID=0000653&amp;Type=PRS" TargetMode="External"/><Relationship Id="rId3735" Type="http://schemas.openxmlformats.org/officeDocument/2006/relationships/hyperlink" Target="https://drive.google.com/drive/folders/1zJ2VdXVTrW18ziUZk03XdJL6H8kRw5GY" TargetMode="External"/><Relationship Id="rId449" Type="http://schemas.openxmlformats.org/officeDocument/2006/relationships/hyperlink" Target="https://ewg.org/interactive-maps/2019_pfas_contamination/map/" TargetMode="External"/><Relationship Id="rId656" Type="http://schemas.openxmlformats.org/officeDocument/2006/relationships/hyperlink" Target="https://www.michigan.gov/pfasresponse/0,9038,7-365-86511_82704_83952-512946--,00.html" TargetMode="External"/><Relationship Id="rId863" Type="http://schemas.openxmlformats.org/officeDocument/2006/relationships/hyperlink" Target="https://drive.google.com/drive/u/1/folders/1JHapkdyZrRziZCfTAWAX-nxDpQ_WEWlp?ths=true" TargetMode="External"/><Relationship Id="rId1079" Type="http://schemas.openxmlformats.org/officeDocument/2006/relationships/hyperlink" Target="http://www.timesunion.com/local/article/Saint-Gobain-Honeywell-sued-over-Hoosick-Falls-10814472.php" TargetMode="External"/><Relationship Id="rId1286" Type="http://schemas.openxmlformats.org/officeDocument/2006/relationships/hyperlink" Target="https://drive.google.com/drive/u/0/folders/1HDANhdUFwdJYL-BzFVXD1ZTt7VVpZaj_" TargetMode="External"/><Relationship Id="rId1493" Type="http://schemas.openxmlformats.org/officeDocument/2006/relationships/hyperlink" Target="https://cswab.org/wp-content/uploads/2018/12/Wisconsin-Map-PFAS-Statewide-Truax-Madison-WSJ-Dec-2018.pdf" TargetMode="External"/><Relationship Id="rId2337" Type="http://schemas.openxmlformats.org/officeDocument/2006/relationships/hyperlink" Target="https://drive.google.com/drive/u/0/folders/1Jlg7JwsG3nuH_duz3VX5z4wtGO8K3BQe" TargetMode="External"/><Relationship Id="rId2544" Type="http://schemas.openxmlformats.org/officeDocument/2006/relationships/hyperlink" Target="https://nhdes.maps.arcgis.com/apps/View/index.html?appid=66770bef141c43a98a445c54a17720e2&amp;extent=-73.5743,42.5413,-69.6852,45.4509" TargetMode="External"/><Relationship Id="rId2891" Type="http://schemas.openxmlformats.org/officeDocument/2006/relationships/hyperlink" Target="https://www4.des.state.nh.us/DESOneStop/PRSDetail.aspx?ID=0038575&amp;Type=PRS" TargetMode="External"/><Relationship Id="rId3942" Type="http://schemas.openxmlformats.org/officeDocument/2006/relationships/hyperlink" Target="https://geotracker.waterboards.ca.gov/map/pfas_map" TargetMode="External"/><Relationship Id="rId309" Type="http://schemas.openxmlformats.org/officeDocument/2006/relationships/hyperlink" Target="https://partner-mco-archive.s3.amazonaws.com/client_files/1524589484.pdf" TargetMode="External"/><Relationship Id="rId516" Type="http://schemas.openxmlformats.org/officeDocument/2006/relationships/hyperlink" Target="https://www.mass.gov/info-details/per-and-polyfluoroalkyl-substances-pfas" TargetMode="External"/><Relationship Id="rId1146" Type="http://schemas.openxmlformats.org/officeDocument/2006/relationships/hyperlink" Target="http://afcec.publicadmin-record.us.af.mil/" TargetMode="External"/><Relationship Id="rId2751" Type="http://schemas.openxmlformats.org/officeDocument/2006/relationships/hyperlink" Target="https://www4.des.state.nh.us/DESOneStop/PRSDetail.aspx?ID=0002473&amp;Type=PRS" TargetMode="External"/><Relationship Id="rId3802" Type="http://schemas.openxmlformats.org/officeDocument/2006/relationships/hyperlink" Target="https://geotracker.waterboards.ca.gov/map/pfas_map" TargetMode="External"/><Relationship Id="rId723" Type="http://schemas.openxmlformats.org/officeDocument/2006/relationships/hyperlink" Target="https://www.michigan.gov/pfasresponse/0,9038,7-365-86511_95645-485523--,00.html" TargetMode="External"/><Relationship Id="rId930" Type="http://schemas.openxmlformats.org/officeDocument/2006/relationships/hyperlink" Target="https://www.navfac.navy.mil/niris/SOUTHEAST/MERIDIAN_NAS/N63043_000343.pdf" TargetMode="External"/><Relationship Id="rId1006" Type="http://schemas.openxmlformats.org/officeDocument/2006/relationships/hyperlink" Target="https://www.bostonglobe.com/metro/2019/11/05/toxic-chemicals-can-dumped-into-merrimack-river-federal-and-state-officials-say/N0u3jOxo1CnpcQiACEW88N/story.html?s_campaign=breakingnews:newsletter" TargetMode="External"/><Relationship Id="rId1353" Type="http://schemas.openxmlformats.org/officeDocument/2006/relationships/hyperlink" Target="https://drive.google.com/drive/u/1/folders/1fYDQFe4UWFk2YQGKTr3XuP00Dglemjs9?ths=true" TargetMode="External"/><Relationship Id="rId1560" Type="http://schemas.openxmlformats.org/officeDocument/2006/relationships/hyperlink" Target="https://www.maine.gov/dep/spills/topics/pfas/PFAS-current-results-06022020.pdf" TargetMode="External"/><Relationship Id="rId2404" Type="http://schemas.openxmlformats.org/officeDocument/2006/relationships/hyperlink" Target="https://nhdes.maps.arcgis.com/apps/View/index.html?appid=66770bef141c43a98a445c54a17720e2&amp;extent=-73.5743,42.5413,-69.6852,45.4509" TargetMode="External"/><Relationship Id="rId2611" Type="http://schemas.openxmlformats.org/officeDocument/2006/relationships/hyperlink" Target="https://www4.des.state.nh.us/DESOneStop/PRSDetail.aspx?ID=0001741&amp;Type=PRS" TargetMode="External"/><Relationship Id="rId1213" Type="http://schemas.openxmlformats.org/officeDocument/2006/relationships/hyperlink" Target="http://afcec.publicadmin-record.us.af.mil/" TargetMode="External"/><Relationship Id="rId1420" Type="http://schemas.openxmlformats.org/officeDocument/2006/relationships/hyperlink" Target="https://drive.google.com/drive/u/0/folders/1jI2qfUNHJx9JWwCQcG49AABEIOL-IKdx" TargetMode="External"/><Relationship Id="rId4369" Type="http://schemas.openxmlformats.org/officeDocument/2006/relationships/hyperlink" Target="https://geotracker.waterboards.ca.gov/profile_report?global_id=T10000012768" TargetMode="External"/><Relationship Id="rId4576" Type="http://schemas.openxmlformats.org/officeDocument/2006/relationships/hyperlink" Target="https://drive.google.com/drive/u/0/folders/1RsSKYaEE8jqAw7pH05tDHRflkjUL3t5H" TargetMode="External"/><Relationship Id="rId4783" Type="http://schemas.openxmlformats.org/officeDocument/2006/relationships/hyperlink" Target="https://drive.google.com/drive/u/0/folders/1RsSKYaEE8jqAw7pH05tDHRflkjUL3t5H" TargetMode="External"/><Relationship Id="rId4990" Type="http://schemas.openxmlformats.org/officeDocument/2006/relationships/hyperlink" Target="https://www.dec.ny.gov/cfmx/extapps/derexternal/haz/details.cfm?ProgNo=442050" TargetMode="External"/><Relationship Id="rId3178" Type="http://schemas.openxmlformats.org/officeDocument/2006/relationships/hyperlink" Target="https://drive.google.com/drive/u/0/folders/1RsSKYaEE8jqAw7pH05tDHRflkjUL3t5H" TargetMode="External"/><Relationship Id="rId3385" Type="http://schemas.openxmlformats.org/officeDocument/2006/relationships/hyperlink" Target="https://drive.google.com/drive/u/0/folders/1RsSKYaEE8jqAw7pH05tDHRflkjUL3t5H" TargetMode="External"/><Relationship Id="rId3592" Type="http://schemas.openxmlformats.org/officeDocument/2006/relationships/hyperlink" Target="https://www4.des.state.nh.us/IISProxy/IISProxy.dll?ContentId=4749446" TargetMode="External"/><Relationship Id="rId4229" Type="http://schemas.openxmlformats.org/officeDocument/2006/relationships/hyperlink" Target="https://geotracker.waterboards.ca.gov/map/pfas_map" TargetMode="External"/><Relationship Id="rId4436" Type="http://schemas.openxmlformats.org/officeDocument/2006/relationships/hyperlink" Target="https://geotracker.waterboards.ca.gov/profile_report?cmd=mwreport&amp;rptype=client&amp;global_id=L10009474974&amp;con_num=6453818202&amp;orderby=sampid" TargetMode="External"/><Relationship Id="rId4643" Type="http://schemas.openxmlformats.org/officeDocument/2006/relationships/hyperlink" Target="https://www4.des.state.nh.us/nh-pfas-investigation/wp-content/uploads/tables-pdf.pdf" TargetMode="External"/><Relationship Id="rId4850" Type="http://schemas.openxmlformats.org/officeDocument/2006/relationships/hyperlink" Target="https://www4.des.state.nh.us/nh-pfas-investigation/wp-content/uploads/tables-pdf.pdf" TargetMode="External"/><Relationship Id="rId2194" Type="http://schemas.openxmlformats.org/officeDocument/2006/relationships/hyperlink" Target="https://drive.google.com/drive/u/0/folders/1hFcY_SjXtNBEj44tZ_36PTH_e7LWaQsk" TargetMode="External"/><Relationship Id="rId3038" Type="http://schemas.openxmlformats.org/officeDocument/2006/relationships/hyperlink" Target="https://drive.google.com/drive/u/0/folders/1RsSKYaEE8jqAw7pH05tDHRflkjUL3t5H" TargetMode="External"/><Relationship Id="rId3245" Type="http://schemas.openxmlformats.org/officeDocument/2006/relationships/hyperlink" Target="https://nhdes.maps.arcgis.com/apps/View/index.html?appid=66770bef141c43a98a445c54a17720e2&amp;extent=-73.5743,42.5413,-69.6852,45.4509" TargetMode="External"/><Relationship Id="rId3452" Type="http://schemas.openxmlformats.org/officeDocument/2006/relationships/hyperlink" Target="https://www4.des.state.nh.us/IISProxy/IISProxy.dll?ContentId=4788376" TargetMode="External"/><Relationship Id="rId4503" Type="http://schemas.openxmlformats.org/officeDocument/2006/relationships/hyperlink" Target="https://www.harfordcountymd.gov/DocumentCenter/View/11470/Harford-County-Water-Quality-Report-2017" TargetMode="External"/><Relationship Id="rId4710" Type="http://schemas.openxmlformats.org/officeDocument/2006/relationships/hyperlink" Target="https://www4.des.state.nh.us/nh-pfas-investigation/wp-content/uploads/tables-pdf.pdf" TargetMode="External"/><Relationship Id="rId166" Type="http://schemas.openxmlformats.org/officeDocument/2006/relationships/hyperlink" Target="https://geotracker.waterboards.ca.gov/map/pfas_map" TargetMode="External"/><Relationship Id="rId373" Type="http://schemas.openxmlformats.org/officeDocument/2006/relationships/hyperlink" Target="https://partner-mco-archive.s3.amazonaws.com/client_files/1524589484.pdf" TargetMode="External"/><Relationship Id="rId580" Type="http://schemas.openxmlformats.org/officeDocument/2006/relationships/hyperlink" Target="https://www.michigan.gov/pfasresponse/0,9038,7-365-86511_82704-452822--,00.html" TargetMode="External"/><Relationship Id="rId2054" Type="http://schemas.openxmlformats.org/officeDocument/2006/relationships/hyperlink" Target="https://www4.des.state.nh.us/DESOneStop/PRSDetail.aspx?ID=0002574&amp;Type=PRS" TargetMode="External"/><Relationship Id="rId2261" Type="http://schemas.openxmlformats.org/officeDocument/2006/relationships/hyperlink" Target="https://www4.des.state.nh.us/DESOneStop/PRSDetail.aspx?ID=0000772&amp;Type=PRS" TargetMode="External"/><Relationship Id="rId3105" Type="http://schemas.openxmlformats.org/officeDocument/2006/relationships/hyperlink" Target="https://www4.des.state.nh.us/nh-pfas-investigation/wp-content/uploads/tables-pdf.pdf" TargetMode="External"/><Relationship Id="rId3312" Type="http://schemas.openxmlformats.org/officeDocument/2006/relationships/hyperlink" Target="https://www4.des.state.nh.us/DESOneStop/PRSDetail.aspx?ID=0001869&amp;Type=PRS" TargetMode="External"/><Relationship Id="rId233" Type="http://schemas.openxmlformats.org/officeDocument/2006/relationships/hyperlink" Target="https://drive.google.com/drive/u/1/folders/1r_mo_EdewPj218pdotyaWmUPwhgq9NY7" TargetMode="External"/><Relationship Id="rId440" Type="http://schemas.openxmlformats.org/officeDocument/2006/relationships/hyperlink" Target="https://www.maine.gov/dep/spills/topics/pfas/PFAS-current-results-06022020.pdf" TargetMode="External"/><Relationship Id="rId1070" Type="http://schemas.openxmlformats.org/officeDocument/2006/relationships/hyperlink" Target="https://www.env.nm.gov/pfas/main/" TargetMode="External"/><Relationship Id="rId2121" Type="http://schemas.openxmlformats.org/officeDocument/2006/relationships/hyperlink" Target="https://drive.google.com/drive/u/0/folders/1RsSKYaEE8jqAw7pH05tDHRflkjUL3t5H" TargetMode="External"/><Relationship Id="rId300" Type="http://schemas.openxmlformats.org/officeDocument/2006/relationships/hyperlink" Target="https://prodenv.dep.state.fl.us/DepNexus/public/searchPortal" TargetMode="External"/><Relationship Id="rId4086" Type="http://schemas.openxmlformats.org/officeDocument/2006/relationships/hyperlink" Target="https://drive.google.com/drive/u/0/folders/1DWXhXwl1j4L5eKUdO88JdnrMTynHHza5" TargetMode="External"/><Relationship Id="rId1887" Type="http://schemas.openxmlformats.org/officeDocument/2006/relationships/hyperlink" Target="https://www.glwater.org/wp-content/uploads/2020/02/PFAS-Minimization-Program-Summary.pdf" TargetMode="External"/><Relationship Id="rId2938" Type="http://schemas.openxmlformats.org/officeDocument/2006/relationships/hyperlink" Target="https://drive.google.com/drive/u/0/folders/1RsSKYaEE8jqAw7pH05tDHRflkjUL3t5H" TargetMode="External"/><Relationship Id="rId4293" Type="http://schemas.openxmlformats.org/officeDocument/2006/relationships/hyperlink" Target="https://geotracker.waterboards.ca.gov/profile_report?global_id=L10006414912&amp;mytab=esidata" TargetMode="External"/><Relationship Id="rId1747" Type="http://schemas.openxmlformats.org/officeDocument/2006/relationships/hyperlink" Target="https://mde.maryland.gov/programs/Water/FishandShellfish/Pages/StMarys_PFAS.aspx" TargetMode="External"/><Relationship Id="rId1954" Type="http://schemas.openxmlformats.org/officeDocument/2006/relationships/hyperlink" Target="https://drive.google.com/drive/u/1/folders/1Pms7FL2HqHNWHQ0nmFgIEcktFHXjhbny" TargetMode="External"/><Relationship Id="rId4153" Type="http://schemas.openxmlformats.org/officeDocument/2006/relationships/hyperlink" Target="https://geotracker.waterboards.ca.gov/map/pfas_map" TargetMode="External"/><Relationship Id="rId4360" Type="http://schemas.openxmlformats.org/officeDocument/2006/relationships/hyperlink" Target="https://drive.google.com/drive/u/0/folders/1RlbwSkJAL-u8xgcYD-6I8HHvzmg5Wqmh" TargetMode="External"/><Relationship Id="rId39" Type="http://schemas.openxmlformats.org/officeDocument/2006/relationships/hyperlink" Target="https://drive.google.com/drive/folders/1j3sfLktZVP6m9D8ILnP893YuSccAu1mv" TargetMode="External"/><Relationship Id="rId1607" Type="http://schemas.openxmlformats.org/officeDocument/2006/relationships/hyperlink" Target="https://drive.google.com/drive/u/0/folders/1RsSKYaEE8jqAw7pH05tDHRflkjUL3t5H" TargetMode="External"/><Relationship Id="rId1814" Type="http://schemas.openxmlformats.org/officeDocument/2006/relationships/hyperlink" Target="https://drive.google.com/drive/u/1/folders/1Pms7FL2HqHNWHQ0nmFgIEcktFHXjhbny" TargetMode="External"/><Relationship Id="rId4013" Type="http://schemas.openxmlformats.org/officeDocument/2006/relationships/hyperlink" Target="https://drive.google.com/drive/u/0/folders/1DWXhXwl1j4L5eKUdO88JdnrMTynHHza5" TargetMode="External"/><Relationship Id="rId4220" Type="http://schemas.openxmlformats.org/officeDocument/2006/relationships/hyperlink" Target="https://geotracker.waterboards.ca.gov/map/pfas_map" TargetMode="External"/><Relationship Id="rId3779" Type="http://schemas.openxmlformats.org/officeDocument/2006/relationships/hyperlink" Target="https://drive.google.com/drive/u/0/folders/1DWXhXwl1j4L5eKUdO88JdnrMTynHHza5" TargetMode="External"/><Relationship Id="rId2588" Type="http://schemas.openxmlformats.org/officeDocument/2006/relationships/hyperlink" Target="https://drive.google.com/drive/u/0/folders/1RsSKYaEE8jqAw7pH05tDHRflkjUL3t5H" TargetMode="External"/><Relationship Id="rId3986" Type="http://schemas.openxmlformats.org/officeDocument/2006/relationships/hyperlink" Target="https://geotracker.waterboards.ca.gov/map/pfas_map" TargetMode="External"/><Relationship Id="rId1397" Type="http://schemas.openxmlformats.org/officeDocument/2006/relationships/hyperlink" Target="https://dec.vermont.gov/geological-survey/groundwater/town-gw/bennington" TargetMode="External"/><Relationship Id="rId2795" Type="http://schemas.openxmlformats.org/officeDocument/2006/relationships/hyperlink" Target="https://www4.des.state.nh.us/IISProxy/IISProxy.dll?ContentId=4744883" TargetMode="External"/><Relationship Id="rId3639" Type="http://schemas.openxmlformats.org/officeDocument/2006/relationships/hyperlink" Target="https://dec.vermont.gov/sites/dec/files/documents/PFAS%20Sampling%20Report%207.10.18%20FINAL.pdf" TargetMode="External"/><Relationship Id="rId3846" Type="http://schemas.openxmlformats.org/officeDocument/2006/relationships/hyperlink" Target="https://geotracker.waterboards.ca.gov/map/pfas_map" TargetMode="External"/><Relationship Id="rId767" Type="http://schemas.openxmlformats.org/officeDocument/2006/relationships/hyperlink" Target="https://drive.google.com/drive/u/1/folders/1k8fy1tIiH5bP23BGAUTqTWDZmNWRLDGc?ths=true" TargetMode="External"/><Relationship Id="rId974" Type="http://schemas.openxmlformats.org/officeDocument/2006/relationships/hyperlink" Target="https://drive.google.com/drive/u/1/folders/1u0GdecgBh7-ewzbdwMkLG-nuGJJUrBII" TargetMode="External"/><Relationship Id="rId2448" Type="http://schemas.openxmlformats.org/officeDocument/2006/relationships/hyperlink" Target="https://drive.google.com/drive/u/0/folders/1RsSKYaEE8jqAw7pH05tDHRflkjUL3t5H" TargetMode="External"/><Relationship Id="rId2655" Type="http://schemas.openxmlformats.org/officeDocument/2006/relationships/hyperlink" Target="https://www4.des.state.nh.us/IISProxy/IISProxy.dll?ContentId=4822117" TargetMode="External"/><Relationship Id="rId2862" Type="http://schemas.openxmlformats.org/officeDocument/2006/relationships/hyperlink" Target="https://drive.google.com/drive/u/0/folders/1SC4GoC8zXCKxvFWw9UGgvRrOMI7aNGFU" TargetMode="External"/><Relationship Id="rId3706" Type="http://schemas.openxmlformats.org/officeDocument/2006/relationships/hyperlink" Target="https://drive.google.com/drive/u/0/folders/1lGp9mNF1VW52zcJOUD9x-wZO9oAb_opR" TargetMode="External"/><Relationship Id="rId3913" Type="http://schemas.openxmlformats.org/officeDocument/2006/relationships/hyperlink" Target="https://geotracker.waterboards.ca.gov/map/pfas_map" TargetMode="External"/><Relationship Id="rId627" Type="http://schemas.openxmlformats.org/officeDocument/2006/relationships/hyperlink" Target="https://drive.google.com/drive/u/1/folders/1CYkfCgh7eFTGDJczhLhB85cRIXNanoOQ" TargetMode="External"/><Relationship Id="rId834" Type="http://schemas.openxmlformats.org/officeDocument/2006/relationships/hyperlink" Target="https://www.michigan.gov/pfasresponse/0,9038,7-365-86511_95645-499530--,00.html" TargetMode="External"/><Relationship Id="rId1257" Type="http://schemas.openxmlformats.org/officeDocument/2006/relationships/hyperlink" Target="http://files.dep.state.pa.us/Water/DrinkingWater/Perfluorinated%20Chemicals/2019-11-5%20-%20Residential%20Wells%20-%20Aerial.pdf" TargetMode="External"/><Relationship Id="rId1464" Type="http://schemas.openxmlformats.org/officeDocument/2006/relationships/hyperlink" Target="https://www.islandcountywa.gov/Health/EH/Hydrogeology/Pages/NAS-PFAS.aspx" TargetMode="External"/><Relationship Id="rId1671" Type="http://schemas.openxmlformats.org/officeDocument/2006/relationships/hyperlink" Target="https://www.maine.gov/dep/spills/topics/pfas/PFAS-current-results-06022020.pdf" TargetMode="External"/><Relationship Id="rId2308" Type="http://schemas.openxmlformats.org/officeDocument/2006/relationships/hyperlink" Target="https://drive.google.com/drive/u/0/folders/1RsSKYaEE8jqAw7pH05tDHRflkjUL3t5H" TargetMode="External"/><Relationship Id="rId2515" Type="http://schemas.openxmlformats.org/officeDocument/2006/relationships/hyperlink" Target="https://www4.des.state.nh.us/IISProxy/IISProxy.dll?ContentId=4671659" TargetMode="External"/><Relationship Id="rId2722" Type="http://schemas.openxmlformats.org/officeDocument/2006/relationships/hyperlink" Target="https://drive.google.com/drive/u/0/folders/1KxSZAT9B3Ew9wkC5yfEIH062DT7FHT4c" TargetMode="External"/><Relationship Id="rId901" Type="http://schemas.openxmlformats.org/officeDocument/2006/relationships/hyperlink" Target="https://www.lrc.usace.army.mil/Portals/36/docs/NEPA/Rosecrans/Rosecrans_Final%20Draft_EA.pdf" TargetMode="External"/><Relationship Id="rId1117" Type="http://schemas.openxmlformats.org/officeDocument/2006/relationships/hyperlink" Target="https://drive.google.com/drive/u/1/folders/1Yla_380Qxjf4iLAK34ajtSEXmM8gBJ9P" TargetMode="External"/><Relationship Id="rId1324" Type="http://schemas.openxmlformats.org/officeDocument/2006/relationships/hyperlink" Target="http://afcec.publicadmin-record.us.af.mil/Search.aspx" TargetMode="External"/><Relationship Id="rId1531" Type="http://schemas.openxmlformats.org/officeDocument/2006/relationships/hyperlink" Target="https://drive.google.com/drive/u/1/folders/1qA-x3qSPtUj2HLNua_HFYWqKo72aFbny" TargetMode="External"/><Relationship Id="rId4687" Type="http://schemas.openxmlformats.org/officeDocument/2006/relationships/hyperlink" Target="https://drive.google.com/drive/u/0/folders/1RsSKYaEE8jqAw7pH05tDHRflkjUL3t5H" TargetMode="External"/><Relationship Id="rId4894" Type="http://schemas.openxmlformats.org/officeDocument/2006/relationships/hyperlink" Target="https://drive.google.com/drive/u/0/folders/1RsSKYaEE8jqAw7pH05tDHRflkjUL3t5H" TargetMode="External"/><Relationship Id="rId30" Type="http://schemas.openxmlformats.org/officeDocument/2006/relationships/hyperlink" Target="https://www.akaction.org/wp-content/uploads/Report-Threats-to-Drinking-Water-and-Public-Health-in-Alaska-FINAL-web-version-9-24-19.pdf" TargetMode="External"/><Relationship Id="rId3289" Type="http://schemas.openxmlformats.org/officeDocument/2006/relationships/hyperlink" Target="https://drive.google.com/drive/u/0/folders/1RsSKYaEE8jqAw7pH05tDHRflkjUL3t5H" TargetMode="External"/><Relationship Id="rId3496" Type="http://schemas.openxmlformats.org/officeDocument/2006/relationships/hyperlink" Target="https://nhdes.maps.arcgis.com/apps/View/index.html?appid=66770bef141c43a98a445c54a17720e2&amp;extent=-73.5743,42.5413,-69.6852,45.4509" TargetMode="External"/><Relationship Id="rId4547" Type="http://schemas.openxmlformats.org/officeDocument/2006/relationships/hyperlink" Target="https://drive.google.com/drive/u/1/folders/1s747WFr8B9WQSOlT1JYhuMxoTTCUddTT" TargetMode="External"/><Relationship Id="rId4754" Type="http://schemas.openxmlformats.org/officeDocument/2006/relationships/hyperlink" Target="https://www4.des.state.nh.us/nh-pfas-investigation/wp-content/uploads/tables-pdf.pdf" TargetMode="External"/><Relationship Id="rId2098" Type="http://schemas.openxmlformats.org/officeDocument/2006/relationships/hyperlink" Target="https://www4.des.state.nh.us/IISProxy/IISProxy.dll?ContentId=4747882" TargetMode="External"/><Relationship Id="rId3149" Type="http://schemas.openxmlformats.org/officeDocument/2006/relationships/hyperlink" Target="https://nhdes.maps.arcgis.com/apps/View/index.html?appid=66770bef141c43a98a445c54a17720e2&amp;extent=-73.5743,42.5413,-69.6852,45.4509" TargetMode="External"/><Relationship Id="rId3356" Type="http://schemas.openxmlformats.org/officeDocument/2006/relationships/hyperlink" Target="https://nhdes.maps.arcgis.com/apps/View/index.html?appid=66770bef141c43a98a445c54a17720e2&amp;extent=-73.5743,42.5413,-69.6852,45.4509" TargetMode="External"/><Relationship Id="rId3563" Type="http://schemas.openxmlformats.org/officeDocument/2006/relationships/hyperlink" Target="https://www4.des.state.nh.us/DESOneStop/PRSDetail.aspx?ID=0000179&amp;Type=PRS" TargetMode="External"/><Relationship Id="rId4407" Type="http://schemas.openxmlformats.org/officeDocument/2006/relationships/hyperlink" Target="https://geotracker.waterboards.ca.gov/map/pfas_map" TargetMode="External"/><Relationship Id="rId4961" Type="http://schemas.openxmlformats.org/officeDocument/2006/relationships/hyperlink" Target="https://www.columbian.com/news/2019/mar/03/firefighting-foam-contaminated-northeast-portland-groundwater/" TargetMode="External"/><Relationship Id="rId277" Type="http://schemas.openxmlformats.org/officeDocument/2006/relationships/hyperlink" Target="https://townofwindsorct.com/health/notice-farmington-river-advisory/" TargetMode="External"/><Relationship Id="rId484" Type="http://schemas.openxmlformats.org/officeDocument/2006/relationships/hyperlink" Target="http://www.townofbarnstable.us/PublicWorks/2016-06-21%20Hyannis%20Water%20PFOS%20Update.pdf" TargetMode="External"/><Relationship Id="rId2165" Type="http://schemas.openxmlformats.org/officeDocument/2006/relationships/hyperlink" Target="https://drive.google.com/drive/u/0/folders/1E0UcmlDxJTpGXarxOejvRGacDBmTT3cH" TargetMode="External"/><Relationship Id="rId3009" Type="http://schemas.openxmlformats.org/officeDocument/2006/relationships/hyperlink" Target="https://nhdes.maps.arcgis.com/apps/View/index.html?appid=66770bef141c43a98a445c54a17720e2&amp;extent=-73.5743,42.5413,-69.6852,45.4509" TargetMode="External"/><Relationship Id="rId3216" Type="http://schemas.openxmlformats.org/officeDocument/2006/relationships/hyperlink" Target="https://www4.des.state.nh.us/nh-pfas-investigation/?page_id=75" TargetMode="External"/><Relationship Id="rId3770" Type="http://schemas.openxmlformats.org/officeDocument/2006/relationships/hyperlink" Target="https://drive.google.com/drive/u/0/folders/1DWXhXwl1j4L5eKUdO88JdnrMTynHHza5" TargetMode="External"/><Relationship Id="rId4614" Type="http://schemas.openxmlformats.org/officeDocument/2006/relationships/hyperlink" Target="https://www4.des.state.nh.us/nh-pfas-investigation/wp-content/uploads/tables-pdf.pdf" TargetMode="External"/><Relationship Id="rId4821" Type="http://schemas.openxmlformats.org/officeDocument/2006/relationships/hyperlink" Target="https://www4.des.state.nh.us/nh-pfas-investigation/wp-content/uploads/tables-pdf.pdf" TargetMode="External"/><Relationship Id="rId137" Type="http://schemas.openxmlformats.org/officeDocument/2006/relationships/hyperlink" Target="https://www.ewg.org/interactive-maps/2019_pfas_contamination/map/" TargetMode="External"/><Relationship Id="rId344" Type="http://schemas.openxmlformats.org/officeDocument/2006/relationships/hyperlink" Target="https://prodenv.dep.state.fl.us/DepNexus/public/searchPortal" TargetMode="External"/><Relationship Id="rId691" Type="http://schemas.openxmlformats.org/officeDocument/2006/relationships/hyperlink" Target="https://drive.google.com/drive/u/1/folders/1Pms7FL2HqHNWHQ0nmFgIEcktFHXjhbny" TargetMode="External"/><Relationship Id="rId2025" Type="http://schemas.openxmlformats.org/officeDocument/2006/relationships/hyperlink" Target="https://drive.google.com/drive/u/0/folders/1Z7SAMxCbNXJxJrsJdI6AWyqzXJM0DQKn" TargetMode="External"/><Relationship Id="rId2372" Type="http://schemas.openxmlformats.org/officeDocument/2006/relationships/hyperlink" Target="https://drive.google.com/drive/u/0/folders/1k2iuT-pCQdi5IYsfQi-Sh-fu6GiMkv_d" TargetMode="External"/><Relationship Id="rId3423" Type="http://schemas.openxmlformats.org/officeDocument/2006/relationships/hyperlink" Target="https://www4.des.state.nh.us/DESOneStop/PRSDetail.aspx?ID=0000295&amp;Type=PRS" TargetMode="External"/><Relationship Id="rId3630" Type="http://schemas.openxmlformats.org/officeDocument/2006/relationships/hyperlink" Target="https://drive.google.com/drive/u/1/folders/1JMAyOlMPJ-YOx11t8u0cMymYlu_8h0lq" TargetMode="External"/><Relationship Id="rId551" Type="http://schemas.openxmlformats.org/officeDocument/2006/relationships/hyperlink" Target="https://www.epa.gov/newsreleases/wolverine-world-wide-inc-begins-cleanup-wolverine-tannery-and-house-street-disposal" TargetMode="External"/><Relationship Id="rId1181" Type="http://schemas.openxmlformats.org/officeDocument/2006/relationships/hyperlink" Target="https://drive.google.com/drive/u/0/folders/1f8gHfUbgH4w0DdeirtRLSMerU6kNJ4Ux" TargetMode="External"/><Relationship Id="rId2232" Type="http://schemas.openxmlformats.org/officeDocument/2006/relationships/hyperlink" Target="https://www4.des.state.nh.us/IISProxy/IISProxy.dll?ContentId=4821250" TargetMode="External"/><Relationship Id="rId204" Type="http://schemas.openxmlformats.org/officeDocument/2006/relationships/hyperlink" Target="https://drive.google.com/drive/u/1/folders/1DWXhXwl1j4L5eKUdO88JdnrMTynHHza5" TargetMode="External"/><Relationship Id="rId411" Type="http://schemas.openxmlformats.org/officeDocument/2006/relationships/hyperlink" Target="https://drive.google.com/drive/u/1/folders/1GM59b94GGMIhOawUk4JHOsmIDYYsqMUa" TargetMode="External"/><Relationship Id="rId1041" Type="http://schemas.openxmlformats.org/officeDocument/2006/relationships/hyperlink" Target="https://drive.google.com/drive/u/1/folders/1RsSKYaEE8jqAw7pH05tDHRflkjUL3t5H" TargetMode="External"/><Relationship Id="rId1998" Type="http://schemas.openxmlformats.org/officeDocument/2006/relationships/hyperlink" Target="https://www4.des.state.nh.us/IISProxy/IISProxy.dll?ContentId=4762241" TargetMode="External"/><Relationship Id="rId4197" Type="http://schemas.openxmlformats.org/officeDocument/2006/relationships/hyperlink" Target="https://geotracker.waterboards.ca.gov/map/pfas_map" TargetMode="External"/><Relationship Id="rId1858" Type="http://schemas.openxmlformats.org/officeDocument/2006/relationships/hyperlink" Target="https://drive.google.com/drive/u/1/folders/1Pms7FL2HqHNWHQ0nmFgIEcktFHXjhbny" TargetMode="External"/><Relationship Id="rId4057" Type="http://schemas.openxmlformats.org/officeDocument/2006/relationships/hyperlink" Target="https://drive.google.com/drive/u/1/folders/1DWXhXwl1j4L5eKUdO88JdnrMTynHHza5" TargetMode="External"/><Relationship Id="rId4264" Type="http://schemas.openxmlformats.org/officeDocument/2006/relationships/hyperlink" Target="https://documents.geotracker.waterboards.ca.gov/esi/uploads/geo_report/7751185536/T10000012774.PDF" TargetMode="External"/><Relationship Id="rId4471" Type="http://schemas.openxmlformats.org/officeDocument/2006/relationships/hyperlink" Target="https://geotracker.waterboards.ca.gov/map/pfas_map" TargetMode="External"/><Relationship Id="rId2909" Type="http://schemas.openxmlformats.org/officeDocument/2006/relationships/hyperlink" Target="https://nhdes.maps.arcgis.com/apps/View/index.html?appid=66770bef141c43a98a445c54a17720e2&amp;extent=-73.5743,42.5413,-69.6852,45.4509" TargetMode="External"/><Relationship Id="rId3073" Type="http://schemas.openxmlformats.org/officeDocument/2006/relationships/hyperlink" Target="https://drive.google.com/drive/u/0/folders/1RsSKYaEE8jqAw7pH05tDHRflkjUL3t5H" TargetMode="External"/><Relationship Id="rId3280" Type="http://schemas.openxmlformats.org/officeDocument/2006/relationships/hyperlink" Target="https://nhdes.maps.arcgis.com/apps/View/index.html?appid=66770bef141c43a98a445c54a17720e2&amp;extent=-73.5743,42.5413,-69.6852,45.4509" TargetMode="External"/><Relationship Id="rId4124" Type="http://schemas.openxmlformats.org/officeDocument/2006/relationships/hyperlink" Target="https://drive.google.com/drive/u/0/folders/1DWXhXwl1j4L5eKUdO88JdnrMTynHHza5" TargetMode="External"/><Relationship Id="rId4331" Type="http://schemas.openxmlformats.org/officeDocument/2006/relationships/hyperlink" Target="https://geotracker.waterboards.ca.gov/profile_report?global_id=T10000012779" TargetMode="External"/><Relationship Id="rId1718" Type="http://schemas.openxmlformats.org/officeDocument/2006/relationships/hyperlink" Target="https://drive.google.com/drive/u/0/folders/1RsSKYaEE8jqAw7pH05tDHRflkjUL3t5H" TargetMode="External"/><Relationship Id="rId1925" Type="http://schemas.openxmlformats.org/officeDocument/2006/relationships/hyperlink" Target="https://drive.google.com/drive/u/0/folders/1OX8U-ls3YJc4hh3KTrv7f5-u9dG4IHKz" TargetMode="External"/><Relationship Id="rId3140" Type="http://schemas.openxmlformats.org/officeDocument/2006/relationships/hyperlink" Target="https://www4.des.state.nh.us/IISProxy/IISProxy.dll?ContentId=4845944" TargetMode="External"/><Relationship Id="rId2699" Type="http://schemas.openxmlformats.org/officeDocument/2006/relationships/hyperlink" Target="https://nhdes.maps.arcgis.com/apps/View/index.html?appid=66770bef141c43a98a445c54a17720e2&amp;extent=-73.5743,42.5413,-69.6852,45.4509" TargetMode="External"/><Relationship Id="rId3000" Type="http://schemas.openxmlformats.org/officeDocument/2006/relationships/hyperlink" Target="https://www4.des.state.nh.us/IISProxy/IISProxy.dll?ContentId=4606455" TargetMode="External"/><Relationship Id="rId3957" Type="http://schemas.openxmlformats.org/officeDocument/2006/relationships/hyperlink" Target="https://geotracker.waterboards.ca.gov/map/pfas_map" TargetMode="External"/><Relationship Id="rId878" Type="http://schemas.openxmlformats.org/officeDocument/2006/relationships/hyperlink" Target="https://www.health.state.mn.us/communities/environment/hazardous/sites/sitesbycounty.html" TargetMode="External"/><Relationship Id="rId2559" Type="http://schemas.openxmlformats.org/officeDocument/2006/relationships/hyperlink" Target="https://nhdes.maps.arcgis.com/apps/View/index.html?appid=66770bef141c43a98a445c54a17720e2&amp;extent=-73.5743,42.5413,-69.6852,45.4509" TargetMode="External"/><Relationship Id="rId2766" Type="http://schemas.openxmlformats.org/officeDocument/2006/relationships/hyperlink" Target="https://www4.des.state.nh.us/DESOneStop/PRSDetail.aspx?ID=0002748&amp;Type=PRS" TargetMode="External"/><Relationship Id="rId2973" Type="http://schemas.openxmlformats.org/officeDocument/2006/relationships/hyperlink" Target="https://drive.google.com/drive/u/0/folders/1RsSKYaEE8jqAw7pH05tDHRflkjUL3t5H" TargetMode="External"/><Relationship Id="rId3817" Type="http://schemas.openxmlformats.org/officeDocument/2006/relationships/hyperlink" Target="https://drive.google.com/drive/u/0/folders/1DWXhXwl1j4L5eKUdO88JdnrMTynHHza5" TargetMode="External"/><Relationship Id="rId738" Type="http://schemas.openxmlformats.org/officeDocument/2006/relationships/hyperlink" Target="https://www.michigan.gov/pfasresponse/0,9038,7-365-86511_82704-487739--,00.html" TargetMode="External"/><Relationship Id="rId945" Type="http://schemas.openxmlformats.org/officeDocument/2006/relationships/hyperlink" Target="https://deq.mt.gov/DEQAdmin/PFAS/PFAS_Sites" TargetMode="External"/><Relationship Id="rId1368" Type="http://schemas.openxmlformats.org/officeDocument/2006/relationships/hyperlink" Target="https://drive.google.com/drive/u/0/folders/1LpxTlKqi7W0TyhphKUsU2SufsFXHckZC" TargetMode="External"/><Relationship Id="rId1575" Type="http://schemas.openxmlformats.org/officeDocument/2006/relationships/hyperlink" Target="https://drive.google.com/drive/u/0/folders/1RsSKYaEE8jqAw7pH05tDHRflkjUL3t5H" TargetMode="External"/><Relationship Id="rId1782" Type="http://schemas.openxmlformats.org/officeDocument/2006/relationships/hyperlink" Target="https://drive.google.com/drive/u/1/folders/1Pms7FL2HqHNWHQ0nmFgIEcktFHXjhbny" TargetMode="External"/><Relationship Id="rId2419" Type="http://schemas.openxmlformats.org/officeDocument/2006/relationships/hyperlink" Target="https://nhdes.maps.arcgis.com/apps/View/index.html?appid=66770bef141c43a98a445c54a17720e2&amp;extent=-73.5743,42.5413,-69.6852,45.4509" TargetMode="External"/><Relationship Id="rId2626" Type="http://schemas.openxmlformats.org/officeDocument/2006/relationships/hyperlink" Target="https://www4.des.state.nh.us/DESOneStop/PRSDetail.aspx?ID=0002024&amp;Type=PRS" TargetMode="External"/><Relationship Id="rId2833" Type="http://schemas.openxmlformats.org/officeDocument/2006/relationships/hyperlink" Target="https://drive.google.com/drive/u/0/folders/1RsSKYaEE8jqAw7pH05tDHRflkjUL3t5H" TargetMode="External"/><Relationship Id="rId74" Type="http://schemas.openxmlformats.org/officeDocument/2006/relationships/hyperlink" Target="https://www.akaction.org/wp-content/uploads/Report-Threats-to-Drinking-Water-and-Public-Health-in-Alaska-FINAL-web-version-9-24-19.pdf" TargetMode="External"/><Relationship Id="rId805" Type="http://schemas.openxmlformats.org/officeDocument/2006/relationships/hyperlink" Target="https://drive.google.com/drive/u/1/folders/1Pms7FL2HqHNWHQ0nmFgIEcktFHXjhbny" TargetMode="External"/><Relationship Id="rId1228" Type="http://schemas.openxmlformats.org/officeDocument/2006/relationships/hyperlink" Target="https://www.ewg.org/interactive-maps/2019_pfas_contamination/map/" TargetMode="External"/><Relationship Id="rId1435" Type="http://schemas.openxmlformats.org/officeDocument/2006/relationships/hyperlink" Target="http://afcec.publicadmin-record.us.af.mil/Search.aspx" TargetMode="External"/><Relationship Id="rId4798" Type="http://schemas.openxmlformats.org/officeDocument/2006/relationships/hyperlink" Target="https://drive.google.com/drive/u/0/folders/1RsSKYaEE8jqAw7pH05tDHRflkjUL3t5H" TargetMode="External"/><Relationship Id="rId1642" Type="http://schemas.openxmlformats.org/officeDocument/2006/relationships/hyperlink" Target="https://www.pressherald.com/2009/03/25/looking-back-132/" TargetMode="External"/><Relationship Id="rId2900" Type="http://schemas.openxmlformats.org/officeDocument/2006/relationships/hyperlink" Target="https://www4.des.state.nh.us/IISProxy/IISProxy.dll?ContentId=4758751" TargetMode="External"/><Relationship Id="rId1502" Type="http://schemas.openxmlformats.org/officeDocument/2006/relationships/hyperlink" Target="https://drive.google.com/drive/folders/1ecZ05lYWUMVHg1G0m5ezKYFLjMkk3GWR" TargetMode="External"/><Relationship Id="rId4658" Type="http://schemas.openxmlformats.org/officeDocument/2006/relationships/hyperlink" Target="https://www4.des.state.nh.us/nh-pfas-investigation/wp-content/uploads/tables-pdf.pdf" TargetMode="External"/><Relationship Id="rId4865" Type="http://schemas.openxmlformats.org/officeDocument/2006/relationships/hyperlink" Target="https://www4.des.state.nh.us/nh-pfas-investigation/wp-content/uploads/tables-pdf.pdf" TargetMode="External"/><Relationship Id="rId388" Type="http://schemas.openxmlformats.org/officeDocument/2006/relationships/hyperlink" Target="https://cumulis.epa.gov/supercpad/SiteProfiles/index.cfm?fuseaction=second.Cleanup&amp;id=0501172" TargetMode="External"/><Relationship Id="rId2069" Type="http://schemas.openxmlformats.org/officeDocument/2006/relationships/hyperlink" Target="https://www4.des.state.nh.us/DESOneStop/PRSDetail.aspx?ID=0007938&amp;Type=PRS" TargetMode="External"/><Relationship Id="rId3467" Type="http://schemas.openxmlformats.org/officeDocument/2006/relationships/hyperlink" Target="https://www4.des.state.nh.us/nh-pfas-investigation/wp-content/uploads/tables-pdf.pdf" TargetMode="External"/><Relationship Id="rId3674" Type="http://schemas.openxmlformats.org/officeDocument/2006/relationships/hyperlink" Target="https://dec.vermont.gov/sites/dec/files/documents/PFAS%20Sampling%20Report%207.10.18%20FINAL.pdf" TargetMode="External"/><Relationship Id="rId3881" Type="http://schemas.openxmlformats.org/officeDocument/2006/relationships/hyperlink" Target="https://drive.google.com/drive/u/0/folders/1DWXhXwl1j4L5eKUdO88JdnrMTynHHza5" TargetMode="External"/><Relationship Id="rId4518" Type="http://schemas.openxmlformats.org/officeDocument/2006/relationships/hyperlink" Target="https://www.militarypoisons.org/md-slow-on-pfas.html" TargetMode="External"/><Relationship Id="rId4725" Type="http://schemas.openxmlformats.org/officeDocument/2006/relationships/hyperlink" Target="https://www4.des.state.nh.us/nh-pfas-investigation/wp-content/uploads/tables-pdf.pdf" TargetMode="External"/><Relationship Id="rId4932" Type="http://schemas.openxmlformats.org/officeDocument/2006/relationships/hyperlink" Target="https://www4.des.state.nh.us/nh-pfas-investigation/wp-content/uploads/tables-pdf.pdf" TargetMode="External"/><Relationship Id="rId595" Type="http://schemas.openxmlformats.org/officeDocument/2006/relationships/hyperlink" Target="https://www.michigan.gov/pfasresponse/0,9038,7-365-86511_95792_95797-510274--,00.html" TargetMode="External"/><Relationship Id="rId2276" Type="http://schemas.openxmlformats.org/officeDocument/2006/relationships/hyperlink" Target="https://www4.des.state.nh.us/DESOneStop/PRSDetail.aspx?ID=0000240&amp;Type=PRS" TargetMode="External"/><Relationship Id="rId2483" Type="http://schemas.openxmlformats.org/officeDocument/2006/relationships/hyperlink" Target="https://drive.google.com/drive/u/0/folders/1RsSKYaEE8jqAw7pH05tDHRflkjUL3t5H" TargetMode="External"/><Relationship Id="rId2690" Type="http://schemas.openxmlformats.org/officeDocument/2006/relationships/hyperlink" Target="https://www4.des.state.nh.us/IISProxy/IISProxy.dll?ContentId=4823924" TargetMode="External"/><Relationship Id="rId3327" Type="http://schemas.openxmlformats.org/officeDocument/2006/relationships/hyperlink" Target="https://www4.des.state.nh.us/DESOneStop/PRSDetail.aspx?ID=0011739&amp;Type=PRS" TargetMode="External"/><Relationship Id="rId3534" Type="http://schemas.openxmlformats.org/officeDocument/2006/relationships/hyperlink" Target="https://drive.google.com/drive/u/0/folders/1zEN7ZOANSr70nQhUuQjNXaSn3B88CBRu" TargetMode="External"/><Relationship Id="rId3741" Type="http://schemas.openxmlformats.org/officeDocument/2006/relationships/hyperlink" Target="https://drive.google.com/drive/u/1/folders/1B1GKEK70wuJTnQTBbpJQJcs4KD3cK5Hu" TargetMode="External"/><Relationship Id="rId248" Type="http://schemas.openxmlformats.org/officeDocument/2006/relationships/hyperlink" Target="https://www.waterboards.ca.gov/pfas/military.html" TargetMode="External"/><Relationship Id="rId455" Type="http://schemas.openxmlformats.org/officeDocument/2006/relationships/hyperlink" Target="https://mde.maryland.gov/programs/Water/water_supply/Documents/PFAS_Maryland_UCMR3_2012to2015_Method537.pdf" TargetMode="External"/><Relationship Id="rId662" Type="http://schemas.openxmlformats.org/officeDocument/2006/relationships/hyperlink" Target="https://egle.maps.arcgis.com/apps/webappviewer/index.html?id=36c48f4a7d144c21a79291ba280cf50b" TargetMode="External"/><Relationship Id="rId1085" Type="http://schemas.openxmlformats.org/officeDocument/2006/relationships/hyperlink" Target="https://drive.google.com/drive/u/1/folders/1Yla_380Qxjf4iLAK34ajtSEXmM8gBJ9P" TargetMode="External"/><Relationship Id="rId1292" Type="http://schemas.openxmlformats.org/officeDocument/2006/relationships/hyperlink" Target="https://drive.google.com/drive/u/0/folders/1-CReV-pHv38qcbGChE-lIODNqQPcMoTe" TargetMode="External"/><Relationship Id="rId2136" Type="http://schemas.openxmlformats.org/officeDocument/2006/relationships/hyperlink" Target="https://drive.google.com/drive/u/0/folders/1RsSKYaEE8jqAw7pH05tDHRflkjUL3t5H" TargetMode="External"/><Relationship Id="rId2343" Type="http://schemas.openxmlformats.org/officeDocument/2006/relationships/hyperlink" Target="https://drive.google.com/drive/u/0/folders/1RsSKYaEE8jqAw7pH05tDHRflkjUL3t5H" TargetMode="External"/><Relationship Id="rId2550" Type="http://schemas.openxmlformats.org/officeDocument/2006/relationships/hyperlink" Target="https://www4.des.state.nh.us/IISProxy/IISProxy.dll?ContentId=4849952" TargetMode="External"/><Relationship Id="rId3601" Type="http://schemas.openxmlformats.org/officeDocument/2006/relationships/hyperlink" Target="https://nhdes.maps.arcgis.com/apps/View/index.html?appid=66770bef141c43a98a445c54a17720e2&amp;extent=-73.5743" TargetMode="External"/><Relationship Id="rId108" Type="http://schemas.openxmlformats.org/officeDocument/2006/relationships/hyperlink" Target="https://drive.google.com/drive/folders/1AdqnRRkU93zmNOxgpdmsaYbJr03OsVNI" TargetMode="External"/><Relationship Id="rId315" Type="http://schemas.openxmlformats.org/officeDocument/2006/relationships/hyperlink" Target="https://drive.google.com/drive/u/1/folders/1snxodHAXpOnC27NozNQeYCiApwIuTT-Q" TargetMode="External"/><Relationship Id="rId522" Type="http://schemas.openxmlformats.org/officeDocument/2006/relationships/hyperlink" Target="https://theintercept.com/2016/02/17/flint-residents-may-have-been-drinking-pfcs-in-addition-to-lead/" TargetMode="External"/><Relationship Id="rId1152" Type="http://schemas.openxmlformats.org/officeDocument/2006/relationships/hyperlink" Target="https://drive.google.com/drive/u/1/folders/16T7AAwOkxy__qYXVPNxFx6KTq-cGNhgd" TargetMode="External"/><Relationship Id="rId2203" Type="http://schemas.openxmlformats.org/officeDocument/2006/relationships/hyperlink" Target="https://www4.des.state.nh.us/DESOneStop/PRSDetail.aspx?ID=0038520&amp;Type=PRS" TargetMode="External"/><Relationship Id="rId2410" Type="http://schemas.openxmlformats.org/officeDocument/2006/relationships/hyperlink" Target="https://www4.des.state.nh.us/IISProxy/IISProxy.dll?ContentId=4844104" TargetMode="External"/><Relationship Id="rId1012" Type="http://schemas.openxmlformats.org/officeDocument/2006/relationships/hyperlink" Target="https://www4.des.state.nh.us/nh-pfas-investigation/" TargetMode="External"/><Relationship Id="rId4168" Type="http://schemas.openxmlformats.org/officeDocument/2006/relationships/hyperlink" Target="https://geotracker.waterboards.ca.gov/profile_report?cmd=mwreport&amp;rptype=det&amp;global_id=L10006664190&amp;con_num=5993704020&amp;orderby=logdate,anadate,parlabel" TargetMode="External"/><Relationship Id="rId4375" Type="http://schemas.openxmlformats.org/officeDocument/2006/relationships/hyperlink" Target="https://drive.google.com/drive/u/1/folders/1DWXhXwl1j4L5eKUdO88JdnrMTynHHza5" TargetMode="External"/><Relationship Id="rId1969" Type="http://schemas.openxmlformats.org/officeDocument/2006/relationships/hyperlink" Target="https://www.glwater.org/wp-content/uploads/2020/02/PFAS-Minimization-Program-Summary.pdf" TargetMode="External"/><Relationship Id="rId3184" Type="http://schemas.openxmlformats.org/officeDocument/2006/relationships/hyperlink" Target="https://nhdes.maps.arcgis.com/apps/View/index.html?appid=66770bef141c43a98a445c54a17720e2&amp;extent=-73.5743,42.5413,-69.6852,45.4509" TargetMode="External"/><Relationship Id="rId4028" Type="http://schemas.openxmlformats.org/officeDocument/2006/relationships/hyperlink" Target="https://drive.google.com/drive/u/0/folders/1DWXhXwl1j4L5eKUdO88JdnrMTynHHza5" TargetMode="External"/><Relationship Id="rId4235" Type="http://schemas.openxmlformats.org/officeDocument/2006/relationships/hyperlink" Target="https://drive.google.com/drive/u/0/folders/1DWXhXwl1j4L5eKUdO88JdnrMTynHHza5" TargetMode="External"/><Relationship Id="rId4582" Type="http://schemas.openxmlformats.org/officeDocument/2006/relationships/hyperlink" Target="https://drive.google.com/drive/u/0/folders/1RsSKYaEE8jqAw7pH05tDHRflkjUL3t5H" TargetMode="External"/><Relationship Id="rId1829" Type="http://schemas.openxmlformats.org/officeDocument/2006/relationships/hyperlink" Target="https://www.glwater.org/wp-content/uploads/2020/02/PFAS-Minimization-Program-Summary.pdf" TargetMode="External"/><Relationship Id="rId3391" Type="http://schemas.openxmlformats.org/officeDocument/2006/relationships/hyperlink" Target="https://nhdes.maps.arcgis.com/apps/View/index.html?appid=66770bef141c43a98a445c54a17720e2&amp;extent=-73.5743,42.5413,-69.6852,45.4509" TargetMode="External"/><Relationship Id="rId4442" Type="http://schemas.openxmlformats.org/officeDocument/2006/relationships/hyperlink" Target="https://geotracker.waterboards.ca.gov/map/pfas_map" TargetMode="External"/><Relationship Id="rId3044" Type="http://schemas.openxmlformats.org/officeDocument/2006/relationships/hyperlink" Target="https://nhdes.maps.arcgis.com/apps/View/index.html?appid=66770bef141c43a98a445c54a17720e2&amp;extent=-73.5743,42.5413,-69.6852,45.4509" TargetMode="External"/><Relationship Id="rId3251" Type="http://schemas.openxmlformats.org/officeDocument/2006/relationships/hyperlink" Target="https://www4.des.state.nh.us/IISProxy/IISProxy.dll?ContentId=4767090" TargetMode="External"/><Relationship Id="rId4302" Type="http://schemas.openxmlformats.org/officeDocument/2006/relationships/hyperlink" Target="https://geotracker.waterboards.ca.gov/map/pfas_map" TargetMode="External"/><Relationship Id="rId172" Type="http://schemas.openxmlformats.org/officeDocument/2006/relationships/hyperlink" Target="https://www.waterboards.ca.gov/pfas/military.html" TargetMode="External"/><Relationship Id="rId2060" Type="http://schemas.openxmlformats.org/officeDocument/2006/relationships/hyperlink" Target="https://drive.google.com/drive/u/0/folders/1zgIjO9Xm1hDC44SV9Pi7MtcoKFAfa2FH" TargetMode="External"/><Relationship Id="rId3111" Type="http://schemas.openxmlformats.org/officeDocument/2006/relationships/hyperlink" Target="https://www4.des.state.nh.us/DESOneStop/PRSDetail.aspx?ID=0010870&amp;Type=PRS" TargetMode="External"/><Relationship Id="rId989" Type="http://schemas.openxmlformats.org/officeDocument/2006/relationships/hyperlink" Target="https://drive.google.com/drive/u/1/folders/12XlnuqDYTLqincA6IRhJTGDQP4vIlV_B" TargetMode="External"/><Relationship Id="rId2877" Type="http://schemas.openxmlformats.org/officeDocument/2006/relationships/hyperlink" Target="https://drive.google.com/drive/u/0/folders/15fVLFkj3cWAHz0aa1CiuQ3j3EdYHV73z" TargetMode="External"/><Relationship Id="rId849" Type="http://schemas.openxmlformats.org/officeDocument/2006/relationships/hyperlink" Target="https://www.michigan.gov/pfasresponse/0,9038,7-365-86511_82704-500861--,00.html" TargetMode="External"/><Relationship Id="rId1479" Type="http://schemas.openxmlformats.org/officeDocument/2006/relationships/hyperlink" Target="https://drive.google.com/drive/u/0/folders/1mUBAaAIQKs5_eqEaP_Ga58PeAVh9lLVJ" TargetMode="External"/><Relationship Id="rId1686" Type="http://schemas.openxmlformats.org/officeDocument/2006/relationships/hyperlink" Target="https://www.maine.gov/dep/spills/topics/pfas/PFAS-current-results-06022020.pdf" TargetMode="External"/><Relationship Id="rId3928" Type="http://schemas.openxmlformats.org/officeDocument/2006/relationships/hyperlink" Target="https://geotracker.waterboards.ca.gov/map/pfas_map" TargetMode="External"/><Relationship Id="rId4092" Type="http://schemas.openxmlformats.org/officeDocument/2006/relationships/hyperlink" Target="https://drive.google.com/drive/u/0/folders/1DWXhXwl1j4L5eKUdO88JdnrMTynHHza5" TargetMode="External"/><Relationship Id="rId1339" Type="http://schemas.openxmlformats.org/officeDocument/2006/relationships/hyperlink" Target="https://drive.google.com/drive/u/0/folders/1LpxTlKqi7W0TyhphKUsU2SufsFXHckZC" TargetMode="External"/><Relationship Id="rId1893" Type="http://schemas.openxmlformats.org/officeDocument/2006/relationships/hyperlink" Target="https://www.glwater.org/wp-content/uploads/2020/02/PFAS-Minimization-Program-Summary.pdf" TargetMode="External"/><Relationship Id="rId2737" Type="http://schemas.openxmlformats.org/officeDocument/2006/relationships/hyperlink" Target="https://drive.google.com/drive/u/1/folders/1KJCsgqvcwgx5KB2IwI0i2W5Ab_P3xr_P" TargetMode="External"/><Relationship Id="rId2944" Type="http://schemas.openxmlformats.org/officeDocument/2006/relationships/hyperlink" Target="https://nhdes.maps.arcgis.com/apps/View/index.html?appid=66770bef141c43a98a445c54a17720e2&amp;extent=-73.5743,42.5413,-69.6852,45.4509" TargetMode="External"/><Relationship Id="rId709" Type="http://schemas.openxmlformats.org/officeDocument/2006/relationships/hyperlink" Target="https://drive.google.com/drive/u/1/folders/1Pms7FL2HqHNWHQ0nmFgIEcktFHXjhbny" TargetMode="External"/><Relationship Id="rId916" Type="http://schemas.openxmlformats.org/officeDocument/2006/relationships/hyperlink" Target="http://afcec.publicadmin-record.us.af.mil/" TargetMode="External"/><Relationship Id="rId1546" Type="http://schemas.openxmlformats.org/officeDocument/2006/relationships/hyperlink" Target="https://drive.google.com/drive/folders/19yQzhjqctGHcQeRH_2OFTdIWCuDivoBC?usp=sharing" TargetMode="External"/><Relationship Id="rId1753" Type="http://schemas.openxmlformats.org/officeDocument/2006/relationships/hyperlink" Target="https://www.mass.gov/info-details/per-and-polyfluoroalkyl-substances-pfas" TargetMode="External"/><Relationship Id="rId1960" Type="http://schemas.openxmlformats.org/officeDocument/2006/relationships/hyperlink" Target="https://www.glwater.org/wp-content/uploads/2020/02/PFAS-Minimization-Program-Summary.pdf" TargetMode="External"/><Relationship Id="rId2804" Type="http://schemas.openxmlformats.org/officeDocument/2006/relationships/hyperlink" Target="https://nhdes.maps.arcgis.com/apps/View/index.html?appid=66770bef141c43a98a445c54a17720e2&amp;extent=-73.5743,42.5413,-69.6852,45.4509" TargetMode="External"/><Relationship Id="rId45" Type="http://schemas.openxmlformats.org/officeDocument/2006/relationships/hyperlink" Target="https://www.akaction.org/wp-content/uploads/Report-Threats-to-Drinking-Water-and-Public-Health-in-Alaska-FINAL-web-version-9-24-19.pdf" TargetMode="External"/><Relationship Id="rId1406" Type="http://schemas.openxmlformats.org/officeDocument/2006/relationships/hyperlink" Target="https://www.ewg.org/interactive-maps/2019_pfas_contamination/map/" TargetMode="External"/><Relationship Id="rId1613" Type="http://schemas.openxmlformats.org/officeDocument/2006/relationships/hyperlink" Target="https://drive.google.com/drive/u/0/folders/1RsSKYaEE8jqAw7pH05tDHRflkjUL3t5H" TargetMode="External"/><Relationship Id="rId1820" Type="http://schemas.openxmlformats.org/officeDocument/2006/relationships/hyperlink" Target="https://drive.google.com/drive/u/1/folders/1K8xeerZ9fFYvmCvUNgv5vaJ4trKnkHjM" TargetMode="External"/><Relationship Id="rId4769" Type="http://schemas.openxmlformats.org/officeDocument/2006/relationships/hyperlink" Target="https://www4.des.state.nh.us/nh-pfas-investigation/wp-content/uploads/tables-pdf.pdf" TargetMode="External"/><Relationship Id="rId4976" Type="http://schemas.openxmlformats.org/officeDocument/2006/relationships/hyperlink" Target="https://www.navfac.navy.mil/navfac_worldwide/pacific/fecs/northwest/about_us/northwest_documents/environmental-restoration/pfas-groundwater-and-drinking-water-investigation/nbk_pfas.html" TargetMode="External"/><Relationship Id="rId3578" Type="http://schemas.openxmlformats.org/officeDocument/2006/relationships/hyperlink" Target="https://www4.des.state.nh.us/DESOneStop/PRSDetail.aspx?ID=0000037&amp;Type=PRS" TargetMode="External"/><Relationship Id="rId3785" Type="http://schemas.openxmlformats.org/officeDocument/2006/relationships/hyperlink" Target="https://drive.google.com/drive/u/0/folders/1DWXhXwl1j4L5eKUdO88JdnrMTynHHza5" TargetMode="External"/><Relationship Id="rId3992" Type="http://schemas.openxmlformats.org/officeDocument/2006/relationships/hyperlink" Target="https://drive.google.com/drive/u/0/folders/1DWXhXwl1j4L5eKUdO88JdnrMTynHHza5" TargetMode="External"/><Relationship Id="rId4629" Type="http://schemas.openxmlformats.org/officeDocument/2006/relationships/hyperlink" Target="https://www4.des.state.nh.us/nh-pfas-investigation/wp-content/uploads/tables-pdf.pdf" TargetMode="External"/><Relationship Id="rId4836" Type="http://schemas.openxmlformats.org/officeDocument/2006/relationships/hyperlink" Target="https://www4.des.state.nh.us/nh-pfas-investigation/wp-content/uploads/tables-pdf.pdf" TargetMode="External"/><Relationship Id="rId499" Type="http://schemas.openxmlformats.org/officeDocument/2006/relationships/hyperlink" Target="https://www.mass.gov/info-details/per-and-polyfluoroalkyl-substances-pfas" TargetMode="External"/><Relationship Id="rId2387" Type="http://schemas.openxmlformats.org/officeDocument/2006/relationships/hyperlink" Target="https://drive.google.com/drive/u/0/folders/1YmdN83TZ8GPGxLs6WRdIPTHUOZxiUC1Z" TargetMode="External"/><Relationship Id="rId2594" Type="http://schemas.openxmlformats.org/officeDocument/2006/relationships/hyperlink" Target="https://nhdes.maps.arcgis.com/apps/View/index.html?appid=66770bef141c43a98a445c54a17720e2&amp;extent=-73.5743,42.5413,-69.6852,45.4509" TargetMode="External"/><Relationship Id="rId3438" Type="http://schemas.openxmlformats.org/officeDocument/2006/relationships/hyperlink" Target="https://www4.des.state.nh.us/DESOneStop/PRSDetail.aspx?ID=0039137&amp;Type=PRS" TargetMode="External"/><Relationship Id="rId3645" Type="http://schemas.openxmlformats.org/officeDocument/2006/relationships/hyperlink" Target="https://dec.vermont.gov/pfas" TargetMode="External"/><Relationship Id="rId3852" Type="http://schemas.openxmlformats.org/officeDocument/2006/relationships/hyperlink" Target="https://geotracker.waterboards.ca.gov/map/pfas_map" TargetMode="External"/><Relationship Id="rId359" Type="http://schemas.openxmlformats.org/officeDocument/2006/relationships/hyperlink" Target="http://afcec.publicadmin-record.us.af.mil/" TargetMode="External"/><Relationship Id="rId566" Type="http://schemas.openxmlformats.org/officeDocument/2006/relationships/hyperlink" Target="https://www.michigan.gov/pfasresponse/0,9038,7-365-86511_82704-452810--,00.html" TargetMode="External"/><Relationship Id="rId773" Type="http://schemas.openxmlformats.org/officeDocument/2006/relationships/hyperlink" Target="https://www.michigan.gov/pfasresponse/0,9038,7-365-86511_82704-493751--,00.html" TargetMode="External"/><Relationship Id="rId1196" Type="http://schemas.openxmlformats.org/officeDocument/2006/relationships/hyperlink" Target="https://drive.google.com/drive/u/0/folders/1QJjq68Bpo6WtgqZYcW4s6yDSU6zwpeky" TargetMode="External"/><Relationship Id="rId2247" Type="http://schemas.openxmlformats.org/officeDocument/2006/relationships/hyperlink" Target="https://www4.des.state.nh.us/IISProxy/IISProxy.dll?ContentId=4803501" TargetMode="External"/><Relationship Id="rId2454" Type="http://schemas.openxmlformats.org/officeDocument/2006/relationships/hyperlink" Target="https://nhdes.maps.arcgis.com/apps/View/index.html?appid=66770bef141c43a98a445c54a17720e2&amp;extent=-73.5743,42.5413,-69.6852,45.4509" TargetMode="External"/><Relationship Id="rId3505" Type="http://schemas.openxmlformats.org/officeDocument/2006/relationships/hyperlink" Target="https://drive.google.com/drive/u/0/folders/1RsSKYaEE8jqAw7pH05tDHRflkjUL3t5H" TargetMode="External"/><Relationship Id="rId4903" Type="http://schemas.openxmlformats.org/officeDocument/2006/relationships/hyperlink" Target="https://drive.google.com/drive/u/0/folders/1RsSKYaEE8jqAw7pH05tDHRflkjUL3t5H" TargetMode="External"/><Relationship Id="rId219" Type="http://schemas.openxmlformats.org/officeDocument/2006/relationships/hyperlink" Target="https://drive.google.com/drive/u/1/folders/1DWXhXwl1j4L5eKUdO88JdnrMTynHHza5" TargetMode="External"/><Relationship Id="rId426" Type="http://schemas.openxmlformats.org/officeDocument/2006/relationships/hyperlink" Target="https://www.maine.gov/dep/spills/topics/pfas/PFAS-current-results-06022020.pdf" TargetMode="External"/><Relationship Id="rId633" Type="http://schemas.openxmlformats.org/officeDocument/2006/relationships/hyperlink" Target="https://www.michigan.gov/pfasresponse/" TargetMode="External"/><Relationship Id="rId980" Type="http://schemas.openxmlformats.org/officeDocument/2006/relationships/hyperlink" Target="https://drive.google.com/drive/u/1/folders/1RsSKYaEE8jqAw7pH05tDHRflkjUL3t5H" TargetMode="External"/><Relationship Id="rId1056" Type="http://schemas.openxmlformats.org/officeDocument/2006/relationships/hyperlink" Target="https://www.jbmdl.jb.mil/PFCs/" TargetMode="External"/><Relationship Id="rId1263" Type="http://schemas.openxmlformats.org/officeDocument/2006/relationships/hyperlink" Target="https://drive.google.com/drive/u/0/folders/1DZVTtHrtffhNzVd3s8hAy8pcQfLzMzIV" TargetMode="External"/><Relationship Id="rId2107" Type="http://schemas.openxmlformats.org/officeDocument/2006/relationships/hyperlink" Target="https://nhdes.maps.arcgis.com/apps/View/index.html?appid=66770bef141c43a98a445c54a17720e2&amp;extent=-73.5743,42.5413,-69.6852,45.4509" TargetMode="External"/><Relationship Id="rId2314" Type="http://schemas.openxmlformats.org/officeDocument/2006/relationships/hyperlink" Target="https://nhdes.maps.arcgis.com/apps/View/index.html?appid=66770bef141c43a98a445c54a17720e2&amp;extent=-73.5743,42.5413,-69.6852,45.4509" TargetMode="External"/><Relationship Id="rId2661" Type="http://schemas.openxmlformats.org/officeDocument/2006/relationships/hyperlink" Target="https://www4.des.state.nh.us/DESOneStop/PRSDetail.aspx?ID=0013543&amp;Type=PRS" TargetMode="External"/><Relationship Id="rId3712" Type="http://schemas.openxmlformats.org/officeDocument/2006/relationships/hyperlink" Target="https://cdn3.ewg.org/sites/default/files/u352/EWG_PFASTable-Army_C01.pdf?_ga=2.27118269.1802277307.1589039917-836179027.1562707229" TargetMode="External"/><Relationship Id="rId840" Type="http://schemas.openxmlformats.org/officeDocument/2006/relationships/hyperlink" Target="https://www.michigan.gov/pfasresponse/0,9038,7-365-86511_95645-500859--,00.html" TargetMode="External"/><Relationship Id="rId1470" Type="http://schemas.openxmlformats.org/officeDocument/2006/relationships/hyperlink" Target="https://drive.google.com/drive/u/0/folders/1DIOmxCxV6kwf8ICaojkQ0EjBBQtMA5U9" TargetMode="External"/><Relationship Id="rId2521" Type="http://schemas.openxmlformats.org/officeDocument/2006/relationships/hyperlink" Target="https://www4.des.state.nh.us/DESOneStop/PRSDetail.aspx?ID=0037945&amp;Type=PRS" TargetMode="External"/><Relationship Id="rId4279" Type="http://schemas.openxmlformats.org/officeDocument/2006/relationships/hyperlink" Target="https://geotracker.waterboards.ca.gov/map/pfas_map" TargetMode="External"/><Relationship Id="rId700" Type="http://schemas.openxmlformats.org/officeDocument/2006/relationships/hyperlink" Target="https://www.michigan.gov/pfasresponse/0,9038,7-365-86511_82704-481160--,00.html" TargetMode="External"/><Relationship Id="rId1123" Type="http://schemas.openxmlformats.org/officeDocument/2006/relationships/hyperlink" Target="https://partner-mco-archive.s3.amazonaws.com/client_files/1524589484.pdf" TargetMode="External"/><Relationship Id="rId1330" Type="http://schemas.openxmlformats.org/officeDocument/2006/relationships/hyperlink" Target="https://tmd.texas.gov/texas-army-national-guard-addressing-water-issue-at-el-campo-armory" TargetMode="External"/><Relationship Id="rId3088" Type="http://schemas.openxmlformats.org/officeDocument/2006/relationships/hyperlink" Target="https://drive.google.com/drive/u/0/folders/1RsSKYaEE8jqAw7pH05tDHRflkjUL3t5H" TargetMode="External"/><Relationship Id="rId4486" Type="http://schemas.openxmlformats.org/officeDocument/2006/relationships/hyperlink" Target="https://geotracker.waterboards.ca.gov/profile_report?cmd=mwreport&amp;global_id=L10004030235&amp;con_num=2713304996" TargetMode="External"/><Relationship Id="rId4693" Type="http://schemas.openxmlformats.org/officeDocument/2006/relationships/hyperlink" Target="https://drive.google.com/drive/u/0/folders/1RsSKYaEE8jqAw7pH05tDHRflkjUL3t5H" TargetMode="External"/><Relationship Id="rId3295" Type="http://schemas.openxmlformats.org/officeDocument/2006/relationships/hyperlink" Target="https://nhdes.maps.arcgis.com/apps/View/index.html?appid=66770bef141c43a98a445c54a17720e2&amp;extent=-73.5743,42.5413,-69.6852,45.4509" TargetMode="External"/><Relationship Id="rId4139" Type="http://schemas.openxmlformats.org/officeDocument/2006/relationships/hyperlink" Target="https://geotracker.waterboards.ca.gov/map/pfas_map" TargetMode="External"/><Relationship Id="rId4346" Type="http://schemas.openxmlformats.org/officeDocument/2006/relationships/hyperlink" Target="https://drive.google.com/drive/u/0/folders/1zm65yvzCuDYzjpQiTlbSXjMO52QF8pEW" TargetMode="External"/><Relationship Id="rId4553" Type="http://schemas.openxmlformats.org/officeDocument/2006/relationships/hyperlink" Target="https://drive.google.com/drive/u/1/folders/1Pms7FL2HqHNWHQ0nmFgIEcktFHXjhbny" TargetMode="External"/><Relationship Id="rId4760" Type="http://schemas.openxmlformats.org/officeDocument/2006/relationships/hyperlink" Target="https://www4.des.state.nh.us/nh-pfas-investigation/wp-content/uploads/tables-pdf.pdf" TargetMode="External"/><Relationship Id="rId3155" Type="http://schemas.openxmlformats.org/officeDocument/2006/relationships/hyperlink" Target="https://www4.des.state.nh.us/IISProxy/IISProxy.dll?ContentId=4821261" TargetMode="External"/><Relationship Id="rId3362" Type="http://schemas.openxmlformats.org/officeDocument/2006/relationships/hyperlink" Target="https://www4.des.state.nh.us/IISProxy/IISProxy.dll?ContentId=4670111" TargetMode="External"/><Relationship Id="rId4206" Type="http://schemas.openxmlformats.org/officeDocument/2006/relationships/hyperlink" Target="https://geotracker.waterboards.ca.gov/map/pfas_map" TargetMode="External"/><Relationship Id="rId4413" Type="http://schemas.openxmlformats.org/officeDocument/2006/relationships/hyperlink" Target="https://geotracker.waterboards.ca.gov/map/pfas_map" TargetMode="External"/><Relationship Id="rId4620" Type="http://schemas.openxmlformats.org/officeDocument/2006/relationships/hyperlink" Target="https://www4.des.state.nh.us/nh-pfas-investigation/wp-content/uploads/tables-pdf.pdf" TargetMode="External"/><Relationship Id="rId283" Type="http://schemas.openxmlformats.org/officeDocument/2006/relationships/hyperlink" Target="https://drive.google.com/drive/u/1/folders/1wiJGN1uxOAWAm2cNSmr71PMKafrIPBLH" TargetMode="External"/><Relationship Id="rId490" Type="http://schemas.openxmlformats.org/officeDocument/2006/relationships/hyperlink" Target="https://www.mass.gov/info-details/per-and-polyfluoroalkyl-substances-pfas" TargetMode="External"/><Relationship Id="rId2171" Type="http://schemas.openxmlformats.org/officeDocument/2006/relationships/hyperlink" Target="https://drive.google.com/drive/u/0/folders/1RsSKYaEE8jqAw7pH05tDHRflkjUL3t5H" TargetMode="External"/><Relationship Id="rId3015" Type="http://schemas.openxmlformats.org/officeDocument/2006/relationships/hyperlink" Target="https://www4.des.state.nh.us/IISProxy/IISProxy.dll?ContentId=4731085" TargetMode="External"/><Relationship Id="rId3222" Type="http://schemas.openxmlformats.org/officeDocument/2006/relationships/hyperlink" Target="https://www4.des.state.nh.us/DESOneStop/PRSDetail.aspx?ID=0003438&amp;Type=PRS" TargetMode="External"/><Relationship Id="rId143" Type="http://schemas.openxmlformats.org/officeDocument/2006/relationships/hyperlink" Target="https://drive.google.com/drive/u/1/folders/1jWWeb1kw1p1KAzj5xldJ6jTVHhfAhob9" TargetMode="External"/><Relationship Id="rId350" Type="http://schemas.openxmlformats.org/officeDocument/2006/relationships/hyperlink" Target="https://drive.google.com/drive/u/0/folders/1dllqKdCTAOXWDd1RszYcLVpAeBwuRrCm" TargetMode="External"/><Relationship Id="rId2031" Type="http://schemas.openxmlformats.org/officeDocument/2006/relationships/hyperlink" Target="https://drive.google.com/drive/u/0/folders/1RsSKYaEE8jqAw7pH05tDHRflkjUL3t5H" TargetMode="External"/><Relationship Id="rId9" Type="http://schemas.openxmlformats.org/officeDocument/2006/relationships/hyperlink" Target="https://dec.alaska.gov/spar/csp/sites/eielson/" TargetMode="External"/><Relationship Id="rId210" Type="http://schemas.openxmlformats.org/officeDocument/2006/relationships/hyperlink" Target="https://partner-mco-archive.s3.amazonaws.com/client_files/1524589484.pdf" TargetMode="External"/><Relationship Id="rId2988" Type="http://schemas.openxmlformats.org/officeDocument/2006/relationships/hyperlink" Target="https://drive.google.com/drive/u/0/folders/1RsSKYaEE8jqAw7pH05tDHRflkjUL3t5H" TargetMode="External"/><Relationship Id="rId1797" Type="http://schemas.openxmlformats.org/officeDocument/2006/relationships/hyperlink" Target="https://www.glwater.org/wp-content/uploads/2020/02/PFAS-Minimization-Program-Summary.pdf" TargetMode="External"/><Relationship Id="rId2848" Type="http://schemas.openxmlformats.org/officeDocument/2006/relationships/hyperlink" Target="https://drive.google.com/drive/u/0/folders/1RsSKYaEE8jqAw7pH05tDHRflkjUL3t5H" TargetMode="External"/><Relationship Id="rId89" Type="http://schemas.openxmlformats.org/officeDocument/2006/relationships/hyperlink" Target="https://drive.google.com/drive/u/1/folders/1B1GKEK70wuJTnQTBbpJQJcs4KD3cK5Hu" TargetMode="External"/><Relationship Id="rId1657" Type="http://schemas.openxmlformats.org/officeDocument/2006/relationships/hyperlink" Target="https://www.maine.gov/dep/spills/topics/pfas/PFAS-current-results-06022020.pdf" TargetMode="External"/><Relationship Id="rId1864" Type="http://schemas.openxmlformats.org/officeDocument/2006/relationships/hyperlink" Target="https://www.glwater.org/wp-content/uploads/2020/02/PFAS-Minimization-Program-Summary.pdf" TargetMode="External"/><Relationship Id="rId2708" Type="http://schemas.openxmlformats.org/officeDocument/2006/relationships/hyperlink" Target="https://drive.google.com/drive/u/0/folders/1RsSKYaEE8jqAw7pH05tDHRflkjUL3t5H" TargetMode="External"/><Relationship Id="rId2915" Type="http://schemas.openxmlformats.org/officeDocument/2006/relationships/hyperlink" Target="https://www4.des.state.nh.us/IISProxy/IISProxy.dll?ContentId=4717174" TargetMode="External"/><Relationship Id="rId4063" Type="http://schemas.openxmlformats.org/officeDocument/2006/relationships/hyperlink" Target="https://geotracker.waterboards.ca.gov/map/pfas_map" TargetMode="External"/><Relationship Id="rId4270" Type="http://schemas.openxmlformats.org/officeDocument/2006/relationships/hyperlink" Target="https://geotracker.waterboards.ca.gov/profile_report?global_id=L10006866257&amp;mytab=esidata" TargetMode="External"/><Relationship Id="rId1517" Type="http://schemas.openxmlformats.org/officeDocument/2006/relationships/hyperlink" Target="https://www.colorado.gov/pacific/cdphe/PFCs/2020-Sampling-Project" TargetMode="External"/><Relationship Id="rId1724" Type="http://schemas.openxmlformats.org/officeDocument/2006/relationships/hyperlink" Target="https://drive.google.com/drive/u/0/folders/1RsSKYaEE8jqAw7pH05tDHRflkjUL3t5H" TargetMode="External"/><Relationship Id="rId4130" Type="http://schemas.openxmlformats.org/officeDocument/2006/relationships/hyperlink" Target="https://drive.google.com/drive/u/0/folders/1DWXhXwl1j4L5eKUdO88JdnrMTynHHza5" TargetMode="External"/><Relationship Id="rId16" Type="http://schemas.openxmlformats.org/officeDocument/2006/relationships/hyperlink" Target="https://dec.alaska.gov/Applications/SPAR/PublicMVC/CSP/Download?documentID=34519&amp;fileName=26309_Report_2018.04.01%20RFTC%20SummaryRpt1_Redacted.pdf" TargetMode="External"/><Relationship Id="rId1931" Type="http://schemas.openxmlformats.org/officeDocument/2006/relationships/hyperlink" Target="https://www.glwater.org/wp-content/uploads/2020/02/PFAS-Minimization-Program-Summary.pdf" TargetMode="External"/><Relationship Id="rId3689" Type="http://schemas.openxmlformats.org/officeDocument/2006/relationships/hyperlink" Target="https://dec.vermont.gov/sites/dec/files/documents/PFAS%20Sampling%20Report%207.10.18%20FINAL.pdf" TargetMode="External"/><Relationship Id="rId3896" Type="http://schemas.openxmlformats.org/officeDocument/2006/relationships/hyperlink" Target="https://drive.google.com/drive/u/0/folders/1DWXhXwl1j4L5eKUdO88JdnrMTynHHza5" TargetMode="External"/><Relationship Id="rId2498" Type="http://schemas.openxmlformats.org/officeDocument/2006/relationships/hyperlink" Target="https://drive.google.com/drive/u/0/folders/1RsSKYaEE8jqAw7pH05tDHRflkjUL3t5H" TargetMode="External"/><Relationship Id="rId3549" Type="http://schemas.openxmlformats.org/officeDocument/2006/relationships/hyperlink" Target="https://drive.google.com/drive/u/0/folders/1kTLNi1de7ZV_xDL0GSIV3OXnO9mxNrmE" TargetMode="External"/><Relationship Id="rId4947" Type="http://schemas.openxmlformats.org/officeDocument/2006/relationships/hyperlink" Target="https://d1ung6i9j8i9xc.cloudfront.net/wp-content/blogs.dir/123/files/2020/10/Solvay-lawsuit-Oct-2020.pdf" TargetMode="External"/><Relationship Id="rId677" Type="http://schemas.openxmlformats.org/officeDocument/2006/relationships/hyperlink" Target="https://drive.google.com/drive/u/1/folders/17906YQ1_cCPEAMKCR8YNYtZeWg3L0TPf?ths=true" TargetMode="External"/><Relationship Id="rId2358" Type="http://schemas.openxmlformats.org/officeDocument/2006/relationships/hyperlink" Target="https://drive.google.com/drive/u/0/folders/1RsSKYaEE8jqAw7pH05tDHRflkjUL3t5H" TargetMode="External"/><Relationship Id="rId3756" Type="http://schemas.openxmlformats.org/officeDocument/2006/relationships/hyperlink" Target="https://geotracker.waterboards.ca.gov/map/pfas_map" TargetMode="External"/><Relationship Id="rId3963" Type="http://schemas.openxmlformats.org/officeDocument/2006/relationships/hyperlink" Target="https://geotracker.waterboards.ca.gov/map/pfas_map" TargetMode="External"/><Relationship Id="rId4807" Type="http://schemas.openxmlformats.org/officeDocument/2006/relationships/hyperlink" Target="https://drive.google.com/drive/u/0/folders/1RsSKYaEE8jqAw7pH05tDHRflkjUL3t5H" TargetMode="External"/><Relationship Id="rId884" Type="http://schemas.openxmlformats.org/officeDocument/2006/relationships/hyperlink" Target="https://drive.google.com/drive/u/1/folders/1JHapkdyZrRziZCfTAWAX-nxDpQ_WEWlp?ths=true" TargetMode="External"/><Relationship Id="rId2565" Type="http://schemas.openxmlformats.org/officeDocument/2006/relationships/hyperlink" Target="https://www4.des.state.nh.us/IISProxy/IISProxy.dll?ContentId=4727256" TargetMode="External"/><Relationship Id="rId2772" Type="http://schemas.openxmlformats.org/officeDocument/2006/relationships/hyperlink" Target="https://drive.google.com/drive/u/0/folders/1Z7x1c-GkJmSrSsneSfZrin2gs63SMXmd" TargetMode="External"/><Relationship Id="rId3409" Type="http://schemas.openxmlformats.org/officeDocument/2006/relationships/hyperlink" Target="https://drive.google.com/drive/u/0/folders/1Ym8AGf-fxo4h5TAm3AuXgXZtbIb3IVVE" TargetMode="External"/><Relationship Id="rId3616" Type="http://schemas.openxmlformats.org/officeDocument/2006/relationships/hyperlink" Target="https://www4.des.state.nh.us/DESOneStop/PRSDetail.aspx?ID=0000110&amp;Type=PRS" TargetMode="External"/><Relationship Id="rId3823" Type="http://schemas.openxmlformats.org/officeDocument/2006/relationships/hyperlink" Target="https://geotracker.waterboards.ca.gov/map/pfas_map" TargetMode="External"/><Relationship Id="rId537" Type="http://schemas.openxmlformats.org/officeDocument/2006/relationships/hyperlink" Target="https://drive.google.com/drive/u/1/folders/1Z230glgcU8P6WHIGQcgGRC6Uv7KG8vIv?ths=true" TargetMode="External"/><Relationship Id="rId744" Type="http://schemas.openxmlformats.org/officeDocument/2006/relationships/hyperlink" Target="https://www.michigan.gov/pfasresponse/0,9038,7-365-86511_82704-489608--,00.html" TargetMode="External"/><Relationship Id="rId951" Type="http://schemas.openxmlformats.org/officeDocument/2006/relationships/hyperlink" Target="http://afcec.publicadmin-record.us.af.mil/Search.aspx" TargetMode="External"/><Relationship Id="rId1167" Type="http://schemas.openxmlformats.org/officeDocument/2006/relationships/hyperlink" Target="https://www.ewg.org/interactive-maps/2019_pfas_contamination/map/" TargetMode="External"/><Relationship Id="rId1374" Type="http://schemas.openxmlformats.org/officeDocument/2006/relationships/hyperlink" Target="https://cdn3.ewg.org/sites/default/files/u352/Top%20100%20PFAS.pdf" TargetMode="External"/><Relationship Id="rId1581" Type="http://schemas.openxmlformats.org/officeDocument/2006/relationships/hyperlink" Target="https://drive.google.com/drive/u/0/folders/1RsSKYaEE8jqAw7pH05tDHRflkjUL3t5H" TargetMode="External"/><Relationship Id="rId2218" Type="http://schemas.openxmlformats.org/officeDocument/2006/relationships/hyperlink" Target="https://www4.des.state.nh.us/DESOneStop/PRSDetail.aspx?ID=0001748&amp;Type=PRS" TargetMode="External"/><Relationship Id="rId2425" Type="http://schemas.openxmlformats.org/officeDocument/2006/relationships/hyperlink" Target="https://www4.des.state.nh.us/IISProxy/IISProxy.dll?ContentId=4759234" TargetMode="External"/><Relationship Id="rId2632" Type="http://schemas.openxmlformats.org/officeDocument/2006/relationships/hyperlink" Target="https://drive.google.com/drive/u/0/folders/1mlrEMp_7tpVIeh3-FpoY0RCeXUkdUNFa" TargetMode="External"/><Relationship Id="rId80" Type="http://schemas.openxmlformats.org/officeDocument/2006/relationships/hyperlink" Target="https://partner-mco-archive.s3.amazonaws.com/client_files/1524589484.pdf" TargetMode="External"/><Relationship Id="rId604" Type="http://schemas.openxmlformats.org/officeDocument/2006/relationships/hyperlink" Target="https://drive.google.com/drive/u/1/folders/1Pms7FL2HqHNWHQ0nmFgIEcktFHXjhbny" TargetMode="External"/><Relationship Id="rId811" Type="http://schemas.openxmlformats.org/officeDocument/2006/relationships/hyperlink" Target="https://drive.google.com/drive/u/1/folders/1Pms7FL2HqHNWHQ0nmFgIEcktFHXjhbny" TargetMode="External"/><Relationship Id="rId1027" Type="http://schemas.openxmlformats.org/officeDocument/2006/relationships/hyperlink" Target="https://www.des.nh.gov/organization/commissioner/documents/pfoa-statewide-status-20170110.pdf" TargetMode="External"/><Relationship Id="rId1234" Type="http://schemas.openxmlformats.org/officeDocument/2006/relationships/hyperlink" Target="http://afcec.publicadmin-record.us.af.mil/" TargetMode="External"/><Relationship Id="rId1441" Type="http://schemas.openxmlformats.org/officeDocument/2006/relationships/hyperlink" Target="https://drive.google.com/drive/folders/1pf0aEtf5rlXE1uHxkVz6akgOjhNOQFEZ" TargetMode="External"/><Relationship Id="rId4597" Type="http://schemas.openxmlformats.org/officeDocument/2006/relationships/hyperlink" Target="https://drive.google.com/drive/u/0/folders/1RsSKYaEE8jqAw7pH05tDHRflkjUL3t5H" TargetMode="External"/><Relationship Id="rId1301" Type="http://schemas.openxmlformats.org/officeDocument/2006/relationships/hyperlink" Target="https://drive.google.com/drive/u/0/folders/1uabj078alqwg8GIADRa0PuaF4PmIOuX4" TargetMode="External"/><Relationship Id="rId3199" Type="http://schemas.openxmlformats.org/officeDocument/2006/relationships/hyperlink" Target="https://nhdes.maps.arcgis.com/apps/View/index.html?appid=66770bef141c43a98a445c54a17720e2&amp;extent=-73.5743,42.5413,-69.6852,45.4509" TargetMode="External"/><Relationship Id="rId4457" Type="http://schemas.openxmlformats.org/officeDocument/2006/relationships/hyperlink" Target="https://geotracker.waterboards.ca.gov/profile_report?cmd=mwreport&amp;global_id=L10004776747&amp;con_num=5295144140" TargetMode="External"/><Relationship Id="rId4664" Type="http://schemas.openxmlformats.org/officeDocument/2006/relationships/hyperlink" Target="https://www4.des.state.nh.us/nh-pfas-investigation/wp-content/uploads/tables-pdf.pdf" TargetMode="External"/><Relationship Id="rId3059" Type="http://schemas.openxmlformats.org/officeDocument/2006/relationships/hyperlink" Target="https://nhdes.maps.arcgis.com/apps/View/index.html?appid=66770bef141c43a98a445c54a17720e2&amp;extent=-73.5743,42.5413,-69.6852,45.4509" TargetMode="External"/><Relationship Id="rId3266" Type="http://schemas.openxmlformats.org/officeDocument/2006/relationships/hyperlink" Target="https://www4.des.state.nh.us/IISProxy/IISProxy.dll?ContentId=4679095" TargetMode="External"/><Relationship Id="rId3473" Type="http://schemas.openxmlformats.org/officeDocument/2006/relationships/hyperlink" Target="https://www4.des.state.nh.us/DESOneStop/PRSDetail.aspx?ID=0002690&amp;Type=PRS" TargetMode="External"/><Relationship Id="rId4317" Type="http://schemas.openxmlformats.org/officeDocument/2006/relationships/hyperlink" Target="https://geotracker.waterboards.ca.gov/map/pfas_map" TargetMode="External"/><Relationship Id="rId4524" Type="http://schemas.openxmlformats.org/officeDocument/2006/relationships/hyperlink" Target="https://drive.google.com/drive/u/1/folders/1Pms7FL2HqHNWHQ0nmFgIEcktFHXjhbny" TargetMode="External"/><Relationship Id="rId4871" Type="http://schemas.openxmlformats.org/officeDocument/2006/relationships/hyperlink" Target="https://www4.des.state.nh.us/nh-pfas-investigation/wp-content/uploads/tables-pdf.pdf" TargetMode="External"/><Relationship Id="rId187" Type="http://schemas.openxmlformats.org/officeDocument/2006/relationships/hyperlink" Target="https://www.waterboards.ca.gov/pfas/military.html" TargetMode="External"/><Relationship Id="rId394" Type="http://schemas.openxmlformats.org/officeDocument/2006/relationships/hyperlink" Target="https://ewg.org/interactive-maps/2019_pfas_contamination/map/" TargetMode="External"/><Relationship Id="rId2075" Type="http://schemas.openxmlformats.org/officeDocument/2006/relationships/hyperlink" Target="https://drive.google.com/drive/u/0/folders/1rtThr1MLO4HRJBUMngphMSN2ddHvaya-" TargetMode="External"/><Relationship Id="rId2282" Type="http://schemas.openxmlformats.org/officeDocument/2006/relationships/hyperlink" Target="https://drive.google.com/drive/u/0/folders/1wi5OS2sxCNRThYvLGL2kFYZT1K3jpOyX" TargetMode="External"/><Relationship Id="rId3126" Type="http://schemas.openxmlformats.org/officeDocument/2006/relationships/hyperlink" Target="https://www4.des.state.nh.us/DESOneStop/PRSDetail.aspx?ID=0015355&amp;Type=PRS" TargetMode="External"/><Relationship Id="rId3680" Type="http://schemas.openxmlformats.org/officeDocument/2006/relationships/hyperlink" Target="https://drive.google.com/drive/u/0/folders/1lGp9mNF1VW52zcJOUD9x-wZO9oAb_opR" TargetMode="External"/><Relationship Id="rId4731" Type="http://schemas.openxmlformats.org/officeDocument/2006/relationships/hyperlink" Target="https://www4.des.state.nh.us/nh-pfas-investigation/wp-content/uploads/tables-pdf.pdf" TargetMode="External"/><Relationship Id="rId254" Type="http://schemas.openxmlformats.org/officeDocument/2006/relationships/hyperlink" Target="https://drive.google.com/drive/folders/1J_NwNftx24zTq0zk70GPKP7uLqwyq_rm" TargetMode="External"/><Relationship Id="rId1091" Type="http://schemas.openxmlformats.org/officeDocument/2006/relationships/hyperlink" Target="https://www.dec.ny.gov/chemical/108820.html" TargetMode="External"/><Relationship Id="rId3333" Type="http://schemas.openxmlformats.org/officeDocument/2006/relationships/hyperlink" Target="https://drive.google.com/drive/u/0/folders/10K-KZfRVL_OzbbMamNOvkN2S2Ctd3YhO" TargetMode="External"/><Relationship Id="rId3540" Type="http://schemas.openxmlformats.org/officeDocument/2006/relationships/hyperlink" Target="https://drive.google.com/drive/u/0/folders/1RsSKYaEE8jqAw7pH05tDHRflkjUL3t5H" TargetMode="External"/><Relationship Id="rId114" Type="http://schemas.openxmlformats.org/officeDocument/2006/relationships/hyperlink" Target="https://azbigmedia.com/3-arizona-military-bases-now-tested-water-contamination/" TargetMode="External"/><Relationship Id="rId461" Type="http://schemas.openxmlformats.org/officeDocument/2006/relationships/hyperlink" Target="https://drive.google.com/drive/u/1/folders/1bA0fTxac0RU2njTEx5JIcAWqZpYygC9D" TargetMode="External"/><Relationship Id="rId2142" Type="http://schemas.openxmlformats.org/officeDocument/2006/relationships/hyperlink" Target="https://nhdes.maps.arcgis.com/apps/View/index.html?appid=66770bef141c43a98a445c54a17720e2&amp;extent=-73.5743,42.5413,-69.6852,45.4509" TargetMode="External"/><Relationship Id="rId3400" Type="http://schemas.openxmlformats.org/officeDocument/2006/relationships/hyperlink" Target="https://drive.google.com/drive/u/0/folders/1RsSKYaEE8jqAw7pH05tDHRflkjUL3t5H" TargetMode="External"/><Relationship Id="rId321" Type="http://schemas.openxmlformats.org/officeDocument/2006/relationships/hyperlink" Target="https://partner-mco-archive.s3.amazonaws.com/client_files/1524589484.pdf" TargetMode="External"/><Relationship Id="rId2002" Type="http://schemas.openxmlformats.org/officeDocument/2006/relationships/hyperlink" Target="https://nhdes.maps.arcgis.com/apps/View/index.html?appid=66770bef141c43a98a445c54a17720e2&amp;extent=-73.5743,42.5413,-69.6852,45.4509" TargetMode="External"/><Relationship Id="rId2959" Type="http://schemas.openxmlformats.org/officeDocument/2006/relationships/hyperlink" Target="https://nhdes.maps.arcgis.com/apps/View/index.html?appid=66770bef141c43a98a445c54a17720e2&amp;extent=-73.5743,42.5413,-69.6852,45.4509" TargetMode="External"/><Relationship Id="rId1768" Type="http://schemas.openxmlformats.org/officeDocument/2006/relationships/hyperlink" Target="https://www.glwater.org/wp-content/uploads/2020/02/PFAS-Minimization-Program-Summary.pdf" TargetMode="External"/><Relationship Id="rId2819" Type="http://schemas.openxmlformats.org/officeDocument/2006/relationships/hyperlink" Target="https://nhdes.maps.arcgis.com/apps/View/index.html?appid=66770bef141c43a98a445c54a17720e2&amp;extent=-73.5743,42.5413,-69.6852,45.4509" TargetMode="External"/><Relationship Id="rId4174" Type="http://schemas.openxmlformats.org/officeDocument/2006/relationships/hyperlink" Target="https://geotracker.waterboards.ca.gov/map/pfas_map" TargetMode="External"/><Relationship Id="rId4381" Type="http://schemas.openxmlformats.org/officeDocument/2006/relationships/hyperlink" Target="https://geotracker.waterboards.ca.gov/map/pfas_map" TargetMode="External"/><Relationship Id="rId1628" Type="http://schemas.openxmlformats.org/officeDocument/2006/relationships/hyperlink" Target="https://www.maine.gov/dep/spills/topics/pfas/PFAS-current-results-06022020.pdf" TargetMode="External"/><Relationship Id="rId1975" Type="http://schemas.openxmlformats.org/officeDocument/2006/relationships/hyperlink" Target="https://www.glwater.org/wp-content/uploads/2020/02/PFAS-Minimization-Program-Summary.pdf" TargetMode="External"/><Relationship Id="rId3190" Type="http://schemas.openxmlformats.org/officeDocument/2006/relationships/hyperlink" Target="https://www4.des.state.nh.us/IISProxy/IISProxy.dll?ContentId=4851401" TargetMode="External"/><Relationship Id="rId4034" Type="http://schemas.openxmlformats.org/officeDocument/2006/relationships/hyperlink" Target="https://drive.google.com/drive/u/0/folders/1DWXhXwl1j4L5eKUdO88JdnrMTynHHza5" TargetMode="External"/><Relationship Id="rId4241" Type="http://schemas.openxmlformats.org/officeDocument/2006/relationships/hyperlink" Target="https://drive.google.com/drive/u/0/folders/1DWXhXwl1j4L5eKUdO88JdnrMTynHHza5" TargetMode="External"/><Relationship Id="rId1835" Type="http://schemas.openxmlformats.org/officeDocument/2006/relationships/hyperlink" Target="https://drive.google.com/drive/u/1/folders/1Pms7FL2HqHNWHQ0nmFgIEcktFHXjhbny" TargetMode="External"/><Relationship Id="rId3050" Type="http://schemas.openxmlformats.org/officeDocument/2006/relationships/hyperlink" Target="https://www4.des.state.nh.us/IISProxy/IISProxy.dll?ContentId=4749688" TargetMode="External"/><Relationship Id="rId4101" Type="http://schemas.openxmlformats.org/officeDocument/2006/relationships/hyperlink" Target="https://drive.google.com/drive/u/0/folders/1DWXhXwl1j4L5eKUdO88JdnrMTynHHza5" TargetMode="External"/><Relationship Id="rId1902" Type="http://schemas.openxmlformats.org/officeDocument/2006/relationships/hyperlink" Target="https://drive.google.com/drive/u/1/folders/1Pms7FL2HqHNWHQ0nmFgIEcktFHXjhbny" TargetMode="External"/><Relationship Id="rId3867" Type="http://schemas.openxmlformats.org/officeDocument/2006/relationships/hyperlink" Target="https://geotracker.waterboards.ca.gov/profile_report?cmd=mwreport&amp;rptype=client&amp;global_id=L10006943141&amp;con_num=8853094935&amp;orderby=sampid" TargetMode="External"/><Relationship Id="rId4918" Type="http://schemas.openxmlformats.org/officeDocument/2006/relationships/hyperlink" Target="https://drive.google.com/drive/u/0/folders/1RsSKYaEE8jqAw7pH05tDHRflkjUL3t5H" TargetMode="External"/><Relationship Id="rId788" Type="http://schemas.openxmlformats.org/officeDocument/2006/relationships/hyperlink" Target="https://www.michigan.gov/pfasresponse/" TargetMode="External"/><Relationship Id="rId995" Type="http://schemas.openxmlformats.org/officeDocument/2006/relationships/hyperlink" Target="https://drive.google.com/drive/u/1/folders/1RsSKYaEE8jqAw7pH05tDHRflkjUL3t5H" TargetMode="External"/><Relationship Id="rId2469" Type="http://schemas.openxmlformats.org/officeDocument/2006/relationships/hyperlink" Target="https://nhdes.maps.arcgis.com/apps/View/index.html?appid=66770bef141c43a98a445c54a17720e2&amp;extent=-73.5743,42.5413,-69.6852,45.4509" TargetMode="External"/><Relationship Id="rId2676" Type="http://schemas.openxmlformats.org/officeDocument/2006/relationships/hyperlink" Target="https://www4.des.state.nh.us/DESOneStop/PRSDetail.aspx?ID=0000903&amp;Type=PRS" TargetMode="External"/><Relationship Id="rId2883" Type="http://schemas.openxmlformats.org/officeDocument/2006/relationships/hyperlink" Target="https://drive.google.com/drive/u/0/folders/1RsSKYaEE8jqAw7pH05tDHRflkjUL3t5H" TargetMode="External"/><Relationship Id="rId3727" Type="http://schemas.openxmlformats.org/officeDocument/2006/relationships/hyperlink" Target="https://www.cityoflacrosse.org/city-services/private-potable-well-sampling-for-pfas" TargetMode="External"/><Relationship Id="rId3934" Type="http://schemas.openxmlformats.org/officeDocument/2006/relationships/hyperlink" Target="https://geotracker.waterboards.ca.gov/map/pfas_map" TargetMode="External"/><Relationship Id="rId648" Type="http://schemas.openxmlformats.org/officeDocument/2006/relationships/hyperlink" Target="https://www.michigan.gov/pfasresponse/0,9038,7-365-86511_82704-482361--,00.html" TargetMode="External"/><Relationship Id="rId855" Type="http://schemas.openxmlformats.org/officeDocument/2006/relationships/hyperlink" Target="https://www.health.state.mn.us/communities/environment/hazardous/topics/sites.html" TargetMode="External"/><Relationship Id="rId1278" Type="http://schemas.openxmlformats.org/officeDocument/2006/relationships/hyperlink" Target="https://drive.google.com/drive/u/0/folders/1pPzV4iTfH2RlS_GXCbEeY-f12XNxdjAj" TargetMode="External"/><Relationship Id="rId1485" Type="http://schemas.openxmlformats.org/officeDocument/2006/relationships/hyperlink" Target="https://drive.google.com/drive/folders/1jJQ9yj0v4F-uS3q-WO91RAcoKlPt6Y1z" TargetMode="External"/><Relationship Id="rId1692" Type="http://schemas.openxmlformats.org/officeDocument/2006/relationships/hyperlink" Target="https://www.maine.gov/dep/spills/topics/pfas/PFAS-current-results-06022020.pdf" TargetMode="External"/><Relationship Id="rId2329" Type="http://schemas.openxmlformats.org/officeDocument/2006/relationships/hyperlink" Target="https://nhdes.maps.arcgis.com/apps/View/index.html?appid=66770bef141c43a98a445c54a17720e2&amp;extent=-73.5743,42.5413,-69.6852,45.4509" TargetMode="External"/><Relationship Id="rId2536" Type="http://schemas.openxmlformats.org/officeDocument/2006/relationships/hyperlink" Target="https://www4.des.state.nh.us/DESOneStop/PRSDetail.aspx?ID=0038737&amp;Type=PRS" TargetMode="External"/><Relationship Id="rId2743" Type="http://schemas.openxmlformats.org/officeDocument/2006/relationships/hyperlink" Target="https://drive.google.com/drive/u/0/folders/1RsSKYaEE8jqAw7pH05tDHRflkjUL3t5H" TargetMode="External"/><Relationship Id="rId508" Type="http://schemas.openxmlformats.org/officeDocument/2006/relationships/hyperlink" Target="https://www.ewg.org/interactive-maps/2019_pfas_contamination/map/" TargetMode="External"/><Relationship Id="rId715" Type="http://schemas.openxmlformats.org/officeDocument/2006/relationships/hyperlink" Target="https://www.michigan.gov/pfasresponse/0,9038,7-365-86511_82704-485521--,00.html" TargetMode="External"/><Relationship Id="rId922" Type="http://schemas.openxmlformats.org/officeDocument/2006/relationships/hyperlink" Target="https://drive.google.com/drive/u/1/folders/1fdnPvEwMee0suQ4rqkndVAEfhxrAC72i" TargetMode="External"/><Relationship Id="rId1138" Type="http://schemas.openxmlformats.org/officeDocument/2006/relationships/hyperlink" Target="https://drive.google.com/drive/u/1/folders/1d0DjiydD42Av8-CObChmwcEBnB4cYqn4" TargetMode="External"/><Relationship Id="rId1345" Type="http://schemas.openxmlformats.org/officeDocument/2006/relationships/hyperlink" Target="https://partner-mco-archive.s3.amazonaws.com/client_files/1524589484.pdf" TargetMode="External"/><Relationship Id="rId1552"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2603" Type="http://schemas.openxmlformats.org/officeDocument/2006/relationships/hyperlink" Target="https://drive.google.com/drive/u/0/folders/1RsSKYaEE8jqAw7pH05tDHRflkjUL3t5H" TargetMode="External"/><Relationship Id="rId2950" Type="http://schemas.openxmlformats.org/officeDocument/2006/relationships/hyperlink" Target="https://www4.des.state.nh.us/IISProxy/IISProxy.dll?ContentId=4818914" TargetMode="External"/><Relationship Id="rId1205" Type="http://schemas.openxmlformats.org/officeDocument/2006/relationships/hyperlink" Target="http://afcec.publicadmin-record.us.af.mil/" TargetMode="External"/><Relationship Id="rId2810" Type="http://schemas.openxmlformats.org/officeDocument/2006/relationships/hyperlink" Target="https://www4.des.state.nh.us/IISProxy/IISProxy.dll?ContentId=4755452" TargetMode="External"/><Relationship Id="rId4568" Type="http://schemas.openxmlformats.org/officeDocument/2006/relationships/hyperlink" Target="https://www4.des.state.nh.us/nh-pfas-investigation/wp-content/uploads/tables-pdf.pdf" TargetMode="External"/><Relationship Id="rId51" Type="http://schemas.openxmlformats.org/officeDocument/2006/relationships/hyperlink" Target="https://www.akaction.org/wp-content/uploads/Report-Threats-to-Drinking-Water-and-Public-Health-in-Alaska-FINAL-web-version-9-24-19.pdf" TargetMode="External"/><Relationship Id="rId1412" Type="http://schemas.openxmlformats.org/officeDocument/2006/relationships/hyperlink" Target="https://www.cnic.navy.mil/content/dam/cnic/cnrma/pdfs/Environmental/Drinking_Water_and_Testing_Information/Installation_Scheduling_and_Results/Oceana/Fentress/Final%20NALF_Fentress_Basewide_PFAS_SI_Report.pdf" TargetMode="External"/><Relationship Id="rId3377" Type="http://schemas.openxmlformats.org/officeDocument/2006/relationships/hyperlink" Target="https://www4.des.state.nh.us/nh-pfas-investigation/wp-content/uploads/tables-pdf.pdf" TargetMode="External"/><Relationship Id="rId4775" Type="http://schemas.openxmlformats.org/officeDocument/2006/relationships/hyperlink" Target="https://www4.des.state.nh.us/nh-pfas-investigation/wp-content/uploads/tables-pdf.pdf" TargetMode="External"/><Relationship Id="rId4982" Type="http://schemas.openxmlformats.org/officeDocument/2006/relationships/hyperlink" Target="https://www.dec.ny.gov/cfmx/extapps/derexternal/haz/details.cfm?ProgNo=442008" TargetMode="External"/><Relationship Id="rId298" Type="http://schemas.openxmlformats.org/officeDocument/2006/relationships/hyperlink" Target="https://drive.google.com/drive/u/1/folders/1O-EWkWqJmhsdr_BVI_fmrg8s1MiUGBvh" TargetMode="External"/><Relationship Id="rId3584" Type="http://schemas.openxmlformats.org/officeDocument/2006/relationships/hyperlink" Target="https://drive.google.com/drive/u/0/folders/1Jw61SR4zi2OfxH508U-COKqJQLfC4c6B" TargetMode="External"/><Relationship Id="rId3791" Type="http://schemas.openxmlformats.org/officeDocument/2006/relationships/hyperlink" Target="https://drive.google.com/drive/u/0/folders/1DWXhXwl1j4L5eKUdO88JdnrMTynHHza5" TargetMode="External"/><Relationship Id="rId4428" Type="http://schemas.openxmlformats.org/officeDocument/2006/relationships/hyperlink" Target="https://drive.google.com/drive/u/0/folders/1DWXhXwl1j4L5eKUdO88JdnrMTynHHza5" TargetMode="External"/><Relationship Id="rId4635" Type="http://schemas.openxmlformats.org/officeDocument/2006/relationships/hyperlink" Target="https://www4.des.state.nh.us/nh-pfas-investigation/wp-content/uploads/tables-pdf.pdf" TargetMode="External"/><Relationship Id="rId4842" Type="http://schemas.openxmlformats.org/officeDocument/2006/relationships/hyperlink" Target="https://www4.des.state.nh.us/nh-pfas-investigation/wp-content/uploads/tables-pdf.pdf" TargetMode="External"/><Relationship Id="rId158" Type="http://schemas.openxmlformats.org/officeDocument/2006/relationships/hyperlink" Target="https://drive.google.com/drive/folders/1uBB5fdXsei5F8IKXhBs6iH1j2ZUa6d0n" TargetMode="External"/><Relationship Id="rId2186" Type="http://schemas.openxmlformats.org/officeDocument/2006/relationships/hyperlink" Target="https://nhdes.maps.arcgis.com/apps/View/index.html?appid=66770bef141c43a98a445c54a17720e2&amp;extent=-73.5743,42.5413,-69.6852,45.4509" TargetMode="External"/><Relationship Id="rId2393" Type="http://schemas.openxmlformats.org/officeDocument/2006/relationships/hyperlink" Target="https://drive.google.com/drive/u/0/folders/1RsSKYaEE8jqAw7pH05tDHRflkjUL3t5H" TargetMode="External"/><Relationship Id="rId3237" Type="http://schemas.openxmlformats.org/officeDocument/2006/relationships/hyperlink" Target="https://www4.des.state.nh.us/DESOneStop/PRSDetail.aspx?ID=0000069&amp;Type=PRS" TargetMode="External"/><Relationship Id="rId3444" Type="http://schemas.openxmlformats.org/officeDocument/2006/relationships/hyperlink" Target="https://drive.google.com/drive/u/0/folders/1RiLe3H6fR9ZkcrW2YhUAr_Tv_WVJ43eh" TargetMode="External"/><Relationship Id="rId3651" Type="http://schemas.openxmlformats.org/officeDocument/2006/relationships/hyperlink" Target="https://dec.vermont.gov/sites/dec/files/documents/PFAS%20Sampling%20Report%207.10.18%20FINAL.pdf" TargetMode="External"/><Relationship Id="rId4702" Type="http://schemas.openxmlformats.org/officeDocument/2006/relationships/hyperlink" Target="https://drive.google.com/drive/u/0/folders/1RsSKYaEE8jqAw7pH05tDHRflkjUL3t5H" TargetMode="External"/><Relationship Id="rId365" Type="http://schemas.openxmlformats.org/officeDocument/2006/relationships/hyperlink" Target="https://archive.epa.gov/pesticides/region4/water/documents/web/html/pfcdaltonindex.html" TargetMode="External"/><Relationship Id="rId572" Type="http://schemas.openxmlformats.org/officeDocument/2006/relationships/hyperlink" Target="https://drive.google.com/drive/u/0/folders/11Y5aGbpkJLfCizHEPDtigcl0sj9Opjfc" TargetMode="External"/><Relationship Id="rId2046" Type="http://schemas.openxmlformats.org/officeDocument/2006/relationships/hyperlink" Target="https://drive.google.com/drive/u/0/folders/1RsSKYaEE8jqAw7pH05tDHRflkjUL3t5H" TargetMode="External"/><Relationship Id="rId2253" Type="http://schemas.openxmlformats.org/officeDocument/2006/relationships/hyperlink" Target="https://drive.google.com/drive/u/0/folders/1RsSKYaEE8jqAw7pH05tDHRflkjUL3t5H" TargetMode="External"/><Relationship Id="rId2460" Type="http://schemas.openxmlformats.org/officeDocument/2006/relationships/hyperlink" Target="https://www4.des.state.nh.us/IISProxy/IISProxy.dll?ContentId=4822552" TargetMode="External"/><Relationship Id="rId3304" Type="http://schemas.openxmlformats.org/officeDocument/2006/relationships/hyperlink" Target="https://drive.google.com/drive/u/0/folders/1RsSKYaEE8jqAw7pH05tDHRflkjUL3t5H" TargetMode="External"/><Relationship Id="rId3511" Type="http://schemas.openxmlformats.org/officeDocument/2006/relationships/hyperlink" Target="https://nhdes.maps.arcgis.com/apps/View/index.html?appid=66770bef141c43a98a445c54a17720e2&amp;extent=-73.5743,42.5413,-69.6852,45.4509" TargetMode="External"/><Relationship Id="rId225" Type="http://schemas.openxmlformats.org/officeDocument/2006/relationships/hyperlink" Target="https://partner-mco-archive.s3.amazonaws.com/client_files/1524589484.pdf" TargetMode="External"/><Relationship Id="rId432" Type="http://schemas.openxmlformats.org/officeDocument/2006/relationships/hyperlink" Target="https://www.maine.gov/pfastaskforce/" TargetMode="External"/><Relationship Id="rId1062" Type="http://schemas.openxmlformats.org/officeDocument/2006/relationships/hyperlink" Target="https://drive.google.com/drive/u/1/folders/1gzW7FcQQelMoZUZ8VhdxW1RrTOgXt8vS" TargetMode="External"/><Relationship Id="rId2113" Type="http://schemas.openxmlformats.org/officeDocument/2006/relationships/hyperlink" Target="https://www4.des.state.nh.us/IISProxy/IISProxy.dll?ContentId=4754502" TargetMode="External"/><Relationship Id="rId2320" Type="http://schemas.openxmlformats.org/officeDocument/2006/relationships/hyperlink" Target="https://www4.des.state.nh.us/IISProxy/IISProxy.dll?ContentId=4850150" TargetMode="External"/><Relationship Id="rId4078" Type="http://schemas.openxmlformats.org/officeDocument/2006/relationships/hyperlink" Target="https://geotracker.waterboards.ca.gov/map/pfas_map" TargetMode="External"/><Relationship Id="rId4285" Type="http://schemas.openxmlformats.org/officeDocument/2006/relationships/hyperlink" Target="https://geotracker.waterboards.ca.gov/map/pfas_map" TargetMode="External"/><Relationship Id="rId4492" Type="http://schemas.openxmlformats.org/officeDocument/2006/relationships/hyperlink" Target="https://geotracker.waterboards.ca.gov/map/pfas_map" TargetMode="External"/><Relationship Id="rId1879" Type="http://schemas.openxmlformats.org/officeDocument/2006/relationships/hyperlink" Target="https://www.glwater.org/wp-content/uploads/2020/02/PFAS-Minimization-Program-Summary.pdf" TargetMode="External"/><Relationship Id="rId3094" Type="http://schemas.openxmlformats.org/officeDocument/2006/relationships/hyperlink" Target="https://nhdes.maps.arcgis.com/apps/View/index.html?appid=66770bef141c43a98a445c54a17720e2&amp;extent=-73.5743,42.5413,-69.6852,45.4509" TargetMode="External"/><Relationship Id="rId4145" Type="http://schemas.openxmlformats.org/officeDocument/2006/relationships/hyperlink" Target="https://geotracker.waterboards.ca.gov/map/pfas_map" TargetMode="External"/><Relationship Id="rId1739" Type="http://schemas.openxmlformats.org/officeDocument/2006/relationships/hyperlink" Target="https://www.maine.gov/dep/spills/topics/pfas/PFAS-current-results-06022020.pdf" TargetMode="External"/><Relationship Id="rId1946" Type="http://schemas.openxmlformats.org/officeDocument/2006/relationships/hyperlink" Target="https://www.glwater.org/wp-content/uploads/2020/02/PFAS-Minimization-Program-Summary.pdf" TargetMode="External"/><Relationship Id="rId4005" Type="http://schemas.openxmlformats.org/officeDocument/2006/relationships/hyperlink" Target="https://geotracker.waterboards.ca.gov/profile_report?global_id=L10004423988&amp;mytab=esidata" TargetMode="External"/><Relationship Id="rId4352" Type="http://schemas.openxmlformats.org/officeDocument/2006/relationships/hyperlink" Target="https://geotracker.waterboards.ca.gov/map/pfas_map" TargetMode="External"/><Relationship Id="rId1806" Type="http://schemas.openxmlformats.org/officeDocument/2006/relationships/hyperlink" Target="https://www.glwater.org/wp-content/uploads/2020/02/PFAS-Minimization-Program-Summary.pdf" TargetMode="External"/><Relationship Id="rId3161" Type="http://schemas.openxmlformats.org/officeDocument/2006/relationships/hyperlink" Target="https://www4.des.state.nh.us/DESOneStop/PRSDetail.aspx?ID=0000396&amp;Type=PRS" TargetMode="External"/><Relationship Id="rId4212" Type="http://schemas.openxmlformats.org/officeDocument/2006/relationships/hyperlink" Target="https://geotracker.waterboards.ca.gov/map/pfas_map" TargetMode="External"/><Relationship Id="rId3021" Type="http://schemas.openxmlformats.org/officeDocument/2006/relationships/hyperlink" Target="https://www4.des.state.nh.us/DESOneStop/PRSDetail.aspx?ID=0015786&amp;Type=PRS" TargetMode="External"/><Relationship Id="rId3978" Type="http://schemas.openxmlformats.org/officeDocument/2006/relationships/hyperlink" Target="https://geotracker.waterboards.ca.gov/map/pfas_map" TargetMode="External"/><Relationship Id="rId899" Type="http://schemas.openxmlformats.org/officeDocument/2006/relationships/hyperlink" Target="https://drive.google.com/drive/u/1/folders/1dTV8Q8901s7OPLU4-GbgNAoDFO9tM2Dt" TargetMode="External"/><Relationship Id="rId2787" Type="http://schemas.openxmlformats.org/officeDocument/2006/relationships/hyperlink" Target="https://drive.google.com/drive/u/0/folders/1TjDZOOpgaHwpMw5f8OfRkc1YCkpmT5xS" TargetMode="External"/><Relationship Id="rId3838" Type="http://schemas.openxmlformats.org/officeDocument/2006/relationships/hyperlink" Target="https://geotracker.waterboards.ca.gov/map/pfas_map" TargetMode="External"/><Relationship Id="rId759" Type="http://schemas.openxmlformats.org/officeDocument/2006/relationships/hyperlink" Target="https://www.michigan.gov/pfasresponse/0,9038,7-365-86511_82704-490707--,00.html" TargetMode="External"/><Relationship Id="rId966" Type="http://schemas.openxmlformats.org/officeDocument/2006/relationships/hyperlink" Target="https://cumulis.epa.gov/supercpad/SiteProfiles/index.cfm?fuseaction=second.cleanup&amp;id=0101213" TargetMode="External"/><Relationship Id="rId1389" Type="http://schemas.openxmlformats.org/officeDocument/2006/relationships/hyperlink" Target="https://drive.google.com/drive/u/0/folders/1xybbOCa5C3sUYR3PpkRC6pE-fsMUZtt8" TargetMode="External"/><Relationship Id="rId1596" Type="http://schemas.openxmlformats.org/officeDocument/2006/relationships/hyperlink" Target="https://www.maine.gov/dep/spills/topics/pfas/PFAS-current-results-06022020.pdf" TargetMode="External"/><Relationship Id="rId2647" Type="http://schemas.openxmlformats.org/officeDocument/2006/relationships/hyperlink" Target="https://drive.google.com/drive/u/0/folders/1es0OWyOXtfRRb1bElynrJOIOc7vv8T3g" TargetMode="External"/><Relationship Id="rId2994" Type="http://schemas.openxmlformats.org/officeDocument/2006/relationships/hyperlink" Target="https://nhdes.maps.arcgis.com/apps/View/index.html?appid=66770bef141c43a98a445c54a17720e2&amp;extent=-73.5743,42.5413,-69.6852,45.4509" TargetMode="External"/><Relationship Id="rId619" Type="http://schemas.openxmlformats.org/officeDocument/2006/relationships/hyperlink" Target="https://drive.google.com/drive/u/1/folders/1Pms7FL2HqHNWHQ0nmFgIEcktFHXjhbny" TargetMode="External"/><Relationship Id="rId1249" Type="http://schemas.openxmlformats.org/officeDocument/2006/relationships/hyperlink" Target="https://cumulis.epa.gov/supercpad/SiteProfiles/index.cfm?fuseaction=second.Stayup&amp;id=0303820" TargetMode="External"/><Relationship Id="rId2854" Type="http://schemas.openxmlformats.org/officeDocument/2006/relationships/hyperlink" Target="https://nhdes.maps.arcgis.com/apps/View/index.html?appid=66770bef141c43a98a445c54a17720e2&amp;extent=-73.5743,42.5413,-69.6852,45.4509" TargetMode="External"/><Relationship Id="rId3905" Type="http://schemas.openxmlformats.org/officeDocument/2006/relationships/hyperlink" Target="https://drive.google.com/drive/u/0/folders/1DWXhXwl1j4L5eKUdO88JdnrMTynHHza5" TargetMode="External"/><Relationship Id="rId95" Type="http://schemas.openxmlformats.org/officeDocument/2006/relationships/hyperlink" Target="https://www.akaction.org/wp-content/uploads/Report-Threats-to-Drinking-Water-and-Public-Health-in-Alaska-FINAL-web-version-9-24-19.pdf" TargetMode="External"/><Relationship Id="rId826" Type="http://schemas.openxmlformats.org/officeDocument/2006/relationships/hyperlink" Target="https://drive.google.com/drive/u/1/folders/1CoGZW73tckH74OZE06jUDJAjmADnq-ql" TargetMode="External"/><Relationship Id="rId1109" Type="http://schemas.openxmlformats.org/officeDocument/2006/relationships/hyperlink" Target="https://drive.google.com/drive/u/1/folders/15lmpR24dL4_O4Wd3JRVIFDvPpoEIFr56" TargetMode="External"/><Relationship Id="rId1456" Type="http://schemas.openxmlformats.org/officeDocument/2006/relationships/hyperlink" Target="https://www.thenewstribune.com/news/local/military/article136098683.html" TargetMode="External"/><Relationship Id="rId1663" Type="http://schemas.openxmlformats.org/officeDocument/2006/relationships/hyperlink" Target="https://www.maine.gov/dep/spills/topics/pfas/PFAS-current-results-06022020.pdf" TargetMode="External"/><Relationship Id="rId1870" Type="http://schemas.openxmlformats.org/officeDocument/2006/relationships/hyperlink" Target="https://www.glwater.org/wp-content/uploads/2020/02/PFAS-Minimization-Program-Summary.pdf" TargetMode="External"/><Relationship Id="rId2507" Type="http://schemas.openxmlformats.org/officeDocument/2006/relationships/hyperlink" Target="https://drive.google.com/drive/u/0/folders/1CWoWH3wqVWfSVBDmlUNrj2Rt8_JNdN1N" TargetMode="External"/><Relationship Id="rId2714" Type="http://schemas.openxmlformats.org/officeDocument/2006/relationships/hyperlink" Target="https://nhdes.maps.arcgis.com/apps/View/index.html?appid=66770bef141c43a98a445c54a17720e2&amp;extent=-73.5743,42.5413,-69.6852,45.4509" TargetMode="External"/><Relationship Id="rId2921" Type="http://schemas.openxmlformats.org/officeDocument/2006/relationships/hyperlink" Target="https://www4.des.state.nh.us/DESOneStop/PRSDetail.aspx?ID=0034305&amp;Type=PRS" TargetMode="External"/><Relationship Id="rId1316" Type="http://schemas.openxmlformats.org/officeDocument/2006/relationships/hyperlink" Target="http://www.arcgis.com/home/webmap/viewer.html?webmap=9c4319a1e84d4746a962786a1c275b14&amp;extent=-92.2744,31.4623,-80.2993,39.7713" TargetMode="External"/><Relationship Id="rId1523" Type="http://schemas.openxmlformats.org/officeDocument/2006/relationships/hyperlink" Target="https://drive.google.com/drive/u/1/folders/1qA-x3qSPtUj2HLNua_HFYWqKo72aFbny" TargetMode="External"/><Relationship Id="rId1730" Type="http://schemas.openxmlformats.org/officeDocument/2006/relationships/hyperlink" Target="https://drive.google.com/drive/u/0/folders/1RsSKYaEE8jqAw7pH05tDHRflkjUL3t5H" TargetMode="External"/><Relationship Id="rId4679" Type="http://schemas.openxmlformats.org/officeDocument/2006/relationships/hyperlink" Target="https://www4.des.state.nh.us/nh-pfas-investigation/wp-content/uploads/tables-pdf.pdf" TargetMode="External"/><Relationship Id="rId4886" Type="http://schemas.openxmlformats.org/officeDocument/2006/relationships/hyperlink" Target="https://www4.des.state.nh.us/nh-pfas-investigation/wp-content/uploads/tables-pdf.pdf" TargetMode="External"/><Relationship Id="rId22" Type="http://schemas.openxmlformats.org/officeDocument/2006/relationships/hyperlink" Target="https://cumulis.epa.gov/supercpad/SiteProfiles/index.cfm?fuseaction=second.cleanup&amp;id=1001146" TargetMode="External"/><Relationship Id="rId3488" Type="http://schemas.openxmlformats.org/officeDocument/2006/relationships/hyperlink" Target="https://www4.des.state.nh.us/DESOneStop/PRSDetail.aspx?ID=0000910&amp;Type=PRS" TargetMode="External"/><Relationship Id="rId3695" Type="http://schemas.openxmlformats.org/officeDocument/2006/relationships/hyperlink" Target="https://dec.vermont.gov/sites/dec/files/documents/PFAS%20Sampling%20Report%207.10.18%20FINAL.pdf" TargetMode="External"/><Relationship Id="rId4539" Type="http://schemas.openxmlformats.org/officeDocument/2006/relationships/hyperlink" Target="https://www.michigan.gov/pfasresponse/0,9038,7-365-86511_95645-537938--,00.html" TargetMode="External"/><Relationship Id="rId4746" Type="http://schemas.openxmlformats.org/officeDocument/2006/relationships/hyperlink" Target="https://www4.des.state.nh.us/nh-pfas-investigation/wp-content/uploads/tables-pdf.pdf" TargetMode="External"/><Relationship Id="rId4953" Type="http://schemas.openxmlformats.org/officeDocument/2006/relationships/hyperlink" Target="https://drive.google.com/drive/u/1/folders/11zXVbppZmJxvqdmVOhR1TTCyXPhd7-eP" TargetMode="External"/><Relationship Id="rId2297" Type="http://schemas.openxmlformats.org/officeDocument/2006/relationships/hyperlink" Target="https://drive.google.com/drive/u/0/folders/1i6dwG6M26QtFBByclASnRPaEeUqDTTZL" TargetMode="External"/><Relationship Id="rId3348" Type="http://schemas.openxmlformats.org/officeDocument/2006/relationships/hyperlink" Target="https://www4.des.state.nh.us/DESOneStop/PRSDetail.aspx?ID=0000094&amp;Type=PRS" TargetMode="External"/><Relationship Id="rId3555" Type="http://schemas.openxmlformats.org/officeDocument/2006/relationships/hyperlink" Target="https://drive.google.com/drive/u/0/folders/1RsSKYaEE8jqAw7pH05tDHRflkjUL3t5H" TargetMode="External"/><Relationship Id="rId3762" Type="http://schemas.openxmlformats.org/officeDocument/2006/relationships/hyperlink" Target="https://geotracker.waterboards.ca.gov/map/pfas_map" TargetMode="External"/><Relationship Id="rId4606" Type="http://schemas.openxmlformats.org/officeDocument/2006/relationships/hyperlink" Target="https://drive.google.com/drive/u/0/folders/1RsSKYaEE8jqAw7pH05tDHRflkjUL3t5H" TargetMode="External"/><Relationship Id="rId4813" Type="http://schemas.openxmlformats.org/officeDocument/2006/relationships/hyperlink" Target="https://drive.google.com/drive/u/0/folders/1RsSKYaEE8jqAw7pH05tDHRflkjUL3t5H" TargetMode="External"/><Relationship Id="rId269" Type="http://schemas.openxmlformats.org/officeDocument/2006/relationships/hyperlink" Target="https://drive.google.com/drive/u/1/folders/1qA-x3qSPtUj2HLNua_HFYWqKo72aFbny" TargetMode="External"/><Relationship Id="rId476" Type="http://schemas.openxmlformats.org/officeDocument/2006/relationships/hyperlink" Target="https://www.ewg.org/interactive-maps/2019_pfas_contamination/map/" TargetMode="External"/><Relationship Id="rId683" Type="http://schemas.openxmlformats.org/officeDocument/2006/relationships/hyperlink" Target="https://www.michigan.gov/pfasresponse/0,9038,7-365-86511_82704-452826--,00.html" TargetMode="External"/><Relationship Id="rId890" Type="http://schemas.openxmlformats.org/officeDocument/2006/relationships/hyperlink" Target="https://drive.google.com/drive/u/1/folders/1JHapkdyZrRziZCfTAWAX-nxDpQ_WEWlp?ths=true" TargetMode="External"/><Relationship Id="rId2157" Type="http://schemas.openxmlformats.org/officeDocument/2006/relationships/hyperlink" Target="https://nhdes.maps.arcgis.com/apps/View/index.html?appid=66770bef141c43a98a445c54a17720e2&amp;extent=-73.5743,42.5413,-69.6852,45.4509" TargetMode="External"/><Relationship Id="rId2364" Type="http://schemas.openxmlformats.org/officeDocument/2006/relationships/hyperlink" Target="https://nhdes.maps.arcgis.com/apps/View/index.html?appid=66770bef141c43a98a445c54a17720e2&amp;extent=-73.5743,42.5413,-69.6852,45.4509" TargetMode="External"/><Relationship Id="rId2571" Type="http://schemas.openxmlformats.org/officeDocument/2006/relationships/hyperlink" Target="https://www4.des.state.nh.us/DESOneStop/PRSDetail.aspx?ID=0038715&amp;Type=PRS" TargetMode="External"/><Relationship Id="rId3208" Type="http://schemas.openxmlformats.org/officeDocument/2006/relationships/hyperlink" Target="https://drive.google.com/drive/u/0/folders/1RsSKYaEE8jqAw7pH05tDHRflkjUL3t5H" TargetMode="External"/><Relationship Id="rId3415" Type="http://schemas.openxmlformats.org/officeDocument/2006/relationships/hyperlink" Target="https://drive.google.com/drive/u/0/folders/1RsSKYaEE8jqAw7pH05tDHRflkjUL3t5H" TargetMode="External"/><Relationship Id="rId129" Type="http://schemas.openxmlformats.org/officeDocument/2006/relationships/hyperlink" Target="https://www.ewg.org/interactive-maps/2019_pfas_contamination/map/" TargetMode="External"/><Relationship Id="rId336" Type="http://schemas.openxmlformats.org/officeDocument/2006/relationships/hyperlink" Target="https://prodenv.dep.state.fl.us/DepNexus/public/searchPortal" TargetMode="External"/><Relationship Id="rId543" Type="http://schemas.openxmlformats.org/officeDocument/2006/relationships/hyperlink" Target="https://drive.google.com/drive/u/0/folders/18PuBwpeL5MsEFNJTbSlWcA3Tp6xrh7w1" TargetMode="External"/><Relationship Id="rId1173" Type="http://schemas.openxmlformats.org/officeDocument/2006/relationships/hyperlink" Target="https://drive.google.com/drive/u/0/folders/1f8gHfUbgH4w0DdeirtRLSMerU6kNJ4Ux" TargetMode="External"/><Relationship Id="rId1380" Type="http://schemas.openxmlformats.org/officeDocument/2006/relationships/hyperlink" Target="http://afcec.publicadmin-record.us.af.mil/Search.aspx" TargetMode="External"/><Relationship Id="rId2017" Type="http://schemas.openxmlformats.org/officeDocument/2006/relationships/hyperlink" Target="https://nhdes.maps.arcgis.com/apps/View/index.html?appid=66770bef141c43a98a445c54a17720e2&amp;extent=-73.5743,42.5413,-69.6852,45.4509" TargetMode="External"/><Relationship Id="rId2224" Type="http://schemas.openxmlformats.org/officeDocument/2006/relationships/hyperlink" Target="https://drive.google.com/drive/u/0/folders/1I-UWFkVVm59hv-af1rDCXFtIuS70hXy-" TargetMode="External"/><Relationship Id="rId3622" Type="http://schemas.openxmlformats.org/officeDocument/2006/relationships/hyperlink" Target="https://www.sfreporter.com/news/2020/03/24/pentagon-ids-four-more-nm-sites-at-risk-of-pfas-contamination/" TargetMode="External"/><Relationship Id="rId403" Type="http://schemas.openxmlformats.org/officeDocument/2006/relationships/hyperlink" Target="https://drive.google.com/drive/u/0/folders/1O96myyHdFyUIyjuL8LD4xmZmMU6zCLpK" TargetMode="External"/><Relationship Id="rId750" Type="http://schemas.openxmlformats.org/officeDocument/2006/relationships/hyperlink" Target="https://www.michigan.gov/pfasresponse/0,9038,7-365-86511_82704-489610--,00.html" TargetMode="External"/><Relationship Id="rId1033" Type="http://schemas.openxmlformats.org/officeDocument/2006/relationships/hyperlink" Target="https://www.des.nh.gov/organization/commissioner/documents/pfoa-statewide-status-20170110.pdf" TargetMode="External"/><Relationship Id="rId2431" Type="http://schemas.openxmlformats.org/officeDocument/2006/relationships/hyperlink" Target="https://www4.des.state.nh.us/DESOneStop/PRSDetail.aspx?ID=0033819&amp;Type=PRS" TargetMode="External"/><Relationship Id="rId4189" Type="http://schemas.openxmlformats.org/officeDocument/2006/relationships/hyperlink" Target="https://geotracker.waterboards.ca.gov/map/pfas_map" TargetMode="External"/><Relationship Id="rId610" Type="http://schemas.openxmlformats.org/officeDocument/2006/relationships/hyperlink" Target="https://www.michigan.gov/pfasresponse/0,9038,7-365-86511_95645-488777--,00.html" TargetMode="External"/><Relationship Id="rId1240" Type="http://schemas.openxmlformats.org/officeDocument/2006/relationships/hyperlink" Target="https://drive.google.com/drive/u/0/folders/1b_szRf2kFYKMdVQTdnguWGB-oDGq9Xgc" TargetMode="External"/><Relationship Id="rId4049" Type="http://schemas.openxmlformats.org/officeDocument/2006/relationships/hyperlink" Target="https://drive.google.com/drive/u/0/folders/1DWXhXwl1j4L5eKUdO88JdnrMTynHHza5" TargetMode="External"/><Relationship Id="rId4396" Type="http://schemas.openxmlformats.org/officeDocument/2006/relationships/hyperlink" Target="https://geotracker.waterboards.ca.gov/map/pfas_map" TargetMode="External"/><Relationship Id="rId1100" Type="http://schemas.openxmlformats.org/officeDocument/2006/relationships/hyperlink" Target="https://drive.google.com/drive/folders/1CizbNVn_8X0a8338Em0XRyZDvLkYxD0Z" TargetMode="External"/><Relationship Id="rId4256" Type="http://schemas.openxmlformats.org/officeDocument/2006/relationships/hyperlink" Target="https://drive.google.com/drive/u/1/folders/1DWXhXwl1j4L5eKUdO88JdnrMTynHHza5" TargetMode="External"/><Relationship Id="rId4463" Type="http://schemas.openxmlformats.org/officeDocument/2006/relationships/hyperlink" Target="https://geotracker.waterboards.ca.gov/map/pfas_map" TargetMode="External"/><Relationship Id="rId4670" Type="http://schemas.openxmlformats.org/officeDocument/2006/relationships/hyperlink" Target="https://www4.des.state.nh.us/nh-pfas-investigation/wp-content/uploads/tables-pdf.pdf" TargetMode="External"/><Relationship Id="rId1917" Type="http://schemas.openxmlformats.org/officeDocument/2006/relationships/hyperlink" Target="https://drive.google.com/drive/u/1/folders/1-NT5pBcjCa_FAVaikseRibRVEAc5Iq2U" TargetMode="External"/><Relationship Id="rId3065" Type="http://schemas.openxmlformats.org/officeDocument/2006/relationships/hyperlink" Target="https://www4.des.state.nh.us/IISProxy/IISProxy.dll?ContentId=4746641" TargetMode="External"/><Relationship Id="rId3272" Type="http://schemas.openxmlformats.org/officeDocument/2006/relationships/hyperlink" Target="https://www4.des.state.nh.us/DESOneStop/PRSDetail.aspx?ID=0000262&amp;Type=PRS" TargetMode="External"/><Relationship Id="rId4116" Type="http://schemas.openxmlformats.org/officeDocument/2006/relationships/hyperlink" Target="https://geotracker.waterboards.ca.gov/map/pfas_map" TargetMode="External"/><Relationship Id="rId4323" Type="http://schemas.openxmlformats.org/officeDocument/2006/relationships/hyperlink" Target="https://geotracker.waterboards.ca.gov/map/pfas_map" TargetMode="External"/><Relationship Id="rId4530" Type="http://schemas.openxmlformats.org/officeDocument/2006/relationships/hyperlink" Target="https://www.michigan.gov/pfasresponse/0,9038,7-365-86511_95645-530255--,00.html" TargetMode="External"/><Relationship Id="rId193" Type="http://schemas.openxmlformats.org/officeDocument/2006/relationships/hyperlink" Target="https://drive.google.com/drive/folders/1vsGjBqfnT7v3GZCZEXozTq-QQ_DJmWjM" TargetMode="External"/><Relationship Id="rId2081" Type="http://schemas.openxmlformats.org/officeDocument/2006/relationships/hyperlink" Target="https://drive.google.com/drive/u/0/folders/1RsSKYaEE8jqAw7pH05tDHRflkjUL3t5H" TargetMode="External"/><Relationship Id="rId3132" Type="http://schemas.openxmlformats.org/officeDocument/2006/relationships/hyperlink" Target="https://drive.google.com/drive/u/0/folders/1-kjEn6vdiw2trj-XTOPCmodLVEgFRsKv" TargetMode="External"/><Relationship Id="rId260" Type="http://schemas.openxmlformats.org/officeDocument/2006/relationships/hyperlink" Target="https://drive.google.com/drive/u/1/folders/1qA-x3qSPtUj2HLNua_HFYWqKo72aFbny" TargetMode="External"/><Relationship Id="rId120" Type="http://schemas.openxmlformats.org/officeDocument/2006/relationships/hyperlink" Target="https://www.ewg.org/interactive-maps/2019_pfas_contamination/map/" TargetMode="External"/><Relationship Id="rId2898" Type="http://schemas.openxmlformats.org/officeDocument/2006/relationships/hyperlink" Target="https://drive.google.com/drive/u/0/folders/1RsSKYaEE8jqAw7pH05tDHRflkjUL3t5H" TargetMode="External"/><Relationship Id="rId3949" Type="http://schemas.openxmlformats.org/officeDocument/2006/relationships/hyperlink" Target="https://drive.google.com/drive/u/1/folders/1DWXhXwl1j4L5eKUdO88JdnrMTynHHza5" TargetMode="External"/><Relationship Id="rId2758" Type="http://schemas.openxmlformats.org/officeDocument/2006/relationships/hyperlink" Target="https://drive.google.com/drive/u/0/folders/1RsSKYaEE8jqAw7pH05tDHRflkjUL3t5H" TargetMode="External"/><Relationship Id="rId2965" Type="http://schemas.openxmlformats.org/officeDocument/2006/relationships/hyperlink" Target="https://www4.des.state.nh.us/nh-pfas-investigation/wp-content/uploads/tables-pdf.pdf" TargetMode="External"/><Relationship Id="rId3809" Type="http://schemas.openxmlformats.org/officeDocument/2006/relationships/hyperlink" Target="https://geotracker.waterboards.ca.gov/map/pfas_map" TargetMode="External"/><Relationship Id="rId937" Type="http://schemas.openxmlformats.org/officeDocument/2006/relationships/hyperlink" Target="https://drive.google.com/drive/u/1/folders/1fdnPvEwMee0suQ4rqkndVAEfhxrAC72i" TargetMode="External"/><Relationship Id="rId1567" Type="http://schemas.openxmlformats.org/officeDocument/2006/relationships/hyperlink" Target="https://drive.google.com/drive/u/0/folders/1RsSKYaEE8jqAw7pH05tDHRflkjUL3t5H" TargetMode="External"/><Relationship Id="rId1774" Type="http://schemas.openxmlformats.org/officeDocument/2006/relationships/hyperlink" Target="https://www.glwater.org/wp-content/uploads/2020/02/PFAS-Minimization-Program-Summary.pdf" TargetMode="External"/><Relationship Id="rId1981" Type="http://schemas.openxmlformats.org/officeDocument/2006/relationships/hyperlink" Target="https://drive.google.com/drive/u/1/folders/1Pms7FL2HqHNWHQ0nmFgIEcktFHXjhbny" TargetMode="External"/><Relationship Id="rId2618" Type="http://schemas.openxmlformats.org/officeDocument/2006/relationships/hyperlink" Target="https://drive.google.com/drive/u/0/folders/1RsSKYaEE8jqAw7pH05tDHRflkjUL3t5H" TargetMode="External"/><Relationship Id="rId2825" Type="http://schemas.openxmlformats.org/officeDocument/2006/relationships/hyperlink" Target="https://www4.des.state.nh.us/IISProxy/IISProxy.dll?ContentId=4716123" TargetMode="External"/><Relationship Id="rId4180" Type="http://schemas.openxmlformats.org/officeDocument/2006/relationships/hyperlink" Target="https://drive.google.com/drive/u/0/folders/1b-duXVsC3WBsKOitVZCL15DAxE-5dTLP" TargetMode="External"/><Relationship Id="rId66" Type="http://schemas.openxmlformats.org/officeDocument/2006/relationships/hyperlink" Target="https://drive.google.com/drive/u/0/folders/1MgWM0Q9l5hJUffSkhmwN17tYaI45eyj3" TargetMode="External"/><Relationship Id="rId1427" Type="http://schemas.openxmlformats.org/officeDocument/2006/relationships/hyperlink" Target="https://drive.google.com/drive/u/0/folders/1jI2qfUNHJx9JWwCQcG49AABEIOL-IKdx" TargetMode="External"/><Relationship Id="rId1634" Type="http://schemas.openxmlformats.org/officeDocument/2006/relationships/hyperlink" Target="https://www.maine.gov/dep/spills/topics/pfas/PFAS-current-results-06022020.pdf" TargetMode="External"/><Relationship Id="rId1841" Type="http://schemas.openxmlformats.org/officeDocument/2006/relationships/hyperlink" Target="https://drive.google.com/drive/u/1/folders/1Pms7FL2HqHNWHQ0nmFgIEcktFHXjhbny" TargetMode="External"/><Relationship Id="rId4040" Type="http://schemas.openxmlformats.org/officeDocument/2006/relationships/hyperlink" Target="https://drive.google.com/drive/u/0/folders/1DWXhXwl1j4L5eKUdO88JdnrMTynHHza5" TargetMode="External"/><Relationship Id="rId3599" Type="http://schemas.openxmlformats.org/officeDocument/2006/relationships/hyperlink" Target="https://drive.google.com/drive/u/0/folders/1Fw-L-PNbMLaAjr3TKt302ambr4tS1pkN" TargetMode="External"/><Relationship Id="rId4857" Type="http://schemas.openxmlformats.org/officeDocument/2006/relationships/hyperlink" Target="https://www4.des.state.nh.us/nh-pfas-investigation/wp-content/uploads/tables-pdf.pdf" TargetMode="External"/><Relationship Id="rId1701" Type="http://schemas.openxmlformats.org/officeDocument/2006/relationships/hyperlink" Target="https://drive.google.com/drive/u/0/folders/1RsSKYaEE8jqAw7pH05tDHRflkjUL3t5H" TargetMode="External"/><Relationship Id="rId3459" Type="http://schemas.openxmlformats.org/officeDocument/2006/relationships/hyperlink" Target="https://drive.google.com/drive/u/0/folders/1M-bQHK41axaGZwLZ2hjgO2P9DBouPQun" TargetMode="External"/><Relationship Id="rId3666" Type="http://schemas.openxmlformats.org/officeDocument/2006/relationships/hyperlink" Target="https://www.mynbc5.com/article/water-contamination-found-at-two-chittenden-county-sites/3327693" TargetMode="External"/><Relationship Id="rId587" Type="http://schemas.openxmlformats.org/officeDocument/2006/relationships/hyperlink" Target="https://www.michigan.gov/pfasresponse/" TargetMode="External"/><Relationship Id="rId2268" Type="http://schemas.openxmlformats.org/officeDocument/2006/relationships/hyperlink" Target="https://drive.google.com/drive/u/0/folders/1RsSKYaEE8jqAw7pH05tDHRflkjUL3t5H" TargetMode="External"/><Relationship Id="rId3319" Type="http://schemas.openxmlformats.org/officeDocument/2006/relationships/hyperlink" Target="https://drive.google.com/drive/u/0/folders/1RsSKYaEE8jqAw7pH05tDHRflkjUL3t5H" TargetMode="External"/><Relationship Id="rId3873" Type="http://schemas.openxmlformats.org/officeDocument/2006/relationships/hyperlink" Target="https://geotracker.waterboards.ca.gov/map/pfas_map" TargetMode="External"/><Relationship Id="rId4717" Type="http://schemas.openxmlformats.org/officeDocument/2006/relationships/hyperlink" Target="https://drive.google.com/drive/u/0/folders/1RsSKYaEE8jqAw7pH05tDHRflkjUL3t5H" TargetMode="External"/><Relationship Id="rId4924" Type="http://schemas.openxmlformats.org/officeDocument/2006/relationships/hyperlink" Target="https://drive.google.com/drive/u/0/folders/1RsSKYaEE8jqAw7pH05tDHRflkjUL3t5H" TargetMode="External"/><Relationship Id="rId447" Type="http://schemas.openxmlformats.org/officeDocument/2006/relationships/hyperlink" Target="https://drive.google.com/drive/u/1/folders/1fShBTDAI9WQQXcAy-4Gnss76GwKlI6QN" TargetMode="External"/><Relationship Id="rId794" Type="http://schemas.openxmlformats.org/officeDocument/2006/relationships/hyperlink" Target="https://www.michigan.gov/pfasresponse/" TargetMode="External"/><Relationship Id="rId1077" Type="http://schemas.openxmlformats.org/officeDocument/2006/relationships/hyperlink" Target="https://drive.google.com/drive/u/0/folders/1-mfqyCbmiEfxUpHY1oNa2P_sS1qyW1zW" TargetMode="External"/><Relationship Id="rId2128" Type="http://schemas.openxmlformats.org/officeDocument/2006/relationships/hyperlink" Target="https://www4.des.state.nh.us/IISProxy/IISProxy.dll?ContentId=4823461" TargetMode="External"/><Relationship Id="rId2475" Type="http://schemas.openxmlformats.org/officeDocument/2006/relationships/hyperlink" Target="https://www4.des.state.nh.us/IISProxy/IISProxy.dll?ContentId=4749423" TargetMode="External"/><Relationship Id="rId2682" Type="http://schemas.openxmlformats.org/officeDocument/2006/relationships/hyperlink" Target="https://drive.google.com/drive/u/0/folders/1xOmF1bmfLjQ5K-9h4FLHi8paQo_IsmBO" TargetMode="External"/><Relationship Id="rId3526" Type="http://schemas.openxmlformats.org/officeDocument/2006/relationships/hyperlink" Target="https://nhdes.maps.arcgis.com/apps/View/index.html?appid=66770bef141c43a98a445c54a17720e2&amp;extent=-73.5743,42.5413,-69.6852,45.4509" TargetMode="External"/><Relationship Id="rId3733" Type="http://schemas.openxmlformats.org/officeDocument/2006/relationships/hyperlink" Target="https://whnt.com/news/decatur/3m-study-finds-high-concentrations-of-pfas-chemicals-at-3-closed-morgan-county-landfills/" TargetMode="External"/><Relationship Id="rId3940" Type="http://schemas.openxmlformats.org/officeDocument/2006/relationships/hyperlink" Target="https://geotracker.waterboards.ca.gov/map/pfas_map" TargetMode="External"/><Relationship Id="rId654" Type="http://schemas.openxmlformats.org/officeDocument/2006/relationships/hyperlink" Target="https://www.michigan.gov/pfasresponse/" TargetMode="External"/><Relationship Id="rId861" Type="http://schemas.openxmlformats.org/officeDocument/2006/relationships/hyperlink" Target="https://www.health.state.mn.us/communities/environment/hazardous/topics/pfcs.html" TargetMode="External"/><Relationship Id="rId1284" Type="http://schemas.openxmlformats.org/officeDocument/2006/relationships/hyperlink" Target="https://www.ewg.org/interactive-maps/2019_pfas_contamination/map/" TargetMode="External"/><Relationship Id="rId1491" Type="http://schemas.openxmlformats.org/officeDocument/2006/relationships/hyperlink" Target="https://drive.google.com/drive/folders/1G1GcJpNHrf5-ri4SYS6Kd29Sv84-oml1" TargetMode="External"/><Relationship Id="rId2335" Type="http://schemas.openxmlformats.org/officeDocument/2006/relationships/hyperlink" Target="https://www4.des.state.nh.us/IISProxy/IISProxy.dll?ContentId=4770148" TargetMode="External"/><Relationship Id="rId2542" Type="http://schemas.openxmlformats.org/officeDocument/2006/relationships/hyperlink" Target="https://drive.google.com/drive/u/0/folders/1iRyewWrzQy58FxmoWZPJAyyTKIQBYWms" TargetMode="External"/><Relationship Id="rId3800" Type="http://schemas.openxmlformats.org/officeDocument/2006/relationships/hyperlink" Target="https://geotracker.waterboards.ca.gov/map/pfas_map" TargetMode="External"/><Relationship Id="rId307" Type="http://schemas.openxmlformats.org/officeDocument/2006/relationships/hyperlink" Target="https://drive.google.com/drive/folders/1cf1oI3mhRWD27I1q5ewRi9eMplfd4SHZ" TargetMode="External"/><Relationship Id="rId514" Type="http://schemas.openxmlformats.org/officeDocument/2006/relationships/hyperlink" Target="https://drive.google.com/drive/u/1/folders/1VgdMu6_x_kxf36q2eAIhAEnCpniomQ1Y" TargetMode="External"/><Relationship Id="rId721" Type="http://schemas.openxmlformats.org/officeDocument/2006/relationships/hyperlink" Target="https://www.michigan.gov/pfasresponse/0,9038,7-365-86511_82704-485523--,00.html" TargetMode="External"/><Relationship Id="rId1144" Type="http://schemas.openxmlformats.org/officeDocument/2006/relationships/hyperlink" Target="https://www.ewg.org/interactive-maps/2019_pfas_contamination/map/" TargetMode="External"/><Relationship Id="rId1351" Type="http://schemas.openxmlformats.org/officeDocument/2006/relationships/hyperlink" Target="https://partner-mco-archive.s3.amazonaws.com/client_files/1524589484.pdf" TargetMode="External"/><Relationship Id="rId2402" Type="http://schemas.openxmlformats.org/officeDocument/2006/relationships/hyperlink" Target="https://drive.google.com/drive/u/0/folders/1r727UKCY7ZiC1uV80swF3fiUIyP-yQJH" TargetMode="External"/><Relationship Id="rId1004" Type="http://schemas.openxmlformats.org/officeDocument/2006/relationships/hyperlink" Target="https://drive.google.com/drive/u/1/folders/1cwMFdshKadvh-5f8k8W2uqlQ7AKF0jjY" TargetMode="External"/><Relationship Id="rId1211" Type="http://schemas.openxmlformats.org/officeDocument/2006/relationships/hyperlink" Target="https://drive.google.com/drive/u/0/folders/14XUC9RzrJOrL_ttJnJlQXlPP8ypglIBU" TargetMode="External"/><Relationship Id="rId4367" Type="http://schemas.openxmlformats.org/officeDocument/2006/relationships/hyperlink" Target="https://geotracker.waterboards.ca.gov/map/pfas_map" TargetMode="External"/><Relationship Id="rId4574" Type="http://schemas.openxmlformats.org/officeDocument/2006/relationships/hyperlink" Target="https://www4.des.state.nh.us/nh-pfas-investigation/wp-content/uploads/tables-pdf.pdf" TargetMode="External"/><Relationship Id="rId4781" Type="http://schemas.openxmlformats.org/officeDocument/2006/relationships/hyperlink" Target="https://www4.des.state.nh.us/nh-pfas-investigation/wp-content/uploads/tables-pdf.pdf" TargetMode="External"/><Relationship Id="rId3176" Type="http://schemas.openxmlformats.org/officeDocument/2006/relationships/hyperlink" Target="https://www4.des.state.nh.us/DESOneStop/PRSDetail.aspx?ID=0002630&amp;Type=PRS" TargetMode="External"/><Relationship Id="rId3383" Type="http://schemas.openxmlformats.org/officeDocument/2006/relationships/hyperlink" Target="https://www4.des.state.nh.us/DESOneStop/PRSDetail.aspx?ID=0000913&amp;Type=PRS" TargetMode="External"/><Relationship Id="rId3590" Type="http://schemas.openxmlformats.org/officeDocument/2006/relationships/hyperlink" Target="https://drive.google.com/drive/u/0/folders/1RsSKYaEE8jqAw7pH05tDHRflkjUL3t5H" TargetMode="External"/><Relationship Id="rId4227" Type="http://schemas.openxmlformats.org/officeDocument/2006/relationships/hyperlink" Target="https://geotracker.waterboards.ca.gov/map/pfas_map" TargetMode="External"/><Relationship Id="rId4434" Type="http://schemas.openxmlformats.org/officeDocument/2006/relationships/hyperlink" Target="https://drive.google.com/drive/u/0/folders/1DWXhXwl1j4L5eKUdO88JdnrMTynHHza5" TargetMode="External"/><Relationship Id="rId2192" Type="http://schemas.openxmlformats.org/officeDocument/2006/relationships/hyperlink" Target="https://www4.des.state.nh.us/IISProxy/IISProxy.dll?ContentId=4818920" TargetMode="External"/><Relationship Id="rId3036" Type="http://schemas.openxmlformats.org/officeDocument/2006/relationships/hyperlink" Target="https://www4.des.state.nh.us/DESOneStop/PRSDetail.aspx?ID=0004712&amp;Type=PRS" TargetMode="External"/><Relationship Id="rId3243" Type="http://schemas.openxmlformats.org/officeDocument/2006/relationships/hyperlink" Target="https://drive.google.com/drive/u/0/folders/1_ip1YmnAbSEnCtakA5QW9ZMEs2N_Uy1M" TargetMode="External"/><Relationship Id="rId4641" Type="http://schemas.openxmlformats.org/officeDocument/2006/relationships/hyperlink" Target="https://www4.des.state.nh.us/nh-pfas-investigation/wp-content/uploads/tables-pdf.pdf" TargetMode="External"/><Relationship Id="rId164" Type="http://schemas.openxmlformats.org/officeDocument/2006/relationships/hyperlink" Target="https://drive.google.com/drive/u/1/folders/1DWXhXwl1j4L5eKUdO88JdnrMTynHHza5" TargetMode="External"/><Relationship Id="rId371" Type="http://schemas.openxmlformats.org/officeDocument/2006/relationships/hyperlink" Target="https://drive.google.com/drive/folders/1ALF4Z7kYT_6e0fpSomAzZipUAVD34ihC" TargetMode="External"/><Relationship Id="rId2052" Type="http://schemas.openxmlformats.org/officeDocument/2006/relationships/hyperlink" Target="https://nhdes.maps.arcgis.com/apps/View/index.html?appid=66770bef141c43a98a445c54a17720e2&amp;extent=-73.5743,42.5413,-69.6852,45.4509" TargetMode="External"/><Relationship Id="rId3450" Type="http://schemas.openxmlformats.org/officeDocument/2006/relationships/hyperlink" Target="https://drive.google.com/drive/u/0/folders/1RsSKYaEE8jqAw7pH05tDHRflkjUL3t5H" TargetMode="External"/><Relationship Id="rId4501" Type="http://schemas.openxmlformats.org/officeDocument/2006/relationships/hyperlink" Target="https://drive.google.com/drive/u/0/folders/1RsSKYaEE8jqAw7pH05tDHRflkjUL3t5H" TargetMode="External"/><Relationship Id="rId3103" Type="http://schemas.openxmlformats.org/officeDocument/2006/relationships/hyperlink" Target="https://drive.google.com/drive/u/0/folders/1RsSKYaEE8jqAw7pH05tDHRflkjUL3t5H" TargetMode="External"/><Relationship Id="rId3310" Type="http://schemas.openxmlformats.org/officeDocument/2006/relationships/hyperlink" Target="https://nhdes.maps.arcgis.com/apps/View/index.html?appid=66770bef141c43a98a445c54a17720e2&amp;extent=-73.5743,42.5413,-69.6852,45.4509" TargetMode="External"/><Relationship Id="rId231" Type="http://schemas.openxmlformats.org/officeDocument/2006/relationships/hyperlink" Target="https://geotracker.waterboards.ca.gov/map/pfas_map" TargetMode="External"/><Relationship Id="rId2869" Type="http://schemas.openxmlformats.org/officeDocument/2006/relationships/hyperlink" Target="https://nhdes.maps.arcgis.com/apps/View/index.html?appid=66770bef141c43a98a445c54a17720e2&amp;extent=-73.5743,42.5413,-69.6852,45.4509" TargetMode="External"/><Relationship Id="rId1678" Type="http://schemas.openxmlformats.org/officeDocument/2006/relationships/hyperlink" Target="https://drive.google.com/drive/u/0/folders/1RsSKYaEE8jqAw7pH05tDHRflkjUL3t5H" TargetMode="External"/><Relationship Id="rId1885" Type="http://schemas.openxmlformats.org/officeDocument/2006/relationships/hyperlink" Target="https://drive.google.com/drive/u/1/folders/1Pms7FL2HqHNWHQ0nmFgIEcktFHXjhbny" TargetMode="External"/><Relationship Id="rId2729" Type="http://schemas.openxmlformats.org/officeDocument/2006/relationships/hyperlink" Target="https://nhdes.maps.arcgis.com/apps/View/index.html?appid=66770bef141c43a98a445c54a17720e2&amp;extent=-73.5743,42.5413,-69.6852,45.4509" TargetMode="External"/><Relationship Id="rId2936" Type="http://schemas.openxmlformats.org/officeDocument/2006/relationships/hyperlink" Target="https://www4.des.state.nh.us/DESOneStop/PRSDetail.aspx?ID=0000404&amp;Type=PRS" TargetMode="External"/><Relationship Id="rId4084" Type="http://schemas.openxmlformats.org/officeDocument/2006/relationships/hyperlink" Target="https://geotracker.waterboards.ca.gov/map/pfas_map" TargetMode="External"/><Relationship Id="rId4291" Type="http://schemas.openxmlformats.org/officeDocument/2006/relationships/hyperlink" Target="https://geotracker.waterboards.ca.gov/map/pfas_map" TargetMode="External"/><Relationship Id="rId908" Type="http://schemas.openxmlformats.org/officeDocument/2006/relationships/hyperlink" Target="http://afcec.publicadmin-record.us.af.mil/" TargetMode="External"/><Relationship Id="rId1538" Type="http://schemas.openxmlformats.org/officeDocument/2006/relationships/hyperlink" Target="https://drive.google.com/drive/folders/1iKCnm6VV3Lzsz4aEdhALTb7jYJ-iFcmP?usp=sharing" TargetMode="External"/><Relationship Id="rId4151" Type="http://schemas.openxmlformats.org/officeDocument/2006/relationships/hyperlink" Target="https://geotracker.waterboards.ca.gov/map/pfas_map" TargetMode="External"/><Relationship Id="rId1745" Type="http://schemas.openxmlformats.org/officeDocument/2006/relationships/hyperlink" Target="https://www.militarypoisons.org/webster-field.html" TargetMode="External"/><Relationship Id="rId1952" Type="http://schemas.openxmlformats.org/officeDocument/2006/relationships/hyperlink" Target="https://www.glwater.org/wp-content/uploads/2020/02/PFAS-Minimization-Program-Summary.pdf" TargetMode="External"/><Relationship Id="rId4011" Type="http://schemas.openxmlformats.org/officeDocument/2006/relationships/hyperlink" Target="https://geotracker.waterboards.ca.gov/map/pfas_map" TargetMode="External"/><Relationship Id="rId37" Type="http://schemas.openxmlformats.org/officeDocument/2006/relationships/hyperlink" Target="https://www.denix.osd.mil/derp/home/documents/pfos-pfoa-briefing-to-the-hasc/FY18%20HASC%20Brief%20on%20PFOS-PFOA_Mar2018.pdf" TargetMode="External"/><Relationship Id="rId1605" Type="http://schemas.openxmlformats.org/officeDocument/2006/relationships/hyperlink" Target="https://drive.google.com/drive/u/0/folders/1RsSKYaEE8jqAw7pH05tDHRflkjUL3t5H" TargetMode="External"/><Relationship Id="rId1812" Type="http://schemas.openxmlformats.org/officeDocument/2006/relationships/hyperlink" Target="https://www.glwater.org/wp-content/uploads/2020/02/PFAS-Minimization-Program-Summary.pdf" TargetMode="External"/><Relationship Id="rId4968" Type="http://schemas.openxmlformats.org/officeDocument/2006/relationships/hyperlink" Target="https://drive.google.com/drive/u/0/folders/1inU8GiL3ea7OLsY9jO09ktEQo87u139r" TargetMode="External"/><Relationship Id="rId3777" Type="http://schemas.openxmlformats.org/officeDocument/2006/relationships/hyperlink" Target="https://geotracker.waterboards.ca.gov/map/pfas_map" TargetMode="External"/><Relationship Id="rId3984" Type="http://schemas.openxmlformats.org/officeDocument/2006/relationships/hyperlink" Target="https://geotracker.waterboards.ca.gov/map/pfas_map" TargetMode="External"/><Relationship Id="rId4828" Type="http://schemas.openxmlformats.org/officeDocument/2006/relationships/hyperlink" Target="https://drive.google.com/drive/u/0/folders/1RsSKYaEE8jqAw7pH05tDHRflkjUL3t5H" TargetMode="External"/><Relationship Id="rId698" Type="http://schemas.openxmlformats.org/officeDocument/2006/relationships/hyperlink" Target="https://www.michigan.gov/pfasresponse/" TargetMode="External"/><Relationship Id="rId2379" Type="http://schemas.openxmlformats.org/officeDocument/2006/relationships/hyperlink" Target="https://nhdes.maps.arcgis.com/apps/View/index.html?appid=66770bef141c43a98a445c54a17720e2&amp;extent=-73.5743,42.5413,-69.6852,45.4509" TargetMode="External"/><Relationship Id="rId2586" Type="http://schemas.openxmlformats.org/officeDocument/2006/relationships/hyperlink" Target="https://www4.des.state.nh.us/DESOneStop/PRSDetail.aspx?ID=0015238&amp;Type=PRS" TargetMode="External"/><Relationship Id="rId2793" Type="http://schemas.openxmlformats.org/officeDocument/2006/relationships/hyperlink" Target="https://drive.google.com/drive/u/0/folders/1RsSKYaEE8jqAw7pH05tDHRflkjUL3t5H" TargetMode="External"/><Relationship Id="rId3637" Type="http://schemas.openxmlformats.org/officeDocument/2006/relationships/hyperlink" Target="https://drive.google.com/drive/u/0/folders/1Wc7ahOv-rkPJ3ZntH2GKFwyn3r6qMhkT" TargetMode="External"/><Relationship Id="rId3844" Type="http://schemas.openxmlformats.org/officeDocument/2006/relationships/hyperlink" Target="https://geotracker.waterboards.ca.gov/map/pfas_map" TargetMode="External"/><Relationship Id="rId558" Type="http://schemas.openxmlformats.org/officeDocument/2006/relationships/hyperlink" Target="https://drive.google.com/drive/u/1/folders/1VgdMu6_x_kxf36q2eAIhAEnCpniomQ1Y" TargetMode="External"/><Relationship Id="rId765" Type="http://schemas.openxmlformats.org/officeDocument/2006/relationships/hyperlink" Target="https://www.michigan.gov/pfasresponse/0,9038,7-365-86511_82704-490716--,00.html" TargetMode="External"/><Relationship Id="rId972" Type="http://schemas.openxmlformats.org/officeDocument/2006/relationships/hyperlink" Target="https://www.des.nh.gov/organization/divisions/waste/hwrb/fss/superfund/summaries/documents/coakley.pdf" TargetMode="External"/><Relationship Id="rId1188" Type="http://schemas.openxmlformats.org/officeDocument/2006/relationships/hyperlink" Target="https://drive.google.com/drive/u/0/folders/1X8eJqYtNOEYh5HzPn80uuHfjTi-cZCGI" TargetMode="External"/><Relationship Id="rId1395" Type="http://schemas.openxmlformats.org/officeDocument/2006/relationships/hyperlink" Target="https://drive.google.com/drive/u/0/folders/1A6o4FTnC1drWv54oLHsMSYzSCiWu2yR-" TargetMode="External"/><Relationship Id="rId2239" Type="http://schemas.openxmlformats.org/officeDocument/2006/relationships/hyperlink" Target="https://drive.google.com/drive/u/0/folders/1ocXM8RFelR4IKARBleZf4nMMXGz5N_iW" TargetMode="External"/><Relationship Id="rId2446" Type="http://schemas.openxmlformats.org/officeDocument/2006/relationships/hyperlink" Target="https://www4.des.state.nh.us/DESOneStop/PRSDetail.aspx?ID=0028683&amp;Type=PRS" TargetMode="External"/><Relationship Id="rId2653" Type="http://schemas.openxmlformats.org/officeDocument/2006/relationships/hyperlink" Target="https://drive.google.com/drive/u/0/folders/1RsSKYaEE8jqAw7pH05tDHRflkjUL3t5H" TargetMode="External"/><Relationship Id="rId2860" Type="http://schemas.openxmlformats.org/officeDocument/2006/relationships/hyperlink" Target="https://www4.des.state.nh.us/IISProxy/IISProxy.dll?ContentId=4700716" TargetMode="External"/><Relationship Id="rId3704" Type="http://schemas.openxmlformats.org/officeDocument/2006/relationships/hyperlink" Target="https://dec.vermont.gov/pfas" TargetMode="External"/><Relationship Id="rId418" Type="http://schemas.openxmlformats.org/officeDocument/2006/relationships/hyperlink" Target="https://partner-mco-archive.s3.amazonaws.com/client_files/1524589484.pdf" TargetMode="External"/><Relationship Id="rId625" Type="http://schemas.openxmlformats.org/officeDocument/2006/relationships/hyperlink" Target="https://www.michigan.gov/pfasresponse/0,9038,7-365-86511_95645-517163--,00.html" TargetMode="External"/><Relationship Id="rId832" Type="http://schemas.openxmlformats.org/officeDocument/2006/relationships/hyperlink" Target="https://drive.google.com/drive/u/1/folders/1Pms7FL2HqHNWHQ0nmFgIEcktFHXjhbny" TargetMode="External"/><Relationship Id="rId1048" Type="http://schemas.openxmlformats.org/officeDocument/2006/relationships/hyperlink" Target="https://echo.epa.gov/detailed-facility-report?fid=NJ0822001&amp;sys=SDWIS" TargetMode="External"/><Relationship Id="rId1255" Type="http://schemas.openxmlformats.org/officeDocument/2006/relationships/hyperlink" Target="https://drive.google.com/drive/u/0/folders/1dFI-Vs3ngMevdb5n_tx0v8xvcXI5bdxa" TargetMode="External"/><Relationship Id="rId1462" Type="http://schemas.openxmlformats.org/officeDocument/2006/relationships/hyperlink" Target="https://www.ezview.wa.gov/Portals/_1962/Documents/PFAS/083017Slides.pdf" TargetMode="External"/><Relationship Id="rId2306" Type="http://schemas.openxmlformats.org/officeDocument/2006/relationships/hyperlink" Target="https://www4.des.state.nh.us/DESOneStop/PRSDetail.aspx?ID=0010527&amp;Type=PRS" TargetMode="External"/><Relationship Id="rId2513" Type="http://schemas.openxmlformats.org/officeDocument/2006/relationships/hyperlink" Target="https://drive.google.com/drive/u/0/folders/1RsSKYaEE8jqAw7pH05tDHRflkjUL3t5H" TargetMode="External"/><Relationship Id="rId3911" Type="http://schemas.openxmlformats.org/officeDocument/2006/relationships/hyperlink" Target="https://drive.google.com/drive/u/0/folders/1DWXhXwl1j4L5eKUdO88JdnrMTynHHza5" TargetMode="External"/><Relationship Id="rId1115" Type="http://schemas.openxmlformats.org/officeDocument/2006/relationships/hyperlink" Target="https://www.nrdc.org/experts/joan-leary-matthews/undrinkable-water-hampton-bays-ny-edition" TargetMode="External"/><Relationship Id="rId1322" Type="http://schemas.openxmlformats.org/officeDocument/2006/relationships/hyperlink" Target="https://www.ewg.org/interactive-maps/2019_pfas_contamination/map/" TargetMode="External"/><Relationship Id="rId2720" Type="http://schemas.openxmlformats.org/officeDocument/2006/relationships/hyperlink" Target="https://www4.des.state.nh.us/IISProxy/IISProxy.dll?ContentId=4817913" TargetMode="External"/><Relationship Id="rId4478" Type="http://schemas.openxmlformats.org/officeDocument/2006/relationships/hyperlink" Target="https://drive.google.com/drive/u/0/folders/1DWXhXwl1j4L5eKUdO88JdnrMTynHHza5" TargetMode="External"/><Relationship Id="rId3287" Type="http://schemas.openxmlformats.org/officeDocument/2006/relationships/hyperlink" Target="https://www4.des.state.nh.us/DESOneStop/PRSDetail.aspx?ID=0006322&amp;Type=PRS" TargetMode="External"/><Relationship Id="rId4338" Type="http://schemas.openxmlformats.org/officeDocument/2006/relationships/hyperlink" Target="https://geotracker.waterboards.ca.gov/map/pfas_map" TargetMode="External"/><Relationship Id="rId4685" Type="http://schemas.openxmlformats.org/officeDocument/2006/relationships/hyperlink" Target="https://www4.des.state.nh.us/nh-pfas-investigation/wp-content/uploads/tables-pdf.pdf" TargetMode="External"/><Relationship Id="rId4892" Type="http://schemas.openxmlformats.org/officeDocument/2006/relationships/hyperlink" Target="https://www4.des.state.nh.us/nh-pfas-investigation/wp-content/uploads/tables-pdf.pdf" TargetMode="External"/><Relationship Id="rId2096" Type="http://schemas.openxmlformats.org/officeDocument/2006/relationships/hyperlink" Target="https://drive.google.com/drive/u/0/folders/1RsSKYaEE8jqAw7pH05tDHRflkjUL3t5H" TargetMode="External"/><Relationship Id="rId3494" Type="http://schemas.openxmlformats.org/officeDocument/2006/relationships/hyperlink" Target="https://drive.google.com/drive/u/0/folders/1ZS0OFUv-IAstYlPFSnTX6JqCMJGIqw_r" TargetMode="External"/><Relationship Id="rId4545" Type="http://schemas.openxmlformats.org/officeDocument/2006/relationships/hyperlink" Target="https://drive.google.com/drive/u/1/folders/1Pms7FL2HqHNWHQ0nmFgIEcktFHXjhbny" TargetMode="External"/><Relationship Id="rId4752" Type="http://schemas.openxmlformats.org/officeDocument/2006/relationships/hyperlink" Target="https://www4.des.state.nh.us/nh-pfas-investigation/wp-content/uploads/tables-pdf.pdf" TargetMode="External"/><Relationship Id="rId3147" Type="http://schemas.openxmlformats.org/officeDocument/2006/relationships/hyperlink" Target="https://drive.google.com/drive/u/0/folders/1vEW_reU3vcG8Ils63p5--u5u6mjtR3Ao" TargetMode="External"/><Relationship Id="rId3354" Type="http://schemas.openxmlformats.org/officeDocument/2006/relationships/hyperlink" Target="https://drive.google.com/drive/u/0/folders/1p5AxtXKNXCfx95_PUY2n3GY5KR-gkQPe" TargetMode="External"/><Relationship Id="rId3561" Type="http://schemas.openxmlformats.org/officeDocument/2006/relationships/hyperlink" Target="https://nhdes.maps.arcgis.com/apps/View/index.html?appid=66770bef141c43a98a445c54a17720e2&amp;extent=-73.5743,42.5413,-69.6852,45.4509" TargetMode="External"/><Relationship Id="rId4405" Type="http://schemas.openxmlformats.org/officeDocument/2006/relationships/hyperlink" Target="https://geotracker.waterboards.ca.gov/map/pfas_map" TargetMode="External"/><Relationship Id="rId4612" Type="http://schemas.openxmlformats.org/officeDocument/2006/relationships/hyperlink" Target="https://drive.google.com/drive/u/0/folders/1RsSKYaEE8jqAw7pH05tDHRflkjUL3t5H" TargetMode="External"/><Relationship Id="rId275" Type="http://schemas.openxmlformats.org/officeDocument/2006/relationships/hyperlink" Target="https://www.courant.com/news/connecticut/hc-news-pfas-mdc-versus-deep-20190717-vxk74vwu2nbcbnlivojoqq3cei-story.html" TargetMode="External"/><Relationship Id="rId482" Type="http://schemas.openxmlformats.org/officeDocument/2006/relationships/hyperlink" Target="https://drive.google.com/drive/u/1/folders/1aopR_iu_3njcBZ9REhuhN5x5l_NVka5j" TargetMode="External"/><Relationship Id="rId2163" Type="http://schemas.openxmlformats.org/officeDocument/2006/relationships/hyperlink" Target="https://www4.des.state.nh.us/IISProxy/IISProxy.dll?ContentId=4827304" TargetMode="External"/><Relationship Id="rId2370" Type="http://schemas.openxmlformats.org/officeDocument/2006/relationships/hyperlink" Target="https://www4.des.state.nh.us/IISProxy/IISProxy.dll?ContentId=4854539" TargetMode="External"/><Relationship Id="rId3007" Type="http://schemas.openxmlformats.org/officeDocument/2006/relationships/hyperlink" Target="https://drive.google.com/drive/u/0/folders/1zmO7pZnMZFnLn4Bi57hPJtQX7I23CuYL" TargetMode="External"/><Relationship Id="rId3214" Type="http://schemas.openxmlformats.org/officeDocument/2006/relationships/hyperlink" Target="https://nhdes.maps.arcgis.com/apps/View/index.html?appid=66770bef141c43a98a445c54a17720e2&amp;extent=-73.5743,42.5413,-69.6852,45.4509" TargetMode="External"/><Relationship Id="rId3421" Type="http://schemas.openxmlformats.org/officeDocument/2006/relationships/hyperlink" Target="https://nhdes.maps.arcgis.com/apps/View/index.html?appid=66770bef141c43a98a445c54a17720e2&amp;extent=-73.5743,42.5413,-69.6852,45.4509" TargetMode="External"/><Relationship Id="rId135" Type="http://schemas.openxmlformats.org/officeDocument/2006/relationships/hyperlink" Target="https://drive.google.com/drive/u/0/folders/1zRue6ytmesnyjSbuMqdxwYIVa0m-9blI" TargetMode="External"/><Relationship Id="rId342" Type="http://schemas.openxmlformats.org/officeDocument/2006/relationships/hyperlink" Target="https://drive.google.com/drive/u/1/folders/1HJI6U11sAh3Oi9BLz8uJM5Uu9-sTQ0j8" TargetMode="External"/><Relationship Id="rId2023" Type="http://schemas.openxmlformats.org/officeDocument/2006/relationships/hyperlink" Target="https://www4.des.state.nh.us/IISProxy/IISProxy.dll?ContentId=4747875" TargetMode="External"/><Relationship Id="rId2230" Type="http://schemas.openxmlformats.org/officeDocument/2006/relationships/hyperlink" Target="https://drive.google.com/drive/u/0/folders/1RsSKYaEE8jqAw7pH05tDHRflkjUL3t5H" TargetMode="External"/><Relationship Id="rId202" Type="http://schemas.openxmlformats.org/officeDocument/2006/relationships/hyperlink" Target="https://www.waterboards.ca.gov/pfas/military.html" TargetMode="External"/><Relationship Id="rId4195" Type="http://schemas.openxmlformats.org/officeDocument/2006/relationships/hyperlink" Target="https://drive.google.com/drive/u/0/folders/1D8ReQ911rZ8o9zDi2jzywsq1EbL2PIPF" TargetMode="External"/><Relationship Id="rId1789" Type="http://schemas.openxmlformats.org/officeDocument/2006/relationships/hyperlink" Target="https://drive.google.com/drive/u/1/folders/1Pms7FL2HqHNWHQ0nmFgIEcktFHXjhbny" TargetMode="External"/><Relationship Id="rId1996" Type="http://schemas.openxmlformats.org/officeDocument/2006/relationships/hyperlink" Target="https://drive.google.com/drive/u/0/folders/1RsSKYaEE8jqAw7pH05tDHRflkjUL3t5H" TargetMode="External"/><Relationship Id="rId4055" Type="http://schemas.openxmlformats.org/officeDocument/2006/relationships/hyperlink" Target="https://geotracker.waterboards.ca.gov/profile_report?cmd=mwreport&amp;global_id=L10005968736&amp;con_num=7771874487" TargetMode="External"/><Relationship Id="rId4262" Type="http://schemas.openxmlformats.org/officeDocument/2006/relationships/hyperlink" Target="https://drive.google.com/drive/u/0/folders/1DWXhXwl1j4L5eKUdO88JdnrMTynHHza5" TargetMode="External"/><Relationship Id="rId1649" Type="http://schemas.openxmlformats.org/officeDocument/2006/relationships/hyperlink" Target="https://www.maine.gov/dep/spills/topics/pfas/PFAS-current-results-06022020.pdf" TargetMode="External"/><Relationship Id="rId1856" Type="http://schemas.openxmlformats.org/officeDocument/2006/relationships/hyperlink" Target="https://www.glwater.org/wp-content/uploads/2020/02/PFAS-Minimization-Program-Summary.pdf" TargetMode="External"/><Relationship Id="rId2907" Type="http://schemas.openxmlformats.org/officeDocument/2006/relationships/hyperlink" Target="https://drive.google.com/drive/u/0/folders/1GBjzV1Al-pBWN-xLzuA5cZ1ULags4eas" TargetMode="External"/><Relationship Id="rId3071" Type="http://schemas.openxmlformats.org/officeDocument/2006/relationships/hyperlink" Target="https://www4.des.state.nh.us/DESOneStop/PRSDetail.aspx?ID=0000052&amp;Type=PRS" TargetMode="External"/><Relationship Id="rId1509" Type="http://schemas.openxmlformats.org/officeDocument/2006/relationships/hyperlink" Target="https://drive.google.com/drive/folders/1k6a7_97ZeyTIu82WPLDuuqYe2V1TBPqJ" TargetMode="External"/><Relationship Id="rId1716" Type="http://schemas.openxmlformats.org/officeDocument/2006/relationships/hyperlink" Target="https://drive.google.com/drive/u/0/folders/1RsSKYaEE8jqAw7pH05tDHRflkjUL3t5H" TargetMode="External"/><Relationship Id="rId1923" Type="http://schemas.openxmlformats.org/officeDocument/2006/relationships/hyperlink" Target="https://www.arabamericannews.com/2020/09/11/pfas-contamination-found-at-ford-and-ak-steels-rouge-manufacturing-site/" TargetMode="External"/><Relationship Id="rId4122" Type="http://schemas.openxmlformats.org/officeDocument/2006/relationships/hyperlink" Target="https://geotracker.waterboards.ca.gov/map/pfas_map" TargetMode="External"/><Relationship Id="rId3888" Type="http://schemas.openxmlformats.org/officeDocument/2006/relationships/hyperlink" Target="https://geotracker.waterboards.ca.gov/map/pfas_map" TargetMode="External"/><Relationship Id="rId4939" Type="http://schemas.openxmlformats.org/officeDocument/2006/relationships/hyperlink" Target="https://drive.google.com/drive/u/0/folders/1RsSKYaEE8jqAw7pH05tDHRflkjUL3t5H" TargetMode="External"/><Relationship Id="rId2697" Type="http://schemas.openxmlformats.org/officeDocument/2006/relationships/hyperlink" Target="https://drive.google.com/drive/u/0/folders/1Is-JopByOZ8MZQTvFEFqozTxZp-UAuiI" TargetMode="External"/><Relationship Id="rId3748" Type="http://schemas.openxmlformats.org/officeDocument/2006/relationships/hyperlink" Target="https://dec.alaska.gov/spar/csp/sites/galena.htm" TargetMode="External"/><Relationship Id="rId669" Type="http://schemas.openxmlformats.org/officeDocument/2006/relationships/hyperlink" Target="https://drive.google.com/drive/u/1/folders/1Pms7FL2HqHNWHQ0nmFgIEcktFHXjhbny" TargetMode="External"/><Relationship Id="rId876" Type="http://schemas.openxmlformats.org/officeDocument/2006/relationships/hyperlink" Target="https://drive.google.com/drive/u/1/folders/1JHapkdyZrRziZCfTAWAX-nxDpQ_WEWlp?ths=true" TargetMode="External"/><Relationship Id="rId1299" Type="http://schemas.openxmlformats.org/officeDocument/2006/relationships/hyperlink" Target="https://denr.sd.gov/des/gw/superfund/Superfund_Sites.aspx" TargetMode="External"/><Relationship Id="rId2557" Type="http://schemas.openxmlformats.org/officeDocument/2006/relationships/hyperlink" Target="https://drive.google.com/drive/u/0/folders/18oihiLHlItqytbqK9GiQO9i_gYRb3HCW" TargetMode="External"/><Relationship Id="rId3608" Type="http://schemas.openxmlformats.org/officeDocument/2006/relationships/hyperlink" Target="https://www4.des.state.nh.us/DESOneStop/PRSDetail.aspx?ID=0038086&amp;Type=PRS" TargetMode="External"/><Relationship Id="rId3955" Type="http://schemas.openxmlformats.org/officeDocument/2006/relationships/hyperlink" Target="https://drive.google.com/drive/u/0/folders/1DWXhXwl1j4L5eKUdO88JdnrMTynHHza5" TargetMode="External"/><Relationship Id="rId529" Type="http://schemas.openxmlformats.org/officeDocument/2006/relationships/hyperlink" Target="https://www.michigan.gov/pfasresponse/0,9038,7-365-86511_82704-477319--,00.html" TargetMode="External"/><Relationship Id="rId736" Type="http://schemas.openxmlformats.org/officeDocument/2006/relationships/hyperlink" Target="https://drive.google.com/drive/u/1/folders/1Pms7FL2HqHNWHQ0nmFgIEcktFHXjhbny" TargetMode="External"/><Relationship Id="rId1159" Type="http://schemas.openxmlformats.org/officeDocument/2006/relationships/hyperlink" Target="https://www.navfac.navy.mil/products_and_services/ev/products_and_services/env_restoration/installation_map/navfac_atlantic/midlant/cherry_point/mcolf_atlantic_pfas.html" TargetMode="External"/><Relationship Id="rId1366" Type="http://schemas.openxmlformats.org/officeDocument/2006/relationships/hyperlink" Target="http://afcec.publicadmin-record.us.af.mil/Search.aspx" TargetMode="External"/><Relationship Id="rId2417" Type="http://schemas.openxmlformats.org/officeDocument/2006/relationships/hyperlink" Target="https://drive.google.com/drive/u/0/folders/1VeUKxSxt5rDG7dkBG7Kfl4glJBX1251n" TargetMode="External"/><Relationship Id="rId2764" Type="http://schemas.openxmlformats.org/officeDocument/2006/relationships/hyperlink" Target="https://nhdes.maps.arcgis.com/apps/View/index.html?appid=66770bef141c43a98a445c54a17720e2&amp;extent=-73.5743,42.5413,-69.6852,45.4509" TargetMode="External"/><Relationship Id="rId2971" Type="http://schemas.openxmlformats.org/officeDocument/2006/relationships/hyperlink" Target="https://www4.des.state.nh.us/DESOneStop/PRSDetail.aspx?ID=0000414&amp;Type=PRS" TargetMode="External"/><Relationship Id="rId3815" Type="http://schemas.openxmlformats.org/officeDocument/2006/relationships/hyperlink" Target="https://geotracker.waterboards.ca.gov/map/pfas_map" TargetMode="External"/><Relationship Id="rId943" Type="http://schemas.openxmlformats.org/officeDocument/2006/relationships/hyperlink" Target="https://drive.google.com/drive/u/1/folders/1AU0kMcRjrJaAu4DUN1_Ytil_iF-T0S-j" TargetMode="External"/><Relationship Id="rId1019" Type="http://schemas.openxmlformats.org/officeDocument/2006/relationships/hyperlink" Target="https://drive.google.com/drive/u/1/folders/1U2tngpTf52uwmwZbmNAx7DtUxW6X0xUS" TargetMode="External"/><Relationship Id="rId1573" Type="http://schemas.openxmlformats.org/officeDocument/2006/relationships/hyperlink" Target="https://drive.google.com/drive/u/0/folders/1RsSKYaEE8jqAw7pH05tDHRflkjUL3t5H" TargetMode="External"/><Relationship Id="rId1780" Type="http://schemas.openxmlformats.org/officeDocument/2006/relationships/hyperlink" Target="https://www.glwater.org/wp-content/uploads/2020/02/PFAS-Minimization-Program-Summary.pdf" TargetMode="External"/><Relationship Id="rId2624" Type="http://schemas.openxmlformats.org/officeDocument/2006/relationships/hyperlink" Target="https://nhdes.maps.arcgis.com/apps/View/index.html?appid=66770bef141c43a98a445c54a17720e2&amp;extent=-73.5743,42.5413,-69.6852,45.4509" TargetMode="External"/><Relationship Id="rId2831" Type="http://schemas.openxmlformats.org/officeDocument/2006/relationships/hyperlink" Target="https://www4.des.state.nh.us/DESOneStop/PRSDetail.aspx?ID=0002053&amp;Type=PRS" TargetMode="External"/><Relationship Id="rId72" Type="http://schemas.openxmlformats.org/officeDocument/2006/relationships/hyperlink" Target="https://drive.google.com/drive/u/0/folders/1Pqq-f7i_7ijHLzsJe1OnzH-FW2xNc7mN" TargetMode="External"/><Relationship Id="rId803" Type="http://schemas.openxmlformats.org/officeDocument/2006/relationships/hyperlink" Target="https://www.michigan.gov/pfasresponse/0,9038,7-365-86511_95645-497626--,00.html" TargetMode="External"/><Relationship Id="rId1226" Type="http://schemas.openxmlformats.org/officeDocument/2006/relationships/hyperlink" Target="https://drive.google.com/drive/u/0/folders/1XM8PGT9Qggca9isMee2gii687uqLvOBz" TargetMode="External"/><Relationship Id="rId1433" Type="http://schemas.openxmlformats.org/officeDocument/2006/relationships/hyperlink" Target="https://cdn3.ewg.org/sites/default/files/u352/Top%20100%20PFAS.pdf" TargetMode="External"/><Relationship Id="rId1640" Type="http://schemas.openxmlformats.org/officeDocument/2006/relationships/hyperlink" Target="https://www.maine.gov/dep/spills/topics/pfas/PFAS-current-results-06022020.pdf" TargetMode="External"/><Relationship Id="rId4589" Type="http://schemas.openxmlformats.org/officeDocument/2006/relationships/hyperlink" Target="https://www4.des.state.nh.us/nh-pfas-investigation/wp-content/uploads/tables-pdf.pdf" TargetMode="External"/><Relationship Id="rId4796" Type="http://schemas.openxmlformats.org/officeDocument/2006/relationships/hyperlink" Target="https://www4.des.state.nh.us/nh-pfas-investigation/wp-content/uploads/tables-pdf.pdf" TargetMode="External"/><Relationship Id="rId1500" Type="http://schemas.openxmlformats.org/officeDocument/2006/relationships/hyperlink" Target="https://cumulis.epa.gov/supercpad/SiteProfiles/index.cfm?fuseaction=second.contams&amp;id=0800017" TargetMode="External"/><Relationship Id="rId3398" Type="http://schemas.openxmlformats.org/officeDocument/2006/relationships/hyperlink" Target="https://www4.des.state.nh.us/DESOneStop/PRSDetail.aspx?ID=0000145&amp;Type=PRS" TargetMode="External"/><Relationship Id="rId4449" Type="http://schemas.openxmlformats.org/officeDocument/2006/relationships/hyperlink" Target="https://documents.geotracker.waterboards.ca.gov/esi/uploads/geo_report/6233892619/L10006875092.PDF" TargetMode="External"/><Relationship Id="rId4656" Type="http://schemas.openxmlformats.org/officeDocument/2006/relationships/hyperlink" Target="https://www4.des.state.nh.us/nh-pfas-investigation/wp-content/uploads/tables-pdf.pdf" TargetMode="External"/><Relationship Id="rId4863" Type="http://schemas.openxmlformats.org/officeDocument/2006/relationships/hyperlink" Target="https://www4.des.state.nh.us/nh-pfas-investigation/wp-content/uploads/tables-pdf.pdf" TargetMode="External"/><Relationship Id="rId3258" Type="http://schemas.openxmlformats.org/officeDocument/2006/relationships/hyperlink" Target="https://drive.google.com/drive/u/0/folders/1VwAQcyeInZ2Ro3ZtD4SJCiphF1Z_54xD" TargetMode="External"/><Relationship Id="rId3465" Type="http://schemas.openxmlformats.org/officeDocument/2006/relationships/hyperlink" Target="https://drive.google.com/drive/u/0/folders/1RsSKYaEE8jqAw7pH05tDHRflkjUL3t5H" TargetMode="External"/><Relationship Id="rId3672" Type="http://schemas.openxmlformats.org/officeDocument/2006/relationships/hyperlink" Target="https://drive.google.com/drive/u/0/folders/1lGp9mNF1VW52zcJOUD9x-wZO9oAb_opR" TargetMode="External"/><Relationship Id="rId4309" Type="http://schemas.openxmlformats.org/officeDocument/2006/relationships/hyperlink" Target="https://geotracker.waterboards.ca.gov/profile_report?global_id=L10001254570&amp;mytab=esidata" TargetMode="External"/><Relationship Id="rId4516" Type="http://schemas.openxmlformats.org/officeDocument/2006/relationships/hyperlink" Target="https://drive.google.com/drive/u/1/folders/1m2l__5hWaynm0GSMNCZeaSR2EPkRF3Ce" TargetMode="External"/><Relationship Id="rId4723" Type="http://schemas.openxmlformats.org/officeDocument/2006/relationships/hyperlink" Target="https://drive.google.com/drive/u/0/folders/1RsSKYaEE8jqAw7pH05tDHRflkjUL3t5H" TargetMode="External"/><Relationship Id="rId179" Type="http://schemas.openxmlformats.org/officeDocument/2006/relationships/hyperlink" Target="https://drive.google.com/drive/u/1/folders/1DWXhXwl1j4L5eKUdO88JdnrMTynHHza5" TargetMode="External"/><Relationship Id="rId386" Type="http://schemas.openxmlformats.org/officeDocument/2006/relationships/hyperlink" Target="https://drive.google.com/drive/u/1/folders/1JrOuHF55I2R1qLgFxC2uFk1bc-qon9hj" TargetMode="External"/><Relationship Id="rId593" Type="http://schemas.openxmlformats.org/officeDocument/2006/relationships/hyperlink" Target="https://www.michigan.gov/pfasresponse/" TargetMode="External"/><Relationship Id="rId2067" Type="http://schemas.openxmlformats.org/officeDocument/2006/relationships/hyperlink" Target="https://nhdes.maps.arcgis.com/apps/View/index.html?appid=66770bef141c43a98a445c54a17720e2&amp;extent=-73.5743,42.5413,-69.6852,45.4509" TargetMode="External"/><Relationship Id="rId2274" Type="http://schemas.openxmlformats.org/officeDocument/2006/relationships/hyperlink" Target="https://www.fosters.com/news/20180628/3-rochester-monitoring-wells-show-pfas-contamination" TargetMode="External"/><Relationship Id="rId2481" Type="http://schemas.openxmlformats.org/officeDocument/2006/relationships/hyperlink" Target="https://www4.des.state.nh.us/DESOneStop/PRSDetail.aspx?ID=0013055&amp;Type=PRS" TargetMode="External"/><Relationship Id="rId3118" Type="http://schemas.openxmlformats.org/officeDocument/2006/relationships/hyperlink" Target="https://drive.google.com/drive/u/0/folders/1RsSKYaEE8jqAw7pH05tDHRflkjUL3t5H" TargetMode="External"/><Relationship Id="rId3325" Type="http://schemas.openxmlformats.org/officeDocument/2006/relationships/hyperlink" Target="https://nhdes.maps.arcgis.com/apps/View/index.html?appid=66770bef141c43a98a445c54a17720e2&amp;extent=-73.5743,42.5413,-69.6852,45.4509" TargetMode="External"/><Relationship Id="rId3532" Type="http://schemas.openxmlformats.org/officeDocument/2006/relationships/hyperlink" Target="https://www4.des.state.nh.us/IISProxy/IISProxy.dll?ContentId=4779077" TargetMode="External"/><Relationship Id="rId4930" Type="http://schemas.openxmlformats.org/officeDocument/2006/relationships/hyperlink" Target="https://drive.google.com/drive/u/0/folders/1RsSKYaEE8jqAw7pH05tDHRflkjUL3t5H" TargetMode="External"/><Relationship Id="rId246" Type="http://schemas.openxmlformats.org/officeDocument/2006/relationships/hyperlink" Target="https://www.ewg.org/interactive-maps/2019_pfas_contamination/map/" TargetMode="External"/><Relationship Id="rId453" Type="http://schemas.openxmlformats.org/officeDocument/2006/relationships/hyperlink" Target="https://drive.google.com/drive/u/1/folders/1HKXp63rNge_WSUdMVnq31GxFeBTsQfGo" TargetMode="External"/><Relationship Id="rId660" Type="http://schemas.openxmlformats.org/officeDocument/2006/relationships/hyperlink" Target="https://drive.google.com/drive/u/1/folders/1Pms7FL2HqHNWHQ0nmFgIEcktFHXjhbny" TargetMode="External"/><Relationship Id="rId1083" Type="http://schemas.openxmlformats.org/officeDocument/2006/relationships/hyperlink" Target="https://drive.google.com/drive/u/1/folders/1S7TxvbgEeIga6RhHP0qHd0Wdt4ebhZVO" TargetMode="External"/><Relationship Id="rId1290" Type="http://schemas.openxmlformats.org/officeDocument/2006/relationships/hyperlink" Target="https://www.scdhec.gov/BOW/perfluoroalkyl-substances-pfas/pfas-shaw-air-force-base" TargetMode="External"/><Relationship Id="rId2134" Type="http://schemas.openxmlformats.org/officeDocument/2006/relationships/hyperlink" Target="https://www4.des.state.nh.us/DESOneStop/PRSDetail.aspx?ID=0006150&amp;Type=PRS" TargetMode="External"/><Relationship Id="rId2341" Type="http://schemas.openxmlformats.org/officeDocument/2006/relationships/hyperlink" Target="https://www4.des.state.nh.us/DESOneStop/PRSDetail.aspx?ID=0000658&amp;Type=PRS" TargetMode="External"/><Relationship Id="rId106" Type="http://schemas.openxmlformats.org/officeDocument/2006/relationships/hyperlink" Target="https://arizona.libertyutilities.com/uploads/RR_CCR_17.pdf" TargetMode="External"/><Relationship Id="rId313" Type="http://schemas.openxmlformats.org/officeDocument/2006/relationships/hyperlink" Target="https://www.tcpalm.com/story/news/2017/06/09/epa-found-pfos-and-pfoa-stuart-drinking-water/380188001/" TargetMode="External"/><Relationship Id="rId1150" Type="http://schemas.openxmlformats.org/officeDocument/2006/relationships/hyperlink" Target="http://afcec.publicadmin-record.us.af.mil/" TargetMode="External"/><Relationship Id="rId4099" Type="http://schemas.openxmlformats.org/officeDocument/2006/relationships/hyperlink" Target="https://geotracker.waterboards.ca.gov/map/pfas_map" TargetMode="External"/><Relationship Id="rId520" Type="http://schemas.openxmlformats.org/officeDocument/2006/relationships/hyperlink" Target="https://drive.google.com/drive/u/0/folders/1ijbOsBd7YL2BpF8p-Aebt2gGvv5hREzB" TargetMode="External"/><Relationship Id="rId2201" Type="http://schemas.openxmlformats.org/officeDocument/2006/relationships/hyperlink" Target="https://nhdes.maps.arcgis.com/apps/View/index.html?appid=66770bef141c43a98a445c54a17720e2&amp;extent=-73.5743,42.5413,-69.6852,45.4509" TargetMode="External"/><Relationship Id="rId1010" Type="http://schemas.openxmlformats.org/officeDocument/2006/relationships/hyperlink" Target="https://drive.google.com/drive/u/1/folders/1RsSKYaEE8jqAw7pH05tDHRflkjUL3t5H" TargetMode="External"/><Relationship Id="rId1967" Type="http://schemas.openxmlformats.org/officeDocument/2006/relationships/hyperlink" Target="https://drive.google.com/drive/u/1/folders/1Pms7FL2HqHNWHQ0nmFgIEcktFHXjhbny" TargetMode="External"/><Relationship Id="rId4166" Type="http://schemas.openxmlformats.org/officeDocument/2006/relationships/hyperlink" Target="https://drive.google.com/drive/u/0/folders/1DWXhXwl1j4L5eKUdO88JdnrMTynHHza5" TargetMode="External"/><Relationship Id="rId4373" Type="http://schemas.openxmlformats.org/officeDocument/2006/relationships/hyperlink" Target="https://geotracker.waterboards.ca.gov/profile_report?cmd=mwreport&amp;global_id=L10006325553&amp;con_num=4544332683" TargetMode="External"/><Relationship Id="rId4580" Type="http://schemas.openxmlformats.org/officeDocument/2006/relationships/hyperlink" Target="https://www4.des.state.nh.us/nh-pfas-investigation/wp-content/uploads/tables-pdf.pdf" TargetMode="External"/><Relationship Id="rId4026" Type="http://schemas.openxmlformats.org/officeDocument/2006/relationships/hyperlink" Target="https://geotracker.waterboards.ca.gov/map/pfas_map" TargetMode="External"/><Relationship Id="rId4440" Type="http://schemas.openxmlformats.org/officeDocument/2006/relationships/hyperlink" Target="https://geotracker.waterboards.ca.gov/map/pfas_map" TargetMode="External"/><Relationship Id="rId3042" Type="http://schemas.openxmlformats.org/officeDocument/2006/relationships/hyperlink" Target="https://drive.google.com/drive/u/0/folders/1Y0imIYK1xVs3Ec8_ItcDGHTagOXYHICE" TargetMode="External"/><Relationship Id="rId3859" Type="http://schemas.openxmlformats.org/officeDocument/2006/relationships/hyperlink" Target="https://documents.geotracker.waterboards.ca.gov/esi/uploads/geo_report/2080902338/L10003191714.PDF" TargetMode="External"/><Relationship Id="rId2875" Type="http://schemas.openxmlformats.org/officeDocument/2006/relationships/hyperlink" Target="https://www4.des.state.nh.us/IISProxy/IISProxy.dll?ContentId=4851646" TargetMode="External"/><Relationship Id="rId3926" Type="http://schemas.openxmlformats.org/officeDocument/2006/relationships/hyperlink" Target="https://drive.google.com/drive/u/0/folders/1DWXhXwl1j4L5eKUdO88JdnrMTynHHza5" TargetMode="External"/><Relationship Id="rId847" Type="http://schemas.openxmlformats.org/officeDocument/2006/relationships/hyperlink" Target="https://www.michigan.gov/pfasresponse/" TargetMode="External"/><Relationship Id="rId1477" Type="http://schemas.openxmlformats.org/officeDocument/2006/relationships/hyperlink" Target="https://cswab.org/toxic-compound-highest-in-groundwater-at-fort-mccoy/" TargetMode="External"/><Relationship Id="rId1891" Type="http://schemas.openxmlformats.org/officeDocument/2006/relationships/hyperlink" Target="https://drive.google.com/drive/u/1/folders/1Pms7FL2HqHNWHQ0nmFgIEcktFHXjhbny" TargetMode="External"/><Relationship Id="rId2528" Type="http://schemas.openxmlformats.org/officeDocument/2006/relationships/hyperlink" Target="https://drive.google.com/drive/u/0/folders/1RsSKYaEE8jqAw7pH05tDHRflkjUL3t5H" TargetMode="External"/><Relationship Id="rId2942" Type="http://schemas.openxmlformats.org/officeDocument/2006/relationships/hyperlink" Target="https://drive.google.com/drive/u/0/folders/1-Z50LjhgSZCa7hdhOklucV3mZzBv6Zi-" TargetMode="External"/><Relationship Id="rId914" Type="http://schemas.openxmlformats.org/officeDocument/2006/relationships/hyperlink" Target="https://drive.google.com/drive/u/1/folders/1fdnPvEwMee0suQ4rqkndVAEfhxrAC72i" TargetMode="External"/><Relationship Id="rId1544"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1611" Type="http://schemas.openxmlformats.org/officeDocument/2006/relationships/hyperlink" Target="https://drive.google.com/drive/u/0/folders/1RsSKYaEE8jqAw7pH05tDHRflkjUL3t5H" TargetMode="External"/><Relationship Id="rId4767" Type="http://schemas.openxmlformats.org/officeDocument/2006/relationships/hyperlink" Target="https://www4.des.state.nh.us/nh-pfas-investigation/wp-content/uploads/tables-pdf.pdf" TargetMode="External"/><Relationship Id="rId3369" Type="http://schemas.openxmlformats.org/officeDocument/2006/relationships/hyperlink" Target="https://drive.google.com/drive/u/1/folders/18hZmBCUY85csp-zmzDd_vXDpd2F_jJzV" TargetMode="External"/><Relationship Id="rId2385" Type="http://schemas.openxmlformats.org/officeDocument/2006/relationships/hyperlink" Target="https://www4.des.state.nh.us/IISProxy/IISProxy.dll?ContentId=4838809" TargetMode="External"/><Relationship Id="rId3783" Type="http://schemas.openxmlformats.org/officeDocument/2006/relationships/hyperlink" Target="https://geotracker.waterboards.ca.gov/map/pfas_map" TargetMode="External"/><Relationship Id="rId4834" Type="http://schemas.openxmlformats.org/officeDocument/2006/relationships/hyperlink" Target="https://drive.google.com/drive/u/0/folders/1RsSKYaEE8jqAw7pH05tDHRflkjUL3t5H" TargetMode="External"/><Relationship Id="rId357" Type="http://schemas.openxmlformats.org/officeDocument/2006/relationships/hyperlink" Target="https://ewg.org/interactive-maps/2019_pfas_contamination/map/" TargetMode="External"/><Relationship Id="rId2038" Type="http://schemas.openxmlformats.org/officeDocument/2006/relationships/hyperlink" Target="https://www4.des.state.nh.us/IISProxy/IISProxy.dll?ContentId=4845945" TargetMode="External"/><Relationship Id="rId3436" Type="http://schemas.openxmlformats.org/officeDocument/2006/relationships/hyperlink" Target="https://nhdes.maps.arcgis.com/apps/View/index.html?appid=66770bef141c43a98a445c54a17720e2&amp;extent=-73.5743,42.5413,-69.6852,45.4509" TargetMode="External"/><Relationship Id="rId3850" Type="http://schemas.openxmlformats.org/officeDocument/2006/relationships/hyperlink" Target="https://geotracker.waterboards.ca.gov/map/pfas_map" TargetMode="External"/><Relationship Id="rId4901" Type="http://schemas.openxmlformats.org/officeDocument/2006/relationships/hyperlink" Target="https://www4.des.state.nh.us/nh-pfas-investigation/wp-content/uploads/tables-pdf.pdf" TargetMode="External"/><Relationship Id="rId771" Type="http://schemas.openxmlformats.org/officeDocument/2006/relationships/hyperlink" Target="https://drive.google.com/drive/u/1/folders/1_nKt4anbBalnEkIByYM-n4avwO_6Zhno" TargetMode="External"/><Relationship Id="rId2452" Type="http://schemas.openxmlformats.org/officeDocument/2006/relationships/hyperlink" Target="https://drive.google.com/drive/u/0/folders/1tSVtIovUn-dWSXGcEM2LHrAWUS9yd3FC" TargetMode="External"/><Relationship Id="rId3503" Type="http://schemas.openxmlformats.org/officeDocument/2006/relationships/hyperlink" Target="https://www4.des.state.nh.us/DESOneStop/PRSDetail.aspx?ID=0016638&amp;Type=PRS" TargetMode="External"/><Relationship Id="rId424" Type="http://schemas.openxmlformats.org/officeDocument/2006/relationships/hyperlink" Target="https://drive.google.com/drive/u/1/folders/1ygCupZTzLc6YwqRd8B1MjZEvMzedYPaT" TargetMode="External"/><Relationship Id="rId1054" Type="http://schemas.openxmlformats.org/officeDocument/2006/relationships/hyperlink" Target="http://www.nj.com/burlington/index.ssf/2017/03/water_on_off_nj_military_base_contaminated_with_ch.html" TargetMode="External"/><Relationship Id="rId2105" Type="http://schemas.openxmlformats.org/officeDocument/2006/relationships/hyperlink" Target="https://drive.google.com/drive/u/0/folders/1yYzJVuutpoKpF5_98oTFS7ADLbef3lQc" TargetMode="External"/><Relationship Id="rId1121" Type="http://schemas.openxmlformats.org/officeDocument/2006/relationships/hyperlink" Target="https://drive.google.com/drive/u/1/folders/1OQHUOrhleHTwsoUaTm3OiNYyaNeLanG8" TargetMode="External"/><Relationship Id="rId4277" Type="http://schemas.openxmlformats.org/officeDocument/2006/relationships/hyperlink" Target="https://geotracker.waterboards.ca.gov/profile_report?global_id=L10008727762&amp;mytab=esidata" TargetMode="External"/><Relationship Id="rId4691" Type="http://schemas.openxmlformats.org/officeDocument/2006/relationships/hyperlink" Target="https://www4.des.state.nh.us/nh-pfas-investigation/wp-content/uploads/tables-pdf.pdf" TargetMode="External"/><Relationship Id="rId3293" Type="http://schemas.openxmlformats.org/officeDocument/2006/relationships/hyperlink" Target="https://drive.google.com/drive/u/0/folders/18g0iFBaNrEo9hSp6IeCWYXI6CtY9VO49" TargetMode="External"/><Relationship Id="rId4344" Type="http://schemas.openxmlformats.org/officeDocument/2006/relationships/hyperlink" Target="https://documents.geotracker.waterboards.ca.gov/esi/uploads/geo_report/1093090355/T10000012777.PDF" TargetMode="External"/><Relationship Id="rId1938" Type="http://schemas.openxmlformats.org/officeDocument/2006/relationships/hyperlink" Target="https://www.glwater.org/wp-content/uploads/2020/02/PFAS-Minimization-Program-Summary.pdf" TargetMode="External"/><Relationship Id="rId3360" Type="http://schemas.openxmlformats.org/officeDocument/2006/relationships/hyperlink" Target="https://drive.google.com/drive/u/0/folders/1RsSKYaEE8jqAw7pH05tDHRflkjUL3t5H" TargetMode="External"/><Relationship Id="rId281" Type="http://schemas.openxmlformats.org/officeDocument/2006/relationships/hyperlink" Target="https://portal.ct.gov/-/media/Departments-and-Agencies/DPH/dph/environmental_health/private_wells/PW_Conference_Presentations/2019PWConference/3PrivateWellConfPFASpresentationFINALforDist20190423.pdf?la=en" TargetMode="External"/><Relationship Id="rId3013" Type="http://schemas.openxmlformats.org/officeDocument/2006/relationships/hyperlink" Target="https://drive.google.com/drive/u/0/folders/1RsSKYaEE8jqAw7pH05tDHRflkjUL3t5H" TargetMode="External"/><Relationship Id="rId4411" Type="http://schemas.openxmlformats.org/officeDocument/2006/relationships/hyperlink" Target="https://drive.google.com/drive/u/1/folders/1DWXhXwl1j4L5eKUdO88JdnrMTynHHza19" TargetMode="External"/><Relationship Id="rId2779" Type="http://schemas.openxmlformats.org/officeDocument/2006/relationships/hyperlink" Target="https://nhdes.maps.arcgis.com/apps/View/index.html?appid=66770bef141c43a98a445c54a17720e2&amp;extent=-73.5743,42.5413,-69.6852,45.4509" TargetMode="External"/><Relationship Id="rId1795" Type="http://schemas.openxmlformats.org/officeDocument/2006/relationships/hyperlink" Target="https://drive.google.com/drive/u/1/folders/1zvp8vSk5gjlNbMh_oBYzSIp_9sGt_pbf" TargetMode="External"/><Relationship Id="rId2846" Type="http://schemas.openxmlformats.org/officeDocument/2006/relationships/hyperlink" Target="https://www4.des.state.nh.us/DESOneStop/PRSDetail.aspx?ID=0032910&amp;Type=PRS" TargetMode="External"/><Relationship Id="rId87" Type="http://schemas.openxmlformats.org/officeDocument/2006/relationships/hyperlink" Target="http://dot.alaska.gov/airportwater/gustavus/" TargetMode="External"/><Relationship Id="rId818" Type="http://schemas.openxmlformats.org/officeDocument/2006/relationships/hyperlink" Target="https://www.michigan.gov/pfasresponse/0,9038,7-365-86511_95645-499524--,00.html" TargetMode="External"/><Relationship Id="rId1448" Type="http://schemas.openxmlformats.org/officeDocument/2006/relationships/hyperlink" Target="https://drive.google.com/drive/u/0/folders/15UWmbcJQzRlvGRimqyrMJQ7R_igzY5pc" TargetMode="External"/><Relationship Id="rId1862" Type="http://schemas.openxmlformats.org/officeDocument/2006/relationships/hyperlink" Target="https://drive.google.com/drive/u/1/folders/1Pms7FL2HqHNWHQ0nmFgIEcktFHXjhbny" TargetMode="External"/><Relationship Id="rId2913" Type="http://schemas.openxmlformats.org/officeDocument/2006/relationships/hyperlink" Target="https://drive.google.com/drive/u/0/folders/1RsSKYaEE8jqAw7pH05tDHRflkjUL3t5H" TargetMode="External"/><Relationship Id="rId1515" Type="http://schemas.openxmlformats.org/officeDocument/2006/relationships/hyperlink" Target="https://drive.google.com/drive/u/1/folders/1qA-x3qSPtUj2HLNua_HFYWqKo72aFbny" TargetMode="External"/><Relationship Id="rId3687" Type="http://schemas.openxmlformats.org/officeDocument/2006/relationships/hyperlink" Target="https://dec.vermont.gov/pfas" TargetMode="External"/><Relationship Id="rId4738" Type="http://schemas.openxmlformats.org/officeDocument/2006/relationships/hyperlink" Target="https://drive.google.com/drive/u/0/folders/1RsSKYaEE8jqAw7pH05tDHRflkjUL3t5H" TargetMode="External"/><Relationship Id="rId2289" Type="http://schemas.openxmlformats.org/officeDocument/2006/relationships/hyperlink" Target="https://nhdes.maps.arcgis.com/apps/View/index.html?appid=66770bef141c43a98a445c54a17720e2&amp;extent=-73.5743,42.5413,-69.6852,45.4509" TargetMode="External"/><Relationship Id="rId3754" Type="http://schemas.openxmlformats.org/officeDocument/2006/relationships/hyperlink" Target="https://drive.google.com/drive/u/0/folders/1rvpGw3z9v_xgatDK1OO4eC0dtYKJtDj_" TargetMode="External"/><Relationship Id="rId4805" Type="http://schemas.openxmlformats.org/officeDocument/2006/relationships/hyperlink" Target="https://www4.des.state.nh.us/nh-pfas-investigation/wp-content/uploads/tables-pdf.pdf" TargetMode="External"/><Relationship Id="rId675" Type="http://schemas.openxmlformats.org/officeDocument/2006/relationships/hyperlink" Target="https://egle.maps.arcgis.com/apps/webappviewer/index.html?id=36c48f4a7d144c21a79291ba280cf50b" TargetMode="External"/><Relationship Id="rId2356" Type="http://schemas.openxmlformats.org/officeDocument/2006/relationships/hyperlink" Target="https://www4.des.state.nh.us/DESOneStop/PRSDetail.aspx?ID=0000020&amp;Type=PRS" TargetMode="External"/><Relationship Id="rId2770" Type="http://schemas.openxmlformats.org/officeDocument/2006/relationships/hyperlink" Target="https://www4.des.state.nh.us/nh-pfas-investigation/wp-content/uploads/tables-pdf.pdf" TargetMode="External"/><Relationship Id="rId3407" Type="http://schemas.openxmlformats.org/officeDocument/2006/relationships/hyperlink" Target="https://www4.des.state.nh.us/IISProxy/IISProxy.dll?ContentId=4696023" TargetMode="External"/><Relationship Id="rId3821" Type="http://schemas.openxmlformats.org/officeDocument/2006/relationships/hyperlink" Target="https://drive.google.com/drive/u/1/folders/1DWXhXwl1j4L5eKUdO88JdnrMTynHHza5" TargetMode="External"/><Relationship Id="rId328" Type="http://schemas.openxmlformats.org/officeDocument/2006/relationships/hyperlink" Target="https://drive.google.com/drive/u/1/folders/1XKYW8JWZ9t4uLWzIPx2KReG3sVES7CLn" TargetMode="External"/><Relationship Id="rId742" Type="http://schemas.openxmlformats.org/officeDocument/2006/relationships/hyperlink" Target="https://www.michigan.gov/pfasresponse/0,9038,7-365-86511_82704-489608--,00.html" TargetMode="External"/><Relationship Id="rId1372" Type="http://schemas.openxmlformats.org/officeDocument/2006/relationships/hyperlink" Target="https://drive.google.com/drive/u/0/folders/1LpxTlKqi7W0TyhphKUsU2SufsFXHckZC" TargetMode="External"/><Relationship Id="rId2009" Type="http://schemas.openxmlformats.org/officeDocument/2006/relationships/hyperlink" Target="https://www4.des.state.nh.us/DESOneStop/PRSDetail.aspx?ID=0037839&amp;Type=PRS" TargetMode="External"/><Relationship Id="rId2423" Type="http://schemas.openxmlformats.org/officeDocument/2006/relationships/hyperlink" Target="https://drive.google.com/drive/u/0/folders/1RsSKYaEE8jqAw7pH05tDHRflkjUL3t5H" TargetMode="External"/><Relationship Id="rId1025" Type="http://schemas.openxmlformats.org/officeDocument/2006/relationships/hyperlink" Target="https://drive.google.com/drive/u/1/folders/1T__F2tViuvs0oaAPqzrcyy-Ny7q_7-XF" TargetMode="External"/><Relationship Id="rId4595" Type="http://schemas.openxmlformats.org/officeDocument/2006/relationships/hyperlink" Target="https://www4.des.state.nh.us/nh-pfas-investigation/wp-content/uploads/tables-pdf.pdf" TargetMode="External"/><Relationship Id="rId3197" Type="http://schemas.openxmlformats.org/officeDocument/2006/relationships/hyperlink" Target="https://drive.google.com/drive/u/0/folders/1AmqyJW7HdOZRE9xtNvNeIGfm4RqbWnRs" TargetMode="External"/><Relationship Id="rId4248" Type="http://schemas.openxmlformats.org/officeDocument/2006/relationships/hyperlink" Target="https://geotracker.waterboards.ca.gov/map/pfas_map" TargetMode="External"/><Relationship Id="rId4662" Type="http://schemas.openxmlformats.org/officeDocument/2006/relationships/hyperlink" Target="https://www4.des.state.nh.us/nh-pfas-investigation/wp-content/uploads/tables-pdf.pdf" TargetMode="External"/><Relationship Id="rId185" Type="http://schemas.openxmlformats.org/officeDocument/2006/relationships/hyperlink" Target="https://partner-mco-archive.s3.amazonaws.com/client_files/1524589484.pdf" TargetMode="External"/><Relationship Id="rId1909" Type="http://schemas.openxmlformats.org/officeDocument/2006/relationships/hyperlink" Target="https://drive.google.com/drive/u/1/folders/1Swh7b-mYNqrcih0w9KcOFLnL7dMr2PUA" TargetMode="External"/><Relationship Id="rId3264" Type="http://schemas.openxmlformats.org/officeDocument/2006/relationships/hyperlink" Target="https://drive.google.com/drive/u/0/folders/1RsSKYaEE8jqAw7pH05tDHRflkjUL3t5H" TargetMode="External"/><Relationship Id="rId4315" Type="http://schemas.openxmlformats.org/officeDocument/2006/relationships/hyperlink" Target="https://drive.google.com/drive/u/1/folders/1DWXhXwl1j4L5eKUdO88JdnrMTynHHza5" TargetMode="External"/><Relationship Id="rId2280" Type="http://schemas.openxmlformats.org/officeDocument/2006/relationships/hyperlink" Target="https://www4.des.state.nh.us/IISProxy/IISProxy.dll?ContentId=4853326" TargetMode="External"/><Relationship Id="rId3331" Type="http://schemas.openxmlformats.org/officeDocument/2006/relationships/hyperlink" Target="https://www4.des.state.nh.us/IISProxy/IISProxy.dll?ContentId=4759415" TargetMode="External"/><Relationship Id="rId252" Type="http://schemas.openxmlformats.org/officeDocument/2006/relationships/hyperlink" Target="http://krcc.org/post/closer-look-pfc-contamination-southern-el-paso-county" TargetMode="External"/><Relationship Id="rId1699" Type="http://schemas.openxmlformats.org/officeDocument/2006/relationships/hyperlink" Target="https://www.maine.gov/dep/spills/topics/pfas/PFAS-current-results-06022020.pdf" TargetMode="External"/><Relationship Id="rId2000" Type="http://schemas.openxmlformats.org/officeDocument/2006/relationships/hyperlink" Target="https://drive.google.com/drive/u/1/folders/1yYV4wWx_JfngP7sE9Lvu2fr2u3XflKL0" TargetMode="External"/><Relationship Id="rId4172" Type="http://schemas.openxmlformats.org/officeDocument/2006/relationships/hyperlink" Target="https://geotracker.waterboards.ca.gov/map/pfas_map" TargetMode="External"/><Relationship Id="rId1766" Type="http://schemas.openxmlformats.org/officeDocument/2006/relationships/hyperlink" Target="https://www.glwater.org/wp-content/uploads/2020/02/PFAS-Minimization-Program-Summary.pdf" TargetMode="External"/><Relationship Id="rId2817" Type="http://schemas.openxmlformats.org/officeDocument/2006/relationships/hyperlink" Target="https://drive.google.com/drive/u/0/folders/1BvLpuuyYPemY-_A6dB8RdWhH-klu_gJ3" TargetMode="External"/><Relationship Id="rId58" Type="http://schemas.openxmlformats.org/officeDocument/2006/relationships/hyperlink" Target="https://dec.alaska.gov/Applications/SPAR/PublicMVC/CSP/SiteReport/23569" TargetMode="External"/><Relationship Id="rId1419" Type="http://schemas.openxmlformats.org/officeDocument/2006/relationships/hyperlink" Target="https://drive.google.com/drive/u/0/folders/1xKEraxTzOFTrX1KGueO4rzGQO1uUjdtX" TargetMode="External"/><Relationship Id="rId1833" Type="http://schemas.openxmlformats.org/officeDocument/2006/relationships/hyperlink" Target="https://www.glwater.org/wp-content/uploads/2020/02/PFAS-Minimization-Program-Summary.pdf" TargetMode="External"/><Relationship Id="rId4989" Type="http://schemas.openxmlformats.org/officeDocument/2006/relationships/hyperlink" Target="https://drive.google.com/drive/u/0/folders/1sltlDu105VOjR5fdgjrT1B-wnQHSJq48" TargetMode="External"/><Relationship Id="rId1900" Type="http://schemas.openxmlformats.org/officeDocument/2006/relationships/hyperlink" Target="https://www.glwater.org/wp-content/uploads/2020/02/PFAS-Minimization-Program-Summary.pdf" TargetMode="External"/><Relationship Id="rId3658" Type="http://schemas.openxmlformats.org/officeDocument/2006/relationships/hyperlink" Target="https://drive.google.com/drive/u/0/folders/1lGp9mNF1VW52zcJOUD9x-wZO9oAb_opR" TargetMode="External"/><Relationship Id="rId4709" Type="http://schemas.openxmlformats.org/officeDocument/2006/relationships/hyperlink" Target="https://www4.des.state.nh.us/nh-pfas-investigation/wp-content/uploads/tables-pdf.pdf" TargetMode="External"/><Relationship Id="rId579" Type="http://schemas.openxmlformats.org/officeDocument/2006/relationships/hyperlink" Target="http://www.michigan.gov/som/0,4669,7-192-45414_45929_82704-452822--,00.html" TargetMode="External"/><Relationship Id="rId993" Type="http://schemas.openxmlformats.org/officeDocument/2006/relationships/hyperlink" Target="https://www4.des.state.nh.us/nh-pfas-investigation/" TargetMode="External"/><Relationship Id="rId2674" Type="http://schemas.openxmlformats.org/officeDocument/2006/relationships/hyperlink" Target="https://nhdes.maps.arcgis.com/apps/View/index.html?appid=66770bef141c43a98a445c54a17720e2&amp;extent=-73.5743,42.5413,-69.6852,45.4509" TargetMode="External"/><Relationship Id="rId646" Type="http://schemas.openxmlformats.org/officeDocument/2006/relationships/hyperlink" Target="https://drive.google.com/drive/u/1/folders/1Pms7FL2HqHNWHQ0nmFgIEcktFHXjhbny" TargetMode="External"/><Relationship Id="rId1276" Type="http://schemas.openxmlformats.org/officeDocument/2006/relationships/hyperlink" Target="https://partner-mco-archive.s3.amazonaws.com/client_files/1524589484.pdf" TargetMode="External"/><Relationship Id="rId2327" Type="http://schemas.openxmlformats.org/officeDocument/2006/relationships/hyperlink" Target="https://drive.google.com/drive/u/0/folders/1Zpw13V68eqdZSyUQ5Z_Emh-B7VyQSFHV" TargetMode="External"/><Relationship Id="rId3725" Type="http://schemas.openxmlformats.org/officeDocument/2006/relationships/hyperlink" Target="https://dnr.wi.gov/botw/GetActivityDetail.do?detailSeqNo=32998" TargetMode="External"/><Relationship Id="rId1690" Type="http://schemas.openxmlformats.org/officeDocument/2006/relationships/hyperlink" Target="https://www.maine.gov/dep/spills/topics/pfas/PFAS-current-results-06022020.pdf" TargetMode="External"/><Relationship Id="rId2741" Type="http://schemas.openxmlformats.org/officeDocument/2006/relationships/hyperlink" Target="https://www4.des.state.nh.us/DESOneStop/PRSDetail.aspx?ID=0002036&amp;Type=PRS" TargetMode="External"/><Relationship Id="rId713" Type="http://schemas.openxmlformats.org/officeDocument/2006/relationships/hyperlink" Target="https://www.michigan.gov/pfasresponse/" TargetMode="External"/><Relationship Id="rId1343" Type="http://schemas.openxmlformats.org/officeDocument/2006/relationships/hyperlink" Target="https://drive.google.com/drive/u/1/folders/1bPHe0dQGjkU4_ToqEMtiw5TsclmkYoqC?ths=true" TargetMode="External"/><Relationship Id="rId4499" Type="http://schemas.openxmlformats.org/officeDocument/2006/relationships/hyperlink" Target="https://drive.google.com/drive/u/1/folders/1Vhg5uHT1BIQn1v8EPCjeorZ-9TPjUIz0" TargetMode="External"/><Relationship Id="rId1410" Type="http://schemas.openxmlformats.org/officeDocument/2006/relationships/hyperlink" Target="https://drive.google.com/drive/u/0/folders/1lGp9mNF1VW52zcJOUD9x-wZO9oAb_opR" TargetMode="External"/><Relationship Id="rId4566" Type="http://schemas.openxmlformats.org/officeDocument/2006/relationships/hyperlink" Target="https://www4.des.state.nh.us/nh-pfas-investigation/wp-content/uploads/tables-pdf.pdf" TargetMode="External"/><Relationship Id="rId4980" Type="http://schemas.openxmlformats.org/officeDocument/2006/relationships/hyperlink" Target="https://drive.google.com/drive/u/0/folders/1McBSeX2VTKGuIpe-IdaFYayBBQsc8_kn" TargetMode="External"/><Relationship Id="rId3168" Type="http://schemas.openxmlformats.org/officeDocument/2006/relationships/hyperlink" Target="https://drive.google.com/drive/u/0/folders/1RsSKYaEE8jqAw7pH05tDHRflkjUL3t5H" TargetMode="External"/><Relationship Id="rId3582" Type="http://schemas.openxmlformats.org/officeDocument/2006/relationships/hyperlink" Target="https://www4.des.state.nh.us/nh-pfas-investigation/wp-content/uploads/tables-pdf.pdf" TargetMode="External"/><Relationship Id="rId4219" Type="http://schemas.openxmlformats.org/officeDocument/2006/relationships/hyperlink" Target="https://geotracker.waterboards.ca.gov/map/pfas_map" TargetMode="External"/><Relationship Id="rId4633" Type="http://schemas.openxmlformats.org/officeDocument/2006/relationships/hyperlink" Target="https://drive.google.com/drive/u/0/folders/1RsSKYaEE8jqAw7pH05tDHRflkjUL3t5H" TargetMode="External"/><Relationship Id="rId2184" Type="http://schemas.openxmlformats.org/officeDocument/2006/relationships/hyperlink" Target="https://drive.google.com/drive/u/0/folders/1v2No_n9F9DxAm6M7HQKFyzkDxp1B6ZRv" TargetMode="External"/><Relationship Id="rId3235" Type="http://schemas.openxmlformats.org/officeDocument/2006/relationships/hyperlink" Target="https://nhdes.maps.arcgis.com/apps/View/index.html?appid=66770bef141c43a98a445c54a17720e2&amp;extent=-73.5743,42.5413,-69.6852,45.4509" TargetMode="External"/><Relationship Id="rId156" Type="http://schemas.openxmlformats.org/officeDocument/2006/relationships/hyperlink" Target="https://geotracker.waterboards.ca.gov/map/pfas_map" TargetMode="External"/><Relationship Id="rId570" Type="http://schemas.openxmlformats.org/officeDocument/2006/relationships/hyperlink" Target="https://www.mlive.com/news/index.ssf/2018/09/pfas_michigan_wixom_contaminat.html" TargetMode="External"/><Relationship Id="rId2251" Type="http://schemas.openxmlformats.org/officeDocument/2006/relationships/hyperlink" Target="https://denix.osd.mil/army-pfas/army-pfas-data/drinking-water-data/army-national-guard-bureau-data-26-april-2019/" TargetMode="External"/><Relationship Id="rId3302" Type="http://schemas.openxmlformats.org/officeDocument/2006/relationships/hyperlink" Target="https://www4.des.state.nh.us/DESOneStop/PRSDetail.aspx?ID=0000613&amp;Type=PRS" TargetMode="External"/><Relationship Id="rId4700" Type="http://schemas.openxmlformats.org/officeDocument/2006/relationships/hyperlink" Target="https://www4.des.state.nh.us/nh-pfas-investigation/wp-content/uploads/tables-pdf.pdf" TargetMode="External"/><Relationship Id="rId223" Type="http://schemas.openxmlformats.org/officeDocument/2006/relationships/hyperlink" Target="https://drive.google.com/drive/u/1/folders/1OBmf0wIja4CGP-M5ox8Jq2bdHNla8fka" TargetMode="External"/><Relationship Id="rId4076" Type="http://schemas.openxmlformats.org/officeDocument/2006/relationships/hyperlink" Target="https://drive.google.com/drive/u/0/folders/1DWXhXwl1j4L5eKUdO88JdnrMTynHHza5" TargetMode="External"/><Relationship Id="rId4490" Type="http://schemas.openxmlformats.org/officeDocument/2006/relationships/hyperlink" Target="https://geotracker.waterboards.ca.gov/map/pfas_map" TargetMode="External"/><Relationship Id="rId1737" Type="http://schemas.openxmlformats.org/officeDocument/2006/relationships/hyperlink" Target="https://www.maine.gov/dep/spills/topics/pfas/PFAS-current-results-06022020.pdf" TargetMode="External"/><Relationship Id="rId3092" Type="http://schemas.openxmlformats.org/officeDocument/2006/relationships/hyperlink" Target="https://drive.google.com/drive/u/0/folders/1P_PHlmlCxtLci556MFGzDktv4Op6I0PS" TargetMode="External"/><Relationship Id="rId4143" Type="http://schemas.openxmlformats.org/officeDocument/2006/relationships/hyperlink" Target="https://drive.google.com/drive/u/1/folders/1DWXhXwl1j4L5eKUdO88JdnrMTynHHza8" TargetMode="External"/><Relationship Id="rId29" Type="http://schemas.openxmlformats.org/officeDocument/2006/relationships/hyperlink" Target="https://drive.google.com/drive/u/0/folders/1B1GKEK70wuJTnQTBbpJQJcs4KD3cK5Hu" TargetMode="External"/><Relationship Id="rId4210" Type="http://schemas.openxmlformats.org/officeDocument/2006/relationships/hyperlink" Target="https://geotracker.waterboards.ca.gov/map/pfas_map" TargetMode="External"/><Relationship Id="rId1804" Type="http://schemas.openxmlformats.org/officeDocument/2006/relationships/hyperlink" Target="https://www.glwater.org/wp-content/uploads/2020/02/PFAS-Minimization-Program-Summary.pdf" TargetMode="External"/><Relationship Id="rId3976" Type="http://schemas.openxmlformats.org/officeDocument/2006/relationships/hyperlink" Target="https://drive.google.com/drive/u/0/folders/1DWXhXwl1j4L5eKUdO88JdnrMTynHHza5" TargetMode="External"/><Relationship Id="rId897" Type="http://schemas.openxmlformats.org/officeDocument/2006/relationships/hyperlink" Target="http://afcec.publicadmin-record.us.af.mil/" TargetMode="External"/><Relationship Id="rId2578" Type="http://schemas.openxmlformats.org/officeDocument/2006/relationships/hyperlink" Target="https://drive.google.com/drive/u/0/folders/1RsSKYaEE8jqAw7pH05tDHRflkjUL3t5H" TargetMode="External"/><Relationship Id="rId2992" Type="http://schemas.openxmlformats.org/officeDocument/2006/relationships/hyperlink" Target="https://drive.google.com/drive/u/0/folders/196ugU1zzS9wsxBUNreXqr69xCmmAiQyb" TargetMode="External"/><Relationship Id="rId3629" Type="http://schemas.openxmlformats.org/officeDocument/2006/relationships/hyperlink" Target="https://www.bennington.edu/sites/default/files/sources/docs/Norlite%20Water%20Results%204.25.20.pdf" TargetMode="External"/><Relationship Id="rId964" Type="http://schemas.openxmlformats.org/officeDocument/2006/relationships/hyperlink" Target="https://drive.google.com/drive/u/1/folders/1RsSKYaEE8jqAw7pH05tDHRflkjUL3t5H" TargetMode="External"/><Relationship Id="rId1594" Type="http://schemas.openxmlformats.org/officeDocument/2006/relationships/hyperlink" Target="https://www.maine.gov/dep/spills/topics/pfas/PFAS-current-results-06022020.pdf" TargetMode="External"/><Relationship Id="rId2645" Type="http://schemas.openxmlformats.org/officeDocument/2006/relationships/hyperlink" Target="https://www4.des.state.nh.us/IISProxy/IISProxy.dll?ContentId=4854019" TargetMode="External"/><Relationship Id="rId617" Type="http://schemas.openxmlformats.org/officeDocument/2006/relationships/hyperlink" Target="https://www.michigan.gov/pfasresponse/" TargetMode="External"/><Relationship Id="rId1247" Type="http://schemas.openxmlformats.org/officeDocument/2006/relationships/hyperlink" Target="https://drive.google.com/drive/u/0/folders/1inU8GiL3ea7OLsY9jO09ktEQo87u139r" TargetMode="External"/><Relationship Id="rId1661" Type="http://schemas.openxmlformats.org/officeDocument/2006/relationships/hyperlink" Target="https://www.maine.gov/dep/spills/topics/pfas/PFAS-current-results-06022020.pdf" TargetMode="External"/><Relationship Id="rId2712" Type="http://schemas.openxmlformats.org/officeDocument/2006/relationships/hyperlink" Target="https://drive.google.com/drive/u/0/folders/1KETjggLKUpc7NRLm5gt9N2wbzZzSO3_c" TargetMode="External"/><Relationship Id="rId1314" Type="http://schemas.openxmlformats.org/officeDocument/2006/relationships/hyperlink" Target="https://drive.google.com/drive/u/0/folders/1n6HKb20OgbywensImeSw5zqDVcedoZ1C" TargetMode="External"/><Relationship Id="rId4884" Type="http://schemas.openxmlformats.org/officeDocument/2006/relationships/hyperlink" Target="https://www4.des.state.nh.us/nh-pfas-investigation/wp-content/uploads/tables-pdf.pdf" TargetMode="External"/><Relationship Id="rId3486" Type="http://schemas.openxmlformats.org/officeDocument/2006/relationships/hyperlink" Target="https://nhdes.maps.arcgis.com/apps/View/index.html?appid=66770bef141c43a98a445c54a17720e2&amp;extent=-73.5743,42.5413,-69.6852,45.4509" TargetMode="External"/><Relationship Id="rId4537" Type="http://schemas.openxmlformats.org/officeDocument/2006/relationships/hyperlink" Target="https://www.michigan.gov/pfasresponse/0,9038,7-365-86511_95645-537938--,00.html" TargetMode="External"/><Relationship Id="rId20" Type="http://schemas.openxmlformats.org/officeDocument/2006/relationships/hyperlink" Target="https://www.akaction.org/wp-content/uploads/Report-Threats-to-Drinking-Water-and-Public-Health-in-Alaska-FINAL-web-version-9-24-19.pdf" TargetMode="External"/><Relationship Id="rId2088" Type="http://schemas.openxmlformats.org/officeDocument/2006/relationships/hyperlink" Target="https://www4.des.state.nh.us/nh-pfas-investigation/wp-content/uploads/tables-pdf.pdf" TargetMode="External"/><Relationship Id="rId3139" Type="http://schemas.openxmlformats.org/officeDocument/2006/relationships/hyperlink" Target="https://nhdes.maps.arcgis.com/apps/View/index.html?appid=66770bef141c43a98a445c54a17720e2&amp;extent=-73.5743,42.5413,-69.6852,45.4509" TargetMode="External"/><Relationship Id="rId4951" Type="http://schemas.openxmlformats.org/officeDocument/2006/relationships/hyperlink" Target="https://hoosickareacpwg.org/" TargetMode="External"/><Relationship Id="rId474" Type="http://schemas.openxmlformats.org/officeDocument/2006/relationships/hyperlink" Target="https://www.navfac.navy.mil/products_and_services/ev/products_and_services/env_restoration/installation_map/navfac_atlantic/washington/nas_patuxent_river/admin_records.html" TargetMode="External"/><Relationship Id="rId2155" Type="http://schemas.openxmlformats.org/officeDocument/2006/relationships/hyperlink" Target="https://drive.google.com/drive/u/0/folders/1d-srAEriVmn4FjmtHeAZ6ASFxhDrm4Ic" TargetMode="External"/><Relationship Id="rId3553" Type="http://schemas.openxmlformats.org/officeDocument/2006/relationships/hyperlink" Target="https://www4.des.state.nh.us/DESOneStop/PRSDetail.aspx?ID=0002744&amp;Type=PRS" TargetMode="External"/><Relationship Id="rId4604" Type="http://schemas.openxmlformats.org/officeDocument/2006/relationships/hyperlink" Target="https://www4.des.state.nh.us/nh-pfas-investigation/wp-content/uploads/tables-pdf.pdf" TargetMode="External"/><Relationship Id="rId127" Type="http://schemas.openxmlformats.org/officeDocument/2006/relationships/hyperlink" Target="https://drive.google.com/drive/folders/1k0E7A1O-Ow_twKYRxXeQZ9IyWD2drC9e" TargetMode="External"/><Relationship Id="rId3206" Type="http://schemas.openxmlformats.org/officeDocument/2006/relationships/hyperlink" Target="https://www4.des.state.nh.us/DESOneStop/PRSDetail.aspx?ID=0001411&amp;Type=PRS" TargetMode="External"/><Relationship Id="rId3620" Type="http://schemas.openxmlformats.org/officeDocument/2006/relationships/hyperlink" Target="https://drive.google.com/file/d/1xK5_cvjB98Fr5IuMtC_qijBeY3i57FDF/view" TargetMode="External"/><Relationship Id="rId541" Type="http://schemas.openxmlformats.org/officeDocument/2006/relationships/hyperlink" Target="https://www.michigan.gov/pfasresponse/0,9038,7-365-86511_82704_84187---,00.html" TargetMode="External"/><Relationship Id="rId1171" Type="http://schemas.openxmlformats.org/officeDocument/2006/relationships/hyperlink" Target="https://www.seymourjohnson.af.mil/Portals/105/2018%20CCR-%20final.pdf" TargetMode="External"/><Relationship Id="rId2222" Type="http://schemas.openxmlformats.org/officeDocument/2006/relationships/hyperlink" Target="https://www4.des.state.nh.us/IISProxy/IISProxy.dll?ContentId=4824639" TargetMode="External"/><Relationship Id="rId1988" Type="http://schemas.openxmlformats.org/officeDocument/2006/relationships/hyperlink" Target="https://www4.des.state.nh.us/IISProxy/IISProxy.dll?ContentId=4762865" TargetMode="External"/><Relationship Id="rId4394" Type="http://schemas.openxmlformats.org/officeDocument/2006/relationships/hyperlink" Target="https://drive.google.com/drive/u/0/folders/1DWXhXwl1j4L5eKUdO88JdnrMTynHHza5" TargetMode="External"/><Relationship Id="rId4047" Type="http://schemas.openxmlformats.org/officeDocument/2006/relationships/hyperlink" Target="https://geotracker.waterboards.ca.gov/map/pfas_map" TargetMode="External"/><Relationship Id="rId4461" Type="http://schemas.openxmlformats.org/officeDocument/2006/relationships/hyperlink" Target="https://geotracker.waterboards.ca.gov/map/pfas_map" TargetMode="External"/><Relationship Id="rId3063" Type="http://schemas.openxmlformats.org/officeDocument/2006/relationships/hyperlink" Target="https://drive.google.com/drive/u/0/folders/1RsSKYaEE8jqAw7pH05tDHRflkjUL3t5H" TargetMode="External"/><Relationship Id="rId4114" Type="http://schemas.openxmlformats.org/officeDocument/2006/relationships/hyperlink" Target="https://geotracker.waterboards.ca.gov/map/pfas_map" TargetMode="External"/><Relationship Id="rId1708" Type="http://schemas.openxmlformats.org/officeDocument/2006/relationships/hyperlink" Target="https://www.maine.gov/dep/spills/topics/pfas/PFAS-current-results-06022020.pdf" TargetMode="External"/><Relationship Id="rId3130" Type="http://schemas.openxmlformats.org/officeDocument/2006/relationships/hyperlink" Target="https://www4.des.state.nh.us/IISProxy/IISProxy.dll?ContentId=4851399" TargetMode="External"/><Relationship Id="rId2896" Type="http://schemas.openxmlformats.org/officeDocument/2006/relationships/hyperlink" Target="https://www4.des.state.nh.us/DESOneStop/PRSDetail.aspx?ID=0000439&amp;Type=PRS" TargetMode="External"/><Relationship Id="rId3947" Type="http://schemas.openxmlformats.org/officeDocument/2006/relationships/hyperlink" Target="https://geotracker.waterboards.ca.gov/profile_report?global_id=L10005490322&amp;mytab=esidata" TargetMode="External"/><Relationship Id="rId868" Type="http://schemas.openxmlformats.org/officeDocument/2006/relationships/hyperlink" Target="https://drive.google.com/drive/u/1/folders/1JHapkdyZrRziZCfTAWAX-nxDpQ_WEWlp?ths=true" TargetMode="External"/><Relationship Id="rId1498" Type="http://schemas.openxmlformats.org/officeDocument/2006/relationships/hyperlink" Target="https://partner-mco-archive.s3.amazonaws.com/client_files/1524589484.pdf" TargetMode="External"/><Relationship Id="rId2549" Type="http://schemas.openxmlformats.org/officeDocument/2006/relationships/hyperlink" Target="https://nhdes.maps.arcgis.com/apps/View/index.html?appid=66770bef141c43a98a445c54a17720e2&amp;extent=-73.5743,42.5413,-69.6852,45.4509" TargetMode="External"/><Relationship Id="rId2963" Type="http://schemas.openxmlformats.org/officeDocument/2006/relationships/hyperlink" Target="https://drive.google.com/drive/u/0/folders/1RsSKYaEE8jqAw7pH05tDHRflkjUL3t5H" TargetMode="External"/><Relationship Id="rId935" Type="http://schemas.openxmlformats.org/officeDocument/2006/relationships/hyperlink" Target="http://afcec.publicadmin-record.us.af.mil/Search.aspx" TargetMode="External"/><Relationship Id="rId1565" Type="http://schemas.openxmlformats.org/officeDocument/2006/relationships/hyperlink" Target="https://drive.google.com/drive/u/0/folders/1RsSKYaEE8jqAw7pH05tDHRflkjUL3t5H" TargetMode="External"/><Relationship Id="rId2616" Type="http://schemas.openxmlformats.org/officeDocument/2006/relationships/hyperlink" Target="https://www4.des.state.nh.us/DESOneStop/PRSDetail.aspx?ID=0037989&amp;Type=PRS" TargetMode="External"/><Relationship Id="rId1218" Type="http://schemas.openxmlformats.org/officeDocument/2006/relationships/hyperlink" Target="https://drive.google.com/drive/u/0/folders/19wuesHyIopJhJye5ukc9O8tgFnF7zjLb" TargetMode="External"/><Relationship Id="rId1632" Type="http://schemas.openxmlformats.org/officeDocument/2006/relationships/hyperlink" Target="https://www.maine.gov/dep/spills/topics/pfas/PFAS-current-results-06022020.pdf" TargetMode="External"/><Relationship Id="rId4788" Type="http://schemas.openxmlformats.org/officeDocument/2006/relationships/hyperlink" Target="https://www4.des.state.nh.us/nh-pfas-investigation/wp-content/uploads/tables-pdf.pdf" TargetMode="External"/><Relationship Id="rId4855" Type="http://schemas.openxmlformats.org/officeDocument/2006/relationships/hyperlink" Target="https://drive.google.com/drive/u/0/folders/1RsSKYaEE8jqAw7pH05tDHRflkjUL3t5H" TargetMode="External"/><Relationship Id="rId3457" Type="http://schemas.openxmlformats.org/officeDocument/2006/relationships/hyperlink" Target="https://www4.des.state.nh.us/IISProxy/IISProxy.dll?ContentId=4720744" TargetMode="External"/><Relationship Id="rId3871" Type="http://schemas.openxmlformats.org/officeDocument/2006/relationships/hyperlink" Target="https://geotracker.waterboards.ca.gov/map/pfas_map" TargetMode="External"/><Relationship Id="rId4508" Type="http://schemas.openxmlformats.org/officeDocument/2006/relationships/hyperlink" Target="https://www.civilianexposure.org/report-shows-15-military-bases-in-maryland-contaminated-with-pfas/" TargetMode="External"/><Relationship Id="rId4922" Type="http://schemas.openxmlformats.org/officeDocument/2006/relationships/hyperlink" Target="https://www4.des.state.nh.us/nh-pfas-investigation/wp-content/uploads/tables-pdf.pdf" TargetMode="External"/><Relationship Id="rId378" Type="http://schemas.openxmlformats.org/officeDocument/2006/relationships/hyperlink" Target="https://drive.google.com/drive/folders/1wYNTPgriLC4SHU_mN6X9u0dwR-UXAFgA" TargetMode="External"/><Relationship Id="rId792" Type="http://schemas.openxmlformats.org/officeDocument/2006/relationships/hyperlink" Target="https://www.michigan.gov/pfasresponse/0,9038,7-365-86511_95645-500862--,00.html" TargetMode="External"/><Relationship Id="rId2059" Type="http://schemas.openxmlformats.org/officeDocument/2006/relationships/hyperlink" Target="https://www4.des.state.nh.us/DESOneStop/PRSDetail.aspx?ID=0000001&amp;Type=PRS" TargetMode="External"/><Relationship Id="rId2473" Type="http://schemas.openxmlformats.org/officeDocument/2006/relationships/hyperlink" Target="https://drive.google.com/drive/u/0/folders/1RsSKYaEE8jqAw7pH05tDHRflkjUL3t5H" TargetMode="External"/><Relationship Id="rId3524" Type="http://schemas.openxmlformats.org/officeDocument/2006/relationships/hyperlink" Target="https://drive.google.com/drive/u/0/folders/1khz26HNpdxEamDdrEYp7C238dlyuvf4R" TargetMode="External"/><Relationship Id="rId445" Type="http://schemas.openxmlformats.org/officeDocument/2006/relationships/hyperlink" Target="https://www.maine.gov/dep/spills/topics/pfas/PFAS-current-results-06022020.pdf" TargetMode="External"/><Relationship Id="rId1075" Type="http://schemas.openxmlformats.org/officeDocument/2006/relationships/hyperlink" Target="https://www.env.nm.gov/pfas/main/" TargetMode="External"/><Relationship Id="rId2126" Type="http://schemas.openxmlformats.org/officeDocument/2006/relationships/hyperlink" Target="https://drive.google.com/drive/u/0/folders/1RsSKYaEE8jqAw7pH05tDHRflkjUL3t5H" TargetMode="External"/><Relationship Id="rId2540" Type="http://schemas.openxmlformats.org/officeDocument/2006/relationships/hyperlink" Target="https://www4.des.state.nh.us/IISProxy/IISProxy.dll?ContentId=4749162" TargetMode="External"/><Relationship Id="rId512" Type="http://schemas.openxmlformats.org/officeDocument/2006/relationships/hyperlink" Target="https://drive.google.com/drive/u/1/folders/1VgdMu6_x_kxf36q2eAIhAEnCpniomQ1Y" TargetMode="External"/><Relationship Id="rId1142" Type="http://schemas.openxmlformats.org/officeDocument/2006/relationships/hyperlink" Target="https://drive.google.com/drive/u/0/folders/1DifDALn_wCM_1Az-CZXphjTepIEQ6jrD" TargetMode="External"/><Relationship Id="rId4298" Type="http://schemas.openxmlformats.org/officeDocument/2006/relationships/hyperlink" Target="https://geotracker.waterboards.ca.gov/map/pfas_map" TargetMode="External"/><Relationship Id="rId4365" Type="http://schemas.openxmlformats.org/officeDocument/2006/relationships/hyperlink" Target="https://drive.google.com/drive/u/0/folders/1QTqXxuEWdt0SPd0I5SfAvlrzC7hPAnBn" TargetMode="External"/><Relationship Id="rId1959" Type="http://schemas.openxmlformats.org/officeDocument/2006/relationships/hyperlink" Target="https://www.glwater.org/wp-content/uploads/2020/02/PFAS-Minimization-Program-Summary.pdf" TargetMode="External"/><Relationship Id="rId4018" Type="http://schemas.openxmlformats.org/officeDocument/2006/relationships/hyperlink" Target="https://geotracker.waterboards.ca.gov/map/pfas_map" TargetMode="External"/><Relationship Id="rId3381" Type="http://schemas.openxmlformats.org/officeDocument/2006/relationships/hyperlink" Target="https://nhdes.maps.arcgis.com/apps/View/index.html?appid=66770bef141c43a98a445c54a17720e2&amp;extent=-73.5743,42.5413,-69.6852,45.4509" TargetMode="External"/><Relationship Id="rId4432" Type="http://schemas.openxmlformats.org/officeDocument/2006/relationships/hyperlink" Target="https://geotracker.waterboards.ca.gov/map/pfas_map" TargetMode="External"/><Relationship Id="rId3034" Type="http://schemas.openxmlformats.org/officeDocument/2006/relationships/hyperlink" Target="https://nhdes.maps.arcgis.com/apps/View/index.html?appid=66770bef141c43a98a445c54a17720e2&amp;extent=-73.5743,42.5413,-69.6852,45.4509" TargetMode="External"/><Relationship Id="rId2050" Type="http://schemas.openxmlformats.org/officeDocument/2006/relationships/hyperlink" Target="https://drive.google.com/drive/u/0/folders/1nFHVIRRMjNvJdnDSmBoy6DZlXzHJnE5m" TargetMode="External"/><Relationship Id="rId3101" Type="http://schemas.openxmlformats.org/officeDocument/2006/relationships/hyperlink" Target="https://www4.des.state.nh.us/DESOneStop/PRSDetail.aspx?ID=0001389&amp;Type=PRS" TargetMode="External"/><Relationship Id="rId839" Type="http://schemas.openxmlformats.org/officeDocument/2006/relationships/hyperlink" Target="https://www.michigan.gov/pfasresponse/0,9038,7-365-86511_82704-500859--,00.html" TargetMode="External"/><Relationship Id="rId1469" Type="http://schemas.openxmlformats.org/officeDocument/2006/relationships/hyperlink" Target="https://www.epa.gov/sites/production/files/2018-11/documents/horsham_report_out_final.pdf" TargetMode="External"/><Relationship Id="rId2867" Type="http://schemas.openxmlformats.org/officeDocument/2006/relationships/hyperlink" Target="https://drive.google.com/drive/u/0/folders/1OyxRxjRky1vH3P0cNQiRCOvtP7S07Os0" TargetMode="External"/><Relationship Id="rId3918" Type="http://schemas.openxmlformats.org/officeDocument/2006/relationships/hyperlink" Target="https://geotracker.waterboards.ca.gov/map/pfas_map" TargetMode="External"/><Relationship Id="rId1883" Type="http://schemas.openxmlformats.org/officeDocument/2006/relationships/hyperlink" Target="https://www.glwater.org/wp-content/uploads/2020/02/PFAS-Minimization-Program-Summary.pdf" TargetMode="External"/><Relationship Id="rId2934" Type="http://schemas.openxmlformats.org/officeDocument/2006/relationships/hyperlink" Target="https://nhdes.maps.arcgis.com/apps/View/index.html?appid=66770bef141c43a98a445c54a17720e2&amp;extent=-73.5743,42.5413,-69.6852,45.4509" TargetMode="External"/><Relationship Id="rId906" Type="http://schemas.openxmlformats.org/officeDocument/2006/relationships/hyperlink" Target="https://www.whiteman.af.mil/Portals/53/documents/Water%20Reports/2018%20Consumer%20Confidence%20Report.pdf?ver=2019-06-26-131427-800" TargetMode="External"/><Relationship Id="rId1536"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1950" Type="http://schemas.openxmlformats.org/officeDocument/2006/relationships/hyperlink" Target="https://www.glwater.org/wp-content/uploads/2020/02/PFAS-Minimization-Program-Summary.pdf" TargetMode="External"/><Relationship Id="rId1603" Type="http://schemas.openxmlformats.org/officeDocument/2006/relationships/hyperlink" Target="https://drive.google.com/drive/u/0/folders/1RsSKYaEE8jqAw7pH05tDHRflkjUL3t5H" TargetMode="External"/><Relationship Id="rId4759" Type="http://schemas.openxmlformats.org/officeDocument/2006/relationships/hyperlink" Target="https://drive.google.com/drive/u/0/folders/1RsSKYaEE8jqAw7pH05tDHRflkjUL3t5H" TargetMode="External"/><Relationship Id="rId3775" Type="http://schemas.openxmlformats.org/officeDocument/2006/relationships/hyperlink" Target="https://geotracker.waterboards.ca.gov/map/pfas_map" TargetMode="External"/><Relationship Id="rId4826" Type="http://schemas.openxmlformats.org/officeDocument/2006/relationships/hyperlink" Target="https://www4.des.state.nh.us/nh-pfas-investigation/wp-content/uploads/tables-pdf.pdf" TargetMode="External"/><Relationship Id="rId696" Type="http://schemas.openxmlformats.org/officeDocument/2006/relationships/hyperlink" Target="https://drive.google.com/drive/u/1/folders/1Pms7FL2HqHNWHQ0nmFgIEcktFHXjhbny" TargetMode="External"/><Relationship Id="rId2377" Type="http://schemas.openxmlformats.org/officeDocument/2006/relationships/hyperlink" Target="https://drive.google.com/drive/u/0/folders/1LV4Tlz6UQgqjWKOuJzyksATgKBC4uKpU" TargetMode="External"/><Relationship Id="rId2791" Type="http://schemas.openxmlformats.org/officeDocument/2006/relationships/hyperlink" Target="https://www4.des.state.nh.us/DESOneStop/PRSDetail.aspx?ID=0000142&amp;Type=PRS" TargetMode="External"/><Relationship Id="rId3428" Type="http://schemas.openxmlformats.org/officeDocument/2006/relationships/hyperlink" Target="https://www4.des.state.nh.us/DESOneStop/PRSDetail.aspx?ID=0000076&amp;Type=PRS" TargetMode="External"/><Relationship Id="rId349" Type="http://schemas.openxmlformats.org/officeDocument/2006/relationships/hyperlink" Target="http://afcec.publicadmin-record.us.af.mil/" TargetMode="External"/><Relationship Id="rId763" Type="http://schemas.openxmlformats.org/officeDocument/2006/relationships/hyperlink" Target="https://www.michigan.gov/pfasresponse/0,9038,7-365-86511_82704-490716--,00.html" TargetMode="External"/><Relationship Id="rId1393" Type="http://schemas.openxmlformats.org/officeDocument/2006/relationships/hyperlink" Target="http://afcec.publicadmin-record.us.af.mil/Search.aspx" TargetMode="External"/><Relationship Id="rId2444" Type="http://schemas.openxmlformats.org/officeDocument/2006/relationships/hyperlink" Target="https://nhdes.maps.arcgis.com/apps/View/index.html?appid=66770bef141c43a98a445c54a17720e2&amp;extent=-73.5743,42.5413,-69.6852,45.4509" TargetMode="External"/><Relationship Id="rId3842" Type="http://schemas.openxmlformats.org/officeDocument/2006/relationships/hyperlink" Target="https://drive.google.com/drive/u/0/folders/1DWXhXwl1j4L5eKUdO88JdnrMTynHHza5" TargetMode="External"/><Relationship Id="rId416" Type="http://schemas.openxmlformats.org/officeDocument/2006/relationships/hyperlink" Target="https://drive.google.com/drive/u/1/folders/1tWCdf8-BkIeQzcbz7EOmBfE0wsovHiAv" TargetMode="External"/><Relationship Id="rId1046" Type="http://schemas.openxmlformats.org/officeDocument/2006/relationships/hyperlink" Target="http://guides.gcls.org/c.php?g=803127&amp;p=5735433" TargetMode="External"/><Relationship Id="rId830" Type="http://schemas.openxmlformats.org/officeDocument/2006/relationships/hyperlink" Target="https://www.michigan.gov/pfasresponse/0,9038,7-365-86511_95645-499529--,00.html" TargetMode="External"/><Relationship Id="rId1460" Type="http://schemas.openxmlformats.org/officeDocument/2006/relationships/hyperlink" Target="https://drive.google.com/drive/u/0/folders/1Yir4z1sLqj8TuB5VdxXk2PyVT-sYYr7T" TargetMode="External"/><Relationship Id="rId2511" Type="http://schemas.openxmlformats.org/officeDocument/2006/relationships/hyperlink" Target="https://www4.des.state.nh.us/DESOneStop/PRSDetail.aspx?ID=0003584&amp;Type=PRS" TargetMode="External"/><Relationship Id="rId1113" Type="http://schemas.openxmlformats.org/officeDocument/2006/relationships/hyperlink" Target="https://drive.google.com/drive/u/0/folders/1QlNV6LuKXVVR_wXkBvwUSo8aIhJF93Qh" TargetMode="External"/><Relationship Id="rId4269" Type="http://schemas.openxmlformats.org/officeDocument/2006/relationships/hyperlink" Target="https://geotracker.waterboards.ca.gov/profile_report?cmd=mwreport&amp;rptype=client&amp;global_id=L10006866257&amp;con_num=5615892887&amp;orderby=logdate,anadate,parlabel" TargetMode="External"/><Relationship Id="rId4683" Type="http://schemas.openxmlformats.org/officeDocument/2006/relationships/hyperlink" Target="https://www4.des.state.nh.us/nh-pfas-investigation/wp-content/uploads/tables-pdf.pdf" TargetMode="External"/><Relationship Id="rId3285" Type="http://schemas.openxmlformats.org/officeDocument/2006/relationships/hyperlink" Target="https://nhdes.maps.arcgis.com/apps/View/index.html?appid=66770bef141c43a98a445c54a17720e2&amp;extent=-73.5743,42.5413,-69.6852,45.4509" TargetMode="External"/><Relationship Id="rId4336" Type="http://schemas.openxmlformats.org/officeDocument/2006/relationships/hyperlink" Target="https://drive.google.com/drive/u/0/folders/1DWXhXwl1j4L5eKUdO88JdnrMTynHHza5" TargetMode="External"/><Relationship Id="rId4750" Type="http://schemas.openxmlformats.org/officeDocument/2006/relationships/hyperlink" Target="https://drive.google.com/drive/u/0/folders/1RsSKYaEE8jqAw7pH05tDHRflkjUL3t5H" TargetMode="External"/><Relationship Id="rId3352" Type="http://schemas.openxmlformats.org/officeDocument/2006/relationships/hyperlink" Target="https://www4.des.state.nh.us/IISProxy/IISProxy.dll?ContentId=4817021" TargetMode="External"/><Relationship Id="rId4403" Type="http://schemas.openxmlformats.org/officeDocument/2006/relationships/hyperlink" Target="https://drive.google.com/drive/u/0/folders/1DWXhXwl1j4L5eKUdO88JdnrMTynHHza5" TargetMode="External"/><Relationship Id="rId273" Type="http://schemas.openxmlformats.org/officeDocument/2006/relationships/hyperlink" Target="https://drive.google.com/drive/u/0/folders/1TF6Scr5XIvkS84-PU0RzRuuMuwDha6Af" TargetMode="External"/><Relationship Id="rId3005" Type="http://schemas.openxmlformats.org/officeDocument/2006/relationships/hyperlink" Target="https://www4.des.state.nh.us/nh-pfas-investigation/wp-content/uploads/tables-pdf.pdf" TargetMode="External"/><Relationship Id="rId340" Type="http://schemas.openxmlformats.org/officeDocument/2006/relationships/hyperlink" Target="https://prodenv.dep.state.fl.us/DepNexus/public/searchPortal" TargetMode="External"/><Relationship Id="rId2021" Type="http://schemas.openxmlformats.org/officeDocument/2006/relationships/hyperlink" Target="https://drive.google.com/drive/u/0/folders/1RsSKYaEE8jqAw7pH05tDHRflkjUL3t5H" TargetMode="External"/><Relationship Id="rId4193" Type="http://schemas.openxmlformats.org/officeDocument/2006/relationships/hyperlink" Target="https://documents.geotracker.waterboards.ca.gov/esi/uploads/geo_report/5538216650/T10000012767.PDF" TargetMode="External"/><Relationship Id="rId1787" Type="http://schemas.openxmlformats.org/officeDocument/2006/relationships/hyperlink" Target="https://www.glwater.org/wp-content/uploads/2020/02/PFAS-Minimization-Program-Summary.pdf" TargetMode="External"/><Relationship Id="rId2838" Type="http://schemas.openxmlformats.org/officeDocument/2006/relationships/hyperlink" Target="https://drive.google.com/drive/u/0/folders/1RsSKYaEE8jqAw7pH05tDHRflkjUL3t5H" TargetMode="External"/><Relationship Id="rId79" Type="http://schemas.openxmlformats.org/officeDocument/2006/relationships/hyperlink" Target="https://drive.google.com/drive/u/1/folders/1B1GKEK70wuJTnQTBbpJQJcs4KD3cK5Hu" TargetMode="External"/><Relationship Id="rId1854" Type="http://schemas.openxmlformats.org/officeDocument/2006/relationships/hyperlink" Target="https://drive.google.com/drive/u/1/folders/10z2-jKpuiPOzUt5lsGYiK5CVnR7Zgcyv?ths=true" TargetMode="External"/><Relationship Id="rId2905" Type="http://schemas.openxmlformats.org/officeDocument/2006/relationships/hyperlink" Target="https://www4.des.state.nh.us/nh-pfas-investigation/wp-content/uploads/tables-pdf.pdf" TargetMode="External"/><Relationship Id="rId4260" Type="http://schemas.openxmlformats.org/officeDocument/2006/relationships/hyperlink" Target="https://geotracker.waterboards.ca.gov/map/pfas_map" TargetMode="External"/><Relationship Id="rId1507" Type="http://schemas.openxmlformats.org/officeDocument/2006/relationships/hyperlink" Target="https://www.waaytv.com/content/news/Environmental-group-says-alarming-levels-of-PFAS-chemicals-found-in-Morgan-County--571443371.html" TargetMode="External"/><Relationship Id="rId1921" Type="http://schemas.openxmlformats.org/officeDocument/2006/relationships/hyperlink" Target="https://drive.google.com/drive/u/1/folders/1Pms7FL2HqHNWHQ0nmFgIEcktFHXjhbny" TargetMode="External"/><Relationship Id="rId3679" Type="http://schemas.openxmlformats.org/officeDocument/2006/relationships/hyperlink" Target="https://dec.vermont.gov/pfas" TargetMode="External"/><Relationship Id="rId1297" Type="http://schemas.openxmlformats.org/officeDocument/2006/relationships/hyperlink" Target="http://www.kotatv.com/content/news/Health-and-safety-constant-concerns-for-Ellsworth-Air-Force-Base--377474501.html" TargetMode="External"/><Relationship Id="rId2695" Type="http://schemas.openxmlformats.org/officeDocument/2006/relationships/hyperlink" Target="https://www4.des.state.nh.us/IISProxy/IISProxy.dll?ContentId=4781639" TargetMode="External"/><Relationship Id="rId3746" Type="http://schemas.openxmlformats.org/officeDocument/2006/relationships/hyperlink" Target="https://dec.alaska.gov/Applications/SPAR/PublicMVC/CSP/SiteReport/539" TargetMode="External"/><Relationship Id="rId667" Type="http://schemas.openxmlformats.org/officeDocument/2006/relationships/hyperlink" Target="https://www.michigan.gov/pfasresponse/" TargetMode="External"/><Relationship Id="rId2348" Type="http://schemas.openxmlformats.org/officeDocument/2006/relationships/hyperlink" Target="https://drive.google.com/drive/u/0/folders/1RsSKYaEE8jqAw7pH05tDHRflkjUL3t5H" TargetMode="External"/><Relationship Id="rId2762" Type="http://schemas.openxmlformats.org/officeDocument/2006/relationships/hyperlink" Target="https://drive.google.com/drive/u/0/folders/17Makj_tMkNh3bQAodqsqXx69xBnwLE-x" TargetMode="External"/><Relationship Id="rId3813" Type="http://schemas.openxmlformats.org/officeDocument/2006/relationships/hyperlink" Target="https://geotracker.waterboards.ca.gov/map/pfas_map" TargetMode="External"/><Relationship Id="rId734" Type="http://schemas.openxmlformats.org/officeDocument/2006/relationships/hyperlink" Target="https://www.michigan.gov/pfasresponse/" TargetMode="External"/><Relationship Id="rId1364" Type="http://schemas.openxmlformats.org/officeDocument/2006/relationships/hyperlink" Target="https://partner-mco-archive.s3.amazonaws.com/client_files/1524589484.pdf" TargetMode="External"/><Relationship Id="rId2415" Type="http://schemas.openxmlformats.org/officeDocument/2006/relationships/hyperlink" Target="https://www4.des.state.nh.us/IISProxy/IISProxy.dll?ContentId=4766198" TargetMode="External"/><Relationship Id="rId70" Type="http://schemas.openxmlformats.org/officeDocument/2006/relationships/hyperlink" Target="http://dot.alaska.gov/airportwater/dillingham/" TargetMode="External"/><Relationship Id="rId801" Type="http://schemas.openxmlformats.org/officeDocument/2006/relationships/hyperlink" Target="https://www.michigan.gov/pfasresponse/0,9038,7-365-86511_82704-497626--,00.html" TargetMode="External"/><Relationship Id="rId1017" Type="http://schemas.openxmlformats.org/officeDocument/2006/relationships/hyperlink" Target="https://www4.des.state.nh.us/nh-pfas-investigation/?page_id=75" TargetMode="External"/><Relationship Id="rId1431" Type="http://schemas.openxmlformats.org/officeDocument/2006/relationships/hyperlink" Target="https://drive.google.com/drive/u/0/folders/1jI2qfUNHJx9JWwCQcG49AABEIOL-IKdx" TargetMode="External"/><Relationship Id="rId4587" Type="http://schemas.openxmlformats.org/officeDocument/2006/relationships/hyperlink" Target="https://www4.des.state.nh.us/nh-pfas-investigation/wp-content/uploads/tables-pdf.pdf" TargetMode="External"/><Relationship Id="rId3189" Type="http://schemas.openxmlformats.org/officeDocument/2006/relationships/hyperlink" Target="https://nhdes.maps.arcgis.com/apps/View/index.html?appid=66770bef141c43a98a445c54a17720e2&amp;extent=-73.5743,42.5413,-69.6852,45.4509" TargetMode="External"/><Relationship Id="rId4654" Type="http://schemas.openxmlformats.org/officeDocument/2006/relationships/hyperlink" Target="https://drive.google.com/drive/u/0/folders/1RsSKYaEE8jqAw7pH05tDHRflkjUL3t5H" TargetMode="External"/><Relationship Id="rId3256" Type="http://schemas.openxmlformats.org/officeDocument/2006/relationships/hyperlink" Target="https://www4.des.state.nh.us/IISProxy/IISProxy.dll?ContentId=4763825" TargetMode="External"/><Relationship Id="rId4307" Type="http://schemas.openxmlformats.org/officeDocument/2006/relationships/hyperlink" Target="https://geotracker.waterboards.ca.gov/map/pfas_map" TargetMode="External"/><Relationship Id="rId177" Type="http://schemas.openxmlformats.org/officeDocument/2006/relationships/hyperlink" Target="https://www.waterboards.ca.gov/pfas/military.html" TargetMode="External"/><Relationship Id="rId591" Type="http://schemas.openxmlformats.org/officeDocument/2006/relationships/hyperlink" Target="https://www.michigan.gov/pfasresponse/0,9038,7-365-86511_82704-452827--,00.html" TargetMode="External"/><Relationship Id="rId2272" Type="http://schemas.openxmlformats.org/officeDocument/2006/relationships/hyperlink" Target="https://drive.google.com/drive/u/0/folders/1uNjGFb0lefOFsY0DHA5gwZVvzmp2GVBn" TargetMode="External"/><Relationship Id="rId3670" Type="http://schemas.openxmlformats.org/officeDocument/2006/relationships/hyperlink" Target="https://dec.vermont.gov/sites/dec/files/documents/PFAS%20Sampling%20Report%207.10.18%20FINAL.pdf" TargetMode="External"/><Relationship Id="rId4721" Type="http://schemas.openxmlformats.org/officeDocument/2006/relationships/hyperlink" Target="https://www4.des.state.nh.us/nh-pfas-investigation/wp-content/uploads/tables-pdf.pdf" TargetMode="External"/><Relationship Id="rId244" Type="http://schemas.openxmlformats.org/officeDocument/2006/relationships/hyperlink" Target="https://drive.google.com/drive/u/1/folders/1x949WVYtq2hFwK81jZmbP7e-RikvrfQW" TargetMode="External"/><Relationship Id="rId3323" Type="http://schemas.openxmlformats.org/officeDocument/2006/relationships/hyperlink" Target="https://drive.google.com/drive/u/0/folders/1MwcKZ-E4v-VxT2O5KjOlqenrKydeoN3Z" TargetMode="External"/><Relationship Id="rId311" Type="http://schemas.openxmlformats.org/officeDocument/2006/relationships/hyperlink" Target="https://drive.google.com/drive/folders/14RDonNIe67jHFWH9LhCxTp8eEC6i4AJF" TargetMode="External"/><Relationship Id="rId4097" Type="http://schemas.openxmlformats.org/officeDocument/2006/relationships/hyperlink" Target="https://geotracker.waterboards.ca.gov/map/pfas_map" TargetMode="External"/><Relationship Id="rId1758" Type="http://schemas.openxmlformats.org/officeDocument/2006/relationships/hyperlink" Target="https://drive.google.com/drive/u/1/folders/1Pms7FL2HqHNWHQ0nmFgIEcktFHXjhbny" TargetMode="External"/><Relationship Id="rId2809" Type="http://schemas.openxmlformats.org/officeDocument/2006/relationships/hyperlink" Target="https://nhdes.maps.arcgis.com/apps/View/index.html?appid=66770bef141c43a98a445c54a17720e2&amp;extent=-73.5743,42.5413,-69.6852,45.4509" TargetMode="External"/><Relationship Id="rId4164" Type="http://schemas.openxmlformats.org/officeDocument/2006/relationships/hyperlink" Target="https://geotracker.waterboards.ca.gov/map/pfas_map" TargetMode="External"/><Relationship Id="rId3180" Type="http://schemas.openxmlformats.org/officeDocument/2006/relationships/hyperlink" Target="https://www4.des.state.nh.us/IISProxy/IISProxy.dll?ContentId=4827418" TargetMode="External"/><Relationship Id="rId4231" Type="http://schemas.openxmlformats.org/officeDocument/2006/relationships/hyperlink" Target="https://geotracker.waterboards.ca.gov/profile_report?global_id=L10003033435&amp;mytab=esidata" TargetMode="External"/><Relationship Id="rId1825" Type="http://schemas.openxmlformats.org/officeDocument/2006/relationships/hyperlink" Target="https://www.glwater.org/wp-content/uploads/2020/02/PFAS-Minimization-Program-Summary.pdf" TargetMode="External"/><Relationship Id="rId3997" Type="http://schemas.openxmlformats.org/officeDocument/2006/relationships/hyperlink" Target="https://geotracker.waterboards.ca.gov/map/pfas_map" TargetMode="External"/><Relationship Id="rId2599" Type="http://schemas.openxmlformats.org/officeDocument/2006/relationships/hyperlink" Target="https://nhdes.maps.arcgis.com/apps/View/index.html?appid=66770bef141c43a98a445c54a17720e2&amp;extent=-73.5743,42.5413,-69.6852,45.4509" TargetMode="External"/><Relationship Id="rId985" Type="http://schemas.openxmlformats.org/officeDocument/2006/relationships/hyperlink" Target="https://drive.google.com/drive/u/1/folders/1RsSKYaEE8jqAw7pH05tDHRflkjUL3t5H" TargetMode="External"/><Relationship Id="rId2666" Type="http://schemas.openxmlformats.org/officeDocument/2006/relationships/hyperlink" Target="https://www4.des.state.nh.us/DESOneStop/PRSDetail.aspx?ID=0000420&amp;Type=PRS" TargetMode="External"/><Relationship Id="rId3717" Type="http://schemas.openxmlformats.org/officeDocument/2006/relationships/hyperlink" Target="https://dec.vermont.gov/pfas" TargetMode="External"/><Relationship Id="rId638" Type="http://schemas.openxmlformats.org/officeDocument/2006/relationships/hyperlink" Target="https://www.michigan.gov/pfasresponse/0,9038,7-365-86511_82704-473472--,00.html" TargetMode="External"/><Relationship Id="rId1268" Type="http://schemas.openxmlformats.org/officeDocument/2006/relationships/hyperlink" Target="https://drive.google.com/drive/u/0/folders/1WU5I4InkvAcJAaebkw7xaicfcuVIR1oY" TargetMode="External"/><Relationship Id="rId1682" Type="http://schemas.openxmlformats.org/officeDocument/2006/relationships/hyperlink" Target="https://www.maine.gov/dep/spills/topics/pfas/PFAS-current-results-06022020.pdf" TargetMode="External"/><Relationship Id="rId2319" Type="http://schemas.openxmlformats.org/officeDocument/2006/relationships/hyperlink" Target="https://nhdes.maps.arcgis.com/apps/View/index.html?appid=66770bef141c43a98a445c54a17720e2&amp;extent=-73.5743,42.5413,-69.6852,45.4509" TargetMode="External"/><Relationship Id="rId2733" Type="http://schemas.openxmlformats.org/officeDocument/2006/relationships/hyperlink" Target="https://drive.google.com/drive/u/0/folders/1RsSKYaEE8jqAw7pH05tDHRflkjUL3t5H" TargetMode="External"/><Relationship Id="rId705" Type="http://schemas.openxmlformats.org/officeDocument/2006/relationships/hyperlink" Target="https://drive.google.com/drive/u/1/folders/1Pms7FL2HqHNWHQ0nmFgIEcktFHXjhbny" TargetMode="External"/><Relationship Id="rId1335" Type="http://schemas.openxmlformats.org/officeDocument/2006/relationships/hyperlink" Target="https://drive.google.com/drive/u/0/folders/1txRyEgSeGmOwantra-oLC82Ma1Eu-lzm" TargetMode="External"/><Relationship Id="rId2800" Type="http://schemas.openxmlformats.org/officeDocument/2006/relationships/hyperlink" Target="https://www4.des.state.nh.us/IISProxy/IISProxy.dll?ContentId=4862002" TargetMode="External"/><Relationship Id="rId41" Type="http://schemas.openxmlformats.org/officeDocument/2006/relationships/hyperlink" Target="https://partner-mco-archive.s3.amazonaws.com/client_files/1524589484.pdf" TargetMode="External"/><Relationship Id="rId1402" Type="http://schemas.openxmlformats.org/officeDocument/2006/relationships/hyperlink" Target="https://www.rutlandherald.com/articles/hazardous-chemicals-found-in-airport-business-park-well/" TargetMode="External"/><Relationship Id="rId4558" Type="http://schemas.openxmlformats.org/officeDocument/2006/relationships/hyperlink" Target="https://drive.google.com/drive/u/0/folders/1RsSKYaEE8jqAw7pH05tDHRflkjUL3t5H" TargetMode="External"/><Relationship Id="rId4972" Type="http://schemas.openxmlformats.org/officeDocument/2006/relationships/hyperlink" Target="https://cdn3.ewg.org/sites/default/files/u352/Top%20100%20PFAS.pdf" TargetMode="External"/><Relationship Id="rId3574" Type="http://schemas.openxmlformats.org/officeDocument/2006/relationships/hyperlink" Target="https://drive.google.com/drive/u/0/folders/1LZjR83CbEnDEpUbffoGlhwNozjW0qBSV" TargetMode="External"/><Relationship Id="rId4625" Type="http://schemas.openxmlformats.org/officeDocument/2006/relationships/hyperlink" Target="https://www4.des.state.nh.us/nh-pfas-investigation/wp-content/uploads/tables-pdf.pdf" TargetMode="External"/><Relationship Id="rId495" Type="http://schemas.openxmlformats.org/officeDocument/2006/relationships/hyperlink" Target="https://www.mass.gov/info-details/per-and-polyfluoroalkyl-substances-pfas" TargetMode="External"/><Relationship Id="rId2176" Type="http://schemas.openxmlformats.org/officeDocument/2006/relationships/hyperlink" Target="https://drive.google.com/drive/u/0/folders/1RsSKYaEE8jqAw7pH05tDHRflkjUL3t5H" TargetMode="External"/><Relationship Id="rId2590" Type="http://schemas.openxmlformats.org/officeDocument/2006/relationships/hyperlink" Target="https://www4.des.state.nh.us/IISProxy/IISProxy.dll?ContentId=4823594" TargetMode="External"/><Relationship Id="rId3227" Type="http://schemas.openxmlformats.org/officeDocument/2006/relationships/hyperlink" Target="https://www4.des.state.nh.us/DESOneStop/PRSDetail.aspx?ID=0000115&amp;Type=PRS" TargetMode="External"/><Relationship Id="rId3641" Type="http://schemas.openxmlformats.org/officeDocument/2006/relationships/hyperlink" Target="https://dec.vermont.gov/pfas" TargetMode="External"/><Relationship Id="rId148" Type="http://schemas.openxmlformats.org/officeDocument/2006/relationships/hyperlink" Target="https://drive.google.com/drive/u/1/folders/1-uNOUQJpeUyoz3SM9jy3UQv54KArhTqy" TargetMode="External"/><Relationship Id="rId562" Type="http://schemas.openxmlformats.org/officeDocument/2006/relationships/hyperlink" Target="https://www.michigan.gov/pfasresponse/0,9038,7-365-86511_82704_84544---,00.html" TargetMode="External"/><Relationship Id="rId1192" Type="http://schemas.openxmlformats.org/officeDocument/2006/relationships/hyperlink" Target="https://drive.google.com/drive/u/0/folders/1j9kbSqvPm7mwle5pfATDBWpYKT9xdOEZ" TargetMode="External"/><Relationship Id="rId2243" Type="http://schemas.openxmlformats.org/officeDocument/2006/relationships/hyperlink" Target="https://www4.des.state.nh.us/DESOneStop/PRSDetail.aspx?ID=0000481&amp;Type=PRS" TargetMode="External"/><Relationship Id="rId215" Type="http://schemas.openxmlformats.org/officeDocument/2006/relationships/hyperlink" Target="https://partner-mco-archive.s3.amazonaws.com/client_files/1524589484.pdf" TargetMode="External"/><Relationship Id="rId2310" Type="http://schemas.openxmlformats.org/officeDocument/2006/relationships/hyperlink" Target="https://www4.des.state.nh.us/IISProxy/IISProxy.dll?ContentId=4716614" TargetMode="External"/><Relationship Id="rId4068" Type="http://schemas.openxmlformats.org/officeDocument/2006/relationships/hyperlink" Target="https://drive.google.com/drive/u/1/folders/1DWXhXwl1j4L5eKUdO88JdnrMTynHHza5" TargetMode="External"/><Relationship Id="rId4482" Type="http://schemas.openxmlformats.org/officeDocument/2006/relationships/hyperlink" Target="https://geotracker.waterboards.ca.gov/map/pfas_map" TargetMode="External"/><Relationship Id="rId3084" Type="http://schemas.openxmlformats.org/officeDocument/2006/relationships/hyperlink" Target="https://nhdes.maps.arcgis.com/apps/View/index.html?appid=66770bef141c43a98a445c54a17720e2&amp;extent=-73.5743,42.5413,-69.6852,45.4509" TargetMode="External"/><Relationship Id="rId4135" Type="http://schemas.openxmlformats.org/officeDocument/2006/relationships/hyperlink" Target="https://drive.google.com/drive/u/1/folders/1DWXhXwl1j4L5eKUdO88JdnrMTynHHza6" TargetMode="External"/><Relationship Id="rId1729" Type="http://schemas.openxmlformats.org/officeDocument/2006/relationships/hyperlink" Target="https://www.maine.gov/dep/spills/topics/pfas/PFAS-current-results-06022020.pdf" TargetMode="External"/><Relationship Id="rId3151" Type="http://schemas.openxmlformats.org/officeDocument/2006/relationships/hyperlink" Target="https://www4.des.state.nh.us/DESOneStop/PRSDetail.aspx?ID=0000058&amp;Type=PRS" TargetMode="External"/><Relationship Id="rId4202" Type="http://schemas.openxmlformats.org/officeDocument/2006/relationships/hyperlink" Target="https://drive.google.com/drive/u/0/folders/1DWXhXwl1j4L5eKUdO88JdnrMTynHHza5" TargetMode="External"/><Relationship Id="rId3968" Type="http://schemas.openxmlformats.org/officeDocument/2006/relationships/hyperlink" Target="https://geotracker.waterboards.ca.gov/map/pfas_map" TargetMode="External"/><Relationship Id="rId5" Type="http://schemas.openxmlformats.org/officeDocument/2006/relationships/hyperlink" Target="https://cdn3.ewg.org/sites/default/files/u352/Top%20100%20PFAS.pdf" TargetMode="External"/><Relationship Id="rId889" Type="http://schemas.openxmlformats.org/officeDocument/2006/relationships/hyperlink" Target="https://drive.google.com/drive/u/1/folders/166-W-3sDh-xSxFVuiCXuExgmUPauqFxX" TargetMode="External"/><Relationship Id="rId1586" Type="http://schemas.openxmlformats.org/officeDocument/2006/relationships/hyperlink" Target="https://www.maine.gov/dep/spills/topics/pfas/PFAS-current-results-06022020.pdf" TargetMode="External"/><Relationship Id="rId2984" Type="http://schemas.openxmlformats.org/officeDocument/2006/relationships/hyperlink" Target="https://nhdes.maps.arcgis.com/apps/View/index.html?appid=66770bef141c43a98a445c54a17720e2&amp;extent=-73.5743,42.5413,-69.6852,45.4509" TargetMode="External"/><Relationship Id="rId609" Type="http://schemas.openxmlformats.org/officeDocument/2006/relationships/hyperlink" Target="https://www.mlive.com/news/2018/12/michigan-finds-more-pfas-in-northern-michigan-town.html" TargetMode="External"/><Relationship Id="rId956" Type="http://schemas.openxmlformats.org/officeDocument/2006/relationships/hyperlink" Target="https://www4.des.state.nh.us/nh-pfas-investigation/" TargetMode="External"/><Relationship Id="rId1239" Type="http://schemas.openxmlformats.org/officeDocument/2006/relationships/hyperlink" Target="https://www.portlandoregon.gov/water/article/664733" TargetMode="External"/><Relationship Id="rId2637" Type="http://schemas.openxmlformats.org/officeDocument/2006/relationships/hyperlink" Target="https://drive.google.com/drive/u/0/folders/1e7K35eLQcEUNxcXAqVgTBMBh_tuYzmBO" TargetMode="External"/><Relationship Id="rId1653" Type="http://schemas.openxmlformats.org/officeDocument/2006/relationships/hyperlink" Target="https://www.maine.gov/dep/spills/topics/pfas/PFAS-current-results-06022020.pdf" TargetMode="External"/><Relationship Id="rId2704" Type="http://schemas.openxmlformats.org/officeDocument/2006/relationships/hyperlink" Target="https://nhdes.maps.arcgis.com/apps/View/index.html?appid=66770bef141c43a98a445c54a17720e2&amp;extent=-73.5743,42.5413,-69.6852,45.4509" TargetMode="External"/><Relationship Id="rId1306" Type="http://schemas.openxmlformats.org/officeDocument/2006/relationships/hyperlink" Target="https://partner-mco-archive.s3.amazonaws.com/client_files/1524589484.pdf" TargetMode="External"/><Relationship Id="rId1720" Type="http://schemas.openxmlformats.org/officeDocument/2006/relationships/hyperlink" Target="https://drive.google.com/drive/u/0/folders/1RsSKYaEE8jqAw7pH05tDHRflkjUL3t5H" TargetMode="External"/><Relationship Id="rId4876" Type="http://schemas.openxmlformats.org/officeDocument/2006/relationships/hyperlink" Target="https://drive.google.com/drive/u/0/folders/1RsSKYaEE8jqAw7pH05tDHRflkjUL3t5H" TargetMode="External"/><Relationship Id="rId12" Type="http://schemas.openxmlformats.org/officeDocument/2006/relationships/hyperlink" Target="https://dec.alaska.gov/spar/csp/sites/eielson/" TargetMode="External"/><Relationship Id="rId3478" Type="http://schemas.openxmlformats.org/officeDocument/2006/relationships/hyperlink" Target="https://www4.des.state.nh.us/DESOneStop/PRSDetail.aspx?ID=0001713&amp;Type=PRS" TargetMode="External"/><Relationship Id="rId3892" Type="http://schemas.openxmlformats.org/officeDocument/2006/relationships/hyperlink" Target="https://geotracker.waterboards.ca.gov/map/pfas_map" TargetMode="External"/><Relationship Id="rId4529" Type="http://schemas.openxmlformats.org/officeDocument/2006/relationships/hyperlink" Target="https://www.wastedive.com/news/pfas-forever-chemicals-waste-disposal-landfill-leachate/587042/" TargetMode="External"/><Relationship Id="rId4943" Type="http://schemas.openxmlformats.org/officeDocument/2006/relationships/hyperlink" Target="https://www4.des.state.nh.us/nh-pfas-investigation/wp-content/uploads/tables-pdf.pdf" TargetMode="External"/><Relationship Id="rId399" Type="http://schemas.openxmlformats.org/officeDocument/2006/relationships/hyperlink" Target="https://drive.google.com/drive/u/1/folders/14BNpPlc9CjI4uBTi39TQZ0Cp7TeC9UWn" TargetMode="External"/><Relationship Id="rId2494" Type="http://schemas.openxmlformats.org/officeDocument/2006/relationships/hyperlink" Target="https://nhdes.maps.arcgis.com/apps/View/index.html?appid=66770bef141c43a98a445c54a17720e2&amp;extent=-73.5743,42.5413,-69.6852,45.4509" TargetMode="External"/><Relationship Id="rId3545" Type="http://schemas.openxmlformats.org/officeDocument/2006/relationships/hyperlink" Target="https://drive.google.com/drive/u/0/folders/1RsSKYaEE8jqAw7pH05tDHRflkjUL3t5H" TargetMode="External"/><Relationship Id="rId466" Type="http://schemas.openxmlformats.org/officeDocument/2006/relationships/hyperlink" Target="https://drive.google.com/drive/u/1/folders/1p0kstu1RNEi79ofar6p4noaPFs9n62KW" TargetMode="External"/><Relationship Id="rId880" Type="http://schemas.openxmlformats.org/officeDocument/2006/relationships/hyperlink" Target="https://drive.google.com/drive/u/1/folders/1JHapkdyZrRziZCfTAWAX-nxDpQ_WEWlp?ths=true" TargetMode="External"/><Relationship Id="rId1096" Type="http://schemas.openxmlformats.org/officeDocument/2006/relationships/hyperlink" Target="https://drive.google.com/drive/u/1/folders/1d8_JvA_1p8m7b-d70TaKFZ_0KXQBSX04" TargetMode="External"/><Relationship Id="rId2147" Type="http://schemas.openxmlformats.org/officeDocument/2006/relationships/hyperlink" Target="https://nhdes.maps.arcgis.com/apps/View/index.html?appid=66770bef141c43a98a445c54a17720e2&amp;extent=-73.5743,42.5413,-69.6852,45.4509" TargetMode="External"/><Relationship Id="rId2561" Type="http://schemas.openxmlformats.org/officeDocument/2006/relationships/hyperlink" Target="https://www4.des.state.nh.us/DESOneStop/PRSDetail.aspx?ID=0034201&amp;Type=PRS" TargetMode="External"/><Relationship Id="rId119" Type="http://schemas.openxmlformats.org/officeDocument/2006/relationships/hyperlink" Target="https://drive.google.com/drive/u/1/folders/1NDSF5O2zivixjKUEYTRtJ_keJVbx9VmC" TargetMode="External"/><Relationship Id="rId533" Type="http://schemas.openxmlformats.org/officeDocument/2006/relationships/hyperlink" Target="https://www.nationofchange.org/2018/04/13/fear-and-fury-in-michigan-town-where-air-force-contaminated-water/" TargetMode="External"/><Relationship Id="rId1163" Type="http://schemas.openxmlformats.org/officeDocument/2006/relationships/hyperlink" Target="https://greensboro.com/news/state/greensboro-works-on-its-pfos-problem-as-evidence-of-harm-grows/article_4c8f3064-b1a0-57df-a7f7-0847c134f571.html" TargetMode="External"/><Relationship Id="rId2214" Type="http://schemas.openxmlformats.org/officeDocument/2006/relationships/hyperlink" Target="https://drive.google.com/drive/u/0/folders/1WTW0aO8KjIDQoJ2mYhnK0lcY_gIOTTcq" TargetMode="External"/><Relationship Id="rId3612" Type="http://schemas.openxmlformats.org/officeDocument/2006/relationships/hyperlink" Target="https://www4.des.state.nh.us/DESOneStop/PRSDetail.aspx?ID=0002674&amp;Type=PRS" TargetMode="External"/><Relationship Id="rId600" Type="http://schemas.openxmlformats.org/officeDocument/2006/relationships/hyperlink" Target="http://www.michigan.gov/som/0,4669,7-192-45414_45929_82704-452832--,00.html" TargetMode="External"/><Relationship Id="rId1230" Type="http://schemas.openxmlformats.org/officeDocument/2006/relationships/hyperlink" Target="http://afcec.publicadmin-record.us.af.mil/" TargetMode="External"/><Relationship Id="rId4386" Type="http://schemas.openxmlformats.org/officeDocument/2006/relationships/hyperlink" Target="https://drive.google.com/drive/u/0/folders/1DWXhXwl1j4L5eKUdO88JdnrMTynHHza5" TargetMode="External"/><Relationship Id="rId4039" Type="http://schemas.openxmlformats.org/officeDocument/2006/relationships/hyperlink" Target="https://geotracker.waterboards.ca.gov/map/pfas_map" TargetMode="External"/><Relationship Id="rId4453" Type="http://schemas.openxmlformats.org/officeDocument/2006/relationships/hyperlink" Target="https://geotracker.waterboards.ca.gov/map/pfas_map" TargetMode="External"/><Relationship Id="rId3055" Type="http://schemas.openxmlformats.org/officeDocument/2006/relationships/hyperlink" Target="https://www4.des.state.nh.us/IISProxy/IISProxy.dll?ContentId=4854015" TargetMode="External"/><Relationship Id="rId4106" Type="http://schemas.openxmlformats.org/officeDocument/2006/relationships/hyperlink" Target="https://geotracker.waterboards.ca.gov/map/pfas_map" TargetMode="External"/><Relationship Id="rId4520" Type="http://schemas.openxmlformats.org/officeDocument/2006/relationships/hyperlink" Target="https://drive.google.com/drive/folders/1bA0fTxac0RU2njTEx5JIcAWqZpYygC9D?usp=sharing" TargetMode="External"/><Relationship Id="rId390" Type="http://schemas.openxmlformats.org/officeDocument/2006/relationships/hyperlink" Target="https://drive.google.com/drive/u/1/folders/1k-XmunFYrMBlz0H2URbS95g7YAAdSO5e" TargetMode="External"/><Relationship Id="rId2071" Type="http://schemas.openxmlformats.org/officeDocument/2006/relationships/hyperlink" Target="https://drive.google.com/drive/u/0/folders/1RsSKYaEE8jqAw7pH05tDHRflkjUL3t5H" TargetMode="External"/><Relationship Id="rId3122" Type="http://schemas.openxmlformats.org/officeDocument/2006/relationships/hyperlink" Target="https://drive.google.com/drive/u/0/folders/1sD6L7qc_EYvQHHI8GHn25a9F-QhTy6JM" TargetMode="External"/><Relationship Id="rId110" Type="http://schemas.openxmlformats.org/officeDocument/2006/relationships/hyperlink" Target="https://www.azcentral.com/story/news/local/glendale/2019/04/10/air-force-test-drinking-water-around-luke-after-finding-toxins-base-water/3415667002/" TargetMode="External"/><Relationship Id="rId2888" Type="http://schemas.openxmlformats.org/officeDocument/2006/relationships/hyperlink" Target="https://drive.google.com/drive/u/0/folders/1RsSKYaEE8jqAw7pH05tDHRflkjUL3t5H" TargetMode="External"/><Relationship Id="rId3939" Type="http://schemas.openxmlformats.org/officeDocument/2006/relationships/hyperlink" Target="https://geotracker.waterboards.ca.gov/map/pfas_map" TargetMode="External"/><Relationship Id="rId2955" Type="http://schemas.openxmlformats.org/officeDocument/2006/relationships/hyperlink" Target="https://www4.des.state.nh.us/IISProxy/IISProxy.dll?ContentId=4860791" TargetMode="External"/><Relationship Id="rId927" Type="http://schemas.openxmlformats.org/officeDocument/2006/relationships/hyperlink" Target="https://drive.google.com/drive/u/0/folders/1mmm7lcEf12z5lYWg2G87cTNIGXYzOpOf" TargetMode="External"/><Relationship Id="rId1557" Type="http://schemas.openxmlformats.org/officeDocument/2006/relationships/hyperlink" Target="https://www.maine.gov/dep/spills/topics/pfas/PFAS-current-results-06022020.pdf" TargetMode="External"/><Relationship Id="rId1971" Type="http://schemas.openxmlformats.org/officeDocument/2006/relationships/hyperlink" Target="https://www.michigan.gov/pfasresponse/0,9038,7-365-86511_95645-523914--,00.html" TargetMode="External"/><Relationship Id="rId2608" Type="http://schemas.openxmlformats.org/officeDocument/2006/relationships/hyperlink" Target="https://drive.google.com/drive/u/0/folders/1RsSKYaEE8jqAw7pH05tDHRflkjUL3t5H" TargetMode="External"/><Relationship Id="rId1624" Type="http://schemas.openxmlformats.org/officeDocument/2006/relationships/hyperlink" Target="https://www.maine.gov/dep/spills/topics/pfas/PFAS-current-results-06022020.pdf" TargetMode="External"/><Relationship Id="rId4030" Type="http://schemas.openxmlformats.org/officeDocument/2006/relationships/hyperlink" Target="https://geotracker.waterboards.ca.gov/map/pfas_map" TargetMode="External"/><Relationship Id="rId3796" Type="http://schemas.openxmlformats.org/officeDocument/2006/relationships/hyperlink" Target="https://geotracker.waterboards.ca.gov/profile_report?cmd=mwreport&amp;global_id=L10006165556&amp;con_num=3972494304" TargetMode="External"/><Relationship Id="rId2398" Type="http://schemas.openxmlformats.org/officeDocument/2006/relationships/hyperlink" Target="https://drive.google.com/drive/u/0/folders/1RsSKYaEE8jqAw7pH05tDHRflkjUL3t5H" TargetMode="External"/><Relationship Id="rId3449" Type="http://schemas.openxmlformats.org/officeDocument/2006/relationships/hyperlink" Target="https://drive.google.com/drive/u/0/folders/1wjoHccounONSDtcnZLKgSIgN6XCjC_8v" TargetMode="External"/><Relationship Id="rId4847" Type="http://schemas.openxmlformats.org/officeDocument/2006/relationships/hyperlink" Target="https://www4.des.state.nh.us/nh-pfas-investigation/wp-content/uploads/tables-pdf.pdf" TargetMode="External"/><Relationship Id="rId3863" Type="http://schemas.openxmlformats.org/officeDocument/2006/relationships/hyperlink" Target="https://geotracker.waterboards.ca.gov/map/pfas_map" TargetMode="External"/><Relationship Id="rId4914" Type="http://schemas.openxmlformats.org/officeDocument/2006/relationships/hyperlink" Target="https://www4.des.state.nh.us/nh-pfas-investigation/wp-content/uploads/tables-pdf.pdf" TargetMode="External"/><Relationship Id="rId784" Type="http://schemas.openxmlformats.org/officeDocument/2006/relationships/hyperlink" Target="https://drive.google.com/drive/u/1/folders/1Pms7FL2HqHNWHQ0nmFgIEcktFHXjhbny" TargetMode="External"/><Relationship Id="rId1067" Type="http://schemas.openxmlformats.org/officeDocument/2006/relationships/hyperlink" Target="http://www.krwg.org/post/cannon-air-force-base-groundwater-contamination" TargetMode="External"/><Relationship Id="rId2465" Type="http://schemas.openxmlformats.org/officeDocument/2006/relationships/hyperlink" Target="https://www4.des.state.nh.us/IISProxy/IISProxy.dll?ContentId=4821249" TargetMode="External"/><Relationship Id="rId3516" Type="http://schemas.openxmlformats.org/officeDocument/2006/relationships/hyperlink" Target="https://nhdes.maps.arcgis.com/apps/View/index.html?appid=66770bef141c43a98a445c54a17720e2&amp;extent=-73.5743,42.5413,-69.6852,45.4509" TargetMode="External"/><Relationship Id="rId3930" Type="http://schemas.openxmlformats.org/officeDocument/2006/relationships/hyperlink" Target="https://geotracker.waterboards.ca.gov/map/pfas_map" TargetMode="External"/><Relationship Id="rId437" Type="http://schemas.openxmlformats.org/officeDocument/2006/relationships/hyperlink" Target="https://drive.google.com/drive/u/1/folders/1GTSRCwna7AIpYv3PfPUaxO8IpPToNvc3" TargetMode="External"/><Relationship Id="rId851" Type="http://schemas.openxmlformats.org/officeDocument/2006/relationships/hyperlink" Target="https://drive.google.com/drive/u/1/folders/1k6D0yEygkkQ02Egxn4vVURL-EDdTflOA?ths=true" TargetMode="External"/><Relationship Id="rId1481" Type="http://schemas.openxmlformats.org/officeDocument/2006/relationships/hyperlink" Target="https://cswab.org/wp-content/uploads/2018/02/Tyco-Marinette-WI-Resident-Meeting-Slides-Jan-2018.pdf" TargetMode="External"/><Relationship Id="rId2118" Type="http://schemas.openxmlformats.org/officeDocument/2006/relationships/hyperlink" Target="https://www4.des.state.nh.us/nh-pfas-investigation/wp-content/uploads/tables-pdf.pdf" TargetMode="External"/><Relationship Id="rId2532" Type="http://schemas.openxmlformats.org/officeDocument/2006/relationships/hyperlink" Target="https://drive.google.com/drive/u/0/folders/1OY-XcCu9jCkPtgprOEzx58P36S0Bqgcn" TargetMode="External"/><Relationship Id="rId504" Type="http://schemas.openxmlformats.org/officeDocument/2006/relationships/hyperlink" Target="https://cumulis.epa.gov/supercpad/SiteProfiles/index.cfm?fuseaction=second.Healthenv&amp;id=0101826" TargetMode="External"/><Relationship Id="rId1134" Type="http://schemas.openxmlformats.org/officeDocument/2006/relationships/hyperlink" Target="https://cumulis.epa.gov/supercpad/SiteProfiles/index.cfm?fuseaction=second.cleanup&amp;id=0202438" TargetMode="External"/><Relationship Id="rId1201" Type="http://schemas.openxmlformats.org/officeDocument/2006/relationships/hyperlink" Target="https://drive.google.com/drive/u/0/folders/1scj9AdIO8MKNFdDh8khZS_1G16-kvHcT" TargetMode="External"/><Relationship Id="rId4357" Type="http://schemas.openxmlformats.org/officeDocument/2006/relationships/hyperlink" Target="https://geotracker.waterboards.ca.gov/map/pfas_map" TargetMode="External"/><Relationship Id="rId4771" Type="http://schemas.openxmlformats.org/officeDocument/2006/relationships/hyperlink" Target="https://drive.google.com/drive/u/0/folders/1RsSKYaEE8jqAw7pH05tDHRflkjUL3t5H" TargetMode="External"/><Relationship Id="rId3373" Type="http://schemas.openxmlformats.org/officeDocument/2006/relationships/hyperlink" Target="https://www4.des.state.nh.us/DESOneStop/PRSDetail.aspx?ID=0000279&amp;Type=PRS" TargetMode="External"/><Relationship Id="rId4424" Type="http://schemas.openxmlformats.org/officeDocument/2006/relationships/hyperlink" Target="https://geotracker.waterboards.ca.gov/map/pfas_map" TargetMode="External"/><Relationship Id="rId294" Type="http://schemas.openxmlformats.org/officeDocument/2006/relationships/hyperlink" Target="https://drive.google.com/drive/folders/1LUl4iGcGZ-JFKrQvCDtbkV9Rfzz0iKM1" TargetMode="External"/><Relationship Id="rId3026" Type="http://schemas.openxmlformats.org/officeDocument/2006/relationships/hyperlink" Target="https://www4.des.state.nh.us/DESOneStop/PRSDetail.aspx?ID=0017144&amp;Type=PRS" TargetMode="External"/><Relationship Id="rId361" Type="http://schemas.openxmlformats.org/officeDocument/2006/relationships/hyperlink" Target="https://drive.google.com/drive/u/1/folders/1HJI6U11sAh3Oi9BLz8uJM5Uu9-sTQ0j8" TargetMode="External"/><Relationship Id="rId2042" Type="http://schemas.openxmlformats.org/officeDocument/2006/relationships/hyperlink" Target="https://nhdes.maps.arcgis.com/apps/View/index.html?appid=66770bef141c43a98a445c54a17720e2&amp;extent=-73.5743,42.5413,-69.6852,45.4509" TargetMode="External"/><Relationship Id="rId3440" Type="http://schemas.openxmlformats.org/officeDocument/2006/relationships/hyperlink" Target="https://drive.google.com/drive/u/0/folders/1RsSKYaEE8jqAw7pH05tDHRflkjUL3t5H" TargetMode="External"/><Relationship Id="rId2859" Type="http://schemas.openxmlformats.org/officeDocument/2006/relationships/hyperlink" Target="https://nhdes.maps.arcgis.com/apps/View/index.html?appid=66770bef141c43a98a445c54a17720e2&amp;extent=-73.5743,42.5413,-69.6852,45.4509" TargetMode="External"/><Relationship Id="rId1875" Type="http://schemas.openxmlformats.org/officeDocument/2006/relationships/hyperlink" Target="https://www.glwater.org/wp-content/uploads/2020/02/PFAS-Minimization-Program-Summary.pdf" TargetMode="External"/><Relationship Id="rId4281" Type="http://schemas.openxmlformats.org/officeDocument/2006/relationships/hyperlink" Target="https://drive.google.com/drive/u/0/folders/1DWXhXwl1j4L5eKUdO88JdnrMTynHHza5" TargetMode="External"/><Relationship Id="rId1528" Type="http://schemas.openxmlformats.org/officeDocument/2006/relationships/hyperlink" Target="https://cohealthviz.dphe.state.co.us/t/EnvironmentalEpidemiologyPublic/views/PFAS_results_DRAFT/FD?%3AshowAppBanner=false&amp;%3Adisplay_count=n&amp;%3AshowVizHome=n&amp;%3Aorigin=viz_share_link&amp;%3AisGuestRedirectFromVizportal=y&amp;%3Aembed=y" TargetMode="External"/><Relationship Id="rId2926" Type="http://schemas.openxmlformats.org/officeDocument/2006/relationships/hyperlink" Target="https://www4.des.state.nh.us/DESOneStop/PRSDetail.aspx?ID=0000080&amp;Type=PRS" TargetMode="External"/><Relationship Id="rId1942" Type="http://schemas.openxmlformats.org/officeDocument/2006/relationships/hyperlink" Target="https://www.glwater.org/wp-content/uploads/2020/02/PFAS-Minimization-Program-Summary.pdf" TargetMode="External"/><Relationship Id="rId4001" Type="http://schemas.openxmlformats.org/officeDocument/2006/relationships/hyperlink" Target="https://geotracker.waterboards.ca.gov/profile_report?global_id=L10003156547&amp;mytab=esidata" TargetMode="External"/><Relationship Id="rId3767" Type="http://schemas.openxmlformats.org/officeDocument/2006/relationships/hyperlink" Target="https://drive.google.com/drive/u/0/folders/1DWXhXwl1j4L5eKUdO88JdnrMTynHHza5" TargetMode="External"/><Relationship Id="rId4818" Type="http://schemas.openxmlformats.org/officeDocument/2006/relationships/hyperlink" Target="https://www4.des.state.nh.us/nh-pfas-investigation/wp-content/uploads/tables-pdf.pdf" TargetMode="External"/><Relationship Id="rId688" Type="http://schemas.openxmlformats.org/officeDocument/2006/relationships/hyperlink" Target="https://www.michigan.gov/pfasresponse/0,9038,7-365-86511_95645-463155--,00.html" TargetMode="External"/><Relationship Id="rId2369" Type="http://schemas.openxmlformats.org/officeDocument/2006/relationships/hyperlink" Target="https://nhdes.maps.arcgis.com/apps/View/index.html?appid=66770bef141c43a98a445c54a17720e2&amp;extent=-73.5743,42.5413,-69.6852,45.4509" TargetMode="External"/><Relationship Id="rId2783" Type="http://schemas.openxmlformats.org/officeDocument/2006/relationships/hyperlink" Target="https://drive.google.com/drive/u/0/folders/1RsSKYaEE8jqAw7pH05tDHRflkjUL3t5H" TargetMode="External"/><Relationship Id="rId3834" Type="http://schemas.openxmlformats.org/officeDocument/2006/relationships/hyperlink" Target="https://geotracker.waterboards.ca.gov/map/pfas_map" TargetMode="External"/><Relationship Id="rId755" Type="http://schemas.openxmlformats.org/officeDocument/2006/relationships/hyperlink" Target="https://www.michigan.gov/pfasresponse/0,9038,7-365-86511_95645-489606--,00.html" TargetMode="External"/><Relationship Id="rId1385" Type="http://schemas.openxmlformats.org/officeDocument/2006/relationships/hyperlink" Target="http://afcec.publicadmin-record.us.af.mil/Search.aspx" TargetMode="External"/><Relationship Id="rId2436" Type="http://schemas.openxmlformats.org/officeDocument/2006/relationships/hyperlink" Target="https://www4.des.state.nh.us/DESOneStop/PRSDetail.aspx?ID=0000500&amp;Type=PRS" TargetMode="External"/><Relationship Id="rId2850" Type="http://schemas.openxmlformats.org/officeDocument/2006/relationships/hyperlink" Target="https://www4.des.state.nh.us/IISProxy/IISProxy.dll?ContentId=4821953" TargetMode="External"/><Relationship Id="rId91" Type="http://schemas.openxmlformats.org/officeDocument/2006/relationships/hyperlink" Target="https://www.akaction.org/wp-content/uploads/Report-Threats-to-Drinking-Water-and-Public-Health-in-Alaska-FINAL-web-version-9-24-19.pdf" TargetMode="External"/><Relationship Id="rId408" Type="http://schemas.openxmlformats.org/officeDocument/2006/relationships/hyperlink" Target="https://drive.google.com/drive/u/0/folders/1fkSaevn6CyXsD4tJ_giaCvBShOxiBuG2" TargetMode="External"/><Relationship Id="rId822" Type="http://schemas.openxmlformats.org/officeDocument/2006/relationships/hyperlink" Target="https://www.michigan.gov/pfasresponse/0,9038,7-365-86511_82704-499528--,00.html" TargetMode="External"/><Relationship Id="rId1038" Type="http://schemas.openxmlformats.org/officeDocument/2006/relationships/hyperlink" Target="https://www.des.nh.gov/organization/commissioner/documents/pfoa-statewide-status-20170110.pdf" TargetMode="External"/><Relationship Id="rId1452" Type="http://schemas.openxmlformats.org/officeDocument/2006/relationships/hyperlink" Target="https://www.fairchild.af.mil/PFOS-PFOA-INFO/" TargetMode="External"/><Relationship Id="rId2503" Type="http://schemas.openxmlformats.org/officeDocument/2006/relationships/hyperlink" Target="https://drive.google.com/drive/u/0/folders/1RsSKYaEE8jqAw7pH05tDHRflkjUL3t5H" TargetMode="External"/><Relationship Id="rId3901" Type="http://schemas.openxmlformats.org/officeDocument/2006/relationships/hyperlink" Target="https://geotracker.waterboards.ca.gov/map/pfas_map" TargetMode="External"/><Relationship Id="rId1105" Type="http://schemas.openxmlformats.org/officeDocument/2006/relationships/hyperlink" Target="https://drive.google.com/drive/u/1/folders/1Cv7_qSjwnbh62BvGEcCLExvqDqdl-88S" TargetMode="External"/><Relationship Id="rId3277" Type="http://schemas.openxmlformats.org/officeDocument/2006/relationships/hyperlink" Target="https://www4.des.state.nh.us/DESOneStop/PRSDetail.aspx?ID=0000927&amp;Type=PRS" TargetMode="External"/><Relationship Id="rId4675" Type="http://schemas.openxmlformats.org/officeDocument/2006/relationships/hyperlink" Target="https://drive.google.com/drive/u/0/folders/1RsSKYaEE8jqAw7pH05tDHRflkjUL3t5H" TargetMode="External"/><Relationship Id="rId198" Type="http://schemas.openxmlformats.org/officeDocument/2006/relationships/hyperlink" Target="https://drive.google.com/drive/u/1/folders/1OST-WFOsdBljKKtGqtiHUoWMrrqp_RXU" TargetMode="External"/><Relationship Id="rId3691" Type="http://schemas.openxmlformats.org/officeDocument/2006/relationships/hyperlink" Target="https://dec.vermont.gov/pfas" TargetMode="External"/><Relationship Id="rId4328" Type="http://schemas.openxmlformats.org/officeDocument/2006/relationships/hyperlink" Target="https://drive.google.com/drive/u/0/folders/1DWXhXwl1j4L5eKUdO88JdnrMTynHHza5" TargetMode="External"/><Relationship Id="rId4742" Type="http://schemas.openxmlformats.org/officeDocument/2006/relationships/hyperlink" Target="https://www4.des.state.nh.us/nh-pfas-investigation/wp-content/uploads/tables-pdf.pdf" TargetMode="External"/><Relationship Id="rId2293" Type="http://schemas.openxmlformats.org/officeDocument/2006/relationships/hyperlink" Target="https://drive.google.com/drive/u/0/folders/1RsSKYaEE8jqAw7pH05tDHRflkjUL3t5H" TargetMode="External"/><Relationship Id="rId3344" Type="http://schemas.openxmlformats.org/officeDocument/2006/relationships/hyperlink" Target="https://drive.google.com/drive/u/0/folders/166hbOvx8TSKBc9jmog9KuFr2jr65eSwW" TargetMode="External"/><Relationship Id="rId265" Type="http://schemas.openxmlformats.org/officeDocument/2006/relationships/hyperlink" Target="https://www.ewg.org/interactive-maps/2019_pfas_contamination/map/" TargetMode="External"/><Relationship Id="rId2360" Type="http://schemas.openxmlformats.org/officeDocument/2006/relationships/hyperlink" Target="https://www4.des.state.nh.us/IISProxy/IISProxy.dll?ContentId=4854008" TargetMode="External"/><Relationship Id="rId3411" Type="http://schemas.openxmlformats.org/officeDocument/2006/relationships/hyperlink" Target="https://nhdes.maps.arcgis.com/apps/View/index.html?appid=66770bef141c43a98a445c54a17720e2&amp;extent=-73.5743,42.5413,-69.6852,45.4509" TargetMode="External"/><Relationship Id="rId332" Type="http://schemas.openxmlformats.org/officeDocument/2006/relationships/hyperlink" Target="https://www.cnic.navy.mil/regions/cnrse/installations/nas_jacksonville/om/environmental_support/pfas_drinking_water_investigation.html" TargetMode="External"/><Relationship Id="rId2013" Type="http://schemas.openxmlformats.org/officeDocument/2006/relationships/hyperlink" Target="https://www4.des.state.nh.us/IISProxy/IISProxy.dll?ContentId=4749421" TargetMode="External"/><Relationship Id="rId4185" Type="http://schemas.openxmlformats.org/officeDocument/2006/relationships/hyperlink" Target="https://drive.google.com/drive/u/1/folders/1DWXhXwl1j4L5eKUdO88JdnrMTynHHza5" TargetMode="External"/><Relationship Id="rId1779" Type="http://schemas.openxmlformats.org/officeDocument/2006/relationships/hyperlink" Target="https://drive.google.com/drive/u/1/folders/1Pms7FL2HqHNWHQ0nmFgIEcktFHXjhbny" TargetMode="External"/><Relationship Id="rId4252" Type="http://schemas.openxmlformats.org/officeDocument/2006/relationships/hyperlink" Target="https://drive.google.com/drive/u/0/folders/1DWXhXwl1j4L5eKUdO88JdnrMTynHHza5" TargetMode="External"/><Relationship Id="rId1846" Type="http://schemas.openxmlformats.org/officeDocument/2006/relationships/hyperlink" Target="https://www.glwater.org/wp-content/uploads/2020/02/PFAS-Minimization-Program-Summary.pdf" TargetMode="External"/><Relationship Id="rId1913" Type="http://schemas.openxmlformats.org/officeDocument/2006/relationships/hyperlink" Target="https://drive.google.com/drive/u/1/folders/1BW7Khzj9mBBDBGiFnnElx5n4dIBwaLAY?ths=true" TargetMode="External"/><Relationship Id="rId2687" Type="http://schemas.openxmlformats.org/officeDocument/2006/relationships/hyperlink" Target="https://drive.google.com/drive/u/0/folders/1qET8rtW0go73f5UVnJmb6LKEO-fSlx6r" TargetMode="External"/><Relationship Id="rId3738" Type="http://schemas.openxmlformats.org/officeDocument/2006/relationships/hyperlink" Target="https://drive.google.com/drive/folders/1zJ2VdXVTrW18ziUZk03XdJL6H8kRw5GY" TargetMode="External"/><Relationship Id="rId659" Type="http://schemas.openxmlformats.org/officeDocument/2006/relationships/hyperlink" Target="https://www.michigan.gov/pfasresponse/" TargetMode="External"/><Relationship Id="rId1289" Type="http://schemas.openxmlformats.org/officeDocument/2006/relationships/hyperlink" Target="https://www.scdhec.gov/sites/default/files/media/document/PFAS%20DW%20data%20SAFB%20April%2029_0.pdf" TargetMode="External"/><Relationship Id="rId1356" Type="http://schemas.openxmlformats.org/officeDocument/2006/relationships/hyperlink" Target="http://afcec.publicadmin-record.us.af.mil/Search.aspx" TargetMode="External"/><Relationship Id="rId2754" Type="http://schemas.openxmlformats.org/officeDocument/2006/relationships/hyperlink" Target="https://nhdes.maps.arcgis.com/apps/View/index.html?appid=66770bef141c43a98a445c54a17720e2&amp;extent=-73.5743,42.5413,-69.6852,45.4509" TargetMode="External"/><Relationship Id="rId3805" Type="http://schemas.openxmlformats.org/officeDocument/2006/relationships/hyperlink" Target="https://geotracker.waterboards.ca.gov/map/pfas_map" TargetMode="External"/><Relationship Id="rId726" Type="http://schemas.openxmlformats.org/officeDocument/2006/relationships/hyperlink" Target="https://drive.google.com/drive/u/1/folders/1Pms7FL2HqHNWHQ0nmFgIEcktFHXjhbny" TargetMode="External"/><Relationship Id="rId1009" Type="http://schemas.openxmlformats.org/officeDocument/2006/relationships/hyperlink" Target="https://drive.google.com/drive/u/0/folders/1DulBMDjZdflLQ5mETadGPNiDkCHQGCTj" TargetMode="External"/><Relationship Id="rId1770" Type="http://schemas.openxmlformats.org/officeDocument/2006/relationships/hyperlink" Target="https://drive.google.com/drive/u/1/folders/1Pms7FL2HqHNWHQ0nmFgIEcktFHXjhbny" TargetMode="External"/><Relationship Id="rId2407" Type="http://schemas.openxmlformats.org/officeDocument/2006/relationships/hyperlink" Target="https://drive.google.com/drive/u/0/folders/11yEF8wxZB4lkpTQWpMBmoEV7UJSg6BoV" TargetMode="External"/><Relationship Id="rId2821" Type="http://schemas.openxmlformats.org/officeDocument/2006/relationships/hyperlink" Target="https://www4.des.state.nh.us/DESOneStop/PRSDetail.aspx?ID=0000067&amp;Type=PRS" TargetMode="External"/><Relationship Id="rId62" Type="http://schemas.openxmlformats.org/officeDocument/2006/relationships/hyperlink" Target="https://www.ewg.org/interactive-maps/2019_pfas_contamination/map/" TargetMode="External"/><Relationship Id="rId1423" Type="http://schemas.openxmlformats.org/officeDocument/2006/relationships/hyperlink" Target="https://drive.google.com/drive/u/0/folders/1jI2qfUNHJx9JWwCQcG49AABEIOL-IKdx" TargetMode="External"/><Relationship Id="rId4579" Type="http://schemas.openxmlformats.org/officeDocument/2006/relationships/hyperlink" Target="https://drive.google.com/drive/u/0/folders/1RsSKYaEE8jqAw7pH05tDHRflkjUL3t5H" TargetMode="External"/><Relationship Id="rId4993" Type="http://schemas.openxmlformats.org/officeDocument/2006/relationships/vmlDrawing" Target="../drawings/vmlDrawing4.vml"/><Relationship Id="rId3595" Type="http://schemas.openxmlformats.org/officeDocument/2006/relationships/hyperlink" Target="https://drive.google.com/drive/u/0/folders/1RsSKYaEE8jqAw7pH05tDHRflkjUL3t5H" TargetMode="External"/><Relationship Id="rId4646" Type="http://schemas.openxmlformats.org/officeDocument/2006/relationships/hyperlink" Target="https://www4.des.state.nh.us/nh-pfas-investigation/wp-content/uploads/tables-pdf.pdf" TargetMode="External"/><Relationship Id="rId2197" Type="http://schemas.openxmlformats.org/officeDocument/2006/relationships/hyperlink" Target="https://www4.des.state.nh.us/nh-pfas-investigation/wp-content/uploads/tables-pdf.pdf" TargetMode="External"/><Relationship Id="rId3248" Type="http://schemas.openxmlformats.org/officeDocument/2006/relationships/hyperlink" Target="https://drive.google.com/drive/u/0/folders/1Kb2__KVfWWhz_vpkrtRaTg3I1LcY2vIb" TargetMode="External"/><Relationship Id="rId3662" Type="http://schemas.openxmlformats.org/officeDocument/2006/relationships/hyperlink" Target="https://dec.vermont.gov/sites/dec/files/documents/PFAS%20Sampling%20Report%207.10.18%20FINAL.pdf" TargetMode="External"/><Relationship Id="rId4713" Type="http://schemas.openxmlformats.org/officeDocument/2006/relationships/hyperlink" Target="https://www4.des.state.nh.us/nh-pfas-investigation/wp-content/uploads/tables-pdf.pdf" TargetMode="External"/><Relationship Id="rId169" Type="http://schemas.openxmlformats.org/officeDocument/2006/relationships/hyperlink" Target="https://drive.google.com/drive/u/1/folders/1DWXhXwl1j4L5eKUdO88JdnrMTynHHza5" TargetMode="External"/><Relationship Id="rId583" Type="http://schemas.openxmlformats.org/officeDocument/2006/relationships/hyperlink" Target="https://drive.google.com/drive/u/1/folders/1Pms7FL2HqHNWHQ0nmFgIEcktFHXjhbny" TargetMode="External"/><Relationship Id="rId2264" Type="http://schemas.openxmlformats.org/officeDocument/2006/relationships/hyperlink" Target="https://nhdes.maps.arcgis.com/apps/View/index.html?appid=66770bef141c43a98a445c54a17720e2&amp;extent=-73.5743,42.5413,-69.6852,45.4509" TargetMode="External"/><Relationship Id="rId3315" Type="http://schemas.openxmlformats.org/officeDocument/2006/relationships/hyperlink" Target="https://nhdes.maps.arcgis.com/apps/View/index.html?appid=66770bef141c43a98a445c54a17720e2&amp;extent=-73.5743,42.5413,-69.6852,45.4509" TargetMode="External"/><Relationship Id="rId236" Type="http://schemas.openxmlformats.org/officeDocument/2006/relationships/hyperlink" Target="https://geotracker.waterboards.ca.gov/map/pfas_map" TargetMode="External"/><Relationship Id="rId650" Type="http://schemas.openxmlformats.org/officeDocument/2006/relationships/hyperlink" Target="https://www.michigan.gov/pfasresponse/" TargetMode="External"/><Relationship Id="rId1280" Type="http://schemas.openxmlformats.org/officeDocument/2006/relationships/hyperlink" Target="https://www.ewg.org/interactive-maps/2019_pfas_contamination/map/" TargetMode="External"/><Relationship Id="rId2331" Type="http://schemas.openxmlformats.org/officeDocument/2006/relationships/hyperlink" Target="https://www4.des.state.nh.us/DESOneStop/PRSDetail.aspx?ID=0002807&amp;Type=PRS" TargetMode="External"/><Relationship Id="rId303" Type="http://schemas.openxmlformats.org/officeDocument/2006/relationships/hyperlink" Target="https://drive.google.com/drive/u/1/folders/1HJI6U11sAh3Oi9BLz8uJM5Uu9-sTQ0j8" TargetMode="External"/><Relationship Id="rId4089" Type="http://schemas.openxmlformats.org/officeDocument/2006/relationships/hyperlink" Target="https://drive.google.com/drive/u/0/folders/1DWXhXwl1j4L5eKUdO88JdnrMTynHHza5" TargetMode="External"/><Relationship Id="rId1000" Type="http://schemas.openxmlformats.org/officeDocument/2006/relationships/hyperlink" Target="https://drive.google.com/open?id=1VDZfZ3iSQ-hQm4RST330ovRmrsmaf-NG" TargetMode="External"/><Relationship Id="rId4156" Type="http://schemas.openxmlformats.org/officeDocument/2006/relationships/hyperlink" Target="https://geotracker.waterboards.ca.gov/map/pfas_map" TargetMode="External"/><Relationship Id="rId4570" Type="http://schemas.openxmlformats.org/officeDocument/2006/relationships/hyperlink" Target="https://drive.google.com/drive/u/0/folders/1RsSKYaEE8jqAw7pH05tDHRflkjUL3t5H" TargetMode="External"/><Relationship Id="rId1817" Type="http://schemas.openxmlformats.org/officeDocument/2006/relationships/hyperlink" Target="https://drive.google.com/drive/u/1/folders/1Pms7FL2HqHNWHQ0nmFgIEcktFHXjhbny" TargetMode="External"/><Relationship Id="rId3172" Type="http://schemas.openxmlformats.org/officeDocument/2006/relationships/hyperlink" Target="https://drive.google.com/drive/u/0/folders/1TQ_32mdRWK2vcMJ9pAqFchM3Oe7wfR5s" TargetMode="External"/><Relationship Id="rId4223" Type="http://schemas.openxmlformats.org/officeDocument/2006/relationships/hyperlink" Target="https://geotracker.waterboards.ca.gov/profile_report?cmd=mwreport&amp;global_id=L10006986192&amp;con_num=1518953800" TargetMode="External"/><Relationship Id="rId160" Type="http://schemas.openxmlformats.org/officeDocument/2006/relationships/hyperlink" Target="https://www.otie.com/wp-content/uploads/2018/07/OTIE_PFAS-Brochure_2018.pdf" TargetMode="External"/><Relationship Id="rId3989" Type="http://schemas.openxmlformats.org/officeDocument/2006/relationships/hyperlink" Target="https://drive.google.com/drive/u/1/folders/1DWXhXwl1j4L5eKUdO88JdnrMTynHHza5" TargetMode="External"/><Relationship Id="rId977" Type="http://schemas.openxmlformats.org/officeDocument/2006/relationships/hyperlink" Target="https://windhamnh.gov/DocumentCenter/View/6069/PFOS_DESLetter_Jan2019" TargetMode="External"/><Relationship Id="rId2658" Type="http://schemas.openxmlformats.org/officeDocument/2006/relationships/hyperlink" Target="https://drive.google.com/drive/u/0/folders/1RsSKYaEE8jqAw7pH05tDHRflkjUL3t5H" TargetMode="External"/><Relationship Id="rId3709" Type="http://schemas.openxmlformats.org/officeDocument/2006/relationships/hyperlink" Target="https://dec.vermont.gov/pfas" TargetMode="External"/><Relationship Id="rId4080" Type="http://schemas.openxmlformats.org/officeDocument/2006/relationships/hyperlink" Target="https://geotracker.waterboards.ca.gov/map/pfas_map" TargetMode="External"/><Relationship Id="rId1674" Type="http://schemas.openxmlformats.org/officeDocument/2006/relationships/hyperlink" Target="https://drive.google.com/drive/u/0/folders/1RsSKYaEE8jqAw7pH05tDHRflkjUL3t5H" TargetMode="External"/><Relationship Id="rId2725" Type="http://schemas.openxmlformats.org/officeDocument/2006/relationships/hyperlink" Target="https://www4.des.state.nh.us/IISProxy/IISProxy.dll?ContentId=4795144" TargetMode="External"/><Relationship Id="rId1327" Type="http://schemas.openxmlformats.org/officeDocument/2006/relationships/hyperlink" Target="https://partner-mco-archive.s3.amazonaws.com/client_files/1524589484.pdf" TargetMode="External"/><Relationship Id="rId1741" Type="http://schemas.openxmlformats.org/officeDocument/2006/relationships/hyperlink" Target="https://www.maine.gov/dep/spills/topics/pfas/PFAS-current-results-06022020.pdf" TargetMode="External"/><Relationship Id="rId4897" Type="http://schemas.openxmlformats.org/officeDocument/2006/relationships/hyperlink" Target="https://drive.google.com/drive/u/0/folders/1RsSKYaEE8jqAw7pH05tDHRflkjUL3t5H" TargetMode="External"/><Relationship Id="rId33" Type="http://schemas.openxmlformats.org/officeDocument/2006/relationships/hyperlink" Target="https://dec.alaska.gov/Applications/SPAR/PublicMVC/CSP/SiteReport/25865" TargetMode="External"/><Relationship Id="rId3499" Type="http://schemas.openxmlformats.org/officeDocument/2006/relationships/hyperlink" Target="https://drive.google.com/drive/u/0/folders/1vxlZOfP1LZ1e7DLwLc8g44AeHDgJqufb" TargetMode="External"/><Relationship Id="rId3566" Type="http://schemas.openxmlformats.org/officeDocument/2006/relationships/hyperlink" Target="https://nhdes.maps.arcgis.com/apps/View/index.html?appid=66770bef141c43a98a445c54a17720e2&amp;extent=-73.5743,42.5413,-69.6852,45.4509" TargetMode="External"/><Relationship Id="rId4964" Type="http://schemas.openxmlformats.org/officeDocument/2006/relationships/hyperlink" Target="https://drive.google.com/drive/u/0/folders/1inU8GiL3ea7OLsY9jO09ktEQo87u139r" TargetMode="External"/><Relationship Id="rId487" Type="http://schemas.openxmlformats.org/officeDocument/2006/relationships/hyperlink" Target="https://drive.google.com/drive/u/1/folders/14m5BGj9l9pOHAg62qn4i58EoN5zufips" TargetMode="External"/><Relationship Id="rId2168" Type="http://schemas.openxmlformats.org/officeDocument/2006/relationships/hyperlink" Target="https://www4.des.state.nh.us/IISProxy/IISProxy.dll?ContentId=4717195" TargetMode="External"/><Relationship Id="rId3219" Type="http://schemas.openxmlformats.org/officeDocument/2006/relationships/hyperlink" Target="https://drive.google.com/drive/u/0/folders/1RsSKYaEE8jqAw7pH05tDHRflkjUL3t5H" TargetMode="External"/><Relationship Id="rId3980" Type="http://schemas.openxmlformats.org/officeDocument/2006/relationships/hyperlink" Target="https://geotracker.waterboards.ca.gov/map/pfas_map" TargetMode="External"/><Relationship Id="rId4617" Type="http://schemas.openxmlformats.org/officeDocument/2006/relationships/hyperlink" Target="https://www4.des.state.nh.us/nh-pfas-investigation/wp-content/uploads/tables-pdf.pdf" TargetMode="External"/><Relationship Id="rId1184" Type="http://schemas.openxmlformats.org/officeDocument/2006/relationships/hyperlink" Target="https://drive.google.com/drive/u/0/folders/1_SIlq_Acaah6TCiaqYHpS7Xfly5jlYIv" TargetMode="External"/><Relationship Id="rId2582" Type="http://schemas.openxmlformats.org/officeDocument/2006/relationships/hyperlink" Target="https://drive.google.com/drive/u/0/folders/1KIfFu9FVjBCejiR9rlxS9A4oFHnLEoau" TargetMode="External"/><Relationship Id="rId3633" Type="http://schemas.openxmlformats.org/officeDocument/2006/relationships/hyperlink" Target="https://www.brunswickcountync.gov/brunswick-county-conducts-additional-water-testing-for-pfas-following-chemours-fayetteville-works-plant-sediment-spill/" TargetMode="External"/><Relationship Id="rId554" Type="http://schemas.openxmlformats.org/officeDocument/2006/relationships/hyperlink" Target="https://www.michigan.gov/pfasresponse/0,9038,7-365-86511_82704-452840--,00.html" TargetMode="External"/><Relationship Id="rId2235" Type="http://schemas.openxmlformats.org/officeDocument/2006/relationships/hyperlink" Target="https://drive.google.com/drive/u/0/folders/1RsSKYaEE8jqAw7pH05tDHRflkjUL3t5H" TargetMode="External"/><Relationship Id="rId3700" Type="http://schemas.openxmlformats.org/officeDocument/2006/relationships/hyperlink" Target="https://dec.vermont.gov/pfas" TargetMode="External"/><Relationship Id="rId207" Type="http://schemas.openxmlformats.org/officeDocument/2006/relationships/hyperlink" Target="https://www.waterboards.ca.gov/pfas/military.html" TargetMode="External"/><Relationship Id="rId621" Type="http://schemas.openxmlformats.org/officeDocument/2006/relationships/hyperlink" Target="https://www.michigan.gov/pfasresponse/0,9038,7-365-86511_95645-473485--,00.html" TargetMode="External"/><Relationship Id="rId1251" Type="http://schemas.openxmlformats.org/officeDocument/2006/relationships/hyperlink" Target="https://drive.google.com/drive/u/0/folders/1dFI-Vs3ngMevdb5n_tx0v8xvcXI5bdxa" TargetMode="External"/><Relationship Id="rId2302" Type="http://schemas.openxmlformats.org/officeDocument/2006/relationships/hyperlink" Target="https://drive.google.com/drive/u/0/folders/1RM9LFvzY2XT6kzu7rdoYaJbUHLSxIfsS" TargetMode="External"/><Relationship Id="rId4474" Type="http://schemas.openxmlformats.org/officeDocument/2006/relationships/hyperlink" Target="https://geotracker.waterboards.ca.gov/map/pfas_map" TargetMode="External"/><Relationship Id="rId3076" Type="http://schemas.openxmlformats.org/officeDocument/2006/relationships/hyperlink" Target="https://www4.des.state.nh.us/DESOneStop/PRSDetail.aspx?ID=0002935&amp;Type=PRS" TargetMode="External"/><Relationship Id="rId3490" Type="http://schemas.openxmlformats.org/officeDocument/2006/relationships/hyperlink" Target="https://drive.google.com/drive/u/0/folders/1RsSKYaEE8jqAw7pH05tDHRflkjUL3t5H" TargetMode="External"/><Relationship Id="rId4127" Type="http://schemas.openxmlformats.org/officeDocument/2006/relationships/hyperlink" Target="https://drive.google.com/drive/u/0/folders/1DWXhXwl1j4L5eKUdO88JdnrMTynHHza5" TargetMode="External"/><Relationship Id="rId4541" Type="http://schemas.openxmlformats.org/officeDocument/2006/relationships/hyperlink" Target="https://www.michigan.gov/pfasresponse/0,9038,7-365-86511_95645-538445--,00.html" TargetMode="External"/><Relationship Id="rId2092" Type="http://schemas.openxmlformats.org/officeDocument/2006/relationships/hyperlink" Target="https://nhdes.maps.arcgis.com/apps/View/index.html?appid=66770bef141c43a98a445c54a17720e2&amp;extent=-73.5743,42.5413,-69.6852,45.4509" TargetMode="External"/><Relationship Id="rId3143" Type="http://schemas.openxmlformats.org/officeDocument/2006/relationships/hyperlink" Target="https://drive.google.com/drive/u/0/folders/1RsSKYaEE8jqAw7pH05tDHRflkjUL3t5H" TargetMode="External"/><Relationship Id="rId131" Type="http://schemas.openxmlformats.org/officeDocument/2006/relationships/hyperlink" Target="https://drive.google.com/drive/u/0/folders/193WEtHKxAobUbA32qh0yRHF7k-ZnlVd9" TargetMode="External"/><Relationship Id="rId3210" Type="http://schemas.openxmlformats.org/officeDocument/2006/relationships/hyperlink" Target="https://www4.des.state.nh.us/IISProxy/IISProxy.dll?ContentId=4812194" TargetMode="External"/><Relationship Id="rId2976" Type="http://schemas.openxmlformats.org/officeDocument/2006/relationships/hyperlink" Target="https://www4.des.state.nh.us/DESOneStop/PRSDetail.aspx?ID=0003606&amp;Type=PRS" TargetMode="External"/><Relationship Id="rId948" Type="http://schemas.openxmlformats.org/officeDocument/2006/relationships/hyperlink" Target="https://drive.google.com/drive/u/0/folders/1Kc_woUm-0UrKTx8kFQiVBUlaoUyLu9T3" TargetMode="External"/><Relationship Id="rId1578" Type="http://schemas.openxmlformats.org/officeDocument/2006/relationships/hyperlink" Target="https://www.maine.gov/dep/spills/topics/pfas/PFAS-current-results-06022020.pdf" TargetMode="External"/><Relationship Id="rId1992" Type="http://schemas.openxmlformats.org/officeDocument/2006/relationships/hyperlink" Target="https://nhdes.maps.arcgis.com/apps/View/index.html?appid=66770bef141c43a98a445c54a17720e2&amp;extent=-73.5743,42.5413,-69.6852,45.4509" TargetMode="External"/><Relationship Id="rId2629" Type="http://schemas.openxmlformats.org/officeDocument/2006/relationships/hyperlink" Target="https://nhdes.maps.arcgis.com/apps/View/index.html?appid=66770bef141c43a98a445c54a17720e2&amp;extent=-73.5743,42.5413,-69.6852,45.4509" TargetMode="External"/><Relationship Id="rId1645" Type="http://schemas.openxmlformats.org/officeDocument/2006/relationships/hyperlink" Target="https://www.maine.gov/dep/spills/topics/pfas/PFAS-current-results-06022020.pdf" TargetMode="External"/><Relationship Id="rId4051" Type="http://schemas.openxmlformats.org/officeDocument/2006/relationships/hyperlink" Target="https://geotracker.waterboards.ca.gov/profile_report?cmd=mwreport&amp;global_id=L10004532342&amp;con_num=3872381389" TargetMode="External"/><Relationship Id="rId1712" Type="http://schemas.openxmlformats.org/officeDocument/2006/relationships/hyperlink" Target="https://www.newscentermaine.com/article/news/local/thousands-of-gallons-of-fuel-burn-following-tanker-truck-crash-in-belgrade/97-5428745c-e5a0-410d-a668-92f25ee166b2" TargetMode="External"/><Relationship Id="rId4868" Type="http://schemas.openxmlformats.org/officeDocument/2006/relationships/hyperlink" Target="https://www4.des.state.nh.us/nh-pfas-investigation/wp-content/uploads/tables-pdf.pdf" TargetMode="External"/><Relationship Id="rId3884" Type="http://schemas.openxmlformats.org/officeDocument/2006/relationships/hyperlink" Target="https://drive.google.com/drive/u/0/folders/1DWXhXwl1j4L5eKUdO88JdnrMTynHHza5" TargetMode="External"/><Relationship Id="rId4935" Type="http://schemas.openxmlformats.org/officeDocument/2006/relationships/hyperlink" Target="https://www4.des.state.nh.us/nh-pfas-investigation/wp-content/uploads/tables-pdf.pdf" TargetMode="External"/><Relationship Id="rId2486" Type="http://schemas.openxmlformats.org/officeDocument/2006/relationships/hyperlink" Target="https://www4.des.state.nh.us/DESOneStop/PRSDetail.aspx?ID=0037800&amp;Type=PRS" TargetMode="External"/><Relationship Id="rId3537" Type="http://schemas.openxmlformats.org/officeDocument/2006/relationships/hyperlink" Target="https://www4.des.state.nh.us/IISProxy/IISProxy.dll?ContentId=4827946" TargetMode="External"/><Relationship Id="rId3951" Type="http://schemas.openxmlformats.org/officeDocument/2006/relationships/hyperlink" Target="https://geotracker.waterboards.ca.gov/map/pfas_map" TargetMode="External"/><Relationship Id="rId458" Type="http://schemas.openxmlformats.org/officeDocument/2006/relationships/hyperlink" Target="https://drive.google.com/drive/u/1/folders/1bA0fTxac0RU2njTEx5JIcAWqZpYygC9D" TargetMode="External"/><Relationship Id="rId872" Type="http://schemas.openxmlformats.org/officeDocument/2006/relationships/hyperlink" Target="https://drive.google.com/drive/u/1/folders/1JHapkdyZrRziZCfTAWAX-nxDpQ_WEWlp?ths=true" TargetMode="External"/><Relationship Id="rId1088" Type="http://schemas.openxmlformats.org/officeDocument/2006/relationships/hyperlink" Target="https://drive.google.com/drive/u/1/folders/1Yla_380Qxjf4iLAK34ajtSEXmM8gBJ9P" TargetMode="External"/><Relationship Id="rId2139" Type="http://schemas.openxmlformats.org/officeDocument/2006/relationships/hyperlink" Target="https://www4.des.state.nh.us/DESOneStop/PRSDetail.aspx?ID=0000004&amp;Type=PRS" TargetMode="External"/><Relationship Id="rId2553" Type="http://schemas.openxmlformats.org/officeDocument/2006/relationships/hyperlink" Target="https://drive.google.com/drive/u/0/folders/1RsSKYaEE8jqAw7pH05tDHRflkjUL3t5H" TargetMode="External"/><Relationship Id="rId3604" Type="http://schemas.openxmlformats.org/officeDocument/2006/relationships/hyperlink" Target="https://drive.google.com/drive/u/0/folders/1gn0KcJkW8udweEURNil6LVO4lyvL3w2q" TargetMode="External"/><Relationship Id="rId525" Type="http://schemas.openxmlformats.org/officeDocument/2006/relationships/hyperlink" Target="https://www.michigan.gov/pfasresponse/" TargetMode="External"/><Relationship Id="rId1155" Type="http://schemas.openxmlformats.org/officeDocument/2006/relationships/hyperlink" Target="https://drive.google.com/drive/u/0/folders/1afcCDiRWP9B8AeL56G-85UxzcHuOsnhz" TargetMode="External"/><Relationship Id="rId2206" Type="http://schemas.openxmlformats.org/officeDocument/2006/relationships/hyperlink" Target="https://nhdes.maps.arcgis.com/apps/View/index.html?appid=66770bef141c43a98a445c54a17720e2&amp;extent=-73.5743,42.5413,-69.6852,45.4509" TargetMode="External"/><Relationship Id="rId2620" Type="http://schemas.openxmlformats.org/officeDocument/2006/relationships/hyperlink" Target="https://www4.des.state.nh.us/IISProxy/IISProxy.dll?ContentId=4848587" TargetMode="External"/><Relationship Id="rId1222" Type="http://schemas.openxmlformats.org/officeDocument/2006/relationships/hyperlink" Target="https://drive.google.com/drive/u/0/folders/1FC7ltgfD9_tHYdKT-lXgm0ggnRfaxozG" TargetMode="External"/><Relationship Id="rId4378" Type="http://schemas.openxmlformats.org/officeDocument/2006/relationships/hyperlink" Target="https://geotracker.waterboards.ca.gov/profile_report?global_id=T10000012769&amp;mytab=esidata" TargetMode="External"/><Relationship Id="rId3394" Type="http://schemas.openxmlformats.org/officeDocument/2006/relationships/hyperlink" Target="https://drive.google.com/drive/u/0/folders/1N4SZA0DupMrsd7X8_wYdu_teUyjkG7Db" TargetMode="External"/><Relationship Id="rId4792" Type="http://schemas.openxmlformats.org/officeDocument/2006/relationships/hyperlink" Target="https://drive.google.com/drive/u/0/folders/1RsSKYaEE8jqAw7pH05tDHRflkjUL3t5H" TargetMode="External"/><Relationship Id="rId3047" Type="http://schemas.openxmlformats.org/officeDocument/2006/relationships/hyperlink" Target="https://drive.google.com/drive/u/0/folders/1fX2-qeCG3CBnYTvdm54QhnvPxXTul22d" TargetMode="External"/><Relationship Id="rId4445" Type="http://schemas.openxmlformats.org/officeDocument/2006/relationships/hyperlink" Target="https://geotracker.waterboards.ca.gov/map/pfas_m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945FB-8419-4B4E-A290-861568478F3C}">
  <sheetPr>
    <outlinePr summaryBelow="0" summaryRight="0"/>
  </sheetPr>
  <dimension ref="A1:S25"/>
  <sheetViews>
    <sheetView workbookViewId="0">
      <selection activeCell="A6" sqref="A6:S25"/>
    </sheetView>
  </sheetViews>
  <sheetFormatPr defaultColWidth="12.54296875" defaultRowHeight="15.75" customHeight="1"/>
  <cols>
    <col min="1" max="1" width="12.54296875" style="836"/>
    <col min="2" max="2" width="80.1796875" style="836" customWidth="1"/>
    <col min="3" max="3" width="3.453125" style="836" customWidth="1"/>
    <col min="4" max="4" width="79.26953125" style="836" customWidth="1"/>
    <col min="5" max="16384" width="12.54296875" style="836"/>
  </cols>
  <sheetData>
    <row r="1" spans="1:19" ht="26.25" customHeight="1">
      <c r="A1" s="1112"/>
      <c r="B1" s="1112"/>
      <c r="C1" s="1113"/>
      <c r="D1" s="1113"/>
      <c r="E1" s="1112"/>
      <c r="F1" s="1113"/>
      <c r="G1" s="1113"/>
      <c r="H1" s="1113"/>
      <c r="I1" s="1113"/>
      <c r="J1" s="1113"/>
      <c r="K1" s="1113"/>
      <c r="L1" s="1113"/>
      <c r="M1" s="1113"/>
      <c r="N1" s="1113"/>
      <c r="O1" s="1113"/>
      <c r="P1" s="1113"/>
      <c r="Q1" s="1113"/>
      <c r="R1" s="1113"/>
      <c r="S1" s="1113"/>
    </row>
    <row r="2" spans="1:19" ht="336" customHeight="1">
      <c r="A2" s="1113"/>
      <c r="B2" s="837" t="s">
        <v>17629</v>
      </c>
      <c r="C2" s="838"/>
      <c r="D2" s="837" t="s">
        <v>17630</v>
      </c>
      <c r="E2" s="1113"/>
      <c r="F2" s="1113"/>
      <c r="G2" s="1113"/>
      <c r="H2" s="1113"/>
      <c r="I2" s="1113"/>
      <c r="J2" s="1113"/>
      <c r="K2" s="1113"/>
      <c r="L2" s="1113"/>
      <c r="M2" s="1113"/>
      <c r="N2" s="1113"/>
      <c r="O2" s="1113"/>
      <c r="P2" s="1113"/>
      <c r="Q2" s="1113"/>
      <c r="R2" s="1113"/>
      <c r="S2" s="1113"/>
    </row>
    <row r="3" spans="1:19" ht="12.5">
      <c r="A3" s="1113"/>
      <c r="B3" s="838"/>
      <c r="C3" s="838"/>
      <c r="D3" s="838"/>
      <c r="E3" s="1113"/>
      <c r="F3" s="1113"/>
      <c r="G3" s="1113"/>
      <c r="H3" s="1113"/>
      <c r="I3" s="1113"/>
      <c r="J3" s="1113"/>
      <c r="K3" s="1113"/>
      <c r="L3" s="1113"/>
      <c r="M3" s="1113"/>
      <c r="N3" s="1113"/>
      <c r="O3" s="1113"/>
      <c r="P3" s="1113"/>
      <c r="Q3" s="1113"/>
      <c r="R3" s="1113"/>
      <c r="S3" s="1113"/>
    </row>
    <row r="4" spans="1:19" ht="64">
      <c r="A4" s="1113"/>
      <c r="B4" s="839" t="s">
        <v>17631</v>
      </c>
      <c r="C4" s="838"/>
      <c r="D4" s="840" t="s">
        <v>17632</v>
      </c>
      <c r="E4" s="1113"/>
      <c r="F4" s="1113"/>
      <c r="G4" s="1113"/>
      <c r="H4" s="1113"/>
      <c r="I4" s="1113"/>
      <c r="J4" s="1113"/>
      <c r="K4" s="1113"/>
      <c r="L4" s="1113"/>
      <c r="M4" s="1113"/>
      <c r="N4" s="1113"/>
      <c r="O4" s="1113"/>
      <c r="P4" s="1113"/>
      <c r="Q4" s="1113"/>
      <c r="R4" s="1113"/>
      <c r="S4" s="1113"/>
    </row>
    <row r="5" spans="1:19" ht="12.5">
      <c r="A5" s="1113"/>
      <c r="B5" s="1112"/>
      <c r="C5" s="1113"/>
      <c r="D5" s="1113"/>
      <c r="E5" s="1113"/>
      <c r="F5" s="1113"/>
      <c r="G5" s="1113"/>
      <c r="H5" s="1113"/>
      <c r="I5" s="1113"/>
      <c r="J5" s="1113"/>
      <c r="K5" s="1113"/>
      <c r="L5" s="1113"/>
      <c r="M5" s="1113"/>
      <c r="N5" s="1113"/>
      <c r="O5" s="1113"/>
      <c r="P5" s="1113"/>
      <c r="Q5" s="1113"/>
      <c r="R5" s="1113"/>
      <c r="S5" s="1113"/>
    </row>
    <row r="6" spans="1:19" ht="12.5">
      <c r="A6" s="1112"/>
      <c r="B6" s="1113"/>
      <c r="C6" s="1113"/>
      <c r="D6" s="1113"/>
      <c r="E6" s="1113"/>
      <c r="F6" s="1113"/>
      <c r="G6" s="1113"/>
      <c r="H6" s="1113"/>
      <c r="I6" s="1113"/>
      <c r="J6" s="1113"/>
      <c r="K6" s="1113"/>
      <c r="L6" s="1113"/>
      <c r="M6" s="1113"/>
      <c r="N6" s="1113"/>
      <c r="O6" s="1113"/>
      <c r="P6" s="1113"/>
      <c r="Q6" s="1113"/>
      <c r="R6" s="1113"/>
      <c r="S6" s="1113"/>
    </row>
    <row r="7" spans="1:19" ht="15.75" customHeight="1">
      <c r="A7" s="1113"/>
      <c r="B7" s="1113"/>
      <c r="C7" s="1113"/>
      <c r="D7" s="1113"/>
      <c r="E7" s="1113"/>
      <c r="F7" s="1113"/>
      <c r="G7" s="1113"/>
      <c r="H7" s="1113"/>
      <c r="I7" s="1113"/>
      <c r="J7" s="1113"/>
      <c r="K7" s="1113"/>
      <c r="L7" s="1113"/>
      <c r="M7" s="1113"/>
      <c r="N7" s="1113"/>
      <c r="O7" s="1113"/>
      <c r="P7" s="1113"/>
      <c r="Q7" s="1113"/>
      <c r="R7" s="1113"/>
      <c r="S7" s="1113"/>
    </row>
    <row r="8" spans="1:19" ht="15.75" customHeight="1">
      <c r="A8" s="1113"/>
      <c r="B8" s="1113"/>
      <c r="C8" s="1113"/>
      <c r="D8" s="1113"/>
      <c r="E8" s="1113"/>
      <c r="F8" s="1113"/>
      <c r="G8" s="1113"/>
      <c r="H8" s="1113"/>
      <c r="I8" s="1113"/>
      <c r="J8" s="1113"/>
      <c r="K8" s="1113"/>
      <c r="L8" s="1113"/>
      <c r="M8" s="1113"/>
      <c r="N8" s="1113"/>
      <c r="O8" s="1113"/>
      <c r="P8" s="1113"/>
      <c r="Q8" s="1113"/>
      <c r="R8" s="1113"/>
      <c r="S8" s="1113"/>
    </row>
    <row r="9" spans="1:19" ht="15.75" customHeight="1">
      <c r="A9" s="1113"/>
      <c r="B9" s="1113"/>
      <c r="C9" s="1113"/>
      <c r="D9" s="1113"/>
      <c r="E9" s="1113"/>
      <c r="F9" s="1113"/>
      <c r="G9" s="1113"/>
      <c r="H9" s="1113"/>
      <c r="I9" s="1113"/>
      <c r="J9" s="1113"/>
      <c r="K9" s="1113"/>
      <c r="L9" s="1113"/>
      <c r="M9" s="1113"/>
      <c r="N9" s="1113"/>
      <c r="O9" s="1113"/>
      <c r="P9" s="1113"/>
      <c r="Q9" s="1113"/>
      <c r="R9" s="1113"/>
      <c r="S9" s="1113"/>
    </row>
    <row r="10" spans="1:19" ht="15.75" customHeight="1">
      <c r="A10" s="1113"/>
      <c r="B10" s="1113"/>
      <c r="C10" s="1113"/>
      <c r="D10" s="1113"/>
      <c r="E10" s="1113"/>
      <c r="F10" s="1113"/>
      <c r="G10" s="1113"/>
      <c r="H10" s="1113"/>
      <c r="I10" s="1113"/>
      <c r="J10" s="1113"/>
      <c r="K10" s="1113"/>
      <c r="L10" s="1113"/>
      <c r="M10" s="1113"/>
      <c r="N10" s="1113"/>
      <c r="O10" s="1113"/>
      <c r="P10" s="1113"/>
      <c r="Q10" s="1113"/>
      <c r="R10" s="1113"/>
      <c r="S10" s="1113"/>
    </row>
    <row r="11" spans="1:19" ht="15.75" customHeight="1">
      <c r="A11" s="1113"/>
      <c r="B11" s="1113"/>
      <c r="C11" s="1113"/>
      <c r="D11" s="1113"/>
      <c r="E11" s="1113"/>
      <c r="F11" s="1113"/>
      <c r="G11" s="1113"/>
      <c r="H11" s="1113"/>
      <c r="I11" s="1113"/>
      <c r="J11" s="1113"/>
      <c r="K11" s="1113"/>
      <c r="L11" s="1113"/>
      <c r="M11" s="1113"/>
      <c r="N11" s="1113"/>
      <c r="O11" s="1113"/>
      <c r="P11" s="1113"/>
      <c r="Q11" s="1113"/>
      <c r="R11" s="1113"/>
      <c r="S11" s="1113"/>
    </row>
    <row r="12" spans="1:19" ht="15.75" customHeight="1">
      <c r="A12" s="1113"/>
      <c r="B12" s="1113"/>
      <c r="C12" s="1113"/>
      <c r="D12" s="1113"/>
      <c r="E12" s="1113"/>
      <c r="F12" s="1113"/>
      <c r="G12" s="1113"/>
      <c r="H12" s="1113"/>
      <c r="I12" s="1113"/>
      <c r="J12" s="1113"/>
      <c r="K12" s="1113"/>
      <c r="L12" s="1113"/>
      <c r="M12" s="1113"/>
      <c r="N12" s="1113"/>
      <c r="O12" s="1113"/>
      <c r="P12" s="1113"/>
      <c r="Q12" s="1113"/>
      <c r="R12" s="1113"/>
      <c r="S12" s="1113"/>
    </row>
    <row r="13" spans="1:19" ht="15.75" customHeight="1">
      <c r="A13" s="1113"/>
      <c r="B13" s="1113"/>
      <c r="C13" s="1113"/>
      <c r="D13" s="1113"/>
      <c r="E13" s="1113"/>
      <c r="F13" s="1113"/>
      <c r="G13" s="1113"/>
      <c r="H13" s="1113"/>
      <c r="I13" s="1113"/>
      <c r="J13" s="1113"/>
      <c r="K13" s="1113"/>
      <c r="L13" s="1113"/>
      <c r="M13" s="1113"/>
      <c r="N13" s="1113"/>
      <c r="O13" s="1113"/>
      <c r="P13" s="1113"/>
      <c r="Q13" s="1113"/>
      <c r="R13" s="1113"/>
      <c r="S13" s="1113"/>
    </row>
    <row r="14" spans="1:19" ht="15.75" customHeight="1">
      <c r="A14" s="1113"/>
      <c r="B14" s="1113"/>
      <c r="C14" s="1113"/>
      <c r="D14" s="1113"/>
      <c r="E14" s="1113"/>
      <c r="F14" s="1113"/>
      <c r="G14" s="1113"/>
      <c r="H14" s="1113"/>
      <c r="I14" s="1113"/>
      <c r="J14" s="1113"/>
      <c r="K14" s="1113"/>
      <c r="L14" s="1113"/>
      <c r="M14" s="1113"/>
      <c r="N14" s="1113"/>
      <c r="O14" s="1113"/>
      <c r="P14" s="1113"/>
      <c r="Q14" s="1113"/>
      <c r="R14" s="1113"/>
      <c r="S14" s="1113"/>
    </row>
    <row r="15" spans="1:19" ht="15.75" customHeight="1">
      <c r="A15" s="1113"/>
      <c r="B15" s="1113"/>
      <c r="C15" s="1113"/>
      <c r="D15" s="1113"/>
      <c r="E15" s="1113"/>
      <c r="F15" s="1113"/>
      <c r="G15" s="1113"/>
      <c r="H15" s="1113"/>
      <c r="I15" s="1113"/>
      <c r="J15" s="1113"/>
      <c r="K15" s="1113"/>
      <c r="L15" s="1113"/>
      <c r="M15" s="1113"/>
      <c r="N15" s="1113"/>
      <c r="O15" s="1113"/>
      <c r="P15" s="1113"/>
      <c r="Q15" s="1113"/>
      <c r="R15" s="1113"/>
      <c r="S15" s="1113"/>
    </row>
    <row r="16" spans="1:19" ht="15.75" customHeight="1">
      <c r="A16" s="1113"/>
      <c r="B16" s="1113"/>
      <c r="C16" s="1113"/>
      <c r="D16" s="1113"/>
      <c r="E16" s="1113"/>
      <c r="F16" s="1113"/>
      <c r="G16" s="1113"/>
      <c r="H16" s="1113"/>
      <c r="I16" s="1113"/>
      <c r="J16" s="1113"/>
      <c r="K16" s="1113"/>
      <c r="L16" s="1113"/>
      <c r="M16" s="1113"/>
      <c r="N16" s="1113"/>
      <c r="O16" s="1113"/>
      <c r="P16" s="1113"/>
      <c r="Q16" s="1113"/>
      <c r="R16" s="1113"/>
      <c r="S16" s="1113"/>
    </row>
    <row r="17" spans="1:19" ht="15.75" customHeight="1">
      <c r="A17" s="1113"/>
      <c r="B17" s="1113"/>
      <c r="C17" s="1113"/>
      <c r="D17" s="1113"/>
      <c r="E17" s="1113"/>
      <c r="F17" s="1113"/>
      <c r="G17" s="1113"/>
      <c r="H17" s="1113"/>
      <c r="I17" s="1113"/>
      <c r="J17" s="1113"/>
      <c r="K17" s="1113"/>
      <c r="L17" s="1113"/>
      <c r="M17" s="1113"/>
      <c r="N17" s="1113"/>
      <c r="O17" s="1113"/>
      <c r="P17" s="1113"/>
      <c r="Q17" s="1113"/>
      <c r="R17" s="1113"/>
      <c r="S17" s="1113"/>
    </row>
    <row r="18" spans="1:19" ht="15.75" customHeight="1">
      <c r="A18" s="1113"/>
      <c r="B18" s="1113"/>
      <c r="C18" s="1113"/>
      <c r="D18" s="1113"/>
      <c r="E18" s="1113"/>
      <c r="F18" s="1113"/>
      <c r="G18" s="1113"/>
      <c r="H18" s="1113"/>
      <c r="I18" s="1113"/>
      <c r="J18" s="1113"/>
      <c r="K18" s="1113"/>
      <c r="L18" s="1113"/>
      <c r="M18" s="1113"/>
      <c r="N18" s="1113"/>
      <c r="O18" s="1113"/>
      <c r="P18" s="1113"/>
      <c r="Q18" s="1113"/>
      <c r="R18" s="1113"/>
      <c r="S18" s="1113"/>
    </row>
    <row r="19" spans="1:19" ht="15.75" customHeight="1">
      <c r="A19" s="1113"/>
      <c r="B19" s="1113"/>
      <c r="C19" s="1113"/>
      <c r="D19" s="1113"/>
      <c r="E19" s="1113"/>
      <c r="F19" s="1113"/>
      <c r="G19" s="1113"/>
      <c r="H19" s="1113"/>
      <c r="I19" s="1113"/>
      <c r="J19" s="1113"/>
      <c r="K19" s="1113"/>
      <c r="L19" s="1113"/>
      <c r="M19" s="1113"/>
      <c r="N19" s="1113"/>
      <c r="O19" s="1113"/>
      <c r="P19" s="1113"/>
      <c r="Q19" s="1113"/>
      <c r="R19" s="1113"/>
      <c r="S19" s="1113"/>
    </row>
    <row r="20" spans="1:19" ht="15.75" customHeight="1">
      <c r="A20" s="1113"/>
      <c r="B20" s="1113"/>
      <c r="C20" s="1113"/>
      <c r="D20" s="1113"/>
      <c r="E20" s="1113"/>
      <c r="F20" s="1113"/>
      <c r="G20" s="1113"/>
      <c r="H20" s="1113"/>
      <c r="I20" s="1113"/>
      <c r="J20" s="1113"/>
      <c r="K20" s="1113"/>
      <c r="L20" s="1113"/>
      <c r="M20" s="1113"/>
      <c r="N20" s="1113"/>
      <c r="O20" s="1113"/>
      <c r="P20" s="1113"/>
      <c r="Q20" s="1113"/>
      <c r="R20" s="1113"/>
      <c r="S20" s="1113"/>
    </row>
    <row r="21" spans="1:19" ht="15.75" customHeight="1">
      <c r="A21" s="1113"/>
      <c r="B21" s="1113"/>
      <c r="C21" s="1113"/>
      <c r="D21" s="1113"/>
      <c r="E21" s="1113"/>
      <c r="F21" s="1113"/>
      <c r="G21" s="1113"/>
      <c r="H21" s="1113"/>
      <c r="I21" s="1113"/>
      <c r="J21" s="1113"/>
      <c r="K21" s="1113"/>
      <c r="L21" s="1113"/>
      <c r="M21" s="1113"/>
      <c r="N21" s="1113"/>
      <c r="O21" s="1113"/>
      <c r="P21" s="1113"/>
      <c r="Q21" s="1113"/>
      <c r="R21" s="1113"/>
      <c r="S21" s="1113"/>
    </row>
    <row r="22" spans="1:19" ht="15.75" customHeight="1">
      <c r="A22" s="1113"/>
      <c r="B22" s="1113"/>
      <c r="C22" s="1113"/>
      <c r="D22" s="1113"/>
      <c r="E22" s="1113"/>
      <c r="F22" s="1113"/>
      <c r="G22" s="1113"/>
      <c r="H22" s="1113"/>
      <c r="I22" s="1113"/>
      <c r="J22" s="1113"/>
      <c r="K22" s="1113"/>
      <c r="L22" s="1113"/>
      <c r="M22" s="1113"/>
      <c r="N22" s="1113"/>
      <c r="O22" s="1113"/>
      <c r="P22" s="1113"/>
      <c r="Q22" s="1113"/>
      <c r="R22" s="1113"/>
      <c r="S22" s="1113"/>
    </row>
    <row r="23" spans="1:19" ht="15.75" customHeight="1">
      <c r="A23" s="1113"/>
      <c r="B23" s="1113"/>
      <c r="C23" s="1113"/>
      <c r="D23" s="1113"/>
      <c r="E23" s="1113"/>
      <c r="F23" s="1113"/>
      <c r="G23" s="1113"/>
      <c r="H23" s="1113"/>
      <c r="I23" s="1113"/>
      <c r="J23" s="1113"/>
      <c r="K23" s="1113"/>
      <c r="L23" s="1113"/>
      <c r="M23" s="1113"/>
      <c r="N23" s="1113"/>
      <c r="O23" s="1113"/>
      <c r="P23" s="1113"/>
      <c r="Q23" s="1113"/>
      <c r="R23" s="1113"/>
      <c r="S23" s="1113"/>
    </row>
    <row r="24" spans="1:19" ht="15.75" customHeight="1">
      <c r="A24" s="1113"/>
      <c r="B24" s="1113"/>
      <c r="C24" s="1113"/>
      <c r="D24" s="1113"/>
      <c r="E24" s="1113"/>
      <c r="F24" s="1113"/>
      <c r="G24" s="1113"/>
      <c r="H24" s="1113"/>
      <c r="I24" s="1113"/>
      <c r="J24" s="1113"/>
      <c r="K24" s="1113"/>
      <c r="L24" s="1113"/>
      <c r="M24" s="1113"/>
      <c r="N24" s="1113"/>
      <c r="O24" s="1113"/>
      <c r="P24" s="1113"/>
      <c r="Q24" s="1113"/>
      <c r="R24" s="1113"/>
      <c r="S24" s="1113"/>
    </row>
    <row r="25" spans="1:19" ht="15.75" customHeight="1">
      <c r="A25" s="1113"/>
      <c r="B25" s="1113"/>
      <c r="C25" s="1113"/>
      <c r="D25" s="1113"/>
      <c r="E25" s="1113"/>
      <c r="F25" s="1113"/>
      <c r="G25" s="1113"/>
      <c r="H25" s="1113"/>
      <c r="I25" s="1113"/>
      <c r="J25" s="1113"/>
      <c r="K25" s="1113"/>
      <c r="L25" s="1113"/>
      <c r="M25" s="1113"/>
      <c r="N25" s="1113"/>
      <c r="O25" s="1113"/>
      <c r="P25" s="1113"/>
      <c r="Q25" s="1113"/>
      <c r="R25" s="1113"/>
      <c r="S25" s="1113"/>
    </row>
  </sheetData>
  <mergeCells count="5">
    <mergeCell ref="A1:A5"/>
    <mergeCell ref="B1:D1"/>
    <mergeCell ref="E1:S5"/>
    <mergeCell ref="B5:D5"/>
    <mergeCell ref="A6:S25"/>
  </mergeCells>
  <hyperlinks>
    <hyperlink ref="D4" r:id="rId1" xr:uid="{FBAC5BA6-049E-4D3D-99C9-9D652AE6B7C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1983"/>
  <sheetViews>
    <sheetView tabSelected="1" workbookViewId="0">
      <pane xSplit="3" ySplit="1" topLeftCell="D2" activePane="bottomRight" state="frozen"/>
      <selection pane="topRight" activeCell="D1" sqref="D1"/>
      <selection pane="bottomLeft" activeCell="A2" sqref="A2"/>
      <selection pane="bottomRight" activeCell="B2" sqref="B2"/>
    </sheetView>
  </sheetViews>
  <sheetFormatPr defaultColWidth="14.453125" defaultRowHeight="15" customHeight="1"/>
  <cols>
    <col min="1" max="1" width="48.1796875" style="848" customWidth="1"/>
    <col min="2" max="3" width="22.81640625" style="848" customWidth="1"/>
    <col min="4" max="4" width="31.26953125" style="848" customWidth="1"/>
    <col min="5" max="6" width="16.7265625" style="848" customWidth="1"/>
    <col min="7" max="8" width="33" style="848" hidden="1" customWidth="1"/>
    <col min="9" max="9" width="18.453125" style="848" customWidth="1"/>
    <col min="10" max="10" width="17.453125" style="848" customWidth="1"/>
    <col min="11" max="11" width="16.7265625" style="848" customWidth="1"/>
    <col min="12" max="17" width="11.54296875" style="848" customWidth="1"/>
    <col min="18" max="19" width="36.81640625" style="848" customWidth="1"/>
    <col min="20" max="20" width="45.1796875" style="848" customWidth="1"/>
    <col min="21" max="23" width="21.1796875" style="848" customWidth="1"/>
    <col min="24" max="24" width="19.54296875" style="848" customWidth="1"/>
    <col min="25" max="16384" width="14.453125" style="848"/>
  </cols>
  <sheetData>
    <row r="1" spans="1:24" ht="28.5" customHeight="1">
      <c r="A1" s="841" t="s">
        <v>9283</v>
      </c>
      <c r="B1" s="842" t="s">
        <v>1</v>
      </c>
      <c r="C1" s="842" t="s">
        <v>2</v>
      </c>
      <c r="D1" s="842" t="s">
        <v>3</v>
      </c>
      <c r="E1" s="841" t="s">
        <v>11138</v>
      </c>
      <c r="F1" s="841" t="s">
        <v>11139</v>
      </c>
      <c r="G1" s="843" t="s">
        <v>9285</v>
      </c>
      <c r="H1" s="842" t="s">
        <v>9286</v>
      </c>
      <c r="I1" s="844" t="s">
        <v>5</v>
      </c>
      <c r="J1" s="842" t="s">
        <v>8</v>
      </c>
      <c r="K1" s="845" t="s">
        <v>9</v>
      </c>
      <c r="L1" s="845" t="s">
        <v>10</v>
      </c>
      <c r="M1" s="846" t="s">
        <v>11</v>
      </c>
      <c r="N1" s="846" t="s">
        <v>12</v>
      </c>
      <c r="O1" s="846" t="s">
        <v>13</v>
      </c>
      <c r="P1" s="846" t="s">
        <v>14</v>
      </c>
      <c r="Q1" s="846" t="s">
        <v>15</v>
      </c>
      <c r="R1" s="842" t="s">
        <v>9287</v>
      </c>
      <c r="S1" s="842" t="s">
        <v>21</v>
      </c>
      <c r="T1" s="842" t="s">
        <v>9288</v>
      </c>
      <c r="U1" s="842" t="s">
        <v>6</v>
      </c>
      <c r="V1" s="847" t="s">
        <v>7</v>
      </c>
      <c r="W1" s="842" t="s">
        <v>27</v>
      </c>
      <c r="X1" s="841" t="s">
        <v>28</v>
      </c>
    </row>
    <row r="2" spans="1:24" ht="28.5" customHeight="1">
      <c r="A2" s="849" t="s">
        <v>1761</v>
      </c>
      <c r="B2" s="849" t="s">
        <v>7953</v>
      </c>
      <c r="C2" s="849" t="s">
        <v>1762</v>
      </c>
      <c r="D2" s="849" t="s">
        <v>1763</v>
      </c>
      <c r="E2" s="851">
        <v>39.679242372737299</v>
      </c>
      <c r="F2" s="851">
        <v>-75.589573932935195</v>
      </c>
      <c r="G2" s="852" t="s">
        <v>9289</v>
      </c>
      <c r="H2" s="849"/>
      <c r="I2" s="853" t="s">
        <v>77</v>
      </c>
      <c r="J2" s="854" t="str">
        <f t="shared" ref="J2:J3" si="0">IF(K2="Groundwater", "Groundwater", IF(OR(K2="Wastewater", K2="Surface Water", K2="Drinking Water", K2="Leachate"),"Other Water", IF(OR(K2="Soil", K2="Compost", K2="Sludge", K2="Septage"), "Solid", "Unknown")))</f>
        <v>Groundwater</v>
      </c>
      <c r="K2" s="852" t="s">
        <v>35</v>
      </c>
      <c r="L2" s="851">
        <v>2017</v>
      </c>
      <c r="M2" s="855">
        <v>560</v>
      </c>
      <c r="N2" s="855">
        <v>3400</v>
      </c>
      <c r="O2" s="855">
        <v>3960</v>
      </c>
      <c r="P2" s="855">
        <v>6156.1</v>
      </c>
      <c r="Q2" s="855">
        <f t="shared" ref="Q2:Q3" si="1">IF(M2&amp;N2&amp;O2&amp;P2="","",MAX(M2:P2))</f>
        <v>6156.1</v>
      </c>
      <c r="R2" s="854" t="s">
        <v>1764</v>
      </c>
      <c r="S2" s="854"/>
      <c r="T2" s="854"/>
      <c r="U2" s="856" t="s">
        <v>1765</v>
      </c>
      <c r="V2" s="857" t="s">
        <v>1766</v>
      </c>
      <c r="W2" s="854"/>
      <c r="X2" s="851"/>
    </row>
    <row r="3" spans="1:24" ht="28.5" customHeight="1">
      <c r="A3" s="849" t="s">
        <v>4777</v>
      </c>
      <c r="B3" s="850"/>
      <c r="C3" s="850" t="s">
        <v>4778</v>
      </c>
      <c r="D3" s="850" t="s">
        <v>4779</v>
      </c>
      <c r="E3" s="852">
        <v>43.368980800000003</v>
      </c>
      <c r="F3" s="852">
        <v>-72.345218599999995</v>
      </c>
      <c r="G3" s="854" t="s">
        <v>9290</v>
      </c>
      <c r="H3" s="850"/>
      <c r="I3" s="853" t="s">
        <v>77</v>
      </c>
      <c r="J3" s="854" t="str">
        <f t="shared" si="0"/>
        <v>Groundwater</v>
      </c>
      <c r="K3" s="854" t="s">
        <v>35</v>
      </c>
      <c r="L3" s="858"/>
      <c r="M3" s="855">
        <v>7.46</v>
      </c>
      <c r="N3" s="855">
        <v>9.3800000000000008</v>
      </c>
      <c r="O3" s="855">
        <v>16.84</v>
      </c>
      <c r="P3" s="855">
        <v>24.25</v>
      </c>
      <c r="Q3" s="855">
        <f t="shared" si="1"/>
        <v>24.25</v>
      </c>
      <c r="R3" s="854"/>
      <c r="S3" s="854"/>
      <c r="T3" s="859" t="s">
        <v>4783</v>
      </c>
      <c r="U3" s="856" t="s">
        <v>4781</v>
      </c>
      <c r="V3" s="857" t="s">
        <v>4781</v>
      </c>
      <c r="W3" s="854"/>
      <c r="X3" s="860" t="s">
        <v>2415</v>
      </c>
    </row>
    <row r="4" spans="1:24" ht="28.5" customHeight="1">
      <c r="A4" s="849" t="s">
        <v>9291</v>
      </c>
      <c r="B4" s="849"/>
      <c r="C4" s="849" t="s">
        <v>3158</v>
      </c>
      <c r="D4" s="849" t="s">
        <v>4044</v>
      </c>
      <c r="E4" s="851">
        <v>43.604660000000003</v>
      </c>
      <c r="F4" s="851">
        <v>-84.770249000000007</v>
      </c>
      <c r="G4" s="862"/>
      <c r="H4" s="861"/>
      <c r="I4" s="853" t="s">
        <v>1786</v>
      </c>
      <c r="J4" s="852" t="s">
        <v>35</v>
      </c>
      <c r="K4" s="852" t="s">
        <v>35</v>
      </c>
      <c r="L4" s="863">
        <v>2021</v>
      </c>
      <c r="M4" s="855">
        <v>160</v>
      </c>
      <c r="N4" s="855"/>
      <c r="O4" s="855"/>
      <c r="P4" s="855"/>
      <c r="Q4" s="855">
        <v>160</v>
      </c>
      <c r="R4" s="854"/>
      <c r="S4" s="854"/>
      <c r="T4" s="854" t="s">
        <v>9292</v>
      </c>
      <c r="U4" s="864" t="s">
        <v>9292</v>
      </c>
      <c r="V4" s="865" t="s">
        <v>9293</v>
      </c>
      <c r="W4" s="854" t="s">
        <v>9294</v>
      </c>
      <c r="X4" s="851" t="s">
        <v>9295</v>
      </c>
    </row>
    <row r="5" spans="1:24" ht="28.5" customHeight="1">
      <c r="A5" s="849" t="s">
        <v>1805</v>
      </c>
      <c r="B5" s="849"/>
      <c r="C5" s="849" t="s">
        <v>1806</v>
      </c>
      <c r="D5" s="849" t="s">
        <v>1807</v>
      </c>
      <c r="E5" s="851">
        <v>27.8797483649798</v>
      </c>
      <c r="F5" s="851">
        <v>-82.685313261990501</v>
      </c>
      <c r="G5" s="852" t="s">
        <v>9296</v>
      </c>
      <c r="H5" s="849" t="s">
        <v>9297</v>
      </c>
      <c r="I5" s="853" t="s">
        <v>33</v>
      </c>
      <c r="J5" s="854" t="str">
        <f t="shared" ref="J5:J18" si="2">IF(K5="Groundwater", "Groundwater", IF(OR(K5="Wastewater", K5="Surface Water", K5="Drinking Water", K5="Leachate"),"Other Water", IF(OR(K5="Soil", K5="Compost", K5="Sludge", K5="Septage"), "Solid", "Unknown")))</f>
        <v>Groundwater</v>
      </c>
      <c r="K5" s="852" t="s">
        <v>35</v>
      </c>
      <c r="L5" s="851">
        <v>2019</v>
      </c>
      <c r="M5" s="855">
        <v>16.5</v>
      </c>
      <c r="N5" s="855">
        <v>214</v>
      </c>
      <c r="O5" s="855"/>
      <c r="P5" s="855"/>
      <c r="Q5" s="855">
        <f t="shared" ref="Q5:Q18" si="3">IF(M5&amp;N5&amp;O5&amp;P5="","",MAX(M5:P5))</f>
        <v>214</v>
      </c>
      <c r="R5" s="854"/>
      <c r="S5" s="854"/>
      <c r="T5" s="854"/>
      <c r="U5" s="866" t="s">
        <v>1808</v>
      </c>
      <c r="V5" s="867" t="s">
        <v>1809</v>
      </c>
      <c r="W5" s="868" t="s">
        <v>1810</v>
      </c>
      <c r="X5" s="851"/>
    </row>
    <row r="6" spans="1:24" ht="28.5" customHeight="1">
      <c r="A6" s="869" t="s">
        <v>3157</v>
      </c>
      <c r="B6" s="870"/>
      <c r="C6" s="870" t="s">
        <v>3158</v>
      </c>
      <c r="D6" s="870" t="s">
        <v>3159</v>
      </c>
      <c r="E6" s="871">
        <v>42.985711799999997</v>
      </c>
      <c r="F6" s="871">
        <v>-86.083712499999905</v>
      </c>
      <c r="G6" s="852" t="s">
        <v>9289</v>
      </c>
      <c r="H6" s="852"/>
      <c r="I6" s="872" t="s">
        <v>77</v>
      </c>
      <c r="J6" s="854" t="str">
        <f t="shared" si="2"/>
        <v>Groundwater</v>
      </c>
      <c r="K6" s="854" t="s">
        <v>35</v>
      </c>
      <c r="L6" s="858">
        <v>2018</v>
      </c>
      <c r="M6" s="855"/>
      <c r="N6" s="855"/>
      <c r="O6" s="855">
        <v>643.61</v>
      </c>
      <c r="P6" s="855">
        <v>2142.27</v>
      </c>
      <c r="Q6" s="855">
        <f t="shared" si="3"/>
        <v>2142.27</v>
      </c>
      <c r="R6" s="851" t="s">
        <v>9298</v>
      </c>
      <c r="S6" s="873" t="s">
        <v>3162</v>
      </c>
      <c r="T6" s="874" t="s">
        <v>3166</v>
      </c>
      <c r="U6" s="875" t="s">
        <v>3161</v>
      </c>
      <c r="V6" s="857" t="s">
        <v>3162</v>
      </c>
      <c r="W6" s="876" t="s">
        <v>3167</v>
      </c>
      <c r="X6" s="877" t="s">
        <v>3168</v>
      </c>
    </row>
    <row r="7" spans="1:24" ht="28.5" customHeight="1">
      <c r="A7" s="849" t="s">
        <v>4784</v>
      </c>
      <c r="B7" s="850"/>
      <c r="C7" s="850" t="s">
        <v>4778</v>
      </c>
      <c r="D7" s="850" t="s">
        <v>4785</v>
      </c>
      <c r="E7" s="852">
        <v>42.992526599999998</v>
      </c>
      <c r="F7" s="852">
        <v>-71.474368200000001</v>
      </c>
      <c r="G7" s="854" t="s">
        <v>9299</v>
      </c>
      <c r="H7" s="850"/>
      <c r="I7" s="853" t="s">
        <v>77</v>
      </c>
      <c r="J7" s="854" t="str">
        <f t="shared" si="2"/>
        <v>Groundwater</v>
      </c>
      <c r="K7" s="853" t="s">
        <v>35</v>
      </c>
      <c r="L7" s="858">
        <v>2020</v>
      </c>
      <c r="M7" s="855">
        <v>11</v>
      </c>
      <c r="N7" s="855">
        <v>14</v>
      </c>
      <c r="O7" s="855">
        <v>25</v>
      </c>
      <c r="P7" s="855">
        <v>67.62</v>
      </c>
      <c r="Q7" s="855">
        <f t="shared" si="3"/>
        <v>67.62</v>
      </c>
      <c r="R7" s="878" t="s">
        <v>4789</v>
      </c>
      <c r="S7" s="853"/>
      <c r="T7" s="879" t="s">
        <v>4790</v>
      </c>
      <c r="U7" s="880" t="s">
        <v>4786</v>
      </c>
      <c r="V7" s="881" t="s">
        <v>4781</v>
      </c>
      <c r="W7" s="879" t="s">
        <v>4791</v>
      </c>
      <c r="X7" s="882" t="s">
        <v>2415</v>
      </c>
    </row>
    <row r="8" spans="1:24" ht="28.5" customHeight="1">
      <c r="A8" s="849" t="s">
        <v>3170</v>
      </c>
      <c r="B8" s="850"/>
      <c r="C8" s="850" t="s">
        <v>3158</v>
      </c>
      <c r="D8" s="850" t="s">
        <v>3171</v>
      </c>
      <c r="E8" s="871">
        <v>42.517867000000003</v>
      </c>
      <c r="F8" s="871">
        <v>-83.770949999999999</v>
      </c>
      <c r="G8" s="852" t="s">
        <v>9289</v>
      </c>
      <c r="H8" s="852"/>
      <c r="I8" s="853" t="s">
        <v>5</v>
      </c>
      <c r="J8" s="854" t="str">
        <f t="shared" si="2"/>
        <v>Groundwater</v>
      </c>
      <c r="K8" s="854" t="s">
        <v>35</v>
      </c>
      <c r="L8" s="858">
        <v>2020</v>
      </c>
      <c r="M8" s="855">
        <v>2900</v>
      </c>
      <c r="N8" s="855">
        <v>130</v>
      </c>
      <c r="O8" s="855">
        <v>3030</v>
      </c>
      <c r="P8" s="855"/>
      <c r="Q8" s="855">
        <f t="shared" si="3"/>
        <v>3030</v>
      </c>
      <c r="R8" s="854" t="s">
        <v>9301</v>
      </c>
      <c r="S8" s="883" t="s">
        <v>3173</v>
      </c>
      <c r="T8" s="859" t="s">
        <v>3173</v>
      </c>
      <c r="U8" s="866" t="s">
        <v>3173</v>
      </c>
      <c r="V8" s="884" t="s">
        <v>3173</v>
      </c>
      <c r="W8" s="885"/>
      <c r="X8" s="877" t="s">
        <v>3168</v>
      </c>
    </row>
    <row r="9" spans="1:24" ht="28.5" customHeight="1">
      <c r="A9" s="849" t="s">
        <v>4792</v>
      </c>
      <c r="B9" s="850"/>
      <c r="C9" s="850" t="s">
        <v>4778</v>
      </c>
      <c r="D9" s="850" t="s">
        <v>4793</v>
      </c>
      <c r="E9" s="852">
        <v>43.058567500000002</v>
      </c>
      <c r="F9" s="852">
        <v>-71.441578199999995</v>
      </c>
      <c r="G9" s="854" t="s">
        <v>9299</v>
      </c>
      <c r="H9" s="886"/>
      <c r="I9" s="853" t="s">
        <v>5</v>
      </c>
      <c r="J9" s="854" t="str">
        <f t="shared" si="2"/>
        <v>Groundwater</v>
      </c>
      <c r="K9" s="854" t="s">
        <v>35</v>
      </c>
      <c r="L9" s="858">
        <v>2019</v>
      </c>
      <c r="M9" s="855">
        <v>26</v>
      </c>
      <c r="N9" s="855">
        <v>10</v>
      </c>
      <c r="O9" s="855">
        <v>36</v>
      </c>
      <c r="P9" s="855">
        <v>80.92</v>
      </c>
      <c r="Q9" s="855">
        <f t="shared" si="3"/>
        <v>80.92</v>
      </c>
      <c r="R9" s="854" t="s">
        <v>4797</v>
      </c>
      <c r="S9" s="853"/>
      <c r="T9" s="879" t="s">
        <v>4798</v>
      </c>
      <c r="U9" s="875" t="s">
        <v>4786</v>
      </c>
      <c r="V9" s="887" t="s">
        <v>4794</v>
      </c>
      <c r="W9" s="879" t="s">
        <v>4799</v>
      </c>
      <c r="X9" s="882" t="s">
        <v>2415</v>
      </c>
    </row>
    <row r="10" spans="1:24" ht="28.5" customHeight="1">
      <c r="A10" s="849" t="s">
        <v>4800</v>
      </c>
      <c r="B10" s="850"/>
      <c r="C10" s="850" t="s">
        <v>4778</v>
      </c>
      <c r="D10" s="850" t="s">
        <v>4801</v>
      </c>
      <c r="E10" s="852">
        <v>42.881864100000001</v>
      </c>
      <c r="F10" s="852">
        <v>-70.881961599999997</v>
      </c>
      <c r="G10" s="854" t="s">
        <v>9299</v>
      </c>
      <c r="H10" s="850"/>
      <c r="I10" s="853" t="s">
        <v>77</v>
      </c>
      <c r="J10" s="854" t="str">
        <f t="shared" si="2"/>
        <v>Groundwater</v>
      </c>
      <c r="K10" s="854" t="s">
        <v>35</v>
      </c>
      <c r="L10" s="858">
        <v>2018</v>
      </c>
      <c r="M10" s="855">
        <v>3.22</v>
      </c>
      <c r="N10" s="855">
        <v>3.11</v>
      </c>
      <c r="O10" s="855">
        <v>6.33</v>
      </c>
      <c r="P10" s="855">
        <v>8.36</v>
      </c>
      <c r="Q10" s="855">
        <f t="shared" si="3"/>
        <v>8.36</v>
      </c>
      <c r="R10" s="854" t="s">
        <v>4805</v>
      </c>
      <c r="S10" s="853"/>
      <c r="T10" s="879" t="s">
        <v>4806</v>
      </c>
      <c r="U10" s="880" t="s">
        <v>4786</v>
      </c>
      <c r="V10" s="881" t="s">
        <v>4802</v>
      </c>
      <c r="W10" s="879" t="s">
        <v>4807</v>
      </c>
      <c r="X10" s="882" t="s">
        <v>2415</v>
      </c>
    </row>
    <row r="11" spans="1:24" ht="28.5" customHeight="1">
      <c r="A11" s="849" t="s">
        <v>4808</v>
      </c>
      <c r="B11" s="850"/>
      <c r="C11" s="850" t="s">
        <v>4778</v>
      </c>
      <c r="D11" s="850" t="s">
        <v>4809</v>
      </c>
      <c r="E11" s="852">
        <v>43.018895200000003</v>
      </c>
      <c r="F11" s="852">
        <v>-71.601813100000001</v>
      </c>
      <c r="G11" s="854" t="s">
        <v>9299</v>
      </c>
      <c r="H11" s="850"/>
      <c r="I11" s="853" t="s">
        <v>77</v>
      </c>
      <c r="J11" s="854" t="str">
        <f t="shared" si="2"/>
        <v>Groundwater</v>
      </c>
      <c r="K11" s="854" t="s">
        <v>35</v>
      </c>
      <c r="L11" s="858">
        <v>2018</v>
      </c>
      <c r="M11" s="855">
        <v>130</v>
      </c>
      <c r="N11" s="855">
        <v>680</v>
      </c>
      <c r="O11" s="855">
        <v>810</v>
      </c>
      <c r="P11" s="855">
        <v>2666</v>
      </c>
      <c r="Q11" s="855">
        <f t="shared" si="3"/>
        <v>2666</v>
      </c>
      <c r="R11" s="854"/>
      <c r="S11" s="853"/>
      <c r="T11" s="879" t="s">
        <v>4813</v>
      </c>
      <c r="U11" s="875" t="s">
        <v>4786</v>
      </c>
      <c r="V11" s="887" t="s">
        <v>4810</v>
      </c>
      <c r="W11" s="879" t="s">
        <v>4814</v>
      </c>
      <c r="X11" s="882" t="s">
        <v>2415</v>
      </c>
    </row>
    <row r="12" spans="1:24" ht="28.5" customHeight="1">
      <c r="A12" s="849" t="s">
        <v>4815</v>
      </c>
      <c r="B12" s="850"/>
      <c r="C12" s="850" t="s">
        <v>4778</v>
      </c>
      <c r="D12" s="850" t="s">
        <v>4816</v>
      </c>
      <c r="E12" s="852">
        <v>42.751382100000001</v>
      </c>
      <c r="F12" s="852">
        <v>-71.443295000000006</v>
      </c>
      <c r="G12" s="854" t="s">
        <v>9299</v>
      </c>
      <c r="H12" s="850"/>
      <c r="I12" s="853" t="s">
        <v>5</v>
      </c>
      <c r="J12" s="854" t="str">
        <f t="shared" si="2"/>
        <v>Groundwater</v>
      </c>
      <c r="K12" s="854" t="s">
        <v>35</v>
      </c>
      <c r="L12" s="858">
        <v>2018</v>
      </c>
      <c r="M12" s="855">
        <v>20</v>
      </c>
      <c r="N12" s="855">
        <v>59</v>
      </c>
      <c r="O12" s="855">
        <v>79</v>
      </c>
      <c r="P12" s="855">
        <v>118</v>
      </c>
      <c r="Q12" s="855">
        <f t="shared" si="3"/>
        <v>118</v>
      </c>
      <c r="R12" s="853" t="s">
        <v>4820</v>
      </c>
      <c r="S12" s="853"/>
      <c r="T12" s="879" t="s">
        <v>4821</v>
      </c>
      <c r="U12" s="880" t="s">
        <v>4786</v>
      </c>
      <c r="V12" s="881" t="s">
        <v>4817</v>
      </c>
      <c r="W12" s="879" t="s">
        <v>4822</v>
      </c>
      <c r="X12" s="882" t="s">
        <v>2415</v>
      </c>
    </row>
    <row r="13" spans="1:24" ht="28.5" customHeight="1">
      <c r="A13" s="849" t="s">
        <v>4823</v>
      </c>
      <c r="B13" s="850"/>
      <c r="C13" s="850" t="s">
        <v>4778</v>
      </c>
      <c r="D13" s="850" t="s">
        <v>4824</v>
      </c>
      <c r="E13" s="852">
        <v>43.048704100000002</v>
      </c>
      <c r="F13" s="852">
        <v>-70.773575899999997</v>
      </c>
      <c r="G13" s="854" t="s">
        <v>9302</v>
      </c>
      <c r="H13" s="850"/>
      <c r="I13" s="853" t="s">
        <v>77</v>
      </c>
      <c r="J13" s="854" t="str">
        <f t="shared" si="2"/>
        <v>Groundwater</v>
      </c>
      <c r="K13" s="854" t="s">
        <v>35</v>
      </c>
      <c r="L13" s="858"/>
      <c r="M13" s="855">
        <v>47.9</v>
      </c>
      <c r="N13" s="855">
        <v>119</v>
      </c>
      <c r="O13" s="855">
        <v>166.9</v>
      </c>
      <c r="P13" s="855">
        <v>184.4</v>
      </c>
      <c r="Q13" s="855">
        <f t="shared" si="3"/>
        <v>184.4</v>
      </c>
      <c r="R13" s="854" t="s">
        <v>4827</v>
      </c>
      <c r="S13" s="854"/>
      <c r="T13" s="859" t="s">
        <v>4783</v>
      </c>
      <c r="U13" s="866" t="s">
        <v>4781</v>
      </c>
      <c r="V13" s="884" t="s">
        <v>4781</v>
      </c>
      <c r="W13" s="854"/>
      <c r="X13" s="860" t="s">
        <v>2415</v>
      </c>
    </row>
    <row r="14" spans="1:24" ht="28.5" customHeight="1">
      <c r="A14" s="849" t="s">
        <v>4828</v>
      </c>
      <c r="B14" s="850"/>
      <c r="C14" s="850" t="s">
        <v>4778</v>
      </c>
      <c r="D14" s="850" t="s">
        <v>4829</v>
      </c>
      <c r="E14" s="852">
        <v>43.186748000000001</v>
      </c>
      <c r="F14" s="852">
        <v>-70.899350699999999</v>
      </c>
      <c r="G14" s="854" t="s">
        <v>9290</v>
      </c>
      <c r="H14" s="886"/>
      <c r="I14" s="853" t="s">
        <v>77</v>
      </c>
      <c r="J14" s="854" t="str">
        <f t="shared" si="2"/>
        <v>Groundwater</v>
      </c>
      <c r="K14" s="854" t="s">
        <v>35</v>
      </c>
      <c r="L14" s="858"/>
      <c r="M14" s="855">
        <v>7.56</v>
      </c>
      <c r="N14" s="855">
        <v>29.5</v>
      </c>
      <c r="O14" s="855">
        <v>37.06</v>
      </c>
      <c r="P14" s="855" t="s">
        <v>36</v>
      </c>
      <c r="Q14" s="855">
        <f t="shared" si="3"/>
        <v>37.06</v>
      </c>
      <c r="R14" s="854" t="s">
        <v>9303</v>
      </c>
      <c r="S14" s="854"/>
      <c r="T14" s="859" t="s">
        <v>4783</v>
      </c>
      <c r="U14" s="856" t="s">
        <v>4781</v>
      </c>
      <c r="V14" s="857" t="s">
        <v>4781</v>
      </c>
      <c r="W14" s="854"/>
      <c r="X14" s="860" t="s">
        <v>2415</v>
      </c>
    </row>
    <row r="15" spans="1:24" ht="28.5" customHeight="1">
      <c r="A15" s="849" t="s">
        <v>4831</v>
      </c>
      <c r="B15" s="850"/>
      <c r="C15" s="850" t="s">
        <v>4778</v>
      </c>
      <c r="D15" s="850" t="s">
        <v>4832</v>
      </c>
      <c r="E15" s="852">
        <v>42.800040500000001</v>
      </c>
      <c r="F15" s="852">
        <v>-71.310365300000001</v>
      </c>
      <c r="G15" s="854" t="s">
        <v>9299</v>
      </c>
      <c r="H15" s="850"/>
      <c r="I15" s="853" t="s">
        <v>77</v>
      </c>
      <c r="J15" s="854" t="str">
        <f t="shared" si="2"/>
        <v>Groundwater</v>
      </c>
      <c r="K15" s="853" t="s">
        <v>35</v>
      </c>
      <c r="L15" s="858">
        <v>2019</v>
      </c>
      <c r="M15" s="855">
        <v>12</v>
      </c>
      <c r="N15" s="855">
        <v>3.9</v>
      </c>
      <c r="O15" s="855">
        <v>15.9</v>
      </c>
      <c r="P15" s="855">
        <v>126.7</v>
      </c>
      <c r="Q15" s="855">
        <f t="shared" si="3"/>
        <v>126.7</v>
      </c>
      <c r="R15" s="888" t="s">
        <v>9304</v>
      </c>
      <c r="S15" s="853"/>
      <c r="T15" s="879" t="s">
        <v>4836</v>
      </c>
      <c r="U15" s="875" t="s">
        <v>4786</v>
      </c>
      <c r="V15" s="887" t="s">
        <v>4833</v>
      </c>
      <c r="W15" s="879" t="s">
        <v>4837</v>
      </c>
      <c r="X15" s="882" t="s">
        <v>2415</v>
      </c>
    </row>
    <row r="16" spans="1:24" ht="28.5" customHeight="1">
      <c r="A16" s="849" t="s">
        <v>4838</v>
      </c>
      <c r="B16" s="862"/>
      <c r="C16" s="850" t="s">
        <v>4778</v>
      </c>
      <c r="D16" s="850" t="s">
        <v>4839</v>
      </c>
      <c r="E16" s="889">
        <v>42.973551999999998</v>
      </c>
      <c r="F16" s="889">
        <v>-70.831460000000007</v>
      </c>
      <c r="G16" s="854" t="s">
        <v>9305</v>
      </c>
      <c r="H16" s="886" t="s">
        <v>9306</v>
      </c>
      <c r="I16" s="853" t="s">
        <v>5</v>
      </c>
      <c r="J16" s="854" t="str">
        <f t="shared" si="2"/>
        <v>Groundwater</v>
      </c>
      <c r="K16" s="854" t="s">
        <v>35</v>
      </c>
      <c r="L16" s="858"/>
      <c r="M16" s="855">
        <v>110</v>
      </c>
      <c r="N16" s="855">
        <v>660</v>
      </c>
      <c r="O16" s="855">
        <v>770</v>
      </c>
      <c r="P16" s="855">
        <v>1062</v>
      </c>
      <c r="Q16" s="855">
        <f t="shared" si="3"/>
        <v>1062</v>
      </c>
      <c r="R16" s="854" t="s">
        <v>4841</v>
      </c>
      <c r="S16" s="854"/>
      <c r="T16" s="859" t="s">
        <v>4783</v>
      </c>
      <c r="U16" s="866" t="s">
        <v>4781</v>
      </c>
      <c r="V16" s="884" t="s">
        <v>4781</v>
      </c>
      <c r="W16" s="854"/>
      <c r="X16" s="860" t="s">
        <v>2415</v>
      </c>
    </row>
    <row r="17" spans="1:24" ht="28.5" customHeight="1">
      <c r="A17" s="849" t="s">
        <v>4842</v>
      </c>
      <c r="B17" s="850"/>
      <c r="C17" s="850" t="s">
        <v>4778</v>
      </c>
      <c r="D17" s="850" t="s">
        <v>4843</v>
      </c>
      <c r="E17" s="852">
        <v>42.790403400000002</v>
      </c>
      <c r="F17" s="852">
        <v>-71.249393699999999</v>
      </c>
      <c r="G17" s="854" t="s">
        <v>9299</v>
      </c>
      <c r="H17" s="850"/>
      <c r="I17" s="853" t="s">
        <v>77</v>
      </c>
      <c r="J17" s="854" t="str">
        <f t="shared" si="2"/>
        <v>Groundwater</v>
      </c>
      <c r="K17" s="853" t="s">
        <v>35</v>
      </c>
      <c r="L17" s="858">
        <v>2018</v>
      </c>
      <c r="M17" s="855">
        <v>957</v>
      </c>
      <c r="N17" s="855">
        <v>3150</v>
      </c>
      <c r="O17" s="855">
        <v>4107</v>
      </c>
      <c r="P17" s="855">
        <v>7887</v>
      </c>
      <c r="Q17" s="855">
        <f t="shared" si="3"/>
        <v>7887</v>
      </c>
      <c r="R17" s="854"/>
      <c r="S17" s="853"/>
      <c r="T17" s="879" t="s">
        <v>4847</v>
      </c>
      <c r="U17" s="880" t="s">
        <v>4786</v>
      </c>
      <c r="V17" s="881" t="s">
        <v>4844</v>
      </c>
      <c r="W17" s="890" t="s">
        <v>4848</v>
      </c>
      <c r="X17" s="882" t="s">
        <v>2415</v>
      </c>
    </row>
    <row r="18" spans="1:24" ht="28.5" customHeight="1">
      <c r="A18" s="849" t="s">
        <v>4849</v>
      </c>
      <c r="B18" s="850"/>
      <c r="C18" s="850" t="s">
        <v>4778</v>
      </c>
      <c r="D18" s="850" t="s">
        <v>4850</v>
      </c>
      <c r="E18" s="852">
        <v>42.9037431</v>
      </c>
      <c r="F18" s="852">
        <v>-71.338724400000004</v>
      </c>
      <c r="G18" s="854" t="s">
        <v>9299</v>
      </c>
      <c r="H18" s="850"/>
      <c r="I18" s="853" t="s">
        <v>77</v>
      </c>
      <c r="J18" s="854" t="str">
        <f t="shared" si="2"/>
        <v>Groundwater</v>
      </c>
      <c r="K18" s="854" t="s">
        <v>35</v>
      </c>
      <c r="L18" s="858">
        <v>2018</v>
      </c>
      <c r="M18" s="855">
        <v>59</v>
      </c>
      <c r="N18" s="855">
        <v>24</v>
      </c>
      <c r="O18" s="855">
        <v>83</v>
      </c>
      <c r="P18" s="855">
        <v>148</v>
      </c>
      <c r="Q18" s="855">
        <f t="shared" si="3"/>
        <v>148</v>
      </c>
      <c r="R18" s="854"/>
      <c r="S18" s="853"/>
      <c r="T18" s="879" t="s">
        <v>4854</v>
      </c>
      <c r="U18" s="875" t="s">
        <v>4786</v>
      </c>
      <c r="V18" s="887" t="s">
        <v>4851</v>
      </c>
      <c r="W18" s="879" t="s">
        <v>4855</v>
      </c>
      <c r="X18" s="882" t="s">
        <v>2415</v>
      </c>
    </row>
    <row r="19" spans="1:24" ht="28.5" customHeight="1">
      <c r="A19" s="849" t="s">
        <v>9307</v>
      </c>
      <c r="B19" s="849"/>
      <c r="C19" s="849" t="s">
        <v>3158</v>
      </c>
      <c r="D19" s="849" t="s">
        <v>3658</v>
      </c>
      <c r="E19" s="851">
        <v>42.622999999999998</v>
      </c>
      <c r="F19" s="851">
        <v>-83.962999999999994</v>
      </c>
      <c r="G19" s="862"/>
      <c r="H19" s="861"/>
      <c r="I19" s="853" t="s">
        <v>1201</v>
      </c>
      <c r="J19" s="852" t="s">
        <v>35</v>
      </c>
      <c r="K19" s="852" t="s">
        <v>35</v>
      </c>
      <c r="L19" s="863">
        <v>2022</v>
      </c>
      <c r="M19" s="855">
        <v>27</v>
      </c>
      <c r="N19" s="855"/>
      <c r="O19" s="855"/>
      <c r="P19" s="855">
        <v>101</v>
      </c>
      <c r="Q19" s="855">
        <v>101</v>
      </c>
      <c r="R19" s="854"/>
      <c r="S19" s="854"/>
      <c r="T19" s="854" t="s">
        <v>9308</v>
      </c>
      <c r="U19" s="864" t="s">
        <v>9308</v>
      </c>
      <c r="V19" s="865" t="s">
        <v>9309</v>
      </c>
      <c r="W19" s="854" t="s">
        <v>9310</v>
      </c>
      <c r="X19" s="851" t="s">
        <v>9295</v>
      </c>
    </row>
    <row r="20" spans="1:24" ht="28.5" customHeight="1">
      <c r="A20" s="849" t="s">
        <v>4856</v>
      </c>
      <c r="B20" s="850"/>
      <c r="C20" s="850" t="s">
        <v>4778</v>
      </c>
      <c r="D20" s="850" t="s">
        <v>4857</v>
      </c>
      <c r="E20" s="852">
        <v>42.958054599999997</v>
      </c>
      <c r="F20" s="852">
        <v>-71.355762799999994</v>
      </c>
      <c r="G20" s="854" t="s">
        <v>9290</v>
      </c>
      <c r="H20" s="850"/>
      <c r="I20" s="853" t="s">
        <v>5</v>
      </c>
      <c r="J20" s="854" t="str">
        <f t="shared" ref="J20:J23" si="4">IF(K20="Groundwater", "Groundwater", IF(OR(K20="Wastewater", K20="Surface Water", K20="Drinking Water", K20="Leachate"),"Other Water", IF(OR(K20="Soil", K20="Compost", K20="Sludge", K20="Septage"), "Solid", "Unknown")))</f>
        <v>Groundwater</v>
      </c>
      <c r="K20" s="854" t="s">
        <v>35</v>
      </c>
      <c r="L20" s="858"/>
      <c r="M20" s="855">
        <v>3</v>
      </c>
      <c r="N20" s="855"/>
      <c r="O20" s="855" t="s">
        <v>36</v>
      </c>
      <c r="P20" s="855" t="s">
        <v>36</v>
      </c>
      <c r="Q20" s="855">
        <f t="shared" ref="Q20:Q23" si="5">IF(M20&amp;N20&amp;O20&amp;P20="","",MAX(M20:P20))</f>
        <v>3</v>
      </c>
      <c r="R20" s="891" t="s">
        <v>9311</v>
      </c>
      <c r="S20" s="854"/>
      <c r="T20" s="859" t="s">
        <v>4783</v>
      </c>
      <c r="U20" s="856" t="s">
        <v>4781</v>
      </c>
      <c r="V20" s="857" t="s">
        <v>4781</v>
      </c>
      <c r="W20" s="854"/>
      <c r="X20" s="860" t="s">
        <v>2415</v>
      </c>
    </row>
    <row r="21" spans="1:24" ht="28.5" customHeight="1">
      <c r="A21" s="849" t="s">
        <v>447</v>
      </c>
      <c r="B21" s="849"/>
      <c r="C21" s="849" t="s">
        <v>448</v>
      </c>
      <c r="D21" s="849" t="s">
        <v>449</v>
      </c>
      <c r="E21" s="852">
        <v>38.585487309999998</v>
      </c>
      <c r="F21" s="852">
        <v>-121.46370450000001</v>
      </c>
      <c r="G21" s="852" t="s">
        <v>9289</v>
      </c>
      <c r="H21" s="849"/>
      <c r="I21" s="853" t="s">
        <v>33</v>
      </c>
      <c r="J21" s="854" t="str">
        <f t="shared" si="4"/>
        <v>Groundwater</v>
      </c>
      <c r="K21" s="852" t="s">
        <v>35</v>
      </c>
      <c r="L21" s="851">
        <v>2019</v>
      </c>
      <c r="M21" s="855">
        <v>24</v>
      </c>
      <c r="N21" s="855">
        <v>40</v>
      </c>
      <c r="O21" s="855">
        <v>53</v>
      </c>
      <c r="P21" s="855">
        <v>126.58</v>
      </c>
      <c r="Q21" s="855">
        <f t="shared" si="5"/>
        <v>126.58</v>
      </c>
      <c r="R21" s="854"/>
      <c r="S21" s="854"/>
      <c r="T21" s="859" t="s">
        <v>452</v>
      </c>
      <c r="U21" s="866" t="s">
        <v>451</v>
      </c>
      <c r="V21" s="884" t="s">
        <v>451</v>
      </c>
      <c r="W21" s="854"/>
      <c r="X21" s="877" t="s">
        <v>453</v>
      </c>
    </row>
    <row r="22" spans="1:24" ht="28.5" customHeight="1">
      <c r="A22" s="849" t="s">
        <v>4859</v>
      </c>
      <c r="B22" s="850"/>
      <c r="C22" s="850" t="s">
        <v>4778</v>
      </c>
      <c r="D22" s="850" t="s">
        <v>4860</v>
      </c>
      <c r="E22" s="852">
        <v>42.935120599999998</v>
      </c>
      <c r="F22" s="852">
        <v>-72.2779721</v>
      </c>
      <c r="G22" s="854" t="s">
        <v>9299</v>
      </c>
      <c r="H22" s="850"/>
      <c r="I22" s="853" t="s">
        <v>77</v>
      </c>
      <c r="J22" s="854" t="str">
        <f t="shared" si="4"/>
        <v>Groundwater</v>
      </c>
      <c r="K22" s="854" t="s">
        <v>35</v>
      </c>
      <c r="L22" s="858">
        <v>2018</v>
      </c>
      <c r="M22" s="855">
        <v>97.6</v>
      </c>
      <c r="N22" s="855">
        <v>30.1</v>
      </c>
      <c r="O22" s="855">
        <v>127.7</v>
      </c>
      <c r="P22" s="855">
        <v>362</v>
      </c>
      <c r="Q22" s="855">
        <f t="shared" si="5"/>
        <v>362</v>
      </c>
      <c r="R22" s="854"/>
      <c r="S22" s="853"/>
      <c r="T22" s="890" t="s">
        <v>4864</v>
      </c>
      <c r="U22" s="880" t="s">
        <v>4786</v>
      </c>
      <c r="V22" s="881" t="s">
        <v>4861</v>
      </c>
      <c r="W22" s="879" t="s">
        <v>4865</v>
      </c>
      <c r="X22" s="882" t="s">
        <v>2415</v>
      </c>
    </row>
    <row r="23" spans="1:24" ht="28.5" customHeight="1">
      <c r="A23" s="849" t="s">
        <v>4866</v>
      </c>
      <c r="B23" s="850"/>
      <c r="C23" s="850" t="s">
        <v>4778</v>
      </c>
      <c r="D23" s="850" t="s">
        <v>4816</v>
      </c>
      <c r="E23" s="852">
        <v>42.701348199999998</v>
      </c>
      <c r="F23" s="852">
        <v>-71.441392699999994</v>
      </c>
      <c r="G23" s="854" t="s">
        <v>9299</v>
      </c>
      <c r="H23" s="850"/>
      <c r="I23" s="853" t="s">
        <v>77</v>
      </c>
      <c r="J23" s="854" t="str">
        <f t="shared" si="4"/>
        <v>Groundwater</v>
      </c>
      <c r="K23" s="854" t="s">
        <v>35</v>
      </c>
      <c r="L23" s="858">
        <v>2020</v>
      </c>
      <c r="M23" s="855">
        <v>242</v>
      </c>
      <c r="N23" s="855">
        <v>405</v>
      </c>
      <c r="O23" s="855">
        <v>647</v>
      </c>
      <c r="P23" s="855">
        <v>1129.5999999999999</v>
      </c>
      <c r="Q23" s="855">
        <f t="shared" si="5"/>
        <v>1129.5999999999999</v>
      </c>
      <c r="R23" s="854"/>
      <c r="S23" s="853"/>
      <c r="T23" s="879" t="s">
        <v>4869</v>
      </c>
      <c r="U23" s="875" t="s">
        <v>4786</v>
      </c>
      <c r="V23" s="887" t="s">
        <v>4781</v>
      </c>
      <c r="W23" s="879" t="s">
        <v>4870</v>
      </c>
      <c r="X23" s="882" t="s">
        <v>2415</v>
      </c>
    </row>
    <row r="24" spans="1:24" ht="28.5" customHeight="1">
      <c r="A24" s="849" t="s">
        <v>9312</v>
      </c>
      <c r="B24" s="849"/>
      <c r="C24" s="849" t="s">
        <v>3158</v>
      </c>
      <c r="D24" s="849" t="s">
        <v>3882</v>
      </c>
      <c r="E24" s="851">
        <v>43.190024000000001</v>
      </c>
      <c r="F24" s="851">
        <v>-86.157189000000002</v>
      </c>
      <c r="G24" s="862"/>
      <c r="H24" s="861"/>
      <c r="I24" s="853" t="s">
        <v>1786</v>
      </c>
      <c r="J24" s="852" t="s">
        <v>35</v>
      </c>
      <c r="K24" s="852" t="s">
        <v>35</v>
      </c>
      <c r="L24" s="863">
        <v>2021</v>
      </c>
      <c r="M24" s="855">
        <v>134</v>
      </c>
      <c r="N24" s="855">
        <v>221</v>
      </c>
      <c r="O24" s="855"/>
      <c r="P24" s="855"/>
      <c r="Q24" s="855">
        <v>221</v>
      </c>
      <c r="R24" s="854"/>
      <c r="S24" s="854"/>
      <c r="T24" s="854" t="s">
        <v>9313</v>
      </c>
      <c r="U24" s="864" t="s">
        <v>9313</v>
      </c>
      <c r="V24" s="865" t="s">
        <v>9314</v>
      </c>
      <c r="W24" s="854" t="s">
        <v>9315</v>
      </c>
      <c r="X24" s="851" t="s">
        <v>9295</v>
      </c>
    </row>
    <row r="25" spans="1:24" ht="28.5" customHeight="1">
      <c r="A25" s="849" t="s">
        <v>9316</v>
      </c>
      <c r="B25" s="849"/>
      <c r="C25" s="849" t="s">
        <v>3158</v>
      </c>
      <c r="D25" s="849" t="s">
        <v>9317</v>
      </c>
      <c r="E25" s="851">
        <v>42.846640999999998</v>
      </c>
      <c r="F25" s="851">
        <v>-83.448369</v>
      </c>
      <c r="G25" s="862"/>
      <c r="H25" s="861"/>
      <c r="I25" s="853" t="s">
        <v>2203</v>
      </c>
      <c r="J25" s="852" t="s">
        <v>35</v>
      </c>
      <c r="K25" s="852" t="s">
        <v>35</v>
      </c>
      <c r="L25" s="863">
        <v>2021</v>
      </c>
      <c r="M25" s="855">
        <v>22.3</v>
      </c>
      <c r="N25" s="855">
        <v>50.9</v>
      </c>
      <c r="O25" s="855"/>
      <c r="P25" s="855"/>
      <c r="Q25" s="855">
        <v>50.9</v>
      </c>
      <c r="R25" s="854"/>
      <c r="S25" s="854"/>
      <c r="T25" s="854" t="s">
        <v>9318</v>
      </c>
      <c r="U25" s="864" t="s">
        <v>9318</v>
      </c>
      <c r="V25" s="865" t="s">
        <v>9319</v>
      </c>
      <c r="W25" s="854" t="s">
        <v>9320</v>
      </c>
      <c r="X25" s="851" t="s">
        <v>9295</v>
      </c>
    </row>
    <row r="26" spans="1:24" ht="28.5" customHeight="1">
      <c r="A26" s="849" t="s">
        <v>4237</v>
      </c>
      <c r="B26" s="850" t="s">
        <v>4238</v>
      </c>
      <c r="C26" s="850" t="s">
        <v>4239</v>
      </c>
      <c r="D26" s="850" t="s">
        <v>4240</v>
      </c>
      <c r="E26" s="852">
        <v>44.794258599999999</v>
      </c>
      <c r="F26" s="852">
        <v>-92.9135481</v>
      </c>
      <c r="G26" s="852" t="s">
        <v>9289</v>
      </c>
      <c r="H26" s="850"/>
      <c r="I26" s="853" t="s">
        <v>5</v>
      </c>
      <c r="J26" s="854" t="str">
        <f t="shared" ref="J26:J35" si="6">IF(K26="Groundwater", "Groundwater", IF(OR(K26="Wastewater", K26="Surface Water", K26="Drinking Water", K26="Leachate"),"Other Water", IF(OR(K26="Soil", K26="Compost", K26="Sludge", K26="Septage"), "Solid", "Unknown")))</f>
        <v>Groundwater</v>
      </c>
      <c r="K26" s="854" t="s">
        <v>35</v>
      </c>
      <c r="L26" s="858">
        <v>2006</v>
      </c>
      <c r="M26" s="855">
        <v>226000</v>
      </c>
      <c r="N26" s="855">
        <v>33300</v>
      </c>
      <c r="O26" s="855">
        <v>226000</v>
      </c>
      <c r="P26" s="855">
        <v>313050</v>
      </c>
      <c r="Q26" s="855">
        <f t="shared" ref="Q26:Q35" si="7">IF(M26&amp;N26&amp;O26&amp;P26="","",MAX(M26:P26))</f>
        <v>313050</v>
      </c>
      <c r="R26" s="854" t="s">
        <v>4242</v>
      </c>
      <c r="S26" s="868" t="s">
        <v>4247</v>
      </c>
      <c r="T26" s="892" t="s">
        <v>4243</v>
      </c>
      <c r="U26" s="856" t="s">
        <v>4243</v>
      </c>
      <c r="V26" s="865"/>
      <c r="W26" s="893" t="s">
        <v>4248</v>
      </c>
      <c r="X26" s="882" t="s">
        <v>4249</v>
      </c>
    </row>
    <row r="27" spans="1:24" ht="28.5" customHeight="1">
      <c r="A27" s="849" t="s">
        <v>4250</v>
      </c>
      <c r="B27" s="850"/>
      <c r="C27" s="850" t="s">
        <v>4239</v>
      </c>
      <c r="D27" s="850" t="s">
        <v>4251</v>
      </c>
      <c r="E27" s="852">
        <v>44.997114000000003</v>
      </c>
      <c r="F27" s="852">
        <v>-92.972346999999999</v>
      </c>
      <c r="G27" s="852" t="s">
        <v>9289</v>
      </c>
      <c r="H27" s="850"/>
      <c r="I27" s="853" t="s">
        <v>5</v>
      </c>
      <c r="J27" s="854" t="str">
        <f t="shared" si="6"/>
        <v>Other Water</v>
      </c>
      <c r="K27" s="854" t="s">
        <v>80</v>
      </c>
      <c r="L27" s="858">
        <v>2019</v>
      </c>
      <c r="M27" s="855">
        <v>530</v>
      </c>
      <c r="N27" s="855">
        <v>330</v>
      </c>
      <c r="O27" s="855">
        <v>800</v>
      </c>
      <c r="P27" s="855">
        <v>3143</v>
      </c>
      <c r="Q27" s="855">
        <f t="shared" si="7"/>
        <v>3143</v>
      </c>
      <c r="R27" s="854" t="s">
        <v>4253</v>
      </c>
      <c r="S27" s="868" t="s">
        <v>4259</v>
      </c>
      <c r="T27" s="894" t="s">
        <v>4255</v>
      </c>
      <c r="U27" s="856" t="s">
        <v>4254</v>
      </c>
      <c r="V27" s="857" t="s">
        <v>4255</v>
      </c>
      <c r="W27" s="893" t="s">
        <v>4260</v>
      </c>
      <c r="X27" s="882" t="s">
        <v>4249</v>
      </c>
    </row>
    <row r="28" spans="1:24" ht="28.5" customHeight="1">
      <c r="A28" s="849" t="s">
        <v>4261</v>
      </c>
      <c r="B28" s="850"/>
      <c r="C28" s="850" t="s">
        <v>4239</v>
      </c>
      <c r="D28" s="850" t="s">
        <v>4262</v>
      </c>
      <c r="E28" s="852">
        <v>44.865679999999998</v>
      </c>
      <c r="F28" s="852">
        <v>-92.898150999999999</v>
      </c>
      <c r="G28" s="854" t="s">
        <v>9289</v>
      </c>
      <c r="H28" s="850"/>
      <c r="I28" s="853" t="s">
        <v>5</v>
      </c>
      <c r="J28" s="854" t="str">
        <f t="shared" si="6"/>
        <v>Groundwater</v>
      </c>
      <c r="K28" s="854" t="s">
        <v>35</v>
      </c>
      <c r="L28" s="858">
        <v>2019</v>
      </c>
      <c r="M28" s="855">
        <v>100</v>
      </c>
      <c r="N28" s="855">
        <v>7</v>
      </c>
      <c r="O28" s="855">
        <v>100</v>
      </c>
      <c r="P28" s="855">
        <v>2051</v>
      </c>
      <c r="Q28" s="855">
        <f t="shared" si="7"/>
        <v>2051</v>
      </c>
      <c r="R28" s="878" t="s">
        <v>4264</v>
      </c>
      <c r="S28" s="868" t="s">
        <v>4268</v>
      </c>
      <c r="T28" s="859" t="s">
        <v>4265</v>
      </c>
      <c r="U28" s="856" t="s">
        <v>4265</v>
      </c>
      <c r="V28" s="857" t="s">
        <v>4265</v>
      </c>
      <c r="W28" s="885"/>
      <c r="X28" s="895" t="s">
        <v>4249</v>
      </c>
    </row>
    <row r="29" spans="1:24" ht="28.5" customHeight="1">
      <c r="A29" s="849" t="s">
        <v>454</v>
      </c>
      <c r="B29" s="849"/>
      <c r="C29" s="849" t="s">
        <v>448</v>
      </c>
      <c r="D29" s="849" t="s">
        <v>455</v>
      </c>
      <c r="E29" s="852">
        <v>37.547375268953402</v>
      </c>
      <c r="F29" s="852">
        <v>-122.315182950383</v>
      </c>
      <c r="G29" s="896" t="s">
        <v>9321</v>
      </c>
      <c r="H29" s="849" t="s">
        <v>9322</v>
      </c>
      <c r="I29" s="853" t="s">
        <v>33</v>
      </c>
      <c r="J29" s="854" t="str">
        <f t="shared" si="6"/>
        <v>Groundwater</v>
      </c>
      <c r="K29" s="852" t="s">
        <v>35</v>
      </c>
      <c r="L29" s="851">
        <v>2019</v>
      </c>
      <c r="M29" s="855"/>
      <c r="N29" s="855"/>
      <c r="O29" s="855" t="s">
        <v>36</v>
      </c>
      <c r="P29" s="855">
        <v>1.7</v>
      </c>
      <c r="Q29" s="855">
        <f t="shared" si="7"/>
        <v>1.7</v>
      </c>
      <c r="R29" s="854"/>
      <c r="S29" s="854"/>
      <c r="T29" s="859" t="s">
        <v>457</v>
      </c>
      <c r="U29" s="856" t="s">
        <v>451</v>
      </c>
      <c r="V29" s="857" t="s">
        <v>451</v>
      </c>
      <c r="W29" s="854"/>
      <c r="X29" s="877" t="s">
        <v>453</v>
      </c>
    </row>
    <row r="30" spans="1:24" ht="28.5" customHeight="1">
      <c r="A30" s="849" t="s">
        <v>3006</v>
      </c>
      <c r="B30" s="849"/>
      <c r="C30" s="849" t="s">
        <v>3007</v>
      </c>
      <c r="D30" s="849" t="s">
        <v>3008</v>
      </c>
      <c r="E30" s="851">
        <v>42.628984199999998</v>
      </c>
      <c r="F30" s="851">
        <v>-71.376710799999998</v>
      </c>
      <c r="G30" s="852" t="s">
        <v>9290</v>
      </c>
      <c r="H30" s="849"/>
      <c r="I30" s="853" t="s">
        <v>77</v>
      </c>
      <c r="J30" s="854" t="str">
        <f t="shared" si="6"/>
        <v>Groundwater</v>
      </c>
      <c r="K30" s="852" t="s">
        <v>35</v>
      </c>
      <c r="L30" s="851">
        <v>2021</v>
      </c>
      <c r="M30" s="855"/>
      <c r="N30" s="855"/>
      <c r="O30" s="855" t="s">
        <v>36</v>
      </c>
      <c r="P30" s="855">
        <v>952</v>
      </c>
      <c r="Q30" s="855">
        <f t="shared" si="7"/>
        <v>952</v>
      </c>
      <c r="R30" s="854" t="s">
        <v>3011</v>
      </c>
      <c r="S30" s="854"/>
      <c r="T30" s="854"/>
      <c r="U30" s="897" t="s">
        <v>3009</v>
      </c>
      <c r="V30" s="898" t="s">
        <v>3010</v>
      </c>
      <c r="W30" s="860" t="s">
        <v>3012</v>
      </c>
      <c r="X30" s="860" t="s">
        <v>3013</v>
      </c>
    </row>
    <row r="31" spans="1:24" ht="28.5" customHeight="1">
      <c r="A31" s="849" t="s">
        <v>4871</v>
      </c>
      <c r="B31" s="850"/>
      <c r="C31" s="850" t="s">
        <v>4778</v>
      </c>
      <c r="D31" s="850" t="s">
        <v>4785</v>
      </c>
      <c r="E31" s="852">
        <v>42.987770400000002</v>
      </c>
      <c r="F31" s="852">
        <v>-71.461918400000002</v>
      </c>
      <c r="G31" s="854" t="s">
        <v>9299</v>
      </c>
      <c r="H31" s="850"/>
      <c r="I31" s="853" t="s">
        <v>77</v>
      </c>
      <c r="J31" s="854" t="str">
        <f t="shared" si="6"/>
        <v>Groundwater</v>
      </c>
      <c r="K31" s="854" t="s">
        <v>35</v>
      </c>
      <c r="L31" s="858">
        <v>2020</v>
      </c>
      <c r="M31" s="855">
        <v>21</v>
      </c>
      <c r="N31" s="855">
        <v>41</v>
      </c>
      <c r="O31" s="855">
        <v>62</v>
      </c>
      <c r="P31" s="855">
        <v>358.1</v>
      </c>
      <c r="Q31" s="855">
        <f t="shared" si="7"/>
        <v>358.1</v>
      </c>
      <c r="R31" s="854"/>
      <c r="S31" s="853"/>
      <c r="T31" s="879" t="s">
        <v>4875</v>
      </c>
      <c r="U31" s="880" t="s">
        <v>4786</v>
      </c>
      <c r="V31" s="881" t="s">
        <v>4872</v>
      </c>
      <c r="W31" s="879" t="s">
        <v>4876</v>
      </c>
      <c r="X31" s="882" t="s">
        <v>2415</v>
      </c>
    </row>
    <row r="32" spans="1:24" ht="28.5" customHeight="1">
      <c r="A32" s="849" t="s">
        <v>4877</v>
      </c>
      <c r="B32" s="850"/>
      <c r="C32" s="850" t="s">
        <v>4778</v>
      </c>
      <c r="D32" s="850" t="s">
        <v>4878</v>
      </c>
      <c r="E32" s="852">
        <v>42.945025100000002</v>
      </c>
      <c r="F32" s="852">
        <v>-70.835082499999999</v>
      </c>
      <c r="G32" s="854" t="s">
        <v>9290</v>
      </c>
      <c r="H32" s="850"/>
      <c r="I32" s="853" t="s">
        <v>5</v>
      </c>
      <c r="J32" s="854" t="str">
        <f t="shared" si="6"/>
        <v>Groundwater</v>
      </c>
      <c r="K32" s="854" t="s">
        <v>35</v>
      </c>
      <c r="L32" s="858"/>
      <c r="M32" s="855">
        <v>26</v>
      </c>
      <c r="N32" s="855">
        <v>31</v>
      </c>
      <c r="O32" s="855">
        <v>57</v>
      </c>
      <c r="P32" s="855">
        <v>64.2</v>
      </c>
      <c r="Q32" s="855">
        <f t="shared" si="7"/>
        <v>64.2</v>
      </c>
      <c r="R32" s="891" t="s">
        <v>9323</v>
      </c>
      <c r="S32" s="854"/>
      <c r="T32" s="859" t="s">
        <v>4783</v>
      </c>
      <c r="U32" s="866" t="s">
        <v>4781</v>
      </c>
      <c r="V32" s="884" t="s">
        <v>4781</v>
      </c>
      <c r="W32" s="854"/>
      <c r="X32" s="860" t="s">
        <v>2415</v>
      </c>
    </row>
    <row r="33" spans="1:24" ht="28.5" customHeight="1">
      <c r="A33" s="869" t="s">
        <v>3174</v>
      </c>
      <c r="B33" s="870" t="s">
        <v>9324</v>
      </c>
      <c r="C33" s="870" t="s">
        <v>3158</v>
      </c>
      <c r="D33" s="870" t="s">
        <v>3175</v>
      </c>
      <c r="E33" s="871">
        <v>42.761114399999997</v>
      </c>
      <c r="F33" s="871">
        <v>-86.080834600000003</v>
      </c>
      <c r="G33" s="852" t="s">
        <v>9289</v>
      </c>
      <c r="H33" s="852"/>
      <c r="I33" s="872" t="s">
        <v>5</v>
      </c>
      <c r="J33" s="854" t="str">
        <f t="shared" si="6"/>
        <v>Groundwater</v>
      </c>
      <c r="K33" s="854" t="s">
        <v>35</v>
      </c>
      <c r="L33" s="858">
        <v>2018</v>
      </c>
      <c r="M33" s="855"/>
      <c r="N33" s="855"/>
      <c r="O33" s="855">
        <v>33437</v>
      </c>
      <c r="P33" s="855">
        <v>73866</v>
      </c>
      <c r="Q33" s="855">
        <f t="shared" si="7"/>
        <v>73866</v>
      </c>
      <c r="R33" s="851" t="s">
        <v>3176</v>
      </c>
      <c r="S33" s="873" t="s">
        <v>3177</v>
      </c>
      <c r="T33" s="874" t="s">
        <v>3166</v>
      </c>
      <c r="U33" s="875" t="s">
        <v>3177</v>
      </c>
      <c r="V33" s="857" t="s">
        <v>3177</v>
      </c>
      <c r="W33" s="899" t="s">
        <v>3185</v>
      </c>
      <c r="X33" s="877" t="s">
        <v>3168</v>
      </c>
    </row>
    <row r="34" spans="1:24" ht="28.5" customHeight="1">
      <c r="A34" s="849" t="s">
        <v>75</v>
      </c>
      <c r="B34" s="849"/>
      <c r="C34" s="849" t="s">
        <v>76</v>
      </c>
      <c r="D34" s="849" t="s">
        <v>257</v>
      </c>
      <c r="E34" s="851">
        <v>58.416410264262197</v>
      </c>
      <c r="F34" s="851">
        <v>-135.70562627263701</v>
      </c>
      <c r="G34" s="901" t="s">
        <v>9289</v>
      </c>
      <c r="H34" s="900"/>
      <c r="I34" s="853" t="s">
        <v>77</v>
      </c>
      <c r="J34" s="854" t="str">
        <f t="shared" si="6"/>
        <v>Other Water</v>
      </c>
      <c r="K34" s="852" t="s">
        <v>80</v>
      </c>
      <c r="L34" s="851">
        <v>2019</v>
      </c>
      <c r="M34" s="855">
        <v>52.9</v>
      </c>
      <c r="N34" s="855">
        <v>11500</v>
      </c>
      <c r="O34" s="855"/>
      <c r="P34" s="855"/>
      <c r="Q34" s="855">
        <f t="shared" si="7"/>
        <v>11500</v>
      </c>
      <c r="R34" s="854" t="s">
        <v>81</v>
      </c>
      <c r="S34" s="854"/>
      <c r="T34" s="868" t="s">
        <v>78</v>
      </c>
      <c r="U34" s="864" t="s">
        <v>78</v>
      </c>
      <c r="V34" s="857" t="s">
        <v>79</v>
      </c>
      <c r="W34" s="868" t="s">
        <v>82</v>
      </c>
      <c r="X34" s="851"/>
    </row>
    <row r="35" spans="1:24" ht="28.5" customHeight="1">
      <c r="A35" s="849" t="s">
        <v>4880</v>
      </c>
      <c r="B35" s="850"/>
      <c r="C35" s="850" t="s">
        <v>4778</v>
      </c>
      <c r="D35" s="850" t="s">
        <v>4829</v>
      </c>
      <c r="E35" s="852">
        <v>43.185074</v>
      </c>
      <c r="F35" s="852">
        <v>-70.904625999999993</v>
      </c>
      <c r="G35" s="854" t="s">
        <v>9326</v>
      </c>
      <c r="H35" s="850"/>
      <c r="I35" s="853" t="s">
        <v>1201</v>
      </c>
      <c r="J35" s="854" t="str">
        <f t="shared" si="6"/>
        <v>Groundwater</v>
      </c>
      <c r="K35" s="854" t="s">
        <v>35</v>
      </c>
      <c r="L35" s="858"/>
      <c r="M35" s="855">
        <v>13.5</v>
      </c>
      <c r="N35" s="855">
        <v>5.76</v>
      </c>
      <c r="O35" s="855">
        <v>19.260000000000002</v>
      </c>
      <c r="P35" s="855">
        <v>21.1</v>
      </c>
      <c r="Q35" s="855">
        <f t="shared" si="7"/>
        <v>21.1</v>
      </c>
      <c r="R35" s="891" t="s">
        <v>9327</v>
      </c>
      <c r="S35" s="854"/>
      <c r="T35" s="859" t="s">
        <v>4783</v>
      </c>
      <c r="U35" s="856" t="s">
        <v>4781</v>
      </c>
      <c r="V35" s="857" t="s">
        <v>4781</v>
      </c>
      <c r="W35" s="854"/>
      <c r="X35" s="860" t="s">
        <v>2415</v>
      </c>
    </row>
    <row r="36" spans="1:24" ht="28.5" customHeight="1">
      <c r="A36" s="849" t="s">
        <v>9328</v>
      </c>
      <c r="B36" s="849"/>
      <c r="C36" s="849" t="s">
        <v>3158</v>
      </c>
      <c r="D36" s="849" t="s">
        <v>9329</v>
      </c>
      <c r="E36" s="851">
        <v>42.534779999999998</v>
      </c>
      <c r="F36" s="851">
        <v>-83.491539000000003</v>
      </c>
      <c r="G36" s="862"/>
      <c r="H36" s="861"/>
      <c r="I36" s="853" t="s">
        <v>5</v>
      </c>
      <c r="J36" s="852" t="s">
        <v>35</v>
      </c>
      <c r="K36" s="852" t="s">
        <v>35</v>
      </c>
      <c r="L36" s="863">
        <v>2022</v>
      </c>
      <c r="M36" s="855">
        <v>21000</v>
      </c>
      <c r="N36" s="855">
        <v>44</v>
      </c>
      <c r="O36" s="855"/>
      <c r="P36" s="855"/>
      <c r="Q36" s="855">
        <v>21000</v>
      </c>
      <c r="R36" s="854"/>
      <c r="S36" s="854"/>
      <c r="T36" s="854" t="s">
        <v>9330</v>
      </c>
      <c r="U36" s="864" t="s">
        <v>9330</v>
      </c>
      <c r="V36" s="865" t="s">
        <v>9331</v>
      </c>
      <c r="W36" s="854" t="s">
        <v>9332</v>
      </c>
      <c r="X36" s="851" t="s">
        <v>9295</v>
      </c>
    </row>
    <row r="37" spans="1:24" ht="28.5" customHeight="1">
      <c r="A37" s="849" t="s">
        <v>2407</v>
      </c>
      <c r="B37" s="850"/>
      <c r="C37" s="850" t="s">
        <v>2408</v>
      </c>
      <c r="D37" s="850" t="s">
        <v>2409</v>
      </c>
      <c r="E37" s="852">
        <v>44.638866999999998</v>
      </c>
      <c r="F37" s="852">
        <v>-70.586875000000006</v>
      </c>
      <c r="G37" s="854" t="s">
        <v>9289</v>
      </c>
      <c r="H37" s="850"/>
      <c r="I37" s="853" t="s">
        <v>77</v>
      </c>
      <c r="J37" s="854" t="str">
        <f t="shared" ref="J37:J123" si="8">IF(K37="Groundwater", "Groundwater", IF(OR(K37="Wastewater", K37="Surface Water", K37="Drinking Water", K37="Leachate"),"Other Water", IF(OR(K37="Soil", K37="Compost", K37="Sludge", K37="Septage"), "Solid", "Unknown")))</f>
        <v>Other Water</v>
      </c>
      <c r="K37" s="854" t="s">
        <v>80</v>
      </c>
      <c r="L37" s="902">
        <v>2020</v>
      </c>
      <c r="M37" s="855">
        <v>67.3</v>
      </c>
      <c r="N37" s="855">
        <v>0.621</v>
      </c>
      <c r="O37" s="855">
        <v>67.914000000000001</v>
      </c>
      <c r="P37" s="855">
        <v>6140</v>
      </c>
      <c r="Q37" s="855">
        <f t="shared" ref="Q37:Q123" si="9">IF(M37&amp;N37&amp;O37&amp;P37="","",MAX(M37:P37))</f>
        <v>6140</v>
      </c>
      <c r="R37" s="854"/>
      <c r="S37" s="853"/>
      <c r="T37" s="859" t="s">
        <v>2414</v>
      </c>
      <c r="U37" s="864"/>
      <c r="V37" s="881" t="s">
        <v>2411</v>
      </c>
      <c r="W37" s="885"/>
      <c r="X37" s="882" t="s">
        <v>2415</v>
      </c>
    </row>
    <row r="38" spans="1:24" ht="28.5" customHeight="1">
      <c r="A38" s="849" t="s">
        <v>1811</v>
      </c>
      <c r="B38" s="849"/>
      <c r="C38" s="849" t="s">
        <v>1806</v>
      </c>
      <c r="D38" s="849" t="s">
        <v>1812</v>
      </c>
      <c r="E38" s="851">
        <v>30.334308499999999</v>
      </c>
      <c r="F38" s="851">
        <v>-81.652274300000002</v>
      </c>
      <c r="G38" s="852" t="s">
        <v>9299</v>
      </c>
      <c r="H38" s="849"/>
      <c r="I38" s="853" t="s">
        <v>5</v>
      </c>
      <c r="J38" s="854" t="str">
        <f t="shared" si="8"/>
        <v>Groundwater</v>
      </c>
      <c r="K38" s="852" t="s">
        <v>35</v>
      </c>
      <c r="L38" s="851">
        <v>2020</v>
      </c>
      <c r="M38" s="855">
        <v>48</v>
      </c>
      <c r="N38" s="855">
        <v>17</v>
      </c>
      <c r="O38" s="855"/>
      <c r="P38" s="855"/>
      <c r="Q38" s="855">
        <f t="shared" si="9"/>
        <v>48</v>
      </c>
      <c r="R38" s="854" t="s">
        <v>1813</v>
      </c>
      <c r="S38" s="854"/>
      <c r="T38" s="854"/>
      <c r="U38" s="856" t="s">
        <v>1808</v>
      </c>
      <c r="V38" s="903" t="s">
        <v>1814</v>
      </c>
      <c r="W38" s="868" t="s">
        <v>1810</v>
      </c>
      <c r="X38" s="851"/>
    </row>
    <row r="39" spans="1:24" ht="28.5" customHeight="1">
      <c r="A39" s="849" t="s">
        <v>4882</v>
      </c>
      <c r="B39" s="850"/>
      <c r="C39" s="850" t="s">
        <v>4778</v>
      </c>
      <c r="D39" s="850" t="s">
        <v>4883</v>
      </c>
      <c r="E39" s="852">
        <v>42.782527399999999</v>
      </c>
      <c r="F39" s="852">
        <v>-71.232793999999998</v>
      </c>
      <c r="G39" s="854" t="s">
        <v>9290</v>
      </c>
      <c r="H39" s="850"/>
      <c r="I39" s="853" t="s">
        <v>765</v>
      </c>
      <c r="J39" s="854" t="str">
        <f t="shared" si="8"/>
        <v>Groundwater</v>
      </c>
      <c r="K39" s="854" t="s">
        <v>35</v>
      </c>
      <c r="L39" s="858"/>
      <c r="M39" s="855">
        <v>7.73</v>
      </c>
      <c r="N39" s="855">
        <v>8.19</v>
      </c>
      <c r="O39" s="855">
        <v>15.92</v>
      </c>
      <c r="P39" s="855" t="s">
        <v>36</v>
      </c>
      <c r="Q39" s="855">
        <f t="shared" si="9"/>
        <v>15.92</v>
      </c>
      <c r="R39" s="854"/>
      <c r="S39" s="854"/>
      <c r="T39" s="859" t="s">
        <v>4783</v>
      </c>
      <c r="U39" s="866" t="s">
        <v>4781</v>
      </c>
      <c r="V39" s="884" t="s">
        <v>4781</v>
      </c>
      <c r="W39" s="854"/>
      <c r="X39" s="860" t="s">
        <v>2415</v>
      </c>
    </row>
    <row r="40" spans="1:24" ht="28.5" customHeight="1">
      <c r="A40" s="849" t="s">
        <v>3186</v>
      </c>
      <c r="B40" s="850"/>
      <c r="C40" s="850" t="s">
        <v>3158</v>
      </c>
      <c r="D40" s="850" t="s">
        <v>3187</v>
      </c>
      <c r="E40" s="871">
        <v>42.464854099999997</v>
      </c>
      <c r="F40" s="871">
        <v>-82.938349699999904</v>
      </c>
      <c r="G40" s="852" t="s">
        <v>9289</v>
      </c>
      <c r="H40" s="852"/>
      <c r="I40" s="853" t="s">
        <v>5</v>
      </c>
      <c r="J40" s="854" t="str">
        <f t="shared" si="8"/>
        <v>Groundwater</v>
      </c>
      <c r="K40" s="854" t="s">
        <v>35</v>
      </c>
      <c r="L40" s="858">
        <v>2018</v>
      </c>
      <c r="M40" s="855"/>
      <c r="N40" s="855">
        <v>180</v>
      </c>
      <c r="O40" s="855" t="s">
        <v>36</v>
      </c>
      <c r="P40" s="855" t="s">
        <v>36</v>
      </c>
      <c r="Q40" s="855">
        <f t="shared" si="9"/>
        <v>180</v>
      </c>
      <c r="R40" s="854" t="s">
        <v>3189</v>
      </c>
      <c r="S40" s="885"/>
      <c r="T40" s="859" t="s">
        <v>3166</v>
      </c>
      <c r="U40" s="866" t="s">
        <v>3190</v>
      </c>
      <c r="V40" s="884" t="s">
        <v>3190</v>
      </c>
      <c r="W40" s="885"/>
      <c r="X40" s="877" t="s">
        <v>3168</v>
      </c>
    </row>
    <row r="41" spans="1:24" ht="28.5" customHeight="1">
      <c r="A41" s="849" t="s">
        <v>3193</v>
      </c>
      <c r="B41" s="850"/>
      <c r="C41" s="850" t="s">
        <v>3158</v>
      </c>
      <c r="D41" s="850" t="s">
        <v>3194</v>
      </c>
      <c r="E41" s="871">
        <v>42.542652699999998</v>
      </c>
      <c r="F41" s="871">
        <v>-83.039940199999904</v>
      </c>
      <c r="G41" s="852" t="s">
        <v>9289</v>
      </c>
      <c r="H41" s="852"/>
      <c r="I41" s="853" t="s">
        <v>5</v>
      </c>
      <c r="J41" s="854" t="str">
        <f t="shared" si="8"/>
        <v>Groundwater</v>
      </c>
      <c r="K41" s="854" t="s">
        <v>35</v>
      </c>
      <c r="L41" s="858">
        <v>2018</v>
      </c>
      <c r="M41" s="855"/>
      <c r="N41" s="855">
        <v>350</v>
      </c>
      <c r="O41" s="855" t="s">
        <v>36</v>
      </c>
      <c r="P41" s="855" t="s">
        <v>36</v>
      </c>
      <c r="Q41" s="855">
        <f t="shared" si="9"/>
        <v>350</v>
      </c>
      <c r="R41" s="854" t="s">
        <v>3196</v>
      </c>
      <c r="S41" s="885"/>
      <c r="T41" s="859" t="s">
        <v>3166</v>
      </c>
      <c r="U41" s="856" t="s">
        <v>3190</v>
      </c>
      <c r="V41" s="857" t="s">
        <v>3190</v>
      </c>
      <c r="W41" s="885"/>
      <c r="X41" s="877" t="s">
        <v>3168</v>
      </c>
    </row>
    <row r="42" spans="1:24" ht="28.5" customHeight="1">
      <c r="A42" s="849" t="s">
        <v>2890</v>
      </c>
      <c r="B42" s="850" t="s">
        <v>2891</v>
      </c>
      <c r="C42" s="850" t="s">
        <v>2892</v>
      </c>
      <c r="D42" s="850" t="s">
        <v>2893</v>
      </c>
      <c r="E42" s="852">
        <v>39.463282399999997</v>
      </c>
      <c r="F42" s="852">
        <v>-76.120398199999997</v>
      </c>
      <c r="G42" s="854" t="s">
        <v>9290</v>
      </c>
      <c r="H42" s="850"/>
      <c r="I42" s="853" t="s">
        <v>44</v>
      </c>
      <c r="J42" s="854" t="str">
        <f t="shared" si="8"/>
        <v>Unknown</v>
      </c>
      <c r="K42" s="854"/>
      <c r="L42" s="858"/>
      <c r="M42" s="855"/>
      <c r="N42" s="855"/>
      <c r="O42" s="855" t="s">
        <v>36</v>
      </c>
      <c r="P42" s="855">
        <v>13.2</v>
      </c>
      <c r="Q42" s="855">
        <f t="shared" si="9"/>
        <v>13.2</v>
      </c>
      <c r="R42" s="854" t="s">
        <v>9335</v>
      </c>
      <c r="S42" s="854"/>
      <c r="T42" s="859" t="s">
        <v>2898</v>
      </c>
      <c r="U42" s="856" t="s">
        <v>2894</v>
      </c>
      <c r="V42" s="857" t="s">
        <v>2895</v>
      </c>
      <c r="W42" s="904" t="s">
        <v>2899</v>
      </c>
      <c r="X42" s="905" t="s">
        <v>2900</v>
      </c>
    </row>
    <row r="43" spans="1:24" ht="28.5" customHeight="1">
      <c r="A43" s="849" t="s">
        <v>458</v>
      </c>
      <c r="B43" s="849"/>
      <c r="C43" s="849" t="s">
        <v>448</v>
      </c>
      <c r="D43" s="849" t="s">
        <v>459</v>
      </c>
      <c r="E43" s="852">
        <v>39.402906000000002</v>
      </c>
      <c r="F43" s="852">
        <v>-123.351196</v>
      </c>
      <c r="G43" s="852" t="s">
        <v>9289</v>
      </c>
      <c r="H43" s="849"/>
      <c r="I43" s="853" t="s">
        <v>5</v>
      </c>
      <c r="J43" s="854" t="str">
        <f t="shared" si="8"/>
        <v>Groundwater</v>
      </c>
      <c r="K43" s="852" t="s">
        <v>35</v>
      </c>
      <c r="L43" s="851">
        <v>2019</v>
      </c>
      <c r="M43" s="855">
        <v>38</v>
      </c>
      <c r="N43" s="855"/>
      <c r="O43" s="855" t="s">
        <v>36</v>
      </c>
      <c r="P43" s="855">
        <v>126.6</v>
      </c>
      <c r="Q43" s="855">
        <f t="shared" si="9"/>
        <v>126.6</v>
      </c>
      <c r="R43" s="854"/>
      <c r="S43" s="854"/>
      <c r="T43" s="854" t="s">
        <v>49</v>
      </c>
      <c r="U43" s="866" t="s">
        <v>451</v>
      </c>
      <c r="V43" s="884" t="s">
        <v>451</v>
      </c>
      <c r="W43" s="854"/>
      <c r="X43" s="877" t="s">
        <v>453</v>
      </c>
    </row>
    <row r="44" spans="1:24" ht="28.5" customHeight="1">
      <c r="A44" s="849" t="s">
        <v>4885</v>
      </c>
      <c r="B44" s="850"/>
      <c r="C44" s="850" t="s">
        <v>4778</v>
      </c>
      <c r="D44" s="850" t="s">
        <v>4860</v>
      </c>
      <c r="E44" s="852">
        <v>42.920824099999997</v>
      </c>
      <c r="F44" s="852">
        <v>-72.278985500000005</v>
      </c>
      <c r="G44" s="854" t="s">
        <v>9299</v>
      </c>
      <c r="H44" s="850"/>
      <c r="I44" s="853" t="s">
        <v>77</v>
      </c>
      <c r="J44" s="854" t="str">
        <f t="shared" si="8"/>
        <v>Groundwater</v>
      </c>
      <c r="K44" s="854" t="s">
        <v>35</v>
      </c>
      <c r="L44" s="858">
        <v>2018</v>
      </c>
      <c r="M44" s="855">
        <v>8.5</v>
      </c>
      <c r="N44" s="855">
        <v>2.6</v>
      </c>
      <c r="O44" s="855">
        <v>11.1</v>
      </c>
      <c r="P44" s="855">
        <v>218.2</v>
      </c>
      <c r="Q44" s="855">
        <f t="shared" si="9"/>
        <v>218.2</v>
      </c>
      <c r="R44" s="854"/>
      <c r="S44" s="853"/>
      <c r="T44" s="879" t="s">
        <v>4890</v>
      </c>
      <c r="U44" s="875" t="s">
        <v>4786</v>
      </c>
      <c r="V44" s="887" t="s">
        <v>4887</v>
      </c>
      <c r="W44" s="879" t="s">
        <v>4891</v>
      </c>
      <c r="X44" s="882" t="s">
        <v>2415</v>
      </c>
    </row>
    <row r="45" spans="1:24" ht="28.5" customHeight="1">
      <c r="A45" s="849" t="s">
        <v>461</v>
      </c>
      <c r="B45" s="849"/>
      <c r="C45" s="849" t="s">
        <v>448</v>
      </c>
      <c r="D45" s="849" t="s">
        <v>462</v>
      </c>
      <c r="E45" s="852">
        <v>38.028016999999998</v>
      </c>
      <c r="F45" s="852">
        <v>-122.0808159</v>
      </c>
      <c r="G45" s="852" t="s">
        <v>9289</v>
      </c>
      <c r="H45" s="849"/>
      <c r="I45" s="853" t="s">
        <v>33</v>
      </c>
      <c r="J45" s="854" t="str">
        <f t="shared" si="8"/>
        <v>Groundwater</v>
      </c>
      <c r="K45" s="852" t="s">
        <v>35</v>
      </c>
      <c r="L45" s="851">
        <v>2020</v>
      </c>
      <c r="M45" s="855">
        <v>5.3541921690000001</v>
      </c>
      <c r="N45" s="855"/>
      <c r="O45" s="855">
        <v>5.3959921690000003</v>
      </c>
      <c r="P45" s="855">
        <v>39.636387749999997</v>
      </c>
      <c r="Q45" s="855">
        <f t="shared" si="9"/>
        <v>39.636387749999997</v>
      </c>
      <c r="R45" s="854"/>
      <c r="S45" s="854"/>
      <c r="T45" s="859" t="s">
        <v>464</v>
      </c>
      <c r="U45" s="856" t="s">
        <v>451</v>
      </c>
      <c r="V45" s="857" t="s">
        <v>451</v>
      </c>
      <c r="W45" s="854"/>
      <c r="X45" s="877" t="s">
        <v>453</v>
      </c>
    </row>
    <row r="46" spans="1:24" ht="28.5" customHeight="1">
      <c r="A46" s="849" t="s">
        <v>4892</v>
      </c>
      <c r="B46" s="850"/>
      <c r="C46" s="850" t="s">
        <v>4778</v>
      </c>
      <c r="D46" s="850" t="s">
        <v>4893</v>
      </c>
      <c r="E46" s="852">
        <v>43.169460999999998</v>
      </c>
      <c r="F46" s="852">
        <v>-72.289110300000004</v>
      </c>
      <c r="G46" s="854" t="s">
        <v>9299</v>
      </c>
      <c r="H46" s="850"/>
      <c r="I46" s="853" t="s">
        <v>33</v>
      </c>
      <c r="J46" s="854" t="str">
        <f t="shared" si="8"/>
        <v>Groundwater</v>
      </c>
      <c r="K46" s="854" t="s">
        <v>35</v>
      </c>
      <c r="L46" s="858">
        <v>2018</v>
      </c>
      <c r="M46" s="855">
        <v>65.099999999999994</v>
      </c>
      <c r="N46" s="855">
        <v>5.92</v>
      </c>
      <c r="O46" s="855">
        <v>71.02</v>
      </c>
      <c r="P46" s="855">
        <v>177.7</v>
      </c>
      <c r="Q46" s="855">
        <f t="shared" si="9"/>
        <v>177.7</v>
      </c>
      <c r="R46" s="854"/>
      <c r="S46" s="853"/>
      <c r="T46" s="879" t="s">
        <v>4898</v>
      </c>
      <c r="U46" s="880" t="s">
        <v>4786</v>
      </c>
      <c r="V46" s="881" t="s">
        <v>4895</v>
      </c>
      <c r="W46" s="879" t="s">
        <v>4899</v>
      </c>
      <c r="X46" s="882" t="s">
        <v>2415</v>
      </c>
    </row>
    <row r="47" spans="1:24" ht="28.5" customHeight="1">
      <c r="A47" s="849" t="s">
        <v>83</v>
      </c>
      <c r="B47" s="850"/>
      <c r="C47" s="850" t="s">
        <v>76</v>
      </c>
      <c r="D47" s="850" t="s">
        <v>84</v>
      </c>
      <c r="E47" s="852">
        <v>51.872669148822901</v>
      </c>
      <c r="F47" s="852">
        <v>-176.64658786554401</v>
      </c>
      <c r="G47" s="854" t="s">
        <v>9289</v>
      </c>
      <c r="H47" s="850"/>
      <c r="I47" s="853" t="s">
        <v>44</v>
      </c>
      <c r="J47" s="854" t="str">
        <f t="shared" si="8"/>
        <v>Groundwater</v>
      </c>
      <c r="K47" s="854" t="s">
        <v>35</v>
      </c>
      <c r="L47" s="858">
        <v>2018</v>
      </c>
      <c r="M47" s="855">
        <v>716</v>
      </c>
      <c r="N47" s="855">
        <v>3630</v>
      </c>
      <c r="O47" s="855"/>
      <c r="P47" s="855" t="s">
        <v>36</v>
      </c>
      <c r="Q47" s="855">
        <f t="shared" si="9"/>
        <v>3630</v>
      </c>
      <c r="R47" s="906"/>
      <c r="S47" s="854"/>
      <c r="T47" s="859" t="s">
        <v>86</v>
      </c>
      <c r="U47" s="875" t="s">
        <v>85</v>
      </c>
      <c r="V47" s="907" t="s">
        <v>85</v>
      </c>
      <c r="W47" s="885"/>
      <c r="X47" s="882" t="s">
        <v>87</v>
      </c>
    </row>
    <row r="48" spans="1:24" ht="28.5" customHeight="1">
      <c r="A48" s="849" t="s">
        <v>3199</v>
      </c>
      <c r="B48" s="850"/>
      <c r="C48" s="850" t="s">
        <v>3158</v>
      </c>
      <c r="D48" s="850" t="s">
        <v>3736</v>
      </c>
      <c r="E48" s="871">
        <v>42.739477999999998</v>
      </c>
      <c r="F48" s="871">
        <v>-84.587918999999999</v>
      </c>
      <c r="G48" s="852" t="s">
        <v>9289</v>
      </c>
      <c r="H48" s="852"/>
      <c r="I48" s="853" t="s">
        <v>5</v>
      </c>
      <c r="J48" s="854" t="str">
        <f t="shared" si="8"/>
        <v>Groundwater</v>
      </c>
      <c r="K48" s="854" t="s">
        <v>35</v>
      </c>
      <c r="L48" s="858">
        <v>2018</v>
      </c>
      <c r="M48" s="855"/>
      <c r="N48" s="855"/>
      <c r="O48" s="855">
        <v>14000</v>
      </c>
      <c r="P48" s="855"/>
      <c r="Q48" s="855">
        <f t="shared" si="9"/>
        <v>14000</v>
      </c>
      <c r="R48" s="854"/>
      <c r="S48" s="883" t="s">
        <v>3204</v>
      </c>
      <c r="T48" s="908" t="s">
        <v>3166</v>
      </c>
      <c r="U48" s="856" t="s">
        <v>3993</v>
      </c>
      <c r="V48" s="857" t="s">
        <v>3204</v>
      </c>
      <c r="W48" s="899" t="s">
        <v>3997</v>
      </c>
      <c r="X48" s="877" t="s">
        <v>3168</v>
      </c>
    </row>
    <row r="49" spans="1:24" ht="28.5" customHeight="1">
      <c r="A49" s="849" t="s">
        <v>3199</v>
      </c>
      <c r="B49" s="850"/>
      <c r="C49" s="850" t="s">
        <v>3158</v>
      </c>
      <c r="D49" s="850" t="s">
        <v>3200</v>
      </c>
      <c r="E49" s="871">
        <v>42.739477999999998</v>
      </c>
      <c r="F49" s="871">
        <v>-84.587918999999999</v>
      </c>
      <c r="G49" s="852" t="s">
        <v>9289</v>
      </c>
      <c r="H49" s="852"/>
      <c r="I49" s="853" t="s">
        <v>5</v>
      </c>
      <c r="J49" s="854" t="str">
        <f t="shared" si="8"/>
        <v>Groundwater</v>
      </c>
      <c r="K49" s="854" t="s">
        <v>35</v>
      </c>
      <c r="L49" s="858">
        <v>2020</v>
      </c>
      <c r="M49" s="855"/>
      <c r="N49" s="855"/>
      <c r="O49" s="855">
        <v>544</v>
      </c>
      <c r="P49" s="855"/>
      <c r="Q49" s="855">
        <f t="shared" si="9"/>
        <v>544</v>
      </c>
      <c r="R49" s="854" t="s">
        <v>9337</v>
      </c>
      <c r="S49" s="883" t="s">
        <v>3203</v>
      </c>
      <c r="T49" s="909" t="s">
        <v>3166</v>
      </c>
      <c r="U49" s="856" t="s">
        <v>3203</v>
      </c>
      <c r="V49" s="857" t="s">
        <v>3203</v>
      </c>
      <c r="W49" s="885"/>
      <c r="X49" s="877" t="s">
        <v>3168</v>
      </c>
    </row>
    <row r="50" spans="1:24" ht="28.5" customHeight="1">
      <c r="A50" s="849" t="s">
        <v>465</v>
      </c>
      <c r="B50" s="850"/>
      <c r="C50" s="850" t="s">
        <v>448</v>
      </c>
      <c r="D50" s="850" t="s">
        <v>466</v>
      </c>
      <c r="E50" s="852">
        <v>34.65288486</v>
      </c>
      <c r="F50" s="852">
        <v>-117.44275519999999</v>
      </c>
      <c r="G50" s="854" t="s">
        <v>9289</v>
      </c>
      <c r="H50" s="850"/>
      <c r="I50" s="853" t="s">
        <v>33</v>
      </c>
      <c r="J50" s="854" t="str">
        <f t="shared" si="8"/>
        <v>Groundwater</v>
      </c>
      <c r="K50" s="854" t="s">
        <v>35</v>
      </c>
      <c r="L50" s="858">
        <v>2019</v>
      </c>
      <c r="M50" s="855">
        <v>5.2</v>
      </c>
      <c r="N50" s="855">
        <v>1.5</v>
      </c>
      <c r="O50" s="855" t="s">
        <v>36</v>
      </c>
      <c r="P50" s="855">
        <v>34.76</v>
      </c>
      <c r="Q50" s="855">
        <f t="shared" si="9"/>
        <v>34.76</v>
      </c>
      <c r="R50" s="854"/>
      <c r="S50" s="854"/>
      <c r="T50" s="859" t="s">
        <v>468</v>
      </c>
      <c r="U50" s="866" t="s">
        <v>451</v>
      </c>
      <c r="V50" s="884" t="s">
        <v>451</v>
      </c>
      <c r="W50" s="854"/>
      <c r="X50" s="877" t="s">
        <v>453</v>
      </c>
    </row>
    <row r="51" spans="1:24" ht="28.5" customHeight="1">
      <c r="A51" s="849" t="s">
        <v>3205</v>
      </c>
      <c r="B51" s="850" t="s">
        <v>9338</v>
      </c>
      <c r="C51" s="850" t="s">
        <v>3158</v>
      </c>
      <c r="D51" s="850" t="s">
        <v>3206</v>
      </c>
      <c r="E51" s="871">
        <v>42.499997</v>
      </c>
      <c r="F51" s="871">
        <v>-83.529840999999905</v>
      </c>
      <c r="G51" s="852" t="s">
        <v>9289</v>
      </c>
      <c r="H51" s="852"/>
      <c r="I51" s="853" t="s">
        <v>5</v>
      </c>
      <c r="J51" s="854" t="str">
        <f t="shared" si="8"/>
        <v>Groundwater</v>
      </c>
      <c r="K51" s="854" t="s">
        <v>35</v>
      </c>
      <c r="L51" s="858">
        <v>2018</v>
      </c>
      <c r="M51" s="855"/>
      <c r="N51" s="855">
        <v>28000</v>
      </c>
      <c r="O51" s="855" t="s">
        <v>36</v>
      </c>
      <c r="P51" s="855" t="s">
        <v>36</v>
      </c>
      <c r="Q51" s="855">
        <f t="shared" si="9"/>
        <v>28000</v>
      </c>
      <c r="R51" s="854" t="s">
        <v>3208</v>
      </c>
      <c r="S51" s="885" t="s">
        <v>49</v>
      </c>
      <c r="T51" s="908" t="s">
        <v>3166</v>
      </c>
      <c r="U51" s="866" t="s">
        <v>3209</v>
      </c>
      <c r="V51" s="910" t="s">
        <v>49</v>
      </c>
      <c r="W51" s="899" t="s">
        <v>3214</v>
      </c>
      <c r="X51" s="877" t="s">
        <v>3168</v>
      </c>
    </row>
    <row r="52" spans="1:24" ht="28.5" customHeight="1">
      <c r="A52" s="849" t="s">
        <v>3216</v>
      </c>
      <c r="B52" s="850"/>
      <c r="C52" s="850" t="s">
        <v>3158</v>
      </c>
      <c r="D52" s="850" t="s">
        <v>3217</v>
      </c>
      <c r="E52" s="871">
        <v>41.888648000000003</v>
      </c>
      <c r="F52" s="871">
        <v>-83.9925918</v>
      </c>
      <c r="G52" s="852" t="s">
        <v>9289</v>
      </c>
      <c r="H52" s="852"/>
      <c r="I52" s="853" t="s">
        <v>33</v>
      </c>
      <c r="J52" s="854" t="str">
        <f t="shared" si="8"/>
        <v>Groundwater</v>
      </c>
      <c r="K52" s="854" t="s">
        <v>35</v>
      </c>
      <c r="L52" s="858">
        <v>2019</v>
      </c>
      <c r="M52" s="855"/>
      <c r="N52" s="855"/>
      <c r="O52" s="855">
        <v>85.7</v>
      </c>
      <c r="P52" s="855"/>
      <c r="Q52" s="855">
        <f t="shared" si="9"/>
        <v>85.7</v>
      </c>
      <c r="R52" s="854"/>
      <c r="S52" s="883" t="s">
        <v>3220</v>
      </c>
      <c r="T52" s="859" t="s">
        <v>3166</v>
      </c>
      <c r="U52" s="866" t="s">
        <v>3219</v>
      </c>
      <c r="V52" s="884" t="s">
        <v>3220</v>
      </c>
      <c r="W52" s="885"/>
      <c r="X52" s="877" t="s">
        <v>3168</v>
      </c>
    </row>
    <row r="53" spans="1:24" ht="28.5" customHeight="1">
      <c r="A53" s="849" t="s">
        <v>9341</v>
      </c>
      <c r="B53" s="850"/>
      <c r="C53" s="850" t="s">
        <v>3158</v>
      </c>
      <c r="D53" s="850" t="s">
        <v>3221</v>
      </c>
      <c r="E53" s="871">
        <v>42.6877067</v>
      </c>
      <c r="F53" s="871">
        <v>-83.292238499999996</v>
      </c>
      <c r="G53" s="852" t="s">
        <v>9289</v>
      </c>
      <c r="H53" s="852"/>
      <c r="I53" s="853" t="s">
        <v>5</v>
      </c>
      <c r="J53" s="854" t="str">
        <f t="shared" si="8"/>
        <v>Groundwater</v>
      </c>
      <c r="K53" s="854" t="s">
        <v>35</v>
      </c>
      <c r="L53" s="858">
        <v>2019</v>
      </c>
      <c r="M53" s="855">
        <v>170</v>
      </c>
      <c r="N53" s="855">
        <v>49</v>
      </c>
      <c r="O53" s="855">
        <v>219</v>
      </c>
      <c r="P53" s="855"/>
      <c r="Q53" s="855">
        <f t="shared" si="9"/>
        <v>219</v>
      </c>
      <c r="R53" s="854"/>
      <c r="S53" s="885"/>
      <c r="T53" s="859" t="s">
        <v>3166</v>
      </c>
      <c r="U53" s="866" t="s">
        <v>3190</v>
      </c>
      <c r="V53" s="884" t="s">
        <v>3190</v>
      </c>
      <c r="W53" s="885"/>
      <c r="X53" s="877" t="s">
        <v>3168</v>
      </c>
    </row>
    <row r="54" spans="1:24" ht="28.5" customHeight="1">
      <c r="A54" s="849" t="s">
        <v>3226</v>
      </c>
      <c r="B54" s="850"/>
      <c r="C54" s="850" t="s">
        <v>3158</v>
      </c>
      <c r="D54" s="850" t="s">
        <v>3227</v>
      </c>
      <c r="E54" s="871">
        <v>42.5218281</v>
      </c>
      <c r="F54" s="871">
        <v>-82.913680499999998</v>
      </c>
      <c r="G54" s="852" t="s">
        <v>9289</v>
      </c>
      <c r="H54" s="852"/>
      <c r="I54" s="853" t="s">
        <v>5</v>
      </c>
      <c r="J54" s="854" t="str">
        <f t="shared" si="8"/>
        <v>Groundwater</v>
      </c>
      <c r="K54" s="854" t="s">
        <v>35</v>
      </c>
      <c r="L54" s="858">
        <v>2018</v>
      </c>
      <c r="M54" s="855">
        <v>40</v>
      </c>
      <c r="N54" s="855"/>
      <c r="O54" s="855" t="s">
        <v>36</v>
      </c>
      <c r="P54" s="855" t="s">
        <v>36</v>
      </c>
      <c r="Q54" s="855">
        <f t="shared" si="9"/>
        <v>40</v>
      </c>
      <c r="R54" s="911"/>
      <c r="S54" s="885"/>
      <c r="T54" s="859" t="s">
        <v>3166</v>
      </c>
      <c r="U54" s="856" t="s">
        <v>3190</v>
      </c>
      <c r="V54" s="857" t="s">
        <v>3190</v>
      </c>
      <c r="W54" s="885"/>
      <c r="X54" s="877" t="s">
        <v>3168</v>
      </c>
    </row>
    <row r="55" spans="1:24" ht="28.5" customHeight="1">
      <c r="A55" s="849" t="s">
        <v>3231</v>
      </c>
      <c r="B55" s="850"/>
      <c r="C55" s="850" t="s">
        <v>3158</v>
      </c>
      <c r="D55" s="850" t="s">
        <v>3232</v>
      </c>
      <c r="E55" s="871">
        <v>42.266511199999997</v>
      </c>
      <c r="F55" s="871">
        <v>-85.517798900000003</v>
      </c>
      <c r="G55" s="852" t="s">
        <v>9289</v>
      </c>
      <c r="H55" s="852"/>
      <c r="I55" s="853" t="s">
        <v>5</v>
      </c>
      <c r="J55" s="854" t="str">
        <f t="shared" si="8"/>
        <v>Groundwater</v>
      </c>
      <c r="K55" s="854" t="s">
        <v>35</v>
      </c>
      <c r="L55" s="858">
        <v>2019</v>
      </c>
      <c r="M55" s="855">
        <v>40.5</v>
      </c>
      <c r="N55" s="855">
        <v>31.1</v>
      </c>
      <c r="O55" s="855">
        <v>71.599999999999994</v>
      </c>
      <c r="P55" s="855"/>
      <c r="Q55" s="855">
        <f t="shared" si="9"/>
        <v>71.599999999999994</v>
      </c>
      <c r="R55" s="911" t="s">
        <v>9343</v>
      </c>
      <c r="S55" s="873" t="s">
        <v>3235</v>
      </c>
      <c r="T55" s="859" t="s">
        <v>3166</v>
      </c>
      <c r="U55" s="856" t="s">
        <v>3235</v>
      </c>
      <c r="V55" s="857" t="s">
        <v>3235</v>
      </c>
      <c r="W55" s="885"/>
      <c r="X55" s="877" t="s">
        <v>3168</v>
      </c>
    </row>
    <row r="56" spans="1:24" ht="28.5" customHeight="1">
      <c r="A56" s="849" t="s">
        <v>3236</v>
      </c>
      <c r="B56" s="850"/>
      <c r="C56" s="850" t="s">
        <v>3158</v>
      </c>
      <c r="D56" s="850" t="s">
        <v>3237</v>
      </c>
      <c r="E56" s="871">
        <v>42.365256799999997</v>
      </c>
      <c r="F56" s="871">
        <v>-82.966355399999998</v>
      </c>
      <c r="G56" s="852" t="s">
        <v>9289</v>
      </c>
      <c r="H56" s="852"/>
      <c r="I56" s="853" t="s">
        <v>5</v>
      </c>
      <c r="J56" s="854" t="str">
        <f t="shared" si="8"/>
        <v>Groundwater</v>
      </c>
      <c r="K56" s="854" t="s">
        <v>35</v>
      </c>
      <c r="L56" s="858">
        <v>2018</v>
      </c>
      <c r="M56" s="855">
        <v>10</v>
      </c>
      <c r="N56" s="855">
        <v>70</v>
      </c>
      <c r="O56" s="855">
        <v>80</v>
      </c>
      <c r="P56" s="855"/>
      <c r="Q56" s="855">
        <f t="shared" si="9"/>
        <v>80</v>
      </c>
      <c r="R56" s="912" t="s">
        <v>3239</v>
      </c>
      <c r="S56" s="885"/>
      <c r="T56" s="859" t="s">
        <v>3166</v>
      </c>
      <c r="U56" s="866" t="s">
        <v>3190</v>
      </c>
      <c r="V56" s="884" t="s">
        <v>3190</v>
      </c>
      <c r="W56" s="885"/>
      <c r="X56" s="877" t="s">
        <v>3168</v>
      </c>
    </row>
    <row r="57" spans="1:24" ht="28.5" customHeight="1">
      <c r="A57" s="849" t="s">
        <v>2191</v>
      </c>
      <c r="B57" s="849"/>
      <c r="C57" s="849" t="s">
        <v>2192</v>
      </c>
      <c r="D57" s="849" t="s">
        <v>2193</v>
      </c>
      <c r="E57" s="851">
        <v>13.466037839179</v>
      </c>
      <c r="F57" s="851">
        <v>144.747115771788</v>
      </c>
      <c r="G57" s="901" t="s">
        <v>9299</v>
      </c>
      <c r="H57" s="900"/>
      <c r="I57" s="853" t="s">
        <v>2194</v>
      </c>
      <c r="J57" s="854" t="str">
        <f t="shared" si="8"/>
        <v>Solid</v>
      </c>
      <c r="K57" s="852" t="s">
        <v>99</v>
      </c>
      <c r="L57" s="851">
        <v>2019</v>
      </c>
      <c r="M57" s="855">
        <v>1380</v>
      </c>
      <c r="N57" s="855">
        <v>4750</v>
      </c>
      <c r="O57" s="855">
        <v>6130</v>
      </c>
      <c r="P57" s="855">
        <v>12000</v>
      </c>
      <c r="Q57" s="855">
        <f t="shared" si="9"/>
        <v>12000</v>
      </c>
      <c r="R57" s="854" t="s">
        <v>9345</v>
      </c>
      <c r="S57" s="854"/>
      <c r="T57" s="854"/>
      <c r="U57" s="880" t="s">
        <v>2195</v>
      </c>
      <c r="V57" s="913" t="s">
        <v>2196</v>
      </c>
      <c r="W57" s="854"/>
      <c r="X57" s="851"/>
    </row>
    <row r="58" spans="1:24" ht="28.5" customHeight="1">
      <c r="A58" s="849" t="s">
        <v>2197</v>
      </c>
      <c r="B58" s="849"/>
      <c r="C58" s="849" t="s">
        <v>2192</v>
      </c>
      <c r="D58" s="849" t="s">
        <v>2193</v>
      </c>
      <c r="E58" s="851">
        <v>13.468518</v>
      </c>
      <c r="F58" s="851">
        <v>144.76188300000001</v>
      </c>
      <c r="G58" s="901" t="s">
        <v>9347</v>
      </c>
      <c r="H58" s="900" t="s">
        <v>9346</v>
      </c>
      <c r="I58" s="853" t="s">
        <v>2194</v>
      </c>
      <c r="J58" s="854" t="str">
        <f t="shared" si="8"/>
        <v>Solid</v>
      </c>
      <c r="K58" s="852" t="s">
        <v>99</v>
      </c>
      <c r="L58" s="851">
        <v>2019</v>
      </c>
      <c r="M58" s="855">
        <v>920</v>
      </c>
      <c r="N58" s="855">
        <v>290</v>
      </c>
      <c r="O58" s="855">
        <v>1210</v>
      </c>
      <c r="P58" s="855">
        <v>3270</v>
      </c>
      <c r="Q58" s="855">
        <f t="shared" si="9"/>
        <v>3270</v>
      </c>
      <c r="R58" s="854" t="s">
        <v>2198</v>
      </c>
      <c r="S58" s="854"/>
      <c r="T58" s="854"/>
      <c r="U58" s="875" t="s">
        <v>2195</v>
      </c>
      <c r="V58" s="857" t="s">
        <v>2196</v>
      </c>
      <c r="W58" s="854"/>
      <c r="X58" s="851"/>
    </row>
    <row r="59" spans="1:24" ht="28.5" customHeight="1">
      <c r="A59" s="849" t="s">
        <v>8231</v>
      </c>
      <c r="B59" s="849" t="s">
        <v>8232</v>
      </c>
      <c r="C59" s="849" t="s">
        <v>8233</v>
      </c>
      <c r="D59" s="849" t="s">
        <v>8234</v>
      </c>
      <c r="E59" s="851">
        <v>36.1901996</v>
      </c>
      <c r="F59" s="851">
        <v>-95.874302299999997</v>
      </c>
      <c r="G59" s="901" t="s">
        <v>9349</v>
      </c>
      <c r="H59" s="900" t="s">
        <v>9348</v>
      </c>
      <c r="I59" s="853" t="s">
        <v>44</v>
      </c>
      <c r="J59" s="854" t="str">
        <f t="shared" si="8"/>
        <v>Groundwater</v>
      </c>
      <c r="K59" s="852" t="s">
        <v>35</v>
      </c>
      <c r="L59" s="851">
        <v>2018</v>
      </c>
      <c r="M59" s="855">
        <v>410</v>
      </c>
      <c r="N59" s="855">
        <v>64</v>
      </c>
      <c r="O59" s="855">
        <v>436</v>
      </c>
      <c r="P59" s="855">
        <v>12694</v>
      </c>
      <c r="Q59" s="855">
        <f t="shared" si="9"/>
        <v>12694</v>
      </c>
      <c r="R59" s="854"/>
      <c r="S59" s="854"/>
      <c r="T59" s="854"/>
      <c r="U59" s="866" t="s">
        <v>54</v>
      </c>
      <c r="V59" s="884" t="s">
        <v>8235</v>
      </c>
      <c r="W59" s="854"/>
      <c r="X59" s="851"/>
    </row>
    <row r="60" spans="1:24" ht="28.5" customHeight="1">
      <c r="A60" s="849" t="s">
        <v>8583</v>
      </c>
      <c r="B60" s="849"/>
      <c r="C60" s="849" t="s">
        <v>8584</v>
      </c>
      <c r="D60" s="849"/>
      <c r="E60" s="851">
        <v>32.774768199999997</v>
      </c>
      <c r="F60" s="851">
        <v>-97.445707399999904</v>
      </c>
      <c r="G60" s="901" t="s">
        <v>9349</v>
      </c>
      <c r="H60" s="900"/>
      <c r="I60" s="853" t="s">
        <v>44</v>
      </c>
      <c r="J60" s="854" t="str">
        <f t="shared" si="8"/>
        <v>Groundwater</v>
      </c>
      <c r="K60" s="852" t="s">
        <v>35</v>
      </c>
      <c r="L60" s="851">
        <v>2018</v>
      </c>
      <c r="M60" s="855">
        <v>200000</v>
      </c>
      <c r="N60" s="855">
        <v>80000</v>
      </c>
      <c r="O60" s="855">
        <v>201200</v>
      </c>
      <c r="P60" s="855">
        <v>881200</v>
      </c>
      <c r="Q60" s="855">
        <f t="shared" si="9"/>
        <v>881200</v>
      </c>
      <c r="R60" s="854"/>
      <c r="S60" s="854"/>
      <c r="T60" s="854"/>
      <c r="U60" s="856" t="s">
        <v>54</v>
      </c>
      <c r="V60" s="857" t="s">
        <v>8585</v>
      </c>
      <c r="W60" s="854"/>
      <c r="X60" s="851"/>
    </row>
    <row r="61" spans="1:24" ht="28.5" customHeight="1">
      <c r="A61" s="849" t="s">
        <v>469</v>
      </c>
      <c r="B61" s="849"/>
      <c r="C61" s="849" t="s">
        <v>448</v>
      </c>
      <c r="D61" s="849" t="s">
        <v>470</v>
      </c>
      <c r="E61" s="851">
        <v>34.631926800000002</v>
      </c>
      <c r="F61" s="851">
        <v>-118.08887799999999</v>
      </c>
      <c r="G61" s="901" t="s">
        <v>9290</v>
      </c>
      <c r="H61" s="900"/>
      <c r="I61" s="853" t="s">
        <v>44</v>
      </c>
      <c r="J61" s="854" t="str">
        <f t="shared" si="8"/>
        <v>Groundwater</v>
      </c>
      <c r="K61" s="852" t="s">
        <v>35</v>
      </c>
      <c r="L61" s="851">
        <v>2019</v>
      </c>
      <c r="M61" s="855">
        <v>10.3</v>
      </c>
      <c r="N61" s="855">
        <v>7.79</v>
      </c>
      <c r="O61" s="855">
        <v>14.72</v>
      </c>
      <c r="P61" s="855">
        <v>165.22</v>
      </c>
      <c r="Q61" s="855">
        <f t="shared" si="9"/>
        <v>165.22</v>
      </c>
      <c r="R61" s="854"/>
      <c r="S61" s="854"/>
      <c r="T61" s="854"/>
      <c r="U61" s="866" t="s">
        <v>54</v>
      </c>
      <c r="V61" s="867" t="s">
        <v>471</v>
      </c>
      <c r="W61" s="854"/>
      <c r="X61" s="851"/>
    </row>
    <row r="62" spans="1:24" ht="28.5" customHeight="1">
      <c r="A62" s="849" t="s">
        <v>344</v>
      </c>
      <c r="B62" s="849" t="s">
        <v>345</v>
      </c>
      <c r="C62" s="849" t="s">
        <v>346</v>
      </c>
      <c r="D62" s="849" t="s">
        <v>347</v>
      </c>
      <c r="E62" s="851">
        <v>32.101154000000001</v>
      </c>
      <c r="F62" s="851">
        <v>-110.938407</v>
      </c>
      <c r="G62" s="901" t="s">
        <v>9290</v>
      </c>
      <c r="H62" s="900"/>
      <c r="I62" s="853" t="s">
        <v>44</v>
      </c>
      <c r="J62" s="854" t="str">
        <f t="shared" si="8"/>
        <v>Groundwater</v>
      </c>
      <c r="K62" s="852" t="s">
        <v>35</v>
      </c>
      <c r="L62" s="851">
        <v>2020</v>
      </c>
      <c r="M62" s="855">
        <v>160</v>
      </c>
      <c r="N62" s="855">
        <v>3400</v>
      </c>
      <c r="O62" s="855"/>
      <c r="P62" s="855"/>
      <c r="Q62" s="855">
        <f t="shared" si="9"/>
        <v>3400</v>
      </c>
      <c r="R62" s="854"/>
      <c r="S62" s="854"/>
      <c r="T62" s="868" t="s">
        <v>349</v>
      </c>
      <c r="U62" s="866" t="s">
        <v>54</v>
      </c>
      <c r="V62" s="867" t="s">
        <v>348</v>
      </c>
      <c r="W62" s="854"/>
      <c r="X62" s="851"/>
    </row>
    <row r="63" spans="1:24" ht="28.5" customHeight="1">
      <c r="A63" s="849" t="s">
        <v>2139</v>
      </c>
      <c r="B63" s="849" t="s">
        <v>2140</v>
      </c>
      <c r="C63" s="850" t="s">
        <v>2141</v>
      </c>
      <c r="D63" s="850" t="s">
        <v>2142</v>
      </c>
      <c r="E63" s="852">
        <v>33.918858200000003</v>
      </c>
      <c r="F63" s="852">
        <v>-84.504645100000005</v>
      </c>
      <c r="G63" s="854" t="s">
        <v>9289</v>
      </c>
      <c r="H63" s="850"/>
      <c r="I63" s="853" t="s">
        <v>44</v>
      </c>
      <c r="J63" s="854" t="str">
        <f t="shared" si="8"/>
        <v>Groundwater</v>
      </c>
      <c r="K63" s="854" t="s">
        <v>35</v>
      </c>
      <c r="L63" s="858">
        <v>2018</v>
      </c>
      <c r="M63" s="855">
        <v>80000</v>
      </c>
      <c r="N63" s="855">
        <v>41000</v>
      </c>
      <c r="O63" s="855">
        <v>98000</v>
      </c>
      <c r="P63" s="855">
        <v>121000</v>
      </c>
      <c r="Q63" s="855">
        <f t="shared" si="9"/>
        <v>121000</v>
      </c>
      <c r="R63" s="853" t="s">
        <v>9350</v>
      </c>
      <c r="S63" s="854" t="s">
        <v>49</v>
      </c>
      <c r="T63" s="854" t="s">
        <v>49</v>
      </c>
      <c r="U63" s="866" t="s">
        <v>2145</v>
      </c>
      <c r="V63" s="884" t="s">
        <v>2146</v>
      </c>
      <c r="W63" s="893" t="s">
        <v>2152</v>
      </c>
      <c r="X63" s="882" t="s">
        <v>2153</v>
      </c>
    </row>
    <row r="64" spans="1:24" ht="28.5" customHeight="1">
      <c r="A64" s="849" t="s">
        <v>8165</v>
      </c>
      <c r="B64" s="850"/>
      <c r="C64" s="850" t="s">
        <v>8166</v>
      </c>
      <c r="D64" s="850" t="s">
        <v>8167</v>
      </c>
      <c r="E64" s="852">
        <v>39.953730299999997</v>
      </c>
      <c r="F64" s="852">
        <v>-83.130435800000001</v>
      </c>
      <c r="G64" s="854" t="s">
        <v>9289</v>
      </c>
      <c r="H64" s="850"/>
      <c r="I64" s="914" t="s">
        <v>44</v>
      </c>
      <c r="J64" s="854" t="str">
        <f t="shared" si="8"/>
        <v>Groundwater</v>
      </c>
      <c r="K64" s="853" t="s">
        <v>35</v>
      </c>
      <c r="L64" s="858">
        <v>2018</v>
      </c>
      <c r="M64" s="855">
        <v>3400</v>
      </c>
      <c r="N64" s="855">
        <v>4.9000000000000004</v>
      </c>
      <c r="O64" s="855" t="s">
        <v>36</v>
      </c>
      <c r="P64" s="855"/>
      <c r="Q64" s="855">
        <f t="shared" si="9"/>
        <v>3400</v>
      </c>
      <c r="R64" s="854" t="s">
        <v>8168</v>
      </c>
      <c r="S64" s="915" t="s">
        <v>8174</v>
      </c>
      <c r="T64" s="916" t="s">
        <v>146</v>
      </c>
      <c r="U64" s="856" t="s">
        <v>8169</v>
      </c>
      <c r="V64" s="857" t="s">
        <v>8170</v>
      </c>
      <c r="W64" s="893" t="s">
        <v>8175</v>
      </c>
      <c r="X64" s="917" t="s">
        <v>8176</v>
      </c>
    </row>
    <row r="65" spans="1:24" ht="28.5" customHeight="1">
      <c r="A65" s="849" t="s">
        <v>1568</v>
      </c>
      <c r="B65" s="849"/>
      <c r="C65" s="849" t="s">
        <v>1569</v>
      </c>
      <c r="D65" s="849"/>
      <c r="E65" s="851">
        <v>39.568084599999999</v>
      </c>
      <c r="F65" s="851">
        <v>-105.0617946</v>
      </c>
      <c r="G65" s="901" t="s">
        <v>9289</v>
      </c>
      <c r="H65" s="900"/>
      <c r="I65" s="853" t="s">
        <v>44</v>
      </c>
      <c r="J65" s="854" t="str">
        <f t="shared" si="8"/>
        <v>Groundwater</v>
      </c>
      <c r="K65" s="852" t="s">
        <v>35</v>
      </c>
      <c r="L65" s="851">
        <v>2020</v>
      </c>
      <c r="M65" s="855">
        <v>28.4</v>
      </c>
      <c r="N65" s="855">
        <v>36.200000000000003</v>
      </c>
      <c r="O65" s="855"/>
      <c r="P65" s="855"/>
      <c r="Q65" s="855">
        <f t="shared" si="9"/>
        <v>36.200000000000003</v>
      </c>
      <c r="R65" s="854"/>
      <c r="S65" s="854"/>
      <c r="T65" s="918" t="s">
        <v>1573</v>
      </c>
      <c r="U65" s="866" t="s">
        <v>1570</v>
      </c>
      <c r="V65" s="884" t="s">
        <v>1571</v>
      </c>
      <c r="W65" s="854"/>
      <c r="X65" s="851"/>
    </row>
    <row r="66" spans="1:24" ht="28.5" customHeight="1">
      <c r="A66" s="849" t="s">
        <v>8531</v>
      </c>
      <c r="B66" s="849"/>
      <c r="C66" s="849" t="s">
        <v>8532</v>
      </c>
      <c r="D66" s="849"/>
      <c r="E66" s="851">
        <v>36.114131</v>
      </c>
      <c r="F66" s="851">
        <v>-86.675403000000003</v>
      </c>
      <c r="G66" s="901" t="s">
        <v>9351</v>
      </c>
      <c r="H66" s="900" t="s">
        <v>9352</v>
      </c>
      <c r="I66" s="853" t="s">
        <v>44</v>
      </c>
      <c r="J66" s="854" t="str">
        <f t="shared" si="8"/>
        <v>Groundwater</v>
      </c>
      <c r="K66" s="852" t="s">
        <v>35</v>
      </c>
      <c r="L66" s="851"/>
      <c r="M66" s="855"/>
      <c r="N66" s="855"/>
      <c r="O66" s="855">
        <v>271</v>
      </c>
      <c r="P66" s="855"/>
      <c r="Q66" s="855">
        <f t="shared" si="9"/>
        <v>271</v>
      </c>
      <c r="R66" s="854"/>
      <c r="S66" s="854"/>
      <c r="T66" s="854"/>
      <c r="U66" s="864"/>
      <c r="V66" s="884" t="s">
        <v>8533</v>
      </c>
      <c r="W66" s="854"/>
      <c r="X66" s="851"/>
    </row>
    <row r="67" spans="1:24" ht="28.5" customHeight="1">
      <c r="A67" s="849" t="s">
        <v>4269</v>
      </c>
      <c r="B67" s="849"/>
      <c r="C67" s="849" t="s">
        <v>4239</v>
      </c>
      <c r="D67" s="849" t="s">
        <v>4270</v>
      </c>
      <c r="E67" s="851">
        <v>46.463878630000004</v>
      </c>
      <c r="F67" s="851">
        <v>-93.737518309999999</v>
      </c>
      <c r="G67" s="852" t="s">
        <v>9299</v>
      </c>
      <c r="H67" s="849"/>
      <c r="I67" s="853" t="s">
        <v>33</v>
      </c>
      <c r="J67" s="854" t="str">
        <f t="shared" si="8"/>
        <v>Groundwater</v>
      </c>
      <c r="K67" s="852" t="s">
        <v>35</v>
      </c>
      <c r="L67" s="851">
        <v>2018</v>
      </c>
      <c r="M67" s="855">
        <v>570</v>
      </c>
      <c r="N67" s="855">
        <v>550</v>
      </c>
      <c r="O67" s="855">
        <v>1120</v>
      </c>
      <c r="P67" s="855">
        <v>4080</v>
      </c>
      <c r="Q67" s="855">
        <f t="shared" si="9"/>
        <v>4080</v>
      </c>
      <c r="R67" s="854"/>
      <c r="S67" s="868" t="s">
        <v>4271</v>
      </c>
      <c r="T67" s="868" t="s">
        <v>4273</v>
      </c>
      <c r="U67" s="866" t="s">
        <v>4271</v>
      </c>
      <c r="V67" s="884" t="s">
        <v>4272</v>
      </c>
      <c r="W67" s="854"/>
      <c r="X67" s="877" t="s">
        <v>4274</v>
      </c>
    </row>
    <row r="68" spans="1:24" ht="28.5" customHeight="1">
      <c r="A68" s="849" t="s">
        <v>4900</v>
      </c>
      <c r="B68" s="850"/>
      <c r="C68" s="850" t="s">
        <v>4778</v>
      </c>
      <c r="D68" s="850" t="s">
        <v>4793</v>
      </c>
      <c r="E68" s="852">
        <v>43.025459599999998</v>
      </c>
      <c r="F68" s="852">
        <v>-71.434899299999998</v>
      </c>
      <c r="G68" s="854" t="s">
        <v>9353</v>
      </c>
      <c r="H68" s="850"/>
      <c r="I68" s="853" t="s">
        <v>5</v>
      </c>
      <c r="J68" s="854" t="str">
        <f t="shared" si="8"/>
        <v>Groundwater</v>
      </c>
      <c r="K68" s="854" t="s">
        <v>35</v>
      </c>
      <c r="L68" s="858">
        <v>2019</v>
      </c>
      <c r="M68" s="855">
        <v>135</v>
      </c>
      <c r="N68" s="855">
        <v>1080</v>
      </c>
      <c r="O68" s="855">
        <v>1215</v>
      </c>
      <c r="P68" s="855">
        <v>2076</v>
      </c>
      <c r="Q68" s="855">
        <f t="shared" si="9"/>
        <v>2076</v>
      </c>
      <c r="R68" s="854"/>
      <c r="S68" s="853"/>
      <c r="T68" s="879" t="s">
        <v>4904</v>
      </c>
      <c r="U68" s="875" t="s">
        <v>4786</v>
      </c>
      <c r="V68" s="887" t="s">
        <v>4781</v>
      </c>
      <c r="W68" s="879" t="s">
        <v>4905</v>
      </c>
      <c r="X68" s="882" t="s">
        <v>2415</v>
      </c>
    </row>
    <row r="69" spans="1:24" ht="28.5" customHeight="1">
      <c r="A69" s="849" t="s">
        <v>4275</v>
      </c>
      <c r="B69" s="849"/>
      <c r="C69" s="849" t="s">
        <v>4239</v>
      </c>
      <c r="D69" s="849" t="s">
        <v>4276</v>
      </c>
      <c r="E69" s="851">
        <v>43.682094569999997</v>
      </c>
      <c r="F69" s="851">
        <v>-93.379493710000006</v>
      </c>
      <c r="G69" s="852" t="s">
        <v>9299</v>
      </c>
      <c r="H69" s="849"/>
      <c r="I69" s="853" t="s">
        <v>33</v>
      </c>
      <c r="J69" s="854" t="str">
        <f t="shared" si="8"/>
        <v>Groundwater</v>
      </c>
      <c r="K69" s="852" t="s">
        <v>35</v>
      </c>
      <c r="L69" s="851">
        <v>2018</v>
      </c>
      <c r="M69" s="855">
        <v>640</v>
      </c>
      <c r="N69" s="855">
        <v>560</v>
      </c>
      <c r="O69" s="855">
        <v>1180</v>
      </c>
      <c r="P69" s="855">
        <v>3980</v>
      </c>
      <c r="Q69" s="855">
        <f t="shared" si="9"/>
        <v>3980</v>
      </c>
      <c r="R69" s="854"/>
      <c r="S69" s="868" t="s">
        <v>4271</v>
      </c>
      <c r="T69" s="868" t="s">
        <v>4277</v>
      </c>
      <c r="U69" s="856" t="s">
        <v>4271</v>
      </c>
      <c r="V69" s="857" t="s">
        <v>4272</v>
      </c>
      <c r="W69" s="854"/>
      <c r="X69" s="877" t="s">
        <v>4274</v>
      </c>
    </row>
    <row r="70" spans="1:24" ht="28.5" customHeight="1">
      <c r="A70" s="849" t="s">
        <v>88</v>
      </c>
      <c r="B70" s="849"/>
      <c r="C70" s="849" t="s">
        <v>76</v>
      </c>
      <c r="D70" s="849" t="s">
        <v>89</v>
      </c>
      <c r="E70" s="852">
        <v>61.601943900000002</v>
      </c>
      <c r="F70" s="852">
        <v>-149.36116010000001</v>
      </c>
      <c r="G70" s="852" t="s">
        <v>9290</v>
      </c>
      <c r="H70" s="849"/>
      <c r="I70" s="853" t="s">
        <v>44</v>
      </c>
      <c r="J70" s="854" t="str">
        <f t="shared" si="8"/>
        <v>Other Water</v>
      </c>
      <c r="K70" s="852" t="s">
        <v>80</v>
      </c>
      <c r="L70" s="851">
        <v>2018</v>
      </c>
      <c r="M70" s="855"/>
      <c r="N70" s="855"/>
      <c r="O70" s="855" t="s">
        <v>36</v>
      </c>
      <c r="P70" s="855">
        <v>1.3</v>
      </c>
      <c r="Q70" s="855">
        <f t="shared" si="9"/>
        <v>1.3</v>
      </c>
      <c r="R70" s="854"/>
      <c r="S70" s="854"/>
      <c r="T70" s="920" t="s">
        <v>91</v>
      </c>
      <c r="U70" s="921" t="s">
        <v>90</v>
      </c>
      <c r="V70" s="922" t="s">
        <v>90</v>
      </c>
      <c r="W70" s="877" t="s">
        <v>92</v>
      </c>
      <c r="X70" s="860" t="s">
        <v>93</v>
      </c>
    </row>
    <row r="71" spans="1:24" ht="28.5" customHeight="1">
      <c r="A71" s="849" t="s">
        <v>9048</v>
      </c>
      <c r="B71" s="849"/>
      <c r="C71" s="849" t="s">
        <v>9049</v>
      </c>
      <c r="D71" s="849"/>
      <c r="E71" s="851">
        <v>39.558070000000001</v>
      </c>
      <c r="F71" s="851">
        <v>-78.839410000000001</v>
      </c>
      <c r="G71" s="901" t="s">
        <v>9290</v>
      </c>
      <c r="H71" s="900"/>
      <c r="I71" s="853" t="s">
        <v>1201</v>
      </c>
      <c r="J71" s="854" t="str">
        <f t="shared" si="8"/>
        <v>Unknown</v>
      </c>
      <c r="K71" s="852"/>
      <c r="L71" s="851"/>
      <c r="M71" s="855"/>
      <c r="N71" s="855"/>
      <c r="O71" s="855"/>
      <c r="P71" s="855"/>
      <c r="Q71" s="855" t="str">
        <f t="shared" si="9"/>
        <v/>
      </c>
      <c r="R71" s="854" t="s">
        <v>9354</v>
      </c>
      <c r="S71" s="854"/>
      <c r="T71" s="918" t="s">
        <v>9050</v>
      </c>
      <c r="U71" s="866" t="s">
        <v>1570</v>
      </c>
      <c r="V71" s="865"/>
      <c r="W71" s="854"/>
      <c r="X71" s="851"/>
    </row>
    <row r="72" spans="1:24" ht="28.5" customHeight="1">
      <c r="A72" s="849" t="s">
        <v>4906</v>
      </c>
      <c r="B72" s="850"/>
      <c r="C72" s="850" t="s">
        <v>4778</v>
      </c>
      <c r="D72" s="850" t="s">
        <v>4907</v>
      </c>
      <c r="E72" s="852">
        <v>43.1249416</v>
      </c>
      <c r="F72" s="852">
        <v>-71.431856400000001</v>
      </c>
      <c r="G72" s="854" t="s">
        <v>9299</v>
      </c>
      <c r="H72" s="850"/>
      <c r="I72" s="853" t="s">
        <v>33</v>
      </c>
      <c r="J72" s="854" t="str">
        <f t="shared" si="8"/>
        <v>Groundwater</v>
      </c>
      <c r="K72" s="854" t="s">
        <v>35</v>
      </c>
      <c r="L72" s="858">
        <v>2019</v>
      </c>
      <c r="M72" s="855">
        <v>25</v>
      </c>
      <c r="N72" s="855">
        <v>219</v>
      </c>
      <c r="O72" s="855">
        <v>244</v>
      </c>
      <c r="P72" s="855">
        <v>383.9</v>
      </c>
      <c r="Q72" s="855">
        <f t="shared" si="9"/>
        <v>383.9</v>
      </c>
      <c r="R72" s="854"/>
      <c r="S72" s="853"/>
      <c r="T72" s="879" t="s">
        <v>4912</v>
      </c>
      <c r="U72" s="880" t="s">
        <v>4786</v>
      </c>
      <c r="V72" s="881" t="s">
        <v>4909</v>
      </c>
      <c r="W72" s="879" t="s">
        <v>4913</v>
      </c>
      <c r="X72" s="882" t="s">
        <v>2415</v>
      </c>
    </row>
    <row r="73" spans="1:24" ht="28.5" customHeight="1">
      <c r="A73" s="849" t="s">
        <v>472</v>
      </c>
      <c r="B73" s="849"/>
      <c r="C73" s="849" t="s">
        <v>448</v>
      </c>
      <c r="D73" s="849" t="s">
        <v>473</v>
      </c>
      <c r="E73" s="852">
        <v>32.855367805424699</v>
      </c>
      <c r="F73" s="852">
        <v>-115.52693450932399</v>
      </c>
      <c r="G73" s="852" t="s">
        <v>9355</v>
      </c>
      <c r="H73" s="849" t="s">
        <v>9356</v>
      </c>
      <c r="I73" s="853" t="s">
        <v>33</v>
      </c>
      <c r="J73" s="854" t="str">
        <f t="shared" si="8"/>
        <v>Groundwater</v>
      </c>
      <c r="K73" s="852" t="s">
        <v>35</v>
      </c>
      <c r="L73" s="851">
        <v>2020</v>
      </c>
      <c r="M73" s="855">
        <v>36</v>
      </c>
      <c r="N73" s="855">
        <v>2.2000000000000002</v>
      </c>
      <c r="O73" s="855">
        <v>38.200000000000003</v>
      </c>
      <c r="P73" s="855">
        <v>162</v>
      </c>
      <c r="Q73" s="855">
        <f t="shared" si="9"/>
        <v>162</v>
      </c>
      <c r="R73" s="854"/>
      <c r="S73" s="854"/>
      <c r="T73" s="859" t="s">
        <v>475</v>
      </c>
      <c r="U73" s="856" t="s">
        <v>451</v>
      </c>
      <c r="V73" s="857" t="s">
        <v>451</v>
      </c>
      <c r="W73" s="854"/>
      <c r="X73" s="877" t="s">
        <v>453</v>
      </c>
    </row>
    <row r="74" spans="1:24" ht="28.5" customHeight="1">
      <c r="A74" s="849" t="s">
        <v>3242</v>
      </c>
      <c r="B74" s="850"/>
      <c r="C74" s="850" t="s">
        <v>3158</v>
      </c>
      <c r="D74" s="850" t="s">
        <v>3232</v>
      </c>
      <c r="E74" s="871">
        <v>42.270188699999999</v>
      </c>
      <c r="F74" s="871">
        <v>-85.5787397</v>
      </c>
      <c r="G74" s="852" t="s">
        <v>9289</v>
      </c>
      <c r="H74" s="852"/>
      <c r="I74" s="853" t="s">
        <v>33</v>
      </c>
      <c r="J74" s="854" t="str">
        <f t="shared" si="8"/>
        <v>Groundwater</v>
      </c>
      <c r="K74" s="854" t="s">
        <v>35</v>
      </c>
      <c r="L74" s="858">
        <v>2018</v>
      </c>
      <c r="M74" s="855"/>
      <c r="N74" s="855"/>
      <c r="O74" s="855">
        <v>1834</v>
      </c>
      <c r="P74" s="855"/>
      <c r="Q74" s="855">
        <f t="shared" si="9"/>
        <v>1834</v>
      </c>
      <c r="R74" s="854"/>
      <c r="S74" s="873" t="s">
        <v>3244</v>
      </c>
      <c r="T74" s="859" t="s">
        <v>3245</v>
      </c>
      <c r="U74" s="866" t="s">
        <v>3244</v>
      </c>
      <c r="V74" s="884" t="s">
        <v>3244</v>
      </c>
      <c r="W74" s="872"/>
      <c r="X74" s="877" t="s">
        <v>3168</v>
      </c>
    </row>
    <row r="75" spans="1:24" ht="28.5" customHeight="1">
      <c r="A75" s="849" t="s">
        <v>7797</v>
      </c>
      <c r="B75" s="849"/>
      <c r="C75" s="850" t="s">
        <v>7798</v>
      </c>
      <c r="D75" s="850" t="s">
        <v>7799</v>
      </c>
      <c r="E75" s="852">
        <v>42.903455559999998</v>
      </c>
      <c r="F75" s="852">
        <v>-73.350630559999999</v>
      </c>
      <c r="G75" s="852" t="s">
        <v>9290</v>
      </c>
      <c r="H75" s="849"/>
      <c r="I75" s="853" t="s">
        <v>5</v>
      </c>
      <c r="J75" s="854" t="str">
        <f t="shared" si="8"/>
        <v>Groundwater</v>
      </c>
      <c r="K75" s="852" t="s">
        <v>35</v>
      </c>
      <c r="L75" s="851"/>
      <c r="M75" s="855">
        <v>2200</v>
      </c>
      <c r="N75" s="855"/>
      <c r="O75" s="855" t="s">
        <v>36</v>
      </c>
      <c r="P75" s="855" t="s">
        <v>36</v>
      </c>
      <c r="Q75" s="855">
        <f t="shared" si="9"/>
        <v>2200</v>
      </c>
      <c r="R75" s="854" t="s">
        <v>9357</v>
      </c>
      <c r="S75" s="854"/>
      <c r="T75" s="868" t="s">
        <v>7802</v>
      </c>
      <c r="U75" s="864" t="s">
        <v>7802</v>
      </c>
      <c r="V75" s="857" t="s">
        <v>7802</v>
      </c>
      <c r="W75" s="854"/>
      <c r="X75" s="923" t="s">
        <v>7803</v>
      </c>
    </row>
    <row r="76" spans="1:24" ht="28.5" customHeight="1">
      <c r="A76" s="849" t="s">
        <v>4914</v>
      </c>
      <c r="B76" s="850"/>
      <c r="C76" s="850" t="s">
        <v>4778</v>
      </c>
      <c r="D76" s="850" t="s">
        <v>4785</v>
      </c>
      <c r="E76" s="852">
        <v>42.982078000000001</v>
      </c>
      <c r="F76" s="852">
        <v>-71.442644999999999</v>
      </c>
      <c r="G76" s="854" t="s">
        <v>9299</v>
      </c>
      <c r="H76" s="850"/>
      <c r="I76" s="853" t="s">
        <v>5</v>
      </c>
      <c r="J76" s="854" t="str">
        <f t="shared" si="8"/>
        <v>Groundwater</v>
      </c>
      <c r="K76" s="854" t="s">
        <v>35</v>
      </c>
      <c r="L76" s="858">
        <v>2018</v>
      </c>
      <c r="M76" s="855">
        <v>120</v>
      </c>
      <c r="N76" s="855">
        <v>1800</v>
      </c>
      <c r="O76" s="855">
        <v>1920</v>
      </c>
      <c r="P76" s="855" t="s">
        <v>36</v>
      </c>
      <c r="Q76" s="855">
        <f t="shared" si="9"/>
        <v>1920</v>
      </c>
      <c r="R76" s="854"/>
      <c r="S76" s="853"/>
      <c r="T76" s="879" t="s">
        <v>4918</v>
      </c>
      <c r="U76" s="875" t="s">
        <v>4786</v>
      </c>
      <c r="V76" s="887" t="s">
        <v>4916</v>
      </c>
      <c r="W76" s="879" t="s">
        <v>4919</v>
      </c>
      <c r="X76" s="882" t="s">
        <v>2415</v>
      </c>
    </row>
    <row r="77" spans="1:24" ht="28.5" customHeight="1">
      <c r="A77" s="849" t="s">
        <v>3246</v>
      </c>
      <c r="B77" s="849" t="s">
        <v>3247</v>
      </c>
      <c r="C77" s="850" t="s">
        <v>3158</v>
      </c>
      <c r="D77" s="850" t="s">
        <v>3248</v>
      </c>
      <c r="E77" s="871">
        <v>45.077399700000001</v>
      </c>
      <c r="F77" s="871">
        <v>-83.570364599999905</v>
      </c>
      <c r="G77" s="852" t="s">
        <v>9349</v>
      </c>
      <c r="H77" s="852"/>
      <c r="I77" s="853" t="s">
        <v>44</v>
      </c>
      <c r="J77" s="854" t="str">
        <f t="shared" si="8"/>
        <v>Groundwater</v>
      </c>
      <c r="K77" s="854" t="s">
        <v>35</v>
      </c>
      <c r="L77" s="858">
        <v>2017</v>
      </c>
      <c r="M77" s="855">
        <v>15000</v>
      </c>
      <c r="N77" s="855">
        <v>67000</v>
      </c>
      <c r="O77" s="855">
        <v>82000</v>
      </c>
      <c r="P77" s="855" t="s">
        <v>36</v>
      </c>
      <c r="Q77" s="855">
        <f t="shared" si="9"/>
        <v>82000</v>
      </c>
      <c r="R77" s="854" t="s">
        <v>9359</v>
      </c>
      <c r="S77" s="883" t="s">
        <v>3255</v>
      </c>
      <c r="T77" s="891" t="s">
        <v>3251</v>
      </c>
      <c r="U77" s="866" t="s">
        <v>3251</v>
      </c>
      <c r="V77" s="884" t="s">
        <v>3251</v>
      </c>
      <c r="W77" s="924" t="s">
        <v>3257</v>
      </c>
      <c r="X77" s="925" t="s">
        <v>3027</v>
      </c>
    </row>
    <row r="78" spans="1:24" ht="28.5" customHeight="1">
      <c r="A78" s="849" t="s">
        <v>3258</v>
      </c>
      <c r="B78" s="850"/>
      <c r="C78" s="850" t="s">
        <v>3158</v>
      </c>
      <c r="D78" s="850" t="s">
        <v>3248</v>
      </c>
      <c r="E78" s="871">
        <v>45.073898999999997</v>
      </c>
      <c r="F78" s="871">
        <v>-83.435927800000002</v>
      </c>
      <c r="G78" s="852" t="s">
        <v>9289</v>
      </c>
      <c r="H78" s="852"/>
      <c r="I78" s="853" t="s">
        <v>5</v>
      </c>
      <c r="J78" s="854" t="str">
        <f t="shared" si="8"/>
        <v>Groundwater</v>
      </c>
      <c r="K78" s="854" t="s">
        <v>35</v>
      </c>
      <c r="L78" s="858">
        <v>2020</v>
      </c>
      <c r="M78" s="855"/>
      <c r="N78" s="855"/>
      <c r="O78" s="855">
        <v>70</v>
      </c>
      <c r="P78" s="855"/>
      <c r="Q78" s="855">
        <f t="shared" si="9"/>
        <v>70</v>
      </c>
      <c r="R78" s="854" t="s">
        <v>3260</v>
      </c>
      <c r="S78" s="873" t="s">
        <v>3261</v>
      </c>
      <c r="T78" s="909" t="s">
        <v>3261</v>
      </c>
      <c r="U78" s="856" t="s">
        <v>3261</v>
      </c>
      <c r="V78" s="857" t="s">
        <v>3261</v>
      </c>
      <c r="W78" s="926" t="s">
        <v>3263</v>
      </c>
      <c r="X78" s="927" t="s">
        <v>3027</v>
      </c>
    </row>
    <row r="79" spans="1:24" ht="28.5" customHeight="1">
      <c r="A79" s="849" t="s">
        <v>3264</v>
      </c>
      <c r="B79" s="849"/>
      <c r="C79" s="849" t="s">
        <v>3158</v>
      </c>
      <c r="D79" s="849" t="s">
        <v>3265</v>
      </c>
      <c r="E79" s="851">
        <v>45.060345499999997</v>
      </c>
      <c r="F79" s="851">
        <v>-83.429020299999905</v>
      </c>
      <c r="G79" s="852" t="s">
        <v>9289</v>
      </c>
      <c r="H79" s="852"/>
      <c r="I79" s="853" t="s">
        <v>765</v>
      </c>
      <c r="J79" s="854" t="str">
        <f t="shared" si="8"/>
        <v>Other Water</v>
      </c>
      <c r="K79" s="852" t="s">
        <v>2471</v>
      </c>
      <c r="L79" s="851">
        <v>2018</v>
      </c>
      <c r="M79" s="855">
        <v>7.49</v>
      </c>
      <c r="N79" s="855">
        <v>5.44</v>
      </c>
      <c r="O79" s="855"/>
      <c r="P79" s="855"/>
      <c r="Q79" s="855">
        <f t="shared" si="9"/>
        <v>7.49</v>
      </c>
      <c r="R79" s="854"/>
      <c r="S79" s="885"/>
      <c r="T79" s="854"/>
      <c r="U79" s="864"/>
      <c r="V79" s="857" t="s">
        <v>3266</v>
      </c>
      <c r="W79" s="854"/>
      <c r="X79" s="851"/>
    </row>
    <row r="80" spans="1:24" ht="28.5" customHeight="1">
      <c r="A80" s="849" t="s">
        <v>476</v>
      </c>
      <c r="B80" s="849" t="s">
        <v>477</v>
      </c>
      <c r="C80" s="849" t="s">
        <v>448</v>
      </c>
      <c r="D80" s="849" t="s">
        <v>478</v>
      </c>
      <c r="E80" s="852">
        <v>37.749391665195901</v>
      </c>
      <c r="F80" s="852">
        <v>-121.64980020335</v>
      </c>
      <c r="G80" s="852" t="s">
        <v>9355</v>
      </c>
      <c r="H80" s="849" t="s">
        <v>9361</v>
      </c>
      <c r="I80" s="853" t="s">
        <v>33</v>
      </c>
      <c r="J80" s="854" t="str">
        <f t="shared" si="8"/>
        <v>Groundwater</v>
      </c>
      <c r="K80" s="852" t="s">
        <v>35</v>
      </c>
      <c r="L80" s="851">
        <v>2019</v>
      </c>
      <c r="M80" s="855">
        <v>400</v>
      </c>
      <c r="N80" s="855">
        <v>36</v>
      </c>
      <c r="O80" s="855">
        <v>436</v>
      </c>
      <c r="P80" s="855">
        <v>1904.7</v>
      </c>
      <c r="Q80" s="855">
        <f t="shared" si="9"/>
        <v>1904.7</v>
      </c>
      <c r="R80" s="854"/>
      <c r="S80" s="854"/>
      <c r="T80" s="859" t="s">
        <v>480</v>
      </c>
      <c r="U80" s="866" t="s">
        <v>451</v>
      </c>
      <c r="V80" s="884" t="s">
        <v>451</v>
      </c>
      <c r="W80" s="854"/>
      <c r="X80" s="877" t="s">
        <v>453</v>
      </c>
    </row>
    <row r="81" spans="1:24" ht="28.5" customHeight="1">
      <c r="A81" s="849" t="s">
        <v>4920</v>
      </c>
      <c r="B81" s="850"/>
      <c r="C81" s="850" t="s">
        <v>4778</v>
      </c>
      <c r="D81" s="850" t="s">
        <v>4921</v>
      </c>
      <c r="E81" s="852">
        <v>43.508361000000001</v>
      </c>
      <c r="F81" s="852">
        <v>-71.223810999999998</v>
      </c>
      <c r="G81" s="854" t="s">
        <v>9299</v>
      </c>
      <c r="H81" s="850"/>
      <c r="I81" s="853" t="s">
        <v>33</v>
      </c>
      <c r="J81" s="854" t="str">
        <f t="shared" si="8"/>
        <v>Groundwater</v>
      </c>
      <c r="K81" s="854" t="s">
        <v>35</v>
      </c>
      <c r="L81" s="858">
        <v>2020</v>
      </c>
      <c r="M81" s="855">
        <v>39.799999999999997</v>
      </c>
      <c r="N81" s="855">
        <v>14</v>
      </c>
      <c r="O81" s="855">
        <v>53.8</v>
      </c>
      <c r="P81" s="855">
        <v>171.3</v>
      </c>
      <c r="Q81" s="855">
        <f t="shared" si="9"/>
        <v>171.3</v>
      </c>
      <c r="R81" s="854"/>
      <c r="S81" s="853"/>
      <c r="T81" s="879" t="s">
        <v>4926</v>
      </c>
      <c r="U81" s="875" t="s">
        <v>4786</v>
      </c>
      <c r="V81" s="887" t="s">
        <v>4923</v>
      </c>
      <c r="W81" s="879" t="s">
        <v>4927</v>
      </c>
      <c r="X81" s="882" t="s">
        <v>2415</v>
      </c>
    </row>
    <row r="82" spans="1:24" ht="28.5" customHeight="1">
      <c r="A82" s="849" t="s">
        <v>4928</v>
      </c>
      <c r="B82" s="850"/>
      <c r="C82" s="850" t="s">
        <v>4778</v>
      </c>
      <c r="D82" s="850" t="s">
        <v>4921</v>
      </c>
      <c r="E82" s="852">
        <v>43.451908000000003</v>
      </c>
      <c r="F82" s="852">
        <v>-71.212119000000001</v>
      </c>
      <c r="G82" s="854" t="s">
        <v>9299</v>
      </c>
      <c r="H82" s="850"/>
      <c r="I82" s="872" t="s">
        <v>77</v>
      </c>
      <c r="J82" s="854" t="str">
        <f t="shared" si="8"/>
        <v>Groundwater</v>
      </c>
      <c r="K82" s="854" t="s">
        <v>35</v>
      </c>
      <c r="L82" s="858">
        <v>2018</v>
      </c>
      <c r="M82" s="855">
        <v>346</v>
      </c>
      <c r="N82" s="855">
        <v>39500</v>
      </c>
      <c r="O82" s="855">
        <v>39846</v>
      </c>
      <c r="P82" s="855">
        <v>42573.4</v>
      </c>
      <c r="Q82" s="855">
        <f t="shared" si="9"/>
        <v>42573.4</v>
      </c>
      <c r="R82" s="854"/>
      <c r="S82" s="853"/>
      <c r="T82" s="879" t="s">
        <v>4933</v>
      </c>
      <c r="U82" s="880" t="s">
        <v>4786</v>
      </c>
      <c r="V82" s="881" t="s">
        <v>4930</v>
      </c>
      <c r="W82" s="879" t="s">
        <v>4934</v>
      </c>
      <c r="X82" s="882" t="s">
        <v>2415</v>
      </c>
    </row>
    <row r="83" spans="1:24" ht="28.5" customHeight="1">
      <c r="A83" s="849" t="s">
        <v>481</v>
      </c>
      <c r="B83" s="850"/>
      <c r="C83" s="850" t="s">
        <v>448</v>
      </c>
      <c r="D83" s="850" t="s">
        <v>482</v>
      </c>
      <c r="E83" s="852">
        <v>41.458857680000001</v>
      </c>
      <c r="F83" s="852">
        <v>-120.5687284</v>
      </c>
      <c r="G83" s="854" t="s">
        <v>9289</v>
      </c>
      <c r="H83" s="850"/>
      <c r="I83" s="853" t="s">
        <v>33</v>
      </c>
      <c r="J83" s="854" t="str">
        <f t="shared" si="8"/>
        <v>Groundwater</v>
      </c>
      <c r="K83" s="854" t="s">
        <v>35</v>
      </c>
      <c r="L83" s="858">
        <v>2020</v>
      </c>
      <c r="M83" s="855"/>
      <c r="N83" s="855"/>
      <c r="O83" s="855" t="s">
        <v>36</v>
      </c>
      <c r="P83" s="855">
        <v>1.3</v>
      </c>
      <c r="Q83" s="855">
        <f t="shared" si="9"/>
        <v>1.3</v>
      </c>
      <c r="R83" s="854"/>
      <c r="S83" s="854"/>
      <c r="T83" s="859" t="s">
        <v>484</v>
      </c>
      <c r="U83" s="856" t="s">
        <v>451</v>
      </c>
      <c r="V83" s="857" t="s">
        <v>451</v>
      </c>
      <c r="W83" s="854"/>
      <c r="X83" s="877" t="s">
        <v>453</v>
      </c>
    </row>
    <row r="84" spans="1:24" ht="28.5" customHeight="1">
      <c r="A84" s="849" t="s">
        <v>8236</v>
      </c>
      <c r="B84" s="850"/>
      <c r="C84" s="850" t="s">
        <v>8233</v>
      </c>
      <c r="D84" s="850" t="s">
        <v>8237</v>
      </c>
      <c r="E84" s="852">
        <v>34.655744300000002</v>
      </c>
      <c r="F84" s="852">
        <v>-99.287914099999995</v>
      </c>
      <c r="G84" s="854" t="s">
        <v>9289</v>
      </c>
      <c r="H84" s="850"/>
      <c r="I84" s="853" t="s">
        <v>44</v>
      </c>
      <c r="J84" s="854" t="str">
        <f t="shared" si="8"/>
        <v>Groundwater</v>
      </c>
      <c r="K84" s="854" t="s">
        <v>35</v>
      </c>
      <c r="L84" s="858">
        <v>2017</v>
      </c>
      <c r="M84" s="855">
        <v>250000</v>
      </c>
      <c r="N84" s="855">
        <v>900000</v>
      </c>
      <c r="O84" s="855">
        <v>1150000</v>
      </c>
      <c r="P84" s="855">
        <v>1180000</v>
      </c>
      <c r="Q84" s="855">
        <f t="shared" si="9"/>
        <v>1180000</v>
      </c>
      <c r="R84" s="854" t="s">
        <v>9362</v>
      </c>
      <c r="S84" s="854" t="s">
        <v>49</v>
      </c>
      <c r="T84" s="859" t="s">
        <v>8243</v>
      </c>
      <c r="U84" s="856" t="s">
        <v>105</v>
      </c>
      <c r="V84" s="857" t="s">
        <v>8239</v>
      </c>
      <c r="W84" s="893" t="s">
        <v>8244</v>
      </c>
      <c r="X84" s="905" t="s">
        <v>8245</v>
      </c>
    </row>
    <row r="85" spans="1:24" ht="28.5" customHeight="1">
      <c r="A85" s="849" t="s">
        <v>94</v>
      </c>
      <c r="B85" s="849"/>
      <c r="C85" s="849" t="s">
        <v>76</v>
      </c>
      <c r="D85" s="849" t="s">
        <v>9363</v>
      </c>
      <c r="E85" s="851">
        <v>64.835851000000005</v>
      </c>
      <c r="F85" s="851">
        <v>-147.402308</v>
      </c>
      <c r="G85" s="901" t="s">
        <v>9289</v>
      </c>
      <c r="H85" s="900"/>
      <c r="I85" s="853" t="s">
        <v>95</v>
      </c>
      <c r="J85" s="854" t="str">
        <f t="shared" si="8"/>
        <v>Solid</v>
      </c>
      <c r="K85" s="852" t="s">
        <v>99</v>
      </c>
      <c r="L85" s="851"/>
      <c r="M85" s="855">
        <v>840</v>
      </c>
      <c r="N85" s="855">
        <v>1100</v>
      </c>
      <c r="O85" s="855"/>
      <c r="P85" s="855"/>
      <c r="Q85" s="855">
        <f t="shared" si="9"/>
        <v>1100</v>
      </c>
      <c r="R85" s="854" t="s">
        <v>96</v>
      </c>
      <c r="S85" s="854"/>
      <c r="T85" s="909" t="s">
        <v>97</v>
      </c>
      <c r="U85" s="864" t="s">
        <v>97</v>
      </c>
      <c r="V85" s="867" t="s">
        <v>98</v>
      </c>
      <c r="W85" s="928" t="s">
        <v>100</v>
      </c>
      <c r="X85" s="851"/>
    </row>
    <row r="86" spans="1:24" ht="28.5" customHeight="1">
      <c r="A86" s="849" t="s">
        <v>4935</v>
      </c>
      <c r="B86" s="850"/>
      <c r="C86" s="850" t="s">
        <v>4778</v>
      </c>
      <c r="D86" s="850" t="s">
        <v>4936</v>
      </c>
      <c r="E86" s="852">
        <v>43.386203700000003</v>
      </c>
      <c r="F86" s="852">
        <v>-72.207889899999998</v>
      </c>
      <c r="G86" s="854" t="s">
        <v>9299</v>
      </c>
      <c r="H86" s="850"/>
      <c r="I86" s="853" t="s">
        <v>5</v>
      </c>
      <c r="J86" s="854" t="str">
        <f t="shared" si="8"/>
        <v>Groundwater</v>
      </c>
      <c r="K86" s="854" t="s">
        <v>35</v>
      </c>
      <c r="L86" s="858">
        <v>2017</v>
      </c>
      <c r="M86" s="855">
        <v>2.36</v>
      </c>
      <c r="N86" s="855">
        <v>2.92</v>
      </c>
      <c r="O86" s="855">
        <v>5.28</v>
      </c>
      <c r="P86" s="855">
        <v>7.52</v>
      </c>
      <c r="Q86" s="855">
        <f t="shared" si="9"/>
        <v>7.52</v>
      </c>
      <c r="R86" s="854"/>
      <c r="S86" s="853"/>
      <c r="T86" s="879" t="s">
        <v>4941</v>
      </c>
      <c r="U86" s="875" t="s">
        <v>4786</v>
      </c>
      <c r="V86" s="887" t="s">
        <v>4938</v>
      </c>
      <c r="W86" s="879" t="s">
        <v>4942</v>
      </c>
      <c r="X86" s="882" t="s">
        <v>2415</v>
      </c>
    </row>
    <row r="87" spans="1:24" ht="28.5" customHeight="1">
      <c r="A87" s="929" t="s">
        <v>101</v>
      </c>
      <c r="B87" s="930"/>
      <c r="C87" s="850" t="s">
        <v>76</v>
      </c>
      <c r="D87" s="850" t="s">
        <v>102</v>
      </c>
      <c r="E87" s="852">
        <v>51.5005849</v>
      </c>
      <c r="F87" s="852">
        <v>179.04092249999999</v>
      </c>
      <c r="G87" s="854" t="s">
        <v>9364</v>
      </c>
      <c r="H87" s="850"/>
      <c r="I87" s="853" t="s">
        <v>44</v>
      </c>
      <c r="J87" s="854" t="str">
        <f t="shared" si="8"/>
        <v>Groundwater</v>
      </c>
      <c r="K87" s="854" t="s">
        <v>35</v>
      </c>
      <c r="L87" s="858">
        <v>2017</v>
      </c>
      <c r="M87" s="855"/>
      <c r="N87" s="855"/>
      <c r="O87" s="855">
        <v>144</v>
      </c>
      <c r="P87" s="855"/>
      <c r="Q87" s="855">
        <f t="shared" si="9"/>
        <v>144</v>
      </c>
      <c r="R87" s="853" t="s">
        <v>9365</v>
      </c>
      <c r="S87" s="854" t="s">
        <v>49</v>
      </c>
      <c r="T87" s="854" t="s">
        <v>49</v>
      </c>
      <c r="U87" s="866" t="s">
        <v>105</v>
      </c>
      <c r="V87" s="884" t="s">
        <v>106</v>
      </c>
      <c r="W87" s="931" t="s">
        <v>110</v>
      </c>
      <c r="X87" s="882" t="s">
        <v>87</v>
      </c>
    </row>
    <row r="88" spans="1:24" ht="28.5" customHeight="1">
      <c r="A88" s="849" t="s">
        <v>485</v>
      </c>
      <c r="B88" s="849"/>
      <c r="C88" s="849" t="s">
        <v>448</v>
      </c>
      <c r="D88" s="849" t="s">
        <v>486</v>
      </c>
      <c r="E88" s="852">
        <v>36.661985199999997</v>
      </c>
      <c r="F88" s="852">
        <v>-120.13019869999999</v>
      </c>
      <c r="G88" s="852" t="s">
        <v>9289</v>
      </c>
      <c r="H88" s="849"/>
      <c r="I88" s="853" t="s">
        <v>33</v>
      </c>
      <c r="J88" s="854" t="str">
        <f t="shared" si="8"/>
        <v>Groundwater</v>
      </c>
      <c r="K88" s="852" t="s">
        <v>35</v>
      </c>
      <c r="L88" s="851">
        <v>2020</v>
      </c>
      <c r="M88" s="855"/>
      <c r="N88" s="855"/>
      <c r="O88" s="855" t="s">
        <v>36</v>
      </c>
      <c r="P88" s="855">
        <v>4.0999999999999996</v>
      </c>
      <c r="Q88" s="855">
        <f t="shared" si="9"/>
        <v>4.0999999999999996</v>
      </c>
      <c r="R88" s="854"/>
      <c r="S88" s="854"/>
      <c r="T88" s="859" t="s">
        <v>488</v>
      </c>
      <c r="U88" s="866" t="s">
        <v>451</v>
      </c>
      <c r="V88" s="884" t="s">
        <v>451</v>
      </c>
      <c r="W88" s="854"/>
      <c r="X88" s="877" t="s">
        <v>453</v>
      </c>
    </row>
    <row r="89" spans="1:24" ht="28.5" customHeight="1">
      <c r="A89" s="849" t="s">
        <v>7664</v>
      </c>
      <c r="B89" s="849"/>
      <c r="C89" s="849" t="s">
        <v>7665</v>
      </c>
      <c r="D89" s="849"/>
      <c r="E89" s="851">
        <v>40.554319757733403</v>
      </c>
      <c r="F89" s="851">
        <v>-74.558089218247702</v>
      </c>
      <c r="G89" s="901" t="s">
        <v>9355</v>
      </c>
      <c r="H89" s="900" t="s">
        <v>9366</v>
      </c>
      <c r="I89" s="853" t="s">
        <v>1201</v>
      </c>
      <c r="J89" s="854" t="str">
        <f t="shared" si="8"/>
        <v>Unknown</v>
      </c>
      <c r="K89" s="852"/>
      <c r="L89" s="851"/>
      <c r="M89" s="855"/>
      <c r="N89" s="855"/>
      <c r="O89" s="855"/>
      <c r="P89" s="855"/>
      <c r="Q89" s="855" t="str">
        <f t="shared" si="9"/>
        <v/>
      </c>
      <c r="R89" s="854"/>
      <c r="S89" s="854"/>
      <c r="T89" s="918" t="s">
        <v>7666</v>
      </c>
      <c r="U89" s="866" t="s">
        <v>1570</v>
      </c>
      <c r="V89" s="865"/>
      <c r="W89" s="854"/>
      <c r="X89" s="851"/>
    </row>
    <row r="90" spans="1:24" ht="28.5" customHeight="1">
      <c r="A90" s="849" t="s">
        <v>112</v>
      </c>
      <c r="B90" s="849"/>
      <c r="C90" s="849" t="s">
        <v>76</v>
      </c>
      <c r="D90" s="849" t="s">
        <v>218</v>
      </c>
      <c r="E90" s="851">
        <v>61.173647000000003</v>
      </c>
      <c r="F90" s="851">
        <v>-149.98103399999999</v>
      </c>
      <c r="G90" s="901" t="s">
        <v>9289</v>
      </c>
      <c r="H90" s="900"/>
      <c r="I90" s="853" t="s">
        <v>113</v>
      </c>
      <c r="J90" s="854" t="str">
        <f t="shared" si="8"/>
        <v>Groundwater</v>
      </c>
      <c r="K90" s="852" t="s">
        <v>35</v>
      </c>
      <c r="L90" s="851">
        <v>2019</v>
      </c>
      <c r="M90" s="855">
        <v>56000</v>
      </c>
      <c r="N90" s="855">
        <v>268000</v>
      </c>
      <c r="O90" s="855"/>
      <c r="P90" s="855"/>
      <c r="Q90" s="855">
        <f t="shared" si="9"/>
        <v>268000</v>
      </c>
      <c r="R90" s="854" t="s">
        <v>114</v>
      </c>
      <c r="S90" s="854"/>
      <c r="T90" s="891" t="s">
        <v>115</v>
      </c>
      <c r="U90" s="864" t="s">
        <v>115</v>
      </c>
      <c r="V90" s="907" t="s">
        <v>116</v>
      </c>
      <c r="W90" s="868" t="s">
        <v>117</v>
      </c>
      <c r="X90" s="851"/>
    </row>
    <row r="91" spans="1:24" ht="28.5" customHeight="1">
      <c r="A91" s="849" t="s">
        <v>489</v>
      </c>
      <c r="B91" s="849" t="s">
        <v>490</v>
      </c>
      <c r="C91" s="850" t="s">
        <v>448</v>
      </c>
      <c r="D91" s="850" t="s">
        <v>491</v>
      </c>
      <c r="E91" s="852">
        <v>40.4149588535088</v>
      </c>
      <c r="F91" s="852">
        <v>-122.357180073737</v>
      </c>
      <c r="G91" s="854" t="s">
        <v>9355</v>
      </c>
      <c r="H91" s="850" t="s">
        <v>9367</v>
      </c>
      <c r="I91" s="853" t="s">
        <v>33</v>
      </c>
      <c r="J91" s="854" t="str">
        <f t="shared" si="8"/>
        <v>Groundwater</v>
      </c>
      <c r="K91" s="854" t="s">
        <v>35</v>
      </c>
      <c r="L91" s="858">
        <v>2019</v>
      </c>
      <c r="M91" s="855">
        <v>4.0999999999999996</v>
      </c>
      <c r="N91" s="855"/>
      <c r="O91" s="855" t="s">
        <v>36</v>
      </c>
      <c r="P91" s="855">
        <v>64.77</v>
      </c>
      <c r="Q91" s="855">
        <f t="shared" si="9"/>
        <v>64.77</v>
      </c>
      <c r="R91" s="854"/>
      <c r="S91" s="854"/>
      <c r="T91" s="859" t="s">
        <v>480</v>
      </c>
      <c r="U91" s="856" t="s">
        <v>451</v>
      </c>
      <c r="V91" s="857" t="s">
        <v>451</v>
      </c>
      <c r="W91" s="854"/>
      <c r="X91" s="877" t="s">
        <v>453</v>
      </c>
    </row>
    <row r="92" spans="1:24" ht="28.5" customHeight="1">
      <c r="A92" s="849" t="s">
        <v>4278</v>
      </c>
      <c r="B92" s="849"/>
      <c r="C92" s="849" t="s">
        <v>4239</v>
      </c>
      <c r="D92" s="849" t="s">
        <v>4279</v>
      </c>
      <c r="E92" s="851">
        <v>46.648777010000003</v>
      </c>
      <c r="F92" s="851">
        <v>-95.123558040000006</v>
      </c>
      <c r="G92" s="852" t="s">
        <v>9299</v>
      </c>
      <c r="H92" s="849" t="s">
        <v>9368</v>
      </c>
      <c r="I92" s="853" t="s">
        <v>33</v>
      </c>
      <c r="J92" s="854" t="str">
        <f t="shared" si="8"/>
        <v>Groundwater</v>
      </c>
      <c r="K92" s="852" t="s">
        <v>35</v>
      </c>
      <c r="L92" s="851">
        <v>2018</v>
      </c>
      <c r="M92" s="855">
        <v>580</v>
      </c>
      <c r="N92" s="855">
        <v>540</v>
      </c>
      <c r="O92" s="855">
        <v>1120</v>
      </c>
      <c r="P92" s="855">
        <v>3790</v>
      </c>
      <c r="Q92" s="855">
        <f t="shared" si="9"/>
        <v>3790</v>
      </c>
      <c r="R92" s="854"/>
      <c r="S92" s="868" t="s">
        <v>4271</v>
      </c>
      <c r="T92" s="868" t="s">
        <v>4280</v>
      </c>
      <c r="U92" s="866" t="s">
        <v>4271</v>
      </c>
      <c r="V92" s="898" t="s">
        <v>4272</v>
      </c>
      <c r="W92" s="851"/>
      <c r="X92" s="877" t="s">
        <v>4274</v>
      </c>
    </row>
    <row r="93" spans="1:24" ht="28.5" customHeight="1">
      <c r="A93" s="849" t="s">
        <v>4943</v>
      </c>
      <c r="B93" s="850"/>
      <c r="C93" s="850" t="s">
        <v>4778</v>
      </c>
      <c r="D93" s="850" t="s">
        <v>4944</v>
      </c>
      <c r="E93" s="852">
        <v>43.443257000000003</v>
      </c>
      <c r="F93" s="852">
        <v>-71.788038</v>
      </c>
      <c r="G93" s="854" t="s">
        <v>9299</v>
      </c>
      <c r="H93" s="850"/>
      <c r="I93" s="853" t="s">
        <v>33</v>
      </c>
      <c r="J93" s="854" t="str">
        <f t="shared" si="8"/>
        <v>Groundwater</v>
      </c>
      <c r="K93" s="854" t="s">
        <v>35</v>
      </c>
      <c r="L93" s="858">
        <v>2018</v>
      </c>
      <c r="M93" s="855">
        <v>8.61</v>
      </c>
      <c r="N93" s="855"/>
      <c r="O93" s="855" t="s">
        <v>36</v>
      </c>
      <c r="P93" s="855" t="s">
        <v>36</v>
      </c>
      <c r="Q93" s="855">
        <f t="shared" si="9"/>
        <v>8.61</v>
      </c>
      <c r="R93" s="854"/>
      <c r="S93" s="853"/>
      <c r="T93" s="879" t="s">
        <v>4948</v>
      </c>
      <c r="U93" s="875" t="s">
        <v>4786</v>
      </c>
      <c r="V93" s="887" t="s">
        <v>4946</v>
      </c>
      <c r="W93" s="879" t="s">
        <v>4949</v>
      </c>
      <c r="X93" s="882" t="s">
        <v>2415</v>
      </c>
    </row>
    <row r="94" spans="1:24" ht="28.5" customHeight="1">
      <c r="A94" s="849" t="s">
        <v>118</v>
      </c>
      <c r="B94" s="849"/>
      <c r="C94" s="849" t="s">
        <v>76</v>
      </c>
      <c r="D94" s="849" t="s">
        <v>9369</v>
      </c>
      <c r="E94" s="851">
        <v>61.581597000000002</v>
      </c>
      <c r="F94" s="851">
        <v>-159.54304300000001</v>
      </c>
      <c r="G94" s="901" t="s">
        <v>9289</v>
      </c>
      <c r="H94" s="900"/>
      <c r="I94" s="853" t="s">
        <v>113</v>
      </c>
      <c r="J94" s="854" t="str">
        <f t="shared" si="8"/>
        <v>Other Water</v>
      </c>
      <c r="K94" s="852" t="s">
        <v>80</v>
      </c>
      <c r="L94" s="851"/>
      <c r="M94" s="855"/>
      <c r="N94" s="855"/>
      <c r="O94" s="855"/>
      <c r="P94" s="855"/>
      <c r="Q94" s="855" t="str">
        <f t="shared" si="9"/>
        <v/>
      </c>
      <c r="R94" s="854"/>
      <c r="S94" s="854"/>
      <c r="T94" s="928" t="s">
        <v>119</v>
      </c>
      <c r="U94" s="880" t="s">
        <v>119</v>
      </c>
      <c r="V94" s="884" t="s">
        <v>119</v>
      </c>
      <c r="W94" s="868" t="s">
        <v>119</v>
      </c>
      <c r="X94" s="851"/>
    </row>
    <row r="95" spans="1:24" ht="28.5" customHeight="1">
      <c r="A95" s="849" t="s">
        <v>3267</v>
      </c>
      <c r="B95" s="849"/>
      <c r="C95" s="849" t="s">
        <v>3158</v>
      </c>
      <c r="D95" s="849" t="s">
        <v>3268</v>
      </c>
      <c r="E95" s="851">
        <v>42.270074700000002</v>
      </c>
      <c r="F95" s="851">
        <v>-83.665407799999997</v>
      </c>
      <c r="G95" s="852" t="s">
        <v>9289</v>
      </c>
      <c r="H95" s="852"/>
      <c r="I95" s="853" t="s">
        <v>765</v>
      </c>
      <c r="J95" s="854" t="str">
        <f t="shared" si="8"/>
        <v>Other Water</v>
      </c>
      <c r="K95" s="852" t="s">
        <v>2471</v>
      </c>
      <c r="L95" s="851">
        <v>2018</v>
      </c>
      <c r="M95" s="855">
        <v>4.42</v>
      </c>
      <c r="N95" s="855">
        <v>178</v>
      </c>
      <c r="O95" s="855"/>
      <c r="P95" s="855"/>
      <c r="Q95" s="855">
        <f t="shared" si="9"/>
        <v>178</v>
      </c>
      <c r="R95" s="854"/>
      <c r="S95" s="885"/>
      <c r="T95" s="852"/>
      <c r="U95" s="864"/>
      <c r="V95" s="884" t="s">
        <v>3266</v>
      </c>
      <c r="W95" s="854"/>
      <c r="X95" s="851"/>
    </row>
    <row r="96" spans="1:24" ht="28.5" customHeight="1">
      <c r="A96" s="849" t="s">
        <v>4281</v>
      </c>
      <c r="B96" s="849"/>
      <c r="C96" s="849" t="s">
        <v>4239</v>
      </c>
      <c r="D96" s="849" t="s">
        <v>4282</v>
      </c>
      <c r="E96" s="851">
        <v>45.240840910000003</v>
      </c>
      <c r="F96" s="851">
        <v>-93.434387209999997</v>
      </c>
      <c r="G96" s="852" t="s">
        <v>9299</v>
      </c>
      <c r="H96" s="849"/>
      <c r="I96" s="853" t="s">
        <v>33</v>
      </c>
      <c r="J96" s="854" t="str">
        <f t="shared" si="8"/>
        <v>Groundwater</v>
      </c>
      <c r="K96" s="852" t="s">
        <v>35</v>
      </c>
      <c r="L96" s="851">
        <v>2019</v>
      </c>
      <c r="M96" s="855">
        <v>680</v>
      </c>
      <c r="N96" s="855">
        <v>530</v>
      </c>
      <c r="O96" s="855">
        <v>1200</v>
      </c>
      <c r="P96" s="855">
        <v>4290</v>
      </c>
      <c r="Q96" s="855">
        <f t="shared" si="9"/>
        <v>4290</v>
      </c>
      <c r="R96" s="854"/>
      <c r="S96" s="868" t="s">
        <v>4271</v>
      </c>
      <c r="T96" s="868" t="s">
        <v>4283</v>
      </c>
      <c r="U96" s="856" t="s">
        <v>4271</v>
      </c>
      <c r="V96" s="857" t="s">
        <v>4272</v>
      </c>
      <c r="W96" s="854"/>
      <c r="X96" s="877" t="s">
        <v>4274</v>
      </c>
    </row>
    <row r="97" spans="1:24" ht="28.5" customHeight="1">
      <c r="A97" s="849" t="s">
        <v>493</v>
      </c>
      <c r="B97" s="849"/>
      <c r="C97" s="849" t="s">
        <v>448</v>
      </c>
      <c r="D97" s="849" t="s">
        <v>494</v>
      </c>
      <c r="E97" s="852">
        <v>34.567309999999999</v>
      </c>
      <c r="F97" s="852">
        <v>-118.14984</v>
      </c>
      <c r="G97" s="852" t="s">
        <v>9289</v>
      </c>
      <c r="H97" s="849"/>
      <c r="I97" s="853" t="s">
        <v>33</v>
      </c>
      <c r="J97" s="854" t="str">
        <f t="shared" si="8"/>
        <v>Groundwater</v>
      </c>
      <c r="K97" s="852" t="s">
        <v>35</v>
      </c>
      <c r="L97" s="851">
        <v>2019</v>
      </c>
      <c r="M97" s="855">
        <v>7.9</v>
      </c>
      <c r="N97" s="855">
        <v>5.0999999999999996</v>
      </c>
      <c r="O97" s="855">
        <v>13</v>
      </c>
      <c r="P97" s="855">
        <v>76.92</v>
      </c>
      <c r="Q97" s="855">
        <f t="shared" si="9"/>
        <v>76.92</v>
      </c>
      <c r="R97" s="854"/>
      <c r="S97" s="854"/>
      <c r="T97" s="859" t="s">
        <v>496</v>
      </c>
      <c r="U97" s="866" t="s">
        <v>451</v>
      </c>
      <c r="V97" s="884" t="s">
        <v>451</v>
      </c>
      <c r="W97" s="854"/>
      <c r="X97" s="877" t="s">
        <v>453</v>
      </c>
    </row>
    <row r="98" spans="1:24" ht="28.5" customHeight="1">
      <c r="A98" s="849" t="s">
        <v>4950</v>
      </c>
      <c r="B98" s="850"/>
      <c r="C98" s="850" t="s">
        <v>4778</v>
      </c>
      <c r="D98" s="850" t="s">
        <v>4951</v>
      </c>
      <c r="E98" s="852">
        <v>42.998213999999997</v>
      </c>
      <c r="F98" s="852">
        <v>-70.924005800000003</v>
      </c>
      <c r="G98" s="854" t="s">
        <v>9290</v>
      </c>
      <c r="H98" s="850"/>
      <c r="I98" s="853" t="s">
        <v>77</v>
      </c>
      <c r="J98" s="854" t="str">
        <f t="shared" si="8"/>
        <v>Groundwater</v>
      </c>
      <c r="K98" s="854" t="s">
        <v>35</v>
      </c>
      <c r="L98" s="858"/>
      <c r="M98" s="855">
        <v>85</v>
      </c>
      <c r="N98" s="855">
        <v>57</v>
      </c>
      <c r="O98" s="855">
        <v>142</v>
      </c>
      <c r="P98" s="855">
        <v>147.9</v>
      </c>
      <c r="Q98" s="855">
        <f t="shared" si="9"/>
        <v>147.9</v>
      </c>
      <c r="R98" s="854"/>
      <c r="S98" s="854"/>
      <c r="T98" s="859" t="s">
        <v>4783</v>
      </c>
      <c r="U98" s="856" t="s">
        <v>4781</v>
      </c>
      <c r="V98" s="857" t="s">
        <v>4781</v>
      </c>
      <c r="W98" s="854"/>
      <c r="X98" s="860" t="s">
        <v>2415</v>
      </c>
    </row>
    <row r="99" spans="1:24" ht="28.5" customHeight="1">
      <c r="A99" s="849" t="s">
        <v>497</v>
      </c>
      <c r="B99" s="850"/>
      <c r="C99" s="850" t="s">
        <v>448</v>
      </c>
      <c r="D99" s="850" t="s">
        <v>498</v>
      </c>
      <c r="E99" s="852">
        <v>33.538475689999999</v>
      </c>
      <c r="F99" s="852">
        <v>-116.6279251</v>
      </c>
      <c r="G99" s="854" t="s">
        <v>9289</v>
      </c>
      <c r="H99" s="850"/>
      <c r="I99" s="853" t="s">
        <v>33</v>
      </c>
      <c r="J99" s="854" t="str">
        <f t="shared" si="8"/>
        <v>Groundwater</v>
      </c>
      <c r="K99" s="854" t="s">
        <v>35</v>
      </c>
      <c r="L99" s="858">
        <v>2019</v>
      </c>
      <c r="M99" s="855">
        <v>140</v>
      </c>
      <c r="N99" s="855"/>
      <c r="O99" s="855" t="s">
        <v>36</v>
      </c>
      <c r="P99" s="855">
        <v>10074.9</v>
      </c>
      <c r="Q99" s="855">
        <f t="shared" si="9"/>
        <v>10074.9</v>
      </c>
      <c r="R99" s="854"/>
      <c r="S99" s="854"/>
      <c r="T99" s="859" t="s">
        <v>500</v>
      </c>
      <c r="U99" s="856" t="s">
        <v>451</v>
      </c>
      <c r="V99" s="857" t="s">
        <v>451</v>
      </c>
      <c r="W99" s="854"/>
      <c r="X99" s="877" t="s">
        <v>453</v>
      </c>
    </row>
    <row r="100" spans="1:24" ht="28.5" customHeight="1">
      <c r="A100" s="849" t="s">
        <v>501</v>
      </c>
      <c r="B100" s="850"/>
      <c r="C100" s="850" t="s">
        <v>448</v>
      </c>
      <c r="D100" s="850" t="s">
        <v>502</v>
      </c>
      <c r="E100" s="852">
        <v>34.500311109999998</v>
      </c>
      <c r="F100" s="852">
        <v>-117.11358610000001</v>
      </c>
      <c r="G100" s="854" t="s">
        <v>9289</v>
      </c>
      <c r="H100" s="850"/>
      <c r="I100" s="853" t="s">
        <v>33</v>
      </c>
      <c r="J100" s="854" t="str">
        <f t="shared" si="8"/>
        <v>Groundwater</v>
      </c>
      <c r="K100" s="854" t="s">
        <v>35</v>
      </c>
      <c r="L100" s="858">
        <v>2019</v>
      </c>
      <c r="M100" s="855">
        <v>190</v>
      </c>
      <c r="N100" s="855">
        <v>7.7</v>
      </c>
      <c r="O100" s="855">
        <v>197.7</v>
      </c>
      <c r="P100" s="855">
        <v>281.58</v>
      </c>
      <c r="Q100" s="855">
        <f t="shared" si="9"/>
        <v>281.58</v>
      </c>
      <c r="R100" s="854"/>
      <c r="S100" s="854"/>
      <c r="T100" s="859" t="s">
        <v>480</v>
      </c>
      <c r="U100" s="866" t="s">
        <v>451</v>
      </c>
      <c r="V100" s="884" t="s">
        <v>451</v>
      </c>
      <c r="W100" s="854"/>
      <c r="X100" s="877" t="s">
        <v>453</v>
      </c>
    </row>
    <row r="101" spans="1:24" ht="28.5" customHeight="1">
      <c r="A101" s="849" t="s">
        <v>4954</v>
      </c>
      <c r="B101" s="850"/>
      <c r="C101" s="850" t="s">
        <v>4778</v>
      </c>
      <c r="D101" s="850" t="s">
        <v>4955</v>
      </c>
      <c r="E101" s="852">
        <v>42.8634798</v>
      </c>
      <c r="F101" s="852">
        <v>-71.353304100000003</v>
      </c>
      <c r="G101" s="854" t="s">
        <v>9290</v>
      </c>
      <c r="H101" s="850"/>
      <c r="I101" s="853" t="s">
        <v>2194</v>
      </c>
      <c r="J101" s="854" t="str">
        <f t="shared" si="8"/>
        <v>Groundwater</v>
      </c>
      <c r="K101" s="854" t="s">
        <v>35</v>
      </c>
      <c r="L101" s="858"/>
      <c r="M101" s="855">
        <v>401</v>
      </c>
      <c r="N101" s="855">
        <v>164</v>
      </c>
      <c r="O101" s="855">
        <v>565</v>
      </c>
      <c r="P101" s="855">
        <v>1160</v>
      </c>
      <c r="Q101" s="855">
        <f t="shared" si="9"/>
        <v>1160</v>
      </c>
      <c r="R101" s="854" t="s">
        <v>9371</v>
      </c>
      <c r="S101" s="854"/>
      <c r="T101" s="859" t="s">
        <v>4783</v>
      </c>
      <c r="U101" s="912" t="s">
        <v>4957</v>
      </c>
      <c r="V101" s="884" t="s">
        <v>4781</v>
      </c>
      <c r="W101" s="854"/>
      <c r="X101" s="860" t="s">
        <v>2415</v>
      </c>
    </row>
    <row r="102" spans="1:24" ht="28.5" customHeight="1">
      <c r="A102" s="849" t="s">
        <v>9372</v>
      </c>
      <c r="B102" s="849"/>
      <c r="C102" s="849" t="s">
        <v>3158</v>
      </c>
      <c r="D102" s="849" t="s">
        <v>9373</v>
      </c>
      <c r="E102" s="851">
        <v>42.402083988791702</v>
      </c>
      <c r="F102" s="851">
        <v>-83.556955208148096</v>
      </c>
      <c r="G102" s="901" t="s">
        <v>9349</v>
      </c>
      <c r="H102" s="900"/>
      <c r="I102" s="853" t="s">
        <v>33</v>
      </c>
      <c r="J102" s="854" t="str">
        <f t="shared" si="8"/>
        <v>Groundwater</v>
      </c>
      <c r="K102" s="852" t="s">
        <v>35</v>
      </c>
      <c r="L102" s="851">
        <v>2020</v>
      </c>
      <c r="M102" s="855">
        <v>26</v>
      </c>
      <c r="N102" s="855">
        <v>49</v>
      </c>
      <c r="O102" s="855">
        <v>75</v>
      </c>
      <c r="P102" s="855"/>
      <c r="Q102" s="855">
        <f t="shared" si="9"/>
        <v>75</v>
      </c>
      <c r="R102" s="854"/>
      <c r="S102" s="854"/>
      <c r="T102" s="854"/>
      <c r="U102" s="875" t="s">
        <v>9374</v>
      </c>
      <c r="V102" s="907" t="s">
        <v>9374</v>
      </c>
      <c r="W102" s="854"/>
      <c r="X102" s="860" t="s">
        <v>9375</v>
      </c>
    </row>
    <row r="103" spans="1:24" ht="28.5" customHeight="1">
      <c r="A103" s="849" t="s">
        <v>1767</v>
      </c>
      <c r="B103" s="849"/>
      <c r="C103" s="849" t="s">
        <v>1762</v>
      </c>
      <c r="D103" s="849" t="s">
        <v>1763</v>
      </c>
      <c r="E103" s="851">
        <v>39.654649900000003</v>
      </c>
      <c r="F103" s="851">
        <v>-75.610869999999906</v>
      </c>
      <c r="G103" s="852" t="s">
        <v>9289</v>
      </c>
      <c r="H103" s="849"/>
      <c r="I103" s="853" t="s">
        <v>33</v>
      </c>
      <c r="J103" s="854" t="str">
        <f t="shared" si="8"/>
        <v>Groundwater</v>
      </c>
      <c r="K103" s="852" t="s">
        <v>35</v>
      </c>
      <c r="L103" s="851">
        <v>2017</v>
      </c>
      <c r="M103" s="855">
        <v>530</v>
      </c>
      <c r="N103" s="855">
        <v>130</v>
      </c>
      <c r="O103" s="855"/>
      <c r="P103" s="855"/>
      <c r="Q103" s="855">
        <f t="shared" si="9"/>
        <v>530</v>
      </c>
      <c r="R103" s="854"/>
      <c r="S103" s="854"/>
      <c r="T103" s="854"/>
      <c r="U103" s="866" t="s">
        <v>1765</v>
      </c>
      <c r="V103" s="884" t="s">
        <v>1768</v>
      </c>
      <c r="W103" s="854"/>
      <c r="X103" s="851"/>
    </row>
    <row r="104" spans="1:24" ht="28.5" customHeight="1">
      <c r="A104" s="849" t="s">
        <v>8586</v>
      </c>
      <c r="B104" s="849"/>
      <c r="C104" s="850" t="s">
        <v>8584</v>
      </c>
      <c r="D104" s="850" t="s">
        <v>8587</v>
      </c>
      <c r="E104" s="852">
        <v>29.1723124120183</v>
      </c>
      <c r="F104" s="852">
        <v>-96.253076115912705</v>
      </c>
      <c r="G104" s="854" t="s">
        <v>9376</v>
      </c>
      <c r="H104" s="850" t="s">
        <v>9377</v>
      </c>
      <c r="I104" s="853" t="s">
        <v>44</v>
      </c>
      <c r="J104" s="854" t="str">
        <f t="shared" si="8"/>
        <v>Groundwater</v>
      </c>
      <c r="K104" s="854" t="s">
        <v>35</v>
      </c>
      <c r="L104" s="858">
        <v>2017</v>
      </c>
      <c r="M104" s="855"/>
      <c r="N104" s="855"/>
      <c r="O104" s="855">
        <v>79.400000000000006</v>
      </c>
      <c r="P104" s="855" t="s">
        <v>36</v>
      </c>
      <c r="Q104" s="855">
        <f t="shared" si="9"/>
        <v>79.400000000000006</v>
      </c>
      <c r="R104" s="885" t="s">
        <v>9378</v>
      </c>
      <c r="S104" s="932" t="s">
        <v>8592</v>
      </c>
      <c r="T104" s="933" t="s">
        <v>8592</v>
      </c>
      <c r="U104" s="856" t="s">
        <v>105</v>
      </c>
      <c r="V104" s="857" t="s">
        <v>105</v>
      </c>
      <c r="W104" s="893" t="s">
        <v>8594</v>
      </c>
      <c r="X104" s="934" t="s">
        <v>8595</v>
      </c>
    </row>
    <row r="105" spans="1:24" ht="28.5" customHeight="1">
      <c r="A105" s="849" t="s">
        <v>8534</v>
      </c>
      <c r="B105" s="850"/>
      <c r="C105" s="850" t="s">
        <v>8532</v>
      </c>
      <c r="D105" s="850" t="s">
        <v>8535</v>
      </c>
      <c r="E105" s="852">
        <v>35.382861599999998</v>
      </c>
      <c r="F105" s="852">
        <v>-86.030330599999999</v>
      </c>
      <c r="G105" s="854" t="s">
        <v>9289</v>
      </c>
      <c r="H105" s="850"/>
      <c r="I105" s="853" t="s">
        <v>44</v>
      </c>
      <c r="J105" s="854" t="str">
        <f t="shared" si="8"/>
        <v>Groundwater</v>
      </c>
      <c r="K105" s="854" t="s">
        <v>35</v>
      </c>
      <c r="L105" s="858">
        <v>2017</v>
      </c>
      <c r="M105" s="855">
        <v>16000</v>
      </c>
      <c r="N105" s="855">
        <v>159000</v>
      </c>
      <c r="O105" s="855">
        <v>175000</v>
      </c>
      <c r="P105" s="855">
        <v>390064</v>
      </c>
      <c r="Q105" s="855">
        <f t="shared" si="9"/>
        <v>390064</v>
      </c>
      <c r="R105" s="885" t="s">
        <v>9379</v>
      </c>
      <c r="S105" s="853" t="s">
        <v>49</v>
      </c>
      <c r="T105" s="935" t="s">
        <v>8543</v>
      </c>
      <c r="U105" s="866" t="s">
        <v>8537</v>
      </c>
      <c r="V105" s="867" t="s">
        <v>8538</v>
      </c>
      <c r="W105" s="936" t="s">
        <v>8544</v>
      </c>
      <c r="X105" s="934" t="s">
        <v>8545</v>
      </c>
    </row>
    <row r="106" spans="1:24" ht="28.5" customHeight="1">
      <c r="A106" s="849" t="s">
        <v>8904</v>
      </c>
      <c r="B106" s="849" t="s">
        <v>8905</v>
      </c>
      <c r="C106" s="849" t="s">
        <v>8906</v>
      </c>
      <c r="D106" s="849"/>
      <c r="E106" s="851">
        <v>38.087114999999997</v>
      </c>
      <c r="F106" s="851">
        <v>-76.789232999999996</v>
      </c>
      <c r="G106" s="901" t="s">
        <v>9381</v>
      </c>
      <c r="H106" s="900" t="s">
        <v>9380</v>
      </c>
      <c r="I106" s="853" t="s">
        <v>1201</v>
      </c>
      <c r="J106" s="854" t="str">
        <f t="shared" si="8"/>
        <v>Unknown</v>
      </c>
      <c r="K106" s="852"/>
      <c r="L106" s="851"/>
      <c r="M106" s="855"/>
      <c r="N106" s="855"/>
      <c r="O106" s="855"/>
      <c r="P106" s="855"/>
      <c r="Q106" s="855" t="str">
        <f t="shared" si="9"/>
        <v/>
      </c>
      <c r="R106" s="854" t="s">
        <v>9354</v>
      </c>
      <c r="S106" s="854"/>
      <c r="T106" s="918" t="s">
        <v>8907</v>
      </c>
      <c r="U106" s="866" t="s">
        <v>1570</v>
      </c>
      <c r="V106" s="865"/>
      <c r="W106" s="854"/>
      <c r="X106" s="851"/>
    </row>
    <row r="107" spans="1:24" ht="28.5" customHeight="1">
      <c r="A107" s="849" t="s">
        <v>3269</v>
      </c>
      <c r="B107" s="850"/>
      <c r="C107" s="850" t="s">
        <v>3158</v>
      </c>
      <c r="D107" s="850" t="s">
        <v>3237</v>
      </c>
      <c r="E107" s="871">
        <v>42.366324300000002</v>
      </c>
      <c r="F107" s="871">
        <v>-83.069735799999904</v>
      </c>
      <c r="G107" s="852" t="s">
        <v>9289</v>
      </c>
      <c r="H107" s="852"/>
      <c r="I107" s="853" t="s">
        <v>5</v>
      </c>
      <c r="J107" s="854" t="str">
        <f t="shared" si="8"/>
        <v>Groundwater</v>
      </c>
      <c r="K107" s="854" t="s">
        <v>35</v>
      </c>
      <c r="L107" s="858">
        <v>2018</v>
      </c>
      <c r="M107" s="855"/>
      <c r="N107" s="855">
        <v>69</v>
      </c>
      <c r="O107" s="855" t="s">
        <v>36</v>
      </c>
      <c r="P107" s="855" t="s">
        <v>36</v>
      </c>
      <c r="Q107" s="855">
        <f t="shared" si="9"/>
        <v>69</v>
      </c>
      <c r="R107" s="885" t="s">
        <v>3271</v>
      </c>
      <c r="S107" s="885"/>
      <c r="T107" s="859" t="s">
        <v>3166</v>
      </c>
      <c r="U107" s="856" t="s">
        <v>3190</v>
      </c>
      <c r="V107" s="857" t="s">
        <v>3190</v>
      </c>
      <c r="W107" s="885"/>
      <c r="X107" s="877" t="s">
        <v>3168</v>
      </c>
    </row>
    <row r="108" spans="1:24" ht="28.5" customHeight="1">
      <c r="A108" s="849" t="s">
        <v>4959</v>
      </c>
      <c r="B108" s="850"/>
      <c r="C108" s="850" t="s">
        <v>4778</v>
      </c>
      <c r="D108" s="850" t="s">
        <v>4960</v>
      </c>
      <c r="E108" s="852">
        <v>43.691259600000002</v>
      </c>
      <c r="F108" s="852">
        <v>-71.640858699999995</v>
      </c>
      <c r="G108" s="854" t="s">
        <v>9299</v>
      </c>
      <c r="H108" s="850"/>
      <c r="I108" s="853" t="s">
        <v>33</v>
      </c>
      <c r="J108" s="854" t="str">
        <f t="shared" si="8"/>
        <v>Groundwater</v>
      </c>
      <c r="K108" s="854" t="s">
        <v>35</v>
      </c>
      <c r="L108" s="858">
        <v>2018</v>
      </c>
      <c r="M108" s="855"/>
      <c r="N108" s="855"/>
      <c r="O108" s="855" t="s">
        <v>36</v>
      </c>
      <c r="P108" s="855">
        <v>7.26</v>
      </c>
      <c r="Q108" s="855">
        <f t="shared" si="9"/>
        <v>7.26</v>
      </c>
      <c r="R108" s="854"/>
      <c r="S108" s="853"/>
      <c r="T108" s="879" t="s">
        <v>4964</v>
      </c>
      <c r="U108" s="880" t="s">
        <v>4786</v>
      </c>
      <c r="V108" s="881" t="s">
        <v>4962</v>
      </c>
      <c r="W108" s="879" t="s">
        <v>4965</v>
      </c>
      <c r="X108" s="882" t="s">
        <v>2415</v>
      </c>
    </row>
    <row r="109" spans="1:24" ht="28.5" customHeight="1">
      <c r="A109" s="849" t="s">
        <v>4966</v>
      </c>
      <c r="B109" s="850"/>
      <c r="C109" s="850" t="s">
        <v>4778</v>
      </c>
      <c r="D109" s="850" t="s">
        <v>4967</v>
      </c>
      <c r="E109" s="852">
        <v>43.687066000000002</v>
      </c>
      <c r="F109" s="852">
        <v>-71.644227000000001</v>
      </c>
      <c r="G109" s="854" t="s">
        <v>9383</v>
      </c>
      <c r="H109" s="850" t="s">
        <v>9384</v>
      </c>
      <c r="I109" s="853" t="s">
        <v>765</v>
      </c>
      <c r="J109" s="854" t="str">
        <f t="shared" si="8"/>
        <v>Groundwater</v>
      </c>
      <c r="K109" s="854" t="s">
        <v>35</v>
      </c>
      <c r="L109" s="858"/>
      <c r="M109" s="855">
        <v>11</v>
      </c>
      <c r="N109" s="855">
        <v>13.7</v>
      </c>
      <c r="O109" s="855">
        <v>24.7</v>
      </c>
      <c r="P109" s="855">
        <v>38.299999999999997</v>
      </c>
      <c r="Q109" s="855">
        <f t="shared" si="9"/>
        <v>38.299999999999997</v>
      </c>
      <c r="R109" s="854"/>
      <c r="S109" s="854"/>
      <c r="T109" s="859" t="s">
        <v>4783</v>
      </c>
      <c r="U109" s="856" t="s">
        <v>4781</v>
      </c>
      <c r="V109" s="857" t="s">
        <v>4781</v>
      </c>
      <c r="W109" s="854"/>
      <c r="X109" s="860" t="s">
        <v>2415</v>
      </c>
    </row>
    <row r="110" spans="1:24" ht="28.5" customHeight="1">
      <c r="A110" s="869" t="s">
        <v>3274</v>
      </c>
      <c r="B110" s="870"/>
      <c r="C110" s="870" t="s">
        <v>3158</v>
      </c>
      <c r="D110" s="870" t="s">
        <v>3275</v>
      </c>
      <c r="E110" s="871">
        <v>43.064131000000003</v>
      </c>
      <c r="F110" s="871">
        <v>-85.324670999999995</v>
      </c>
      <c r="G110" s="852" t="s">
        <v>9289</v>
      </c>
      <c r="H110" s="852"/>
      <c r="I110" s="872" t="s">
        <v>2194</v>
      </c>
      <c r="J110" s="854" t="str">
        <f t="shared" si="8"/>
        <v>Groundwater</v>
      </c>
      <c r="K110" s="854" t="s">
        <v>35</v>
      </c>
      <c r="L110" s="858">
        <v>2019</v>
      </c>
      <c r="M110" s="855"/>
      <c r="N110" s="855"/>
      <c r="O110" s="855">
        <v>103</v>
      </c>
      <c r="P110" s="855">
        <v>110</v>
      </c>
      <c r="Q110" s="855">
        <f t="shared" si="9"/>
        <v>110</v>
      </c>
      <c r="R110" s="851" t="s">
        <v>9385</v>
      </c>
      <c r="S110" s="873" t="s">
        <v>3278</v>
      </c>
      <c r="T110" s="874" t="s">
        <v>3166</v>
      </c>
      <c r="U110" s="880" t="s">
        <v>3277</v>
      </c>
      <c r="V110" s="884" t="s">
        <v>3278</v>
      </c>
      <c r="W110" s="876" t="s">
        <v>3280</v>
      </c>
      <c r="X110" s="877" t="s">
        <v>3168</v>
      </c>
    </row>
    <row r="111" spans="1:24" ht="28.5" customHeight="1">
      <c r="A111" s="849" t="s">
        <v>9083</v>
      </c>
      <c r="B111" s="849"/>
      <c r="C111" s="849" t="s">
        <v>9084</v>
      </c>
      <c r="D111" s="849" t="s">
        <v>9085</v>
      </c>
      <c r="E111" s="851">
        <v>44.489462903157197</v>
      </c>
      <c r="F111" s="902">
        <v>-88.072659305394396</v>
      </c>
      <c r="G111" s="854" t="s">
        <v>9387</v>
      </c>
      <c r="H111" s="850" t="s">
        <v>9386</v>
      </c>
      <c r="I111" s="853" t="s">
        <v>77</v>
      </c>
      <c r="J111" s="854" t="str">
        <f t="shared" si="8"/>
        <v>Groundwater</v>
      </c>
      <c r="K111" s="852" t="s">
        <v>35</v>
      </c>
      <c r="L111" s="851">
        <v>2021</v>
      </c>
      <c r="M111" s="855">
        <v>23.4</v>
      </c>
      <c r="N111" s="855">
        <v>3.12</v>
      </c>
      <c r="O111" s="855"/>
      <c r="P111" s="855"/>
      <c r="Q111" s="855">
        <f t="shared" si="9"/>
        <v>23.4</v>
      </c>
      <c r="R111" s="854"/>
      <c r="S111" s="854"/>
      <c r="T111" s="854"/>
      <c r="U111" s="856" t="s">
        <v>9086</v>
      </c>
      <c r="V111" s="907" t="s">
        <v>9087</v>
      </c>
      <c r="W111" s="868" t="s">
        <v>9088</v>
      </c>
      <c r="X111" s="877" t="s">
        <v>9089</v>
      </c>
    </row>
    <row r="112" spans="1:24" ht="28.5" customHeight="1">
      <c r="A112" s="849" t="s">
        <v>4970</v>
      </c>
      <c r="B112" s="850"/>
      <c r="C112" s="850" t="s">
        <v>4778</v>
      </c>
      <c r="D112" s="850" t="s">
        <v>4971</v>
      </c>
      <c r="E112" s="852">
        <v>42.820430799999997</v>
      </c>
      <c r="F112" s="852">
        <v>-71.179893500000006</v>
      </c>
      <c r="G112" s="854" t="s">
        <v>9290</v>
      </c>
      <c r="H112" s="850"/>
      <c r="I112" s="853" t="s">
        <v>77</v>
      </c>
      <c r="J112" s="854" t="str">
        <f t="shared" si="8"/>
        <v>Groundwater</v>
      </c>
      <c r="K112" s="854" t="s">
        <v>35</v>
      </c>
      <c r="L112" s="858"/>
      <c r="M112" s="855">
        <v>17.8</v>
      </c>
      <c r="N112" s="855"/>
      <c r="O112" s="855" t="s">
        <v>36</v>
      </c>
      <c r="P112" s="855" t="s">
        <v>36</v>
      </c>
      <c r="Q112" s="855">
        <f t="shared" si="9"/>
        <v>17.8</v>
      </c>
      <c r="R112" s="854"/>
      <c r="S112" s="854"/>
      <c r="T112" s="859" t="s">
        <v>4783</v>
      </c>
      <c r="U112" s="866" t="s">
        <v>4781</v>
      </c>
      <c r="V112" s="884" t="s">
        <v>4781</v>
      </c>
      <c r="W112" s="854"/>
      <c r="X112" s="860" t="s">
        <v>2415</v>
      </c>
    </row>
    <row r="113" spans="1:24" ht="28.5" customHeight="1">
      <c r="A113" s="849" t="s">
        <v>7667</v>
      </c>
      <c r="B113" s="850"/>
      <c r="C113" s="850" t="s">
        <v>7665</v>
      </c>
      <c r="D113" s="850" t="s">
        <v>7668</v>
      </c>
      <c r="E113" s="852">
        <v>39.3700416</v>
      </c>
      <c r="F113" s="852">
        <v>-74.4263689</v>
      </c>
      <c r="G113" s="854" t="s">
        <v>9289</v>
      </c>
      <c r="H113" s="850"/>
      <c r="I113" s="853" t="s">
        <v>113</v>
      </c>
      <c r="J113" s="854" t="str">
        <f t="shared" si="8"/>
        <v>Groundwater</v>
      </c>
      <c r="K113" s="854" t="s">
        <v>35</v>
      </c>
      <c r="L113" s="858">
        <v>2015</v>
      </c>
      <c r="M113" s="855">
        <v>43</v>
      </c>
      <c r="N113" s="855">
        <v>48</v>
      </c>
      <c r="O113" s="855"/>
      <c r="P113" s="855">
        <v>312</v>
      </c>
      <c r="Q113" s="855">
        <f t="shared" si="9"/>
        <v>312</v>
      </c>
      <c r="R113" s="854" t="s">
        <v>9388</v>
      </c>
      <c r="S113" s="854" t="s">
        <v>49</v>
      </c>
      <c r="T113" s="937" t="s">
        <v>7674</v>
      </c>
      <c r="U113" s="866" t="s">
        <v>7670</v>
      </c>
      <c r="V113" s="910" t="s">
        <v>49</v>
      </c>
      <c r="W113" s="893" t="s">
        <v>7675</v>
      </c>
      <c r="X113" s="934" t="s">
        <v>7676</v>
      </c>
    </row>
    <row r="114" spans="1:24" ht="28.5" customHeight="1">
      <c r="A114" s="849" t="s">
        <v>4972</v>
      </c>
      <c r="B114" s="849" t="s">
        <v>4973</v>
      </c>
      <c r="C114" s="850" t="s">
        <v>4778</v>
      </c>
      <c r="D114" s="850" t="s">
        <v>4860</v>
      </c>
      <c r="E114" s="852">
        <v>42.933421799999998</v>
      </c>
      <c r="F114" s="852">
        <v>-72.277042699999996</v>
      </c>
      <c r="G114" s="854" t="s">
        <v>9389</v>
      </c>
      <c r="H114" s="850"/>
      <c r="I114" s="853" t="s">
        <v>77</v>
      </c>
      <c r="J114" s="854" t="str">
        <f t="shared" si="8"/>
        <v>Groundwater</v>
      </c>
      <c r="K114" s="854" t="s">
        <v>35</v>
      </c>
      <c r="L114" s="858">
        <v>2019</v>
      </c>
      <c r="M114" s="855">
        <v>27.5</v>
      </c>
      <c r="N114" s="855">
        <v>8.33</v>
      </c>
      <c r="O114" s="855">
        <v>35.83</v>
      </c>
      <c r="P114" s="855">
        <v>238.6</v>
      </c>
      <c r="Q114" s="855">
        <f t="shared" si="9"/>
        <v>238.6</v>
      </c>
      <c r="R114" s="854"/>
      <c r="S114" s="853"/>
      <c r="T114" s="879" t="s">
        <v>4977</v>
      </c>
      <c r="U114" s="875" t="s">
        <v>4786</v>
      </c>
      <c r="V114" s="887" t="s">
        <v>4781</v>
      </c>
      <c r="W114" s="890" t="s">
        <v>4978</v>
      </c>
      <c r="X114" s="882" t="s">
        <v>2415</v>
      </c>
    </row>
    <row r="115" spans="1:24" ht="28.5" customHeight="1">
      <c r="A115" s="849" t="s">
        <v>4979</v>
      </c>
      <c r="B115" s="850"/>
      <c r="C115" s="850" t="s">
        <v>4778</v>
      </c>
      <c r="D115" s="850" t="s">
        <v>4980</v>
      </c>
      <c r="E115" s="852">
        <v>43.015225999999998</v>
      </c>
      <c r="F115" s="852">
        <v>-71.319880999999995</v>
      </c>
      <c r="G115" s="854" t="s">
        <v>9299</v>
      </c>
      <c r="H115" s="850"/>
      <c r="I115" s="853" t="s">
        <v>33</v>
      </c>
      <c r="J115" s="854" t="str">
        <f t="shared" si="8"/>
        <v>Groundwater</v>
      </c>
      <c r="K115" s="854" t="s">
        <v>35</v>
      </c>
      <c r="L115" s="858">
        <v>2018</v>
      </c>
      <c r="M115" s="855">
        <v>38.700000000000003</v>
      </c>
      <c r="N115" s="855">
        <v>59</v>
      </c>
      <c r="O115" s="855">
        <v>97.7</v>
      </c>
      <c r="P115" s="855">
        <v>168</v>
      </c>
      <c r="Q115" s="855">
        <f t="shared" si="9"/>
        <v>168</v>
      </c>
      <c r="R115" s="854"/>
      <c r="S115" s="853"/>
      <c r="T115" s="879" t="s">
        <v>4985</v>
      </c>
      <c r="U115" s="880" t="s">
        <v>4786</v>
      </c>
      <c r="V115" s="881" t="s">
        <v>4982</v>
      </c>
      <c r="W115" s="879" t="s">
        <v>4986</v>
      </c>
      <c r="X115" s="882" t="s">
        <v>2415</v>
      </c>
    </row>
    <row r="116" spans="1:24" ht="28.5" customHeight="1">
      <c r="A116" s="849" t="s">
        <v>4987</v>
      </c>
      <c r="B116" s="850"/>
      <c r="C116" s="850" t="s">
        <v>4778</v>
      </c>
      <c r="D116" s="850" t="s">
        <v>4955</v>
      </c>
      <c r="E116" s="852">
        <v>42.928542</v>
      </c>
      <c r="F116" s="852">
        <v>-71.359615899999994</v>
      </c>
      <c r="G116" s="854" t="s">
        <v>9290</v>
      </c>
      <c r="H116" s="850"/>
      <c r="I116" s="853" t="s">
        <v>33</v>
      </c>
      <c r="J116" s="854" t="str">
        <f t="shared" si="8"/>
        <v>Groundwater</v>
      </c>
      <c r="K116" s="854" t="s">
        <v>35</v>
      </c>
      <c r="L116" s="858"/>
      <c r="M116" s="855">
        <v>42.6</v>
      </c>
      <c r="N116" s="855">
        <v>35.9</v>
      </c>
      <c r="O116" s="855">
        <v>78.5</v>
      </c>
      <c r="P116" s="855">
        <v>90.6</v>
      </c>
      <c r="Q116" s="855">
        <f t="shared" si="9"/>
        <v>90.6</v>
      </c>
      <c r="R116" s="854"/>
      <c r="S116" s="854"/>
      <c r="T116" s="859" t="s">
        <v>4783</v>
      </c>
      <c r="U116" s="856" t="s">
        <v>4781</v>
      </c>
      <c r="V116" s="857" t="s">
        <v>4781</v>
      </c>
      <c r="W116" s="854"/>
      <c r="X116" s="860" t="s">
        <v>2415</v>
      </c>
    </row>
    <row r="117" spans="1:24" ht="28.5" customHeight="1">
      <c r="A117" s="849" t="s">
        <v>2416</v>
      </c>
      <c r="B117" s="850"/>
      <c r="C117" s="850" t="s">
        <v>2408</v>
      </c>
      <c r="D117" s="850" t="s">
        <v>2417</v>
      </c>
      <c r="E117" s="852">
        <v>44.336601899999998</v>
      </c>
      <c r="F117" s="852">
        <v>-69.740292909999994</v>
      </c>
      <c r="G117" s="854" t="s">
        <v>9289</v>
      </c>
      <c r="H117" s="850"/>
      <c r="I117" s="853" t="s">
        <v>33</v>
      </c>
      <c r="J117" s="854" t="str">
        <f t="shared" si="8"/>
        <v>Other Water</v>
      </c>
      <c r="K117" s="854" t="s">
        <v>122</v>
      </c>
      <c r="L117" s="902">
        <v>2019</v>
      </c>
      <c r="M117" s="855">
        <v>72.3</v>
      </c>
      <c r="N117" s="855">
        <v>161</v>
      </c>
      <c r="O117" s="855">
        <v>233</v>
      </c>
      <c r="P117" s="855">
        <v>1219</v>
      </c>
      <c r="Q117" s="855">
        <f t="shared" si="9"/>
        <v>1219</v>
      </c>
      <c r="R117" s="854" t="s">
        <v>2419</v>
      </c>
      <c r="S117" s="853"/>
      <c r="T117" s="859" t="s">
        <v>2414</v>
      </c>
      <c r="U117" s="875" t="s">
        <v>2420</v>
      </c>
      <c r="V117" s="887" t="s">
        <v>2411</v>
      </c>
      <c r="W117" s="885"/>
      <c r="X117" s="882" t="s">
        <v>2415</v>
      </c>
    </row>
    <row r="118" spans="1:24" ht="28.5" customHeight="1">
      <c r="A118" s="849" t="s">
        <v>2423</v>
      </c>
      <c r="B118" s="850"/>
      <c r="C118" s="850" t="s">
        <v>2408</v>
      </c>
      <c r="D118" s="850" t="s">
        <v>2424</v>
      </c>
      <c r="E118" s="852">
        <v>43.450512000000003</v>
      </c>
      <c r="F118" s="852">
        <v>-70.525837999999993</v>
      </c>
      <c r="G118" s="854" t="s">
        <v>9289</v>
      </c>
      <c r="H118" s="850"/>
      <c r="I118" s="853" t="s">
        <v>33</v>
      </c>
      <c r="J118" s="854" t="str">
        <f t="shared" si="8"/>
        <v>Groundwater</v>
      </c>
      <c r="K118" s="854" t="s">
        <v>35</v>
      </c>
      <c r="L118" s="902">
        <v>2019</v>
      </c>
      <c r="M118" s="855">
        <v>6.47</v>
      </c>
      <c r="N118" s="855">
        <v>2.92</v>
      </c>
      <c r="O118" s="855">
        <v>9</v>
      </c>
      <c r="P118" s="855">
        <v>32.89</v>
      </c>
      <c r="Q118" s="855">
        <f t="shared" si="9"/>
        <v>32.89</v>
      </c>
      <c r="R118" s="854"/>
      <c r="S118" s="853"/>
      <c r="T118" s="859" t="s">
        <v>2428</v>
      </c>
      <c r="U118" s="864"/>
      <c r="V118" s="881" t="s">
        <v>2411</v>
      </c>
      <c r="W118" s="885"/>
      <c r="X118" s="882" t="s">
        <v>2415</v>
      </c>
    </row>
    <row r="119" spans="1:24" ht="28.5" customHeight="1">
      <c r="A119" s="849" t="s">
        <v>9390</v>
      </c>
      <c r="B119" s="849"/>
      <c r="C119" s="849" t="s">
        <v>3158</v>
      </c>
      <c r="D119" s="849" t="s">
        <v>9391</v>
      </c>
      <c r="E119" s="851">
        <v>44.406951999999997</v>
      </c>
      <c r="F119" s="851">
        <v>-83.331355000000002</v>
      </c>
      <c r="G119" s="901" t="s">
        <v>9299</v>
      </c>
      <c r="H119" s="900"/>
      <c r="I119" s="853" t="s">
        <v>77</v>
      </c>
      <c r="J119" s="854" t="str">
        <f t="shared" si="8"/>
        <v>Groundwater</v>
      </c>
      <c r="K119" s="852" t="s">
        <v>35</v>
      </c>
      <c r="L119" s="851">
        <v>2022</v>
      </c>
      <c r="M119" s="855">
        <v>24.9</v>
      </c>
      <c r="N119" s="855">
        <v>47</v>
      </c>
      <c r="O119" s="855">
        <v>56.7</v>
      </c>
      <c r="P119" s="855">
        <v>114.2</v>
      </c>
      <c r="Q119" s="855">
        <f t="shared" si="9"/>
        <v>114.2</v>
      </c>
      <c r="R119" s="854" t="s">
        <v>9392</v>
      </c>
      <c r="S119" s="854"/>
      <c r="T119" s="854"/>
      <c r="U119" s="938" t="s">
        <v>9393</v>
      </c>
      <c r="V119" s="939" t="s">
        <v>9394</v>
      </c>
      <c r="W119" s="940" t="s">
        <v>9394</v>
      </c>
      <c r="X119" s="877" t="s">
        <v>9395</v>
      </c>
    </row>
    <row r="120" spans="1:24" ht="28.5" customHeight="1">
      <c r="A120" s="849" t="s">
        <v>4990</v>
      </c>
      <c r="B120" s="849" t="s">
        <v>4991</v>
      </c>
      <c r="C120" s="850" t="s">
        <v>4778</v>
      </c>
      <c r="D120" s="850" t="s">
        <v>4992</v>
      </c>
      <c r="E120" s="852">
        <v>43.054760999999999</v>
      </c>
      <c r="F120" s="852">
        <v>-71.439136000000005</v>
      </c>
      <c r="G120" s="854" t="s">
        <v>9396</v>
      </c>
      <c r="H120" s="850" t="s">
        <v>9397</v>
      </c>
      <c r="I120" s="853" t="s">
        <v>5</v>
      </c>
      <c r="J120" s="854" t="str">
        <f t="shared" si="8"/>
        <v>Groundwater</v>
      </c>
      <c r="K120" s="854" t="s">
        <v>35</v>
      </c>
      <c r="L120" s="858"/>
      <c r="M120" s="855">
        <v>61.1</v>
      </c>
      <c r="N120" s="855">
        <v>13.5</v>
      </c>
      <c r="O120" s="855">
        <v>74.599999999999994</v>
      </c>
      <c r="P120" s="855">
        <v>80.92</v>
      </c>
      <c r="Q120" s="855">
        <f t="shared" si="9"/>
        <v>80.92</v>
      </c>
      <c r="R120" s="854"/>
      <c r="S120" s="854"/>
      <c r="T120" s="859" t="s">
        <v>4783</v>
      </c>
      <c r="U120" s="866" t="s">
        <v>4781</v>
      </c>
      <c r="V120" s="884" t="s">
        <v>4781</v>
      </c>
      <c r="W120" s="854"/>
      <c r="X120" s="860" t="s">
        <v>2415</v>
      </c>
    </row>
    <row r="121" spans="1:24" ht="28.5" customHeight="1">
      <c r="A121" s="849" t="s">
        <v>8333</v>
      </c>
      <c r="B121" s="849"/>
      <c r="C121" s="849" t="s">
        <v>8334</v>
      </c>
      <c r="D121" s="849"/>
      <c r="E121" s="851">
        <v>41.24389</v>
      </c>
      <c r="F121" s="851">
        <v>-77.038629999999998</v>
      </c>
      <c r="G121" s="901" t="s">
        <v>9290</v>
      </c>
      <c r="H121" s="900"/>
      <c r="I121" s="853" t="s">
        <v>1201</v>
      </c>
      <c r="J121" s="854" t="str">
        <f t="shared" si="8"/>
        <v>Unknown</v>
      </c>
      <c r="K121" s="852"/>
      <c r="L121" s="851"/>
      <c r="M121" s="855"/>
      <c r="N121" s="855"/>
      <c r="O121" s="855"/>
      <c r="P121" s="855"/>
      <c r="Q121" s="855" t="str">
        <f t="shared" si="9"/>
        <v/>
      </c>
      <c r="R121" s="854" t="s">
        <v>9354</v>
      </c>
      <c r="S121" s="854"/>
      <c r="T121" s="918" t="s">
        <v>8335</v>
      </c>
      <c r="U121" s="856" t="s">
        <v>1570</v>
      </c>
      <c r="V121" s="865"/>
      <c r="W121" s="854"/>
      <c r="X121" s="851"/>
    </row>
    <row r="122" spans="1:24" ht="28.5" customHeight="1">
      <c r="A122" s="849" t="s">
        <v>504</v>
      </c>
      <c r="B122" s="850"/>
      <c r="C122" s="850" t="s">
        <v>448</v>
      </c>
      <c r="D122" s="850" t="s">
        <v>505</v>
      </c>
      <c r="E122" s="852">
        <v>36.008858250000003</v>
      </c>
      <c r="F122" s="852">
        <v>-120.1164802</v>
      </c>
      <c r="G122" s="854" t="s">
        <v>9289</v>
      </c>
      <c r="H122" s="850"/>
      <c r="I122" s="853" t="s">
        <v>33</v>
      </c>
      <c r="J122" s="854" t="str">
        <f t="shared" si="8"/>
        <v>Groundwater</v>
      </c>
      <c r="K122" s="854" t="s">
        <v>35</v>
      </c>
      <c r="L122" s="858">
        <v>2019</v>
      </c>
      <c r="M122" s="855">
        <v>1700</v>
      </c>
      <c r="N122" s="855"/>
      <c r="O122" s="855" t="s">
        <v>36</v>
      </c>
      <c r="P122" s="855">
        <v>8982.6</v>
      </c>
      <c r="Q122" s="855">
        <f t="shared" si="9"/>
        <v>8982.6</v>
      </c>
      <c r="R122" s="854"/>
      <c r="S122" s="854"/>
      <c r="T122" s="859" t="s">
        <v>480</v>
      </c>
      <c r="U122" s="866" t="s">
        <v>451</v>
      </c>
      <c r="V122" s="884" t="s">
        <v>451</v>
      </c>
      <c r="W122" s="854"/>
      <c r="X122" s="877" t="s">
        <v>453</v>
      </c>
    </row>
    <row r="123" spans="1:24" ht="28.5" customHeight="1">
      <c r="A123" s="849" t="s">
        <v>1815</v>
      </c>
      <c r="B123" s="850"/>
      <c r="C123" s="850" t="s">
        <v>1806</v>
      </c>
      <c r="D123" s="850" t="s">
        <v>1816</v>
      </c>
      <c r="E123" s="852">
        <v>27.6542906</v>
      </c>
      <c r="F123" s="852">
        <v>-81.350809400000003</v>
      </c>
      <c r="G123" s="854" t="s">
        <v>9289</v>
      </c>
      <c r="H123" s="850"/>
      <c r="I123" s="853" t="s">
        <v>44</v>
      </c>
      <c r="J123" s="854" t="str">
        <f t="shared" si="8"/>
        <v>Groundwater</v>
      </c>
      <c r="K123" s="854" t="s">
        <v>35</v>
      </c>
      <c r="L123" s="858">
        <v>2017</v>
      </c>
      <c r="M123" s="855">
        <v>1700</v>
      </c>
      <c r="N123" s="855">
        <v>21000</v>
      </c>
      <c r="O123" s="855">
        <v>22700</v>
      </c>
      <c r="P123" s="855">
        <v>22940</v>
      </c>
      <c r="Q123" s="855">
        <f t="shared" si="9"/>
        <v>22940</v>
      </c>
      <c r="R123" s="853" t="s">
        <v>9398</v>
      </c>
      <c r="S123" s="854" t="s">
        <v>49</v>
      </c>
      <c r="T123" s="859" t="s">
        <v>1822</v>
      </c>
      <c r="U123" s="856" t="s">
        <v>54</v>
      </c>
      <c r="V123" s="907" t="s">
        <v>1818</v>
      </c>
      <c r="W123" s="893" t="s">
        <v>1823</v>
      </c>
      <c r="X123" s="895" t="s">
        <v>1824</v>
      </c>
    </row>
    <row r="124" spans="1:24" ht="28.5" customHeight="1">
      <c r="A124" s="849" t="s">
        <v>9399</v>
      </c>
      <c r="B124" s="849"/>
      <c r="C124" s="849" t="s">
        <v>3158</v>
      </c>
      <c r="D124" s="849" t="s">
        <v>3880</v>
      </c>
      <c r="E124" s="851">
        <v>42.612585000000003</v>
      </c>
      <c r="F124" s="851">
        <v>-82.886475000000004</v>
      </c>
      <c r="G124" s="862"/>
      <c r="H124" s="861"/>
      <c r="I124" s="853" t="s">
        <v>5</v>
      </c>
      <c r="J124" s="852" t="s">
        <v>35</v>
      </c>
      <c r="K124" s="852" t="s">
        <v>35</v>
      </c>
      <c r="L124" s="863">
        <v>2020</v>
      </c>
      <c r="M124" s="855">
        <v>140</v>
      </c>
      <c r="N124" s="855">
        <v>680</v>
      </c>
      <c r="O124" s="855"/>
      <c r="P124" s="855"/>
      <c r="Q124" s="855">
        <v>680</v>
      </c>
      <c r="R124" s="854"/>
      <c r="S124" s="854"/>
      <c r="T124" s="854" t="s">
        <v>9400</v>
      </c>
      <c r="U124" s="864" t="s">
        <v>9400</v>
      </c>
      <c r="V124" s="865" t="s">
        <v>9401</v>
      </c>
      <c r="W124" s="854" t="s">
        <v>9402</v>
      </c>
      <c r="X124" s="851" t="s">
        <v>9295</v>
      </c>
    </row>
    <row r="125" spans="1:24" ht="28.5" customHeight="1">
      <c r="A125" s="849" t="s">
        <v>507</v>
      </c>
      <c r="B125" s="850"/>
      <c r="C125" s="850" t="s">
        <v>448</v>
      </c>
      <c r="D125" s="850" t="s">
        <v>508</v>
      </c>
      <c r="E125" s="852">
        <v>34.119628089999999</v>
      </c>
      <c r="F125" s="852">
        <v>-117.92687669999999</v>
      </c>
      <c r="G125" s="854" t="s">
        <v>9289</v>
      </c>
      <c r="H125" s="850"/>
      <c r="I125" s="853" t="s">
        <v>33</v>
      </c>
      <c r="J125" s="854" t="str">
        <f t="shared" ref="J125:J134" si="10">IF(K125="Groundwater", "Groundwater", IF(OR(K125="Wastewater", K125="Surface Water", K125="Drinking Water", K125="Leachate"),"Other Water", IF(OR(K125="Soil", K125="Compost", K125="Sludge", K125="Septage"), "Solid", "Unknown")))</f>
        <v>Groundwater</v>
      </c>
      <c r="K125" s="854" t="s">
        <v>35</v>
      </c>
      <c r="L125" s="858">
        <v>2019</v>
      </c>
      <c r="M125" s="855">
        <v>4.0999999999999996</v>
      </c>
      <c r="N125" s="855">
        <v>1.5</v>
      </c>
      <c r="O125" s="855">
        <v>5.6</v>
      </c>
      <c r="P125" s="855">
        <v>32.1</v>
      </c>
      <c r="Q125" s="855">
        <f t="shared" ref="Q125:Q134" si="11">IF(M125&amp;N125&amp;O125&amp;P125="","",MAX(M125:P125))</f>
        <v>32.1</v>
      </c>
      <c r="R125" s="854"/>
      <c r="S125" s="854"/>
      <c r="T125" s="859" t="s">
        <v>510</v>
      </c>
      <c r="U125" s="856" t="s">
        <v>451</v>
      </c>
      <c r="V125" s="857" t="s">
        <v>451</v>
      </c>
      <c r="W125" s="854"/>
      <c r="X125" s="877" t="s">
        <v>453</v>
      </c>
    </row>
    <row r="126" spans="1:24" ht="28.5" customHeight="1">
      <c r="A126" s="849" t="s">
        <v>511</v>
      </c>
      <c r="B126" s="850"/>
      <c r="C126" s="850" t="s">
        <v>448</v>
      </c>
      <c r="D126" s="850" t="s">
        <v>512</v>
      </c>
      <c r="E126" s="852">
        <v>33.950268659999999</v>
      </c>
      <c r="F126" s="852">
        <v>-117.1214307</v>
      </c>
      <c r="G126" s="854" t="s">
        <v>9289</v>
      </c>
      <c r="H126" s="850"/>
      <c r="I126" s="853" t="s">
        <v>33</v>
      </c>
      <c r="J126" s="854" t="str">
        <f t="shared" si="10"/>
        <v>Groundwater</v>
      </c>
      <c r="K126" s="854" t="s">
        <v>35</v>
      </c>
      <c r="L126" s="858">
        <v>2018</v>
      </c>
      <c r="M126" s="855">
        <v>25</v>
      </c>
      <c r="N126" s="855"/>
      <c r="O126" s="855" t="s">
        <v>36</v>
      </c>
      <c r="P126" s="855">
        <v>142</v>
      </c>
      <c r="Q126" s="855">
        <f t="shared" si="11"/>
        <v>142</v>
      </c>
      <c r="R126" s="854"/>
      <c r="S126" s="854"/>
      <c r="T126" s="859" t="s">
        <v>516</v>
      </c>
      <c r="U126" s="866" t="s">
        <v>514</v>
      </c>
      <c r="V126" s="884" t="s">
        <v>515</v>
      </c>
      <c r="W126" s="941" t="s">
        <v>517</v>
      </c>
      <c r="X126" s="941" t="s">
        <v>518</v>
      </c>
    </row>
    <row r="127" spans="1:24" ht="28.5" customHeight="1">
      <c r="A127" s="849" t="s">
        <v>519</v>
      </c>
      <c r="B127" s="849"/>
      <c r="C127" s="849" t="s">
        <v>448</v>
      </c>
      <c r="D127" s="849" t="s">
        <v>520</v>
      </c>
      <c r="E127" s="852">
        <v>34.229403099999999</v>
      </c>
      <c r="F127" s="852">
        <v>-119.2253494</v>
      </c>
      <c r="G127" s="854" t="s">
        <v>9289</v>
      </c>
      <c r="H127" s="849"/>
      <c r="I127" s="853" t="s">
        <v>33</v>
      </c>
      <c r="J127" s="854" t="str">
        <f t="shared" si="10"/>
        <v>Groundwater</v>
      </c>
      <c r="K127" s="852" t="s">
        <v>35</v>
      </c>
      <c r="L127" s="851">
        <v>2019</v>
      </c>
      <c r="M127" s="855">
        <v>25</v>
      </c>
      <c r="N127" s="855">
        <v>9.5</v>
      </c>
      <c r="O127" s="855">
        <v>34.5</v>
      </c>
      <c r="P127" s="855">
        <v>287.5</v>
      </c>
      <c r="Q127" s="855">
        <f t="shared" si="11"/>
        <v>287.5</v>
      </c>
      <c r="R127" s="854"/>
      <c r="S127" s="854"/>
      <c r="T127" s="859" t="s">
        <v>524</v>
      </c>
      <c r="U127" s="856" t="s">
        <v>451</v>
      </c>
      <c r="V127" s="857" t="s">
        <v>451</v>
      </c>
      <c r="W127" s="854"/>
      <c r="X127" s="877" t="s">
        <v>453</v>
      </c>
    </row>
    <row r="128" spans="1:24" ht="28.5" customHeight="1">
      <c r="A128" s="849" t="s">
        <v>2901</v>
      </c>
      <c r="B128" s="850"/>
      <c r="C128" s="850" t="s">
        <v>2892</v>
      </c>
      <c r="D128" s="850" t="s">
        <v>2902</v>
      </c>
      <c r="E128" s="852">
        <v>39.6048422</v>
      </c>
      <c r="F128" s="852">
        <v>-76.1151239</v>
      </c>
      <c r="G128" s="854" t="s">
        <v>9290</v>
      </c>
      <c r="H128" s="850"/>
      <c r="I128" s="853" t="s">
        <v>44</v>
      </c>
      <c r="J128" s="854" t="str">
        <f t="shared" si="10"/>
        <v>Unknown</v>
      </c>
      <c r="K128" s="854"/>
      <c r="L128" s="858"/>
      <c r="M128" s="855"/>
      <c r="N128" s="855"/>
      <c r="O128" s="855" t="s">
        <v>36</v>
      </c>
      <c r="P128" s="855" t="s">
        <v>36</v>
      </c>
      <c r="Q128" s="855" t="str">
        <f t="shared" si="11"/>
        <v/>
      </c>
      <c r="R128" s="854" t="s">
        <v>9403</v>
      </c>
      <c r="S128" s="854"/>
      <c r="T128" s="859" t="s">
        <v>2898</v>
      </c>
      <c r="U128" s="866" t="s">
        <v>2894</v>
      </c>
      <c r="V128" s="910"/>
      <c r="W128" s="885"/>
      <c r="X128" s="934" t="s">
        <v>2900</v>
      </c>
    </row>
    <row r="129" spans="1:24" ht="28.5" customHeight="1">
      <c r="A129" s="849" t="s">
        <v>9404</v>
      </c>
      <c r="B129" s="849"/>
      <c r="C129" s="849" t="s">
        <v>3007</v>
      </c>
      <c r="D129" s="849"/>
      <c r="E129" s="851">
        <v>42.148882200000003</v>
      </c>
      <c r="F129" s="851">
        <v>-71.027908300000007</v>
      </c>
      <c r="G129" s="901" t="s">
        <v>9290</v>
      </c>
      <c r="H129" s="900"/>
      <c r="I129" s="853" t="s">
        <v>1201</v>
      </c>
      <c r="J129" s="854" t="str">
        <f t="shared" si="10"/>
        <v>Unknown</v>
      </c>
      <c r="K129" s="852"/>
      <c r="L129" s="851"/>
      <c r="M129" s="855"/>
      <c r="N129" s="855"/>
      <c r="O129" s="855"/>
      <c r="P129" s="855"/>
      <c r="Q129" s="855" t="str">
        <f t="shared" si="11"/>
        <v/>
      </c>
      <c r="R129" s="854" t="s">
        <v>9405</v>
      </c>
      <c r="S129" s="854"/>
      <c r="T129" s="918" t="s">
        <v>3014</v>
      </c>
      <c r="U129" s="856" t="s">
        <v>1570</v>
      </c>
      <c r="V129" s="865"/>
      <c r="W129" s="854"/>
      <c r="X129" s="851"/>
    </row>
    <row r="130" spans="1:24" ht="28.5" customHeight="1">
      <c r="A130" s="849" t="s">
        <v>525</v>
      </c>
      <c r="B130" s="850"/>
      <c r="C130" s="850" t="s">
        <v>448</v>
      </c>
      <c r="D130" s="850" t="s">
        <v>526</v>
      </c>
      <c r="E130" s="852">
        <v>35.23205943</v>
      </c>
      <c r="F130" s="852">
        <v>-116.0579583</v>
      </c>
      <c r="G130" s="854" t="s">
        <v>9289</v>
      </c>
      <c r="H130" s="850"/>
      <c r="I130" s="853" t="s">
        <v>33</v>
      </c>
      <c r="J130" s="854" t="str">
        <f t="shared" si="10"/>
        <v>Groundwater</v>
      </c>
      <c r="K130" s="854" t="s">
        <v>35</v>
      </c>
      <c r="L130" s="858">
        <v>2019</v>
      </c>
      <c r="M130" s="855">
        <v>1.7</v>
      </c>
      <c r="N130" s="855"/>
      <c r="O130" s="855" t="s">
        <v>36</v>
      </c>
      <c r="P130" s="855">
        <v>2.4300000000000002</v>
      </c>
      <c r="Q130" s="855">
        <f t="shared" si="11"/>
        <v>2.4300000000000002</v>
      </c>
      <c r="R130" s="854"/>
      <c r="S130" s="854"/>
      <c r="T130" s="859" t="s">
        <v>528</v>
      </c>
      <c r="U130" s="866" t="s">
        <v>451</v>
      </c>
      <c r="V130" s="884" t="s">
        <v>451</v>
      </c>
      <c r="W130" s="854"/>
      <c r="X130" s="877" t="s">
        <v>453</v>
      </c>
    </row>
    <row r="131" spans="1:24" ht="28.5" customHeight="1">
      <c r="A131" s="849" t="s">
        <v>529</v>
      </c>
      <c r="B131" s="850"/>
      <c r="C131" s="850" t="s">
        <v>448</v>
      </c>
      <c r="D131" s="850" t="s">
        <v>530</v>
      </c>
      <c r="E131" s="852">
        <v>35.811244860000002</v>
      </c>
      <c r="F131" s="852">
        <v>-118.655689</v>
      </c>
      <c r="G131" s="854" t="s">
        <v>9289</v>
      </c>
      <c r="H131" s="850"/>
      <c r="I131" s="853" t="s">
        <v>33</v>
      </c>
      <c r="J131" s="854" t="str">
        <f t="shared" si="10"/>
        <v>Groundwater</v>
      </c>
      <c r="K131" s="854" t="s">
        <v>35</v>
      </c>
      <c r="L131" s="858">
        <v>2019</v>
      </c>
      <c r="M131" s="855"/>
      <c r="N131" s="855"/>
      <c r="O131" s="855" t="s">
        <v>36</v>
      </c>
      <c r="P131" s="855">
        <v>49.3</v>
      </c>
      <c r="Q131" s="855">
        <f t="shared" si="11"/>
        <v>49.3</v>
      </c>
      <c r="R131" s="854"/>
      <c r="S131" s="854"/>
      <c r="T131" s="854" t="s">
        <v>49</v>
      </c>
      <c r="U131" s="856" t="s">
        <v>451</v>
      </c>
      <c r="V131" s="857" t="s">
        <v>451</v>
      </c>
      <c r="W131" s="854"/>
      <c r="X131" s="877" t="s">
        <v>453</v>
      </c>
    </row>
    <row r="132" spans="1:24" ht="28.5" customHeight="1">
      <c r="A132" s="929" t="s">
        <v>532</v>
      </c>
      <c r="B132" s="849" t="s">
        <v>533</v>
      </c>
      <c r="C132" s="850" t="s">
        <v>448</v>
      </c>
      <c r="D132" s="850" t="s">
        <v>534</v>
      </c>
      <c r="E132" s="852">
        <v>32.723012500000003</v>
      </c>
      <c r="F132" s="852">
        <v>-117.1423819</v>
      </c>
      <c r="G132" s="854" t="s">
        <v>9289</v>
      </c>
      <c r="H132" s="850"/>
      <c r="I132" s="853" t="s">
        <v>33</v>
      </c>
      <c r="J132" s="854" t="str">
        <f t="shared" si="10"/>
        <v>Groundwater</v>
      </c>
      <c r="K132" s="854" t="s">
        <v>35</v>
      </c>
      <c r="L132" s="858">
        <v>2019</v>
      </c>
      <c r="M132" s="855">
        <v>23</v>
      </c>
      <c r="N132" s="855">
        <v>15</v>
      </c>
      <c r="O132" s="855">
        <v>23.8</v>
      </c>
      <c r="P132" s="855">
        <v>191.4</v>
      </c>
      <c r="Q132" s="855">
        <f t="shared" si="11"/>
        <v>191.4</v>
      </c>
      <c r="R132" s="854"/>
      <c r="S132" s="854"/>
      <c r="T132" s="942" t="s">
        <v>537</v>
      </c>
      <c r="U132" s="856" t="s">
        <v>514</v>
      </c>
      <c r="V132" s="857" t="s">
        <v>536</v>
      </c>
      <c r="W132" s="885"/>
      <c r="X132" s="941" t="s">
        <v>538</v>
      </c>
    </row>
    <row r="133" spans="1:24" ht="28.5" customHeight="1">
      <c r="A133" s="849" t="s">
        <v>4995</v>
      </c>
      <c r="B133" s="850"/>
      <c r="C133" s="850" t="s">
        <v>4778</v>
      </c>
      <c r="D133" s="850" t="s">
        <v>4996</v>
      </c>
      <c r="E133" s="852">
        <v>44.870226000000002</v>
      </c>
      <c r="F133" s="852">
        <v>-71.306526000000005</v>
      </c>
      <c r="G133" s="854" t="s">
        <v>9290</v>
      </c>
      <c r="H133" s="850"/>
      <c r="I133" s="853" t="s">
        <v>77</v>
      </c>
      <c r="J133" s="854" t="str">
        <f t="shared" si="10"/>
        <v>Groundwater</v>
      </c>
      <c r="K133" s="854" t="s">
        <v>35</v>
      </c>
      <c r="L133" s="858"/>
      <c r="M133" s="855">
        <v>8.76</v>
      </c>
      <c r="N133" s="855"/>
      <c r="O133" s="855" t="s">
        <v>36</v>
      </c>
      <c r="P133" s="855" t="s">
        <v>36</v>
      </c>
      <c r="Q133" s="855">
        <f t="shared" si="11"/>
        <v>8.76</v>
      </c>
      <c r="R133" s="854"/>
      <c r="S133" s="854"/>
      <c r="T133" s="859" t="s">
        <v>4783</v>
      </c>
      <c r="U133" s="856" t="s">
        <v>4781</v>
      </c>
      <c r="V133" s="857" t="s">
        <v>4781</v>
      </c>
      <c r="W133" s="854"/>
      <c r="X133" s="860" t="s">
        <v>2415</v>
      </c>
    </row>
    <row r="134" spans="1:24" ht="28.5" customHeight="1">
      <c r="A134" s="849" t="s">
        <v>2429</v>
      </c>
      <c r="B134" s="849" t="s">
        <v>2430</v>
      </c>
      <c r="C134" s="850" t="s">
        <v>2408</v>
      </c>
      <c r="D134" s="850" t="s">
        <v>2431</v>
      </c>
      <c r="E134" s="852">
        <v>44.818302099999997</v>
      </c>
      <c r="F134" s="852">
        <v>-68.819617699999995</v>
      </c>
      <c r="G134" s="854" t="s">
        <v>9289</v>
      </c>
      <c r="H134" s="850"/>
      <c r="I134" s="853" t="s">
        <v>44</v>
      </c>
      <c r="J134" s="854" t="str">
        <f t="shared" si="10"/>
        <v>Groundwater</v>
      </c>
      <c r="K134" s="854" t="s">
        <v>35</v>
      </c>
      <c r="L134" s="858">
        <v>2017</v>
      </c>
      <c r="M134" s="855">
        <v>2420</v>
      </c>
      <c r="N134" s="855">
        <v>12900</v>
      </c>
      <c r="O134" s="855">
        <v>15320</v>
      </c>
      <c r="P134" s="855">
        <v>41861</v>
      </c>
      <c r="Q134" s="855">
        <f t="shared" si="11"/>
        <v>41861</v>
      </c>
      <c r="R134" s="854" t="s">
        <v>9406</v>
      </c>
      <c r="S134" s="854" t="s">
        <v>49</v>
      </c>
      <c r="T134" s="937" t="s">
        <v>2438</v>
      </c>
      <c r="U134" s="866" t="s">
        <v>2411</v>
      </c>
      <c r="V134" s="867" t="s">
        <v>2433</v>
      </c>
      <c r="W134" s="893" t="s">
        <v>2439</v>
      </c>
      <c r="X134" s="882" t="s">
        <v>2440</v>
      </c>
    </row>
    <row r="135" spans="1:24" ht="28.5" customHeight="1">
      <c r="A135" s="849" t="s">
        <v>9407</v>
      </c>
      <c r="B135" s="849"/>
      <c r="C135" s="849" t="s">
        <v>3158</v>
      </c>
      <c r="D135" s="849" t="s">
        <v>3291</v>
      </c>
      <c r="E135" s="851">
        <v>43.671565999999999</v>
      </c>
      <c r="F135" s="851">
        <v>-83.930339000000004</v>
      </c>
      <c r="G135" s="862"/>
      <c r="H135" s="861"/>
      <c r="I135" s="853" t="s">
        <v>33</v>
      </c>
      <c r="J135" s="852" t="s">
        <v>35</v>
      </c>
      <c r="K135" s="852" t="s">
        <v>35</v>
      </c>
      <c r="L135" s="863">
        <v>2022</v>
      </c>
      <c r="M135" s="855">
        <v>80</v>
      </c>
      <c r="N135" s="855"/>
      <c r="O135" s="855"/>
      <c r="P135" s="855"/>
      <c r="Q135" s="855">
        <v>80</v>
      </c>
      <c r="R135" s="854"/>
      <c r="S135" s="854"/>
      <c r="T135" s="854" t="s">
        <v>9408</v>
      </c>
      <c r="U135" s="864" t="s">
        <v>9408</v>
      </c>
      <c r="V135" s="865" t="s">
        <v>9409</v>
      </c>
      <c r="W135" s="854" t="s">
        <v>9410</v>
      </c>
      <c r="X135" s="851" t="s">
        <v>9295</v>
      </c>
    </row>
    <row r="136" spans="1:24" ht="28.5" customHeight="1">
      <c r="A136" s="849" t="s">
        <v>2441</v>
      </c>
      <c r="B136" s="849"/>
      <c r="C136" s="849" t="s">
        <v>2408</v>
      </c>
      <c r="D136" s="849" t="s">
        <v>2442</v>
      </c>
      <c r="E136" s="852">
        <v>44.807957000000002</v>
      </c>
      <c r="F136" s="852">
        <v>-68.808910999999995</v>
      </c>
      <c r="G136" s="852" t="s">
        <v>9296</v>
      </c>
      <c r="H136" s="869" t="s">
        <v>9411</v>
      </c>
      <c r="I136" s="853" t="s">
        <v>44</v>
      </c>
      <c r="J136" s="854" t="str">
        <f t="shared" ref="J136:J147" si="12">IF(K136="Groundwater", "Groundwater", IF(OR(K136="Wastewater", K136="Surface Water", K136="Drinking Water", K136="Leachate"),"Other Water", IF(OR(K136="Soil", K136="Compost", K136="Sludge", K136="Septage"), "Solid", "Unknown")))</f>
        <v>Other Water</v>
      </c>
      <c r="K136" s="852" t="s">
        <v>80</v>
      </c>
      <c r="L136" s="851">
        <v>2018</v>
      </c>
      <c r="M136" s="855">
        <v>0.7</v>
      </c>
      <c r="N136" s="855"/>
      <c r="O136" s="855" t="s">
        <v>36</v>
      </c>
      <c r="P136" s="855">
        <v>55.32</v>
      </c>
      <c r="Q136" s="855">
        <f t="shared" ref="Q136:Q147" si="13">IF(M136&amp;N136&amp;O136&amp;P136="","",MAX(M136:P136))</f>
        <v>55.32</v>
      </c>
      <c r="R136" s="854"/>
      <c r="S136" s="854"/>
      <c r="T136" s="859" t="s">
        <v>2443</v>
      </c>
      <c r="U136" s="921" t="s">
        <v>90</v>
      </c>
      <c r="V136" s="943" t="s">
        <v>90</v>
      </c>
      <c r="W136" s="877" t="s">
        <v>92</v>
      </c>
      <c r="X136" s="860" t="s">
        <v>2440</v>
      </c>
    </row>
    <row r="137" spans="1:24" ht="28.5" customHeight="1">
      <c r="A137" s="849" t="s">
        <v>2444</v>
      </c>
      <c r="B137" s="850" t="s">
        <v>9412</v>
      </c>
      <c r="C137" s="850" t="s">
        <v>2408</v>
      </c>
      <c r="D137" s="850" t="s">
        <v>2445</v>
      </c>
      <c r="E137" s="852">
        <v>44.380437415995303</v>
      </c>
      <c r="F137" s="852">
        <v>-68.2057306014473</v>
      </c>
      <c r="G137" s="854" t="s">
        <v>9355</v>
      </c>
      <c r="H137" s="850" t="s">
        <v>9413</v>
      </c>
      <c r="I137" s="853" t="s">
        <v>765</v>
      </c>
      <c r="J137" s="854" t="str">
        <f t="shared" si="12"/>
        <v>Solid</v>
      </c>
      <c r="K137" s="854" t="s">
        <v>2447</v>
      </c>
      <c r="L137" s="902">
        <v>2019</v>
      </c>
      <c r="M137" s="855"/>
      <c r="N137" s="855"/>
      <c r="O137" s="855" t="s">
        <v>36</v>
      </c>
      <c r="P137" s="855">
        <v>14700</v>
      </c>
      <c r="Q137" s="855">
        <f t="shared" si="13"/>
        <v>14700</v>
      </c>
      <c r="R137" s="854"/>
      <c r="S137" s="853"/>
      <c r="T137" s="859" t="s">
        <v>2411</v>
      </c>
      <c r="U137" s="912"/>
      <c r="V137" s="887" t="s">
        <v>2411</v>
      </c>
      <c r="W137" s="885"/>
      <c r="X137" s="882" t="s">
        <v>2415</v>
      </c>
    </row>
    <row r="138" spans="1:24" ht="28.5" customHeight="1">
      <c r="A138" s="849" t="s">
        <v>2380</v>
      </c>
      <c r="B138" s="850"/>
      <c r="C138" s="850" t="s">
        <v>2381</v>
      </c>
      <c r="D138" s="850" t="s">
        <v>2382</v>
      </c>
      <c r="E138" s="852">
        <v>32.501859500000002</v>
      </c>
      <c r="F138" s="852">
        <v>-93.657141600000003</v>
      </c>
      <c r="G138" s="854" t="s">
        <v>9289</v>
      </c>
      <c r="H138" s="850"/>
      <c r="I138" s="853" t="s">
        <v>44</v>
      </c>
      <c r="J138" s="854" t="str">
        <f t="shared" si="12"/>
        <v>Groundwater</v>
      </c>
      <c r="K138" s="854" t="s">
        <v>35</v>
      </c>
      <c r="L138" s="858">
        <v>2018</v>
      </c>
      <c r="M138" s="855">
        <v>200000</v>
      </c>
      <c r="N138" s="855">
        <v>1100000</v>
      </c>
      <c r="O138" s="855" t="s">
        <v>36</v>
      </c>
      <c r="P138" s="855" t="s">
        <v>36</v>
      </c>
      <c r="Q138" s="855">
        <f t="shared" si="13"/>
        <v>1100000</v>
      </c>
      <c r="R138" s="853" t="s">
        <v>9414</v>
      </c>
      <c r="S138" s="944" t="s">
        <v>2388</v>
      </c>
      <c r="T138" s="859" t="s">
        <v>2388</v>
      </c>
      <c r="U138" s="866" t="s">
        <v>2332</v>
      </c>
      <c r="V138" s="884" t="s">
        <v>2384</v>
      </c>
      <c r="W138" s="893" t="s">
        <v>2390</v>
      </c>
      <c r="X138" s="882" t="s">
        <v>2391</v>
      </c>
    </row>
    <row r="139" spans="1:24" ht="28.5" customHeight="1">
      <c r="A139" s="849" t="s">
        <v>8721</v>
      </c>
      <c r="B139" s="849"/>
      <c r="C139" s="849" t="s">
        <v>8722</v>
      </c>
      <c r="D139" s="849"/>
      <c r="E139" s="851">
        <v>43.7557136658193</v>
      </c>
      <c r="F139" s="851">
        <v>-72.635960318114201</v>
      </c>
      <c r="G139" s="901" t="s">
        <v>9355</v>
      </c>
      <c r="H139" s="900" t="s">
        <v>9415</v>
      </c>
      <c r="I139" s="853" t="s">
        <v>33</v>
      </c>
      <c r="J139" s="854" t="str">
        <f t="shared" si="12"/>
        <v>Groundwater</v>
      </c>
      <c r="K139" s="852" t="s">
        <v>35</v>
      </c>
      <c r="L139" s="851">
        <v>2018</v>
      </c>
      <c r="M139" s="855"/>
      <c r="N139" s="855"/>
      <c r="O139" s="855"/>
      <c r="P139" s="855">
        <v>54.66</v>
      </c>
      <c r="Q139" s="855">
        <f t="shared" si="13"/>
        <v>54.66</v>
      </c>
      <c r="R139" s="854"/>
      <c r="S139" s="854"/>
      <c r="T139" s="854"/>
      <c r="U139" s="866" t="s">
        <v>8723</v>
      </c>
      <c r="V139" s="884" t="s">
        <v>8724</v>
      </c>
      <c r="W139" s="854"/>
      <c r="X139" s="877" t="s">
        <v>8725</v>
      </c>
    </row>
    <row r="140" spans="1:24" ht="28.5" customHeight="1">
      <c r="A140" s="849" t="s">
        <v>3015</v>
      </c>
      <c r="B140" s="849" t="s">
        <v>3016</v>
      </c>
      <c r="C140" s="850" t="s">
        <v>3007</v>
      </c>
      <c r="D140" s="850" t="s">
        <v>3017</v>
      </c>
      <c r="E140" s="852">
        <v>42.173595599999999</v>
      </c>
      <c r="F140" s="852">
        <v>-72.718143800000007</v>
      </c>
      <c r="G140" s="854" t="s">
        <v>9289</v>
      </c>
      <c r="H140" s="850"/>
      <c r="I140" s="853" t="s">
        <v>44</v>
      </c>
      <c r="J140" s="854" t="str">
        <f t="shared" si="12"/>
        <v>Groundwater</v>
      </c>
      <c r="K140" s="854" t="s">
        <v>35</v>
      </c>
      <c r="L140" s="858">
        <v>2019</v>
      </c>
      <c r="M140" s="855">
        <v>280</v>
      </c>
      <c r="N140" s="855">
        <v>1600</v>
      </c>
      <c r="O140" s="855">
        <v>1760</v>
      </c>
      <c r="P140" s="855">
        <v>3374.88</v>
      </c>
      <c r="Q140" s="855">
        <f t="shared" si="13"/>
        <v>3374.88</v>
      </c>
      <c r="R140" s="854" t="s">
        <v>9416</v>
      </c>
      <c r="S140" s="854" t="s">
        <v>49</v>
      </c>
      <c r="T140" s="945" t="s">
        <v>3025</v>
      </c>
      <c r="U140" s="912" t="s">
        <v>3019</v>
      </c>
      <c r="V140" s="907" t="s">
        <v>3020</v>
      </c>
      <c r="W140" s="941" t="s">
        <v>3026</v>
      </c>
      <c r="X140" s="934" t="s">
        <v>3027</v>
      </c>
    </row>
    <row r="141" spans="1:24" ht="28.5" customHeight="1">
      <c r="A141" s="849" t="s">
        <v>4284</v>
      </c>
      <c r="B141" s="849"/>
      <c r="C141" s="849" t="s">
        <v>4239</v>
      </c>
      <c r="D141" s="849" t="s">
        <v>4285</v>
      </c>
      <c r="E141" s="851">
        <v>46.628914080000001</v>
      </c>
      <c r="F141" s="851">
        <v>-96.365613229999994</v>
      </c>
      <c r="G141" s="852" t="s">
        <v>9299</v>
      </c>
      <c r="H141" s="849" t="s">
        <v>9417</v>
      </c>
      <c r="I141" s="853" t="s">
        <v>33</v>
      </c>
      <c r="J141" s="854" t="str">
        <f t="shared" si="12"/>
        <v>Groundwater</v>
      </c>
      <c r="K141" s="852" t="s">
        <v>35</v>
      </c>
      <c r="L141" s="851">
        <v>2018</v>
      </c>
      <c r="M141" s="855">
        <v>620</v>
      </c>
      <c r="N141" s="855">
        <v>570</v>
      </c>
      <c r="O141" s="855">
        <v>1190</v>
      </c>
      <c r="P141" s="855">
        <v>3940</v>
      </c>
      <c r="Q141" s="855">
        <f t="shared" si="13"/>
        <v>3940</v>
      </c>
      <c r="R141" s="854"/>
      <c r="S141" s="868" t="s">
        <v>4271</v>
      </c>
      <c r="T141" s="868" t="s">
        <v>4286</v>
      </c>
      <c r="U141" s="866" t="s">
        <v>4271</v>
      </c>
      <c r="V141" s="884" t="s">
        <v>4272</v>
      </c>
      <c r="W141" s="854"/>
      <c r="X141" s="877" t="s">
        <v>4274</v>
      </c>
    </row>
    <row r="142" spans="1:24" ht="28.5" customHeight="1">
      <c r="A142" s="849" t="s">
        <v>4998</v>
      </c>
      <c r="B142" s="850"/>
      <c r="C142" s="850" t="s">
        <v>4778</v>
      </c>
      <c r="D142" s="850" t="s">
        <v>4779</v>
      </c>
      <c r="E142" s="852">
        <v>43.368437900000004</v>
      </c>
      <c r="F142" s="852">
        <v>-72.351604300000005</v>
      </c>
      <c r="G142" s="854" t="s">
        <v>9299</v>
      </c>
      <c r="H142" s="850"/>
      <c r="I142" s="853" t="s">
        <v>5</v>
      </c>
      <c r="J142" s="854" t="str">
        <f t="shared" si="12"/>
        <v>Groundwater</v>
      </c>
      <c r="K142" s="854" t="s">
        <v>35</v>
      </c>
      <c r="L142" s="858"/>
      <c r="M142" s="855">
        <v>1.4</v>
      </c>
      <c r="N142" s="855">
        <v>1.3</v>
      </c>
      <c r="O142" s="855">
        <v>2.7</v>
      </c>
      <c r="P142" s="855" t="s">
        <v>36</v>
      </c>
      <c r="Q142" s="855">
        <f t="shared" si="13"/>
        <v>2.7</v>
      </c>
      <c r="R142" s="854"/>
      <c r="S142" s="854"/>
      <c r="T142" s="854"/>
      <c r="U142" s="866" t="s">
        <v>4781</v>
      </c>
      <c r="V142" s="884" t="s">
        <v>4781</v>
      </c>
      <c r="W142" s="854"/>
      <c r="X142" s="860" t="s">
        <v>2415</v>
      </c>
    </row>
    <row r="143" spans="1:24" ht="28.5" customHeight="1">
      <c r="A143" s="849" t="s">
        <v>3028</v>
      </c>
      <c r="B143" s="849" t="s">
        <v>3029</v>
      </c>
      <c r="C143" s="850" t="s">
        <v>3007</v>
      </c>
      <c r="D143" s="850" t="s">
        <v>3030</v>
      </c>
      <c r="E143" s="852">
        <v>41.6790162</v>
      </c>
      <c r="F143" s="852">
        <v>-70.285364999999999</v>
      </c>
      <c r="G143" s="854" t="s">
        <v>9289</v>
      </c>
      <c r="H143" s="850"/>
      <c r="I143" s="853" t="s">
        <v>113</v>
      </c>
      <c r="J143" s="854" t="str">
        <f t="shared" si="12"/>
        <v>Groundwater</v>
      </c>
      <c r="K143" s="854" t="s">
        <v>35</v>
      </c>
      <c r="L143" s="858">
        <v>2016</v>
      </c>
      <c r="M143" s="855">
        <v>33</v>
      </c>
      <c r="N143" s="855">
        <v>120</v>
      </c>
      <c r="O143" s="855"/>
      <c r="P143" s="855" t="s">
        <v>36</v>
      </c>
      <c r="Q143" s="855">
        <f t="shared" si="13"/>
        <v>120</v>
      </c>
      <c r="R143" s="854" t="s">
        <v>9418</v>
      </c>
      <c r="S143" s="944" t="s">
        <v>3037</v>
      </c>
      <c r="T143" s="945" t="s">
        <v>3025</v>
      </c>
      <c r="U143" s="866" t="s">
        <v>3032</v>
      </c>
      <c r="V143" s="910"/>
      <c r="W143" s="893" t="s">
        <v>3038</v>
      </c>
      <c r="X143" s="934" t="s">
        <v>3027</v>
      </c>
    </row>
    <row r="144" spans="1:24" ht="28.5" customHeight="1">
      <c r="A144" s="849" t="s">
        <v>4999</v>
      </c>
      <c r="B144" s="850"/>
      <c r="C144" s="850" t="s">
        <v>4778</v>
      </c>
      <c r="D144" s="850" t="s">
        <v>5000</v>
      </c>
      <c r="E144" s="852">
        <v>43.543951200000002</v>
      </c>
      <c r="F144" s="852">
        <v>-71.488721400000003</v>
      </c>
      <c r="G144" s="854" t="s">
        <v>9290</v>
      </c>
      <c r="H144" s="850"/>
      <c r="I144" s="853" t="s">
        <v>5</v>
      </c>
      <c r="J144" s="854" t="str">
        <f t="shared" si="12"/>
        <v>Groundwater</v>
      </c>
      <c r="K144" s="854" t="s">
        <v>35</v>
      </c>
      <c r="L144" s="858"/>
      <c r="M144" s="855">
        <v>2</v>
      </c>
      <c r="N144" s="855"/>
      <c r="O144" s="855" t="s">
        <v>36</v>
      </c>
      <c r="P144" s="855" t="s">
        <v>36</v>
      </c>
      <c r="Q144" s="855">
        <f t="shared" si="13"/>
        <v>2</v>
      </c>
      <c r="R144" s="854"/>
      <c r="S144" s="854"/>
      <c r="T144" s="854"/>
      <c r="U144" s="856" t="s">
        <v>4781</v>
      </c>
      <c r="V144" s="857" t="s">
        <v>4781</v>
      </c>
      <c r="W144" s="854"/>
      <c r="X144" s="860" t="s">
        <v>2415</v>
      </c>
    </row>
    <row r="145" spans="1:24" ht="28.5" customHeight="1">
      <c r="A145" s="849" t="s">
        <v>8726</v>
      </c>
      <c r="B145" s="849"/>
      <c r="C145" s="849" t="s">
        <v>8722</v>
      </c>
      <c r="D145" s="849" t="s">
        <v>8727</v>
      </c>
      <c r="E145" s="851">
        <v>44.210439999999998</v>
      </c>
      <c r="F145" s="851">
        <v>-72.521129999999999</v>
      </c>
      <c r="G145" s="901" t="s">
        <v>9349</v>
      </c>
      <c r="H145" s="900"/>
      <c r="I145" s="853" t="s">
        <v>765</v>
      </c>
      <c r="J145" s="854" t="str">
        <f t="shared" si="12"/>
        <v>Other Water</v>
      </c>
      <c r="K145" s="852" t="s">
        <v>2471</v>
      </c>
      <c r="L145" s="851">
        <v>2021</v>
      </c>
      <c r="M145" s="855">
        <v>2.5299999999999998</v>
      </c>
      <c r="N145" s="855">
        <v>1.46</v>
      </c>
      <c r="O145" s="855">
        <v>3.99</v>
      </c>
      <c r="P145" s="855">
        <v>36.799999999999997</v>
      </c>
      <c r="Q145" s="855">
        <f t="shared" si="13"/>
        <v>36.799999999999997</v>
      </c>
      <c r="R145" s="854"/>
      <c r="S145" s="854"/>
      <c r="T145" s="854"/>
      <c r="U145" s="946" t="s">
        <v>8728</v>
      </c>
      <c r="V145" s="881" t="s">
        <v>8729</v>
      </c>
      <c r="W145" s="854"/>
      <c r="X145" s="851"/>
    </row>
    <row r="146" spans="1:24" ht="28.5" customHeight="1">
      <c r="A146" s="849" t="s">
        <v>5002</v>
      </c>
      <c r="B146" s="850"/>
      <c r="C146" s="850" t="s">
        <v>4778</v>
      </c>
      <c r="D146" s="850" t="s">
        <v>5003</v>
      </c>
      <c r="E146" s="852">
        <v>43.229757999999997</v>
      </c>
      <c r="F146" s="852">
        <v>-71.018467000000001</v>
      </c>
      <c r="G146" s="854" t="s">
        <v>9299</v>
      </c>
      <c r="H146" s="850"/>
      <c r="I146" s="853" t="s">
        <v>33</v>
      </c>
      <c r="J146" s="854" t="str">
        <f t="shared" si="12"/>
        <v>Groundwater</v>
      </c>
      <c r="K146" s="854" t="s">
        <v>35</v>
      </c>
      <c r="L146" s="858">
        <v>2018</v>
      </c>
      <c r="M146" s="855">
        <v>11.4</v>
      </c>
      <c r="N146" s="855"/>
      <c r="O146" s="855" t="s">
        <v>36</v>
      </c>
      <c r="P146" s="855" t="s">
        <v>36</v>
      </c>
      <c r="Q146" s="855">
        <f t="shared" si="13"/>
        <v>11.4</v>
      </c>
      <c r="R146" s="854"/>
      <c r="S146" s="853"/>
      <c r="T146" s="879" t="s">
        <v>5007</v>
      </c>
      <c r="U146" s="875" t="s">
        <v>4786</v>
      </c>
      <c r="V146" s="887" t="s">
        <v>5005</v>
      </c>
      <c r="W146" s="879" t="s">
        <v>5008</v>
      </c>
      <c r="X146" s="882" t="s">
        <v>2415</v>
      </c>
    </row>
    <row r="147" spans="1:24" ht="28.5" customHeight="1">
      <c r="A147" s="849" t="s">
        <v>120</v>
      </c>
      <c r="B147" s="849"/>
      <c r="C147" s="849" t="s">
        <v>76</v>
      </c>
      <c r="D147" s="849" t="s">
        <v>9419</v>
      </c>
      <c r="E147" s="851">
        <v>71.284419999999997</v>
      </c>
      <c r="F147" s="851">
        <v>-156.73746499999999</v>
      </c>
      <c r="G147" s="901" t="s">
        <v>9289</v>
      </c>
      <c r="H147" s="900"/>
      <c r="I147" s="853" t="s">
        <v>113</v>
      </c>
      <c r="J147" s="854" t="str">
        <f t="shared" si="12"/>
        <v>Other Water</v>
      </c>
      <c r="K147" s="852" t="s">
        <v>122</v>
      </c>
      <c r="L147" s="851"/>
      <c r="M147" s="855"/>
      <c r="N147" s="855"/>
      <c r="O147" s="855"/>
      <c r="P147" s="855"/>
      <c r="Q147" s="855" t="str">
        <f t="shared" si="13"/>
        <v/>
      </c>
      <c r="R147" s="854"/>
      <c r="S147" s="854"/>
      <c r="T147" s="868" t="s">
        <v>121</v>
      </c>
      <c r="U147" s="864" t="s">
        <v>121</v>
      </c>
      <c r="V147" s="857" t="s">
        <v>121</v>
      </c>
      <c r="W147" s="854"/>
      <c r="X147" s="851"/>
    </row>
    <row r="148" spans="1:24" ht="28.5" customHeight="1">
      <c r="A148" s="849" t="s">
        <v>9420</v>
      </c>
      <c r="B148" s="849"/>
      <c r="C148" s="849" t="s">
        <v>3158</v>
      </c>
      <c r="D148" s="849" t="s">
        <v>3464</v>
      </c>
      <c r="E148" s="851">
        <v>42.217976999999998</v>
      </c>
      <c r="F148" s="851">
        <v>-83.150011000000006</v>
      </c>
      <c r="G148" s="862"/>
      <c r="H148" s="861"/>
      <c r="I148" s="853" t="s">
        <v>5</v>
      </c>
      <c r="J148" s="852" t="s">
        <v>35</v>
      </c>
      <c r="K148" s="852" t="s">
        <v>35</v>
      </c>
      <c r="L148" s="863">
        <v>2020</v>
      </c>
      <c r="M148" s="855">
        <v>73</v>
      </c>
      <c r="N148" s="855">
        <v>8070</v>
      </c>
      <c r="O148" s="855"/>
      <c r="P148" s="855"/>
      <c r="Q148" s="855">
        <v>8070</v>
      </c>
      <c r="R148" s="854"/>
      <c r="S148" s="854"/>
      <c r="T148" s="854" t="s">
        <v>9421</v>
      </c>
      <c r="U148" s="864" t="s">
        <v>9421</v>
      </c>
      <c r="V148" s="865" t="s">
        <v>9422</v>
      </c>
      <c r="W148" s="854" t="s">
        <v>9423</v>
      </c>
      <c r="X148" s="851" t="s">
        <v>9295</v>
      </c>
    </row>
    <row r="149" spans="1:24" ht="28.5" customHeight="1">
      <c r="A149" s="869" t="s">
        <v>3281</v>
      </c>
      <c r="B149" s="870"/>
      <c r="C149" s="870" t="s">
        <v>3158</v>
      </c>
      <c r="D149" s="947" t="s">
        <v>3282</v>
      </c>
      <c r="E149" s="871">
        <v>42.934725700000001</v>
      </c>
      <c r="F149" s="871">
        <v>-85.688408600000002</v>
      </c>
      <c r="G149" s="852" t="s">
        <v>9289</v>
      </c>
      <c r="H149" s="852"/>
      <c r="I149" s="872" t="s">
        <v>5</v>
      </c>
      <c r="J149" s="854" t="str">
        <f t="shared" ref="J149:J164" si="14">IF(K149="Groundwater", "Groundwater", IF(OR(K149="Wastewater", K149="Surface Water", K149="Drinking Water", K149="Leachate"),"Other Water", IF(OR(K149="Soil", K149="Compost", K149="Sludge", K149="Septage"), "Solid", "Unknown")))</f>
        <v>Groundwater</v>
      </c>
      <c r="K149" s="854" t="s">
        <v>35</v>
      </c>
      <c r="L149" s="858">
        <v>2018</v>
      </c>
      <c r="M149" s="855">
        <v>30.6</v>
      </c>
      <c r="N149" s="855">
        <v>517</v>
      </c>
      <c r="O149" s="855">
        <v>547.6</v>
      </c>
      <c r="P149" s="855" t="s">
        <v>36</v>
      </c>
      <c r="Q149" s="855">
        <f t="shared" ref="Q149:Q164" si="15">IF(M149&amp;N149&amp;O149&amp;P149="","",MAX(M149:P149))</f>
        <v>547.6</v>
      </c>
      <c r="R149" s="851" t="s">
        <v>9425</v>
      </c>
      <c r="S149" s="885" t="s">
        <v>49</v>
      </c>
      <c r="T149" s="874" t="s">
        <v>3166</v>
      </c>
      <c r="U149" s="880" t="s">
        <v>3284</v>
      </c>
      <c r="V149" s="910" t="s">
        <v>49</v>
      </c>
      <c r="W149" s="899" t="s">
        <v>3287</v>
      </c>
      <c r="X149" s="877" t="s">
        <v>3168</v>
      </c>
    </row>
    <row r="150" spans="1:24" ht="28.5" customHeight="1">
      <c r="A150" s="849" t="s">
        <v>9426</v>
      </c>
      <c r="B150" s="850" t="s">
        <v>9427</v>
      </c>
      <c r="C150" s="850" t="s">
        <v>3158</v>
      </c>
      <c r="D150" s="850" t="s">
        <v>3289</v>
      </c>
      <c r="E150" s="871">
        <v>42.298562799999999</v>
      </c>
      <c r="F150" s="871">
        <v>-85.257936599999994</v>
      </c>
      <c r="G150" s="852" t="s">
        <v>9289</v>
      </c>
      <c r="H150" s="852"/>
      <c r="I150" s="853" t="s">
        <v>113</v>
      </c>
      <c r="J150" s="854" t="str">
        <f t="shared" si="14"/>
        <v>Groundwater</v>
      </c>
      <c r="K150" s="854" t="s">
        <v>35</v>
      </c>
      <c r="L150" s="858">
        <v>2021</v>
      </c>
      <c r="M150" s="855">
        <v>135</v>
      </c>
      <c r="N150" s="855">
        <v>995</v>
      </c>
      <c r="O150" s="855">
        <v>1130</v>
      </c>
      <c r="P150" s="855">
        <v>3047.7</v>
      </c>
      <c r="Q150" s="855">
        <f t="shared" si="15"/>
        <v>3047.7</v>
      </c>
      <c r="R150" s="854"/>
      <c r="S150" s="885"/>
      <c r="T150" s="948" t="s">
        <v>9428</v>
      </c>
      <c r="U150" s="949" t="s">
        <v>9428</v>
      </c>
      <c r="V150" s="950" t="s">
        <v>9429</v>
      </c>
      <c r="W150" s="868" t="s">
        <v>9430</v>
      </c>
      <c r="X150" s="877" t="s">
        <v>9295</v>
      </c>
    </row>
    <row r="151" spans="1:24" ht="28.5" customHeight="1">
      <c r="A151" s="849" t="s">
        <v>3288</v>
      </c>
      <c r="B151" s="849"/>
      <c r="C151" s="849" t="s">
        <v>3158</v>
      </c>
      <c r="D151" s="849" t="s">
        <v>3289</v>
      </c>
      <c r="E151" s="851">
        <v>42.3441349</v>
      </c>
      <c r="F151" s="851">
        <v>-85.265072199999906</v>
      </c>
      <c r="G151" s="852" t="s">
        <v>9289</v>
      </c>
      <c r="H151" s="852"/>
      <c r="I151" s="853" t="s">
        <v>765</v>
      </c>
      <c r="J151" s="854" t="str">
        <f t="shared" si="14"/>
        <v>Other Water</v>
      </c>
      <c r="K151" s="852" t="s">
        <v>2471</v>
      </c>
      <c r="L151" s="851">
        <v>2018</v>
      </c>
      <c r="M151" s="855">
        <v>8.43</v>
      </c>
      <c r="N151" s="855">
        <v>5.14</v>
      </c>
      <c r="O151" s="855"/>
      <c r="P151" s="855"/>
      <c r="Q151" s="855">
        <f t="shared" si="15"/>
        <v>8.43</v>
      </c>
      <c r="R151" s="854"/>
      <c r="S151" s="885"/>
      <c r="T151" s="852"/>
      <c r="U151" s="864"/>
      <c r="V151" s="857" t="s">
        <v>3266</v>
      </c>
      <c r="W151" s="854"/>
      <c r="X151" s="851"/>
    </row>
    <row r="152" spans="1:24" ht="28.5" customHeight="1">
      <c r="A152" s="849" t="s">
        <v>4287</v>
      </c>
      <c r="B152" s="849"/>
      <c r="C152" s="849" t="s">
        <v>4239</v>
      </c>
      <c r="D152" s="849" t="s">
        <v>4288</v>
      </c>
      <c r="E152" s="851">
        <v>46.279109949999999</v>
      </c>
      <c r="F152" s="851">
        <v>-95.742057799999998</v>
      </c>
      <c r="G152" s="852" t="s">
        <v>9299</v>
      </c>
      <c r="H152" s="849" t="s">
        <v>9432</v>
      </c>
      <c r="I152" s="853" t="s">
        <v>33</v>
      </c>
      <c r="J152" s="854" t="str">
        <f t="shared" si="14"/>
        <v>Groundwater</v>
      </c>
      <c r="K152" s="852" t="s">
        <v>35</v>
      </c>
      <c r="L152" s="851">
        <v>2018</v>
      </c>
      <c r="M152" s="855">
        <v>550</v>
      </c>
      <c r="N152" s="855">
        <v>540</v>
      </c>
      <c r="O152" s="855">
        <v>1090</v>
      </c>
      <c r="P152" s="855">
        <v>3790</v>
      </c>
      <c r="Q152" s="855">
        <f t="shared" si="15"/>
        <v>3790</v>
      </c>
      <c r="R152" s="854"/>
      <c r="S152" s="868" t="s">
        <v>4271</v>
      </c>
      <c r="T152" s="868" t="s">
        <v>4289</v>
      </c>
      <c r="U152" s="856" t="s">
        <v>4271</v>
      </c>
      <c r="V152" s="857" t="s">
        <v>4272</v>
      </c>
      <c r="W152" s="854"/>
      <c r="X152" s="877" t="s">
        <v>4274</v>
      </c>
    </row>
    <row r="153" spans="1:24" ht="28.5" customHeight="1">
      <c r="A153" s="849" t="s">
        <v>3290</v>
      </c>
      <c r="B153" s="849"/>
      <c r="C153" s="849" t="s">
        <v>3158</v>
      </c>
      <c r="D153" s="849" t="s">
        <v>3291</v>
      </c>
      <c r="E153" s="851">
        <v>43.609886699999997</v>
      </c>
      <c r="F153" s="851">
        <v>-83.868631499999907</v>
      </c>
      <c r="G153" s="852" t="s">
        <v>9289</v>
      </c>
      <c r="H153" s="852"/>
      <c r="I153" s="853" t="s">
        <v>765</v>
      </c>
      <c r="J153" s="854" t="str">
        <f t="shared" si="14"/>
        <v>Other Water</v>
      </c>
      <c r="K153" s="852" t="s">
        <v>2471</v>
      </c>
      <c r="L153" s="851">
        <v>2018</v>
      </c>
      <c r="M153" s="855">
        <v>6.09</v>
      </c>
      <c r="N153" s="855">
        <v>44</v>
      </c>
      <c r="O153" s="855"/>
      <c r="P153" s="855"/>
      <c r="Q153" s="855">
        <f t="shared" si="15"/>
        <v>44</v>
      </c>
      <c r="R153" s="854"/>
      <c r="S153" s="885"/>
      <c r="T153" s="852"/>
      <c r="U153" s="864"/>
      <c r="V153" s="884" t="s">
        <v>3266</v>
      </c>
      <c r="W153" s="854"/>
      <c r="X153" s="851"/>
    </row>
    <row r="154" spans="1:24" ht="28.5" customHeight="1">
      <c r="A154" s="849" t="s">
        <v>5009</v>
      </c>
      <c r="B154" s="850"/>
      <c r="C154" s="850" t="s">
        <v>4778</v>
      </c>
      <c r="D154" s="850" t="s">
        <v>5010</v>
      </c>
      <c r="E154" s="852">
        <v>43.488143800000003</v>
      </c>
      <c r="F154" s="852">
        <v>-72.137224099999997</v>
      </c>
      <c r="G154" s="854" t="s">
        <v>9434</v>
      </c>
      <c r="H154" s="850"/>
      <c r="I154" s="853" t="s">
        <v>77</v>
      </c>
      <c r="J154" s="854" t="str">
        <f t="shared" si="14"/>
        <v>Groundwater</v>
      </c>
      <c r="K154" s="854" t="s">
        <v>35</v>
      </c>
      <c r="L154" s="858"/>
      <c r="M154" s="855">
        <v>5.21</v>
      </c>
      <c r="N154" s="855"/>
      <c r="O154" s="855" t="s">
        <v>36</v>
      </c>
      <c r="P154" s="855" t="s">
        <v>36</v>
      </c>
      <c r="Q154" s="855">
        <f t="shared" si="15"/>
        <v>5.21</v>
      </c>
      <c r="R154" s="854"/>
      <c r="S154" s="854"/>
      <c r="T154" s="854"/>
      <c r="U154" s="951" t="s">
        <v>4781</v>
      </c>
      <c r="V154" s="884" t="s">
        <v>4781</v>
      </c>
      <c r="W154" s="854"/>
      <c r="X154" s="952" t="s">
        <v>2415</v>
      </c>
    </row>
    <row r="155" spans="1:24" ht="28.5" customHeight="1">
      <c r="A155" s="849" t="s">
        <v>5012</v>
      </c>
      <c r="B155" s="850"/>
      <c r="C155" s="850" t="s">
        <v>4778</v>
      </c>
      <c r="D155" s="850" t="s">
        <v>5013</v>
      </c>
      <c r="E155" s="852">
        <v>43.323044600000003</v>
      </c>
      <c r="F155" s="852">
        <v>-71.313729199999997</v>
      </c>
      <c r="G155" s="854" t="s">
        <v>9299</v>
      </c>
      <c r="H155" s="850"/>
      <c r="I155" s="853" t="s">
        <v>33</v>
      </c>
      <c r="J155" s="854" t="str">
        <f t="shared" si="14"/>
        <v>Groundwater</v>
      </c>
      <c r="K155" s="854" t="s">
        <v>35</v>
      </c>
      <c r="L155" s="858">
        <v>2020</v>
      </c>
      <c r="M155" s="855">
        <v>15.9</v>
      </c>
      <c r="N155" s="855">
        <v>10.199999999999999</v>
      </c>
      <c r="O155" s="855">
        <v>26.1</v>
      </c>
      <c r="P155" s="855">
        <v>32</v>
      </c>
      <c r="Q155" s="855">
        <f t="shared" si="15"/>
        <v>32</v>
      </c>
      <c r="R155" s="854"/>
      <c r="S155" s="853"/>
      <c r="T155" s="879" t="s">
        <v>5018</v>
      </c>
      <c r="U155" s="880" t="s">
        <v>4786</v>
      </c>
      <c r="V155" s="881" t="s">
        <v>5015</v>
      </c>
      <c r="W155" s="941" t="s">
        <v>5019</v>
      </c>
      <c r="X155" s="882" t="s">
        <v>2415</v>
      </c>
    </row>
    <row r="156" spans="1:24" ht="28.5" customHeight="1">
      <c r="A156" s="849" t="s">
        <v>1698</v>
      </c>
      <c r="B156" s="849"/>
      <c r="C156" s="849" t="s">
        <v>1699</v>
      </c>
      <c r="D156" s="849"/>
      <c r="E156" s="851">
        <v>41.436192800000001</v>
      </c>
      <c r="F156" s="851">
        <v>-73.035845899999998</v>
      </c>
      <c r="G156" s="901" t="s">
        <v>9289</v>
      </c>
      <c r="H156" s="900"/>
      <c r="I156" s="853" t="s">
        <v>33</v>
      </c>
      <c r="J156" s="854" t="str">
        <f t="shared" si="14"/>
        <v>Groundwater</v>
      </c>
      <c r="K156" s="852" t="s">
        <v>35</v>
      </c>
      <c r="L156" s="851">
        <v>2018</v>
      </c>
      <c r="M156" s="855">
        <v>347</v>
      </c>
      <c r="N156" s="855"/>
      <c r="O156" s="855"/>
      <c r="P156" s="855"/>
      <c r="Q156" s="855">
        <f t="shared" si="15"/>
        <v>347</v>
      </c>
      <c r="R156" s="854"/>
      <c r="S156" s="854"/>
      <c r="T156" s="918" t="s">
        <v>1701</v>
      </c>
      <c r="U156" s="856" t="s">
        <v>1570</v>
      </c>
      <c r="V156" s="857" t="s">
        <v>1700</v>
      </c>
      <c r="W156" s="854"/>
      <c r="X156" s="851"/>
    </row>
    <row r="157" spans="1:24" ht="28.5" customHeight="1">
      <c r="A157" s="849" t="s">
        <v>3292</v>
      </c>
      <c r="B157" s="850"/>
      <c r="C157" s="850" t="s">
        <v>3158</v>
      </c>
      <c r="D157" s="850" t="s">
        <v>3227</v>
      </c>
      <c r="E157" s="871">
        <v>42.5143165</v>
      </c>
      <c r="F157" s="871">
        <v>-82.960069500000003</v>
      </c>
      <c r="G157" s="852" t="s">
        <v>9289</v>
      </c>
      <c r="H157" s="852"/>
      <c r="I157" s="853" t="s">
        <v>5</v>
      </c>
      <c r="J157" s="854" t="str">
        <f t="shared" si="14"/>
        <v>Groundwater</v>
      </c>
      <c r="K157" s="854" t="s">
        <v>35</v>
      </c>
      <c r="L157" s="858">
        <v>2018</v>
      </c>
      <c r="M157" s="855">
        <v>4.3</v>
      </c>
      <c r="N157" s="855">
        <v>50000</v>
      </c>
      <c r="O157" s="855">
        <v>50004.3</v>
      </c>
      <c r="P157" s="855"/>
      <c r="Q157" s="855">
        <f t="shared" si="15"/>
        <v>50004.3</v>
      </c>
      <c r="R157" s="885" t="s">
        <v>3189</v>
      </c>
      <c r="S157" s="885"/>
      <c r="T157" s="908" t="s">
        <v>3166</v>
      </c>
      <c r="U157" s="866" t="s">
        <v>3190</v>
      </c>
      <c r="V157" s="884" t="s">
        <v>3190</v>
      </c>
      <c r="W157" s="885"/>
      <c r="X157" s="877" t="s">
        <v>3168</v>
      </c>
    </row>
    <row r="158" spans="1:24" ht="28.5" customHeight="1">
      <c r="A158" s="849" t="s">
        <v>539</v>
      </c>
      <c r="B158" s="850"/>
      <c r="C158" s="850" t="s">
        <v>448</v>
      </c>
      <c r="D158" s="850" t="s">
        <v>540</v>
      </c>
      <c r="E158" s="852">
        <v>39.111503999999996</v>
      </c>
      <c r="F158" s="852">
        <v>-121.3598812</v>
      </c>
      <c r="G158" s="854" t="s">
        <v>9289</v>
      </c>
      <c r="H158" s="850"/>
      <c r="I158" s="853" t="s">
        <v>44</v>
      </c>
      <c r="J158" s="854" t="str">
        <f t="shared" si="14"/>
        <v>Groundwater</v>
      </c>
      <c r="K158" s="854" t="s">
        <v>35</v>
      </c>
      <c r="L158" s="858">
        <v>2016</v>
      </c>
      <c r="M158" s="855">
        <v>3100</v>
      </c>
      <c r="N158" s="855">
        <v>7100</v>
      </c>
      <c r="O158" s="855">
        <v>7125</v>
      </c>
      <c r="P158" s="855">
        <v>12600</v>
      </c>
      <c r="Q158" s="855">
        <f t="shared" si="15"/>
        <v>12600</v>
      </c>
      <c r="R158" s="854" t="s">
        <v>9436</v>
      </c>
      <c r="S158" s="944" t="s">
        <v>546</v>
      </c>
      <c r="T158" s="854" t="s">
        <v>49</v>
      </c>
      <c r="U158" s="866" t="s">
        <v>105</v>
      </c>
      <c r="V158" s="867" t="s">
        <v>543</v>
      </c>
      <c r="W158" s="893" t="s">
        <v>549</v>
      </c>
      <c r="X158" s="934" t="s">
        <v>538</v>
      </c>
    </row>
    <row r="159" spans="1:24" ht="28.5" customHeight="1">
      <c r="A159" s="849" t="s">
        <v>4290</v>
      </c>
      <c r="B159" s="849"/>
      <c r="C159" s="849" t="s">
        <v>4239</v>
      </c>
      <c r="D159" s="849" t="s">
        <v>4291</v>
      </c>
      <c r="E159" s="851">
        <v>46.861701500000002</v>
      </c>
      <c r="F159" s="851">
        <v>-95.891853769999997</v>
      </c>
      <c r="G159" s="852" t="s">
        <v>9299</v>
      </c>
      <c r="H159" s="849" t="s">
        <v>9437</v>
      </c>
      <c r="I159" s="853" t="s">
        <v>33</v>
      </c>
      <c r="J159" s="854" t="str">
        <f t="shared" si="14"/>
        <v>Groundwater</v>
      </c>
      <c r="K159" s="852" t="s">
        <v>35</v>
      </c>
      <c r="L159" s="851">
        <v>2018</v>
      </c>
      <c r="M159" s="855">
        <v>510</v>
      </c>
      <c r="N159" s="855">
        <v>470</v>
      </c>
      <c r="O159" s="855">
        <v>960</v>
      </c>
      <c r="P159" s="855">
        <v>3380</v>
      </c>
      <c r="Q159" s="855">
        <f t="shared" si="15"/>
        <v>3380</v>
      </c>
      <c r="R159" s="854"/>
      <c r="S159" s="868" t="s">
        <v>4271</v>
      </c>
      <c r="T159" s="868" t="s">
        <v>4292</v>
      </c>
      <c r="U159" s="866" t="s">
        <v>4271</v>
      </c>
      <c r="V159" s="884" t="s">
        <v>4272</v>
      </c>
      <c r="W159" s="854"/>
      <c r="X159" s="877" t="s">
        <v>4274</v>
      </c>
    </row>
    <row r="160" spans="1:24" ht="28.5" customHeight="1">
      <c r="A160" s="849" t="s">
        <v>5020</v>
      </c>
      <c r="B160" s="850"/>
      <c r="C160" s="850" t="s">
        <v>4778</v>
      </c>
      <c r="D160" s="850" t="s">
        <v>5021</v>
      </c>
      <c r="E160" s="852">
        <v>42.9550178</v>
      </c>
      <c r="F160" s="852">
        <v>-71.5467783</v>
      </c>
      <c r="G160" s="854" t="s">
        <v>9299</v>
      </c>
      <c r="H160" s="850"/>
      <c r="I160" s="853" t="s">
        <v>33</v>
      </c>
      <c r="J160" s="854" t="str">
        <f t="shared" si="14"/>
        <v>Groundwater</v>
      </c>
      <c r="K160" s="854" t="s">
        <v>35</v>
      </c>
      <c r="L160" s="858">
        <v>2019</v>
      </c>
      <c r="M160" s="855">
        <v>52.2</v>
      </c>
      <c r="N160" s="855">
        <v>15.9</v>
      </c>
      <c r="O160" s="855">
        <v>68.099999999999994</v>
      </c>
      <c r="P160" s="855">
        <v>223.7</v>
      </c>
      <c r="Q160" s="855">
        <f t="shared" si="15"/>
        <v>223.7</v>
      </c>
      <c r="R160" s="854"/>
      <c r="S160" s="853"/>
      <c r="T160" s="879" t="s">
        <v>5026</v>
      </c>
      <c r="U160" s="875" t="s">
        <v>4786</v>
      </c>
      <c r="V160" s="887" t="s">
        <v>5023</v>
      </c>
      <c r="W160" s="879" t="s">
        <v>5027</v>
      </c>
      <c r="X160" s="882" t="s">
        <v>2415</v>
      </c>
    </row>
    <row r="161" spans="1:24" ht="28.5" customHeight="1">
      <c r="A161" s="849" t="s">
        <v>3039</v>
      </c>
      <c r="B161" s="850"/>
      <c r="C161" s="850" t="s">
        <v>3007</v>
      </c>
      <c r="D161" s="850" t="s">
        <v>3040</v>
      </c>
      <c r="E161" s="852">
        <v>42.478418075159802</v>
      </c>
      <c r="F161" s="852">
        <v>-71.289754760498298</v>
      </c>
      <c r="G161" s="953" t="s">
        <v>9438</v>
      </c>
      <c r="H161" s="850" t="s">
        <v>9439</v>
      </c>
      <c r="I161" s="853" t="s">
        <v>44</v>
      </c>
      <c r="J161" s="854" t="str">
        <f t="shared" si="14"/>
        <v>Groundwater</v>
      </c>
      <c r="K161" s="854" t="s">
        <v>35</v>
      </c>
      <c r="L161" s="858">
        <v>2017</v>
      </c>
      <c r="M161" s="855"/>
      <c r="N161" s="855"/>
      <c r="O161" s="855">
        <v>167</v>
      </c>
      <c r="P161" s="855"/>
      <c r="Q161" s="855">
        <f t="shared" si="15"/>
        <v>167</v>
      </c>
      <c r="R161" s="854" t="s">
        <v>9440</v>
      </c>
      <c r="S161" s="854" t="s">
        <v>49</v>
      </c>
      <c r="T161" s="945" t="s">
        <v>3025</v>
      </c>
      <c r="U161" s="856" t="s">
        <v>105</v>
      </c>
      <c r="V161" s="865"/>
      <c r="W161" s="893" t="s">
        <v>3045</v>
      </c>
      <c r="X161" s="934" t="s">
        <v>3027</v>
      </c>
    </row>
    <row r="162" spans="1:24" ht="28.5" customHeight="1">
      <c r="A162" s="849" t="s">
        <v>5028</v>
      </c>
      <c r="B162" s="850"/>
      <c r="C162" s="850" t="s">
        <v>4778</v>
      </c>
      <c r="D162" s="850" t="s">
        <v>5029</v>
      </c>
      <c r="E162" s="852">
        <v>43.2718493</v>
      </c>
      <c r="F162" s="852">
        <v>-71.590662199999997</v>
      </c>
      <c r="G162" s="854" t="s">
        <v>9299</v>
      </c>
      <c r="H162" s="850"/>
      <c r="I162" s="853" t="s">
        <v>5</v>
      </c>
      <c r="J162" s="854" t="str">
        <f t="shared" si="14"/>
        <v>Groundwater</v>
      </c>
      <c r="K162" s="854" t="s">
        <v>35</v>
      </c>
      <c r="L162" s="858">
        <v>2017</v>
      </c>
      <c r="M162" s="855">
        <v>1.93</v>
      </c>
      <c r="N162" s="855">
        <v>3.39</v>
      </c>
      <c r="O162" s="855">
        <v>5.32</v>
      </c>
      <c r="P162" s="855">
        <v>16.399999999999999</v>
      </c>
      <c r="Q162" s="855">
        <f t="shared" si="15"/>
        <v>16.399999999999999</v>
      </c>
      <c r="R162" s="854"/>
      <c r="S162" s="853"/>
      <c r="T162" s="879" t="s">
        <v>5032</v>
      </c>
      <c r="U162" s="880" t="s">
        <v>4786</v>
      </c>
      <c r="V162" s="881" t="s">
        <v>5030</v>
      </c>
      <c r="W162" s="879" t="s">
        <v>5033</v>
      </c>
      <c r="X162" s="882" t="s">
        <v>2415</v>
      </c>
    </row>
    <row r="163" spans="1:24" ht="28.5" customHeight="1">
      <c r="A163" s="849" t="s">
        <v>5034</v>
      </c>
      <c r="B163" s="850"/>
      <c r="C163" s="850" t="s">
        <v>4778</v>
      </c>
      <c r="D163" s="850" t="s">
        <v>5035</v>
      </c>
      <c r="E163" s="852">
        <v>42.855217000000003</v>
      </c>
      <c r="F163" s="852">
        <v>-71.106877999999995</v>
      </c>
      <c r="G163" s="854" t="s">
        <v>9296</v>
      </c>
      <c r="H163" s="850" t="s">
        <v>9441</v>
      </c>
      <c r="I163" s="853" t="s">
        <v>1201</v>
      </c>
      <c r="J163" s="854" t="str">
        <f t="shared" si="14"/>
        <v>Groundwater</v>
      </c>
      <c r="K163" s="853" t="s">
        <v>35</v>
      </c>
      <c r="L163" s="858">
        <v>2019</v>
      </c>
      <c r="M163" s="855">
        <v>370</v>
      </c>
      <c r="N163" s="855">
        <v>1700</v>
      </c>
      <c r="O163" s="855">
        <v>2070</v>
      </c>
      <c r="P163" s="855">
        <v>2288.4</v>
      </c>
      <c r="Q163" s="855">
        <f t="shared" si="15"/>
        <v>2288.4</v>
      </c>
      <c r="R163" s="854"/>
      <c r="S163" s="853"/>
      <c r="T163" s="879" t="s">
        <v>5039</v>
      </c>
      <c r="U163" s="875" t="s">
        <v>4786</v>
      </c>
      <c r="V163" s="887" t="s">
        <v>4781</v>
      </c>
      <c r="W163" s="879" t="s">
        <v>5040</v>
      </c>
      <c r="X163" s="882" t="s">
        <v>2415</v>
      </c>
    </row>
    <row r="164" spans="1:24" ht="28.5" customHeight="1">
      <c r="A164" s="849" t="s">
        <v>1825</v>
      </c>
      <c r="B164" s="849" t="s">
        <v>1826</v>
      </c>
      <c r="C164" s="849" t="s">
        <v>1806</v>
      </c>
      <c r="D164" s="849" t="s">
        <v>329</v>
      </c>
      <c r="E164" s="851">
        <v>30.458853600000001</v>
      </c>
      <c r="F164" s="851">
        <v>-87.233080299999997</v>
      </c>
      <c r="G164" s="852" t="s">
        <v>9299</v>
      </c>
      <c r="H164" s="849"/>
      <c r="I164" s="853" t="s">
        <v>33</v>
      </c>
      <c r="J164" s="854" t="str">
        <f t="shared" si="14"/>
        <v>Groundwater</v>
      </c>
      <c r="K164" s="852" t="s">
        <v>35</v>
      </c>
      <c r="L164" s="851"/>
      <c r="M164" s="855"/>
      <c r="N164" s="855"/>
      <c r="O164" s="855"/>
      <c r="P164" s="855"/>
      <c r="Q164" s="855" t="str">
        <f t="shared" si="15"/>
        <v/>
      </c>
      <c r="R164" s="854"/>
      <c r="S164" s="854"/>
      <c r="T164" s="868" t="s">
        <v>1827</v>
      </c>
      <c r="U164" s="866" t="s">
        <v>1808</v>
      </c>
      <c r="V164" s="865"/>
      <c r="W164" s="868" t="s">
        <v>1810</v>
      </c>
      <c r="X164" s="851"/>
    </row>
    <row r="165" spans="1:24" ht="28.5" customHeight="1">
      <c r="A165" s="849" t="s">
        <v>9442</v>
      </c>
      <c r="B165" s="849"/>
      <c r="C165" s="849" t="s">
        <v>3158</v>
      </c>
      <c r="D165" s="849" t="s">
        <v>9443</v>
      </c>
      <c r="E165" s="851">
        <v>43.083809000000002</v>
      </c>
      <c r="F165" s="851">
        <v>-85.236778999999999</v>
      </c>
      <c r="G165" s="862"/>
      <c r="H165" s="861"/>
      <c r="I165" s="853" t="s">
        <v>765</v>
      </c>
      <c r="J165" s="852" t="s">
        <v>35</v>
      </c>
      <c r="K165" s="852" t="s">
        <v>35</v>
      </c>
      <c r="L165" s="863">
        <v>2022</v>
      </c>
      <c r="M165" s="855">
        <v>23</v>
      </c>
      <c r="N165" s="855"/>
      <c r="O165" s="855"/>
      <c r="P165" s="855"/>
      <c r="Q165" s="855">
        <v>23</v>
      </c>
      <c r="R165" s="854"/>
      <c r="S165" s="854"/>
      <c r="T165" s="854" t="s">
        <v>9444</v>
      </c>
      <c r="U165" s="864" t="s">
        <v>9444</v>
      </c>
      <c r="V165" s="865" t="s">
        <v>9445</v>
      </c>
      <c r="W165" s="854" t="s">
        <v>9446</v>
      </c>
      <c r="X165" s="851" t="s">
        <v>9295</v>
      </c>
    </row>
    <row r="166" spans="1:24" ht="28.5" customHeight="1">
      <c r="A166" s="849" t="s">
        <v>2449</v>
      </c>
      <c r="B166" s="850"/>
      <c r="C166" s="850" t="s">
        <v>2408</v>
      </c>
      <c r="D166" s="850" t="s">
        <v>2450</v>
      </c>
      <c r="E166" s="852">
        <v>44.421066670000002</v>
      </c>
      <c r="F166" s="852">
        <v>-69.067616670000007</v>
      </c>
      <c r="G166" s="854" t="s">
        <v>9289</v>
      </c>
      <c r="H166" s="850"/>
      <c r="I166" s="853" t="s">
        <v>33</v>
      </c>
      <c r="J166" s="854" t="str">
        <f t="shared" ref="J166:J193" si="16">IF(K166="Groundwater", "Groundwater", IF(OR(K166="Wastewater", K166="Surface Water", K166="Drinking Water", K166="Leachate"),"Other Water", IF(OR(K166="Soil", K166="Compost", K166="Sludge", K166="Septage"), "Solid", "Unknown")))</f>
        <v>Other Water</v>
      </c>
      <c r="K166" s="854" t="s">
        <v>80</v>
      </c>
      <c r="L166" s="902">
        <v>2020</v>
      </c>
      <c r="M166" s="855">
        <v>424</v>
      </c>
      <c r="N166" s="855">
        <v>14.7</v>
      </c>
      <c r="O166" s="855">
        <v>439</v>
      </c>
      <c r="P166" s="855">
        <v>11635</v>
      </c>
      <c r="Q166" s="855">
        <f t="shared" ref="Q166:Q193" si="17">IF(M166&amp;N166&amp;O166&amp;P166="","",MAX(M166:P166))</f>
        <v>11635</v>
      </c>
      <c r="R166" s="854"/>
      <c r="S166" s="853"/>
      <c r="T166" s="859" t="s">
        <v>2443</v>
      </c>
      <c r="U166" s="864"/>
      <c r="V166" s="881" t="s">
        <v>2411</v>
      </c>
      <c r="W166" s="885"/>
      <c r="X166" s="895" t="s">
        <v>2415</v>
      </c>
    </row>
    <row r="167" spans="1:24" ht="28.5" customHeight="1">
      <c r="A167" s="849" t="s">
        <v>2454</v>
      </c>
      <c r="B167" s="850"/>
      <c r="C167" s="850" t="s">
        <v>2408</v>
      </c>
      <c r="D167" s="850" t="s">
        <v>2450</v>
      </c>
      <c r="E167" s="852">
        <v>44.427933099999997</v>
      </c>
      <c r="F167" s="852">
        <v>-69.006955199999993</v>
      </c>
      <c r="G167" s="854" t="s">
        <v>9289</v>
      </c>
      <c r="H167" s="850"/>
      <c r="I167" s="853" t="s">
        <v>765</v>
      </c>
      <c r="J167" s="854" t="str">
        <f t="shared" si="16"/>
        <v>Solid</v>
      </c>
      <c r="K167" s="854" t="s">
        <v>2447</v>
      </c>
      <c r="L167" s="902">
        <v>2019</v>
      </c>
      <c r="M167" s="855">
        <v>12000</v>
      </c>
      <c r="N167" s="855">
        <v>20000</v>
      </c>
      <c r="O167" s="855">
        <v>32000</v>
      </c>
      <c r="P167" s="855" t="s">
        <v>36</v>
      </c>
      <c r="Q167" s="855">
        <f t="shared" si="17"/>
        <v>32000</v>
      </c>
      <c r="R167" s="854"/>
      <c r="S167" s="853"/>
      <c r="T167" s="859" t="s">
        <v>2443</v>
      </c>
      <c r="U167" s="912"/>
      <c r="V167" s="887" t="s">
        <v>2411</v>
      </c>
      <c r="W167" s="885"/>
      <c r="X167" s="882" t="s">
        <v>2415</v>
      </c>
    </row>
    <row r="168" spans="1:24" ht="28.5" customHeight="1">
      <c r="A168" s="849" t="s">
        <v>550</v>
      </c>
      <c r="B168" s="850"/>
      <c r="C168" s="850" t="s">
        <v>448</v>
      </c>
      <c r="D168" s="850" t="s">
        <v>534</v>
      </c>
      <c r="E168" s="852">
        <v>32.688205000000004</v>
      </c>
      <c r="F168" s="852">
        <v>-117.0400344</v>
      </c>
      <c r="G168" s="854" t="s">
        <v>9289</v>
      </c>
      <c r="H168" s="850"/>
      <c r="I168" s="853" t="s">
        <v>33</v>
      </c>
      <c r="J168" s="854" t="str">
        <f t="shared" si="16"/>
        <v>Groundwater</v>
      </c>
      <c r="K168" s="854" t="s">
        <v>35</v>
      </c>
      <c r="L168" s="858">
        <v>2020</v>
      </c>
      <c r="M168" s="855">
        <v>190</v>
      </c>
      <c r="N168" s="855"/>
      <c r="O168" s="855" t="s">
        <v>36</v>
      </c>
      <c r="P168" s="855">
        <v>469</v>
      </c>
      <c r="Q168" s="855">
        <f t="shared" si="17"/>
        <v>469</v>
      </c>
      <c r="R168" s="854"/>
      <c r="S168" s="854"/>
      <c r="T168" s="942" t="s">
        <v>553</v>
      </c>
      <c r="U168" s="866" t="s">
        <v>514</v>
      </c>
      <c r="V168" s="884" t="s">
        <v>552</v>
      </c>
      <c r="W168" s="885"/>
      <c r="X168" s="941" t="s">
        <v>538</v>
      </c>
    </row>
    <row r="169" spans="1:24" ht="28.5" customHeight="1">
      <c r="A169" s="849" t="s">
        <v>3296</v>
      </c>
      <c r="B169" s="849"/>
      <c r="C169" s="849" t="s">
        <v>3158</v>
      </c>
      <c r="D169" s="849" t="s">
        <v>3297</v>
      </c>
      <c r="E169" s="871">
        <v>43.102082000000003</v>
      </c>
      <c r="F169" s="871">
        <v>-85.62594</v>
      </c>
      <c r="G169" s="852" t="s">
        <v>9289</v>
      </c>
      <c r="H169" s="852"/>
      <c r="I169" s="853" t="s">
        <v>44</v>
      </c>
      <c r="J169" s="854" t="str">
        <f t="shared" si="16"/>
        <v>Other Water</v>
      </c>
      <c r="K169" s="852" t="s">
        <v>80</v>
      </c>
      <c r="L169" s="851">
        <v>2018</v>
      </c>
      <c r="M169" s="855">
        <v>95.3</v>
      </c>
      <c r="N169" s="855">
        <v>25.6</v>
      </c>
      <c r="O169" s="855">
        <v>120.9</v>
      </c>
      <c r="P169" s="855">
        <v>507.7</v>
      </c>
      <c r="Q169" s="855">
        <f t="shared" si="17"/>
        <v>507.7</v>
      </c>
      <c r="R169" s="854"/>
      <c r="S169" s="885"/>
      <c r="T169" s="908" t="s">
        <v>3166</v>
      </c>
      <c r="U169" s="921" t="s">
        <v>90</v>
      </c>
      <c r="V169" s="922" t="s">
        <v>90</v>
      </c>
      <c r="W169" s="877" t="s">
        <v>92</v>
      </c>
      <c r="X169" s="860" t="s">
        <v>3168</v>
      </c>
    </row>
    <row r="170" spans="1:24" ht="28.5" customHeight="1">
      <c r="A170" s="849" t="s">
        <v>5041</v>
      </c>
      <c r="B170" s="850"/>
      <c r="C170" s="850" t="s">
        <v>4778</v>
      </c>
      <c r="D170" s="850" t="s">
        <v>5042</v>
      </c>
      <c r="E170" s="852">
        <v>43.461872</v>
      </c>
      <c r="F170" s="852">
        <v>-71.498163000000005</v>
      </c>
      <c r="G170" s="854" t="s">
        <v>9299</v>
      </c>
      <c r="H170" s="850"/>
      <c r="I170" s="853" t="s">
        <v>33</v>
      </c>
      <c r="J170" s="854" t="str">
        <f t="shared" si="16"/>
        <v>Groundwater</v>
      </c>
      <c r="K170" s="854" t="s">
        <v>35</v>
      </c>
      <c r="L170" s="858">
        <v>2019</v>
      </c>
      <c r="M170" s="855">
        <v>48.4</v>
      </c>
      <c r="N170" s="855">
        <v>132</v>
      </c>
      <c r="O170" s="855">
        <v>180.4</v>
      </c>
      <c r="P170" s="855">
        <v>551.6</v>
      </c>
      <c r="Q170" s="855">
        <f t="shared" si="17"/>
        <v>551.6</v>
      </c>
      <c r="R170" s="854"/>
      <c r="S170" s="853"/>
      <c r="T170" s="879" t="s">
        <v>5047</v>
      </c>
      <c r="U170" s="880" t="s">
        <v>4786</v>
      </c>
      <c r="V170" s="881" t="s">
        <v>5044</v>
      </c>
      <c r="W170" s="879" t="s">
        <v>5048</v>
      </c>
      <c r="X170" s="882" t="s">
        <v>2415</v>
      </c>
    </row>
    <row r="171" spans="1:24" ht="28.5" customHeight="1">
      <c r="A171" s="849" t="s">
        <v>2906</v>
      </c>
      <c r="B171" s="849"/>
      <c r="C171" s="849" t="s">
        <v>2892</v>
      </c>
      <c r="D171" s="849"/>
      <c r="E171" s="851">
        <v>39.026290000000003</v>
      </c>
      <c r="F171" s="851">
        <v>-76.923361700000001</v>
      </c>
      <c r="G171" s="901" t="s">
        <v>9290</v>
      </c>
      <c r="H171" s="900"/>
      <c r="I171" s="853" t="s">
        <v>1201</v>
      </c>
      <c r="J171" s="854" t="str">
        <f t="shared" si="16"/>
        <v>Unknown</v>
      </c>
      <c r="K171" s="852"/>
      <c r="L171" s="851"/>
      <c r="M171" s="855"/>
      <c r="N171" s="855"/>
      <c r="O171" s="855"/>
      <c r="P171" s="855"/>
      <c r="Q171" s="855" t="str">
        <f t="shared" si="17"/>
        <v/>
      </c>
      <c r="R171" s="854" t="s">
        <v>9405</v>
      </c>
      <c r="S171" s="854"/>
      <c r="T171" s="918" t="s">
        <v>2907</v>
      </c>
      <c r="U171" s="866" t="s">
        <v>1570</v>
      </c>
      <c r="V171" s="865"/>
      <c r="W171" s="854"/>
      <c r="X171" s="851"/>
    </row>
    <row r="172" spans="1:24" ht="28.5" customHeight="1">
      <c r="A172" s="849" t="s">
        <v>4293</v>
      </c>
      <c r="B172" s="850"/>
      <c r="C172" s="850" t="s">
        <v>4239</v>
      </c>
      <c r="D172" s="850" t="s">
        <v>4294</v>
      </c>
      <c r="E172" s="852">
        <v>47.506572800000001</v>
      </c>
      <c r="F172" s="852">
        <v>-94.933653500000005</v>
      </c>
      <c r="G172" s="852" t="s">
        <v>9289</v>
      </c>
      <c r="H172" s="850"/>
      <c r="I172" s="853" t="s">
        <v>113</v>
      </c>
      <c r="J172" s="854" t="str">
        <f t="shared" si="16"/>
        <v>Groundwater</v>
      </c>
      <c r="K172" s="854" t="s">
        <v>35</v>
      </c>
      <c r="L172" s="858">
        <v>2017</v>
      </c>
      <c r="M172" s="855">
        <v>200</v>
      </c>
      <c r="N172" s="855">
        <v>789</v>
      </c>
      <c r="O172" s="855">
        <v>989</v>
      </c>
      <c r="P172" s="855">
        <v>3058.4</v>
      </c>
      <c r="Q172" s="855">
        <f t="shared" si="17"/>
        <v>3058.4</v>
      </c>
      <c r="R172" s="854" t="s">
        <v>4296</v>
      </c>
      <c r="S172" s="868" t="s">
        <v>4302</v>
      </c>
      <c r="T172" s="937" t="s">
        <v>4304</v>
      </c>
      <c r="U172" s="856" t="s">
        <v>4297</v>
      </c>
      <c r="V172" s="857" t="s">
        <v>4298</v>
      </c>
      <c r="W172" s="893" t="s">
        <v>4306</v>
      </c>
      <c r="X172" s="882" t="s">
        <v>4249</v>
      </c>
    </row>
    <row r="173" spans="1:24" ht="28.5" customHeight="1">
      <c r="A173" s="849" t="s">
        <v>8282</v>
      </c>
      <c r="B173" s="849" t="s">
        <v>9448</v>
      </c>
      <c r="C173" s="849" t="s">
        <v>8283</v>
      </c>
      <c r="D173" s="849" t="s">
        <v>8284</v>
      </c>
      <c r="E173" s="852">
        <v>44.029223000000002</v>
      </c>
      <c r="F173" s="852">
        <v>-121.13165499999999</v>
      </c>
      <c r="G173" s="852" t="s">
        <v>9449</v>
      </c>
      <c r="H173" s="849" t="s">
        <v>9450</v>
      </c>
      <c r="I173" s="853" t="s">
        <v>44</v>
      </c>
      <c r="J173" s="854" t="str">
        <f t="shared" si="16"/>
        <v>Other Water</v>
      </c>
      <c r="K173" s="852" t="s">
        <v>80</v>
      </c>
      <c r="L173" s="851">
        <v>2018</v>
      </c>
      <c r="M173" s="855"/>
      <c r="N173" s="855"/>
      <c r="O173" s="855" t="s">
        <v>36</v>
      </c>
      <c r="P173" s="855">
        <v>9.7469999999999999</v>
      </c>
      <c r="Q173" s="855">
        <f t="shared" si="17"/>
        <v>9.7469999999999999</v>
      </c>
      <c r="R173" s="854"/>
      <c r="S173" s="854"/>
      <c r="T173" s="854"/>
      <c r="U173" s="954" t="s">
        <v>90</v>
      </c>
      <c r="V173" s="898" t="s">
        <v>90</v>
      </c>
      <c r="W173" s="877" t="s">
        <v>92</v>
      </c>
      <c r="X173" s="860" t="s">
        <v>8285</v>
      </c>
    </row>
    <row r="174" spans="1:24" ht="28.5" customHeight="1">
      <c r="A174" s="849" t="s">
        <v>5049</v>
      </c>
      <c r="B174" s="850"/>
      <c r="C174" s="850" t="s">
        <v>4778</v>
      </c>
      <c r="D174" s="850" t="s">
        <v>5050</v>
      </c>
      <c r="E174" s="852">
        <v>43.068061999999998</v>
      </c>
      <c r="F174" s="852">
        <v>-70.770938999999998</v>
      </c>
      <c r="G174" s="854" t="s">
        <v>9296</v>
      </c>
      <c r="H174" s="955" t="s">
        <v>9451</v>
      </c>
      <c r="I174" s="853" t="s">
        <v>5</v>
      </c>
      <c r="J174" s="854" t="str">
        <f t="shared" si="16"/>
        <v>Groundwater</v>
      </c>
      <c r="K174" s="854" t="s">
        <v>35</v>
      </c>
      <c r="L174" s="858">
        <v>2017</v>
      </c>
      <c r="M174" s="855">
        <v>7.9</v>
      </c>
      <c r="N174" s="855">
        <v>2.59</v>
      </c>
      <c r="O174" s="855">
        <v>10.49</v>
      </c>
      <c r="P174" s="855">
        <v>101</v>
      </c>
      <c r="Q174" s="855">
        <f t="shared" si="17"/>
        <v>101</v>
      </c>
      <c r="R174" s="854"/>
      <c r="S174" s="853"/>
      <c r="T174" s="879" t="s">
        <v>5055</v>
      </c>
      <c r="U174" s="875" t="s">
        <v>4786</v>
      </c>
      <c r="V174" s="887" t="s">
        <v>5052</v>
      </c>
      <c r="W174" s="879" t="s">
        <v>5056</v>
      </c>
      <c r="X174" s="882" t="s">
        <v>2415</v>
      </c>
    </row>
    <row r="175" spans="1:24" ht="28.5" customHeight="1">
      <c r="A175" s="849" t="s">
        <v>8730</v>
      </c>
      <c r="B175" s="849"/>
      <c r="C175" s="849" t="s">
        <v>8722</v>
      </c>
      <c r="D175" s="849"/>
      <c r="E175" s="851">
        <v>42.920659999999998</v>
      </c>
      <c r="F175" s="851">
        <v>-73.195599999999999</v>
      </c>
      <c r="G175" s="901" t="s">
        <v>9290</v>
      </c>
      <c r="H175" s="900"/>
      <c r="I175" s="853" t="s">
        <v>33</v>
      </c>
      <c r="J175" s="854" t="str">
        <f t="shared" si="16"/>
        <v>Groundwater</v>
      </c>
      <c r="K175" s="852" t="s">
        <v>35</v>
      </c>
      <c r="L175" s="851">
        <v>2017</v>
      </c>
      <c r="M175" s="855">
        <v>5800</v>
      </c>
      <c r="N175" s="855">
        <v>28</v>
      </c>
      <c r="O175" s="855"/>
      <c r="P175" s="855"/>
      <c r="Q175" s="855">
        <f t="shared" si="17"/>
        <v>5800</v>
      </c>
      <c r="R175" s="854" t="s">
        <v>9354</v>
      </c>
      <c r="S175" s="854"/>
      <c r="T175" s="918" t="s">
        <v>8732</v>
      </c>
      <c r="U175" s="856" t="s">
        <v>1570</v>
      </c>
      <c r="V175" s="857" t="s">
        <v>8731</v>
      </c>
      <c r="W175" s="854"/>
      <c r="X175" s="851"/>
    </row>
    <row r="176" spans="1:24" ht="28.5" customHeight="1">
      <c r="A176" s="849" t="s">
        <v>8733</v>
      </c>
      <c r="B176" s="849"/>
      <c r="C176" s="849" t="s">
        <v>8722</v>
      </c>
      <c r="D176" s="849" t="s">
        <v>8734</v>
      </c>
      <c r="E176" s="851">
        <v>42.915358552530897</v>
      </c>
      <c r="F176" s="851">
        <v>-73.258014623624803</v>
      </c>
      <c r="G176" s="901" t="s">
        <v>9289</v>
      </c>
      <c r="H176" s="900"/>
      <c r="I176" s="853" t="s">
        <v>765</v>
      </c>
      <c r="J176" s="854" t="str">
        <f t="shared" si="16"/>
        <v>Solid</v>
      </c>
      <c r="K176" s="852" t="s">
        <v>2447</v>
      </c>
      <c r="L176" s="851"/>
      <c r="M176" s="855">
        <v>7000</v>
      </c>
      <c r="N176" s="855">
        <v>8000</v>
      </c>
      <c r="O176" s="855"/>
      <c r="P176" s="855"/>
      <c r="Q176" s="855">
        <f t="shared" si="17"/>
        <v>8000</v>
      </c>
      <c r="R176" s="854"/>
      <c r="S176" s="854"/>
      <c r="T176" s="854"/>
      <c r="U176" s="956" t="s">
        <v>8735</v>
      </c>
      <c r="V176" s="865"/>
      <c r="W176" s="854"/>
      <c r="X176" s="851"/>
    </row>
    <row r="177" spans="1:24" ht="28.5" customHeight="1">
      <c r="A177" s="849" t="s">
        <v>4307</v>
      </c>
      <c r="B177" s="849"/>
      <c r="C177" s="849" t="s">
        <v>4239</v>
      </c>
      <c r="D177" s="849" t="s">
        <v>4308</v>
      </c>
      <c r="E177" s="851">
        <v>45.330270339999998</v>
      </c>
      <c r="F177" s="851">
        <v>-95.576594369999995</v>
      </c>
      <c r="G177" s="852" t="s">
        <v>9299</v>
      </c>
      <c r="H177" s="849" t="s">
        <v>9452</v>
      </c>
      <c r="I177" s="853" t="s">
        <v>33</v>
      </c>
      <c r="J177" s="854" t="str">
        <f t="shared" si="16"/>
        <v>Groundwater</v>
      </c>
      <c r="K177" s="852" t="s">
        <v>35</v>
      </c>
      <c r="L177" s="851">
        <v>2020</v>
      </c>
      <c r="M177" s="855">
        <v>530</v>
      </c>
      <c r="N177" s="855">
        <v>540</v>
      </c>
      <c r="O177" s="855">
        <v>1070</v>
      </c>
      <c r="P177" s="855">
        <v>3720</v>
      </c>
      <c r="Q177" s="855">
        <f t="shared" si="17"/>
        <v>3720</v>
      </c>
      <c r="R177" s="854"/>
      <c r="S177" s="868" t="s">
        <v>4271</v>
      </c>
      <c r="T177" s="868" t="s">
        <v>4309</v>
      </c>
      <c r="U177" s="856" t="s">
        <v>4271</v>
      </c>
      <c r="V177" s="922" t="s">
        <v>4272</v>
      </c>
      <c r="W177" s="851"/>
      <c r="X177" s="877" t="s">
        <v>4274</v>
      </c>
    </row>
    <row r="178" spans="1:24" ht="28.5" customHeight="1">
      <c r="A178" s="849" t="s">
        <v>5057</v>
      </c>
      <c r="B178" s="850"/>
      <c r="C178" s="850" t="s">
        <v>4778</v>
      </c>
      <c r="D178" s="850" t="s">
        <v>5058</v>
      </c>
      <c r="E178" s="852">
        <v>42.766781000000002</v>
      </c>
      <c r="F178" s="852">
        <v>-71.402918999999997</v>
      </c>
      <c r="G178" s="854" t="s">
        <v>9299</v>
      </c>
      <c r="H178" s="850"/>
      <c r="I178" s="853" t="s">
        <v>33</v>
      </c>
      <c r="J178" s="854" t="str">
        <f t="shared" si="16"/>
        <v>Groundwater</v>
      </c>
      <c r="K178" s="854" t="s">
        <v>35</v>
      </c>
      <c r="L178" s="858">
        <v>2020</v>
      </c>
      <c r="M178" s="855">
        <v>18.399999999999999</v>
      </c>
      <c r="N178" s="855">
        <v>12</v>
      </c>
      <c r="O178" s="855">
        <v>30.4</v>
      </c>
      <c r="P178" s="855">
        <v>100.8</v>
      </c>
      <c r="Q178" s="855">
        <f t="shared" si="17"/>
        <v>100.8</v>
      </c>
      <c r="R178" s="854"/>
      <c r="S178" s="853"/>
      <c r="T178" s="879" t="s">
        <v>5063</v>
      </c>
      <c r="U178" s="880" t="s">
        <v>4786</v>
      </c>
      <c r="V178" s="881" t="s">
        <v>5060</v>
      </c>
      <c r="W178" s="879" t="s">
        <v>5064</v>
      </c>
      <c r="X178" s="882" t="s">
        <v>2415</v>
      </c>
    </row>
    <row r="179" spans="1:24" ht="28.5" customHeight="1">
      <c r="A179" s="849" t="s">
        <v>8336</v>
      </c>
      <c r="B179" s="850"/>
      <c r="C179" s="850" t="s">
        <v>8334</v>
      </c>
      <c r="D179" s="850" t="s">
        <v>8337</v>
      </c>
      <c r="E179" s="852">
        <v>40.383675199999999</v>
      </c>
      <c r="F179" s="852">
        <v>-75.318607400000005</v>
      </c>
      <c r="G179" s="854" t="s">
        <v>9289</v>
      </c>
      <c r="H179" s="850"/>
      <c r="I179" s="872" t="s">
        <v>77</v>
      </c>
      <c r="J179" s="854" t="str">
        <f t="shared" si="16"/>
        <v>Other Water</v>
      </c>
      <c r="K179" s="854" t="s">
        <v>80</v>
      </c>
      <c r="L179" s="858"/>
      <c r="M179" s="855"/>
      <c r="N179" s="855"/>
      <c r="O179" s="855">
        <v>16360</v>
      </c>
      <c r="P179" s="855"/>
      <c r="Q179" s="855">
        <f t="shared" si="17"/>
        <v>16360</v>
      </c>
      <c r="R179" s="854" t="s">
        <v>9453</v>
      </c>
      <c r="S179" s="957" t="s">
        <v>8343</v>
      </c>
      <c r="T179" s="859" t="s">
        <v>8344</v>
      </c>
      <c r="U179" s="866" t="s">
        <v>9454</v>
      </c>
      <c r="V179" s="884" t="s">
        <v>8340</v>
      </c>
      <c r="W179" s="958" t="s">
        <v>8345</v>
      </c>
      <c r="X179" s="959" t="s">
        <v>8346</v>
      </c>
    </row>
    <row r="180" spans="1:24" ht="28.5" customHeight="1">
      <c r="A180" s="849" t="s">
        <v>8596</v>
      </c>
      <c r="B180" s="850"/>
      <c r="C180" s="850" t="s">
        <v>8584</v>
      </c>
      <c r="D180" s="850" t="s">
        <v>8597</v>
      </c>
      <c r="E180" s="852">
        <v>30.197471100000001</v>
      </c>
      <c r="F180" s="852">
        <v>-97.666352900000007</v>
      </c>
      <c r="G180" s="854" t="s">
        <v>9289</v>
      </c>
      <c r="H180" s="850"/>
      <c r="I180" s="853" t="s">
        <v>44</v>
      </c>
      <c r="J180" s="854" t="str">
        <f t="shared" si="16"/>
        <v>Groundwater</v>
      </c>
      <c r="K180" s="854" t="s">
        <v>35</v>
      </c>
      <c r="L180" s="858">
        <v>2016</v>
      </c>
      <c r="M180" s="855">
        <v>2260</v>
      </c>
      <c r="N180" s="855">
        <v>1980</v>
      </c>
      <c r="O180" s="855">
        <v>4240</v>
      </c>
      <c r="P180" s="855">
        <v>11868.99</v>
      </c>
      <c r="Q180" s="855">
        <f t="shared" si="17"/>
        <v>11868.99</v>
      </c>
      <c r="R180" s="853" t="s">
        <v>9455</v>
      </c>
      <c r="S180" s="853" t="s">
        <v>49</v>
      </c>
      <c r="T180" s="933" t="s">
        <v>4611</v>
      </c>
      <c r="U180" s="856" t="s">
        <v>105</v>
      </c>
      <c r="V180" s="857" t="s">
        <v>8599</v>
      </c>
      <c r="W180" s="893" t="s">
        <v>8604</v>
      </c>
      <c r="X180" s="882" t="s">
        <v>8595</v>
      </c>
    </row>
    <row r="181" spans="1:24" ht="28.5" customHeight="1">
      <c r="A181" s="849" t="s">
        <v>5065</v>
      </c>
      <c r="B181" s="850"/>
      <c r="C181" s="850" t="s">
        <v>4778</v>
      </c>
      <c r="D181" s="850" t="s">
        <v>5066</v>
      </c>
      <c r="E181" s="852">
        <v>44.520859000000002</v>
      </c>
      <c r="F181" s="852">
        <v>-71.152033000000003</v>
      </c>
      <c r="G181" s="854" t="s">
        <v>9299</v>
      </c>
      <c r="H181" s="850"/>
      <c r="I181" s="853" t="s">
        <v>33</v>
      </c>
      <c r="J181" s="854" t="str">
        <f t="shared" si="16"/>
        <v>Groundwater</v>
      </c>
      <c r="K181" s="854" t="s">
        <v>35</v>
      </c>
      <c r="L181" s="858">
        <v>2018</v>
      </c>
      <c r="M181" s="855">
        <v>89.1</v>
      </c>
      <c r="N181" s="855">
        <v>53.1</v>
      </c>
      <c r="O181" s="855">
        <v>142.19999999999999</v>
      </c>
      <c r="P181" s="855">
        <v>210.3</v>
      </c>
      <c r="Q181" s="855">
        <f t="shared" si="17"/>
        <v>210.3</v>
      </c>
      <c r="R181" s="854"/>
      <c r="S181" s="853"/>
      <c r="T181" s="879" t="s">
        <v>5071</v>
      </c>
      <c r="U181" s="875" t="s">
        <v>4786</v>
      </c>
      <c r="V181" s="887" t="s">
        <v>5068</v>
      </c>
      <c r="W181" s="879" t="s">
        <v>5072</v>
      </c>
      <c r="X181" s="882" t="s">
        <v>2415</v>
      </c>
    </row>
    <row r="182" spans="1:24" ht="28.5" customHeight="1">
      <c r="A182" s="849" t="s">
        <v>123</v>
      </c>
      <c r="B182" s="849"/>
      <c r="C182" s="849" t="s">
        <v>76</v>
      </c>
      <c r="D182" s="849" t="s">
        <v>9456</v>
      </c>
      <c r="E182" s="851">
        <v>60.779711507139503</v>
      </c>
      <c r="F182" s="851">
        <v>-161.83778863020299</v>
      </c>
      <c r="G182" s="901" t="s">
        <v>9289</v>
      </c>
      <c r="H182" s="900"/>
      <c r="I182" s="853" t="s">
        <v>113</v>
      </c>
      <c r="J182" s="854" t="str">
        <f t="shared" si="16"/>
        <v>Solid</v>
      </c>
      <c r="K182" s="852" t="s">
        <v>99</v>
      </c>
      <c r="L182" s="851">
        <v>2020</v>
      </c>
      <c r="M182" s="855">
        <v>4000</v>
      </c>
      <c r="N182" s="855">
        <v>25000</v>
      </c>
      <c r="O182" s="855"/>
      <c r="P182" s="855"/>
      <c r="Q182" s="855">
        <f t="shared" si="17"/>
        <v>25000</v>
      </c>
      <c r="R182" s="854"/>
      <c r="S182" s="854"/>
      <c r="T182" s="868" t="s">
        <v>124</v>
      </c>
      <c r="U182" s="864" t="s">
        <v>124</v>
      </c>
      <c r="V182" s="865"/>
      <c r="W182" s="868" t="s">
        <v>125</v>
      </c>
      <c r="X182" s="851"/>
    </row>
    <row r="183" spans="1:24" ht="28.5" customHeight="1">
      <c r="A183" s="849" t="s">
        <v>8736</v>
      </c>
      <c r="B183" s="849"/>
      <c r="C183" s="849" t="s">
        <v>8722</v>
      </c>
      <c r="D183" s="849"/>
      <c r="E183" s="851">
        <v>43.829045899999997</v>
      </c>
      <c r="F183" s="851">
        <v>-72.576440300000002</v>
      </c>
      <c r="G183" s="901" t="s">
        <v>9349</v>
      </c>
      <c r="H183" s="900"/>
      <c r="I183" s="853" t="s">
        <v>33</v>
      </c>
      <c r="J183" s="854" t="str">
        <f t="shared" si="16"/>
        <v>Groundwater</v>
      </c>
      <c r="K183" s="852" t="s">
        <v>35</v>
      </c>
      <c r="L183" s="851">
        <v>2020</v>
      </c>
      <c r="M183" s="855"/>
      <c r="N183" s="855"/>
      <c r="O183" s="855"/>
      <c r="P183" s="855">
        <v>130.96</v>
      </c>
      <c r="Q183" s="855">
        <f t="shared" si="17"/>
        <v>130.96</v>
      </c>
      <c r="R183" s="854"/>
      <c r="S183" s="854"/>
      <c r="T183" s="854"/>
      <c r="U183" s="866" t="s">
        <v>8723</v>
      </c>
      <c r="V183" s="884" t="s">
        <v>8724</v>
      </c>
      <c r="W183" s="854"/>
      <c r="X183" s="877" t="s">
        <v>8725</v>
      </c>
    </row>
    <row r="184" spans="1:24" ht="28.5" customHeight="1">
      <c r="A184" s="849" t="s">
        <v>2908</v>
      </c>
      <c r="B184" s="850"/>
      <c r="C184" s="850" t="s">
        <v>2892</v>
      </c>
      <c r="D184" s="850" t="s">
        <v>2909</v>
      </c>
      <c r="E184" s="852">
        <v>39.004012799999998</v>
      </c>
      <c r="F184" s="852">
        <v>-77.096379799999994</v>
      </c>
      <c r="G184" s="854" t="s">
        <v>9290</v>
      </c>
      <c r="H184" s="850"/>
      <c r="I184" s="853" t="s">
        <v>44</v>
      </c>
      <c r="J184" s="854" t="str">
        <f t="shared" si="16"/>
        <v>Unknown</v>
      </c>
      <c r="K184" s="854"/>
      <c r="L184" s="858"/>
      <c r="M184" s="855"/>
      <c r="N184" s="855"/>
      <c r="O184" s="855" t="s">
        <v>36</v>
      </c>
      <c r="P184" s="855" t="s">
        <v>36</v>
      </c>
      <c r="Q184" s="855" t="str">
        <f t="shared" si="17"/>
        <v/>
      </c>
      <c r="R184" s="854" t="s">
        <v>9457</v>
      </c>
      <c r="S184" s="854"/>
      <c r="T184" s="859" t="s">
        <v>2898</v>
      </c>
      <c r="U184" s="856" t="s">
        <v>2894</v>
      </c>
      <c r="V184" s="865"/>
      <c r="W184" s="885"/>
      <c r="X184" s="934" t="s">
        <v>2900</v>
      </c>
    </row>
    <row r="185" spans="1:24" ht="28.5" customHeight="1">
      <c r="A185" s="849" t="s">
        <v>8894</v>
      </c>
      <c r="B185" s="849" t="s">
        <v>9458</v>
      </c>
      <c r="C185" s="849" t="s">
        <v>8895</v>
      </c>
      <c r="D185" s="849" t="s">
        <v>8896</v>
      </c>
      <c r="E185" s="852">
        <v>17.746639699999999</v>
      </c>
      <c r="F185" s="852">
        <v>-64.703197700000004</v>
      </c>
      <c r="G185" s="852" t="s">
        <v>9290</v>
      </c>
      <c r="H185" s="849"/>
      <c r="I185" s="853" t="s">
        <v>44</v>
      </c>
      <c r="J185" s="854" t="str">
        <f t="shared" si="16"/>
        <v>Other Water</v>
      </c>
      <c r="K185" s="852" t="s">
        <v>80</v>
      </c>
      <c r="L185" s="851">
        <v>2018</v>
      </c>
      <c r="M185" s="855"/>
      <c r="N185" s="855">
        <v>1.23</v>
      </c>
      <c r="O185" s="855" t="s">
        <v>36</v>
      </c>
      <c r="P185" s="855">
        <v>9.7270000000000003</v>
      </c>
      <c r="Q185" s="855">
        <f t="shared" si="17"/>
        <v>9.7270000000000003</v>
      </c>
      <c r="R185" s="854"/>
      <c r="S185" s="854"/>
      <c r="T185" s="854"/>
      <c r="U185" s="954" t="s">
        <v>90</v>
      </c>
      <c r="V185" s="898" t="s">
        <v>90</v>
      </c>
      <c r="W185" s="877" t="s">
        <v>92</v>
      </c>
      <c r="X185" s="851"/>
    </row>
    <row r="186" spans="1:24" ht="28.5" customHeight="1">
      <c r="A186" s="849" t="s">
        <v>5073</v>
      </c>
      <c r="B186" s="850"/>
      <c r="C186" s="850" t="s">
        <v>4778</v>
      </c>
      <c r="D186" s="850" t="s">
        <v>5074</v>
      </c>
      <c r="E186" s="852">
        <v>44.260789000000003</v>
      </c>
      <c r="F186" s="852">
        <v>-71.628382000000002</v>
      </c>
      <c r="G186" s="960" t="s">
        <v>9296</v>
      </c>
      <c r="H186" s="961" t="s">
        <v>9459</v>
      </c>
      <c r="I186" s="853" t="s">
        <v>33</v>
      </c>
      <c r="J186" s="854" t="str">
        <f t="shared" si="16"/>
        <v>Groundwater</v>
      </c>
      <c r="K186" s="854" t="s">
        <v>35</v>
      </c>
      <c r="L186" s="858">
        <v>2018</v>
      </c>
      <c r="M186" s="855">
        <v>44</v>
      </c>
      <c r="N186" s="855">
        <v>81</v>
      </c>
      <c r="O186" s="855">
        <v>125</v>
      </c>
      <c r="P186" s="855">
        <v>229</v>
      </c>
      <c r="Q186" s="855">
        <f t="shared" si="17"/>
        <v>229</v>
      </c>
      <c r="R186" s="854"/>
      <c r="S186" s="853"/>
      <c r="T186" s="962" t="s">
        <v>5079</v>
      </c>
      <c r="U186" s="880" t="s">
        <v>4786</v>
      </c>
      <c r="V186" s="867" t="s">
        <v>5076</v>
      </c>
      <c r="W186" s="962" t="s">
        <v>5080</v>
      </c>
      <c r="X186" s="882" t="s">
        <v>2415</v>
      </c>
    </row>
    <row r="187" spans="1:24" ht="28.5" customHeight="1">
      <c r="A187" s="849" t="s">
        <v>8737</v>
      </c>
      <c r="B187" s="849"/>
      <c r="C187" s="849" t="s">
        <v>8722</v>
      </c>
      <c r="D187" s="849"/>
      <c r="E187" s="851">
        <v>43.226399999999998</v>
      </c>
      <c r="F187" s="851">
        <v>-72.44041</v>
      </c>
      <c r="G187" s="901" t="s">
        <v>9290</v>
      </c>
      <c r="H187" s="900"/>
      <c r="I187" s="853" t="s">
        <v>33</v>
      </c>
      <c r="J187" s="854" t="str">
        <f t="shared" si="16"/>
        <v>Unknown</v>
      </c>
      <c r="K187" s="852"/>
      <c r="L187" s="851"/>
      <c r="M187" s="855"/>
      <c r="N187" s="855"/>
      <c r="O187" s="855"/>
      <c r="P187" s="855"/>
      <c r="Q187" s="855" t="str">
        <f t="shared" si="17"/>
        <v/>
      </c>
      <c r="R187" s="854" t="s">
        <v>9354</v>
      </c>
      <c r="S187" s="854"/>
      <c r="T187" s="918" t="s">
        <v>8738</v>
      </c>
      <c r="U187" s="866" t="s">
        <v>1570</v>
      </c>
      <c r="V187" s="865"/>
      <c r="W187" s="854"/>
      <c r="X187" s="851"/>
    </row>
    <row r="188" spans="1:24" ht="28.5" customHeight="1">
      <c r="A188" s="849" t="s">
        <v>8286</v>
      </c>
      <c r="B188" s="849"/>
      <c r="C188" s="849" t="s">
        <v>8283</v>
      </c>
      <c r="D188" s="849" t="s">
        <v>8287</v>
      </c>
      <c r="E188" s="852">
        <v>44.222938499999998</v>
      </c>
      <c r="F188" s="852">
        <v>-121.0990066</v>
      </c>
      <c r="G188" s="852" t="s">
        <v>9290</v>
      </c>
      <c r="H188" s="849"/>
      <c r="I188" s="853" t="s">
        <v>44</v>
      </c>
      <c r="J188" s="854" t="str">
        <f t="shared" si="16"/>
        <v>Other Water</v>
      </c>
      <c r="K188" s="852" t="s">
        <v>80</v>
      </c>
      <c r="L188" s="851">
        <v>2018</v>
      </c>
      <c r="M188" s="855"/>
      <c r="N188" s="855"/>
      <c r="O188" s="855" t="s">
        <v>36</v>
      </c>
      <c r="P188" s="855">
        <v>3.72</v>
      </c>
      <c r="Q188" s="855">
        <f t="shared" si="17"/>
        <v>3.72</v>
      </c>
      <c r="R188" s="854"/>
      <c r="S188" s="854"/>
      <c r="T188" s="854"/>
      <c r="U188" s="921" t="s">
        <v>90</v>
      </c>
      <c r="V188" s="922" t="s">
        <v>90</v>
      </c>
      <c r="W188" s="877" t="s">
        <v>92</v>
      </c>
      <c r="X188" s="860" t="s">
        <v>8285</v>
      </c>
    </row>
    <row r="189" spans="1:24" ht="28.5" customHeight="1">
      <c r="A189" s="849" t="s">
        <v>2457</v>
      </c>
      <c r="B189" s="850"/>
      <c r="C189" s="850" t="s">
        <v>2408</v>
      </c>
      <c r="D189" s="850" t="s">
        <v>2458</v>
      </c>
      <c r="E189" s="852">
        <v>43.481827000000003</v>
      </c>
      <c r="F189" s="852">
        <v>-70.529325999999998</v>
      </c>
      <c r="G189" s="854" t="s">
        <v>9289</v>
      </c>
      <c r="H189" s="850"/>
      <c r="I189" s="853" t="s">
        <v>33</v>
      </c>
      <c r="J189" s="854" t="str">
        <f t="shared" si="16"/>
        <v>Groundwater</v>
      </c>
      <c r="K189" s="854" t="s">
        <v>35</v>
      </c>
      <c r="L189" s="902">
        <v>2019</v>
      </c>
      <c r="M189" s="855">
        <v>91.9</v>
      </c>
      <c r="N189" s="855">
        <v>121</v>
      </c>
      <c r="O189" s="855">
        <v>213</v>
      </c>
      <c r="P189" s="855">
        <v>337.8</v>
      </c>
      <c r="Q189" s="855">
        <f t="shared" si="17"/>
        <v>337.8</v>
      </c>
      <c r="R189" s="854"/>
      <c r="S189" s="853"/>
      <c r="T189" s="859" t="s">
        <v>2443</v>
      </c>
      <c r="U189" s="864"/>
      <c r="V189" s="881" t="s">
        <v>2411</v>
      </c>
      <c r="W189" s="885"/>
      <c r="X189" s="882" t="s">
        <v>2415</v>
      </c>
    </row>
    <row r="190" spans="1:24" ht="28.5" customHeight="1">
      <c r="A190" s="849" t="s">
        <v>554</v>
      </c>
      <c r="B190" s="850"/>
      <c r="C190" s="850" t="s">
        <v>448</v>
      </c>
      <c r="D190" s="850" t="s">
        <v>555</v>
      </c>
      <c r="E190" s="852">
        <v>41.130473000000002</v>
      </c>
      <c r="F190" s="852">
        <v>-121.1412285</v>
      </c>
      <c r="G190" s="854" t="s">
        <v>9289</v>
      </c>
      <c r="H190" s="850"/>
      <c r="I190" s="853" t="s">
        <v>33</v>
      </c>
      <c r="J190" s="854" t="str">
        <f t="shared" si="16"/>
        <v>Groundwater</v>
      </c>
      <c r="K190" s="854" t="s">
        <v>35</v>
      </c>
      <c r="L190" s="858">
        <v>2019</v>
      </c>
      <c r="M190" s="855">
        <v>420</v>
      </c>
      <c r="N190" s="855"/>
      <c r="O190" s="855" t="s">
        <v>36</v>
      </c>
      <c r="P190" s="855">
        <v>985.52</v>
      </c>
      <c r="Q190" s="855">
        <f t="shared" si="17"/>
        <v>985.52</v>
      </c>
      <c r="R190" s="854"/>
      <c r="S190" s="854"/>
      <c r="T190" s="859" t="s">
        <v>557</v>
      </c>
      <c r="U190" s="856" t="s">
        <v>451</v>
      </c>
      <c r="V190" s="857" t="s">
        <v>451</v>
      </c>
      <c r="W190" s="854"/>
      <c r="X190" s="877" t="s">
        <v>453</v>
      </c>
    </row>
    <row r="191" spans="1:24" ht="28.5" customHeight="1">
      <c r="A191" s="849" t="s">
        <v>5081</v>
      </c>
      <c r="B191" s="850"/>
      <c r="C191" s="850" t="s">
        <v>4778</v>
      </c>
      <c r="D191" s="850" t="s">
        <v>5082</v>
      </c>
      <c r="E191" s="852">
        <v>43.442366</v>
      </c>
      <c r="F191" s="852">
        <v>-71.589626999999993</v>
      </c>
      <c r="G191" s="854" t="s">
        <v>9296</v>
      </c>
      <c r="H191" s="850" t="s">
        <v>9460</v>
      </c>
      <c r="I191" s="853" t="s">
        <v>77</v>
      </c>
      <c r="J191" s="854" t="str">
        <f t="shared" si="16"/>
        <v>Groundwater</v>
      </c>
      <c r="K191" s="854" t="s">
        <v>35</v>
      </c>
      <c r="L191" s="858">
        <v>2019</v>
      </c>
      <c r="M191" s="855">
        <v>15</v>
      </c>
      <c r="N191" s="855"/>
      <c r="O191" s="855" t="s">
        <v>36</v>
      </c>
      <c r="P191" s="855">
        <v>65</v>
      </c>
      <c r="Q191" s="855">
        <f t="shared" si="17"/>
        <v>65</v>
      </c>
      <c r="R191" s="854"/>
      <c r="S191" s="853"/>
      <c r="T191" s="879" t="s">
        <v>5086</v>
      </c>
      <c r="U191" s="875" t="s">
        <v>4786</v>
      </c>
      <c r="V191" s="887" t="s">
        <v>4781</v>
      </c>
      <c r="W191" s="879" t="s">
        <v>5087</v>
      </c>
      <c r="X191" s="882" t="s">
        <v>2415</v>
      </c>
    </row>
    <row r="192" spans="1:24" ht="28.5" customHeight="1">
      <c r="A192" s="849" t="s">
        <v>558</v>
      </c>
      <c r="B192" s="850"/>
      <c r="C192" s="850" t="s">
        <v>448</v>
      </c>
      <c r="D192" s="850" t="s">
        <v>559</v>
      </c>
      <c r="E192" s="852">
        <v>34.30433567</v>
      </c>
      <c r="F192" s="852">
        <v>-116.8217677</v>
      </c>
      <c r="G192" s="854" t="s">
        <v>9289</v>
      </c>
      <c r="H192" s="850"/>
      <c r="I192" s="853" t="s">
        <v>33</v>
      </c>
      <c r="J192" s="854" t="str">
        <f t="shared" si="16"/>
        <v>Groundwater</v>
      </c>
      <c r="K192" s="854" t="s">
        <v>35</v>
      </c>
      <c r="L192" s="858">
        <v>2019</v>
      </c>
      <c r="M192" s="855">
        <v>17</v>
      </c>
      <c r="N192" s="855">
        <v>3.9</v>
      </c>
      <c r="O192" s="855">
        <v>20.9</v>
      </c>
      <c r="P192" s="855">
        <v>46.36</v>
      </c>
      <c r="Q192" s="855">
        <f t="shared" si="17"/>
        <v>46.36</v>
      </c>
      <c r="R192" s="854"/>
      <c r="S192" s="854"/>
      <c r="T192" s="859" t="s">
        <v>480</v>
      </c>
      <c r="U192" s="866" t="s">
        <v>451</v>
      </c>
      <c r="V192" s="884" t="s">
        <v>451</v>
      </c>
      <c r="W192" s="854"/>
      <c r="X192" s="877" t="s">
        <v>453</v>
      </c>
    </row>
    <row r="193" spans="1:24" ht="28.5" customHeight="1">
      <c r="A193" s="849" t="s">
        <v>8094</v>
      </c>
      <c r="B193" s="849"/>
      <c r="C193" s="849" t="s">
        <v>8095</v>
      </c>
      <c r="D193" s="849" t="s">
        <v>8096</v>
      </c>
      <c r="E193" s="851">
        <v>46.258519999999997</v>
      </c>
      <c r="F193" s="851">
        <v>-97.694963000000001</v>
      </c>
      <c r="G193" s="852" t="s">
        <v>9349</v>
      </c>
      <c r="H193" s="849" t="s">
        <v>9461</v>
      </c>
      <c r="I193" s="853" t="s">
        <v>33</v>
      </c>
      <c r="J193" s="854" t="str">
        <f t="shared" si="16"/>
        <v>Other Water</v>
      </c>
      <c r="K193" s="852" t="s">
        <v>1742</v>
      </c>
      <c r="L193" s="851">
        <v>2018</v>
      </c>
      <c r="M193" s="855">
        <v>220</v>
      </c>
      <c r="N193" s="855">
        <v>25</v>
      </c>
      <c r="O193" s="855">
        <v>245</v>
      </c>
      <c r="P193" s="855">
        <v>2658.4</v>
      </c>
      <c r="Q193" s="855">
        <f t="shared" si="17"/>
        <v>2658.4</v>
      </c>
      <c r="R193" s="854"/>
      <c r="S193" s="854"/>
      <c r="T193" s="854"/>
      <c r="U193" s="864"/>
      <c r="V193" s="867" t="s">
        <v>8097</v>
      </c>
      <c r="W193" s="854"/>
      <c r="X193" s="851"/>
    </row>
    <row r="194" spans="1:24" ht="28.5" customHeight="1">
      <c r="A194" s="849" t="s">
        <v>9462</v>
      </c>
      <c r="B194" s="849" t="s">
        <v>9463</v>
      </c>
      <c r="C194" s="849" t="s">
        <v>8992</v>
      </c>
      <c r="D194" s="849" t="s">
        <v>9464</v>
      </c>
      <c r="E194" s="851">
        <v>47.894953000000001</v>
      </c>
      <c r="F194" s="851">
        <v>-122.281554</v>
      </c>
      <c r="G194" s="862"/>
      <c r="H194" s="861"/>
      <c r="I194" s="853" t="s">
        <v>113</v>
      </c>
      <c r="J194" s="852" t="s">
        <v>99</v>
      </c>
      <c r="K194" s="852" t="s">
        <v>99</v>
      </c>
      <c r="L194" s="863">
        <v>2022</v>
      </c>
      <c r="M194" s="855">
        <v>9.6000000000000002E-2</v>
      </c>
      <c r="N194" s="855">
        <v>1.6</v>
      </c>
      <c r="O194" s="855">
        <v>1.696</v>
      </c>
      <c r="P194" s="855">
        <v>1.839</v>
      </c>
      <c r="Q194" s="855">
        <v>1.839</v>
      </c>
      <c r="R194" s="854"/>
      <c r="S194" s="854"/>
      <c r="T194" s="854" t="s">
        <v>9465</v>
      </c>
      <c r="U194" s="864" t="s">
        <v>9466</v>
      </c>
      <c r="V194" s="865" t="s">
        <v>9466</v>
      </c>
      <c r="W194" s="854" t="s">
        <v>9467</v>
      </c>
      <c r="X194" s="851" t="s">
        <v>9468</v>
      </c>
    </row>
    <row r="195" spans="1:24" ht="28.5" customHeight="1">
      <c r="A195" s="849" t="s">
        <v>3298</v>
      </c>
      <c r="B195" s="850" t="s">
        <v>9469</v>
      </c>
      <c r="C195" s="850" t="s">
        <v>3158</v>
      </c>
      <c r="D195" s="850" t="s">
        <v>3299</v>
      </c>
      <c r="E195" s="871">
        <v>41.800220899999999</v>
      </c>
      <c r="F195" s="871">
        <v>-85.390509600000001</v>
      </c>
      <c r="G195" s="852" t="s">
        <v>9289</v>
      </c>
      <c r="H195" s="852"/>
      <c r="I195" s="853" t="s">
        <v>33</v>
      </c>
      <c r="J195" s="854" t="str">
        <f t="shared" ref="J195:J199" si="18">IF(K195="Groundwater", "Groundwater", IF(OR(K195="Wastewater", K195="Surface Water", K195="Drinking Water", K195="Leachate"),"Other Water", IF(OR(K195="Soil", K195="Compost", K195="Sludge", K195="Septage"), "Solid", "Unknown")))</f>
        <v>Groundwater</v>
      </c>
      <c r="K195" s="854" t="s">
        <v>35</v>
      </c>
      <c r="L195" s="858">
        <v>2019</v>
      </c>
      <c r="M195" s="855">
        <v>11.5</v>
      </c>
      <c r="N195" s="855">
        <v>5.15</v>
      </c>
      <c r="O195" s="855">
        <v>16.649999999999999</v>
      </c>
      <c r="P195" s="855"/>
      <c r="Q195" s="855">
        <f t="shared" ref="Q195:Q199" si="19">IF(M195&amp;N195&amp;O195&amp;P195="","",MAX(M195:P195))</f>
        <v>16.649999999999999</v>
      </c>
      <c r="R195" s="853" t="s">
        <v>3301</v>
      </c>
      <c r="S195" s="885" t="s">
        <v>49</v>
      </c>
      <c r="T195" s="853" t="s">
        <v>49</v>
      </c>
      <c r="U195" s="856" t="s">
        <v>3302</v>
      </c>
      <c r="V195" s="857" t="s">
        <v>3303</v>
      </c>
      <c r="W195" s="962" t="s">
        <v>3306</v>
      </c>
      <c r="X195" s="925" t="s">
        <v>3307</v>
      </c>
    </row>
    <row r="196" spans="1:24" ht="28.5" customHeight="1">
      <c r="A196" s="849" t="s">
        <v>4310</v>
      </c>
      <c r="B196" s="849"/>
      <c r="C196" s="849" t="s">
        <v>4239</v>
      </c>
      <c r="D196" s="849" t="s">
        <v>4311</v>
      </c>
      <c r="E196" s="851">
        <v>45.547021780000001</v>
      </c>
      <c r="F196" s="851">
        <v>-96.697349779999996</v>
      </c>
      <c r="G196" s="852" t="s">
        <v>9299</v>
      </c>
      <c r="H196" s="849"/>
      <c r="I196" s="853" t="s">
        <v>33</v>
      </c>
      <c r="J196" s="854" t="str">
        <f t="shared" si="18"/>
        <v>Groundwater</v>
      </c>
      <c r="K196" s="852" t="s">
        <v>35</v>
      </c>
      <c r="L196" s="851">
        <v>2020</v>
      </c>
      <c r="M196" s="855">
        <v>2600</v>
      </c>
      <c r="N196" s="855">
        <v>520</v>
      </c>
      <c r="O196" s="855">
        <v>3120</v>
      </c>
      <c r="P196" s="855">
        <v>21460</v>
      </c>
      <c r="Q196" s="855">
        <f t="shared" si="19"/>
        <v>21460</v>
      </c>
      <c r="R196" s="854"/>
      <c r="S196" s="868" t="s">
        <v>4271</v>
      </c>
      <c r="T196" s="868" t="s">
        <v>4312</v>
      </c>
      <c r="U196" s="866" t="s">
        <v>4271</v>
      </c>
      <c r="V196" s="884" t="s">
        <v>4272</v>
      </c>
      <c r="W196" s="854"/>
      <c r="X196" s="877" t="s">
        <v>4274</v>
      </c>
    </row>
    <row r="197" spans="1:24" ht="28.5" customHeight="1">
      <c r="A197" s="849" t="s">
        <v>4711</v>
      </c>
      <c r="B197" s="849"/>
      <c r="C197" s="849" t="s">
        <v>4712</v>
      </c>
      <c r="D197" s="849" t="s">
        <v>4713</v>
      </c>
      <c r="E197" s="852">
        <v>45.728354000000003</v>
      </c>
      <c r="F197" s="852">
        <v>-108.644873</v>
      </c>
      <c r="G197" s="852" t="s">
        <v>9449</v>
      </c>
      <c r="H197" s="849" t="s">
        <v>9471</v>
      </c>
      <c r="I197" s="853" t="s">
        <v>44</v>
      </c>
      <c r="J197" s="854" t="str">
        <f t="shared" si="18"/>
        <v>Other Water</v>
      </c>
      <c r="K197" s="852" t="s">
        <v>80</v>
      </c>
      <c r="L197" s="851">
        <v>2018</v>
      </c>
      <c r="M197" s="855">
        <v>0.65600000000000003</v>
      </c>
      <c r="N197" s="855">
        <v>1.69</v>
      </c>
      <c r="O197" s="855">
        <v>2.3460000000000001</v>
      </c>
      <c r="P197" s="855">
        <v>5.7850000000000001</v>
      </c>
      <c r="Q197" s="855">
        <f t="shared" si="19"/>
        <v>5.7850000000000001</v>
      </c>
      <c r="R197" s="854"/>
      <c r="S197" s="854"/>
      <c r="T197" s="854"/>
      <c r="U197" s="921" t="s">
        <v>90</v>
      </c>
      <c r="V197" s="943" t="s">
        <v>90</v>
      </c>
      <c r="W197" s="877" t="s">
        <v>92</v>
      </c>
      <c r="X197" s="860" t="s">
        <v>4714</v>
      </c>
    </row>
    <row r="198" spans="1:24" ht="28.5" customHeight="1">
      <c r="A198" s="849" t="s">
        <v>561</v>
      </c>
      <c r="B198" s="849"/>
      <c r="C198" s="849" t="s">
        <v>448</v>
      </c>
      <c r="D198" s="849" t="s">
        <v>562</v>
      </c>
      <c r="E198" s="852">
        <v>37.040172030000001</v>
      </c>
      <c r="F198" s="852">
        <v>-120.9736364</v>
      </c>
      <c r="G198" s="854" t="s">
        <v>9289</v>
      </c>
      <c r="H198" s="849"/>
      <c r="I198" s="853" t="s">
        <v>33</v>
      </c>
      <c r="J198" s="854" t="str">
        <f t="shared" si="18"/>
        <v>Groundwater</v>
      </c>
      <c r="K198" s="852" t="s">
        <v>35</v>
      </c>
      <c r="L198" s="851">
        <v>2020</v>
      </c>
      <c r="M198" s="855">
        <v>20</v>
      </c>
      <c r="N198" s="855"/>
      <c r="O198" s="855" t="s">
        <v>36</v>
      </c>
      <c r="P198" s="855">
        <v>91.39</v>
      </c>
      <c r="Q198" s="855">
        <f t="shared" si="19"/>
        <v>91.39</v>
      </c>
      <c r="R198" s="854"/>
      <c r="S198" s="854"/>
      <c r="T198" s="859" t="s">
        <v>564</v>
      </c>
      <c r="U198" s="856" t="s">
        <v>451</v>
      </c>
      <c r="V198" s="857" t="s">
        <v>451</v>
      </c>
      <c r="W198" s="854"/>
      <c r="X198" s="877" t="s">
        <v>453</v>
      </c>
    </row>
    <row r="199" spans="1:24" ht="28.5" customHeight="1">
      <c r="A199" s="849" t="s">
        <v>2462</v>
      </c>
      <c r="B199" s="850"/>
      <c r="C199" s="850" t="s">
        <v>2408</v>
      </c>
      <c r="D199" s="850" t="s">
        <v>2463</v>
      </c>
      <c r="E199" s="852">
        <v>45.03982559</v>
      </c>
      <c r="F199" s="852">
        <v>-69.86421129</v>
      </c>
      <c r="G199" s="854" t="s">
        <v>9289</v>
      </c>
      <c r="H199" s="850"/>
      <c r="I199" s="853" t="s">
        <v>765</v>
      </c>
      <c r="J199" s="854" t="str">
        <f t="shared" si="18"/>
        <v>Solid</v>
      </c>
      <c r="K199" s="853" t="s">
        <v>2447</v>
      </c>
      <c r="L199" s="902">
        <v>2019</v>
      </c>
      <c r="M199" s="855"/>
      <c r="N199" s="855">
        <v>23000</v>
      </c>
      <c r="O199" s="855" t="s">
        <v>36</v>
      </c>
      <c r="P199" s="855">
        <v>23000</v>
      </c>
      <c r="Q199" s="855">
        <f t="shared" si="19"/>
        <v>23000</v>
      </c>
      <c r="R199" s="854"/>
      <c r="S199" s="853"/>
      <c r="T199" s="859" t="s">
        <v>2443</v>
      </c>
      <c r="U199" s="912"/>
      <c r="V199" s="887" t="s">
        <v>2411</v>
      </c>
      <c r="W199" s="885"/>
      <c r="X199" s="882" t="s">
        <v>2415</v>
      </c>
    </row>
    <row r="200" spans="1:24" ht="28.5" customHeight="1">
      <c r="A200" s="849" t="s">
        <v>9472</v>
      </c>
      <c r="B200" s="849"/>
      <c r="C200" s="849" t="s">
        <v>3158</v>
      </c>
      <c r="D200" s="849" t="s">
        <v>3529</v>
      </c>
      <c r="E200" s="851">
        <v>42.973519000000003</v>
      </c>
      <c r="F200" s="851">
        <v>-83.738769000000005</v>
      </c>
      <c r="G200" s="862"/>
      <c r="H200" s="861"/>
      <c r="I200" s="853" t="s">
        <v>113</v>
      </c>
      <c r="J200" s="852" t="s">
        <v>35</v>
      </c>
      <c r="K200" s="852" t="s">
        <v>35</v>
      </c>
      <c r="L200" s="863">
        <v>2022</v>
      </c>
      <c r="M200" s="855">
        <v>2.6</v>
      </c>
      <c r="N200" s="855">
        <v>18.3</v>
      </c>
      <c r="O200" s="855">
        <v>20.5</v>
      </c>
      <c r="P200" s="855">
        <v>332.7</v>
      </c>
      <c r="Q200" s="855">
        <v>332.7</v>
      </c>
      <c r="R200" s="854"/>
      <c r="S200" s="854"/>
      <c r="T200" s="854" t="s">
        <v>9473</v>
      </c>
      <c r="U200" s="864" t="s">
        <v>9473</v>
      </c>
      <c r="V200" s="865" t="s">
        <v>9474</v>
      </c>
      <c r="W200" s="854" t="s">
        <v>9475</v>
      </c>
      <c r="X200" s="851" t="s">
        <v>9295</v>
      </c>
    </row>
    <row r="201" spans="1:24" ht="28.5" customHeight="1">
      <c r="A201" s="849" t="s">
        <v>565</v>
      </c>
      <c r="B201" s="850"/>
      <c r="C201" s="850" t="s">
        <v>448</v>
      </c>
      <c r="D201" s="850" t="s">
        <v>566</v>
      </c>
      <c r="E201" s="852">
        <v>37.328672650000001</v>
      </c>
      <c r="F201" s="852">
        <v>-118.400774</v>
      </c>
      <c r="G201" s="854" t="s">
        <v>9289</v>
      </c>
      <c r="H201" s="850"/>
      <c r="I201" s="853" t="s">
        <v>33</v>
      </c>
      <c r="J201" s="854" t="str">
        <f t="shared" ref="J201:J213" si="20">IF(K201="Groundwater", "Groundwater", IF(OR(K201="Wastewater", K201="Surface Water", K201="Drinking Water", K201="Leachate"),"Other Water", IF(OR(K201="Soil", K201="Compost", K201="Sludge", K201="Septage"), "Solid", "Unknown")))</f>
        <v>Groundwater</v>
      </c>
      <c r="K201" s="854" t="s">
        <v>35</v>
      </c>
      <c r="L201" s="858">
        <v>2019</v>
      </c>
      <c r="M201" s="855"/>
      <c r="N201" s="855"/>
      <c r="O201" s="855" t="s">
        <v>36</v>
      </c>
      <c r="P201" s="855">
        <v>1.4</v>
      </c>
      <c r="Q201" s="855">
        <f t="shared" ref="Q201:Q213" si="21">IF(M201&amp;N201&amp;O201&amp;P201="","",MAX(M201:P201))</f>
        <v>1.4</v>
      </c>
      <c r="R201" s="854"/>
      <c r="S201" s="854"/>
      <c r="T201" s="859" t="s">
        <v>568</v>
      </c>
      <c r="U201" s="866" t="s">
        <v>451</v>
      </c>
      <c r="V201" s="884" t="s">
        <v>451</v>
      </c>
      <c r="W201" s="854"/>
      <c r="X201" s="877" t="s">
        <v>453</v>
      </c>
    </row>
    <row r="202" spans="1:24" ht="28.5" customHeight="1">
      <c r="A202" s="849" t="s">
        <v>569</v>
      </c>
      <c r="B202" s="849"/>
      <c r="C202" s="849" t="s">
        <v>448</v>
      </c>
      <c r="D202" s="849" t="s">
        <v>570</v>
      </c>
      <c r="E202" s="852">
        <v>34.08257965</v>
      </c>
      <c r="F202" s="852">
        <v>-118.23749410000001</v>
      </c>
      <c r="G202" s="852" t="s">
        <v>9289</v>
      </c>
      <c r="H202" s="849"/>
      <c r="I202" s="853" t="s">
        <v>33</v>
      </c>
      <c r="J202" s="854" t="str">
        <f t="shared" si="20"/>
        <v>Groundwater</v>
      </c>
      <c r="K202" s="852" t="s">
        <v>35</v>
      </c>
      <c r="L202" s="851">
        <v>2019</v>
      </c>
      <c r="M202" s="855">
        <v>3.08</v>
      </c>
      <c r="N202" s="855"/>
      <c r="O202" s="855">
        <v>3.4860000000000002</v>
      </c>
      <c r="P202" s="855">
        <v>114.634</v>
      </c>
      <c r="Q202" s="855">
        <f t="shared" si="21"/>
        <v>114.634</v>
      </c>
      <c r="R202" s="854"/>
      <c r="S202" s="854"/>
      <c r="T202" s="859" t="s">
        <v>574</v>
      </c>
      <c r="U202" s="856" t="s">
        <v>451</v>
      </c>
      <c r="V202" s="857" t="s">
        <v>451</v>
      </c>
      <c r="W202" s="854"/>
      <c r="X202" s="877" t="s">
        <v>453</v>
      </c>
    </row>
    <row r="203" spans="1:24" ht="28.5" customHeight="1">
      <c r="A203" s="849" t="s">
        <v>8098</v>
      </c>
      <c r="B203" s="849"/>
      <c r="C203" s="849" t="s">
        <v>8095</v>
      </c>
      <c r="D203" s="849" t="s">
        <v>8099</v>
      </c>
      <c r="E203" s="852">
        <v>46.832248</v>
      </c>
      <c r="F203" s="851">
        <v>-100.70911599999999</v>
      </c>
      <c r="G203" s="852" t="s">
        <v>9349</v>
      </c>
      <c r="H203" s="849" t="s">
        <v>9476</v>
      </c>
      <c r="I203" s="853" t="s">
        <v>33</v>
      </c>
      <c r="J203" s="854" t="str">
        <f t="shared" si="20"/>
        <v>Other Water</v>
      </c>
      <c r="K203" s="852" t="s">
        <v>1742</v>
      </c>
      <c r="L203" s="851">
        <v>2018</v>
      </c>
      <c r="M203" s="855">
        <v>720</v>
      </c>
      <c r="N203" s="855">
        <v>40</v>
      </c>
      <c r="O203" s="855">
        <v>760</v>
      </c>
      <c r="P203" s="855">
        <v>8157.2</v>
      </c>
      <c r="Q203" s="855">
        <f t="shared" si="21"/>
        <v>8157.2</v>
      </c>
      <c r="R203" s="854"/>
      <c r="S203" s="854"/>
      <c r="T203" s="854"/>
      <c r="U203" s="864"/>
      <c r="V203" s="907" t="s">
        <v>8097</v>
      </c>
      <c r="W203" s="854"/>
      <c r="X203" s="851"/>
    </row>
    <row r="204" spans="1:24" ht="28.5" customHeight="1">
      <c r="A204" s="849" t="s">
        <v>8100</v>
      </c>
      <c r="B204" s="849"/>
      <c r="C204" s="849" t="s">
        <v>8095</v>
      </c>
      <c r="D204" s="849"/>
      <c r="E204" s="851">
        <v>46.814079402240203</v>
      </c>
      <c r="F204" s="851">
        <v>-100.820018847228</v>
      </c>
      <c r="G204" s="852" t="s">
        <v>9478</v>
      </c>
      <c r="H204" s="849" t="s">
        <v>9477</v>
      </c>
      <c r="I204" s="853" t="s">
        <v>765</v>
      </c>
      <c r="J204" s="854" t="str">
        <f t="shared" si="20"/>
        <v>Other Water</v>
      </c>
      <c r="K204" s="852" t="s">
        <v>2471</v>
      </c>
      <c r="L204" s="851">
        <v>2018</v>
      </c>
      <c r="M204" s="855">
        <v>3.4</v>
      </c>
      <c r="N204" s="855">
        <v>3.6</v>
      </c>
      <c r="O204" s="855">
        <v>39.4</v>
      </c>
      <c r="P204" s="855">
        <v>40.93</v>
      </c>
      <c r="Q204" s="855">
        <f t="shared" si="21"/>
        <v>40.93</v>
      </c>
      <c r="R204" s="854"/>
      <c r="S204" s="854"/>
      <c r="T204" s="854"/>
      <c r="U204" s="864"/>
      <c r="V204" s="867" t="s">
        <v>8097</v>
      </c>
      <c r="W204" s="854"/>
      <c r="X204" s="851"/>
    </row>
    <row r="205" spans="1:24" ht="28.5" customHeight="1">
      <c r="A205" s="849" t="s">
        <v>3046</v>
      </c>
      <c r="B205" s="849"/>
      <c r="C205" s="849" t="s">
        <v>3007</v>
      </c>
      <c r="D205" s="849"/>
      <c r="E205" s="851">
        <v>42.075197000000003</v>
      </c>
      <c r="F205" s="851">
        <v>-71.410495999999995</v>
      </c>
      <c r="G205" s="901" t="s">
        <v>9290</v>
      </c>
      <c r="H205" s="900"/>
      <c r="I205" s="853" t="s">
        <v>1201</v>
      </c>
      <c r="J205" s="854" t="str">
        <f t="shared" si="20"/>
        <v>Unknown</v>
      </c>
      <c r="K205" s="852"/>
      <c r="L205" s="851"/>
      <c r="M205" s="855"/>
      <c r="N205" s="855"/>
      <c r="O205" s="855"/>
      <c r="P205" s="855"/>
      <c r="Q205" s="855" t="str">
        <f t="shared" si="21"/>
        <v/>
      </c>
      <c r="R205" s="854" t="s">
        <v>9405</v>
      </c>
      <c r="S205" s="854"/>
      <c r="T205" s="918" t="s">
        <v>3047</v>
      </c>
      <c r="U205" s="866" t="s">
        <v>1570</v>
      </c>
      <c r="V205" s="865"/>
      <c r="W205" s="854"/>
      <c r="X205" s="851"/>
    </row>
    <row r="206" spans="1:24" ht="28.5" customHeight="1">
      <c r="A206" s="849" t="s">
        <v>575</v>
      </c>
      <c r="B206" s="849"/>
      <c r="C206" s="849" t="s">
        <v>448</v>
      </c>
      <c r="D206" s="849" t="s">
        <v>576</v>
      </c>
      <c r="E206" s="852">
        <v>34.035352031276801</v>
      </c>
      <c r="F206" s="852">
        <v>-117.899964780104</v>
      </c>
      <c r="G206" s="852" t="s">
        <v>9355</v>
      </c>
      <c r="H206" s="849" t="s">
        <v>9479</v>
      </c>
      <c r="I206" s="853" t="s">
        <v>33</v>
      </c>
      <c r="J206" s="854" t="str">
        <f t="shared" si="20"/>
        <v>Groundwater</v>
      </c>
      <c r="K206" s="852" t="s">
        <v>35</v>
      </c>
      <c r="L206" s="851">
        <v>2019</v>
      </c>
      <c r="M206" s="855">
        <v>1.48</v>
      </c>
      <c r="N206" s="855"/>
      <c r="O206" s="855" t="s">
        <v>36</v>
      </c>
      <c r="P206" s="855">
        <v>32.56</v>
      </c>
      <c r="Q206" s="855">
        <f t="shared" si="21"/>
        <v>32.56</v>
      </c>
      <c r="R206" s="854"/>
      <c r="S206" s="854"/>
      <c r="T206" s="859" t="s">
        <v>578</v>
      </c>
      <c r="U206" s="866" t="s">
        <v>451</v>
      </c>
      <c r="V206" s="884" t="s">
        <v>451</v>
      </c>
      <c r="W206" s="854"/>
      <c r="X206" s="877" t="s">
        <v>453</v>
      </c>
    </row>
    <row r="207" spans="1:24" ht="28.5" customHeight="1">
      <c r="A207" s="849" t="s">
        <v>579</v>
      </c>
      <c r="B207" s="849"/>
      <c r="C207" s="849" t="s">
        <v>448</v>
      </c>
      <c r="D207" s="849" t="s">
        <v>580</v>
      </c>
      <c r="E207" s="852">
        <v>41.349730299999997</v>
      </c>
      <c r="F207" s="852">
        <v>-122.343244</v>
      </c>
      <c r="G207" s="852" t="s">
        <v>9289</v>
      </c>
      <c r="H207" s="849"/>
      <c r="I207" s="853" t="s">
        <v>33</v>
      </c>
      <c r="J207" s="854" t="str">
        <f t="shared" si="20"/>
        <v>Groundwater</v>
      </c>
      <c r="K207" s="852" t="s">
        <v>35</v>
      </c>
      <c r="L207" s="851">
        <v>2020</v>
      </c>
      <c r="M207" s="855">
        <v>2.2999999999999998</v>
      </c>
      <c r="N207" s="855"/>
      <c r="O207" s="855" t="s">
        <v>36</v>
      </c>
      <c r="P207" s="855">
        <v>14.4</v>
      </c>
      <c r="Q207" s="855">
        <f t="shared" si="21"/>
        <v>14.4</v>
      </c>
      <c r="R207" s="854"/>
      <c r="S207" s="854"/>
      <c r="T207" s="859" t="s">
        <v>582</v>
      </c>
      <c r="U207" s="856" t="s">
        <v>451</v>
      </c>
      <c r="V207" s="857" t="s">
        <v>451</v>
      </c>
      <c r="W207" s="854"/>
      <c r="X207" s="877" t="s">
        <v>453</v>
      </c>
    </row>
    <row r="208" spans="1:24" ht="28.5" customHeight="1">
      <c r="A208" s="849" t="s">
        <v>8897</v>
      </c>
      <c r="B208" s="849"/>
      <c r="C208" s="849" t="s">
        <v>8895</v>
      </c>
      <c r="D208" s="849" t="s">
        <v>8898</v>
      </c>
      <c r="E208" s="852">
        <v>17.699497900000001</v>
      </c>
      <c r="F208" s="852">
        <v>-64.797469599999999</v>
      </c>
      <c r="G208" s="852" t="s">
        <v>9290</v>
      </c>
      <c r="H208" s="849"/>
      <c r="I208" s="853" t="s">
        <v>44</v>
      </c>
      <c r="J208" s="854" t="str">
        <f t="shared" si="20"/>
        <v>Other Water</v>
      </c>
      <c r="K208" s="852" t="s">
        <v>80</v>
      </c>
      <c r="L208" s="851">
        <v>2018</v>
      </c>
      <c r="M208" s="855"/>
      <c r="N208" s="855">
        <v>0.90300000000000002</v>
      </c>
      <c r="O208" s="855" t="s">
        <v>36</v>
      </c>
      <c r="P208" s="855">
        <v>12.923999999999999</v>
      </c>
      <c r="Q208" s="855">
        <f t="shared" si="21"/>
        <v>12.923999999999999</v>
      </c>
      <c r="R208" s="854"/>
      <c r="S208" s="854"/>
      <c r="T208" s="854"/>
      <c r="U208" s="921" t="s">
        <v>90</v>
      </c>
      <c r="V208" s="922" t="s">
        <v>90</v>
      </c>
      <c r="W208" s="877" t="s">
        <v>92</v>
      </c>
      <c r="X208" s="851"/>
    </row>
    <row r="209" spans="1:24" ht="28.5" customHeight="1">
      <c r="A209" s="849" t="s">
        <v>9480</v>
      </c>
      <c r="B209" s="850" t="s">
        <v>9481</v>
      </c>
      <c r="C209" s="850" t="s">
        <v>4778</v>
      </c>
      <c r="D209" s="850" t="s">
        <v>5088</v>
      </c>
      <c r="E209" s="852">
        <v>43.366666000000002</v>
      </c>
      <c r="F209" s="852">
        <v>-72.039269000000004</v>
      </c>
      <c r="G209" s="854" t="s">
        <v>9302</v>
      </c>
      <c r="H209" s="850"/>
      <c r="I209" s="853" t="s">
        <v>765</v>
      </c>
      <c r="J209" s="854" t="str">
        <f t="shared" si="20"/>
        <v>Groundwater</v>
      </c>
      <c r="K209" s="854" t="s">
        <v>35</v>
      </c>
      <c r="L209" s="858"/>
      <c r="M209" s="855">
        <v>9.23</v>
      </c>
      <c r="N209" s="855">
        <v>18.399999999999999</v>
      </c>
      <c r="O209" s="855">
        <v>27.63</v>
      </c>
      <c r="P209" s="855" t="s">
        <v>36</v>
      </c>
      <c r="Q209" s="855">
        <f t="shared" si="21"/>
        <v>27.63</v>
      </c>
      <c r="R209" s="854"/>
      <c r="S209" s="854"/>
      <c r="T209" s="854"/>
      <c r="U209" s="856" t="s">
        <v>4781</v>
      </c>
      <c r="V209" s="857" t="s">
        <v>4781</v>
      </c>
      <c r="W209" s="854"/>
      <c r="X209" s="860" t="s">
        <v>2415</v>
      </c>
    </row>
    <row r="210" spans="1:24" ht="28.5" customHeight="1">
      <c r="A210" s="849" t="s">
        <v>126</v>
      </c>
      <c r="B210" s="849"/>
      <c r="C210" s="849" t="s">
        <v>76</v>
      </c>
      <c r="D210" s="849" t="s">
        <v>184</v>
      </c>
      <c r="E210" s="851">
        <v>64.811877747237105</v>
      </c>
      <c r="F210" s="851">
        <v>-147.78013012216701</v>
      </c>
      <c r="G210" s="901" t="s">
        <v>9355</v>
      </c>
      <c r="H210" s="900" t="s">
        <v>9482</v>
      </c>
      <c r="I210" s="853" t="s">
        <v>95</v>
      </c>
      <c r="J210" s="854" t="str">
        <f t="shared" si="20"/>
        <v>Other Water</v>
      </c>
      <c r="K210" s="852" t="s">
        <v>80</v>
      </c>
      <c r="L210" s="851">
        <v>2019</v>
      </c>
      <c r="M210" s="855">
        <v>3</v>
      </c>
      <c r="N210" s="855">
        <v>1.7</v>
      </c>
      <c r="O210" s="855"/>
      <c r="P210" s="855"/>
      <c r="Q210" s="855">
        <f t="shared" si="21"/>
        <v>3</v>
      </c>
      <c r="R210" s="854" t="s">
        <v>127</v>
      </c>
      <c r="S210" s="854"/>
      <c r="T210" s="868" t="s">
        <v>128</v>
      </c>
      <c r="U210" s="864" t="s">
        <v>128</v>
      </c>
      <c r="V210" s="857" t="s">
        <v>129</v>
      </c>
      <c r="W210" s="868" t="s">
        <v>130</v>
      </c>
      <c r="X210" s="851"/>
    </row>
    <row r="211" spans="1:24" ht="28.5" customHeight="1">
      <c r="A211" s="849" t="s">
        <v>2465</v>
      </c>
      <c r="B211" s="850"/>
      <c r="C211" s="850" t="s">
        <v>2408</v>
      </c>
      <c r="D211" s="850" t="s">
        <v>2466</v>
      </c>
      <c r="E211" s="852">
        <v>44.411824000000003</v>
      </c>
      <c r="F211" s="852">
        <v>-68.585896000000005</v>
      </c>
      <c r="G211" s="854" t="s">
        <v>9289</v>
      </c>
      <c r="H211" s="850"/>
      <c r="I211" s="853" t="s">
        <v>765</v>
      </c>
      <c r="J211" s="854" t="str">
        <f t="shared" si="20"/>
        <v>Solid</v>
      </c>
      <c r="K211" s="853" t="s">
        <v>2447</v>
      </c>
      <c r="L211" s="902">
        <v>2019</v>
      </c>
      <c r="M211" s="855">
        <v>28000</v>
      </c>
      <c r="N211" s="855">
        <v>23000</v>
      </c>
      <c r="O211" s="855">
        <v>51000</v>
      </c>
      <c r="P211" s="855" t="s">
        <v>36</v>
      </c>
      <c r="Q211" s="855">
        <f t="shared" si="21"/>
        <v>51000</v>
      </c>
      <c r="R211" s="854"/>
      <c r="S211" s="853"/>
      <c r="T211" s="859" t="s">
        <v>2443</v>
      </c>
      <c r="U211" s="864"/>
      <c r="V211" s="881" t="s">
        <v>2411</v>
      </c>
      <c r="W211" s="885"/>
      <c r="X211" s="882" t="s">
        <v>2415</v>
      </c>
    </row>
    <row r="212" spans="1:24" ht="28.5" customHeight="1">
      <c r="A212" s="849" t="s">
        <v>5090</v>
      </c>
      <c r="B212" s="850"/>
      <c r="C212" s="850" t="s">
        <v>4778</v>
      </c>
      <c r="D212" s="850" t="s">
        <v>5091</v>
      </c>
      <c r="E212" s="852">
        <v>43.322923299999999</v>
      </c>
      <c r="F212" s="852">
        <v>-71.304588800000005</v>
      </c>
      <c r="G212" s="854" t="s">
        <v>9290</v>
      </c>
      <c r="H212" s="850"/>
      <c r="I212" s="853" t="s">
        <v>5</v>
      </c>
      <c r="J212" s="854" t="str">
        <f t="shared" si="20"/>
        <v>Groundwater</v>
      </c>
      <c r="K212" s="854" t="s">
        <v>35</v>
      </c>
      <c r="L212" s="858"/>
      <c r="M212" s="855">
        <v>5.13</v>
      </c>
      <c r="N212" s="855">
        <v>9.82</v>
      </c>
      <c r="O212" s="855">
        <v>14.95</v>
      </c>
      <c r="P212" s="855" t="s">
        <v>36</v>
      </c>
      <c r="Q212" s="855">
        <f t="shared" si="21"/>
        <v>14.95</v>
      </c>
      <c r="R212" s="854"/>
      <c r="S212" s="854"/>
      <c r="T212" s="854"/>
      <c r="U212" s="866" t="s">
        <v>4781</v>
      </c>
      <c r="V212" s="884" t="s">
        <v>4781</v>
      </c>
      <c r="W212" s="854"/>
      <c r="X212" s="860" t="s">
        <v>2415</v>
      </c>
    </row>
    <row r="213" spans="1:24" ht="28.5" customHeight="1">
      <c r="A213" s="849" t="s">
        <v>583</v>
      </c>
      <c r="B213" s="850"/>
      <c r="C213" s="850" t="s">
        <v>448</v>
      </c>
      <c r="D213" s="850" t="s">
        <v>584</v>
      </c>
      <c r="E213" s="852">
        <v>33.70478</v>
      </c>
      <c r="F213" s="852">
        <v>-114.62672999999999</v>
      </c>
      <c r="G213" s="854" t="s">
        <v>9483</v>
      </c>
      <c r="H213" s="850" t="s">
        <v>9484</v>
      </c>
      <c r="I213" s="853" t="s">
        <v>33</v>
      </c>
      <c r="J213" s="854" t="str">
        <f t="shared" si="20"/>
        <v>Groundwater</v>
      </c>
      <c r="K213" s="854" t="s">
        <v>35</v>
      </c>
      <c r="L213" s="858">
        <v>2019</v>
      </c>
      <c r="M213" s="855">
        <v>1</v>
      </c>
      <c r="N213" s="855"/>
      <c r="O213" s="855" t="s">
        <v>36</v>
      </c>
      <c r="P213" s="855">
        <v>16.690000000000001</v>
      </c>
      <c r="Q213" s="855">
        <f t="shared" si="21"/>
        <v>16.690000000000001</v>
      </c>
      <c r="R213" s="854"/>
      <c r="S213" s="854"/>
      <c r="T213" s="859" t="s">
        <v>480</v>
      </c>
      <c r="U213" s="866" t="s">
        <v>451</v>
      </c>
      <c r="V213" s="884" t="s">
        <v>451</v>
      </c>
      <c r="W213" s="854"/>
      <c r="X213" s="952" t="s">
        <v>453</v>
      </c>
    </row>
    <row r="214" spans="1:24" ht="28.5" customHeight="1">
      <c r="A214" s="849" t="s">
        <v>9485</v>
      </c>
      <c r="B214" s="849"/>
      <c r="C214" s="849" t="s">
        <v>8992</v>
      </c>
      <c r="D214" s="849" t="s">
        <v>9486</v>
      </c>
      <c r="E214" s="851">
        <v>48.916167999999999</v>
      </c>
      <c r="F214" s="851">
        <v>-122.63884400000001</v>
      </c>
      <c r="G214" s="862"/>
      <c r="H214" s="861"/>
      <c r="I214" s="853" t="s">
        <v>2203</v>
      </c>
      <c r="J214" s="852" t="s">
        <v>9487</v>
      </c>
      <c r="K214" s="852" t="s">
        <v>122</v>
      </c>
      <c r="L214" s="863">
        <v>2020</v>
      </c>
      <c r="M214" s="855">
        <v>8.4000000000000003E-4</v>
      </c>
      <c r="N214" s="855">
        <v>1.1000000000000001E-3</v>
      </c>
      <c r="O214" s="855">
        <v>1.9400000000000001E-3</v>
      </c>
      <c r="P214" s="855">
        <v>1.9400000000000001E-3</v>
      </c>
      <c r="Q214" s="855">
        <v>1.9400000000000001E-3</v>
      </c>
      <c r="R214" s="854"/>
      <c r="S214" s="854"/>
      <c r="T214" s="854" t="s">
        <v>9488</v>
      </c>
      <c r="U214" s="864" t="s">
        <v>9489</v>
      </c>
      <c r="V214" s="865" t="s">
        <v>9489</v>
      </c>
      <c r="W214" s="854" t="s">
        <v>9490</v>
      </c>
      <c r="X214" s="851" t="s">
        <v>9468</v>
      </c>
    </row>
    <row r="215" spans="1:24" ht="28.5" customHeight="1">
      <c r="A215" s="849" t="s">
        <v>586</v>
      </c>
      <c r="B215" s="850"/>
      <c r="C215" s="850" t="s">
        <v>448</v>
      </c>
      <c r="D215" s="850" t="s">
        <v>587</v>
      </c>
      <c r="E215" s="852">
        <v>34.196660000000001</v>
      </c>
      <c r="F215" s="852">
        <v>-118.35395</v>
      </c>
      <c r="G215" s="854" t="s">
        <v>9289</v>
      </c>
      <c r="H215" s="850"/>
      <c r="I215" s="853" t="s">
        <v>113</v>
      </c>
      <c r="J215" s="854" t="str">
        <f t="shared" ref="J215:J230" si="22">IF(K215="Groundwater", "Groundwater", IF(OR(K215="Wastewater", K215="Surface Water", K215="Drinking Water", K215="Leachate"),"Other Water", IF(OR(K215="Soil", K215="Compost", K215="Sludge", K215="Septage"), "Solid", "Unknown")))</f>
        <v>Solid</v>
      </c>
      <c r="K215" s="854" t="s">
        <v>99</v>
      </c>
      <c r="L215" s="858">
        <v>2019</v>
      </c>
      <c r="M215" s="855">
        <v>17000</v>
      </c>
      <c r="N215" s="855"/>
      <c r="O215" s="855" t="s">
        <v>36</v>
      </c>
      <c r="P215" s="855">
        <v>669800</v>
      </c>
      <c r="Q215" s="855">
        <f t="shared" ref="Q215:Q230" si="23">IF(M215&amp;N215&amp;O215&amp;P215="","",MAX(M215:P215))</f>
        <v>669800</v>
      </c>
      <c r="R215" s="854"/>
      <c r="S215" s="854"/>
      <c r="T215" s="854" t="s">
        <v>49</v>
      </c>
      <c r="U215" s="856" t="s">
        <v>451</v>
      </c>
      <c r="V215" s="857" t="s">
        <v>451</v>
      </c>
      <c r="W215" s="854"/>
      <c r="X215" s="877" t="s">
        <v>453</v>
      </c>
    </row>
    <row r="216" spans="1:24" ht="28.5" customHeight="1">
      <c r="A216" s="849" t="s">
        <v>5093</v>
      </c>
      <c r="B216" s="850"/>
      <c r="C216" s="850" t="s">
        <v>4778</v>
      </c>
      <c r="D216" s="850" t="s">
        <v>5094</v>
      </c>
      <c r="E216" s="852">
        <v>42.935558013903602</v>
      </c>
      <c r="F216" s="852">
        <v>-70.991863044626697</v>
      </c>
      <c r="G216" s="854" t="s">
        <v>9289</v>
      </c>
      <c r="H216" s="850"/>
      <c r="I216" s="853" t="s">
        <v>5</v>
      </c>
      <c r="J216" s="854" t="str">
        <f t="shared" si="22"/>
        <v>Groundwater</v>
      </c>
      <c r="K216" s="854" t="s">
        <v>35</v>
      </c>
      <c r="L216" s="858">
        <v>2019</v>
      </c>
      <c r="M216" s="855"/>
      <c r="N216" s="855"/>
      <c r="O216" s="855">
        <v>378</v>
      </c>
      <c r="P216" s="855">
        <v>795.1</v>
      </c>
      <c r="Q216" s="855">
        <f t="shared" si="23"/>
        <v>795.1</v>
      </c>
      <c r="R216" s="854" t="s">
        <v>5095</v>
      </c>
      <c r="S216" s="868" t="s">
        <v>5101</v>
      </c>
      <c r="T216" s="879" t="s">
        <v>5103</v>
      </c>
      <c r="U216" s="866" t="s">
        <v>5096</v>
      </c>
      <c r="V216" s="881" t="s">
        <v>5097</v>
      </c>
      <c r="W216" s="963" t="s">
        <v>5104</v>
      </c>
      <c r="X216" s="882" t="s">
        <v>5105</v>
      </c>
    </row>
    <row r="217" spans="1:24" ht="28.5" customHeight="1">
      <c r="A217" s="849" t="s">
        <v>2226</v>
      </c>
      <c r="B217" s="849" t="s">
        <v>2227</v>
      </c>
      <c r="C217" s="850" t="s">
        <v>2228</v>
      </c>
      <c r="D217" s="850" t="s">
        <v>2229</v>
      </c>
      <c r="E217" s="852">
        <v>43.559692300000002</v>
      </c>
      <c r="F217" s="852">
        <v>-116.2305221</v>
      </c>
      <c r="G217" s="854" t="s">
        <v>9289</v>
      </c>
      <c r="H217" s="850"/>
      <c r="I217" s="853" t="s">
        <v>44</v>
      </c>
      <c r="J217" s="854" t="str">
        <f t="shared" si="22"/>
        <v>Other Water</v>
      </c>
      <c r="K217" s="854" t="s">
        <v>122</v>
      </c>
      <c r="L217" s="858">
        <v>2018</v>
      </c>
      <c r="M217" s="855">
        <v>130</v>
      </c>
      <c r="N217" s="855">
        <v>590</v>
      </c>
      <c r="O217" s="855">
        <v>720</v>
      </c>
      <c r="P217" s="855">
        <v>1693</v>
      </c>
      <c r="Q217" s="855">
        <f t="shared" si="23"/>
        <v>1693</v>
      </c>
      <c r="R217" s="853" t="s">
        <v>9491</v>
      </c>
      <c r="S217" s="854" t="s">
        <v>49</v>
      </c>
      <c r="T217" s="854" t="s">
        <v>2236</v>
      </c>
      <c r="U217" s="866" t="s">
        <v>2231</v>
      </c>
      <c r="V217" s="910"/>
      <c r="W217" s="893" t="s">
        <v>2237</v>
      </c>
      <c r="X217" s="895" t="s">
        <v>2238</v>
      </c>
    </row>
    <row r="218" spans="1:24" ht="28.5" customHeight="1">
      <c r="A218" s="849" t="s">
        <v>5106</v>
      </c>
      <c r="B218" s="850"/>
      <c r="C218" s="850" t="s">
        <v>4778</v>
      </c>
      <c r="D218" s="850" t="s">
        <v>5107</v>
      </c>
      <c r="E218" s="852">
        <v>43.661679999999997</v>
      </c>
      <c r="F218" s="852">
        <v>-72.242490000000004</v>
      </c>
      <c r="G218" s="854" t="s">
        <v>9299</v>
      </c>
      <c r="H218" s="850"/>
      <c r="I218" s="853" t="s">
        <v>5</v>
      </c>
      <c r="J218" s="854" t="str">
        <f t="shared" si="22"/>
        <v>Groundwater</v>
      </c>
      <c r="K218" s="854" t="s">
        <v>35</v>
      </c>
      <c r="L218" s="858">
        <v>2019</v>
      </c>
      <c r="M218" s="855">
        <v>16.2</v>
      </c>
      <c r="N218" s="855">
        <v>4.46</v>
      </c>
      <c r="O218" s="855">
        <v>20.66</v>
      </c>
      <c r="P218" s="855">
        <v>149.33000000000001</v>
      </c>
      <c r="Q218" s="855">
        <f t="shared" si="23"/>
        <v>149.33000000000001</v>
      </c>
      <c r="R218" s="854"/>
      <c r="S218" s="853"/>
      <c r="T218" s="890" t="s">
        <v>5112</v>
      </c>
      <c r="U218" s="880" t="s">
        <v>4786</v>
      </c>
      <c r="V218" s="884" t="s">
        <v>5109</v>
      </c>
      <c r="W218" s="890" t="s">
        <v>5113</v>
      </c>
      <c r="X218" s="882" t="s">
        <v>2415</v>
      </c>
    </row>
    <row r="219" spans="1:24" ht="28.5" customHeight="1">
      <c r="A219" s="849" t="s">
        <v>1828</v>
      </c>
      <c r="B219" s="849"/>
      <c r="C219" s="849" t="s">
        <v>1806</v>
      </c>
      <c r="D219" s="849" t="s">
        <v>1829</v>
      </c>
      <c r="E219" s="851">
        <v>26.335977700000001</v>
      </c>
      <c r="F219" s="851">
        <v>-81.737164800000002</v>
      </c>
      <c r="G219" s="901" t="s">
        <v>9299</v>
      </c>
      <c r="H219" s="900"/>
      <c r="I219" s="853" t="s">
        <v>95</v>
      </c>
      <c r="J219" s="854" t="str">
        <f t="shared" si="22"/>
        <v>Groundwater</v>
      </c>
      <c r="K219" s="852" t="s">
        <v>35</v>
      </c>
      <c r="L219" s="851">
        <v>2019</v>
      </c>
      <c r="M219" s="855">
        <v>89</v>
      </c>
      <c r="N219" s="855">
        <v>1.5</v>
      </c>
      <c r="O219" s="855"/>
      <c r="P219" s="855"/>
      <c r="Q219" s="855">
        <f t="shared" si="23"/>
        <v>89</v>
      </c>
      <c r="R219" s="854"/>
      <c r="S219" s="854"/>
      <c r="T219" s="868" t="s">
        <v>1832</v>
      </c>
      <c r="U219" s="856" t="s">
        <v>1830</v>
      </c>
      <c r="V219" s="907" t="s">
        <v>1831</v>
      </c>
      <c r="W219" s="854"/>
      <c r="X219" s="851"/>
    </row>
    <row r="220" spans="1:24" ht="28.5" customHeight="1">
      <c r="A220" s="849" t="s">
        <v>5114</v>
      </c>
      <c r="B220" s="850" t="s">
        <v>5115</v>
      </c>
      <c r="C220" s="850" t="s">
        <v>4778</v>
      </c>
      <c r="D220" s="850" t="s">
        <v>5116</v>
      </c>
      <c r="E220" s="852">
        <v>43.229925999999999</v>
      </c>
      <c r="F220" s="852">
        <v>-72.17483</v>
      </c>
      <c r="G220" s="854" t="s">
        <v>9326</v>
      </c>
      <c r="H220" s="850" t="s">
        <v>9492</v>
      </c>
      <c r="I220" s="853" t="s">
        <v>77</v>
      </c>
      <c r="J220" s="854" t="str">
        <f t="shared" si="22"/>
        <v>Groundwater</v>
      </c>
      <c r="K220" s="854" t="s">
        <v>35</v>
      </c>
      <c r="L220" s="858"/>
      <c r="M220" s="855">
        <v>2.2799999999999998</v>
      </c>
      <c r="N220" s="855">
        <v>3.55</v>
      </c>
      <c r="O220" s="855">
        <v>5.83</v>
      </c>
      <c r="P220" s="855" t="s">
        <v>36</v>
      </c>
      <c r="Q220" s="855">
        <f t="shared" si="23"/>
        <v>5.83</v>
      </c>
      <c r="R220" s="854"/>
      <c r="S220" s="854"/>
      <c r="T220" s="854"/>
      <c r="U220" s="856" t="s">
        <v>4781</v>
      </c>
      <c r="V220" s="857" t="s">
        <v>4781</v>
      </c>
      <c r="W220" s="854"/>
      <c r="X220" s="860" t="s">
        <v>2415</v>
      </c>
    </row>
    <row r="221" spans="1:24" ht="28.5" customHeight="1">
      <c r="A221" s="849" t="s">
        <v>591</v>
      </c>
      <c r="B221" s="850"/>
      <c r="C221" s="850" t="s">
        <v>448</v>
      </c>
      <c r="D221" s="850" t="s">
        <v>592</v>
      </c>
      <c r="E221" s="852">
        <v>33.249664439999997</v>
      </c>
      <c r="F221" s="852">
        <v>-117.1835481</v>
      </c>
      <c r="G221" s="854" t="s">
        <v>9289</v>
      </c>
      <c r="H221" s="850"/>
      <c r="I221" s="853" t="s">
        <v>33</v>
      </c>
      <c r="J221" s="854" t="str">
        <f t="shared" si="22"/>
        <v>Groundwater</v>
      </c>
      <c r="K221" s="854" t="s">
        <v>35</v>
      </c>
      <c r="L221" s="858">
        <v>2019</v>
      </c>
      <c r="M221" s="855">
        <v>15</v>
      </c>
      <c r="N221" s="855">
        <v>4.4000000000000004</v>
      </c>
      <c r="O221" s="855">
        <v>19.399999999999999</v>
      </c>
      <c r="P221" s="855">
        <v>62.6</v>
      </c>
      <c r="Q221" s="855">
        <f t="shared" si="23"/>
        <v>62.6</v>
      </c>
      <c r="R221" s="854"/>
      <c r="S221" s="854"/>
      <c r="T221" s="859" t="s">
        <v>594</v>
      </c>
      <c r="U221" s="866" t="s">
        <v>451</v>
      </c>
      <c r="V221" s="884" t="s">
        <v>451</v>
      </c>
      <c r="W221" s="854"/>
      <c r="X221" s="877" t="s">
        <v>453</v>
      </c>
    </row>
    <row r="222" spans="1:24" ht="28.5" customHeight="1">
      <c r="A222" s="849" t="s">
        <v>595</v>
      </c>
      <c r="B222" s="850"/>
      <c r="C222" s="850" t="s">
        <v>448</v>
      </c>
      <c r="D222" s="850" t="s">
        <v>596</v>
      </c>
      <c r="E222" s="852">
        <v>34.99048801</v>
      </c>
      <c r="F222" s="852">
        <v>-117.6483178</v>
      </c>
      <c r="G222" s="854" t="s">
        <v>9289</v>
      </c>
      <c r="H222" s="850"/>
      <c r="I222" s="853" t="s">
        <v>33</v>
      </c>
      <c r="J222" s="854" t="str">
        <f t="shared" si="22"/>
        <v>Groundwater</v>
      </c>
      <c r="K222" s="854" t="s">
        <v>35</v>
      </c>
      <c r="L222" s="858">
        <v>2019</v>
      </c>
      <c r="M222" s="855">
        <v>0.65</v>
      </c>
      <c r="N222" s="855"/>
      <c r="O222" s="855" t="s">
        <v>36</v>
      </c>
      <c r="P222" s="855">
        <v>21.88</v>
      </c>
      <c r="Q222" s="855">
        <f t="shared" si="23"/>
        <v>21.88</v>
      </c>
      <c r="R222" s="854"/>
      <c r="S222" s="854"/>
      <c r="T222" s="859" t="s">
        <v>598</v>
      </c>
      <c r="U222" s="856" t="s">
        <v>451</v>
      </c>
      <c r="V222" s="857" t="s">
        <v>451</v>
      </c>
      <c r="W222" s="854"/>
      <c r="X222" s="877" t="s">
        <v>453</v>
      </c>
    </row>
    <row r="223" spans="1:24" ht="28.5" customHeight="1">
      <c r="A223" s="849" t="s">
        <v>5118</v>
      </c>
      <c r="B223" s="850"/>
      <c r="C223" s="850" t="s">
        <v>4778</v>
      </c>
      <c r="D223" s="850" t="s">
        <v>5119</v>
      </c>
      <c r="E223" s="852">
        <v>44.099649999999997</v>
      </c>
      <c r="F223" s="852">
        <v>-72.025872000000007</v>
      </c>
      <c r="G223" s="854" t="s">
        <v>9493</v>
      </c>
      <c r="H223" s="850" t="s">
        <v>9494</v>
      </c>
      <c r="I223" s="853" t="s">
        <v>2194</v>
      </c>
      <c r="J223" s="854" t="str">
        <f t="shared" si="22"/>
        <v>Groundwater</v>
      </c>
      <c r="K223" s="854" t="s">
        <v>35</v>
      </c>
      <c r="L223" s="858"/>
      <c r="M223" s="855">
        <v>98</v>
      </c>
      <c r="N223" s="855">
        <v>14.7</v>
      </c>
      <c r="O223" s="855">
        <v>112.7</v>
      </c>
      <c r="P223" s="855">
        <v>135.5</v>
      </c>
      <c r="Q223" s="855">
        <f t="shared" si="23"/>
        <v>135.5</v>
      </c>
      <c r="R223" s="854"/>
      <c r="S223" s="854"/>
      <c r="T223" s="854"/>
      <c r="U223" s="866" t="s">
        <v>4781</v>
      </c>
      <c r="V223" s="884" t="s">
        <v>4781</v>
      </c>
      <c r="W223" s="854"/>
      <c r="X223" s="860" t="s">
        <v>2415</v>
      </c>
    </row>
    <row r="224" spans="1:24" ht="28.5" customHeight="1">
      <c r="A224" s="849" t="s">
        <v>5122</v>
      </c>
      <c r="B224" s="850"/>
      <c r="C224" s="850" t="s">
        <v>4778</v>
      </c>
      <c r="D224" s="850" t="s">
        <v>5123</v>
      </c>
      <c r="E224" s="852">
        <v>43.155493</v>
      </c>
      <c r="F224" s="852">
        <v>-71.538507999999993</v>
      </c>
      <c r="G224" s="854" t="s">
        <v>9299</v>
      </c>
      <c r="H224" s="850"/>
      <c r="I224" s="853" t="s">
        <v>33</v>
      </c>
      <c r="J224" s="854" t="str">
        <f t="shared" si="22"/>
        <v>Groundwater</v>
      </c>
      <c r="K224" s="854" t="s">
        <v>35</v>
      </c>
      <c r="L224" s="858">
        <v>2018</v>
      </c>
      <c r="M224" s="855">
        <v>3.7</v>
      </c>
      <c r="N224" s="855">
        <v>3.6</v>
      </c>
      <c r="O224" s="855">
        <v>7.3</v>
      </c>
      <c r="P224" s="855">
        <v>8.6</v>
      </c>
      <c r="Q224" s="855">
        <f t="shared" si="23"/>
        <v>8.6</v>
      </c>
      <c r="R224" s="854"/>
      <c r="S224" s="853"/>
      <c r="T224" s="879" t="s">
        <v>5128</v>
      </c>
      <c r="U224" s="875" t="s">
        <v>4786</v>
      </c>
      <c r="V224" s="887" t="s">
        <v>5125</v>
      </c>
      <c r="W224" s="879" t="s">
        <v>5129</v>
      </c>
      <c r="X224" s="882" t="s">
        <v>2415</v>
      </c>
    </row>
    <row r="225" spans="1:24" ht="28.5" customHeight="1">
      <c r="A225" s="849" t="s">
        <v>599</v>
      </c>
      <c r="B225" s="850"/>
      <c r="C225" s="850" t="s">
        <v>448</v>
      </c>
      <c r="D225" s="850" t="s">
        <v>600</v>
      </c>
      <c r="E225" s="852">
        <v>33.70888171</v>
      </c>
      <c r="F225" s="852">
        <v>-117.7098716</v>
      </c>
      <c r="G225" s="854" t="s">
        <v>9289</v>
      </c>
      <c r="H225" s="850"/>
      <c r="I225" s="853" t="s">
        <v>33</v>
      </c>
      <c r="J225" s="854" t="str">
        <f t="shared" si="22"/>
        <v>Groundwater</v>
      </c>
      <c r="K225" s="854" t="s">
        <v>35</v>
      </c>
      <c r="L225" s="858">
        <v>2017</v>
      </c>
      <c r="M225" s="855"/>
      <c r="N225" s="855"/>
      <c r="O225" s="855" t="s">
        <v>36</v>
      </c>
      <c r="P225" s="855">
        <v>420</v>
      </c>
      <c r="Q225" s="855">
        <f t="shared" si="23"/>
        <v>420</v>
      </c>
      <c r="R225" s="854"/>
      <c r="S225" s="854"/>
      <c r="T225" s="944" t="s">
        <v>603</v>
      </c>
      <c r="U225" s="866" t="s">
        <v>514</v>
      </c>
      <c r="V225" s="884" t="s">
        <v>602</v>
      </c>
      <c r="W225" s="941" t="s">
        <v>604</v>
      </c>
      <c r="X225" s="941" t="s">
        <v>538</v>
      </c>
    </row>
    <row r="226" spans="1:24" ht="28.5" customHeight="1">
      <c r="A226" s="849" t="s">
        <v>1702</v>
      </c>
      <c r="B226" s="849" t="s">
        <v>1703</v>
      </c>
      <c r="C226" s="850" t="s">
        <v>1699</v>
      </c>
      <c r="D226" s="850" t="s">
        <v>1704</v>
      </c>
      <c r="E226" s="852">
        <v>41.9354333</v>
      </c>
      <c r="F226" s="852">
        <v>-72.702492699999993</v>
      </c>
      <c r="G226" s="854" t="s">
        <v>9289</v>
      </c>
      <c r="H226" s="850"/>
      <c r="I226" s="853" t="s">
        <v>44</v>
      </c>
      <c r="J226" s="854" t="str">
        <f t="shared" si="22"/>
        <v>Groundwater</v>
      </c>
      <c r="K226" s="854" t="s">
        <v>35</v>
      </c>
      <c r="L226" s="858">
        <v>2017</v>
      </c>
      <c r="M226" s="855">
        <v>18.8</v>
      </c>
      <c r="N226" s="855">
        <v>355</v>
      </c>
      <c r="O226" s="855">
        <v>373.8</v>
      </c>
      <c r="P226" s="855">
        <v>518.23</v>
      </c>
      <c r="Q226" s="855">
        <f t="shared" si="23"/>
        <v>518.23</v>
      </c>
      <c r="R226" s="854" t="s">
        <v>9495</v>
      </c>
      <c r="S226" s="944" t="s">
        <v>1711</v>
      </c>
      <c r="T226" s="937" t="s">
        <v>1713</v>
      </c>
      <c r="U226" s="856" t="s">
        <v>1706</v>
      </c>
      <c r="V226" s="857" t="s">
        <v>1707</v>
      </c>
      <c r="W226" s="893" t="s">
        <v>1714</v>
      </c>
      <c r="X226" s="905" t="s">
        <v>1715</v>
      </c>
    </row>
    <row r="227" spans="1:24" ht="28.5" customHeight="1">
      <c r="A227" s="849" t="s">
        <v>1703</v>
      </c>
      <c r="B227" s="849"/>
      <c r="C227" s="849" t="s">
        <v>1699</v>
      </c>
      <c r="D227" s="849" t="s">
        <v>1716</v>
      </c>
      <c r="E227" s="851">
        <v>41.938905402040596</v>
      </c>
      <c r="F227" s="851">
        <v>-72.686052859811994</v>
      </c>
      <c r="G227" s="852" t="s">
        <v>9289</v>
      </c>
      <c r="H227" s="849"/>
      <c r="I227" s="853" t="s">
        <v>113</v>
      </c>
      <c r="J227" s="854" t="str">
        <f t="shared" si="22"/>
        <v>Other Water</v>
      </c>
      <c r="K227" s="852" t="s">
        <v>122</v>
      </c>
      <c r="L227" s="851">
        <v>2019</v>
      </c>
      <c r="M227" s="855"/>
      <c r="N227" s="855"/>
      <c r="O227" s="855" t="s">
        <v>36</v>
      </c>
      <c r="P227" s="855">
        <v>10000</v>
      </c>
      <c r="Q227" s="855">
        <f t="shared" si="23"/>
        <v>10000</v>
      </c>
      <c r="R227" s="854" t="s">
        <v>1717</v>
      </c>
      <c r="S227" s="854"/>
      <c r="T227" s="854"/>
      <c r="U227" s="880" t="s">
        <v>1718</v>
      </c>
      <c r="V227" s="865"/>
      <c r="W227" s="854"/>
      <c r="X227" s="851"/>
    </row>
    <row r="228" spans="1:24" ht="28.5" customHeight="1">
      <c r="A228" s="849" t="s">
        <v>605</v>
      </c>
      <c r="B228" s="849"/>
      <c r="C228" s="849" t="s">
        <v>448</v>
      </c>
      <c r="D228" s="849" t="s">
        <v>606</v>
      </c>
      <c r="E228" s="852">
        <v>34.240761730078702</v>
      </c>
      <c r="F228" s="852">
        <v>-118.37864566191899</v>
      </c>
      <c r="G228" s="852" t="s">
        <v>9355</v>
      </c>
      <c r="H228" s="849" t="s">
        <v>9496</v>
      </c>
      <c r="I228" s="853" t="s">
        <v>33</v>
      </c>
      <c r="J228" s="854" t="str">
        <f t="shared" si="22"/>
        <v>Groundwater</v>
      </c>
      <c r="K228" s="852" t="s">
        <v>35</v>
      </c>
      <c r="L228" s="851">
        <v>2019</v>
      </c>
      <c r="M228" s="855">
        <v>12</v>
      </c>
      <c r="N228" s="855">
        <v>7.6</v>
      </c>
      <c r="O228" s="855">
        <v>17.600000000000001</v>
      </c>
      <c r="P228" s="855">
        <v>188.89</v>
      </c>
      <c r="Q228" s="855">
        <f t="shared" si="23"/>
        <v>188.89</v>
      </c>
      <c r="R228" s="854"/>
      <c r="S228" s="854"/>
      <c r="T228" s="859" t="s">
        <v>609</v>
      </c>
      <c r="U228" s="856" t="s">
        <v>451</v>
      </c>
      <c r="V228" s="907" t="s">
        <v>608</v>
      </c>
      <c r="W228" s="854"/>
      <c r="X228" s="877" t="s">
        <v>453</v>
      </c>
    </row>
    <row r="229" spans="1:24" ht="28.5" customHeight="1">
      <c r="A229" s="849" t="s">
        <v>610</v>
      </c>
      <c r="B229" s="850"/>
      <c r="C229" s="850" t="s">
        <v>448</v>
      </c>
      <c r="D229" s="850" t="s">
        <v>611</v>
      </c>
      <c r="E229" s="852">
        <v>33.137986900000001</v>
      </c>
      <c r="F229" s="852">
        <v>-117.2018424</v>
      </c>
      <c r="G229" s="854" t="s">
        <v>9289</v>
      </c>
      <c r="H229" s="850"/>
      <c r="I229" s="853" t="s">
        <v>33</v>
      </c>
      <c r="J229" s="854" t="str">
        <f t="shared" si="22"/>
        <v>Groundwater</v>
      </c>
      <c r="K229" s="854" t="s">
        <v>35</v>
      </c>
      <c r="L229" s="858">
        <v>2019</v>
      </c>
      <c r="M229" s="855">
        <v>110</v>
      </c>
      <c r="N229" s="855">
        <v>90</v>
      </c>
      <c r="O229" s="855">
        <v>200</v>
      </c>
      <c r="P229" s="855">
        <v>2028</v>
      </c>
      <c r="Q229" s="855">
        <f t="shared" si="23"/>
        <v>2028</v>
      </c>
      <c r="R229" s="854"/>
      <c r="S229" s="854"/>
      <c r="T229" s="944" t="s">
        <v>613</v>
      </c>
      <c r="U229" s="866" t="s">
        <v>514</v>
      </c>
      <c r="V229" s="884" t="s">
        <v>612</v>
      </c>
      <c r="W229" s="885"/>
      <c r="X229" s="941" t="s">
        <v>538</v>
      </c>
    </row>
    <row r="230" spans="1:24" ht="28.5" customHeight="1">
      <c r="A230" s="849" t="s">
        <v>4313</v>
      </c>
      <c r="B230" s="850"/>
      <c r="C230" s="850" t="s">
        <v>4239</v>
      </c>
      <c r="D230" s="850" t="s">
        <v>4314</v>
      </c>
      <c r="E230" s="852">
        <v>46.339219999999997</v>
      </c>
      <c r="F230" s="852">
        <v>-94.226567000000003</v>
      </c>
      <c r="G230" s="854" t="s">
        <v>9289</v>
      </c>
      <c r="H230" s="850"/>
      <c r="I230" s="853" t="s">
        <v>5</v>
      </c>
      <c r="J230" s="854" t="str">
        <f t="shared" si="22"/>
        <v>Groundwater</v>
      </c>
      <c r="K230" s="851" t="s">
        <v>35</v>
      </c>
      <c r="L230" s="964">
        <v>2013</v>
      </c>
      <c r="M230" s="965">
        <v>954</v>
      </c>
      <c r="N230" s="965">
        <v>1510</v>
      </c>
      <c r="O230" s="965"/>
      <c r="P230" s="965" t="s">
        <v>36</v>
      </c>
      <c r="Q230" s="855">
        <f t="shared" si="23"/>
        <v>1510</v>
      </c>
      <c r="R230" s="854" t="s">
        <v>4315</v>
      </c>
      <c r="S230" s="868" t="s">
        <v>4316</v>
      </c>
      <c r="T230" s="937" t="s">
        <v>4316</v>
      </c>
      <c r="U230" s="866" t="s">
        <v>4316</v>
      </c>
      <c r="V230" s="884" t="s">
        <v>4317</v>
      </c>
      <c r="W230" s="893" t="s">
        <v>4322</v>
      </c>
      <c r="X230" s="882" t="s">
        <v>4249</v>
      </c>
    </row>
    <row r="231" spans="1:24" ht="28.5" customHeight="1">
      <c r="A231" s="849" t="s">
        <v>9497</v>
      </c>
      <c r="B231" s="849"/>
      <c r="C231" s="849" t="s">
        <v>3158</v>
      </c>
      <c r="D231" s="849" t="s">
        <v>9317</v>
      </c>
      <c r="E231" s="851">
        <v>42.84</v>
      </c>
      <c r="F231" s="851">
        <v>-83.444999999999993</v>
      </c>
      <c r="G231" s="862"/>
      <c r="H231" s="861"/>
      <c r="I231" s="853" t="s">
        <v>765</v>
      </c>
      <c r="J231" s="852" t="s">
        <v>35</v>
      </c>
      <c r="K231" s="852" t="s">
        <v>35</v>
      </c>
      <c r="L231" s="863">
        <v>2021</v>
      </c>
      <c r="M231" s="855">
        <v>22.7</v>
      </c>
      <c r="N231" s="855"/>
      <c r="O231" s="855"/>
      <c r="P231" s="855"/>
      <c r="Q231" s="855">
        <v>22.7</v>
      </c>
      <c r="R231" s="854"/>
      <c r="S231" s="854"/>
      <c r="T231" s="854" t="s">
        <v>9498</v>
      </c>
      <c r="U231" s="864" t="s">
        <v>9498</v>
      </c>
      <c r="V231" s="865" t="s">
        <v>9499</v>
      </c>
      <c r="W231" s="854" t="s">
        <v>9320</v>
      </c>
      <c r="X231" s="851" t="s">
        <v>9295</v>
      </c>
    </row>
    <row r="232" spans="1:24" ht="28.5" customHeight="1">
      <c r="A232" s="849" t="s">
        <v>2912</v>
      </c>
      <c r="B232" s="849"/>
      <c r="C232" s="849" t="s">
        <v>2892</v>
      </c>
      <c r="D232" s="849"/>
      <c r="E232" s="851">
        <v>38.697509699999998</v>
      </c>
      <c r="F232" s="851">
        <v>-76.849168500000005</v>
      </c>
      <c r="G232" s="901" t="s">
        <v>9290</v>
      </c>
      <c r="H232" s="900"/>
      <c r="I232" s="853" t="s">
        <v>1201</v>
      </c>
      <c r="J232" s="854" t="str">
        <f t="shared" ref="J232:J233" si="24">IF(K232="Groundwater", "Groundwater", IF(OR(K232="Wastewater", K232="Surface Water", K232="Drinking Water", K232="Leachate"),"Other Water", IF(OR(K232="Soil", K232="Compost", K232="Sludge", K232="Septage"), "Solid", "Unknown")))</f>
        <v>Unknown</v>
      </c>
      <c r="K232" s="852"/>
      <c r="L232" s="851"/>
      <c r="M232" s="855"/>
      <c r="N232" s="855"/>
      <c r="O232" s="855"/>
      <c r="P232" s="855"/>
      <c r="Q232" s="855" t="str">
        <f t="shared" ref="Q232:Q233" si="25">IF(M232&amp;N232&amp;O232&amp;P232="","",MAX(M232:P232))</f>
        <v/>
      </c>
      <c r="R232" s="854" t="s">
        <v>9405</v>
      </c>
      <c r="S232" s="854"/>
      <c r="T232" s="918" t="s">
        <v>2913</v>
      </c>
      <c r="U232" s="856" t="s">
        <v>1570</v>
      </c>
      <c r="V232" s="865"/>
      <c r="W232" s="854"/>
      <c r="X232" s="851"/>
    </row>
    <row r="233" spans="1:24" ht="28.5" customHeight="1">
      <c r="A233" s="849" t="s">
        <v>614</v>
      </c>
      <c r="B233" s="850"/>
      <c r="C233" s="850" t="s">
        <v>448</v>
      </c>
      <c r="D233" s="850" t="s">
        <v>615</v>
      </c>
      <c r="E233" s="852">
        <v>32.998459400000002</v>
      </c>
      <c r="F233" s="852">
        <v>-115.5385905</v>
      </c>
      <c r="G233" s="854" t="s">
        <v>9289</v>
      </c>
      <c r="H233" s="850"/>
      <c r="I233" s="853" t="s">
        <v>33</v>
      </c>
      <c r="J233" s="854" t="str">
        <f t="shared" si="24"/>
        <v>Groundwater</v>
      </c>
      <c r="K233" s="854" t="s">
        <v>35</v>
      </c>
      <c r="L233" s="858">
        <v>2019</v>
      </c>
      <c r="M233" s="855"/>
      <c r="N233" s="855"/>
      <c r="O233" s="855" t="s">
        <v>36</v>
      </c>
      <c r="P233" s="855">
        <v>0.88</v>
      </c>
      <c r="Q233" s="855">
        <f t="shared" si="25"/>
        <v>0.88</v>
      </c>
      <c r="R233" s="854"/>
      <c r="S233" s="854"/>
      <c r="T233" s="859" t="s">
        <v>480</v>
      </c>
      <c r="U233" s="856" t="s">
        <v>451</v>
      </c>
      <c r="V233" s="857" t="s">
        <v>451</v>
      </c>
      <c r="W233" s="854"/>
      <c r="X233" s="877" t="s">
        <v>453</v>
      </c>
    </row>
    <row r="234" spans="1:24" ht="28.5" customHeight="1">
      <c r="A234" s="849" t="s">
        <v>9500</v>
      </c>
      <c r="B234" s="849"/>
      <c r="C234" s="849" t="s">
        <v>3158</v>
      </c>
      <c r="D234" s="849" t="s">
        <v>9501</v>
      </c>
      <c r="E234" s="851">
        <v>43.084080999999998</v>
      </c>
      <c r="F234" s="851">
        <v>-83.660235999999998</v>
      </c>
      <c r="G234" s="862"/>
      <c r="H234" s="861"/>
      <c r="I234" s="853" t="s">
        <v>2203</v>
      </c>
      <c r="J234" s="852" t="s">
        <v>35</v>
      </c>
      <c r="K234" s="852" t="s">
        <v>35</v>
      </c>
      <c r="L234" s="863">
        <v>2021</v>
      </c>
      <c r="M234" s="855">
        <v>30</v>
      </c>
      <c r="N234" s="855">
        <v>60</v>
      </c>
      <c r="O234" s="855"/>
      <c r="P234" s="855"/>
      <c r="Q234" s="855">
        <v>60</v>
      </c>
      <c r="R234" s="854"/>
      <c r="S234" s="854"/>
      <c r="T234" s="854" t="s">
        <v>9502</v>
      </c>
      <c r="U234" s="864" t="s">
        <v>9502</v>
      </c>
      <c r="V234" s="865" t="s">
        <v>9503</v>
      </c>
      <c r="W234" s="854" t="s">
        <v>9504</v>
      </c>
      <c r="X234" s="851" t="s">
        <v>9295</v>
      </c>
    </row>
    <row r="235" spans="1:24" ht="28.5" customHeight="1">
      <c r="A235" s="849" t="s">
        <v>9505</v>
      </c>
      <c r="B235" s="849" t="s">
        <v>9506</v>
      </c>
      <c r="C235" s="849" t="s">
        <v>8992</v>
      </c>
      <c r="D235" s="849" t="s">
        <v>9507</v>
      </c>
      <c r="E235" s="966">
        <v>47.600561939330298</v>
      </c>
      <c r="F235" s="966">
        <v>-122.691181899564</v>
      </c>
      <c r="G235" s="901" t="s">
        <v>9299</v>
      </c>
      <c r="H235" s="861"/>
      <c r="I235" s="853" t="s">
        <v>44</v>
      </c>
      <c r="J235" s="854" t="str">
        <f t="shared" ref="J235:J243" si="26">IF(K235="Groundwater", "Groundwater", IF(OR(K235="Wastewater", K235="Surface Water", K235="Drinking Water", K235="Leachate"),"Other Water", IF(OR(K235="Soil", K235="Compost", K235="Sludge", K235="Septage"), "Solid", "Unknown")))</f>
        <v>Other Water</v>
      </c>
      <c r="K235" s="852" t="s">
        <v>80</v>
      </c>
      <c r="L235" s="851">
        <v>2022</v>
      </c>
      <c r="M235" s="966">
        <v>171</v>
      </c>
      <c r="N235" s="855"/>
      <c r="O235" s="855">
        <v>171</v>
      </c>
      <c r="P235" s="855"/>
      <c r="Q235" s="855">
        <f t="shared" ref="Q235:Q243" si="27">IF(M235&amp;N235&amp;O235&amp;P235="","",MAX(M235:P235))</f>
        <v>171</v>
      </c>
      <c r="R235" s="854"/>
      <c r="S235" s="854"/>
      <c r="T235" s="967" t="s">
        <v>9508</v>
      </c>
      <c r="U235" s="968" t="s">
        <v>9509</v>
      </c>
      <c r="V235" s="865"/>
      <c r="W235" s="854"/>
      <c r="X235" s="851"/>
    </row>
    <row r="236" spans="1:24" ht="28.5" customHeight="1">
      <c r="A236" s="849" t="s">
        <v>5130</v>
      </c>
      <c r="B236" s="850"/>
      <c r="C236" s="850" t="s">
        <v>4778</v>
      </c>
      <c r="D236" s="850" t="s">
        <v>5131</v>
      </c>
      <c r="E236" s="852">
        <v>43.265565700000003</v>
      </c>
      <c r="F236" s="852">
        <v>-70.865948700000004</v>
      </c>
      <c r="G236" s="854" t="s">
        <v>9510</v>
      </c>
      <c r="H236" s="850"/>
      <c r="I236" s="853" t="s">
        <v>5</v>
      </c>
      <c r="J236" s="854" t="str">
        <f t="shared" si="26"/>
        <v>Groundwater</v>
      </c>
      <c r="K236" s="854" t="s">
        <v>35</v>
      </c>
      <c r="L236" s="858">
        <v>2018</v>
      </c>
      <c r="M236" s="855">
        <v>52.9</v>
      </c>
      <c r="N236" s="855">
        <v>16.5</v>
      </c>
      <c r="O236" s="855">
        <v>69.400000000000006</v>
      </c>
      <c r="P236" s="855">
        <v>118.9</v>
      </c>
      <c r="Q236" s="855">
        <f t="shared" si="27"/>
        <v>118.9</v>
      </c>
      <c r="R236" s="854"/>
      <c r="S236" s="853"/>
      <c r="T236" s="879" t="s">
        <v>5136</v>
      </c>
      <c r="U236" s="880" t="s">
        <v>4786</v>
      </c>
      <c r="V236" s="867" t="s">
        <v>5133</v>
      </c>
      <c r="W236" s="879" t="s">
        <v>5137</v>
      </c>
      <c r="X236" s="882" t="s">
        <v>2415</v>
      </c>
    </row>
    <row r="237" spans="1:24" ht="28.5" customHeight="1">
      <c r="A237" s="849" t="s">
        <v>5138</v>
      </c>
      <c r="B237" s="850"/>
      <c r="C237" s="850" t="s">
        <v>4778</v>
      </c>
      <c r="D237" s="850" t="s">
        <v>5139</v>
      </c>
      <c r="E237" s="852">
        <v>44.265250000000002</v>
      </c>
      <c r="F237" s="852">
        <v>-71.466932</v>
      </c>
      <c r="G237" s="854" t="s">
        <v>9290</v>
      </c>
      <c r="H237" s="850"/>
      <c r="I237" s="853" t="s">
        <v>2194</v>
      </c>
      <c r="J237" s="854" t="str">
        <f t="shared" si="26"/>
        <v>Groundwater</v>
      </c>
      <c r="K237" s="854" t="s">
        <v>35</v>
      </c>
      <c r="L237" s="858"/>
      <c r="M237" s="855">
        <v>16.899999999999999</v>
      </c>
      <c r="N237" s="855">
        <v>12.2</v>
      </c>
      <c r="O237" s="855">
        <v>29.1</v>
      </c>
      <c r="P237" s="855" t="s">
        <v>36</v>
      </c>
      <c r="Q237" s="855">
        <f t="shared" si="27"/>
        <v>29.1</v>
      </c>
      <c r="R237" s="854"/>
      <c r="S237" s="854"/>
      <c r="T237" s="854"/>
      <c r="U237" s="856" t="s">
        <v>4781</v>
      </c>
      <c r="V237" s="857" t="s">
        <v>4781</v>
      </c>
      <c r="W237" s="854"/>
      <c r="X237" s="860" t="s">
        <v>2415</v>
      </c>
    </row>
    <row r="238" spans="1:24" ht="28.5" customHeight="1">
      <c r="A238" s="849" t="s">
        <v>2468</v>
      </c>
      <c r="B238" s="850"/>
      <c r="C238" s="850" t="s">
        <v>2408</v>
      </c>
      <c r="D238" s="850" t="s">
        <v>2469</v>
      </c>
      <c r="E238" s="852">
        <v>44.774700000000003</v>
      </c>
      <c r="F238" s="852">
        <v>-68.782300000000006</v>
      </c>
      <c r="G238" s="854" t="s">
        <v>9289</v>
      </c>
      <c r="H238" s="850"/>
      <c r="I238" s="853" t="s">
        <v>765</v>
      </c>
      <c r="J238" s="854" t="str">
        <f t="shared" si="26"/>
        <v>Other Water</v>
      </c>
      <c r="K238" s="853" t="s">
        <v>2471</v>
      </c>
      <c r="L238" s="902">
        <v>2019</v>
      </c>
      <c r="M238" s="855">
        <v>17.8</v>
      </c>
      <c r="N238" s="855">
        <v>11.4</v>
      </c>
      <c r="O238" s="855">
        <v>29</v>
      </c>
      <c r="P238" s="855">
        <v>32.79</v>
      </c>
      <c r="Q238" s="855">
        <f t="shared" si="27"/>
        <v>32.79</v>
      </c>
      <c r="R238" s="854"/>
      <c r="S238" s="853"/>
      <c r="T238" s="859" t="s">
        <v>2443</v>
      </c>
      <c r="U238" s="912"/>
      <c r="V238" s="887" t="s">
        <v>2411</v>
      </c>
      <c r="W238" s="885"/>
      <c r="X238" s="882" t="s">
        <v>2415</v>
      </c>
    </row>
    <row r="239" spans="1:24" ht="28.5" customHeight="1">
      <c r="A239" s="849" t="s">
        <v>617</v>
      </c>
      <c r="B239" s="850"/>
      <c r="C239" s="850" t="s">
        <v>448</v>
      </c>
      <c r="D239" s="850" t="s">
        <v>618</v>
      </c>
      <c r="E239" s="852">
        <v>38.2688956</v>
      </c>
      <c r="F239" s="852">
        <v>-119.21886670000001</v>
      </c>
      <c r="G239" s="854" t="s">
        <v>9289</v>
      </c>
      <c r="H239" s="850"/>
      <c r="I239" s="853" t="s">
        <v>33</v>
      </c>
      <c r="J239" s="854" t="str">
        <f t="shared" si="26"/>
        <v>Groundwater</v>
      </c>
      <c r="K239" s="854" t="s">
        <v>35</v>
      </c>
      <c r="L239" s="858">
        <v>2020</v>
      </c>
      <c r="M239" s="855">
        <v>6.1</v>
      </c>
      <c r="N239" s="855">
        <v>0.52</v>
      </c>
      <c r="O239" s="855" t="s">
        <v>36</v>
      </c>
      <c r="P239" s="855">
        <v>52.1</v>
      </c>
      <c r="Q239" s="855">
        <f t="shared" si="27"/>
        <v>52.1</v>
      </c>
      <c r="R239" s="854"/>
      <c r="S239" s="854"/>
      <c r="T239" s="859" t="s">
        <v>620</v>
      </c>
      <c r="U239" s="866" t="s">
        <v>451</v>
      </c>
      <c r="V239" s="884" t="s">
        <v>451</v>
      </c>
      <c r="W239" s="854"/>
      <c r="X239" s="877" t="s">
        <v>453</v>
      </c>
    </row>
    <row r="240" spans="1:24" ht="28.5" customHeight="1">
      <c r="A240" s="849" t="s">
        <v>7677</v>
      </c>
      <c r="B240" s="849"/>
      <c r="C240" s="849" t="s">
        <v>7665</v>
      </c>
      <c r="D240" s="849" t="s">
        <v>7678</v>
      </c>
      <c r="E240" s="852">
        <v>39.427216399999999</v>
      </c>
      <c r="F240" s="852">
        <v>-75.239181799999997</v>
      </c>
      <c r="G240" s="852" t="s">
        <v>9299</v>
      </c>
      <c r="H240" s="849"/>
      <c r="I240" s="853" t="s">
        <v>44</v>
      </c>
      <c r="J240" s="854" t="str">
        <f t="shared" si="26"/>
        <v>Other Water</v>
      </c>
      <c r="K240" s="852" t="s">
        <v>80</v>
      </c>
      <c r="L240" s="851">
        <v>2018</v>
      </c>
      <c r="M240" s="855"/>
      <c r="N240" s="855"/>
      <c r="O240" s="855" t="s">
        <v>36</v>
      </c>
      <c r="P240" s="855">
        <v>0.69699999999999995</v>
      </c>
      <c r="Q240" s="855">
        <f t="shared" si="27"/>
        <v>0.69699999999999995</v>
      </c>
      <c r="R240" s="854"/>
      <c r="S240" s="854"/>
      <c r="T240" s="854"/>
      <c r="U240" s="921" t="s">
        <v>90</v>
      </c>
      <c r="V240" s="922" t="s">
        <v>90</v>
      </c>
      <c r="W240" s="877" t="s">
        <v>92</v>
      </c>
      <c r="X240" s="860" t="s">
        <v>7679</v>
      </c>
    </row>
    <row r="241" spans="1:24" ht="28.5" customHeight="1">
      <c r="A241" s="849" t="s">
        <v>5141</v>
      </c>
      <c r="B241" s="849"/>
      <c r="C241" s="850" t="s">
        <v>4778</v>
      </c>
      <c r="D241" s="850" t="s">
        <v>5142</v>
      </c>
      <c r="E241" s="852">
        <v>43.6460267</v>
      </c>
      <c r="F241" s="852">
        <v>-71.725545100000005</v>
      </c>
      <c r="G241" s="854" t="s">
        <v>9299</v>
      </c>
      <c r="H241" s="850"/>
      <c r="I241" s="853" t="s">
        <v>33</v>
      </c>
      <c r="J241" s="854" t="str">
        <f t="shared" si="26"/>
        <v>Groundwater</v>
      </c>
      <c r="K241" s="854" t="s">
        <v>35</v>
      </c>
      <c r="L241" s="858">
        <v>2017</v>
      </c>
      <c r="M241" s="855">
        <v>7.81</v>
      </c>
      <c r="N241" s="855"/>
      <c r="O241" s="855" t="s">
        <v>36</v>
      </c>
      <c r="P241" s="855">
        <v>17.27</v>
      </c>
      <c r="Q241" s="855">
        <f t="shared" si="27"/>
        <v>17.27</v>
      </c>
      <c r="R241" s="854"/>
      <c r="S241" s="853"/>
      <c r="T241" s="879" t="s">
        <v>5147</v>
      </c>
      <c r="U241" s="875" t="s">
        <v>4786</v>
      </c>
      <c r="V241" s="887" t="s">
        <v>5144</v>
      </c>
      <c r="W241" s="879" t="s">
        <v>5148</v>
      </c>
      <c r="X241" s="882" t="s">
        <v>2415</v>
      </c>
    </row>
    <row r="242" spans="1:24" ht="28.5" customHeight="1">
      <c r="A242" s="849" t="s">
        <v>8739</v>
      </c>
      <c r="B242" s="849"/>
      <c r="C242" s="849" t="s">
        <v>8722</v>
      </c>
      <c r="D242" s="849"/>
      <c r="E242" s="851">
        <v>43.585915200000002</v>
      </c>
      <c r="F242" s="851">
        <v>-72.652891499999996</v>
      </c>
      <c r="G242" s="901" t="s">
        <v>9511</v>
      </c>
      <c r="H242" s="900" t="s">
        <v>9512</v>
      </c>
      <c r="I242" s="853" t="s">
        <v>33</v>
      </c>
      <c r="J242" s="854" t="str">
        <f t="shared" si="26"/>
        <v>Groundwater</v>
      </c>
      <c r="K242" s="852" t="s">
        <v>35</v>
      </c>
      <c r="L242" s="851">
        <v>2019</v>
      </c>
      <c r="M242" s="855"/>
      <c r="N242" s="855"/>
      <c r="O242" s="855"/>
      <c r="P242" s="855">
        <v>137.6</v>
      </c>
      <c r="Q242" s="855">
        <f t="shared" si="27"/>
        <v>137.6</v>
      </c>
      <c r="R242" s="854"/>
      <c r="S242" s="854"/>
      <c r="T242" s="854"/>
      <c r="U242" s="856" t="s">
        <v>8723</v>
      </c>
      <c r="V242" s="857" t="s">
        <v>8724</v>
      </c>
      <c r="W242" s="854"/>
      <c r="X242" s="877" t="s">
        <v>8725</v>
      </c>
    </row>
    <row r="243" spans="1:24" ht="28.5" customHeight="1">
      <c r="A243" s="849" t="s">
        <v>2914</v>
      </c>
      <c r="B243" s="849" t="s">
        <v>9513</v>
      </c>
      <c r="C243" s="849" t="s">
        <v>2892</v>
      </c>
      <c r="D243" s="849" t="s">
        <v>2915</v>
      </c>
      <c r="E243" s="852">
        <v>39.646633000000001</v>
      </c>
      <c r="F243" s="852">
        <v>-78.339928</v>
      </c>
      <c r="G243" s="852" t="s">
        <v>9449</v>
      </c>
      <c r="H243" s="849" t="s">
        <v>9514</v>
      </c>
      <c r="I243" s="853" t="s">
        <v>44</v>
      </c>
      <c r="J243" s="854" t="str">
        <f t="shared" si="26"/>
        <v>Other Water</v>
      </c>
      <c r="K243" s="852" t="s">
        <v>80</v>
      </c>
      <c r="L243" s="851">
        <v>2018</v>
      </c>
      <c r="M243" s="855">
        <v>2.16</v>
      </c>
      <c r="N243" s="855">
        <v>0.67</v>
      </c>
      <c r="O243" s="855">
        <v>2.83</v>
      </c>
      <c r="P243" s="855">
        <v>6.4669999999999996</v>
      </c>
      <c r="Q243" s="855">
        <f t="shared" si="27"/>
        <v>6.4669999999999996</v>
      </c>
      <c r="R243" s="854"/>
      <c r="S243" s="854"/>
      <c r="T243" s="854"/>
      <c r="U243" s="954" t="s">
        <v>90</v>
      </c>
      <c r="V243" s="898" t="s">
        <v>90</v>
      </c>
      <c r="W243" s="877" t="s">
        <v>92</v>
      </c>
      <c r="X243" s="877" t="s">
        <v>2900</v>
      </c>
    </row>
    <row r="244" spans="1:24" ht="28.5" customHeight="1">
      <c r="A244" s="849" t="s">
        <v>9515</v>
      </c>
      <c r="B244" s="849"/>
      <c r="C244" s="849" t="s">
        <v>3158</v>
      </c>
      <c r="D244" s="849" t="s">
        <v>9516</v>
      </c>
      <c r="E244" s="851">
        <v>42.573999999999998</v>
      </c>
      <c r="F244" s="851">
        <v>-83.724999999999994</v>
      </c>
      <c r="G244" s="862"/>
      <c r="H244" s="861"/>
      <c r="I244" s="853" t="s">
        <v>2194</v>
      </c>
      <c r="J244" s="852" t="s">
        <v>35</v>
      </c>
      <c r="K244" s="852" t="s">
        <v>35</v>
      </c>
      <c r="L244" s="863">
        <v>2020</v>
      </c>
      <c r="M244" s="855">
        <v>26</v>
      </c>
      <c r="N244" s="855">
        <v>18</v>
      </c>
      <c r="O244" s="855"/>
      <c r="P244" s="855">
        <v>110.4</v>
      </c>
      <c r="Q244" s="855">
        <v>110.4</v>
      </c>
      <c r="R244" s="854"/>
      <c r="S244" s="854"/>
      <c r="T244" s="854" t="s">
        <v>9517</v>
      </c>
      <c r="U244" s="864" t="s">
        <v>9517</v>
      </c>
      <c r="V244" s="865" t="s">
        <v>9518</v>
      </c>
      <c r="W244" s="854" t="s">
        <v>9519</v>
      </c>
      <c r="X244" s="851" t="s">
        <v>9295</v>
      </c>
    </row>
    <row r="245" spans="1:24" ht="28.5" customHeight="1">
      <c r="A245" s="849" t="s">
        <v>621</v>
      </c>
      <c r="B245" s="850"/>
      <c r="C245" s="850" t="s">
        <v>448</v>
      </c>
      <c r="D245" s="850" t="s">
        <v>622</v>
      </c>
      <c r="E245" s="852">
        <v>37.69632008</v>
      </c>
      <c r="F245" s="852">
        <v>-122.3969669</v>
      </c>
      <c r="G245" s="854" t="s">
        <v>9289</v>
      </c>
      <c r="H245" s="850"/>
      <c r="I245" s="853" t="s">
        <v>33</v>
      </c>
      <c r="J245" s="854" t="str">
        <f t="shared" ref="J245:J248" si="28">IF(K245="Groundwater", "Groundwater", IF(OR(K245="Wastewater", K245="Surface Water", K245="Drinking Water", K245="Leachate"),"Other Water", IF(OR(K245="Soil", K245="Compost", K245="Sludge", K245="Septage"), "Solid", "Unknown")))</f>
        <v>Groundwater</v>
      </c>
      <c r="K245" s="854" t="s">
        <v>35</v>
      </c>
      <c r="L245" s="858">
        <v>2019</v>
      </c>
      <c r="M245" s="855">
        <v>130</v>
      </c>
      <c r="N245" s="855">
        <v>330</v>
      </c>
      <c r="O245" s="855">
        <v>358</v>
      </c>
      <c r="P245" s="855">
        <v>1568</v>
      </c>
      <c r="Q245" s="855">
        <f t="shared" ref="Q245:Q248" si="29">IF(M245&amp;N245&amp;O245&amp;P245="","",MAX(M245:P245))</f>
        <v>1568</v>
      </c>
      <c r="R245" s="854"/>
      <c r="S245" s="854"/>
      <c r="T245" s="859" t="s">
        <v>624</v>
      </c>
      <c r="U245" s="856" t="s">
        <v>451</v>
      </c>
      <c r="V245" s="857" t="s">
        <v>451</v>
      </c>
      <c r="W245" s="854"/>
      <c r="X245" s="877" t="s">
        <v>453</v>
      </c>
    </row>
    <row r="246" spans="1:24" ht="28.5" customHeight="1">
      <c r="A246" s="849" t="s">
        <v>8740</v>
      </c>
      <c r="B246" s="849"/>
      <c r="C246" s="849" t="s">
        <v>8722</v>
      </c>
      <c r="D246" s="849"/>
      <c r="E246" s="851">
        <v>44.132544799999998</v>
      </c>
      <c r="F246" s="851">
        <v>-73.098557099999994</v>
      </c>
      <c r="G246" s="901" t="s">
        <v>9289</v>
      </c>
      <c r="H246" s="900"/>
      <c r="I246" s="853" t="s">
        <v>33</v>
      </c>
      <c r="J246" s="854" t="str">
        <f t="shared" si="28"/>
        <v>Groundwater</v>
      </c>
      <c r="K246" s="852" t="s">
        <v>35</v>
      </c>
      <c r="L246" s="851">
        <v>2018</v>
      </c>
      <c r="M246" s="855"/>
      <c r="N246" s="855"/>
      <c r="O246" s="855"/>
      <c r="P246" s="855">
        <v>85</v>
      </c>
      <c r="Q246" s="855">
        <f t="shared" si="29"/>
        <v>85</v>
      </c>
      <c r="R246" s="854"/>
      <c r="S246" s="854"/>
      <c r="T246" s="854"/>
      <c r="U246" s="866" t="s">
        <v>8723</v>
      </c>
      <c r="V246" s="884" t="s">
        <v>8724</v>
      </c>
      <c r="W246" s="854"/>
      <c r="X246" s="877" t="s">
        <v>8725</v>
      </c>
    </row>
    <row r="247" spans="1:24" ht="28.5" customHeight="1">
      <c r="A247" s="849" t="s">
        <v>3309</v>
      </c>
      <c r="B247" s="849"/>
      <c r="C247" s="849" t="s">
        <v>3158</v>
      </c>
      <c r="D247" s="849" t="s">
        <v>3310</v>
      </c>
      <c r="E247" s="851">
        <v>41.8771743</v>
      </c>
      <c r="F247" s="851">
        <v>-85.199553399999999</v>
      </c>
      <c r="G247" s="852" t="s">
        <v>9289</v>
      </c>
      <c r="H247" s="852"/>
      <c r="I247" s="853" t="s">
        <v>765</v>
      </c>
      <c r="J247" s="854" t="str">
        <f t="shared" si="28"/>
        <v>Other Water</v>
      </c>
      <c r="K247" s="852" t="s">
        <v>2471</v>
      </c>
      <c r="L247" s="851">
        <v>2018</v>
      </c>
      <c r="M247" s="855">
        <v>2.4</v>
      </c>
      <c r="N247" s="855">
        <v>843</v>
      </c>
      <c r="O247" s="855"/>
      <c r="P247" s="855"/>
      <c r="Q247" s="855">
        <f t="shared" si="29"/>
        <v>843</v>
      </c>
      <c r="R247" s="854"/>
      <c r="S247" s="885"/>
      <c r="T247" s="852"/>
      <c r="U247" s="864"/>
      <c r="V247" s="857" t="s">
        <v>3266</v>
      </c>
      <c r="W247" s="854"/>
      <c r="X247" s="851"/>
    </row>
    <row r="248" spans="1:24" ht="28.5" customHeight="1">
      <c r="A248" s="849" t="s">
        <v>5149</v>
      </c>
      <c r="B248" s="850"/>
      <c r="C248" s="850" t="s">
        <v>4778</v>
      </c>
      <c r="D248" s="850" t="s">
        <v>4816</v>
      </c>
      <c r="E248" s="852">
        <v>42.751837500000001</v>
      </c>
      <c r="F248" s="852">
        <v>-71.488837500000002</v>
      </c>
      <c r="G248" s="854" t="s">
        <v>9299</v>
      </c>
      <c r="H248" s="850"/>
      <c r="I248" s="853" t="s">
        <v>5</v>
      </c>
      <c r="J248" s="854" t="str">
        <f t="shared" si="28"/>
        <v>Groundwater</v>
      </c>
      <c r="K248" s="854" t="s">
        <v>35</v>
      </c>
      <c r="L248" s="858">
        <v>2018</v>
      </c>
      <c r="M248" s="855">
        <v>19</v>
      </c>
      <c r="N248" s="855">
        <v>5</v>
      </c>
      <c r="O248" s="855">
        <v>24</v>
      </c>
      <c r="P248" s="855">
        <v>93</v>
      </c>
      <c r="Q248" s="855">
        <f t="shared" si="29"/>
        <v>93</v>
      </c>
      <c r="R248" s="854"/>
      <c r="S248" s="853"/>
      <c r="T248" s="879" t="s">
        <v>5153</v>
      </c>
      <c r="U248" s="880" t="s">
        <v>4786</v>
      </c>
      <c r="V248" s="881" t="s">
        <v>5133</v>
      </c>
      <c r="W248" s="879" t="s">
        <v>5154</v>
      </c>
      <c r="X248" s="882" t="s">
        <v>2415</v>
      </c>
    </row>
    <row r="249" spans="1:24" ht="28.5" customHeight="1">
      <c r="A249" s="849" t="s">
        <v>9521</v>
      </c>
      <c r="B249" s="849"/>
      <c r="C249" s="849" t="s">
        <v>7798</v>
      </c>
      <c r="D249" s="849" t="s">
        <v>9522</v>
      </c>
      <c r="E249" s="851">
        <v>40.864237000000003</v>
      </c>
      <c r="F249" s="851">
        <v>-72.875139000000004</v>
      </c>
      <c r="G249" s="862"/>
      <c r="H249" s="861"/>
      <c r="I249" s="853" t="s">
        <v>5</v>
      </c>
      <c r="J249" s="852" t="s">
        <v>35</v>
      </c>
      <c r="K249" s="852" t="s">
        <v>35</v>
      </c>
      <c r="L249" s="863">
        <v>2021</v>
      </c>
      <c r="M249" s="855">
        <v>6.48</v>
      </c>
      <c r="N249" s="855">
        <v>7.47</v>
      </c>
      <c r="O249" s="855">
        <v>13.95</v>
      </c>
      <c r="P249" s="855">
        <v>13.95</v>
      </c>
      <c r="Q249" s="855">
        <v>13.95</v>
      </c>
      <c r="R249" s="854" t="s">
        <v>9523</v>
      </c>
      <c r="S249" s="854"/>
      <c r="T249" s="854"/>
      <c r="U249" s="864" t="s">
        <v>9524</v>
      </c>
      <c r="V249" s="865" t="s">
        <v>9524</v>
      </c>
      <c r="W249" s="854" t="s">
        <v>9525</v>
      </c>
      <c r="X249" s="851" t="s">
        <v>9526</v>
      </c>
    </row>
    <row r="250" spans="1:24" ht="28.5" customHeight="1">
      <c r="A250" s="849" t="s">
        <v>7804</v>
      </c>
      <c r="B250" s="849"/>
      <c r="C250" s="849" t="s">
        <v>7798</v>
      </c>
      <c r="D250" s="849"/>
      <c r="E250" s="851">
        <v>40.864215999999999</v>
      </c>
      <c r="F250" s="851">
        <v>-72.874437</v>
      </c>
      <c r="G250" s="901" t="s">
        <v>9528</v>
      </c>
      <c r="H250" s="900" t="s">
        <v>9527</v>
      </c>
      <c r="I250" s="853" t="s">
        <v>1201</v>
      </c>
      <c r="J250" s="854" t="str">
        <f t="shared" ref="J250:J258" si="30">IF(K250="Groundwater", "Groundwater", IF(OR(K250="Wastewater", K250="Surface Water", K250="Drinking Water", K250="Leachate"),"Other Water", IF(OR(K250="Soil", K250="Compost", K250="Sludge", K250="Septage"), "Solid", "Unknown")))</f>
        <v>Unknown</v>
      </c>
      <c r="K250" s="852"/>
      <c r="L250" s="851"/>
      <c r="M250" s="855"/>
      <c r="N250" s="855"/>
      <c r="O250" s="855"/>
      <c r="P250" s="855"/>
      <c r="Q250" s="855" t="str">
        <f t="shared" ref="Q250:Q258" si="31">IF(M250&amp;N250&amp;O250&amp;P250="","",MAX(M250:P250))</f>
        <v/>
      </c>
      <c r="R250" s="854"/>
      <c r="S250" s="854"/>
      <c r="T250" s="918" t="s">
        <v>7805</v>
      </c>
      <c r="U250" s="856" t="s">
        <v>1570</v>
      </c>
      <c r="V250" s="865"/>
      <c r="W250" s="854"/>
      <c r="X250" s="851"/>
    </row>
    <row r="251" spans="1:24" ht="28.5" customHeight="1">
      <c r="A251" s="849" t="s">
        <v>29</v>
      </c>
      <c r="B251" s="849"/>
      <c r="C251" s="850" t="s">
        <v>30</v>
      </c>
      <c r="D251" s="850" t="s">
        <v>31</v>
      </c>
      <c r="E251" s="852">
        <v>34.5865577</v>
      </c>
      <c r="F251" s="852">
        <v>-86.993672799999999</v>
      </c>
      <c r="G251" s="854" t="s">
        <v>9289</v>
      </c>
      <c r="H251" s="850"/>
      <c r="I251" s="853" t="s">
        <v>33</v>
      </c>
      <c r="J251" s="854" t="str">
        <f t="shared" si="30"/>
        <v>Groundwater</v>
      </c>
      <c r="K251" s="854" t="s">
        <v>35</v>
      </c>
      <c r="L251" s="858">
        <v>2019</v>
      </c>
      <c r="M251" s="855"/>
      <c r="N251" s="855">
        <v>3770</v>
      </c>
      <c r="O251" s="855" t="s">
        <v>36</v>
      </c>
      <c r="P251" s="855" t="s">
        <v>36</v>
      </c>
      <c r="Q251" s="855">
        <f t="shared" si="31"/>
        <v>3770</v>
      </c>
      <c r="R251" s="906"/>
      <c r="S251" s="854"/>
      <c r="T251" s="859" t="s">
        <v>37</v>
      </c>
      <c r="U251" s="875" t="s">
        <v>34</v>
      </c>
      <c r="V251" s="907" t="s">
        <v>34</v>
      </c>
      <c r="W251" s="885"/>
      <c r="X251" s="917" t="s">
        <v>38</v>
      </c>
    </row>
    <row r="252" spans="1:24" ht="28.5" customHeight="1">
      <c r="A252" s="849" t="s">
        <v>5155</v>
      </c>
      <c r="B252" s="850"/>
      <c r="C252" s="850" t="s">
        <v>4778</v>
      </c>
      <c r="D252" s="850" t="s">
        <v>5156</v>
      </c>
      <c r="E252" s="852">
        <v>43.142027400000003</v>
      </c>
      <c r="F252" s="852">
        <v>-72.030564100000007</v>
      </c>
      <c r="G252" s="854" t="s">
        <v>9299</v>
      </c>
      <c r="H252" s="850"/>
      <c r="I252" s="853" t="s">
        <v>77</v>
      </c>
      <c r="J252" s="854" t="str">
        <f t="shared" si="30"/>
        <v>Groundwater</v>
      </c>
      <c r="K252" s="854" t="s">
        <v>35</v>
      </c>
      <c r="L252" s="858">
        <v>2019</v>
      </c>
      <c r="M252" s="855">
        <v>9.1999999999999993</v>
      </c>
      <c r="N252" s="855">
        <v>36</v>
      </c>
      <c r="O252" s="855">
        <v>45.2</v>
      </c>
      <c r="P252" s="855">
        <v>66.7</v>
      </c>
      <c r="Q252" s="855">
        <f t="shared" si="31"/>
        <v>66.7</v>
      </c>
      <c r="R252" s="854"/>
      <c r="S252" s="853"/>
      <c r="T252" s="879" t="s">
        <v>5160</v>
      </c>
      <c r="U252" s="875" t="s">
        <v>4786</v>
      </c>
      <c r="V252" s="910" t="s">
        <v>5133</v>
      </c>
      <c r="W252" s="879" t="s">
        <v>5161</v>
      </c>
      <c r="X252" s="882" t="s">
        <v>2415</v>
      </c>
    </row>
    <row r="253" spans="1:24" ht="28.5" customHeight="1">
      <c r="A253" s="849" t="s">
        <v>5162</v>
      </c>
      <c r="B253" s="850"/>
      <c r="C253" s="850" t="s">
        <v>4778</v>
      </c>
      <c r="D253" s="850" t="s">
        <v>5163</v>
      </c>
      <c r="E253" s="852">
        <v>42.825164999999998</v>
      </c>
      <c r="F253" s="852">
        <v>-71.770354999999995</v>
      </c>
      <c r="G253" s="854" t="s">
        <v>9296</v>
      </c>
      <c r="H253" s="850" t="s">
        <v>9529</v>
      </c>
      <c r="I253" s="853" t="s">
        <v>77</v>
      </c>
      <c r="J253" s="854" t="str">
        <f t="shared" si="30"/>
        <v>Groundwater</v>
      </c>
      <c r="K253" s="854" t="s">
        <v>35</v>
      </c>
      <c r="L253" s="858">
        <v>2018</v>
      </c>
      <c r="M253" s="855">
        <v>7.36</v>
      </c>
      <c r="N253" s="855">
        <v>13.2</v>
      </c>
      <c r="O253" s="855">
        <v>20.56</v>
      </c>
      <c r="P253" s="855">
        <v>32.11</v>
      </c>
      <c r="Q253" s="855">
        <f t="shared" si="31"/>
        <v>32.11</v>
      </c>
      <c r="R253" s="854"/>
      <c r="S253" s="853"/>
      <c r="T253" s="879" t="s">
        <v>5167</v>
      </c>
      <c r="U253" s="880" t="s">
        <v>4786</v>
      </c>
      <c r="V253" s="881" t="s">
        <v>4781</v>
      </c>
      <c r="W253" s="879" t="s">
        <v>5168</v>
      </c>
      <c r="X253" s="882" t="s">
        <v>2415</v>
      </c>
    </row>
    <row r="254" spans="1:24" ht="28.5" customHeight="1">
      <c r="A254" s="849" t="s">
        <v>625</v>
      </c>
      <c r="B254" s="850"/>
      <c r="C254" s="850" t="s">
        <v>448</v>
      </c>
      <c r="D254" s="850" t="s">
        <v>508</v>
      </c>
      <c r="E254" s="852">
        <v>34.116863330000001</v>
      </c>
      <c r="F254" s="852">
        <v>-117.9347317</v>
      </c>
      <c r="G254" s="854" t="s">
        <v>9289</v>
      </c>
      <c r="H254" s="850"/>
      <c r="I254" s="853" t="s">
        <v>5</v>
      </c>
      <c r="J254" s="854" t="str">
        <f t="shared" si="30"/>
        <v>Solid</v>
      </c>
      <c r="K254" s="854" t="s">
        <v>99</v>
      </c>
      <c r="L254" s="858">
        <v>2020</v>
      </c>
      <c r="M254" s="855">
        <v>11000</v>
      </c>
      <c r="N254" s="855">
        <v>3200000</v>
      </c>
      <c r="O254" s="855">
        <v>3205800</v>
      </c>
      <c r="P254" s="855">
        <v>3743600</v>
      </c>
      <c r="Q254" s="855">
        <f t="shared" si="31"/>
        <v>3743600</v>
      </c>
      <c r="R254" s="854"/>
      <c r="S254" s="854"/>
      <c r="T254" s="859" t="s">
        <v>629</v>
      </c>
      <c r="U254" s="866" t="s">
        <v>451</v>
      </c>
      <c r="V254" s="884" t="s">
        <v>451</v>
      </c>
      <c r="W254" s="854"/>
      <c r="X254" s="877" t="s">
        <v>453</v>
      </c>
    </row>
    <row r="255" spans="1:24" ht="28.5" customHeight="1">
      <c r="A255" s="849" t="s">
        <v>5169</v>
      </c>
      <c r="B255" s="850"/>
      <c r="C255" s="850" t="s">
        <v>4778</v>
      </c>
      <c r="D255" s="850" t="s">
        <v>5170</v>
      </c>
      <c r="E255" s="852">
        <v>42.877701999999999</v>
      </c>
      <c r="F255" s="852">
        <v>-71.9131742</v>
      </c>
      <c r="G255" s="854" t="s">
        <v>9299</v>
      </c>
      <c r="H255" s="850"/>
      <c r="I255" s="853" t="s">
        <v>1201</v>
      </c>
      <c r="J255" s="854" t="str">
        <f t="shared" si="30"/>
        <v>Groundwater</v>
      </c>
      <c r="K255" s="854" t="s">
        <v>35</v>
      </c>
      <c r="L255" s="858">
        <v>2020</v>
      </c>
      <c r="M255" s="855">
        <v>61</v>
      </c>
      <c r="N255" s="855">
        <v>120</v>
      </c>
      <c r="O255" s="855">
        <v>181</v>
      </c>
      <c r="P255" s="855" t="s">
        <v>36</v>
      </c>
      <c r="Q255" s="855">
        <f t="shared" si="31"/>
        <v>181</v>
      </c>
      <c r="R255" s="854"/>
      <c r="S255" s="853"/>
      <c r="T255" s="879" t="s">
        <v>5173</v>
      </c>
      <c r="U255" s="875" t="s">
        <v>4786</v>
      </c>
      <c r="V255" s="887" t="s">
        <v>4781</v>
      </c>
      <c r="W255" s="879" t="s">
        <v>5174</v>
      </c>
      <c r="X255" s="882" t="s">
        <v>2415</v>
      </c>
    </row>
    <row r="256" spans="1:24" ht="28.5" customHeight="1">
      <c r="A256" s="849" t="s">
        <v>2474</v>
      </c>
      <c r="B256" s="850"/>
      <c r="C256" s="850" t="s">
        <v>2408</v>
      </c>
      <c r="D256" s="850" t="s">
        <v>2475</v>
      </c>
      <c r="E256" s="852">
        <v>43.898448999999999</v>
      </c>
      <c r="F256" s="852">
        <v>-69.934295599999999</v>
      </c>
      <c r="G256" s="854" t="s">
        <v>9289</v>
      </c>
      <c r="H256" s="850"/>
      <c r="I256" s="853" t="s">
        <v>44</v>
      </c>
      <c r="J256" s="854" t="str">
        <f t="shared" si="30"/>
        <v>Groundwater</v>
      </c>
      <c r="K256" s="885" t="s">
        <v>35</v>
      </c>
      <c r="L256" s="969">
        <v>2015</v>
      </c>
      <c r="M256" s="965">
        <v>150000</v>
      </c>
      <c r="N256" s="965">
        <v>24000</v>
      </c>
      <c r="O256" s="965"/>
      <c r="P256" s="965" t="s">
        <v>36</v>
      </c>
      <c r="Q256" s="855">
        <f t="shared" si="31"/>
        <v>150000</v>
      </c>
      <c r="R256" s="854" t="s">
        <v>9530</v>
      </c>
      <c r="S256" s="854" t="s">
        <v>49</v>
      </c>
      <c r="T256" s="970" t="s">
        <v>2481</v>
      </c>
      <c r="U256" s="856" t="s">
        <v>2477</v>
      </c>
      <c r="V256" s="857" t="s">
        <v>2411</v>
      </c>
      <c r="W256" s="971" t="s">
        <v>2482</v>
      </c>
      <c r="X256" s="895" t="s">
        <v>2440</v>
      </c>
    </row>
    <row r="257" spans="1:24" ht="28.5" customHeight="1">
      <c r="A257" s="849" t="s">
        <v>630</v>
      </c>
      <c r="B257" s="850"/>
      <c r="C257" s="850" t="s">
        <v>448</v>
      </c>
      <c r="D257" s="850" t="s">
        <v>631</v>
      </c>
      <c r="E257" s="852">
        <v>37.989240000000002</v>
      </c>
      <c r="F257" s="852">
        <v>-122.06039</v>
      </c>
      <c r="G257" s="854" t="s">
        <v>9289</v>
      </c>
      <c r="H257" s="850"/>
      <c r="I257" s="853" t="s">
        <v>113</v>
      </c>
      <c r="J257" s="854" t="str">
        <f t="shared" si="30"/>
        <v>Groundwater</v>
      </c>
      <c r="K257" s="854" t="s">
        <v>35</v>
      </c>
      <c r="L257" s="858">
        <v>2019</v>
      </c>
      <c r="M257" s="855">
        <v>3920</v>
      </c>
      <c r="N257" s="855"/>
      <c r="O257" s="855" t="s">
        <v>36</v>
      </c>
      <c r="P257" s="855">
        <v>91100.160000000003</v>
      </c>
      <c r="Q257" s="855">
        <f t="shared" si="31"/>
        <v>91100.160000000003</v>
      </c>
      <c r="R257" s="854"/>
      <c r="S257" s="854"/>
      <c r="T257" s="859" t="s">
        <v>633</v>
      </c>
      <c r="U257" s="856" t="s">
        <v>451</v>
      </c>
      <c r="V257" s="857" t="s">
        <v>451</v>
      </c>
      <c r="W257" s="854"/>
      <c r="X257" s="877" t="s">
        <v>453</v>
      </c>
    </row>
    <row r="258" spans="1:24" ht="28.5" customHeight="1">
      <c r="A258" s="849" t="s">
        <v>634</v>
      </c>
      <c r="B258" s="849"/>
      <c r="C258" s="849" t="s">
        <v>448</v>
      </c>
      <c r="D258" s="849" t="s">
        <v>635</v>
      </c>
      <c r="E258" s="852">
        <v>40.67</v>
      </c>
      <c r="F258" s="852">
        <v>-122.39667</v>
      </c>
      <c r="G258" s="852" t="s">
        <v>9289</v>
      </c>
      <c r="H258" s="849"/>
      <c r="I258" s="853" t="s">
        <v>33</v>
      </c>
      <c r="J258" s="854" t="str">
        <f t="shared" si="30"/>
        <v>Groundwater</v>
      </c>
      <c r="K258" s="852" t="s">
        <v>35</v>
      </c>
      <c r="L258" s="851">
        <v>2019</v>
      </c>
      <c r="M258" s="855">
        <v>280</v>
      </c>
      <c r="N258" s="855">
        <v>180</v>
      </c>
      <c r="O258" s="855">
        <v>460</v>
      </c>
      <c r="P258" s="855">
        <v>763.7</v>
      </c>
      <c r="Q258" s="855">
        <f t="shared" si="31"/>
        <v>763.7</v>
      </c>
      <c r="R258" s="891" t="s">
        <v>9531</v>
      </c>
      <c r="S258" s="854"/>
      <c r="T258" s="859" t="s">
        <v>637</v>
      </c>
      <c r="U258" s="866" t="s">
        <v>451</v>
      </c>
      <c r="V258" s="884" t="s">
        <v>451</v>
      </c>
      <c r="W258" s="854"/>
      <c r="X258" s="877" t="s">
        <v>453</v>
      </c>
    </row>
    <row r="259" spans="1:24" ht="28.5" customHeight="1">
      <c r="A259" s="849" t="s">
        <v>9532</v>
      </c>
      <c r="B259" s="849"/>
      <c r="C259" s="849" t="s">
        <v>3158</v>
      </c>
      <c r="D259" s="849" t="s">
        <v>9533</v>
      </c>
      <c r="E259" s="851">
        <v>41.785820999999999</v>
      </c>
      <c r="F259" s="851">
        <v>-86.254033000000007</v>
      </c>
      <c r="G259" s="862"/>
      <c r="H259" s="861"/>
      <c r="I259" s="853" t="s">
        <v>1007</v>
      </c>
      <c r="J259" s="852" t="s">
        <v>35</v>
      </c>
      <c r="K259" s="852" t="s">
        <v>35</v>
      </c>
      <c r="L259" s="863">
        <v>2021</v>
      </c>
      <c r="M259" s="855">
        <v>17</v>
      </c>
      <c r="N259" s="855">
        <v>61</v>
      </c>
      <c r="O259" s="855">
        <v>66.5</v>
      </c>
      <c r="P259" s="855">
        <v>101.5</v>
      </c>
      <c r="Q259" s="855">
        <v>101.5</v>
      </c>
      <c r="R259" s="854"/>
      <c r="S259" s="854"/>
      <c r="T259" s="854" t="s">
        <v>9534</v>
      </c>
      <c r="U259" s="864" t="s">
        <v>9534</v>
      </c>
      <c r="V259" s="865" t="s">
        <v>9535</v>
      </c>
      <c r="W259" s="854" t="s">
        <v>9536</v>
      </c>
      <c r="X259" s="851" t="s">
        <v>9295</v>
      </c>
    </row>
    <row r="260" spans="1:24" ht="28.5" customHeight="1">
      <c r="A260" s="849" t="s">
        <v>350</v>
      </c>
      <c r="B260" s="849"/>
      <c r="C260" s="849" t="s">
        <v>346</v>
      </c>
      <c r="D260" s="849" t="s">
        <v>351</v>
      </c>
      <c r="E260" s="852">
        <v>33.452384766487199</v>
      </c>
      <c r="F260" s="852">
        <v>-112.59176650033</v>
      </c>
      <c r="G260" s="852" t="s">
        <v>9296</v>
      </c>
      <c r="H260" s="849" t="s">
        <v>9537</v>
      </c>
      <c r="I260" s="853" t="s">
        <v>44</v>
      </c>
      <c r="J260" s="854" t="str">
        <f t="shared" ref="J260:J276" si="32">IF(K260="Groundwater", "Groundwater", IF(OR(K260="Wastewater", K260="Surface Water", K260="Drinking Water", K260="Leachate"),"Other Water", IF(OR(K260="Soil", K260="Compost", K260="Sludge", K260="Septage"), "Solid", "Unknown")))</f>
        <v>Other Water</v>
      </c>
      <c r="K260" s="852" t="s">
        <v>80</v>
      </c>
      <c r="L260" s="851">
        <v>2018</v>
      </c>
      <c r="M260" s="855"/>
      <c r="N260" s="855"/>
      <c r="O260" s="855" t="s">
        <v>36</v>
      </c>
      <c r="P260" s="855">
        <v>0.6</v>
      </c>
      <c r="Q260" s="855">
        <f t="shared" ref="Q260:Q276" si="33">IF(M260&amp;N260&amp;O260&amp;P260="","",MAX(M260:P260))</f>
        <v>0.6</v>
      </c>
      <c r="R260" s="854"/>
      <c r="S260" s="854"/>
      <c r="T260" s="854"/>
      <c r="U260" s="954" t="s">
        <v>90</v>
      </c>
      <c r="V260" s="972" t="s">
        <v>90</v>
      </c>
      <c r="W260" s="877" t="s">
        <v>92</v>
      </c>
      <c r="X260" s="860" t="s">
        <v>352</v>
      </c>
    </row>
    <row r="261" spans="1:24" ht="28.5" customHeight="1">
      <c r="A261" s="849" t="s">
        <v>1574</v>
      </c>
      <c r="B261" s="850"/>
      <c r="C261" s="850" t="s">
        <v>1569</v>
      </c>
      <c r="D261" s="850" t="s">
        <v>1575</v>
      </c>
      <c r="E261" s="852">
        <v>39.725447199999998</v>
      </c>
      <c r="F261" s="852">
        <v>-104.77361089999999</v>
      </c>
      <c r="G261" s="854" t="s">
        <v>9289</v>
      </c>
      <c r="H261" s="850"/>
      <c r="I261" s="853" t="s">
        <v>44</v>
      </c>
      <c r="J261" s="854" t="str">
        <f t="shared" si="32"/>
        <v>Groundwater</v>
      </c>
      <c r="K261" s="854" t="s">
        <v>35</v>
      </c>
      <c r="L261" s="858">
        <v>2018</v>
      </c>
      <c r="M261" s="855">
        <v>190000</v>
      </c>
      <c r="N261" s="855">
        <v>90000</v>
      </c>
      <c r="O261" s="855">
        <v>280000</v>
      </c>
      <c r="P261" s="855">
        <v>299000</v>
      </c>
      <c r="Q261" s="855">
        <f t="shared" si="33"/>
        <v>299000</v>
      </c>
      <c r="R261" s="885" t="s">
        <v>9538</v>
      </c>
      <c r="S261" s="854" t="s">
        <v>49</v>
      </c>
      <c r="T261" s="916" t="s">
        <v>146</v>
      </c>
      <c r="U261" s="864"/>
      <c r="V261" s="867" t="s">
        <v>1578</v>
      </c>
      <c r="W261" s="893" t="s">
        <v>1583</v>
      </c>
      <c r="X261" s="973" t="s">
        <v>1584</v>
      </c>
    </row>
    <row r="262" spans="1:24" ht="28.5" customHeight="1">
      <c r="A262" s="849" t="s">
        <v>2483</v>
      </c>
      <c r="B262" s="850"/>
      <c r="C262" s="850" t="s">
        <v>2408</v>
      </c>
      <c r="D262" s="850" t="s">
        <v>2484</v>
      </c>
      <c r="E262" s="852">
        <v>44.568603000000003</v>
      </c>
      <c r="F262" s="852">
        <v>-68.772006000000005</v>
      </c>
      <c r="G262" s="854" t="s">
        <v>9289</v>
      </c>
      <c r="H262" s="850"/>
      <c r="I262" s="853" t="s">
        <v>33</v>
      </c>
      <c r="J262" s="854" t="str">
        <f t="shared" si="32"/>
        <v>Groundwater</v>
      </c>
      <c r="K262" s="853" t="s">
        <v>35</v>
      </c>
      <c r="L262" s="902">
        <v>2019</v>
      </c>
      <c r="M262" s="855">
        <v>3.1</v>
      </c>
      <c r="N262" s="855">
        <v>1.56</v>
      </c>
      <c r="O262" s="855">
        <v>5</v>
      </c>
      <c r="P262" s="855">
        <v>10.16</v>
      </c>
      <c r="Q262" s="855">
        <f t="shared" si="33"/>
        <v>10.16</v>
      </c>
      <c r="R262" s="854"/>
      <c r="S262" s="853"/>
      <c r="T262" s="859" t="s">
        <v>2443</v>
      </c>
      <c r="U262" s="864"/>
      <c r="V262" s="881" t="s">
        <v>2411</v>
      </c>
      <c r="W262" s="885"/>
      <c r="X262" s="882" t="s">
        <v>2415</v>
      </c>
    </row>
    <row r="263" spans="1:24" ht="28.5" customHeight="1">
      <c r="A263" s="849" t="s">
        <v>4323</v>
      </c>
      <c r="B263" s="849"/>
      <c r="C263" s="849" t="s">
        <v>4239</v>
      </c>
      <c r="D263" s="849" t="s">
        <v>4324</v>
      </c>
      <c r="E263" s="851">
        <v>45.677486469999998</v>
      </c>
      <c r="F263" s="851">
        <v>-94.761183119999998</v>
      </c>
      <c r="G263" s="852" t="s">
        <v>9299</v>
      </c>
      <c r="H263" s="849"/>
      <c r="I263" s="853" t="s">
        <v>33</v>
      </c>
      <c r="J263" s="854" t="str">
        <f t="shared" si="32"/>
        <v>Groundwater</v>
      </c>
      <c r="K263" s="852" t="s">
        <v>35</v>
      </c>
      <c r="L263" s="851">
        <v>2018</v>
      </c>
      <c r="M263" s="855">
        <v>580</v>
      </c>
      <c r="N263" s="855">
        <v>510</v>
      </c>
      <c r="O263" s="855">
        <v>1070</v>
      </c>
      <c r="P263" s="855">
        <v>3710</v>
      </c>
      <c r="Q263" s="855">
        <f t="shared" si="33"/>
        <v>3710</v>
      </c>
      <c r="R263" s="854"/>
      <c r="S263" s="868" t="s">
        <v>4271</v>
      </c>
      <c r="T263" s="868" t="s">
        <v>4325</v>
      </c>
      <c r="U263" s="856" t="s">
        <v>4271</v>
      </c>
      <c r="V263" s="857" t="s">
        <v>4272</v>
      </c>
      <c r="W263" s="854"/>
      <c r="X263" s="877" t="s">
        <v>4274</v>
      </c>
    </row>
    <row r="264" spans="1:24" ht="28.5" customHeight="1">
      <c r="A264" s="849" t="s">
        <v>638</v>
      </c>
      <c r="B264" s="849"/>
      <c r="C264" s="849" t="s">
        <v>448</v>
      </c>
      <c r="D264" s="849" t="s">
        <v>639</v>
      </c>
      <c r="E264" s="852">
        <v>36.920495799999998</v>
      </c>
      <c r="F264" s="852">
        <v>-121.8118367</v>
      </c>
      <c r="G264" s="852" t="s">
        <v>9289</v>
      </c>
      <c r="H264" s="849"/>
      <c r="I264" s="853" t="s">
        <v>33</v>
      </c>
      <c r="J264" s="854" t="str">
        <f t="shared" si="32"/>
        <v>Groundwater</v>
      </c>
      <c r="K264" s="852" t="s">
        <v>35</v>
      </c>
      <c r="L264" s="851">
        <v>2020</v>
      </c>
      <c r="M264" s="855">
        <v>82</v>
      </c>
      <c r="N264" s="855">
        <v>19</v>
      </c>
      <c r="O264" s="855">
        <v>101</v>
      </c>
      <c r="P264" s="855">
        <v>398.2</v>
      </c>
      <c r="Q264" s="855">
        <f t="shared" si="33"/>
        <v>398.2</v>
      </c>
      <c r="R264" s="854"/>
      <c r="S264" s="854"/>
      <c r="T264" s="859" t="s">
        <v>641</v>
      </c>
      <c r="U264" s="856" t="s">
        <v>451</v>
      </c>
      <c r="V264" s="857" t="s">
        <v>451</v>
      </c>
      <c r="W264" s="854"/>
      <c r="X264" s="877" t="s">
        <v>453</v>
      </c>
    </row>
    <row r="265" spans="1:24" ht="28.5" customHeight="1">
      <c r="A265" s="849" t="s">
        <v>5175</v>
      </c>
      <c r="B265" s="850"/>
      <c r="C265" s="850" t="s">
        <v>4778</v>
      </c>
      <c r="D265" s="850" t="s">
        <v>5176</v>
      </c>
      <c r="E265" s="852">
        <v>43.049239</v>
      </c>
      <c r="F265" s="852">
        <v>-71.045760000000001</v>
      </c>
      <c r="G265" s="854" t="s">
        <v>9299</v>
      </c>
      <c r="H265" s="850"/>
      <c r="I265" s="853" t="s">
        <v>33</v>
      </c>
      <c r="J265" s="854" t="str">
        <f t="shared" si="32"/>
        <v>Groundwater</v>
      </c>
      <c r="K265" s="853" t="s">
        <v>35</v>
      </c>
      <c r="L265" s="858">
        <v>2019</v>
      </c>
      <c r="M265" s="855">
        <v>505</v>
      </c>
      <c r="N265" s="855">
        <v>128</v>
      </c>
      <c r="O265" s="855">
        <v>633</v>
      </c>
      <c r="P265" s="855">
        <v>2211</v>
      </c>
      <c r="Q265" s="855">
        <f t="shared" si="33"/>
        <v>2211</v>
      </c>
      <c r="R265" s="854"/>
      <c r="S265" s="853"/>
      <c r="T265" s="879" t="s">
        <v>5181</v>
      </c>
      <c r="U265" s="880" t="s">
        <v>4786</v>
      </c>
      <c r="V265" s="881" t="s">
        <v>5178</v>
      </c>
      <c r="W265" s="879" t="s">
        <v>5182</v>
      </c>
      <c r="X265" s="882" t="s">
        <v>2415</v>
      </c>
    </row>
    <row r="266" spans="1:24" ht="28.5" customHeight="1">
      <c r="A266" s="849" t="s">
        <v>642</v>
      </c>
      <c r="B266" s="850"/>
      <c r="C266" s="850" t="s">
        <v>448</v>
      </c>
      <c r="D266" s="850" t="s">
        <v>587</v>
      </c>
      <c r="E266" s="852">
        <v>34.206781599999999</v>
      </c>
      <c r="F266" s="852">
        <v>-118.31381620000001</v>
      </c>
      <c r="G266" s="854" t="s">
        <v>9289</v>
      </c>
      <c r="H266" s="850"/>
      <c r="I266" s="853" t="s">
        <v>33</v>
      </c>
      <c r="J266" s="854" t="str">
        <f t="shared" si="32"/>
        <v>Groundwater</v>
      </c>
      <c r="K266" s="854" t="s">
        <v>35</v>
      </c>
      <c r="L266" s="858">
        <v>2019</v>
      </c>
      <c r="M266" s="855">
        <v>150</v>
      </c>
      <c r="N266" s="855"/>
      <c r="O266" s="855" t="s">
        <v>36</v>
      </c>
      <c r="P266" s="855">
        <v>2158</v>
      </c>
      <c r="Q266" s="855">
        <f t="shared" si="33"/>
        <v>2158</v>
      </c>
      <c r="R266" s="911"/>
      <c r="S266" s="854"/>
      <c r="T266" s="859" t="s">
        <v>644</v>
      </c>
      <c r="U266" s="866" t="s">
        <v>451</v>
      </c>
      <c r="V266" s="884" t="s">
        <v>451</v>
      </c>
      <c r="W266" s="854"/>
      <c r="X266" s="877" t="s">
        <v>453</v>
      </c>
    </row>
    <row r="267" spans="1:24" ht="28.5" customHeight="1">
      <c r="A267" s="849" t="s">
        <v>8741</v>
      </c>
      <c r="B267" s="849"/>
      <c r="C267" s="849" t="s">
        <v>8722</v>
      </c>
      <c r="D267" s="849"/>
      <c r="E267" s="851">
        <v>42.919423979143602</v>
      </c>
      <c r="F267" s="851">
        <v>-73.195891062261694</v>
      </c>
      <c r="G267" s="901" t="s">
        <v>9355</v>
      </c>
      <c r="H267" s="900" t="s">
        <v>9539</v>
      </c>
      <c r="I267" s="853" t="s">
        <v>33</v>
      </c>
      <c r="J267" s="854" t="str">
        <f t="shared" si="32"/>
        <v>Groundwater</v>
      </c>
      <c r="K267" s="852" t="s">
        <v>35</v>
      </c>
      <c r="L267" s="851">
        <v>2016</v>
      </c>
      <c r="M267" s="855"/>
      <c r="N267" s="855"/>
      <c r="O267" s="855"/>
      <c r="P267" s="855">
        <v>1420</v>
      </c>
      <c r="Q267" s="855">
        <f t="shared" si="33"/>
        <v>1420</v>
      </c>
      <c r="R267" s="911"/>
      <c r="S267" s="854"/>
      <c r="T267" s="854"/>
      <c r="U267" s="856" t="s">
        <v>8723</v>
      </c>
      <c r="V267" s="857" t="s">
        <v>8724</v>
      </c>
      <c r="W267" s="854"/>
      <c r="X267" s="877" t="s">
        <v>8725</v>
      </c>
    </row>
    <row r="268" spans="1:24" ht="28.5" customHeight="1">
      <c r="A268" s="849" t="s">
        <v>8742</v>
      </c>
      <c r="B268" s="850" t="s">
        <v>8743</v>
      </c>
      <c r="C268" s="850" t="s">
        <v>8722</v>
      </c>
      <c r="D268" s="850" t="s">
        <v>8744</v>
      </c>
      <c r="E268" s="852">
        <v>42.872573699999997</v>
      </c>
      <c r="F268" s="852">
        <v>-73.153630399999997</v>
      </c>
      <c r="G268" s="854" t="s">
        <v>9289</v>
      </c>
      <c r="H268" s="850"/>
      <c r="I268" s="853" t="s">
        <v>33</v>
      </c>
      <c r="J268" s="854" t="str">
        <f t="shared" si="32"/>
        <v>Groundwater</v>
      </c>
      <c r="K268" s="854" t="s">
        <v>35</v>
      </c>
      <c r="L268" s="858">
        <v>2016</v>
      </c>
      <c r="M268" s="855">
        <v>900</v>
      </c>
      <c r="N268" s="855">
        <v>140</v>
      </c>
      <c r="O268" s="855">
        <v>1040</v>
      </c>
      <c r="P268" s="855" t="s">
        <v>36</v>
      </c>
      <c r="Q268" s="855">
        <f t="shared" si="33"/>
        <v>1040</v>
      </c>
      <c r="R268" s="911"/>
      <c r="S268" s="854"/>
      <c r="T268" s="916" t="s">
        <v>8747</v>
      </c>
      <c r="U268" s="866" t="s">
        <v>8735</v>
      </c>
      <c r="V268" s="884" t="s">
        <v>8735</v>
      </c>
      <c r="W268" s="885"/>
      <c r="X268" s="882" t="s">
        <v>8725</v>
      </c>
    </row>
    <row r="269" spans="1:24" ht="28.5" customHeight="1">
      <c r="A269" s="849" t="s">
        <v>9090</v>
      </c>
      <c r="B269" s="849"/>
      <c r="C269" s="849" t="s">
        <v>9084</v>
      </c>
      <c r="D269" s="849" t="s">
        <v>9091</v>
      </c>
      <c r="E269" s="851">
        <v>43.113755900000001</v>
      </c>
      <c r="F269" s="851">
        <v>-89.351869500000006</v>
      </c>
      <c r="G269" s="851" t="s">
        <v>9349</v>
      </c>
      <c r="H269" s="869"/>
      <c r="I269" s="853" t="s">
        <v>765</v>
      </c>
      <c r="J269" s="854" t="str">
        <f t="shared" si="32"/>
        <v>Groundwater</v>
      </c>
      <c r="K269" s="852" t="s">
        <v>35</v>
      </c>
      <c r="L269" s="851">
        <v>2019</v>
      </c>
      <c r="M269" s="855">
        <v>25</v>
      </c>
      <c r="N269" s="855">
        <v>23</v>
      </c>
      <c r="O269" s="855"/>
      <c r="P269" s="855"/>
      <c r="Q269" s="855">
        <f t="shared" si="33"/>
        <v>25</v>
      </c>
      <c r="R269" s="911"/>
      <c r="S269" s="854"/>
      <c r="T269" s="854"/>
      <c r="U269" s="880" t="s">
        <v>9092</v>
      </c>
      <c r="V269" s="884" t="s">
        <v>9093</v>
      </c>
      <c r="W269" s="928" t="s">
        <v>9094</v>
      </c>
      <c r="X269" s="851"/>
    </row>
    <row r="270" spans="1:24" ht="28.5" customHeight="1">
      <c r="A270" s="849" t="s">
        <v>645</v>
      </c>
      <c r="B270" s="850"/>
      <c r="C270" s="850" t="s">
        <v>448</v>
      </c>
      <c r="D270" s="850" t="s">
        <v>646</v>
      </c>
      <c r="E270" s="852">
        <v>37.590069999999997</v>
      </c>
      <c r="F270" s="852">
        <v>-122.35942900000001</v>
      </c>
      <c r="G270" s="854" t="s">
        <v>9289</v>
      </c>
      <c r="H270" s="850"/>
      <c r="I270" s="853" t="s">
        <v>33</v>
      </c>
      <c r="J270" s="854" t="str">
        <f t="shared" si="32"/>
        <v>Groundwater</v>
      </c>
      <c r="K270" s="854" t="s">
        <v>35</v>
      </c>
      <c r="L270" s="858">
        <v>2019</v>
      </c>
      <c r="M270" s="855">
        <v>480</v>
      </c>
      <c r="N270" s="855">
        <v>92</v>
      </c>
      <c r="O270" s="855">
        <v>572</v>
      </c>
      <c r="P270" s="855">
        <v>1396.1</v>
      </c>
      <c r="Q270" s="855">
        <f t="shared" si="33"/>
        <v>1396.1</v>
      </c>
      <c r="R270" s="854"/>
      <c r="S270" s="854"/>
      <c r="T270" s="859" t="s">
        <v>648</v>
      </c>
      <c r="U270" s="856" t="s">
        <v>451</v>
      </c>
      <c r="V270" s="857" t="s">
        <v>451</v>
      </c>
      <c r="W270" s="854"/>
      <c r="X270" s="877" t="s">
        <v>453</v>
      </c>
    </row>
    <row r="271" spans="1:24" ht="28.5" customHeight="1">
      <c r="A271" s="849" t="s">
        <v>8748</v>
      </c>
      <c r="B271" s="849" t="s">
        <v>8749</v>
      </c>
      <c r="C271" s="850" t="s">
        <v>8722</v>
      </c>
      <c r="D271" s="850" t="s">
        <v>8750</v>
      </c>
      <c r="E271" s="852">
        <v>44.470693900000001</v>
      </c>
      <c r="F271" s="852">
        <v>-73.151603699999995</v>
      </c>
      <c r="G271" s="854" t="s">
        <v>9289</v>
      </c>
      <c r="H271" s="850"/>
      <c r="I271" s="853" t="s">
        <v>44</v>
      </c>
      <c r="J271" s="854" t="str">
        <f t="shared" si="32"/>
        <v>Groundwater</v>
      </c>
      <c r="K271" s="854" t="s">
        <v>35</v>
      </c>
      <c r="L271" s="858">
        <v>2019</v>
      </c>
      <c r="M271" s="855">
        <v>2100</v>
      </c>
      <c r="N271" s="855">
        <v>34000</v>
      </c>
      <c r="O271" s="855">
        <v>34910</v>
      </c>
      <c r="P271" s="855">
        <v>46331.8</v>
      </c>
      <c r="Q271" s="855">
        <f t="shared" si="33"/>
        <v>46331.8</v>
      </c>
      <c r="R271" s="885" t="s">
        <v>9540</v>
      </c>
      <c r="S271" s="854" t="s">
        <v>49</v>
      </c>
      <c r="T271" s="916" t="s">
        <v>8747</v>
      </c>
      <c r="U271" s="864"/>
      <c r="V271" s="867" t="s">
        <v>8753</v>
      </c>
      <c r="W271" s="893" t="s">
        <v>8756</v>
      </c>
      <c r="X271" s="882" t="s">
        <v>8725</v>
      </c>
    </row>
    <row r="272" spans="1:24" ht="28.5" customHeight="1">
      <c r="A272" s="849" t="s">
        <v>8757</v>
      </c>
      <c r="B272" s="849"/>
      <c r="C272" s="849" t="s">
        <v>8722</v>
      </c>
      <c r="D272" s="849" t="s">
        <v>8758</v>
      </c>
      <c r="E272" s="851">
        <v>44.472019000000003</v>
      </c>
      <c r="F272" s="851">
        <v>-73.219898999999998</v>
      </c>
      <c r="G272" s="901" t="s">
        <v>9299</v>
      </c>
      <c r="H272" s="900"/>
      <c r="I272" s="853" t="s">
        <v>765</v>
      </c>
      <c r="J272" s="854" t="str">
        <f t="shared" si="32"/>
        <v>Other Water</v>
      </c>
      <c r="K272" s="852" t="s">
        <v>1742</v>
      </c>
      <c r="L272" s="851"/>
      <c r="M272" s="855">
        <v>4.25</v>
      </c>
      <c r="N272" s="855">
        <v>3.34</v>
      </c>
      <c r="O272" s="855"/>
      <c r="P272" s="855"/>
      <c r="Q272" s="855">
        <f t="shared" si="33"/>
        <v>4.25</v>
      </c>
      <c r="R272" s="854" t="s">
        <v>8759</v>
      </c>
      <c r="S272" s="854"/>
      <c r="T272" s="854"/>
      <c r="U272" s="974" t="s">
        <v>8735</v>
      </c>
      <c r="V272" s="865"/>
      <c r="W272" s="854"/>
      <c r="X272" s="851"/>
    </row>
    <row r="273" spans="1:24" ht="28.5" customHeight="1">
      <c r="A273" s="849" t="s">
        <v>5183</v>
      </c>
      <c r="B273" s="850"/>
      <c r="C273" s="850" t="s">
        <v>4778</v>
      </c>
      <c r="D273" s="850" t="s">
        <v>5058</v>
      </c>
      <c r="E273" s="852">
        <v>42.740985069375</v>
      </c>
      <c r="F273" s="852">
        <v>-71.410064299713</v>
      </c>
      <c r="G273" s="854" t="s">
        <v>9296</v>
      </c>
      <c r="H273" s="850" t="s">
        <v>9541</v>
      </c>
      <c r="I273" s="853" t="s">
        <v>33</v>
      </c>
      <c r="J273" s="854" t="str">
        <f t="shared" si="32"/>
        <v>Groundwater</v>
      </c>
      <c r="K273" s="854" t="s">
        <v>35</v>
      </c>
      <c r="L273" s="858">
        <v>2018</v>
      </c>
      <c r="M273" s="855">
        <v>63.7</v>
      </c>
      <c r="N273" s="855">
        <v>28.5</v>
      </c>
      <c r="O273" s="855">
        <v>92.2</v>
      </c>
      <c r="P273" s="855">
        <v>96.36</v>
      </c>
      <c r="Q273" s="855">
        <f t="shared" si="33"/>
        <v>96.36</v>
      </c>
      <c r="R273" s="854"/>
      <c r="S273" s="853"/>
      <c r="T273" s="879" t="s">
        <v>5187</v>
      </c>
      <c r="U273" s="875" t="s">
        <v>4786</v>
      </c>
      <c r="V273" s="887" t="s">
        <v>4781</v>
      </c>
      <c r="W273" s="879" t="s">
        <v>5188</v>
      </c>
      <c r="X273" s="882" t="s">
        <v>2415</v>
      </c>
    </row>
    <row r="274" spans="1:24" ht="28.5" customHeight="1">
      <c r="A274" s="849" t="s">
        <v>1833</v>
      </c>
      <c r="B274" s="849"/>
      <c r="C274" s="849" t="s">
        <v>1806</v>
      </c>
      <c r="D274" s="849" t="s">
        <v>9542</v>
      </c>
      <c r="E274" s="851">
        <v>29.625255966378301</v>
      </c>
      <c r="F274" s="851">
        <v>-82.377159925295402</v>
      </c>
      <c r="G274" s="901" t="s">
        <v>9544</v>
      </c>
      <c r="H274" s="900" t="s">
        <v>9543</v>
      </c>
      <c r="I274" s="853" t="s">
        <v>5</v>
      </c>
      <c r="J274" s="854" t="str">
        <f t="shared" si="32"/>
        <v>Unknown</v>
      </c>
      <c r="K274" s="852"/>
      <c r="L274" s="851"/>
      <c r="M274" s="855"/>
      <c r="N274" s="855"/>
      <c r="O274" s="855"/>
      <c r="P274" s="855"/>
      <c r="Q274" s="855" t="str">
        <f t="shared" si="33"/>
        <v/>
      </c>
      <c r="R274" s="854"/>
      <c r="S274" s="854"/>
      <c r="T274" s="854"/>
      <c r="U274" s="856" t="s">
        <v>1808</v>
      </c>
      <c r="V274" s="865"/>
      <c r="W274" s="868" t="s">
        <v>1810</v>
      </c>
      <c r="X274" s="851"/>
    </row>
    <row r="275" spans="1:24" ht="28.5" customHeight="1">
      <c r="A275" s="849" t="s">
        <v>5189</v>
      </c>
      <c r="B275" s="850"/>
      <c r="C275" s="850" t="s">
        <v>4778</v>
      </c>
      <c r="D275" s="850" t="s">
        <v>5176</v>
      </c>
      <c r="E275" s="852">
        <v>43.025088699999998</v>
      </c>
      <c r="F275" s="852">
        <v>-71.097495300000006</v>
      </c>
      <c r="G275" s="854" t="s">
        <v>9299</v>
      </c>
      <c r="H275" s="850"/>
      <c r="I275" s="853" t="s">
        <v>5</v>
      </c>
      <c r="J275" s="854" t="str">
        <f t="shared" si="32"/>
        <v>Groundwater</v>
      </c>
      <c r="K275" s="854" t="s">
        <v>35</v>
      </c>
      <c r="L275" s="858">
        <v>2019</v>
      </c>
      <c r="M275" s="855">
        <v>12</v>
      </c>
      <c r="N275" s="855">
        <v>28</v>
      </c>
      <c r="O275" s="855">
        <v>40</v>
      </c>
      <c r="P275" s="855">
        <v>43.9</v>
      </c>
      <c r="Q275" s="855">
        <f t="shared" si="33"/>
        <v>43.9</v>
      </c>
      <c r="R275" s="854"/>
      <c r="S275" s="853"/>
      <c r="T275" s="879" t="s">
        <v>5194</v>
      </c>
      <c r="U275" s="880" t="s">
        <v>4786</v>
      </c>
      <c r="V275" s="881" t="s">
        <v>5191</v>
      </c>
      <c r="W275" s="879" t="s">
        <v>5195</v>
      </c>
      <c r="X275" s="882" t="s">
        <v>2415</v>
      </c>
    </row>
    <row r="276" spans="1:24" ht="28.5" customHeight="1">
      <c r="A276" s="849" t="s">
        <v>649</v>
      </c>
      <c r="B276" s="850"/>
      <c r="C276" s="850" t="s">
        <v>448</v>
      </c>
      <c r="D276" s="850" t="s">
        <v>650</v>
      </c>
      <c r="E276" s="852">
        <v>34.147549220000002</v>
      </c>
      <c r="F276" s="852">
        <v>-118.7120534</v>
      </c>
      <c r="G276" s="854" t="s">
        <v>9289</v>
      </c>
      <c r="H276" s="850"/>
      <c r="I276" s="853" t="s">
        <v>33</v>
      </c>
      <c r="J276" s="854" t="str">
        <f t="shared" si="32"/>
        <v>Groundwater</v>
      </c>
      <c r="K276" s="854" t="s">
        <v>35</v>
      </c>
      <c r="L276" s="858">
        <v>2019</v>
      </c>
      <c r="M276" s="855">
        <v>33</v>
      </c>
      <c r="N276" s="855">
        <v>2.2999999999999998</v>
      </c>
      <c r="O276" s="855">
        <v>35.299999999999997</v>
      </c>
      <c r="P276" s="855">
        <v>1125.6099999999999</v>
      </c>
      <c r="Q276" s="855">
        <f t="shared" si="33"/>
        <v>1125.6099999999999</v>
      </c>
      <c r="R276" s="911"/>
      <c r="S276" s="854"/>
      <c r="T276" s="859" t="s">
        <v>652</v>
      </c>
      <c r="U276" s="866" t="s">
        <v>451</v>
      </c>
      <c r="V276" s="884" t="s">
        <v>451</v>
      </c>
      <c r="W276" s="854"/>
      <c r="X276" s="877" t="s">
        <v>453</v>
      </c>
    </row>
    <row r="277" spans="1:24" ht="28.5" customHeight="1">
      <c r="A277" s="849" t="s">
        <v>9545</v>
      </c>
      <c r="B277" s="849"/>
      <c r="C277" s="849" t="s">
        <v>3158</v>
      </c>
      <c r="D277" s="849" t="s">
        <v>9546</v>
      </c>
      <c r="E277" s="851">
        <v>42.804656999999999</v>
      </c>
      <c r="F277" s="851">
        <v>-85.510917000000006</v>
      </c>
      <c r="G277" s="862"/>
      <c r="H277" s="861"/>
      <c r="I277" s="853" t="s">
        <v>765</v>
      </c>
      <c r="J277" s="852" t="s">
        <v>35</v>
      </c>
      <c r="K277" s="852" t="s">
        <v>35</v>
      </c>
      <c r="L277" s="863">
        <v>2021</v>
      </c>
      <c r="M277" s="855">
        <v>60.1</v>
      </c>
      <c r="N277" s="855">
        <v>56.6</v>
      </c>
      <c r="O277" s="855"/>
      <c r="P277" s="855"/>
      <c r="Q277" s="855">
        <v>60.1</v>
      </c>
      <c r="R277" s="911"/>
      <c r="S277" s="854"/>
      <c r="T277" s="854" t="s">
        <v>9547</v>
      </c>
      <c r="U277" s="864" t="s">
        <v>9547</v>
      </c>
      <c r="V277" s="865" t="s">
        <v>9548</v>
      </c>
      <c r="W277" s="854" t="s">
        <v>9549</v>
      </c>
      <c r="X277" s="851" t="s">
        <v>9295</v>
      </c>
    </row>
    <row r="278" spans="1:24" ht="28.5" customHeight="1">
      <c r="A278" s="849" t="s">
        <v>653</v>
      </c>
      <c r="B278" s="850"/>
      <c r="C278" s="850" t="s">
        <v>448</v>
      </c>
      <c r="D278" s="850" t="s">
        <v>654</v>
      </c>
      <c r="E278" s="852">
        <v>32.678688399999999</v>
      </c>
      <c r="F278" s="852">
        <v>-115.5435877</v>
      </c>
      <c r="G278" s="854" t="s">
        <v>9289</v>
      </c>
      <c r="H278" s="850"/>
      <c r="I278" s="853" t="s">
        <v>33</v>
      </c>
      <c r="J278" s="854" t="str">
        <f t="shared" ref="J278:J314" si="34">IF(K278="Groundwater", "Groundwater", IF(OR(K278="Wastewater", K278="Surface Water", K278="Drinking Water", K278="Leachate"),"Other Water", IF(OR(K278="Soil", K278="Compost", K278="Sludge", K278="Septage"), "Solid", "Unknown")))</f>
        <v>Groundwater</v>
      </c>
      <c r="K278" s="854" t="s">
        <v>35</v>
      </c>
      <c r="L278" s="858">
        <v>2019</v>
      </c>
      <c r="M278" s="855">
        <v>2.4</v>
      </c>
      <c r="N278" s="855"/>
      <c r="O278" s="855" t="s">
        <v>36</v>
      </c>
      <c r="P278" s="855">
        <v>8.61</v>
      </c>
      <c r="Q278" s="855">
        <f t="shared" ref="Q278:Q314" si="35">IF(M278&amp;N278&amp;O278&amp;P278="","",MAX(M278:P278))</f>
        <v>8.61</v>
      </c>
      <c r="R278" s="911"/>
      <c r="S278" s="854"/>
      <c r="T278" s="859" t="s">
        <v>480</v>
      </c>
      <c r="U278" s="856" t="s">
        <v>451</v>
      </c>
      <c r="V278" s="857" t="s">
        <v>451</v>
      </c>
      <c r="W278" s="854"/>
      <c r="X278" s="877" t="s">
        <v>453</v>
      </c>
    </row>
    <row r="279" spans="1:24" ht="28.5" customHeight="1">
      <c r="A279" s="849" t="s">
        <v>5196</v>
      </c>
      <c r="B279" s="850"/>
      <c r="C279" s="850" t="s">
        <v>4778</v>
      </c>
      <c r="D279" s="850" t="s">
        <v>5197</v>
      </c>
      <c r="E279" s="852">
        <v>43.283721700000001</v>
      </c>
      <c r="F279" s="852">
        <v>-71.600572799999995</v>
      </c>
      <c r="G279" s="854" t="s">
        <v>9299</v>
      </c>
      <c r="H279" s="850"/>
      <c r="I279" s="853" t="s">
        <v>33</v>
      </c>
      <c r="J279" s="854" t="str">
        <f t="shared" si="34"/>
        <v>Groundwater</v>
      </c>
      <c r="K279" s="854" t="s">
        <v>35</v>
      </c>
      <c r="L279" s="858">
        <v>2019</v>
      </c>
      <c r="M279" s="855">
        <v>16</v>
      </c>
      <c r="N279" s="855">
        <v>8</v>
      </c>
      <c r="O279" s="855">
        <v>24</v>
      </c>
      <c r="P279" s="855">
        <v>78</v>
      </c>
      <c r="Q279" s="855">
        <f t="shared" si="35"/>
        <v>78</v>
      </c>
      <c r="R279" s="911"/>
      <c r="S279" s="853"/>
      <c r="T279" s="890" t="s">
        <v>5202</v>
      </c>
      <c r="U279" s="875" t="s">
        <v>4786</v>
      </c>
      <c r="V279" s="887" t="s">
        <v>5199</v>
      </c>
      <c r="W279" s="879" t="s">
        <v>5203</v>
      </c>
      <c r="X279" s="882" t="s">
        <v>2415</v>
      </c>
    </row>
    <row r="280" spans="1:24" ht="28.5" customHeight="1">
      <c r="A280" s="849" t="s">
        <v>656</v>
      </c>
      <c r="B280" s="849"/>
      <c r="C280" s="849" t="s">
        <v>448</v>
      </c>
      <c r="D280" s="849" t="s">
        <v>657</v>
      </c>
      <c r="E280" s="852">
        <v>40.975940000000001</v>
      </c>
      <c r="F280" s="852">
        <v>-124.10755</v>
      </c>
      <c r="G280" s="854" t="s">
        <v>9289</v>
      </c>
      <c r="H280" s="849"/>
      <c r="I280" s="853" t="s">
        <v>113</v>
      </c>
      <c r="J280" s="854" t="str">
        <f t="shared" si="34"/>
        <v>Groundwater</v>
      </c>
      <c r="K280" s="852" t="s">
        <v>35</v>
      </c>
      <c r="L280" s="851">
        <v>2020</v>
      </c>
      <c r="M280" s="855">
        <v>16.7</v>
      </c>
      <c r="N280" s="855"/>
      <c r="O280" s="855" t="s">
        <v>36</v>
      </c>
      <c r="P280" s="855">
        <v>499.52</v>
      </c>
      <c r="Q280" s="855">
        <f t="shared" si="35"/>
        <v>499.52</v>
      </c>
      <c r="R280" s="854"/>
      <c r="S280" s="854"/>
      <c r="T280" s="859" t="s">
        <v>659</v>
      </c>
      <c r="U280" s="866" t="s">
        <v>451</v>
      </c>
      <c r="V280" s="884" t="s">
        <v>451</v>
      </c>
      <c r="W280" s="854"/>
      <c r="X280" s="877" t="s">
        <v>453</v>
      </c>
    </row>
    <row r="281" spans="1:24" ht="28.5" customHeight="1">
      <c r="A281" s="849" t="s">
        <v>8760</v>
      </c>
      <c r="B281" s="849"/>
      <c r="C281" s="849" t="s">
        <v>8722</v>
      </c>
      <c r="D281" s="849"/>
      <c r="E281" s="851">
        <v>44.643583</v>
      </c>
      <c r="F281" s="851">
        <v>-72.905887000000007</v>
      </c>
      <c r="G281" s="901" t="s">
        <v>9296</v>
      </c>
      <c r="H281" s="900" t="s">
        <v>9550</v>
      </c>
      <c r="I281" s="853" t="s">
        <v>33</v>
      </c>
      <c r="J281" s="854" t="str">
        <f t="shared" si="34"/>
        <v>Groundwater</v>
      </c>
      <c r="K281" s="852" t="s">
        <v>35</v>
      </c>
      <c r="L281" s="851">
        <v>2018</v>
      </c>
      <c r="M281" s="855"/>
      <c r="N281" s="855"/>
      <c r="O281" s="855"/>
      <c r="P281" s="855">
        <v>27.6</v>
      </c>
      <c r="Q281" s="855">
        <f t="shared" si="35"/>
        <v>27.6</v>
      </c>
      <c r="R281" s="911"/>
      <c r="S281" s="854"/>
      <c r="T281" s="854"/>
      <c r="U281" s="856" t="s">
        <v>8723</v>
      </c>
      <c r="V281" s="857" t="s">
        <v>8724</v>
      </c>
      <c r="W281" s="854"/>
      <c r="X281" s="877" t="s">
        <v>8725</v>
      </c>
    </row>
    <row r="282" spans="1:24" ht="28.5" customHeight="1">
      <c r="A282" s="849" t="s">
        <v>4734</v>
      </c>
      <c r="B282" s="849"/>
      <c r="C282" s="849" t="s">
        <v>4735</v>
      </c>
      <c r="D282" s="849" t="s">
        <v>4736</v>
      </c>
      <c r="E282" s="852">
        <v>41.065175799999999</v>
      </c>
      <c r="F282" s="852">
        <v>-96.333886199999995</v>
      </c>
      <c r="G282" s="852" t="s">
        <v>9302</v>
      </c>
      <c r="H282" s="849"/>
      <c r="I282" s="853" t="s">
        <v>44</v>
      </c>
      <c r="J282" s="854" t="str">
        <f t="shared" si="34"/>
        <v>Other Water</v>
      </c>
      <c r="K282" s="852" t="s">
        <v>80</v>
      </c>
      <c r="L282" s="851">
        <v>2018</v>
      </c>
      <c r="M282" s="855">
        <v>0.77500000000000002</v>
      </c>
      <c r="N282" s="855">
        <v>2.2999999999999998</v>
      </c>
      <c r="O282" s="855">
        <v>2.7850000000000001</v>
      </c>
      <c r="P282" s="855">
        <v>4.7569999999999997</v>
      </c>
      <c r="Q282" s="855">
        <f t="shared" si="35"/>
        <v>4.7569999999999997</v>
      </c>
      <c r="R282" s="911"/>
      <c r="S282" s="854"/>
      <c r="T282" s="854"/>
      <c r="U282" s="921" t="s">
        <v>90</v>
      </c>
      <c r="V282" s="922" t="s">
        <v>90</v>
      </c>
      <c r="W282" s="877" t="s">
        <v>92</v>
      </c>
      <c r="X282" s="860" t="s">
        <v>4737</v>
      </c>
    </row>
    <row r="283" spans="1:24" ht="28.5" customHeight="1">
      <c r="A283" s="849" t="s">
        <v>2916</v>
      </c>
      <c r="B283" s="850"/>
      <c r="C283" s="850" t="s">
        <v>2892</v>
      </c>
      <c r="D283" s="850" t="s">
        <v>2917</v>
      </c>
      <c r="E283" s="852">
        <v>39.6449438</v>
      </c>
      <c r="F283" s="852">
        <v>-78.354296700000006</v>
      </c>
      <c r="G283" s="854" t="s">
        <v>9290</v>
      </c>
      <c r="H283" s="850"/>
      <c r="I283" s="853" t="s">
        <v>44</v>
      </c>
      <c r="J283" s="854" t="str">
        <f t="shared" si="34"/>
        <v>Unknown</v>
      </c>
      <c r="K283" s="854"/>
      <c r="L283" s="858">
        <v>2017</v>
      </c>
      <c r="M283" s="855"/>
      <c r="N283" s="855"/>
      <c r="O283" s="855" t="s">
        <v>36</v>
      </c>
      <c r="P283" s="855">
        <v>6.47</v>
      </c>
      <c r="Q283" s="855">
        <f t="shared" si="35"/>
        <v>6.47</v>
      </c>
      <c r="R283" s="911" t="s">
        <v>9551</v>
      </c>
      <c r="S283" s="854"/>
      <c r="T283" s="859" t="s">
        <v>2898</v>
      </c>
      <c r="U283" s="866" t="s">
        <v>2919</v>
      </c>
      <c r="V283" s="884" t="s">
        <v>2919</v>
      </c>
      <c r="W283" s="885"/>
      <c r="X283" s="934" t="s">
        <v>2920</v>
      </c>
    </row>
    <row r="284" spans="1:24" ht="28.5" customHeight="1">
      <c r="A284" s="849" t="s">
        <v>1835</v>
      </c>
      <c r="B284" s="849"/>
      <c r="C284" s="849" t="s">
        <v>1806</v>
      </c>
      <c r="D284" s="849" t="s">
        <v>1836</v>
      </c>
      <c r="E284" s="852">
        <v>29.980261800000001</v>
      </c>
      <c r="F284" s="852">
        <v>-81.984792100000007</v>
      </c>
      <c r="G284" s="852" t="s">
        <v>9290</v>
      </c>
      <c r="H284" s="849"/>
      <c r="I284" s="853" t="s">
        <v>44</v>
      </c>
      <c r="J284" s="854" t="str">
        <f t="shared" si="34"/>
        <v>Other Water</v>
      </c>
      <c r="K284" s="852" t="s">
        <v>80</v>
      </c>
      <c r="L284" s="851">
        <v>2018</v>
      </c>
      <c r="M284" s="855"/>
      <c r="N284" s="855"/>
      <c r="O284" s="855" t="s">
        <v>36</v>
      </c>
      <c r="P284" s="855">
        <v>2.1379999999999999</v>
      </c>
      <c r="Q284" s="855">
        <f t="shared" si="35"/>
        <v>2.1379999999999999</v>
      </c>
      <c r="R284" s="911"/>
      <c r="S284" s="854"/>
      <c r="T284" s="859" t="s">
        <v>1837</v>
      </c>
      <c r="U284" s="954" t="s">
        <v>90</v>
      </c>
      <c r="V284" s="898" t="s">
        <v>90</v>
      </c>
      <c r="W284" s="877" t="s">
        <v>92</v>
      </c>
      <c r="X284" s="860" t="s">
        <v>1824</v>
      </c>
    </row>
    <row r="285" spans="1:24" ht="28.5" customHeight="1">
      <c r="A285" s="849" t="s">
        <v>8605</v>
      </c>
      <c r="B285" s="849"/>
      <c r="C285" s="849" t="s">
        <v>8584</v>
      </c>
      <c r="D285" s="849" t="s">
        <v>8606</v>
      </c>
      <c r="E285" s="852">
        <v>43.762830999999998</v>
      </c>
      <c r="F285" s="852">
        <v>-98.956896</v>
      </c>
      <c r="G285" s="852" t="s">
        <v>9449</v>
      </c>
      <c r="H285" s="849" t="s">
        <v>9552</v>
      </c>
      <c r="I285" s="853" t="s">
        <v>44</v>
      </c>
      <c r="J285" s="854" t="str">
        <f t="shared" si="34"/>
        <v>Other Water</v>
      </c>
      <c r="K285" s="852" t="s">
        <v>80</v>
      </c>
      <c r="L285" s="851">
        <v>2018</v>
      </c>
      <c r="M285" s="855">
        <v>0.8</v>
      </c>
      <c r="N285" s="855"/>
      <c r="O285" s="855" t="s">
        <v>36</v>
      </c>
      <c r="P285" s="855">
        <v>2.6629999999999998</v>
      </c>
      <c r="Q285" s="855">
        <f t="shared" si="35"/>
        <v>2.6629999999999998</v>
      </c>
      <c r="R285" s="854"/>
      <c r="S285" s="854"/>
      <c r="T285" s="854"/>
      <c r="U285" s="954" t="s">
        <v>90</v>
      </c>
      <c r="V285" s="898" t="s">
        <v>90</v>
      </c>
      <c r="W285" s="877" t="s">
        <v>92</v>
      </c>
      <c r="X285" s="860" t="s">
        <v>8595</v>
      </c>
    </row>
    <row r="286" spans="1:24" ht="28.5" customHeight="1">
      <c r="A286" s="849" t="s">
        <v>8101</v>
      </c>
      <c r="B286" s="849"/>
      <c r="C286" s="849" t="s">
        <v>8095</v>
      </c>
      <c r="D286" s="849" t="s">
        <v>8102</v>
      </c>
      <c r="E286" s="852">
        <v>47.092475999999998</v>
      </c>
      <c r="F286" s="852">
        <v>-98.012366999999998</v>
      </c>
      <c r="G286" s="852" t="s">
        <v>9296</v>
      </c>
      <c r="H286" s="975" t="s">
        <v>9553</v>
      </c>
      <c r="I286" s="853" t="s">
        <v>44</v>
      </c>
      <c r="J286" s="854" t="str">
        <f t="shared" si="34"/>
        <v>Other Water</v>
      </c>
      <c r="K286" s="852" t="s">
        <v>80</v>
      </c>
      <c r="L286" s="851">
        <v>2018</v>
      </c>
      <c r="M286" s="855">
        <v>0.92</v>
      </c>
      <c r="N286" s="855"/>
      <c r="O286" s="855" t="s">
        <v>36</v>
      </c>
      <c r="P286" s="855">
        <v>2.61</v>
      </c>
      <c r="Q286" s="855">
        <f t="shared" si="35"/>
        <v>2.61</v>
      </c>
      <c r="R286" s="854"/>
      <c r="S286" s="854"/>
      <c r="T286" s="854"/>
      <c r="U286" s="921" t="s">
        <v>90</v>
      </c>
      <c r="V286" s="943" t="s">
        <v>90</v>
      </c>
      <c r="W286" s="877" t="s">
        <v>92</v>
      </c>
      <c r="X286" s="860" t="s">
        <v>8103</v>
      </c>
    </row>
    <row r="287" spans="1:24" ht="28.5" customHeight="1">
      <c r="A287" s="849" t="s">
        <v>8761</v>
      </c>
      <c r="B287" s="850"/>
      <c r="C287" s="850" t="s">
        <v>8722</v>
      </c>
      <c r="D287" s="850" t="s">
        <v>8762</v>
      </c>
      <c r="E287" s="852">
        <v>44.480783299999999</v>
      </c>
      <c r="F287" s="852">
        <v>-72.950178199999996</v>
      </c>
      <c r="G287" s="854" t="s">
        <v>9289</v>
      </c>
      <c r="H287" s="850"/>
      <c r="I287" s="853" t="s">
        <v>44</v>
      </c>
      <c r="J287" s="854" t="str">
        <f t="shared" si="34"/>
        <v>Other Water</v>
      </c>
      <c r="K287" s="852" t="s">
        <v>80</v>
      </c>
      <c r="L287" s="851">
        <v>2018</v>
      </c>
      <c r="M287" s="855">
        <v>32.1</v>
      </c>
      <c r="N287" s="855">
        <v>1.5</v>
      </c>
      <c r="O287" s="855" t="s">
        <v>36</v>
      </c>
      <c r="P287" s="855">
        <v>117.99</v>
      </c>
      <c r="Q287" s="855">
        <f t="shared" si="35"/>
        <v>117.99</v>
      </c>
      <c r="R287" s="854" t="s">
        <v>1007</v>
      </c>
      <c r="S287" s="854"/>
      <c r="T287" s="916" t="s">
        <v>8747</v>
      </c>
      <c r="U287" s="856" t="s">
        <v>8735</v>
      </c>
      <c r="V287" s="857" t="s">
        <v>90</v>
      </c>
      <c r="W287" s="885"/>
      <c r="X287" s="882" t="s">
        <v>8725</v>
      </c>
    </row>
    <row r="288" spans="1:24" ht="28.5" customHeight="1">
      <c r="A288" s="849" t="s">
        <v>2921</v>
      </c>
      <c r="B288" s="849"/>
      <c r="C288" s="849" t="s">
        <v>2892</v>
      </c>
      <c r="D288" s="849" t="s">
        <v>2922</v>
      </c>
      <c r="E288" s="852">
        <v>39.5008932</v>
      </c>
      <c r="F288" s="852">
        <v>-76.841355500000006</v>
      </c>
      <c r="G288" s="852" t="s">
        <v>9302</v>
      </c>
      <c r="H288" s="849"/>
      <c r="I288" s="853" t="s">
        <v>44</v>
      </c>
      <c r="J288" s="854" t="str">
        <f t="shared" si="34"/>
        <v>Other Water</v>
      </c>
      <c r="K288" s="852" t="s">
        <v>80</v>
      </c>
      <c r="L288" s="851">
        <v>2018</v>
      </c>
      <c r="M288" s="855">
        <v>0.75</v>
      </c>
      <c r="N288" s="855"/>
      <c r="O288" s="855" t="s">
        <v>36</v>
      </c>
      <c r="P288" s="855">
        <v>3.895</v>
      </c>
      <c r="Q288" s="855">
        <f t="shared" si="35"/>
        <v>3.895</v>
      </c>
      <c r="R288" s="854"/>
      <c r="S288" s="854"/>
      <c r="T288" s="854"/>
      <c r="U288" s="921" t="s">
        <v>90</v>
      </c>
      <c r="V288" s="922" t="s">
        <v>90</v>
      </c>
      <c r="W288" s="877" t="s">
        <v>92</v>
      </c>
      <c r="X288" s="877" t="s">
        <v>2900</v>
      </c>
    </row>
    <row r="289" spans="1:24" ht="28.5" customHeight="1">
      <c r="A289" s="849" t="s">
        <v>8104</v>
      </c>
      <c r="B289" s="849"/>
      <c r="C289" s="849" t="s">
        <v>8095</v>
      </c>
      <c r="D289" s="849" t="s">
        <v>8105</v>
      </c>
      <c r="E289" s="852">
        <v>48.0606632</v>
      </c>
      <c r="F289" s="852">
        <v>-98.926367900000002</v>
      </c>
      <c r="G289" s="852" t="s">
        <v>9290</v>
      </c>
      <c r="H289" s="849"/>
      <c r="I289" s="853" t="s">
        <v>44</v>
      </c>
      <c r="J289" s="854" t="str">
        <f t="shared" si="34"/>
        <v>Other Water</v>
      </c>
      <c r="K289" s="852" t="s">
        <v>80</v>
      </c>
      <c r="L289" s="851">
        <v>2018</v>
      </c>
      <c r="M289" s="855">
        <v>5.85</v>
      </c>
      <c r="N289" s="855"/>
      <c r="O289" s="855" t="s">
        <v>36</v>
      </c>
      <c r="P289" s="855">
        <v>9.3360000000000003</v>
      </c>
      <c r="Q289" s="855">
        <f t="shared" si="35"/>
        <v>9.3360000000000003</v>
      </c>
      <c r="R289" s="854"/>
      <c r="S289" s="854"/>
      <c r="T289" s="854"/>
      <c r="U289" s="954" t="s">
        <v>90</v>
      </c>
      <c r="V289" s="898" t="s">
        <v>90</v>
      </c>
      <c r="W289" s="877" t="s">
        <v>92</v>
      </c>
      <c r="X289" s="860" t="s">
        <v>8103</v>
      </c>
    </row>
    <row r="290" spans="1:24" ht="28.5" customHeight="1">
      <c r="A290" s="849" t="s">
        <v>3311</v>
      </c>
      <c r="B290" s="850"/>
      <c r="C290" s="850" t="s">
        <v>3158</v>
      </c>
      <c r="D290" s="870" t="s">
        <v>3312</v>
      </c>
      <c r="E290" s="871">
        <v>44.629753099999903</v>
      </c>
      <c r="F290" s="871">
        <v>-84.775588900000002</v>
      </c>
      <c r="G290" s="852" t="s">
        <v>9289</v>
      </c>
      <c r="H290" s="852"/>
      <c r="I290" s="853" t="s">
        <v>44</v>
      </c>
      <c r="J290" s="854" t="str">
        <f t="shared" si="34"/>
        <v>Groundwater</v>
      </c>
      <c r="K290" s="854" t="s">
        <v>35</v>
      </c>
      <c r="L290" s="858">
        <v>2017</v>
      </c>
      <c r="M290" s="855"/>
      <c r="N290" s="855"/>
      <c r="O290" s="855">
        <v>2650</v>
      </c>
      <c r="P290" s="855"/>
      <c r="Q290" s="855">
        <f t="shared" si="35"/>
        <v>2650</v>
      </c>
      <c r="R290" s="854" t="s">
        <v>9555</v>
      </c>
      <c r="S290" s="873" t="s">
        <v>3315</v>
      </c>
      <c r="T290" s="908" t="s">
        <v>3166</v>
      </c>
      <c r="U290" s="866" t="s">
        <v>3314</v>
      </c>
      <c r="V290" s="884" t="s">
        <v>3315</v>
      </c>
      <c r="W290" s="899" t="s">
        <v>3319</v>
      </c>
      <c r="X290" s="925" t="s">
        <v>3168</v>
      </c>
    </row>
    <row r="291" spans="1:24" ht="28.5" customHeight="1">
      <c r="A291" s="849" t="s">
        <v>8246</v>
      </c>
      <c r="B291" s="849"/>
      <c r="C291" s="849" t="s">
        <v>8233</v>
      </c>
      <c r="D291" s="849" t="s">
        <v>8247</v>
      </c>
      <c r="E291" s="852">
        <v>35.671886399999998</v>
      </c>
      <c r="F291" s="852">
        <v>-95.203285199999996</v>
      </c>
      <c r="G291" s="852" t="s">
        <v>9290</v>
      </c>
      <c r="H291" s="849"/>
      <c r="I291" s="853" t="s">
        <v>44</v>
      </c>
      <c r="J291" s="854" t="str">
        <f t="shared" si="34"/>
        <v>Other Water</v>
      </c>
      <c r="K291" s="852" t="s">
        <v>80</v>
      </c>
      <c r="L291" s="851">
        <v>2018</v>
      </c>
      <c r="M291" s="855">
        <v>1.02</v>
      </c>
      <c r="N291" s="855"/>
      <c r="O291" s="855" t="s">
        <v>36</v>
      </c>
      <c r="P291" s="855">
        <v>4.01</v>
      </c>
      <c r="Q291" s="855">
        <f t="shared" si="35"/>
        <v>4.01</v>
      </c>
      <c r="R291" s="854"/>
      <c r="S291" s="854"/>
      <c r="T291" s="854"/>
      <c r="U291" s="954" t="s">
        <v>90</v>
      </c>
      <c r="V291" s="898" t="s">
        <v>90</v>
      </c>
      <c r="W291" s="877" t="s">
        <v>92</v>
      </c>
      <c r="X291" s="860" t="s">
        <v>8245</v>
      </c>
    </row>
    <row r="292" spans="1:24" ht="28.5" customHeight="1">
      <c r="A292" s="849" t="s">
        <v>9261</v>
      </c>
      <c r="B292" s="849"/>
      <c r="C292" s="849" t="s">
        <v>9262</v>
      </c>
      <c r="D292" s="849" t="s">
        <v>9263</v>
      </c>
      <c r="E292" s="852">
        <v>42.256907499999997</v>
      </c>
      <c r="F292" s="852">
        <v>-104.72764479999999</v>
      </c>
      <c r="G292" s="852" t="s">
        <v>9290</v>
      </c>
      <c r="H292" s="849"/>
      <c r="I292" s="853" t="s">
        <v>44</v>
      </c>
      <c r="J292" s="854" t="str">
        <f t="shared" si="34"/>
        <v>Other Water</v>
      </c>
      <c r="K292" s="852" t="s">
        <v>80</v>
      </c>
      <c r="L292" s="851">
        <v>2018</v>
      </c>
      <c r="M292" s="855">
        <v>0.83599999999999997</v>
      </c>
      <c r="N292" s="855"/>
      <c r="O292" s="855" t="s">
        <v>36</v>
      </c>
      <c r="P292" s="855">
        <v>7.0549999999999997</v>
      </c>
      <c r="Q292" s="855">
        <f t="shared" si="35"/>
        <v>7.0549999999999997</v>
      </c>
      <c r="R292" s="854"/>
      <c r="S292" s="854"/>
      <c r="T292" s="854"/>
      <c r="U292" s="954" t="s">
        <v>90</v>
      </c>
      <c r="V292" s="898" t="s">
        <v>90</v>
      </c>
      <c r="W292" s="877" t="s">
        <v>92</v>
      </c>
      <c r="X292" s="860" t="s">
        <v>9264</v>
      </c>
    </row>
    <row r="293" spans="1:24" ht="28.5" customHeight="1">
      <c r="A293" s="849" t="s">
        <v>5204</v>
      </c>
      <c r="B293" s="850"/>
      <c r="C293" s="850" t="s">
        <v>4778</v>
      </c>
      <c r="D293" s="850" t="s">
        <v>5205</v>
      </c>
      <c r="E293" s="852">
        <v>43.785749600000003</v>
      </c>
      <c r="F293" s="852">
        <v>-71.475445500000006</v>
      </c>
      <c r="G293" s="854" t="s">
        <v>9290</v>
      </c>
      <c r="H293" s="850"/>
      <c r="I293" s="853" t="s">
        <v>77</v>
      </c>
      <c r="J293" s="854" t="str">
        <f t="shared" si="34"/>
        <v>Groundwater</v>
      </c>
      <c r="K293" s="854" t="s">
        <v>35</v>
      </c>
      <c r="L293" s="858"/>
      <c r="M293" s="855"/>
      <c r="N293" s="855">
        <v>8.1300000000000008</v>
      </c>
      <c r="O293" s="855" t="s">
        <v>36</v>
      </c>
      <c r="P293" s="855" t="s">
        <v>36</v>
      </c>
      <c r="Q293" s="855">
        <f t="shared" si="35"/>
        <v>8.1300000000000008</v>
      </c>
      <c r="R293" s="854"/>
      <c r="S293" s="854"/>
      <c r="T293" s="854"/>
      <c r="U293" s="866" t="s">
        <v>4781</v>
      </c>
      <c r="V293" s="884" t="s">
        <v>4781</v>
      </c>
      <c r="W293" s="854"/>
      <c r="X293" s="860" t="s">
        <v>2415</v>
      </c>
    </row>
    <row r="294" spans="1:24" ht="28.5" customHeight="1">
      <c r="A294" s="849" t="s">
        <v>4598</v>
      </c>
      <c r="B294" s="849"/>
      <c r="C294" s="849" t="s">
        <v>4599</v>
      </c>
      <c r="D294" s="849" t="s">
        <v>4600</v>
      </c>
      <c r="E294" s="852">
        <v>33.698033899999999</v>
      </c>
      <c r="F294" s="852">
        <v>-89.712712300000007</v>
      </c>
      <c r="G294" s="852" t="s">
        <v>9290</v>
      </c>
      <c r="H294" s="849"/>
      <c r="I294" s="853" t="s">
        <v>44</v>
      </c>
      <c r="J294" s="854" t="str">
        <f t="shared" si="34"/>
        <v>Other Water</v>
      </c>
      <c r="K294" s="852" t="s">
        <v>80</v>
      </c>
      <c r="L294" s="851">
        <v>2018</v>
      </c>
      <c r="M294" s="855">
        <v>0.90700000000000003</v>
      </c>
      <c r="N294" s="855"/>
      <c r="O294" s="855" t="s">
        <v>36</v>
      </c>
      <c r="P294" s="855">
        <v>4.2190000000000003</v>
      </c>
      <c r="Q294" s="855">
        <f t="shared" si="35"/>
        <v>4.2190000000000003</v>
      </c>
      <c r="R294" s="854"/>
      <c r="S294" s="854"/>
      <c r="T294" s="854"/>
      <c r="U294" s="921" t="s">
        <v>90</v>
      </c>
      <c r="V294" s="922" t="s">
        <v>90</v>
      </c>
      <c r="W294" s="877" t="s">
        <v>92</v>
      </c>
      <c r="X294" s="860" t="s">
        <v>4601</v>
      </c>
    </row>
    <row r="295" spans="1:24" ht="28.5" customHeight="1">
      <c r="A295" s="849" t="s">
        <v>2392</v>
      </c>
      <c r="B295" s="849"/>
      <c r="C295" s="849" t="s">
        <v>2381</v>
      </c>
      <c r="D295" s="849" t="s">
        <v>2393</v>
      </c>
      <c r="E295" s="852">
        <v>32.575279999999999</v>
      </c>
      <c r="F295" s="852">
        <v>-93.412830999999997</v>
      </c>
      <c r="G295" s="852" t="s">
        <v>9556</v>
      </c>
      <c r="H295" s="849" t="s">
        <v>9557</v>
      </c>
      <c r="I295" s="853" t="s">
        <v>44</v>
      </c>
      <c r="J295" s="854" t="str">
        <f t="shared" si="34"/>
        <v>Other Water</v>
      </c>
      <c r="K295" s="852" t="s">
        <v>80</v>
      </c>
      <c r="L295" s="851">
        <v>2018</v>
      </c>
      <c r="M295" s="855"/>
      <c r="N295" s="855"/>
      <c r="O295" s="855" t="s">
        <v>36</v>
      </c>
      <c r="P295" s="855">
        <v>5.72</v>
      </c>
      <c r="Q295" s="855">
        <f t="shared" si="35"/>
        <v>5.72</v>
      </c>
      <c r="R295" s="854"/>
      <c r="S295" s="854"/>
      <c r="T295" s="859" t="s">
        <v>2394</v>
      </c>
      <c r="U295" s="954" t="s">
        <v>90</v>
      </c>
      <c r="V295" s="898" t="s">
        <v>90</v>
      </c>
      <c r="W295" s="877" t="s">
        <v>92</v>
      </c>
      <c r="X295" s="860" t="s">
        <v>2391</v>
      </c>
    </row>
    <row r="296" spans="1:24" ht="28.5" customHeight="1">
      <c r="A296" s="849" t="s">
        <v>353</v>
      </c>
      <c r="B296" s="849"/>
      <c r="C296" s="849" t="s">
        <v>346</v>
      </c>
      <c r="D296" s="849" t="s">
        <v>354</v>
      </c>
      <c r="E296" s="852">
        <v>35.230734599999998</v>
      </c>
      <c r="F296" s="852">
        <v>-111.82159040000001</v>
      </c>
      <c r="G296" s="852" t="s">
        <v>9558</v>
      </c>
      <c r="H296" s="849"/>
      <c r="I296" s="853" t="s">
        <v>44</v>
      </c>
      <c r="J296" s="854" t="str">
        <f t="shared" si="34"/>
        <v>Other Water</v>
      </c>
      <c r="K296" s="852" t="s">
        <v>80</v>
      </c>
      <c r="L296" s="851">
        <v>2017</v>
      </c>
      <c r="M296" s="855"/>
      <c r="N296" s="855"/>
      <c r="O296" s="855" t="s">
        <v>36</v>
      </c>
      <c r="P296" s="855">
        <v>31</v>
      </c>
      <c r="Q296" s="855">
        <f t="shared" si="35"/>
        <v>31</v>
      </c>
      <c r="R296" s="911"/>
      <c r="S296" s="854"/>
      <c r="T296" s="859" t="s">
        <v>357</v>
      </c>
      <c r="U296" s="976"/>
      <c r="V296" s="977" t="s">
        <v>355</v>
      </c>
      <c r="W296" s="877" t="s">
        <v>92</v>
      </c>
      <c r="X296" s="877" t="s">
        <v>358</v>
      </c>
    </row>
    <row r="297" spans="1:24" ht="28.5" customHeight="1">
      <c r="A297" s="849" t="s">
        <v>660</v>
      </c>
      <c r="B297" s="849"/>
      <c r="C297" s="849" t="s">
        <v>448</v>
      </c>
      <c r="D297" s="849" t="s">
        <v>661</v>
      </c>
      <c r="E297" s="852">
        <v>37.715402599999997</v>
      </c>
      <c r="F297" s="852">
        <v>-121.9086906</v>
      </c>
      <c r="G297" s="852" t="s">
        <v>9558</v>
      </c>
      <c r="H297" s="849"/>
      <c r="I297" s="853" t="s">
        <v>44</v>
      </c>
      <c r="J297" s="854" t="str">
        <f t="shared" si="34"/>
        <v>Other Water</v>
      </c>
      <c r="K297" s="852" t="s">
        <v>80</v>
      </c>
      <c r="L297" s="851">
        <v>2017</v>
      </c>
      <c r="M297" s="855"/>
      <c r="N297" s="855"/>
      <c r="O297" s="855" t="s">
        <v>36</v>
      </c>
      <c r="P297" s="855">
        <v>19</v>
      </c>
      <c r="Q297" s="855">
        <f t="shared" si="35"/>
        <v>19</v>
      </c>
      <c r="R297" s="911"/>
      <c r="S297" s="854"/>
      <c r="T297" s="859" t="s">
        <v>480</v>
      </c>
      <c r="U297" s="976"/>
      <c r="V297" s="978" t="s">
        <v>355</v>
      </c>
      <c r="W297" s="877" t="s">
        <v>92</v>
      </c>
      <c r="X297" s="860" t="s">
        <v>453</v>
      </c>
    </row>
    <row r="298" spans="1:24" ht="28.5" customHeight="1">
      <c r="A298" s="849" t="s">
        <v>8177</v>
      </c>
      <c r="B298" s="849" t="s">
        <v>9559</v>
      </c>
      <c r="C298" s="849" t="s">
        <v>8166</v>
      </c>
      <c r="D298" s="849" t="s">
        <v>8178</v>
      </c>
      <c r="E298" s="852">
        <v>41.168426500000002</v>
      </c>
      <c r="F298" s="852">
        <v>-81.085319499999997</v>
      </c>
      <c r="G298" s="852" t="s">
        <v>9290</v>
      </c>
      <c r="H298" s="849"/>
      <c r="I298" s="853" t="s">
        <v>44</v>
      </c>
      <c r="J298" s="854" t="str">
        <f t="shared" si="34"/>
        <v>Other Water</v>
      </c>
      <c r="K298" s="852" t="s">
        <v>80</v>
      </c>
      <c r="L298" s="851">
        <v>2018</v>
      </c>
      <c r="M298" s="855"/>
      <c r="N298" s="855"/>
      <c r="O298" s="855" t="s">
        <v>36</v>
      </c>
      <c r="P298" s="855">
        <v>3.71</v>
      </c>
      <c r="Q298" s="855">
        <f t="shared" si="35"/>
        <v>3.71</v>
      </c>
      <c r="R298" s="911"/>
      <c r="S298" s="854"/>
      <c r="T298" s="854"/>
      <c r="U298" s="954" t="s">
        <v>90</v>
      </c>
      <c r="V298" s="898" t="s">
        <v>90</v>
      </c>
      <c r="W298" s="877" t="s">
        <v>92</v>
      </c>
      <c r="X298" s="860" t="s">
        <v>8176</v>
      </c>
    </row>
    <row r="299" spans="1:24" ht="28.5" customHeight="1">
      <c r="A299" s="849" t="s">
        <v>8288</v>
      </c>
      <c r="B299" s="849"/>
      <c r="C299" s="849" t="s">
        <v>8283</v>
      </c>
      <c r="D299" s="849" t="s">
        <v>8289</v>
      </c>
      <c r="E299" s="852">
        <v>46.122777900000003</v>
      </c>
      <c r="F299" s="852">
        <v>-123.9340833</v>
      </c>
      <c r="G299" s="852" t="s">
        <v>9290</v>
      </c>
      <c r="H299" s="849"/>
      <c r="I299" s="853" t="s">
        <v>44</v>
      </c>
      <c r="J299" s="854" t="str">
        <f t="shared" si="34"/>
        <v>Other Water</v>
      </c>
      <c r="K299" s="852" t="s">
        <v>80</v>
      </c>
      <c r="L299" s="851">
        <v>2018</v>
      </c>
      <c r="M299" s="855">
        <v>0.71899999999999997</v>
      </c>
      <c r="N299" s="855"/>
      <c r="O299" s="855" t="s">
        <v>36</v>
      </c>
      <c r="P299" s="855">
        <v>3.774</v>
      </c>
      <c r="Q299" s="855">
        <f t="shared" si="35"/>
        <v>3.774</v>
      </c>
      <c r="R299" s="911"/>
      <c r="S299" s="854"/>
      <c r="T299" s="854"/>
      <c r="U299" s="954" t="s">
        <v>90</v>
      </c>
      <c r="V299" s="898" t="s">
        <v>90</v>
      </c>
      <c r="W299" s="877" t="s">
        <v>92</v>
      </c>
      <c r="X299" s="860" t="s">
        <v>8285</v>
      </c>
    </row>
    <row r="300" spans="1:24" ht="28.5" customHeight="1">
      <c r="A300" s="849" t="s">
        <v>4326</v>
      </c>
      <c r="B300" s="850"/>
      <c r="C300" s="850" t="s">
        <v>4239</v>
      </c>
      <c r="D300" s="850" t="s">
        <v>4327</v>
      </c>
      <c r="E300" s="852">
        <v>46.075772000000001</v>
      </c>
      <c r="F300" s="852">
        <v>-94.347972999999996</v>
      </c>
      <c r="G300" s="854" t="s">
        <v>9290</v>
      </c>
      <c r="H300" s="850"/>
      <c r="I300" s="914" t="s">
        <v>44</v>
      </c>
      <c r="J300" s="854" t="str">
        <f t="shared" si="34"/>
        <v>Other Water</v>
      </c>
      <c r="K300" s="852" t="s">
        <v>80</v>
      </c>
      <c r="L300" s="851">
        <v>2018</v>
      </c>
      <c r="M300" s="855">
        <v>1.05</v>
      </c>
      <c r="N300" s="855">
        <v>1.79</v>
      </c>
      <c r="O300" s="855">
        <v>2.77</v>
      </c>
      <c r="P300" s="855">
        <v>18.79</v>
      </c>
      <c r="Q300" s="855">
        <f t="shared" si="35"/>
        <v>18.79</v>
      </c>
      <c r="R300" s="854"/>
      <c r="S300" s="853"/>
      <c r="T300" s="854"/>
      <c r="U300" s="880" t="s">
        <v>4328</v>
      </c>
      <c r="V300" s="884" t="s">
        <v>355</v>
      </c>
      <c r="W300" s="877" t="s">
        <v>92</v>
      </c>
      <c r="X300" s="934" t="s">
        <v>4274</v>
      </c>
    </row>
    <row r="301" spans="1:24" ht="28.5" customHeight="1">
      <c r="A301" s="849" t="s">
        <v>662</v>
      </c>
      <c r="B301" s="849"/>
      <c r="C301" s="849" t="s">
        <v>448</v>
      </c>
      <c r="D301" s="849" t="s">
        <v>663</v>
      </c>
      <c r="E301" s="852">
        <v>35.798799000000002</v>
      </c>
      <c r="F301" s="852">
        <v>-120.743363</v>
      </c>
      <c r="G301" s="852" t="s">
        <v>9449</v>
      </c>
      <c r="H301" s="849" t="s">
        <v>9560</v>
      </c>
      <c r="I301" s="853" t="s">
        <v>44</v>
      </c>
      <c r="J301" s="854" t="str">
        <f t="shared" si="34"/>
        <v>Other Water</v>
      </c>
      <c r="K301" s="852" t="s">
        <v>80</v>
      </c>
      <c r="L301" s="851">
        <v>2018</v>
      </c>
      <c r="M301" s="855"/>
      <c r="N301" s="855"/>
      <c r="O301" s="855" t="s">
        <v>36</v>
      </c>
      <c r="P301" s="855">
        <v>2.25</v>
      </c>
      <c r="Q301" s="855">
        <f t="shared" si="35"/>
        <v>2.25</v>
      </c>
      <c r="R301" s="911"/>
      <c r="S301" s="854"/>
      <c r="T301" s="868" t="s">
        <v>664</v>
      </c>
      <c r="U301" s="921" t="s">
        <v>90</v>
      </c>
      <c r="V301" s="922" t="s">
        <v>90</v>
      </c>
      <c r="W301" s="877" t="s">
        <v>92</v>
      </c>
      <c r="X301" s="860" t="s">
        <v>358</v>
      </c>
    </row>
    <row r="302" spans="1:24" ht="28.5" customHeight="1">
      <c r="A302" s="849" t="s">
        <v>8422</v>
      </c>
      <c r="B302" s="849"/>
      <c r="C302" s="849" t="s">
        <v>8423</v>
      </c>
      <c r="D302" s="849" t="s">
        <v>8424</v>
      </c>
      <c r="E302" s="852">
        <v>17.989901799999998</v>
      </c>
      <c r="F302" s="852">
        <v>-66.285858200000007</v>
      </c>
      <c r="G302" s="852" t="s">
        <v>9290</v>
      </c>
      <c r="H302" s="849"/>
      <c r="I302" s="853" t="s">
        <v>44</v>
      </c>
      <c r="J302" s="854" t="str">
        <f t="shared" si="34"/>
        <v>Other Water</v>
      </c>
      <c r="K302" s="852" t="s">
        <v>80</v>
      </c>
      <c r="L302" s="851">
        <v>2018</v>
      </c>
      <c r="M302" s="855"/>
      <c r="N302" s="855">
        <v>2.9</v>
      </c>
      <c r="O302" s="855" t="s">
        <v>36</v>
      </c>
      <c r="P302" s="855">
        <v>18.545000000000002</v>
      </c>
      <c r="Q302" s="855">
        <f t="shared" si="35"/>
        <v>18.545000000000002</v>
      </c>
      <c r="R302" s="911"/>
      <c r="S302" s="854"/>
      <c r="T302" s="854"/>
      <c r="U302" s="921" t="s">
        <v>90</v>
      </c>
      <c r="V302" s="922" t="s">
        <v>90</v>
      </c>
      <c r="W302" s="877" t="s">
        <v>92</v>
      </c>
      <c r="X302" s="851"/>
    </row>
    <row r="303" spans="1:24" ht="28.5" customHeight="1">
      <c r="A303" s="849" t="s">
        <v>4602</v>
      </c>
      <c r="B303" s="849"/>
      <c r="C303" s="849" t="s">
        <v>4599</v>
      </c>
      <c r="D303" s="849" t="s">
        <v>4603</v>
      </c>
      <c r="E303" s="852">
        <v>31.199021999999999</v>
      </c>
      <c r="F303" s="852">
        <v>-89.190652</v>
      </c>
      <c r="G303" s="852" t="s">
        <v>9561</v>
      </c>
      <c r="H303" s="849" t="s">
        <v>9562</v>
      </c>
      <c r="I303" s="853" t="s">
        <v>44</v>
      </c>
      <c r="J303" s="854" t="str">
        <f t="shared" si="34"/>
        <v>Other Water</v>
      </c>
      <c r="K303" s="852" t="s">
        <v>80</v>
      </c>
      <c r="L303" s="851">
        <v>2018</v>
      </c>
      <c r="M303" s="855"/>
      <c r="N303" s="855"/>
      <c r="O303" s="855" t="s">
        <v>36</v>
      </c>
      <c r="P303" s="855">
        <v>1.73</v>
      </c>
      <c r="Q303" s="855">
        <f t="shared" si="35"/>
        <v>1.73</v>
      </c>
      <c r="R303" s="911"/>
      <c r="S303" s="854"/>
      <c r="T303" s="854"/>
      <c r="U303" s="954" t="s">
        <v>90</v>
      </c>
      <c r="V303" s="898" t="s">
        <v>90</v>
      </c>
      <c r="W303" s="877" t="s">
        <v>92</v>
      </c>
      <c r="X303" s="877" t="s">
        <v>4601</v>
      </c>
    </row>
    <row r="304" spans="1:24" ht="28.5" customHeight="1">
      <c r="A304" s="849" t="s">
        <v>7806</v>
      </c>
      <c r="B304" s="849"/>
      <c r="C304" s="849" t="s">
        <v>7798</v>
      </c>
      <c r="D304" s="849" t="s">
        <v>7807</v>
      </c>
      <c r="E304" s="852">
        <v>41.299323600000001</v>
      </c>
      <c r="F304" s="852">
        <v>-73.941693200000003</v>
      </c>
      <c r="G304" s="852" t="s">
        <v>9290</v>
      </c>
      <c r="H304" s="849"/>
      <c r="I304" s="853" t="s">
        <v>44</v>
      </c>
      <c r="J304" s="854" t="str">
        <f t="shared" si="34"/>
        <v>Other Water</v>
      </c>
      <c r="K304" s="852" t="s">
        <v>80</v>
      </c>
      <c r="L304" s="851">
        <v>2018</v>
      </c>
      <c r="M304" s="855">
        <v>3.83</v>
      </c>
      <c r="N304" s="855">
        <v>51</v>
      </c>
      <c r="O304" s="855">
        <v>54.8</v>
      </c>
      <c r="P304" s="855">
        <v>112.71</v>
      </c>
      <c r="Q304" s="855">
        <f t="shared" si="35"/>
        <v>112.71</v>
      </c>
      <c r="R304" s="911"/>
      <c r="S304" s="854"/>
      <c r="T304" s="854"/>
      <c r="U304" s="921" t="s">
        <v>90</v>
      </c>
      <c r="V304" s="922" t="s">
        <v>90</v>
      </c>
      <c r="W304" s="877" t="s">
        <v>92</v>
      </c>
      <c r="X304" s="877" t="s">
        <v>7808</v>
      </c>
    </row>
    <row r="305" spans="1:24" ht="28.5" customHeight="1">
      <c r="A305" s="849" t="s">
        <v>5207</v>
      </c>
      <c r="B305" s="850"/>
      <c r="C305" s="850" t="s">
        <v>4778</v>
      </c>
      <c r="D305" s="850" t="s">
        <v>5208</v>
      </c>
      <c r="E305" s="852">
        <v>42.749641400000002</v>
      </c>
      <c r="F305" s="852">
        <v>-72.264350800000003</v>
      </c>
      <c r="G305" s="854" t="s">
        <v>9302</v>
      </c>
      <c r="H305" s="850"/>
      <c r="I305" s="853" t="s">
        <v>77</v>
      </c>
      <c r="J305" s="854" t="str">
        <f t="shared" si="34"/>
        <v>Groundwater</v>
      </c>
      <c r="K305" s="854" t="s">
        <v>35</v>
      </c>
      <c r="L305" s="858"/>
      <c r="M305" s="855">
        <v>29</v>
      </c>
      <c r="N305" s="855">
        <v>23</v>
      </c>
      <c r="O305" s="855">
        <v>52</v>
      </c>
      <c r="P305" s="855" t="s">
        <v>36</v>
      </c>
      <c r="Q305" s="855">
        <f t="shared" si="35"/>
        <v>52</v>
      </c>
      <c r="R305" s="854"/>
      <c r="S305" s="854"/>
      <c r="T305" s="854"/>
      <c r="U305" s="856" t="s">
        <v>4781</v>
      </c>
      <c r="V305" s="857" t="s">
        <v>4781</v>
      </c>
      <c r="W305" s="854"/>
      <c r="X305" s="860" t="s">
        <v>2415</v>
      </c>
    </row>
    <row r="306" spans="1:24" ht="28.5" customHeight="1">
      <c r="A306" s="849" t="s">
        <v>8179</v>
      </c>
      <c r="B306" s="849"/>
      <c r="C306" s="849" t="s">
        <v>8166</v>
      </c>
      <c r="D306" s="849" t="s">
        <v>8180</v>
      </c>
      <c r="E306" s="852">
        <v>39.564846044628197</v>
      </c>
      <c r="F306" s="852">
        <v>-82.7715222147703</v>
      </c>
      <c r="G306" s="852" t="s">
        <v>9563</v>
      </c>
      <c r="H306" s="849" t="s">
        <v>9564</v>
      </c>
      <c r="I306" s="853" t="s">
        <v>44</v>
      </c>
      <c r="J306" s="854" t="str">
        <f t="shared" si="34"/>
        <v>Other Water</v>
      </c>
      <c r="K306" s="852" t="s">
        <v>80</v>
      </c>
      <c r="L306" s="851">
        <v>2017</v>
      </c>
      <c r="M306" s="855"/>
      <c r="N306" s="855"/>
      <c r="O306" s="855" t="s">
        <v>36</v>
      </c>
      <c r="P306" s="855">
        <v>30</v>
      </c>
      <c r="Q306" s="855">
        <f t="shared" si="35"/>
        <v>30</v>
      </c>
      <c r="R306" s="854"/>
      <c r="S306" s="854"/>
      <c r="T306" s="854"/>
      <c r="U306" s="976"/>
      <c r="V306" s="977" t="s">
        <v>355</v>
      </c>
      <c r="W306" s="877" t="s">
        <v>92</v>
      </c>
      <c r="X306" s="860" t="s">
        <v>8176</v>
      </c>
    </row>
    <row r="307" spans="1:24" ht="28.5" customHeight="1">
      <c r="A307" s="849" t="s">
        <v>8701</v>
      </c>
      <c r="B307" s="849"/>
      <c r="C307" s="849" t="s">
        <v>8702</v>
      </c>
      <c r="D307" s="849" t="s">
        <v>8703</v>
      </c>
      <c r="E307" s="852">
        <v>40.434170000000002</v>
      </c>
      <c r="F307" s="852">
        <v>-111.9273829</v>
      </c>
      <c r="G307" s="852" t="s">
        <v>9290</v>
      </c>
      <c r="H307" s="849"/>
      <c r="I307" s="853" t="s">
        <v>44</v>
      </c>
      <c r="J307" s="854" t="str">
        <f t="shared" si="34"/>
        <v>Other Water</v>
      </c>
      <c r="K307" s="852" t="s">
        <v>80</v>
      </c>
      <c r="L307" s="851">
        <v>2018</v>
      </c>
      <c r="M307" s="855">
        <v>3.39</v>
      </c>
      <c r="N307" s="855">
        <v>1.63</v>
      </c>
      <c r="O307" s="855">
        <v>5.0199999999999996</v>
      </c>
      <c r="P307" s="855">
        <v>29.585999999999999</v>
      </c>
      <c r="Q307" s="855">
        <f t="shared" si="35"/>
        <v>29.585999999999999</v>
      </c>
      <c r="R307" s="854"/>
      <c r="S307" s="854"/>
      <c r="T307" s="854"/>
      <c r="U307" s="954" t="s">
        <v>90</v>
      </c>
      <c r="V307" s="898" t="s">
        <v>90</v>
      </c>
      <c r="W307" s="877" t="s">
        <v>92</v>
      </c>
      <c r="X307" s="860" t="s">
        <v>8704</v>
      </c>
    </row>
    <row r="308" spans="1:24" ht="28.5" customHeight="1">
      <c r="A308" s="849" t="s">
        <v>5209</v>
      </c>
      <c r="B308" s="850"/>
      <c r="C308" s="850" t="s">
        <v>4778</v>
      </c>
      <c r="D308" s="850" t="s">
        <v>5210</v>
      </c>
      <c r="E308" s="852">
        <v>43.6661851</v>
      </c>
      <c r="F308" s="852">
        <v>-71.312875399999996</v>
      </c>
      <c r="G308" s="854" t="s">
        <v>9299</v>
      </c>
      <c r="H308" s="850"/>
      <c r="I308" s="853" t="s">
        <v>77</v>
      </c>
      <c r="J308" s="854" t="str">
        <f t="shared" si="34"/>
        <v>Groundwater</v>
      </c>
      <c r="K308" s="854" t="s">
        <v>35</v>
      </c>
      <c r="L308" s="858">
        <v>2019</v>
      </c>
      <c r="M308" s="855">
        <v>1.97</v>
      </c>
      <c r="N308" s="855">
        <v>2.5299999999999998</v>
      </c>
      <c r="O308" s="855">
        <v>4.5</v>
      </c>
      <c r="P308" s="855" t="s">
        <v>36</v>
      </c>
      <c r="Q308" s="855">
        <f t="shared" si="35"/>
        <v>4.5</v>
      </c>
      <c r="R308" s="854"/>
      <c r="S308" s="853"/>
      <c r="T308" s="879" t="s">
        <v>5214</v>
      </c>
      <c r="U308" s="880" t="s">
        <v>4786</v>
      </c>
      <c r="V308" s="881" t="s">
        <v>5212</v>
      </c>
      <c r="W308" s="879" t="s">
        <v>5215</v>
      </c>
      <c r="X308" s="882" t="s">
        <v>2415</v>
      </c>
    </row>
    <row r="309" spans="1:24" ht="28.5" customHeight="1">
      <c r="A309" s="849" t="s">
        <v>5216</v>
      </c>
      <c r="B309" s="850"/>
      <c r="C309" s="850" t="s">
        <v>4778</v>
      </c>
      <c r="D309" s="850" t="s">
        <v>5217</v>
      </c>
      <c r="E309" s="852">
        <v>43.647458999999998</v>
      </c>
      <c r="F309" s="852">
        <v>-71.995720000000006</v>
      </c>
      <c r="G309" s="854" t="s">
        <v>9493</v>
      </c>
      <c r="H309" s="850" t="s">
        <v>9565</v>
      </c>
      <c r="I309" s="853" t="s">
        <v>765</v>
      </c>
      <c r="J309" s="854" t="str">
        <f t="shared" si="34"/>
        <v>Groundwater</v>
      </c>
      <c r="K309" s="854" t="s">
        <v>35</v>
      </c>
      <c r="L309" s="858"/>
      <c r="M309" s="855">
        <v>8.1999999999999993</v>
      </c>
      <c r="N309" s="855"/>
      <c r="O309" s="855" t="s">
        <v>36</v>
      </c>
      <c r="P309" s="855" t="s">
        <v>36</v>
      </c>
      <c r="Q309" s="855">
        <f t="shared" si="35"/>
        <v>8.1999999999999993</v>
      </c>
      <c r="R309" s="854"/>
      <c r="S309" s="854"/>
      <c r="T309" s="854"/>
      <c r="U309" s="866" t="s">
        <v>4781</v>
      </c>
      <c r="V309" s="884" t="s">
        <v>4781</v>
      </c>
      <c r="W309" s="854"/>
      <c r="X309" s="860" t="s">
        <v>2415</v>
      </c>
    </row>
    <row r="310" spans="1:24" ht="28.5" customHeight="1">
      <c r="A310" s="849" t="s">
        <v>5219</v>
      </c>
      <c r="B310" s="850"/>
      <c r="C310" s="850" t="s">
        <v>4778</v>
      </c>
      <c r="D310" s="850" t="s">
        <v>5220</v>
      </c>
      <c r="E310" s="852">
        <v>43.080796399999997</v>
      </c>
      <c r="F310" s="852">
        <v>-71.286702099999999</v>
      </c>
      <c r="G310" s="854" t="s">
        <v>9299</v>
      </c>
      <c r="H310" s="850"/>
      <c r="I310" s="853" t="s">
        <v>33</v>
      </c>
      <c r="J310" s="854" t="str">
        <f t="shared" si="34"/>
        <v>Groundwater</v>
      </c>
      <c r="K310" s="854" t="s">
        <v>35</v>
      </c>
      <c r="L310" s="858">
        <v>2019</v>
      </c>
      <c r="M310" s="855">
        <v>78.5</v>
      </c>
      <c r="N310" s="855">
        <v>56.6</v>
      </c>
      <c r="O310" s="855">
        <v>135.1</v>
      </c>
      <c r="P310" s="855">
        <v>322.5</v>
      </c>
      <c r="Q310" s="855">
        <f t="shared" si="35"/>
        <v>322.5</v>
      </c>
      <c r="R310" s="854"/>
      <c r="S310" s="853"/>
      <c r="T310" s="879" t="s">
        <v>5225</v>
      </c>
      <c r="U310" s="875" t="s">
        <v>4786</v>
      </c>
      <c r="V310" s="887" t="s">
        <v>5222</v>
      </c>
      <c r="W310" s="890" t="s">
        <v>5226</v>
      </c>
      <c r="X310" s="882" t="s">
        <v>2415</v>
      </c>
    </row>
    <row r="311" spans="1:24" ht="28.5" customHeight="1">
      <c r="A311" s="849" t="s">
        <v>7766</v>
      </c>
      <c r="B311" s="850"/>
      <c r="C311" s="850" t="s">
        <v>7767</v>
      </c>
      <c r="D311" s="850" t="s">
        <v>7768</v>
      </c>
      <c r="E311" s="852">
        <v>34.389783799999996</v>
      </c>
      <c r="F311" s="852">
        <v>-103.3183038</v>
      </c>
      <c r="G311" s="854" t="s">
        <v>9289</v>
      </c>
      <c r="H311" s="850"/>
      <c r="I311" s="853" t="s">
        <v>44</v>
      </c>
      <c r="J311" s="854" t="str">
        <f t="shared" si="34"/>
        <v>Groundwater</v>
      </c>
      <c r="K311" s="854" t="s">
        <v>35</v>
      </c>
      <c r="L311" s="858">
        <v>2017</v>
      </c>
      <c r="M311" s="855">
        <v>2200</v>
      </c>
      <c r="N311" s="855">
        <v>24000</v>
      </c>
      <c r="O311" s="855">
        <v>26200</v>
      </c>
      <c r="P311" s="855">
        <v>27040</v>
      </c>
      <c r="Q311" s="855">
        <f t="shared" si="35"/>
        <v>27040</v>
      </c>
      <c r="R311" s="854" t="s">
        <v>9566</v>
      </c>
      <c r="S311" s="944" t="s">
        <v>7774</v>
      </c>
      <c r="T311" s="937" t="s">
        <v>7774</v>
      </c>
      <c r="U311" s="856" t="s">
        <v>7770</v>
      </c>
      <c r="V311" s="857" t="s">
        <v>7771</v>
      </c>
      <c r="W311" s="893" t="s">
        <v>7776</v>
      </c>
      <c r="X311" s="934" t="s">
        <v>7777</v>
      </c>
    </row>
    <row r="312" spans="1:24" ht="28.5" customHeight="1">
      <c r="A312" s="849" t="s">
        <v>5227</v>
      </c>
      <c r="B312" s="850"/>
      <c r="C312" s="850" t="s">
        <v>4778</v>
      </c>
      <c r="D312" s="850" t="s">
        <v>5228</v>
      </c>
      <c r="E312" s="852">
        <v>43.337922800000001</v>
      </c>
      <c r="F312" s="852">
        <v>-71.549513899999994</v>
      </c>
      <c r="G312" s="854" t="s">
        <v>9299</v>
      </c>
      <c r="H312" s="850"/>
      <c r="I312" s="853" t="s">
        <v>33</v>
      </c>
      <c r="J312" s="854" t="str">
        <f t="shared" si="34"/>
        <v>Groundwater</v>
      </c>
      <c r="K312" s="854" t="s">
        <v>35</v>
      </c>
      <c r="L312" s="858">
        <v>2019</v>
      </c>
      <c r="M312" s="855">
        <v>196</v>
      </c>
      <c r="N312" s="855">
        <v>1363</v>
      </c>
      <c r="O312" s="855">
        <v>1559</v>
      </c>
      <c r="P312" s="855">
        <v>3979</v>
      </c>
      <c r="Q312" s="855">
        <f t="shared" si="35"/>
        <v>3979</v>
      </c>
      <c r="R312" s="854"/>
      <c r="S312" s="853"/>
      <c r="T312" s="879" t="s">
        <v>5233</v>
      </c>
      <c r="U312" s="880" t="s">
        <v>4786</v>
      </c>
      <c r="V312" s="881" t="s">
        <v>5230</v>
      </c>
      <c r="W312" s="879" t="s">
        <v>5234</v>
      </c>
      <c r="X312" s="882" t="s">
        <v>2415</v>
      </c>
    </row>
    <row r="313" spans="1:24" ht="28.5" customHeight="1">
      <c r="A313" s="849" t="s">
        <v>1838</v>
      </c>
      <c r="B313" s="850"/>
      <c r="C313" s="850" t="s">
        <v>1806</v>
      </c>
      <c r="D313" s="850" t="s">
        <v>1839</v>
      </c>
      <c r="E313" s="852">
        <v>28.4909268</v>
      </c>
      <c r="F313" s="852">
        <v>-80.5800275</v>
      </c>
      <c r="G313" s="854" t="s">
        <v>9289</v>
      </c>
      <c r="H313" s="850"/>
      <c r="I313" s="853" t="s">
        <v>44</v>
      </c>
      <c r="J313" s="854" t="str">
        <f t="shared" si="34"/>
        <v>Groundwater</v>
      </c>
      <c r="K313" s="854" t="s">
        <v>35</v>
      </c>
      <c r="L313" s="858">
        <v>2017</v>
      </c>
      <c r="M313" s="855">
        <v>12000</v>
      </c>
      <c r="N313" s="855">
        <v>330000</v>
      </c>
      <c r="O313" s="855">
        <v>337100</v>
      </c>
      <c r="P313" s="855">
        <v>341100</v>
      </c>
      <c r="Q313" s="855">
        <f t="shared" si="35"/>
        <v>341100</v>
      </c>
      <c r="R313" s="853" t="s">
        <v>9567</v>
      </c>
      <c r="S313" s="854" t="s">
        <v>49</v>
      </c>
      <c r="T313" s="854" t="s">
        <v>49</v>
      </c>
      <c r="U313" s="856" t="s">
        <v>105</v>
      </c>
      <c r="V313" s="907" t="s">
        <v>1841</v>
      </c>
      <c r="W313" s="893" t="s">
        <v>1844</v>
      </c>
      <c r="X313" s="882" t="s">
        <v>1824</v>
      </c>
    </row>
    <row r="314" spans="1:24" ht="28.5" customHeight="1">
      <c r="A314" s="849" t="s">
        <v>2250</v>
      </c>
      <c r="B314" s="849" t="s">
        <v>2251</v>
      </c>
      <c r="C314" s="850" t="s">
        <v>2252</v>
      </c>
      <c r="D314" s="850" t="s">
        <v>2253</v>
      </c>
      <c r="E314" s="852">
        <v>39.843916499999999</v>
      </c>
      <c r="F314" s="852">
        <v>-89.678395100000003</v>
      </c>
      <c r="G314" s="854" t="s">
        <v>9289</v>
      </c>
      <c r="H314" s="850"/>
      <c r="I314" s="853" t="s">
        <v>44</v>
      </c>
      <c r="J314" s="854" t="str">
        <f t="shared" si="34"/>
        <v>Groundwater</v>
      </c>
      <c r="K314" s="854" t="s">
        <v>35</v>
      </c>
      <c r="L314" s="858">
        <v>2017</v>
      </c>
      <c r="M314" s="855">
        <v>1620</v>
      </c>
      <c r="N314" s="855">
        <v>13100</v>
      </c>
      <c r="O314" s="855">
        <v>13473</v>
      </c>
      <c r="P314" s="855">
        <v>18706.900000000001</v>
      </c>
      <c r="Q314" s="855">
        <f t="shared" si="35"/>
        <v>18706.900000000001</v>
      </c>
      <c r="R314" s="853" t="s">
        <v>9568</v>
      </c>
      <c r="S314" s="854" t="s">
        <v>49</v>
      </c>
      <c r="T314" s="859" t="s">
        <v>2260</v>
      </c>
      <c r="U314" s="866" t="s">
        <v>2255</v>
      </c>
      <c r="V314" s="884" t="s">
        <v>2256</v>
      </c>
      <c r="W314" s="893" t="s">
        <v>2261</v>
      </c>
      <c r="X314" s="882" t="s">
        <v>2262</v>
      </c>
    </row>
    <row r="315" spans="1:24" ht="28.5" customHeight="1">
      <c r="A315" s="849" t="s">
        <v>9569</v>
      </c>
      <c r="B315" s="849"/>
      <c r="C315" s="849" t="s">
        <v>3158</v>
      </c>
      <c r="D315" s="849" t="s">
        <v>3736</v>
      </c>
      <c r="E315" s="851">
        <v>42.775221000000002</v>
      </c>
      <c r="F315" s="851">
        <v>-84.589010999999999</v>
      </c>
      <c r="G315" s="862"/>
      <c r="H315" s="861"/>
      <c r="I315" s="853" t="s">
        <v>113</v>
      </c>
      <c r="J315" s="852" t="s">
        <v>35</v>
      </c>
      <c r="K315" s="852" t="s">
        <v>35</v>
      </c>
      <c r="L315" s="863">
        <v>2021</v>
      </c>
      <c r="M315" s="855"/>
      <c r="N315" s="855">
        <v>30000</v>
      </c>
      <c r="O315" s="855"/>
      <c r="P315" s="855"/>
      <c r="Q315" s="855">
        <v>30000</v>
      </c>
      <c r="R315" s="854"/>
      <c r="S315" s="854"/>
      <c r="T315" s="854" t="s">
        <v>9570</v>
      </c>
      <c r="U315" s="864" t="s">
        <v>9570</v>
      </c>
      <c r="V315" s="865" t="s">
        <v>9571</v>
      </c>
      <c r="W315" s="854" t="s">
        <v>9572</v>
      </c>
      <c r="X315" s="851" t="s">
        <v>9295</v>
      </c>
    </row>
    <row r="316" spans="1:24" ht="28.5" customHeight="1">
      <c r="A316" s="849" t="s">
        <v>5235</v>
      </c>
      <c r="B316" s="850" t="s">
        <v>9573</v>
      </c>
      <c r="C316" s="850" t="s">
        <v>4778</v>
      </c>
      <c r="D316" s="850" t="s">
        <v>5236</v>
      </c>
      <c r="E316" s="852">
        <v>43.676114099999999</v>
      </c>
      <c r="F316" s="852">
        <v>-72.0398134</v>
      </c>
      <c r="G316" s="854" t="s">
        <v>9302</v>
      </c>
      <c r="H316" s="850"/>
      <c r="I316" s="853" t="s">
        <v>77</v>
      </c>
      <c r="J316" s="854" t="str">
        <f t="shared" ref="J316:J326" si="36">IF(K316="Groundwater", "Groundwater", IF(OR(K316="Wastewater", K316="Surface Water", K316="Drinking Water", K316="Leachate"),"Other Water", IF(OR(K316="Soil", K316="Compost", K316="Sludge", K316="Septage"), "Solid", "Unknown")))</f>
        <v>Groundwater</v>
      </c>
      <c r="K316" s="854" t="s">
        <v>35</v>
      </c>
      <c r="L316" s="858"/>
      <c r="M316" s="855">
        <v>9</v>
      </c>
      <c r="N316" s="855"/>
      <c r="O316" s="855" t="s">
        <v>36</v>
      </c>
      <c r="P316" s="855">
        <v>22</v>
      </c>
      <c r="Q316" s="855">
        <f t="shared" ref="Q316:Q326" si="37">IF(M316&amp;N316&amp;O316&amp;P316="","",MAX(M316:P316))</f>
        <v>22</v>
      </c>
      <c r="R316" s="911"/>
      <c r="S316" s="854"/>
      <c r="T316" s="854"/>
      <c r="U316" s="856" t="s">
        <v>4781</v>
      </c>
      <c r="V316" s="857" t="s">
        <v>4781</v>
      </c>
      <c r="W316" s="854"/>
      <c r="X316" s="860" t="s">
        <v>2415</v>
      </c>
    </row>
    <row r="317" spans="1:24" ht="28.5" customHeight="1">
      <c r="A317" s="849" t="s">
        <v>5239</v>
      </c>
      <c r="B317" s="850"/>
      <c r="C317" s="850" t="s">
        <v>4778</v>
      </c>
      <c r="D317" s="850" t="s">
        <v>5240</v>
      </c>
      <c r="E317" s="852">
        <v>43.375301999999998</v>
      </c>
      <c r="F317" s="852">
        <v>-71.039205999999993</v>
      </c>
      <c r="G317" s="854" t="s">
        <v>9299</v>
      </c>
      <c r="H317" s="850"/>
      <c r="I317" s="853" t="s">
        <v>33</v>
      </c>
      <c r="J317" s="854" t="str">
        <f t="shared" si="36"/>
        <v>Groundwater</v>
      </c>
      <c r="K317" s="854" t="s">
        <v>35</v>
      </c>
      <c r="L317" s="858">
        <v>2019</v>
      </c>
      <c r="M317" s="855">
        <v>6.42</v>
      </c>
      <c r="N317" s="855">
        <v>5.44</v>
      </c>
      <c r="O317" s="855">
        <v>11.86</v>
      </c>
      <c r="P317" s="855">
        <v>38.69</v>
      </c>
      <c r="Q317" s="855">
        <f t="shared" si="37"/>
        <v>38.69</v>
      </c>
      <c r="R317" s="911"/>
      <c r="S317" s="853"/>
      <c r="T317" s="879" t="s">
        <v>5245</v>
      </c>
      <c r="U317" s="875" t="s">
        <v>4786</v>
      </c>
      <c r="V317" s="887" t="s">
        <v>5242</v>
      </c>
      <c r="W317" s="879" t="s">
        <v>5246</v>
      </c>
      <c r="X317" s="882" t="s">
        <v>2415</v>
      </c>
    </row>
    <row r="318" spans="1:24" ht="28.5" customHeight="1">
      <c r="A318" s="849" t="s">
        <v>8347</v>
      </c>
      <c r="B318" s="849"/>
      <c r="C318" s="849" t="s">
        <v>8334</v>
      </c>
      <c r="D318" s="849" t="s">
        <v>8348</v>
      </c>
      <c r="E318" s="852">
        <v>40.209730999999998</v>
      </c>
      <c r="F318" s="852">
        <v>-77.176862</v>
      </c>
      <c r="G318" s="852" t="s">
        <v>9449</v>
      </c>
      <c r="H318" s="849" t="s">
        <v>9574</v>
      </c>
      <c r="I318" s="853" t="s">
        <v>44</v>
      </c>
      <c r="J318" s="854" t="str">
        <f t="shared" si="36"/>
        <v>Other Water</v>
      </c>
      <c r="K318" s="852" t="s">
        <v>80</v>
      </c>
      <c r="L318" s="851">
        <v>2020</v>
      </c>
      <c r="M318" s="855"/>
      <c r="N318" s="855"/>
      <c r="O318" s="855">
        <v>2</v>
      </c>
      <c r="P318" s="855"/>
      <c r="Q318" s="855">
        <f t="shared" si="37"/>
        <v>2</v>
      </c>
      <c r="R318" s="911"/>
      <c r="S318" s="854"/>
      <c r="T318" s="854"/>
      <c r="U318" s="897" t="s">
        <v>8349</v>
      </c>
      <c r="V318" s="978" t="s">
        <v>355</v>
      </c>
      <c r="W318" s="877" t="s">
        <v>92</v>
      </c>
      <c r="X318" s="860" t="s">
        <v>8285</v>
      </c>
    </row>
    <row r="319" spans="1:24" ht="28.5" customHeight="1">
      <c r="A319" s="849" t="s">
        <v>4329</v>
      </c>
      <c r="B319" s="849"/>
      <c r="C319" s="849" t="s">
        <v>4239</v>
      </c>
      <c r="D319" s="849" t="s">
        <v>4330</v>
      </c>
      <c r="E319" s="851">
        <v>46.66316166</v>
      </c>
      <c r="F319" s="851">
        <v>-92.495468369999998</v>
      </c>
      <c r="G319" s="852" t="s">
        <v>9299</v>
      </c>
      <c r="H319" s="849" t="s">
        <v>9575</v>
      </c>
      <c r="I319" s="853" t="s">
        <v>33</v>
      </c>
      <c r="J319" s="854" t="str">
        <f t="shared" si="36"/>
        <v>Groundwater</v>
      </c>
      <c r="K319" s="852" t="s">
        <v>35</v>
      </c>
      <c r="L319" s="851">
        <v>2018</v>
      </c>
      <c r="M319" s="855">
        <v>540</v>
      </c>
      <c r="N319" s="855">
        <v>510</v>
      </c>
      <c r="O319" s="855">
        <v>1030</v>
      </c>
      <c r="P319" s="855">
        <v>3630</v>
      </c>
      <c r="Q319" s="855">
        <f t="shared" si="37"/>
        <v>3630</v>
      </c>
      <c r="R319" s="911"/>
      <c r="S319" s="868" t="s">
        <v>4271</v>
      </c>
      <c r="T319" s="868" t="s">
        <v>4331</v>
      </c>
      <c r="U319" s="866" t="s">
        <v>4271</v>
      </c>
      <c r="V319" s="898" t="s">
        <v>4272</v>
      </c>
      <c r="W319" s="851"/>
      <c r="X319" s="877" t="s">
        <v>4274</v>
      </c>
    </row>
    <row r="320" spans="1:24" ht="28.5" customHeight="1">
      <c r="A320" s="849" t="s">
        <v>4332</v>
      </c>
      <c r="B320" s="849"/>
      <c r="C320" s="849" t="s">
        <v>4239</v>
      </c>
      <c r="D320" s="849" t="s">
        <v>4333</v>
      </c>
      <c r="E320" s="851">
        <v>46.455631259999997</v>
      </c>
      <c r="F320" s="851">
        <v>-92.732101439999994</v>
      </c>
      <c r="G320" s="852" t="s">
        <v>9299</v>
      </c>
      <c r="H320" s="849"/>
      <c r="I320" s="853" t="s">
        <v>33</v>
      </c>
      <c r="J320" s="854" t="str">
        <f t="shared" si="36"/>
        <v>Groundwater</v>
      </c>
      <c r="K320" s="852" t="s">
        <v>35</v>
      </c>
      <c r="L320" s="851">
        <v>2009</v>
      </c>
      <c r="M320" s="855">
        <v>2.5</v>
      </c>
      <c r="N320" s="855">
        <v>4.99</v>
      </c>
      <c r="O320" s="855">
        <v>7.49</v>
      </c>
      <c r="P320" s="855">
        <v>58.67</v>
      </c>
      <c r="Q320" s="855">
        <f t="shared" si="37"/>
        <v>58.67</v>
      </c>
      <c r="R320" s="911"/>
      <c r="S320" s="868" t="s">
        <v>4271</v>
      </c>
      <c r="T320" s="868" t="s">
        <v>4334</v>
      </c>
      <c r="U320" s="856" t="s">
        <v>4271</v>
      </c>
      <c r="V320" s="857" t="s">
        <v>4272</v>
      </c>
      <c r="W320" s="854"/>
      <c r="X320" s="877" t="s">
        <v>4274</v>
      </c>
    </row>
    <row r="321" spans="1:24" ht="28.5" customHeight="1">
      <c r="A321" s="849" t="s">
        <v>5247</v>
      </c>
      <c r="B321" s="850"/>
      <c r="C321" s="850" t="s">
        <v>4778</v>
      </c>
      <c r="D321" s="850" t="s">
        <v>5248</v>
      </c>
      <c r="E321" s="852">
        <v>43.685003000000002</v>
      </c>
      <c r="F321" s="852">
        <v>-71.137856999999997</v>
      </c>
      <c r="G321" s="854" t="s">
        <v>9299</v>
      </c>
      <c r="H321" s="850"/>
      <c r="I321" s="853" t="s">
        <v>77</v>
      </c>
      <c r="J321" s="854" t="str">
        <f t="shared" si="36"/>
        <v>Groundwater</v>
      </c>
      <c r="K321" s="854" t="s">
        <v>35</v>
      </c>
      <c r="L321" s="858"/>
      <c r="M321" s="855">
        <v>7.45</v>
      </c>
      <c r="N321" s="855">
        <v>25.5</v>
      </c>
      <c r="O321" s="855">
        <v>32.950000000000003</v>
      </c>
      <c r="P321" s="855">
        <v>38.380000000000003</v>
      </c>
      <c r="Q321" s="855">
        <f t="shared" si="37"/>
        <v>38.380000000000003</v>
      </c>
      <c r="R321" s="911"/>
      <c r="S321" s="854"/>
      <c r="T321" s="854"/>
      <c r="U321" s="866" t="s">
        <v>4781</v>
      </c>
      <c r="V321" s="884" t="s">
        <v>4781</v>
      </c>
      <c r="W321" s="854"/>
      <c r="X321" s="860" t="s">
        <v>2415</v>
      </c>
    </row>
    <row r="322" spans="1:24" ht="28.5" customHeight="1">
      <c r="A322" s="849" t="s">
        <v>5251</v>
      </c>
      <c r="B322" s="850"/>
      <c r="C322" s="850" t="s">
        <v>4778</v>
      </c>
      <c r="D322" s="850" t="s">
        <v>5252</v>
      </c>
      <c r="E322" s="852">
        <v>44.303818100000001</v>
      </c>
      <c r="F322" s="852">
        <v>-71.555982099999994</v>
      </c>
      <c r="G322" s="854" t="s">
        <v>9299</v>
      </c>
      <c r="H322" s="850"/>
      <c r="I322" s="853" t="s">
        <v>33</v>
      </c>
      <c r="J322" s="854" t="str">
        <f t="shared" si="36"/>
        <v>Groundwater</v>
      </c>
      <c r="K322" s="854" t="s">
        <v>35</v>
      </c>
      <c r="L322" s="858">
        <v>2019</v>
      </c>
      <c r="M322" s="855">
        <v>52.6</v>
      </c>
      <c r="N322" s="855"/>
      <c r="O322" s="855" t="s">
        <v>36</v>
      </c>
      <c r="P322" s="855">
        <v>225.8</v>
      </c>
      <c r="Q322" s="855">
        <f t="shared" si="37"/>
        <v>225.8</v>
      </c>
      <c r="R322" s="854"/>
      <c r="S322" s="853"/>
      <c r="T322" s="962" t="s">
        <v>5257</v>
      </c>
      <c r="U322" s="880" t="s">
        <v>4786</v>
      </c>
      <c r="V322" s="884" t="s">
        <v>5254</v>
      </c>
      <c r="W322" s="940" t="s">
        <v>5258</v>
      </c>
      <c r="X322" s="882" t="s">
        <v>2415</v>
      </c>
    </row>
    <row r="323" spans="1:24" ht="28.5" customHeight="1">
      <c r="A323" s="849" t="s">
        <v>665</v>
      </c>
      <c r="B323" s="850"/>
      <c r="C323" s="850" t="s">
        <v>448</v>
      </c>
      <c r="D323" s="850" t="s">
        <v>666</v>
      </c>
      <c r="E323" s="852">
        <v>37.364827099999999</v>
      </c>
      <c r="F323" s="852">
        <v>-120.5779088</v>
      </c>
      <c r="G323" s="854" t="s">
        <v>9289</v>
      </c>
      <c r="H323" s="850"/>
      <c r="I323" s="853" t="s">
        <v>44</v>
      </c>
      <c r="J323" s="854" t="str">
        <f t="shared" si="36"/>
        <v>Groundwater</v>
      </c>
      <c r="K323" s="854" t="s">
        <v>35</v>
      </c>
      <c r="L323" s="858">
        <v>2017</v>
      </c>
      <c r="M323" s="855">
        <v>42300</v>
      </c>
      <c r="N323" s="855">
        <v>2330000</v>
      </c>
      <c r="O323" s="855">
        <v>2372300</v>
      </c>
      <c r="P323" s="855">
        <v>2598770</v>
      </c>
      <c r="Q323" s="855">
        <f t="shared" si="37"/>
        <v>2598770</v>
      </c>
      <c r="R323" s="854" t="s">
        <v>9576</v>
      </c>
      <c r="S323" s="944" t="s">
        <v>546</v>
      </c>
      <c r="T323" s="854" t="s">
        <v>672</v>
      </c>
      <c r="U323" s="866" t="s">
        <v>105</v>
      </c>
      <c r="V323" s="884" t="s">
        <v>668</v>
      </c>
      <c r="W323" s="893" t="s">
        <v>673</v>
      </c>
      <c r="X323" s="934" t="s">
        <v>538</v>
      </c>
    </row>
    <row r="324" spans="1:24" ht="28.5" customHeight="1">
      <c r="A324" s="849" t="s">
        <v>5259</v>
      </c>
      <c r="B324" s="850"/>
      <c r="C324" s="850" t="s">
        <v>4778</v>
      </c>
      <c r="D324" s="850" t="s">
        <v>5066</v>
      </c>
      <c r="E324" s="852">
        <v>44.499899999999997</v>
      </c>
      <c r="F324" s="852">
        <v>-71.188699999999997</v>
      </c>
      <c r="G324" s="854" t="s">
        <v>9299</v>
      </c>
      <c r="H324" s="850"/>
      <c r="I324" s="853" t="s">
        <v>33</v>
      </c>
      <c r="J324" s="854" t="str">
        <f t="shared" si="36"/>
        <v>Groundwater</v>
      </c>
      <c r="K324" s="854" t="s">
        <v>35</v>
      </c>
      <c r="L324" s="858">
        <v>2019</v>
      </c>
      <c r="M324" s="855">
        <v>773</v>
      </c>
      <c r="N324" s="855">
        <v>652</v>
      </c>
      <c r="O324" s="855">
        <v>1425</v>
      </c>
      <c r="P324" s="855">
        <v>10774</v>
      </c>
      <c r="Q324" s="855">
        <f t="shared" si="37"/>
        <v>10774</v>
      </c>
      <c r="R324" s="854"/>
      <c r="S324" s="853"/>
      <c r="T324" s="962" t="s">
        <v>5264</v>
      </c>
      <c r="U324" s="875" t="s">
        <v>4786</v>
      </c>
      <c r="V324" s="857" t="s">
        <v>5261</v>
      </c>
      <c r="W324" s="962" t="s">
        <v>5265</v>
      </c>
      <c r="X324" s="882" t="s">
        <v>2415</v>
      </c>
    </row>
    <row r="325" spans="1:24" ht="28.5" customHeight="1">
      <c r="A325" s="849" t="s">
        <v>8106</v>
      </c>
      <c r="B325" s="849"/>
      <c r="C325" s="849" t="s">
        <v>8095</v>
      </c>
      <c r="D325" s="849"/>
      <c r="E325" s="851">
        <v>48.731989400000003</v>
      </c>
      <c r="F325" s="851">
        <v>-97.905301899999998</v>
      </c>
      <c r="G325" s="901" t="s">
        <v>9349</v>
      </c>
      <c r="H325" s="900" t="s">
        <v>9577</v>
      </c>
      <c r="I325" s="853" t="s">
        <v>44</v>
      </c>
      <c r="J325" s="854" t="str">
        <f t="shared" si="36"/>
        <v>Groundwater</v>
      </c>
      <c r="K325" s="852" t="s">
        <v>35</v>
      </c>
      <c r="L325" s="851">
        <v>2018</v>
      </c>
      <c r="M325" s="855">
        <v>1400</v>
      </c>
      <c r="N325" s="855">
        <v>4000</v>
      </c>
      <c r="O325" s="855"/>
      <c r="P325" s="855"/>
      <c r="Q325" s="855">
        <f t="shared" si="37"/>
        <v>4000</v>
      </c>
      <c r="R325" s="854"/>
      <c r="S325" s="854"/>
      <c r="T325" s="854"/>
      <c r="U325" s="856" t="s">
        <v>54</v>
      </c>
      <c r="V325" s="907" t="s">
        <v>8107</v>
      </c>
      <c r="W325" s="854"/>
      <c r="X325" s="851"/>
    </row>
    <row r="326" spans="1:24" ht="28.5" customHeight="1">
      <c r="A326" s="849" t="s">
        <v>5266</v>
      </c>
      <c r="B326" s="850"/>
      <c r="C326" s="850" t="s">
        <v>4778</v>
      </c>
      <c r="D326" s="850" t="s">
        <v>5267</v>
      </c>
      <c r="E326" s="852">
        <v>43.545566000000001</v>
      </c>
      <c r="F326" s="852">
        <v>-71.202719000000002</v>
      </c>
      <c r="G326" s="854" t="s">
        <v>9290</v>
      </c>
      <c r="H326" s="850"/>
      <c r="I326" s="853" t="s">
        <v>765</v>
      </c>
      <c r="J326" s="854" t="str">
        <f t="shared" si="36"/>
        <v>Groundwater</v>
      </c>
      <c r="K326" s="854" t="s">
        <v>35</v>
      </c>
      <c r="L326" s="858"/>
      <c r="M326" s="855">
        <v>55</v>
      </c>
      <c r="N326" s="855"/>
      <c r="O326" s="855" t="s">
        <v>36</v>
      </c>
      <c r="P326" s="855" t="s">
        <v>36</v>
      </c>
      <c r="Q326" s="855">
        <f t="shared" si="37"/>
        <v>55</v>
      </c>
      <c r="R326" s="854"/>
      <c r="S326" s="854"/>
      <c r="T326" s="854"/>
      <c r="U326" s="856" t="s">
        <v>4781</v>
      </c>
      <c r="V326" s="857" t="s">
        <v>4781</v>
      </c>
      <c r="W326" s="854"/>
      <c r="X326" s="860" t="s">
        <v>2415</v>
      </c>
    </row>
    <row r="327" spans="1:24" ht="28.5" customHeight="1">
      <c r="A327" s="849" t="s">
        <v>9578</v>
      </c>
      <c r="B327" s="849"/>
      <c r="C327" s="849" t="s">
        <v>3158</v>
      </c>
      <c r="D327" s="849" t="s">
        <v>9579</v>
      </c>
      <c r="E327" s="851">
        <v>43.210999999999999</v>
      </c>
      <c r="F327" s="851">
        <v>-85.563999999999993</v>
      </c>
      <c r="G327" s="862"/>
      <c r="H327" s="861"/>
      <c r="I327" s="853" t="s">
        <v>765</v>
      </c>
      <c r="J327" s="852" t="s">
        <v>35</v>
      </c>
      <c r="K327" s="852" t="s">
        <v>35</v>
      </c>
      <c r="L327" s="863">
        <v>2020</v>
      </c>
      <c r="M327" s="855">
        <v>22</v>
      </c>
      <c r="N327" s="855"/>
      <c r="O327" s="855"/>
      <c r="P327" s="855"/>
      <c r="Q327" s="855">
        <v>22</v>
      </c>
      <c r="R327" s="854"/>
      <c r="S327" s="854"/>
      <c r="T327" s="854" t="s">
        <v>9580</v>
      </c>
      <c r="U327" s="864" t="s">
        <v>9580</v>
      </c>
      <c r="V327" s="865" t="s">
        <v>9581</v>
      </c>
      <c r="W327" s="854" t="s">
        <v>9582</v>
      </c>
      <c r="X327" s="851" t="s">
        <v>9295</v>
      </c>
    </row>
    <row r="328" spans="1:24" ht="28.5" customHeight="1">
      <c r="A328" s="849" t="s">
        <v>674</v>
      </c>
      <c r="B328" s="850"/>
      <c r="C328" s="850" t="s">
        <v>448</v>
      </c>
      <c r="D328" s="850" t="s">
        <v>675</v>
      </c>
      <c r="E328" s="852">
        <v>41.540194460000002</v>
      </c>
      <c r="F328" s="852">
        <v>-120.0527452</v>
      </c>
      <c r="G328" s="854" t="s">
        <v>9289</v>
      </c>
      <c r="H328" s="850"/>
      <c r="I328" s="853" t="s">
        <v>33</v>
      </c>
      <c r="J328" s="854" t="str">
        <f t="shared" ref="J328:J337" si="38">IF(K328="Groundwater", "Groundwater", IF(OR(K328="Wastewater", K328="Surface Water", K328="Drinking Water", K328="Leachate"),"Other Water", IF(OR(K328="Soil", K328="Compost", K328="Sludge", K328="Septage"), "Solid", "Unknown")))</f>
        <v>Groundwater</v>
      </c>
      <c r="K328" s="854" t="s">
        <v>35</v>
      </c>
      <c r="L328" s="858">
        <v>2020</v>
      </c>
      <c r="M328" s="855"/>
      <c r="N328" s="855"/>
      <c r="O328" s="855" t="s">
        <v>36</v>
      </c>
      <c r="P328" s="855">
        <v>1.4</v>
      </c>
      <c r="Q328" s="855">
        <f t="shared" ref="Q328:Q337" si="39">IF(M328&amp;N328&amp;O328&amp;P328="","",MAX(M328:P328))</f>
        <v>1.4</v>
      </c>
      <c r="R328" s="854"/>
      <c r="S328" s="854"/>
      <c r="T328" s="859" t="s">
        <v>480</v>
      </c>
      <c r="U328" s="856" t="s">
        <v>451</v>
      </c>
      <c r="V328" s="857" t="s">
        <v>451</v>
      </c>
      <c r="W328" s="854"/>
      <c r="X328" s="877" t="s">
        <v>453</v>
      </c>
    </row>
    <row r="329" spans="1:24" ht="28.5" customHeight="1">
      <c r="A329" s="849" t="s">
        <v>1845</v>
      </c>
      <c r="B329" s="849"/>
      <c r="C329" s="849" t="s">
        <v>1806</v>
      </c>
      <c r="D329" s="849" t="s">
        <v>1846</v>
      </c>
      <c r="E329" s="851">
        <v>28.6964234</v>
      </c>
      <c r="F329" s="851">
        <v>-81.346601899999996</v>
      </c>
      <c r="G329" s="852" t="s">
        <v>9299</v>
      </c>
      <c r="H329" s="849"/>
      <c r="I329" s="853" t="s">
        <v>1786</v>
      </c>
      <c r="J329" s="854" t="str">
        <f t="shared" si="38"/>
        <v>Groundwater</v>
      </c>
      <c r="K329" s="852" t="s">
        <v>35</v>
      </c>
      <c r="L329" s="851">
        <v>2019</v>
      </c>
      <c r="M329" s="855">
        <v>10</v>
      </c>
      <c r="N329" s="855">
        <v>88</v>
      </c>
      <c r="O329" s="855">
        <v>98</v>
      </c>
      <c r="P329" s="855">
        <v>132.44</v>
      </c>
      <c r="Q329" s="855">
        <f t="shared" si="39"/>
        <v>132.44</v>
      </c>
      <c r="R329" s="854"/>
      <c r="S329" s="854"/>
      <c r="T329" s="854" t="s">
        <v>1849</v>
      </c>
      <c r="U329" s="866" t="s">
        <v>1847</v>
      </c>
      <c r="V329" s="884" t="s">
        <v>1848</v>
      </c>
      <c r="W329" s="854"/>
      <c r="X329" s="851"/>
    </row>
    <row r="330" spans="1:24" ht="28.5" customHeight="1">
      <c r="A330" s="849" t="s">
        <v>5269</v>
      </c>
      <c r="B330" s="850"/>
      <c r="C330" s="850" t="s">
        <v>4778</v>
      </c>
      <c r="D330" s="850" t="s">
        <v>5270</v>
      </c>
      <c r="E330" s="852">
        <v>43.691662000000001</v>
      </c>
      <c r="F330" s="852">
        <v>-71.501061000000007</v>
      </c>
      <c r="G330" s="854" t="s">
        <v>9299</v>
      </c>
      <c r="H330" s="850"/>
      <c r="I330" s="853" t="s">
        <v>33</v>
      </c>
      <c r="J330" s="854" t="str">
        <f t="shared" si="38"/>
        <v>Groundwater</v>
      </c>
      <c r="K330" s="854" t="s">
        <v>35</v>
      </c>
      <c r="L330" s="858">
        <v>2019</v>
      </c>
      <c r="M330" s="855">
        <v>9.06</v>
      </c>
      <c r="N330" s="855">
        <v>19.600000000000001</v>
      </c>
      <c r="O330" s="855">
        <v>28.66</v>
      </c>
      <c r="P330" s="855">
        <v>30.19</v>
      </c>
      <c r="Q330" s="855">
        <f t="shared" si="39"/>
        <v>30.19</v>
      </c>
      <c r="R330" s="854"/>
      <c r="S330" s="853"/>
      <c r="T330" s="879" t="s">
        <v>5275</v>
      </c>
      <c r="U330" s="875" t="s">
        <v>4786</v>
      </c>
      <c r="V330" s="887" t="s">
        <v>5272</v>
      </c>
      <c r="W330" s="879" t="s">
        <v>5276</v>
      </c>
      <c r="X330" s="882" t="s">
        <v>2415</v>
      </c>
    </row>
    <row r="331" spans="1:24" ht="28.5" customHeight="1">
      <c r="A331" s="849" t="s">
        <v>5277</v>
      </c>
      <c r="B331" s="850"/>
      <c r="C331" s="850" t="s">
        <v>4778</v>
      </c>
      <c r="D331" s="850" t="s">
        <v>5278</v>
      </c>
      <c r="E331" s="852">
        <v>43.272213600000001</v>
      </c>
      <c r="F331" s="852">
        <v>-71.127338600000002</v>
      </c>
      <c r="G331" s="854" t="s">
        <v>9299</v>
      </c>
      <c r="H331" s="850"/>
      <c r="I331" s="853" t="s">
        <v>44</v>
      </c>
      <c r="J331" s="854" t="str">
        <f t="shared" si="38"/>
        <v>Groundwater</v>
      </c>
      <c r="K331" s="854" t="s">
        <v>35</v>
      </c>
      <c r="L331" s="858">
        <v>2018</v>
      </c>
      <c r="M331" s="855">
        <v>10</v>
      </c>
      <c r="N331" s="855">
        <v>5.8</v>
      </c>
      <c r="O331" s="855">
        <v>15.8</v>
      </c>
      <c r="P331" s="855">
        <v>51.04</v>
      </c>
      <c r="Q331" s="855">
        <f t="shared" si="39"/>
        <v>51.04</v>
      </c>
      <c r="R331" s="854"/>
      <c r="S331" s="853"/>
      <c r="T331" s="859" t="s">
        <v>5283</v>
      </c>
      <c r="U331" s="946" t="s">
        <v>90</v>
      </c>
      <c r="V331" s="881" t="s">
        <v>90</v>
      </c>
      <c r="W331" s="885"/>
      <c r="X331" s="882" t="s">
        <v>2415</v>
      </c>
    </row>
    <row r="332" spans="1:24" ht="28.5" customHeight="1">
      <c r="A332" s="849" t="s">
        <v>5284</v>
      </c>
      <c r="B332" s="850"/>
      <c r="C332" s="850" t="s">
        <v>4778</v>
      </c>
      <c r="D332" s="850" t="s">
        <v>4832</v>
      </c>
      <c r="E332" s="852">
        <v>42.8030477</v>
      </c>
      <c r="F332" s="852">
        <v>-71.314981900000006</v>
      </c>
      <c r="G332" s="854" t="s">
        <v>9289</v>
      </c>
      <c r="H332" s="850"/>
      <c r="I332" s="853" t="s">
        <v>5</v>
      </c>
      <c r="J332" s="854" t="str">
        <f t="shared" si="38"/>
        <v>Groundwater</v>
      </c>
      <c r="K332" s="854" t="s">
        <v>35</v>
      </c>
      <c r="L332" s="858">
        <v>2020</v>
      </c>
      <c r="M332" s="855">
        <v>32.700000000000003</v>
      </c>
      <c r="N332" s="855">
        <v>700</v>
      </c>
      <c r="O332" s="855">
        <v>732.7</v>
      </c>
      <c r="P332" s="855">
        <v>744.98</v>
      </c>
      <c r="Q332" s="855">
        <f t="shared" si="39"/>
        <v>744.98</v>
      </c>
      <c r="R332" s="854" t="s">
        <v>5286</v>
      </c>
      <c r="S332" s="868" t="s">
        <v>5290</v>
      </c>
      <c r="T332" s="937" t="s">
        <v>5283</v>
      </c>
      <c r="U332" s="866" t="s">
        <v>5287</v>
      </c>
      <c r="V332" s="910" t="s">
        <v>5133</v>
      </c>
      <c r="W332" s="963" t="s">
        <v>5291</v>
      </c>
      <c r="X332" s="882" t="s">
        <v>5105</v>
      </c>
    </row>
    <row r="333" spans="1:24" ht="28.5" customHeight="1">
      <c r="A333" s="849" t="s">
        <v>5292</v>
      </c>
      <c r="B333" s="850"/>
      <c r="C333" s="850" t="s">
        <v>4778</v>
      </c>
      <c r="D333" s="850" t="s">
        <v>5293</v>
      </c>
      <c r="E333" s="852">
        <v>43.079256999999998</v>
      </c>
      <c r="F333" s="852">
        <v>-72.424874000000003</v>
      </c>
      <c r="G333" s="854" t="s">
        <v>9449</v>
      </c>
      <c r="H333" s="850" t="s">
        <v>9583</v>
      </c>
      <c r="I333" s="853" t="s">
        <v>5</v>
      </c>
      <c r="J333" s="854" t="str">
        <f t="shared" si="38"/>
        <v>Groundwater</v>
      </c>
      <c r="K333" s="854" t="s">
        <v>35</v>
      </c>
      <c r="L333" s="858"/>
      <c r="M333" s="855">
        <v>1070</v>
      </c>
      <c r="N333" s="855">
        <v>7080</v>
      </c>
      <c r="O333" s="855">
        <v>8150</v>
      </c>
      <c r="P333" s="855">
        <v>8956.7199999999993</v>
      </c>
      <c r="Q333" s="855">
        <f t="shared" si="39"/>
        <v>8956.7199999999993</v>
      </c>
      <c r="R333" s="854"/>
      <c r="S333" s="854"/>
      <c r="T333" s="854"/>
      <c r="U333" s="866" t="s">
        <v>4781</v>
      </c>
      <c r="V333" s="884" t="s">
        <v>4781</v>
      </c>
      <c r="W333" s="854"/>
      <c r="X333" s="860" t="s">
        <v>2415</v>
      </c>
    </row>
    <row r="334" spans="1:24" ht="28.5" customHeight="1">
      <c r="A334" s="849" t="s">
        <v>5295</v>
      </c>
      <c r="B334" s="850"/>
      <c r="C334" s="850" t="s">
        <v>4778</v>
      </c>
      <c r="D334" s="850" t="s">
        <v>5296</v>
      </c>
      <c r="E334" s="852">
        <v>42.804804900000001</v>
      </c>
      <c r="F334" s="852">
        <v>-71.570580699999994</v>
      </c>
      <c r="G334" s="854" t="s">
        <v>9299</v>
      </c>
      <c r="H334" s="850"/>
      <c r="I334" s="853" t="s">
        <v>1201</v>
      </c>
      <c r="J334" s="854" t="str">
        <f t="shared" si="38"/>
        <v>Groundwater</v>
      </c>
      <c r="K334" s="854" t="s">
        <v>35</v>
      </c>
      <c r="L334" s="858">
        <v>2017</v>
      </c>
      <c r="M334" s="855">
        <v>965</v>
      </c>
      <c r="N334" s="855">
        <v>29.8</v>
      </c>
      <c r="O334" s="855">
        <v>994.8</v>
      </c>
      <c r="P334" s="855">
        <v>1161</v>
      </c>
      <c r="Q334" s="855">
        <f t="shared" si="39"/>
        <v>1161</v>
      </c>
      <c r="R334" s="944" t="s">
        <v>5301</v>
      </c>
      <c r="S334" s="853"/>
      <c r="T334" s="879" t="s">
        <v>5302</v>
      </c>
      <c r="U334" s="875" t="s">
        <v>4786</v>
      </c>
      <c r="V334" s="887" t="s">
        <v>5298</v>
      </c>
      <c r="W334" s="879" t="s">
        <v>5303</v>
      </c>
      <c r="X334" s="882" t="s">
        <v>2415</v>
      </c>
    </row>
    <row r="335" spans="1:24" ht="28.5" customHeight="1">
      <c r="A335" s="869" t="s">
        <v>3320</v>
      </c>
      <c r="B335" s="870"/>
      <c r="C335" s="870" t="s">
        <v>3158</v>
      </c>
      <c r="D335" s="870" t="s">
        <v>3321</v>
      </c>
      <c r="E335" s="871">
        <v>43.335741499999997</v>
      </c>
      <c r="F335" s="871">
        <v>-85.507388399999996</v>
      </c>
      <c r="G335" s="852" t="s">
        <v>9289</v>
      </c>
      <c r="H335" s="852"/>
      <c r="I335" s="872" t="s">
        <v>33</v>
      </c>
      <c r="J335" s="854" t="str">
        <f t="shared" si="38"/>
        <v>Groundwater</v>
      </c>
      <c r="K335" s="854" t="s">
        <v>35</v>
      </c>
      <c r="L335" s="858">
        <v>2018</v>
      </c>
      <c r="M335" s="855"/>
      <c r="N335" s="855"/>
      <c r="O335" s="855">
        <v>250</v>
      </c>
      <c r="P335" s="855">
        <v>1062</v>
      </c>
      <c r="Q335" s="855">
        <f t="shared" si="39"/>
        <v>1062</v>
      </c>
      <c r="R335" s="852" t="s">
        <v>3323</v>
      </c>
      <c r="S335" s="883" t="s">
        <v>3324</v>
      </c>
      <c r="T335" s="874" t="s">
        <v>3166</v>
      </c>
      <c r="U335" s="875" t="s">
        <v>3324</v>
      </c>
      <c r="V335" s="857" t="s">
        <v>3324</v>
      </c>
      <c r="W335" s="899" t="s">
        <v>3332</v>
      </c>
      <c r="X335" s="877" t="s">
        <v>3168</v>
      </c>
    </row>
    <row r="336" spans="1:24" ht="28.5" customHeight="1">
      <c r="A336" s="849" t="s">
        <v>5304</v>
      </c>
      <c r="B336" s="849" t="s">
        <v>5305</v>
      </c>
      <c r="C336" s="850" t="s">
        <v>4778</v>
      </c>
      <c r="D336" s="850" t="s">
        <v>4860</v>
      </c>
      <c r="E336" s="852">
        <v>42.931252899999997</v>
      </c>
      <c r="F336" s="852">
        <v>-72.284027600000002</v>
      </c>
      <c r="G336" s="854" t="s">
        <v>9299</v>
      </c>
      <c r="H336" s="850"/>
      <c r="I336" s="853" t="s">
        <v>5</v>
      </c>
      <c r="J336" s="854" t="str">
        <f t="shared" si="38"/>
        <v>Groundwater</v>
      </c>
      <c r="K336" s="854" t="s">
        <v>35</v>
      </c>
      <c r="L336" s="858">
        <v>2017</v>
      </c>
      <c r="M336" s="855"/>
      <c r="N336" s="855">
        <v>14.6</v>
      </c>
      <c r="O336" s="855" t="s">
        <v>36</v>
      </c>
      <c r="P336" s="855">
        <v>39.020000000000003</v>
      </c>
      <c r="Q336" s="855">
        <f t="shared" si="39"/>
        <v>39.020000000000003</v>
      </c>
      <c r="R336" s="854"/>
      <c r="S336" s="853"/>
      <c r="T336" s="879" t="s">
        <v>5310</v>
      </c>
      <c r="U336" s="880" t="s">
        <v>4786</v>
      </c>
      <c r="V336" s="881" t="s">
        <v>5307</v>
      </c>
      <c r="W336" s="879" t="s">
        <v>5311</v>
      </c>
      <c r="X336" s="882" t="s">
        <v>2415</v>
      </c>
    </row>
    <row r="337" spans="1:24" ht="28.5" customHeight="1">
      <c r="A337" s="849" t="s">
        <v>677</v>
      </c>
      <c r="B337" s="850"/>
      <c r="C337" s="850" t="s">
        <v>448</v>
      </c>
      <c r="D337" s="850" t="s">
        <v>678</v>
      </c>
      <c r="E337" s="852">
        <v>37.530217499999999</v>
      </c>
      <c r="F337" s="852">
        <v>-118.3576492</v>
      </c>
      <c r="G337" s="854" t="s">
        <v>9289</v>
      </c>
      <c r="H337" s="850"/>
      <c r="I337" s="853" t="s">
        <v>33</v>
      </c>
      <c r="J337" s="854" t="str">
        <f t="shared" si="38"/>
        <v>Groundwater</v>
      </c>
      <c r="K337" s="854" t="s">
        <v>35</v>
      </c>
      <c r="L337" s="858">
        <v>2020</v>
      </c>
      <c r="M337" s="855"/>
      <c r="N337" s="855"/>
      <c r="O337" s="855" t="s">
        <v>36</v>
      </c>
      <c r="P337" s="855">
        <v>1.8</v>
      </c>
      <c r="Q337" s="855">
        <f t="shared" si="39"/>
        <v>1.8</v>
      </c>
      <c r="R337" s="854"/>
      <c r="S337" s="854"/>
      <c r="T337" s="859" t="s">
        <v>680</v>
      </c>
      <c r="U337" s="866" t="s">
        <v>451</v>
      </c>
      <c r="V337" s="884" t="s">
        <v>451</v>
      </c>
      <c r="W337" s="854"/>
      <c r="X337" s="877" t="s">
        <v>453</v>
      </c>
    </row>
    <row r="338" spans="1:24" ht="28.5" customHeight="1">
      <c r="A338" s="849" t="s">
        <v>9584</v>
      </c>
      <c r="B338" s="849"/>
      <c r="C338" s="849" t="s">
        <v>3158</v>
      </c>
      <c r="D338" s="849" t="s">
        <v>9585</v>
      </c>
      <c r="E338" s="851">
        <v>43.064552999999997</v>
      </c>
      <c r="F338" s="851">
        <v>-86.206684999999993</v>
      </c>
      <c r="G338" s="862"/>
      <c r="H338" s="861"/>
      <c r="I338" s="853" t="s">
        <v>5</v>
      </c>
      <c r="J338" s="852" t="s">
        <v>35</v>
      </c>
      <c r="K338" s="852" t="s">
        <v>35</v>
      </c>
      <c r="L338" s="863">
        <v>2021</v>
      </c>
      <c r="M338" s="855">
        <v>110</v>
      </c>
      <c r="N338" s="855">
        <v>190</v>
      </c>
      <c r="O338" s="855"/>
      <c r="P338" s="855"/>
      <c r="Q338" s="855">
        <v>190</v>
      </c>
      <c r="R338" s="854"/>
      <c r="S338" s="854"/>
      <c r="T338" s="854" t="s">
        <v>9586</v>
      </c>
      <c r="U338" s="864" t="s">
        <v>9586</v>
      </c>
      <c r="V338" s="865" t="s">
        <v>9587</v>
      </c>
      <c r="W338" s="854" t="s">
        <v>9588</v>
      </c>
      <c r="X338" s="851" t="s">
        <v>9295</v>
      </c>
    </row>
    <row r="339" spans="1:24" ht="28.5" customHeight="1">
      <c r="A339" s="849" t="s">
        <v>8764</v>
      </c>
      <c r="B339" s="849" t="s">
        <v>8765</v>
      </c>
      <c r="C339" s="849" t="s">
        <v>8722</v>
      </c>
      <c r="D339" s="849" t="s">
        <v>8766</v>
      </c>
      <c r="E339" s="851">
        <v>44.512188600000002</v>
      </c>
      <c r="F339" s="851">
        <v>-73.174497700000003</v>
      </c>
      <c r="G339" s="901" t="s">
        <v>9349</v>
      </c>
      <c r="H339" s="900" t="s">
        <v>9589</v>
      </c>
      <c r="I339" s="853" t="s">
        <v>5</v>
      </c>
      <c r="J339" s="854" t="str">
        <f t="shared" ref="J339:J343" si="40">IF(K339="Groundwater", "Groundwater", IF(OR(K339="Wastewater", K339="Surface Water", K339="Drinking Water", K339="Leachate"),"Other Water", IF(OR(K339="Soil", K339="Compost", K339="Sludge", K339="Septage"), "Solid", "Unknown")))</f>
        <v>Groundwater</v>
      </c>
      <c r="K339" s="852" t="s">
        <v>35</v>
      </c>
      <c r="L339" s="851">
        <v>2016</v>
      </c>
      <c r="M339" s="855">
        <v>7200</v>
      </c>
      <c r="N339" s="855"/>
      <c r="O339" s="855"/>
      <c r="P339" s="855"/>
      <c r="Q339" s="855">
        <f t="shared" ref="Q339:Q343" si="41">IF(M339&amp;N339&amp;O339&amp;P339="","",MAX(M339:P339))</f>
        <v>7200</v>
      </c>
      <c r="R339" s="854" t="s">
        <v>8767</v>
      </c>
      <c r="S339" s="854"/>
      <c r="T339" s="854"/>
      <c r="U339" s="946" t="s">
        <v>8735</v>
      </c>
      <c r="V339" s="884" t="s">
        <v>8768</v>
      </c>
      <c r="W339" s="854"/>
      <c r="X339" s="851"/>
    </row>
    <row r="340" spans="1:24" ht="28.5" customHeight="1">
      <c r="A340" s="849" t="s">
        <v>2199</v>
      </c>
      <c r="B340" s="849"/>
      <c r="C340" s="849" t="s">
        <v>2192</v>
      </c>
      <c r="D340" s="849" t="s">
        <v>9590</v>
      </c>
      <c r="E340" s="851">
        <v>13.4570528846732</v>
      </c>
      <c r="F340" s="851">
        <v>144.76886159275699</v>
      </c>
      <c r="G340" s="901" t="s">
        <v>9299</v>
      </c>
      <c r="H340" s="900"/>
      <c r="I340" s="853" t="s">
        <v>765</v>
      </c>
      <c r="J340" s="854" t="str">
        <f t="shared" si="40"/>
        <v>Solid</v>
      </c>
      <c r="K340" s="852" t="s">
        <v>99</v>
      </c>
      <c r="L340" s="851">
        <v>2019</v>
      </c>
      <c r="M340" s="855">
        <v>960</v>
      </c>
      <c r="N340" s="855">
        <v>4370</v>
      </c>
      <c r="O340" s="855">
        <v>5330</v>
      </c>
      <c r="P340" s="855">
        <v>7460</v>
      </c>
      <c r="Q340" s="855">
        <f t="shared" si="41"/>
        <v>7460</v>
      </c>
      <c r="R340" s="854" t="s">
        <v>2200</v>
      </c>
      <c r="S340" s="854"/>
      <c r="T340" s="854"/>
      <c r="U340" s="880" t="s">
        <v>2195</v>
      </c>
      <c r="V340" s="884" t="s">
        <v>2196</v>
      </c>
      <c r="W340" s="854"/>
      <c r="X340" s="851"/>
    </row>
    <row r="341" spans="1:24" ht="28.5" customHeight="1">
      <c r="A341" s="849" t="s">
        <v>3048</v>
      </c>
      <c r="B341" s="849"/>
      <c r="C341" s="849" t="s">
        <v>3007</v>
      </c>
      <c r="D341" s="849"/>
      <c r="E341" s="851">
        <v>42.669450500000004</v>
      </c>
      <c r="F341" s="851">
        <v>-71.449751399999997</v>
      </c>
      <c r="G341" s="901" t="s">
        <v>9290</v>
      </c>
      <c r="H341" s="900"/>
      <c r="I341" s="853" t="s">
        <v>33</v>
      </c>
      <c r="J341" s="854" t="str">
        <f t="shared" si="40"/>
        <v>Unknown</v>
      </c>
      <c r="K341" s="852"/>
      <c r="L341" s="851"/>
      <c r="M341" s="855"/>
      <c r="N341" s="855"/>
      <c r="O341" s="855"/>
      <c r="P341" s="855"/>
      <c r="Q341" s="855" t="str">
        <f t="shared" si="41"/>
        <v/>
      </c>
      <c r="R341" s="854" t="s">
        <v>9405</v>
      </c>
      <c r="S341" s="854"/>
      <c r="T341" s="918" t="s">
        <v>3049</v>
      </c>
      <c r="U341" s="856" t="s">
        <v>1570</v>
      </c>
      <c r="V341" s="865"/>
      <c r="W341" s="854"/>
      <c r="X341" s="851"/>
    </row>
    <row r="342" spans="1:24" ht="28.5" customHeight="1">
      <c r="A342" s="849" t="s">
        <v>681</v>
      </c>
      <c r="B342" s="849"/>
      <c r="C342" s="849" t="s">
        <v>448</v>
      </c>
      <c r="D342" s="849" t="s">
        <v>682</v>
      </c>
      <c r="E342" s="852">
        <v>38.509930710005101</v>
      </c>
      <c r="F342" s="852">
        <v>-122.805765432624</v>
      </c>
      <c r="G342" s="852" t="s">
        <v>9355</v>
      </c>
      <c r="H342" s="849" t="s">
        <v>9591</v>
      </c>
      <c r="I342" s="853" t="s">
        <v>113</v>
      </c>
      <c r="J342" s="854" t="str">
        <f t="shared" si="40"/>
        <v>Groundwater</v>
      </c>
      <c r="K342" s="852" t="s">
        <v>35</v>
      </c>
      <c r="L342" s="851">
        <v>2020</v>
      </c>
      <c r="M342" s="855">
        <v>370</v>
      </c>
      <c r="N342" s="855"/>
      <c r="O342" s="855" t="s">
        <v>36</v>
      </c>
      <c r="P342" s="855">
        <v>38720</v>
      </c>
      <c r="Q342" s="855">
        <f t="shared" si="41"/>
        <v>38720</v>
      </c>
      <c r="R342" s="854"/>
      <c r="S342" s="854"/>
      <c r="T342" s="859" t="s">
        <v>686</v>
      </c>
      <c r="U342" s="856" t="s">
        <v>451</v>
      </c>
      <c r="V342" s="857" t="s">
        <v>451</v>
      </c>
      <c r="W342" s="854"/>
      <c r="X342" s="877" t="s">
        <v>453</v>
      </c>
    </row>
    <row r="343" spans="1:24" ht="28.5" customHeight="1">
      <c r="A343" s="849" t="s">
        <v>5312</v>
      </c>
      <c r="B343" s="850"/>
      <c r="C343" s="850" t="s">
        <v>4778</v>
      </c>
      <c r="D343" s="850" t="s">
        <v>5313</v>
      </c>
      <c r="E343" s="852">
        <v>43.228513200000002</v>
      </c>
      <c r="F343" s="852">
        <v>-72.431163499999997</v>
      </c>
      <c r="G343" s="854" t="s">
        <v>9290</v>
      </c>
      <c r="H343" s="850"/>
      <c r="I343" s="853" t="s">
        <v>765</v>
      </c>
      <c r="J343" s="854" t="str">
        <f t="shared" si="40"/>
        <v>Groundwater</v>
      </c>
      <c r="K343" s="854" t="s">
        <v>35</v>
      </c>
      <c r="L343" s="858"/>
      <c r="M343" s="855">
        <v>17.399999999999999</v>
      </c>
      <c r="N343" s="855">
        <v>72.2</v>
      </c>
      <c r="O343" s="855">
        <v>89.6</v>
      </c>
      <c r="P343" s="855">
        <v>99.23</v>
      </c>
      <c r="Q343" s="855">
        <f t="shared" si="41"/>
        <v>99.23</v>
      </c>
      <c r="R343" s="854"/>
      <c r="S343" s="854"/>
      <c r="T343" s="854"/>
      <c r="U343" s="856" t="s">
        <v>4781</v>
      </c>
      <c r="V343" s="857" t="s">
        <v>4781</v>
      </c>
      <c r="W343" s="854"/>
      <c r="X343" s="860" t="s">
        <v>2415</v>
      </c>
    </row>
    <row r="344" spans="1:24" ht="28.5" customHeight="1">
      <c r="A344" s="849" t="s">
        <v>9592</v>
      </c>
      <c r="B344" s="849"/>
      <c r="C344" s="849" t="s">
        <v>3158</v>
      </c>
      <c r="D344" s="849" t="s">
        <v>9593</v>
      </c>
      <c r="E344" s="851">
        <v>45.317</v>
      </c>
      <c r="F344" s="851">
        <v>-85.262</v>
      </c>
      <c r="G344" s="862"/>
      <c r="H344" s="861"/>
      <c r="I344" s="853" t="s">
        <v>5</v>
      </c>
      <c r="J344" s="852" t="s">
        <v>35</v>
      </c>
      <c r="K344" s="852" t="s">
        <v>35</v>
      </c>
      <c r="L344" s="863">
        <v>2021</v>
      </c>
      <c r="M344" s="855">
        <v>15</v>
      </c>
      <c r="N344" s="855"/>
      <c r="O344" s="855"/>
      <c r="P344" s="855"/>
      <c r="Q344" s="855">
        <v>15</v>
      </c>
      <c r="R344" s="854"/>
      <c r="S344" s="854"/>
      <c r="T344" s="854" t="s">
        <v>9594</v>
      </c>
      <c r="U344" s="864" t="s">
        <v>9594</v>
      </c>
      <c r="V344" s="865" t="s">
        <v>9595</v>
      </c>
      <c r="W344" s="854" t="s">
        <v>9596</v>
      </c>
      <c r="X344" s="851" t="s">
        <v>9295</v>
      </c>
    </row>
    <row r="345" spans="1:24" ht="28.5" customHeight="1">
      <c r="A345" s="849" t="s">
        <v>8769</v>
      </c>
      <c r="B345" s="849"/>
      <c r="C345" s="849" t="s">
        <v>8722</v>
      </c>
      <c r="D345" s="849"/>
      <c r="E345" s="851">
        <v>44.345405</v>
      </c>
      <c r="F345" s="851">
        <v>-73.185466000000005</v>
      </c>
      <c r="G345" s="901" t="s">
        <v>9299</v>
      </c>
      <c r="H345" s="900"/>
      <c r="I345" s="853" t="s">
        <v>33</v>
      </c>
      <c r="J345" s="854" t="str">
        <f t="shared" ref="J345:J370" si="42">IF(K345="Groundwater", "Groundwater", IF(OR(K345="Wastewater", K345="Surface Water", K345="Drinking Water", K345="Leachate"),"Other Water", IF(OR(K345="Soil", K345="Compost", K345="Sludge", K345="Septage"), "Solid", "Unknown")))</f>
        <v>Groundwater</v>
      </c>
      <c r="K345" s="852" t="s">
        <v>35</v>
      </c>
      <c r="L345" s="851">
        <v>2020</v>
      </c>
      <c r="M345" s="855"/>
      <c r="N345" s="855"/>
      <c r="O345" s="855"/>
      <c r="P345" s="855">
        <v>303.35000000000002</v>
      </c>
      <c r="Q345" s="855">
        <f t="shared" ref="Q345:Q370" si="43">IF(M345&amp;N345&amp;O345&amp;P345="","",MAX(M345:P345))</f>
        <v>303.35000000000002</v>
      </c>
      <c r="R345" s="854"/>
      <c r="S345" s="854"/>
      <c r="T345" s="854"/>
      <c r="U345" s="856" t="s">
        <v>8723</v>
      </c>
      <c r="V345" s="857" t="s">
        <v>8724</v>
      </c>
      <c r="W345" s="854"/>
      <c r="X345" s="877" t="s">
        <v>8725</v>
      </c>
    </row>
    <row r="346" spans="1:24" ht="28.5" customHeight="1">
      <c r="A346" s="849" t="s">
        <v>8018</v>
      </c>
      <c r="B346" s="849" t="s">
        <v>8019</v>
      </c>
      <c r="C346" s="850" t="s">
        <v>8020</v>
      </c>
      <c r="D346" s="850" t="s">
        <v>8021</v>
      </c>
      <c r="E346" s="852">
        <v>35.214942999999998</v>
      </c>
      <c r="F346" s="852">
        <v>-80.926260400000004</v>
      </c>
      <c r="G346" s="854" t="s">
        <v>9289</v>
      </c>
      <c r="H346" s="850"/>
      <c r="I346" s="853" t="s">
        <v>44</v>
      </c>
      <c r="J346" s="854" t="str">
        <f t="shared" si="42"/>
        <v>Groundwater</v>
      </c>
      <c r="K346" s="854" t="s">
        <v>35</v>
      </c>
      <c r="L346" s="858">
        <v>2018</v>
      </c>
      <c r="M346" s="855">
        <v>4100</v>
      </c>
      <c r="N346" s="855">
        <v>12000</v>
      </c>
      <c r="O346" s="855">
        <v>12330</v>
      </c>
      <c r="P346" s="855">
        <v>15670</v>
      </c>
      <c r="Q346" s="855">
        <f t="shared" si="43"/>
        <v>15670</v>
      </c>
      <c r="R346" s="854" t="s">
        <v>9597</v>
      </c>
      <c r="S346" s="854" t="s">
        <v>49</v>
      </c>
      <c r="T346" s="859" t="s">
        <v>8027</v>
      </c>
      <c r="U346" s="856" t="s">
        <v>54</v>
      </c>
      <c r="V346" s="857" t="s">
        <v>8023</v>
      </c>
      <c r="W346" s="893" t="s">
        <v>8028</v>
      </c>
      <c r="X346" s="882" t="s">
        <v>8029</v>
      </c>
    </row>
    <row r="347" spans="1:24" ht="28.5" customHeight="1">
      <c r="A347" s="849" t="s">
        <v>5316</v>
      </c>
      <c r="B347" s="850"/>
      <c r="C347" s="850" t="s">
        <v>4778</v>
      </c>
      <c r="D347" s="850" t="s">
        <v>5035</v>
      </c>
      <c r="E347" s="852">
        <v>42.838269692163401</v>
      </c>
      <c r="F347" s="852">
        <v>-71.0959130572801</v>
      </c>
      <c r="G347" s="854" t="s">
        <v>9296</v>
      </c>
      <c r="H347" s="850" t="s">
        <v>9598</v>
      </c>
      <c r="I347" s="853" t="s">
        <v>5</v>
      </c>
      <c r="J347" s="854" t="str">
        <f t="shared" si="42"/>
        <v>Groundwater</v>
      </c>
      <c r="K347" s="854" t="s">
        <v>35</v>
      </c>
      <c r="L347" s="858">
        <v>2018</v>
      </c>
      <c r="M347" s="855">
        <v>6.32</v>
      </c>
      <c r="N347" s="855"/>
      <c r="O347" s="855" t="s">
        <v>36</v>
      </c>
      <c r="P347" s="855">
        <v>16.2</v>
      </c>
      <c r="Q347" s="855">
        <f t="shared" si="43"/>
        <v>16.2</v>
      </c>
      <c r="R347" s="854"/>
      <c r="S347" s="853"/>
      <c r="T347" s="879" t="s">
        <v>5321</v>
      </c>
      <c r="U347" s="880" t="s">
        <v>4786</v>
      </c>
      <c r="V347" s="881" t="s">
        <v>5318</v>
      </c>
      <c r="W347" s="879" t="s">
        <v>5322</v>
      </c>
      <c r="X347" s="882" t="s">
        <v>2415</v>
      </c>
    </row>
    <row r="348" spans="1:24" ht="28.5" customHeight="1">
      <c r="A348" s="849" t="s">
        <v>8607</v>
      </c>
      <c r="B348" s="849"/>
      <c r="C348" s="849" t="s">
        <v>8584</v>
      </c>
      <c r="D348" s="849" t="s">
        <v>8608</v>
      </c>
      <c r="E348" s="851">
        <v>28.373158</v>
      </c>
      <c r="F348" s="851">
        <v>-97.663471099999995</v>
      </c>
      <c r="G348" s="901" t="s">
        <v>9349</v>
      </c>
      <c r="H348" s="900"/>
      <c r="I348" s="853" t="s">
        <v>44</v>
      </c>
      <c r="J348" s="854" t="str">
        <f t="shared" si="42"/>
        <v>Groundwater</v>
      </c>
      <c r="K348" s="852" t="s">
        <v>35</v>
      </c>
      <c r="L348" s="851"/>
      <c r="M348" s="855">
        <v>9330</v>
      </c>
      <c r="N348" s="855">
        <v>1470</v>
      </c>
      <c r="O348" s="855"/>
      <c r="P348" s="855"/>
      <c r="Q348" s="855">
        <f t="shared" si="43"/>
        <v>9330</v>
      </c>
      <c r="R348" s="854"/>
      <c r="S348" s="854"/>
      <c r="T348" s="854"/>
      <c r="U348" s="864"/>
      <c r="V348" s="884" t="s">
        <v>740</v>
      </c>
      <c r="W348" s="854"/>
      <c r="X348" s="851"/>
    </row>
    <row r="349" spans="1:24" ht="28.5" customHeight="1">
      <c r="A349" s="849" t="s">
        <v>9095</v>
      </c>
      <c r="B349" s="849"/>
      <c r="C349" s="849" t="s">
        <v>9084</v>
      </c>
      <c r="D349" s="849" t="s">
        <v>9096</v>
      </c>
      <c r="E349" s="851">
        <v>45.097946</v>
      </c>
      <c r="F349" s="851">
        <v>-87.614036400000003</v>
      </c>
      <c r="G349" s="901" t="s">
        <v>9349</v>
      </c>
      <c r="H349" s="900"/>
      <c r="I349" s="853" t="s">
        <v>5</v>
      </c>
      <c r="J349" s="854" t="str">
        <f t="shared" si="42"/>
        <v>Groundwater</v>
      </c>
      <c r="K349" s="852" t="s">
        <v>35</v>
      </c>
      <c r="L349" s="851"/>
      <c r="M349" s="855"/>
      <c r="N349" s="855"/>
      <c r="O349" s="855"/>
      <c r="P349" s="855"/>
      <c r="Q349" s="855" t="str">
        <f t="shared" si="43"/>
        <v/>
      </c>
      <c r="R349" s="854" t="s">
        <v>9098</v>
      </c>
      <c r="S349" s="854"/>
      <c r="T349" s="854"/>
      <c r="U349" s="866" t="s">
        <v>9097</v>
      </c>
      <c r="V349" s="865"/>
      <c r="W349" s="854"/>
      <c r="X349" s="851"/>
    </row>
    <row r="350" spans="1:24" ht="28.5" customHeight="1">
      <c r="A350" s="849" t="s">
        <v>7680</v>
      </c>
      <c r="B350" s="850"/>
      <c r="C350" s="850" t="s">
        <v>7665</v>
      </c>
      <c r="D350" s="850" t="s">
        <v>7681</v>
      </c>
      <c r="E350" s="852">
        <v>39.687588599999998</v>
      </c>
      <c r="F350" s="852">
        <v>-75.490648300000004</v>
      </c>
      <c r="G350" s="854" t="s">
        <v>9289</v>
      </c>
      <c r="H350" s="850"/>
      <c r="I350" s="853" t="s">
        <v>5</v>
      </c>
      <c r="J350" s="854" t="str">
        <f t="shared" si="42"/>
        <v>Groundwater</v>
      </c>
      <c r="K350" s="854" t="s">
        <v>35</v>
      </c>
      <c r="L350" s="858">
        <v>2009</v>
      </c>
      <c r="M350" s="855">
        <v>2200</v>
      </c>
      <c r="N350" s="855"/>
      <c r="O350" s="855" t="s">
        <v>36</v>
      </c>
      <c r="P350" s="855" t="s">
        <v>36</v>
      </c>
      <c r="Q350" s="855">
        <f t="shared" si="43"/>
        <v>2200</v>
      </c>
      <c r="R350" s="854" t="s">
        <v>7683</v>
      </c>
      <c r="S350" s="854" t="s">
        <v>49</v>
      </c>
      <c r="T350" s="937" t="s">
        <v>7689</v>
      </c>
      <c r="U350" s="856" t="s">
        <v>7684</v>
      </c>
      <c r="V350" s="910" t="s">
        <v>49</v>
      </c>
      <c r="W350" s="893" t="s">
        <v>7690</v>
      </c>
      <c r="X350" s="934" t="s">
        <v>7679</v>
      </c>
    </row>
    <row r="351" spans="1:24" ht="28.5" customHeight="1">
      <c r="A351" s="849" t="s">
        <v>9051</v>
      </c>
      <c r="B351" s="850" t="s">
        <v>9052</v>
      </c>
      <c r="C351" s="850" t="s">
        <v>9049</v>
      </c>
      <c r="D351" s="850" t="s">
        <v>9053</v>
      </c>
      <c r="E351" s="852">
        <v>39.266515699999999</v>
      </c>
      <c r="F351" s="852">
        <v>-81.667874600000005</v>
      </c>
      <c r="G351" s="854" t="s">
        <v>9289</v>
      </c>
      <c r="H351" s="850"/>
      <c r="I351" s="853" t="s">
        <v>5</v>
      </c>
      <c r="J351" s="854" t="str">
        <f t="shared" si="42"/>
        <v>Groundwater</v>
      </c>
      <c r="K351" s="854" t="s">
        <v>35</v>
      </c>
      <c r="L351" s="858">
        <v>2014</v>
      </c>
      <c r="M351" s="855"/>
      <c r="N351" s="855"/>
      <c r="O351" s="855">
        <v>41.2</v>
      </c>
      <c r="P351" s="855" t="s">
        <v>36</v>
      </c>
      <c r="Q351" s="855">
        <f t="shared" si="43"/>
        <v>41.2</v>
      </c>
      <c r="R351" s="854" t="s">
        <v>9054</v>
      </c>
      <c r="S351" s="854" t="s">
        <v>49</v>
      </c>
      <c r="T351" s="937" t="s">
        <v>9059</v>
      </c>
      <c r="U351" s="866" t="s">
        <v>9055</v>
      </c>
      <c r="V351" s="910" t="s">
        <v>49</v>
      </c>
      <c r="W351" s="893" t="s">
        <v>9060</v>
      </c>
      <c r="X351" s="934" t="s">
        <v>9061</v>
      </c>
    </row>
    <row r="352" spans="1:24" ht="28.5" customHeight="1">
      <c r="A352" s="849" t="s">
        <v>8030</v>
      </c>
      <c r="B352" s="849"/>
      <c r="C352" s="849" t="s">
        <v>8020</v>
      </c>
      <c r="D352" s="849" t="s">
        <v>8031</v>
      </c>
      <c r="E352" s="851">
        <v>34.811332999999998</v>
      </c>
      <c r="F352" s="851">
        <v>-78.874630999999994</v>
      </c>
      <c r="G352" s="852" t="s">
        <v>9299</v>
      </c>
      <c r="H352" s="849"/>
      <c r="I352" s="853" t="s">
        <v>5</v>
      </c>
      <c r="J352" s="854" t="str">
        <f t="shared" si="42"/>
        <v>Other Water</v>
      </c>
      <c r="K352" s="852" t="s">
        <v>122</v>
      </c>
      <c r="L352" s="851">
        <v>2018</v>
      </c>
      <c r="M352" s="855"/>
      <c r="N352" s="855"/>
      <c r="O352" s="855" t="s">
        <v>36</v>
      </c>
      <c r="P352" s="855">
        <v>12817800</v>
      </c>
      <c r="Q352" s="855">
        <f t="shared" si="43"/>
        <v>12817800</v>
      </c>
      <c r="R352" s="854" t="s">
        <v>8034</v>
      </c>
      <c r="S352" s="854"/>
      <c r="T352" s="854"/>
      <c r="U352" s="856" t="s">
        <v>8032</v>
      </c>
      <c r="V352" s="857" t="s">
        <v>8033</v>
      </c>
      <c r="W352" s="854"/>
      <c r="X352" s="851"/>
    </row>
    <row r="353" spans="1:24" ht="28.5" customHeight="1">
      <c r="A353" s="849" t="s">
        <v>3333</v>
      </c>
      <c r="B353" s="849"/>
      <c r="C353" s="849" t="s">
        <v>3158</v>
      </c>
      <c r="D353" s="849" t="s">
        <v>3334</v>
      </c>
      <c r="E353" s="871">
        <v>44.741460699999998</v>
      </c>
      <c r="F353" s="871">
        <v>-85.579263499999996</v>
      </c>
      <c r="G353" s="852" t="s">
        <v>9289</v>
      </c>
      <c r="H353" s="852"/>
      <c r="I353" s="853" t="s">
        <v>113</v>
      </c>
      <c r="J353" s="854" t="str">
        <f t="shared" si="42"/>
        <v>Groundwater</v>
      </c>
      <c r="K353" s="852" t="s">
        <v>35</v>
      </c>
      <c r="L353" s="851"/>
      <c r="M353" s="855">
        <v>3050</v>
      </c>
      <c r="N353" s="855">
        <v>511</v>
      </c>
      <c r="O353" s="855"/>
      <c r="P353" s="855">
        <v>4273.1000000000004</v>
      </c>
      <c r="Q353" s="855">
        <f t="shared" si="43"/>
        <v>4273.1000000000004</v>
      </c>
      <c r="R353" s="854" t="s">
        <v>9600</v>
      </c>
      <c r="S353" s="885"/>
      <c r="T353" s="859" t="s">
        <v>3338</v>
      </c>
      <c r="U353" s="897" t="s">
        <v>3336</v>
      </c>
      <c r="V353" s="979"/>
      <c r="W353" s="860" t="s">
        <v>3339</v>
      </c>
      <c r="X353" s="860" t="s">
        <v>3340</v>
      </c>
    </row>
    <row r="354" spans="1:24" ht="28.5" customHeight="1">
      <c r="A354" s="849" t="s">
        <v>8035</v>
      </c>
      <c r="B354" s="849"/>
      <c r="C354" s="849" t="s">
        <v>8020</v>
      </c>
      <c r="D354" s="849"/>
      <c r="E354" s="851">
        <v>34.883102000000001</v>
      </c>
      <c r="F354" s="851">
        <v>-76.906345000000002</v>
      </c>
      <c r="G354" s="901" t="s">
        <v>9528</v>
      </c>
      <c r="H354" s="900" t="s">
        <v>9601</v>
      </c>
      <c r="I354" s="853" t="s">
        <v>44</v>
      </c>
      <c r="J354" s="854" t="str">
        <f t="shared" si="42"/>
        <v>Groundwater</v>
      </c>
      <c r="K354" s="852" t="s">
        <v>35</v>
      </c>
      <c r="L354" s="851"/>
      <c r="M354" s="855">
        <v>142</v>
      </c>
      <c r="N354" s="855">
        <v>221</v>
      </c>
      <c r="O354" s="855"/>
      <c r="P354" s="855"/>
      <c r="Q354" s="855">
        <f t="shared" si="43"/>
        <v>221</v>
      </c>
      <c r="R354" s="854"/>
      <c r="S354" s="854"/>
      <c r="T354" s="918" t="s">
        <v>8036</v>
      </c>
      <c r="U354" s="856" t="s">
        <v>1570</v>
      </c>
      <c r="V354" s="857" t="s">
        <v>740</v>
      </c>
      <c r="W354" s="854"/>
      <c r="X354" s="851"/>
    </row>
    <row r="355" spans="1:24" ht="28.5" customHeight="1">
      <c r="A355" s="849" t="s">
        <v>8908</v>
      </c>
      <c r="B355" s="849"/>
      <c r="C355" s="849" t="s">
        <v>8906</v>
      </c>
      <c r="D355" s="849" t="s">
        <v>8909</v>
      </c>
      <c r="E355" s="851">
        <v>36.567748999999999</v>
      </c>
      <c r="F355" s="851">
        <v>-76.248445000000004</v>
      </c>
      <c r="G355" s="901" t="s">
        <v>9602</v>
      </c>
      <c r="H355" s="900" t="s">
        <v>9603</v>
      </c>
      <c r="I355" s="853" t="s">
        <v>44</v>
      </c>
      <c r="J355" s="854" t="str">
        <f t="shared" si="42"/>
        <v>Groundwater</v>
      </c>
      <c r="K355" s="852" t="s">
        <v>35</v>
      </c>
      <c r="L355" s="851"/>
      <c r="M355" s="855">
        <v>230</v>
      </c>
      <c r="N355" s="855">
        <v>15221</v>
      </c>
      <c r="O355" s="855"/>
      <c r="P355" s="855"/>
      <c r="Q355" s="855">
        <f t="shared" si="43"/>
        <v>15221</v>
      </c>
      <c r="R355" s="854"/>
      <c r="S355" s="854"/>
      <c r="T355" s="854"/>
      <c r="U355" s="864"/>
      <c r="V355" s="857" t="s">
        <v>740</v>
      </c>
      <c r="W355" s="854"/>
      <c r="X355" s="851"/>
    </row>
    <row r="356" spans="1:24" ht="28.5" customHeight="1">
      <c r="A356" s="849" t="s">
        <v>687</v>
      </c>
      <c r="B356" s="850"/>
      <c r="C356" s="850" t="s">
        <v>448</v>
      </c>
      <c r="D356" s="850" t="s">
        <v>688</v>
      </c>
      <c r="E356" s="852">
        <v>40.325302999999998</v>
      </c>
      <c r="F356" s="852">
        <v>-121.13760000000001</v>
      </c>
      <c r="G356" s="854" t="s">
        <v>9289</v>
      </c>
      <c r="H356" s="850"/>
      <c r="I356" s="853" t="s">
        <v>33</v>
      </c>
      <c r="J356" s="854" t="str">
        <f t="shared" si="42"/>
        <v>Groundwater</v>
      </c>
      <c r="K356" s="854" t="s">
        <v>35</v>
      </c>
      <c r="L356" s="858">
        <v>2019</v>
      </c>
      <c r="M356" s="855">
        <v>130</v>
      </c>
      <c r="N356" s="855">
        <v>12</v>
      </c>
      <c r="O356" s="855">
        <v>142</v>
      </c>
      <c r="P356" s="855">
        <v>347.3</v>
      </c>
      <c r="Q356" s="855">
        <f t="shared" si="43"/>
        <v>347.3</v>
      </c>
      <c r="R356" s="854"/>
      <c r="S356" s="854"/>
      <c r="T356" s="859" t="s">
        <v>690</v>
      </c>
      <c r="U356" s="866" t="s">
        <v>451</v>
      </c>
      <c r="V356" s="884" t="s">
        <v>451</v>
      </c>
      <c r="W356" s="854"/>
      <c r="X356" s="877" t="s">
        <v>453</v>
      </c>
    </row>
    <row r="357" spans="1:24" ht="28.5" customHeight="1">
      <c r="A357" s="849" t="s">
        <v>5323</v>
      </c>
      <c r="B357" s="850"/>
      <c r="C357" s="850" t="s">
        <v>4778</v>
      </c>
      <c r="D357" s="850" t="s">
        <v>5324</v>
      </c>
      <c r="E357" s="852">
        <v>42.988540700000001</v>
      </c>
      <c r="F357" s="852">
        <v>-71.205731599999993</v>
      </c>
      <c r="G357" s="854" t="s">
        <v>9299</v>
      </c>
      <c r="H357" s="850"/>
      <c r="I357" s="853" t="s">
        <v>33</v>
      </c>
      <c r="J357" s="854" t="str">
        <f t="shared" si="42"/>
        <v>Groundwater</v>
      </c>
      <c r="K357" s="853" t="s">
        <v>35</v>
      </c>
      <c r="L357" s="858">
        <v>2019</v>
      </c>
      <c r="M357" s="855">
        <v>28.3</v>
      </c>
      <c r="N357" s="855">
        <v>7.32</v>
      </c>
      <c r="O357" s="855">
        <v>35.620000000000005</v>
      </c>
      <c r="P357" s="855">
        <v>76.319999999999993</v>
      </c>
      <c r="Q357" s="855">
        <f t="shared" si="43"/>
        <v>76.319999999999993</v>
      </c>
      <c r="R357" s="854"/>
      <c r="S357" s="853"/>
      <c r="T357" s="879" t="s">
        <v>5329</v>
      </c>
      <c r="U357" s="880" t="s">
        <v>4786</v>
      </c>
      <c r="V357" s="881" t="s">
        <v>5326</v>
      </c>
      <c r="W357" s="879" t="s">
        <v>5330</v>
      </c>
      <c r="X357" s="882" t="s">
        <v>2415</v>
      </c>
    </row>
    <row r="358" spans="1:24" ht="28.5" customHeight="1">
      <c r="A358" s="849" t="s">
        <v>9265</v>
      </c>
      <c r="B358" s="849" t="s">
        <v>9266</v>
      </c>
      <c r="C358" s="849" t="s">
        <v>9262</v>
      </c>
      <c r="D358" s="849" t="s">
        <v>9267</v>
      </c>
      <c r="E358" s="851">
        <v>41.161734299999999</v>
      </c>
      <c r="F358" s="851">
        <v>-104.8222303</v>
      </c>
      <c r="G358" s="901" t="s">
        <v>9349</v>
      </c>
      <c r="H358" s="900"/>
      <c r="I358" s="853" t="s">
        <v>44</v>
      </c>
      <c r="J358" s="854" t="str">
        <f t="shared" si="42"/>
        <v>Groundwater</v>
      </c>
      <c r="K358" s="852" t="s">
        <v>35</v>
      </c>
      <c r="L358" s="851">
        <v>2018</v>
      </c>
      <c r="M358" s="855">
        <v>8500</v>
      </c>
      <c r="N358" s="855">
        <v>89000</v>
      </c>
      <c r="O358" s="855">
        <v>94400</v>
      </c>
      <c r="P358" s="855">
        <v>122440</v>
      </c>
      <c r="Q358" s="855">
        <f t="shared" si="43"/>
        <v>122440</v>
      </c>
      <c r="R358" s="854"/>
      <c r="S358" s="854"/>
      <c r="T358" s="854"/>
      <c r="U358" s="866" t="s">
        <v>54</v>
      </c>
      <c r="V358" s="867" t="s">
        <v>9268</v>
      </c>
      <c r="W358" s="854"/>
      <c r="X358" s="851"/>
    </row>
    <row r="359" spans="1:24" ht="28.5" customHeight="1">
      <c r="A359" s="849" t="s">
        <v>1585</v>
      </c>
      <c r="B359" s="849"/>
      <c r="C359" s="849" t="s">
        <v>1569</v>
      </c>
      <c r="D359" s="849"/>
      <c r="E359" s="851">
        <v>38.744490599999999</v>
      </c>
      <c r="F359" s="851">
        <v>-104.8460625</v>
      </c>
      <c r="G359" s="901" t="s">
        <v>9290</v>
      </c>
      <c r="H359" s="900"/>
      <c r="I359" s="853" t="s">
        <v>44</v>
      </c>
      <c r="J359" s="854" t="str">
        <f t="shared" si="42"/>
        <v>Other Water</v>
      </c>
      <c r="K359" s="852" t="s">
        <v>122</v>
      </c>
      <c r="L359" s="851">
        <v>2018</v>
      </c>
      <c r="M359" s="855">
        <v>2.2999999999999998</v>
      </c>
      <c r="N359" s="855">
        <v>3.8</v>
      </c>
      <c r="O359" s="855"/>
      <c r="P359" s="855"/>
      <c r="Q359" s="855">
        <f t="shared" si="43"/>
        <v>3.8</v>
      </c>
      <c r="R359" s="854"/>
      <c r="S359" s="854"/>
      <c r="T359" s="854"/>
      <c r="U359" s="866" t="s">
        <v>54</v>
      </c>
      <c r="V359" s="884" t="s">
        <v>1586</v>
      </c>
      <c r="W359" s="854"/>
      <c r="X359" s="851"/>
    </row>
    <row r="360" spans="1:24" ht="28.5" customHeight="1">
      <c r="A360" s="849" t="s">
        <v>9269</v>
      </c>
      <c r="B360" s="850"/>
      <c r="C360" s="850" t="s">
        <v>9262</v>
      </c>
      <c r="D360" s="850" t="s">
        <v>9267</v>
      </c>
      <c r="E360" s="852">
        <v>41.153262045092099</v>
      </c>
      <c r="F360" s="852">
        <v>-104.81013201717801</v>
      </c>
      <c r="G360" s="854" t="s">
        <v>9604</v>
      </c>
      <c r="H360" s="850" t="s">
        <v>9605</v>
      </c>
      <c r="I360" s="853" t="s">
        <v>44</v>
      </c>
      <c r="J360" s="854" t="str">
        <f t="shared" si="42"/>
        <v>Groundwater</v>
      </c>
      <c r="K360" s="854" t="s">
        <v>35</v>
      </c>
      <c r="L360" s="858">
        <v>2018</v>
      </c>
      <c r="M360" s="855">
        <v>8500</v>
      </c>
      <c r="N360" s="855">
        <v>89000</v>
      </c>
      <c r="O360" s="855">
        <v>94400</v>
      </c>
      <c r="P360" s="855" t="s">
        <v>36</v>
      </c>
      <c r="Q360" s="855">
        <f t="shared" si="43"/>
        <v>94400</v>
      </c>
      <c r="R360" s="885" t="s">
        <v>9606</v>
      </c>
      <c r="S360" s="854" t="s">
        <v>49</v>
      </c>
      <c r="T360" s="854" t="s">
        <v>49</v>
      </c>
      <c r="U360" s="864"/>
      <c r="V360" s="867" t="s">
        <v>1586</v>
      </c>
      <c r="W360" s="893" t="s">
        <v>9274</v>
      </c>
      <c r="X360" s="882" t="s">
        <v>9264</v>
      </c>
    </row>
    <row r="361" spans="1:24" ht="28.5" customHeight="1">
      <c r="A361" s="849" t="s">
        <v>691</v>
      </c>
      <c r="B361" s="849"/>
      <c r="C361" s="849" t="s">
        <v>448</v>
      </c>
      <c r="D361" s="849" t="s">
        <v>692</v>
      </c>
      <c r="E361" s="852">
        <v>35.52422129</v>
      </c>
      <c r="F361" s="852">
        <v>-120.63194439999999</v>
      </c>
      <c r="G361" s="854" t="s">
        <v>9289</v>
      </c>
      <c r="H361" s="849"/>
      <c r="I361" s="853" t="s">
        <v>33</v>
      </c>
      <c r="J361" s="854" t="str">
        <f t="shared" si="42"/>
        <v>Groundwater</v>
      </c>
      <c r="K361" s="852" t="s">
        <v>35</v>
      </c>
      <c r="L361" s="851">
        <v>2019</v>
      </c>
      <c r="M361" s="855">
        <v>14</v>
      </c>
      <c r="N361" s="855"/>
      <c r="O361" s="855" t="s">
        <v>36</v>
      </c>
      <c r="P361" s="855">
        <v>166.8</v>
      </c>
      <c r="Q361" s="855">
        <f t="shared" si="43"/>
        <v>166.8</v>
      </c>
      <c r="R361" s="854"/>
      <c r="S361" s="854"/>
      <c r="T361" s="859" t="s">
        <v>480</v>
      </c>
      <c r="U361" s="856" t="s">
        <v>451</v>
      </c>
      <c r="V361" s="857" t="s">
        <v>451</v>
      </c>
      <c r="W361" s="854"/>
      <c r="X361" s="877" t="s">
        <v>453</v>
      </c>
    </row>
    <row r="362" spans="1:24" ht="28.5" customHeight="1">
      <c r="A362" s="849" t="s">
        <v>694</v>
      </c>
      <c r="B362" s="850"/>
      <c r="C362" s="850" t="s">
        <v>448</v>
      </c>
      <c r="D362" s="850" t="s">
        <v>695</v>
      </c>
      <c r="E362" s="852">
        <v>35.428545499999998</v>
      </c>
      <c r="F362" s="852">
        <v>-118.9284746</v>
      </c>
      <c r="G362" s="854" t="s">
        <v>9289</v>
      </c>
      <c r="H362" s="850"/>
      <c r="I362" s="853" t="s">
        <v>33</v>
      </c>
      <c r="J362" s="854" t="str">
        <f t="shared" si="42"/>
        <v>Groundwater</v>
      </c>
      <c r="K362" s="854" t="s">
        <v>35</v>
      </c>
      <c r="L362" s="858">
        <v>2019</v>
      </c>
      <c r="M362" s="855"/>
      <c r="N362" s="855"/>
      <c r="O362" s="855" t="s">
        <v>36</v>
      </c>
      <c r="P362" s="855">
        <v>86.9</v>
      </c>
      <c r="Q362" s="855">
        <f t="shared" si="43"/>
        <v>86.9</v>
      </c>
      <c r="R362" s="854"/>
      <c r="S362" s="854"/>
      <c r="T362" s="859" t="s">
        <v>697</v>
      </c>
      <c r="U362" s="866" t="s">
        <v>451</v>
      </c>
      <c r="V362" s="884" t="s">
        <v>451</v>
      </c>
      <c r="W362" s="854"/>
      <c r="X362" s="877" t="s">
        <v>453</v>
      </c>
    </row>
    <row r="363" spans="1:24" ht="28.5" customHeight="1">
      <c r="A363" s="849" t="s">
        <v>1850</v>
      </c>
      <c r="B363" s="849"/>
      <c r="C363" s="849" t="s">
        <v>1806</v>
      </c>
      <c r="D363" s="849" t="s">
        <v>1851</v>
      </c>
      <c r="E363" s="851">
        <v>30.784975200000002</v>
      </c>
      <c r="F363" s="851">
        <v>-85.110014800000002</v>
      </c>
      <c r="G363" s="901" t="s">
        <v>9299</v>
      </c>
      <c r="H363" s="900"/>
      <c r="I363" s="853" t="s">
        <v>95</v>
      </c>
      <c r="J363" s="854" t="str">
        <f t="shared" si="42"/>
        <v>Groundwater</v>
      </c>
      <c r="K363" s="852" t="s">
        <v>35</v>
      </c>
      <c r="L363" s="851">
        <v>2019</v>
      </c>
      <c r="M363" s="855">
        <v>2.1</v>
      </c>
      <c r="N363" s="855">
        <v>0.71</v>
      </c>
      <c r="O363" s="855"/>
      <c r="P363" s="855"/>
      <c r="Q363" s="855">
        <f t="shared" si="43"/>
        <v>2.1</v>
      </c>
      <c r="R363" s="854"/>
      <c r="S363" s="854"/>
      <c r="T363" s="928" t="s">
        <v>1853</v>
      </c>
      <c r="U363" s="856" t="s">
        <v>1830</v>
      </c>
      <c r="V363" s="907" t="s">
        <v>1852</v>
      </c>
      <c r="W363" s="854"/>
      <c r="X363" s="851"/>
    </row>
    <row r="364" spans="1:24" ht="28.5" customHeight="1">
      <c r="A364" s="849" t="s">
        <v>4335</v>
      </c>
      <c r="B364" s="849"/>
      <c r="C364" s="849" t="s">
        <v>4239</v>
      </c>
      <c r="D364" s="849" t="s">
        <v>4336</v>
      </c>
      <c r="E364" s="851">
        <v>44.940921750000001</v>
      </c>
      <c r="F364" s="851">
        <v>-95.627564759999999</v>
      </c>
      <c r="G364" s="852" t="s">
        <v>9299</v>
      </c>
      <c r="H364" s="849" t="s">
        <v>9607</v>
      </c>
      <c r="I364" s="853" t="s">
        <v>33</v>
      </c>
      <c r="J364" s="854" t="str">
        <f t="shared" si="42"/>
        <v>Groundwater</v>
      </c>
      <c r="K364" s="852" t="s">
        <v>35</v>
      </c>
      <c r="L364" s="851">
        <v>2019</v>
      </c>
      <c r="M364" s="855">
        <v>520</v>
      </c>
      <c r="N364" s="855">
        <v>510</v>
      </c>
      <c r="O364" s="855">
        <v>1030</v>
      </c>
      <c r="P364" s="855">
        <v>3640</v>
      </c>
      <c r="Q364" s="855">
        <f t="shared" si="43"/>
        <v>3640</v>
      </c>
      <c r="R364" s="854"/>
      <c r="S364" s="868" t="s">
        <v>4271</v>
      </c>
      <c r="T364" s="868" t="s">
        <v>4337</v>
      </c>
      <c r="U364" s="866" t="s">
        <v>4271</v>
      </c>
      <c r="V364" s="884" t="s">
        <v>4272</v>
      </c>
      <c r="W364" s="854"/>
      <c r="X364" s="877" t="s">
        <v>4274</v>
      </c>
    </row>
    <row r="365" spans="1:24" ht="28.5" customHeight="1">
      <c r="A365" s="849" t="s">
        <v>9099</v>
      </c>
      <c r="B365" s="849"/>
      <c r="C365" s="849" t="s">
        <v>9084</v>
      </c>
      <c r="D365" s="849" t="s">
        <v>9100</v>
      </c>
      <c r="E365" s="851">
        <v>44.862477599999998</v>
      </c>
      <c r="F365" s="852">
        <v>-91.482915500000004</v>
      </c>
      <c r="G365" s="851" t="s">
        <v>9608</v>
      </c>
      <c r="H365" s="869"/>
      <c r="I365" s="853" t="s">
        <v>113</v>
      </c>
      <c r="J365" s="854" t="str">
        <f t="shared" si="42"/>
        <v>Unknown</v>
      </c>
      <c r="K365" s="852"/>
      <c r="L365" s="851"/>
      <c r="M365" s="855"/>
      <c r="N365" s="855"/>
      <c r="O365" s="855"/>
      <c r="P365" s="855"/>
      <c r="Q365" s="855" t="str">
        <f t="shared" si="43"/>
        <v/>
      </c>
      <c r="R365" s="853" t="s">
        <v>9609</v>
      </c>
      <c r="S365" s="854"/>
      <c r="T365" s="854"/>
      <c r="U365" s="856" t="s">
        <v>9101</v>
      </c>
      <c r="V365" s="907" t="s">
        <v>9102</v>
      </c>
      <c r="W365" s="868" t="s">
        <v>9103</v>
      </c>
      <c r="X365" s="851"/>
    </row>
    <row r="366" spans="1:24" ht="28.5" customHeight="1">
      <c r="A366" s="849" t="s">
        <v>698</v>
      </c>
      <c r="B366" s="849"/>
      <c r="C366" s="849" t="s">
        <v>448</v>
      </c>
      <c r="D366" s="849" t="s">
        <v>699</v>
      </c>
      <c r="E366" s="852">
        <v>34.426091599999999</v>
      </c>
      <c r="F366" s="852">
        <v>-118.6465496</v>
      </c>
      <c r="G366" s="854" t="s">
        <v>9289</v>
      </c>
      <c r="H366" s="849"/>
      <c r="I366" s="853" t="s">
        <v>33</v>
      </c>
      <c r="J366" s="854" t="str">
        <f t="shared" si="42"/>
        <v>Groundwater</v>
      </c>
      <c r="K366" s="852" t="s">
        <v>35</v>
      </c>
      <c r="L366" s="851">
        <v>2019</v>
      </c>
      <c r="M366" s="855">
        <v>1.4</v>
      </c>
      <c r="N366" s="855"/>
      <c r="O366" s="855" t="s">
        <v>36</v>
      </c>
      <c r="P366" s="855">
        <v>70.400000000000006</v>
      </c>
      <c r="Q366" s="855">
        <f t="shared" si="43"/>
        <v>70.400000000000006</v>
      </c>
      <c r="R366" s="854"/>
      <c r="S366" s="854"/>
      <c r="T366" s="859" t="s">
        <v>480</v>
      </c>
      <c r="U366" s="856" t="s">
        <v>451</v>
      </c>
      <c r="V366" s="857" t="s">
        <v>451</v>
      </c>
      <c r="W366" s="854"/>
      <c r="X366" s="877" t="s">
        <v>453</v>
      </c>
    </row>
    <row r="367" spans="1:24" ht="28.5" customHeight="1">
      <c r="A367" s="849" t="s">
        <v>8770</v>
      </c>
      <c r="B367" s="850"/>
      <c r="C367" s="850" t="s">
        <v>8722</v>
      </c>
      <c r="D367" s="850" t="s">
        <v>8771</v>
      </c>
      <c r="E367" s="852">
        <v>44.469903000000002</v>
      </c>
      <c r="F367" s="852">
        <v>-73.215556000000007</v>
      </c>
      <c r="G367" s="854" t="s">
        <v>9289</v>
      </c>
      <c r="H367" s="850"/>
      <c r="I367" s="853" t="s">
        <v>33</v>
      </c>
      <c r="J367" s="854" t="str">
        <f t="shared" si="42"/>
        <v>Other Water</v>
      </c>
      <c r="K367" s="854" t="s">
        <v>1742</v>
      </c>
      <c r="L367" s="858">
        <v>2018</v>
      </c>
      <c r="M367" s="855">
        <v>418</v>
      </c>
      <c r="N367" s="855">
        <v>22.5</v>
      </c>
      <c r="O367" s="855">
        <v>440.5</v>
      </c>
      <c r="P367" s="855">
        <v>441</v>
      </c>
      <c r="Q367" s="855">
        <f t="shared" si="43"/>
        <v>441</v>
      </c>
      <c r="R367" s="854"/>
      <c r="S367" s="854"/>
      <c r="T367" s="916" t="s">
        <v>8747</v>
      </c>
      <c r="U367" s="866" t="s">
        <v>8735</v>
      </c>
      <c r="V367" s="884" t="s">
        <v>8735</v>
      </c>
      <c r="W367" s="885"/>
      <c r="X367" s="882" t="s">
        <v>8725</v>
      </c>
    </row>
    <row r="368" spans="1:24" ht="28.5" customHeight="1">
      <c r="A368" s="849" t="s">
        <v>3341</v>
      </c>
      <c r="B368" s="850"/>
      <c r="C368" s="850" t="s">
        <v>3158</v>
      </c>
      <c r="D368" s="850" t="s">
        <v>3342</v>
      </c>
      <c r="E368" s="871">
        <v>42.539309199999998</v>
      </c>
      <c r="F368" s="871">
        <v>-83.101293999999996</v>
      </c>
      <c r="G368" s="852" t="s">
        <v>9289</v>
      </c>
      <c r="H368" s="852"/>
      <c r="I368" s="853" t="s">
        <v>5</v>
      </c>
      <c r="J368" s="854" t="str">
        <f t="shared" si="42"/>
        <v>Groundwater</v>
      </c>
      <c r="K368" s="854" t="s">
        <v>35</v>
      </c>
      <c r="L368" s="858">
        <v>2018</v>
      </c>
      <c r="M368" s="855"/>
      <c r="N368" s="855">
        <v>250</v>
      </c>
      <c r="O368" s="855" t="s">
        <v>36</v>
      </c>
      <c r="P368" s="855" t="s">
        <v>36</v>
      </c>
      <c r="Q368" s="855">
        <f t="shared" si="43"/>
        <v>250</v>
      </c>
      <c r="R368" s="885" t="s">
        <v>3196</v>
      </c>
      <c r="S368" s="885"/>
      <c r="T368" s="980" t="s">
        <v>3166</v>
      </c>
      <c r="U368" s="856" t="s">
        <v>3190</v>
      </c>
      <c r="V368" s="857" t="s">
        <v>3190</v>
      </c>
      <c r="W368" s="885"/>
      <c r="X368" s="877" t="s">
        <v>3168</v>
      </c>
    </row>
    <row r="369" spans="1:24" ht="28.5" customHeight="1">
      <c r="A369" s="849" t="s">
        <v>8290</v>
      </c>
      <c r="B369" s="849" t="s">
        <v>8291</v>
      </c>
      <c r="C369" s="849" t="s">
        <v>8283</v>
      </c>
      <c r="D369" s="981" t="s">
        <v>8292</v>
      </c>
      <c r="E369" s="852">
        <v>43.276200000000003</v>
      </c>
      <c r="F369" s="852">
        <v>-120.37479999999999</v>
      </c>
      <c r="G369" s="852" t="s">
        <v>9449</v>
      </c>
      <c r="H369" s="849" t="s">
        <v>9611</v>
      </c>
      <c r="I369" s="853" t="s">
        <v>44</v>
      </c>
      <c r="J369" s="854" t="str">
        <f t="shared" si="42"/>
        <v>Other Water</v>
      </c>
      <c r="K369" s="852" t="s">
        <v>80</v>
      </c>
      <c r="L369" s="851">
        <v>2018</v>
      </c>
      <c r="M369" s="855">
        <v>1.2</v>
      </c>
      <c r="N369" s="855"/>
      <c r="O369" s="855" t="s">
        <v>36</v>
      </c>
      <c r="P369" s="855">
        <v>14.3</v>
      </c>
      <c r="Q369" s="855">
        <f t="shared" si="43"/>
        <v>14.3</v>
      </c>
      <c r="R369" s="854"/>
      <c r="S369" s="854"/>
      <c r="T369" s="854"/>
      <c r="U369" s="921" t="s">
        <v>90</v>
      </c>
      <c r="V369" s="922" t="s">
        <v>90</v>
      </c>
      <c r="W369" s="877" t="s">
        <v>92</v>
      </c>
      <c r="X369" s="860" t="s">
        <v>8285</v>
      </c>
    </row>
    <row r="370" spans="1:24" ht="28.5" customHeight="1">
      <c r="A370" s="849" t="s">
        <v>701</v>
      </c>
      <c r="B370" s="849"/>
      <c r="C370" s="849" t="s">
        <v>448</v>
      </c>
      <c r="D370" s="849" t="s">
        <v>449</v>
      </c>
      <c r="E370" s="852">
        <v>38.565933600000001</v>
      </c>
      <c r="F370" s="852">
        <v>-121.47968729999999</v>
      </c>
      <c r="G370" s="852" t="s">
        <v>9289</v>
      </c>
      <c r="H370" s="849"/>
      <c r="I370" s="853" t="s">
        <v>5</v>
      </c>
      <c r="J370" s="854" t="str">
        <f t="shared" si="42"/>
        <v>Groundwater</v>
      </c>
      <c r="K370" s="852" t="s">
        <v>35</v>
      </c>
      <c r="L370" s="851">
        <v>2020</v>
      </c>
      <c r="M370" s="855">
        <v>8.6</v>
      </c>
      <c r="N370" s="855">
        <v>2</v>
      </c>
      <c r="O370" s="855">
        <v>10.5</v>
      </c>
      <c r="P370" s="855">
        <v>243.64</v>
      </c>
      <c r="Q370" s="855">
        <f t="shared" si="43"/>
        <v>243.64</v>
      </c>
      <c r="R370" s="854"/>
      <c r="S370" s="854"/>
      <c r="T370" s="859" t="s">
        <v>703</v>
      </c>
      <c r="U370" s="866" t="s">
        <v>451</v>
      </c>
      <c r="V370" s="884" t="s">
        <v>451</v>
      </c>
      <c r="W370" s="854"/>
      <c r="X370" s="877" t="s">
        <v>453</v>
      </c>
    </row>
    <row r="371" spans="1:24" ht="28.5" customHeight="1">
      <c r="A371" s="849" t="s">
        <v>9612</v>
      </c>
      <c r="B371" s="849"/>
      <c r="C371" s="849" t="s">
        <v>3158</v>
      </c>
      <c r="D371" s="849" t="s">
        <v>3440</v>
      </c>
      <c r="E371" s="851">
        <v>42.325000000000003</v>
      </c>
      <c r="F371" s="851">
        <v>-83.831000000000003</v>
      </c>
      <c r="G371" s="862"/>
      <c r="H371" s="861"/>
      <c r="I371" s="853" t="s">
        <v>5</v>
      </c>
      <c r="J371" s="852" t="s">
        <v>35</v>
      </c>
      <c r="K371" s="852" t="s">
        <v>35</v>
      </c>
      <c r="L371" s="863">
        <v>2020</v>
      </c>
      <c r="M371" s="855">
        <v>1.9</v>
      </c>
      <c r="N371" s="855"/>
      <c r="O371" s="855"/>
      <c r="P371" s="855"/>
      <c r="Q371" s="855">
        <v>1.9</v>
      </c>
      <c r="R371" s="854"/>
      <c r="S371" s="854"/>
      <c r="T371" s="854" t="s">
        <v>9613</v>
      </c>
      <c r="U371" s="864" t="s">
        <v>9613</v>
      </c>
      <c r="V371" s="865" t="s">
        <v>9614</v>
      </c>
      <c r="W371" s="854" t="s">
        <v>9615</v>
      </c>
      <c r="X371" s="851" t="s">
        <v>9295</v>
      </c>
    </row>
    <row r="372" spans="1:24" ht="28.5" customHeight="1">
      <c r="A372" s="849" t="s">
        <v>1854</v>
      </c>
      <c r="B372" s="849"/>
      <c r="C372" s="849" t="s">
        <v>1806</v>
      </c>
      <c r="D372" s="849" t="s">
        <v>1855</v>
      </c>
      <c r="E372" s="851">
        <v>26.807337400000002</v>
      </c>
      <c r="F372" s="851">
        <v>-80.076060799999993</v>
      </c>
      <c r="G372" s="852" t="s">
        <v>9299</v>
      </c>
      <c r="H372" s="849"/>
      <c r="I372" s="853" t="s">
        <v>1786</v>
      </c>
      <c r="J372" s="854" t="str">
        <f t="shared" ref="J372:J380" si="44">IF(K372="Groundwater", "Groundwater", IF(OR(K372="Wastewater", K372="Surface Water", K372="Drinking Water", K372="Leachate"),"Other Water", IF(OR(K372="Soil", K372="Compost", K372="Sludge", K372="Septage"), "Solid", "Unknown")))</f>
        <v>Groundwater</v>
      </c>
      <c r="K372" s="852" t="s">
        <v>35</v>
      </c>
      <c r="L372" s="851">
        <v>2019</v>
      </c>
      <c r="M372" s="855">
        <v>62</v>
      </c>
      <c r="N372" s="855">
        <v>53</v>
      </c>
      <c r="O372" s="855">
        <v>104</v>
      </c>
      <c r="P372" s="855">
        <v>174.7</v>
      </c>
      <c r="Q372" s="855">
        <f t="shared" ref="Q372:Q380" si="45">IF(M372&amp;N372&amp;O372&amp;P372="","",MAX(M372:P372))</f>
        <v>174.7</v>
      </c>
      <c r="R372" s="854"/>
      <c r="S372" s="854"/>
      <c r="T372" s="854" t="s">
        <v>1856</v>
      </c>
      <c r="U372" s="866" t="s">
        <v>1847</v>
      </c>
      <c r="V372" s="884" t="s">
        <v>1848</v>
      </c>
      <c r="W372" s="854"/>
      <c r="X372" s="851"/>
    </row>
    <row r="373" spans="1:24" ht="28.5" customHeight="1">
      <c r="A373" s="849" t="s">
        <v>9616</v>
      </c>
      <c r="B373" s="850"/>
      <c r="C373" s="850" t="s">
        <v>4778</v>
      </c>
      <c r="D373" s="850" t="s">
        <v>5331</v>
      </c>
      <c r="E373" s="852">
        <v>42.981870000000001</v>
      </c>
      <c r="F373" s="852">
        <v>-71.442181000000005</v>
      </c>
      <c r="G373" s="854" t="s">
        <v>9617</v>
      </c>
      <c r="H373" s="850" t="s">
        <v>9618</v>
      </c>
      <c r="I373" s="853" t="s">
        <v>5</v>
      </c>
      <c r="J373" s="854" t="str">
        <f t="shared" si="44"/>
        <v>Groundwater</v>
      </c>
      <c r="K373" s="854" t="s">
        <v>35</v>
      </c>
      <c r="L373" s="858"/>
      <c r="M373" s="855">
        <v>150</v>
      </c>
      <c r="N373" s="855">
        <v>2</v>
      </c>
      <c r="O373" s="855">
        <v>152</v>
      </c>
      <c r="P373" s="855">
        <v>158.5</v>
      </c>
      <c r="Q373" s="855">
        <f t="shared" si="45"/>
        <v>158.5</v>
      </c>
      <c r="R373" s="854"/>
      <c r="S373" s="854"/>
      <c r="T373" s="854"/>
      <c r="U373" s="866" t="s">
        <v>4781</v>
      </c>
      <c r="V373" s="884" t="s">
        <v>4781</v>
      </c>
      <c r="W373" s="854"/>
      <c r="X373" s="860" t="s">
        <v>2415</v>
      </c>
    </row>
    <row r="374" spans="1:24" ht="28.5" customHeight="1">
      <c r="A374" s="849" t="s">
        <v>3346</v>
      </c>
      <c r="B374" s="850"/>
      <c r="C374" s="850" t="s">
        <v>3158</v>
      </c>
      <c r="D374" s="850" t="s">
        <v>3347</v>
      </c>
      <c r="E374" s="871">
        <v>42.330811099999998</v>
      </c>
      <c r="F374" s="871">
        <v>-83.427833699999994</v>
      </c>
      <c r="G374" s="852" t="s">
        <v>9289</v>
      </c>
      <c r="H374" s="852"/>
      <c r="I374" s="853" t="s">
        <v>5</v>
      </c>
      <c r="J374" s="854" t="str">
        <f t="shared" si="44"/>
        <v>Groundwater</v>
      </c>
      <c r="K374" s="854" t="s">
        <v>35</v>
      </c>
      <c r="L374" s="858">
        <v>2018</v>
      </c>
      <c r="M374" s="855"/>
      <c r="N374" s="855">
        <v>40</v>
      </c>
      <c r="O374" s="855" t="s">
        <v>36</v>
      </c>
      <c r="P374" s="855" t="s">
        <v>36</v>
      </c>
      <c r="Q374" s="855">
        <f t="shared" si="45"/>
        <v>40</v>
      </c>
      <c r="R374" s="906"/>
      <c r="S374" s="885"/>
      <c r="T374" s="980" t="s">
        <v>3166</v>
      </c>
      <c r="U374" s="866" t="s">
        <v>3190</v>
      </c>
      <c r="V374" s="884" t="s">
        <v>3190</v>
      </c>
      <c r="W374" s="885"/>
      <c r="X374" s="877" t="s">
        <v>3168</v>
      </c>
    </row>
    <row r="375" spans="1:24" ht="28.5" customHeight="1">
      <c r="A375" s="849" t="s">
        <v>1857</v>
      </c>
      <c r="B375" s="849"/>
      <c r="C375" s="849" t="s">
        <v>1806</v>
      </c>
      <c r="D375" s="849" t="s">
        <v>1858</v>
      </c>
      <c r="E375" s="851">
        <v>28.843670500000002</v>
      </c>
      <c r="F375" s="851">
        <v>-82.489895700000005</v>
      </c>
      <c r="G375" s="901" t="s">
        <v>9299</v>
      </c>
      <c r="H375" s="900"/>
      <c r="I375" s="853" t="s">
        <v>95</v>
      </c>
      <c r="J375" s="854" t="str">
        <f t="shared" si="44"/>
        <v>Groundwater</v>
      </c>
      <c r="K375" s="852" t="s">
        <v>35</v>
      </c>
      <c r="L375" s="851">
        <v>2019</v>
      </c>
      <c r="M375" s="855">
        <v>860</v>
      </c>
      <c r="N375" s="855">
        <v>11000</v>
      </c>
      <c r="O375" s="855"/>
      <c r="P375" s="855"/>
      <c r="Q375" s="855">
        <f t="shared" si="45"/>
        <v>11000</v>
      </c>
      <c r="R375" s="854"/>
      <c r="S375" s="854"/>
      <c r="T375" s="928" t="s">
        <v>1860</v>
      </c>
      <c r="U375" s="856" t="s">
        <v>1830</v>
      </c>
      <c r="V375" s="907" t="s">
        <v>1859</v>
      </c>
      <c r="W375" s="854"/>
      <c r="X375" s="851"/>
    </row>
    <row r="376" spans="1:24" ht="28.5" customHeight="1">
      <c r="A376" s="869" t="s">
        <v>3351</v>
      </c>
      <c r="B376" s="870"/>
      <c r="C376" s="870" t="s">
        <v>3158</v>
      </c>
      <c r="D376" s="870" t="s">
        <v>3352</v>
      </c>
      <c r="E376" s="871">
        <v>42.971629100000001</v>
      </c>
      <c r="F376" s="871">
        <v>-83.7673633</v>
      </c>
      <c r="G376" s="852" t="s">
        <v>9289</v>
      </c>
      <c r="H376" s="852"/>
      <c r="I376" s="872" t="s">
        <v>33</v>
      </c>
      <c r="J376" s="854" t="str">
        <f t="shared" si="44"/>
        <v>Groundwater</v>
      </c>
      <c r="K376" s="854" t="s">
        <v>35</v>
      </c>
      <c r="L376" s="858">
        <v>2018</v>
      </c>
      <c r="M376" s="855"/>
      <c r="N376" s="855"/>
      <c r="O376" s="855">
        <v>810</v>
      </c>
      <c r="P376" s="855">
        <v>1236</v>
      </c>
      <c r="Q376" s="855">
        <f t="shared" si="45"/>
        <v>1236</v>
      </c>
      <c r="R376" s="851" t="s">
        <v>3354</v>
      </c>
      <c r="S376" s="883" t="s">
        <v>3355</v>
      </c>
      <c r="T376" s="874" t="s">
        <v>3166</v>
      </c>
      <c r="U376" s="880" t="s">
        <v>3355</v>
      </c>
      <c r="V376" s="884" t="s">
        <v>3355</v>
      </c>
      <c r="W376" s="899" t="s">
        <v>3363</v>
      </c>
      <c r="X376" s="877" t="s">
        <v>3168</v>
      </c>
    </row>
    <row r="377" spans="1:24" ht="28.5" customHeight="1">
      <c r="A377" s="849" t="s">
        <v>9620</v>
      </c>
      <c r="B377" s="849"/>
      <c r="C377" s="849" t="s">
        <v>3158</v>
      </c>
      <c r="D377" s="849" t="s">
        <v>9621</v>
      </c>
      <c r="E377" s="851">
        <v>44.012681000000001</v>
      </c>
      <c r="F377" s="851">
        <v>-84.813789</v>
      </c>
      <c r="G377" s="901" t="s">
        <v>9299</v>
      </c>
      <c r="H377" s="861"/>
      <c r="I377" s="853" t="s">
        <v>33</v>
      </c>
      <c r="J377" s="854" t="str">
        <f t="shared" si="44"/>
        <v>Groundwater</v>
      </c>
      <c r="K377" s="852" t="s">
        <v>35</v>
      </c>
      <c r="L377" s="851">
        <v>2019</v>
      </c>
      <c r="M377" s="855">
        <v>37</v>
      </c>
      <c r="N377" s="855">
        <v>410</v>
      </c>
      <c r="O377" s="855">
        <v>447</v>
      </c>
      <c r="P377" s="855"/>
      <c r="Q377" s="855">
        <f t="shared" si="45"/>
        <v>447</v>
      </c>
      <c r="R377" s="854"/>
      <c r="S377" s="854"/>
      <c r="T377" s="854"/>
      <c r="U377" s="982" t="s">
        <v>9622</v>
      </c>
      <c r="V377" s="983" t="s">
        <v>9623</v>
      </c>
      <c r="W377" s="940" t="s">
        <v>9623</v>
      </c>
      <c r="X377" s="952" t="s">
        <v>9395</v>
      </c>
    </row>
    <row r="378" spans="1:24" ht="28.5" customHeight="1">
      <c r="A378" s="849" t="s">
        <v>1861</v>
      </c>
      <c r="B378" s="849"/>
      <c r="C378" s="849" t="s">
        <v>1806</v>
      </c>
      <c r="D378" s="849" t="s">
        <v>1862</v>
      </c>
      <c r="E378" s="851">
        <v>25.890968399999998</v>
      </c>
      <c r="F378" s="851">
        <v>-80.332538499999998</v>
      </c>
      <c r="G378" s="901" t="s">
        <v>9299</v>
      </c>
      <c r="H378" s="900"/>
      <c r="I378" s="853" t="s">
        <v>95</v>
      </c>
      <c r="J378" s="854" t="str">
        <f t="shared" si="44"/>
        <v>Groundwater</v>
      </c>
      <c r="K378" s="852" t="s">
        <v>35</v>
      </c>
      <c r="L378" s="851">
        <v>2020</v>
      </c>
      <c r="M378" s="855">
        <v>38</v>
      </c>
      <c r="N378" s="855">
        <v>910</v>
      </c>
      <c r="O378" s="855"/>
      <c r="P378" s="855"/>
      <c r="Q378" s="855">
        <f t="shared" si="45"/>
        <v>910</v>
      </c>
      <c r="R378" s="854"/>
      <c r="S378" s="854"/>
      <c r="T378" s="928" t="s">
        <v>1863</v>
      </c>
      <c r="U378" s="866" t="s">
        <v>1830</v>
      </c>
      <c r="V378" s="884" t="s">
        <v>9624</v>
      </c>
      <c r="W378" s="854"/>
      <c r="X378" s="851"/>
    </row>
    <row r="379" spans="1:24" ht="28.5" customHeight="1">
      <c r="A379" s="849" t="s">
        <v>131</v>
      </c>
      <c r="B379" s="849"/>
      <c r="C379" s="849" t="s">
        <v>76</v>
      </c>
      <c r="D379" s="849" t="s">
        <v>9625</v>
      </c>
      <c r="E379" s="851">
        <v>60.572020000000002</v>
      </c>
      <c r="F379" s="851">
        <v>-151.24768399999999</v>
      </c>
      <c r="G379" s="901" t="s">
        <v>9289</v>
      </c>
      <c r="H379" s="900"/>
      <c r="I379" s="853" t="s">
        <v>113</v>
      </c>
      <c r="J379" s="854" t="str">
        <f t="shared" si="44"/>
        <v>Other Water</v>
      </c>
      <c r="K379" s="852" t="s">
        <v>80</v>
      </c>
      <c r="L379" s="851">
        <v>2018</v>
      </c>
      <c r="M379" s="855"/>
      <c r="N379" s="855">
        <v>1.2</v>
      </c>
      <c r="O379" s="855"/>
      <c r="P379" s="855"/>
      <c r="Q379" s="855">
        <f t="shared" si="45"/>
        <v>1.2</v>
      </c>
      <c r="R379" s="854" t="s">
        <v>133</v>
      </c>
      <c r="S379" s="854"/>
      <c r="T379" s="868" t="s">
        <v>134</v>
      </c>
      <c r="U379" s="864" t="s">
        <v>134</v>
      </c>
      <c r="V379" s="884" t="s">
        <v>135</v>
      </c>
      <c r="W379" s="868" t="s">
        <v>136</v>
      </c>
      <c r="X379" s="851"/>
    </row>
    <row r="380" spans="1:24" ht="28.5" customHeight="1">
      <c r="A380" s="849" t="s">
        <v>3364</v>
      </c>
      <c r="B380" s="850"/>
      <c r="C380" s="850" t="s">
        <v>3158</v>
      </c>
      <c r="D380" s="850" t="s">
        <v>3365</v>
      </c>
      <c r="E380" s="871">
        <v>42.377482200000003</v>
      </c>
      <c r="F380" s="871">
        <v>-83.366926399999997</v>
      </c>
      <c r="G380" s="852" t="s">
        <v>9289</v>
      </c>
      <c r="H380" s="852"/>
      <c r="I380" s="853" t="s">
        <v>33</v>
      </c>
      <c r="J380" s="854" t="str">
        <f t="shared" si="44"/>
        <v>Groundwater</v>
      </c>
      <c r="K380" s="854" t="s">
        <v>35</v>
      </c>
      <c r="L380" s="858">
        <v>2018</v>
      </c>
      <c r="M380" s="855">
        <v>50</v>
      </c>
      <c r="N380" s="855">
        <v>100</v>
      </c>
      <c r="O380" s="855">
        <v>150</v>
      </c>
      <c r="P380" s="855"/>
      <c r="Q380" s="855">
        <f t="shared" si="45"/>
        <v>150</v>
      </c>
      <c r="R380" s="906"/>
      <c r="S380" s="885"/>
      <c r="T380" s="874" t="s">
        <v>3166</v>
      </c>
      <c r="U380" s="856" t="s">
        <v>3190</v>
      </c>
      <c r="V380" s="857" t="s">
        <v>3190</v>
      </c>
      <c r="W380" s="885"/>
      <c r="X380" s="877" t="s">
        <v>3168</v>
      </c>
    </row>
    <row r="381" spans="1:24" ht="28.5" customHeight="1">
      <c r="A381" s="849" t="s">
        <v>9626</v>
      </c>
      <c r="B381" s="849"/>
      <c r="C381" s="849" t="s">
        <v>3158</v>
      </c>
      <c r="D381" s="849" t="s">
        <v>9627</v>
      </c>
      <c r="E381" s="851">
        <v>45.871000000000002</v>
      </c>
      <c r="F381" s="851">
        <v>-84.629000000000005</v>
      </c>
      <c r="G381" s="862"/>
      <c r="H381" s="861"/>
      <c r="I381" s="853" t="s">
        <v>33</v>
      </c>
      <c r="J381" s="852" t="s">
        <v>35</v>
      </c>
      <c r="K381" s="852" t="s">
        <v>35</v>
      </c>
      <c r="L381" s="863">
        <v>2021</v>
      </c>
      <c r="M381" s="855">
        <v>8</v>
      </c>
      <c r="N381" s="855">
        <v>16</v>
      </c>
      <c r="O381" s="855">
        <v>24</v>
      </c>
      <c r="P381" s="855">
        <v>400871</v>
      </c>
      <c r="Q381" s="855">
        <v>400871</v>
      </c>
      <c r="R381" s="854"/>
      <c r="S381" s="854"/>
      <c r="T381" s="854" t="s">
        <v>9628</v>
      </c>
      <c r="U381" s="864" t="s">
        <v>9628</v>
      </c>
      <c r="V381" s="865" t="s">
        <v>9629</v>
      </c>
      <c r="W381" s="854" t="s">
        <v>9630</v>
      </c>
      <c r="X381" s="851" t="s">
        <v>9295</v>
      </c>
    </row>
    <row r="382" spans="1:24" ht="28.5" customHeight="1">
      <c r="A382" s="849" t="s">
        <v>9631</v>
      </c>
      <c r="B382" s="849"/>
      <c r="C382" s="849" t="s">
        <v>3158</v>
      </c>
      <c r="D382" s="849" t="s">
        <v>9632</v>
      </c>
      <c r="E382" s="851">
        <v>44.214373999999999</v>
      </c>
      <c r="F382" s="851">
        <v>-86.315117000000001</v>
      </c>
      <c r="G382" s="862"/>
      <c r="H382" s="861"/>
      <c r="I382" s="853" t="s">
        <v>33</v>
      </c>
      <c r="J382" s="852" t="s">
        <v>35</v>
      </c>
      <c r="K382" s="852" t="s">
        <v>35</v>
      </c>
      <c r="L382" s="863">
        <v>2020</v>
      </c>
      <c r="M382" s="855"/>
      <c r="N382" s="855"/>
      <c r="O382" s="855">
        <v>310</v>
      </c>
      <c r="P382" s="855"/>
      <c r="Q382" s="855">
        <v>310</v>
      </c>
      <c r="R382" s="854"/>
      <c r="S382" s="854"/>
      <c r="T382" s="854" t="s">
        <v>9633</v>
      </c>
      <c r="U382" s="864" t="s">
        <v>9633</v>
      </c>
      <c r="V382" s="865" t="s">
        <v>9634</v>
      </c>
      <c r="W382" s="854" t="s">
        <v>9635</v>
      </c>
      <c r="X382" s="851" t="s">
        <v>9295</v>
      </c>
    </row>
    <row r="383" spans="1:24" ht="28.5" customHeight="1">
      <c r="A383" s="849" t="s">
        <v>9636</v>
      </c>
      <c r="B383" s="849"/>
      <c r="C383" s="849" t="s">
        <v>3158</v>
      </c>
      <c r="D383" s="849" t="s">
        <v>9637</v>
      </c>
      <c r="E383" s="851">
        <v>46.09</v>
      </c>
      <c r="F383" s="851">
        <v>-86.265000000000001</v>
      </c>
      <c r="G383" s="862"/>
      <c r="H383" s="861"/>
      <c r="I383" s="853" t="s">
        <v>33</v>
      </c>
      <c r="J383" s="852" t="s">
        <v>35</v>
      </c>
      <c r="K383" s="852" t="s">
        <v>35</v>
      </c>
      <c r="L383" s="863">
        <v>2019</v>
      </c>
      <c r="M383" s="855">
        <v>14</v>
      </c>
      <c r="N383" s="855"/>
      <c r="O383" s="855"/>
      <c r="P383" s="855"/>
      <c r="Q383" s="855">
        <v>14</v>
      </c>
      <c r="R383" s="854"/>
      <c r="S383" s="854"/>
      <c r="T383" s="854" t="s">
        <v>9638</v>
      </c>
      <c r="U383" s="864" t="s">
        <v>9638</v>
      </c>
      <c r="V383" s="865" t="s">
        <v>9639</v>
      </c>
      <c r="W383" s="854" t="s">
        <v>9640</v>
      </c>
      <c r="X383" s="851" t="s">
        <v>9295</v>
      </c>
    </row>
    <row r="384" spans="1:24" ht="28.5" customHeight="1">
      <c r="A384" s="849" t="s">
        <v>1864</v>
      </c>
      <c r="B384" s="849"/>
      <c r="C384" s="849" t="s">
        <v>1806</v>
      </c>
      <c r="D384" s="849" t="s">
        <v>1807</v>
      </c>
      <c r="E384" s="851">
        <v>25.726378400000002</v>
      </c>
      <c r="F384" s="851">
        <v>-80.257178999999994</v>
      </c>
      <c r="G384" s="901" t="s">
        <v>9299</v>
      </c>
      <c r="H384" s="900"/>
      <c r="I384" s="853" t="s">
        <v>95</v>
      </c>
      <c r="J384" s="854" t="str">
        <f t="shared" ref="J384:J386" si="46">IF(K384="Groundwater", "Groundwater", IF(OR(K384="Wastewater", K384="Surface Water", K384="Drinking Water", K384="Leachate"),"Other Water", IF(OR(K384="Soil", K384="Compost", K384="Sludge", K384="Septage"), "Solid", "Unknown")))</f>
        <v>Groundwater</v>
      </c>
      <c r="K384" s="852" t="s">
        <v>35</v>
      </c>
      <c r="L384" s="851">
        <v>2020</v>
      </c>
      <c r="M384" s="855">
        <v>21</v>
      </c>
      <c r="N384" s="855">
        <v>54</v>
      </c>
      <c r="O384" s="855"/>
      <c r="P384" s="855"/>
      <c r="Q384" s="855">
        <f t="shared" ref="Q384:Q386" si="47">IF(M384&amp;N384&amp;O384&amp;P384="","",MAX(M384:P384))</f>
        <v>54</v>
      </c>
      <c r="R384" s="854"/>
      <c r="S384" s="854"/>
      <c r="T384" s="868" t="s">
        <v>1866</v>
      </c>
      <c r="U384" s="856" t="s">
        <v>1830</v>
      </c>
      <c r="V384" s="907" t="s">
        <v>1865</v>
      </c>
      <c r="W384" s="854"/>
      <c r="X384" s="851"/>
    </row>
    <row r="385" spans="1:24" ht="28.5" customHeight="1">
      <c r="A385" s="849" t="s">
        <v>137</v>
      </c>
      <c r="B385" s="849"/>
      <c r="C385" s="849" t="s">
        <v>76</v>
      </c>
      <c r="D385" s="849" t="s">
        <v>211</v>
      </c>
      <c r="E385" s="851">
        <v>64.754985000000005</v>
      </c>
      <c r="F385" s="851">
        <v>-147.357158</v>
      </c>
      <c r="G385" s="901" t="s">
        <v>9289</v>
      </c>
      <c r="H385" s="900"/>
      <c r="I385" s="853" t="s">
        <v>113</v>
      </c>
      <c r="J385" s="854" t="str">
        <f t="shared" si="46"/>
        <v>Groundwater</v>
      </c>
      <c r="K385" s="852" t="s">
        <v>35</v>
      </c>
      <c r="L385" s="851">
        <v>2020</v>
      </c>
      <c r="M385" s="855">
        <v>2100</v>
      </c>
      <c r="N385" s="855">
        <v>140000</v>
      </c>
      <c r="O385" s="855"/>
      <c r="P385" s="855"/>
      <c r="Q385" s="855">
        <f t="shared" si="47"/>
        <v>140000</v>
      </c>
      <c r="R385" s="854"/>
      <c r="S385" s="854"/>
      <c r="T385" s="868" t="s">
        <v>138</v>
      </c>
      <c r="U385" s="864" t="s">
        <v>138</v>
      </c>
      <c r="V385" s="857" t="s">
        <v>138</v>
      </c>
      <c r="W385" s="854"/>
      <c r="X385" s="851"/>
    </row>
    <row r="386" spans="1:24" ht="28.5" customHeight="1">
      <c r="A386" s="849" t="s">
        <v>704</v>
      </c>
      <c r="B386" s="849"/>
      <c r="C386" s="849" t="s">
        <v>448</v>
      </c>
      <c r="D386" s="849" t="s">
        <v>705</v>
      </c>
      <c r="E386" s="852">
        <v>40.571323999999997</v>
      </c>
      <c r="F386" s="852">
        <v>-122.410985</v>
      </c>
      <c r="G386" s="852" t="s">
        <v>9641</v>
      </c>
      <c r="H386" s="850" t="s">
        <v>9642</v>
      </c>
      <c r="I386" s="853" t="s">
        <v>33</v>
      </c>
      <c r="J386" s="854" t="str">
        <f t="shared" si="46"/>
        <v>Groundwater</v>
      </c>
      <c r="K386" s="852" t="s">
        <v>35</v>
      </c>
      <c r="L386" s="851">
        <v>2020</v>
      </c>
      <c r="M386" s="855">
        <v>190</v>
      </c>
      <c r="N386" s="855">
        <v>49</v>
      </c>
      <c r="O386" s="855">
        <v>239</v>
      </c>
      <c r="P386" s="855">
        <v>800.74</v>
      </c>
      <c r="Q386" s="855">
        <f t="shared" si="47"/>
        <v>800.74</v>
      </c>
      <c r="R386" s="854"/>
      <c r="S386" s="854"/>
      <c r="T386" s="859" t="s">
        <v>707</v>
      </c>
      <c r="U386" s="856" t="s">
        <v>451</v>
      </c>
      <c r="V386" s="857" t="s">
        <v>451</v>
      </c>
      <c r="W386" s="854"/>
      <c r="X386" s="877" t="s">
        <v>453</v>
      </c>
    </row>
    <row r="387" spans="1:24" ht="28.5" customHeight="1">
      <c r="A387" s="849" t="s">
        <v>9643</v>
      </c>
      <c r="B387" s="849"/>
      <c r="C387" s="849" t="s">
        <v>3158</v>
      </c>
      <c r="D387" s="849" t="s">
        <v>9644</v>
      </c>
      <c r="E387" s="851">
        <v>42.116</v>
      </c>
      <c r="F387" s="851">
        <v>-83.492999999999995</v>
      </c>
      <c r="G387" s="862"/>
      <c r="H387" s="861"/>
      <c r="I387" s="853" t="s">
        <v>2194</v>
      </c>
      <c r="J387" s="852" t="s">
        <v>35</v>
      </c>
      <c r="K387" s="852" t="s">
        <v>35</v>
      </c>
      <c r="L387" s="863">
        <v>2021</v>
      </c>
      <c r="M387" s="855">
        <v>25</v>
      </c>
      <c r="N387" s="855">
        <v>13</v>
      </c>
      <c r="O387" s="855"/>
      <c r="P387" s="855"/>
      <c r="Q387" s="855">
        <v>25</v>
      </c>
      <c r="R387" s="854"/>
      <c r="S387" s="854"/>
      <c r="T387" s="854" t="s">
        <v>9645</v>
      </c>
      <c r="U387" s="864" t="s">
        <v>9645</v>
      </c>
      <c r="V387" s="865" t="s">
        <v>9646</v>
      </c>
      <c r="W387" s="854" t="s">
        <v>9647</v>
      </c>
      <c r="X387" s="851" t="s">
        <v>9295</v>
      </c>
    </row>
    <row r="388" spans="1:24" ht="28.5" customHeight="1">
      <c r="A388" s="849" t="s">
        <v>9648</v>
      </c>
      <c r="B388" s="849"/>
      <c r="C388" s="849" t="s">
        <v>3158</v>
      </c>
      <c r="D388" s="849" t="s">
        <v>9649</v>
      </c>
      <c r="E388" s="851">
        <v>43.819817</v>
      </c>
      <c r="F388" s="851">
        <v>-84.771051999999997</v>
      </c>
      <c r="G388" s="901" t="s">
        <v>9299</v>
      </c>
      <c r="H388" s="861"/>
      <c r="I388" s="853" t="s">
        <v>1201</v>
      </c>
      <c r="J388" s="854" t="str">
        <f t="shared" ref="J388:J410" si="48">IF(K388="Groundwater", "Groundwater", IF(OR(K388="Wastewater", K388="Surface Water", K388="Drinking Water", K388="Leachate"),"Other Water", IF(OR(K388="Soil", K388="Compost", K388="Sludge", K388="Septage"), "Solid", "Unknown")))</f>
        <v>Groundwater</v>
      </c>
      <c r="K388" s="852" t="s">
        <v>35</v>
      </c>
      <c r="L388" s="851">
        <v>2020</v>
      </c>
      <c r="M388" s="855">
        <v>720</v>
      </c>
      <c r="N388" s="855">
        <v>21000</v>
      </c>
      <c r="O388" s="855">
        <v>21560</v>
      </c>
      <c r="P388" s="855">
        <v>31500</v>
      </c>
      <c r="Q388" s="855">
        <f t="shared" ref="Q388:Q410" si="49">IF(M388&amp;N388&amp;O388&amp;P388="","",MAX(M388:P388))</f>
        <v>31500</v>
      </c>
      <c r="R388" s="854"/>
      <c r="S388" s="854"/>
      <c r="T388" s="854"/>
      <c r="U388" s="984" t="s">
        <v>9650</v>
      </c>
      <c r="V388" s="865"/>
      <c r="W388" s="854"/>
      <c r="X388" s="851"/>
    </row>
    <row r="389" spans="1:24" ht="28.5" customHeight="1">
      <c r="A389" s="849" t="s">
        <v>5334</v>
      </c>
      <c r="B389" s="850"/>
      <c r="C389" s="850" t="s">
        <v>4778</v>
      </c>
      <c r="D389" s="850" t="s">
        <v>5335</v>
      </c>
      <c r="E389" s="852">
        <v>43.364972999999999</v>
      </c>
      <c r="F389" s="852">
        <v>-72.272479000000004</v>
      </c>
      <c r="G389" s="854" t="s">
        <v>9299</v>
      </c>
      <c r="H389" s="850"/>
      <c r="I389" s="853" t="s">
        <v>33</v>
      </c>
      <c r="J389" s="854" t="str">
        <f t="shared" si="48"/>
        <v>Groundwater</v>
      </c>
      <c r="K389" s="854" t="s">
        <v>35</v>
      </c>
      <c r="L389" s="858">
        <v>2018</v>
      </c>
      <c r="M389" s="855">
        <v>4.5</v>
      </c>
      <c r="N389" s="855"/>
      <c r="O389" s="855" t="s">
        <v>36</v>
      </c>
      <c r="P389" s="855">
        <v>16.510000000000002</v>
      </c>
      <c r="Q389" s="855">
        <f t="shared" si="49"/>
        <v>16.510000000000002</v>
      </c>
      <c r="R389" s="854"/>
      <c r="S389" s="853"/>
      <c r="T389" s="879" t="s">
        <v>5340</v>
      </c>
      <c r="U389" s="880" t="s">
        <v>4786</v>
      </c>
      <c r="V389" s="881" t="s">
        <v>5337</v>
      </c>
      <c r="W389" s="879" t="s">
        <v>5341</v>
      </c>
      <c r="X389" s="882" t="s">
        <v>2415</v>
      </c>
    </row>
    <row r="390" spans="1:24" ht="28.5" customHeight="1">
      <c r="A390" s="849" t="s">
        <v>1867</v>
      </c>
      <c r="B390" s="849"/>
      <c r="C390" s="849" t="s">
        <v>1806</v>
      </c>
      <c r="D390" s="849" t="s">
        <v>1868</v>
      </c>
      <c r="E390" s="851">
        <v>27.1649548</v>
      </c>
      <c r="F390" s="851">
        <v>-80.225650399999907</v>
      </c>
      <c r="G390" s="852" t="s">
        <v>9299</v>
      </c>
      <c r="H390" s="849"/>
      <c r="I390" s="853" t="s">
        <v>1786</v>
      </c>
      <c r="J390" s="854" t="str">
        <f t="shared" si="48"/>
        <v>Groundwater</v>
      </c>
      <c r="K390" s="852" t="s">
        <v>35</v>
      </c>
      <c r="L390" s="851">
        <v>2019</v>
      </c>
      <c r="M390" s="855">
        <v>32</v>
      </c>
      <c r="N390" s="855">
        <v>100</v>
      </c>
      <c r="O390" s="855">
        <v>132</v>
      </c>
      <c r="P390" s="855">
        <v>645.65</v>
      </c>
      <c r="Q390" s="855">
        <f t="shared" si="49"/>
        <v>645.65</v>
      </c>
      <c r="R390" s="854"/>
      <c r="S390" s="854"/>
      <c r="T390" s="854" t="s">
        <v>1869</v>
      </c>
      <c r="U390" s="866" t="s">
        <v>1847</v>
      </c>
      <c r="V390" s="884" t="s">
        <v>1848</v>
      </c>
      <c r="W390" s="854"/>
      <c r="X390" s="851"/>
    </row>
    <row r="391" spans="1:24" ht="28.5" customHeight="1">
      <c r="A391" s="849" t="s">
        <v>3374</v>
      </c>
      <c r="B391" s="850"/>
      <c r="C391" s="850" t="s">
        <v>3158</v>
      </c>
      <c r="D391" s="850" t="s">
        <v>3237</v>
      </c>
      <c r="E391" s="871">
        <v>42.394737300000003</v>
      </c>
      <c r="F391" s="871">
        <v>-83.156105999999994</v>
      </c>
      <c r="G391" s="852" t="s">
        <v>9289</v>
      </c>
      <c r="H391" s="852"/>
      <c r="I391" s="853" t="s">
        <v>5</v>
      </c>
      <c r="J391" s="854" t="str">
        <f t="shared" si="48"/>
        <v>Groundwater</v>
      </c>
      <c r="K391" s="854" t="s">
        <v>35</v>
      </c>
      <c r="L391" s="858">
        <v>2019</v>
      </c>
      <c r="M391" s="855">
        <v>900</v>
      </c>
      <c r="N391" s="855">
        <v>1600</v>
      </c>
      <c r="O391" s="855">
        <v>2500</v>
      </c>
      <c r="P391" s="855"/>
      <c r="Q391" s="855">
        <f t="shared" si="49"/>
        <v>2500</v>
      </c>
      <c r="R391" s="906"/>
      <c r="S391" s="885"/>
      <c r="T391" s="852" t="s">
        <v>3166</v>
      </c>
      <c r="U391" s="856" t="s">
        <v>3190</v>
      </c>
      <c r="V391" s="857" t="s">
        <v>3190</v>
      </c>
      <c r="W391" s="885"/>
      <c r="X391" s="877" t="s">
        <v>3168</v>
      </c>
    </row>
    <row r="392" spans="1:24" ht="28.5" customHeight="1">
      <c r="A392" s="849" t="s">
        <v>708</v>
      </c>
      <c r="B392" s="850"/>
      <c r="C392" s="850" t="s">
        <v>448</v>
      </c>
      <c r="D392" s="850" t="s">
        <v>709</v>
      </c>
      <c r="E392" s="852">
        <v>35.398959900000001</v>
      </c>
      <c r="F392" s="852">
        <v>-119.61586</v>
      </c>
      <c r="G392" s="854" t="s">
        <v>9289</v>
      </c>
      <c r="H392" s="850"/>
      <c r="I392" s="853" t="s">
        <v>33</v>
      </c>
      <c r="J392" s="854" t="str">
        <f t="shared" si="48"/>
        <v>Groundwater</v>
      </c>
      <c r="K392" s="854" t="s">
        <v>35</v>
      </c>
      <c r="L392" s="858">
        <v>2019</v>
      </c>
      <c r="M392" s="855">
        <v>120</v>
      </c>
      <c r="N392" s="855">
        <v>2.7</v>
      </c>
      <c r="O392" s="855">
        <v>120.65</v>
      </c>
      <c r="P392" s="855">
        <v>2077.44</v>
      </c>
      <c r="Q392" s="855">
        <f t="shared" si="49"/>
        <v>2077.44</v>
      </c>
      <c r="R392" s="854"/>
      <c r="S392" s="854"/>
      <c r="T392" s="859" t="s">
        <v>480</v>
      </c>
      <c r="U392" s="866" t="s">
        <v>451</v>
      </c>
      <c r="V392" s="884" t="s">
        <v>451</v>
      </c>
      <c r="W392" s="854"/>
      <c r="X392" s="877" t="s">
        <v>453</v>
      </c>
    </row>
    <row r="393" spans="1:24" ht="28.5" customHeight="1">
      <c r="A393" s="849" t="s">
        <v>139</v>
      </c>
      <c r="B393" s="850"/>
      <c r="C393" s="850" t="s">
        <v>76</v>
      </c>
      <c r="D393" s="850" t="s">
        <v>140</v>
      </c>
      <c r="E393" s="852">
        <v>64.2908817</v>
      </c>
      <c r="F393" s="852">
        <v>-149.1549243</v>
      </c>
      <c r="G393" s="854" t="s">
        <v>9299</v>
      </c>
      <c r="H393" s="850"/>
      <c r="I393" s="853" t="s">
        <v>44</v>
      </c>
      <c r="J393" s="854" t="str">
        <f t="shared" si="48"/>
        <v>Groundwater</v>
      </c>
      <c r="K393" s="854" t="s">
        <v>35</v>
      </c>
      <c r="L393" s="858">
        <v>2016</v>
      </c>
      <c r="M393" s="855">
        <v>2200</v>
      </c>
      <c r="N393" s="855">
        <v>160</v>
      </c>
      <c r="O393" s="855">
        <v>2213</v>
      </c>
      <c r="P393" s="855">
        <v>7243.7</v>
      </c>
      <c r="Q393" s="855">
        <f t="shared" si="49"/>
        <v>7243.7</v>
      </c>
      <c r="R393" s="853" t="s">
        <v>9652</v>
      </c>
      <c r="S393" s="944" t="s">
        <v>145</v>
      </c>
      <c r="T393" s="985" t="s">
        <v>146</v>
      </c>
      <c r="U393" s="866" t="s">
        <v>85</v>
      </c>
      <c r="V393" s="881" t="s">
        <v>142</v>
      </c>
      <c r="W393" s="963" t="s">
        <v>147</v>
      </c>
      <c r="X393" s="882" t="s">
        <v>87</v>
      </c>
    </row>
    <row r="394" spans="1:24" ht="28.5" customHeight="1">
      <c r="A394" s="849" t="s">
        <v>5342</v>
      </c>
      <c r="B394" s="850"/>
      <c r="C394" s="850" t="s">
        <v>4778</v>
      </c>
      <c r="D394" s="850" t="s">
        <v>5343</v>
      </c>
      <c r="E394" s="852">
        <v>42.760505999999999</v>
      </c>
      <c r="F394" s="852">
        <v>-71.471988999999994</v>
      </c>
      <c r="G394" s="854" t="s">
        <v>9558</v>
      </c>
      <c r="H394" s="850"/>
      <c r="I394" s="853" t="s">
        <v>77</v>
      </c>
      <c r="J394" s="854" t="str">
        <f t="shared" si="48"/>
        <v>Groundwater</v>
      </c>
      <c r="K394" s="854" t="s">
        <v>35</v>
      </c>
      <c r="L394" s="858"/>
      <c r="M394" s="855">
        <v>46</v>
      </c>
      <c r="N394" s="855">
        <v>38</v>
      </c>
      <c r="O394" s="855">
        <v>84</v>
      </c>
      <c r="P394" s="855">
        <v>100</v>
      </c>
      <c r="Q394" s="855">
        <f t="shared" si="49"/>
        <v>100</v>
      </c>
      <c r="R394" s="854"/>
      <c r="S394" s="854"/>
      <c r="T394" s="854"/>
      <c r="U394" s="856" t="s">
        <v>4781</v>
      </c>
      <c r="V394" s="857" t="s">
        <v>4781</v>
      </c>
      <c r="W394" s="854"/>
      <c r="X394" s="860" t="s">
        <v>2415</v>
      </c>
    </row>
    <row r="395" spans="1:24" ht="28.5" customHeight="1">
      <c r="A395" s="849" t="s">
        <v>5346</v>
      </c>
      <c r="B395" s="850"/>
      <c r="C395" s="850" t="s">
        <v>4778</v>
      </c>
      <c r="D395" s="850" t="s">
        <v>5347</v>
      </c>
      <c r="E395" s="852">
        <v>43.259799999999998</v>
      </c>
      <c r="F395" s="852">
        <v>-70.937764000000001</v>
      </c>
      <c r="G395" s="854" t="s">
        <v>9299</v>
      </c>
      <c r="H395" s="850"/>
      <c r="I395" s="853" t="s">
        <v>33</v>
      </c>
      <c r="J395" s="854" t="str">
        <f t="shared" si="48"/>
        <v>Groundwater</v>
      </c>
      <c r="K395" s="854" t="s">
        <v>35</v>
      </c>
      <c r="L395" s="858">
        <v>2020</v>
      </c>
      <c r="M395" s="855">
        <v>626</v>
      </c>
      <c r="N395" s="855">
        <v>228</v>
      </c>
      <c r="O395" s="855">
        <v>854</v>
      </c>
      <c r="P395" s="855">
        <v>967.5</v>
      </c>
      <c r="Q395" s="855">
        <f t="shared" si="49"/>
        <v>967.5</v>
      </c>
      <c r="R395" s="854" t="s">
        <v>9653</v>
      </c>
      <c r="S395" s="853"/>
      <c r="T395" s="879" t="s">
        <v>5353</v>
      </c>
      <c r="U395" s="856" t="s">
        <v>5349</v>
      </c>
      <c r="V395" s="857" t="s">
        <v>4781</v>
      </c>
      <c r="W395" s="879" t="s">
        <v>5354</v>
      </c>
      <c r="X395" s="882" t="s">
        <v>2415</v>
      </c>
    </row>
    <row r="396" spans="1:24" ht="28.5" customHeight="1">
      <c r="A396" s="849" t="s">
        <v>711</v>
      </c>
      <c r="B396" s="850"/>
      <c r="C396" s="850" t="s">
        <v>448</v>
      </c>
      <c r="D396" s="850" t="s">
        <v>712</v>
      </c>
      <c r="E396" s="852">
        <v>38.585341970000002</v>
      </c>
      <c r="F396" s="852">
        <v>-122.53388169999999</v>
      </c>
      <c r="G396" s="854" t="s">
        <v>9289</v>
      </c>
      <c r="H396" s="850"/>
      <c r="I396" s="853" t="s">
        <v>33</v>
      </c>
      <c r="J396" s="854" t="str">
        <f t="shared" si="48"/>
        <v>Groundwater</v>
      </c>
      <c r="K396" s="854" t="s">
        <v>35</v>
      </c>
      <c r="L396" s="858">
        <v>2020</v>
      </c>
      <c r="M396" s="855">
        <v>63</v>
      </c>
      <c r="N396" s="855"/>
      <c r="O396" s="855" t="s">
        <v>36</v>
      </c>
      <c r="P396" s="855">
        <v>318.75</v>
      </c>
      <c r="Q396" s="855">
        <f t="shared" si="49"/>
        <v>318.75</v>
      </c>
      <c r="R396" s="854"/>
      <c r="S396" s="854"/>
      <c r="T396" s="859" t="s">
        <v>715</v>
      </c>
      <c r="U396" s="856" t="s">
        <v>714</v>
      </c>
      <c r="V396" s="857" t="s">
        <v>451</v>
      </c>
      <c r="W396" s="854"/>
      <c r="X396" s="877" t="s">
        <v>453</v>
      </c>
    </row>
    <row r="397" spans="1:24" ht="28.5" customHeight="1">
      <c r="A397" s="849" t="s">
        <v>5355</v>
      </c>
      <c r="B397" s="850"/>
      <c r="C397" s="850" t="s">
        <v>4778</v>
      </c>
      <c r="D397" s="850" t="s">
        <v>5356</v>
      </c>
      <c r="E397" s="852">
        <v>43.033478700000003</v>
      </c>
      <c r="F397" s="852">
        <v>-70.939540500000007</v>
      </c>
      <c r="G397" s="854" t="s">
        <v>9299</v>
      </c>
      <c r="H397" s="850"/>
      <c r="I397" s="853" t="s">
        <v>77</v>
      </c>
      <c r="J397" s="854" t="str">
        <f t="shared" si="48"/>
        <v>Groundwater</v>
      </c>
      <c r="K397" s="854" t="s">
        <v>35</v>
      </c>
      <c r="L397" s="858">
        <v>2020</v>
      </c>
      <c r="M397" s="855">
        <v>4.5</v>
      </c>
      <c r="N397" s="855">
        <v>2.25</v>
      </c>
      <c r="O397" s="855">
        <v>6.75</v>
      </c>
      <c r="P397" s="855">
        <v>18.63</v>
      </c>
      <c r="Q397" s="855">
        <f t="shared" si="49"/>
        <v>18.63</v>
      </c>
      <c r="R397" s="854"/>
      <c r="S397" s="853"/>
      <c r="T397" s="879" t="s">
        <v>5361</v>
      </c>
      <c r="U397" s="880" t="s">
        <v>4786</v>
      </c>
      <c r="V397" s="881" t="s">
        <v>5358</v>
      </c>
      <c r="W397" s="879" t="s">
        <v>5362</v>
      </c>
      <c r="X397" s="882" t="s">
        <v>2415</v>
      </c>
    </row>
    <row r="398" spans="1:24" ht="28.5" customHeight="1">
      <c r="A398" s="849" t="s">
        <v>5363</v>
      </c>
      <c r="B398" s="850"/>
      <c r="C398" s="850" t="s">
        <v>4778</v>
      </c>
      <c r="D398" s="850" t="s">
        <v>5364</v>
      </c>
      <c r="E398" s="852">
        <v>43.001276500000003</v>
      </c>
      <c r="F398" s="852">
        <v>-70.816334900000001</v>
      </c>
      <c r="G398" s="854" t="s">
        <v>9299</v>
      </c>
      <c r="H398" s="850"/>
      <c r="I398" s="853" t="s">
        <v>33</v>
      </c>
      <c r="J398" s="854" t="str">
        <f t="shared" si="48"/>
        <v>Groundwater</v>
      </c>
      <c r="K398" s="854" t="s">
        <v>35</v>
      </c>
      <c r="L398" s="858">
        <v>2018</v>
      </c>
      <c r="M398" s="855">
        <v>1240</v>
      </c>
      <c r="N398" s="855">
        <v>55.8</v>
      </c>
      <c r="O398" s="855">
        <v>1295.8</v>
      </c>
      <c r="P398" s="855">
        <v>2179.8000000000002</v>
      </c>
      <c r="Q398" s="855">
        <f t="shared" si="49"/>
        <v>2179.8000000000002</v>
      </c>
      <c r="R398" s="854"/>
      <c r="S398" s="853"/>
      <c r="T398" s="879" t="s">
        <v>5367</v>
      </c>
      <c r="U398" s="875" t="s">
        <v>4786</v>
      </c>
      <c r="V398" s="887" t="s">
        <v>4781</v>
      </c>
      <c r="W398" s="879" t="s">
        <v>5368</v>
      </c>
      <c r="X398" s="882" t="s">
        <v>2415</v>
      </c>
    </row>
    <row r="399" spans="1:24" ht="28.5" customHeight="1">
      <c r="A399" s="849" t="s">
        <v>716</v>
      </c>
      <c r="B399" s="849"/>
      <c r="C399" s="849" t="s">
        <v>448</v>
      </c>
      <c r="D399" s="849" t="s">
        <v>520</v>
      </c>
      <c r="E399" s="852">
        <v>34.231673919999999</v>
      </c>
      <c r="F399" s="852">
        <v>-119.2083549</v>
      </c>
      <c r="G399" s="852" t="s">
        <v>9289</v>
      </c>
      <c r="H399" s="849"/>
      <c r="I399" s="853" t="s">
        <v>33</v>
      </c>
      <c r="J399" s="854" t="str">
        <f t="shared" si="48"/>
        <v>Groundwater</v>
      </c>
      <c r="K399" s="852" t="s">
        <v>35</v>
      </c>
      <c r="L399" s="851">
        <v>2019</v>
      </c>
      <c r="M399" s="855">
        <v>21</v>
      </c>
      <c r="N399" s="855">
        <v>25</v>
      </c>
      <c r="O399" s="855">
        <v>37</v>
      </c>
      <c r="P399" s="855">
        <v>131.5</v>
      </c>
      <c r="Q399" s="855">
        <f t="shared" si="49"/>
        <v>131.5</v>
      </c>
      <c r="R399" s="854"/>
      <c r="S399" s="854"/>
      <c r="T399" s="859" t="s">
        <v>720</v>
      </c>
      <c r="U399" s="866" t="s">
        <v>451</v>
      </c>
      <c r="V399" s="884" t="s">
        <v>451</v>
      </c>
      <c r="W399" s="854"/>
      <c r="X399" s="877" t="s">
        <v>453</v>
      </c>
    </row>
    <row r="400" spans="1:24" ht="28.5" customHeight="1">
      <c r="A400" s="849" t="s">
        <v>5369</v>
      </c>
      <c r="B400" s="850"/>
      <c r="C400" s="850" t="s">
        <v>4778</v>
      </c>
      <c r="D400" s="850" t="s">
        <v>4829</v>
      </c>
      <c r="E400" s="852">
        <v>43.196100000000001</v>
      </c>
      <c r="F400" s="852">
        <v>-70.876300000000001</v>
      </c>
      <c r="G400" s="854" t="s">
        <v>9290</v>
      </c>
      <c r="H400" s="850"/>
      <c r="I400" s="853" t="s">
        <v>77</v>
      </c>
      <c r="J400" s="854" t="str">
        <f t="shared" si="48"/>
        <v>Groundwater</v>
      </c>
      <c r="K400" s="854" t="s">
        <v>35</v>
      </c>
      <c r="L400" s="858"/>
      <c r="M400" s="855">
        <v>12.5</v>
      </c>
      <c r="N400" s="855">
        <v>74.5</v>
      </c>
      <c r="O400" s="855">
        <v>87</v>
      </c>
      <c r="P400" s="855" t="s">
        <v>36</v>
      </c>
      <c r="Q400" s="855">
        <f t="shared" si="49"/>
        <v>87</v>
      </c>
      <c r="R400" s="854"/>
      <c r="S400" s="854"/>
      <c r="T400" s="854"/>
      <c r="U400" s="866" t="s">
        <v>4781</v>
      </c>
      <c r="V400" s="884" t="s">
        <v>4781</v>
      </c>
      <c r="W400" s="854"/>
      <c r="X400" s="860" t="s">
        <v>2415</v>
      </c>
    </row>
    <row r="401" spans="1:24" ht="28.5" customHeight="1">
      <c r="A401" s="849" t="s">
        <v>7809</v>
      </c>
      <c r="B401" s="850"/>
      <c r="C401" s="850" t="s">
        <v>7798</v>
      </c>
      <c r="D401" s="850" t="s">
        <v>7810</v>
      </c>
      <c r="E401" s="852">
        <v>42.754627999999997</v>
      </c>
      <c r="F401" s="852">
        <v>-73.7031475</v>
      </c>
      <c r="G401" s="854" t="s">
        <v>9289</v>
      </c>
      <c r="H401" s="850"/>
      <c r="I401" s="853" t="s">
        <v>5</v>
      </c>
      <c r="J401" s="854" t="str">
        <f t="shared" si="48"/>
        <v>Groundwater</v>
      </c>
      <c r="K401" s="854" t="s">
        <v>35</v>
      </c>
      <c r="L401" s="858">
        <v>2020</v>
      </c>
      <c r="M401" s="855">
        <v>2100</v>
      </c>
      <c r="N401" s="855">
        <v>5.4</v>
      </c>
      <c r="O401" s="855" t="s">
        <v>36</v>
      </c>
      <c r="P401" s="855"/>
      <c r="Q401" s="855">
        <f t="shared" si="49"/>
        <v>2100</v>
      </c>
      <c r="R401" s="854" t="s">
        <v>9654</v>
      </c>
      <c r="S401" s="854" t="s">
        <v>49</v>
      </c>
      <c r="T401" s="859" t="s">
        <v>7817</v>
      </c>
      <c r="U401" s="866" t="s">
        <v>7812</v>
      </c>
      <c r="V401" s="884" t="s">
        <v>7813</v>
      </c>
      <c r="W401" s="986" t="s">
        <v>7818</v>
      </c>
      <c r="X401" s="860" t="s">
        <v>7808</v>
      </c>
    </row>
    <row r="402" spans="1:24" ht="28.5" customHeight="1">
      <c r="A402" s="869" t="s">
        <v>3378</v>
      </c>
      <c r="B402" s="870"/>
      <c r="C402" s="870" t="s">
        <v>3158</v>
      </c>
      <c r="D402" s="870" t="s">
        <v>3379</v>
      </c>
      <c r="E402" s="871">
        <v>44.458722700000003</v>
      </c>
      <c r="F402" s="871">
        <v>-83.485691299999999</v>
      </c>
      <c r="G402" s="852" t="s">
        <v>9289</v>
      </c>
      <c r="H402" s="852"/>
      <c r="I402" s="872" t="s">
        <v>77</v>
      </c>
      <c r="J402" s="854" t="str">
        <f t="shared" si="48"/>
        <v>Groundwater</v>
      </c>
      <c r="K402" s="854" t="s">
        <v>35</v>
      </c>
      <c r="L402" s="858">
        <v>2018</v>
      </c>
      <c r="M402" s="855"/>
      <c r="N402" s="855"/>
      <c r="O402" s="855">
        <v>46.86</v>
      </c>
      <c r="P402" s="855" t="s">
        <v>36</v>
      </c>
      <c r="Q402" s="855">
        <f t="shared" si="49"/>
        <v>46.86</v>
      </c>
      <c r="R402" s="851" t="s">
        <v>9656</v>
      </c>
      <c r="S402" s="885" t="s">
        <v>49</v>
      </c>
      <c r="T402" s="852" t="s">
        <v>3166</v>
      </c>
      <c r="U402" s="880" t="s">
        <v>3382</v>
      </c>
      <c r="V402" s="884" t="s">
        <v>3383</v>
      </c>
      <c r="W402" s="899" t="s">
        <v>3390</v>
      </c>
      <c r="X402" s="877" t="s">
        <v>3168</v>
      </c>
    </row>
    <row r="403" spans="1:24" ht="28.5" customHeight="1">
      <c r="A403" s="849" t="s">
        <v>148</v>
      </c>
      <c r="B403" s="849"/>
      <c r="C403" s="849" t="s">
        <v>76</v>
      </c>
      <c r="D403" s="849" t="s">
        <v>9657</v>
      </c>
      <c r="E403" s="851">
        <v>55.201234999999997</v>
      </c>
      <c r="F403" s="851">
        <v>-162.71821800000001</v>
      </c>
      <c r="G403" s="901" t="s">
        <v>9289</v>
      </c>
      <c r="H403" s="900"/>
      <c r="I403" s="853" t="s">
        <v>95</v>
      </c>
      <c r="J403" s="854" t="str">
        <f t="shared" si="48"/>
        <v>Solid</v>
      </c>
      <c r="K403" s="852" t="s">
        <v>99</v>
      </c>
      <c r="L403" s="851">
        <v>2019</v>
      </c>
      <c r="M403" s="855">
        <v>3000</v>
      </c>
      <c r="N403" s="855">
        <v>1100</v>
      </c>
      <c r="O403" s="855"/>
      <c r="P403" s="855"/>
      <c r="Q403" s="855">
        <f t="shared" si="49"/>
        <v>3000</v>
      </c>
      <c r="R403" s="854" t="s">
        <v>149</v>
      </c>
      <c r="S403" s="854"/>
      <c r="T403" s="854"/>
      <c r="U403" s="864"/>
      <c r="V403" s="884" t="s">
        <v>150</v>
      </c>
      <c r="W403" s="854"/>
      <c r="X403" s="851"/>
    </row>
    <row r="404" spans="1:24" ht="28.5" customHeight="1">
      <c r="A404" s="849" t="s">
        <v>721</v>
      </c>
      <c r="B404" s="849"/>
      <c r="C404" s="849" t="s">
        <v>448</v>
      </c>
      <c r="D404" s="849" t="s">
        <v>722</v>
      </c>
      <c r="E404" s="852">
        <v>35.187230309999997</v>
      </c>
      <c r="F404" s="852">
        <v>-120.5982911</v>
      </c>
      <c r="G404" s="852" t="s">
        <v>9289</v>
      </c>
      <c r="H404" s="849"/>
      <c r="I404" s="853" t="s">
        <v>33</v>
      </c>
      <c r="J404" s="854" t="str">
        <f t="shared" si="48"/>
        <v>Groundwater</v>
      </c>
      <c r="K404" s="852" t="s">
        <v>35</v>
      </c>
      <c r="L404" s="851">
        <v>2020</v>
      </c>
      <c r="M404" s="855"/>
      <c r="N404" s="855"/>
      <c r="O404" s="855" t="s">
        <v>36</v>
      </c>
      <c r="P404" s="855">
        <v>973.5</v>
      </c>
      <c r="Q404" s="855">
        <f t="shared" si="49"/>
        <v>973.5</v>
      </c>
      <c r="R404" s="854"/>
      <c r="S404" s="854"/>
      <c r="T404" s="859" t="s">
        <v>724</v>
      </c>
      <c r="U404" s="856" t="s">
        <v>451</v>
      </c>
      <c r="V404" s="857" t="s">
        <v>451</v>
      </c>
      <c r="W404" s="854"/>
      <c r="X404" s="877" t="s">
        <v>453</v>
      </c>
    </row>
    <row r="405" spans="1:24" ht="28.5" customHeight="1">
      <c r="A405" s="849" t="s">
        <v>5371</v>
      </c>
      <c r="B405" s="850"/>
      <c r="C405" s="850" t="s">
        <v>4778</v>
      </c>
      <c r="D405" s="850" t="s">
        <v>5372</v>
      </c>
      <c r="E405" s="852">
        <v>43.723449799999997</v>
      </c>
      <c r="F405" s="852">
        <v>-72.273414099999997</v>
      </c>
      <c r="G405" s="854" t="s">
        <v>9290</v>
      </c>
      <c r="H405" s="850"/>
      <c r="I405" s="853" t="s">
        <v>5</v>
      </c>
      <c r="J405" s="854" t="str">
        <f t="shared" si="48"/>
        <v>Groundwater</v>
      </c>
      <c r="K405" s="854" t="s">
        <v>35</v>
      </c>
      <c r="L405" s="858"/>
      <c r="M405" s="855">
        <v>16.399999999999999</v>
      </c>
      <c r="N405" s="855">
        <v>11.8</v>
      </c>
      <c r="O405" s="855">
        <v>28.2</v>
      </c>
      <c r="P405" s="855">
        <v>51.8</v>
      </c>
      <c r="Q405" s="855">
        <f t="shared" si="49"/>
        <v>51.8</v>
      </c>
      <c r="R405" s="854"/>
      <c r="S405" s="854"/>
      <c r="T405" s="854"/>
      <c r="U405" s="856" t="s">
        <v>4781</v>
      </c>
      <c r="V405" s="857" t="s">
        <v>4781</v>
      </c>
      <c r="W405" s="854"/>
      <c r="X405" s="860" t="s">
        <v>2415</v>
      </c>
    </row>
    <row r="406" spans="1:24" ht="28.5" customHeight="1">
      <c r="A406" s="849" t="s">
        <v>3391</v>
      </c>
      <c r="B406" s="850"/>
      <c r="C406" s="850" t="s">
        <v>3158</v>
      </c>
      <c r="D406" s="850" t="s">
        <v>3392</v>
      </c>
      <c r="E406" s="871">
        <v>43.089997799999999</v>
      </c>
      <c r="F406" s="871">
        <v>-83.703414899999999</v>
      </c>
      <c r="G406" s="852" t="s">
        <v>9289</v>
      </c>
      <c r="H406" s="852"/>
      <c r="I406" s="853" t="s">
        <v>33</v>
      </c>
      <c r="J406" s="854" t="str">
        <f t="shared" si="48"/>
        <v>Groundwater</v>
      </c>
      <c r="K406" s="854" t="s">
        <v>35</v>
      </c>
      <c r="L406" s="858">
        <v>2016</v>
      </c>
      <c r="M406" s="855"/>
      <c r="N406" s="855"/>
      <c r="O406" s="855">
        <v>70</v>
      </c>
      <c r="P406" s="855"/>
      <c r="Q406" s="855">
        <f t="shared" si="49"/>
        <v>70</v>
      </c>
      <c r="R406" s="854" t="s">
        <v>3394</v>
      </c>
      <c r="S406" s="873" t="s">
        <v>3396</v>
      </c>
      <c r="T406" s="908" t="s">
        <v>3166</v>
      </c>
      <c r="U406" s="921" t="s">
        <v>3395</v>
      </c>
      <c r="V406" s="857" t="s">
        <v>3396</v>
      </c>
      <c r="W406" s="877" t="s">
        <v>3399</v>
      </c>
      <c r="X406" s="925" t="s">
        <v>3168</v>
      </c>
    </row>
    <row r="407" spans="1:24" ht="28.5" customHeight="1">
      <c r="A407" s="849" t="s">
        <v>5375</v>
      </c>
      <c r="B407" s="850"/>
      <c r="C407" s="850" t="s">
        <v>4778</v>
      </c>
      <c r="D407" s="850" t="s">
        <v>5376</v>
      </c>
      <c r="E407" s="852">
        <v>44.879600000000003</v>
      </c>
      <c r="F407" s="852">
        <v>-71.484099999999998</v>
      </c>
      <c r="G407" s="854" t="s">
        <v>9289</v>
      </c>
      <c r="H407" s="850"/>
      <c r="I407" s="853" t="s">
        <v>33</v>
      </c>
      <c r="J407" s="854" t="str">
        <f t="shared" si="48"/>
        <v>Groundwater</v>
      </c>
      <c r="K407" s="854" t="s">
        <v>35</v>
      </c>
      <c r="L407" s="858">
        <v>2019</v>
      </c>
      <c r="M407" s="855">
        <v>229</v>
      </c>
      <c r="N407" s="855">
        <v>23</v>
      </c>
      <c r="O407" s="855">
        <v>252</v>
      </c>
      <c r="P407" s="855">
        <v>874.32</v>
      </c>
      <c r="Q407" s="855">
        <f t="shared" si="49"/>
        <v>874.32</v>
      </c>
      <c r="R407" s="854" t="s">
        <v>5378</v>
      </c>
      <c r="S407" s="854" t="s">
        <v>49</v>
      </c>
      <c r="T407" s="937" t="s">
        <v>5283</v>
      </c>
      <c r="U407" s="875" t="s">
        <v>4786</v>
      </c>
      <c r="V407" s="865"/>
      <c r="W407" s="987" t="s">
        <v>5382</v>
      </c>
      <c r="X407" s="882" t="s">
        <v>5105</v>
      </c>
    </row>
    <row r="408" spans="1:24" ht="28.5" customHeight="1">
      <c r="A408" s="849" t="s">
        <v>7819</v>
      </c>
      <c r="B408" s="849"/>
      <c r="C408" s="849" t="s">
        <v>7798</v>
      </c>
      <c r="D408" s="849"/>
      <c r="E408" s="851">
        <v>42.160409999999999</v>
      </c>
      <c r="F408" s="851">
        <v>-75.589150000000004</v>
      </c>
      <c r="G408" s="901" t="s">
        <v>9290</v>
      </c>
      <c r="H408" s="900"/>
      <c r="I408" s="853" t="s">
        <v>33</v>
      </c>
      <c r="J408" s="854" t="str">
        <f t="shared" si="48"/>
        <v>Unknown</v>
      </c>
      <c r="K408" s="852"/>
      <c r="L408" s="851"/>
      <c r="M408" s="855"/>
      <c r="N408" s="855"/>
      <c r="O408" s="855"/>
      <c r="P408" s="855"/>
      <c r="Q408" s="855" t="str">
        <f t="shared" si="49"/>
        <v/>
      </c>
      <c r="R408" s="854"/>
      <c r="S408" s="854"/>
      <c r="T408" s="918" t="s">
        <v>7820</v>
      </c>
      <c r="U408" s="866" t="s">
        <v>1570</v>
      </c>
      <c r="V408" s="865"/>
      <c r="W408" s="854"/>
      <c r="X408" s="851"/>
    </row>
    <row r="409" spans="1:24" ht="28.5" customHeight="1">
      <c r="A409" s="849" t="s">
        <v>9658</v>
      </c>
      <c r="B409" s="850" t="s">
        <v>3369</v>
      </c>
      <c r="C409" s="850" t="s">
        <v>3158</v>
      </c>
      <c r="D409" s="850" t="s">
        <v>3221</v>
      </c>
      <c r="E409" s="871">
        <v>42.687960699999998</v>
      </c>
      <c r="F409" s="871">
        <v>-83.290859299999994</v>
      </c>
      <c r="G409" s="852" t="s">
        <v>9289</v>
      </c>
      <c r="H409" s="852"/>
      <c r="I409" s="853" t="s">
        <v>5</v>
      </c>
      <c r="J409" s="854" t="str">
        <f t="shared" si="48"/>
        <v>Groundwater</v>
      </c>
      <c r="K409" s="854" t="s">
        <v>35</v>
      </c>
      <c r="L409" s="858">
        <v>2018</v>
      </c>
      <c r="M409" s="855">
        <v>75</v>
      </c>
      <c r="N409" s="855">
        <v>15</v>
      </c>
      <c r="O409" s="855">
        <v>90</v>
      </c>
      <c r="P409" s="855"/>
      <c r="Q409" s="855">
        <f t="shared" si="49"/>
        <v>90</v>
      </c>
      <c r="R409" s="906"/>
      <c r="S409" s="885"/>
      <c r="T409" s="859" t="s">
        <v>3373</v>
      </c>
      <c r="U409" s="866" t="s">
        <v>3190</v>
      </c>
      <c r="V409" s="884" t="s">
        <v>3190</v>
      </c>
      <c r="W409" s="885"/>
      <c r="X409" s="877" t="s">
        <v>3168</v>
      </c>
    </row>
    <row r="410" spans="1:24" ht="28.5" customHeight="1">
      <c r="A410" s="849" t="s">
        <v>8037</v>
      </c>
      <c r="B410" s="849"/>
      <c r="C410" s="849" t="s">
        <v>8020</v>
      </c>
      <c r="D410" s="849" t="s">
        <v>8038</v>
      </c>
      <c r="E410" s="851">
        <v>35.414479999999998</v>
      </c>
      <c r="F410" s="851">
        <v>-80.805683000000002</v>
      </c>
      <c r="G410" s="901" t="s">
        <v>9299</v>
      </c>
      <c r="H410" s="900"/>
      <c r="I410" s="853" t="s">
        <v>2203</v>
      </c>
      <c r="J410" s="854" t="str">
        <f t="shared" si="48"/>
        <v>Other Water</v>
      </c>
      <c r="K410" s="852" t="s">
        <v>122</v>
      </c>
      <c r="L410" s="851"/>
      <c r="M410" s="855"/>
      <c r="N410" s="855"/>
      <c r="O410" s="855"/>
      <c r="P410" s="855"/>
      <c r="Q410" s="855" t="str">
        <f t="shared" si="49"/>
        <v/>
      </c>
      <c r="R410" s="854" t="s">
        <v>8039</v>
      </c>
      <c r="S410" s="854"/>
      <c r="T410" s="868" t="s">
        <v>8041</v>
      </c>
      <c r="U410" s="866" t="s">
        <v>8040</v>
      </c>
      <c r="V410" s="865"/>
      <c r="W410" s="854"/>
      <c r="X410" s="851"/>
    </row>
    <row r="411" spans="1:24" ht="28.5" customHeight="1">
      <c r="A411" s="849" t="s">
        <v>9659</v>
      </c>
      <c r="B411" s="849"/>
      <c r="C411" s="849" t="s">
        <v>7798</v>
      </c>
      <c r="D411" s="849" t="s">
        <v>9660</v>
      </c>
      <c r="E411" s="851">
        <v>42.806609000000002</v>
      </c>
      <c r="F411" s="851">
        <v>-73.730153999999999</v>
      </c>
      <c r="G411" s="862"/>
      <c r="H411" s="861"/>
      <c r="I411" s="853" t="s">
        <v>33</v>
      </c>
      <c r="J411" s="852" t="s">
        <v>9661</v>
      </c>
      <c r="K411" s="852" t="s">
        <v>122</v>
      </c>
      <c r="L411" s="863">
        <v>2017</v>
      </c>
      <c r="M411" s="855">
        <v>519</v>
      </c>
      <c r="N411" s="855"/>
      <c r="O411" s="855"/>
      <c r="P411" s="855"/>
      <c r="Q411" s="855">
        <v>519</v>
      </c>
      <c r="R411" s="854"/>
      <c r="S411" s="854"/>
      <c r="T411" s="854"/>
      <c r="U411" s="864" t="s">
        <v>9662</v>
      </c>
      <c r="V411" s="865" t="s">
        <v>9663</v>
      </c>
      <c r="W411" s="854" t="s">
        <v>9663</v>
      </c>
      <c r="X411" s="851" t="s">
        <v>9664</v>
      </c>
    </row>
    <row r="412" spans="1:24" ht="28.5" customHeight="1">
      <c r="A412" s="849" t="s">
        <v>3400</v>
      </c>
      <c r="B412" s="850"/>
      <c r="C412" s="850" t="s">
        <v>3158</v>
      </c>
      <c r="D412" s="850" t="s">
        <v>3401</v>
      </c>
      <c r="E412" s="871">
        <v>42.512489700000003</v>
      </c>
      <c r="F412" s="871">
        <v>-83.109980699999994</v>
      </c>
      <c r="G412" s="852" t="s">
        <v>9289</v>
      </c>
      <c r="H412" s="852"/>
      <c r="I412" s="853" t="s">
        <v>5</v>
      </c>
      <c r="J412" s="854" t="str">
        <f t="shared" ref="J412:J432" si="50">IF(K412="Groundwater", "Groundwater", IF(OR(K412="Wastewater", K412="Surface Water", K412="Drinking Water", K412="Leachate"),"Other Water", IF(OR(K412="Soil", K412="Compost", K412="Sludge", K412="Septage"), "Solid", "Unknown")))</f>
        <v>Groundwater</v>
      </c>
      <c r="K412" s="854" t="s">
        <v>35</v>
      </c>
      <c r="L412" s="858">
        <v>2018</v>
      </c>
      <c r="M412" s="855"/>
      <c r="N412" s="855">
        <v>230</v>
      </c>
      <c r="O412" s="855" t="s">
        <v>36</v>
      </c>
      <c r="P412" s="855" t="s">
        <v>36</v>
      </c>
      <c r="Q412" s="855">
        <f t="shared" ref="Q412:Q432" si="51">IF(M412&amp;N412&amp;O412&amp;P412="","",MAX(M412:P412))</f>
        <v>230</v>
      </c>
      <c r="R412" s="885" t="s">
        <v>3196</v>
      </c>
      <c r="S412" s="885"/>
      <c r="T412" s="988" t="s">
        <v>3166</v>
      </c>
      <c r="U412" s="866" t="s">
        <v>3190</v>
      </c>
      <c r="V412" s="884" t="s">
        <v>3190</v>
      </c>
      <c r="W412" s="885"/>
      <c r="X412" s="877" t="s">
        <v>3027</v>
      </c>
    </row>
    <row r="413" spans="1:24" ht="28.5" customHeight="1">
      <c r="A413" s="849" t="s">
        <v>4604</v>
      </c>
      <c r="B413" s="850"/>
      <c r="C413" s="850" t="s">
        <v>4599</v>
      </c>
      <c r="D413" s="850" t="s">
        <v>4605</v>
      </c>
      <c r="E413" s="852">
        <v>33.641473300000001</v>
      </c>
      <c r="F413" s="852">
        <v>-88.450078899999994</v>
      </c>
      <c r="G413" s="854" t="s">
        <v>9289</v>
      </c>
      <c r="H413" s="850"/>
      <c r="I413" s="914" t="s">
        <v>44</v>
      </c>
      <c r="J413" s="854" t="str">
        <f t="shared" si="50"/>
        <v>Groundwater</v>
      </c>
      <c r="K413" s="853" t="s">
        <v>35</v>
      </c>
      <c r="L413" s="858">
        <v>2017</v>
      </c>
      <c r="M413" s="855">
        <v>70700</v>
      </c>
      <c r="N413" s="855">
        <v>740000</v>
      </c>
      <c r="O413" s="855">
        <v>810700</v>
      </c>
      <c r="P413" s="855">
        <v>1446118</v>
      </c>
      <c r="Q413" s="855">
        <f t="shared" si="51"/>
        <v>1446118</v>
      </c>
      <c r="R413" s="854" t="s">
        <v>9666</v>
      </c>
      <c r="S413" s="853" t="s">
        <v>49</v>
      </c>
      <c r="T413" s="937" t="s">
        <v>4611</v>
      </c>
      <c r="U413" s="866" t="s">
        <v>54</v>
      </c>
      <c r="V413" s="867" t="s">
        <v>4607</v>
      </c>
      <c r="W413" s="893" t="s">
        <v>4612</v>
      </c>
      <c r="X413" s="934" t="s">
        <v>4601</v>
      </c>
    </row>
    <row r="414" spans="1:24" ht="28.5" customHeight="1">
      <c r="A414" s="849" t="s">
        <v>5383</v>
      </c>
      <c r="B414" s="850"/>
      <c r="C414" s="850" t="s">
        <v>4778</v>
      </c>
      <c r="D414" s="850" t="s">
        <v>4785</v>
      </c>
      <c r="E414" s="852">
        <v>42.9698013</v>
      </c>
      <c r="F414" s="852">
        <v>-71.411460000000005</v>
      </c>
      <c r="G414" s="854" t="s">
        <v>9299</v>
      </c>
      <c r="H414" s="850"/>
      <c r="I414" s="853" t="s">
        <v>77</v>
      </c>
      <c r="J414" s="854" t="str">
        <f t="shared" si="50"/>
        <v>Groundwater</v>
      </c>
      <c r="K414" s="854" t="s">
        <v>35</v>
      </c>
      <c r="L414" s="858">
        <v>2018</v>
      </c>
      <c r="M414" s="855">
        <v>42</v>
      </c>
      <c r="N414" s="855">
        <v>74</v>
      </c>
      <c r="O414" s="855">
        <v>116</v>
      </c>
      <c r="P414" s="855">
        <v>724</v>
      </c>
      <c r="Q414" s="855">
        <f t="shared" si="51"/>
        <v>724</v>
      </c>
      <c r="R414" s="854"/>
      <c r="S414" s="853"/>
      <c r="T414" s="879" t="s">
        <v>5388</v>
      </c>
      <c r="U414" s="880" t="s">
        <v>4786</v>
      </c>
      <c r="V414" s="881" t="s">
        <v>5385</v>
      </c>
      <c r="W414" s="879" t="s">
        <v>5389</v>
      </c>
      <c r="X414" s="882" t="s">
        <v>2415</v>
      </c>
    </row>
    <row r="415" spans="1:24" ht="28.5" customHeight="1">
      <c r="A415" s="849" t="s">
        <v>8773</v>
      </c>
      <c r="B415" s="849"/>
      <c r="C415" s="849" t="s">
        <v>8722</v>
      </c>
      <c r="D415" s="849"/>
      <c r="E415" s="851">
        <v>44.45243</v>
      </c>
      <c r="F415" s="851">
        <v>-73.121309999999994</v>
      </c>
      <c r="G415" s="901" t="s">
        <v>9290</v>
      </c>
      <c r="H415" s="900"/>
      <c r="I415" s="853" t="s">
        <v>1201</v>
      </c>
      <c r="J415" s="854" t="str">
        <f t="shared" si="50"/>
        <v>Unknown</v>
      </c>
      <c r="K415" s="852"/>
      <c r="L415" s="851"/>
      <c r="M415" s="855"/>
      <c r="N415" s="855"/>
      <c r="O415" s="855"/>
      <c r="P415" s="855"/>
      <c r="Q415" s="855" t="str">
        <f t="shared" si="51"/>
        <v/>
      </c>
      <c r="R415" s="854" t="s">
        <v>9354</v>
      </c>
      <c r="S415" s="854"/>
      <c r="T415" s="918" t="s">
        <v>8774</v>
      </c>
      <c r="U415" s="856" t="s">
        <v>1570</v>
      </c>
      <c r="V415" s="865"/>
      <c r="W415" s="854"/>
      <c r="X415" s="851"/>
    </row>
    <row r="416" spans="1:24" ht="28.5" customHeight="1">
      <c r="A416" s="849" t="s">
        <v>3405</v>
      </c>
      <c r="B416" s="849"/>
      <c r="C416" s="849" t="s">
        <v>3158</v>
      </c>
      <c r="D416" s="849" t="s">
        <v>3406</v>
      </c>
      <c r="E416" s="851">
        <v>42.536489199999998</v>
      </c>
      <c r="F416" s="851">
        <v>-83.459311799999995</v>
      </c>
      <c r="G416" s="852" t="s">
        <v>9289</v>
      </c>
      <c r="H416" s="852"/>
      <c r="I416" s="853" t="s">
        <v>765</v>
      </c>
      <c r="J416" s="854" t="str">
        <f t="shared" si="50"/>
        <v>Other Water</v>
      </c>
      <c r="K416" s="852" t="s">
        <v>2471</v>
      </c>
      <c r="L416" s="851">
        <v>2018</v>
      </c>
      <c r="M416" s="855">
        <v>17.899999999999999</v>
      </c>
      <c r="N416" s="855">
        <v>6.38</v>
      </c>
      <c r="O416" s="855"/>
      <c r="P416" s="855"/>
      <c r="Q416" s="855">
        <f t="shared" si="51"/>
        <v>17.899999999999999</v>
      </c>
      <c r="R416" s="854"/>
      <c r="S416" s="885"/>
      <c r="T416" s="852"/>
      <c r="U416" s="864"/>
      <c r="V416" s="884" t="s">
        <v>3266</v>
      </c>
      <c r="W416" s="854"/>
      <c r="X416" s="851"/>
    </row>
    <row r="417" spans="1:24" ht="28.5" customHeight="1">
      <c r="A417" s="849" t="s">
        <v>5390</v>
      </c>
      <c r="B417" s="850"/>
      <c r="C417" s="850" t="s">
        <v>4778</v>
      </c>
      <c r="D417" s="850" t="s">
        <v>5058</v>
      </c>
      <c r="E417" s="852">
        <v>42.779502999999998</v>
      </c>
      <c r="F417" s="852">
        <v>-71.444496000000001</v>
      </c>
      <c r="G417" s="854" t="s">
        <v>9296</v>
      </c>
      <c r="H417" s="850" t="s">
        <v>9668</v>
      </c>
      <c r="I417" s="853" t="s">
        <v>5</v>
      </c>
      <c r="J417" s="854" t="str">
        <f t="shared" si="50"/>
        <v>Groundwater</v>
      </c>
      <c r="K417" s="854" t="s">
        <v>35</v>
      </c>
      <c r="L417" s="858">
        <v>2019</v>
      </c>
      <c r="M417" s="855">
        <v>41</v>
      </c>
      <c r="N417" s="855">
        <v>54</v>
      </c>
      <c r="O417" s="855">
        <v>95</v>
      </c>
      <c r="P417" s="855">
        <v>230</v>
      </c>
      <c r="Q417" s="855">
        <f t="shared" si="51"/>
        <v>230</v>
      </c>
      <c r="R417" s="854"/>
      <c r="S417" s="853"/>
      <c r="T417" s="879" t="s">
        <v>5395</v>
      </c>
      <c r="U417" s="875" t="s">
        <v>4786</v>
      </c>
      <c r="V417" s="887" t="s">
        <v>5392</v>
      </c>
      <c r="W417" s="879" t="s">
        <v>5396</v>
      </c>
      <c r="X417" s="882" t="s">
        <v>2415</v>
      </c>
    </row>
    <row r="418" spans="1:24" ht="28.5" customHeight="1">
      <c r="A418" s="849" t="s">
        <v>5397</v>
      </c>
      <c r="B418" s="850"/>
      <c r="C418" s="850" t="s">
        <v>4778</v>
      </c>
      <c r="D418" s="850" t="s">
        <v>5029</v>
      </c>
      <c r="E418" s="852">
        <v>43.200059500000002</v>
      </c>
      <c r="F418" s="852">
        <v>-71.517287400000001</v>
      </c>
      <c r="G418" s="854" t="s">
        <v>9299</v>
      </c>
      <c r="H418" s="850"/>
      <c r="I418" s="853" t="s">
        <v>33</v>
      </c>
      <c r="J418" s="854" t="str">
        <f t="shared" si="50"/>
        <v>Groundwater</v>
      </c>
      <c r="K418" s="854" t="s">
        <v>35</v>
      </c>
      <c r="L418" s="858">
        <v>2020</v>
      </c>
      <c r="M418" s="855">
        <v>13.6</v>
      </c>
      <c r="N418" s="855">
        <v>19.8</v>
      </c>
      <c r="O418" s="855">
        <v>33.4</v>
      </c>
      <c r="P418" s="855">
        <v>93.84</v>
      </c>
      <c r="Q418" s="855">
        <f t="shared" si="51"/>
        <v>93.84</v>
      </c>
      <c r="R418" s="854"/>
      <c r="S418" s="853"/>
      <c r="T418" s="879" t="s">
        <v>5402</v>
      </c>
      <c r="U418" s="880" t="s">
        <v>4786</v>
      </c>
      <c r="V418" s="881" t="s">
        <v>5399</v>
      </c>
      <c r="W418" s="879" t="s">
        <v>5403</v>
      </c>
      <c r="X418" s="882" t="s">
        <v>2415</v>
      </c>
    </row>
    <row r="419" spans="1:24" ht="28.5" customHeight="1">
      <c r="A419" s="849" t="s">
        <v>5404</v>
      </c>
      <c r="B419" s="850"/>
      <c r="C419" s="850" t="s">
        <v>4778</v>
      </c>
      <c r="D419" s="850" t="s">
        <v>5029</v>
      </c>
      <c r="E419" s="852">
        <v>43.197876600000001</v>
      </c>
      <c r="F419" s="852">
        <v>-71.531731800000003</v>
      </c>
      <c r="G419" s="854" t="s">
        <v>9299</v>
      </c>
      <c r="H419" s="850"/>
      <c r="I419" s="853" t="s">
        <v>5</v>
      </c>
      <c r="J419" s="854" t="str">
        <f t="shared" si="50"/>
        <v>Groundwater</v>
      </c>
      <c r="K419" s="854" t="s">
        <v>35</v>
      </c>
      <c r="L419" s="858">
        <v>2019</v>
      </c>
      <c r="M419" s="855">
        <v>67.900000000000006</v>
      </c>
      <c r="N419" s="855">
        <v>133</v>
      </c>
      <c r="O419" s="855">
        <v>200.9</v>
      </c>
      <c r="P419" s="855">
        <v>311.8</v>
      </c>
      <c r="Q419" s="855">
        <f t="shared" si="51"/>
        <v>311.8</v>
      </c>
      <c r="R419" s="854"/>
      <c r="S419" s="853"/>
      <c r="T419" s="879" t="s">
        <v>5409</v>
      </c>
      <c r="U419" s="875" t="s">
        <v>4786</v>
      </c>
      <c r="V419" s="887" t="s">
        <v>5406</v>
      </c>
      <c r="W419" s="879" t="s">
        <v>5410</v>
      </c>
      <c r="X419" s="882" t="s">
        <v>2415</v>
      </c>
    </row>
    <row r="420" spans="1:24" ht="28.5" customHeight="1">
      <c r="A420" s="849" t="s">
        <v>2201</v>
      </c>
      <c r="B420" s="849"/>
      <c r="C420" s="849" t="s">
        <v>2192</v>
      </c>
      <c r="D420" s="849" t="s">
        <v>2193</v>
      </c>
      <c r="E420" s="851">
        <v>13.469548</v>
      </c>
      <c r="F420" s="851">
        <v>144.75470000000001</v>
      </c>
      <c r="G420" s="901" t="s">
        <v>9387</v>
      </c>
      <c r="H420" s="900" t="s">
        <v>9669</v>
      </c>
      <c r="I420" s="853" t="s">
        <v>77</v>
      </c>
      <c r="J420" s="854" t="str">
        <f t="shared" si="50"/>
        <v>Solid</v>
      </c>
      <c r="K420" s="852" t="s">
        <v>99</v>
      </c>
      <c r="L420" s="851">
        <v>2019</v>
      </c>
      <c r="M420" s="855">
        <v>950</v>
      </c>
      <c r="N420" s="855">
        <v>730</v>
      </c>
      <c r="O420" s="855">
        <v>1680</v>
      </c>
      <c r="P420" s="855">
        <v>3390</v>
      </c>
      <c r="Q420" s="855">
        <f t="shared" si="51"/>
        <v>3390</v>
      </c>
      <c r="R420" s="854" t="s">
        <v>9670</v>
      </c>
      <c r="S420" s="854"/>
      <c r="T420" s="854"/>
      <c r="U420" s="989" t="s">
        <v>2195</v>
      </c>
      <c r="V420" s="990" t="s">
        <v>2196</v>
      </c>
      <c r="W420" s="854"/>
      <c r="X420" s="851"/>
    </row>
    <row r="421" spans="1:24" ht="28.5" customHeight="1">
      <c r="A421" s="849" t="s">
        <v>5411</v>
      </c>
      <c r="B421" s="850"/>
      <c r="C421" s="850" t="s">
        <v>4778</v>
      </c>
      <c r="D421" s="850" t="s">
        <v>5412</v>
      </c>
      <c r="E421" s="852">
        <v>42.818917999999996</v>
      </c>
      <c r="F421" s="852">
        <v>-72.526446000000007</v>
      </c>
      <c r="G421" s="854" t="s">
        <v>9299</v>
      </c>
      <c r="H421" s="850"/>
      <c r="I421" s="853" t="s">
        <v>5</v>
      </c>
      <c r="J421" s="854" t="str">
        <f t="shared" si="50"/>
        <v>Groundwater</v>
      </c>
      <c r="K421" s="854" t="s">
        <v>35</v>
      </c>
      <c r="L421" s="858">
        <v>2018</v>
      </c>
      <c r="M421" s="855">
        <v>2.74</v>
      </c>
      <c r="N421" s="855"/>
      <c r="O421" s="855" t="s">
        <v>36</v>
      </c>
      <c r="P421" s="855" t="s">
        <v>36</v>
      </c>
      <c r="Q421" s="855">
        <f t="shared" si="51"/>
        <v>2.74</v>
      </c>
      <c r="R421" s="854"/>
      <c r="S421" s="853"/>
      <c r="T421" s="879" t="s">
        <v>5417</v>
      </c>
      <c r="U421" s="880" t="s">
        <v>4786</v>
      </c>
      <c r="V421" s="881" t="s">
        <v>5414</v>
      </c>
      <c r="W421" s="879" t="s">
        <v>5418</v>
      </c>
      <c r="X421" s="882" t="s">
        <v>2415</v>
      </c>
    </row>
    <row r="422" spans="1:24" ht="28.5" customHeight="1">
      <c r="A422" s="849" t="s">
        <v>3407</v>
      </c>
      <c r="B422" s="850"/>
      <c r="C422" s="850" t="s">
        <v>3158</v>
      </c>
      <c r="D422" s="850" t="s">
        <v>3342</v>
      </c>
      <c r="E422" s="871">
        <v>42.553075</v>
      </c>
      <c r="F422" s="871">
        <v>-83.126266000000001</v>
      </c>
      <c r="G422" s="852" t="s">
        <v>9289</v>
      </c>
      <c r="H422" s="852"/>
      <c r="I422" s="853" t="s">
        <v>5</v>
      </c>
      <c r="J422" s="854" t="str">
        <f t="shared" si="50"/>
        <v>Groundwater</v>
      </c>
      <c r="K422" s="854" t="s">
        <v>35</v>
      </c>
      <c r="L422" s="858">
        <v>2018</v>
      </c>
      <c r="M422" s="855"/>
      <c r="N422" s="855">
        <v>20</v>
      </c>
      <c r="O422" s="855" t="s">
        <v>36</v>
      </c>
      <c r="P422" s="855" t="s">
        <v>36</v>
      </c>
      <c r="Q422" s="855">
        <f t="shared" si="51"/>
        <v>20</v>
      </c>
      <c r="R422" s="885" t="s">
        <v>3196</v>
      </c>
      <c r="S422" s="885"/>
      <c r="T422" s="908" t="s">
        <v>3166</v>
      </c>
      <c r="U422" s="856" t="s">
        <v>3190</v>
      </c>
      <c r="V422" s="857" t="s">
        <v>3190</v>
      </c>
      <c r="W422" s="885"/>
      <c r="X422" s="877" t="s">
        <v>3168</v>
      </c>
    </row>
    <row r="423" spans="1:24" ht="28.5" customHeight="1">
      <c r="A423" s="849" t="s">
        <v>5419</v>
      </c>
      <c r="B423" s="850"/>
      <c r="C423" s="850" t="s">
        <v>4778</v>
      </c>
      <c r="D423" s="850" t="s">
        <v>5420</v>
      </c>
      <c r="E423" s="852">
        <v>43.9764208</v>
      </c>
      <c r="F423" s="852">
        <v>-71.130918300000005</v>
      </c>
      <c r="G423" s="854" t="s">
        <v>9290</v>
      </c>
      <c r="H423" s="850"/>
      <c r="I423" s="853" t="s">
        <v>765</v>
      </c>
      <c r="J423" s="854" t="str">
        <f t="shared" si="50"/>
        <v>Groundwater</v>
      </c>
      <c r="K423" s="854" t="s">
        <v>35</v>
      </c>
      <c r="L423" s="858"/>
      <c r="M423" s="855">
        <v>16.2</v>
      </c>
      <c r="N423" s="855">
        <v>10.9</v>
      </c>
      <c r="O423" s="855">
        <v>27.1</v>
      </c>
      <c r="P423" s="855">
        <v>32.200000000000003</v>
      </c>
      <c r="Q423" s="855">
        <f t="shared" si="51"/>
        <v>32.200000000000003</v>
      </c>
      <c r="R423" s="854"/>
      <c r="S423" s="854"/>
      <c r="T423" s="854"/>
      <c r="U423" s="866" t="s">
        <v>4781</v>
      </c>
      <c r="V423" s="884" t="s">
        <v>4781</v>
      </c>
      <c r="W423" s="854"/>
      <c r="X423" s="860" t="s">
        <v>2415</v>
      </c>
    </row>
    <row r="424" spans="1:24" ht="28.5" customHeight="1">
      <c r="A424" s="849" t="s">
        <v>4338</v>
      </c>
      <c r="B424" s="849"/>
      <c r="C424" s="849" t="s">
        <v>4239</v>
      </c>
      <c r="D424" s="849" t="s">
        <v>4339</v>
      </c>
      <c r="E424" s="851">
        <v>47.880462649999998</v>
      </c>
      <c r="F424" s="851">
        <v>-92.683990480000006</v>
      </c>
      <c r="G424" s="852" t="s">
        <v>9299</v>
      </c>
      <c r="H424" s="849" t="s">
        <v>9671</v>
      </c>
      <c r="I424" s="853" t="s">
        <v>33</v>
      </c>
      <c r="J424" s="854" t="str">
        <f t="shared" si="50"/>
        <v>Groundwater</v>
      </c>
      <c r="K424" s="852" t="s">
        <v>35</v>
      </c>
      <c r="L424" s="851">
        <v>2019</v>
      </c>
      <c r="M424" s="855">
        <v>510</v>
      </c>
      <c r="N424" s="855">
        <v>520</v>
      </c>
      <c r="O424" s="855">
        <v>1030</v>
      </c>
      <c r="P424" s="855">
        <v>3560</v>
      </c>
      <c r="Q424" s="855">
        <f t="shared" si="51"/>
        <v>3560</v>
      </c>
      <c r="R424" s="854"/>
      <c r="S424" s="868" t="s">
        <v>4271</v>
      </c>
      <c r="T424" s="868" t="s">
        <v>4340</v>
      </c>
      <c r="U424" s="856" t="s">
        <v>4271</v>
      </c>
      <c r="V424" s="857" t="s">
        <v>4272</v>
      </c>
      <c r="W424" s="854"/>
      <c r="X424" s="877" t="s">
        <v>4274</v>
      </c>
    </row>
    <row r="425" spans="1:24" ht="28.5" customHeight="1">
      <c r="A425" s="849" t="s">
        <v>9672</v>
      </c>
      <c r="B425" s="850"/>
      <c r="C425" s="850" t="s">
        <v>4778</v>
      </c>
      <c r="D425" s="850" t="s">
        <v>5422</v>
      </c>
      <c r="E425" s="852">
        <v>42.928576999999997</v>
      </c>
      <c r="F425" s="852">
        <v>-71.423349999999999</v>
      </c>
      <c r="G425" s="854" t="s">
        <v>9299</v>
      </c>
      <c r="H425" s="850"/>
      <c r="I425" s="853" t="s">
        <v>5</v>
      </c>
      <c r="J425" s="854" t="str">
        <f t="shared" si="50"/>
        <v>Groundwater</v>
      </c>
      <c r="K425" s="854" t="s">
        <v>35</v>
      </c>
      <c r="L425" s="858">
        <v>2019</v>
      </c>
      <c r="M425" s="855">
        <v>184</v>
      </c>
      <c r="N425" s="855">
        <v>1310</v>
      </c>
      <c r="O425" s="855">
        <v>1457</v>
      </c>
      <c r="P425" s="855">
        <v>1473.16</v>
      </c>
      <c r="Q425" s="855">
        <f t="shared" si="51"/>
        <v>1473.16</v>
      </c>
      <c r="R425" s="911"/>
      <c r="S425" s="853"/>
      <c r="T425" s="879" t="s">
        <v>5426</v>
      </c>
      <c r="U425" s="875" t="s">
        <v>4786</v>
      </c>
      <c r="V425" s="887" t="s">
        <v>4781</v>
      </c>
      <c r="W425" s="879" t="s">
        <v>5427</v>
      </c>
      <c r="X425" s="882" t="s">
        <v>2415</v>
      </c>
    </row>
    <row r="426" spans="1:24" ht="28.5" customHeight="1">
      <c r="A426" s="849" t="s">
        <v>1870</v>
      </c>
      <c r="B426" s="849"/>
      <c r="C426" s="849" t="s">
        <v>1806</v>
      </c>
      <c r="D426" s="849" t="s">
        <v>1807</v>
      </c>
      <c r="E426" s="851">
        <v>26.282698499999999</v>
      </c>
      <c r="F426" s="851">
        <v>-80.287574599999999</v>
      </c>
      <c r="G426" s="901" t="s">
        <v>9299</v>
      </c>
      <c r="H426" s="900"/>
      <c r="I426" s="853" t="s">
        <v>95</v>
      </c>
      <c r="J426" s="854" t="str">
        <f t="shared" si="50"/>
        <v>Groundwater</v>
      </c>
      <c r="K426" s="852" t="s">
        <v>35</v>
      </c>
      <c r="L426" s="851">
        <v>2019</v>
      </c>
      <c r="M426" s="855">
        <v>260</v>
      </c>
      <c r="N426" s="855">
        <v>32</v>
      </c>
      <c r="O426" s="855"/>
      <c r="P426" s="855"/>
      <c r="Q426" s="855">
        <f t="shared" si="51"/>
        <v>260</v>
      </c>
      <c r="R426" s="911"/>
      <c r="S426" s="854"/>
      <c r="T426" s="868" t="s">
        <v>1872</v>
      </c>
      <c r="U426" s="856" t="s">
        <v>1830</v>
      </c>
      <c r="V426" s="907" t="s">
        <v>1871</v>
      </c>
      <c r="W426" s="854"/>
      <c r="X426" s="851"/>
    </row>
    <row r="427" spans="1:24" ht="28.5" customHeight="1">
      <c r="A427" s="849" t="s">
        <v>2488</v>
      </c>
      <c r="B427" s="850"/>
      <c r="C427" s="850" t="s">
        <v>2408</v>
      </c>
      <c r="D427" s="850" t="s">
        <v>2489</v>
      </c>
      <c r="E427" s="852">
        <v>44.9771</v>
      </c>
      <c r="F427" s="852">
        <v>-69.226600000000005</v>
      </c>
      <c r="G427" s="854" t="s">
        <v>9289</v>
      </c>
      <c r="H427" s="850"/>
      <c r="I427" s="853" t="s">
        <v>33</v>
      </c>
      <c r="J427" s="854" t="str">
        <f t="shared" si="50"/>
        <v>Other Water</v>
      </c>
      <c r="K427" s="854" t="s">
        <v>80</v>
      </c>
      <c r="L427" s="902">
        <v>2020</v>
      </c>
      <c r="M427" s="855">
        <v>111</v>
      </c>
      <c r="N427" s="855">
        <v>13.9</v>
      </c>
      <c r="O427" s="855">
        <v>125</v>
      </c>
      <c r="P427" s="855">
        <v>242.2</v>
      </c>
      <c r="Q427" s="855">
        <f t="shared" si="51"/>
        <v>242.2</v>
      </c>
      <c r="R427" s="911"/>
      <c r="S427" s="853"/>
      <c r="T427" s="859" t="s">
        <v>2443</v>
      </c>
      <c r="U427" s="912"/>
      <c r="V427" s="887" t="s">
        <v>2411</v>
      </c>
      <c r="W427" s="885"/>
      <c r="X427" s="882" t="s">
        <v>2415</v>
      </c>
    </row>
    <row r="428" spans="1:24" ht="28.5" customHeight="1">
      <c r="A428" s="849" t="s">
        <v>5428</v>
      </c>
      <c r="B428" s="850"/>
      <c r="C428" s="850" t="s">
        <v>4778</v>
      </c>
      <c r="D428" s="850" t="s">
        <v>5197</v>
      </c>
      <c r="E428" s="852">
        <v>43.319063800000002</v>
      </c>
      <c r="F428" s="852">
        <v>-71.644853900000001</v>
      </c>
      <c r="G428" s="854" t="s">
        <v>9299</v>
      </c>
      <c r="H428" s="850"/>
      <c r="I428" s="853" t="s">
        <v>33</v>
      </c>
      <c r="J428" s="854" t="str">
        <f t="shared" si="50"/>
        <v>Groundwater</v>
      </c>
      <c r="K428" s="854" t="s">
        <v>35</v>
      </c>
      <c r="L428" s="858">
        <v>2020</v>
      </c>
      <c r="M428" s="855">
        <v>118</v>
      </c>
      <c r="N428" s="855">
        <v>49</v>
      </c>
      <c r="O428" s="855">
        <v>167</v>
      </c>
      <c r="P428" s="855">
        <v>806.5</v>
      </c>
      <c r="Q428" s="855">
        <f t="shared" si="51"/>
        <v>806.5</v>
      </c>
      <c r="R428" s="911"/>
      <c r="S428" s="853"/>
      <c r="T428" s="879" t="s">
        <v>5433</v>
      </c>
      <c r="U428" s="897" t="s">
        <v>4786</v>
      </c>
      <c r="V428" s="881" t="s">
        <v>5430</v>
      </c>
      <c r="W428" s="991" t="s">
        <v>5434</v>
      </c>
      <c r="X428" s="882" t="s">
        <v>2415</v>
      </c>
    </row>
    <row r="429" spans="1:24" ht="28.5" customHeight="1">
      <c r="A429" s="849" t="s">
        <v>725</v>
      </c>
      <c r="B429" s="850"/>
      <c r="C429" s="850" t="s">
        <v>448</v>
      </c>
      <c r="D429" s="850" t="s">
        <v>726</v>
      </c>
      <c r="E429" s="852">
        <v>33.863282609999999</v>
      </c>
      <c r="F429" s="852">
        <v>-117.538623</v>
      </c>
      <c r="G429" s="852" t="s">
        <v>9289</v>
      </c>
      <c r="H429" s="850"/>
      <c r="I429" s="853" t="s">
        <v>33</v>
      </c>
      <c r="J429" s="854" t="str">
        <f t="shared" si="50"/>
        <v>Groundwater</v>
      </c>
      <c r="K429" s="854" t="s">
        <v>35</v>
      </c>
      <c r="L429" s="858">
        <v>2020</v>
      </c>
      <c r="M429" s="855">
        <v>200</v>
      </c>
      <c r="N429" s="855">
        <v>34</v>
      </c>
      <c r="O429" s="855" t="s">
        <v>36</v>
      </c>
      <c r="P429" s="855">
        <v>2072</v>
      </c>
      <c r="Q429" s="855">
        <f t="shared" si="51"/>
        <v>2072</v>
      </c>
      <c r="R429" s="911"/>
      <c r="S429" s="854"/>
      <c r="T429" s="944" t="s">
        <v>729</v>
      </c>
      <c r="U429" s="866" t="s">
        <v>514</v>
      </c>
      <c r="V429" s="884" t="s">
        <v>728</v>
      </c>
      <c r="W429" s="992" t="s">
        <v>730</v>
      </c>
      <c r="X429" s="941" t="s">
        <v>538</v>
      </c>
    </row>
    <row r="430" spans="1:24" ht="28.5" customHeight="1">
      <c r="A430" s="849" t="s">
        <v>8609</v>
      </c>
      <c r="B430" s="850"/>
      <c r="C430" s="850" t="s">
        <v>8584</v>
      </c>
      <c r="D430" s="850" t="s">
        <v>8610</v>
      </c>
      <c r="E430" s="852">
        <v>27.693547500000001</v>
      </c>
      <c r="F430" s="852">
        <v>-97.289113799999996</v>
      </c>
      <c r="G430" s="854" t="s">
        <v>9289</v>
      </c>
      <c r="H430" s="850"/>
      <c r="I430" s="853" t="s">
        <v>44</v>
      </c>
      <c r="J430" s="854" t="str">
        <f t="shared" si="50"/>
        <v>Groundwater</v>
      </c>
      <c r="K430" s="854" t="s">
        <v>35</v>
      </c>
      <c r="L430" s="858"/>
      <c r="M430" s="855">
        <v>358000</v>
      </c>
      <c r="N430" s="855">
        <v>155000</v>
      </c>
      <c r="O430" s="855"/>
      <c r="P430" s="855" t="s">
        <v>36</v>
      </c>
      <c r="Q430" s="855">
        <f t="shared" si="51"/>
        <v>358000</v>
      </c>
      <c r="R430" s="912" t="s">
        <v>9673</v>
      </c>
      <c r="S430" s="853" t="s">
        <v>49</v>
      </c>
      <c r="T430" s="859" t="s">
        <v>8615</v>
      </c>
      <c r="U430" s="866" t="s">
        <v>105</v>
      </c>
      <c r="V430" s="884" t="s">
        <v>740</v>
      </c>
      <c r="W430" s="893" t="s">
        <v>8616</v>
      </c>
      <c r="X430" s="934" t="s">
        <v>8595</v>
      </c>
    </row>
    <row r="431" spans="1:24" ht="28.5" customHeight="1">
      <c r="A431" s="849" t="s">
        <v>1873</v>
      </c>
      <c r="B431" s="849"/>
      <c r="C431" s="849" t="s">
        <v>1806</v>
      </c>
      <c r="D431" s="849"/>
      <c r="E431" s="851">
        <v>30.4085017979234</v>
      </c>
      <c r="F431" s="851">
        <v>-87.281579497073196</v>
      </c>
      <c r="G431" s="901" t="s">
        <v>9290</v>
      </c>
      <c r="H431" s="900"/>
      <c r="I431" s="853" t="s">
        <v>44</v>
      </c>
      <c r="J431" s="854" t="str">
        <f t="shared" si="50"/>
        <v>Groundwater</v>
      </c>
      <c r="K431" s="852" t="s">
        <v>35</v>
      </c>
      <c r="L431" s="851">
        <v>2018</v>
      </c>
      <c r="M431" s="855">
        <v>130</v>
      </c>
      <c r="N431" s="855">
        <v>2900</v>
      </c>
      <c r="O431" s="855"/>
      <c r="P431" s="855"/>
      <c r="Q431" s="855">
        <f t="shared" si="51"/>
        <v>2900</v>
      </c>
      <c r="R431" s="911"/>
      <c r="S431" s="854"/>
      <c r="T431" s="854"/>
      <c r="U431" s="856" t="s">
        <v>813</v>
      </c>
      <c r="V431" s="857" t="s">
        <v>1874</v>
      </c>
      <c r="W431" s="868" t="s">
        <v>1875</v>
      </c>
      <c r="X431" s="851"/>
    </row>
    <row r="432" spans="1:24" ht="28.5" customHeight="1">
      <c r="A432" s="849" t="s">
        <v>4341</v>
      </c>
      <c r="B432" s="849"/>
      <c r="C432" s="849" t="s">
        <v>4239</v>
      </c>
      <c r="D432" s="849" t="s">
        <v>4342</v>
      </c>
      <c r="E432" s="851">
        <v>47.123710629999998</v>
      </c>
      <c r="F432" s="851">
        <v>-92.468490599999996</v>
      </c>
      <c r="G432" s="852" t="s">
        <v>9299</v>
      </c>
      <c r="H432" s="849" t="s">
        <v>9674</v>
      </c>
      <c r="I432" s="853" t="s">
        <v>33</v>
      </c>
      <c r="J432" s="854" t="str">
        <f t="shared" si="50"/>
        <v>Groundwater</v>
      </c>
      <c r="K432" s="852" t="s">
        <v>35</v>
      </c>
      <c r="L432" s="851">
        <v>2018</v>
      </c>
      <c r="M432" s="855">
        <v>630</v>
      </c>
      <c r="N432" s="855">
        <v>600</v>
      </c>
      <c r="O432" s="855">
        <v>1230</v>
      </c>
      <c r="P432" s="855">
        <v>3930</v>
      </c>
      <c r="Q432" s="855">
        <f t="shared" si="51"/>
        <v>3930</v>
      </c>
      <c r="R432" s="911"/>
      <c r="S432" s="868" t="s">
        <v>4271</v>
      </c>
      <c r="T432" s="868" t="s">
        <v>4343</v>
      </c>
      <c r="U432" s="866" t="s">
        <v>4271</v>
      </c>
      <c r="V432" s="884" t="s">
        <v>4272</v>
      </c>
      <c r="W432" s="854"/>
      <c r="X432" s="877" t="s">
        <v>4274</v>
      </c>
    </row>
    <row r="433" spans="1:24" ht="28.5" customHeight="1">
      <c r="A433" s="849" t="s">
        <v>9675</v>
      </c>
      <c r="B433" s="849"/>
      <c r="C433" s="849" t="s">
        <v>3158</v>
      </c>
      <c r="D433" s="849" t="s">
        <v>9676</v>
      </c>
      <c r="E433" s="851">
        <v>43.719000000000001</v>
      </c>
      <c r="F433" s="851">
        <v>-83.05</v>
      </c>
      <c r="G433" s="862"/>
      <c r="H433" s="861"/>
      <c r="I433" s="853" t="s">
        <v>33</v>
      </c>
      <c r="J433" s="852" t="s">
        <v>35</v>
      </c>
      <c r="K433" s="852" t="s">
        <v>35</v>
      </c>
      <c r="L433" s="863">
        <v>2019</v>
      </c>
      <c r="M433" s="855">
        <v>58</v>
      </c>
      <c r="N433" s="855">
        <v>11</v>
      </c>
      <c r="O433" s="855">
        <v>69</v>
      </c>
      <c r="P433" s="855">
        <v>69</v>
      </c>
      <c r="Q433" s="855">
        <v>69</v>
      </c>
      <c r="R433" s="911"/>
      <c r="S433" s="854"/>
      <c r="T433" s="854" t="s">
        <v>9677</v>
      </c>
      <c r="U433" s="864" t="s">
        <v>9677</v>
      </c>
      <c r="V433" s="865" t="s">
        <v>9678</v>
      </c>
      <c r="W433" s="854" t="s">
        <v>9679</v>
      </c>
      <c r="X433" s="851" t="s">
        <v>9295</v>
      </c>
    </row>
    <row r="434" spans="1:24" ht="28.5" customHeight="1">
      <c r="A434" s="849" t="s">
        <v>8775</v>
      </c>
      <c r="B434" s="850"/>
      <c r="C434" s="850" t="s">
        <v>8722</v>
      </c>
      <c r="D434" s="850" t="s">
        <v>8776</v>
      </c>
      <c r="E434" s="852">
        <v>44.910938000000002</v>
      </c>
      <c r="F434" s="852">
        <v>-72.223485999999994</v>
      </c>
      <c r="G434" s="854" t="s">
        <v>9289</v>
      </c>
      <c r="H434" s="850"/>
      <c r="I434" s="853" t="s">
        <v>33</v>
      </c>
      <c r="J434" s="854" t="str">
        <f t="shared" ref="J434:J447" si="52">IF(K434="Groundwater", "Groundwater", IF(OR(K434="Wastewater", K434="Surface Water", K434="Drinking Water", K434="Leachate"),"Other Water", IF(OR(K434="Soil", K434="Compost", K434="Sludge", K434="Septage"), "Solid", "Unknown")))</f>
        <v>Other Water</v>
      </c>
      <c r="K434" s="854" t="s">
        <v>1742</v>
      </c>
      <c r="L434" s="858">
        <v>2018</v>
      </c>
      <c r="M434" s="855">
        <v>1850</v>
      </c>
      <c r="N434" s="855">
        <v>244</v>
      </c>
      <c r="O434" s="855">
        <v>2094</v>
      </c>
      <c r="P434" s="855" t="s">
        <v>36</v>
      </c>
      <c r="Q434" s="855">
        <f t="shared" ref="Q434:Q447" si="53">IF(M434&amp;N434&amp;O434&amp;P434="","",MAX(M434:P434))</f>
        <v>2094</v>
      </c>
      <c r="R434" s="911"/>
      <c r="S434" s="854"/>
      <c r="T434" s="916" t="s">
        <v>8747</v>
      </c>
      <c r="U434" s="866" t="s">
        <v>8735</v>
      </c>
      <c r="V434" s="884" t="s">
        <v>8735</v>
      </c>
      <c r="W434" s="885"/>
      <c r="X434" s="882" t="s">
        <v>8725</v>
      </c>
    </row>
    <row r="435" spans="1:24" ht="28.5" customHeight="1">
      <c r="A435" s="849" t="s">
        <v>8429</v>
      </c>
      <c r="B435" s="849"/>
      <c r="C435" s="849" t="s">
        <v>8430</v>
      </c>
      <c r="D435" s="849" t="s">
        <v>8431</v>
      </c>
      <c r="E435" s="852">
        <v>41.720965999999997</v>
      </c>
      <c r="F435" s="852">
        <v>-71.597733000000005</v>
      </c>
      <c r="G435" s="852" t="s">
        <v>9296</v>
      </c>
      <c r="H435" s="869" t="s">
        <v>9680</v>
      </c>
      <c r="I435" s="853" t="s">
        <v>44</v>
      </c>
      <c r="J435" s="854" t="str">
        <f t="shared" si="52"/>
        <v>Other Water</v>
      </c>
      <c r="K435" s="852" t="s">
        <v>80</v>
      </c>
      <c r="L435" s="851">
        <v>2018</v>
      </c>
      <c r="M435" s="855">
        <v>3.96</v>
      </c>
      <c r="N435" s="855">
        <v>1.32</v>
      </c>
      <c r="O435" s="855">
        <v>5.28</v>
      </c>
      <c r="P435" s="855">
        <v>61.21</v>
      </c>
      <c r="Q435" s="855">
        <f t="shared" si="53"/>
        <v>61.21</v>
      </c>
      <c r="R435" s="911"/>
      <c r="S435" s="854"/>
      <c r="T435" s="854"/>
      <c r="U435" s="921" t="s">
        <v>90</v>
      </c>
      <c r="V435" s="922" t="s">
        <v>90</v>
      </c>
      <c r="W435" s="877" t="s">
        <v>92</v>
      </c>
      <c r="X435" s="860" t="s">
        <v>8346</v>
      </c>
    </row>
    <row r="436" spans="1:24" ht="28.5" customHeight="1">
      <c r="A436" s="849" t="s">
        <v>4756</v>
      </c>
      <c r="B436" s="849"/>
      <c r="C436" s="849" t="s">
        <v>4757</v>
      </c>
      <c r="D436" s="849"/>
      <c r="E436" s="851">
        <v>36.578108</v>
      </c>
      <c r="F436" s="851">
        <v>-115.6582085</v>
      </c>
      <c r="G436" s="901" t="s">
        <v>9290</v>
      </c>
      <c r="H436" s="900"/>
      <c r="I436" s="853" t="s">
        <v>44</v>
      </c>
      <c r="J436" s="854" t="str">
        <f t="shared" si="52"/>
        <v>Groundwater</v>
      </c>
      <c r="K436" s="852" t="s">
        <v>35</v>
      </c>
      <c r="L436" s="851">
        <v>2021</v>
      </c>
      <c r="M436" s="855">
        <v>200</v>
      </c>
      <c r="N436" s="855">
        <v>21000</v>
      </c>
      <c r="O436" s="855"/>
      <c r="P436" s="855"/>
      <c r="Q436" s="855">
        <f t="shared" si="53"/>
        <v>21000</v>
      </c>
      <c r="R436" s="911"/>
      <c r="S436" s="854"/>
      <c r="T436" s="854"/>
      <c r="U436" s="856" t="s">
        <v>54</v>
      </c>
      <c r="V436" s="857" t="s">
        <v>4758</v>
      </c>
      <c r="W436" s="854"/>
      <c r="X436" s="851"/>
    </row>
    <row r="437" spans="1:24" ht="28.5" customHeight="1">
      <c r="A437" s="849" t="s">
        <v>4344</v>
      </c>
      <c r="B437" s="849"/>
      <c r="C437" s="849" t="s">
        <v>4239</v>
      </c>
      <c r="D437" s="849" t="s">
        <v>4345</v>
      </c>
      <c r="E437" s="851">
        <v>44.791362759999998</v>
      </c>
      <c r="F437" s="851">
        <v>-93.047622680000003</v>
      </c>
      <c r="G437" s="852" t="s">
        <v>9299</v>
      </c>
      <c r="H437" s="849"/>
      <c r="I437" s="853" t="s">
        <v>33</v>
      </c>
      <c r="J437" s="854" t="str">
        <f t="shared" si="52"/>
        <v>Groundwater</v>
      </c>
      <c r="K437" s="852" t="s">
        <v>35</v>
      </c>
      <c r="L437" s="851">
        <v>2020</v>
      </c>
      <c r="M437" s="855">
        <v>600</v>
      </c>
      <c r="N437" s="855">
        <v>600</v>
      </c>
      <c r="O437" s="855">
        <v>1200</v>
      </c>
      <c r="P437" s="855">
        <v>4280</v>
      </c>
      <c r="Q437" s="855">
        <f t="shared" si="53"/>
        <v>4280</v>
      </c>
      <c r="R437" s="911"/>
      <c r="S437" s="868" t="s">
        <v>4271</v>
      </c>
      <c r="T437" s="868" t="s">
        <v>4346</v>
      </c>
      <c r="U437" s="856" t="s">
        <v>4271</v>
      </c>
      <c r="V437" s="857" t="s">
        <v>4272</v>
      </c>
      <c r="W437" s="854"/>
      <c r="X437" s="877" t="s">
        <v>4274</v>
      </c>
    </row>
    <row r="438" spans="1:24" ht="28.5" customHeight="1">
      <c r="A438" s="849" t="s">
        <v>4347</v>
      </c>
      <c r="B438" s="849"/>
      <c r="C438" s="849" t="s">
        <v>4239</v>
      </c>
      <c r="D438" s="849" t="s">
        <v>4348</v>
      </c>
      <c r="E438" s="851">
        <v>46.498443600000002</v>
      </c>
      <c r="F438" s="851">
        <v>-93.95906067</v>
      </c>
      <c r="G438" s="852" t="s">
        <v>9299</v>
      </c>
      <c r="H438" s="849"/>
      <c r="I438" s="853" t="s">
        <v>33</v>
      </c>
      <c r="J438" s="854" t="str">
        <f t="shared" si="52"/>
        <v>Groundwater</v>
      </c>
      <c r="K438" s="852" t="s">
        <v>35</v>
      </c>
      <c r="L438" s="851">
        <v>2018</v>
      </c>
      <c r="M438" s="855">
        <v>570</v>
      </c>
      <c r="N438" s="855">
        <v>550</v>
      </c>
      <c r="O438" s="855">
        <v>1090</v>
      </c>
      <c r="P438" s="855">
        <v>3820</v>
      </c>
      <c r="Q438" s="855">
        <f t="shared" si="53"/>
        <v>3820</v>
      </c>
      <c r="R438" s="911"/>
      <c r="S438" s="868" t="s">
        <v>4271</v>
      </c>
      <c r="T438" s="868" t="s">
        <v>4349</v>
      </c>
      <c r="U438" s="866" t="s">
        <v>4271</v>
      </c>
      <c r="V438" s="884" t="s">
        <v>4272</v>
      </c>
      <c r="W438" s="854"/>
      <c r="X438" s="877" t="s">
        <v>4274</v>
      </c>
    </row>
    <row r="439" spans="1:24" ht="28.5" customHeight="1">
      <c r="A439" s="849" t="s">
        <v>5435</v>
      </c>
      <c r="B439" s="850"/>
      <c r="C439" s="850" t="s">
        <v>4778</v>
      </c>
      <c r="D439" s="850" t="s">
        <v>5436</v>
      </c>
      <c r="E439" s="852">
        <v>42.9657889</v>
      </c>
      <c r="F439" s="852">
        <v>-70.997727299999994</v>
      </c>
      <c r="G439" s="854" t="s">
        <v>9299</v>
      </c>
      <c r="H439" s="850"/>
      <c r="I439" s="853" t="s">
        <v>33</v>
      </c>
      <c r="J439" s="854" t="str">
        <f t="shared" si="52"/>
        <v>Groundwater</v>
      </c>
      <c r="K439" s="854" t="s">
        <v>35</v>
      </c>
      <c r="L439" s="858">
        <v>2018</v>
      </c>
      <c r="M439" s="855">
        <v>4.47</v>
      </c>
      <c r="N439" s="855"/>
      <c r="O439" s="855" t="s">
        <v>36</v>
      </c>
      <c r="P439" s="855">
        <v>19.600000000000001</v>
      </c>
      <c r="Q439" s="855">
        <f t="shared" si="53"/>
        <v>19.600000000000001</v>
      </c>
      <c r="R439" s="911"/>
      <c r="S439" s="853"/>
      <c r="T439" s="879" t="s">
        <v>5441</v>
      </c>
      <c r="U439" s="875" t="s">
        <v>4786</v>
      </c>
      <c r="V439" s="887" t="s">
        <v>5438</v>
      </c>
      <c r="W439" s="879" t="s">
        <v>5442</v>
      </c>
      <c r="X439" s="882" t="s">
        <v>2415</v>
      </c>
    </row>
    <row r="440" spans="1:24" ht="28.5" customHeight="1">
      <c r="A440" s="849" t="s">
        <v>5443</v>
      </c>
      <c r="B440" s="850"/>
      <c r="C440" s="850" t="s">
        <v>4778</v>
      </c>
      <c r="D440" s="850" t="s">
        <v>5444</v>
      </c>
      <c r="E440" s="852">
        <v>42.973612000000003</v>
      </c>
      <c r="F440" s="852">
        <v>-71.873088999999993</v>
      </c>
      <c r="G440" s="854" t="s">
        <v>9681</v>
      </c>
      <c r="H440" s="850" t="s">
        <v>9682</v>
      </c>
      <c r="I440" s="853" t="s">
        <v>2194</v>
      </c>
      <c r="J440" s="854" t="str">
        <f t="shared" si="52"/>
        <v>Groundwater</v>
      </c>
      <c r="K440" s="854" t="s">
        <v>35</v>
      </c>
      <c r="L440" s="858"/>
      <c r="M440" s="855">
        <v>3.38</v>
      </c>
      <c r="N440" s="855"/>
      <c r="O440" s="855" t="s">
        <v>36</v>
      </c>
      <c r="P440" s="855" t="s">
        <v>36</v>
      </c>
      <c r="Q440" s="855">
        <f t="shared" si="53"/>
        <v>3.38</v>
      </c>
      <c r="R440" s="911"/>
      <c r="S440" s="854"/>
      <c r="T440" s="854"/>
      <c r="U440" s="856" t="s">
        <v>4781</v>
      </c>
      <c r="V440" s="857" t="s">
        <v>4781</v>
      </c>
      <c r="W440" s="854"/>
      <c r="X440" s="860" t="s">
        <v>2415</v>
      </c>
    </row>
    <row r="441" spans="1:24" ht="28.5" customHeight="1">
      <c r="A441" s="849" t="s">
        <v>4350</v>
      </c>
      <c r="B441" s="849"/>
      <c r="C441" s="849" t="s">
        <v>4239</v>
      </c>
      <c r="D441" s="849" t="s">
        <v>4351</v>
      </c>
      <c r="E441" s="851">
        <v>46.433090139999997</v>
      </c>
      <c r="F441" s="851">
        <v>-94.08086557</v>
      </c>
      <c r="G441" s="852" t="s">
        <v>9299</v>
      </c>
      <c r="H441" s="849" t="s">
        <v>9683</v>
      </c>
      <c r="I441" s="853" t="s">
        <v>33</v>
      </c>
      <c r="J441" s="854" t="str">
        <f t="shared" si="52"/>
        <v>Groundwater</v>
      </c>
      <c r="K441" s="852" t="s">
        <v>35</v>
      </c>
      <c r="L441" s="851">
        <v>2019</v>
      </c>
      <c r="M441" s="855">
        <v>600</v>
      </c>
      <c r="N441" s="855">
        <v>570</v>
      </c>
      <c r="O441" s="855">
        <v>1120</v>
      </c>
      <c r="P441" s="855">
        <v>4170</v>
      </c>
      <c r="Q441" s="855">
        <f t="shared" si="53"/>
        <v>4170</v>
      </c>
      <c r="R441" s="911"/>
      <c r="S441" s="868" t="s">
        <v>4271</v>
      </c>
      <c r="T441" s="868" t="s">
        <v>4352</v>
      </c>
      <c r="U441" s="856" t="s">
        <v>4271</v>
      </c>
      <c r="V441" s="922" t="s">
        <v>4272</v>
      </c>
      <c r="W441" s="851"/>
      <c r="X441" s="877" t="s">
        <v>4274</v>
      </c>
    </row>
    <row r="442" spans="1:24" ht="28.5" customHeight="1">
      <c r="A442" s="849" t="s">
        <v>5446</v>
      </c>
      <c r="B442" s="850"/>
      <c r="C442" s="850" t="s">
        <v>4778</v>
      </c>
      <c r="D442" s="850" t="s">
        <v>5447</v>
      </c>
      <c r="E442" s="852">
        <v>43.457346999999999</v>
      </c>
      <c r="F442" s="852">
        <v>-72.154854</v>
      </c>
      <c r="G442" s="854" t="s">
        <v>9299</v>
      </c>
      <c r="H442" s="850"/>
      <c r="I442" s="853" t="s">
        <v>33</v>
      </c>
      <c r="J442" s="854" t="str">
        <f t="shared" si="52"/>
        <v>Groundwater</v>
      </c>
      <c r="K442" s="854" t="s">
        <v>35</v>
      </c>
      <c r="L442" s="858">
        <v>2019</v>
      </c>
      <c r="M442" s="855">
        <v>3</v>
      </c>
      <c r="N442" s="855">
        <v>13</v>
      </c>
      <c r="O442" s="855">
        <v>16</v>
      </c>
      <c r="P442" s="855">
        <v>34.1</v>
      </c>
      <c r="Q442" s="855">
        <f t="shared" si="53"/>
        <v>34.1</v>
      </c>
      <c r="R442" s="911"/>
      <c r="S442" s="853"/>
      <c r="T442" s="879" t="s">
        <v>5452</v>
      </c>
      <c r="U442" s="880" t="s">
        <v>4786</v>
      </c>
      <c r="V442" s="881" t="s">
        <v>5449</v>
      </c>
      <c r="W442" s="879" t="s">
        <v>5453</v>
      </c>
      <c r="X442" s="882" t="s">
        <v>2415</v>
      </c>
    </row>
    <row r="443" spans="1:24" ht="28.5" customHeight="1">
      <c r="A443" s="849" t="s">
        <v>8778</v>
      </c>
      <c r="B443" s="849"/>
      <c r="C443" s="849" t="s">
        <v>8722</v>
      </c>
      <c r="D443" s="849"/>
      <c r="E443" s="851">
        <v>44.474531499999998</v>
      </c>
      <c r="F443" s="851">
        <v>-73.082492900000005</v>
      </c>
      <c r="G443" s="901" t="s">
        <v>9299</v>
      </c>
      <c r="H443" s="900"/>
      <c r="I443" s="853" t="s">
        <v>33</v>
      </c>
      <c r="J443" s="854" t="str">
        <f t="shared" si="52"/>
        <v>Groundwater</v>
      </c>
      <c r="K443" s="852" t="s">
        <v>35</v>
      </c>
      <c r="L443" s="851">
        <v>2016</v>
      </c>
      <c r="M443" s="855"/>
      <c r="N443" s="855"/>
      <c r="O443" s="855"/>
      <c r="P443" s="855">
        <v>33</v>
      </c>
      <c r="Q443" s="855">
        <f t="shared" si="53"/>
        <v>33</v>
      </c>
      <c r="R443" s="911"/>
      <c r="S443" s="854"/>
      <c r="T443" s="854"/>
      <c r="U443" s="866" t="s">
        <v>8723</v>
      </c>
      <c r="V443" s="884" t="s">
        <v>8724</v>
      </c>
      <c r="W443" s="854"/>
      <c r="X443" s="877" t="s">
        <v>8725</v>
      </c>
    </row>
    <row r="444" spans="1:24" ht="28.5" customHeight="1">
      <c r="A444" s="849" t="s">
        <v>5454</v>
      </c>
      <c r="B444" s="850"/>
      <c r="C444" s="850" t="s">
        <v>4778</v>
      </c>
      <c r="D444" s="850" t="s">
        <v>5455</v>
      </c>
      <c r="E444" s="852">
        <v>43.200674999999997</v>
      </c>
      <c r="F444" s="852">
        <v>-70.874158399999999</v>
      </c>
      <c r="G444" s="854" t="s">
        <v>9299</v>
      </c>
      <c r="H444" s="850"/>
      <c r="I444" s="853" t="s">
        <v>5</v>
      </c>
      <c r="J444" s="854" t="str">
        <f t="shared" si="52"/>
        <v>Groundwater</v>
      </c>
      <c r="K444" s="854" t="s">
        <v>35</v>
      </c>
      <c r="L444" s="858">
        <v>2018</v>
      </c>
      <c r="M444" s="855">
        <v>39</v>
      </c>
      <c r="N444" s="855">
        <v>16</v>
      </c>
      <c r="O444" s="855">
        <v>55</v>
      </c>
      <c r="P444" s="855">
        <v>205.9</v>
      </c>
      <c r="Q444" s="855">
        <f t="shared" si="53"/>
        <v>205.9</v>
      </c>
      <c r="R444" s="911"/>
      <c r="S444" s="853"/>
      <c r="T444" s="879" t="s">
        <v>5460</v>
      </c>
      <c r="U444" s="875" t="s">
        <v>4786</v>
      </c>
      <c r="V444" s="887" t="s">
        <v>5457</v>
      </c>
      <c r="W444" s="879" t="s">
        <v>5461</v>
      </c>
      <c r="X444" s="882" t="s">
        <v>2415</v>
      </c>
    </row>
    <row r="445" spans="1:24" ht="28.5" customHeight="1">
      <c r="A445" s="849" t="s">
        <v>2923</v>
      </c>
      <c r="B445" s="849"/>
      <c r="C445" s="849" t="s">
        <v>2892</v>
      </c>
      <c r="D445" s="849"/>
      <c r="E445" s="851">
        <v>39.199530199999998</v>
      </c>
      <c r="F445" s="851">
        <v>-76.567941099999999</v>
      </c>
      <c r="G445" s="901" t="s">
        <v>9290</v>
      </c>
      <c r="H445" s="900"/>
      <c r="I445" s="853" t="s">
        <v>1201</v>
      </c>
      <c r="J445" s="854" t="str">
        <f t="shared" si="52"/>
        <v>Unknown</v>
      </c>
      <c r="K445" s="852"/>
      <c r="L445" s="851"/>
      <c r="M445" s="855"/>
      <c r="N445" s="855"/>
      <c r="O445" s="855"/>
      <c r="P445" s="855"/>
      <c r="Q445" s="855" t="str">
        <f t="shared" si="53"/>
        <v/>
      </c>
      <c r="R445" s="911" t="s">
        <v>9405</v>
      </c>
      <c r="S445" s="854"/>
      <c r="T445" s="918" t="s">
        <v>2924</v>
      </c>
      <c r="U445" s="866" t="s">
        <v>1570</v>
      </c>
      <c r="V445" s="865"/>
      <c r="W445" s="854"/>
      <c r="X445" s="851"/>
    </row>
    <row r="446" spans="1:24" ht="28.5" customHeight="1">
      <c r="A446" s="849" t="s">
        <v>8505</v>
      </c>
      <c r="B446" s="849"/>
      <c r="C446" s="849" t="s">
        <v>8506</v>
      </c>
      <c r="D446" s="849" t="s">
        <v>8507</v>
      </c>
      <c r="E446" s="852">
        <v>43.765219999999999</v>
      </c>
      <c r="F446" s="852">
        <v>-103.5814154</v>
      </c>
      <c r="G446" s="852" t="s">
        <v>9684</v>
      </c>
      <c r="H446" s="869" t="s">
        <v>9685</v>
      </c>
      <c r="I446" s="853" t="s">
        <v>44</v>
      </c>
      <c r="J446" s="854" t="str">
        <f t="shared" si="52"/>
        <v>Other Water</v>
      </c>
      <c r="K446" s="852" t="s">
        <v>80</v>
      </c>
      <c r="L446" s="851">
        <v>2018</v>
      </c>
      <c r="M446" s="855"/>
      <c r="N446" s="855"/>
      <c r="O446" s="855" t="s">
        <v>36</v>
      </c>
      <c r="P446" s="855">
        <v>8.5709999999999997</v>
      </c>
      <c r="Q446" s="855">
        <f t="shared" si="53"/>
        <v>8.5709999999999997</v>
      </c>
      <c r="R446" s="911"/>
      <c r="S446" s="854"/>
      <c r="T446" s="854"/>
      <c r="U446" s="954" t="s">
        <v>90</v>
      </c>
      <c r="V446" s="898" t="s">
        <v>90</v>
      </c>
      <c r="W446" s="877" t="s">
        <v>92</v>
      </c>
      <c r="X446" s="860" t="s">
        <v>3307</v>
      </c>
    </row>
    <row r="447" spans="1:24" ht="28.5" customHeight="1">
      <c r="A447" s="849" t="s">
        <v>8779</v>
      </c>
      <c r="B447" s="849"/>
      <c r="C447" s="849" t="s">
        <v>8722</v>
      </c>
      <c r="D447" s="849"/>
      <c r="E447" s="851">
        <v>44.2404428252446</v>
      </c>
      <c r="F447" s="851">
        <v>-72.506701344324497</v>
      </c>
      <c r="G447" s="901" t="s">
        <v>9349</v>
      </c>
      <c r="H447" s="900" t="s">
        <v>9686</v>
      </c>
      <c r="I447" s="853" t="s">
        <v>33</v>
      </c>
      <c r="J447" s="854" t="str">
        <f t="shared" si="52"/>
        <v>Groundwater</v>
      </c>
      <c r="K447" s="852" t="s">
        <v>35</v>
      </c>
      <c r="L447" s="851">
        <v>2020</v>
      </c>
      <c r="M447" s="855"/>
      <c r="N447" s="855"/>
      <c r="O447" s="855"/>
      <c r="P447" s="855">
        <v>622.67999999999995</v>
      </c>
      <c r="Q447" s="855">
        <f t="shared" si="53"/>
        <v>622.67999999999995</v>
      </c>
      <c r="R447" s="911"/>
      <c r="S447" s="854"/>
      <c r="T447" s="854"/>
      <c r="U447" s="856" t="s">
        <v>8723</v>
      </c>
      <c r="V447" s="857" t="s">
        <v>8724</v>
      </c>
      <c r="W447" s="854"/>
      <c r="X447" s="877" t="s">
        <v>8725</v>
      </c>
    </row>
    <row r="448" spans="1:24" ht="28.5" customHeight="1">
      <c r="A448" s="849" t="s">
        <v>9687</v>
      </c>
      <c r="B448" s="849"/>
      <c r="C448" s="849" t="s">
        <v>3158</v>
      </c>
      <c r="D448" s="849" t="s">
        <v>9688</v>
      </c>
      <c r="E448" s="851">
        <v>42.278199000000001</v>
      </c>
      <c r="F448" s="851">
        <v>-83.453677999999996</v>
      </c>
      <c r="G448" s="862"/>
      <c r="H448" s="861"/>
      <c r="I448" s="853" t="s">
        <v>5</v>
      </c>
      <c r="J448" s="852" t="s">
        <v>35</v>
      </c>
      <c r="K448" s="852" t="s">
        <v>35</v>
      </c>
      <c r="L448" s="863">
        <v>2021</v>
      </c>
      <c r="M448" s="855">
        <v>34.299999999999997</v>
      </c>
      <c r="N448" s="855">
        <v>3220</v>
      </c>
      <c r="O448" s="855">
        <v>3246.2</v>
      </c>
      <c r="P448" s="855">
        <v>3312</v>
      </c>
      <c r="Q448" s="855">
        <v>3312</v>
      </c>
      <c r="R448" s="911"/>
      <c r="S448" s="854"/>
      <c r="T448" s="854" t="s">
        <v>9689</v>
      </c>
      <c r="U448" s="864" t="s">
        <v>9689</v>
      </c>
      <c r="V448" s="865" t="s">
        <v>9690</v>
      </c>
      <c r="W448" s="854" t="s">
        <v>9691</v>
      </c>
      <c r="X448" s="851" t="s">
        <v>9295</v>
      </c>
    </row>
    <row r="449" spans="1:24" ht="28.5" customHeight="1">
      <c r="A449" s="849" t="s">
        <v>9692</v>
      </c>
      <c r="B449" s="849"/>
      <c r="C449" s="849" t="s">
        <v>3158</v>
      </c>
      <c r="D449" s="849" t="s">
        <v>3736</v>
      </c>
      <c r="E449" s="851">
        <v>42.769872999999997</v>
      </c>
      <c r="F449" s="851">
        <v>-84.539421000000004</v>
      </c>
      <c r="G449" s="862"/>
      <c r="H449" s="861"/>
      <c r="I449" s="853" t="s">
        <v>33</v>
      </c>
      <c r="J449" s="852" t="s">
        <v>35</v>
      </c>
      <c r="K449" s="852" t="s">
        <v>35</v>
      </c>
      <c r="L449" s="863">
        <v>2022</v>
      </c>
      <c r="M449" s="855">
        <v>51</v>
      </c>
      <c r="N449" s="855">
        <v>25</v>
      </c>
      <c r="O449" s="855"/>
      <c r="P449" s="855"/>
      <c r="Q449" s="855">
        <v>51</v>
      </c>
      <c r="R449" s="911"/>
      <c r="S449" s="854"/>
      <c r="T449" s="854" t="s">
        <v>9693</v>
      </c>
      <c r="U449" s="864" t="s">
        <v>9693</v>
      </c>
      <c r="V449" s="865" t="s">
        <v>9694</v>
      </c>
      <c r="W449" s="854" t="s">
        <v>9572</v>
      </c>
      <c r="X449" s="851" t="s">
        <v>9295</v>
      </c>
    </row>
    <row r="450" spans="1:24" ht="28.5" customHeight="1">
      <c r="A450" s="849" t="s">
        <v>5462</v>
      </c>
      <c r="B450" s="850"/>
      <c r="C450" s="850" t="s">
        <v>4778</v>
      </c>
      <c r="D450" s="850" t="s">
        <v>4883</v>
      </c>
      <c r="E450" s="852">
        <v>42.781699000000003</v>
      </c>
      <c r="F450" s="852">
        <v>-71.223692</v>
      </c>
      <c r="G450" s="854" t="s">
        <v>9681</v>
      </c>
      <c r="H450" s="850" t="s">
        <v>9695</v>
      </c>
      <c r="I450" s="853" t="s">
        <v>5</v>
      </c>
      <c r="J450" s="854" t="str">
        <f t="shared" ref="J450:J456" si="54">IF(K450="Groundwater", "Groundwater", IF(OR(K450="Wastewater", K450="Surface Water", K450="Drinking Water", K450="Leachate"),"Other Water", IF(OR(K450="Soil", K450="Compost", K450="Sludge", K450="Septage"), "Solid", "Unknown")))</f>
        <v>Groundwater</v>
      </c>
      <c r="K450" s="854" t="s">
        <v>35</v>
      </c>
      <c r="L450" s="858"/>
      <c r="M450" s="855">
        <v>60.7</v>
      </c>
      <c r="N450" s="855">
        <v>354</v>
      </c>
      <c r="O450" s="855">
        <v>414.7</v>
      </c>
      <c r="P450" s="855">
        <v>437.6</v>
      </c>
      <c r="Q450" s="855">
        <f t="shared" ref="Q450:Q456" si="55">IF(M450&amp;N450&amp;O450&amp;P450="","",MAX(M450:P450))</f>
        <v>437.6</v>
      </c>
      <c r="R450" s="911"/>
      <c r="S450" s="854"/>
      <c r="T450" s="854"/>
      <c r="U450" s="866" t="s">
        <v>4781</v>
      </c>
      <c r="V450" s="884" t="s">
        <v>4781</v>
      </c>
      <c r="W450" s="854"/>
      <c r="X450" s="860" t="s">
        <v>2415</v>
      </c>
    </row>
    <row r="451" spans="1:24" ht="28.5" customHeight="1">
      <c r="A451" s="849" t="s">
        <v>5465</v>
      </c>
      <c r="B451" s="850"/>
      <c r="C451" s="850" t="s">
        <v>4778</v>
      </c>
      <c r="D451" s="850" t="s">
        <v>5466</v>
      </c>
      <c r="E451" s="852">
        <v>44.429906000000003</v>
      </c>
      <c r="F451" s="852">
        <v>-71.665053</v>
      </c>
      <c r="G451" s="854" t="s">
        <v>9299</v>
      </c>
      <c r="H451" s="850"/>
      <c r="I451" s="853" t="s">
        <v>33</v>
      </c>
      <c r="J451" s="854" t="str">
        <f t="shared" si="54"/>
        <v>Groundwater</v>
      </c>
      <c r="K451" s="854" t="s">
        <v>35</v>
      </c>
      <c r="L451" s="858">
        <v>2019</v>
      </c>
      <c r="M451" s="855">
        <v>58.9</v>
      </c>
      <c r="N451" s="855">
        <v>590</v>
      </c>
      <c r="O451" s="855">
        <v>648.9</v>
      </c>
      <c r="P451" s="855">
        <v>972.8</v>
      </c>
      <c r="Q451" s="855">
        <f t="shared" si="55"/>
        <v>972.8</v>
      </c>
      <c r="R451" s="911"/>
      <c r="S451" s="853"/>
      <c r="T451" s="962" t="s">
        <v>5472</v>
      </c>
      <c r="U451" s="880" t="s">
        <v>4786</v>
      </c>
      <c r="V451" s="884" t="s">
        <v>5468</v>
      </c>
      <c r="W451" s="962" t="s">
        <v>5473</v>
      </c>
      <c r="X451" s="882" t="s">
        <v>2415</v>
      </c>
    </row>
    <row r="452" spans="1:24" ht="28.5" customHeight="1">
      <c r="A452" s="849" t="s">
        <v>3411</v>
      </c>
      <c r="B452" s="850"/>
      <c r="C452" s="850" t="s">
        <v>3158</v>
      </c>
      <c r="D452" s="850" t="s">
        <v>3237</v>
      </c>
      <c r="E452" s="871">
        <v>42.396031999999998</v>
      </c>
      <c r="F452" s="871">
        <v>-83.072381999999905</v>
      </c>
      <c r="G452" s="852" t="s">
        <v>9289</v>
      </c>
      <c r="H452" s="852"/>
      <c r="I452" s="853" t="s">
        <v>5</v>
      </c>
      <c r="J452" s="854" t="str">
        <f t="shared" si="54"/>
        <v>Groundwater</v>
      </c>
      <c r="K452" s="854" t="s">
        <v>35</v>
      </c>
      <c r="L452" s="858">
        <v>2018</v>
      </c>
      <c r="M452" s="855">
        <v>280</v>
      </c>
      <c r="N452" s="855">
        <v>140</v>
      </c>
      <c r="O452" s="855">
        <v>420</v>
      </c>
      <c r="P452" s="855"/>
      <c r="Q452" s="855">
        <f t="shared" si="55"/>
        <v>420</v>
      </c>
      <c r="R452" s="912" t="s">
        <v>3413</v>
      </c>
      <c r="S452" s="885"/>
      <c r="T452" s="908" t="s">
        <v>3166</v>
      </c>
      <c r="U452" s="866" t="s">
        <v>3190</v>
      </c>
      <c r="V452" s="884" t="s">
        <v>3190</v>
      </c>
      <c r="W452" s="885"/>
      <c r="X452" s="877" t="s">
        <v>3168</v>
      </c>
    </row>
    <row r="453" spans="1:24" ht="28.5" customHeight="1">
      <c r="A453" s="849" t="s">
        <v>5474</v>
      </c>
      <c r="B453" s="850"/>
      <c r="C453" s="850" t="s">
        <v>4778</v>
      </c>
      <c r="D453" s="850" t="s">
        <v>5475</v>
      </c>
      <c r="E453" s="852">
        <v>43.765140799999998</v>
      </c>
      <c r="F453" s="852">
        <v>-72.181958399999999</v>
      </c>
      <c r="G453" s="854" t="s">
        <v>9299</v>
      </c>
      <c r="H453" s="850"/>
      <c r="I453" s="853" t="s">
        <v>5</v>
      </c>
      <c r="J453" s="854" t="str">
        <f t="shared" si="54"/>
        <v>Groundwater</v>
      </c>
      <c r="K453" s="854" t="s">
        <v>35</v>
      </c>
      <c r="L453" s="858">
        <v>2018</v>
      </c>
      <c r="M453" s="855"/>
      <c r="N453" s="855"/>
      <c r="O453" s="855" t="s">
        <v>36</v>
      </c>
      <c r="P453" s="855">
        <v>2.1</v>
      </c>
      <c r="Q453" s="855">
        <f t="shared" si="55"/>
        <v>2.1</v>
      </c>
      <c r="R453" s="993" t="s">
        <v>9696</v>
      </c>
      <c r="S453" s="853"/>
      <c r="T453" s="879" t="s">
        <v>5479</v>
      </c>
      <c r="U453" s="875" t="s">
        <v>4786</v>
      </c>
      <c r="V453" s="887" t="s">
        <v>5477</v>
      </c>
      <c r="W453" s="879" t="s">
        <v>5480</v>
      </c>
      <c r="X453" s="882" t="s">
        <v>2415</v>
      </c>
    </row>
    <row r="454" spans="1:24" ht="28.5" customHeight="1">
      <c r="A454" s="849" t="s">
        <v>360</v>
      </c>
      <c r="B454" s="850"/>
      <c r="C454" s="850" t="s">
        <v>346</v>
      </c>
      <c r="D454" s="850" t="s">
        <v>347</v>
      </c>
      <c r="E454" s="852">
        <v>32.167087000000002</v>
      </c>
      <c r="F454" s="852">
        <v>-110.875603</v>
      </c>
      <c r="G454" s="854" t="s">
        <v>9697</v>
      </c>
      <c r="H454" s="850" t="s">
        <v>9698</v>
      </c>
      <c r="I454" s="853" t="s">
        <v>44</v>
      </c>
      <c r="J454" s="854" t="str">
        <f t="shared" si="54"/>
        <v>Groundwater</v>
      </c>
      <c r="K454" s="854" t="s">
        <v>35</v>
      </c>
      <c r="L454" s="858">
        <v>2018</v>
      </c>
      <c r="M454" s="855">
        <v>39.4</v>
      </c>
      <c r="N454" s="855"/>
      <c r="O454" s="855">
        <v>39</v>
      </c>
      <c r="P454" s="855">
        <v>435.6</v>
      </c>
      <c r="Q454" s="855">
        <f t="shared" si="55"/>
        <v>435.6</v>
      </c>
      <c r="R454" s="911" t="s">
        <v>9699</v>
      </c>
      <c r="S454" s="944" t="s">
        <v>367</v>
      </c>
      <c r="T454" s="888" t="s">
        <v>9700</v>
      </c>
      <c r="U454" s="880" t="s">
        <v>362</v>
      </c>
      <c r="V454" s="884" t="s">
        <v>363</v>
      </c>
      <c r="W454" s="893" t="s">
        <v>368</v>
      </c>
      <c r="X454" s="882" t="s">
        <v>358</v>
      </c>
    </row>
    <row r="455" spans="1:24" ht="28.5" customHeight="1">
      <c r="A455" s="849" t="s">
        <v>8432</v>
      </c>
      <c r="B455" s="849" t="s">
        <v>9701</v>
      </c>
      <c r="C455" s="849" t="s">
        <v>8430</v>
      </c>
      <c r="D455" s="849"/>
      <c r="E455" s="851">
        <v>41.608649999999997</v>
      </c>
      <c r="F455" s="851">
        <v>-71.473320000000001</v>
      </c>
      <c r="G455" s="901" t="s">
        <v>9290</v>
      </c>
      <c r="H455" s="900"/>
      <c r="I455" s="853" t="s">
        <v>44</v>
      </c>
      <c r="J455" s="854" t="str">
        <f t="shared" si="54"/>
        <v>Unknown</v>
      </c>
      <c r="K455" s="852"/>
      <c r="L455" s="851"/>
      <c r="M455" s="855">
        <v>970</v>
      </c>
      <c r="N455" s="855">
        <v>15</v>
      </c>
      <c r="O455" s="855"/>
      <c r="P455" s="855"/>
      <c r="Q455" s="855">
        <f t="shared" si="55"/>
        <v>970</v>
      </c>
      <c r="R455" s="911" t="s">
        <v>9354</v>
      </c>
      <c r="S455" s="854"/>
      <c r="T455" s="918" t="s">
        <v>8433</v>
      </c>
      <c r="U455" s="866" t="s">
        <v>1570</v>
      </c>
      <c r="V455" s="884" t="s">
        <v>740</v>
      </c>
      <c r="W455" s="854"/>
      <c r="X455" s="851"/>
    </row>
    <row r="456" spans="1:24" ht="28.5" customHeight="1">
      <c r="A456" s="849" t="s">
        <v>5481</v>
      </c>
      <c r="B456" s="850"/>
      <c r="C456" s="850" t="s">
        <v>4778</v>
      </c>
      <c r="D456" s="850" t="s">
        <v>4801</v>
      </c>
      <c r="E456" s="852">
        <v>42.8926412</v>
      </c>
      <c r="F456" s="852">
        <v>-70.866523999999998</v>
      </c>
      <c r="G456" s="854" t="s">
        <v>9299</v>
      </c>
      <c r="H456" s="850"/>
      <c r="I456" s="853" t="s">
        <v>77</v>
      </c>
      <c r="J456" s="854" t="str">
        <f t="shared" si="54"/>
        <v>Groundwater</v>
      </c>
      <c r="K456" s="854" t="s">
        <v>35</v>
      </c>
      <c r="L456" s="858">
        <v>2018</v>
      </c>
      <c r="M456" s="855">
        <v>4.5999999999999996</v>
      </c>
      <c r="N456" s="855">
        <v>2.2999999999999998</v>
      </c>
      <c r="O456" s="855">
        <v>6.9</v>
      </c>
      <c r="P456" s="855">
        <v>48.7</v>
      </c>
      <c r="Q456" s="855">
        <f t="shared" si="55"/>
        <v>48.7</v>
      </c>
      <c r="R456" s="911"/>
      <c r="S456" s="853"/>
      <c r="T456" s="879" t="s">
        <v>5486</v>
      </c>
      <c r="U456" s="880" t="s">
        <v>4786</v>
      </c>
      <c r="V456" s="881" t="s">
        <v>5483</v>
      </c>
      <c r="W456" s="879" t="s">
        <v>5487</v>
      </c>
      <c r="X456" s="882" t="s">
        <v>2415</v>
      </c>
    </row>
    <row r="457" spans="1:24" ht="28.5" customHeight="1">
      <c r="A457" s="849" t="s">
        <v>9702</v>
      </c>
      <c r="B457" s="849"/>
      <c r="C457" s="849" t="s">
        <v>8992</v>
      </c>
      <c r="D457" s="849" t="s">
        <v>9703</v>
      </c>
      <c r="E457" s="851">
        <v>47.979295</v>
      </c>
      <c r="F457" s="851">
        <v>-122.38160499999999</v>
      </c>
      <c r="G457" s="862"/>
      <c r="H457" s="861"/>
      <c r="I457" s="853" t="s">
        <v>2203</v>
      </c>
      <c r="J457" s="852" t="s">
        <v>35</v>
      </c>
      <c r="K457" s="852" t="s">
        <v>35</v>
      </c>
      <c r="L457" s="863">
        <v>2022</v>
      </c>
      <c r="M457" s="855">
        <v>2.54</v>
      </c>
      <c r="N457" s="855">
        <v>2.5299999999999998</v>
      </c>
      <c r="O457" s="855">
        <v>5.07</v>
      </c>
      <c r="P457" s="855">
        <v>14.86</v>
      </c>
      <c r="Q457" s="855">
        <v>14.86</v>
      </c>
      <c r="R457" s="911"/>
      <c r="S457" s="854"/>
      <c r="T457" s="854" t="s">
        <v>9704</v>
      </c>
      <c r="U457" s="864" t="s">
        <v>9705</v>
      </c>
      <c r="V457" s="865" t="s">
        <v>9705</v>
      </c>
      <c r="W457" s="854" t="s">
        <v>9706</v>
      </c>
      <c r="X457" s="851" t="s">
        <v>9468</v>
      </c>
    </row>
    <row r="458" spans="1:24" ht="28.5" customHeight="1">
      <c r="A458" s="849" t="s">
        <v>40</v>
      </c>
      <c r="B458" s="850"/>
      <c r="C458" s="850" t="s">
        <v>30</v>
      </c>
      <c r="D458" s="850" t="s">
        <v>31</v>
      </c>
      <c r="E458" s="852">
        <v>34.605737300000001</v>
      </c>
      <c r="F458" s="852">
        <v>-87.127712799999998</v>
      </c>
      <c r="G458" s="854" t="s">
        <v>9289</v>
      </c>
      <c r="H458" s="850"/>
      <c r="I458" s="853" t="s">
        <v>33</v>
      </c>
      <c r="J458" s="854" t="str">
        <f t="shared" ref="J458:J463" si="56">IF(K458="Groundwater", "Groundwater", IF(OR(K458="Wastewater", K458="Surface Water", K458="Drinking Water", K458="Leachate"),"Other Water", IF(OR(K458="Soil", K458="Compost", K458="Sludge", K458="Septage"), "Solid", "Unknown")))</f>
        <v>Groundwater</v>
      </c>
      <c r="K458" s="854" t="s">
        <v>35</v>
      </c>
      <c r="L458" s="858">
        <v>2019</v>
      </c>
      <c r="M458" s="855"/>
      <c r="N458" s="855"/>
      <c r="O458" s="855" t="s">
        <v>36</v>
      </c>
      <c r="P458" s="855">
        <v>236000</v>
      </c>
      <c r="Q458" s="855">
        <f t="shared" ref="Q458:Q463" si="57">IF(M458&amp;N458&amp;O458&amp;P458="","",MAX(M458:P458))</f>
        <v>236000</v>
      </c>
      <c r="R458" s="864"/>
      <c r="S458" s="854"/>
      <c r="T458" s="859" t="s">
        <v>37</v>
      </c>
      <c r="U458" s="880" t="s">
        <v>34</v>
      </c>
      <c r="V458" s="867" t="s">
        <v>34</v>
      </c>
      <c r="W458" s="885"/>
      <c r="X458" s="917" t="s">
        <v>38</v>
      </c>
    </row>
    <row r="459" spans="1:24" ht="28.5" customHeight="1">
      <c r="A459" s="849" t="s">
        <v>5488</v>
      </c>
      <c r="B459" s="850"/>
      <c r="C459" s="850" t="s">
        <v>4778</v>
      </c>
      <c r="D459" s="850" t="s">
        <v>5489</v>
      </c>
      <c r="E459" s="852">
        <v>43.092279499999997</v>
      </c>
      <c r="F459" s="852">
        <v>-71.221642299999999</v>
      </c>
      <c r="G459" s="854" t="s">
        <v>9299</v>
      </c>
      <c r="H459" s="850"/>
      <c r="I459" s="853" t="s">
        <v>33</v>
      </c>
      <c r="J459" s="854" t="str">
        <f t="shared" si="56"/>
        <v>Groundwater</v>
      </c>
      <c r="K459" s="853" t="s">
        <v>35</v>
      </c>
      <c r="L459" s="858">
        <v>2018</v>
      </c>
      <c r="M459" s="855">
        <v>13.8</v>
      </c>
      <c r="N459" s="855">
        <v>4.47</v>
      </c>
      <c r="O459" s="855">
        <v>18.27</v>
      </c>
      <c r="P459" s="855">
        <v>23.85</v>
      </c>
      <c r="Q459" s="855">
        <f t="shared" si="57"/>
        <v>23.85</v>
      </c>
      <c r="R459" s="911"/>
      <c r="S459" s="853"/>
      <c r="T459" s="879" t="s">
        <v>5494</v>
      </c>
      <c r="U459" s="875" t="s">
        <v>4786</v>
      </c>
      <c r="V459" s="887" t="s">
        <v>5491</v>
      </c>
      <c r="W459" s="879" t="s">
        <v>5495</v>
      </c>
      <c r="X459" s="882" t="s">
        <v>2415</v>
      </c>
    </row>
    <row r="460" spans="1:24" ht="28.5" customHeight="1">
      <c r="A460" s="849" t="s">
        <v>2493</v>
      </c>
      <c r="B460" s="850"/>
      <c r="C460" s="850" t="s">
        <v>2408</v>
      </c>
      <c r="D460" s="850" t="s">
        <v>2494</v>
      </c>
      <c r="E460" s="852">
        <v>43.778199999999998</v>
      </c>
      <c r="F460" s="852">
        <v>-70.014499999999998</v>
      </c>
      <c r="G460" s="854" t="s">
        <v>9289</v>
      </c>
      <c r="H460" s="850"/>
      <c r="I460" s="994" t="s">
        <v>44</v>
      </c>
      <c r="J460" s="854" t="str">
        <f t="shared" si="56"/>
        <v>Groundwater</v>
      </c>
      <c r="K460" s="853" t="s">
        <v>35</v>
      </c>
      <c r="L460" s="902">
        <v>2018</v>
      </c>
      <c r="M460" s="855">
        <v>3</v>
      </c>
      <c r="N460" s="855"/>
      <c r="O460" s="855" t="s">
        <v>36</v>
      </c>
      <c r="P460" s="855">
        <v>140.6</v>
      </c>
      <c r="Q460" s="855">
        <f t="shared" si="57"/>
        <v>140.6</v>
      </c>
      <c r="R460" s="911"/>
      <c r="S460" s="853"/>
      <c r="T460" s="859" t="s">
        <v>2411</v>
      </c>
      <c r="U460" s="864"/>
      <c r="V460" s="881" t="s">
        <v>2411</v>
      </c>
      <c r="W460" s="885"/>
      <c r="X460" s="882" t="s">
        <v>2415</v>
      </c>
    </row>
    <row r="461" spans="1:24" ht="28.5" customHeight="1">
      <c r="A461" s="849" t="s">
        <v>1769</v>
      </c>
      <c r="B461" s="849"/>
      <c r="C461" s="849" t="s">
        <v>1762</v>
      </c>
      <c r="D461" s="849" t="s">
        <v>1763</v>
      </c>
      <c r="E461" s="851">
        <v>39.647793</v>
      </c>
      <c r="F461" s="851">
        <v>-75.596563000000003</v>
      </c>
      <c r="G461" s="852" t="s">
        <v>9708</v>
      </c>
      <c r="H461" s="849" t="s">
        <v>9707</v>
      </c>
      <c r="I461" s="853" t="s">
        <v>1201</v>
      </c>
      <c r="J461" s="854" t="str">
        <f t="shared" si="56"/>
        <v>Groundwater</v>
      </c>
      <c r="K461" s="852" t="s">
        <v>35</v>
      </c>
      <c r="L461" s="851">
        <v>2017</v>
      </c>
      <c r="M461" s="855">
        <v>530</v>
      </c>
      <c r="N461" s="855">
        <v>130</v>
      </c>
      <c r="O461" s="855"/>
      <c r="P461" s="855"/>
      <c r="Q461" s="855">
        <f t="shared" si="57"/>
        <v>530</v>
      </c>
      <c r="R461" s="911"/>
      <c r="S461" s="854"/>
      <c r="T461" s="854"/>
      <c r="U461" s="856" t="s">
        <v>1765</v>
      </c>
      <c r="V461" s="857" t="s">
        <v>1768</v>
      </c>
      <c r="W461" s="854"/>
      <c r="X461" s="851"/>
    </row>
    <row r="462" spans="1:24" ht="28.5" customHeight="1">
      <c r="A462" s="849" t="s">
        <v>3416</v>
      </c>
      <c r="B462" s="849"/>
      <c r="C462" s="849" t="s">
        <v>3158</v>
      </c>
      <c r="D462" s="849" t="s">
        <v>3417</v>
      </c>
      <c r="E462" s="851">
        <v>42.623914200000002</v>
      </c>
      <c r="F462" s="851">
        <v>-84.579534899999999</v>
      </c>
      <c r="G462" s="852" t="s">
        <v>9289</v>
      </c>
      <c r="H462" s="852"/>
      <c r="I462" s="853" t="s">
        <v>765</v>
      </c>
      <c r="J462" s="854" t="str">
        <f t="shared" si="56"/>
        <v>Other Water</v>
      </c>
      <c r="K462" s="852" t="s">
        <v>2471</v>
      </c>
      <c r="L462" s="851">
        <v>2018</v>
      </c>
      <c r="M462" s="855">
        <v>2.33</v>
      </c>
      <c r="N462" s="855">
        <v>1.76</v>
      </c>
      <c r="O462" s="855"/>
      <c r="P462" s="855"/>
      <c r="Q462" s="855">
        <f t="shared" si="57"/>
        <v>2.33</v>
      </c>
      <c r="R462" s="911"/>
      <c r="S462" s="885"/>
      <c r="T462" s="852"/>
      <c r="U462" s="864"/>
      <c r="V462" s="857" t="s">
        <v>3266</v>
      </c>
      <c r="W462" s="854"/>
      <c r="X462" s="851"/>
    </row>
    <row r="463" spans="1:24" ht="28.5" customHeight="1">
      <c r="A463" s="849" t="s">
        <v>731</v>
      </c>
      <c r="B463" s="849"/>
      <c r="C463" s="849" t="s">
        <v>448</v>
      </c>
      <c r="D463" s="849" t="s">
        <v>449</v>
      </c>
      <c r="E463" s="852">
        <v>38.585050000000003</v>
      </c>
      <c r="F463" s="852">
        <v>-121.46975</v>
      </c>
      <c r="G463" s="852" t="s">
        <v>9289</v>
      </c>
      <c r="H463" s="849"/>
      <c r="I463" s="853" t="s">
        <v>33</v>
      </c>
      <c r="J463" s="854" t="str">
        <f t="shared" si="56"/>
        <v>Groundwater</v>
      </c>
      <c r="K463" s="852" t="s">
        <v>35</v>
      </c>
      <c r="L463" s="851">
        <v>2019</v>
      </c>
      <c r="M463" s="855">
        <v>120</v>
      </c>
      <c r="N463" s="855">
        <v>87</v>
      </c>
      <c r="O463" s="855">
        <v>207</v>
      </c>
      <c r="P463" s="855">
        <v>605.57000000000005</v>
      </c>
      <c r="Q463" s="855">
        <f t="shared" si="57"/>
        <v>605.57000000000005</v>
      </c>
      <c r="R463" s="911"/>
      <c r="S463" s="854"/>
      <c r="T463" s="859" t="s">
        <v>733</v>
      </c>
      <c r="U463" s="856" t="s">
        <v>451</v>
      </c>
      <c r="V463" s="857" t="s">
        <v>451</v>
      </c>
      <c r="W463" s="854"/>
      <c r="X463" s="877" t="s">
        <v>453</v>
      </c>
    </row>
    <row r="464" spans="1:24" ht="28.5" customHeight="1">
      <c r="A464" s="849" t="s">
        <v>9710</v>
      </c>
      <c r="B464" s="849"/>
      <c r="C464" s="849" t="s">
        <v>3158</v>
      </c>
      <c r="D464" s="849" t="s">
        <v>3529</v>
      </c>
      <c r="E464" s="851">
        <v>43.032713000000001</v>
      </c>
      <c r="F464" s="851">
        <v>-83.654099000000002</v>
      </c>
      <c r="G464" s="862"/>
      <c r="H464" s="861"/>
      <c r="I464" s="853" t="s">
        <v>5</v>
      </c>
      <c r="J464" s="852" t="s">
        <v>35</v>
      </c>
      <c r="K464" s="852" t="s">
        <v>35</v>
      </c>
      <c r="L464" s="863">
        <v>2021</v>
      </c>
      <c r="M464" s="855"/>
      <c r="N464" s="855"/>
      <c r="O464" s="855"/>
      <c r="P464" s="855">
        <v>29000</v>
      </c>
      <c r="Q464" s="855">
        <v>29000</v>
      </c>
      <c r="R464" s="911"/>
      <c r="S464" s="854"/>
      <c r="T464" s="854" t="s">
        <v>9711</v>
      </c>
      <c r="U464" s="864" t="s">
        <v>9712</v>
      </c>
      <c r="V464" s="865" t="s">
        <v>9713</v>
      </c>
      <c r="W464" s="854" t="s">
        <v>9475</v>
      </c>
      <c r="X464" s="851" t="s">
        <v>9295</v>
      </c>
    </row>
    <row r="465" spans="1:24" ht="28.5" customHeight="1">
      <c r="A465" s="849" t="s">
        <v>9714</v>
      </c>
      <c r="B465" s="849"/>
      <c r="C465" s="849" t="s">
        <v>3158</v>
      </c>
      <c r="D465" s="849" t="s">
        <v>4056</v>
      </c>
      <c r="E465" s="851">
        <v>43.398918000000002</v>
      </c>
      <c r="F465" s="851">
        <v>-83.976297000000002</v>
      </c>
      <c r="G465" s="901" t="s">
        <v>9299</v>
      </c>
      <c r="H465" s="861"/>
      <c r="I465" s="853" t="s">
        <v>5</v>
      </c>
      <c r="J465" s="854" t="str">
        <f>IF(K465="Groundwater", "Groundwater", IF(OR(K465="Wastewater", K465="Surface Water", K465="Drinking Water", K465="Leachate"),"Other Water", IF(OR(K465="Soil", K465="Compost", K465="Sludge", K465="Septage"), "Solid", "Unknown")))</f>
        <v>Groundwater</v>
      </c>
      <c r="K465" s="852" t="s">
        <v>35</v>
      </c>
      <c r="L465" s="851">
        <v>2020</v>
      </c>
      <c r="M465" s="855"/>
      <c r="N465" s="855">
        <v>43</v>
      </c>
      <c r="O465" s="855"/>
      <c r="P465" s="855"/>
      <c r="Q465" s="855">
        <f>IF(M465&amp;N465&amp;O465&amp;P465="","",MAX(M465:P465))</f>
        <v>43</v>
      </c>
      <c r="R465" s="911"/>
      <c r="S465" s="854"/>
      <c r="T465" s="854"/>
      <c r="U465" s="982" t="s">
        <v>9715</v>
      </c>
      <c r="V465" s="983" t="s">
        <v>9716</v>
      </c>
      <c r="W465" s="940" t="s">
        <v>9716</v>
      </c>
      <c r="X465" s="877" t="s">
        <v>9395</v>
      </c>
    </row>
    <row r="466" spans="1:24" ht="28.5" customHeight="1">
      <c r="A466" s="849" t="s">
        <v>9717</v>
      </c>
      <c r="B466" s="849"/>
      <c r="C466" s="849" t="s">
        <v>3158</v>
      </c>
      <c r="D466" s="849" t="s">
        <v>3518</v>
      </c>
      <c r="E466" s="851">
        <v>45.718000000000004</v>
      </c>
      <c r="F466" s="851">
        <v>-87.088999999999999</v>
      </c>
      <c r="G466" s="862"/>
      <c r="H466" s="861"/>
      <c r="I466" s="853" t="s">
        <v>113</v>
      </c>
      <c r="J466" s="852" t="s">
        <v>35</v>
      </c>
      <c r="K466" s="852" t="s">
        <v>35</v>
      </c>
      <c r="L466" s="863">
        <v>2020</v>
      </c>
      <c r="M466" s="855">
        <v>4560</v>
      </c>
      <c r="N466" s="855">
        <v>15900</v>
      </c>
      <c r="O466" s="855">
        <v>20460</v>
      </c>
      <c r="P466" s="855">
        <v>27605.1</v>
      </c>
      <c r="Q466" s="855">
        <v>27605.1</v>
      </c>
      <c r="R466" s="911"/>
      <c r="S466" s="854"/>
      <c r="T466" s="854" t="s">
        <v>9718</v>
      </c>
      <c r="U466" s="864" t="s">
        <v>9718</v>
      </c>
      <c r="V466" s="865" t="s">
        <v>9719</v>
      </c>
      <c r="W466" s="854" t="s">
        <v>9720</v>
      </c>
      <c r="X466" s="851" t="s">
        <v>9295</v>
      </c>
    </row>
    <row r="467" spans="1:24" ht="28.5" customHeight="1">
      <c r="A467" s="849" t="s">
        <v>9721</v>
      </c>
      <c r="B467" s="849"/>
      <c r="C467" s="849" t="s">
        <v>3158</v>
      </c>
      <c r="D467" s="849" t="s">
        <v>3518</v>
      </c>
      <c r="E467" s="851">
        <v>45.765000000000001</v>
      </c>
      <c r="F467" s="851">
        <v>-87.126000000000005</v>
      </c>
      <c r="G467" s="862"/>
      <c r="H467" s="861"/>
      <c r="I467" s="853" t="s">
        <v>33</v>
      </c>
      <c r="J467" s="852" t="s">
        <v>35</v>
      </c>
      <c r="K467" s="852" t="s">
        <v>35</v>
      </c>
      <c r="L467" s="863">
        <v>2021</v>
      </c>
      <c r="M467" s="855">
        <v>210</v>
      </c>
      <c r="N467" s="855"/>
      <c r="O467" s="855"/>
      <c r="P467" s="855"/>
      <c r="Q467" s="855">
        <v>210</v>
      </c>
      <c r="R467" s="911"/>
      <c r="S467" s="854"/>
      <c r="T467" s="854" t="s">
        <v>9722</v>
      </c>
      <c r="U467" s="864" t="s">
        <v>9722</v>
      </c>
      <c r="V467" s="865" t="s">
        <v>9723</v>
      </c>
      <c r="W467" s="854" t="s">
        <v>9720</v>
      </c>
      <c r="X467" s="851" t="s">
        <v>9295</v>
      </c>
    </row>
    <row r="468" spans="1:24" ht="28.5" customHeight="1">
      <c r="A468" s="849" t="s">
        <v>3418</v>
      </c>
      <c r="B468" s="850"/>
      <c r="C468" s="850" t="s">
        <v>3158</v>
      </c>
      <c r="D468" s="850" t="s">
        <v>3419</v>
      </c>
      <c r="E468" s="871">
        <v>42.670310200000003</v>
      </c>
      <c r="F468" s="871">
        <v>-82.979556699999904</v>
      </c>
      <c r="G468" s="852" t="s">
        <v>9289</v>
      </c>
      <c r="H468" s="852"/>
      <c r="I468" s="853" t="s">
        <v>5</v>
      </c>
      <c r="J468" s="854" t="str">
        <f t="shared" ref="J468:J479" si="58">IF(K468="Groundwater", "Groundwater", IF(OR(K468="Wastewater", K468="Surface Water", K468="Drinking Water", K468="Leachate"),"Other Water", IF(OR(K468="Soil", K468="Compost", K468="Sludge", K468="Septage"), "Solid", "Unknown")))</f>
        <v>Groundwater</v>
      </c>
      <c r="K468" s="854" t="s">
        <v>35</v>
      </c>
      <c r="L468" s="858">
        <v>2018</v>
      </c>
      <c r="M468" s="855">
        <v>20</v>
      </c>
      <c r="N468" s="855"/>
      <c r="O468" s="855" t="s">
        <v>36</v>
      </c>
      <c r="P468" s="855" t="s">
        <v>36</v>
      </c>
      <c r="Q468" s="855">
        <f t="shared" ref="Q468:Q479" si="59">IF(M468&amp;N468&amp;O468&amp;P468="","",MAX(M468:P468))</f>
        <v>20</v>
      </c>
      <c r="R468" s="912" t="s">
        <v>3196</v>
      </c>
      <c r="S468" s="885"/>
      <c r="T468" s="908" t="s">
        <v>3166</v>
      </c>
      <c r="U468" s="856" t="s">
        <v>3190</v>
      </c>
      <c r="V468" s="857" t="s">
        <v>3190</v>
      </c>
      <c r="W468" s="885"/>
      <c r="X468" s="877" t="s">
        <v>3168</v>
      </c>
    </row>
    <row r="469" spans="1:24" ht="28.5" customHeight="1">
      <c r="A469" s="849" t="s">
        <v>3423</v>
      </c>
      <c r="B469" s="850"/>
      <c r="C469" s="850" t="s">
        <v>3158</v>
      </c>
      <c r="D469" s="850" t="s">
        <v>3342</v>
      </c>
      <c r="E469" s="871">
        <v>42.552535399999996</v>
      </c>
      <c r="F469" s="871">
        <v>-83.162722599999995</v>
      </c>
      <c r="G469" s="852" t="s">
        <v>9289</v>
      </c>
      <c r="H469" s="852"/>
      <c r="I469" s="853" t="s">
        <v>5</v>
      </c>
      <c r="J469" s="854" t="str">
        <f t="shared" si="58"/>
        <v>Groundwater</v>
      </c>
      <c r="K469" s="854" t="s">
        <v>35</v>
      </c>
      <c r="L469" s="858">
        <v>2018</v>
      </c>
      <c r="M469" s="855"/>
      <c r="N469" s="855">
        <v>9750</v>
      </c>
      <c r="O469" s="855" t="s">
        <v>36</v>
      </c>
      <c r="P469" s="855" t="s">
        <v>36</v>
      </c>
      <c r="Q469" s="855">
        <f t="shared" si="59"/>
        <v>9750</v>
      </c>
      <c r="R469" s="885" t="s">
        <v>3271</v>
      </c>
      <c r="S469" s="885"/>
      <c r="T469" s="908" t="s">
        <v>3166</v>
      </c>
      <c r="U469" s="866" t="s">
        <v>3190</v>
      </c>
      <c r="V469" s="884" t="s">
        <v>3190</v>
      </c>
      <c r="W469" s="885"/>
      <c r="X469" s="877" t="s">
        <v>3168</v>
      </c>
    </row>
    <row r="470" spans="1:24" ht="28.5" customHeight="1">
      <c r="A470" s="849" t="s">
        <v>5496</v>
      </c>
      <c r="B470" s="850"/>
      <c r="C470" s="850" t="s">
        <v>4778</v>
      </c>
      <c r="D470" s="850" t="s">
        <v>4850</v>
      </c>
      <c r="E470" s="852">
        <v>42.8693575</v>
      </c>
      <c r="F470" s="852">
        <v>-71.330806600000003</v>
      </c>
      <c r="G470" s="854" t="s">
        <v>9299</v>
      </c>
      <c r="H470" s="850"/>
      <c r="I470" s="853" t="s">
        <v>33</v>
      </c>
      <c r="J470" s="854" t="str">
        <f t="shared" si="58"/>
        <v>Groundwater</v>
      </c>
      <c r="K470" s="854" t="s">
        <v>35</v>
      </c>
      <c r="L470" s="858">
        <v>2020</v>
      </c>
      <c r="M470" s="855">
        <v>21.4</v>
      </c>
      <c r="N470" s="855">
        <v>15.2</v>
      </c>
      <c r="O470" s="855">
        <v>36.6</v>
      </c>
      <c r="P470" s="855">
        <v>97.41</v>
      </c>
      <c r="Q470" s="855">
        <f t="shared" si="59"/>
        <v>97.41</v>
      </c>
      <c r="R470" s="854"/>
      <c r="S470" s="853"/>
      <c r="T470" s="879" t="s">
        <v>5501</v>
      </c>
      <c r="U470" s="880" t="s">
        <v>4786</v>
      </c>
      <c r="V470" s="881" t="s">
        <v>5498</v>
      </c>
      <c r="W470" s="941" t="s">
        <v>5502</v>
      </c>
      <c r="X470" s="882" t="s">
        <v>2415</v>
      </c>
    </row>
    <row r="471" spans="1:24" ht="28.5" customHeight="1">
      <c r="A471" s="849" t="s">
        <v>2321</v>
      </c>
      <c r="B471" s="849" t="s">
        <v>2322</v>
      </c>
      <c r="C471" s="850" t="s">
        <v>2323</v>
      </c>
      <c r="D471" s="850" t="s">
        <v>2324</v>
      </c>
      <c r="E471" s="852">
        <v>41.540008200000003</v>
      </c>
      <c r="F471" s="852">
        <v>-93.6598848</v>
      </c>
      <c r="G471" s="854" t="s">
        <v>9289</v>
      </c>
      <c r="H471" s="850"/>
      <c r="I471" s="853" t="s">
        <v>44</v>
      </c>
      <c r="J471" s="854" t="str">
        <f t="shared" si="58"/>
        <v>Groundwater</v>
      </c>
      <c r="K471" s="854" t="s">
        <v>35</v>
      </c>
      <c r="L471" s="858">
        <v>2018</v>
      </c>
      <c r="M471" s="855">
        <v>1900</v>
      </c>
      <c r="N471" s="855">
        <v>13000</v>
      </c>
      <c r="O471" s="855">
        <v>13490</v>
      </c>
      <c r="P471" s="855">
        <v>33000</v>
      </c>
      <c r="Q471" s="855">
        <f t="shared" si="59"/>
        <v>33000</v>
      </c>
      <c r="R471" s="995" t="s">
        <v>9724</v>
      </c>
      <c r="S471" s="854" t="s">
        <v>49</v>
      </c>
      <c r="T471" s="937" t="s">
        <v>2332</v>
      </c>
      <c r="U471" s="866" t="s">
        <v>2326</v>
      </c>
      <c r="V471" s="884" t="s">
        <v>2327</v>
      </c>
      <c r="W471" s="893" t="s">
        <v>2333</v>
      </c>
      <c r="X471" s="882" t="s">
        <v>2334</v>
      </c>
    </row>
    <row r="472" spans="1:24" ht="28.5" customHeight="1">
      <c r="A472" s="849" t="s">
        <v>734</v>
      </c>
      <c r="B472" s="850"/>
      <c r="C472" s="850" t="s">
        <v>448</v>
      </c>
      <c r="D472" s="850" t="s">
        <v>735</v>
      </c>
      <c r="E472" s="852">
        <v>33.777196269999997</v>
      </c>
      <c r="F472" s="852">
        <v>-115.4096491</v>
      </c>
      <c r="G472" s="854" t="s">
        <v>9289</v>
      </c>
      <c r="H472" s="850"/>
      <c r="I472" s="853" t="s">
        <v>33</v>
      </c>
      <c r="J472" s="854" t="str">
        <f t="shared" si="58"/>
        <v>Groundwater</v>
      </c>
      <c r="K472" s="854" t="s">
        <v>35</v>
      </c>
      <c r="L472" s="858">
        <v>2019</v>
      </c>
      <c r="M472" s="855">
        <v>0.72</v>
      </c>
      <c r="N472" s="855"/>
      <c r="O472" s="855" t="s">
        <v>36</v>
      </c>
      <c r="P472" s="855">
        <v>8.1199999999999992</v>
      </c>
      <c r="Q472" s="855">
        <f t="shared" si="59"/>
        <v>8.1199999999999992</v>
      </c>
      <c r="R472" s="911"/>
      <c r="S472" s="854"/>
      <c r="T472" s="859" t="s">
        <v>737</v>
      </c>
      <c r="U472" s="866" t="s">
        <v>451</v>
      </c>
      <c r="V472" s="884" t="s">
        <v>451</v>
      </c>
      <c r="W472" s="854"/>
      <c r="X472" s="877" t="s">
        <v>453</v>
      </c>
    </row>
    <row r="473" spans="1:24" ht="28.5" customHeight="1">
      <c r="A473" s="849" t="s">
        <v>3427</v>
      </c>
      <c r="B473" s="850"/>
      <c r="C473" s="850" t="s">
        <v>3158</v>
      </c>
      <c r="D473" s="850" t="s">
        <v>3237</v>
      </c>
      <c r="E473" s="871">
        <v>42.395249700000001</v>
      </c>
      <c r="F473" s="871">
        <v>-83.146132799999904</v>
      </c>
      <c r="G473" s="852" t="s">
        <v>9289</v>
      </c>
      <c r="H473" s="852"/>
      <c r="I473" s="853" t="s">
        <v>5</v>
      </c>
      <c r="J473" s="854" t="str">
        <f t="shared" si="58"/>
        <v>Groundwater</v>
      </c>
      <c r="K473" s="854" t="s">
        <v>35</v>
      </c>
      <c r="L473" s="858">
        <v>2019</v>
      </c>
      <c r="M473" s="855">
        <v>19000</v>
      </c>
      <c r="N473" s="855"/>
      <c r="O473" s="855" t="s">
        <v>36</v>
      </c>
      <c r="P473" s="855"/>
      <c r="Q473" s="855">
        <f t="shared" si="59"/>
        <v>19000</v>
      </c>
      <c r="R473" s="864"/>
      <c r="S473" s="885"/>
      <c r="T473" s="908" t="s">
        <v>3166</v>
      </c>
      <c r="U473" s="856" t="s">
        <v>3190</v>
      </c>
      <c r="V473" s="857" t="s">
        <v>3190</v>
      </c>
      <c r="W473" s="885"/>
      <c r="X473" s="877" t="s">
        <v>3168</v>
      </c>
    </row>
    <row r="474" spans="1:24" ht="28.5" customHeight="1">
      <c r="A474" s="849" t="s">
        <v>3431</v>
      </c>
      <c r="B474" s="850"/>
      <c r="C474" s="850" t="s">
        <v>3158</v>
      </c>
      <c r="D474" s="850" t="s">
        <v>3237</v>
      </c>
      <c r="E474" s="871">
        <v>42.264683499999997</v>
      </c>
      <c r="F474" s="871">
        <v>-83.169383199999999</v>
      </c>
      <c r="G474" s="852" t="s">
        <v>9289</v>
      </c>
      <c r="H474" s="852"/>
      <c r="I474" s="853" t="s">
        <v>5</v>
      </c>
      <c r="J474" s="854" t="str">
        <f t="shared" si="58"/>
        <v>Groundwater</v>
      </c>
      <c r="K474" s="854" t="s">
        <v>35</v>
      </c>
      <c r="L474" s="858">
        <v>2018</v>
      </c>
      <c r="M474" s="855">
        <v>5.7</v>
      </c>
      <c r="N474" s="855">
        <v>11</v>
      </c>
      <c r="O474" s="855">
        <v>16.7</v>
      </c>
      <c r="P474" s="855"/>
      <c r="Q474" s="855">
        <f t="shared" si="59"/>
        <v>16.7</v>
      </c>
      <c r="R474" s="864"/>
      <c r="S474" s="885"/>
      <c r="T474" s="908" t="s">
        <v>3166</v>
      </c>
      <c r="U474" s="866" t="s">
        <v>3190</v>
      </c>
      <c r="V474" s="884" t="s">
        <v>3190</v>
      </c>
      <c r="W474" s="885"/>
      <c r="X474" s="877" t="s">
        <v>3168</v>
      </c>
    </row>
    <row r="475" spans="1:24" ht="28.5" customHeight="1">
      <c r="A475" s="849" t="s">
        <v>3435</v>
      </c>
      <c r="B475" s="850"/>
      <c r="C475" s="850" t="s">
        <v>3158</v>
      </c>
      <c r="D475" s="850" t="s">
        <v>3237</v>
      </c>
      <c r="E475" s="871">
        <v>42.331426999999998</v>
      </c>
      <c r="F475" s="871">
        <v>-83.0457538</v>
      </c>
      <c r="G475" s="852" t="s">
        <v>9289</v>
      </c>
      <c r="H475" s="852"/>
      <c r="I475" s="853" t="s">
        <v>113</v>
      </c>
      <c r="J475" s="854" t="str">
        <f t="shared" si="58"/>
        <v>Groundwater</v>
      </c>
      <c r="K475" s="854" t="s">
        <v>35</v>
      </c>
      <c r="L475" s="858">
        <v>2021</v>
      </c>
      <c r="M475" s="855">
        <v>20000</v>
      </c>
      <c r="N475" s="855">
        <v>730000</v>
      </c>
      <c r="O475" s="855">
        <v>750000</v>
      </c>
      <c r="P475" s="855">
        <v>1181780</v>
      </c>
      <c r="Q475" s="855">
        <f t="shared" si="59"/>
        <v>1181780</v>
      </c>
      <c r="R475" s="864"/>
      <c r="S475" s="885"/>
      <c r="T475" s="996" t="s">
        <v>9727</v>
      </c>
      <c r="U475" s="997" t="s">
        <v>9727</v>
      </c>
      <c r="V475" s="998" t="s">
        <v>9728</v>
      </c>
      <c r="W475" s="962" t="s">
        <v>9729</v>
      </c>
      <c r="X475" s="877" t="s">
        <v>9295</v>
      </c>
    </row>
    <row r="476" spans="1:24" ht="28.5" customHeight="1">
      <c r="A476" s="849" t="s">
        <v>8108</v>
      </c>
      <c r="B476" s="849"/>
      <c r="C476" s="849" t="s">
        <v>8095</v>
      </c>
      <c r="D476" s="849"/>
      <c r="E476" s="851">
        <v>48.091941324688101</v>
      </c>
      <c r="F476" s="851">
        <v>-98.863569600037295</v>
      </c>
      <c r="G476" s="852" t="s">
        <v>9387</v>
      </c>
      <c r="H476" s="849" t="s">
        <v>9730</v>
      </c>
      <c r="I476" s="853" t="s">
        <v>765</v>
      </c>
      <c r="J476" s="854" t="str">
        <f t="shared" si="58"/>
        <v>Other Water</v>
      </c>
      <c r="K476" s="852" t="s">
        <v>2471</v>
      </c>
      <c r="L476" s="851">
        <v>2018</v>
      </c>
      <c r="M476" s="855">
        <v>22</v>
      </c>
      <c r="N476" s="855">
        <v>29</v>
      </c>
      <c r="O476" s="855">
        <v>51</v>
      </c>
      <c r="P476" s="855">
        <v>154.30000000000001</v>
      </c>
      <c r="Q476" s="855">
        <f t="shared" si="59"/>
        <v>154.30000000000001</v>
      </c>
      <c r="R476" s="911"/>
      <c r="S476" s="854"/>
      <c r="T476" s="854"/>
      <c r="U476" s="864"/>
      <c r="V476" s="867" t="s">
        <v>8097</v>
      </c>
      <c r="W476" s="854"/>
      <c r="X476" s="851"/>
    </row>
    <row r="477" spans="1:24" ht="28.5" customHeight="1">
      <c r="A477" s="849" t="s">
        <v>7821</v>
      </c>
      <c r="B477" s="849"/>
      <c r="C477" s="849" t="s">
        <v>7798</v>
      </c>
      <c r="D477" s="849"/>
      <c r="E477" s="851">
        <v>42.55977</v>
      </c>
      <c r="F477" s="851">
        <v>-73.561250000000001</v>
      </c>
      <c r="G477" s="901" t="s">
        <v>9290</v>
      </c>
      <c r="H477" s="900"/>
      <c r="I477" s="853" t="s">
        <v>33</v>
      </c>
      <c r="J477" s="854" t="str">
        <f t="shared" si="58"/>
        <v>Unknown</v>
      </c>
      <c r="K477" s="852"/>
      <c r="L477" s="851"/>
      <c r="M477" s="855"/>
      <c r="N477" s="855"/>
      <c r="O477" s="855"/>
      <c r="P477" s="855"/>
      <c r="Q477" s="855" t="str">
        <f t="shared" si="59"/>
        <v/>
      </c>
      <c r="R477" s="911"/>
      <c r="S477" s="854"/>
      <c r="T477" s="918" t="s">
        <v>7822</v>
      </c>
      <c r="U477" s="856" t="s">
        <v>1570</v>
      </c>
      <c r="V477" s="865"/>
      <c r="W477" s="854"/>
      <c r="X477" s="851"/>
    </row>
    <row r="478" spans="1:24" ht="28.5" customHeight="1">
      <c r="A478" s="849" t="s">
        <v>2498</v>
      </c>
      <c r="B478" s="850"/>
      <c r="C478" s="850" t="s">
        <v>2408</v>
      </c>
      <c r="D478" s="850" t="s">
        <v>2499</v>
      </c>
      <c r="E478" s="852">
        <v>45.021599999999999</v>
      </c>
      <c r="F478" s="852">
        <v>-69.27</v>
      </c>
      <c r="G478" s="854" t="s">
        <v>9289</v>
      </c>
      <c r="H478" s="850"/>
      <c r="I478" s="853" t="s">
        <v>33</v>
      </c>
      <c r="J478" s="854" t="str">
        <f t="shared" si="58"/>
        <v>Groundwater</v>
      </c>
      <c r="K478" s="853" t="s">
        <v>35</v>
      </c>
      <c r="L478" s="902">
        <v>2018</v>
      </c>
      <c r="M478" s="855">
        <v>306</v>
      </c>
      <c r="N478" s="855">
        <v>456</v>
      </c>
      <c r="O478" s="855">
        <v>762</v>
      </c>
      <c r="P478" s="855">
        <v>1069</v>
      </c>
      <c r="Q478" s="855">
        <f t="shared" si="59"/>
        <v>1069</v>
      </c>
      <c r="R478" s="911"/>
      <c r="S478" s="853"/>
      <c r="T478" s="859" t="s">
        <v>2443</v>
      </c>
      <c r="U478" s="912"/>
      <c r="V478" s="887" t="s">
        <v>2411</v>
      </c>
      <c r="W478" s="885"/>
      <c r="X478" s="882" t="s">
        <v>2415</v>
      </c>
    </row>
    <row r="479" spans="1:24" ht="28.5" customHeight="1">
      <c r="A479" s="849" t="s">
        <v>3439</v>
      </c>
      <c r="B479" s="849"/>
      <c r="C479" s="849" t="s">
        <v>3158</v>
      </c>
      <c r="D479" s="849" t="s">
        <v>3440</v>
      </c>
      <c r="E479" s="851">
        <v>42.3408722</v>
      </c>
      <c r="F479" s="851">
        <v>-83.888624199999995</v>
      </c>
      <c r="G479" s="852" t="s">
        <v>9289</v>
      </c>
      <c r="H479" s="852"/>
      <c r="I479" s="853" t="s">
        <v>765</v>
      </c>
      <c r="J479" s="854" t="str">
        <f t="shared" si="58"/>
        <v>Other Water</v>
      </c>
      <c r="K479" s="852" t="s">
        <v>2471</v>
      </c>
      <c r="L479" s="851">
        <v>2018</v>
      </c>
      <c r="M479" s="855">
        <v>7.97</v>
      </c>
      <c r="N479" s="855">
        <v>1.51</v>
      </c>
      <c r="O479" s="855"/>
      <c r="P479" s="855"/>
      <c r="Q479" s="855">
        <f t="shared" si="59"/>
        <v>7.97</v>
      </c>
      <c r="R479" s="911"/>
      <c r="S479" s="885"/>
      <c r="T479" s="852"/>
      <c r="U479" s="864"/>
      <c r="V479" s="884" t="s">
        <v>3266</v>
      </c>
      <c r="W479" s="854"/>
      <c r="X479" s="851"/>
    </row>
    <row r="480" spans="1:24" ht="28.5" customHeight="1">
      <c r="A480" s="849" t="s">
        <v>9732</v>
      </c>
      <c r="B480" s="849"/>
      <c r="C480" s="849" t="s">
        <v>3158</v>
      </c>
      <c r="D480" s="849" t="s">
        <v>9733</v>
      </c>
      <c r="E480" s="851">
        <v>42.767220000000002</v>
      </c>
      <c r="F480" s="851">
        <v>-85.971221600000007</v>
      </c>
      <c r="G480" s="862"/>
      <c r="H480" s="861"/>
      <c r="I480" s="853" t="s">
        <v>33</v>
      </c>
      <c r="J480" s="852" t="s">
        <v>35</v>
      </c>
      <c r="K480" s="852" t="s">
        <v>35</v>
      </c>
      <c r="L480" s="863">
        <v>2021</v>
      </c>
      <c r="M480" s="855">
        <v>374</v>
      </c>
      <c r="N480" s="855">
        <v>232</v>
      </c>
      <c r="O480" s="855">
        <v>606</v>
      </c>
      <c r="P480" s="855">
        <v>926</v>
      </c>
      <c r="Q480" s="855">
        <v>926</v>
      </c>
      <c r="R480" s="911"/>
      <c r="S480" s="854"/>
      <c r="T480" s="854" t="s">
        <v>9734</v>
      </c>
      <c r="U480" s="864" t="s">
        <v>9734</v>
      </c>
      <c r="V480" s="865" t="s">
        <v>9735</v>
      </c>
      <c r="W480" s="854" t="s">
        <v>9736</v>
      </c>
      <c r="X480" s="851" t="s">
        <v>9295</v>
      </c>
    </row>
    <row r="481" spans="1:24" ht="28.5" customHeight="1">
      <c r="A481" s="849" t="s">
        <v>5503</v>
      </c>
      <c r="B481" s="850"/>
      <c r="C481" s="850" t="s">
        <v>4778</v>
      </c>
      <c r="D481" s="850" t="s">
        <v>5356</v>
      </c>
      <c r="E481" s="852">
        <v>43.109189000000001</v>
      </c>
      <c r="F481" s="852">
        <v>-70.803934999999996</v>
      </c>
      <c r="G481" s="854" t="s">
        <v>9289</v>
      </c>
      <c r="H481" s="850"/>
      <c r="I481" s="853" t="s">
        <v>44</v>
      </c>
      <c r="J481" s="854" t="str">
        <f t="shared" ref="J481:J503" si="60">IF(K481="Groundwater", "Groundwater", IF(OR(K481="Wastewater", K481="Surface Water", K481="Drinking Water", K481="Leachate"),"Other Water", IF(OR(K481="Soil", K481="Compost", K481="Sludge", K481="Septage"), "Solid", "Unknown")))</f>
        <v>Groundwater</v>
      </c>
      <c r="K481" s="854" t="s">
        <v>35</v>
      </c>
      <c r="L481" s="858">
        <v>2019</v>
      </c>
      <c r="M481" s="855">
        <v>1070</v>
      </c>
      <c r="N481" s="855">
        <v>1460</v>
      </c>
      <c r="O481" s="855">
        <v>2530</v>
      </c>
      <c r="P481" s="855">
        <v>2976</v>
      </c>
      <c r="Q481" s="855">
        <f t="shared" ref="Q481:Q503" si="61">IF(M481&amp;N481&amp;O481&amp;P481="","",MAX(M481:P481))</f>
        <v>2976</v>
      </c>
      <c r="R481" s="995"/>
      <c r="S481" s="854" t="s">
        <v>49</v>
      </c>
      <c r="T481" s="879" t="s">
        <v>5509</v>
      </c>
      <c r="U481" s="866" t="s">
        <v>105</v>
      </c>
      <c r="V481" s="881" t="s">
        <v>5133</v>
      </c>
      <c r="W481" s="963" t="s">
        <v>5511</v>
      </c>
      <c r="X481" s="882" t="s">
        <v>5105</v>
      </c>
    </row>
    <row r="482" spans="1:24" ht="28.5" customHeight="1">
      <c r="A482" s="849" t="s">
        <v>738</v>
      </c>
      <c r="B482" s="849"/>
      <c r="C482" s="849" t="s">
        <v>448</v>
      </c>
      <c r="D482" s="849" t="s">
        <v>739</v>
      </c>
      <c r="E482" s="851">
        <v>38.026587900000003</v>
      </c>
      <c r="F482" s="851">
        <v>-122.1630219</v>
      </c>
      <c r="G482" s="901" t="s">
        <v>9290</v>
      </c>
      <c r="H482" s="900"/>
      <c r="I482" s="853" t="s">
        <v>44</v>
      </c>
      <c r="J482" s="854" t="str">
        <f t="shared" si="60"/>
        <v>Groundwater</v>
      </c>
      <c r="K482" s="852" t="s">
        <v>35</v>
      </c>
      <c r="L482" s="851"/>
      <c r="M482" s="855">
        <v>489</v>
      </c>
      <c r="N482" s="855">
        <v>24700</v>
      </c>
      <c r="O482" s="855"/>
      <c r="P482" s="855"/>
      <c r="Q482" s="855">
        <f t="shared" si="61"/>
        <v>24700</v>
      </c>
      <c r="R482" s="911" t="s">
        <v>741</v>
      </c>
      <c r="S482" s="854"/>
      <c r="T482" s="854"/>
      <c r="U482" s="864"/>
      <c r="V482" s="857" t="s">
        <v>740</v>
      </c>
      <c r="W482" s="854"/>
      <c r="X482" s="851"/>
    </row>
    <row r="483" spans="1:24" ht="28.5" customHeight="1">
      <c r="A483" s="849" t="s">
        <v>742</v>
      </c>
      <c r="B483" s="849"/>
      <c r="C483" s="849" t="s">
        <v>448</v>
      </c>
      <c r="D483" s="849" t="s">
        <v>743</v>
      </c>
      <c r="E483" s="851">
        <v>33.775384000000003</v>
      </c>
      <c r="F483" s="851">
        <v>-118.2971871</v>
      </c>
      <c r="G483" s="901" t="s">
        <v>9290</v>
      </c>
      <c r="H483" s="900"/>
      <c r="I483" s="853" t="s">
        <v>44</v>
      </c>
      <c r="J483" s="854" t="str">
        <f t="shared" si="60"/>
        <v>Groundwater</v>
      </c>
      <c r="K483" s="852" t="s">
        <v>35</v>
      </c>
      <c r="L483" s="851"/>
      <c r="M483" s="855">
        <v>340</v>
      </c>
      <c r="N483" s="855">
        <v>970</v>
      </c>
      <c r="O483" s="855"/>
      <c r="P483" s="855"/>
      <c r="Q483" s="855">
        <f t="shared" si="61"/>
        <v>970</v>
      </c>
      <c r="R483" s="911" t="s">
        <v>741</v>
      </c>
      <c r="S483" s="854"/>
      <c r="T483" s="854"/>
      <c r="U483" s="864"/>
      <c r="V483" s="884" t="s">
        <v>740</v>
      </c>
      <c r="W483" s="854"/>
      <c r="X483" s="851"/>
    </row>
    <row r="484" spans="1:24" ht="28.5" customHeight="1">
      <c r="A484" s="849" t="s">
        <v>7823</v>
      </c>
      <c r="B484" s="850"/>
      <c r="C484" s="850" t="s">
        <v>7798</v>
      </c>
      <c r="D484" s="850" t="s">
        <v>7824</v>
      </c>
      <c r="E484" s="852">
        <v>43.126261</v>
      </c>
      <c r="F484" s="852">
        <v>-75.590641000000005</v>
      </c>
      <c r="G484" s="854" t="s">
        <v>9289</v>
      </c>
      <c r="H484" s="850"/>
      <c r="I484" s="853" t="s">
        <v>44</v>
      </c>
      <c r="J484" s="854" t="str">
        <f t="shared" si="60"/>
        <v>Groundwater</v>
      </c>
      <c r="K484" s="854" t="s">
        <v>35</v>
      </c>
      <c r="L484" s="858">
        <v>2017</v>
      </c>
      <c r="M484" s="855"/>
      <c r="N484" s="855"/>
      <c r="O484" s="855">
        <v>1300</v>
      </c>
      <c r="P484" s="855" t="s">
        <v>36</v>
      </c>
      <c r="Q484" s="855">
        <f t="shared" si="61"/>
        <v>1300</v>
      </c>
      <c r="R484" s="854" t="s">
        <v>9737</v>
      </c>
      <c r="S484" s="854" t="s">
        <v>49</v>
      </c>
      <c r="T484" s="859" t="s">
        <v>7829</v>
      </c>
      <c r="U484" s="866" t="s">
        <v>105</v>
      </c>
      <c r="V484" s="865" t="s">
        <v>49</v>
      </c>
      <c r="W484" s="963" t="s">
        <v>7830</v>
      </c>
      <c r="X484" s="934" t="s">
        <v>7831</v>
      </c>
    </row>
    <row r="485" spans="1:24" ht="28.5" customHeight="1">
      <c r="A485" s="869" t="s">
        <v>3441</v>
      </c>
      <c r="B485" s="870"/>
      <c r="C485" s="870" t="s">
        <v>3158</v>
      </c>
      <c r="D485" s="870" t="s">
        <v>3442</v>
      </c>
      <c r="E485" s="871">
        <v>42.6029938</v>
      </c>
      <c r="F485" s="871">
        <v>-83.932721799999996</v>
      </c>
      <c r="G485" s="852" t="s">
        <v>9289</v>
      </c>
      <c r="H485" s="852"/>
      <c r="I485" s="872" t="s">
        <v>5</v>
      </c>
      <c r="J485" s="854" t="str">
        <f t="shared" si="60"/>
        <v>Groundwater</v>
      </c>
      <c r="K485" s="854" t="s">
        <v>35</v>
      </c>
      <c r="L485" s="858">
        <v>2019</v>
      </c>
      <c r="M485" s="855">
        <v>23</v>
      </c>
      <c r="N485" s="855">
        <v>30000</v>
      </c>
      <c r="O485" s="855"/>
      <c r="P485" s="855">
        <v>30016</v>
      </c>
      <c r="Q485" s="855">
        <f t="shared" si="61"/>
        <v>30016</v>
      </c>
      <c r="R485" s="851" t="s">
        <v>3444</v>
      </c>
      <c r="S485" s="873" t="s">
        <v>3445</v>
      </c>
      <c r="T485" s="874" t="s">
        <v>3166</v>
      </c>
      <c r="U485" s="880" t="s">
        <v>3445</v>
      </c>
      <c r="V485" s="884" t="s">
        <v>3445</v>
      </c>
      <c r="W485" s="899" t="s">
        <v>3454</v>
      </c>
      <c r="X485" s="877" t="s">
        <v>3168</v>
      </c>
    </row>
    <row r="486" spans="1:24" ht="28.5" customHeight="1">
      <c r="A486" s="849" t="s">
        <v>8109</v>
      </c>
      <c r="B486" s="849"/>
      <c r="C486" s="849" t="s">
        <v>8095</v>
      </c>
      <c r="D486" s="849" t="s">
        <v>8110</v>
      </c>
      <c r="E486" s="851">
        <v>46.882709681321103</v>
      </c>
      <c r="F486" s="851">
        <v>-102.72928420190399</v>
      </c>
      <c r="G486" s="852" t="s">
        <v>9387</v>
      </c>
      <c r="H486" s="849" t="s">
        <v>9739</v>
      </c>
      <c r="I486" s="853" t="s">
        <v>33</v>
      </c>
      <c r="J486" s="854" t="str">
        <f t="shared" si="60"/>
        <v>Other Water</v>
      </c>
      <c r="K486" s="852" t="s">
        <v>1742</v>
      </c>
      <c r="L486" s="851">
        <v>2018</v>
      </c>
      <c r="M486" s="855">
        <v>580</v>
      </c>
      <c r="N486" s="855">
        <v>77</v>
      </c>
      <c r="O486" s="855">
        <v>657</v>
      </c>
      <c r="P486" s="855">
        <v>4060.5</v>
      </c>
      <c r="Q486" s="855">
        <f t="shared" si="61"/>
        <v>4060.5</v>
      </c>
      <c r="R486" s="854"/>
      <c r="S486" s="854"/>
      <c r="T486" s="854"/>
      <c r="U486" s="864"/>
      <c r="V486" s="907" t="s">
        <v>8097</v>
      </c>
      <c r="W486" s="854"/>
      <c r="X486" s="851"/>
    </row>
    <row r="487" spans="1:24" ht="28.5" customHeight="1">
      <c r="A487" s="849" t="s">
        <v>8111</v>
      </c>
      <c r="B487" s="849"/>
      <c r="C487" s="849" t="s">
        <v>8095</v>
      </c>
      <c r="D487" s="849"/>
      <c r="E487" s="851">
        <v>46.860644688245301</v>
      </c>
      <c r="F487" s="851">
        <v>-102.729044130963</v>
      </c>
      <c r="G487" s="852" t="s">
        <v>9349</v>
      </c>
      <c r="H487" s="849" t="s">
        <v>9740</v>
      </c>
      <c r="I487" s="853" t="s">
        <v>765</v>
      </c>
      <c r="J487" s="854" t="str">
        <f t="shared" si="60"/>
        <v>Other Water</v>
      </c>
      <c r="K487" s="852" t="s">
        <v>2471</v>
      </c>
      <c r="L487" s="851">
        <v>2018</v>
      </c>
      <c r="M487" s="855">
        <v>6.2</v>
      </c>
      <c r="N487" s="855">
        <v>2.5</v>
      </c>
      <c r="O487" s="855">
        <v>9.6999999999999993</v>
      </c>
      <c r="P487" s="855">
        <v>78.52</v>
      </c>
      <c r="Q487" s="855">
        <f t="shared" si="61"/>
        <v>78.52</v>
      </c>
      <c r="R487" s="854"/>
      <c r="S487" s="854"/>
      <c r="T487" s="854"/>
      <c r="U487" s="864"/>
      <c r="V487" s="867" t="s">
        <v>8097</v>
      </c>
      <c r="W487" s="854"/>
      <c r="X487" s="851"/>
    </row>
    <row r="488" spans="1:24" ht="28.5" customHeight="1">
      <c r="A488" s="849" t="s">
        <v>151</v>
      </c>
      <c r="B488" s="850"/>
      <c r="C488" s="850" t="s">
        <v>76</v>
      </c>
      <c r="D488" s="850" t="s">
        <v>152</v>
      </c>
      <c r="E488" s="852">
        <v>59.042800200000002</v>
      </c>
      <c r="F488" s="852">
        <v>-158.5133131</v>
      </c>
      <c r="G488" s="854" t="s">
        <v>9299</v>
      </c>
      <c r="H488" s="850"/>
      <c r="I488" s="853" t="s">
        <v>113</v>
      </c>
      <c r="J488" s="854" t="str">
        <f t="shared" si="60"/>
        <v>Groundwater</v>
      </c>
      <c r="K488" s="854" t="s">
        <v>35</v>
      </c>
      <c r="L488" s="858">
        <v>2018</v>
      </c>
      <c r="M488" s="855"/>
      <c r="N488" s="855"/>
      <c r="O488" s="855">
        <v>42</v>
      </c>
      <c r="P488" s="855">
        <v>186</v>
      </c>
      <c r="Q488" s="855">
        <f t="shared" si="61"/>
        <v>186</v>
      </c>
      <c r="R488" s="854" t="s">
        <v>9741</v>
      </c>
      <c r="S488" s="944" t="s">
        <v>158</v>
      </c>
      <c r="T488" s="999" t="s">
        <v>158</v>
      </c>
      <c r="U488" s="875" t="s">
        <v>85</v>
      </c>
      <c r="V488" s="857" t="s">
        <v>85</v>
      </c>
      <c r="W488" s="893" t="s">
        <v>160</v>
      </c>
      <c r="X488" s="882" t="s">
        <v>87</v>
      </c>
    </row>
    <row r="489" spans="1:24" ht="28.5" customHeight="1">
      <c r="A489" s="849" t="s">
        <v>3455</v>
      </c>
      <c r="B489" s="850"/>
      <c r="C489" s="850" t="s">
        <v>3158</v>
      </c>
      <c r="D489" s="850" t="s">
        <v>3237</v>
      </c>
      <c r="E489" s="871">
        <v>42.394737300000003</v>
      </c>
      <c r="F489" s="871">
        <v>-83.156105999999994</v>
      </c>
      <c r="G489" s="852" t="s">
        <v>9289</v>
      </c>
      <c r="H489" s="852"/>
      <c r="I489" s="853" t="s">
        <v>5</v>
      </c>
      <c r="J489" s="854" t="str">
        <f t="shared" si="60"/>
        <v>Groundwater</v>
      </c>
      <c r="K489" s="854" t="s">
        <v>35</v>
      </c>
      <c r="L489" s="858">
        <v>2018</v>
      </c>
      <c r="M489" s="855">
        <v>1790</v>
      </c>
      <c r="N489" s="855">
        <v>530</v>
      </c>
      <c r="O489" s="855">
        <v>2320</v>
      </c>
      <c r="P489" s="855"/>
      <c r="Q489" s="855">
        <f t="shared" si="61"/>
        <v>2320</v>
      </c>
      <c r="R489" s="885" t="s">
        <v>3239</v>
      </c>
      <c r="S489" s="885"/>
      <c r="T489" s="874" t="s">
        <v>3166</v>
      </c>
      <c r="U489" s="866" t="s">
        <v>3190</v>
      </c>
      <c r="V489" s="884" t="s">
        <v>3190</v>
      </c>
      <c r="W489" s="885"/>
      <c r="X489" s="877" t="s">
        <v>3168</v>
      </c>
    </row>
    <row r="490" spans="1:24" ht="28.5" customHeight="1">
      <c r="A490" s="849" t="s">
        <v>1587</v>
      </c>
      <c r="B490" s="850"/>
      <c r="C490" s="850" t="s">
        <v>1569</v>
      </c>
      <c r="D490" s="850" t="s">
        <v>1588</v>
      </c>
      <c r="E490" s="852">
        <v>38.949877100000002</v>
      </c>
      <c r="F490" s="852">
        <v>-105.1600014</v>
      </c>
      <c r="G490" s="854" t="s">
        <v>9289</v>
      </c>
      <c r="H490" s="850"/>
      <c r="I490" s="853" t="s">
        <v>95</v>
      </c>
      <c r="J490" s="854" t="str">
        <f t="shared" si="60"/>
        <v>Groundwater</v>
      </c>
      <c r="K490" s="854" t="s">
        <v>35</v>
      </c>
      <c r="L490" s="858">
        <v>2020</v>
      </c>
      <c r="M490" s="855"/>
      <c r="N490" s="855"/>
      <c r="O490" s="855" t="s">
        <v>36</v>
      </c>
      <c r="P490" s="855">
        <v>0.41</v>
      </c>
      <c r="Q490" s="855">
        <f t="shared" si="61"/>
        <v>0.41</v>
      </c>
      <c r="R490" s="885" t="s">
        <v>1590</v>
      </c>
      <c r="S490" s="888" t="s">
        <v>9743</v>
      </c>
      <c r="T490" s="944" t="s">
        <v>1595</v>
      </c>
      <c r="U490" s="912"/>
      <c r="V490" s="884" t="s">
        <v>1591</v>
      </c>
      <c r="W490" s="941" t="s">
        <v>1597</v>
      </c>
      <c r="X490" s="1000" t="s">
        <v>1584</v>
      </c>
    </row>
    <row r="491" spans="1:24" ht="28.5" customHeight="1">
      <c r="A491" s="849" t="s">
        <v>2503</v>
      </c>
      <c r="B491" s="850"/>
      <c r="C491" s="850" t="s">
        <v>2408</v>
      </c>
      <c r="D491" s="850" t="s">
        <v>2504</v>
      </c>
      <c r="E491" s="852">
        <v>44.634599999999999</v>
      </c>
      <c r="F491" s="852">
        <v>-68.845500000000001</v>
      </c>
      <c r="G491" s="854" t="s">
        <v>9289</v>
      </c>
      <c r="H491" s="850"/>
      <c r="I491" s="853" t="s">
        <v>2194</v>
      </c>
      <c r="J491" s="854" t="str">
        <f t="shared" si="60"/>
        <v>Solid</v>
      </c>
      <c r="K491" s="853" t="s">
        <v>2506</v>
      </c>
      <c r="L491" s="902">
        <v>2020</v>
      </c>
      <c r="M491" s="855">
        <v>4420</v>
      </c>
      <c r="N491" s="855">
        <v>20200</v>
      </c>
      <c r="O491" s="855">
        <v>24620</v>
      </c>
      <c r="P491" s="855">
        <v>25024</v>
      </c>
      <c r="Q491" s="855">
        <f t="shared" si="61"/>
        <v>25024</v>
      </c>
      <c r="R491" s="854"/>
      <c r="S491" s="853"/>
      <c r="T491" s="859" t="s">
        <v>2443</v>
      </c>
      <c r="U491" s="864"/>
      <c r="V491" s="881" t="s">
        <v>2411</v>
      </c>
      <c r="W491" s="885"/>
      <c r="X491" s="882" t="s">
        <v>2415</v>
      </c>
    </row>
    <row r="492" spans="1:24" ht="28.5" customHeight="1">
      <c r="A492" s="849" t="s">
        <v>4353</v>
      </c>
      <c r="B492" s="849"/>
      <c r="C492" s="849" t="s">
        <v>4239</v>
      </c>
      <c r="D492" s="849" t="s">
        <v>4354</v>
      </c>
      <c r="E492" s="851">
        <v>44.04591207</v>
      </c>
      <c r="F492" s="851">
        <v>-92.755854920000004</v>
      </c>
      <c r="G492" s="852" t="s">
        <v>9299</v>
      </c>
      <c r="H492" s="849" t="s">
        <v>9744</v>
      </c>
      <c r="I492" s="853" t="s">
        <v>33</v>
      </c>
      <c r="J492" s="854" t="str">
        <f t="shared" si="60"/>
        <v>Groundwater</v>
      </c>
      <c r="K492" s="852" t="s">
        <v>35</v>
      </c>
      <c r="L492" s="851">
        <v>2018</v>
      </c>
      <c r="M492" s="855">
        <v>550</v>
      </c>
      <c r="N492" s="855">
        <v>540</v>
      </c>
      <c r="O492" s="855">
        <v>1090</v>
      </c>
      <c r="P492" s="855">
        <v>3810</v>
      </c>
      <c r="Q492" s="855">
        <f t="shared" si="61"/>
        <v>3810</v>
      </c>
      <c r="R492" s="854"/>
      <c r="S492" s="868" t="s">
        <v>4271</v>
      </c>
      <c r="T492" s="868" t="s">
        <v>4355</v>
      </c>
      <c r="U492" s="866" t="s">
        <v>4271</v>
      </c>
      <c r="V492" s="884" t="s">
        <v>4272</v>
      </c>
      <c r="W492" s="854"/>
      <c r="X492" s="877" t="s">
        <v>4274</v>
      </c>
    </row>
    <row r="493" spans="1:24" ht="28.5" customHeight="1">
      <c r="A493" s="849" t="s">
        <v>1876</v>
      </c>
      <c r="B493" s="849"/>
      <c r="C493" s="849" t="s">
        <v>1806</v>
      </c>
      <c r="D493" s="849" t="s">
        <v>1877</v>
      </c>
      <c r="E493" s="851">
        <v>26.545574999999999</v>
      </c>
      <c r="F493" s="851">
        <v>-81.875014999999905</v>
      </c>
      <c r="G493" s="852" t="s">
        <v>9299</v>
      </c>
      <c r="H493" s="849"/>
      <c r="I493" s="853" t="s">
        <v>1786</v>
      </c>
      <c r="J493" s="854" t="str">
        <f t="shared" si="60"/>
        <v>Groundwater</v>
      </c>
      <c r="K493" s="852" t="s">
        <v>35</v>
      </c>
      <c r="L493" s="851">
        <v>2019</v>
      </c>
      <c r="M493" s="855">
        <v>98</v>
      </c>
      <c r="N493" s="855">
        <v>19</v>
      </c>
      <c r="O493" s="855">
        <v>112</v>
      </c>
      <c r="P493" s="855">
        <v>287.8</v>
      </c>
      <c r="Q493" s="855">
        <f t="shared" si="61"/>
        <v>287.8</v>
      </c>
      <c r="R493" s="854"/>
      <c r="S493" s="854"/>
      <c r="T493" s="854" t="s">
        <v>1878</v>
      </c>
      <c r="U493" s="866" t="s">
        <v>1847</v>
      </c>
      <c r="V493" s="884" t="s">
        <v>1848</v>
      </c>
      <c r="W493" s="854"/>
      <c r="X493" s="851"/>
    </row>
    <row r="494" spans="1:24" ht="28.5" customHeight="1">
      <c r="A494" s="849" t="s">
        <v>3459</v>
      </c>
      <c r="B494" s="850"/>
      <c r="C494" s="850" t="s">
        <v>3158</v>
      </c>
      <c r="D494" s="850" t="s">
        <v>3237</v>
      </c>
      <c r="E494" s="871">
        <v>42.340513700000002</v>
      </c>
      <c r="F494" s="871">
        <v>-83.086549399999996</v>
      </c>
      <c r="G494" s="852" t="s">
        <v>9289</v>
      </c>
      <c r="H494" s="852"/>
      <c r="I494" s="853" t="s">
        <v>5</v>
      </c>
      <c r="J494" s="854" t="str">
        <f t="shared" si="60"/>
        <v>Groundwater</v>
      </c>
      <c r="K494" s="854" t="s">
        <v>35</v>
      </c>
      <c r="L494" s="858">
        <v>2018</v>
      </c>
      <c r="M494" s="855">
        <v>20</v>
      </c>
      <c r="N494" s="855">
        <v>50</v>
      </c>
      <c r="O494" s="855">
        <v>70</v>
      </c>
      <c r="P494" s="855"/>
      <c r="Q494" s="855">
        <f t="shared" si="61"/>
        <v>70</v>
      </c>
      <c r="R494" s="885" t="s">
        <v>3196</v>
      </c>
      <c r="S494" s="885"/>
      <c r="T494" s="874" t="s">
        <v>3166</v>
      </c>
      <c r="U494" s="856" t="s">
        <v>3190</v>
      </c>
      <c r="V494" s="857" t="s">
        <v>3190</v>
      </c>
      <c r="W494" s="885"/>
      <c r="X494" s="877" t="s">
        <v>3168</v>
      </c>
    </row>
    <row r="495" spans="1:24" ht="28.5" customHeight="1">
      <c r="A495" s="849" t="s">
        <v>1599</v>
      </c>
      <c r="B495" s="850"/>
      <c r="C495" s="850" t="s">
        <v>1569</v>
      </c>
      <c r="D495" s="850" t="s">
        <v>1600</v>
      </c>
      <c r="E495" s="852">
        <v>39.054351699999998</v>
      </c>
      <c r="F495" s="852">
        <v>-104.8244437</v>
      </c>
      <c r="G495" s="854" t="s">
        <v>9289</v>
      </c>
      <c r="H495" s="850"/>
      <c r="I495" s="853" t="s">
        <v>95</v>
      </c>
      <c r="J495" s="854" t="str">
        <f t="shared" si="60"/>
        <v>Groundwater</v>
      </c>
      <c r="K495" s="854" t="s">
        <v>35</v>
      </c>
      <c r="L495" s="858">
        <v>2020</v>
      </c>
      <c r="M495" s="855"/>
      <c r="N495" s="855"/>
      <c r="O495" s="855" t="s">
        <v>36</v>
      </c>
      <c r="P495" s="855">
        <v>0.27</v>
      </c>
      <c r="Q495" s="855">
        <f t="shared" si="61"/>
        <v>0.27</v>
      </c>
      <c r="R495" s="885" t="s">
        <v>1590</v>
      </c>
      <c r="S495" s="944" t="s">
        <v>1595</v>
      </c>
      <c r="T495" s="859" t="s">
        <v>1603</v>
      </c>
      <c r="U495" s="912"/>
      <c r="V495" s="857" t="s">
        <v>1591</v>
      </c>
      <c r="W495" s="941" t="s">
        <v>1604</v>
      </c>
      <c r="X495" s="1000" t="s">
        <v>1584</v>
      </c>
    </row>
    <row r="496" spans="1:24" ht="28.5" customHeight="1">
      <c r="A496" s="849" t="s">
        <v>5512</v>
      </c>
      <c r="B496" s="850"/>
      <c r="C496" s="850" t="s">
        <v>4778</v>
      </c>
      <c r="D496" s="850" t="s">
        <v>5513</v>
      </c>
      <c r="E496" s="852">
        <v>43.296599999999998</v>
      </c>
      <c r="F496" s="852">
        <v>-71.521879999999996</v>
      </c>
      <c r="G496" s="854" t="s">
        <v>9290</v>
      </c>
      <c r="H496" s="850"/>
      <c r="I496" s="853" t="s">
        <v>77</v>
      </c>
      <c r="J496" s="854" t="str">
        <f t="shared" si="60"/>
        <v>Groundwater</v>
      </c>
      <c r="K496" s="854" t="s">
        <v>35</v>
      </c>
      <c r="L496" s="858"/>
      <c r="M496" s="855">
        <v>9.86</v>
      </c>
      <c r="N496" s="855">
        <v>42.4</v>
      </c>
      <c r="O496" s="855">
        <v>52.26</v>
      </c>
      <c r="P496" s="855">
        <v>104.66</v>
      </c>
      <c r="Q496" s="855">
        <f t="shared" si="61"/>
        <v>104.66</v>
      </c>
      <c r="R496" s="854"/>
      <c r="S496" s="854"/>
      <c r="T496" s="854"/>
      <c r="U496" s="856" t="s">
        <v>4781</v>
      </c>
      <c r="V496" s="857" t="s">
        <v>4781</v>
      </c>
      <c r="W496" s="854"/>
      <c r="X496" s="860" t="s">
        <v>2415</v>
      </c>
    </row>
    <row r="497" spans="1:24" ht="28.5" customHeight="1">
      <c r="A497" s="849" t="s">
        <v>1770</v>
      </c>
      <c r="B497" s="850"/>
      <c r="C497" s="850" t="s">
        <v>1762</v>
      </c>
      <c r="D497" s="850" t="s">
        <v>1771</v>
      </c>
      <c r="E497" s="852">
        <v>39.12773</v>
      </c>
      <c r="F497" s="852">
        <v>-75.468435200000002</v>
      </c>
      <c r="G497" s="854" t="s">
        <v>9289</v>
      </c>
      <c r="H497" s="850"/>
      <c r="I497" s="853" t="s">
        <v>44</v>
      </c>
      <c r="J497" s="854" t="str">
        <f t="shared" si="60"/>
        <v>Groundwater</v>
      </c>
      <c r="K497" s="854" t="s">
        <v>35</v>
      </c>
      <c r="L497" s="858">
        <v>2015</v>
      </c>
      <c r="M497" s="855">
        <v>20000</v>
      </c>
      <c r="N497" s="855">
        <v>270000</v>
      </c>
      <c r="O497" s="855">
        <v>290000</v>
      </c>
      <c r="P497" s="855">
        <v>335000</v>
      </c>
      <c r="Q497" s="855">
        <f t="shared" si="61"/>
        <v>335000</v>
      </c>
      <c r="R497" s="854" t="s">
        <v>9746</v>
      </c>
      <c r="S497" s="944" t="s">
        <v>1778</v>
      </c>
      <c r="T497" s="859" t="s">
        <v>1779</v>
      </c>
      <c r="U497" s="912" t="s">
        <v>1773</v>
      </c>
      <c r="V497" s="867" t="s">
        <v>1774</v>
      </c>
      <c r="W497" s="893" t="s">
        <v>1780</v>
      </c>
      <c r="X497" s="882" t="s">
        <v>1781</v>
      </c>
    </row>
    <row r="498" spans="1:24" ht="28.5" customHeight="1">
      <c r="A498" s="849" t="s">
        <v>5516</v>
      </c>
      <c r="B498" s="850"/>
      <c r="C498" s="850" t="s">
        <v>4778</v>
      </c>
      <c r="D498" s="850" t="s">
        <v>4829</v>
      </c>
      <c r="E498" s="852">
        <v>43.197724999999998</v>
      </c>
      <c r="F498" s="852">
        <v>-70.863483000000002</v>
      </c>
      <c r="G498" s="854" t="s">
        <v>9296</v>
      </c>
      <c r="H498" s="870" t="s">
        <v>9747</v>
      </c>
      <c r="I498" s="853" t="s">
        <v>5</v>
      </c>
      <c r="J498" s="854" t="str">
        <f t="shared" si="60"/>
        <v>Groundwater</v>
      </c>
      <c r="K498" s="854" t="s">
        <v>35</v>
      </c>
      <c r="L498" s="858"/>
      <c r="M498" s="855">
        <v>200</v>
      </c>
      <c r="N498" s="855">
        <v>23</v>
      </c>
      <c r="O498" s="855">
        <v>223</v>
      </c>
      <c r="P498" s="855">
        <v>322</v>
      </c>
      <c r="Q498" s="855">
        <f t="shared" si="61"/>
        <v>322</v>
      </c>
      <c r="R498" s="854"/>
      <c r="S498" s="854"/>
      <c r="T498" s="854"/>
      <c r="U498" s="866" t="s">
        <v>4781</v>
      </c>
      <c r="V498" s="884" t="s">
        <v>4781</v>
      </c>
      <c r="W498" s="854"/>
      <c r="X498" s="860" t="s">
        <v>2415</v>
      </c>
    </row>
    <row r="499" spans="1:24" ht="28.5" customHeight="1">
      <c r="A499" s="849" t="s">
        <v>8780</v>
      </c>
      <c r="B499" s="849"/>
      <c r="C499" s="849" t="s">
        <v>8722</v>
      </c>
      <c r="D499" s="849"/>
      <c r="E499" s="851">
        <v>42.930348299999999</v>
      </c>
      <c r="F499" s="851">
        <v>-72.820049800000007</v>
      </c>
      <c r="G499" s="901" t="s">
        <v>9349</v>
      </c>
      <c r="H499" s="900" t="s">
        <v>9748</v>
      </c>
      <c r="I499" s="853" t="s">
        <v>33</v>
      </c>
      <c r="J499" s="854" t="str">
        <f t="shared" si="60"/>
        <v>Groundwater</v>
      </c>
      <c r="K499" s="852" t="s">
        <v>35</v>
      </c>
      <c r="L499" s="851">
        <v>2020</v>
      </c>
      <c r="M499" s="855"/>
      <c r="N499" s="855"/>
      <c r="O499" s="855"/>
      <c r="P499" s="855">
        <v>33.78</v>
      </c>
      <c r="Q499" s="855">
        <f t="shared" si="61"/>
        <v>33.78</v>
      </c>
      <c r="R499" s="854"/>
      <c r="S499" s="854"/>
      <c r="T499" s="854"/>
      <c r="U499" s="866" t="s">
        <v>8723</v>
      </c>
      <c r="V499" s="884" t="s">
        <v>8724</v>
      </c>
      <c r="W499" s="854"/>
      <c r="X499" s="877" t="s">
        <v>8725</v>
      </c>
    </row>
    <row r="500" spans="1:24" ht="28.5" customHeight="1">
      <c r="A500" s="849" t="s">
        <v>5519</v>
      </c>
      <c r="B500" s="850"/>
      <c r="C500" s="850" t="s">
        <v>4778</v>
      </c>
      <c r="D500" s="850" t="s">
        <v>5455</v>
      </c>
      <c r="E500" s="852">
        <v>43.206679999999999</v>
      </c>
      <c r="F500" s="852">
        <v>-70.931363000000005</v>
      </c>
      <c r="G500" s="854" t="s">
        <v>9299</v>
      </c>
      <c r="H500" s="850"/>
      <c r="I500" s="853" t="s">
        <v>33</v>
      </c>
      <c r="J500" s="854" t="str">
        <f t="shared" si="60"/>
        <v>Groundwater</v>
      </c>
      <c r="K500" s="854" t="s">
        <v>35</v>
      </c>
      <c r="L500" s="858">
        <v>2018</v>
      </c>
      <c r="M500" s="855">
        <v>110</v>
      </c>
      <c r="N500" s="855">
        <v>32</v>
      </c>
      <c r="O500" s="855">
        <v>142</v>
      </c>
      <c r="P500" s="855">
        <v>396</v>
      </c>
      <c r="Q500" s="855">
        <f t="shared" si="61"/>
        <v>396</v>
      </c>
      <c r="R500" s="854"/>
      <c r="S500" s="853"/>
      <c r="T500" s="879" t="s">
        <v>5524</v>
      </c>
      <c r="U500" s="875" t="s">
        <v>4786</v>
      </c>
      <c r="V500" s="887" t="s">
        <v>5521</v>
      </c>
      <c r="W500" s="879" t="s">
        <v>5525</v>
      </c>
      <c r="X500" s="882" t="s">
        <v>2415</v>
      </c>
    </row>
    <row r="501" spans="1:24" ht="28.5" customHeight="1">
      <c r="A501" s="849" t="s">
        <v>8781</v>
      </c>
      <c r="B501" s="850"/>
      <c r="C501" s="850" t="s">
        <v>8722</v>
      </c>
      <c r="D501" s="850" t="s">
        <v>8782</v>
      </c>
      <c r="E501" s="852">
        <v>42.930306199999997</v>
      </c>
      <c r="F501" s="852">
        <v>-72.819885799999994</v>
      </c>
      <c r="G501" s="854" t="s">
        <v>9289</v>
      </c>
      <c r="H501" s="850"/>
      <c r="I501" s="853" t="s">
        <v>33</v>
      </c>
      <c r="J501" s="854" t="str">
        <f t="shared" si="60"/>
        <v>Groundwater</v>
      </c>
      <c r="K501" s="854" t="s">
        <v>35</v>
      </c>
      <c r="L501" s="858">
        <v>2016</v>
      </c>
      <c r="M501" s="855">
        <v>8.43</v>
      </c>
      <c r="N501" s="855">
        <v>4.9800000000000004</v>
      </c>
      <c r="O501" s="855">
        <v>13.41</v>
      </c>
      <c r="P501" s="855" t="s">
        <v>36</v>
      </c>
      <c r="Q501" s="855">
        <f t="shared" si="61"/>
        <v>13.41</v>
      </c>
      <c r="R501" s="854"/>
      <c r="S501" s="854"/>
      <c r="T501" s="916" t="s">
        <v>8747</v>
      </c>
      <c r="U501" s="856" t="s">
        <v>8735</v>
      </c>
      <c r="V501" s="857" t="s">
        <v>8735</v>
      </c>
      <c r="W501" s="885"/>
      <c r="X501" s="882" t="s">
        <v>8725</v>
      </c>
    </row>
    <row r="502" spans="1:24" ht="28.5" customHeight="1">
      <c r="A502" s="849" t="s">
        <v>5526</v>
      </c>
      <c r="B502" s="850"/>
      <c r="C502" s="850" t="s">
        <v>4778</v>
      </c>
      <c r="D502" s="850" t="s">
        <v>4829</v>
      </c>
      <c r="E502" s="852">
        <v>43.195250000000001</v>
      </c>
      <c r="F502" s="852">
        <v>-70.868492000000003</v>
      </c>
      <c r="G502" s="854" t="s">
        <v>9749</v>
      </c>
      <c r="H502" s="850"/>
      <c r="I502" s="853" t="s">
        <v>5</v>
      </c>
      <c r="J502" s="854" t="str">
        <f t="shared" si="60"/>
        <v>Groundwater</v>
      </c>
      <c r="K502" s="854" t="s">
        <v>35</v>
      </c>
      <c r="L502" s="858"/>
      <c r="M502" s="855">
        <v>320</v>
      </c>
      <c r="N502" s="855">
        <v>16</v>
      </c>
      <c r="O502" s="855">
        <v>336</v>
      </c>
      <c r="P502" s="855">
        <v>394</v>
      </c>
      <c r="Q502" s="855">
        <f t="shared" si="61"/>
        <v>394</v>
      </c>
      <c r="R502" s="854"/>
      <c r="S502" s="854"/>
      <c r="T502" s="854"/>
      <c r="U502" s="856" t="s">
        <v>4781</v>
      </c>
      <c r="V502" s="857" t="s">
        <v>4781</v>
      </c>
      <c r="W502" s="854"/>
      <c r="X502" s="860" t="s">
        <v>2415</v>
      </c>
    </row>
    <row r="503" spans="1:24" ht="28.5" customHeight="1">
      <c r="A503" s="849" t="s">
        <v>2509</v>
      </c>
      <c r="B503" s="850"/>
      <c r="C503" s="850" t="s">
        <v>2408</v>
      </c>
      <c r="D503" s="850" t="s">
        <v>2442</v>
      </c>
      <c r="E503" s="852">
        <v>44.805900000000001</v>
      </c>
      <c r="F503" s="852">
        <v>-68.8339</v>
      </c>
      <c r="G503" s="854" t="s">
        <v>9289</v>
      </c>
      <c r="H503" s="850"/>
      <c r="I503" s="994" t="s">
        <v>44</v>
      </c>
      <c r="J503" s="854" t="str">
        <f t="shared" si="60"/>
        <v>Solid</v>
      </c>
      <c r="K503" s="853" t="s">
        <v>2447</v>
      </c>
      <c r="L503" s="902">
        <v>2020</v>
      </c>
      <c r="M503" s="855">
        <v>1440</v>
      </c>
      <c r="N503" s="855">
        <v>7180</v>
      </c>
      <c r="O503" s="855">
        <v>8620</v>
      </c>
      <c r="P503" s="855">
        <v>19839</v>
      </c>
      <c r="Q503" s="855">
        <f t="shared" si="61"/>
        <v>19839</v>
      </c>
      <c r="R503" s="854"/>
      <c r="S503" s="853"/>
      <c r="T503" s="859" t="s">
        <v>2513</v>
      </c>
      <c r="U503" s="912"/>
      <c r="V503" s="887" t="s">
        <v>2411</v>
      </c>
      <c r="W503" s="885"/>
      <c r="X503" s="882" t="s">
        <v>2415</v>
      </c>
    </row>
    <row r="504" spans="1:24" ht="28.5" customHeight="1">
      <c r="A504" s="849" t="s">
        <v>9750</v>
      </c>
      <c r="B504" s="849"/>
      <c r="C504" s="849" t="s">
        <v>3158</v>
      </c>
      <c r="D504" s="849" t="s">
        <v>3291</v>
      </c>
      <c r="E504" s="851">
        <v>43.615411000000002</v>
      </c>
      <c r="F504" s="851">
        <v>-83.869107</v>
      </c>
      <c r="G504" s="862"/>
      <c r="H504" s="861"/>
      <c r="I504" s="853" t="s">
        <v>5</v>
      </c>
      <c r="J504" s="852" t="s">
        <v>35</v>
      </c>
      <c r="K504" s="852" t="s">
        <v>35</v>
      </c>
      <c r="L504" s="863">
        <v>2021</v>
      </c>
      <c r="M504" s="855">
        <v>21</v>
      </c>
      <c r="N504" s="855"/>
      <c r="O504" s="855"/>
      <c r="P504" s="855"/>
      <c r="Q504" s="855">
        <v>21</v>
      </c>
      <c r="R504" s="854"/>
      <c r="S504" s="854"/>
      <c r="T504" s="854" t="s">
        <v>9751</v>
      </c>
      <c r="U504" s="864" t="s">
        <v>9751</v>
      </c>
      <c r="V504" s="865" t="s">
        <v>9752</v>
      </c>
      <c r="W504" s="854" t="s">
        <v>9753</v>
      </c>
      <c r="X504" s="851" t="s">
        <v>9295</v>
      </c>
    </row>
    <row r="505" spans="1:24" ht="28.5" customHeight="1">
      <c r="A505" s="849" t="s">
        <v>744</v>
      </c>
      <c r="B505" s="850"/>
      <c r="C505" s="850" t="s">
        <v>448</v>
      </c>
      <c r="D505" s="850" t="s">
        <v>745</v>
      </c>
      <c r="E505" s="852">
        <v>33.9302396</v>
      </c>
      <c r="F505" s="852">
        <v>-118.1180292</v>
      </c>
      <c r="G505" s="854" t="s">
        <v>9289</v>
      </c>
      <c r="H505" s="850"/>
      <c r="I505" s="853" t="s">
        <v>5</v>
      </c>
      <c r="J505" s="854" t="str">
        <f t="shared" ref="J505:J513" si="62">IF(K505="Groundwater", "Groundwater", IF(OR(K505="Wastewater", K505="Surface Water", K505="Drinking Water", K505="Leachate"),"Other Water", IF(OR(K505="Soil", K505="Compost", K505="Sludge", K505="Septage"), "Solid", "Unknown")))</f>
        <v>Groundwater</v>
      </c>
      <c r="K505" s="854" t="s">
        <v>35</v>
      </c>
      <c r="L505" s="858">
        <v>2019</v>
      </c>
      <c r="M505" s="855">
        <v>2.1</v>
      </c>
      <c r="N505" s="855">
        <v>16</v>
      </c>
      <c r="O505" s="855">
        <v>16.72</v>
      </c>
      <c r="P505" s="855" t="s">
        <v>36</v>
      </c>
      <c r="Q505" s="855">
        <f t="shared" ref="Q505:Q513" si="63">IF(M505&amp;N505&amp;O505&amp;P505="","",MAX(M505:P505))</f>
        <v>16.72</v>
      </c>
      <c r="R505" s="854"/>
      <c r="S505" s="854"/>
      <c r="T505" s="859" t="s">
        <v>480</v>
      </c>
      <c r="U505" s="856" t="s">
        <v>451</v>
      </c>
      <c r="V505" s="857" t="s">
        <v>451</v>
      </c>
      <c r="W505" s="854"/>
      <c r="X505" s="877" t="s">
        <v>453</v>
      </c>
    </row>
    <row r="506" spans="1:24" ht="28.5" customHeight="1">
      <c r="A506" s="849" t="s">
        <v>3463</v>
      </c>
      <c r="B506" s="849"/>
      <c r="C506" s="849" t="s">
        <v>3158</v>
      </c>
      <c r="D506" s="849" t="s">
        <v>3464</v>
      </c>
      <c r="E506" s="851">
        <v>42.186571699999902</v>
      </c>
      <c r="F506" s="851">
        <v>-83.161591999999999</v>
      </c>
      <c r="G506" s="852" t="s">
        <v>9289</v>
      </c>
      <c r="H506" s="852"/>
      <c r="I506" s="853" t="s">
        <v>765</v>
      </c>
      <c r="J506" s="854" t="str">
        <f t="shared" si="62"/>
        <v>Other Water</v>
      </c>
      <c r="K506" s="852" t="s">
        <v>2471</v>
      </c>
      <c r="L506" s="851">
        <v>2018</v>
      </c>
      <c r="M506" s="855">
        <v>12.7</v>
      </c>
      <c r="N506" s="855">
        <v>22.2</v>
      </c>
      <c r="O506" s="855"/>
      <c r="P506" s="855"/>
      <c r="Q506" s="855">
        <f t="shared" si="63"/>
        <v>22.2</v>
      </c>
      <c r="R506" s="854"/>
      <c r="S506" s="885"/>
      <c r="T506" s="852"/>
      <c r="U506" s="864"/>
      <c r="V506" s="857" t="s">
        <v>3266</v>
      </c>
      <c r="W506" s="854"/>
      <c r="X506" s="851"/>
    </row>
    <row r="507" spans="1:24" ht="28.5" customHeight="1">
      <c r="A507" s="849" t="s">
        <v>1879</v>
      </c>
      <c r="B507" s="849"/>
      <c r="C507" s="849" t="s">
        <v>1806</v>
      </c>
      <c r="D507" s="849" t="s">
        <v>1880</v>
      </c>
      <c r="E507" s="851">
        <v>28.606273600000002</v>
      </c>
      <c r="F507" s="851">
        <v>-81.367632200000003</v>
      </c>
      <c r="G507" s="852" t="s">
        <v>9299</v>
      </c>
      <c r="H507" s="849"/>
      <c r="I507" s="853" t="s">
        <v>1786</v>
      </c>
      <c r="J507" s="854" t="str">
        <f t="shared" si="62"/>
        <v>Groundwater</v>
      </c>
      <c r="K507" s="852" t="s">
        <v>35</v>
      </c>
      <c r="L507" s="851">
        <v>2019</v>
      </c>
      <c r="M507" s="855">
        <v>11</v>
      </c>
      <c r="N507" s="855">
        <v>34</v>
      </c>
      <c r="O507" s="855">
        <v>45</v>
      </c>
      <c r="P507" s="855">
        <v>94.78</v>
      </c>
      <c r="Q507" s="855">
        <f t="shared" si="63"/>
        <v>94.78</v>
      </c>
      <c r="R507" s="854"/>
      <c r="S507" s="854"/>
      <c r="T507" s="854" t="s">
        <v>1881</v>
      </c>
      <c r="U507" s="856" t="s">
        <v>1847</v>
      </c>
      <c r="V507" s="857" t="s">
        <v>1848</v>
      </c>
      <c r="W507" s="854"/>
      <c r="X507" s="851"/>
    </row>
    <row r="508" spans="1:24" ht="28.5" customHeight="1">
      <c r="A508" s="849" t="s">
        <v>3465</v>
      </c>
      <c r="B508" s="849" t="s">
        <v>9755</v>
      </c>
      <c r="C508" s="849" t="s">
        <v>3158</v>
      </c>
      <c r="D508" s="849"/>
      <c r="E508" s="851">
        <v>42.106280699999999</v>
      </c>
      <c r="F508" s="851">
        <v>-83.199059199999994</v>
      </c>
      <c r="G508" s="852" t="s">
        <v>9289</v>
      </c>
      <c r="H508" s="852"/>
      <c r="I508" s="853" t="s">
        <v>1201</v>
      </c>
      <c r="J508" s="854" t="str">
        <f t="shared" si="62"/>
        <v>Unknown</v>
      </c>
      <c r="K508" s="852"/>
      <c r="L508" s="851"/>
      <c r="M508" s="855"/>
      <c r="N508" s="855"/>
      <c r="O508" s="855"/>
      <c r="P508" s="855"/>
      <c r="Q508" s="855" t="str">
        <f t="shared" si="63"/>
        <v/>
      </c>
      <c r="R508" s="854"/>
      <c r="S508" s="885"/>
      <c r="T508" s="918" t="s">
        <v>3466</v>
      </c>
      <c r="U508" s="866" t="s">
        <v>1570</v>
      </c>
      <c r="V508" s="865"/>
      <c r="W508" s="854"/>
      <c r="X508" s="851"/>
    </row>
    <row r="509" spans="1:24" ht="28.5" customHeight="1">
      <c r="A509" s="869" t="s">
        <v>3467</v>
      </c>
      <c r="B509" s="870"/>
      <c r="C509" s="870" t="s">
        <v>3158</v>
      </c>
      <c r="D509" s="870" t="s">
        <v>3468</v>
      </c>
      <c r="E509" s="871">
        <v>42.200048000000002</v>
      </c>
      <c r="F509" s="871">
        <v>-86.172082699999905</v>
      </c>
      <c r="G509" s="852" t="s">
        <v>9289</v>
      </c>
      <c r="H509" s="852"/>
      <c r="I509" s="872" t="s">
        <v>5</v>
      </c>
      <c r="J509" s="854" t="str">
        <f t="shared" si="62"/>
        <v>Groundwater</v>
      </c>
      <c r="K509" s="854" t="s">
        <v>35</v>
      </c>
      <c r="L509" s="858">
        <v>2019</v>
      </c>
      <c r="M509" s="855">
        <v>35.299999999999997</v>
      </c>
      <c r="N509" s="855">
        <v>8690</v>
      </c>
      <c r="O509" s="855"/>
      <c r="P509" s="855">
        <v>8808.2999999999993</v>
      </c>
      <c r="Q509" s="855">
        <f t="shared" si="63"/>
        <v>8808.2999999999993</v>
      </c>
      <c r="R509" s="851" t="s">
        <v>3470</v>
      </c>
      <c r="S509" s="883" t="s">
        <v>3472</v>
      </c>
      <c r="T509" s="874" t="s">
        <v>3166</v>
      </c>
      <c r="U509" s="875" t="s">
        <v>3471</v>
      </c>
      <c r="V509" s="857" t="s">
        <v>3472</v>
      </c>
      <c r="W509" s="899" t="s">
        <v>3480</v>
      </c>
      <c r="X509" s="877" t="s">
        <v>3168</v>
      </c>
    </row>
    <row r="510" spans="1:24" ht="28.5" customHeight="1">
      <c r="A510" s="849" t="s">
        <v>5529</v>
      </c>
      <c r="B510" s="850"/>
      <c r="C510" s="850" t="s">
        <v>4778</v>
      </c>
      <c r="D510" s="850" t="s">
        <v>5530</v>
      </c>
      <c r="E510" s="852">
        <v>42.9125291</v>
      </c>
      <c r="F510" s="852">
        <v>-72.033032300000002</v>
      </c>
      <c r="G510" s="854" t="s">
        <v>9299</v>
      </c>
      <c r="H510" s="850"/>
      <c r="I510" s="853" t="s">
        <v>33</v>
      </c>
      <c r="J510" s="854" t="str">
        <f t="shared" si="62"/>
        <v>Groundwater</v>
      </c>
      <c r="K510" s="854" t="s">
        <v>35</v>
      </c>
      <c r="L510" s="858">
        <v>2020</v>
      </c>
      <c r="M510" s="855">
        <v>0.62</v>
      </c>
      <c r="N510" s="855">
        <v>0.72</v>
      </c>
      <c r="O510" s="855">
        <v>1.34</v>
      </c>
      <c r="P510" s="855">
        <v>5.96</v>
      </c>
      <c r="Q510" s="855">
        <f t="shared" si="63"/>
        <v>5.96</v>
      </c>
      <c r="R510" s="854"/>
      <c r="S510" s="853"/>
      <c r="T510" s="879" t="s">
        <v>5535</v>
      </c>
      <c r="U510" s="880" t="s">
        <v>4786</v>
      </c>
      <c r="V510" s="881" t="s">
        <v>5532</v>
      </c>
      <c r="W510" s="879" t="s">
        <v>5536</v>
      </c>
      <c r="X510" s="882" t="s">
        <v>2415</v>
      </c>
    </row>
    <row r="511" spans="1:24" ht="28.5" customHeight="1">
      <c r="A511" s="849" t="s">
        <v>747</v>
      </c>
      <c r="B511" s="849"/>
      <c r="C511" s="849" t="s">
        <v>448</v>
      </c>
      <c r="D511" s="849" t="s">
        <v>748</v>
      </c>
      <c r="E511" s="852">
        <v>32.655945889999998</v>
      </c>
      <c r="F511" s="852">
        <v>-117.0988411</v>
      </c>
      <c r="G511" s="852" t="s">
        <v>9289</v>
      </c>
      <c r="H511" s="849"/>
      <c r="I511" s="853" t="s">
        <v>33</v>
      </c>
      <c r="J511" s="854" t="str">
        <f t="shared" si="62"/>
        <v>Groundwater</v>
      </c>
      <c r="K511" s="852" t="s">
        <v>35</v>
      </c>
      <c r="L511" s="851">
        <v>2019</v>
      </c>
      <c r="M511" s="855">
        <v>22</v>
      </c>
      <c r="N511" s="855">
        <v>35</v>
      </c>
      <c r="O511" s="855">
        <v>44.6</v>
      </c>
      <c r="P511" s="855">
        <v>138.80000000000001</v>
      </c>
      <c r="Q511" s="855">
        <f t="shared" si="63"/>
        <v>138.80000000000001</v>
      </c>
      <c r="R511" s="854"/>
      <c r="S511" s="854"/>
      <c r="T511" s="859" t="s">
        <v>750</v>
      </c>
      <c r="U511" s="866" t="s">
        <v>451</v>
      </c>
      <c r="V511" s="884" t="s">
        <v>451</v>
      </c>
      <c r="W511" s="854"/>
      <c r="X511" s="877" t="s">
        <v>453</v>
      </c>
    </row>
    <row r="512" spans="1:24" ht="28.5" customHeight="1">
      <c r="A512" s="849" t="s">
        <v>4356</v>
      </c>
      <c r="B512" s="849" t="s">
        <v>4357</v>
      </c>
      <c r="C512" s="850" t="s">
        <v>4239</v>
      </c>
      <c r="D512" s="850" t="s">
        <v>4358</v>
      </c>
      <c r="E512" s="852">
        <v>46.838366700000002</v>
      </c>
      <c r="F512" s="852">
        <v>-92.180044199999998</v>
      </c>
      <c r="G512" s="852" t="s">
        <v>9289</v>
      </c>
      <c r="H512" s="850"/>
      <c r="I512" s="853" t="s">
        <v>44</v>
      </c>
      <c r="J512" s="854" t="str">
        <f t="shared" si="62"/>
        <v>Groundwater</v>
      </c>
      <c r="K512" s="854" t="s">
        <v>35</v>
      </c>
      <c r="L512" s="858">
        <v>2018</v>
      </c>
      <c r="M512" s="855">
        <v>600</v>
      </c>
      <c r="N512" s="855">
        <v>8700</v>
      </c>
      <c r="O512" s="855">
        <v>9300</v>
      </c>
      <c r="P512" s="855">
        <v>15652</v>
      </c>
      <c r="Q512" s="855">
        <f t="shared" si="63"/>
        <v>15652</v>
      </c>
      <c r="R512" s="854" t="s">
        <v>4359</v>
      </c>
      <c r="S512" s="868" t="s">
        <v>4363</v>
      </c>
      <c r="T512" s="937" t="s">
        <v>4304</v>
      </c>
      <c r="U512" s="866" t="s">
        <v>54</v>
      </c>
      <c r="V512" s="884" t="s">
        <v>4243</v>
      </c>
      <c r="W512" s="893" t="s">
        <v>4364</v>
      </c>
      <c r="X512" s="882" t="s">
        <v>4249</v>
      </c>
    </row>
    <row r="513" spans="1:24" ht="28.5" customHeight="1">
      <c r="A513" s="849" t="s">
        <v>5537</v>
      </c>
      <c r="B513" s="850"/>
      <c r="C513" s="850" t="s">
        <v>4778</v>
      </c>
      <c r="D513" s="850" t="s">
        <v>5066</v>
      </c>
      <c r="E513" s="852">
        <v>44.478257999999997</v>
      </c>
      <c r="F513" s="852">
        <v>-71.159138999999996</v>
      </c>
      <c r="G513" s="854" t="s">
        <v>9299</v>
      </c>
      <c r="H513" s="886"/>
      <c r="I513" s="853" t="s">
        <v>33</v>
      </c>
      <c r="J513" s="854" t="str">
        <f t="shared" si="62"/>
        <v>Groundwater</v>
      </c>
      <c r="K513" s="854" t="s">
        <v>35</v>
      </c>
      <c r="L513" s="858">
        <v>2018</v>
      </c>
      <c r="M513" s="855">
        <v>421</v>
      </c>
      <c r="N513" s="855">
        <v>708</v>
      </c>
      <c r="O513" s="855">
        <v>1129</v>
      </c>
      <c r="P513" s="855">
        <v>1248</v>
      </c>
      <c r="Q513" s="855">
        <f t="shared" si="63"/>
        <v>1248</v>
      </c>
      <c r="R513" s="854"/>
      <c r="S513" s="853"/>
      <c r="T513" s="962" t="s">
        <v>5542</v>
      </c>
      <c r="U513" s="875" t="s">
        <v>4786</v>
      </c>
      <c r="V513" s="857" t="s">
        <v>5539</v>
      </c>
      <c r="W513" s="962" t="s">
        <v>5543</v>
      </c>
      <c r="X513" s="882" t="s">
        <v>2415</v>
      </c>
    </row>
    <row r="514" spans="1:24" ht="28.5" customHeight="1">
      <c r="A514" s="849" t="s">
        <v>9758</v>
      </c>
      <c r="B514" s="849" t="s">
        <v>9759</v>
      </c>
      <c r="C514" s="849" t="s">
        <v>7798</v>
      </c>
      <c r="D514" s="849" t="s">
        <v>9760</v>
      </c>
      <c r="E514" s="851">
        <v>42.650333000000003</v>
      </c>
      <c r="F514" s="851">
        <v>-73.726416999999998</v>
      </c>
      <c r="G514" s="862"/>
      <c r="H514" s="861"/>
      <c r="I514" s="853" t="s">
        <v>33</v>
      </c>
      <c r="J514" s="852" t="s">
        <v>122</v>
      </c>
      <c r="K514" s="852" t="s">
        <v>122</v>
      </c>
      <c r="L514" s="863">
        <v>2022</v>
      </c>
      <c r="M514" s="855">
        <v>3.7</v>
      </c>
      <c r="N514" s="855">
        <v>4.2</v>
      </c>
      <c r="O514" s="855">
        <v>7.9</v>
      </c>
      <c r="P514" s="855">
        <v>14.3</v>
      </c>
      <c r="Q514" s="855">
        <v>14.3</v>
      </c>
      <c r="R514" s="854"/>
      <c r="S514" s="854"/>
      <c r="T514" s="854"/>
      <c r="U514" s="864" t="s">
        <v>9761</v>
      </c>
      <c r="V514" s="865" t="s">
        <v>9762</v>
      </c>
      <c r="W514" s="854" t="s">
        <v>9762</v>
      </c>
      <c r="X514" s="851" t="s">
        <v>9526</v>
      </c>
    </row>
    <row r="515" spans="1:24" ht="28.5" customHeight="1">
      <c r="A515" s="849" t="s">
        <v>8910</v>
      </c>
      <c r="B515" s="850"/>
      <c r="C515" s="850" t="s">
        <v>8906</v>
      </c>
      <c r="D515" s="850" t="s">
        <v>8911</v>
      </c>
      <c r="E515" s="852">
        <v>37.453303099999999</v>
      </c>
      <c r="F515" s="852">
        <v>-77.426750999999996</v>
      </c>
      <c r="G515" s="854" t="s">
        <v>9289</v>
      </c>
      <c r="H515" s="850"/>
      <c r="I515" s="853" t="s">
        <v>5</v>
      </c>
      <c r="J515" s="854" t="str">
        <f t="shared" ref="J515:J521" si="64">IF(K515="Groundwater", "Groundwater", IF(OR(K515="Wastewater", K515="Surface Water", K515="Drinking Water", K515="Leachate"),"Other Water", IF(OR(K515="Soil", K515="Compost", K515="Sludge", K515="Septage"), "Solid", "Unknown")))</f>
        <v>Groundwater</v>
      </c>
      <c r="K515" s="854" t="s">
        <v>35</v>
      </c>
      <c r="L515" s="858"/>
      <c r="M515" s="855">
        <v>25000</v>
      </c>
      <c r="N515" s="855"/>
      <c r="O515" s="855" t="s">
        <v>36</v>
      </c>
      <c r="P515" s="855" t="s">
        <v>36</v>
      </c>
      <c r="Q515" s="855">
        <f t="shared" ref="Q515:Q521" si="65">IF(M515&amp;N515&amp;O515&amp;P515="","",MAX(M515:P515))</f>
        <v>25000</v>
      </c>
      <c r="R515" s="885" t="s">
        <v>8912</v>
      </c>
      <c r="S515" s="944" t="s">
        <v>8915</v>
      </c>
      <c r="T515" s="1001" t="s">
        <v>8915</v>
      </c>
      <c r="U515" s="938" t="s">
        <v>9763</v>
      </c>
      <c r="V515" s="990" t="s">
        <v>9763</v>
      </c>
      <c r="W515" s="893" t="s">
        <v>8917</v>
      </c>
      <c r="X515" s="882" t="s">
        <v>8918</v>
      </c>
    </row>
    <row r="516" spans="1:24" ht="28.5" customHeight="1">
      <c r="A516" s="849" t="s">
        <v>5544</v>
      </c>
      <c r="B516" s="850"/>
      <c r="C516" s="850" t="s">
        <v>4778</v>
      </c>
      <c r="D516" s="850" t="s">
        <v>5545</v>
      </c>
      <c r="E516" s="852">
        <v>43.123167000000002</v>
      </c>
      <c r="F516" s="852">
        <v>-70.901985999999994</v>
      </c>
      <c r="G516" s="878" t="s">
        <v>9299</v>
      </c>
      <c r="H516" s="1002"/>
      <c r="I516" s="853" t="s">
        <v>33</v>
      </c>
      <c r="J516" s="854" t="str">
        <f t="shared" si="64"/>
        <v>Groundwater</v>
      </c>
      <c r="K516" s="854" t="s">
        <v>35</v>
      </c>
      <c r="L516" s="858">
        <v>2019</v>
      </c>
      <c r="M516" s="855">
        <v>25</v>
      </c>
      <c r="N516" s="855">
        <v>3.74</v>
      </c>
      <c r="O516" s="855">
        <v>28.74</v>
      </c>
      <c r="P516" s="855">
        <v>76.150000000000006</v>
      </c>
      <c r="Q516" s="855">
        <f t="shared" si="65"/>
        <v>76.150000000000006</v>
      </c>
      <c r="R516" s="854"/>
      <c r="S516" s="853"/>
      <c r="T516" s="879" t="s">
        <v>5550</v>
      </c>
      <c r="U516" s="880" t="s">
        <v>4786</v>
      </c>
      <c r="V516" s="881" t="s">
        <v>5547</v>
      </c>
      <c r="W516" s="879" t="s">
        <v>5551</v>
      </c>
      <c r="X516" s="882" t="s">
        <v>2415</v>
      </c>
    </row>
    <row r="517" spans="1:24" ht="28.5" customHeight="1">
      <c r="A517" s="849" t="s">
        <v>2514</v>
      </c>
      <c r="B517" s="850"/>
      <c r="C517" s="850" t="s">
        <v>2408</v>
      </c>
      <c r="D517" s="850" t="s">
        <v>2515</v>
      </c>
      <c r="E517" s="852">
        <v>44.148699999999998</v>
      </c>
      <c r="F517" s="852">
        <v>-70.6387</v>
      </c>
      <c r="G517" s="854" t="s">
        <v>9289</v>
      </c>
      <c r="H517" s="850"/>
      <c r="I517" s="853" t="s">
        <v>2194</v>
      </c>
      <c r="J517" s="854" t="str">
        <f t="shared" si="64"/>
        <v>Solid</v>
      </c>
      <c r="K517" s="853" t="s">
        <v>2447</v>
      </c>
      <c r="L517" s="902">
        <v>2020</v>
      </c>
      <c r="M517" s="855">
        <v>3880</v>
      </c>
      <c r="N517" s="855">
        <v>1960</v>
      </c>
      <c r="O517" s="855">
        <v>5840</v>
      </c>
      <c r="P517" s="855">
        <v>16150</v>
      </c>
      <c r="Q517" s="855">
        <f t="shared" si="65"/>
        <v>16150</v>
      </c>
      <c r="R517" s="854"/>
      <c r="S517" s="853"/>
      <c r="T517" s="859" t="s">
        <v>2513</v>
      </c>
      <c r="U517" s="864"/>
      <c r="V517" s="881" t="s">
        <v>2411</v>
      </c>
      <c r="W517" s="885"/>
      <c r="X517" s="882" t="s">
        <v>2415</v>
      </c>
    </row>
    <row r="518" spans="1:24" ht="28.5" customHeight="1">
      <c r="A518" s="849" t="s">
        <v>8617</v>
      </c>
      <c r="B518" s="850"/>
      <c r="C518" s="850" t="s">
        <v>8584</v>
      </c>
      <c r="D518" s="850" t="s">
        <v>8618</v>
      </c>
      <c r="E518" s="852">
        <v>32.419104594100602</v>
      </c>
      <c r="F518" s="852">
        <v>-99.845385715865206</v>
      </c>
      <c r="G518" s="854" t="s">
        <v>9764</v>
      </c>
      <c r="H518" s="850" t="s">
        <v>9765</v>
      </c>
      <c r="I518" s="853" t="s">
        <v>44</v>
      </c>
      <c r="J518" s="854" t="str">
        <f t="shared" si="64"/>
        <v>Groundwater</v>
      </c>
      <c r="K518" s="854" t="s">
        <v>35</v>
      </c>
      <c r="L518" s="858">
        <v>2018</v>
      </c>
      <c r="M518" s="855">
        <v>384000</v>
      </c>
      <c r="N518" s="855">
        <v>64200</v>
      </c>
      <c r="O518" s="855">
        <v>448200</v>
      </c>
      <c r="P518" s="855">
        <v>2052000</v>
      </c>
      <c r="Q518" s="855">
        <f t="shared" si="65"/>
        <v>2052000</v>
      </c>
      <c r="R518" s="853" t="s">
        <v>9766</v>
      </c>
      <c r="S518" s="853" t="s">
        <v>49</v>
      </c>
      <c r="T518" s="1003" t="s">
        <v>4611</v>
      </c>
      <c r="U518" s="864"/>
      <c r="V518" s="867" t="s">
        <v>8621</v>
      </c>
      <c r="W518" s="893" t="s">
        <v>8625</v>
      </c>
      <c r="X518" s="882" t="s">
        <v>8595</v>
      </c>
    </row>
    <row r="519" spans="1:24" ht="28.5" customHeight="1">
      <c r="A519" s="849" t="s">
        <v>3481</v>
      </c>
      <c r="B519" s="850"/>
      <c r="C519" s="850" t="s">
        <v>3158</v>
      </c>
      <c r="D519" s="850" t="s">
        <v>3237</v>
      </c>
      <c r="E519" s="871">
        <v>42.393094900000001</v>
      </c>
      <c r="F519" s="871">
        <v>-83.001766699999905</v>
      </c>
      <c r="G519" s="852" t="s">
        <v>9289</v>
      </c>
      <c r="H519" s="852"/>
      <c r="I519" s="853" t="s">
        <v>5</v>
      </c>
      <c r="J519" s="854" t="str">
        <f t="shared" si="64"/>
        <v>Groundwater</v>
      </c>
      <c r="K519" s="854" t="s">
        <v>35</v>
      </c>
      <c r="L519" s="858">
        <v>2018</v>
      </c>
      <c r="M519" s="855"/>
      <c r="N519" s="855">
        <v>10</v>
      </c>
      <c r="O519" s="855" t="s">
        <v>36</v>
      </c>
      <c r="P519" s="855" t="s">
        <v>36</v>
      </c>
      <c r="Q519" s="855">
        <f t="shared" si="65"/>
        <v>10</v>
      </c>
      <c r="R519" s="885" t="s">
        <v>3196</v>
      </c>
      <c r="S519" s="885"/>
      <c r="T519" s="874" t="s">
        <v>3166</v>
      </c>
      <c r="U519" s="866" t="s">
        <v>3190</v>
      </c>
      <c r="V519" s="884" t="s">
        <v>3190</v>
      </c>
      <c r="W519" s="885"/>
      <c r="X519" s="877" t="s">
        <v>3168</v>
      </c>
    </row>
    <row r="520" spans="1:24" ht="28.5" customHeight="1">
      <c r="A520" s="849" t="s">
        <v>3485</v>
      </c>
      <c r="B520" s="850"/>
      <c r="C520" s="850" t="s">
        <v>3158</v>
      </c>
      <c r="D520" s="850" t="s">
        <v>3486</v>
      </c>
      <c r="E520" s="871">
        <v>42.700443399999997</v>
      </c>
      <c r="F520" s="871">
        <v>-83.273513100000002</v>
      </c>
      <c r="G520" s="852" t="s">
        <v>9289</v>
      </c>
      <c r="H520" s="852"/>
      <c r="I520" s="853" t="s">
        <v>5</v>
      </c>
      <c r="J520" s="854" t="str">
        <f t="shared" si="64"/>
        <v>Groundwater</v>
      </c>
      <c r="K520" s="854" t="s">
        <v>35</v>
      </c>
      <c r="L520" s="858">
        <v>2018</v>
      </c>
      <c r="M520" s="855">
        <v>1.7</v>
      </c>
      <c r="N520" s="855"/>
      <c r="O520" s="855" t="s">
        <v>36</v>
      </c>
      <c r="P520" s="855" t="s">
        <v>36</v>
      </c>
      <c r="Q520" s="855">
        <f t="shared" si="65"/>
        <v>1.7</v>
      </c>
      <c r="R520" s="906"/>
      <c r="S520" s="885"/>
      <c r="T520" s="874" t="s">
        <v>3166</v>
      </c>
      <c r="U520" s="856" t="s">
        <v>3190</v>
      </c>
      <c r="V520" s="857" t="s">
        <v>3190</v>
      </c>
      <c r="W520" s="885"/>
      <c r="X520" s="877" t="s">
        <v>3168</v>
      </c>
    </row>
    <row r="521" spans="1:24" ht="28.5" customHeight="1">
      <c r="A521" s="849" t="s">
        <v>5552</v>
      </c>
      <c r="B521" s="850"/>
      <c r="C521" s="850" t="s">
        <v>4778</v>
      </c>
      <c r="D521" s="850" t="s">
        <v>5331</v>
      </c>
      <c r="E521" s="852">
        <v>42.987535999999999</v>
      </c>
      <c r="F521" s="852">
        <v>-71.461292</v>
      </c>
      <c r="G521" s="854" t="s">
        <v>9434</v>
      </c>
      <c r="H521" s="850"/>
      <c r="I521" s="853" t="s">
        <v>5</v>
      </c>
      <c r="J521" s="854" t="str">
        <f t="shared" si="64"/>
        <v>Groundwater</v>
      </c>
      <c r="K521" s="854" t="s">
        <v>35</v>
      </c>
      <c r="L521" s="858"/>
      <c r="M521" s="855">
        <v>87</v>
      </c>
      <c r="N521" s="855">
        <v>160</v>
      </c>
      <c r="O521" s="855">
        <v>247</v>
      </c>
      <c r="P521" s="855">
        <v>300.60000000000002</v>
      </c>
      <c r="Q521" s="855">
        <f t="shared" si="65"/>
        <v>300.60000000000002</v>
      </c>
      <c r="R521" s="854"/>
      <c r="S521" s="854"/>
      <c r="T521" s="854"/>
      <c r="U521" s="951" t="s">
        <v>4781</v>
      </c>
      <c r="V521" s="884" t="s">
        <v>4781</v>
      </c>
      <c r="W521" s="854"/>
      <c r="X521" s="860" t="s">
        <v>2415</v>
      </c>
    </row>
    <row r="522" spans="1:24" ht="28.5" customHeight="1">
      <c r="A522" s="849" t="s">
        <v>9767</v>
      </c>
      <c r="B522" s="849"/>
      <c r="C522" s="849" t="s">
        <v>3158</v>
      </c>
      <c r="D522" s="849" t="s">
        <v>9768</v>
      </c>
      <c r="E522" s="851">
        <v>43.692500000000003</v>
      </c>
      <c r="F522" s="851">
        <v>-86.045983000000007</v>
      </c>
      <c r="G522" s="862"/>
      <c r="H522" s="861"/>
      <c r="I522" s="853" t="s">
        <v>5</v>
      </c>
      <c r="J522" s="852" t="s">
        <v>35</v>
      </c>
      <c r="K522" s="852" t="s">
        <v>35</v>
      </c>
      <c r="L522" s="863">
        <v>2022</v>
      </c>
      <c r="M522" s="855">
        <v>63</v>
      </c>
      <c r="N522" s="855">
        <v>27</v>
      </c>
      <c r="O522" s="855"/>
      <c r="P522" s="855"/>
      <c r="Q522" s="855">
        <v>63</v>
      </c>
      <c r="R522" s="854"/>
      <c r="S522" s="854"/>
      <c r="T522" s="854" t="s">
        <v>9769</v>
      </c>
      <c r="U522" s="864" t="s">
        <v>9769</v>
      </c>
      <c r="V522" s="865" t="s">
        <v>9770</v>
      </c>
      <c r="W522" s="854" t="s">
        <v>9771</v>
      </c>
      <c r="X522" s="851" t="s">
        <v>9295</v>
      </c>
    </row>
    <row r="523" spans="1:24" ht="28.5" customHeight="1">
      <c r="A523" s="1004" t="s">
        <v>1882</v>
      </c>
      <c r="B523" s="1005"/>
      <c r="C523" s="849" t="s">
        <v>1806</v>
      </c>
      <c r="D523" s="849" t="s">
        <v>1812</v>
      </c>
      <c r="E523" s="851">
        <v>30.3251928</v>
      </c>
      <c r="F523" s="851">
        <v>-81.750213500000001</v>
      </c>
      <c r="G523" s="852" t="s">
        <v>9299</v>
      </c>
      <c r="H523" s="849"/>
      <c r="I523" s="853" t="s">
        <v>5</v>
      </c>
      <c r="J523" s="854" t="str">
        <f t="shared" ref="J523:J531" si="66">IF(K523="Groundwater", "Groundwater", IF(OR(K523="Wastewater", K523="Surface Water", K523="Drinking Water", K523="Leachate"),"Other Water", IF(OR(K523="Soil", K523="Compost", K523="Sludge", K523="Septage"), "Solid", "Unknown")))</f>
        <v>Groundwater</v>
      </c>
      <c r="K523" s="852" t="s">
        <v>35</v>
      </c>
      <c r="L523" s="851">
        <v>2020</v>
      </c>
      <c r="M523" s="855">
        <v>707</v>
      </c>
      <c r="N523" s="855">
        <v>3370</v>
      </c>
      <c r="O523" s="855"/>
      <c r="P523" s="855"/>
      <c r="Q523" s="855">
        <f t="shared" ref="Q523:Q531" si="67">IF(M523&amp;N523&amp;O523&amp;P523="","",MAX(M523:P523))</f>
        <v>3370</v>
      </c>
      <c r="R523" s="854" t="s">
        <v>1883</v>
      </c>
      <c r="S523" s="854"/>
      <c r="T523" s="854"/>
      <c r="U523" s="866" t="s">
        <v>1808</v>
      </c>
      <c r="V523" s="867" t="s">
        <v>1884</v>
      </c>
      <c r="W523" s="868" t="s">
        <v>1810</v>
      </c>
      <c r="X523" s="851"/>
    </row>
    <row r="524" spans="1:24" ht="28.5" customHeight="1">
      <c r="A524" s="849" t="s">
        <v>428</v>
      </c>
      <c r="B524" s="850" t="s">
        <v>9772</v>
      </c>
      <c r="C524" s="850" t="s">
        <v>429</v>
      </c>
      <c r="D524" s="850" t="s">
        <v>430</v>
      </c>
      <c r="E524" s="852">
        <v>35.964599700000001</v>
      </c>
      <c r="F524" s="852">
        <v>-89.9432659</v>
      </c>
      <c r="G524" s="854" t="s">
        <v>9289</v>
      </c>
      <c r="H524" s="850"/>
      <c r="I524" s="853" t="s">
        <v>44</v>
      </c>
      <c r="J524" s="854" t="str">
        <f t="shared" si="66"/>
        <v>Groundwater</v>
      </c>
      <c r="K524" s="854" t="s">
        <v>35</v>
      </c>
      <c r="L524" s="858">
        <v>2017</v>
      </c>
      <c r="M524" s="855">
        <v>116000</v>
      </c>
      <c r="N524" s="855">
        <v>164000</v>
      </c>
      <c r="O524" s="855">
        <v>280000</v>
      </c>
      <c r="P524" s="855">
        <v>784997</v>
      </c>
      <c r="Q524" s="855">
        <f t="shared" si="67"/>
        <v>784997</v>
      </c>
      <c r="R524" s="1006" t="s">
        <v>9773</v>
      </c>
      <c r="S524" s="854" t="s">
        <v>49</v>
      </c>
      <c r="T524" s="985" t="s">
        <v>146</v>
      </c>
      <c r="U524" s="864"/>
      <c r="V524" s="884" t="s">
        <v>432</v>
      </c>
      <c r="W524" s="893" t="s">
        <v>435</v>
      </c>
      <c r="X524" s="882" t="s">
        <v>436</v>
      </c>
    </row>
    <row r="525" spans="1:24" ht="28.5" customHeight="1">
      <c r="A525" s="849" t="s">
        <v>161</v>
      </c>
      <c r="B525" s="850"/>
      <c r="C525" s="850" t="s">
        <v>76</v>
      </c>
      <c r="D525" s="850" t="s">
        <v>162</v>
      </c>
      <c r="E525" s="852">
        <v>52.713265200000002</v>
      </c>
      <c r="F525" s="852">
        <v>174.12237300000001</v>
      </c>
      <c r="G525" s="854" t="s">
        <v>9299</v>
      </c>
      <c r="H525" s="850"/>
      <c r="I525" s="853" t="s">
        <v>44</v>
      </c>
      <c r="J525" s="854" t="str">
        <f t="shared" si="66"/>
        <v>Groundwater</v>
      </c>
      <c r="K525" s="854" t="s">
        <v>35</v>
      </c>
      <c r="L525" s="858">
        <v>2016</v>
      </c>
      <c r="M525" s="855">
        <v>2800</v>
      </c>
      <c r="N525" s="855">
        <v>250000</v>
      </c>
      <c r="O525" s="855">
        <v>252800</v>
      </c>
      <c r="P525" s="855"/>
      <c r="Q525" s="855">
        <f t="shared" si="67"/>
        <v>252800</v>
      </c>
      <c r="R525" s="854" t="s">
        <v>9774</v>
      </c>
      <c r="S525" s="944" t="s">
        <v>167</v>
      </c>
      <c r="T525" s="854" t="s">
        <v>168</v>
      </c>
      <c r="U525" s="875" t="s">
        <v>85</v>
      </c>
      <c r="V525" s="907" t="s">
        <v>164</v>
      </c>
      <c r="W525" s="973" t="s">
        <v>169</v>
      </c>
      <c r="X525" s="882" t="s">
        <v>87</v>
      </c>
    </row>
    <row r="526" spans="1:24" ht="28.5" customHeight="1">
      <c r="A526" s="849" t="s">
        <v>4365</v>
      </c>
      <c r="B526" s="849"/>
      <c r="C526" s="849" t="s">
        <v>4239</v>
      </c>
      <c r="D526" s="849" t="s">
        <v>4366</v>
      </c>
      <c r="E526" s="851">
        <v>45.36538315</v>
      </c>
      <c r="F526" s="851">
        <v>-93.223526000000007</v>
      </c>
      <c r="G526" s="852" t="s">
        <v>9299</v>
      </c>
      <c r="H526" s="849"/>
      <c r="I526" s="853" t="s">
        <v>33</v>
      </c>
      <c r="J526" s="854" t="str">
        <f t="shared" si="66"/>
        <v>Groundwater</v>
      </c>
      <c r="K526" s="852" t="s">
        <v>35</v>
      </c>
      <c r="L526" s="851">
        <v>2019</v>
      </c>
      <c r="M526" s="855">
        <v>790</v>
      </c>
      <c r="N526" s="855">
        <v>600</v>
      </c>
      <c r="O526" s="855">
        <v>1290</v>
      </c>
      <c r="P526" s="855">
        <v>4530</v>
      </c>
      <c r="Q526" s="855">
        <f t="shared" si="67"/>
        <v>4530</v>
      </c>
      <c r="R526" s="854"/>
      <c r="S526" s="868" t="s">
        <v>4271</v>
      </c>
      <c r="T526" s="868" t="s">
        <v>4367</v>
      </c>
      <c r="U526" s="856" t="s">
        <v>4271</v>
      </c>
      <c r="V526" s="857" t="s">
        <v>4272</v>
      </c>
      <c r="W526" s="854"/>
      <c r="X526" s="877" t="s">
        <v>4274</v>
      </c>
    </row>
    <row r="527" spans="1:24" ht="28.5" customHeight="1">
      <c r="A527" s="849" t="s">
        <v>2519</v>
      </c>
      <c r="B527" s="850"/>
      <c r="C527" s="850" t="s">
        <v>2408</v>
      </c>
      <c r="D527" s="850" t="s">
        <v>2520</v>
      </c>
      <c r="E527" s="852">
        <v>43.673400000000001</v>
      </c>
      <c r="F527" s="852">
        <v>-70.254000000000005</v>
      </c>
      <c r="G527" s="854" t="s">
        <v>9289</v>
      </c>
      <c r="H527" s="850"/>
      <c r="I527" s="853" t="s">
        <v>765</v>
      </c>
      <c r="J527" s="854" t="str">
        <f t="shared" si="66"/>
        <v>Solid</v>
      </c>
      <c r="K527" s="853" t="s">
        <v>2522</v>
      </c>
      <c r="L527" s="902">
        <v>2019</v>
      </c>
      <c r="M527" s="855"/>
      <c r="N527" s="855">
        <v>20000</v>
      </c>
      <c r="O527" s="855" t="s">
        <v>36</v>
      </c>
      <c r="P527" s="855">
        <v>32600</v>
      </c>
      <c r="Q527" s="855">
        <f t="shared" si="67"/>
        <v>32600</v>
      </c>
      <c r="R527" s="854"/>
      <c r="S527" s="853"/>
      <c r="T527" s="859" t="s">
        <v>2513</v>
      </c>
      <c r="U527" s="912"/>
      <c r="V527" s="887" t="s">
        <v>2411</v>
      </c>
      <c r="W527" s="885"/>
      <c r="X527" s="882" t="s">
        <v>2415</v>
      </c>
    </row>
    <row r="528" spans="1:24" ht="28.5" customHeight="1">
      <c r="A528" s="849" t="s">
        <v>1605</v>
      </c>
      <c r="B528" s="850"/>
      <c r="C528" s="850" t="s">
        <v>1569</v>
      </c>
      <c r="D528" s="850" t="s">
        <v>1606</v>
      </c>
      <c r="E528" s="852">
        <v>39.934760799999999</v>
      </c>
      <c r="F528" s="852">
        <v>-105.79299349999999</v>
      </c>
      <c r="G528" s="854" t="s">
        <v>9289</v>
      </c>
      <c r="H528" s="850"/>
      <c r="I528" s="853" t="s">
        <v>95</v>
      </c>
      <c r="J528" s="854" t="str">
        <f t="shared" si="66"/>
        <v>Groundwater</v>
      </c>
      <c r="K528" s="854" t="s">
        <v>35</v>
      </c>
      <c r="L528" s="858">
        <v>2020</v>
      </c>
      <c r="M528" s="855">
        <v>1.8</v>
      </c>
      <c r="N528" s="855">
        <v>0.53</v>
      </c>
      <c r="O528" s="855">
        <v>2.33</v>
      </c>
      <c r="P528" s="855">
        <v>5.94</v>
      </c>
      <c r="Q528" s="855">
        <f t="shared" si="67"/>
        <v>5.94</v>
      </c>
      <c r="R528" s="885" t="s">
        <v>1590</v>
      </c>
      <c r="S528" s="944" t="s">
        <v>1595</v>
      </c>
      <c r="T528" s="859" t="s">
        <v>1603</v>
      </c>
      <c r="U528" s="912"/>
      <c r="V528" s="884" t="s">
        <v>1591</v>
      </c>
      <c r="W528" s="941" t="s">
        <v>1610</v>
      </c>
      <c r="X528" s="1000" t="s">
        <v>1584</v>
      </c>
    </row>
    <row r="529" spans="1:24" ht="28.5" customHeight="1">
      <c r="A529" s="849" t="s">
        <v>7832</v>
      </c>
      <c r="B529" s="850"/>
      <c r="C529" s="850" t="s">
        <v>7798</v>
      </c>
      <c r="D529" s="850" t="s">
        <v>7833</v>
      </c>
      <c r="E529" s="852">
        <v>40.960991499999999</v>
      </c>
      <c r="F529" s="852">
        <v>-72.248016699999994</v>
      </c>
      <c r="G529" s="854" t="s">
        <v>9289</v>
      </c>
      <c r="H529" s="850"/>
      <c r="I529" s="853" t="s">
        <v>113</v>
      </c>
      <c r="J529" s="854" t="str">
        <f t="shared" si="66"/>
        <v>Groundwater</v>
      </c>
      <c r="K529" s="854" t="s">
        <v>35</v>
      </c>
      <c r="L529" s="858">
        <v>2018</v>
      </c>
      <c r="M529" s="855"/>
      <c r="N529" s="855">
        <v>290</v>
      </c>
      <c r="O529" s="855" t="s">
        <v>36</v>
      </c>
      <c r="P529" s="855" t="s">
        <v>36</v>
      </c>
      <c r="Q529" s="855">
        <f t="shared" si="67"/>
        <v>290</v>
      </c>
      <c r="R529" s="854" t="s">
        <v>9775</v>
      </c>
      <c r="S529" s="854" t="s">
        <v>49</v>
      </c>
      <c r="T529" s="937" t="s">
        <v>7839</v>
      </c>
      <c r="U529" s="856" t="s">
        <v>7835</v>
      </c>
      <c r="V529" s="910" t="s">
        <v>49</v>
      </c>
      <c r="W529" s="893" t="s">
        <v>7840</v>
      </c>
      <c r="X529" s="934" t="s">
        <v>7808</v>
      </c>
    </row>
    <row r="530" spans="1:24" ht="28.5" customHeight="1">
      <c r="A530" s="849" t="s">
        <v>3490</v>
      </c>
      <c r="B530" s="849"/>
      <c r="C530" s="849" t="s">
        <v>3158</v>
      </c>
      <c r="D530" s="849" t="s">
        <v>3491</v>
      </c>
      <c r="E530" s="851">
        <v>42.722402700000004</v>
      </c>
      <c r="F530" s="851">
        <v>-84.511322499999906</v>
      </c>
      <c r="G530" s="852" t="s">
        <v>9289</v>
      </c>
      <c r="H530" s="852"/>
      <c r="I530" s="853" t="s">
        <v>765</v>
      </c>
      <c r="J530" s="854" t="str">
        <f t="shared" si="66"/>
        <v>Other Water</v>
      </c>
      <c r="K530" s="852" t="s">
        <v>2471</v>
      </c>
      <c r="L530" s="851">
        <v>2018</v>
      </c>
      <c r="M530" s="855">
        <v>3.28</v>
      </c>
      <c r="N530" s="855">
        <v>2.62</v>
      </c>
      <c r="O530" s="855"/>
      <c r="P530" s="855"/>
      <c r="Q530" s="855">
        <f t="shared" si="67"/>
        <v>3.28</v>
      </c>
      <c r="R530" s="854"/>
      <c r="S530" s="885"/>
      <c r="T530" s="852"/>
      <c r="U530" s="864"/>
      <c r="V530" s="857" t="s">
        <v>3266</v>
      </c>
      <c r="W530" s="854"/>
      <c r="X530" s="851"/>
    </row>
    <row r="531" spans="1:24" ht="28.5" customHeight="1">
      <c r="A531" s="849" t="s">
        <v>4368</v>
      </c>
      <c r="B531" s="850"/>
      <c r="C531" s="850" t="s">
        <v>4239</v>
      </c>
      <c r="D531" s="850"/>
      <c r="E531" s="852">
        <v>44.890966803349997</v>
      </c>
      <c r="F531" s="852">
        <v>-92.882958270000003</v>
      </c>
      <c r="G531" s="854" t="s">
        <v>9777</v>
      </c>
      <c r="H531" s="850"/>
      <c r="I531" s="853" t="s">
        <v>1201</v>
      </c>
      <c r="J531" s="854" t="str">
        <f t="shared" si="66"/>
        <v>Groundwater</v>
      </c>
      <c r="K531" s="854" t="s">
        <v>35</v>
      </c>
      <c r="L531" s="858">
        <v>2018</v>
      </c>
      <c r="M531" s="855">
        <v>200000</v>
      </c>
      <c r="N531" s="855">
        <v>22000</v>
      </c>
      <c r="O531" s="855">
        <v>200240</v>
      </c>
      <c r="P531" s="855">
        <v>524020</v>
      </c>
      <c r="Q531" s="855">
        <f t="shared" si="67"/>
        <v>524020</v>
      </c>
      <c r="R531" s="854"/>
      <c r="S531" s="854"/>
      <c r="T531" s="944" t="s">
        <v>4369</v>
      </c>
      <c r="U531" s="856" t="s">
        <v>4369</v>
      </c>
      <c r="V531" s="857" t="s">
        <v>4369</v>
      </c>
      <c r="W531" s="885"/>
      <c r="X531" s="851"/>
    </row>
    <row r="532" spans="1:24" ht="28.5" customHeight="1">
      <c r="A532" s="849" t="s">
        <v>9778</v>
      </c>
      <c r="B532" s="849"/>
      <c r="C532" s="849" t="s">
        <v>8532</v>
      </c>
      <c r="D532" s="849" t="s">
        <v>9779</v>
      </c>
      <c r="E532" s="851">
        <v>35.927114000000003</v>
      </c>
      <c r="F532" s="851">
        <v>-84.386819000000003</v>
      </c>
      <c r="G532" s="862"/>
      <c r="H532" s="861"/>
      <c r="I532" s="853" t="s">
        <v>5</v>
      </c>
      <c r="J532" s="852" t="s">
        <v>122</v>
      </c>
      <c r="K532" s="852" t="s">
        <v>122</v>
      </c>
      <c r="L532" s="863"/>
      <c r="M532" s="855">
        <v>30.2</v>
      </c>
      <c r="N532" s="855">
        <v>46.2</v>
      </c>
      <c r="O532" s="855"/>
      <c r="P532" s="855"/>
      <c r="Q532" s="855">
        <v>46.2</v>
      </c>
      <c r="R532" s="854"/>
      <c r="S532" s="854"/>
      <c r="T532" s="854"/>
      <c r="U532" s="864" t="s">
        <v>9780</v>
      </c>
      <c r="V532" s="865" t="s">
        <v>9781</v>
      </c>
      <c r="W532" s="854" t="s">
        <v>9782</v>
      </c>
      <c r="X532" s="851" t="s">
        <v>9783</v>
      </c>
    </row>
    <row r="533" spans="1:24" ht="28.5" customHeight="1">
      <c r="A533" s="849" t="s">
        <v>1719</v>
      </c>
      <c r="B533" s="850"/>
      <c r="C533" s="850" t="s">
        <v>1699</v>
      </c>
      <c r="D533" s="850" t="s">
        <v>1720</v>
      </c>
      <c r="E533" s="852">
        <v>41.718799400000002</v>
      </c>
      <c r="F533" s="852">
        <v>-72.190280599999994</v>
      </c>
      <c r="G533" s="854" t="s">
        <v>9289</v>
      </c>
      <c r="H533" s="850"/>
      <c r="I533" s="853" t="s">
        <v>95</v>
      </c>
      <c r="J533" s="854" t="str">
        <f t="shared" ref="J533:J540" si="68">IF(K533="Groundwater", "Groundwater", IF(OR(K533="Wastewater", K533="Surface Water", K533="Drinking Water", K533="Leachate"),"Other Water", IF(OR(K533="Soil", K533="Compost", K533="Sludge", K533="Septage"), "Solid", "Unknown")))</f>
        <v>Other Water</v>
      </c>
      <c r="K533" s="854" t="s">
        <v>80</v>
      </c>
      <c r="L533" s="858"/>
      <c r="M533" s="855"/>
      <c r="N533" s="855"/>
      <c r="O533" s="855">
        <v>70</v>
      </c>
      <c r="P533" s="855"/>
      <c r="Q533" s="855">
        <f t="shared" ref="Q533:Q540" si="69">IF(M533&amp;N533&amp;O533&amp;P533="","",MAX(M533:P533))</f>
        <v>70</v>
      </c>
      <c r="R533" s="854" t="s">
        <v>9784</v>
      </c>
      <c r="S533" s="854" t="s">
        <v>49</v>
      </c>
      <c r="T533" s="1007" t="s">
        <v>1722</v>
      </c>
      <c r="U533" s="866" t="s">
        <v>1722</v>
      </c>
      <c r="V533" s="910" t="s">
        <v>49</v>
      </c>
      <c r="W533" s="1008" t="s">
        <v>1726</v>
      </c>
      <c r="X533" s="1009" t="s">
        <v>1715</v>
      </c>
    </row>
    <row r="534" spans="1:24" ht="28.5" customHeight="1">
      <c r="A534" s="849" t="s">
        <v>751</v>
      </c>
      <c r="B534" s="849"/>
      <c r="C534" s="849" t="s">
        <v>448</v>
      </c>
      <c r="D534" s="849" t="s">
        <v>752</v>
      </c>
      <c r="E534" s="852">
        <v>39.292716810000002</v>
      </c>
      <c r="F534" s="852">
        <v>-120.21451930000001</v>
      </c>
      <c r="G534" s="852" t="s">
        <v>9289</v>
      </c>
      <c r="H534" s="849"/>
      <c r="I534" s="853" t="s">
        <v>33</v>
      </c>
      <c r="J534" s="854" t="str">
        <f t="shared" si="68"/>
        <v>Groundwater</v>
      </c>
      <c r="K534" s="852" t="s">
        <v>35</v>
      </c>
      <c r="L534" s="851">
        <v>2020</v>
      </c>
      <c r="M534" s="855">
        <v>44</v>
      </c>
      <c r="N534" s="855">
        <v>3.4</v>
      </c>
      <c r="O534" s="855">
        <v>47.4</v>
      </c>
      <c r="P534" s="1010">
        <v>240.72</v>
      </c>
      <c r="Q534" s="855">
        <f t="shared" si="69"/>
        <v>240.72</v>
      </c>
      <c r="R534" s="854"/>
      <c r="S534" s="854"/>
      <c r="T534" s="859" t="s">
        <v>754</v>
      </c>
      <c r="U534" s="856" t="s">
        <v>451</v>
      </c>
      <c r="V534" s="857" t="s">
        <v>451</v>
      </c>
      <c r="W534" s="854"/>
      <c r="X534" s="877" t="s">
        <v>453</v>
      </c>
    </row>
    <row r="535" spans="1:24" ht="28.5" customHeight="1">
      <c r="A535" s="849" t="s">
        <v>755</v>
      </c>
      <c r="B535" s="850"/>
      <c r="C535" s="850" t="s">
        <v>448</v>
      </c>
      <c r="D535" s="850" t="s">
        <v>756</v>
      </c>
      <c r="E535" s="852">
        <v>38.953929703454598</v>
      </c>
      <c r="F535" s="852">
        <v>-122.60174100536599</v>
      </c>
      <c r="G535" s="854" t="s">
        <v>9355</v>
      </c>
      <c r="H535" s="850" t="s">
        <v>9785</v>
      </c>
      <c r="I535" s="853" t="s">
        <v>33</v>
      </c>
      <c r="J535" s="854" t="str">
        <f t="shared" si="68"/>
        <v>Groundwater</v>
      </c>
      <c r="K535" s="854" t="s">
        <v>35</v>
      </c>
      <c r="L535" s="858">
        <v>2019</v>
      </c>
      <c r="M535" s="855">
        <v>240</v>
      </c>
      <c r="N535" s="855">
        <v>18</v>
      </c>
      <c r="O535" s="855">
        <v>256</v>
      </c>
      <c r="P535" s="855">
        <v>1492.5</v>
      </c>
      <c r="Q535" s="855">
        <f t="shared" si="69"/>
        <v>1492.5</v>
      </c>
      <c r="R535" s="854"/>
      <c r="S535" s="854"/>
      <c r="T535" s="859" t="s">
        <v>758</v>
      </c>
      <c r="U535" s="866" t="s">
        <v>451</v>
      </c>
      <c r="V535" s="884" t="s">
        <v>451</v>
      </c>
      <c r="W535" s="854"/>
      <c r="X535" s="877" t="s">
        <v>453</v>
      </c>
    </row>
    <row r="536" spans="1:24" ht="28.5" customHeight="1">
      <c r="A536" s="849" t="s">
        <v>2524</v>
      </c>
      <c r="B536" s="850"/>
      <c r="C536" s="850" t="s">
        <v>2408</v>
      </c>
      <c r="D536" s="850" t="s">
        <v>2489</v>
      </c>
      <c r="E536" s="852">
        <v>44.921399999999998</v>
      </c>
      <c r="F536" s="852">
        <v>-69.260599999999997</v>
      </c>
      <c r="G536" s="854" t="s">
        <v>9289</v>
      </c>
      <c r="H536" s="850"/>
      <c r="I536" s="853" t="s">
        <v>1201</v>
      </c>
      <c r="J536" s="854" t="str">
        <f t="shared" si="68"/>
        <v>Groundwater</v>
      </c>
      <c r="K536" s="853" t="s">
        <v>35</v>
      </c>
      <c r="L536" s="858">
        <v>2018</v>
      </c>
      <c r="M536" s="855"/>
      <c r="N536" s="855"/>
      <c r="O536" s="855" t="s">
        <v>36</v>
      </c>
      <c r="P536" s="855">
        <v>15</v>
      </c>
      <c r="Q536" s="855">
        <f t="shared" si="69"/>
        <v>15</v>
      </c>
      <c r="R536" s="854"/>
      <c r="S536" s="853"/>
      <c r="T536" s="859" t="s">
        <v>2513</v>
      </c>
      <c r="U536" s="864"/>
      <c r="V536" s="881" t="s">
        <v>2411</v>
      </c>
      <c r="W536" s="885"/>
      <c r="X536" s="882" t="s">
        <v>2415</v>
      </c>
    </row>
    <row r="537" spans="1:24" ht="28.5" customHeight="1">
      <c r="A537" s="849" t="s">
        <v>5555</v>
      </c>
      <c r="B537" s="850"/>
      <c r="C537" s="850" t="s">
        <v>4778</v>
      </c>
      <c r="D537" s="850" t="s">
        <v>5556</v>
      </c>
      <c r="E537" s="852">
        <v>43.529063800000003</v>
      </c>
      <c r="F537" s="852">
        <v>-72.138025200000001</v>
      </c>
      <c r="G537" s="854" t="s">
        <v>9290</v>
      </c>
      <c r="H537" s="850"/>
      <c r="I537" s="853" t="s">
        <v>77</v>
      </c>
      <c r="J537" s="854" t="str">
        <f t="shared" si="68"/>
        <v>Groundwater</v>
      </c>
      <c r="K537" s="854" t="s">
        <v>35</v>
      </c>
      <c r="L537" s="858"/>
      <c r="M537" s="855">
        <v>5</v>
      </c>
      <c r="N537" s="855">
        <v>7</v>
      </c>
      <c r="O537" s="855">
        <v>12</v>
      </c>
      <c r="P537" s="855" t="s">
        <v>36</v>
      </c>
      <c r="Q537" s="855">
        <f t="shared" si="69"/>
        <v>12</v>
      </c>
      <c r="R537" s="854"/>
      <c r="S537" s="854"/>
      <c r="T537" s="854"/>
      <c r="U537" s="856" t="s">
        <v>4781</v>
      </c>
      <c r="V537" s="857" t="s">
        <v>4781</v>
      </c>
      <c r="W537" s="854"/>
      <c r="X537" s="860" t="s">
        <v>2415</v>
      </c>
    </row>
    <row r="538" spans="1:24" ht="28.5" customHeight="1">
      <c r="A538" s="849" t="s">
        <v>2527</v>
      </c>
      <c r="B538" s="850"/>
      <c r="C538" s="850" t="s">
        <v>2408</v>
      </c>
      <c r="D538" s="850" t="s">
        <v>2528</v>
      </c>
      <c r="E538" s="852">
        <v>44.9026</v>
      </c>
      <c r="F538" s="852">
        <v>-66.996399999999994</v>
      </c>
      <c r="G538" s="854" t="s">
        <v>9289</v>
      </c>
      <c r="H538" s="850"/>
      <c r="I538" s="853" t="s">
        <v>765</v>
      </c>
      <c r="J538" s="854" t="str">
        <f t="shared" si="68"/>
        <v>Solid</v>
      </c>
      <c r="K538" s="853" t="s">
        <v>2447</v>
      </c>
      <c r="L538" s="858">
        <v>2019</v>
      </c>
      <c r="M538" s="855"/>
      <c r="N538" s="855"/>
      <c r="O538" s="855" t="s">
        <v>36</v>
      </c>
      <c r="P538" s="855">
        <v>1900</v>
      </c>
      <c r="Q538" s="855">
        <f t="shared" si="69"/>
        <v>1900</v>
      </c>
      <c r="R538" s="854"/>
      <c r="S538" s="853"/>
      <c r="T538" s="859" t="s">
        <v>2513</v>
      </c>
      <c r="U538" s="912"/>
      <c r="V538" s="887" t="s">
        <v>2411</v>
      </c>
      <c r="W538" s="885"/>
      <c r="X538" s="882" t="s">
        <v>2415</v>
      </c>
    </row>
    <row r="539" spans="1:24" ht="28.5" customHeight="1">
      <c r="A539" s="849" t="s">
        <v>8991</v>
      </c>
      <c r="B539" s="850"/>
      <c r="C539" s="850" t="s">
        <v>8992</v>
      </c>
      <c r="D539" s="850" t="s">
        <v>8993</v>
      </c>
      <c r="E539" s="852">
        <v>47.5322678</v>
      </c>
      <c r="F539" s="852">
        <v>-122.0436065</v>
      </c>
      <c r="G539" s="854" t="s">
        <v>9289</v>
      </c>
      <c r="H539" s="850"/>
      <c r="I539" s="853" t="s">
        <v>95</v>
      </c>
      <c r="J539" s="854" t="str">
        <f t="shared" si="68"/>
        <v>Groundwater</v>
      </c>
      <c r="K539" s="854" t="s">
        <v>35</v>
      </c>
      <c r="L539" s="858"/>
      <c r="M539" s="855"/>
      <c r="N539" s="855"/>
      <c r="O539" s="855">
        <v>2220</v>
      </c>
      <c r="P539" s="855">
        <v>2354.41</v>
      </c>
      <c r="Q539" s="855">
        <f t="shared" si="69"/>
        <v>2354.41</v>
      </c>
      <c r="R539" s="885" t="s">
        <v>9786</v>
      </c>
      <c r="S539" s="944" t="s">
        <v>8999</v>
      </c>
      <c r="T539" s="893" t="s">
        <v>9001</v>
      </c>
      <c r="U539" s="866" t="s">
        <v>8995</v>
      </c>
      <c r="V539" s="884" t="s">
        <v>8996</v>
      </c>
      <c r="W539" s="893" t="s">
        <v>9002</v>
      </c>
      <c r="X539" s="882" t="s">
        <v>9003</v>
      </c>
    </row>
    <row r="540" spans="1:24" ht="28.5" customHeight="1">
      <c r="A540" s="849" t="s">
        <v>9104</v>
      </c>
      <c r="B540" s="849"/>
      <c r="C540" s="849" t="s">
        <v>9084</v>
      </c>
      <c r="D540" s="849" t="s">
        <v>9105</v>
      </c>
      <c r="E540" s="852">
        <v>43.177140299999998</v>
      </c>
      <c r="F540" s="852">
        <v>-88.712491799999995</v>
      </c>
      <c r="G540" s="852" t="s">
        <v>9787</v>
      </c>
      <c r="H540" s="849"/>
      <c r="I540" s="853" t="s">
        <v>5</v>
      </c>
      <c r="J540" s="854" t="str">
        <f t="shared" si="68"/>
        <v>Groundwater</v>
      </c>
      <c r="K540" s="852" t="s">
        <v>35</v>
      </c>
      <c r="L540" s="851">
        <v>2021</v>
      </c>
      <c r="M540" s="855">
        <v>14</v>
      </c>
      <c r="N540" s="855">
        <v>4.5999999999999996</v>
      </c>
      <c r="O540" s="855">
        <v>18.600000000000001</v>
      </c>
      <c r="P540" s="855">
        <v>53.39</v>
      </c>
      <c r="Q540" s="855">
        <f t="shared" si="69"/>
        <v>53.39</v>
      </c>
      <c r="R540" s="854"/>
      <c r="S540" s="854"/>
      <c r="T540" s="854"/>
      <c r="U540" s="866" t="s">
        <v>9106</v>
      </c>
      <c r="V540" s="867" t="s">
        <v>9107</v>
      </c>
      <c r="W540" s="928" t="s">
        <v>9108</v>
      </c>
      <c r="X540" s="851"/>
    </row>
    <row r="541" spans="1:24" ht="28.5" customHeight="1">
      <c r="A541" s="849" t="s">
        <v>9788</v>
      </c>
      <c r="B541" s="849"/>
      <c r="C541" s="849" t="s">
        <v>3158</v>
      </c>
      <c r="D541" s="849" t="s">
        <v>9789</v>
      </c>
      <c r="E541" s="851">
        <v>42.642493999999999</v>
      </c>
      <c r="F541" s="851">
        <v>-84.744416999999999</v>
      </c>
      <c r="G541" s="862"/>
      <c r="H541" s="861"/>
      <c r="I541" s="853" t="s">
        <v>33</v>
      </c>
      <c r="J541" s="852" t="s">
        <v>35</v>
      </c>
      <c r="K541" s="852" t="s">
        <v>35</v>
      </c>
      <c r="L541" s="863">
        <v>2019</v>
      </c>
      <c r="M541" s="855">
        <v>25</v>
      </c>
      <c r="N541" s="855"/>
      <c r="O541" s="855"/>
      <c r="P541" s="855">
        <v>104.6</v>
      </c>
      <c r="Q541" s="855">
        <v>104.6</v>
      </c>
      <c r="R541" s="854"/>
      <c r="S541" s="854"/>
      <c r="T541" s="854" t="s">
        <v>9790</v>
      </c>
      <c r="U541" s="864" t="s">
        <v>9790</v>
      </c>
      <c r="V541" s="865" t="s">
        <v>9791</v>
      </c>
      <c r="W541" s="854" t="s">
        <v>9792</v>
      </c>
      <c r="X541" s="851" t="s">
        <v>9295</v>
      </c>
    </row>
    <row r="542" spans="1:24" ht="28.5" customHeight="1">
      <c r="A542" s="849" t="s">
        <v>9793</v>
      </c>
      <c r="B542" s="849"/>
      <c r="C542" s="849" t="s">
        <v>3158</v>
      </c>
      <c r="D542" s="849" t="s">
        <v>9794</v>
      </c>
      <c r="E542" s="851">
        <v>42.502000000000002</v>
      </c>
      <c r="F542" s="851">
        <v>-84.671999999999997</v>
      </c>
      <c r="G542" s="862"/>
      <c r="H542" s="861"/>
      <c r="I542" s="853" t="s">
        <v>33</v>
      </c>
      <c r="J542" s="852" t="s">
        <v>35</v>
      </c>
      <c r="K542" s="852" t="s">
        <v>35</v>
      </c>
      <c r="L542" s="863">
        <v>2020</v>
      </c>
      <c r="M542" s="855"/>
      <c r="N542" s="855"/>
      <c r="O542" s="855">
        <v>141</v>
      </c>
      <c r="P542" s="855"/>
      <c r="Q542" s="855">
        <v>141</v>
      </c>
      <c r="R542" s="854"/>
      <c r="S542" s="854"/>
      <c r="T542" s="854" t="s">
        <v>9795</v>
      </c>
      <c r="U542" s="864" t="s">
        <v>9795</v>
      </c>
      <c r="V542" s="865" t="s">
        <v>9796</v>
      </c>
      <c r="W542" s="854" t="s">
        <v>9797</v>
      </c>
      <c r="X542" s="851" t="s">
        <v>9295</v>
      </c>
    </row>
    <row r="543" spans="1:24" ht="28.5" customHeight="1">
      <c r="A543" s="849" t="s">
        <v>9109</v>
      </c>
      <c r="B543" s="849"/>
      <c r="C543" s="849" t="s">
        <v>9084</v>
      </c>
      <c r="D543" s="849" t="s">
        <v>9100</v>
      </c>
      <c r="E543" s="851">
        <v>44.858570800000003</v>
      </c>
      <c r="F543" s="851">
        <v>-91.502311899999995</v>
      </c>
      <c r="G543" s="851" t="s">
        <v>9798</v>
      </c>
      <c r="H543" s="869"/>
      <c r="I543" s="853" t="s">
        <v>1201</v>
      </c>
      <c r="J543" s="854" t="str">
        <f>IF(K543="Groundwater", "Groundwater", IF(OR(K543="Wastewater", K543="Surface Water", K543="Drinking Water", K543="Leachate"),"Other Water", IF(OR(K543="Soil", K543="Compost", K543="Sludge", K543="Septage"), "Solid", "Unknown")))</f>
        <v>Unknown</v>
      </c>
      <c r="K543" s="852"/>
      <c r="L543" s="851"/>
      <c r="M543" s="855"/>
      <c r="N543" s="855"/>
      <c r="O543" s="855"/>
      <c r="P543" s="855"/>
      <c r="Q543" s="855" t="str">
        <f>IF(M543&amp;N543&amp;O543&amp;P543="","",MAX(M543:P543))</f>
        <v/>
      </c>
      <c r="R543" s="854" t="s">
        <v>9111</v>
      </c>
      <c r="S543" s="854"/>
      <c r="T543" s="854"/>
      <c r="U543" s="875" t="s">
        <v>9110</v>
      </c>
      <c r="V543" s="865"/>
      <c r="W543" s="868" t="s">
        <v>9112</v>
      </c>
      <c r="X543" s="851"/>
    </row>
    <row r="544" spans="1:24" ht="28.5" customHeight="1">
      <c r="A544" s="849" t="s">
        <v>9799</v>
      </c>
      <c r="B544" s="849"/>
      <c r="C544" s="849" t="s">
        <v>3158</v>
      </c>
      <c r="D544" s="849" t="s">
        <v>3954</v>
      </c>
      <c r="E544" s="851">
        <v>42.988132999999998</v>
      </c>
      <c r="F544" s="851">
        <v>-82.440624</v>
      </c>
      <c r="G544" s="862"/>
      <c r="H544" s="861"/>
      <c r="I544" s="853" t="s">
        <v>5</v>
      </c>
      <c r="J544" s="852" t="s">
        <v>35</v>
      </c>
      <c r="K544" s="852" t="s">
        <v>35</v>
      </c>
      <c r="L544" s="863">
        <v>2021</v>
      </c>
      <c r="M544" s="855">
        <v>2100</v>
      </c>
      <c r="N544" s="855"/>
      <c r="O544" s="855"/>
      <c r="P544" s="855"/>
      <c r="Q544" s="855">
        <v>2100</v>
      </c>
      <c r="R544" s="854"/>
      <c r="S544" s="854"/>
      <c r="T544" s="854" t="s">
        <v>9800</v>
      </c>
      <c r="U544" s="864" t="s">
        <v>9800</v>
      </c>
      <c r="V544" s="865" t="s">
        <v>9801</v>
      </c>
      <c r="W544" s="854" t="s">
        <v>9802</v>
      </c>
      <c r="X544" s="851" t="s">
        <v>9295</v>
      </c>
    </row>
    <row r="545" spans="1:24" ht="28.5" customHeight="1">
      <c r="A545" s="849" t="s">
        <v>759</v>
      </c>
      <c r="B545" s="850"/>
      <c r="C545" s="850" t="s">
        <v>448</v>
      </c>
      <c r="D545" s="850" t="s">
        <v>760</v>
      </c>
      <c r="E545" s="852">
        <v>33.882016239999999</v>
      </c>
      <c r="F545" s="852">
        <v>-116.4347478</v>
      </c>
      <c r="G545" s="854" t="s">
        <v>9289</v>
      </c>
      <c r="H545" s="850"/>
      <c r="I545" s="853" t="s">
        <v>33</v>
      </c>
      <c r="J545" s="854" t="str">
        <f t="shared" ref="J545:J555" si="70">IF(K545="Groundwater", "Groundwater", IF(OR(K545="Wastewater", K545="Surface Water", K545="Drinking Water", K545="Leachate"),"Other Water", IF(OR(K545="Soil", K545="Compost", K545="Sludge", K545="Septage"), "Solid", "Unknown")))</f>
        <v>Groundwater</v>
      </c>
      <c r="K545" s="854" t="s">
        <v>35</v>
      </c>
      <c r="L545" s="858">
        <v>2019</v>
      </c>
      <c r="M545" s="855">
        <v>14</v>
      </c>
      <c r="N545" s="855"/>
      <c r="O545" s="855" t="s">
        <v>36</v>
      </c>
      <c r="P545" s="855">
        <v>520.01</v>
      </c>
      <c r="Q545" s="855">
        <f t="shared" ref="Q545:Q555" si="71">IF(M545&amp;N545&amp;O545&amp;P545="","",MAX(M545:P545))</f>
        <v>520.01</v>
      </c>
      <c r="R545" s="854"/>
      <c r="S545" s="854"/>
      <c r="T545" s="859" t="s">
        <v>480</v>
      </c>
      <c r="U545" s="856" t="s">
        <v>451</v>
      </c>
      <c r="V545" s="857" t="s">
        <v>451</v>
      </c>
      <c r="W545" s="854"/>
      <c r="X545" s="877" t="s">
        <v>453</v>
      </c>
    </row>
    <row r="546" spans="1:24" ht="28.5" customHeight="1">
      <c r="A546" s="849" t="s">
        <v>762</v>
      </c>
      <c r="B546" s="850"/>
      <c r="C546" s="850" t="s">
        <v>448</v>
      </c>
      <c r="D546" s="850" t="s">
        <v>763</v>
      </c>
      <c r="E546" s="852">
        <v>33.909365999999999</v>
      </c>
      <c r="F546" s="852">
        <v>-118.39217480000001</v>
      </c>
      <c r="G546" s="854" t="s">
        <v>9289</v>
      </c>
      <c r="H546" s="850"/>
      <c r="I546" s="853" t="s">
        <v>765</v>
      </c>
      <c r="J546" s="854" t="str">
        <f t="shared" si="70"/>
        <v>Groundwater</v>
      </c>
      <c r="K546" s="854" t="s">
        <v>35</v>
      </c>
      <c r="L546" s="858">
        <v>2020</v>
      </c>
      <c r="M546" s="855">
        <v>4</v>
      </c>
      <c r="N546" s="855">
        <v>8</v>
      </c>
      <c r="O546" s="855">
        <v>9.9</v>
      </c>
      <c r="P546" s="855">
        <v>11.5</v>
      </c>
      <c r="Q546" s="855">
        <f t="shared" si="71"/>
        <v>11.5</v>
      </c>
      <c r="R546" s="928" t="s">
        <v>766</v>
      </c>
      <c r="S546" s="854"/>
      <c r="T546" s="859" t="s">
        <v>480</v>
      </c>
      <c r="U546" s="866" t="s">
        <v>451</v>
      </c>
      <c r="V546" s="884" t="s">
        <v>451</v>
      </c>
      <c r="W546" s="854"/>
      <c r="X546" s="877" t="s">
        <v>453</v>
      </c>
    </row>
    <row r="547" spans="1:24" ht="28.5" customHeight="1">
      <c r="A547" s="849" t="s">
        <v>767</v>
      </c>
      <c r="B547" s="850"/>
      <c r="C547" s="850" t="s">
        <v>448</v>
      </c>
      <c r="D547" s="850" t="s">
        <v>768</v>
      </c>
      <c r="E547" s="852">
        <v>34.924031399999997</v>
      </c>
      <c r="F547" s="852">
        <v>-117.8912085</v>
      </c>
      <c r="G547" s="854" t="s">
        <v>9289</v>
      </c>
      <c r="H547" s="850"/>
      <c r="I547" s="853" t="s">
        <v>44</v>
      </c>
      <c r="J547" s="854" t="str">
        <f t="shared" si="70"/>
        <v>Groundwater</v>
      </c>
      <c r="K547" s="854" t="s">
        <v>35</v>
      </c>
      <c r="L547" s="858">
        <v>2017</v>
      </c>
      <c r="M547" s="855">
        <v>17000</v>
      </c>
      <c r="N547" s="855">
        <v>260000</v>
      </c>
      <c r="O547" s="855">
        <v>277000</v>
      </c>
      <c r="P547" s="855">
        <v>300000</v>
      </c>
      <c r="Q547" s="855">
        <f t="shared" si="71"/>
        <v>300000</v>
      </c>
      <c r="R547" s="854" t="s">
        <v>9803</v>
      </c>
      <c r="S547" s="888" t="s">
        <v>9804</v>
      </c>
      <c r="T547" s="859" t="s">
        <v>546</v>
      </c>
      <c r="U547" s="856" t="s">
        <v>770</v>
      </c>
      <c r="V547" s="907" t="s">
        <v>771</v>
      </c>
      <c r="W547" s="893" t="s">
        <v>776</v>
      </c>
      <c r="X547" s="941" t="s">
        <v>538</v>
      </c>
    </row>
    <row r="548" spans="1:24" ht="28.5" customHeight="1">
      <c r="A548" s="849" t="s">
        <v>5558</v>
      </c>
      <c r="B548" s="850"/>
      <c r="C548" s="850" t="s">
        <v>4778</v>
      </c>
      <c r="D548" s="850" t="s">
        <v>5559</v>
      </c>
      <c r="E548" s="852">
        <v>43.740900000000003</v>
      </c>
      <c r="F548" s="852">
        <v>-71.004199999999997</v>
      </c>
      <c r="G548" s="854" t="s">
        <v>9299</v>
      </c>
      <c r="H548" s="850"/>
      <c r="I548" s="853" t="s">
        <v>33</v>
      </c>
      <c r="J548" s="854" t="str">
        <f t="shared" si="70"/>
        <v>Groundwater</v>
      </c>
      <c r="K548" s="854" t="s">
        <v>35</v>
      </c>
      <c r="L548" s="858">
        <v>2019</v>
      </c>
      <c r="M548" s="855">
        <v>30.3</v>
      </c>
      <c r="N548" s="855">
        <v>123</v>
      </c>
      <c r="O548" s="855">
        <v>153.30000000000001</v>
      </c>
      <c r="P548" s="855">
        <v>177.1</v>
      </c>
      <c r="Q548" s="855">
        <f t="shared" si="71"/>
        <v>177.1</v>
      </c>
      <c r="R548" s="854"/>
      <c r="S548" s="853"/>
      <c r="T548" s="1011" t="s">
        <v>5564</v>
      </c>
      <c r="U548" s="875" t="s">
        <v>4786</v>
      </c>
      <c r="V548" s="887" t="s">
        <v>5561</v>
      </c>
      <c r="W548" s="879" t="s">
        <v>5565</v>
      </c>
      <c r="X548" s="882" t="s">
        <v>2415</v>
      </c>
    </row>
    <row r="549" spans="1:24" ht="28.5" customHeight="1">
      <c r="A549" s="849" t="s">
        <v>1885</v>
      </c>
      <c r="B549" s="850"/>
      <c r="C549" s="850" t="s">
        <v>1806</v>
      </c>
      <c r="D549" s="850" t="s">
        <v>1886</v>
      </c>
      <c r="E549" s="852">
        <v>30.463558299999999</v>
      </c>
      <c r="F549" s="852">
        <v>-86.553338199999999</v>
      </c>
      <c r="G549" s="854" t="s">
        <v>9289</v>
      </c>
      <c r="H549" s="850"/>
      <c r="I549" s="853" t="s">
        <v>44</v>
      </c>
      <c r="J549" s="854" t="str">
        <f t="shared" si="70"/>
        <v>Groundwater</v>
      </c>
      <c r="K549" s="854" t="s">
        <v>35</v>
      </c>
      <c r="L549" s="858">
        <v>2018</v>
      </c>
      <c r="M549" s="855">
        <v>280000</v>
      </c>
      <c r="N549" s="855">
        <v>535000</v>
      </c>
      <c r="O549" s="855">
        <v>552200</v>
      </c>
      <c r="P549" s="855">
        <v>832985</v>
      </c>
      <c r="Q549" s="855">
        <f t="shared" si="71"/>
        <v>832985</v>
      </c>
      <c r="R549" s="853" t="s">
        <v>9805</v>
      </c>
      <c r="S549" s="944" t="s">
        <v>1890</v>
      </c>
      <c r="T549" s="854" t="s">
        <v>1892</v>
      </c>
      <c r="U549" s="866" t="s">
        <v>105</v>
      </c>
      <c r="V549" s="867" t="s">
        <v>1888</v>
      </c>
      <c r="W549" s="893" t="s">
        <v>1893</v>
      </c>
      <c r="X549" s="882" t="s">
        <v>1824</v>
      </c>
    </row>
    <row r="550" spans="1:24" ht="28.5" customHeight="1">
      <c r="A550" s="849" t="s">
        <v>170</v>
      </c>
      <c r="B550" s="850"/>
      <c r="C550" s="850" t="s">
        <v>76</v>
      </c>
      <c r="D550" s="850" t="s">
        <v>171</v>
      </c>
      <c r="E550" s="852">
        <v>64.643095200000005</v>
      </c>
      <c r="F550" s="852">
        <v>-147.06382339999999</v>
      </c>
      <c r="G550" s="854" t="s">
        <v>9806</v>
      </c>
      <c r="H550" s="850"/>
      <c r="I550" s="853" t="s">
        <v>44</v>
      </c>
      <c r="J550" s="854" t="str">
        <f t="shared" si="70"/>
        <v>Groundwater</v>
      </c>
      <c r="K550" s="854" t="s">
        <v>35</v>
      </c>
      <c r="L550" s="858">
        <v>2019</v>
      </c>
      <c r="M550" s="855">
        <v>16000</v>
      </c>
      <c r="N550" s="855">
        <v>110000</v>
      </c>
      <c r="O550" s="855">
        <v>121000</v>
      </c>
      <c r="P550" s="855">
        <v>169100</v>
      </c>
      <c r="Q550" s="855">
        <f t="shared" si="71"/>
        <v>169100</v>
      </c>
      <c r="R550" s="854" t="s">
        <v>9807</v>
      </c>
      <c r="S550" s="941" t="s">
        <v>178</v>
      </c>
      <c r="T550" s="937" t="s">
        <v>9808</v>
      </c>
      <c r="U550" s="866" t="s">
        <v>173</v>
      </c>
      <c r="V550" s="884" t="s">
        <v>174</v>
      </c>
      <c r="W550" s="941" t="s">
        <v>181</v>
      </c>
      <c r="X550" s="917" t="s">
        <v>182</v>
      </c>
    </row>
    <row r="551" spans="1:24" ht="28.5" customHeight="1">
      <c r="A551" s="849" t="s">
        <v>4370</v>
      </c>
      <c r="B551" s="849"/>
      <c r="C551" s="849" t="s">
        <v>4239</v>
      </c>
      <c r="D551" s="849" t="s">
        <v>4371</v>
      </c>
      <c r="E551" s="851">
        <v>47.490454399999997</v>
      </c>
      <c r="F551" s="851">
        <v>-94.903310529999999</v>
      </c>
      <c r="G551" s="852" t="s">
        <v>9299</v>
      </c>
      <c r="H551" s="849"/>
      <c r="I551" s="853" t="s">
        <v>33</v>
      </c>
      <c r="J551" s="854" t="str">
        <f t="shared" si="70"/>
        <v>Groundwater</v>
      </c>
      <c r="K551" s="852" t="s">
        <v>35</v>
      </c>
      <c r="L551" s="851">
        <v>2018</v>
      </c>
      <c r="M551" s="855">
        <v>530</v>
      </c>
      <c r="N551" s="855">
        <v>550</v>
      </c>
      <c r="O551" s="855">
        <v>1080</v>
      </c>
      <c r="P551" s="855">
        <v>3810</v>
      </c>
      <c r="Q551" s="855">
        <f t="shared" si="71"/>
        <v>3810</v>
      </c>
      <c r="R551" s="854"/>
      <c r="S551" s="868" t="s">
        <v>4271</v>
      </c>
      <c r="T551" s="868" t="s">
        <v>4372</v>
      </c>
      <c r="U551" s="866" t="s">
        <v>4271</v>
      </c>
      <c r="V551" s="884" t="s">
        <v>4272</v>
      </c>
      <c r="W551" s="854"/>
      <c r="X551" s="877" t="s">
        <v>4274</v>
      </c>
    </row>
    <row r="552" spans="1:24" ht="28.5" customHeight="1">
      <c r="A552" s="849" t="s">
        <v>9809</v>
      </c>
      <c r="B552" s="849"/>
      <c r="C552" s="849" t="s">
        <v>8584</v>
      </c>
      <c r="D552" s="849" t="s">
        <v>8626</v>
      </c>
      <c r="E552" s="852">
        <v>29.210767700000002</v>
      </c>
      <c r="F552" s="852">
        <v>-96.269617699999998</v>
      </c>
      <c r="G552" s="852" t="s">
        <v>9290</v>
      </c>
      <c r="H552" s="849"/>
      <c r="I552" s="853" t="s">
        <v>44</v>
      </c>
      <c r="J552" s="854" t="str">
        <f t="shared" si="70"/>
        <v>Other Water</v>
      </c>
      <c r="K552" s="852" t="s">
        <v>80</v>
      </c>
      <c r="L552" s="851">
        <v>2018</v>
      </c>
      <c r="M552" s="855">
        <v>62.3</v>
      </c>
      <c r="N552" s="855">
        <v>70.2</v>
      </c>
      <c r="O552" s="855">
        <v>132.5</v>
      </c>
      <c r="P552" s="855">
        <v>240.947</v>
      </c>
      <c r="Q552" s="855">
        <f t="shared" si="71"/>
        <v>240.947</v>
      </c>
      <c r="R552" s="854"/>
      <c r="S552" s="854"/>
      <c r="T552" s="854"/>
      <c r="U552" s="921" t="s">
        <v>90</v>
      </c>
      <c r="V552" s="922" t="s">
        <v>90</v>
      </c>
      <c r="W552" s="877" t="s">
        <v>92</v>
      </c>
      <c r="X552" s="877" t="s">
        <v>8595</v>
      </c>
    </row>
    <row r="553" spans="1:24" ht="28.5" customHeight="1">
      <c r="A553" s="849" t="s">
        <v>777</v>
      </c>
      <c r="B553" s="850"/>
      <c r="C553" s="850" t="s">
        <v>448</v>
      </c>
      <c r="D553" s="850" t="s">
        <v>778</v>
      </c>
      <c r="E553" s="852">
        <v>33.797719100000002</v>
      </c>
      <c r="F553" s="852">
        <v>-117.47623230000001</v>
      </c>
      <c r="G553" s="854" t="s">
        <v>9289</v>
      </c>
      <c r="H553" s="850"/>
      <c r="I553" s="853" t="s">
        <v>33</v>
      </c>
      <c r="J553" s="854" t="str">
        <f t="shared" si="70"/>
        <v>Groundwater</v>
      </c>
      <c r="K553" s="854" t="s">
        <v>35</v>
      </c>
      <c r="L553" s="858">
        <v>2017</v>
      </c>
      <c r="M553" s="855">
        <v>610</v>
      </c>
      <c r="N553" s="855">
        <v>40</v>
      </c>
      <c r="O553" s="855">
        <v>650</v>
      </c>
      <c r="P553" s="855">
        <v>1449.37</v>
      </c>
      <c r="Q553" s="855">
        <f t="shared" si="71"/>
        <v>1449.37</v>
      </c>
      <c r="R553" s="854"/>
      <c r="S553" s="854"/>
      <c r="T553" s="859" t="s">
        <v>780</v>
      </c>
      <c r="U553" s="856" t="s">
        <v>451</v>
      </c>
      <c r="V553" s="857" t="s">
        <v>451</v>
      </c>
      <c r="W553" s="854"/>
      <c r="X553" s="877" t="s">
        <v>453</v>
      </c>
    </row>
    <row r="554" spans="1:24" ht="28.5" customHeight="1">
      <c r="A554" s="849" t="s">
        <v>781</v>
      </c>
      <c r="B554" s="850"/>
      <c r="C554" s="850" t="s">
        <v>448</v>
      </c>
      <c r="D554" s="930" t="s">
        <v>782</v>
      </c>
      <c r="E554" s="852">
        <v>33.665519699999997</v>
      </c>
      <c r="F554" s="852">
        <v>-117.72779079999999</v>
      </c>
      <c r="G554" s="854" t="s">
        <v>9289</v>
      </c>
      <c r="H554" s="850"/>
      <c r="I554" s="853" t="s">
        <v>44</v>
      </c>
      <c r="J554" s="854" t="str">
        <f t="shared" si="70"/>
        <v>Groundwater</v>
      </c>
      <c r="K554" s="854" t="s">
        <v>35</v>
      </c>
      <c r="L554" s="858">
        <v>2016</v>
      </c>
      <c r="M554" s="855"/>
      <c r="N554" s="855"/>
      <c r="O554" s="855">
        <v>3826</v>
      </c>
      <c r="P554" s="855">
        <v>102.2</v>
      </c>
      <c r="Q554" s="855">
        <f t="shared" si="71"/>
        <v>3826</v>
      </c>
      <c r="R554" s="854" t="s">
        <v>9810</v>
      </c>
      <c r="S554" s="944" t="s">
        <v>546</v>
      </c>
      <c r="T554" s="854" t="s">
        <v>789</v>
      </c>
      <c r="U554" s="866" t="s">
        <v>105</v>
      </c>
      <c r="V554" s="884" t="s">
        <v>451</v>
      </c>
      <c r="W554" s="893" t="s">
        <v>790</v>
      </c>
      <c r="X554" s="941" t="s">
        <v>538</v>
      </c>
    </row>
    <row r="555" spans="1:24" ht="28.5" customHeight="1">
      <c r="A555" s="869" t="s">
        <v>3492</v>
      </c>
      <c r="B555" s="870"/>
      <c r="C555" s="870" t="s">
        <v>3158</v>
      </c>
      <c r="D555" s="870" t="s">
        <v>3282</v>
      </c>
      <c r="E555" s="871">
        <v>42.908894099999998</v>
      </c>
      <c r="F555" s="871">
        <v>-85.729003899999995</v>
      </c>
      <c r="G555" s="852" t="s">
        <v>9289</v>
      </c>
      <c r="H555" s="852"/>
      <c r="I555" s="872" t="s">
        <v>5</v>
      </c>
      <c r="J555" s="854" t="str">
        <f t="shared" si="70"/>
        <v>Groundwater</v>
      </c>
      <c r="K555" s="854" t="s">
        <v>35</v>
      </c>
      <c r="L555" s="858">
        <v>2019</v>
      </c>
      <c r="M555" s="855"/>
      <c r="N555" s="855"/>
      <c r="O555" s="855"/>
      <c r="P555" s="855">
        <v>12215</v>
      </c>
      <c r="Q555" s="855">
        <f t="shared" si="71"/>
        <v>12215</v>
      </c>
      <c r="R555" s="851" t="s">
        <v>3494</v>
      </c>
      <c r="S555" s="883" t="s">
        <v>3496</v>
      </c>
      <c r="T555" s="874" t="s">
        <v>3166</v>
      </c>
      <c r="U555" s="880" t="s">
        <v>3495</v>
      </c>
      <c r="V555" s="884" t="s">
        <v>3496</v>
      </c>
      <c r="W555" s="876" t="s">
        <v>3503</v>
      </c>
      <c r="X555" s="877" t="s">
        <v>3168</v>
      </c>
    </row>
    <row r="556" spans="1:24" ht="28.5" customHeight="1">
      <c r="A556" s="849" t="s">
        <v>9812</v>
      </c>
      <c r="B556" s="849"/>
      <c r="C556" s="849" t="s">
        <v>3158</v>
      </c>
      <c r="D556" s="849" t="s">
        <v>9813</v>
      </c>
      <c r="E556" s="851">
        <v>42.476512999999997</v>
      </c>
      <c r="F556" s="851">
        <v>-83.096468999999999</v>
      </c>
      <c r="G556" s="862"/>
      <c r="H556" s="861"/>
      <c r="I556" s="853" t="s">
        <v>5</v>
      </c>
      <c r="J556" s="852" t="s">
        <v>122</v>
      </c>
      <c r="K556" s="852" t="s">
        <v>122</v>
      </c>
      <c r="L556" s="863">
        <v>2020</v>
      </c>
      <c r="M556" s="855"/>
      <c r="N556" s="855">
        <v>233</v>
      </c>
      <c r="O556" s="855"/>
      <c r="P556" s="855"/>
      <c r="Q556" s="855">
        <v>233</v>
      </c>
      <c r="R556" s="854"/>
      <c r="S556" s="854"/>
      <c r="T556" s="854" t="s">
        <v>9814</v>
      </c>
      <c r="U556" s="864" t="s">
        <v>9814</v>
      </c>
      <c r="V556" s="865" t="s">
        <v>9815</v>
      </c>
      <c r="W556" s="854" t="s">
        <v>9816</v>
      </c>
      <c r="X556" s="851" t="s">
        <v>9295</v>
      </c>
    </row>
    <row r="557" spans="1:24" ht="28.5" customHeight="1">
      <c r="A557" s="849" t="s">
        <v>791</v>
      </c>
      <c r="B557" s="850"/>
      <c r="C557" s="850" t="s">
        <v>448</v>
      </c>
      <c r="D557" s="850" t="s">
        <v>792</v>
      </c>
      <c r="E557" s="852">
        <v>38.414850000000001</v>
      </c>
      <c r="F557" s="852">
        <v>-121.35371000000001</v>
      </c>
      <c r="G557" s="854" t="s">
        <v>9355</v>
      </c>
      <c r="H557" s="850" t="s">
        <v>9817</v>
      </c>
      <c r="I557" s="853" t="s">
        <v>33</v>
      </c>
      <c r="J557" s="854" t="str">
        <f t="shared" ref="J557:J600" si="72">IF(K557="Groundwater", "Groundwater", IF(OR(K557="Wastewater", K557="Surface Water", K557="Drinking Water", K557="Leachate"),"Other Water", IF(OR(K557="Soil", K557="Compost", K557="Sludge", K557="Septage"), "Solid", "Unknown")))</f>
        <v>Groundwater</v>
      </c>
      <c r="K557" s="854" t="s">
        <v>35</v>
      </c>
      <c r="L557" s="858">
        <v>2019</v>
      </c>
      <c r="M557" s="855">
        <v>2.4</v>
      </c>
      <c r="N557" s="855"/>
      <c r="O557" s="855" t="s">
        <v>36</v>
      </c>
      <c r="P557" s="855">
        <v>29.02</v>
      </c>
      <c r="Q557" s="855">
        <f t="shared" ref="Q557:Q600" si="73">IF(M557&amp;N557&amp;O557&amp;P557="","",MAX(M557:P557))</f>
        <v>29.02</v>
      </c>
      <c r="R557" s="854"/>
      <c r="S557" s="854"/>
      <c r="T557" s="859" t="s">
        <v>794</v>
      </c>
      <c r="U557" s="866" t="s">
        <v>451</v>
      </c>
      <c r="V557" s="884" t="s">
        <v>451</v>
      </c>
      <c r="W557" s="854"/>
      <c r="X557" s="877" t="s">
        <v>453</v>
      </c>
    </row>
    <row r="558" spans="1:24" ht="28.5" customHeight="1">
      <c r="A558" s="849" t="s">
        <v>8627</v>
      </c>
      <c r="B558" s="850"/>
      <c r="C558" s="850" t="s">
        <v>8584</v>
      </c>
      <c r="D558" s="850" t="s">
        <v>8628</v>
      </c>
      <c r="E558" s="852">
        <v>29.6076111322092</v>
      </c>
      <c r="F558" s="852">
        <v>-95.175713321207098</v>
      </c>
      <c r="G558" s="854" t="s">
        <v>9355</v>
      </c>
      <c r="H558" s="850" t="s">
        <v>9818</v>
      </c>
      <c r="I558" s="853" t="s">
        <v>44</v>
      </c>
      <c r="J558" s="854" t="str">
        <f t="shared" si="72"/>
        <v>Groundwater</v>
      </c>
      <c r="K558" s="854" t="s">
        <v>35</v>
      </c>
      <c r="L558" s="858">
        <v>2018</v>
      </c>
      <c r="M558" s="855">
        <v>14000</v>
      </c>
      <c r="N558" s="855">
        <v>47000</v>
      </c>
      <c r="O558" s="855">
        <v>61000</v>
      </c>
      <c r="P558" s="855">
        <v>94710</v>
      </c>
      <c r="Q558" s="855">
        <f t="shared" si="73"/>
        <v>94710</v>
      </c>
      <c r="R558" s="853" t="s">
        <v>9819</v>
      </c>
      <c r="S558" s="853" t="s">
        <v>49</v>
      </c>
      <c r="T558" s="1003" t="s">
        <v>4611</v>
      </c>
      <c r="U558" s="856" t="s">
        <v>54</v>
      </c>
      <c r="V558" s="857" t="s">
        <v>8630</v>
      </c>
      <c r="W558" s="893" t="s">
        <v>8630</v>
      </c>
      <c r="X558" s="882" t="s">
        <v>8595</v>
      </c>
    </row>
    <row r="559" spans="1:24" ht="28.5" customHeight="1">
      <c r="A559" s="849" t="s">
        <v>1727</v>
      </c>
      <c r="B559" s="850"/>
      <c r="C559" s="850" t="s">
        <v>1699</v>
      </c>
      <c r="D559" s="850" t="s">
        <v>1728</v>
      </c>
      <c r="E559" s="852">
        <v>41.929742099999999</v>
      </c>
      <c r="F559" s="852">
        <v>-72.506353000000004</v>
      </c>
      <c r="G559" s="854" t="s">
        <v>9289</v>
      </c>
      <c r="H559" s="850"/>
      <c r="I559" s="853" t="s">
        <v>33</v>
      </c>
      <c r="J559" s="854" t="str">
        <f t="shared" si="72"/>
        <v>Other Water</v>
      </c>
      <c r="K559" s="854" t="s">
        <v>80</v>
      </c>
      <c r="L559" s="858">
        <v>2019</v>
      </c>
      <c r="M559" s="855"/>
      <c r="N559" s="855"/>
      <c r="O559" s="855" t="s">
        <v>36</v>
      </c>
      <c r="P559" s="855">
        <v>613</v>
      </c>
      <c r="Q559" s="855">
        <f t="shared" si="73"/>
        <v>613</v>
      </c>
      <c r="R559" s="854" t="s">
        <v>1730</v>
      </c>
      <c r="S559" s="854" t="s">
        <v>49</v>
      </c>
      <c r="T559" s="916" t="s">
        <v>1722</v>
      </c>
      <c r="U559" s="856" t="s">
        <v>1731</v>
      </c>
      <c r="V559" s="910" t="s">
        <v>49</v>
      </c>
      <c r="W559" s="893" t="s">
        <v>1735</v>
      </c>
      <c r="X559" s="934" t="s">
        <v>1736</v>
      </c>
    </row>
    <row r="560" spans="1:24" ht="28.5" customHeight="1">
      <c r="A560" s="849" t="s">
        <v>8508</v>
      </c>
      <c r="B560" s="850"/>
      <c r="C560" s="850" t="s">
        <v>8506</v>
      </c>
      <c r="D560" s="850" t="s">
        <v>8509</v>
      </c>
      <c r="E560" s="852">
        <v>44.132669300000003</v>
      </c>
      <c r="F560" s="852">
        <v>-103.07455419999999</v>
      </c>
      <c r="G560" s="854" t="s">
        <v>9289</v>
      </c>
      <c r="H560" s="850"/>
      <c r="I560" s="853" t="s">
        <v>44</v>
      </c>
      <c r="J560" s="854" t="str">
        <f t="shared" si="72"/>
        <v>Other Water</v>
      </c>
      <c r="K560" s="854" t="s">
        <v>122</v>
      </c>
      <c r="L560" s="858">
        <v>2018</v>
      </c>
      <c r="M560" s="855">
        <v>200000</v>
      </c>
      <c r="N560" s="855">
        <v>1300000</v>
      </c>
      <c r="O560" s="855">
        <v>1500000</v>
      </c>
      <c r="P560" s="855">
        <v>1640000</v>
      </c>
      <c r="Q560" s="855">
        <f t="shared" si="73"/>
        <v>1640000</v>
      </c>
      <c r="R560" s="853" t="s">
        <v>9820</v>
      </c>
      <c r="S560" s="957" t="s">
        <v>8515</v>
      </c>
      <c r="T560" s="859" t="s">
        <v>8517</v>
      </c>
      <c r="U560" s="866" t="s">
        <v>8511</v>
      </c>
      <c r="V560" s="867" t="s">
        <v>8512</v>
      </c>
      <c r="W560" s="893" t="s">
        <v>8518</v>
      </c>
      <c r="X560" s="905" t="s">
        <v>3307</v>
      </c>
    </row>
    <row r="561" spans="1:24" ht="28.5" customHeight="1">
      <c r="A561" s="849" t="s">
        <v>2531</v>
      </c>
      <c r="B561" s="850"/>
      <c r="C561" s="850" t="s">
        <v>2408</v>
      </c>
      <c r="D561" s="850" t="s">
        <v>2532</v>
      </c>
      <c r="E561" s="852">
        <v>44.554593283280802</v>
      </c>
      <c r="F561" s="852">
        <v>-68.445802854460098</v>
      </c>
      <c r="G561" s="854" t="s">
        <v>9821</v>
      </c>
      <c r="H561" s="850" t="s">
        <v>9822</v>
      </c>
      <c r="I561" s="853" t="s">
        <v>765</v>
      </c>
      <c r="J561" s="854" t="str">
        <f t="shared" si="72"/>
        <v>Solid</v>
      </c>
      <c r="K561" s="853" t="s">
        <v>2447</v>
      </c>
      <c r="L561" s="902">
        <v>2020</v>
      </c>
      <c r="M561" s="855">
        <v>4340</v>
      </c>
      <c r="N561" s="855">
        <v>8040</v>
      </c>
      <c r="O561" s="855">
        <v>12380</v>
      </c>
      <c r="P561" s="855">
        <v>12733</v>
      </c>
      <c r="Q561" s="855">
        <f t="shared" si="73"/>
        <v>12733</v>
      </c>
      <c r="R561" s="854"/>
      <c r="S561" s="853"/>
      <c r="T561" s="859" t="s">
        <v>2443</v>
      </c>
      <c r="U561" s="864"/>
      <c r="V561" s="881" t="s">
        <v>2411</v>
      </c>
      <c r="W561" s="885"/>
      <c r="X561" s="882" t="s">
        <v>2415</v>
      </c>
    </row>
    <row r="562" spans="1:24" ht="28.5" customHeight="1">
      <c r="A562" s="849" t="s">
        <v>795</v>
      </c>
      <c r="B562" s="849"/>
      <c r="C562" s="849" t="s">
        <v>448</v>
      </c>
      <c r="D562" s="849" t="s">
        <v>449</v>
      </c>
      <c r="E562" s="852">
        <v>38.56053</v>
      </c>
      <c r="F562" s="852">
        <v>-121.43105</v>
      </c>
      <c r="G562" s="852" t="s">
        <v>9289</v>
      </c>
      <c r="H562" s="849"/>
      <c r="I562" s="853" t="s">
        <v>33</v>
      </c>
      <c r="J562" s="854" t="str">
        <f t="shared" si="72"/>
        <v>Groundwater</v>
      </c>
      <c r="K562" s="852" t="s">
        <v>35</v>
      </c>
      <c r="L562" s="851">
        <v>2019</v>
      </c>
      <c r="M562" s="855">
        <v>9200</v>
      </c>
      <c r="N562" s="855">
        <v>72000</v>
      </c>
      <c r="O562" s="855">
        <v>76300</v>
      </c>
      <c r="P562" s="855">
        <v>320400</v>
      </c>
      <c r="Q562" s="855">
        <f t="shared" si="73"/>
        <v>320400</v>
      </c>
      <c r="R562" s="854"/>
      <c r="S562" s="854"/>
      <c r="T562" s="859" t="s">
        <v>797</v>
      </c>
      <c r="U562" s="856" t="s">
        <v>451</v>
      </c>
      <c r="V562" s="857" t="s">
        <v>451</v>
      </c>
      <c r="W562" s="854"/>
      <c r="X562" s="877" t="s">
        <v>453</v>
      </c>
    </row>
    <row r="563" spans="1:24" ht="28.5" customHeight="1">
      <c r="A563" s="849" t="s">
        <v>5566</v>
      </c>
      <c r="B563" s="850"/>
      <c r="C563" s="850" t="s">
        <v>4778</v>
      </c>
      <c r="D563" s="850" t="s">
        <v>5567</v>
      </c>
      <c r="E563" s="852">
        <v>44.616743</v>
      </c>
      <c r="F563" s="852">
        <v>-71.476421000000002</v>
      </c>
      <c r="G563" s="854" t="s">
        <v>9299</v>
      </c>
      <c r="H563" s="850"/>
      <c r="I563" s="853" t="s">
        <v>33</v>
      </c>
      <c r="J563" s="854" t="str">
        <f t="shared" si="72"/>
        <v>Groundwater</v>
      </c>
      <c r="K563" s="854" t="s">
        <v>35</v>
      </c>
      <c r="L563" s="858">
        <v>2017</v>
      </c>
      <c r="M563" s="855">
        <v>7.1</v>
      </c>
      <c r="N563" s="855"/>
      <c r="O563" s="855" t="s">
        <v>36</v>
      </c>
      <c r="P563" s="855" t="s">
        <v>36</v>
      </c>
      <c r="Q563" s="855">
        <f t="shared" si="73"/>
        <v>7.1</v>
      </c>
      <c r="R563" s="854" t="s">
        <v>5571</v>
      </c>
      <c r="S563" s="853"/>
      <c r="T563" s="879" t="s">
        <v>5572</v>
      </c>
      <c r="U563" s="880" t="s">
        <v>4786</v>
      </c>
      <c r="V563" s="881" t="s">
        <v>5569</v>
      </c>
      <c r="W563" s="879" t="s">
        <v>5573</v>
      </c>
      <c r="X563" s="882" t="s">
        <v>2415</v>
      </c>
    </row>
    <row r="564" spans="1:24" ht="28.5" customHeight="1">
      <c r="A564" s="849" t="s">
        <v>5574</v>
      </c>
      <c r="B564" s="850"/>
      <c r="C564" s="850" t="s">
        <v>4778</v>
      </c>
      <c r="D564" s="850" t="s">
        <v>5575</v>
      </c>
      <c r="E564" s="852">
        <v>42.849765400000003</v>
      </c>
      <c r="F564" s="852">
        <v>-71.185024100000007</v>
      </c>
      <c r="G564" s="854" t="s">
        <v>9299</v>
      </c>
      <c r="H564" s="850"/>
      <c r="I564" s="853" t="s">
        <v>77</v>
      </c>
      <c r="J564" s="854" t="str">
        <f t="shared" si="72"/>
        <v>Groundwater</v>
      </c>
      <c r="K564" s="853" t="s">
        <v>35</v>
      </c>
      <c r="L564" s="858">
        <v>2018</v>
      </c>
      <c r="M564" s="855">
        <v>9.8000000000000007</v>
      </c>
      <c r="N564" s="855">
        <v>8.1999999999999993</v>
      </c>
      <c r="O564" s="855">
        <v>18</v>
      </c>
      <c r="P564" s="855">
        <v>21.23</v>
      </c>
      <c r="Q564" s="855">
        <f t="shared" si="73"/>
        <v>21.23</v>
      </c>
      <c r="R564" s="854"/>
      <c r="S564" s="853"/>
      <c r="T564" s="879" t="s">
        <v>5578</v>
      </c>
      <c r="U564" s="875" t="s">
        <v>4786</v>
      </c>
      <c r="V564" s="887" t="s">
        <v>4781</v>
      </c>
      <c r="W564" s="879" t="s">
        <v>5579</v>
      </c>
      <c r="X564" s="882" t="s">
        <v>2415</v>
      </c>
    </row>
    <row r="565" spans="1:24" ht="28.5" customHeight="1">
      <c r="A565" s="849" t="s">
        <v>798</v>
      </c>
      <c r="B565" s="850"/>
      <c r="C565" s="850" t="s">
        <v>448</v>
      </c>
      <c r="D565" s="850" t="s">
        <v>799</v>
      </c>
      <c r="E565" s="852">
        <v>33.039790019999998</v>
      </c>
      <c r="F565" s="852">
        <v>-117.2511731</v>
      </c>
      <c r="G565" s="854" t="s">
        <v>9289</v>
      </c>
      <c r="H565" s="850"/>
      <c r="I565" s="853" t="s">
        <v>33</v>
      </c>
      <c r="J565" s="854" t="str">
        <f t="shared" si="72"/>
        <v>Groundwater</v>
      </c>
      <c r="K565" s="854" t="s">
        <v>35</v>
      </c>
      <c r="L565" s="858">
        <v>2019</v>
      </c>
      <c r="M565" s="855"/>
      <c r="N565" s="855"/>
      <c r="O565" s="855" t="s">
        <v>36</v>
      </c>
      <c r="P565" s="855">
        <v>31</v>
      </c>
      <c r="Q565" s="855">
        <f t="shared" si="73"/>
        <v>31</v>
      </c>
      <c r="R565" s="854"/>
      <c r="S565" s="854"/>
      <c r="T565" s="944" t="s">
        <v>802</v>
      </c>
      <c r="U565" s="866" t="s">
        <v>514</v>
      </c>
      <c r="V565" s="884" t="s">
        <v>801</v>
      </c>
      <c r="W565" s="885"/>
      <c r="X565" s="941" t="s">
        <v>538</v>
      </c>
    </row>
    <row r="566" spans="1:24" ht="28.5" customHeight="1">
      <c r="A566" s="849" t="s">
        <v>1894</v>
      </c>
      <c r="B566" s="849"/>
      <c r="C566" s="849" t="s">
        <v>1806</v>
      </c>
      <c r="D566" s="849" t="s">
        <v>1895</v>
      </c>
      <c r="E566" s="851">
        <v>26.964284800000001</v>
      </c>
      <c r="F566" s="851">
        <v>-82.331973399999995</v>
      </c>
      <c r="G566" s="901" t="s">
        <v>9824</v>
      </c>
      <c r="H566" s="900" t="s">
        <v>9823</v>
      </c>
      <c r="I566" s="853" t="s">
        <v>95</v>
      </c>
      <c r="J566" s="854" t="str">
        <f t="shared" si="72"/>
        <v>Groundwater</v>
      </c>
      <c r="K566" s="852" t="s">
        <v>35</v>
      </c>
      <c r="L566" s="851">
        <v>2019</v>
      </c>
      <c r="M566" s="855">
        <v>23</v>
      </c>
      <c r="N566" s="855">
        <v>130</v>
      </c>
      <c r="O566" s="855"/>
      <c r="P566" s="855"/>
      <c r="Q566" s="855">
        <f t="shared" si="73"/>
        <v>130</v>
      </c>
      <c r="R566" s="854"/>
      <c r="S566" s="854"/>
      <c r="T566" s="868" t="s">
        <v>1897</v>
      </c>
      <c r="U566" s="866" t="s">
        <v>1830</v>
      </c>
      <c r="V566" s="867" t="s">
        <v>1896</v>
      </c>
      <c r="W566" s="854"/>
      <c r="X566" s="851"/>
    </row>
    <row r="567" spans="1:24" ht="28.5" customHeight="1">
      <c r="A567" s="849" t="s">
        <v>5580</v>
      </c>
      <c r="B567" s="850"/>
      <c r="C567" s="850" t="s">
        <v>4778</v>
      </c>
      <c r="D567" s="850" t="s">
        <v>5422</v>
      </c>
      <c r="E567" s="852">
        <v>42.932191600000003</v>
      </c>
      <c r="F567" s="852">
        <v>-71.426272100000006</v>
      </c>
      <c r="G567" s="854" t="s">
        <v>9299</v>
      </c>
      <c r="H567" s="850"/>
      <c r="I567" s="853" t="s">
        <v>77</v>
      </c>
      <c r="J567" s="854" t="str">
        <f t="shared" si="72"/>
        <v>Groundwater</v>
      </c>
      <c r="K567" s="854" t="s">
        <v>35</v>
      </c>
      <c r="L567" s="858">
        <v>2019</v>
      </c>
      <c r="M567" s="855">
        <v>56.7</v>
      </c>
      <c r="N567" s="855">
        <v>5.81</v>
      </c>
      <c r="O567" s="855">
        <v>62.51</v>
      </c>
      <c r="P567" s="855">
        <v>187.9</v>
      </c>
      <c r="Q567" s="855">
        <f t="shared" si="73"/>
        <v>187.9</v>
      </c>
      <c r="R567" s="854"/>
      <c r="S567" s="853"/>
      <c r="T567" s="879" t="s">
        <v>5585</v>
      </c>
      <c r="U567" s="880" t="s">
        <v>4786</v>
      </c>
      <c r="V567" s="881" t="s">
        <v>5582</v>
      </c>
      <c r="W567" s="879" t="s">
        <v>5586</v>
      </c>
      <c r="X567" s="882" t="s">
        <v>2415</v>
      </c>
    </row>
    <row r="568" spans="1:24" ht="28.5" customHeight="1">
      <c r="A568" s="849" t="s">
        <v>8042</v>
      </c>
      <c r="B568" s="849"/>
      <c r="C568" s="849" t="s">
        <v>8020</v>
      </c>
      <c r="D568" s="849" t="s">
        <v>8043</v>
      </c>
      <c r="E568" s="851">
        <v>35.336644320640502</v>
      </c>
      <c r="F568" s="851">
        <v>-81.670228200500006</v>
      </c>
      <c r="G568" s="852" t="s">
        <v>9299</v>
      </c>
      <c r="H568" s="849"/>
      <c r="I568" s="853" t="s">
        <v>2194</v>
      </c>
      <c r="J568" s="854" t="str">
        <f t="shared" si="72"/>
        <v>Other Water</v>
      </c>
      <c r="K568" s="852" t="s">
        <v>122</v>
      </c>
      <c r="L568" s="851">
        <v>2021</v>
      </c>
      <c r="M568" s="855"/>
      <c r="N568" s="855"/>
      <c r="O568" s="855" t="s">
        <v>36</v>
      </c>
      <c r="P568" s="855">
        <v>147</v>
      </c>
      <c r="Q568" s="855">
        <f t="shared" si="73"/>
        <v>147</v>
      </c>
      <c r="R568" s="854" t="s">
        <v>8044</v>
      </c>
      <c r="S568" s="854"/>
      <c r="T568" s="854"/>
      <c r="U568" s="866" t="s">
        <v>8045</v>
      </c>
      <c r="V568" s="865"/>
      <c r="W568" s="854"/>
      <c r="X568" s="851"/>
    </row>
    <row r="569" spans="1:24" ht="28.5" customHeight="1">
      <c r="A569" s="849" t="s">
        <v>3504</v>
      </c>
      <c r="B569" s="850"/>
      <c r="C569" s="850" t="s">
        <v>3158</v>
      </c>
      <c r="D569" s="850" t="s">
        <v>3505</v>
      </c>
      <c r="E569" s="871">
        <v>42.3349148</v>
      </c>
      <c r="F569" s="871">
        <v>-83.157309999999995</v>
      </c>
      <c r="G569" s="852" t="s">
        <v>9289</v>
      </c>
      <c r="H569" s="852"/>
      <c r="I569" s="853" t="s">
        <v>5</v>
      </c>
      <c r="J569" s="854" t="str">
        <f t="shared" si="72"/>
        <v>Groundwater</v>
      </c>
      <c r="K569" s="854" t="s">
        <v>35</v>
      </c>
      <c r="L569" s="858">
        <v>2018</v>
      </c>
      <c r="M569" s="855">
        <v>70</v>
      </c>
      <c r="N569" s="855"/>
      <c r="O569" s="855" t="s">
        <v>36</v>
      </c>
      <c r="P569" s="855" t="s">
        <v>36</v>
      </c>
      <c r="Q569" s="855">
        <f t="shared" si="73"/>
        <v>70</v>
      </c>
      <c r="R569" s="885" t="s">
        <v>3239</v>
      </c>
      <c r="S569" s="885"/>
      <c r="T569" s="874" t="s">
        <v>3166</v>
      </c>
      <c r="U569" s="866" t="s">
        <v>3190</v>
      </c>
      <c r="V569" s="884" t="s">
        <v>3190</v>
      </c>
      <c r="W569" s="885"/>
      <c r="X569" s="877" t="s">
        <v>3168</v>
      </c>
    </row>
    <row r="570" spans="1:24" ht="28.5" customHeight="1">
      <c r="A570" s="849" t="s">
        <v>5587</v>
      </c>
      <c r="B570" s="850"/>
      <c r="C570" s="850" t="s">
        <v>4778</v>
      </c>
      <c r="D570" s="850" t="s">
        <v>5588</v>
      </c>
      <c r="E570" s="852">
        <v>43.040372900000001</v>
      </c>
      <c r="F570" s="852">
        <v>-71.061644999999999</v>
      </c>
      <c r="G570" s="854" t="s">
        <v>9290</v>
      </c>
      <c r="H570" s="850"/>
      <c r="I570" s="853" t="s">
        <v>765</v>
      </c>
      <c r="J570" s="854" t="str">
        <f t="shared" si="72"/>
        <v>Groundwater</v>
      </c>
      <c r="K570" s="854" t="s">
        <v>35</v>
      </c>
      <c r="L570" s="858"/>
      <c r="M570" s="855">
        <v>61.1</v>
      </c>
      <c r="N570" s="855">
        <v>34.4</v>
      </c>
      <c r="O570" s="855">
        <v>95.5</v>
      </c>
      <c r="P570" s="855">
        <v>130.80000000000001</v>
      </c>
      <c r="Q570" s="855">
        <f t="shared" si="73"/>
        <v>130.80000000000001</v>
      </c>
      <c r="R570" s="854"/>
      <c r="S570" s="854"/>
      <c r="T570" s="854"/>
      <c r="U570" s="866" t="s">
        <v>4781</v>
      </c>
      <c r="V570" s="884" t="s">
        <v>4781</v>
      </c>
      <c r="W570" s="854"/>
      <c r="X570" s="860" t="s">
        <v>2415</v>
      </c>
    </row>
    <row r="571" spans="1:24" ht="28.5" customHeight="1">
      <c r="A571" s="849" t="s">
        <v>3509</v>
      </c>
      <c r="B571" s="850"/>
      <c r="C571" s="850" t="s">
        <v>3158</v>
      </c>
      <c r="D571" s="850" t="s">
        <v>3237</v>
      </c>
      <c r="E571" s="871">
        <v>42.366244599999902</v>
      </c>
      <c r="F571" s="871">
        <v>-83.047275999999997</v>
      </c>
      <c r="G571" s="852" t="s">
        <v>9289</v>
      </c>
      <c r="H571" s="852"/>
      <c r="I571" s="853" t="s">
        <v>5</v>
      </c>
      <c r="J571" s="854" t="str">
        <f t="shared" si="72"/>
        <v>Groundwater</v>
      </c>
      <c r="K571" s="854" t="s">
        <v>35</v>
      </c>
      <c r="L571" s="858">
        <v>2018</v>
      </c>
      <c r="M571" s="855">
        <v>60</v>
      </c>
      <c r="N571" s="855">
        <v>650</v>
      </c>
      <c r="O571" s="855">
        <v>710</v>
      </c>
      <c r="P571" s="855"/>
      <c r="Q571" s="855">
        <f t="shared" si="73"/>
        <v>710</v>
      </c>
      <c r="R571" s="885" t="s">
        <v>3239</v>
      </c>
      <c r="S571" s="885"/>
      <c r="T571" s="874" t="s">
        <v>3166</v>
      </c>
      <c r="U571" s="856" t="s">
        <v>3190</v>
      </c>
      <c r="V571" s="857" t="s">
        <v>3190</v>
      </c>
      <c r="W571" s="885"/>
      <c r="X571" s="877" t="s">
        <v>3168</v>
      </c>
    </row>
    <row r="572" spans="1:24" ht="28.5" customHeight="1">
      <c r="A572" s="849" t="s">
        <v>3513</v>
      </c>
      <c r="B572" s="850"/>
      <c r="C572" s="850" t="s">
        <v>3158</v>
      </c>
      <c r="D572" s="850" t="s">
        <v>3514</v>
      </c>
      <c r="E572" s="871">
        <v>42.265854699999998</v>
      </c>
      <c r="F572" s="871">
        <v>-83.395609899999997</v>
      </c>
      <c r="G572" s="852" t="s">
        <v>9289</v>
      </c>
      <c r="H572" s="852"/>
      <c r="I572" s="853" t="s">
        <v>5</v>
      </c>
      <c r="J572" s="854" t="str">
        <f t="shared" si="72"/>
        <v>Groundwater</v>
      </c>
      <c r="K572" s="854" t="s">
        <v>35</v>
      </c>
      <c r="L572" s="858">
        <v>2018</v>
      </c>
      <c r="M572" s="855">
        <v>130</v>
      </c>
      <c r="N572" s="855">
        <v>240</v>
      </c>
      <c r="O572" s="855">
        <v>370</v>
      </c>
      <c r="P572" s="855"/>
      <c r="Q572" s="855">
        <f t="shared" si="73"/>
        <v>370</v>
      </c>
      <c r="R572" s="885" t="s">
        <v>3239</v>
      </c>
      <c r="S572" s="885"/>
      <c r="T572" s="928" t="s">
        <v>3166</v>
      </c>
      <c r="U572" s="866" t="s">
        <v>3190</v>
      </c>
      <c r="V572" s="884" t="s">
        <v>3190</v>
      </c>
      <c r="W572" s="885"/>
      <c r="X572" s="877" t="s">
        <v>3168</v>
      </c>
    </row>
    <row r="573" spans="1:24" ht="28.5" customHeight="1">
      <c r="A573" s="849" t="s">
        <v>5591</v>
      </c>
      <c r="B573" s="850"/>
      <c r="C573" s="850" t="s">
        <v>4778</v>
      </c>
      <c r="D573" s="850" t="s">
        <v>5592</v>
      </c>
      <c r="E573" s="852">
        <v>44.789115000000002</v>
      </c>
      <c r="F573" s="852">
        <v>-71.157342</v>
      </c>
      <c r="G573" s="854" t="s">
        <v>9299</v>
      </c>
      <c r="H573" s="850"/>
      <c r="I573" s="853" t="s">
        <v>33</v>
      </c>
      <c r="J573" s="854" t="str">
        <f t="shared" si="72"/>
        <v>Groundwater</v>
      </c>
      <c r="K573" s="854" t="s">
        <v>35</v>
      </c>
      <c r="L573" s="858">
        <v>2019</v>
      </c>
      <c r="M573" s="855">
        <v>20.6</v>
      </c>
      <c r="N573" s="855">
        <v>5.66</v>
      </c>
      <c r="O573" s="855">
        <v>26.26</v>
      </c>
      <c r="P573" s="855" t="s">
        <v>36</v>
      </c>
      <c r="Q573" s="855">
        <f t="shared" si="73"/>
        <v>26.26</v>
      </c>
      <c r="R573" s="854"/>
      <c r="S573" s="853"/>
      <c r="T573" s="879" t="s">
        <v>5596</v>
      </c>
      <c r="U573" s="875" t="s">
        <v>4786</v>
      </c>
      <c r="V573" s="887" t="s">
        <v>5594</v>
      </c>
      <c r="W573" s="879" t="s">
        <v>5597</v>
      </c>
      <c r="X573" s="882" t="s">
        <v>2415</v>
      </c>
    </row>
    <row r="574" spans="1:24" ht="28.5" customHeight="1">
      <c r="A574" s="849" t="s">
        <v>9826</v>
      </c>
      <c r="B574" s="850"/>
      <c r="C574" s="850" t="s">
        <v>3158</v>
      </c>
      <c r="D574" s="850" t="s">
        <v>3518</v>
      </c>
      <c r="E574" s="871">
        <v>45.791735899999999</v>
      </c>
      <c r="F574" s="871">
        <v>-87.057651899999996</v>
      </c>
      <c r="G574" s="852" t="s">
        <v>9289</v>
      </c>
      <c r="H574" s="852"/>
      <c r="I574" s="853" t="s">
        <v>44</v>
      </c>
      <c r="J574" s="854" t="str">
        <f t="shared" si="72"/>
        <v>Groundwater</v>
      </c>
      <c r="K574" s="854" t="s">
        <v>35</v>
      </c>
      <c r="L574" s="858">
        <v>2018</v>
      </c>
      <c r="M574" s="855">
        <v>189</v>
      </c>
      <c r="N574" s="855">
        <v>11100</v>
      </c>
      <c r="O574" s="855"/>
      <c r="P574" s="855" t="s">
        <v>36</v>
      </c>
      <c r="Q574" s="855">
        <f t="shared" si="73"/>
        <v>11100</v>
      </c>
      <c r="R574" s="854" t="s">
        <v>9828</v>
      </c>
      <c r="S574" s="883" t="s">
        <v>3522</v>
      </c>
      <c r="T574" s="908" t="s">
        <v>3166</v>
      </c>
      <c r="U574" s="856" t="s">
        <v>3521</v>
      </c>
      <c r="V574" s="857" t="s">
        <v>3522</v>
      </c>
      <c r="W574" s="899" t="s">
        <v>3527</v>
      </c>
      <c r="X574" s="877" t="s">
        <v>3168</v>
      </c>
    </row>
    <row r="575" spans="1:24" ht="28.5" customHeight="1">
      <c r="A575" s="849" t="s">
        <v>5598</v>
      </c>
      <c r="B575" s="850"/>
      <c r="C575" s="850" t="s">
        <v>4778</v>
      </c>
      <c r="D575" s="850" t="s">
        <v>5599</v>
      </c>
      <c r="E575" s="852">
        <v>43.1382805</v>
      </c>
      <c r="F575" s="852">
        <v>-72.365626000000006</v>
      </c>
      <c r="G575" s="854" t="s">
        <v>9290</v>
      </c>
      <c r="H575" s="850"/>
      <c r="I575" s="853" t="s">
        <v>5</v>
      </c>
      <c r="J575" s="854" t="str">
        <f t="shared" si="72"/>
        <v>Groundwater</v>
      </c>
      <c r="K575" s="854" t="s">
        <v>35</v>
      </c>
      <c r="L575" s="858"/>
      <c r="M575" s="855"/>
      <c r="N575" s="855">
        <v>5.25</v>
      </c>
      <c r="O575" s="855" t="s">
        <v>36</v>
      </c>
      <c r="P575" s="855" t="s">
        <v>36</v>
      </c>
      <c r="Q575" s="855">
        <f t="shared" si="73"/>
        <v>5.25</v>
      </c>
      <c r="R575" s="854"/>
      <c r="S575" s="854"/>
      <c r="T575" s="854"/>
      <c r="U575" s="856" t="s">
        <v>4781</v>
      </c>
      <c r="V575" s="857" t="s">
        <v>4781</v>
      </c>
      <c r="W575" s="854"/>
      <c r="X575" s="860" t="s">
        <v>2415</v>
      </c>
    </row>
    <row r="576" spans="1:24" ht="28.5" customHeight="1">
      <c r="A576" s="849" t="s">
        <v>8785</v>
      </c>
      <c r="B576" s="849"/>
      <c r="C576" s="849" t="s">
        <v>8722</v>
      </c>
      <c r="D576" s="849" t="s">
        <v>8734</v>
      </c>
      <c r="E576" s="851">
        <v>42.880790699999999</v>
      </c>
      <c r="F576" s="851">
        <v>-73.190917900000002</v>
      </c>
      <c r="G576" s="901" t="s">
        <v>9349</v>
      </c>
      <c r="H576" s="900" t="s">
        <v>9829</v>
      </c>
      <c r="I576" s="853" t="s">
        <v>5</v>
      </c>
      <c r="J576" s="854" t="str">
        <f t="shared" si="72"/>
        <v>Groundwater</v>
      </c>
      <c r="K576" s="852" t="s">
        <v>35</v>
      </c>
      <c r="L576" s="851"/>
      <c r="M576" s="855">
        <v>20</v>
      </c>
      <c r="N576" s="855"/>
      <c r="O576" s="855"/>
      <c r="P576" s="855"/>
      <c r="Q576" s="855">
        <f t="shared" si="73"/>
        <v>20</v>
      </c>
      <c r="R576" s="854" t="s">
        <v>8786</v>
      </c>
      <c r="S576" s="854"/>
      <c r="T576" s="854"/>
      <c r="U576" s="856" t="s">
        <v>8735</v>
      </c>
      <c r="V576" s="865"/>
      <c r="W576" s="854"/>
      <c r="X576" s="851"/>
    </row>
    <row r="577" spans="1:24" ht="28.5" customHeight="1">
      <c r="A577" s="849" t="s">
        <v>8787</v>
      </c>
      <c r="B577" s="849"/>
      <c r="C577" s="849" t="s">
        <v>8722</v>
      </c>
      <c r="D577" s="849" t="s">
        <v>8788</v>
      </c>
      <c r="E577" s="851">
        <v>44.8343040747651</v>
      </c>
      <c r="F577" s="851">
        <v>-73.076127743580997</v>
      </c>
      <c r="G577" s="901" t="s">
        <v>9349</v>
      </c>
      <c r="H577" s="900" t="s">
        <v>9830</v>
      </c>
      <c r="I577" s="853" t="s">
        <v>5</v>
      </c>
      <c r="J577" s="854" t="str">
        <f t="shared" si="72"/>
        <v>Unknown</v>
      </c>
      <c r="K577" s="852"/>
      <c r="L577" s="851">
        <v>2016</v>
      </c>
      <c r="M577" s="855"/>
      <c r="N577" s="855">
        <v>20</v>
      </c>
      <c r="O577" s="855"/>
      <c r="P577" s="855"/>
      <c r="Q577" s="855">
        <f t="shared" si="73"/>
        <v>20</v>
      </c>
      <c r="R577" s="854" t="s">
        <v>8786</v>
      </c>
      <c r="S577" s="854"/>
      <c r="T577" s="854"/>
      <c r="U577" s="974" t="s">
        <v>8735</v>
      </c>
      <c r="V577" s="865"/>
      <c r="W577" s="854"/>
      <c r="X577" s="851"/>
    </row>
    <row r="578" spans="1:24" ht="28.5" customHeight="1">
      <c r="A578" s="849" t="s">
        <v>2536</v>
      </c>
      <c r="B578" s="850"/>
      <c r="C578" s="850" t="s">
        <v>2408</v>
      </c>
      <c r="D578" s="850" t="s">
        <v>2537</v>
      </c>
      <c r="E578" s="852">
        <v>44.577631240000002</v>
      </c>
      <c r="F578" s="852">
        <v>-68.758475419999996</v>
      </c>
      <c r="G578" s="854" t="s">
        <v>9289</v>
      </c>
      <c r="H578" s="850"/>
      <c r="I578" s="853" t="s">
        <v>2194</v>
      </c>
      <c r="J578" s="854" t="str">
        <f t="shared" si="72"/>
        <v>Solid</v>
      </c>
      <c r="K578" s="853" t="s">
        <v>2447</v>
      </c>
      <c r="L578" s="902">
        <v>2020</v>
      </c>
      <c r="M578" s="855">
        <v>1940</v>
      </c>
      <c r="N578" s="855">
        <v>27400</v>
      </c>
      <c r="O578" s="855">
        <v>29340</v>
      </c>
      <c r="P578" s="855">
        <v>91590</v>
      </c>
      <c r="Q578" s="855">
        <f t="shared" si="73"/>
        <v>91590</v>
      </c>
      <c r="R578" s="854"/>
      <c r="S578" s="853"/>
      <c r="T578" s="859" t="s">
        <v>2443</v>
      </c>
      <c r="U578" s="912"/>
      <c r="V578" s="887" t="s">
        <v>2411</v>
      </c>
      <c r="W578" s="885"/>
      <c r="X578" s="882" t="s">
        <v>2415</v>
      </c>
    </row>
    <row r="579" spans="1:24" ht="28.5" customHeight="1">
      <c r="A579" s="849" t="s">
        <v>5601</v>
      </c>
      <c r="B579" s="850"/>
      <c r="C579" s="850" t="s">
        <v>4778</v>
      </c>
      <c r="D579" s="850" t="s">
        <v>5331</v>
      </c>
      <c r="E579" s="852">
        <v>42.999244713710397</v>
      </c>
      <c r="F579" s="852">
        <v>-71.468654380930204</v>
      </c>
      <c r="G579" s="854" t="s">
        <v>9381</v>
      </c>
      <c r="H579" s="850" t="s">
        <v>9831</v>
      </c>
      <c r="I579" s="853" t="s">
        <v>5</v>
      </c>
      <c r="J579" s="854" t="str">
        <f t="shared" si="72"/>
        <v>Groundwater</v>
      </c>
      <c r="K579" s="854" t="s">
        <v>35</v>
      </c>
      <c r="L579" s="858"/>
      <c r="M579" s="855">
        <v>434</v>
      </c>
      <c r="N579" s="855">
        <v>235</v>
      </c>
      <c r="O579" s="855">
        <v>669</v>
      </c>
      <c r="P579" s="855">
        <v>837.88</v>
      </c>
      <c r="Q579" s="855">
        <f t="shared" si="73"/>
        <v>837.88</v>
      </c>
      <c r="R579" s="854"/>
      <c r="S579" s="854"/>
      <c r="T579" s="854"/>
      <c r="U579" s="866" t="s">
        <v>4781</v>
      </c>
      <c r="V579" s="884" t="s">
        <v>4781</v>
      </c>
      <c r="W579" s="854"/>
      <c r="X579" s="860" t="s">
        <v>2415</v>
      </c>
    </row>
    <row r="580" spans="1:24" ht="28.5" customHeight="1">
      <c r="A580" s="849" t="s">
        <v>5604</v>
      </c>
      <c r="B580" s="849" t="s">
        <v>5605</v>
      </c>
      <c r="C580" s="850" t="s">
        <v>4778</v>
      </c>
      <c r="D580" s="850" t="s">
        <v>5606</v>
      </c>
      <c r="E580" s="852">
        <v>42.996966999999998</v>
      </c>
      <c r="F580" s="852">
        <v>-70.944755999999998</v>
      </c>
      <c r="G580" s="854" t="s">
        <v>9290</v>
      </c>
      <c r="H580" s="850"/>
      <c r="I580" s="853" t="s">
        <v>765</v>
      </c>
      <c r="J580" s="854" t="str">
        <f t="shared" si="72"/>
        <v>Groundwater</v>
      </c>
      <c r="K580" s="854" t="s">
        <v>35</v>
      </c>
      <c r="L580" s="858"/>
      <c r="M580" s="855">
        <v>75</v>
      </c>
      <c r="N580" s="855">
        <v>46</v>
      </c>
      <c r="O580" s="855">
        <v>121</v>
      </c>
      <c r="P580" s="855">
        <v>145.1</v>
      </c>
      <c r="Q580" s="855">
        <f t="shared" si="73"/>
        <v>145.1</v>
      </c>
      <c r="R580" s="854"/>
      <c r="S580" s="854"/>
      <c r="T580" s="854"/>
      <c r="U580" s="856" t="s">
        <v>4781</v>
      </c>
      <c r="V580" s="857" t="s">
        <v>4781</v>
      </c>
      <c r="W580" s="854"/>
      <c r="X580" s="860" t="s">
        <v>2415</v>
      </c>
    </row>
    <row r="581" spans="1:24" ht="28.5" customHeight="1">
      <c r="A581" s="849" t="s">
        <v>5609</v>
      </c>
      <c r="B581" s="850"/>
      <c r="C581" s="850" t="s">
        <v>4778</v>
      </c>
      <c r="D581" s="850" t="s">
        <v>5029</v>
      </c>
      <c r="E581" s="852">
        <v>43.195335</v>
      </c>
      <c r="F581" s="852">
        <v>-71.525180000000006</v>
      </c>
      <c r="G581" s="854" t="s">
        <v>9299</v>
      </c>
      <c r="H581" s="850"/>
      <c r="I581" s="853" t="s">
        <v>5</v>
      </c>
      <c r="J581" s="854" t="str">
        <f t="shared" si="72"/>
        <v>Groundwater</v>
      </c>
      <c r="K581" s="854" t="s">
        <v>35</v>
      </c>
      <c r="L581" s="858">
        <v>2019</v>
      </c>
      <c r="M581" s="855">
        <v>21.8</v>
      </c>
      <c r="N581" s="855">
        <v>63.3</v>
      </c>
      <c r="O581" s="855">
        <v>85.1</v>
      </c>
      <c r="P581" s="855">
        <v>74.010000000000005</v>
      </c>
      <c r="Q581" s="855">
        <f t="shared" si="73"/>
        <v>85.1</v>
      </c>
      <c r="R581" s="854"/>
      <c r="S581" s="853"/>
      <c r="T581" s="879" t="s">
        <v>5614</v>
      </c>
      <c r="U581" s="880" t="s">
        <v>4786</v>
      </c>
      <c r="V581" s="881" t="s">
        <v>5611</v>
      </c>
      <c r="W581" s="879" t="s">
        <v>5615</v>
      </c>
      <c r="X581" s="882" t="s">
        <v>2415</v>
      </c>
    </row>
    <row r="582" spans="1:24" ht="28.5" customHeight="1">
      <c r="A582" s="849" t="s">
        <v>9275</v>
      </c>
      <c r="B582" s="850"/>
      <c r="C582" s="850" t="s">
        <v>9262</v>
      </c>
      <c r="D582" s="850" t="s">
        <v>9267</v>
      </c>
      <c r="E582" s="852">
        <v>41.143148699999998</v>
      </c>
      <c r="F582" s="852">
        <v>-104.8746507</v>
      </c>
      <c r="G582" s="854" t="s">
        <v>9289</v>
      </c>
      <c r="H582" s="850"/>
      <c r="I582" s="853" t="s">
        <v>44</v>
      </c>
      <c r="J582" s="854" t="str">
        <f t="shared" si="72"/>
        <v>Groundwater</v>
      </c>
      <c r="K582" s="854" t="s">
        <v>35</v>
      </c>
      <c r="L582" s="858">
        <v>2017</v>
      </c>
      <c r="M582" s="855">
        <v>72000</v>
      </c>
      <c r="N582" s="855">
        <v>64000</v>
      </c>
      <c r="O582" s="855">
        <v>136000</v>
      </c>
      <c r="P582" s="855">
        <v>147000</v>
      </c>
      <c r="Q582" s="855">
        <f t="shared" si="73"/>
        <v>147000</v>
      </c>
      <c r="R582" s="885" t="s">
        <v>9832</v>
      </c>
      <c r="S582" s="854" t="s">
        <v>49</v>
      </c>
      <c r="T582" s="944" t="s">
        <v>9281</v>
      </c>
      <c r="U582" s="856" t="s">
        <v>105</v>
      </c>
      <c r="V582" s="907" t="s">
        <v>9277</v>
      </c>
      <c r="W582" s="1012" t="s">
        <v>9282</v>
      </c>
      <c r="X582" s="1013" t="s">
        <v>9264</v>
      </c>
    </row>
    <row r="583" spans="1:24" ht="28.5" customHeight="1">
      <c r="A583" s="849" t="s">
        <v>5616</v>
      </c>
      <c r="B583" s="850"/>
      <c r="C583" s="850" t="s">
        <v>4778</v>
      </c>
      <c r="D583" s="850" t="s">
        <v>5343</v>
      </c>
      <c r="E583" s="852">
        <v>42.742216999999997</v>
      </c>
      <c r="F583" s="852">
        <v>-71.492116999999993</v>
      </c>
      <c r="G583" s="854" t="s">
        <v>9449</v>
      </c>
      <c r="H583" s="850" t="s">
        <v>9833</v>
      </c>
      <c r="I583" s="853" t="s">
        <v>5</v>
      </c>
      <c r="J583" s="854" t="str">
        <f t="shared" si="72"/>
        <v>Groundwater</v>
      </c>
      <c r="K583" s="854" t="s">
        <v>35</v>
      </c>
      <c r="L583" s="858"/>
      <c r="M583" s="855">
        <v>39</v>
      </c>
      <c r="N583" s="855">
        <v>4.0199999999999996</v>
      </c>
      <c r="O583" s="855">
        <v>43.02</v>
      </c>
      <c r="P583" s="855" t="s">
        <v>36</v>
      </c>
      <c r="Q583" s="855">
        <f t="shared" si="73"/>
        <v>43.02</v>
      </c>
      <c r="R583" s="854"/>
      <c r="S583" s="854"/>
      <c r="T583" s="854"/>
      <c r="U583" s="866" t="s">
        <v>4781</v>
      </c>
      <c r="V583" s="884" t="s">
        <v>4781</v>
      </c>
      <c r="W583" s="854"/>
      <c r="X583" s="860" t="s">
        <v>2415</v>
      </c>
    </row>
    <row r="584" spans="1:24" ht="28.5" customHeight="1">
      <c r="A584" s="849" t="s">
        <v>7691</v>
      </c>
      <c r="B584" s="849"/>
      <c r="C584" s="849" t="s">
        <v>7665</v>
      </c>
      <c r="D584" s="849"/>
      <c r="E584" s="851">
        <v>40.937620000000003</v>
      </c>
      <c r="F584" s="851">
        <v>-74.131140000000002</v>
      </c>
      <c r="G584" s="901" t="s">
        <v>9289</v>
      </c>
      <c r="H584" s="900"/>
      <c r="I584" s="853" t="s">
        <v>1201</v>
      </c>
      <c r="J584" s="854" t="str">
        <f t="shared" si="72"/>
        <v>Unknown</v>
      </c>
      <c r="K584" s="852"/>
      <c r="L584" s="851"/>
      <c r="M584" s="855"/>
      <c r="N584" s="855"/>
      <c r="O584" s="855"/>
      <c r="P584" s="855"/>
      <c r="Q584" s="855" t="str">
        <f t="shared" si="73"/>
        <v/>
      </c>
      <c r="R584" s="854"/>
      <c r="S584" s="854"/>
      <c r="T584" s="918" t="s">
        <v>7692</v>
      </c>
      <c r="U584" s="856" t="s">
        <v>1570</v>
      </c>
      <c r="V584" s="865"/>
      <c r="W584" s="854"/>
      <c r="X584" s="851"/>
    </row>
    <row r="585" spans="1:24" ht="28.5" customHeight="1">
      <c r="A585" s="929" t="s">
        <v>183</v>
      </c>
      <c r="B585" s="930"/>
      <c r="C585" s="850" t="s">
        <v>76</v>
      </c>
      <c r="D585" s="850" t="s">
        <v>184</v>
      </c>
      <c r="E585" s="852">
        <v>64.8164163</v>
      </c>
      <c r="F585" s="852">
        <v>-147.86351680000001</v>
      </c>
      <c r="G585" s="854" t="s">
        <v>9289</v>
      </c>
      <c r="H585" s="850"/>
      <c r="I585" s="853" t="s">
        <v>113</v>
      </c>
      <c r="J585" s="854" t="str">
        <f t="shared" si="72"/>
        <v>Groundwater</v>
      </c>
      <c r="K585" s="854" t="s">
        <v>35</v>
      </c>
      <c r="L585" s="858">
        <v>2018</v>
      </c>
      <c r="M585" s="855">
        <v>7400</v>
      </c>
      <c r="N585" s="855">
        <v>660000</v>
      </c>
      <c r="O585" s="855"/>
      <c r="P585" s="855">
        <v>740000</v>
      </c>
      <c r="Q585" s="855">
        <f t="shared" si="73"/>
        <v>740000</v>
      </c>
      <c r="R585" s="885" t="s">
        <v>185</v>
      </c>
      <c r="S585" s="885"/>
      <c r="T585" s="859" t="s">
        <v>187</v>
      </c>
      <c r="U585" s="880" t="s">
        <v>85</v>
      </c>
      <c r="V585" s="867" t="s">
        <v>85</v>
      </c>
      <c r="W585" s="872"/>
      <c r="X585" s="882" t="s">
        <v>87</v>
      </c>
    </row>
    <row r="586" spans="1:24" ht="28.5" customHeight="1">
      <c r="A586" s="849" t="s">
        <v>188</v>
      </c>
      <c r="B586" s="849"/>
      <c r="C586" s="849" t="s">
        <v>76</v>
      </c>
      <c r="D586" s="849" t="s">
        <v>184</v>
      </c>
      <c r="E586" s="851">
        <v>64.799169000000006</v>
      </c>
      <c r="F586" s="851">
        <v>-147.88075000000001</v>
      </c>
      <c r="G586" s="901" t="s">
        <v>9289</v>
      </c>
      <c r="H586" s="900"/>
      <c r="I586" s="853" t="s">
        <v>95</v>
      </c>
      <c r="J586" s="854" t="str">
        <f t="shared" si="72"/>
        <v>Groundwater</v>
      </c>
      <c r="K586" s="852" t="s">
        <v>35</v>
      </c>
      <c r="L586" s="851">
        <v>2018</v>
      </c>
      <c r="M586" s="855">
        <v>490</v>
      </c>
      <c r="N586" s="855">
        <v>86</v>
      </c>
      <c r="O586" s="855">
        <v>537</v>
      </c>
      <c r="P586" s="855">
        <v>17858</v>
      </c>
      <c r="Q586" s="855">
        <f t="shared" si="73"/>
        <v>17858</v>
      </c>
      <c r="R586" s="854"/>
      <c r="S586" s="854"/>
      <c r="T586" s="928" t="s">
        <v>190</v>
      </c>
      <c r="U586" s="864" t="s">
        <v>190</v>
      </c>
      <c r="V586" s="857" t="s">
        <v>191</v>
      </c>
      <c r="W586" s="868" t="s">
        <v>192</v>
      </c>
      <c r="X586" s="851"/>
    </row>
    <row r="587" spans="1:24" ht="28.5" customHeight="1">
      <c r="A587" s="849" t="s">
        <v>193</v>
      </c>
      <c r="B587" s="850"/>
      <c r="C587" s="850" t="s">
        <v>76</v>
      </c>
      <c r="D587" s="850" t="s">
        <v>184</v>
      </c>
      <c r="E587" s="852">
        <v>64.821180999999996</v>
      </c>
      <c r="F587" s="852">
        <v>-147.75024500000001</v>
      </c>
      <c r="G587" s="854" t="s">
        <v>9806</v>
      </c>
      <c r="H587" s="850"/>
      <c r="I587" s="853" t="s">
        <v>95</v>
      </c>
      <c r="J587" s="854" t="str">
        <f t="shared" si="72"/>
        <v>Groundwater</v>
      </c>
      <c r="K587" s="854" t="s">
        <v>35</v>
      </c>
      <c r="L587" s="858">
        <v>2018</v>
      </c>
      <c r="M587" s="855">
        <v>7400</v>
      </c>
      <c r="N587" s="855">
        <v>66000</v>
      </c>
      <c r="O587" s="855"/>
      <c r="P587" s="855">
        <v>143310</v>
      </c>
      <c r="Q587" s="855">
        <f t="shared" si="73"/>
        <v>143310</v>
      </c>
      <c r="R587" s="854" t="s">
        <v>9834</v>
      </c>
      <c r="S587" s="941" t="s">
        <v>202</v>
      </c>
      <c r="T587" s="854" t="s">
        <v>205</v>
      </c>
      <c r="U587" s="856" t="s">
        <v>196</v>
      </c>
      <c r="V587" s="857" t="s">
        <v>197</v>
      </c>
      <c r="W587" s="963" t="s">
        <v>206</v>
      </c>
      <c r="X587" s="882" t="s">
        <v>87</v>
      </c>
    </row>
    <row r="588" spans="1:24" ht="28.5" customHeight="1">
      <c r="A588" s="849" t="s">
        <v>207</v>
      </c>
      <c r="B588" s="849"/>
      <c r="C588" s="849" t="s">
        <v>76</v>
      </c>
      <c r="D588" s="849" t="s">
        <v>184</v>
      </c>
      <c r="E588" s="851">
        <v>64.821194000000006</v>
      </c>
      <c r="F588" s="851">
        <v>-147.75022899999999</v>
      </c>
      <c r="G588" s="901" t="s">
        <v>9289</v>
      </c>
      <c r="H588" s="900"/>
      <c r="I588" s="853" t="s">
        <v>95</v>
      </c>
      <c r="J588" s="854" t="str">
        <f t="shared" si="72"/>
        <v>Groundwater</v>
      </c>
      <c r="K588" s="852" t="s">
        <v>35</v>
      </c>
      <c r="L588" s="851">
        <v>2015</v>
      </c>
      <c r="M588" s="855">
        <v>7800</v>
      </c>
      <c r="N588" s="855">
        <v>550000</v>
      </c>
      <c r="O588" s="855"/>
      <c r="P588" s="855"/>
      <c r="Q588" s="855">
        <f t="shared" si="73"/>
        <v>550000</v>
      </c>
      <c r="R588" s="854"/>
      <c r="S588" s="854"/>
      <c r="T588" s="868" t="s">
        <v>202</v>
      </c>
      <c r="U588" s="864" t="s">
        <v>202</v>
      </c>
      <c r="V588" s="867" t="s">
        <v>208</v>
      </c>
      <c r="W588" s="868" t="s">
        <v>209</v>
      </c>
      <c r="X588" s="851"/>
    </row>
    <row r="589" spans="1:24" ht="28.5" customHeight="1">
      <c r="A589" s="849" t="s">
        <v>9004</v>
      </c>
      <c r="B589" s="850"/>
      <c r="C589" s="850" t="s">
        <v>8992</v>
      </c>
      <c r="D589" s="850" t="s">
        <v>9005</v>
      </c>
      <c r="E589" s="852">
        <v>47.618257700000001</v>
      </c>
      <c r="F589" s="852">
        <v>-117.6438533</v>
      </c>
      <c r="G589" s="854" t="s">
        <v>9289</v>
      </c>
      <c r="H589" s="850"/>
      <c r="I589" s="853" t="s">
        <v>44</v>
      </c>
      <c r="J589" s="854" t="str">
        <f t="shared" si="72"/>
        <v>Groundwater</v>
      </c>
      <c r="K589" s="854" t="s">
        <v>35</v>
      </c>
      <c r="L589" s="858">
        <v>2017</v>
      </c>
      <c r="M589" s="855">
        <v>22000</v>
      </c>
      <c r="N589" s="855">
        <v>150000</v>
      </c>
      <c r="O589" s="855">
        <v>167000</v>
      </c>
      <c r="P589" s="855">
        <v>176200</v>
      </c>
      <c r="Q589" s="855">
        <f t="shared" si="73"/>
        <v>176200</v>
      </c>
      <c r="R589" s="854" t="s">
        <v>9835</v>
      </c>
      <c r="S589" s="944" t="s">
        <v>9013</v>
      </c>
      <c r="T589" s="893" t="s">
        <v>9836</v>
      </c>
      <c r="U589" s="856" t="s">
        <v>9007</v>
      </c>
      <c r="V589" s="907" t="s">
        <v>9008</v>
      </c>
      <c r="W589" s="893" t="s">
        <v>9015</v>
      </c>
      <c r="X589" s="895" t="s">
        <v>9003</v>
      </c>
    </row>
    <row r="590" spans="1:24" ht="28.5" customHeight="1">
      <c r="A590" s="849" t="s">
        <v>803</v>
      </c>
      <c r="B590" s="849"/>
      <c r="C590" s="849" t="s">
        <v>448</v>
      </c>
      <c r="D590" s="849" t="s">
        <v>804</v>
      </c>
      <c r="E590" s="852">
        <v>37.063651640000003</v>
      </c>
      <c r="F590" s="852">
        <v>-120.1971539</v>
      </c>
      <c r="G590" s="852" t="s">
        <v>9289</v>
      </c>
      <c r="H590" s="849"/>
      <c r="I590" s="853" t="s">
        <v>33</v>
      </c>
      <c r="J590" s="854" t="str">
        <f t="shared" si="72"/>
        <v>Groundwater</v>
      </c>
      <c r="K590" s="852" t="s">
        <v>35</v>
      </c>
      <c r="L590" s="851">
        <v>2019</v>
      </c>
      <c r="M590" s="855">
        <v>1.4</v>
      </c>
      <c r="N590" s="855"/>
      <c r="O590" s="855" t="s">
        <v>36</v>
      </c>
      <c r="P590" s="855">
        <v>9.77</v>
      </c>
      <c r="Q590" s="855">
        <f t="shared" si="73"/>
        <v>9.77</v>
      </c>
      <c r="R590" s="854"/>
      <c r="S590" s="854"/>
      <c r="T590" s="859" t="s">
        <v>480</v>
      </c>
      <c r="U590" s="856" t="s">
        <v>451</v>
      </c>
      <c r="V590" s="857" t="s">
        <v>451</v>
      </c>
      <c r="W590" s="854"/>
      <c r="X590" s="877" t="s">
        <v>453</v>
      </c>
    </row>
    <row r="591" spans="1:24" ht="28.5" customHeight="1">
      <c r="A591" s="849" t="s">
        <v>2540</v>
      </c>
      <c r="B591" s="850"/>
      <c r="C591" s="850" t="s">
        <v>2408</v>
      </c>
      <c r="D591" s="850" t="s">
        <v>2541</v>
      </c>
      <c r="E591" s="852">
        <v>43.716299999999997</v>
      </c>
      <c r="F591" s="852">
        <v>-70.238900000000001</v>
      </c>
      <c r="G591" s="854" t="s">
        <v>9289</v>
      </c>
      <c r="H591" s="850"/>
      <c r="I591" s="853" t="s">
        <v>765</v>
      </c>
      <c r="J591" s="854" t="str">
        <f t="shared" si="72"/>
        <v>Solid</v>
      </c>
      <c r="K591" s="853" t="s">
        <v>2447</v>
      </c>
      <c r="L591" s="902">
        <v>2019</v>
      </c>
      <c r="M591" s="855">
        <v>15100</v>
      </c>
      <c r="N591" s="855">
        <v>27400</v>
      </c>
      <c r="O591" s="855">
        <v>42500</v>
      </c>
      <c r="P591" s="855" t="s">
        <v>36</v>
      </c>
      <c r="Q591" s="855">
        <f t="shared" si="73"/>
        <v>42500</v>
      </c>
      <c r="R591" s="854"/>
      <c r="S591" s="853"/>
      <c r="T591" s="859" t="s">
        <v>2513</v>
      </c>
      <c r="U591" s="864"/>
      <c r="V591" s="881" t="s">
        <v>2411</v>
      </c>
      <c r="W591" s="885"/>
      <c r="X591" s="882" t="s">
        <v>2415</v>
      </c>
    </row>
    <row r="592" spans="1:24" ht="28.5" customHeight="1">
      <c r="A592" s="849" t="s">
        <v>5618</v>
      </c>
      <c r="B592" s="850"/>
      <c r="C592" s="850" t="s">
        <v>4778</v>
      </c>
      <c r="D592" s="850" t="s">
        <v>5142</v>
      </c>
      <c r="E592" s="852">
        <v>43.705160599999999</v>
      </c>
      <c r="F592" s="852">
        <v>-71.677057500000004</v>
      </c>
      <c r="G592" s="854" t="s">
        <v>9299</v>
      </c>
      <c r="H592" s="850"/>
      <c r="I592" s="853" t="s">
        <v>77</v>
      </c>
      <c r="J592" s="854" t="str">
        <f t="shared" si="72"/>
        <v>Groundwater</v>
      </c>
      <c r="K592" s="854" t="s">
        <v>35</v>
      </c>
      <c r="L592" s="858">
        <v>2018</v>
      </c>
      <c r="M592" s="855">
        <v>5.35</v>
      </c>
      <c r="N592" s="855"/>
      <c r="O592" s="855" t="s">
        <v>36</v>
      </c>
      <c r="P592" s="855" t="s">
        <v>36</v>
      </c>
      <c r="Q592" s="855">
        <f t="shared" si="73"/>
        <v>5.35</v>
      </c>
      <c r="R592" s="854"/>
      <c r="S592" s="853"/>
      <c r="T592" s="879" t="s">
        <v>5622</v>
      </c>
      <c r="U592" s="875" t="s">
        <v>4786</v>
      </c>
      <c r="V592" s="887" t="s">
        <v>5620</v>
      </c>
      <c r="W592" s="879" t="s">
        <v>5623</v>
      </c>
      <c r="X592" s="882" t="s">
        <v>2415</v>
      </c>
    </row>
    <row r="593" spans="1:24" ht="28.5" customHeight="1">
      <c r="A593" s="849" t="s">
        <v>8112</v>
      </c>
      <c r="B593" s="849"/>
      <c r="C593" s="849" t="s">
        <v>8095</v>
      </c>
      <c r="D593" s="849" t="s">
        <v>8113</v>
      </c>
      <c r="E593" s="851">
        <v>46.884132000000001</v>
      </c>
      <c r="F593" s="851">
        <v>-96.863084999999998</v>
      </c>
      <c r="G593" s="852" t="s">
        <v>9349</v>
      </c>
      <c r="H593" s="849" t="s">
        <v>9837</v>
      </c>
      <c r="I593" s="853" t="s">
        <v>33</v>
      </c>
      <c r="J593" s="854" t="str">
        <f t="shared" si="72"/>
        <v>Other Water</v>
      </c>
      <c r="K593" s="852" t="s">
        <v>1742</v>
      </c>
      <c r="L593" s="851">
        <v>2018</v>
      </c>
      <c r="M593" s="855">
        <v>1200</v>
      </c>
      <c r="N593" s="855">
        <v>190</v>
      </c>
      <c r="O593" s="855">
        <v>1390</v>
      </c>
      <c r="P593" s="855">
        <v>7451</v>
      </c>
      <c r="Q593" s="855">
        <f t="shared" si="73"/>
        <v>7451</v>
      </c>
      <c r="R593" s="854"/>
      <c r="S593" s="854"/>
      <c r="T593" s="854"/>
      <c r="U593" s="864"/>
      <c r="V593" s="907" t="s">
        <v>8097</v>
      </c>
      <c r="W593" s="854"/>
      <c r="X593" s="851"/>
    </row>
    <row r="594" spans="1:24" ht="28.5" customHeight="1">
      <c r="A594" s="849" t="s">
        <v>8114</v>
      </c>
      <c r="B594" s="849"/>
      <c r="C594" s="849" t="s">
        <v>8095</v>
      </c>
      <c r="D594" s="849"/>
      <c r="E594" s="851">
        <v>46.860621168090397</v>
      </c>
      <c r="F594" s="851">
        <v>-96.7860712981999</v>
      </c>
      <c r="G594" s="852" t="s">
        <v>9387</v>
      </c>
      <c r="H594" s="849" t="s">
        <v>9838</v>
      </c>
      <c r="I594" s="853" t="s">
        <v>765</v>
      </c>
      <c r="J594" s="854" t="str">
        <f t="shared" si="72"/>
        <v>Other Water</v>
      </c>
      <c r="K594" s="852" t="s">
        <v>2471</v>
      </c>
      <c r="L594" s="851">
        <v>2018</v>
      </c>
      <c r="M594" s="855">
        <v>6.3</v>
      </c>
      <c r="N594" s="855">
        <v>7</v>
      </c>
      <c r="O594" s="855">
        <v>13.3</v>
      </c>
      <c r="P594" s="855">
        <v>80.41</v>
      </c>
      <c r="Q594" s="855">
        <f t="shared" si="73"/>
        <v>80.41</v>
      </c>
      <c r="R594" s="854"/>
      <c r="S594" s="854"/>
      <c r="T594" s="854"/>
      <c r="U594" s="864"/>
      <c r="V594" s="867" t="s">
        <v>8097</v>
      </c>
      <c r="W594" s="854"/>
      <c r="X594" s="851"/>
    </row>
    <row r="595" spans="1:24" ht="28.5" customHeight="1">
      <c r="A595" s="849" t="s">
        <v>4373</v>
      </c>
      <c r="B595" s="849"/>
      <c r="C595" s="849" t="s">
        <v>4239</v>
      </c>
      <c r="D595" s="849" t="s">
        <v>4374</v>
      </c>
      <c r="E595" s="851">
        <v>43.661718819999997</v>
      </c>
      <c r="F595" s="851">
        <v>-93.888371449999994</v>
      </c>
      <c r="G595" s="852" t="s">
        <v>9299</v>
      </c>
      <c r="H595" s="849"/>
      <c r="I595" s="853" t="s">
        <v>33</v>
      </c>
      <c r="J595" s="854" t="str">
        <f t="shared" si="72"/>
        <v>Groundwater</v>
      </c>
      <c r="K595" s="852" t="s">
        <v>35</v>
      </c>
      <c r="L595" s="851">
        <v>2019</v>
      </c>
      <c r="M595" s="855">
        <v>220</v>
      </c>
      <c r="N595" s="855">
        <v>310</v>
      </c>
      <c r="O595" s="855">
        <v>530</v>
      </c>
      <c r="P595" s="855">
        <v>882</v>
      </c>
      <c r="Q595" s="855">
        <f t="shared" si="73"/>
        <v>882</v>
      </c>
      <c r="R595" s="854"/>
      <c r="S595" s="868" t="s">
        <v>4271</v>
      </c>
      <c r="T595" s="868" t="s">
        <v>4375</v>
      </c>
      <c r="U595" s="856" t="s">
        <v>4271</v>
      </c>
      <c r="V595" s="857" t="s">
        <v>4272</v>
      </c>
      <c r="W595" s="854"/>
      <c r="X595" s="877" t="s">
        <v>4274</v>
      </c>
    </row>
    <row r="596" spans="1:24" ht="28.5" customHeight="1">
      <c r="A596" s="849" t="s">
        <v>5624</v>
      </c>
      <c r="B596" s="850"/>
      <c r="C596" s="850" t="s">
        <v>4778</v>
      </c>
      <c r="D596" s="850" t="s">
        <v>5240</v>
      </c>
      <c r="E596" s="852">
        <v>43.375484</v>
      </c>
      <c r="F596" s="852">
        <v>-71.040284900000003</v>
      </c>
      <c r="G596" s="854" t="s">
        <v>9299</v>
      </c>
      <c r="H596" s="850"/>
      <c r="I596" s="853" t="s">
        <v>33</v>
      </c>
      <c r="J596" s="854" t="str">
        <f t="shared" si="72"/>
        <v>Groundwater</v>
      </c>
      <c r="K596" s="854" t="s">
        <v>35</v>
      </c>
      <c r="L596" s="858">
        <v>2020</v>
      </c>
      <c r="M596" s="855">
        <v>139</v>
      </c>
      <c r="N596" s="855">
        <v>240</v>
      </c>
      <c r="O596" s="855">
        <v>379</v>
      </c>
      <c r="P596" s="855">
        <v>995.6</v>
      </c>
      <c r="Q596" s="855">
        <f t="shared" si="73"/>
        <v>995.6</v>
      </c>
      <c r="R596" s="854"/>
      <c r="S596" s="853"/>
      <c r="T596" s="962" t="s">
        <v>5629</v>
      </c>
      <c r="U596" s="880" t="s">
        <v>4786</v>
      </c>
      <c r="V596" s="884" t="s">
        <v>5626</v>
      </c>
      <c r="W596" s="890" t="s">
        <v>5630</v>
      </c>
      <c r="X596" s="882" t="s">
        <v>2415</v>
      </c>
    </row>
    <row r="597" spans="1:24" ht="28.5" customHeight="1">
      <c r="A597" s="849" t="s">
        <v>5631</v>
      </c>
      <c r="B597" s="850"/>
      <c r="C597" s="850" t="s">
        <v>4778</v>
      </c>
      <c r="D597" s="850" t="s">
        <v>5632</v>
      </c>
      <c r="E597" s="852">
        <v>43.39481</v>
      </c>
      <c r="F597" s="852">
        <v>-71.51679</v>
      </c>
      <c r="G597" s="854" t="s">
        <v>9290</v>
      </c>
      <c r="H597" s="850"/>
      <c r="I597" s="853" t="s">
        <v>2194</v>
      </c>
      <c r="J597" s="854" t="str">
        <f t="shared" si="72"/>
        <v>Groundwater</v>
      </c>
      <c r="K597" s="854" t="s">
        <v>35</v>
      </c>
      <c r="L597" s="858"/>
      <c r="M597" s="855">
        <v>19.899999999999999</v>
      </c>
      <c r="N597" s="855">
        <v>5</v>
      </c>
      <c r="O597" s="855">
        <v>24.9</v>
      </c>
      <c r="P597" s="855">
        <v>30.53</v>
      </c>
      <c r="Q597" s="855">
        <f t="shared" si="73"/>
        <v>30.53</v>
      </c>
      <c r="R597" s="854"/>
      <c r="S597" s="854"/>
      <c r="T597" s="854"/>
      <c r="U597" s="856" t="s">
        <v>4781</v>
      </c>
      <c r="V597" s="857" t="s">
        <v>4781</v>
      </c>
      <c r="W597" s="854"/>
      <c r="X597" s="860" t="s">
        <v>2415</v>
      </c>
    </row>
    <row r="598" spans="1:24" ht="28.5" customHeight="1">
      <c r="A598" s="849" t="s">
        <v>2544</v>
      </c>
      <c r="B598" s="850"/>
      <c r="C598" s="850" t="s">
        <v>2408</v>
      </c>
      <c r="D598" s="850" t="s">
        <v>2545</v>
      </c>
      <c r="E598" s="852">
        <v>44.659011829182496</v>
      </c>
      <c r="F598" s="852">
        <v>-70.131386298797693</v>
      </c>
      <c r="G598" s="854" t="s">
        <v>9839</v>
      </c>
      <c r="H598" s="850" t="s">
        <v>9840</v>
      </c>
      <c r="I598" s="853" t="s">
        <v>765</v>
      </c>
      <c r="J598" s="854" t="str">
        <f t="shared" si="72"/>
        <v>Solid</v>
      </c>
      <c r="K598" s="853" t="s">
        <v>2447</v>
      </c>
      <c r="L598" s="902">
        <v>2019</v>
      </c>
      <c r="M598" s="855"/>
      <c r="N598" s="855"/>
      <c r="O598" s="855" t="s">
        <v>36</v>
      </c>
      <c r="P598" s="855">
        <v>4700</v>
      </c>
      <c r="Q598" s="855">
        <f t="shared" si="73"/>
        <v>4700</v>
      </c>
      <c r="R598" s="854"/>
      <c r="S598" s="853"/>
      <c r="T598" s="859" t="s">
        <v>2513</v>
      </c>
      <c r="U598" s="912"/>
      <c r="V598" s="887" t="s">
        <v>2411</v>
      </c>
      <c r="W598" s="885"/>
      <c r="X598" s="882" t="s">
        <v>2415</v>
      </c>
    </row>
    <row r="599" spans="1:24" ht="28.5" customHeight="1">
      <c r="A599" s="849" t="s">
        <v>8046</v>
      </c>
      <c r="B599" s="850"/>
      <c r="C599" s="850" t="s">
        <v>8020</v>
      </c>
      <c r="D599" s="850" t="s">
        <v>8031</v>
      </c>
      <c r="E599" s="852">
        <v>34.842536899999999</v>
      </c>
      <c r="F599" s="852">
        <v>-78.840530299999998</v>
      </c>
      <c r="G599" s="854" t="s">
        <v>9289</v>
      </c>
      <c r="H599" s="850"/>
      <c r="I599" s="853" t="s">
        <v>5</v>
      </c>
      <c r="J599" s="854" t="str">
        <f t="shared" si="72"/>
        <v>Groundwater</v>
      </c>
      <c r="K599" s="854" t="s">
        <v>35</v>
      </c>
      <c r="L599" s="858">
        <v>2018</v>
      </c>
      <c r="M599" s="855"/>
      <c r="N599" s="855"/>
      <c r="O599" s="855" t="s">
        <v>36</v>
      </c>
      <c r="P599" s="855">
        <v>4000</v>
      </c>
      <c r="Q599" s="855">
        <f t="shared" si="73"/>
        <v>4000</v>
      </c>
      <c r="R599" s="854" t="s">
        <v>8047</v>
      </c>
      <c r="S599" s="854"/>
      <c r="T599" s="1014" t="s">
        <v>8051</v>
      </c>
      <c r="U599" s="866" t="s">
        <v>8048</v>
      </c>
      <c r="V599" s="910" t="s">
        <v>49</v>
      </c>
      <c r="W599" s="1015" t="s">
        <v>8052</v>
      </c>
      <c r="X599" s="1016" t="s">
        <v>4776</v>
      </c>
    </row>
    <row r="600" spans="1:24" ht="28.5" customHeight="1">
      <c r="A600" s="849" t="s">
        <v>7693</v>
      </c>
      <c r="B600" s="849"/>
      <c r="C600" s="849" t="s">
        <v>7665</v>
      </c>
      <c r="D600" s="849"/>
      <c r="E600" s="851">
        <v>39.444299999999998</v>
      </c>
      <c r="F600" s="851">
        <v>-74.563249999999996</v>
      </c>
      <c r="G600" s="901" t="s">
        <v>9289</v>
      </c>
      <c r="H600" s="900"/>
      <c r="I600" s="853" t="s">
        <v>1201</v>
      </c>
      <c r="J600" s="854" t="str">
        <f t="shared" si="72"/>
        <v>Unknown</v>
      </c>
      <c r="K600" s="852"/>
      <c r="L600" s="851"/>
      <c r="M600" s="855"/>
      <c r="N600" s="855"/>
      <c r="O600" s="855"/>
      <c r="P600" s="855"/>
      <c r="Q600" s="855" t="str">
        <f t="shared" si="73"/>
        <v/>
      </c>
      <c r="R600" s="854"/>
      <c r="S600" s="854"/>
      <c r="T600" s="918" t="s">
        <v>7694</v>
      </c>
      <c r="U600" s="866" t="s">
        <v>1570</v>
      </c>
      <c r="V600" s="865"/>
      <c r="W600" s="854"/>
      <c r="X600" s="851"/>
    </row>
    <row r="601" spans="1:24" ht="28.5" customHeight="1">
      <c r="A601" s="849" t="s">
        <v>9841</v>
      </c>
      <c r="B601" s="849"/>
      <c r="C601" s="849" t="s">
        <v>3158</v>
      </c>
      <c r="D601" s="849" t="s">
        <v>9842</v>
      </c>
      <c r="E601" s="851">
        <v>42.917349999999999</v>
      </c>
      <c r="F601" s="851">
        <v>-85.781262999999996</v>
      </c>
      <c r="G601" s="862"/>
      <c r="H601" s="861"/>
      <c r="I601" s="853" t="s">
        <v>33</v>
      </c>
      <c r="J601" s="852" t="s">
        <v>35</v>
      </c>
      <c r="K601" s="852" t="s">
        <v>35</v>
      </c>
      <c r="L601" s="863">
        <v>2020</v>
      </c>
      <c r="M601" s="855">
        <v>94</v>
      </c>
      <c r="N601" s="855">
        <v>110</v>
      </c>
      <c r="O601" s="855"/>
      <c r="P601" s="855"/>
      <c r="Q601" s="855">
        <v>110</v>
      </c>
      <c r="R601" s="854"/>
      <c r="S601" s="854"/>
      <c r="T601" s="854" t="s">
        <v>9843</v>
      </c>
      <c r="U601" s="864" t="s">
        <v>9843</v>
      </c>
      <c r="V601" s="865" t="s">
        <v>9844</v>
      </c>
      <c r="W601" s="854" t="s">
        <v>9845</v>
      </c>
      <c r="X601" s="851" t="s">
        <v>9295</v>
      </c>
    </row>
    <row r="602" spans="1:24" ht="28.5" customHeight="1">
      <c r="A602" s="849" t="s">
        <v>4376</v>
      </c>
      <c r="B602" s="849"/>
      <c r="C602" s="849" t="s">
        <v>4239</v>
      </c>
      <c r="D602" s="849" t="s">
        <v>4377</v>
      </c>
      <c r="E602" s="851">
        <v>46.74021149</v>
      </c>
      <c r="F602" s="851">
        <v>-94.121017460000004</v>
      </c>
      <c r="G602" s="852" t="s">
        <v>9299</v>
      </c>
      <c r="H602" s="849"/>
      <c r="I602" s="853" t="s">
        <v>33</v>
      </c>
      <c r="J602" s="854" t="str">
        <f t="shared" ref="J602:J622" si="74">IF(K602="Groundwater", "Groundwater", IF(OR(K602="Wastewater", K602="Surface Water", K602="Drinking Water", K602="Leachate"),"Other Water", IF(OR(K602="Soil", K602="Compost", K602="Sludge", K602="Septage"), "Solid", "Unknown")))</f>
        <v>Groundwater</v>
      </c>
      <c r="K602" s="852" t="s">
        <v>35</v>
      </c>
      <c r="L602" s="851">
        <v>2020</v>
      </c>
      <c r="M602" s="855">
        <v>530</v>
      </c>
      <c r="N602" s="855">
        <v>540</v>
      </c>
      <c r="O602" s="855">
        <v>1070</v>
      </c>
      <c r="P602" s="855">
        <v>3740</v>
      </c>
      <c r="Q602" s="855">
        <f t="shared" ref="Q602:Q622" si="75">IF(M602&amp;N602&amp;O602&amp;P602="","",MAX(M602:P602))</f>
        <v>3740</v>
      </c>
      <c r="R602" s="854"/>
      <c r="S602" s="868" t="s">
        <v>4271</v>
      </c>
      <c r="T602" s="868" t="s">
        <v>4378</v>
      </c>
      <c r="U602" s="866" t="s">
        <v>4271</v>
      </c>
      <c r="V602" s="884" t="s">
        <v>4272</v>
      </c>
      <c r="W602" s="854"/>
      <c r="X602" s="877" t="s">
        <v>4274</v>
      </c>
    </row>
    <row r="603" spans="1:24" ht="28.5" customHeight="1">
      <c r="A603" s="849" t="s">
        <v>5635</v>
      </c>
      <c r="B603" s="850"/>
      <c r="C603" s="850" t="s">
        <v>4778</v>
      </c>
      <c r="D603" s="850" t="s">
        <v>4816</v>
      </c>
      <c r="E603" s="852">
        <v>42.769510799999999</v>
      </c>
      <c r="F603" s="852">
        <v>-71.4833079</v>
      </c>
      <c r="G603" s="854" t="s">
        <v>9846</v>
      </c>
      <c r="H603" s="850"/>
      <c r="I603" s="853" t="s">
        <v>33</v>
      </c>
      <c r="J603" s="854" t="str">
        <f t="shared" si="74"/>
        <v>Groundwater</v>
      </c>
      <c r="K603" s="854" t="s">
        <v>35</v>
      </c>
      <c r="L603" s="858">
        <v>2018</v>
      </c>
      <c r="M603" s="855">
        <v>16.2</v>
      </c>
      <c r="N603" s="855">
        <v>3.61</v>
      </c>
      <c r="O603" s="855">
        <v>19.809999999999999</v>
      </c>
      <c r="P603" s="855">
        <v>13.47</v>
      </c>
      <c r="Q603" s="855">
        <f t="shared" si="75"/>
        <v>19.809999999999999</v>
      </c>
      <c r="R603" s="854"/>
      <c r="S603" s="853"/>
      <c r="T603" s="879" t="s">
        <v>5640</v>
      </c>
      <c r="U603" s="875" t="s">
        <v>4786</v>
      </c>
      <c r="V603" s="887" t="s">
        <v>5637</v>
      </c>
      <c r="W603" s="879" t="s">
        <v>5641</v>
      </c>
      <c r="X603" s="882" t="s">
        <v>2415</v>
      </c>
    </row>
    <row r="604" spans="1:24" ht="28.5" customHeight="1">
      <c r="A604" s="849" t="s">
        <v>5642</v>
      </c>
      <c r="B604" s="850"/>
      <c r="C604" s="850" t="s">
        <v>4778</v>
      </c>
      <c r="D604" s="850" t="s">
        <v>4860</v>
      </c>
      <c r="E604" s="852">
        <v>42.930781699999997</v>
      </c>
      <c r="F604" s="852">
        <v>-72.270890300000005</v>
      </c>
      <c r="G604" s="854" t="s">
        <v>9299</v>
      </c>
      <c r="H604" s="850"/>
      <c r="I604" s="853" t="s">
        <v>5</v>
      </c>
      <c r="J604" s="854" t="str">
        <f t="shared" si="74"/>
        <v>Groundwater</v>
      </c>
      <c r="K604" s="854" t="s">
        <v>35</v>
      </c>
      <c r="L604" s="858">
        <v>2019</v>
      </c>
      <c r="M604" s="855">
        <v>7.75</v>
      </c>
      <c r="N604" s="855">
        <v>3.03</v>
      </c>
      <c r="O604" s="855">
        <v>10.78</v>
      </c>
      <c r="P604" s="855">
        <v>24.69</v>
      </c>
      <c r="Q604" s="855">
        <f t="shared" si="75"/>
        <v>24.69</v>
      </c>
      <c r="R604" s="854" t="s">
        <v>5646</v>
      </c>
      <c r="S604" s="853"/>
      <c r="T604" s="879" t="s">
        <v>5647</v>
      </c>
      <c r="U604" s="880" t="s">
        <v>4786</v>
      </c>
      <c r="V604" s="881" t="s">
        <v>4781</v>
      </c>
      <c r="W604" s="879" t="s">
        <v>5648</v>
      </c>
      <c r="X604" s="882" t="s">
        <v>2415</v>
      </c>
    </row>
    <row r="605" spans="1:24" ht="28.5" customHeight="1">
      <c r="A605" s="849" t="s">
        <v>1898</v>
      </c>
      <c r="B605" s="849"/>
      <c r="C605" s="849" t="s">
        <v>1806</v>
      </c>
      <c r="D605" s="849" t="s">
        <v>1812</v>
      </c>
      <c r="E605" s="851">
        <v>30.298973927371801</v>
      </c>
      <c r="F605" s="851">
        <v>-81.509142034422794</v>
      </c>
      <c r="G605" s="901" t="s">
        <v>9847</v>
      </c>
      <c r="H605" s="900" t="s">
        <v>9848</v>
      </c>
      <c r="I605" s="853" t="s">
        <v>95</v>
      </c>
      <c r="J605" s="854" t="str">
        <f t="shared" si="74"/>
        <v>Groundwater</v>
      </c>
      <c r="K605" s="852" t="s">
        <v>35</v>
      </c>
      <c r="L605" s="851">
        <v>2021</v>
      </c>
      <c r="M605" s="855">
        <v>5.8</v>
      </c>
      <c r="N605" s="855">
        <v>25</v>
      </c>
      <c r="O605" s="855"/>
      <c r="P605" s="855"/>
      <c r="Q605" s="855">
        <f t="shared" si="75"/>
        <v>25</v>
      </c>
      <c r="R605" s="854"/>
      <c r="S605" s="854"/>
      <c r="T605" s="868" t="s">
        <v>1901</v>
      </c>
      <c r="U605" s="856" t="s">
        <v>1830</v>
      </c>
      <c r="V605" s="907" t="s">
        <v>1900</v>
      </c>
      <c r="W605" s="854"/>
      <c r="X605" s="851"/>
    </row>
    <row r="606" spans="1:24" ht="28.5" customHeight="1">
      <c r="A606" s="849" t="s">
        <v>2217</v>
      </c>
      <c r="B606" s="849" t="s">
        <v>2218</v>
      </c>
      <c r="C606" s="849" t="s">
        <v>2219</v>
      </c>
      <c r="D606" s="849"/>
      <c r="E606" s="851">
        <v>21.361637000000002</v>
      </c>
      <c r="F606" s="851">
        <v>-157.943037</v>
      </c>
      <c r="G606" s="901" t="s">
        <v>9449</v>
      </c>
      <c r="H606" s="900" t="s">
        <v>9849</v>
      </c>
      <c r="I606" s="853" t="s">
        <v>44</v>
      </c>
      <c r="J606" s="854" t="str">
        <f t="shared" si="74"/>
        <v>Solid</v>
      </c>
      <c r="K606" s="852" t="s">
        <v>99</v>
      </c>
      <c r="L606" s="851">
        <v>2015</v>
      </c>
      <c r="M606" s="855">
        <v>16000</v>
      </c>
      <c r="N606" s="855">
        <v>6800000</v>
      </c>
      <c r="O606" s="855"/>
      <c r="P606" s="855"/>
      <c r="Q606" s="855">
        <f t="shared" si="75"/>
        <v>6800000</v>
      </c>
      <c r="R606" s="854"/>
      <c r="S606" s="854"/>
      <c r="T606" s="854"/>
      <c r="U606" s="866" t="s">
        <v>813</v>
      </c>
      <c r="V606" s="884" t="s">
        <v>2220</v>
      </c>
      <c r="W606" s="868" t="s">
        <v>2221</v>
      </c>
      <c r="X606" s="851"/>
    </row>
    <row r="607" spans="1:24" ht="28.5" customHeight="1">
      <c r="A607" s="849" t="s">
        <v>7695</v>
      </c>
      <c r="B607" s="849"/>
      <c r="C607" s="849" t="s">
        <v>7665</v>
      </c>
      <c r="D607" s="849" t="s">
        <v>7696</v>
      </c>
      <c r="E607" s="852">
        <v>40.505656000000002</v>
      </c>
      <c r="F607" s="852">
        <v>-74.910331999999997</v>
      </c>
      <c r="G607" s="852" t="s">
        <v>9449</v>
      </c>
      <c r="H607" s="849" t="s">
        <v>9850</v>
      </c>
      <c r="I607" s="853" t="s">
        <v>44</v>
      </c>
      <c r="J607" s="854" t="str">
        <f t="shared" si="74"/>
        <v>Other Water</v>
      </c>
      <c r="K607" s="852" t="s">
        <v>80</v>
      </c>
      <c r="L607" s="851">
        <v>2018</v>
      </c>
      <c r="M607" s="855">
        <v>1.67</v>
      </c>
      <c r="N607" s="855"/>
      <c r="O607" s="855" t="s">
        <v>36</v>
      </c>
      <c r="P607" s="855" t="s">
        <v>36</v>
      </c>
      <c r="Q607" s="855">
        <f t="shared" si="75"/>
        <v>1.67</v>
      </c>
      <c r="R607" s="854"/>
      <c r="S607" s="854"/>
      <c r="T607" s="854"/>
      <c r="U607" s="954" t="s">
        <v>90</v>
      </c>
      <c r="V607" s="898" t="s">
        <v>90</v>
      </c>
      <c r="W607" s="877" t="s">
        <v>92</v>
      </c>
      <c r="X607" s="860" t="s">
        <v>7679</v>
      </c>
    </row>
    <row r="608" spans="1:24" ht="28.5" customHeight="1">
      <c r="A608" s="849" t="s">
        <v>5649</v>
      </c>
      <c r="B608" s="850"/>
      <c r="C608" s="850" t="s">
        <v>4778</v>
      </c>
      <c r="D608" s="850" t="s">
        <v>5650</v>
      </c>
      <c r="E608" s="852">
        <v>43.018884999999997</v>
      </c>
      <c r="F608" s="852">
        <v>-71.601748000000001</v>
      </c>
      <c r="G608" s="854" t="s">
        <v>9851</v>
      </c>
      <c r="H608" s="850" t="s">
        <v>9852</v>
      </c>
      <c r="I608" s="853" t="s">
        <v>77</v>
      </c>
      <c r="J608" s="854" t="str">
        <f t="shared" si="74"/>
        <v>Groundwater</v>
      </c>
      <c r="K608" s="854" t="s">
        <v>35</v>
      </c>
      <c r="L608" s="858"/>
      <c r="M608" s="855">
        <v>130</v>
      </c>
      <c r="N608" s="855">
        <v>680</v>
      </c>
      <c r="O608" s="855">
        <v>810</v>
      </c>
      <c r="P608" s="855">
        <v>985</v>
      </c>
      <c r="Q608" s="855">
        <f t="shared" si="75"/>
        <v>985</v>
      </c>
      <c r="R608" s="854"/>
      <c r="S608" s="854"/>
      <c r="T608" s="854"/>
      <c r="U608" s="866" t="s">
        <v>4781</v>
      </c>
      <c r="V608" s="884" t="s">
        <v>4781</v>
      </c>
      <c r="W608" s="854"/>
      <c r="X608" s="860" t="s">
        <v>2415</v>
      </c>
    </row>
    <row r="609" spans="1:24" ht="28.5" customHeight="1">
      <c r="A609" s="849" t="s">
        <v>5653</v>
      </c>
      <c r="B609" s="850"/>
      <c r="C609" s="850" t="s">
        <v>4778</v>
      </c>
      <c r="D609" s="850" t="s">
        <v>5422</v>
      </c>
      <c r="E609" s="852">
        <v>42.921562000000002</v>
      </c>
      <c r="F609" s="852">
        <v>-71.4315134</v>
      </c>
      <c r="G609" s="854" t="s">
        <v>9299</v>
      </c>
      <c r="H609" s="850"/>
      <c r="I609" s="853" t="s">
        <v>77</v>
      </c>
      <c r="J609" s="854" t="str">
        <f t="shared" si="74"/>
        <v>Groundwater</v>
      </c>
      <c r="K609" s="854" t="s">
        <v>35</v>
      </c>
      <c r="L609" s="858">
        <v>2018</v>
      </c>
      <c r="M609" s="855">
        <v>52.4</v>
      </c>
      <c r="N609" s="855">
        <v>17.2</v>
      </c>
      <c r="O609" s="855">
        <v>69.599999999999994</v>
      </c>
      <c r="P609" s="855">
        <v>109.6</v>
      </c>
      <c r="Q609" s="855">
        <f t="shared" si="75"/>
        <v>109.6</v>
      </c>
      <c r="R609" s="854"/>
      <c r="S609" s="853"/>
      <c r="T609" s="879" t="s">
        <v>5658</v>
      </c>
      <c r="U609" s="875" t="s">
        <v>4786</v>
      </c>
      <c r="V609" s="887" t="s">
        <v>5655</v>
      </c>
      <c r="W609" s="879" t="s">
        <v>5659</v>
      </c>
      <c r="X609" s="882" t="s">
        <v>2415</v>
      </c>
    </row>
    <row r="610" spans="1:24" ht="28.5" customHeight="1">
      <c r="A610" s="849" t="s">
        <v>210</v>
      </c>
      <c r="B610" s="850"/>
      <c r="C610" s="850" t="s">
        <v>76</v>
      </c>
      <c r="D610" s="850" t="s">
        <v>211</v>
      </c>
      <c r="E610" s="852">
        <v>64.735054000000005</v>
      </c>
      <c r="F610" s="852">
        <v>-147.34511499999999</v>
      </c>
      <c r="G610" s="854" t="s">
        <v>9289</v>
      </c>
      <c r="H610" s="850"/>
      <c r="I610" s="853" t="s">
        <v>5</v>
      </c>
      <c r="J610" s="854" t="str">
        <f t="shared" si="74"/>
        <v>Groundwater</v>
      </c>
      <c r="K610" s="854" t="s">
        <v>35</v>
      </c>
      <c r="L610" s="858">
        <v>2018</v>
      </c>
      <c r="M610" s="855">
        <v>280</v>
      </c>
      <c r="N610" s="855">
        <v>790</v>
      </c>
      <c r="O610" s="855">
        <v>1070</v>
      </c>
      <c r="P610" s="855">
        <v>4341</v>
      </c>
      <c r="Q610" s="855">
        <f t="shared" si="75"/>
        <v>4341</v>
      </c>
      <c r="R610" s="906"/>
      <c r="S610" s="854"/>
      <c r="T610" s="944" t="s">
        <v>216</v>
      </c>
      <c r="U610" s="856" t="s">
        <v>213</v>
      </c>
      <c r="V610" s="857" t="s">
        <v>214</v>
      </c>
      <c r="W610" s="941" t="s">
        <v>214</v>
      </c>
      <c r="X610" s="882" t="s">
        <v>87</v>
      </c>
    </row>
    <row r="611" spans="1:24" ht="28.5" customHeight="1">
      <c r="A611" s="849" t="s">
        <v>3528</v>
      </c>
      <c r="B611" s="849"/>
      <c r="C611" s="849" t="s">
        <v>3158</v>
      </c>
      <c r="D611" s="849" t="s">
        <v>3529</v>
      </c>
      <c r="E611" s="851">
        <v>43.0310384</v>
      </c>
      <c r="F611" s="851">
        <v>-83.803529100000006</v>
      </c>
      <c r="G611" s="852" t="s">
        <v>9289</v>
      </c>
      <c r="H611" s="852"/>
      <c r="I611" s="853" t="s">
        <v>765</v>
      </c>
      <c r="J611" s="854" t="str">
        <f t="shared" si="74"/>
        <v>Other Water</v>
      </c>
      <c r="K611" s="852" t="s">
        <v>2471</v>
      </c>
      <c r="L611" s="851">
        <v>2018</v>
      </c>
      <c r="M611" s="855">
        <v>6.35</v>
      </c>
      <c r="N611" s="855">
        <v>43.3</v>
      </c>
      <c r="O611" s="855"/>
      <c r="P611" s="855"/>
      <c r="Q611" s="855">
        <f t="shared" si="75"/>
        <v>43.3</v>
      </c>
      <c r="R611" s="854"/>
      <c r="S611" s="885"/>
      <c r="T611" s="852"/>
      <c r="U611" s="864"/>
      <c r="V611" s="884" t="s">
        <v>3266</v>
      </c>
      <c r="W611" s="854"/>
      <c r="X611" s="851"/>
    </row>
    <row r="612" spans="1:24" ht="28.5" customHeight="1">
      <c r="A612" s="849" t="s">
        <v>2548</v>
      </c>
      <c r="B612" s="850"/>
      <c r="C612" s="850" t="s">
        <v>2408</v>
      </c>
      <c r="D612" s="850" t="s">
        <v>2549</v>
      </c>
      <c r="E612" s="852">
        <v>44.165260500000002</v>
      </c>
      <c r="F612" s="852">
        <v>-69.271775399999996</v>
      </c>
      <c r="G612" s="854" t="s">
        <v>9289</v>
      </c>
      <c r="H612" s="850"/>
      <c r="I612" s="853" t="s">
        <v>5</v>
      </c>
      <c r="J612" s="854" t="str">
        <f t="shared" si="74"/>
        <v>Groundwater</v>
      </c>
      <c r="K612" s="853" t="s">
        <v>35</v>
      </c>
      <c r="L612" s="902">
        <v>2017</v>
      </c>
      <c r="M612" s="855">
        <v>2.8</v>
      </c>
      <c r="N612" s="855">
        <v>4.8099999999999996</v>
      </c>
      <c r="O612" s="855">
        <v>8</v>
      </c>
      <c r="P612" s="855">
        <v>183</v>
      </c>
      <c r="Q612" s="855">
        <f t="shared" si="75"/>
        <v>183</v>
      </c>
      <c r="R612" s="854"/>
      <c r="S612" s="853"/>
      <c r="T612" s="859" t="s">
        <v>2513</v>
      </c>
      <c r="U612" s="864"/>
      <c r="V612" s="881" t="s">
        <v>2411</v>
      </c>
      <c r="W612" s="885"/>
      <c r="X612" s="882" t="s">
        <v>2415</v>
      </c>
    </row>
    <row r="613" spans="1:24" ht="28.5" customHeight="1">
      <c r="A613" s="849" t="s">
        <v>4379</v>
      </c>
      <c r="B613" s="849"/>
      <c r="C613" s="849" t="s">
        <v>4239</v>
      </c>
      <c r="D613" s="849" t="s">
        <v>4380</v>
      </c>
      <c r="E613" s="851">
        <v>46.893955230000003</v>
      </c>
      <c r="F613" s="851">
        <v>-92.845054630000007</v>
      </c>
      <c r="G613" s="852" t="s">
        <v>9299</v>
      </c>
      <c r="H613" s="849"/>
      <c r="I613" s="853" t="s">
        <v>33</v>
      </c>
      <c r="J613" s="854" t="str">
        <f t="shared" si="74"/>
        <v>Groundwater</v>
      </c>
      <c r="K613" s="852" t="s">
        <v>35</v>
      </c>
      <c r="L613" s="851">
        <v>2019</v>
      </c>
      <c r="M613" s="855">
        <v>550</v>
      </c>
      <c r="N613" s="855">
        <v>510</v>
      </c>
      <c r="O613" s="855">
        <v>1060</v>
      </c>
      <c r="P613" s="855">
        <v>3680</v>
      </c>
      <c r="Q613" s="855">
        <f t="shared" si="75"/>
        <v>3680</v>
      </c>
      <c r="R613" s="854"/>
      <c r="S613" s="868" t="s">
        <v>4271</v>
      </c>
      <c r="T613" s="868" t="s">
        <v>4381</v>
      </c>
      <c r="U613" s="856" t="s">
        <v>4271</v>
      </c>
      <c r="V613" s="857" t="s">
        <v>4272</v>
      </c>
      <c r="W613" s="854"/>
      <c r="X613" s="877" t="s">
        <v>4274</v>
      </c>
    </row>
    <row r="614" spans="1:24" ht="28.5" customHeight="1">
      <c r="A614" s="849" t="s">
        <v>369</v>
      </c>
      <c r="B614" s="849"/>
      <c r="C614" s="849" t="s">
        <v>346</v>
      </c>
      <c r="D614" s="849" t="s">
        <v>370</v>
      </c>
      <c r="E614" s="852">
        <v>33.066431000000001</v>
      </c>
      <c r="F614" s="852">
        <v>-111.377878</v>
      </c>
      <c r="G614" s="852" t="s">
        <v>9558</v>
      </c>
      <c r="H614" s="849"/>
      <c r="I614" s="853" t="s">
        <v>44</v>
      </c>
      <c r="J614" s="854" t="str">
        <f t="shared" si="74"/>
        <v>Other Water</v>
      </c>
      <c r="K614" s="852" t="s">
        <v>80</v>
      </c>
      <c r="L614" s="851">
        <v>2018</v>
      </c>
      <c r="M614" s="855"/>
      <c r="N614" s="855"/>
      <c r="O614" s="855" t="s">
        <v>36</v>
      </c>
      <c r="P614" s="855">
        <v>0.51500000000000001</v>
      </c>
      <c r="Q614" s="855">
        <f t="shared" si="75"/>
        <v>0.51500000000000001</v>
      </c>
      <c r="R614" s="854"/>
      <c r="S614" s="854"/>
      <c r="T614" s="854"/>
      <c r="U614" s="921" t="s">
        <v>90</v>
      </c>
      <c r="V614" s="922" t="s">
        <v>90</v>
      </c>
      <c r="W614" s="877" t="s">
        <v>92</v>
      </c>
      <c r="X614" s="860" t="s">
        <v>352</v>
      </c>
    </row>
    <row r="615" spans="1:24" ht="28.5" customHeight="1">
      <c r="A615" s="849" t="s">
        <v>1902</v>
      </c>
      <c r="B615" s="849" t="s">
        <v>1903</v>
      </c>
      <c r="C615" s="850" t="s">
        <v>1806</v>
      </c>
      <c r="D615" s="850" t="s">
        <v>1812</v>
      </c>
      <c r="E615" s="852">
        <v>30.486874199999999</v>
      </c>
      <c r="F615" s="852">
        <v>-81.702628599999997</v>
      </c>
      <c r="G615" s="854" t="s">
        <v>9289</v>
      </c>
      <c r="H615" s="850"/>
      <c r="I615" s="853" t="s">
        <v>44</v>
      </c>
      <c r="J615" s="854" t="str">
        <f t="shared" si="74"/>
        <v>Groundwater</v>
      </c>
      <c r="K615" s="854" t="s">
        <v>35</v>
      </c>
      <c r="L615" s="858">
        <v>2018</v>
      </c>
      <c r="M615" s="855">
        <v>17000</v>
      </c>
      <c r="N615" s="855">
        <v>320000</v>
      </c>
      <c r="O615" s="855">
        <v>337000</v>
      </c>
      <c r="P615" s="855">
        <v>412600</v>
      </c>
      <c r="Q615" s="855">
        <f t="shared" si="75"/>
        <v>412600</v>
      </c>
      <c r="R615" s="853" t="s">
        <v>9854</v>
      </c>
      <c r="S615" s="854" t="s">
        <v>49</v>
      </c>
      <c r="T615" s="854" t="s">
        <v>1909</v>
      </c>
      <c r="U615" s="864"/>
      <c r="V615" s="907" t="s">
        <v>1905</v>
      </c>
      <c r="W615" s="893" t="s">
        <v>1910</v>
      </c>
      <c r="X615" s="882" t="s">
        <v>1824</v>
      </c>
    </row>
    <row r="616" spans="1:24" ht="28.5" customHeight="1">
      <c r="A616" s="849" t="s">
        <v>1911</v>
      </c>
      <c r="B616" s="850"/>
      <c r="C616" s="850" t="s">
        <v>1806</v>
      </c>
      <c r="D616" s="850" t="s">
        <v>1912</v>
      </c>
      <c r="E616" s="852">
        <v>29.320345199999998</v>
      </c>
      <c r="F616" s="852">
        <v>-82.1945166</v>
      </c>
      <c r="G616" s="854" t="s">
        <v>9289</v>
      </c>
      <c r="H616" s="850"/>
      <c r="I616" s="853" t="s">
        <v>95</v>
      </c>
      <c r="J616" s="854" t="str">
        <f t="shared" si="74"/>
        <v>Groundwater</v>
      </c>
      <c r="K616" s="854" t="s">
        <v>35</v>
      </c>
      <c r="L616" s="858">
        <v>2019</v>
      </c>
      <c r="M616" s="855">
        <v>970</v>
      </c>
      <c r="N616" s="855">
        <v>6600</v>
      </c>
      <c r="O616" s="855">
        <v>7560</v>
      </c>
      <c r="P616" s="855">
        <v>20053.3</v>
      </c>
      <c r="Q616" s="855">
        <f t="shared" si="75"/>
        <v>20053.3</v>
      </c>
      <c r="R616" s="853" t="s">
        <v>9855</v>
      </c>
      <c r="S616" s="854" t="s">
        <v>49</v>
      </c>
      <c r="T616" s="859" t="s">
        <v>1917</v>
      </c>
      <c r="U616" s="866" t="s">
        <v>1914</v>
      </c>
      <c r="V616" s="884" t="s">
        <v>1915</v>
      </c>
      <c r="W616" s="893" t="s">
        <v>1918</v>
      </c>
      <c r="X616" s="882" t="s">
        <v>1824</v>
      </c>
    </row>
    <row r="617" spans="1:24" ht="28.5" customHeight="1">
      <c r="A617" s="849" t="s">
        <v>1919</v>
      </c>
      <c r="B617" s="849"/>
      <c r="C617" s="849" t="s">
        <v>1806</v>
      </c>
      <c r="D617" s="849" t="s">
        <v>1899</v>
      </c>
      <c r="E617" s="851">
        <v>27.814360600000001</v>
      </c>
      <c r="F617" s="851">
        <v>-82.672327199999998</v>
      </c>
      <c r="G617" s="901" t="s">
        <v>9299</v>
      </c>
      <c r="H617" s="900"/>
      <c r="I617" s="853" t="s">
        <v>5</v>
      </c>
      <c r="J617" s="854" t="str">
        <f t="shared" si="74"/>
        <v>Groundwater</v>
      </c>
      <c r="K617" s="852" t="s">
        <v>35</v>
      </c>
      <c r="L617" s="851">
        <v>2019</v>
      </c>
      <c r="M617" s="855">
        <v>54.3</v>
      </c>
      <c r="N617" s="855">
        <v>309</v>
      </c>
      <c r="O617" s="855"/>
      <c r="P617" s="855"/>
      <c r="Q617" s="855">
        <f t="shared" si="75"/>
        <v>309</v>
      </c>
      <c r="R617" s="854"/>
      <c r="S617" s="854"/>
      <c r="T617" s="854"/>
      <c r="U617" s="856" t="s">
        <v>1808</v>
      </c>
      <c r="V617" s="907" t="s">
        <v>1920</v>
      </c>
      <c r="W617" s="868" t="s">
        <v>1810</v>
      </c>
      <c r="X617" s="851"/>
    </row>
    <row r="618" spans="1:24" ht="28.5" customHeight="1">
      <c r="A618" s="849" t="s">
        <v>4382</v>
      </c>
      <c r="B618" s="849"/>
      <c r="C618" s="849" t="s">
        <v>4239</v>
      </c>
      <c r="D618" s="849" t="s">
        <v>4383</v>
      </c>
      <c r="E618" s="851">
        <v>44.82024637</v>
      </c>
      <c r="F618" s="851">
        <v>-93.451433440000002</v>
      </c>
      <c r="G618" s="852" t="s">
        <v>9299</v>
      </c>
      <c r="H618" s="849" t="s">
        <v>9856</v>
      </c>
      <c r="I618" s="853" t="s">
        <v>33</v>
      </c>
      <c r="J618" s="854" t="str">
        <f t="shared" si="74"/>
        <v>Groundwater</v>
      </c>
      <c r="K618" s="852" t="s">
        <v>35</v>
      </c>
      <c r="L618" s="851">
        <v>2020</v>
      </c>
      <c r="M618" s="855">
        <v>680</v>
      </c>
      <c r="N618" s="855">
        <v>540</v>
      </c>
      <c r="O618" s="855">
        <v>1220</v>
      </c>
      <c r="P618" s="855">
        <v>4710</v>
      </c>
      <c r="Q618" s="855">
        <f t="shared" si="75"/>
        <v>4710</v>
      </c>
      <c r="R618" s="854"/>
      <c r="S618" s="868" t="s">
        <v>4271</v>
      </c>
      <c r="T618" s="868" t="s">
        <v>4384</v>
      </c>
      <c r="U618" s="866" t="s">
        <v>4271</v>
      </c>
      <c r="V618" s="884" t="s">
        <v>4272</v>
      </c>
      <c r="W618" s="854"/>
      <c r="X618" s="877" t="s">
        <v>4274</v>
      </c>
    </row>
    <row r="619" spans="1:24" ht="28.5" customHeight="1">
      <c r="A619" s="849" t="s">
        <v>5660</v>
      </c>
      <c r="B619" s="850"/>
      <c r="C619" s="850" t="s">
        <v>4778</v>
      </c>
      <c r="D619" s="850" t="s">
        <v>5661</v>
      </c>
      <c r="E619" s="852">
        <v>42.900827100000001</v>
      </c>
      <c r="F619" s="852">
        <v>-70.888284400000003</v>
      </c>
      <c r="G619" s="854" t="s">
        <v>9290</v>
      </c>
      <c r="H619" s="850"/>
      <c r="I619" s="853" t="s">
        <v>5</v>
      </c>
      <c r="J619" s="854" t="str">
        <f t="shared" si="74"/>
        <v>Groundwater</v>
      </c>
      <c r="K619" s="854" t="s">
        <v>35</v>
      </c>
      <c r="L619" s="858"/>
      <c r="M619" s="855">
        <v>18.7</v>
      </c>
      <c r="N619" s="855">
        <v>26</v>
      </c>
      <c r="O619" s="855">
        <v>44.7</v>
      </c>
      <c r="P619" s="855" t="s">
        <v>36</v>
      </c>
      <c r="Q619" s="855">
        <f t="shared" si="75"/>
        <v>44.7</v>
      </c>
      <c r="R619" s="854"/>
      <c r="S619" s="854"/>
      <c r="T619" s="854"/>
      <c r="U619" s="866" t="s">
        <v>4781</v>
      </c>
      <c r="V619" s="884" t="s">
        <v>4781</v>
      </c>
      <c r="W619" s="854"/>
      <c r="X619" s="860" t="s">
        <v>2415</v>
      </c>
    </row>
    <row r="620" spans="1:24" ht="28.5" customHeight="1">
      <c r="A620" s="849" t="s">
        <v>2202</v>
      </c>
      <c r="B620" s="849"/>
      <c r="C620" s="849" t="s">
        <v>2192</v>
      </c>
      <c r="D620" s="849" t="s">
        <v>2193</v>
      </c>
      <c r="E620" s="851">
        <v>13.4697850418392</v>
      </c>
      <c r="F620" s="851">
        <v>144.74117366516899</v>
      </c>
      <c r="G620" s="901" t="s">
        <v>9349</v>
      </c>
      <c r="H620" s="900"/>
      <c r="I620" s="853" t="s">
        <v>2203</v>
      </c>
      <c r="J620" s="854" t="str">
        <f t="shared" si="74"/>
        <v>Solid</v>
      </c>
      <c r="K620" s="852" t="s">
        <v>99</v>
      </c>
      <c r="L620" s="851">
        <v>2019</v>
      </c>
      <c r="M620" s="855">
        <v>1170</v>
      </c>
      <c r="N620" s="855"/>
      <c r="O620" s="855">
        <v>1170</v>
      </c>
      <c r="P620" s="855">
        <v>6400</v>
      </c>
      <c r="Q620" s="855">
        <f t="shared" si="75"/>
        <v>6400</v>
      </c>
      <c r="R620" s="854" t="s">
        <v>2204</v>
      </c>
      <c r="S620" s="854"/>
      <c r="T620" s="854"/>
      <c r="U620" s="880" t="s">
        <v>2195</v>
      </c>
      <c r="V620" s="884" t="s">
        <v>2196</v>
      </c>
      <c r="W620" s="854"/>
      <c r="X620" s="851"/>
    </row>
    <row r="621" spans="1:24" ht="28.5" customHeight="1">
      <c r="A621" s="849" t="s">
        <v>806</v>
      </c>
      <c r="B621" s="849"/>
      <c r="C621" s="849" t="s">
        <v>448</v>
      </c>
      <c r="D621" s="849" t="s">
        <v>807</v>
      </c>
      <c r="E621" s="852">
        <v>38.035311350000001</v>
      </c>
      <c r="F621" s="852">
        <v>-120.9346343</v>
      </c>
      <c r="G621" s="852" t="s">
        <v>9289</v>
      </c>
      <c r="H621" s="849"/>
      <c r="I621" s="853" t="s">
        <v>33</v>
      </c>
      <c r="J621" s="854" t="str">
        <f t="shared" si="74"/>
        <v>Groundwater</v>
      </c>
      <c r="K621" s="852" t="s">
        <v>35</v>
      </c>
      <c r="L621" s="851">
        <v>2020</v>
      </c>
      <c r="M621" s="855">
        <v>1100</v>
      </c>
      <c r="N621" s="855">
        <v>56</v>
      </c>
      <c r="O621" s="855">
        <v>1146</v>
      </c>
      <c r="P621" s="855">
        <v>12054.6</v>
      </c>
      <c r="Q621" s="855">
        <f t="shared" si="75"/>
        <v>12054.6</v>
      </c>
      <c r="R621" s="854"/>
      <c r="S621" s="854"/>
      <c r="T621" s="859" t="s">
        <v>811</v>
      </c>
      <c r="U621" s="866" t="s">
        <v>451</v>
      </c>
      <c r="V621" s="884" t="s">
        <v>451</v>
      </c>
      <c r="W621" s="854"/>
      <c r="X621" s="877" t="s">
        <v>453</v>
      </c>
    </row>
    <row r="622" spans="1:24" ht="28.5" customHeight="1">
      <c r="A622" s="849" t="s">
        <v>2346</v>
      </c>
      <c r="B622" s="849" t="s">
        <v>2347</v>
      </c>
      <c r="C622" s="849" t="s">
        <v>2348</v>
      </c>
      <c r="D622" s="849" t="s">
        <v>2349</v>
      </c>
      <c r="E622" s="851">
        <v>38.957843500000003</v>
      </c>
      <c r="F622" s="851">
        <v>-95.678839299999893</v>
      </c>
      <c r="G622" s="901" t="s">
        <v>9290</v>
      </c>
      <c r="H622" s="900"/>
      <c r="I622" s="853" t="s">
        <v>44</v>
      </c>
      <c r="J622" s="854" t="str">
        <f t="shared" si="74"/>
        <v>Groundwater</v>
      </c>
      <c r="K622" s="852" t="s">
        <v>35</v>
      </c>
      <c r="L622" s="851">
        <v>2018</v>
      </c>
      <c r="M622" s="855">
        <v>8100</v>
      </c>
      <c r="N622" s="855">
        <v>2930</v>
      </c>
      <c r="O622" s="855">
        <v>11030</v>
      </c>
      <c r="P622" s="855">
        <v>48966.8</v>
      </c>
      <c r="Q622" s="855">
        <f t="shared" si="75"/>
        <v>48966.8</v>
      </c>
      <c r="R622" s="854"/>
      <c r="S622" s="854"/>
      <c r="T622" s="854"/>
      <c r="U622" s="856" t="s">
        <v>54</v>
      </c>
      <c r="V622" s="907" t="s">
        <v>2350</v>
      </c>
      <c r="W622" s="854"/>
      <c r="X622" s="851"/>
    </row>
    <row r="623" spans="1:24" ht="28.5" customHeight="1">
      <c r="A623" s="849" t="s">
        <v>9857</v>
      </c>
      <c r="B623" s="849"/>
      <c r="C623" s="849" t="s">
        <v>3158</v>
      </c>
      <c r="D623" s="849" t="s">
        <v>9858</v>
      </c>
      <c r="E623" s="851">
        <v>45.814836</v>
      </c>
      <c r="F623" s="851">
        <v>-88.117795999999998</v>
      </c>
      <c r="G623" s="862"/>
      <c r="H623" s="861"/>
      <c r="I623" s="853" t="s">
        <v>113</v>
      </c>
      <c r="J623" s="852" t="s">
        <v>35</v>
      </c>
      <c r="K623" s="852" t="s">
        <v>35</v>
      </c>
      <c r="L623" s="863">
        <v>2021</v>
      </c>
      <c r="M623" s="855">
        <v>40.299999999999997</v>
      </c>
      <c r="N623" s="855">
        <v>17.600000000000001</v>
      </c>
      <c r="O623" s="855">
        <v>57.9</v>
      </c>
      <c r="P623" s="855">
        <v>17587.900000000001</v>
      </c>
      <c r="Q623" s="855">
        <v>17587.900000000001</v>
      </c>
      <c r="R623" s="854"/>
      <c r="S623" s="854"/>
      <c r="T623" s="854" t="s">
        <v>9859</v>
      </c>
      <c r="U623" s="864" t="s">
        <v>9859</v>
      </c>
      <c r="V623" s="865" t="s">
        <v>9860</v>
      </c>
      <c r="W623" s="854" t="s">
        <v>9861</v>
      </c>
      <c r="X623" s="851" t="s">
        <v>9295</v>
      </c>
    </row>
    <row r="624" spans="1:24" ht="28.5" customHeight="1">
      <c r="A624" s="849" t="s">
        <v>3530</v>
      </c>
      <c r="B624" s="850"/>
      <c r="C624" s="850" t="s">
        <v>3158</v>
      </c>
      <c r="D624" s="850" t="s">
        <v>3531</v>
      </c>
      <c r="E624" s="871">
        <v>42.286210699999998</v>
      </c>
      <c r="F624" s="871">
        <v>-83.198629699999998</v>
      </c>
      <c r="G624" s="852" t="s">
        <v>9289</v>
      </c>
      <c r="H624" s="852"/>
      <c r="I624" s="853" t="s">
        <v>33</v>
      </c>
      <c r="J624" s="854" t="str">
        <f t="shared" ref="J624:J627" si="76">IF(K624="Groundwater", "Groundwater", IF(OR(K624="Wastewater", K624="Surface Water", K624="Drinking Water", K624="Leachate"),"Other Water", IF(OR(K624="Soil", K624="Compost", K624="Sludge", K624="Septage"), "Solid", "Unknown")))</f>
        <v>Groundwater</v>
      </c>
      <c r="K624" s="854" t="s">
        <v>35</v>
      </c>
      <c r="L624" s="858">
        <v>2019</v>
      </c>
      <c r="M624" s="855">
        <v>50</v>
      </c>
      <c r="N624" s="855">
        <v>160</v>
      </c>
      <c r="O624" s="855">
        <v>210</v>
      </c>
      <c r="P624" s="855"/>
      <c r="Q624" s="855">
        <f t="shared" ref="Q624:Q627" si="77">IF(M624&amp;N624&amp;O624&amp;P624="","",MAX(M624:P624))</f>
        <v>210</v>
      </c>
      <c r="R624" s="906"/>
      <c r="S624" s="885"/>
      <c r="T624" s="908" t="s">
        <v>3166</v>
      </c>
      <c r="U624" s="856" t="s">
        <v>3190</v>
      </c>
      <c r="V624" s="857" t="s">
        <v>3190</v>
      </c>
      <c r="W624" s="885"/>
      <c r="X624" s="877" t="s">
        <v>3168</v>
      </c>
    </row>
    <row r="625" spans="1:24" ht="28.5" customHeight="1">
      <c r="A625" s="849" t="s">
        <v>3535</v>
      </c>
      <c r="B625" s="850"/>
      <c r="C625" s="850" t="s">
        <v>3158</v>
      </c>
      <c r="D625" s="850" t="s">
        <v>3505</v>
      </c>
      <c r="E625" s="871">
        <v>42.3083375</v>
      </c>
      <c r="F625" s="871">
        <v>-83.156357799999995</v>
      </c>
      <c r="G625" s="852" t="s">
        <v>9289</v>
      </c>
      <c r="H625" s="852"/>
      <c r="I625" s="853" t="s">
        <v>5</v>
      </c>
      <c r="J625" s="854" t="str">
        <f t="shared" si="76"/>
        <v>Groundwater</v>
      </c>
      <c r="K625" s="854" t="s">
        <v>35</v>
      </c>
      <c r="L625" s="858">
        <v>2019</v>
      </c>
      <c r="M625" s="855">
        <v>2.8</v>
      </c>
      <c r="N625" s="855">
        <v>2.5</v>
      </c>
      <c r="O625" s="855">
        <v>5.3</v>
      </c>
      <c r="P625" s="855">
        <v>80</v>
      </c>
      <c r="Q625" s="855">
        <f t="shared" si="77"/>
        <v>80</v>
      </c>
      <c r="R625" s="885" t="s">
        <v>3196</v>
      </c>
      <c r="S625" s="885"/>
      <c r="T625" s="908" t="s">
        <v>3166</v>
      </c>
      <c r="U625" s="866" t="s">
        <v>3190</v>
      </c>
      <c r="V625" s="884" t="s">
        <v>3190</v>
      </c>
      <c r="W625" s="885"/>
      <c r="X625" s="877" t="s">
        <v>3168</v>
      </c>
    </row>
    <row r="626" spans="1:24" ht="28.5" customHeight="1">
      <c r="A626" s="849" t="s">
        <v>3538</v>
      </c>
      <c r="B626" s="850"/>
      <c r="C626" s="850" t="s">
        <v>3158</v>
      </c>
      <c r="D626" s="850" t="s">
        <v>3531</v>
      </c>
      <c r="E626" s="871">
        <v>42.288435799999903</v>
      </c>
      <c r="F626" s="871">
        <v>-83.198055499999995</v>
      </c>
      <c r="G626" s="852" t="s">
        <v>9289</v>
      </c>
      <c r="H626" s="852"/>
      <c r="I626" s="853" t="s">
        <v>5</v>
      </c>
      <c r="J626" s="854" t="str">
        <f t="shared" si="76"/>
        <v>Groundwater</v>
      </c>
      <c r="K626" s="854" t="s">
        <v>35</v>
      </c>
      <c r="L626" s="858">
        <v>2018</v>
      </c>
      <c r="M626" s="855"/>
      <c r="N626" s="855">
        <v>10</v>
      </c>
      <c r="O626" s="855" t="s">
        <v>36</v>
      </c>
      <c r="P626" s="855" t="s">
        <v>36</v>
      </c>
      <c r="Q626" s="855">
        <f t="shared" si="77"/>
        <v>10</v>
      </c>
      <c r="R626" s="885" t="s">
        <v>3196</v>
      </c>
      <c r="S626" s="885"/>
      <c r="T626" s="908" t="s">
        <v>3166</v>
      </c>
      <c r="U626" s="856" t="s">
        <v>3190</v>
      </c>
      <c r="V626" s="857" t="s">
        <v>3190</v>
      </c>
      <c r="W626" s="885"/>
      <c r="X626" s="877" t="s">
        <v>3168</v>
      </c>
    </row>
    <row r="627" spans="1:24" ht="28.5" customHeight="1">
      <c r="A627" s="869" t="s">
        <v>3542</v>
      </c>
      <c r="B627" s="870"/>
      <c r="C627" s="870" t="s">
        <v>3158</v>
      </c>
      <c r="D627" s="870" t="s">
        <v>3543</v>
      </c>
      <c r="E627" s="871">
        <v>42.177340000000001</v>
      </c>
      <c r="F627" s="871">
        <v>-83.765723799999904</v>
      </c>
      <c r="G627" s="852" t="s">
        <v>9289</v>
      </c>
      <c r="H627" s="852"/>
      <c r="I627" s="872" t="s">
        <v>5</v>
      </c>
      <c r="J627" s="854" t="str">
        <f t="shared" si="76"/>
        <v>Groundwater</v>
      </c>
      <c r="K627" s="854" t="s">
        <v>35</v>
      </c>
      <c r="L627" s="858">
        <v>2019</v>
      </c>
      <c r="M627" s="855"/>
      <c r="N627" s="855"/>
      <c r="O627" s="855">
        <v>819</v>
      </c>
      <c r="P627" s="855">
        <v>7418.1</v>
      </c>
      <c r="Q627" s="855">
        <f t="shared" si="77"/>
        <v>7418.1</v>
      </c>
      <c r="R627" s="851" t="s">
        <v>3544</v>
      </c>
      <c r="S627" s="873" t="s">
        <v>3546</v>
      </c>
      <c r="T627" s="859" t="s">
        <v>3552</v>
      </c>
      <c r="U627" s="880" t="s">
        <v>3545</v>
      </c>
      <c r="V627" s="884" t="s">
        <v>3546</v>
      </c>
      <c r="W627" s="899" t="s">
        <v>3553</v>
      </c>
      <c r="X627" s="877" t="s">
        <v>3168</v>
      </c>
    </row>
    <row r="628" spans="1:24" ht="28.5" customHeight="1">
      <c r="A628" s="849" t="s">
        <v>9865</v>
      </c>
      <c r="B628" s="849"/>
      <c r="C628" s="849" t="s">
        <v>3158</v>
      </c>
      <c r="D628" s="849" t="s">
        <v>3866</v>
      </c>
      <c r="E628" s="851">
        <v>41.902999999999999</v>
      </c>
      <c r="F628" s="851">
        <v>-83.352000000000004</v>
      </c>
      <c r="G628" s="862"/>
      <c r="H628" s="861"/>
      <c r="I628" s="853" t="s">
        <v>5</v>
      </c>
      <c r="J628" s="852" t="s">
        <v>35</v>
      </c>
      <c r="K628" s="852" t="s">
        <v>35</v>
      </c>
      <c r="L628" s="863">
        <v>2019</v>
      </c>
      <c r="M628" s="855">
        <v>17</v>
      </c>
      <c r="N628" s="855">
        <v>600</v>
      </c>
      <c r="O628" s="855">
        <v>617</v>
      </c>
      <c r="P628" s="855">
        <v>617</v>
      </c>
      <c r="Q628" s="855">
        <v>617</v>
      </c>
      <c r="R628" s="854"/>
      <c r="S628" s="854"/>
      <c r="T628" s="854" t="s">
        <v>9866</v>
      </c>
      <c r="U628" s="864" t="s">
        <v>9866</v>
      </c>
      <c r="V628" s="865" t="s">
        <v>9867</v>
      </c>
      <c r="W628" s="854" t="s">
        <v>9868</v>
      </c>
      <c r="X628" s="851" t="s">
        <v>9295</v>
      </c>
    </row>
    <row r="629" spans="1:24" ht="28.5" customHeight="1">
      <c r="A629" s="849" t="s">
        <v>9869</v>
      </c>
      <c r="B629" s="849"/>
      <c r="C629" s="849" t="s">
        <v>3158</v>
      </c>
      <c r="D629" s="849" t="s">
        <v>9870</v>
      </c>
      <c r="E629" s="851">
        <v>43.195175999999996</v>
      </c>
      <c r="F629" s="851">
        <v>-83.553017999999994</v>
      </c>
      <c r="G629" s="862"/>
      <c r="H629" s="861"/>
      <c r="I629" s="853" t="s">
        <v>1201</v>
      </c>
      <c r="J629" s="852" t="s">
        <v>35</v>
      </c>
      <c r="K629" s="852" t="s">
        <v>35</v>
      </c>
      <c r="L629" s="863">
        <v>2018</v>
      </c>
      <c r="M629" s="855">
        <v>56.9</v>
      </c>
      <c r="N629" s="855"/>
      <c r="O629" s="855"/>
      <c r="P629" s="855"/>
      <c r="Q629" s="855">
        <v>56.9</v>
      </c>
      <c r="R629" s="854"/>
      <c r="S629" s="854"/>
      <c r="T629" s="854" t="s">
        <v>9871</v>
      </c>
      <c r="U629" s="864" t="s">
        <v>9871</v>
      </c>
      <c r="V629" s="865" t="s">
        <v>9872</v>
      </c>
      <c r="W629" s="854" t="s">
        <v>9873</v>
      </c>
      <c r="X629" s="851" t="s">
        <v>9295</v>
      </c>
    </row>
    <row r="630" spans="1:24" ht="28.5" customHeight="1">
      <c r="A630" s="849" t="s">
        <v>5663</v>
      </c>
      <c r="B630" s="850"/>
      <c r="C630" s="850" t="s">
        <v>4778</v>
      </c>
      <c r="D630" s="850" t="s">
        <v>5664</v>
      </c>
      <c r="E630" s="852">
        <v>42.781778000000003</v>
      </c>
      <c r="F630" s="852">
        <v>-72.383217999999999</v>
      </c>
      <c r="G630" s="854" t="s">
        <v>9296</v>
      </c>
      <c r="H630" s="850" t="s">
        <v>9874</v>
      </c>
      <c r="I630" s="853" t="s">
        <v>33</v>
      </c>
      <c r="J630" s="854" t="str">
        <f t="shared" ref="J630:J637" si="78">IF(K630="Groundwater", "Groundwater", IF(OR(K630="Wastewater", K630="Surface Water", K630="Drinking Water", K630="Leachate"),"Other Water", IF(OR(K630="Soil", K630="Compost", K630="Sludge", K630="Septage"), "Solid", "Unknown")))</f>
        <v>Groundwater</v>
      </c>
      <c r="K630" s="854" t="s">
        <v>35</v>
      </c>
      <c r="L630" s="858">
        <v>2020</v>
      </c>
      <c r="M630" s="855">
        <v>95.8</v>
      </c>
      <c r="N630" s="855">
        <v>212</v>
      </c>
      <c r="O630" s="855">
        <v>307.8</v>
      </c>
      <c r="P630" s="855">
        <v>526.5</v>
      </c>
      <c r="Q630" s="855">
        <f t="shared" ref="Q630:Q637" si="79">IF(M630&amp;N630&amp;O630&amp;P630="","",MAX(M630:P630))</f>
        <v>526.5</v>
      </c>
      <c r="R630" s="854"/>
      <c r="S630" s="853"/>
      <c r="T630" s="879" t="s">
        <v>5668</v>
      </c>
      <c r="U630" s="880" t="s">
        <v>4786</v>
      </c>
      <c r="V630" s="881" t="s">
        <v>4781</v>
      </c>
      <c r="W630" s="879" t="s">
        <v>5669</v>
      </c>
      <c r="X630" s="882" t="s">
        <v>2415</v>
      </c>
    </row>
    <row r="631" spans="1:24" ht="28.5" customHeight="1">
      <c r="A631" s="849" t="s">
        <v>5670</v>
      </c>
      <c r="B631" s="850"/>
      <c r="C631" s="850" t="s">
        <v>4778</v>
      </c>
      <c r="D631" s="850" t="s">
        <v>5671</v>
      </c>
      <c r="E631" s="852">
        <v>43.5232405</v>
      </c>
      <c r="F631" s="852">
        <v>-71.473313500000003</v>
      </c>
      <c r="G631" s="854" t="s">
        <v>9299</v>
      </c>
      <c r="H631" s="850"/>
      <c r="I631" s="853" t="s">
        <v>5</v>
      </c>
      <c r="J631" s="854" t="str">
        <f t="shared" si="78"/>
        <v>Groundwater</v>
      </c>
      <c r="K631" s="854" t="s">
        <v>35</v>
      </c>
      <c r="L631" s="858">
        <v>2019</v>
      </c>
      <c r="M631" s="855">
        <v>15.7</v>
      </c>
      <c r="N631" s="855">
        <v>27.1</v>
      </c>
      <c r="O631" s="855">
        <v>42.8</v>
      </c>
      <c r="P631" s="855" t="s">
        <v>36</v>
      </c>
      <c r="Q631" s="855">
        <f t="shared" si="79"/>
        <v>42.8</v>
      </c>
      <c r="R631" s="854"/>
      <c r="S631" s="853"/>
      <c r="T631" s="879" t="s">
        <v>5675</v>
      </c>
      <c r="U631" s="875" t="s">
        <v>4786</v>
      </c>
      <c r="V631" s="887" t="s">
        <v>4781</v>
      </c>
      <c r="W631" s="941" t="s">
        <v>5676</v>
      </c>
      <c r="X631" s="882" t="s">
        <v>2415</v>
      </c>
    </row>
    <row r="632" spans="1:24" ht="28.5" customHeight="1">
      <c r="A632" s="849" t="s">
        <v>5677</v>
      </c>
      <c r="B632" s="850"/>
      <c r="C632" s="850" t="s">
        <v>4778</v>
      </c>
      <c r="D632" s="850" t="s">
        <v>4816</v>
      </c>
      <c r="E632" s="852">
        <v>42.738367799999999</v>
      </c>
      <c r="F632" s="852">
        <v>-71.491712800000002</v>
      </c>
      <c r="G632" s="854" t="s">
        <v>9299</v>
      </c>
      <c r="H632" s="850"/>
      <c r="I632" s="853" t="s">
        <v>77</v>
      </c>
      <c r="J632" s="854" t="str">
        <f t="shared" si="78"/>
        <v>Groundwater</v>
      </c>
      <c r="K632" s="854" t="s">
        <v>35</v>
      </c>
      <c r="L632" s="858">
        <v>2018</v>
      </c>
      <c r="M632" s="855">
        <v>14</v>
      </c>
      <c r="N632" s="855">
        <v>37</v>
      </c>
      <c r="O632" s="855">
        <v>51</v>
      </c>
      <c r="P632" s="855">
        <v>66.27</v>
      </c>
      <c r="Q632" s="855">
        <f t="shared" si="79"/>
        <v>66.27</v>
      </c>
      <c r="R632" s="854"/>
      <c r="S632" s="853"/>
      <c r="T632" s="879" t="s">
        <v>5682</v>
      </c>
      <c r="U632" s="880" t="s">
        <v>4786</v>
      </c>
      <c r="V632" s="881" t="s">
        <v>5679</v>
      </c>
      <c r="W632" s="879" t="s">
        <v>5683</v>
      </c>
      <c r="X632" s="882" t="s">
        <v>2415</v>
      </c>
    </row>
    <row r="633" spans="1:24" ht="28.5" customHeight="1">
      <c r="A633" s="849" t="s">
        <v>5684</v>
      </c>
      <c r="B633" s="850"/>
      <c r="C633" s="850" t="s">
        <v>4778</v>
      </c>
      <c r="D633" s="850" t="s">
        <v>5347</v>
      </c>
      <c r="E633" s="852">
        <v>43.304028899999999</v>
      </c>
      <c r="F633" s="852">
        <v>-70.971496099999996</v>
      </c>
      <c r="G633" s="854" t="s">
        <v>9299</v>
      </c>
      <c r="H633" s="850"/>
      <c r="I633" s="853" t="s">
        <v>5</v>
      </c>
      <c r="J633" s="854" t="str">
        <f t="shared" si="78"/>
        <v>Groundwater</v>
      </c>
      <c r="K633" s="854" t="s">
        <v>35</v>
      </c>
      <c r="L633" s="858">
        <v>2019</v>
      </c>
      <c r="M633" s="855">
        <v>63</v>
      </c>
      <c r="N633" s="855">
        <v>17</v>
      </c>
      <c r="O633" s="855">
        <v>80</v>
      </c>
      <c r="P633" s="855">
        <v>153.80000000000001</v>
      </c>
      <c r="Q633" s="855">
        <f t="shared" si="79"/>
        <v>153.80000000000001</v>
      </c>
      <c r="R633" s="854"/>
      <c r="S633" s="853"/>
      <c r="T633" s="879" t="s">
        <v>5688</v>
      </c>
      <c r="U633" s="875" t="s">
        <v>4786</v>
      </c>
      <c r="V633" s="887" t="s">
        <v>4781</v>
      </c>
      <c r="W633" s="879" t="s">
        <v>5689</v>
      </c>
      <c r="X633" s="882" t="s">
        <v>2415</v>
      </c>
    </row>
    <row r="634" spans="1:24" ht="28.5" customHeight="1">
      <c r="A634" s="849" t="s">
        <v>5690</v>
      </c>
      <c r="B634" s="850"/>
      <c r="C634" s="850" t="s">
        <v>4778</v>
      </c>
      <c r="D634" s="850" t="s">
        <v>5691</v>
      </c>
      <c r="E634" s="852">
        <v>43.221318099999998</v>
      </c>
      <c r="F634" s="852">
        <v>-71.718178199999997</v>
      </c>
      <c r="G634" s="854" t="s">
        <v>9299</v>
      </c>
      <c r="H634" s="850"/>
      <c r="I634" s="853" t="s">
        <v>5</v>
      </c>
      <c r="J634" s="854" t="str">
        <f t="shared" si="78"/>
        <v>Groundwater</v>
      </c>
      <c r="K634" s="854" t="s">
        <v>35</v>
      </c>
      <c r="L634" s="858">
        <v>2019</v>
      </c>
      <c r="M634" s="855">
        <v>167</v>
      </c>
      <c r="N634" s="855">
        <v>1530</v>
      </c>
      <c r="O634" s="855">
        <v>1697</v>
      </c>
      <c r="P634" s="855">
        <v>2369</v>
      </c>
      <c r="Q634" s="855">
        <f t="shared" si="79"/>
        <v>2369</v>
      </c>
      <c r="R634" s="854"/>
      <c r="S634" s="853"/>
      <c r="T634" s="879" t="s">
        <v>5696</v>
      </c>
      <c r="U634" s="880" t="s">
        <v>4786</v>
      </c>
      <c r="V634" s="881" t="s">
        <v>5693</v>
      </c>
      <c r="W634" s="941" t="s">
        <v>5697</v>
      </c>
      <c r="X634" s="882" t="s">
        <v>2415</v>
      </c>
    </row>
    <row r="635" spans="1:24" ht="28.5" customHeight="1">
      <c r="A635" s="849" t="s">
        <v>5698</v>
      </c>
      <c r="B635" s="850"/>
      <c r="C635" s="850" t="s">
        <v>4778</v>
      </c>
      <c r="D635" s="850" t="s">
        <v>5029</v>
      </c>
      <c r="E635" s="852">
        <v>43.282170499999999</v>
      </c>
      <c r="F635" s="852">
        <v>-71.599679399999999</v>
      </c>
      <c r="G635" s="854" t="s">
        <v>9299</v>
      </c>
      <c r="H635" s="850"/>
      <c r="I635" s="853" t="s">
        <v>5</v>
      </c>
      <c r="J635" s="854" t="str">
        <f t="shared" si="78"/>
        <v>Groundwater</v>
      </c>
      <c r="K635" s="854" t="s">
        <v>35</v>
      </c>
      <c r="L635" s="858">
        <v>2019</v>
      </c>
      <c r="M635" s="855">
        <v>18</v>
      </c>
      <c r="N635" s="855">
        <v>57</v>
      </c>
      <c r="O635" s="855">
        <v>75</v>
      </c>
      <c r="P635" s="855">
        <v>107.2</v>
      </c>
      <c r="Q635" s="855">
        <f t="shared" si="79"/>
        <v>107.2</v>
      </c>
      <c r="R635" s="854"/>
      <c r="S635" s="853"/>
      <c r="T635" s="879" t="s">
        <v>5703</v>
      </c>
      <c r="U635" s="875" t="s">
        <v>4786</v>
      </c>
      <c r="V635" s="887" t="s">
        <v>5700</v>
      </c>
      <c r="W635" s="879" t="s">
        <v>5704</v>
      </c>
      <c r="X635" s="882" t="s">
        <v>2415</v>
      </c>
    </row>
    <row r="636" spans="1:24" ht="28.5" customHeight="1">
      <c r="A636" s="849" t="s">
        <v>5705</v>
      </c>
      <c r="B636" s="849" t="s">
        <v>5706</v>
      </c>
      <c r="C636" s="850" t="s">
        <v>4778</v>
      </c>
      <c r="D636" s="850" t="s">
        <v>5050</v>
      </c>
      <c r="E636" s="852">
        <v>43.071564299999999</v>
      </c>
      <c r="F636" s="852">
        <v>-70.773094</v>
      </c>
      <c r="G636" s="854" t="s">
        <v>9299</v>
      </c>
      <c r="H636" s="850"/>
      <c r="I636" s="853" t="s">
        <v>5</v>
      </c>
      <c r="J636" s="854" t="str">
        <f t="shared" si="78"/>
        <v>Groundwater</v>
      </c>
      <c r="K636" s="854" t="s">
        <v>35</v>
      </c>
      <c r="L636" s="858">
        <v>2020</v>
      </c>
      <c r="M636" s="855">
        <v>160</v>
      </c>
      <c r="N636" s="855">
        <v>800</v>
      </c>
      <c r="O636" s="855">
        <v>960</v>
      </c>
      <c r="P636" s="855">
        <v>1100.7</v>
      </c>
      <c r="Q636" s="855">
        <f t="shared" si="79"/>
        <v>1100.7</v>
      </c>
      <c r="R636" s="854"/>
      <c r="S636" s="853"/>
      <c r="T636" s="879" t="s">
        <v>5710</v>
      </c>
      <c r="U636" s="880" t="s">
        <v>4786</v>
      </c>
      <c r="V636" s="881" t="s">
        <v>5133</v>
      </c>
      <c r="W636" s="879" t="s">
        <v>5711</v>
      </c>
      <c r="X636" s="882" t="s">
        <v>2415</v>
      </c>
    </row>
    <row r="637" spans="1:24" ht="28.5" customHeight="1">
      <c r="A637" s="849" t="s">
        <v>9875</v>
      </c>
      <c r="B637" s="849"/>
      <c r="C637" s="849" t="s">
        <v>448</v>
      </c>
      <c r="D637" s="849" t="s">
        <v>974</v>
      </c>
      <c r="E637" s="852">
        <v>33.844988399999998</v>
      </c>
      <c r="F637" s="852">
        <v>-118.341202</v>
      </c>
      <c r="G637" s="852" t="s">
        <v>9876</v>
      </c>
      <c r="H637" s="849"/>
      <c r="I637" s="853" t="s">
        <v>5</v>
      </c>
      <c r="J637" s="854" t="str">
        <f t="shared" si="78"/>
        <v>Groundwater</v>
      </c>
      <c r="K637" s="852" t="s">
        <v>35</v>
      </c>
      <c r="L637" s="851">
        <v>2020</v>
      </c>
      <c r="M637" s="855">
        <v>2.1</v>
      </c>
      <c r="N637" s="855"/>
      <c r="O637" s="855" t="s">
        <v>36</v>
      </c>
      <c r="P637" s="855">
        <v>147.57</v>
      </c>
      <c r="Q637" s="855">
        <f t="shared" si="79"/>
        <v>147.57</v>
      </c>
      <c r="R637" s="854"/>
      <c r="S637" s="854"/>
      <c r="T637" s="859" t="s">
        <v>976</v>
      </c>
      <c r="U637" s="856" t="s">
        <v>451</v>
      </c>
      <c r="V637" s="857" t="s">
        <v>451</v>
      </c>
      <c r="W637" s="854"/>
      <c r="X637" s="877" t="s">
        <v>453</v>
      </c>
    </row>
    <row r="638" spans="1:24" ht="28.5" customHeight="1">
      <c r="A638" s="849" t="s">
        <v>9877</v>
      </c>
      <c r="B638" s="849"/>
      <c r="C638" s="849" t="s">
        <v>3158</v>
      </c>
      <c r="D638" s="849" t="s">
        <v>9878</v>
      </c>
      <c r="E638" s="851">
        <v>43.285468999999999</v>
      </c>
      <c r="F638" s="851">
        <v>-86.257458999999997</v>
      </c>
      <c r="G638" s="862"/>
      <c r="H638" s="861"/>
      <c r="I638" s="853" t="s">
        <v>5</v>
      </c>
      <c r="J638" s="852" t="s">
        <v>35</v>
      </c>
      <c r="K638" s="852" t="s">
        <v>35</v>
      </c>
      <c r="L638" s="863">
        <v>2022</v>
      </c>
      <c r="M638" s="855"/>
      <c r="N638" s="855">
        <v>290</v>
      </c>
      <c r="O638" s="855"/>
      <c r="P638" s="855"/>
      <c r="Q638" s="855">
        <v>290</v>
      </c>
      <c r="R638" s="854"/>
      <c r="S638" s="854"/>
      <c r="T638" s="854" t="s">
        <v>9879</v>
      </c>
      <c r="U638" s="864" t="s">
        <v>9879</v>
      </c>
      <c r="V638" s="865" t="s">
        <v>9880</v>
      </c>
      <c r="W638" s="854" t="s">
        <v>9881</v>
      </c>
      <c r="X638" s="851" t="s">
        <v>9295</v>
      </c>
    </row>
    <row r="639" spans="1:24" ht="28.5" customHeight="1">
      <c r="A639" s="849" t="s">
        <v>5712</v>
      </c>
      <c r="B639" s="850"/>
      <c r="C639" s="850" t="s">
        <v>4778</v>
      </c>
      <c r="D639" s="850" t="s">
        <v>5050</v>
      </c>
      <c r="E639" s="852">
        <v>43.033096299999997</v>
      </c>
      <c r="F639" s="852">
        <v>-70.785887200000005</v>
      </c>
      <c r="G639" s="854" t="s">
        <v>9299</v>
      </c>
      <c r="H639" s="850"/>
      <c r="I639" s="853" t="s">
        <v>5</v>
      </c>
      <c r="J639" s="854" t="str">
        <f t="shared" ref="J639:J644" si="80">IF(K639="Groundwater", "Groundwater", IF(OR(K639="Wastewater", K639="Surface Water", K639="Drinking Water", K639="Leachate"),"Other Water", IF(OR(K639="Soil", K639="Compost", K639="Sludge", K639="Septage"), "Solid", "Unknown")))</f>
        <v>Groundwater</v>
      </c>
      <c r="K639" s="854" t="s">
        <v>35</v>
      </c>
      <c r="L639" s="858">
        <v>2018</v>
      </c>
      <c r="M639" s="855">
        <v>17</v>
      </c>
      <c r="N639" s="855">
        <v>25</v>
      </c>
      <c r="O639" s="855">
        <v>42</v>
      </c>
      <c r="P639" s="855">
        <v>98</v>
      </c>
      <c r="Q639" s="855">
        <f t="shared" ref="Q639:Q644" si="81">IF(M639&amp;N639&amp;O639&amp;P639="","",MAX(M639:P639))</f>
        <v>98</v>
      </c>
      <c r="R639" s="854"/>
      <c r="S639" s="853"/>
      <c r="T639" s="879" t="s">
        <v>5716</v>
      </c>
      <c r="U639" s="875" t="s">
        <v>4786</v>
      </c>
      <c r="V639" s="887" t="s">
        <v>5133</v>
      </c>
      <c r="W639" s="879" t="s">
        <v>5717</v>
      </c>
      <c r="X639" s="882" t="s">
        <v>2415</v>
      </c>
    </row>
    <row r="640" spans="1:24" ht="28.5" customHeight="1">
      <c r="A640" s="849" t="s">
        <v>5718</v>
      </c>
      <c r="B640" s="850"/>
      <c r="C640" s="850" t="s">
        <v>4778</v>
      </c>
      <c r="D640" s="850" t="s">
        <v>5671</v>
      </c>
      <c r="E640" s="852">
        <v>43.512602999999999</v>
      </c>
      <c r="F640" s="852">
        <v>-71.450158000000002</v>
      </c>
      <c r="G640" s="854" t="s">
        <v>9299</v>
      </c>
      <c r="H640" s="850"/>
      <c r="I640" s="853" t="s">
        <v>2194</v>
      </c>
      <c r="J640" s="854" t="str">
        <f t="shared" si="80"/>
        <v>Groundwater</v>
      </c>
      <c r="K640" s="854" t="s">
        <v>35</v>
      </c>
      <c r="L640" s="858">
        <v>2018</v>
      </c>
      <c r="M640" s="855">
        <v>6.6</v>
      </c>
      <c r="N640" s="855">
        <v>5.01</v>
      </c>
      <c r="O640" s="855">
        <v>11.61</v>
      </c>
      <c r="P640" s="855">
        <v>81.650000000000006</v>
      </c>
      <c r="Q640" s="855">
        <f t="shared" si="81"/>
        <v>81.650000000000006</v>
      </c>
      <c r="R640" s="854"/>
      <c r="S640" s="853"/>
      <c r="T640" s="879" t="s">
        <v>5723</v>
      </c>
      <c r="U640" s="880" t="s">
        <v>4786</v>
      </c>
      <c r="V640" s="881" t="s">
        <v>5720</v>
      </c>
      <c r="W640" s="879" t="s">
        <v>5724</v>
      </c>
      <c r="X640" s="882" t="s">
        <v>2415</v>
      </c>
    </row>
    <row r="641" spans="1:24" ht="28.5" customHeight="1">
      <c r="A641" s="849" t="s">
        <v>3554</v>
      </c>
      <c r="B641" s="850"/>
      <c r="C641" s="850" t="s">
        <v>3158</v>
      </c>
      <c r="D641" s="930" t="s">
        <v>3555</v>
      </c>
      <c r="E641" s="871">
        <v>44.662595099999997</v>
      </c>
      <c r="F641" s="871">
        <v>-85.6798249</v>
      </c>
      <c r="G641" s="852" t="s">
        <v>9289</v>
      </c>
      <c r="H641" s="852"/>
      <c r="I641" s="853" t="s">
        <v>5</v>
      </c>
      <c r="J641" s="854" t="str">
        <f t="shared" si="80"/>
        <v>Groundwater</v>
      </c>
      <c r="K641" s="854" t="s">
        <v>35</v>
      </c>
      <c r="L641" s="858">
        <v>2018</v>
      </c>
      <c r="M641" s="855">
        <v>60</v>
      </c>
      <c r="N641" s="855">
        <v>260</v>
      </c>
      <c r="O641" s="855"/>
      <c r="P641" s="855" t="s">
        <v>36</v>
      </c>
      <c r="Q641" s="855">
        <f t="shared" si="81"/>
        <v>260</v>
      </c>
      <c r="R641" s="854" t="s">
        <v>3557</v>
      </c>
      <c r="S641" s="883" t="s">
        <v>3558</v>
      </c>
      <c r="T641" s="908" t="s">
        <v>3166</v>
      </c>
      <c r="U641" s="856" t="s">
        <v>3558</v>
      </c>
      <c r="V641" s="857" t="s">
        <v>3558</v>
      </c>
      <c r="W641" s="899" t="s">
        <v>3562</v>
      </c>
      <c r="X641" s="877" t="s">
        <v>3168</v>
      </c>
    </row>
    <row r="642" spans="1:24" ht="28.5" customHeight="1">
      <c r="A642" s="849" t="s">
        <v>2263</v>
      </c>
      <c r="B642" s="850"/>
      <c r="C642" s="850" t="s">
        <v>2252</v>
      </c>
      <c r="D642" s="850" t="s">
        <v>2264</v>
      </c>
      <c r="E642" s="852">
        <v>40.2889062</v>
      </c>
      <c r="F642" s="852">
        <v>-88.143848700000007</v>
      </c>
      <c r="G642" s="854" t="s">
        <v>9289</v>
      </c>
      <c r="H642" s="850"/>
      <c r="I642" s="853" t="s">
        <v>44</v>
      </c>
      <c r="J642" s="854" t="str">
        <f t="shared" si="80"/>
        <v>Groundwater</v>
      </c>
      <c r="K642" s="854" t="s">
        <v>35</v>
      </c>
      <c r="L642" s="858">
        <v>2014</v>
      </c>
      <c r="M642" s="855">
        <v>151000</v>
      </c>
      <c r="N642" s="855">
        <v>1960000</v>
      </c>
      <c r="O642" s="855">
        <v>2098000</v>
      </c>
      <c r="P642" s="855">
        <v>2920500</v>
      </c>
      <c r="Q642" s="855">
        <f t="shared" si="81"/>
        <v>2920500</v>
      </c>
      <c r="R642" s="853" t="s">
        <v>9883</v>
      </c>
      <c r="S642" s="854" t="s">
        <v>49</v>
      </c>
      <c r="T642" s="944" t="s">
        <v>2271</v>
      </c>
      <c r="U642" s="856" t="s">
        <v>2266</v>
      </c>
      <c r="V642" s="857" t="s">
        <v>2267</v>
      </c>
      <c r="W642" s="893" t="s">
        <v>2272</v>
      </c>
      <c r="X642" s="882" t="s">
        <v>2262</v>
      </c>
    </row>
    <row r="643" spans="1:24" ht="28.5" customHeight="1">
      <c r="A643" s="849" t="s">
        <v>8789</v>
      </c>
      <c r="B643" s="850"/>
      <c r="C643" s="850" t="s">
        <v>8722</v>
      </c>
      <c r="D643" s="850" t="s">
        <v>8790</v>
      </c>
      <c r="E643" s="852">
        <v>42.914439999999999</v>
      </c>
      <c r="F643" s="852">
        <v>-73.246300000000005</v>
      </c>
      <c r="G643" s="854" t="s">
        <v>9289</v>
      </c>
      <c r="H643" s="850"/>
      <c r="I643" s="853" t="s">
        <v>5</v>
      </c>
      <c r="J643" s="854" t="str">
        <f t="shared" si="80"/>
        <v>Groundwater</v>
      </c>
      <c r="K643" s="854" t="s">
        <v>35</v>
      </c>
      <c r="L643" s="858">
        <v>2017</v>
      </c>
      <c r="M643" s="855">
        <v>2730</v>
      </c>
      <c r="N643" s="855">
        <v>131</v>
      </c>
      <c r="O643" s="855">
        <v>2861</v>
      </c>
      <c r="P643" s="855"/>
      <c r="Q643" s="855">
        <f t="shared" si="81"/>
        <v>2861</v>
      </c>
      <c r="R643" s="854" t="s">
        <v>8791</v>
      </c>
      <c r="S643" s="944" t="s">
        <v>8797</v>
      </c>
      <c r="T643" s="916" t="s">
        <v>8747</v>
      </c>
      <c r="U643" s="880" t="s">
        <v>8792</v>
      </c>
      <c r="V643" s="884" t="s">
        <v>8793</v>
      </c>
      <c r="W643" s="893" t="s">
        <v>8800</v>
      </c>
      <c r="X643" s="895" t="s">
        <v>8725</v>
      </c>
    </row>
    <row r="644" spans="1:24" ht="28.5" customHeight="1">
      <c r="A644" s="849" t="s">
        <v>5725</v>
      </c>
      <c r="B644" s="850"/>
      <c r="C644" s="850" t="s">
        <v>4778</v>
      </c>
      <c r="D644" s="850" t="s">
        <v>5726</v>
      </c>
      <c r="E644" s="852">
        <v>43.442838799999997</v>
      </c>
      <c r="F644" s="852">
        <v>-71.650280300000006</v>
      </c>
      <c r="G644" s="854" t="s">
        <v>9299</v>
      </c>
      <c r="H644" s="850"/>
      <c r="I644" s="853" t="s">
        <v>77</v>
      </c>
      <c r="J644" s="854" t="str">
        <f t="shared" si="80"/>
        <v>Groundwater</v>
      </c>
      <c r="K644" s="854" t="s">
        <v>35</v>
      </c>
      <c r="L644" s="858">
        <v>2018</v>
      </c>
      <c r="M644" s="855">
        <v>120</v>
      </c>
      <c r="N644" s="855">
        <v>200</v>
      </c>
      <c r="O644" s="855">
        <v>320</v>
      </c>
      <c r="P644" s="855">
        <v>790.2</v>
      </c>
      <c r="Q644" s="855">
        <f t="shared" si="81"/>
        <v>790.2</v>
      </c>
      <c r="R644" s="854"/>
      <c r="S644" s="853"/>
      <c r="T644" s="879" t="s">
        <v>5731</v>
      </c>
      <c r="U644" s="875" t="s">
        <v>4786</v>
      </c>
      <c r="V644" s="887" t="s">
        <v>5728</v>
      </c>
      <c r="W644" s="890" t="s">
        <v>5732</v>
      </c>
      <c r="X644" s="882" t="s">
        <v>2415</v>
      </c>
    </row>
    <row r="645" spans="1:24" ht="28.5" customHeight="1">
      <c r="A645" s="849" t="s">
        <v>9884</v>
      </c>
      <c r="B645" s="849"/>
      <c r="C645" s="849" t="s">
        <v>3158</v>
      </c>
      <c r="D645" s="849" t="s">
        <v>9885</v>
      </c>
      <c r="E645" s="851">
        <v>43.286999999999999</v>
      </c>
      <c r="F645" s="851">
        <v>-85.076999999999998</v>
      </c>
      <c r="G645" s="862"/>
      <c r="H645" s="861"/>
      <c r="I645" s="853" t="s">
        <v>33</v>
      </c>
      <c r="J645" s="852" t="s">
        <v>35</v>
      </c>
      <c r="K645" s="852" t="s">
        <v>35</v>
      </c>
      <c r="L645" s="863">
        <v>2021</v>
      </c>
      <c r="M645" s="855">
        <v>160</v>
      </c>
      <c r="N645" s="855">
        <v>250</v>
      </c>
      <c r="O645" s="855"/>
      <c r="P645" s="855"/>
      <c r="Q645" s="855">
        <v>250</v>
      </c>
      <c r="R645" s="854"/>
      <c r="S645" s="854"/>
      <c r="T645" s="854" t="s">
        <v>9886</v>
      </c>
      <c r="U645" s="864" t="s">
        <v>9886</v>
      </c>
      <c r="V645" s="865" t="s">
        <v>9887</v>
      </c>
      <c r="W645" s="854" t="s">
        <v>9888</v>
      </c>
      <c r="X645" s="851" t="s">
        <v>9295</v>
      </c>
    </row>
    <row r="646" spans="1:24" ht="28.5" customHeight="1">
      <c r="A646" s="849" t="s">
        <v>5733</v>
      </c>
      <c r="B646" s="850"/>
      <c r="C646" s="850" t="s">
        <v>4778</v>
      </c>
      <c r="D646" s="850" t="s">
        <v>5455</v>
      </c>
      <c r="E646" s="852">
        <v>43.186748000000001</v>
      </c>
      <c r="F646" s="852">
        <v>-70.899350699999999</v>
      </c>
      <c r="G646" s="854" t="s">
        <v>9299</v>
      </c>
      <c r="H646" s="850"/>
      <c r="I646" s="853" t="s">
        <v>5</v>
      </c>
      <c r="J646" s="854" t="str">
        <f t="shared" ref="J646:J650" si="82">IF(K646="Groundwater", "Groundwater", IF(OR(K646="Wastewater", K646="Surface Water", K646="Drinking Water", K646="Leachate"),"Other Water", IF(OR(K646="Soil", K646="Compost", K646="Sludge", K646="Septage"), "Solid", "Unknown")))</f>
        <v>Groundwater</v>
      </c>
      <c r="K646" s="854" t="s">
        <v>35</v>
      </c>
      <c r="L646" s="858">
        <v>2018</v>
      </c>
      <c r="M646" s="855">
        <v>4.05</v>
      </c>
      <c r="N646" s="855">
        <v>28.8</v>
      </c>
      <c r="O646" s="855">
        <v>32.85</v>
      </c>
      <c r="P646" s="855">
        <v>38.799999999999997</v>
      </c>
      <c r="Q646" s="855">
        <f t="shared" ref="Q646:Q650" si="83">IF(M646&amp;N646&amp;O646&amp;P646="","",MAX(M646:P646))</f>
        <v>38.799999999999997</v>
      </c>
      <c r="R646" s="854"/>
      <c r="S646" s="853"/>
      <c r="T646" s="879" t="s">
        <v>5737</v>
      </c>
      <c r="U646" s="880" t="s">
        <v>4786</v>
      </c>
      <c r="V646" s="881" t="s">
        <v>5734</v>
      </c>
      <c r="W646" s="890" t="s">
        <v>5738</v>
      </c>
      <c r="X646" s="882" t="s">
        <v>2415</v>
      </c>
    </row>
    <row r="647" spans="1:24" ht="28.5" customHeight="1">
      <c r="A647" s="849" t="s">
        <v>5739</v>
      </c>
      <c r="B647" s="850"/>
      <c r="C647" s="850" t="s">
        <v>4778</v>
      </c>
      <c r="D647" s="850" t="s">
        <v>5740</v>
      </c>
      <c r="E647" s="852">
        <v>44.146109600000003</v>
      </c>
      <c r="F647" s="852">
        <v>-72.033742700000005</v>
      </c>
      <c r="G647" s="854" t="s">
        <v>9299</v>
      </c>
      <c r="H647" s="850"/>
      <c r="I647" s="853" t="s">
        <v>5</v>
      </c>
      <c r="J647" s="854" t="str">
        <f t="shared" si="82"/>
        <v>Groundwater</v>
      </c>
      <c r="K647" s="854" t="s">
        <v>35</v>
      </c>
      <c r="L647" s="858">
        <v>2018</v>
      </c>
      <c r="M647" s="855"/>
      <c r="N647" s="855">
        <v>24</v>
      </c>
      <c r="O647" s="855" t="s">
        <v>36</v>
      </c>
      <c r="P647" s="855" t="s">
        <v>36</v>
      </c>
      <c r="Q647" s="855">
        <f t="shared" si="83"/>
        <v>24</v>
      </c>
      <c r="R647" s="854"/>
      <c r="S647" s="853"/>
      <c r="T647" s="879" t="s">
        <v>5743</v>
      </c>
      <c r="U647" s="875" t="s">
        <v>4786</v>
      </c>
      <c r="V647" s="887" t="s">
        <v>5741</v>
      </c>
      <c r="W647" s="879" t="s">
        <v>5744</v>
      </c>
      <c r="X647" s="882" t="s">
        <v>2415</v>
      </c>
    </row>
    <row r="648" spans="1:24" ht="28.5" customHeight="1">
      <c r="A648" s="849" t="s">
        <v>3563</v>
      </c>
      <c r="B648" s="850"/>
      <c r="C648" s="850" t="s">
        <v>3158</v>
      </c>
      <c r="D648" s="850" t="s">
        <v>3564</v>
      </c>
      <c r="E648" s="871">
        <v>42.334591899999999</v>
      </c>
      <c r="F648" s="871">
        <v>-85.574944599999995</v>
      </c>
      <c r="G648" s="852" t="s">
        <v>9289</v>
      </c>
      <c r="H648" s="852"/>
      <c r="I648" s="853" t="s">
        <v>5</v>
      </c>
      <c r="J648" s="854" t="str">
        <f t="shared" si="82"/>
        <v>Groundwater</v>
      </c>
      <c r="K648" s="854" t="s">
        <v>35</v>
      </c>
      <c r="L648" s="858"/>
      <c r="M648" s="855"/>
      <c r="N648" s="855"/>
      <c r="O648" s="855">
        <v>1410</v>
      </c>
      <c r="P648" s="855">
        <v>1828</v>
      </c>
      <c r="Q648" s="855">
        <f t="shared" si="83"/>
        <v>1828</v>
      </c>
      <c r="R648" s="854" t="s">
        <v>3566</v>
      </c>
      <c r="S648" s="873" t="s">
        <v>3568</v>
      </c>
      <c r="T648" s="908" t="s">
        <v>3166</v>
      </c>
      <c r="U648" s="866" t="s">
        <v>3567</v>
      </c>
      <c r="V648" s="884" t="s">
        <v>3568</v>
      </c>
      <c r="W648" s="854"/>
      <c r="X648" s="877" t="s">
        <v>3168</v>
      </c>
    </row>
    <row r="649" spans="1:24" ht="28.5" customHeight="1">
      <c r="A649" s="849" t="s">
        <v>8801</v>
      </c>
      <c r="B649" s="849"/>
      <c r="C649" s="849" t="s">
        <v>8722</v>
      </c>
      <c r="D649" s="849" t="s">
        <v>8802</v>
      </c>
      <c r="E649" s="901">
        <v>42.791744000000001</v>
      </c>
      <c r="F649" s="901">
        <v>-73.245411000000004</v>
      </c>
      <c r="G649" s="901" t="s">
        <v>9798</v>
      </c>
      <c r="H649" s="900"/>
      <c r="I649" s="853" t="s">
        <v>33</v>
      </c>
      <c r="J649" s="854" t="str">
        <f t="shared" si="82"/>
        <v>Groundwater</v>
      </c>
      <c r="K649" s="852" t="s">
        <v>35</v>
      </c>
      <c r="L649" s="851"/>
      <c r="M649" s="855">
        <v>7.72</v>
      </c>
      <c r="N649" s="855"/>
      <c r="O649" s="855"/>
      <c r="P649" s="855"/>
      <c r="Q649" s="855">
        <f t="shared" si="83"/>
        <v>7.72</v>
      </c>
      <c r="R649" s="854" t="s">
        <v>8803</v>
      </c>
      <c r="S649" s="854"/>
      <c r="T649" s="854"/>
      <c r="U649" s="856" t="s">
        <v>8804</v>
      </c>
      <c r="V649" s="857" t="s">
        <v>8804</v>
      </c>
      <c r="W649" s="854"/>
      <c r="X649" s="851"/>
    </row>
    <row r="650" spans="1:24" ht="28.5" customHeight="1">
      <c r="A650" s="849" t="s">
        <v>5745</v>
      </c>
      <c r="B650" s="850"/>
      <c r="C650" s="850" t="s">
        <v>4778</v>
      </c>
      <c r="D650" s="850" t="s">
        <v>4936</v>
      </c>
      <c r="E650" s="852">
        <v>43.375181900000001</v>
      </c>
      <c r="F650" s="852">
        <v>-72.137343000000001</v>
      </c>
      <c r="G650" s="854" t="s">
        <v>9299</v>
      </c>
      <c r="H650" s="850"/>
      <c r="I650" s="853" t="s">
        <v>5</v>
      </c>
      <c r="J650" s="854" t="str">
        <f t="shared" si="82"/>
        <v>Groundwater</v>
      </c>
      <c r="K650" s="854" t="s">
        <v>35</v>
      </c>
      <c r="L650" s="858">
        <v>2018</v>
      </c>
      <c r="M650" s="855">
        <v>1960</v>
      </c>
      <c r="N650" s="855">
        <v>16.5</v>
      </c>
      <c r="O650" s="855">
        <v>1976.5</v>
      </c>
      <c r="P650" s="855">
        <v>5324</v>
      </c>
      <c r="Q650" s="855">
        <f t="shared" si="83"/>
        <v>5324</v>
      </c>
      <c r="R650" s="854"/>
      <c r="S650" s="853"/>
      <c r="T650" s="879" t="s">
        <v>5750</v>
      </c>
      <c r="U650" s="880" t="s">
        <v>4786</v>
      </c>
      <c r="V650" s="881" t="s">
        <v>5747</v>
      </c>
      <c r="W650" s="879" t="s">
        <v>5751</v>
      </c>
      <c r="X650" s="882" t="s">
        <v>2415</v>
      </c>
    </row>
    <row r="651" spans="1:24" ht="28.5" customHeight="1">
      <c r="A651" s="849" t="s">
        <v>9890</v>
      </c>
      <c r="B651" s="849"/>
      <c r="C651" s="849" t="s">
        <v>3158</v>
      </c>
      <c r="D651" s="849" t="s">
        <v>9891</v>
      </c>
      <c r="E651" s="851">
        <v>43.029857</v>
      </c>
      <c r="F651" s="851">
        <v>-83.685366999999999</v>
      </c>
      <c r="G651" s="862"/>
      <c r="H651" s="861"/>
      <c r="I651" s="853" t="s">
        <v>5</v>
      </c>
      <c r="J651" s="852" t="s">
        <v>35</v>
      </c>
      <c r="K651" s="852" t="s">
        <v>35</v>
      </c>
      <c r="L651" s="863">
        <v>2020</v>
      </c>
      <c r="M651" s="855"/>
      <c r="N651" s="855"/>
      <c r="O651" s="855"/>
      <c r="P651" s="855">
        <v>37</v>
      </c>
      <c r="Q651" s="855">
        <v>37</v>
      </c>
      <c r="R651" s="854"/>
      <c r="S651" s="854"/>
      <c r="T651" s="854" t="s">
        <v>9892</v>
      </c>
      <c r="U651" s="864" t="s">
        <v>9892</v>
      </c>
      <c r="V651" s="865" t="s">
        <v>9893</v>
      </c>
      <c r="W651" s="854" t="s">
        <v>9475</v>
      </c>
      <c r="X651" s="851" t="s">
        <v>9295</v>
      </c>
    </row>
    <row r="652" spans="1:24" ht="28.5" customHeight="1">
      <c r="A652" s="849" t="s">
        <v>5752</v>
      </c>
      <c r="B652" s="850"/>
      <c r="C652" s="850" t="s">
        <v>4778</v>
      </c>
      <c r="D652" s="850" t="s">
        <v>5671</v>
      </c>
      <c r="E652" s="852">
        <v>43.546486000000002</v>
      </c>
      <c r="F652" s="852">
        <v>-71.491681999999997</v>
      </c>
      <c r="G652" s="854" t="s">
        <v>9299</v>
      </c>
      <c r="H652" s="850"/>
      <c r="I652" s="853" t="s">
        <v>5</v>
      </c>
      <c r="J652" s="854" t="str">
        <f t="shared" ref="J652:J657" si="84">IF(K652="Groundwater", "Groundwater", IF(OR(K652="Wastewater", K652="Surface Water", K652="Drinking Water", K652="Leachate"),"Other Water", IF(OR(K652="Soil", K652="Compost", K652="Sludge", K652="Septage"), "Solid", "Unknown")))</f>
        <v>Groundwater</v>
      </c>
      <c r="K652" s="854" t="s">
        <v>35</v>
      </c>
      <c r="L652" s="858">
        <v>2020</v>
      </c>
      <c r="M652" s="855">
        <v>32</v>
      </c>
      <c r="N652" s="855">
        <v>170</v>
      </c>
      <c r="O652" s="855">
        <v>199</v>
      </c>
      <c r="P652" s="855">
        <v>884.8</v>
      </c>
      <c r="Q652" s="855">
        <f t="shared" ref="Q652:Q657" si="85">IF(M652&amp;N652&amp;O652&amp;P652="","",MAX(M652:P652))</f>
        <v>884.8</v>
      </c>
      <c r="R652" s="854"/>
      <c r="S652" s="853"/>
      <c r="T652" s="879" t="s">
        <v>5757</v>
      </c>
      <c r="U652" s="875" t="s">
        <v>4786</v>
      </c>
      <c r="V652" s="887" t="s">
        <v>5754</v>
      </c>
      <c r="W652" s="879" t="s">
        <v>5758</v>
      </c>
      <c r="X652" s="882" t="s">
        <v>2415</v>
      </c>
    </row>
    <row r="653" spans="1:24" ht="28.5" customHeight="1">
      <c r="A653" s="849" t="s">
        <v>5759</v>
      </c>
      <c r="B653" s="850"/>
      <c r="C653" s="850" t="s">
        <v>4778</v>
      </c>
      <c r="D653" s="850" t="s">
        <v>4816</v>
      </c>
      <c r="E653" s="852">
        <v>42.756553099999998</v>
      </c>
      <c r="F653" s="852">
        <v>-71.487909999999999</v>
      </c>
      <c r="G653" s="854" t="s">
        <v>9299</v>
      </c>
      <c r="H653" s="850"/>
      <c r="I653" s="853" t="s">
        <v>77</v>
      </c>
      <c r="J653" s="854" t="str">
        <f t="shared" si="84"/>
        <v>Groundwater</v>
      </c>
      <c r="K653" s="854" t="s">
        <v>35</v>
      </c>
      <c r="L653" s="858">
        <v>2019</v>
      </c>
      <c r="M653" s="855">
        <v>46.4</v>
      </c>
      <c r="N653" s="855">
        <v>60.7</v>
      </c>
      <c r="O653" s="855">
        <v>107.1</v>
      </c>
      <c r="P653" s="855">
        <v>138.80000000000001</v>
      </c>
      <c r="Q653" s="855">
        <f t="shared" si="85"/>
        <v>138.80000000000001</v>
      </c>
      <c r="R653" s="854"/>
      <c r="S653" s="1017"/>
      <c r="T653" s="879" t="s">
        <v>5763</v>
      </c>
      <c r="U653" s="880" t="s">
        <v>4786</v>
      </c>
      <c r="V653" s="881" t="s">
        <v>4781</v>
      </c>
      <c r="W653" s="879" t="s">
        <v>5764</v>
      </c>
      <c r="X653" s="882" t="s">
        <v>2415</v>
      </c>
    </row>
    <row r="654" spans="1:24" ht="28.5" customHeight="1">
      <c r="A654" s="849" t="s">
        <v>5765</v>
      </c>
      <c r="B654" s="850"/>
      <c r="C654" s="850" t="s">
        <v>4778</v>
      </c>
      <c r="D654" s="850" t="s">
        <v>5766</v>
      </c>
      <c r="E654" s="852">
        <v>42.815776700000001</v>
      </c>
      <c r="F654" s="852">
        <v>-72.019987999999998</v>
      </c>
      <c r="G654" s="854" t="s">
        <v>9299</v>
      </c>
      <c r="H654" s="850"/>
      <c r="I654" s="853" t="s">
        <v>5</v>
      </c>
      <c r="J654" s="854" t="str">
        <f t="shared" si="84"/>
        <v>Groundwater</v>
      </c>
      <c r="K654" s="854" t="s">
        <v>35</v>
      </c>
      <c r="L654" s="858">
        <v>2017</v>
      </c>
      <c r="M654" s="855">
        <v>26</v>
      </c>
      <c r="N654" s="855">
        <v>110</v>
      </c>
      <c r="O654" s="855">
        <v>136</v>
      </c>
      <c r="P654" s="855">
        <v>157.6</v>
      </c>
      <c r="Q654" s="855">
        <f t="shared" si="85"/>
        <v>157.6</v>
      </c>
      <c r="R654" s="854"/>
      <c r="S654" s="1017"/>
      <c r="T654" s="879" t="s">
        <v>5771</v>
      </c>
      <c r="U654" s="875" t="s">
        <v>4786</v>
      </c>
      <c r="V654" s="887" t="s">
        <v>5768</v>
      </c>
      <c r="W654" s="879" t="s">
        <v>5772</v>
      </c>
      <c r="X654" s="882" t="s">
        <v>2415</v>
      </c>
    </row>
    <row r="655" spans="1:24" ht="28.5" customHeight="1">
      <c r="A655" s="849" t="s">
        <v>5773</v>
      </c>
      <c r="B655" s="850"/>
      <c r="C655" s="850" t="s">
        <v>4778</v>
      </c>
      <c r="D655" s="850" t="s">
        <v>5455</v>
      </c>
      <c r="E655" s="852">
        <v>43.173414899999997</v>
      </c>
      <c r="F655" s="852">
        <v>-70.8609838</v>
      </c>
      <c r="G655" s="854" t="s">
        <v>9299</v>
      </c>
      <c r="H655" s="850"/>
      <c r="I655" s="853" t="s">
        <v>33</v>
      </c>
      <c r="J655" s="854" t="str">
        <f t="shared" si="84"/>
        <v>Groundwater</v>
      </c>
      <c r="K655" s="854" t="s">
        <v>35</v>
      </c>
      <c r="L655" s="858">
        <v>2018</v>
      </c>
      <c r="M655" s="855">
        <v>42.3</v>
      </c>
      <c r="N655" s="855">
        <v>520</v>
      </c>
      <c r="O655" s="855">
        <v>562.29999999999995</v>
      </c>
      <c r="P655" s="855">
        <v>545.5</v>
      </c>
      <c r="Q655" s="855">
        <f t="shared" si="85"/>
        <v>562.29999999999995</v>
      </c>
      <c r="R655" s="854"/>
      <c r="S655" s="1017"/>
      <c r="T655" s="879" t="s">
        <v>5778</v>
      </c>
      <c r="U655" s="880" t="s">
        <v>4786</v>
      </c>
      <c r="V655" s="881" t="s">
        <v>5775</v>
      </c>
      <c r="W655" s="879" t="s">
        <v>5779</v>
      </c>
      <c r="X655" s="882" t="s">
        <v>2415</v>
      </c>
    </row>
    <row r="656" spans="1:24" ht="28.5" customHeight="1">
      <c r="A656" s="849" t="s">
        <v>2395</v>
      </c>
      <c r="B656" s="850"/>
      <c r="C656" s="850" t="s">
        <v>2381</v>
      </c>
      <c r="D656" s="850" t="s">
        <v>2396</v>
      </c>
      <c r="E656" s="852">
        <v>31.326325400000002</v>
      </c>
      <c r="F656" s="852">
        <v>-92.529427499999997</v>
      </c>
      <c r="G656" s="854" t="s">
        <v>9289</v>
      </c>
      <c r="H656" s="850"/>
      <c r="I656" s="853" t="s">
        <v>44</v>
      </c>
      <c r="J656" s="854" t="str">
        <f t="shared" si="84"/>
        <v>Groundwater</v>
      </c>
      <c r="K656" s="854" t="s">
        <v>35</v>
      </c>
      <c r="L656" s="858">
        <v>2015</v>
      </c>
      <c r="M656" s="855">
        <v>3820000</v>
      </c>
      <c r="N656" s="855">
        <v>7150000</v>
      </c>
      <c r="O656" s="855">
        <v>10970000</v>
      </c>
      <c r="P656" s="855">
        <v>33502500</v>
      </c>
      <c r="Q656" s="855">
        <f t="shared" si="85"/>
        <v>33502500</v>
      </c>
      <c r="R656" s="853" t="s">
        <v>9894</v>
      </c>
      <c r="S656" s="1018" t="s">
        <v>49</v>
      </c>
      <c r="T656" s="942" t="s">
        <v>2403</v>
      </c>
      <c r="U656" s="856" t="s">
        <v>105</v>
      </c>
      <c r="V656" s="857" t="s">
        <v>2398</v>
      </c>
      <c r="W656" s="893" t="s">
        <v>2404</v>
      </c>
      <c r="X656" s="895" t="s">
        <v>2391</v>
      </c>
    </row>
    <row r="657" spans="1:24" ht="28.5" customHeight="1">
      <c r="A657" s="849" t="s">
        <v>5780</v>
      </c>
      <c r="B657" s="850"/>
      <c r="C657" s="850" t="s">
        <v>4778</v>
      </c>
      <c r="D657" s="850" t="s">
        <v>5781</v>
      </c>
      <c r="E657" s="852">
        <v>43.082172</v>
      </c>
      <c r="F657" s="852">
        <v>-70.934387900000004</v>
      </c>
      <c r="G657" s="854" t="s">
        <v>9290</v>
      </c>
      <c r="H657" s="850"/>
      <c r="I657" s="853" t="s">
        <v>5</v>
      </c>
      <c r="J657" s="854" t="str">
        <f t="shared" si="84"/>
        <v>Groundwater</v>
      </c>
      <c r="K657" s="854" t="s">
        <v>35</v>
      </c>
      <c r="L657" s="858"/>
      <c r="M657" s="855">
        <v>7.73</v>
      </c>
      <c r="N657" s="855">
        <v>13.1</v>
      </c>
      <c r="O657" s="855">
        <v>20.83</v>
      </c>
      <c r="P657" s="855" t="s">
        <v>36</v>
      </c>
      <c r="Q657" s="855">
        <f t="shared" si="85"/>
        <v>20.83</v>
      </c>
      <c r="R657" s="854"/>
      <c r="S657" s="1018"/>
      <c r="T657" s="854"/>
      <c r="U657" s="856" t="s">
        <v>4781</v>
      </c>
      <c r="V657" s="857" t="s">
        <v>4781</v>
      </c>
      <c r="W657" s="854"/>
      <c r="X657" s="860" t="s">
        <v>2415</v>
      </c>
    </row>
    <row r="658" spans="1:24" ht="28.5" customHeight="1">
      <c r="A658" s="849" t="s">
        <v>9895</v>
      </c>
      <c r="B658" s="849"/>
      <c r="C658" s="849" t="s">
        <v>3158</v>
      </c>
      <c r="D658" s="849" t="s">
        <v>9896</v>
      </c>
      <c r="E658" s="851">
        <v>42.797220000000003</v>
      </c>
      <c r="F658" s="851">
        <v>-83.603622999999999</v>
      </c>
      <c r="G658" s="862"/>
      <c r="H658" s="861"/>
      <c r="I658" s="853" t="s">
        <v>33</v>
      </c>
      <c r="J658" s="852" t="s">
        <v>35</v>
      </c>
      <c r="K658" s="852" t="s">
        <v>35</v>
      </c>
      <c r="L658" s="863">
        <v>2021</v>
      </c>
      <c r="M658" s="855">
        <v>19</v>
      </c>
      <c r="N658" s="855"/>
      <c r="O658" s="855"/>
      <c r="P658" s="855"/>
      <c r="Q658" s="855">
        <v>19</v>
      </c>
      <c r="R658" s="854"/>
      <c r="S658" s="1018"/>
      <c r="T658" s="854" t="s">
        <v>9897</v>
      </c>
      <c r="U658" s="864" t="s">
        <v>9897</v>
      </c>
      <c r="V658" s="865" t="s">
        <v>9898</v>
      </c>
      <c r="W658" s="854" t="s">
        <v>9899</v>
      </c>
      <c r="X658" s="851" t="s">
        <v>9295</v>
      </c>
    </row>
    <row r="659" spans="1:24" ht="28.5" customHeight="1">
      <c r="A659" s="849" t="s">
        <v>5783</v>
      </c>
      <c r="B659" s="850"/>
      <c r="C659" s="850" t="s">
        <v>4778</v>
      </c>
      <c r="D659" s="850" t="s">
        <v>5082</v>
      </c>
      <c r="E659" s="852">
        <v>43.479499799999999</v>
      </c>
      <c r="F659" s="852">
        <v>-71.540611400000003</v>
      </c>
      <c r="G659" s="854" t="s">
        <v>9299</v>
      </c>
      <c r="H659" s="850"/>
      <c r="I659" s="853" t="s">
        <v>77</v>
      </c>
      <c r="J659" s="854" t="str">
        <f>IF(K659="Groundwater", "Groundwater", IF(OR(K659="Wastewater", K659="Surface Water", K659="Drinking Water", K659="Leachate"),"Other Water", IF(OR(K659="Soil", K659="Compost", K659="Sludge", K659="Septage"), "Solid", "Unknown")))</f>
        <v>Groundwater</v>
      </c>
      <c r="K659" s="854" t="s">
        <v>35</v>
      </c>
      <c r="L659" s="858">
        <v>2018</v>
      </c>
      <c r="M659" s="855">
        <v>2.4</v>
      </c>
      <c r="N659" s="855">
        <v>5.4</v>
      </c>
      <c r="O659" s="855">
        <v>7.8</v>
      </c>
      <c r="P659" s="855">
        <v>102.7</v>
      </c>
      <c r="Q659" s="855">
        <f>IF(M659&amp;N659&amp;O659&amp;P659="","",MAX(M659:P659))</f>
        <v>102.7</v>
      </c>
      <c r="R659" s="854"/>
      <c r="S659" s="1017"/>
      <c r="T659" s="879" t="s">
        <v>5788</v>
      </c>
      <c r="U659" s="875" t="s">
        <v>4786</v>
      </c>
      <c r="V659" s="887" t="s">
        <v>5785</v>
      </c>
      <c r="W659" s="879" t="s">
        <v>5789</v>
      </c>
      <c r="X659" s="882" t="s">
        <v>2415</v>
      </c>
    </row>
    <row r="660" spans="1:24" ht="28.5" customHeight="1">
      <c r="A660" s="849" t="s">
        <v>9900</v>
      </c>
      <c r="B660" s="849"/>
      <c r="C660" s="849" t="s">
        <v>3158</v>
      </c>
      <c r="D660" s="849" t="s">
        <v>9901</v>
      </c>
      <c r="E660" s="851">
        <v>42.383313000000001</v>
      </c>
      <c r="F660" s="851">
        <v>-86.275316000000004</v>
      </c>
      <c r="G660" s="862"/>
      <c r="H660" s="861"/>
      <c r="I660" s="853" t="s">
        <v>5</v>
      </c>
      <c r="J660" s="852" t="s">
        <v>35</v>
      </c>
      <c r="K660" s="852" t="s">
        <v>35</v>
      </c>
      <c r="L660" s="863">
        <v>2022</v>
      </c>
      <c r="M660" s="855">
        <v>160</v>
      </c>
      <c r="N660" s="855">
        <v>3100</v>
      </c>
      <c r="O660" s="855">
        <v>3260</v>
      </c>
      <c r="P660" s="855">
        <v>4960</v>
      </c>
      <c r="Q660" s="855">
        <v>4960</v>
      </c>
      <c r="R660" s="854"/>
      <c r="S660" s="1018"/>
      <c r="T660" s="854" t="s">
        <v>9902</v>
      </c>
      <c r="U660" s="864" t="s">
        <v>9902</v>
      </c>
      <c r="V660" s="865" t="s">
        <v>9903</v>
      </c>
      <c r="W660" s="854" t="s">
        <v>9904</v>
      </c>
      <c r="X660" s="851" t="s">
        <v>9295</v>
      </c>
    </row>
    <row r="661" spans="1:24" ht="28.5" customHeight="1">
      <c r="A661" s="849" t="s">
        <v>9905</v>
      </c>
      <c r="B661" s="849"/>
      <c r="C661" s="849" t="s">
        <v>3158</v>
      </c>
      <c r="D661" s="849" t="s">
        <v>9906</v>
      </c>
      <c r="E661" s="851">
        <v>42.117196</v>
      </c>
      <c r="F661" s="851">
        <v>-85.539291000000006</v>
      </c>
      <c r="G661" s="862"/>
      <c r="H661" s="861"/>
      <c r="I661" s="853" t="s">
        <v>5</v>
      </c>
      <c r="J661" s="852" t="s">
        <v>35</v>
      </c>
      <c r="K661" s="852" t="s">
        <v>35</v>
      </c>
      <c r="L661" s="863">
        <v>2021</v>
      </c>
      <c r="M661" s="855">
        <v>11</v>
      </c>
      <c r="N661" s="855">
        <v>59</v>
      </c>
      <c r="O661" s="855"/>
      <c r="P661" s="855"/>
      <c r="Q661" s="855">
        <v>59</v>
      </c>
      <c r="R661" s="854"/>
      <c r="S661" s="1018"/>
      <c r="T661" s="854" t="s">
        <v>9907</v>
      </c>
      <c r="U661" s="864" t="s">
        <v>9907</v>
      </c>
      <c r="V661" s="865" t="s">
        <v>9908</v>
      </c>
      <c r="W661" s="854" t="s">
        <v>9909</v>
      </c>
      <c r="X661" s="851" t="s">
        <v>9295</v>
      </c>
    </row>
    <row r="662" spans="1:24" ht="28.5" customHeight="1">
      <c r="A662" s="849" t="s">
        <v>5790</v>
      </c>
      <c r="B662" s="850"/>
      <c r="C662" s="850" t="s">
        <v>4778</v>
      </c>
      <c r="D662" s="850" t="s">
        <v>5791</v>
      </c>
      <c r="E662" s="852">
        <v>43.045728599999997</v>
      </c>
      <c r="F662" s="852">
        <v>-70.745978899999997</v>
      </c>
      <c r="G662" s="854" t="s">
        <v>9299</v>
      </c>
      <c r="H662" s="850"/>
      <c r="I662" s="853" t="s">
        <v>77</v>
      </c>
      <c r="J662" s="854" t="str">
        <f t="shared" ref="J662:J667" si="86">IF(K662="Groundwater", "Groundwater", IF(OR(K662="Wastewater", K662="Surface Water", K662="Drinking Water", K662="Leachate"),"Other Water", IF(OR(K662="Soil", K662="Compost", K662="Sludge", K662="Septage"), "Solid", "Unknown")))</f>
        <v>Groundwater</v>
      </c>
      <c r="K662" s="854" t="s">
        <v>35</v>
      </c>
      <c r="L662" s="858">
        <v>2020</v>
      </c>
      <c r="M662" s="855">
        <v>39.5</v>
      </c>
      <c r="N662" s="855">
        <v>7.36</v>
      </c>
      <c r="O662" s="855">
        <v>46.86</v>
      </c>
      <c r="P662" s="855">
        <v>259.5</v>
      </c>
      <c r="Q662" s="855">
        <f t="shared" ref="Q662:Q667" si="87">IF(M662&amp;N662&amp;O662&amp;P662="","",MAX(M662:P662))</f>
        <v>259.5</v>
      </c>
      <c r="R662" s="854"/>
      <c r="S662" s="1017"/>
      <c r="T662" s="879" t="s">
        <v>5795</v>
      </c>
      <c r="U662" s="880" t="s">
        <v>4786</v>
      </c>
      <c r="V662" s="881" t="s">
        <v>5133</v>
      </c>
      <c r="W662" s="879" t="s">
        <v>5796</v>
      </c>
      <c r="X662" s="882" t="s">
        <v>2415</v>
      </c>
    </row>
    <row r="663" spans="1:24" ht="28.5" customHeight="1">
      <c r="A663" s="849" t="s">
        <v>5797</v>
      </c>
      <c r="B663" s="850"/>
      <c r="C663" s="850" t="s">
        <v>4778</v>
      </c>
      <c r="D663" s="850" t="s">
        <v>5798</v>
      </c>
      <c r="E663" s="852">
        <v>44.092138300000002</v>
      </c>
      <c r="F663" s="852">
        <v>-72.025288000000003</v>
      </c>
      <c r="G663" s="854" t="s">
        <v>9299</v>
      </c>
      <c r="H663" s="850"/>
      <c r="I663" s="853" t="s">
        <v>77</v>
      </c>
      <c r="J663" s="854" t="str">
        <f t="shared" si="86"/>
        <v>Groundwater</v>
      </c>
      <c r="K663" s="854" t="s">
        <v>35</v>
      </c>
      <c r="L663" s="858">
        <v>2018</v>
      </c>
      <c r="M663" s="855">
        <v>376</v>
      </c>
      <c r="N663" s="855"/>
      <c r="O663" s="855" t="s">
        <v>36</v>
      </c>
      <c r="P663" s="855">
        <v>2163</v>
      </c>
      <c r="Q663" s="855">
        <f t="shared" si="87"/>
        <v>2163</v>
      </c>
      <c r="R663" s="854"/>
      <c r="S663" s="1017"/>
      <c r="T663" s="890" t="s">
        <v>5805</v>
      </c>
      <c r="U663" s="875" t="s">
        <v>4786</v>
      </c>
      <c r="V663" s="857" t="s">
        <v>5801</v>
      </c>
      <c r="W663" s="962" t="s">
        <v>5806</v>
      </c>
      <c r="X663" s="882" t="s">
        <v>2415</v>
      </c>
    </row>
    <row r="664" spans="1:24" ht="28.5" customHeight="1">
      <c r="A664" s="849" t="s">
        <v>8805</v>
      </c>
      <c r="B664" s="849"/>
      <c r="C664" s="849" t="s">
        <v>8722</v>
      </c>
      <c r="D664" s="849" t="s">
        <v>8802</v>
      </c>
      <c r="E664" s="851">
        <v>42.774681000000001</v>
      </c>
      <c r="F664" s="851">
        <v>-73.241942999999907</v>
      </c>
      <c r="G664" s="901" t="s">
        <v>9349</v>
      </c>
      <c r="H664" s="900"/>
      <c r="I664" s="853" t="s">
        <v>5</v>
      </c>
      <c r="J664" s="854" t="str">
        <f t="shared" si="86"/>
        <v>Groundwater</v>
      </c>
      <c r="K664" s="852" t="s">
        <v>35</v>
      </c>
      <c r="L664" s="851">
        <v>2016</v>
      </c>
      <c r="M664" s="855">
        <v>400</v>
      </c>
      <c r="N664" s="855"/>
      <c r="O664" s="855"/>
      <c r="P664" s="855"/>
      <c r="Q664" s="855">
        <f t="shared" si="87"/>
        <v>400</v>
      </c>
      <c r="R664" s="854" t="s">
        <v>8767</v>
      </c>
      <c r="S664" s="1018"/>
      <c r="T664" s="854"/>
      <c r="U664" s="866" t="s">
        <v>8804</v>
      </c>
      <c r="V664" s="884" t="s">
        <v>8804</v>
      </c>
      <c r="W664" s="854"/>
      <c r="X664" s="851"/>
    </row>
    <row r="665" spans="1:24" ht="28.5" customHeight="1">
      <c r="A665" s="849" t="s">
        <v>8181</v>
      </c>
      <c r="B665" s="850"/>
      <c r="C665" s="850" t="s">
        <v>8166</v>
      </c>
      <c r="D665" s="850" t="s">
        <v>8182</v>
      </c>
      <c r="E665" s="852">
        <v>39.689503600000002</v>
      </c>
      <c r="F665" s="852">
        <v>-84.168827399999998</v>
      </c>
      <c r="G665" s="854" t="s">
        <v>9289</v>
      </c>
      <c r="H665" s="850"/>
      <c r="I665" s="853" t="s">
        <v>44</v>
      </c>
      <c r="J665" s="854" t="str">
        <f t="shared" si="86"/>
        <v>Groundwater</v>
      </c>
      <c r="K665" s="853" t="s">
        <v>35</v>
      </c>
      <c r="L665" s="858">
        <v>2018</v>
      </c>
      <c r="M665" s="855">
        <v>33.9</v>
      </c>
      <c r="N665" s="855">
        <v>146</v>
      </c>
      <c r="O665" s="855">
        <v>179.9</v>
      </c>
      <c r="P665" s="855"/>
      <c r="Q665" s="855">
        <f t="shared" si="87"/>
        <v>179.9</v>
      </c>
      <c r="R665" s="854" t="s">
        <v>9910</v>
      </c>
      <c r="S665" s="1018" t="s">
        <v>49</v>
      </c>
      <c r="T665" s="985" t="s">
        <v>146</v>
      </c>
      <c r="U665" s="864"/>
      <c r="V665" s="910" t="s">
        <v>49</v>
      </c>
      <c r="W665" s="1019" t="s">
        <v>8187</v>
      </c>
      <c r="X665" s="917" t="s">
        <v>8176</v>
      </c>
    </row>
    <row r="666" spans="1:24" ht="28.5" customHeight="1">
      <c r="A666" s="849" t="s">
        <v>5807</v>
      </c>
      <c r="B666" s="850"/>
      <c r="C666" s="850" t="s">
        <v>4778</v>
      </c>
      <c r="D666" s="850" t="s">
        <v>5123</v>
      </c>
      <c r="E666" s="852">
        <v>43.176729999999999</v>
      </c>
      <c r="F666" s="852">
        <v>-71.525469000000001</v>
      </c>
      <c r="G666" s="854" t="s">
        <v>9296</v>
      </c>
      <c r="H666" s="850" t="s">
        <v>9911</v>
      </c>
      <c r="I666" s="853" t="s">
        <v>5</v>
      </c>
      <c r="J666" s="854" t="str">
        <f t="shared" si="86"/>
        <v>Groundwater</v>
      </c>
      <c r="K666" s="854" t="s">
        <v>35</v>
      </c>
      <c r="L666" s="858">
        <v>2018</v>
      </c>
      <c r="M666" s="855">
        <v>8.1</v>
      </c>
      <c r="N666" s="855">
        <v>5.49</v>
      </c>
      <c r="O666" s="855">
        <v>13.59</v>
      </c>
      <c r="P666" s="855">
        <v>56.5</v>
      </c>
      <c r="Q666" s="855">
        <f t="shared" si="87"/>
        <v>56.5</v>
      </c>
      <c r="R666" s="854"/>
      <c r="S666" s="1017"/>
      <c r="T666" s="879" t="s">
        <v>5812</v>
      </c>
      <c r="U666" s="880" t="s">
        <v>4786</v>
      </c>
      <c r="V666" s="881" t="s">
        <v>5809</v>
      </c>
      <c r="W666" s="879" t="s">
        <v>5813</v>
      </c>
      <c r="X666" s="882" t="s">
        <v>2415</v>
      </c>
    </row>
    <row r="667" spans="1:24" ht="28.5" customHeight="1">
      <c r="A667" s="849" t="s">
        <v>7841</v>
      </c>
      <c r="B667" s="850"/>
      <c r="C667" s="850" t="s">
        <v>7798</v>
      </c>
      <c r="D667" s="850" t="s">
        <v>7842</v>
      </c>
      <c r="E667" s="852">
        <v>43.2258402</v>
      </c>
      <c r="F667" s="852">
        <v>-75.405111399999996</v>
      </c>
      <c r="G667" s="854" t="s">
        <v>9289</v>
      </c>
      <c r="H667" s="850"/>
      <c r="I667" s="853" t="s">
        <v>44</v>
      </c>
      <c r="J667" s="854" t="str">
        <f t="shared" si="86"/>
        <v>Groundwater</v>
      </c>
      <c r="K667" s="854" t="s">
        <v>35</v>
      </c>
      <c r="L667" s="858">
        <v>2017</v>
      </c>
      <c r="M667" s="855"/>
      <c r="N667" s="855"/>
      <c r="O667" s="855">
        <v>61233</v>
      </c>
      <c r="P667" s="855">
        <v>67077</v>
      </c>
      <c r="Q667" s="855">
        <f t="shared" si="87"/>
        <v>67077</v>
      </c>
      <c r="R667" s="854" t="s">
        <v>9912</v>
      </c>
      <c r="S667" s="1020" t="s">
        <v>7848</v>
      </c>
      <c r="T667" s="937" t="s">
        <v>4611</v>
      </c>
      <c r="U667" s="856" t="s">
        <v>105</v>
      </c>
      <c r="V667" s="887" t="s">
        <v>7844</v>
      </c>
      <c r="W667" s="963" t="s">
        <v>7849</v>
      </c>
      <c r="X667" s="934" t="s">
        <v>7808</v>
      </c>
    </row>
    <row r="668" spans="1:24" ht="28.5" customHeight="1">
      <c r="A668" s="849" t="s">
        <v>9913</v>
      </c>
      <c r="B668" s="849"/>
      <c r="C668" s="849" t="s">
        <v>3158</v>
      </c>
      <c r="D668" s="849" t="s">
        <v>9914</v>
      </c>
      <c r="E668" s="851">
        <v>42.448208000000001</v>
      </c>
      <c r="F668" s="851">
        <v>-83.148043000000001</v>
      </c>
      <c r="G668" s="862"/>
      <c r="H668" s="861"/>
      <c r="I668" s="853" t="s">
        <v>5</v>
      </c>
      <c r="J668" s="852" t="s">
        <v>35</v>
      </c>
      <c r="K668" s="852" t="s">
        <v>35</v>
      </c>
      <c r="L668" s="863">
        <v>2020</v>
      </c>
      <c r="M668" s="855">
        <v>80</v>
      </c>
      <c r="N668" s="855">
        <v>96</v>
      </c>
      <c r="O668" s="855">
        <v>176</v>
      </c>
      <c r="P668" s="855">
        <v>288.8</v>
      </c>
      <c r="Q668" s="855">
        <v>288.8</v>
      </c>
      <c r="R668" s="854"/>
      <c r="S668" s="1018"/>
      <c r="T668" s="854" t="s">
        <v>9915</v>
      </c>
      <c r="U668" s="864" t="s">
        <v>9916</v>
      </c>
      <c r="V668" s="865" t="s">
        <v>9916</v>
      </c>
      <c r="W668" s="854" t="s">
        <v>9917</v>
      </c>
      <c r="X668" s="851" t="s">
        <v>9295</v>
      </c>
    </row>
    <row r="669" spans="1:24" ht="28.5" customHeight="1">
      <c r="A669" s="849" t="s">
        <v>5814</v>
      </c>
      <c r="B669" s="850"/>
      <c r="C669" s="850" t="s">
        <v>4778</v>
      </c>
      <c r="D669" s="850" t="s">
        <v>5815</v>
      </c>
      <c r="E669" s="852">
        <v>44.209124099999997</v>
      </c>
      <c r="F669" s="852">
        <v>-71.751832399999998</v>
      </c>
      <c r="G669" s="854" t="s">
        <v>9299</v>
      </c>
      <c r="H669" s="850"/>
      <c r="I669" s="853" t="s">
        <v>77</v>
      </c>
      <c r="J669" s="854" t="str">
        <f t="shared" ref="J669:J672" si="88">IF(K669="Groundwater", "Groundwater", IF(OR(K669="Wastewater", K669="Surface Water", K669="Drinking Water", K669="Leachate"),"Other Water", IF(OR(K669="Soil", K669="Compost", K669="Sludge", K669="Septage"), "Solid", "Unknown")))</f>
        <v>Groundwater</v>
      </c>
      <c r="K669" s="854" t="s">
        <v>35</v>
      </c>
      <c r="L669" s="858">
        <v>2019</v>
      </c>
      <c r="M669" s="855">
        <v>127</v>
      </c>
      <c r="N669" s="855">
        <v>734</v>
      </c>
      <c r="O669" s="855">
        <v>829.5</v>
      </c>
      <c r="P669" s="855">
        <v>1422</v>
      </c>
      <c r="Q669" s="855">
        <f t="shared" ref="Q669:Q672" si="89">IF(M669&amp;N669&amp;O669&amp;P669="","",MAX(M669:P669))</f>
        <v>1422</v>
      </c>
      <c r="R669" s="854"/>
      <c r="S669" s="1017"/>
      <c r="T669" s="962" t="s">
        <v>5820</v>
      </c>
      <c r="U669" s="875" t="s">
        <v>4786</v>
      </c>
      <c r="V669" s="857" t="s">
        <v>5817</v>
      </c>
      <c r="W669" s="962" t="s">
        <v>5821</v>
      </c>
      <c r="X669" s="882" t="s">
        <v>2415</v>
      </c>
    </row>
    <row r="670" spans="1:24" ht="28.5" customHeight="1">
      <c r="A670" s="849" t="s">
        <v>5822</v>
      </c>
      <c r="B670" s="850"/>
      <c r="C670" s="850" t="s">
        <v>4778</v>
      </c>
      <c r="D670" s="850" t="s">
        <v>4857</v>
      </c>
      <c r="E670" s="852">
        <v>43.026659500000001</v>
      </c>
      <c r="F670" s="852">
        <v>-71.359773500000003</v>
      </c>
      <c r="G670" s="854" t="s">
        <v>9290</v>
      </c>
      <c r="H670" s="850"/>
      <c r="I670" s="853" t="s">
        <v>5</v>
      </c>
      <c r="J670" s="854" t="str">
        <f t="shared" si="88"/>
        <v>Groundwater</v>
      </c>
      <c r="K670" s="854" t="s">
        <v>35</v>
      </c>
      <c r="L670" s="858"/>
      <c r="M670" s="855">
        <v>3</v>
      </c>
      <c r="N670" s="855"/>
      <c r="O670" s="855" t="s">
        <v>36</v>
      </c>
      <c r="P670" s="855" t="s">
        <v>36</v>
      </c>
      <c r="Q670" s="855">
        <f t="shared" si="89"/>
        <v>3</v>
      </c>
      <c r="R670" s="854"/>
      <c r="S670" s="1018"/>
      <c r="T670" s="854"/>
      <c r="U670" s="856" t="s">
        <v>4781</v>
      </c>
      <c r="V670" s="857" t="s">
        <v>4781</v>
      </c>
      <c r="W670" s="854"/>
      <c r="X670" s="860" t="s">
        <v>2415</v>
      </c>
    </row>
    <row r="671" spans="1:24" ht="28.5" customHeight="1">
      <c r="A671" s="849" t="s">
        <v>5824</v>
      </c>
      <c r="B671" s="850"/>
      <c r="C671" s="850" t="s">
        <v>4778</v>
      </c>
      <c r="D671" s="850" t="s">
        <v>5029</v>
      </c>
      <c r="E671" s="852">
        <v>43.196443000000002</v>
      </c>
      <c r="F671" s="852">
        <v>-71.528983999999994</v>
      </c>
      <c r="G671" s="854" t="s">
        <v>9299</v>
      </c>
      <c r="H671" s="850"/>
      <c r="I671" s="853" t="s">
        <v>5</v>
      </c>
      <c r="J671" s="854" t="str">
        <f t="shared" si="88"/>
        <v>Groundwater</v>
      </c>
      <c r="K671" s="854" t="s">
        <v>35</v>
      </c>
      <c r="L671" s="858">
        <v>2020</v>
      </c>
      <c r="M671" s="855">
        <v>41.9</v>
      </c>
      <c r="N671" s="855">
        <v>9.52</v>
      </c>
      <c r="O671" s="855">
        <v>51.42</v>
      </c>
      <c r="P671" s="855">
        <v>193</v>
      </c>
      <c r="Q671" s="855">
        <f t="shared" si="89"/>
        <v>193</v>
      </c>
      <c r="R671" s="854"/>
      <c r="S671" s="1017"/>
      <c r="T671" s="879" t="s">
        <v>5829</v>
      </c>
      <c r="U671" s="880" t="s">
        <v>4786</v>
      </c>
      <c r="V671" s="881" t="s">
        <v>5826</v>
      </c>
      <c r="W671" s="879" t="s">
        <v>5830</v>
      </c>
      <c r="X671" s="882" t="s">
        <v>2415</v>
      </c>
    </row>
    <row r="672" spans="1:24" ht="28.5" customHeight="1">
      <c r="A672" s="849" t="s">
        <v>5831</v>
      </c>
      <c r="B672" s="850"/>
      <c r="C672" s="850" t="s">
        <v>4778</v>
      </c>
      <c r="D672" s="850" t="s">
        <v>5832</v>
      </c>
      <c r="E672" s="852">
        <v>42.858760500000002</v>
      </c>
      <c r="F672" s="852">
        <v>-71.184165500000006</v>
      </c>
      <c r="G672" s="854" t="s">
        <v>9299</v>
      </c>
      <c r="H672" s="850"/>
      <c r="I672" s="853" t="s">
        <v>5</v>
      </c>
      <c r="J672" s="854" t="str">
        <f t="shared" si="88"/>
        <v>Groundwater</v>
      </c>
      <c r="K672" s="853" t="s">
        <v>35</v>
      </c>
      <c r="L672" s="858">
        <v>2020</v>
      </c>
      <c r="M672" s="855">
        <v>11</v>
      </c>
      <c r="N672" s="855">
        <v>45</v>
      </c>
      <c r="O672" s="855">
        <v>56</v>
      </c>
      <c r="P672" s="855">
        <v>63</v>
      </c>
      <c r="Q672" s="855">
        <f t="shared" si="89"/>
        <v>63</v>
      </c>
      <c r="R672" s="854"/>
      <c r="S672" s="1017"/>
      <c r="T672" s="879" t="s">
        <v>5836</v>
      </c>
      <c r="U672" s="875" t="s">
        <v>4786</v>
      </c>
      <c r="V672" s="907" t="s">
        <v>4781</v>
      </c>
      <c r="W672" s="879" t="s">
        <v>5837</v>
      </c>
      <c r="X672" s="882" t="s">
        <v>2415</v>
      </c>
    </row>
    <row r="673" spans="1:24" ht="28.5" customHeight="1">
      <c r="A673" s="849" t="s">
        <v>9918</v>
      </c>
      <c r="B673" s="849" t="s">
        <v>9919</v>
      </c>
      <c r="C673" s="849" t="s">
        <v>3158</v>
      </c>
      <c r="D673" s="849" t="s">
        <v>3616</v>
      </c>
      <c r="E673" s="851">
        <v>42.945895</v>
      </c>
      <c r="F673" s="851">
        <v>-85.684810999999996</v>
      </c>
      <c r="G673" s="862"/>
      <c r="H673" s="861"/>
      <c r="I673" s="853" t="s">
        <v>5</v>
      </c>
      <c r="J673" s="852" t="s">
        <v>35</v>
      </c>
      <c r="K673" s="852" t="s">
        <v>35</v>
      </c>
      <c r="L673" s="863">
        <v>2020</v>
      </c>
      <c r="M673" s="855">
        <v>21.1</v>
      </c>
      <c r="N673" s="855">
        <v>2060</v>
      </c>
      <c r="O673" s="855"/>
      <c r="P673" s="855"/>
      <c r="Q673" s="855">
        <v>2060</v>
      </c>
      <c r="R673" s="854"/>
      <c r="S673" s="1018"/>
      <c r="T673" s="854" t="s">
        <v>9920</v>
      </c>
      <c r="U673" s="864" t="s">
        <v>9920</v>
      </c>
      <c r="V673" s="865" t="s">
        <v>9921</v>
      </c>
      <c r="W673" s="854" t="s">
        <v>9922</v>
      </c>
      <c r="X673" s="851" t="s">
        <v>9295</v>
      </c>
    </row>
    <row r="674" spans="1:24" ht="28.5" customHeight="1">
      <c r="A674" s="849" t="s">
        <v>5838</v>
      </c>
      <c r="B674" s="850"/>
      <c r="C674" s="850" t="s">
        <v>4778</v>
      </c>
      <c r="D674" s="850" t="s">
        <v>4843</v>
      </c>
      <c r="E674" s="852">
        <v>42.749223999999998</v>
      </c>
      <c r="F674" s="852">
        <v>-71.207148500000002</v>
      </c>
      <c r="G674" s="854" t="s">
        <v>9299</v>
      </c>
      <c r="H674" s="850"/>
      <c r="I674" s="853" t="s">
        <v>5</v>
      </c>
      <c r="J674" s="854" t="str">
        <f>IF(K674="Groundwater", "Groundwater", IF(OR(K674="Wastewater", K674="Surface Water", K674="Drinking Water", K674="Leachate"),"Other Water", IF(OR(K674="Soil", K674="Compost", K674="Sludge", K674="Septage"), "Solid", "Unknown")))</f>
        <v>Groundwater</v>
      </c>
      <c r="K674" s="853" t="s">
        <v>35</v>
      </c>
      <c r="L674" s="858">
        <v>2020</v>
      </c>
      <c r="M674" s="855">
        <v>24.5</v>
      </c>
      <c r="N674" s="855">
        <v>12.5</v>
      </c>
      <c r="O674" s="855">
        <v>37</v>
      </c>
      <c r="P674" s="855">
        <v>69</v>
      </c>
      <c r="Q674" s="855">
        <f>IF(M674&amp;N674&amp;O674&amp;P674="","",MAX(M674:P674))</f>
        <v>69</v>
      </c>
      <c r="R674" s="854"/>
      <c r="S674" s="1017"/>
      <c r="T674" s="879" t="s">
        <v>5842</v>
      </c>
      <c r="U674" s="880" t="s">
        <v>4786</v>
      </c>
      <c r="V674" s="881" t="s">
        <v>4781</v>
      </c>
      <c r="W674" s="890" t="s">
        <v>5843</v>
      </c>
      <c r="X674" s="882" t="s">
        <v>2415</v>
      </c>
    </row>
    <row r="675" spans="1:24" ht="28.5" customHeight="1">
      <c r="A675" s="849" t="s">
        <v>9923</v>
      </c>
      <c r="B675" s="849" t="s">
        <v>9924</v>
      </c>
      <c r="C675" s="849" t="s">
        <v>3158</v>
      </c>
      <c r="D675" s="849" t="s">
        <v>9925</v>
      </c>
      <c r="E675" s="851">
        <v>46.267000000000003</v>
      </c>
      <c r="F675" s="851">
        <v>-84.465999999999994</v>
      </c>
      <c r="G675" s="862"/>
      <c r="H675" s="861"/>
      <c r="I675" s="853" t="s">
        <v>44</v>
      </c>
      <c r="J675" s="852" t="s">
        <v>35</v>
      </c>
      <c r="K675" s="852" t="s">
        <v>35</v>
      </c>
      <c r="L675" s="863">
        <v>2020</v>
      </c>
      <c r="M675" s="855">
        <v>4410</v>
      </c>
      <c r="N675" s="855">
        <v>71</v>
      </c>
      <c r="O675" s="855">
        <v>4481</v>
      </c>
      <c r="P675" s="855">
        <v>14879</v>
      </c>
      <c r="Q675" s="855">
        <v>14879</v>
      </c>
      <c r="R675" s="854"/>
      <c r="S675" s="1018"/>
      <c r="T675" s="854" t="s">
        <v>9926</v>
      </c>
      <c r="U675" s="864" t="s">
        <v>9926</v>
      </c>
      <c r="V675" s="865" t="s">
        <v>9927</v>
      </c>
      <c r="W675" s="854" t="s">
        <v>9928</v>
      </c>
      <c r="X675" s="851" t="s">
        <v>9295</v>
      </c>
    </row>
    <row r="676" spans="1:24" ht="28.5" customHeight="1">
      <c r="A676" s="849" t="s">
        <v>217</v>
      </c>
      <c r="B676" s="850"/>
      <c r="C676" s="850" t="s">
        <v>76</v>
      </c>
      <c r="D676" s="850" t="s">
        <v>218</v>
      </c>
      <c r="E676" s="852">
        <v>61.162733000000003</v>
      </c>
      <c r="F676" s="852">
        <v>-149.983149</v>
      </c>
      <c r="G676" s="854" t="s">
        <v>9929</v>
      </c>
      <c r="H676" s="870" t="s">
        <v>9930</v>
      </c>
      <c r="I676" s="853" t="s">
        <v>44</v>
      </c>
      <c r="J676" s="854" t="str">
        <f t="shared" ref="J676:J693" si="90">IF(K676="Groundwater", "Groundwater", IF(OR(K676="Wastewater", K676="Surface Water", K676="Drinking Water", K676="Leachate"),"Other Water", IF(OR(K676="Soil", K676="Compost", K676="Sludge", K676="Septage"), "Solid", "Unknown")))</f>
        <v>Groundwater</v>
      </c>
      <c r="K676" s="854" t="s">
        <v>35</v>
      </c>
      <c r="L676" s="858">
        <v>2016</v>
      </c>
      <c r="M676" s="855">
        <v>8400</v>
      </c>
      <c r="N676" s="855">
        <v>7600</v>
      </c>
      <c r="O676" s="855">
        <v>16040</v>
      </c>
      <c r="P676" s="855">
        <v>43492.800000000003</v>
      </c>
      <c r="Q676" s="855">
        <f t="shared" ref="Q676:Q693" si="91">IF(M676&amp;N676&amp;O676&amp;P676="","",MAX(M676:P676))</f>
        <v>43492.800000000003</v>
      </c>
      <c r="R676" s="853" t="s">
        <v>9931</v>
      </c>
      <c r="S676" s="1020" t="s">
        <v>222</v>
      </c>
      <c r="T676" s="999" t="s">
        <v>146</v>
      </c>
      <c r="U676" s="864"/>
      <c r="V676" s="884" t="s">
        <v>85</v>
      </c>
      <c r="W676" s="931" t="s">
        <v>223</v>
      </c>
      <c r="X676" s="882" t="s">
        <v>87</v>
      </c>
    </row>
    <row r="677" spans="1:24" ht="28.5" customHeight="1">
      <c r="A677" s="849" t="s">
        <v>5844</v>
      </c>
      <c r="B677" s="850"/>
      <c r="C677" s="850" t="s">
        <v>4778</v>
      </c>
      <c r="D677" s="850" t="s">
        <v>4960</v>
      </c>
      <c r="E677" s="852">
        <v>43.693717700000001</v>
      </c>
      <c r="F677" s="852">
        <v>-71.630147100000002</v>
      </c>
      <c r="G677" s="854" t="s">
        <v>9299</v>
      </c>
      <c r="H677" s="850"/>
      <c r="I677" s="853" t="s">
        <v>5</v>
      </c>
      <c r="J677" s="854" t="str">
        <f t="shared" si="90"/>
        <v>Groundwater</v>
      </c>
      <c r="K677" s="854" t="s">
        <v>35</v>
      </c>
      <c r="L677" s="858">
        <v>2018</v>
      </c>
      <c r="M677" s="855">
        <v>44.4</v>
      </c>
      <c r="N677" s="855">
        <v>12.4</v>
      </c>
      <c r="O677" s="855">
        <v>56.8</v>
      </c>
      <c r="P677" s="855">
        <v>91.2</v>
      </c>
      <c r="Q677" s="855">
        <f t="shared" si="91"/>
        <v>91.2</v>
      </c>
      <c r="R677" s="854"/>
      <c r="S677" s="1017"/>
      <c r="T677" s="962" t="s">
        <v>5849</v>
      </c>
      <c r="U677" s="875" t="s">
        <v>4786</v>
      </c>
      <c r="V677" s="857" t="s">
        <v>5846</v>
      </c>
      <c r="W677" s="962" t="s">
        <v>5850</v>
      </c>
      <c r="X677" s="882" t="s">
        <v>2415</v>
      </c>
    </row>
    <row r="678" spans="1:24" ht="28.5" customHeight="1">
      <c r="A678" s="850" t="s">
        <v>5851</v>
      </c>
      <c r="B678" s="862"/>
      <c r="C678" s="850" t="s">
        <v>4778</v>
      </c>
      <c r="D678" s="850" t="s">
        <v>4955</v>
      </c>
      <c r="E678" s="852">
        <v>42.931426000000002</v>
      </c>
      <c r="F678" s="852">
        <v>-71.427194999999998</v>
      </c>
      <c r="G678" s="854" t="s">
        <v>9290</v>
      </c>
      <c r="H678" s="850"/>
      <c r="I678" s="853" t="s">
        <v>5</v>
      </c>
      <c r="J678" s="854" t="str">
        <f t="shared" si="90"/>
        <v>Groundwater</v>
      </c>
      <c r="K678" s="854" t="s">
        <v>35</v>
      </c>
      <c r="L678" s="858"/>
      <c r="M678" s="855">
        <v>77.599999999999994</v>
      </c>
      <c r="N678" s="855">
        <v>9.1300000000000008</v>
      </c>
      <c r="O678" s="855">
        <v>86.73</v>
      </c>
      <c r="P678" s="855">
        <v>92.86</v>
      </c>
      <c r="Q678" s="855">
        <f t="shared" si="91"/>
        <v>92.86</v>
      </c>
      <c r="R678" s="854"/>
      <c r="S678" s="1018"/>
      <c r="T678" s="854"/>
      <c r="U678" s="856" t="s">
        <v>4781</v>
      </c>
      <c r="V678" s="857" t="s">
        <v>4781</v>
      </c>
      <c r="W678" s="854"/>
      <c r="X678" s="860" t="s">
        <v>2415</v>
      </c>
    </row>
    <row r="679" spans="1:24" ht="28.5" customHeight="1">
      <c r="A679" s="849" t="s">
        <v>5854</v>
      </c>
      <c r="B679" s="850"/>
      <c r="C679" s="850" t="s">
        <v>4778</v>
      </c>
      <c r="D679" s="850" t="s">
        <v>5422</v>
      </c>
      <c r="E679" s="852">
        <v>42.919549500000002</v>
      </c>
      <c r="F679" s="852">
        <v>-71.392378500000007</v>
      </c>
      <c r="G679" s="854" t="s">
        <v>9299</v>
      </c>
      <c r="H679" s="850"/>
      <c r="I679" s="853" t="s">
        <v>77</v>
      </c>
      <c r="J679" s="854" t="str">
        <f t="shared" si="90"/>
        <v>Groundwater</v>
      </c>
      <c r="K679" s="854" t="s">
        <v>35</v>
      </c>
      <c r="L679" s="858">
        <v>2018</v>
      </c>
      <c r="M679" s="855">
        <v>48.9</v>
      </c>
      <c r="N679" s="855">
        <v>12.6</v>
      </c>
      <c r="O679" s="855">
        <v>61.5</v>
      </c>
      <c r="P679" s="855">
        <v>172.1</v>
      </c>
      <c r="Q679" s="855">
        <f t="shared" si="91"/>
        <v>172.1</v>
      </c>
      <c r="R679" s="854"/>
      <c r="S679" s="1017"/>
      <c r="T679" s="879" t="s">
        <v>5859</v>
      </c>
      <c r="U679" s="880" t="s">
        <v>4786</v>
      </c>
      <c r="V679" s="881" t="s">
        <v>5856</v>
      </c>
      <c r="W679" s="890" t="s">
        <v>5860</v>
      </c>
      <c r="X679" s="882" t="s">
        <v>2415</v>
      </c>
    </row>
    <row r="680" spans="1:24" ht="28.5" customHeight="1">
      <c r="A680" s="849" t="s">
        <v>5861</v>
      </c>
      <c r="B680" s="850"/>
      <c r="C680" s="850" t="s">
        <v>4778</v>
      </c>
      <c r="D680" s="850" t="s">
        <v>5862</v>
      </c>
      <c r="E680" s="852">
        <v>43.208748100000001</v>
      </c>
      <c r="F680" s="852">
        <v>-72.204081000000002</v>
      </c>
      <c r="G680" s="854" t="s">
        <v>9299</v>
      </c>
      <c r="H680" s="850"/>
      <c r="I680" s="853" t="s">
        <v>33</v>
      </c>
      <c r="J680" s="854" t="str">
        <f t="shared" si="90"/>
        <v>Groundwater</v>
      </c>
      <c r="K680" s="854" t="s">
        <v>35</v>
      </c>
      <c r="L680" s="858">
        <v>2020</v>
      </c>
      <c r="M680" s="855">
        <v>10</v>
      </c>
      <c r="N680" s="855">
        <v>41</v>
      </c>
      <c r="O680" s="855">
        <v>51</v>
      </c>
      <c r="P680" s="855">
        <v>62</v>
      </c>
      <c r="Q680" s="855">
        <f t="shared" si="91"/>
        <v>62</v>
      </c>
      <c r="R680" s="854"/>
      <c r="S680" s="1017"/>
      <c r="T680" s="879" t="s">
        <v>5866</v>
      </c>
      <c r="U680" s="875" t="s">
        <v>4786</v>
      </c>
      <c r="V680" s="887" t="s">
        <v>5864</v>
      </c>
      <c r="W680" s="879" t="s">
        <v>5867</v>
      </c>
      <c r="X680" s="882" t="s">
        <v>2415</v>
      </c>
    </row>
    <row r="681" spans="1:24" ht="28.5" customHeight="1">
      <c r="A681" s="849" t="s">
        <v>2553</v>
      </c>
      <c r="B681" s="850"/>
      <c r="C681" s="850" t="s">
        <v>2408</v>
      </c>
      <c r="D681" s="850" t="s">
        <v>2554</v>
      </c>
      <c r="E681" s="852">
        <v>46.945589599999998</v>
      </c>
      <c r="F681" s="852">
        <v>-67.892087200000006</v>
      </c>
      <c r="G681" s="854" t="s">
        <v>9289</v>
      </c>
      <c r="H681" s="850"/>
      <c r="I681" s="853" t="s">
        <v>44</v>
      </c>
      <c r="J681" s="854" t="str">
        <f t="shared" si="90"/>
        <v>Groundwater</v>
      </c>
      <c r="K681" s="854" t="s">
        <v>35</v>
      </c>
      <c r="L681" s="858">
        <v>2016</v>
      </c>
      <c r="M681" s="855">
        <v>811</v>
      </c>
      <c r="N681" s="855">
        <v>8770</v>
      </c>
      <c r="O681" s="855">
        <v>8936</v>
      </c>
      <c r="P681" s="855"/>
      <c r="Q681" s="855">
        <f t="shared" si="91"/>
        <v>8936</v>
      </c>
      <c r="R681" s="854" t="s">
        <v>9932</v>
      </c>
      <c r="S681" s="1018" t="s">
        <v>49</v>
      </c>
      <c r="T681" s="944" t="s">
        <v>2559</v>
      </c>
      <c r="U681" s="856" t="s">
        <v>105</v>
      </c>
      <c r="V681" s="857" t="s">
        <v>2411</v>
      </c>
      <c r="W681" s="893" t="s">
        <v>2560</v>
      </c>
      <c r="X681" s="882" t="s">
        <v>2440</v>
      </c>
    </row>
    <row r="682" spans="1:24" ht="28.5" customHeight="1">
      <c r="A682" s="849" t="s">
        <v>1611</v>
      </c>
      <c r="B682" s="850"/>
      <c r="C682" s="850" t="s">
        <v>1569</v>
      </c>
      <c r="D682" s="850" t="s">
        <v>1612</v>
      </c>
      <c r="E682" s="852">
        <v>39.721087900000001</v>
      </c>
      <c r="F682" s="852">
        <v>-104.8952687</v>
      </c>
      <c r="G682" s="854" t="s">
        <v>9289</v>
      </c>
      <c r="H682" s="850"/>
      <c r="I682" s="853" t="s">
        <v>44</v>
      </c>
      <c r="J682" s="854" t="str">
        <f t="shared" si="90"/>
        <v>Groundwater</v>
      </c>
      <c r="K682" s="854" t="s">
        <v>35</v>
      </c>
      <c r="L682" s="858">
        <v>2014</v>
      </c>
      <c r="M682" s="855">
        <v>344</v>
      </c>
      <c r="N682" s="855">
        <v>341</v>
      </c>
      <c r="O682" s="855"/>
      <c r="P682" s="855" t="s">
        <v>36</v>
      </c>
      <c r="Q682" s="855">
        <f t="shared" si="91"/>
        <v>344</v>
      </c>
      <c r="R682" s="885" t="s">
        <v>9933</v>
      </c>
      <c r="S682" s="1018" t="s">
        <v>49</v>
      </c>
      <c r="T682" s="999" t="s">
        <v>146</v>
      </c>
      <c r="U682" s="864"/>
      <c r="V682" s="857" t="s">
        <v>1615</v>
      </c>
      <c r="W682" s="893" t="s">
        <v>1619</v>
      </c>
      <c r="X682" s="941" t="s">
        <v>1584</v>
      </c>
    </row>
    <row r="683" spans="1:24" ht="28.5" customHeight="1">
      <c r="A683" s="849" t="s">
        <v>5868</v>
      </c>
      <c r="B683" s="850"/>
      <c r="C683" s="850" t="s">
        <v>4778</v>
      </c>
      <c r="D683" s="850" t="s">
        <v>5455</v>
      </c>
      <c r="E683" s="852">
        <v>43.170688699999999</v>
      </c>
      <c r="F683" s="852">
        <v>-70.915189999999996</v>
      </c>
      <c r="G683" s="854" t="s">
        <v>9289</v>
      </c>
      <c r="H683" s="850"/>
      <c r="I683" s="853" t="s">
        <v>5</v>
      </c>
      <c r="J683" s="854" t="str">
        <f t="shared" si="90"/>
        <v>Groundwater</v>
      </c>
      <c r="K683" s="854" t="s">
        <v>35</v>
      </c>
      <c r="L683" s="858">
        <v>2018</v>
      </c>
      <c r="M683" s="855">
        <v>425</v>
      </c>
      <c r="N683" s="855">
        <v>579</v>
      </c>
      <c r="O683" s="855">
        <v>888</v>
      </c>
      <c r="P683" s="855">
        <v>1027.9000000000001</v>
      </c>
      <c r="Q683" s="855">
        <f t="shared" si="91"/>
        <v>1027.9000000000001</v>
      </c>
      <c r="R683" s="854" t="s">
        <v>5870</v>
      </c>
      <c r="S683" s="1021" t="s">
        <v>5875</v>
      </c>
      <c r="T683" s="937" t="s">
        <v>5283</v>
      </c>
      <c r="U683" s="856" t="s">
        <v>5871</v>
      </c>
      <c r="V683" s="865"/>
      <c r="W683" s="963" t="s">
        <v>5876</v>
      </c>
      <c r="X683" s="882" t="s">
        <v>5105</v>
      </c>
    </row>
    <row r="684" spans="1:24" ht="28.5" customHeight="1">
      <c r="A684" s="849" t="s">
        <v>5877</v>
      </c>
      <c r="B684" s="850"/>
      <c r="C684" s="850" t="s">
        <v>4778</v>
      </c>
      <c r="D684" s="850" t="s">
        <v>5412</v>
      </c>
      <c r="E684" s="852">
        <v>42.788124199999999</v>
      </c>
      <c r="F684" s="852">
        <v>-72.476957799999994</v>
      </c>
      <c r="G684" s="854" t="s">
        <v>9299</v>
      </c>
      <c r="H684" s="850"/>
      <c r="I684" s="853" t="s">
        <v>77</v>
      </c>
      <c r="J684" s="854" t="str">
        <f t="shared" si="90"/>
        <v>Groundwater</v>
      </c>
      <c r="K684" s="854" t="s">
        <v>35</v>
      </c>
      <c r="L684" s="858">
        <v>2019</v>
      </c>
      <c r="M684" s="855">
        <v>23.6</v>
      </c>
      <c r="N684" s="855">
        <v>280</v>
      </c>
      <c r="O684" s="855">
        <v>303.60000000000002</v>
      </c>
      <c r="P684" s="855">
        <v>334.6</v>
      </c>
      <c r="Q684" s="855">
        <f t="shared" si="91"/>
        <v>334.6</v>
      </c>
      <c r="R684" s="854"/>
      <c r="S684" s="1017"/>
      <c r="T684" s="879" t="s">
        <v>5882</v>
      </c>
      <c r="U684" s="880" t="s">
        <v>4786</v>
      </c>
      <c r="V684" s="881" t="s">
        <v>5879</v>
      </c>
      <c r="W684" s="879" t="s">
        <v>5883</v>
      </c>
      <c r="X684" s="882" t="s">
        <v>2415</v>
      </c>
    </row>
    <row r="685" spans="1:24" ht="28.5" customHeight="1">
      <c r="A685" s="849" t="s">
        <v>5884</v>
      </c>
      <c r="B685" s="850"/>
      <c r="C685" s="850" t="s">
        <v>4778</v>
      </c>
      <c r="D685" s="850" t="s">
        <v>5885</v>
      </c>
      <c r="E685" s="852">
        <v>42.888131999999999</v>
      </c>
      <c r="F685" s="852">
        <v>-70.930785999999998</v>
      </c>
      <c r="G685" s="854" t="s">
        <v>9296</v>
      </c>
      <c r="H685" s="850" t="s">
        <v>9934</v>
      </c>
      <c r="I685" s="853" t="s">
        <v>5</v>
      </c>
      <c r="J685" s="854" t="str">
        <f t="shared" si="90"/>
        <v>Groundwater</v>
      </c>
      <c r="K685" s="853" t="s">
        <v>35</v>
      </c>
      <c r="L685" s="858">
        <v>2019</v>
      </c>
      <c r="M685" s="855">
        <v>16</v>
      </c>
      <c r="N685" s="855">
        <v>11.8</v>
      </c>
      <c r="O685" s="855">
        <v>27.8</v>
      </c>
      <c r="P685" s="855">
        <v>141.1</v>
      </c>
      <c r="Q685" s="855">
        <f t="shared" si="91"/>
        <v>141.1</v>
      </c>
      <c r="R685" s="854"/>
      <c r="S685" s="1017"/>
      <c r="T685" s="879" t="s">
        <v>5890</v>
      </c>
      <c r="U685" s="875" t="s">
        <v>4786</v>
      </c>
      <c r="V685" s="887" t="s">
        <v>5887</v>
      </c>
      <c r="W685" s="879" t="s">
        <v>5891</v>
      </c>
      <c r="X685" s="882" t="s">
        <v>2415</v>
      </c>
    </row>
    <row r="686" spans="1:24" ht="28.5" customHeight="1">
      <c r="A686" s="849" t="s">
        <v>5892</v>
      </c>
      <c r="B686" s="850"/>
      <c r="C686" s="850" t="s">
        <v>4778</v>
      </c>
      <c r="D686" s="850" t="s">
        <v>4785</v>
      </c>
      <c r="E686" s="852">
        <v>42.946909599999998</v>
      </c>
      <c r="F686" s="852">
        <v>-71.454240100000007</v>
      </c>
      <c r="G686" s="854" t="s">
        <v>9299</v>
      </c>
      <c r="H686" s="850"/>
      <c r="I686" s="853" t="s">
        <v>77</v>
      </c>
      <c r="J686" s="854" t="str">
        <f t="shared" si="90"/>
        <v>Groundwater</v>
      </c>
      <c r="K686" s="854" t="s">
        <v>35</v>
      </c>
      <c r="L686" s="858">
        <v>2019</v>
      </c>
      <c r="M686" s="855">
        <v>129</v>
      </c>
      <c r="N686" s="855">
        <v>17.3</v>
      </c>
      <c r="O686" s="855">
        <v>146.30000000000001</v>
      </c>
      <c r="P686" s="855">
        <v>135.80000000000001</v>
      </c>
      <c r="Q686" s="855">
        <f t="shared" si="91"/>
        <v>146.30000000000001</v>
      </c>
      <c r="R686" s="854"/>
      <c r="S686" s="1017"/>
      <c r="T686" s="879" t="s">
        <v>5897</v>
      </c>
      <c r="U686" s="880" t="s">
        <v>4786</v>
      </c>
      <c r="V686" s="881" t="s">
        <v>5894</v>
      </c>
      <c r="W686" s="879" t="s">
        <v>5898</v>
      </c>
      <c r="X686" s="882" t="s">
        <v>2415</v>
      </c>
    </row>
    <row r="687" spans="1:24" ht="28.5" customHeight="1">
      <c r="A687" s="849" t="s">
        <v>5899</v>
      </c>
      <c r="B687" s="850"/>
      <c r="C687" s="850" t="s">
        <v>4778</v>
      </c>
      <c r="D687" s="850" t="s">
        <v>5210</v>
      </c>
      <c r="E687" s="852">
        <v>43.768374100000003</v>
      </c>
      <c r="F687" s="852">
        <v>-71.409669199999996</v>
      </c>
      <c r="G687" s="854" t="s">
        <v>9299</v>
      </c>
      <c r="H687" s="850"/>
      <c r="I687" s="853" t="s">
        <v>33</v>
      </c>
      <c r="J687" s="854" t="str">
        <f t="shared" si="90"/>
        <v>Groundwater</v>
      </c>
      <c r="K687" s="854" t="s">
        <v>35</v>
      </c>
      <c r="L687" s="858">
        <v>2020</v>
      </c>
      <c r="M687" s="855">
        <v>277</v>
      </c>
      <c r="N687" s="855">
        <v>601</v>
      </c>
      <c r="O687" s="855">
        <v>878</v>
      </c>
      <c r="P687" s="855">
        <v>1192.8</v>
      </c>
      <c r="Q687" s="855">
        <f t="shared" si="91"/>
        <v>1192.8</v>
      </c>
      <c r="R687" s="854"/>
      <c r="S687" s="1017"/>
      <c r="T687" s="860" t="s">
        <v>5903</v>
      </c>
      <c r="U687" s="875" t="s">
        <v>4786</v>
      </c>
      <c r="V687" s="857" t="s">
        <v>4781</v>
      </c>
      <c r="W687" s="962" t="s">
        <v>5904</v>
      </c>
      <c r="X687" s="882" t="s">
        <v>2415</v>
      </c>
    </row>
    <row r="688" spans="1:24" ht="28.5" customHeight="1">
      <c r="A688" s="849" t="s">
        <v>8461</v>
      </c>
      <c r="B688" s="849"/>
      <c r="C688" s="850" t="s">
        <v>8462</v>
      </c>
      <c r="D688" s="850" t="s">
        <v>8463</v>
      </c>
      <c r="E688" s="852">
        <v>33.672902399999998</v>
      </c>
      <c r="F688" s="852">
        <v>-78.936626599999997</v>
      </c>
      <c r="G688" s="854" t="s">
        <v>9289</v>
      </c>
      <c r="H688" s="850"/>
      <c r="I688" s="853" t="s">
        <v>44</v>
      </c>
      <c r="J688" s="854" t="str">
        <f t="shared" si="90"/>
        <v>Groundwater</v>
      </c>
      <c r="K688" s="854" t="s">
        <v>35</v>
      </c>
      <c r="L688" s="858">
        <v>2015</v>
      </c>
      <c r="M688" s="855">
        <v>150000</v>
      </c>
      <c r="N688" s="855">
        <v>2490000</v>
      </c>
      <c r="O688" s="855">
        <v>2640000</v>
      </c>
      <c r="P688" s="855">
        <v>3479800</v>
      </c>
      <c r="Q688" s="855">
        <f t="shared" si="91"/>
        <v>3479800</v>
      </c>
      <c r="R688" s="885" t="s">
        <v>9935</v>
      </c>
      <c r="S688" s="1017" t="s">
        <v>49</v>
      </c>
      <c r="T688" s="859" t="s">
        <v>8469</v>
      </c>
      <c r="U688" s="866" t="s">
        <v>105</v>
      </c>
      <c r="V688" s="884" t="s">
        <v>8465</v>
      </c>
      <c r="W688" s="893" t="s">
        <v>8470</v>
      </c>
      <c r="X688" s="905" t="s">
        <v>8471</v>
      </c>
    </row>
    <row r="689" spans="1:24" ht="28.5" customHeight="1">
      <c r="A689" s="849" t="s">
        <v>5905</v>
      </c>
      <c r="B689" s="850"/>
      <c r="C689" s="850" t="s">
        <v>4778</v>
      </c>
      <c r="D689" s="850" t="s">
        <v>4816</v>
      </c>
      <c r="E689" s="852">
        <v>42.777905500000003</v>
      </c>
      <c r="F689" s="852">
        <v>-71.497602299999997</v>
      </c>
      <c r="G689" s="854" t="s">
        <v>9299</v>
      </c>
      <c r="H689" s="850"/>
      <c r="I689" s="853" t="s">
        <v>5</v>
      </c>
      <c r="J689" s="854" t="str">
        <f t="shared" si="90"/>
        <v>Groundwater</v>
      </c>
      <c r="K689" s="854" t="s">
        <v>35</v>
      </c>
      <c r="L689" s="858">
        <v>2019</v>
      </c>
      <c r="M689" s="855">
        <v>36</v>
      </c>
      <c r="N689" s="855">
        <v>34</v>
      </c>
      <c r="O689" s="855">
        <v>70</v>
      </c>
      <c r="P689" s="855">
        <v>146</v>
      </c>
      <c r="Q689" s="855">
        <f t="shared" si="91"/>
        <v>146</v>
      </c>
      <c r="R689" s="854"/>
      <c r="S689" s="1017"/>
      <c r="T689" s="890" t="s">
        <v>5910</v>
      </c>
      <c r="U689" s="880" t="s">
        <v>4786</v>
      </c>
      <c r="V689" s="881" t="s">
        <v>5907</v>
      </c>
      <c r="W689" s="879" t="s">
        <v>5911</v>
      </c>
      <c r="X689" s="882" t="s">
        <v>2415</v>
      </c>
    </row>
    <row r="690" spans="1:24" ht="28.5" customHeight="1">
      <c r="A690" s="849" t="s">
        <v>5912</v>
      </c>
      <c r="B690" s="850"/>
      <c r="C690" s="850" t="s">
        <v>4778</v>
      </c>
      <c r="D690" s="850" t="s">
        <v>5913</v>
      </c>
      <c r="E690" s="852">
        <v>42.801328099999999</v>
      </c>
      <c r="F690" s="852">
        <v>-71.474576900000002</v>
      </c>
      <c r="G690" s="854" t="s">
        <v>9299</v>
      </c>
      <c r="H690" s="850"/>
      <c r="I690" s="853" t="s">
        <v>77</v>
      </c>
      <c r="J690" s="854" t="str">
        <f t="shared" si="90"/>
        <v>Groundwater</v>
      </c>
      <c r="K690" s="854" t="s">
        <v>35</v>
      </c>
      <c r="L690" s="858">
        <v>2019</v>
      </c>
      <c r="M690" s="855">
        <v>68</v>
      </c>
      <c r="N690" s="855">
        <v>520</v>
      </c>
      <c r="O690" s="855">
        <v>588</v>
      </c>
      <c r="P690" s="855">
        <v>2975</v>
      </c>
      <c r="Q690" s="855">
        <f t="shared" si="91"/>
        <v>2975</v>
      </c>
      <c r="R690" s="854"/>
      <c r="S690" s="1017"/>
      <c r="T690" s="879" t="s">
        <v>5918</v>
      </c>
      <c r="U690" s="875" t="s">
        <v>4786</v>
      </c>
      <c r="V690" s="887" t="s">
        <v>5915</v>
      </c>
      <c r="W690" s="879" t="s">
        <v>5919</v>
      </c>
      <c r="X690" s="882" t="s">
        <v>2415</v>
      </c>
    </row>
    <row r="691" spans="1:24" ht="28.5" customHeight="1">
      <c r="A691" s="849" t="s">
        <v>5920</v>
      </c>
      <c r="B691" s="850"/>
      <c r="C691" s="850" t="s">
        <v>4778</v>
      </c>
      <c r="D691" s="850" t="s">
        <v>5921</v>
      </c>
      <c r="E691" s="852">
        <v>43.270547499999999</v>
      </c>
      <c r="F691" s="852">
        <v>-71.955123299999997</v>
      </c>
      <c r="G691" s="854" t="s">
        <v>9299</v>
      </c>
      <c r="H691" s="850"/>
      <c r="I691" s="853" t="s">
        <v>33</v>
      </c>
      <c r="J691" s="854" t="str">
        <f t="shared" si="90"/>
        <v>Groundwater</v>
      </c>
      <c r="K691" s="854" t="s">
        <v>35</v>
      </c>
      <c r="L691" s="858">
        <v>2019</v>
      </c>
      <c r="M691" s="855">
        <v>57</v>
      </c>
      <c r="N691" s="855">
        <v>51.9</v>
      </c>
      <c r="O691" s="855">
        <v>108.9</v>
      </c>
      <c r="P691" s="855">
        <v>144.80000000000001</v>
      </c>
      <c r="Q691" s="855">
        <f t="shared" si="91"/>
        <v>144.80000000000001</v>
      </c>
      <c r="R691" s="854"/>
      <c r="S691" s="1017"/>
      <c r="T691" s="879" t="s">
        <v>5926</v>
      </c>
      <c r="U691" s="880" t="s">
        <v>4786</v>
      </c>
      <c r="V691" s="881" t="s">
        <v>5923</v>
      </c>
      <c r="W691" s="879" t="s">
        <v>5927</v>
      </c>
      <c r="X691" s="882" t="s">
        <v>2415</v>
      </c>
    </row>
    <row r="692" spans="1:24" ht="28.5" customHeight="1">
      <c r="A692" s="849" t="s">
        <v>7697</v>
      </c>
      <c r="B692" s="849" t="s">
        <v>7698</v>
      </c>
      <c r="C692" s="850" t="s">
        <v>7665</v>
      </c>
      <c r="D692" s="850" t="s">
        <v>7699</v>
      </c>
      <c r="E692" s="852">
        <v>40.277000999999998</v>
      </c>
      <c r="F692" s="852">
        <v>-74.818074800000005</v>
      </c>
      <c r="G692" s="854" t="s">
        <v>9289</v>
      </c>
      <c r="H692" s="850"/>
      <c r="I692" s="853" t="s">
        <v>44</v>
      </c>
      <c r="J692" s="854" t="str">
        <f t="shared" si="90"/>
        <v>Groundwater</v>
      </c>
      <c r="K692" s="854" t="s">
        <v>35</v>
      </c>
      <c r="L692" s="858">
        <v>2017</v>
      </c>
      <c r="M692" s="855"/>
      <c r="N692" s="855"/>
      <c r="O692" s="855">
        <v>27800</v>
      </c>
      <c r="P692" s="855" t="s">
        <v>36</v>
      </c>
      <c r="Q692" s="855">
        <f t="shared" si="91"/>
        <v>27800</v>
      </c>
      <c r="R692" s="854" t="s">
        <v>9936</v>
      </c>
      <c r="S692" s="1018" t="s">
        <v>49</v>
      </c>
      <c r="T692" s="859" t="s">
        <v>7689</v>
      </c>
      <c r="U692" s="856" t="s">
        <v>105</v>
      </c>
      <c r="V692" s="910" t="s">
        <v>49</v>
      </c>
      <c r="W692" s="893" t="s">
        <v>7704</v>
      </c>
      <c r="X692" s="905" t="s">
        <v>7676</v>
      </c>
    </row>
    <row r="693" spans="1:24" ht="28.5" customHeight="1">
      <c r="A693" s="849" t="s">
        <v>812</v>
      </c>
      <c r="B693" s="849"/>
      <c r="C693" s="849" t="s">
        <v>448</v>
      </c>
      <c r="D693" s="849"/>
      <c r="E693" s="851">
        <v>38.093299999999999</v>
      </c>
      <c r="F693" s="851">
        <v>-122.264394</v>
      </c>
      <c r="G693" s="901" t="s">
        <v>9561</v>
      </c>
      <c r="H693" s="900" t="s">
        <v>9937</v>
      </c>
      <c r="I693" s="853" t="s">
        <v>44</v>
      </c>
      <c r="J693" s="854" t="str">
        <f t="shared" si="90"/>
        <v>Groundwater</v>
      </c>
      <c r="K693" s="852" t="s">
        <v>35</v>
      </c>
      <c r="L693" s="851">
        <v>2018</v>
      </c>
      <c r="M693" s="855">
        <v>124</v>
      </c>
      <c r="N693" s="855">
        <v>78.3</v>
      </c>
      <c r="O693" s="855"/>
      <c r="P693" s="855"/>
      <c r="Q693" s="855">
        <f t="shared" si="91"/>
        <v>124</v>
      </c>
      <c r="R693" s="854"/>
      <c r="S693" s="1018"/>
      <c r="T693" s="854"/>
      <c r="U693" s="856" t="s">
        <v>813</v>
      </c>
      <c r="V693" s="857" t="s">
        <v>814</v>
      </c>
      <c r="W693" s="868" t="s">
        <v>815</v>
      </c>
      <c r="X693" s="851"/>
    </row>
    <row r="694" spans="1:24" ht="28.5" customHeight="1">
      <c r="A694" s="849" t="s">
        <v>9938</v>
      </c>
      <c r="B694" s="849"/>
      <c r="C694" s="849" t="s">
        <v>3158</v>
      </c>
      <c r="D694" s="849" t="s">
        <v>9939</v>
      </c>
      <c r="E694" s="851">
        <v>43.308</v>
      </c>
      <c r="F694" s="851">
        <v>-86.197000000000003</v>
      </c>
      <c r="G694" s="862"/>
      <c r="H694" s="861"/>
      <c r="I694" s="853" t="s">
        <v>33</v>
      </c>
      <c r="J694" s="852" t="s">
        <v>35</v>
      </c>
      <c r="K694" s="852" t="s">
        <v>35</v>
      </c>
      <c r="L694" s="863">
        <v>2021</v>
      </c>
      <c r="M694" s="855">
        <v>196</v>
      </c>
      <c r="N694" s="855">
        <v>169</v>
      </c>
      <c r="O694" s="855"/>
      <c r="P694" s="855"/>
      <c r="Q694" s="855">
        <v>196</v>
      </c>
      <c r="R694" s="854"/>
      <c r="S694" s="1018"/>
      <c r="T694" s="854" t="s">
        <v>9940</v>
      </c>
      <c r="U694" s="864" t="s">
        <v>9940</v>
      </c>
      <c r="V694" s="865" t="s">
        <v>9941</v>
      </c>
      <c r="W694" s="854" t="s">
        <v>9942</v>
      </c>
      <c r="X694" s="851" t="s">
        <v>9295</v>
      </c>
    </row>
    <row r="695" spans="1:24" ht="28.5" customHeight="1">
      <c r="A695" s="849" t="s">
        <v>7850</v>
      </c>
      <c r="B695" s="850"/>
      <c r="C695" s="850" t="s">
        <v>7798</v>
      </c>
      <c r="D695" s="850" t="s">
        <v>7799</v>
      </c>
      <c r="E695" s="852">
        <v>42.901205560000001</v>
      </c>
      <c r="F695" s="852">
        <v>-73.353155560000005</v>
      </c>
      <c r="G695" s="852" t="s">
        <v>9290</v>
      </c>
      <c r="H695" s="849"/>
      <c r="I695" s="853" t="s">
        <v>5</v>
      </c>
      <c r="J695" s="854" t="str">
        <f t="shared" ref="J695:J702" si="92">IF(K695="Groundwater", "Groundwater", IF(OR(K695="Wastewater", K695="Surface Water", K695="Drinking Water", K695="Leachate"),"Other Water", IF(OR(K695="Soil", K695="Compost", K695="Sludge", K695="Septage"), "Solid", "Unknown")))</f>
        <v>Groundwater</v>
      </c>
      <c r="K695" s="854" t="s">
        <v>35</v>
      </c>
      <c r="L695" s="858"/>
      <c r="M695" s="855">
        <v>2600</v>
      </c>
      <c r="N695" s="855"/>
      <c r="O695" s="855" t="s">
        <v>36</v>
      </c>
      <c r="P695" s="855" t="s">
        <v>36</v>
      </c>
      <c r="Q695" s="855">
        <f t="shared" ref="Q695:Q702" si="93">IF(M695&amp;N695&amp;O695&amp;P695="","",MAX(M695:P695))</f>
        <v>2600</v>
      </c>
      <c r="R695" s="854" t="s">
        <v>9943</v>
      </c>
      <c r="S695" s="1018"/>
      <c r="T695" s="868" t="s">
        <v>7853</v>
      </c>
      <c r="U695" s="866" t="s">
        <v>7853</v>
      </c>
      <c r="V695" s="884" t="s">
        <v>7853</v>
      </c>
      <c r="W695" s="854"/>
      <c r="X695" s="925" t="s">
        <v>7808</v>
      </c>
    </row>
    <row r="696" spans="1:24" ht="28.5" customHeight="1">
      <c r="A696" s="849" t="s">
        <v>816</v>
      </c>
      <c r="B696" s="850"/>
      <c r="C696" s="850" t="s">
        <v>448</v>
      </c>
      <c r="D696" s="850" t="s">
        <v>817</v>
      </c>
      <c r="E696" s="852">
        <v>32.593690154599003</v>
      </c>
      <c r="F696" s="852">
        <v>-117.044969974819</v>
      </c>
      <c r="G696" s="854" t="s">
        <v>9355</v>
      </c>
      <c r="H696" s="850" t="s">
        <v>9944</v>
      </c>
      <c r="I696" s="853" t="s">
        <v>33</v>
      </c>
      <c r="J696" s="854" t="str">
        <f t="shared" si="92"/>
        <v>Groundwater</v>
      </c>
      <c r="K696" s="854" t="s">
        <v>35</v>
      </c>
      <c r="L696" s="902">
        <v>2019</v>
      </c>
      <c r="M696" s="855">
        <v>1.8</v>
      </c>
      <c r="N696" s="855">
        <v>18</v>
      </c>
      <c r="O696" s="855"/>
      <c r="P696" s="855">
        <v>128.1</v>
      </c>
      <c r="Q696" s="855">
        <f t="shared" si="93"/>
        <v>128.1</v>
      </c>
      <c r="R696" s="854" t="s">
        <v>819</v>
      </c>
      <c r="S696" s="1018"/>
      <c r="T696" s="942" t="s">
        <v>822</v>
      </c>
      <c r="U696" s="866" t="s">
        <v>514</v>
      </c>
      <c r="V696" s="884" t="s">
        <v>820</v>
      </c>
      <c r="W696" s="885"/>
      <c r="X696" s="941" t="s">
        <v>538</v>
      </c>
    </row>
    <row r="697" spans="1:24" ht="28.5" customHeight="1">
      <c r="A697" s="849" t="s">
        <v>5928</v>
      </c>
      <c r="B697" s="850"/>
      <c r="C697" s="850" t="s">
        <v>4778</v>
      </c>
      <c r="D697" s="850" t="s">
        <v>5050</v>
      </c>
      <c r="E697" s="852">
        <v>43.070168000000002</v>
      </c>
      <c r="F697" s="852">
        <v>-70.773607999999996</v>
      </c>
      <c r="G697" s="854" t="s">
        <v>9299</v>
      </c>
      <c r="H697" s="850"/>
      <c r="I697" s="853" t="s">
        <v>77</v>
      </c>
      <c r="J697" s="854" t="str">
        <f t="shared" si="92"/>
        <v>Groundwater</v>
      </c>
      <c r="K697" s="854" t="s">
        <v>35</v>
      </c>
      <c r="L697" s="858">
        <v>2018</v>
      </c>
      <c r="M697" s="855">
        <v>27</v>
      </c>
      <c r="N697" s="855">
        <v>11</v>
      </c>
      <c r="O697" s="855">
        <v>38</v>
      </c>
      <c r="P697" s="855">
        <v>209.7</v>
      </c>
      <c r="Q697" s="855">
        <f t="shared" si="93"/>
        <v>209.7</v>
      </c>
      <c r="R697" s="854"/>
      <c r="S697" s="1017"/>
      <c r="T697" s="879" t="s">
        <v>5933</v>
      </c>
      <c r="U697" s="875" t="s">
        <v>4786</v>
      </c>
      <c r="V697" s="887" t="s">
        <v>5930</v>
      </c>
      <c r="W697" s="879" t="s">
        <v>5934</v>
      </c>
      <c r="X697" s="882" t="s">
        <v>2415</v>
      </c>
    </row>
    <row r="698" spans="1:24" ht="28.5" customHeight="1">
      <c r="A698" s="849" t="s">
        <v>5935</v>
      </c>
      <c r="B698" s="850"/>
      <c r="C698" s="850" t="s">
        <v>4778</v>
      </c>
      <c r="D698" s="850" t="s">
        <v>5347</v>
      </c>
      <c r="E698" s="852">
        <v>43.3134266</v>
      </c>
      <c r="F698" s="852">
        <v>-70.9935014</v>
      </c>
      <c r="G698" s="854" t="s">
        <v>9299</v>
      </c>
      <c r="H698" s="850"/>
      <c r="I698" s="853" t="s">
        <v>5</v>
      </c>
      <c r="J698" s="854" t="str">
        <f t="shared" si="92"/>
        <v>Groundwater</v>
      </c>
      <c r="K698" s="854" t="s">
        <v>35</v>
      </c>
      <c r="L698" s="858">
        <v>2020</v>
      </c>
      <c r="M698" s="855">
        <v>100</v>
      </c>
      <c r="N698" s="855">
        <v>1100</v>
      </c>
      <c r="O698" s="855">
        <v>1200</v>
      </c>
      <c r="P698" s="855">
        <v>1317</v>
      </c>
      <c r="Q698" s="855">
        <f t="shared" si="93"/>
        <v>1317</v>
      </c>
      <c r="R698" s="854"/>
      <c r="S698" s="1017"/>
      <c r="T698" s="879" t="s">
        <v>5939</v>
      </c>
      <c r="U698" s="880" t="s">
        <v>4786</v>
      </c>
      <c r="V698" s="881" t="s">
        <v>5133</v>
      </c>
      <c r="W698" s="879" t="s">
        <v>5940</v>
      </c>
      <c r="X698" s="882" t="s">
        <v>2415</v>
      </c>
    </row>
    <row r="699" spans="1:24" ht="28.5" customHeight="1">
      <c r="A699" s="849" t="s">
        <v>5941</v>
      </c>
      <c r="B699" s="850"/>
      <c r="C699" s="850" t="s">
        <v>4778</v>
      </c>
      <c r="D699" s="850" t="s">
        <v>5013</v>
      </c>
      <c r="E699" s="852">
        <v>43.309757445053897</v>
      </c>
      <c r="F699" s="852">
        <v>-71.3173826731297</v>
      </c>
      <c r="G699" s="854" t="s">
        <v>9945</v>
      </c>
      <c r="H699" s="850" t="s">
        <v>9946</v>
      </c>
      <c r="I699" s="853" t="s">
        <v>5</v>
      </c>
      <c r="J699" s="854" t="str">
        <f t="shared" si="92"/>
        <v>Groundwater</v>
      </c>
      <c r="K699" s="854" t="s">
        <v>35</v>
      </c>
      <c r="L699" s="858">
        <v>2019</v>
      </c>
      <c r="M699" s="855">
        <v>9</v>
      </c>
      <c r="N699" s="855">
        <v>125</v>
      </c>
      <c r="O699" s="855">
        <v>134</v>
      </c>
      <c r="P699" s="855" t="s">
        <v>36</v>
      </c>
      <c r="Q699" s="855">
        <f t="shared" si="93"/>
        <v>134</v>
      </c>
      <c r="R699" s="854"/>
      <c r="S699" s="1017"/>
      <c r="T699" s="879" t="s">
        <v>5945</v>
      </c>
      <c r="U699" s="875" t="s">
        <v>4786</v>
      </c>
      <c r="V699" s="887" t="s">
        <v>4781</v>
      </c>
      <c r="W699" s="890" t="s">
        <v>5946</v>
      </c>
      <c r="X699" s="882" t="s">
        <v>2415</v>
      </c>
    </row>
    <row r="700" spans="1:24" ht="28.5" customHeight="1">
      <c r="A700" s="849" t="s">
        <v>8806</v>
      </c>
      <c r="B700" s="849"/>
      <c r="C700" s="849" t="s">
        <v>8722</v>
      </c>
      <c r="D700" s="849" t="s">
        <v>8802</v>
      </c>
      <c r="E700" s="901">
        <v>42.796759000000002</v>
      </c>
      <c r="F700" s="901">
        <v>-73.222429000000005</v>
      </c>
      <c r="G700" s="901" t="s">
        <v>9299</v>
      </c>
      <c r="H700" s="900"/>
      <c r="I700" s="853" t="s">
        <v>5</v>
      </c>
      <c r="J700" s="854" t="str">
        <f t="shared" si="92"/>
        <v>Solid</v>
      </c>
      <c r="K700" s="852" t="s">
        <v>99</v>
      </c>
      <c r="L700" s="851">
        <v>2016</v>
      </c>
      <c r="M700" s="855">
        <v>320</v>
      </c>
      <c r="N700" s="855"/>
      <c r="O700" s="855"/>
      <c r="P700" s="855"/>
      <c r="Q700" s="855">
        <f t="shared" si="93"/>
        <v>320</v>
      </c>
      <c r="R700" s="854"/>
      <c r="S700" s="1018"/>
      <c r="T700" s="854"/>
      <c r="U700" s="856" t="s">
        <v>8804</v>
      </c>
      <c r="V700" s="857" t="s">
        <v>8804</v>
      </c>
      <c r="W700" s="854"/>
      <c r="X700" s="851"/>
    </row>
    <row r="701" spans="1:24" ht="28.5" customHeight="1">
      <c r="A701" s="849" t="s">
        <v>3572</v>
      </c>
      <c r="B701" s="849" t="s">
        <v>3573</v>
      </c>
      <c r="C701" s="850" t="s">
        <v>3158</v>
      </c>
      <c r="D701" s="930" t="s">
        <v>3574</v>
      </c>
      <c r="E701" s="871">
        <v>42.184518199999999</v>
      </c>
      <c r="F701" s="871">
        <v>-85.594007399999995</v>
      </c>
      <c r="G701" s="852" t="s">
        <v>9289</v>
      </c>
      <c r="H701" s="852"/>
      <c r="I701" s="853" t="s">
        <v>33</v>
      </c>
      <c r="J701" s="854" t="str">
        <f t="shared" si="92"/>
        <v>Groundwater</v>
      </c>
      <c r="K701" s="854" t="s">
        <v>35</v>
      </c>
      <c r="L701" s="858">
        <v>2019</v>
      </c>
      <c r="M701" s="855"/>
      <c r="N701" s="855"/>
      <c r="O701" s="855">
        <v>7190</v>
      </c>
      <c r="P701" s="855"/>
      <c r="Q701" s="855">
        <f t="shared" si="93"/>
        <v>7190</v>
      </c>
      <c r="R701" s="854" t="s">
        <v>3576</v>
      </c>
      <c r="S701" s="884" t="s">
        <v>3577</v>
      </c>
      <c r="T701" s="909" t="s">
        <v>3577</v>
      </c>
      <c r="U701" s="856" t="s">
        <v>3577</v>
      </c>
      <c r="V701" s="857" t="s">
        <v>3577</v>
      </c>
      <c r="W701" s="962" t="s">
        <v>3579</v>
      </c>
      <c r="X701" s="877" t="s">
        <v>3168</v>
      </c>
    </row>
    <row r="702" spans="1:24" ht="28.5" customHeight="1">
      <c r="A702" s="849" t="s">
        <v>5947</v>
      </c>
      <c r="B702" s="850"/>
      <c r="C702" s="850" t="s">
        <v>4778</v>
      </c>
      <c r="D702" s="850" t="s">
        <v>5948</v>
      </c>
      <c r="E702" s="852">
        <v>43.035491999999998</v>
      </c>
      <c r="F702" s="852">
        <v>-71.185760999999999</v>
      </c>
      <c r="G702" s="854" t="s">
        <v>9299</v>
      </c>
      <c r="H702" s="850"/>
      <c r="I702" s="853" t="s">
        <v>5</v>
      </c>
      <c r="J702" s="854" t="str">
        <f t="shared" si="92"/>
        <v>Groundwater</v>
      </c>
      <c r="K702" s="853" t="s">
        <v>35</v>
      </c>
      <c r="L702" s="858">
        <v>2018</v>
      </c>
      <c r="M702" s="855">
        <v>1230</v>
      </c>
      <c r="N702" s="855">
        <v>2410</v>
      </c>
      <c r="O702" s="855">
        <v>3640</v>
      </c>
      <c r="P702" s="855">
        <v>4413.3100000000004</v>
      </c>
      <c r="Q702" s="855">
        <f t="shared" si="93"/>
        <v>4413.3100000000004</v>
      </c>
      <c r="R702" s="854"/>
      <c r="S702" s="1017"/>
      <c r="T702" s="879" t="s">
        <v>5952</v>
      </c>
      <c r="U702" s="875" t="s">
        <v>4786</v>
      </c>
      <c r="V702" s="887" t="s">
        <v>5133</v>
      </c>
      <c r="W702" s="879" t="s">
        <v>5953</v>
      </c>
      <c r="X702" s="882" t="s">
        <v>2415</v>
      </c>
    </row>
    <row r="703" spans="1:24" ht="28.5" customHeight="1">
      <c r="A703" s="849" t="s">
        <v>9948</v>
      </c>
      <c r="B703" s="849"/>
      <c r="C703" s="849" t="s">
        <v>3158</v>
      </c>
      <c r="D703" s="849" t="s">
        <v>3882</v>
      </c>
      <c r="E703" s="851">
        <v>43.215868</v>
      </c>
      <c r="F703" s="851">
        <v>-86.303050999999996</v>
      </c>
      <c r="G703" s="862"/>
      <c r="H703" s="861"/>
      <c r="I703" s="853" t="s">
        <v>5</v>
      </c>
      <c r="J703" s="852" t="s">
        <v>35</v>
      </c>
      <c r="K703" s="852" t="s">
        <v>35</v>
      </c>
      <c r="L703" s="863">
        <v>2020</v>
      </c>
      <c r="M703" s="855">
        <v>1192</v>
      </c>
      <c r="N703" s="855">
        <v>6954</v>
      </c>
      <c r="O703" s="855"/>
      <c r="P703" s="855"/>
      <c r="Q703" s="855">
        <v>6954</v>
      </c>
      <c r="R703" s="854"/>
      <c r="S703" s="1018"/>
      <c r="T703" s="854" t="s">
        <v>9949</v>
      </c>
      <c r="U703" s="864" t="s">
        <v>9949</v>
      </c>
      <c r="V703" s="865" t="s">
        <v>9950</v>
      </c>
      <c r="W703" s="854" t="s">
        <v>9315</v>
      </c>
      <c r="X703" s="851" t="s">
        <v>9295</v>
      </c>
    </row>
    <row r="704" spans="1:24" ht="28.5" customHeight="1">
      <c r="A704" s="849" t="s">
        <v>1921</v>
      </c>
      <c r="B704" s="849"/>
      <c r="C704" s="849" t="s">
        <v>1806</v>
      </c>
      <c r="D704" s="849" t="s">
        <v>1812</v>
      </c>
      <c r="E704" s="851">
        <v>30.3652804</v>
      </c>
      <c r="F704" s="851">
        <v>-81.601336699999905</v>
      </c>
      <c r="G704" s="852" t="s">
        <v>9299</v>
      </c>
      <c r="H704" s="849"/>
      <c r="I704" s="853" t="s">
        <v>1786</v>
      </c>
      <c r="J704" s="854" t="str">
        <f t="shared" ref="J704:J707" si="94">IF(K704="Groundwater", "Groundwater", IF(OR(K704="Wastewater", K704="Surface Water", K704="Drinking Water", K704="Leachate"),"Other Water", IF(OR(K704="Soil", K704="Compost", K704="Sludge", K704="Septage"), "Solid", "Unknown")))</f>
        <v>Groundwater</v>
      </c>
      <c r="K704" s="852" t="s">
        <v>35</v>
      </c>
      <c r="L704" s="851">
        <v>2019</v>
      </c>
      <c r="M704" s="855"/>
      <c r="N704" s="855">
        <v>0.56000000000000005</v>
      </c>
      <c r="O704" s="855">
        <v>1.34</v>
      </c>
      <c r="P704" s="855">
        <v>1.93</v>
      </c>
      <c r="Q704" s="855">
        <f t="shared" ref="Q704:Q707" si="95">IF(M704&amp;N704&amp;O704&amp;P704="","",MAX(M704:P704))</f>
        <v>1.93</v>
      </c>
      <c r="R704" s="854"/>
      <c r="S704" s="1018"/>
      <c r="T704" s="928" t="s">
        <v>1922</v>
      </c>
      <c r="U704" s="866" t="s">
        <v>1847</v>
      </c>
      <c r="V704" s="884" t="s">
        <v>1848</v>
      </c>
      <c r="W704" s="854"/>
      <c r="X704" s="851"/>
    </row>
    <row r="705" spans="1:24" ht="28.5" customHeight="1">
      <c r="A705" s="849" t="s">
        <v>5954</v>
      </c>
      <c r="B705" s="850"/>
      <c r="C705" s="850" t="s">
        <v>4778</v>
      </c>
      <c r="D705" s="850" t="s">
        <v>5955</v>
      </c>
      <c r="E705" s="852">
        <v>42.827508399999999</v>
      </c>
      <c r="F705" s="852">
        <v>-71.637020399999997</v>
      </c>
      <c r="G705" s="854" t="s">
        <v>9299</v>
      </c>
      <c r="H705" s="850"/>
      <c r="I705" s="853" t="s">
        <v>5</v>
      </c>
      <c r="J705" s="854" t="str">
        <f t="shared" si="94"/>
        <v>Groundwater</v>
      </c>
      <c r="K705" s="854" t="s">
        <v>35</v>
      </c>
      <c r="L705" s="858">
        <v>2019</v>
      </c>
      <c r="M705" s="855">
        <v>10</v>
      </c>
      <c r="N705" s="855">
        <v>21</v>
      </c>
      <c r="O705" s="855">
        <v>31</v>
      </c>
      <c r="P705" s="855">
        <v>303</v>
      </c>
      <c r="Q705" s="855">
        <f t="shared" si="95"/>
        <v>303</v>
      </c>
      <c r="R705" s="854"/>
      <c r="S705" s="1017"/>
      <c r="T705" s="879" t="s">
        <v>5960</v>
      </c>
      <c r="U705" s="880" t="s">
        <v>4786</v>
      </c>
      <c r="V705" s="881" t="s">
        <v>5957</v>
      </c>
      <c r="W705" s="879" t="s">
        <v>5961</v>
      </c>
      <c r="X705" s="882" t="s">
        <v>2415</v>
      </c>
    </row>
    <row r="706" spans="1:24" ht="28.5" customHeight="1">
      <c r="A706" s="849" t="s">
        <v>5962</v>
      </c>
      <c r="B706" s="850"/>
      <c r="C706" s="850" t="s">
        <v>4778</v>
      </c>
      <c r="D706" s="850" t="s">
        <v>5335</v>
      </c>
      <c r="E706" s="852">
        <v>43.374533999999997</v>
      </c>
      <c r="F706" s="852">
        <v>-72.337095000000005</v>
      </c>
      <c r="G706" s="854" t="s">
        <v>9299</v>
      </c>
      <c r="H706" s="850"/>
      <c r="I706" s="853" t="s">
        <v>5</v>
      </c>
      <c r="J706" s="854" t="str">
        <f t="shared" si="94"/>
        <v>Groundwater</v>
      </c>
      <c r="K706" s="854" t="s">
        <v>35</v>
      </c>
      <c r="L706" s="858">
        <v>2017</v>
      </c>
      <c r="M706" s="855">
        <v>19</v>
      </c>
      <c r="N706" s="855">
        <v>62</v>
      </c>
      <c r="O706" s="855">
        <v>81</v>
      </c>
      <c r="P706" s="855">
        <v>194</v>
      </c>
      <c r="Q706" s="855">
        <f t="shared" si="95"/>
        <v>194</v>
      </c>
      <c r="R706" s="854"/>
      <c r="S706" s="1017"/>
      <c r="T706" s="879" t="s">
        <v>5967</v>
      </c>
      <c r="U706" s="880" t="s">
        <v>4786</v>
      </c>
      <c r="V706" s="881" t="s">
        <v>5964</v>
      </c>
      <c r="W706" s="879" t="s">
        <v>5968</v>
      </c>
      <c r="X706" s="882" t="s">
        <v>2415</v>
      </c>
    </row>
    <row r="707" spans="1:24" ht="28.5" customHeight="1">
      <c r="A707" s="849" t="s">
        <v>5969</v>
      </c>
      <c r="B707" s="850"/>
      <c r="C707" s="850" t="s">
        <v>4778</v>
      </c>
      <c r="D707" s="850" t="s">
        <v>5296</v>
      </c>
      <c r="E707" s="852">
        <v>42.809199599999999</v>
      </c>
      <c r="F707" s="852">
        <v>-71.5758194</v>
      </c>
      <c r="G707" s="854" t="s">
        <v>9299</v>
      </c>
      <c r="H707" s="850"/>
      <c r="I707" s="853" t="s">
        <v>5</v>
      </c>
      <c r="J707" s="854" t="str">
        <f t="shared" si="94"/>
        <v>Groundwater</v>
      </c>
      <c r="K707" s="854" t="s">
        <v>35</v>
      </c>
      <c r="L707" s="858">
        <v>2019</v>
      </c>
      <c r="M707" s="855">
        <v>7100</v>
      </c>
      <c r="N707" s="855">
        <v>72</v>
      </c>
      <c r="O707" s="855">
        <v>7172</v>
      </c>
      <c r="P707" s="855">
        <v>7114</v>
      </c>
      <c r="Q707" s="855">
        <f t="shared" si="95"/>
        <v>7172</v>
      </c>
      <c r="R707" s="854" t="s">
        <v>9951</v>
      </c>
      <c r="S707" s="1017"/>
      <c r="T707" s="879" t="s">
        <v>5974</v>
      </c>
      <c r="U707" s="875" t="s">
        <v>9952</v>
      </c>
      <c r="V707" s="887" t="s">
        <v>5971</v>
      </c>
      <c r="W707" s="879" t="s">
        <v>5975</v>
      </c>
      <c r="X707" s="882" t="s">
        <v>2415</v>
      </c>
    </row>
    <row r="708" spans="1:24" ht="28.5" customHeight="1">
      <c r="A708" s="849" t="s">
        <v>9953</v>
      </c>
      <c r="B708" s="849"/>
      <c r="C708" s="849" t="s">
        <v>3158</v>
      </c>
      <c r="D708" s="849" t="s">
        <v>3882</v>
      </c>
      <c r="E708" s="851">
        <v>43.251672999999997</v>
      </c>
      <c r="F708" s="851">
        <v>-86.220343</v>
      </c>
      <c r="G708" s="862"/>
      <c r="H708" s="861"/>
      <c r="I708" s="853" t="s">
        <v>5</v>
      </c>
      <c r="J708" s="852" t="s">
        <v>35</v>
      </c>
      <c r="K708" s="852" t="s">
        <v>35</v>
      </c>
      <c r="L708" s="863">
        <v>2019</v>
      </c>
      <c r="M708" s="855"/>
      <c r="N708" s="855">
        <v>34</v>
      </c>
      <c r="O708" s="855"/>
      <c r="P708" s="855"/>
      <c r="Q708" s="855">
        <v>34</v>
      </c>
      <c r="R708" s="854"/>
      <c r="S708" s="1018"/>
      <c r="T708" s="854" t="s">
        <v>9954</v>
      </c>
      <c r="U708" s="864" t="s">
        <v>9954</v>
      </c>
      <c r="V708" s="865" t="s">
        <v>9955</v>
      </c>
      <c r="W708" s="854" t="s">
        <v>9315</v>
      </c>
      <c r="X708" s="851" t="s">
        <v>9295</v>
      </c>
    </row>
    <row r="709" spans="1:24" ht="28.5" customHeight="1">
      <c r="A709" s="849" t="s">
        <v>5976</v>
      </c>
      <c r="B709" s="849"/>
      <c r="C709" s="850" t="s">
        <v>4778</v>
      </c>
      <c r="D709" s="850" t="s">
        <v>5296</v>
      </c>
      <c r="E709" s="852">
        <v>42.809199599999999</v>
      </c>
      <c r="F709" s="852">
        <v>-71.5758194</v>
      </c>
      <c r="G709" s="854" t="s">
        <v>9289</v>
      </c>
      <c r="H709" s="850"/>
      <c r="I709" s="853" t="s">
        <v>5</v>
      </c>
      <c r="J709" s="854" t="str">
        <f t="shared" ref="J709:J714" si="96">IF(K709="Groundwater", "Groundwater", IF(OR(K709="Wastewater", K709="Surface Water", K709="Drinking Water", K709="Leachate"),"Other Water", IF(OR(K709="Soil", K709="Compost", K709="Sludge", K709="Septage"), "Solid", "Unknown")))</f>
        <v>Groundwater</v>
      </c>
      <c r="K709" s="854" t="s">
        <v>35</v>
      </c>
      <c r="L709" s="858">
        <v>2016</v>
      </c>
      <c r="M709" s="855">
        <v>620</v>
      </c>
      <c r="N709" s="855"/>
      <c r="O709" s="855" t="s">
        <v>36</v>
      </c>
      <c r="P709" s="855">
        <v>620</v>
      </c>
      <c r="Q709" s="855">
        <f t="shared" ref="Q709:Q714" si="97">IF(M709&amp;N709&amp;O709&amp;P709="","",MAX(M709:P709))</f>
        <v>620</v>
      </c>
      <c r="R709" s="854" t="s">
        <v>5978</v>
      </c>
      <c r="S709" s="1021" t="s">
        <v>5982</v>
      </c>
      <c r="T709" s="937" t="s">
        <v>5283</v>
      </c>
      <c r="U709" s="866" t="s">
        <v>5979</v>
      </c>
      <c r="V709" s="865"/>
      <c r="W709" s="893" t="s">
        <v>5983</v>
      </c>
      <c r="X709" s="882" t="s">
        <v>5105</v>
      </c>
    </row>
    <row r="710" spans="1:24" ht="28.5" customHeight="1">
      <c r="A710" s="849" t="s">
        <v>5984</v>
      </c>
      <c r="B710" s="850"/>
      <c r="C710" s="850" t="s">
        <v>4778</v>
      </c>
      <c r="D710" s="850" t="s">
        <v>5455</v>
      </c>
      <c r="E710" s="852">
        <v>43.186554399999999</v>
      </c>
      <c r="F710" s="852">
        <v>-70.900697399999999</v>
      </c>
      <c r="G710" s="854" t="s">
        <v>9299</v>
      </c>
      <c r="H710" s="850"/>
      <c r="I710" s="853" t="s">
        <v>5</v>
      </c>
      <c r="J710" s="854" t="str">
        <f t="shared" si="96"/>
        <v>Groundwater</v>
      </c>
      <c r="K710" s="854" t="s">
        <v>35</v>
      </c>
      <c r="L710" s="858">
        <v>2020</v>
      </c>
      <c r="M710" s="855">
        <v>4.5599999999999996</v>
      </c>
      <c r="N710" s="855">
        <v>3.09</v>
      </c>
      <c r="O710" s="855">
        <v>7.65</v>
      </c>
      <c r="P710" s="855">
        <v>56.95</v>
      </c>
      <c r="Q710" s="855">
        <f t="shared" si="97"/>
        <v>56.95</v>
      </c>
      <c r="R710" s="854"/>
      <c r="S710" s="1017"/>
      <c r="T710" s="879" t="s">
        <v>5988</v>
      </c>
      <c r="U710" s="880" t="s">
        <v>4786</v>
      </c>
      <c r="V710" s="881" t="s">
        <v>5985</v>
      </c>
      <c r="W710" s="879" t="s">
        <v>5989</v>
      </c>
      <c r="X710" s="882" t="s">
        <v>2415</v>
      </c>
    </row>
    <row r="711" spans="1:24" ht="28.5" customHeight="1">
      <c r="A711" s="849" t="s">
        <v>9113</v>
      </c>
      <c r="B711" s="849" t="s">
        <v>9114</v>
      </c>
      <c r="C711" s="849" t="s">
        <v>9084</v>
      </c>
      <c r="D711" s="849" t="s">
        <v>9115</v>
      </c>
      <c r="E711" s="852">
        <v>44.060431100000002</v>
      </c>
      <c r="F711" s="852">
        <v>-87.721145500000006</v>
      </c>
      <c r="G711" s="851" t="s">
        <v>9956</v>
      </c>
      <c r="H711" s="869"/>
      <c r="I711" s="853" t="s">
        <v>1201</v>
      </c>
      <c r="J711" s="854" t="str">
        <f t="shared" si="96"/>
        <v>Groundwater</v>
      </c>
      <c r="K711" s="852" t="s">
        <v>35</v>
      </c>
      <c r="L711" s="851">
        <v>2018</v>
      </c>
      <c r="M711" s="855">
        <v>380</v>
      </c>
      <c r="N711" s="855">
        <v>39.1</v>
      </c>
      <c r="O711" s="855">
        <v>380</v>
      </c>
      <c r="P711" s="855">
        <v>582.74</v>
      </c>
      <c r="Q711" s="855">
        <f t="shared" si="97"/>
        <v>582.74</v>
      </c>
      <c r="R711" s="854"/>
      <c r="S711" s="1018"/>
      <c r="T711" s="854"/>
      <c r="U711" s="856" t="s">
        <v>9116</v>
      </c>
      <c r="V711" s="857" t="s">
        <v>9117</v>
      </c>
      <c r="W711" s="868" t="s">
        <v>9118</v>
      </c>
      <c r="X711" s="851"/>
    </row>
    <row r="712" spans="1:24" ht="28.5" customHeight="1">
      <c r="A712" s="849" t="s">
        <v>5990</v>
      </c>
      <c r="B712" s="850"/>
      <c r="C712" s="850" t="s">
        <v>4778</v>
      </c>
      <c r="D712" s="850" t="s">
        <v>4785</v>
      </c>
      <c r="E712" s="852">
        <v>42.992483</v>
      </c>
      <c r="F712" s="852">
        <v>-71.467736299999999</v>
      </c>
      <c r="G712" s="854" t="s">
        <v>9299</v>
      </c>
      <c r="H712" s="850"/>
      <c r="I712" s="853" t="s">
        <v>77</v>
      </c>
      <c r="J712" s="854" t="str">
        <f t="shared" si="96"/>
        <v>Groundwater</v>
      </c>
      <c r="K712" s="854" t="s">
        <v>35</v>
      </c>
      <c r="L712" s="858">
        <v>2019</v>
      </c>
      <c r="M712" s="855">
        <v>27.4</v>
      </c>
      <c r="N712" s="855">
        <v>18.899999999999999</v>
      </c>
      <c r="O712" s="855">
        <v>46.3</v>
      </c>
      <c r="P712" s="855">
        <v>101.3</v>
      </c>
      <c r="Q712" s="855">
        <f t="shared" si="97"/>
        <v>101.3</v>
      </c>
      <c r="R712" s="854"/>
      <c r="S712" s="1017"/>
      <c r="T712" s="879" t="s">
        <v>5995</v>
      </c>
      <c r="U712" s="875" t="s">
        <v>4786</v>
      </c>
      <c r="V712" s="887" t="s">
        <v>5992</v>
      </c>
      <c r="W712" s="879" t="s">
        <v>5996</v>
      </c>
      <c r="X712" s="882" t="s">
        <v>2415</v>
      </c>
    </row>
    <row r="713" spans="1:24" ht="28.5" customHeight="1">
      <c r="A713" s="849" t="s">
        <v>5997</v>
      </c>
      <c r="B713" s="850"/>
      <c r="C713" s="850" t="s">
        <v>4778</v>
      </c>
      <c r="D713" s="850" t="s">
        <v>5671</v>
      </c>
      <c r="E713" s="852">
        <v>43.527607699999997</v>
      </c>
      <c r="F713" s="852">
        <v>-71.466843299999994</v>
      </c>
      <c r="G713" s="854" t="s">
        <v>9299</v>
      </c>
      <c r="H713" s="850"/>
      <c r="I713" s="853" t="s">
        <v>77</v>
      </c>
      <c r="J713" s="854" t="str">
        <f t="shared" si="96"/>
        <v>Groundwater</v>
      </c>
      <c r="K713" s="854" t="s">
        <v>35</v>
      </c>
      <c r="L713" s="858">
        <v>2017</v>
      </c>
      <c r="M713" s="855">
        <v>5.86</v>
      </c>
      <c r="N713" s="855">
        <v>7.6</v>
      </c>
      <c r="O713" s="855">
        <v>13.46</v>
      </c>
      <c r="P713" s="855">
        <v>39.01</v>
      </c>
      <c r="Q713" s="855">
        <f t="shared" si="97"/>
        <v>39.01</v>
      </c>
      <c r="R713" s="854" t="s">
        <v>6002</v>
      </c>
      <c r="S713" s="1017"/>
      <c r="T713" s="879" t="s">
        <v>6003</v>
      </c>
      <c r="U713" s="880" t="s">
        <v>4786</v>
      </c>
      <c r="V713" s="881" t="s">
        <v>5999</v>
      </c>
      <c r="W713" s="879" t="s">
        <v>6004</v>
      </c>
      <c r="X713" s="882" t="s">
        <v>2415</v>
      </c>
    </row>
    <row r="714" spans="1:24" ht="28.5" customHeight="1">
      <c r="A714" s="849" t="s">
        <v>6005</v>
      </c>
      <c r="B714" s="850"/>
      <c r="C714" s="850" t="s">
        <v>4778</v>
      </c>
      <c r="D714" s="850" t="s">
        <v>5029</v>
      </c>
      <c r="E714" s="852">
        <v>43.212739800000001</v>
      </c>
      <c r="F714" s="852">
        <v>-71.503955500000004</v>
      </c>
      <c r="G714" s="854" t="s">
        <v>9299</v>
      </c>
      <c r="H714" s="850"/>
      <c r="I714" s="853" t="s">
        <v>5</v>
      </c>
      <c r="J714" s="854" t="str">
        <f t="shared" si="96"/>
        <v>Groundwater</v>
      </c>
      <c r="K714" s="854" t="s">
        <v>35</v>
      </c>
      <c r="L714" s="858">
        <v>2020</v>
      </c>
      <c r="M714" s="855">
        <v>13</v>
      </c>
      <c r="N714" s="855">
        <v>158</v>
      </c>
      <c r="O714" s="855" t="s">
        <v>36</v>
      </c>
      <c r="P714" s="855" t="s">
        <v>36</v>
      </c>
      <c r="Q714" s="855">
        <f t="shared" si="97"/>
        <v>158</v>
      </c>
      <c r="R714" s="854" t="s">
        <v>6009</v>
      </c>
      <c r="S714" s="1017"/>
      <c r="T714" s="879" t="s">
        <v>6010</v>
      </c>
      <c r="U714" s="875" t="s">
        <v>4786</v>
      </c>
      <c r="V714" s="887" t="s">
        <v>6007</v>
      </c>
      <c r="W714" s="879" t="s">
        <v>6011</v>
      </c>
      <c r="X714" s="882" t="s">
        <v>2415</v>
      </c>
    </row>
    <row r="715" spans="1:24" ht="28.5" customHeight="1">
      <c r="A715" s="849" t="s">
        <v>9957</v>
      </c>
      <c r="B715" s="849"/>
      <c r="C715" s="849" t="s">
        <v>3158</v>
      </c>
      <c r="D715" s="849" t="s">
        <v>9958</v>
      </c>
      <c r="E715" s="851">
        <v>43.410117999999997</v>
      </c>
      <c r="F715" s="851">
        <v>-86.291404999999997</v>
      </c>
      <c r="G715" s="862"/>
      <c r="H715" s="861"/>
      <c r="I715" s="853" t="s">
        <v>765</v>
      </c>
      <c r="J715" s="852" t="s">
        <v>35</v>
      </c>
      <c r="K715" s="852" t="s">
        <v>35</v>
      </c>
      <c r="L715" s="863">
        <v>2022</v>
      </c>
      <c r="M715" s="855">
        <v>160</v>
      </c>
      <c r="N715" s="855"/>
      <c r="O715" s="855"/>
      <c r="P715" s="855"/>
      <c r="Q715" s="855">
        <v>160</v>
      </c>
      <c r="R715" s="854"/>
      <c r="S715" s="1018"/>
      <c r="T715" s="854" t="s">
        <v>9959</v>
      </c>
      <c r="U715" s="864" t="s">
        <v>9959</v>
      </c>
      <c r="V715" s="865" t="s">
        <v>9960</v>
      </c>
      <c r="W715" s="854" t="s">
        <v>9961</v>
      </c>
      <c r="X715" s="851" t="s">
        <v>9295</v>
      </c>
    </row>
    <row r="716" spans="1:24" ht="28.5" customHeight="1">
      <c r="A716" s="849" t="s">
        <v>371</v>
      </c>
      <c r="B716" s="850"/>
      <c r="C716" s="850" t="s">
        <v>346</v>
      </c>
      <c r="D716" s="850" t="s">
        <v>372</v>
      </c>
      <c r="E716" s="852">
        <v>33.317181362797598</v>
      </c>
      <c r="F716" s="852">
        <v>-111.66089143993401</v>
      </c>
      <c r="G716" s="854" t="s">
        <v>9806</v>
      </c>
      <c r="H716" s="850"/>
      <c r="I716" s="853" t="s">
        <v>44</v>
      </c>
      <c r="J716" s="854" t="str">
        <f t="shared" ref="J716:J773" si="98">IF(K716="Groundwater", "Groundwater", IF(OR(K716="Wastewater", K716="Surface Water", K716="Drinking Water", K716="Leachate"),"Other Water", IF(OR(K716="Soil", K716="Compost", K716="Sludge", K716="Septage"), "Solid", "Unknown")))</f>
        <v>Other Water</v>
      </c>
      <c r="K716" s="854" t="s">
        <v>80</v>
      </c>
      <c r="L716" s="858"/>
      <c r="M716" s="855"/>
      <c r="N716" s="855"/>
      <c r="O716" s="855">
        <v>332</v>
      </c>
      <c r="P716" s="855">
        <v>1037</v>
      </c>
      <c r="Q716" s="855">
        <f t="shared" ref="Q716:Q773" si="99">IF(M716&amp;N716&amp;O716&amp;P716="","",MAX(M716:P716))</f>
        <v>1037</v>
      </c>
      <c r="R716" s="854" t="s">
        <v>9962</v>
      </c>
      <c r="S716" s="1020" t="s">
        <v>380</v>
      </c>
      <c r="T716" s="854" t="s">
        <v>382</v>
      </c>
      <c r="U716" s="866" t="s">
        <v>374</v>
      </c>
      <c r="V716" s="884" t="s">
        <v>375</v>
      </c>
      <c r="W716" s="893" t="s">
        <v>383</v>
      </c>
      <c r="X716" s="934" t="s">
        <v>358</v>
      </c>
    </row>
    <row r="717" spans="1:24" ht="28.5" customHeight="1">
      <c r="A717" s="849" t="s">
        <v>9963</v>
      </c>
      <c r="B717" s="850"/>
      <c r="C717" s="850" t="s">
        <v>4778</v>
      </c>
      <c r="D717" s="850" t="s">
        <v>7530</v>
      </c>
      <c r="E717" s="852">
        <v>42.813943999999999</v>
      </c>
      <c r="F717" s="852">
        <v>-71.247595000000004</v>
      </c>
      <c r="G717" s="854" t="s">
        <v>9290</v>
      </c>
      <c r="H717" s="850"/>
      <c r="I717" s="853" t="s">
        <v>5</v>
      </c>
      <c r="J717" s="854" t="str">
        <f t="shared" si="98"/>
        <v>Groundwater</v>
      </c>
      <c r="K717" s="854" t="s">
        <v>35</v>
      </c>
      <c r="L717" s="858"/>
      <c r="M717" s="855">
        <v>17.899999999999999</v>
      </c>
      <c r="N717" s="855"/>
      <c r="O717" s="855" t="s">
        <v>36</v>
      </c>
      <c r="P717" s="855">
        <v>23.79</v>
      </c>
      <c r="Q717" s="855">
        <f t="shared" si="99"/>
        <v>23.79</v>
      </c>
      <c r="R717" s="854" t="s">
        <v>7631</v>
      </c>
      <c r="S717" s="1018"/>
      <c r="T717" s="854"/>
      <c r="U717" s="866" t="s">
        <v>4781</v>
      </c>
      <c r="V717" s="884" t="s">
        <v>4781</v>
      </c>
      <c r="W717" s="854"/>
      <c r="X717" s="860" t="s">
        <v>2415</v>
      </c>
    </row>
    <row r="718" spans="1:24" ht="28.5" customHeight="1">
      <c r="A718" s="849" t="s">
        <v>3580</v>
      </c>
      <c r="B718" s="850" t="s">
        <v>9964</v>
      </c>
      <c r="C718" s="850" t="s">
        <v>3158</v>
      </c>
      <c r="D718" s="850" t="s">
        <v>3581</v>
      </c>
      <c r="E718" s="871">
        <v>44.452499000000003</v>
      </c>
      <c r="F718" s="871">
        <v>-83.380279999999999</v>
      </c>
      <c r="G718" s="852" t="s">
        <v>9289</v>
      </c>
      <c r="H718" s="852"/>
      <c r="I718" s="853" t="s">
        <v>44</v>
      </c>
      <c r="J718" s="854" t="str">
        <f t="shared" si="98"/>
        <v>Groundwater</v>
      </c>
      <c r="K718" s="854" t="s">
        <v>35</v>
      </c>
      <c r="L718" s="858">
        <v>2017</v>
      </c>
      <c r="M718" s="855"/>
      <c r="N718" s="855"/>
      <c r="O718" s="855">
        <v>810000</v>
      </c>
      <c r="P718" s="855"/>
      <c r="Q718" s="855">
        <f t="shared" si="99"/>
        <v>810000</v>
      </c>
      <c r="R718" s="854" t="s">
        <v>9966</v>
      </c>
      <c r="S718" s="857" t="s">
        <v>3585</v>
      </c>
      <c r="T718" s="908" t="s">
        <v>3166</v>
      </c>
      <c r="U718" s="856" t="s">
        <v>3584</v>
      </c>
      <c r="V718" s="857" t="s">
        <v>3585</v>
      </c>
      <c r="W718" s="899" t="s">
        <v>3591</v>
      </c>
      <c r="X718" s="925" t="s">
        <v>3168</v>
      </c>
    </row>
    <row r="719" spans="1:24" ht="28.5" customHeight="1">
      <c r="A719" s="849" t="s">
        <v>6012</v>
      </c>
      <c r="B719" s="850"/>
      <c r="C719" s="850" t="s">
        <v>4778</v>
      </c>
      <c r="D719" s="850" t="s">
        <v>4860</v>
      </c>
      <c r="E719" s="852">
        <v>42.933926</v>
      </c>
      <c r="F719" s="852">
        <v>-72.293365800000004</v>
      </c>
      <c r="G719" s="854" t="s">
        <v>9299</v>
      </c>
      <c r="H719" s="850"/>
      <c r="I719" s="853" t="s">
        <v>77</v>
      </c>
      <c r="J719" s="854" t="str">
        <f t="shared" si="98"/>
        <v>Groundwater</v>
      </c>
      <c r="K719" s="854" t="s">
        <v>35</v>
      </c>
      <c r="L719" s="858">
        <v>2017</v>
      </c>
      <c r="M719" s="855">
        <v>7</v>
      </c>
      <c r="N719" s="855"/>
      <c r="O719" s="855" t="s">
        <v>36</v>
      </c>
      <c r="P719" s="855">
        <v>17</v>
      </c>
      <c r="Q719" s="855">
        <f t="shared" si="99"/>
        <v>17</v>
      </c>
      <c r="R719" s="854"/>
      <c r="S719" s="1017"/>
      <c r="T719" s="879" t="s">
        <v>6017</v>
      </c>
      <c r="U719" s="875" t="s">
        <v>4786</v>
      </c>
      <c r="V719" s="887" t="s">
        <v>6014</v>
      </c>
      <c r="W719" s="879" t="s">
        <v>6018</v>
      </c>
      <c r="X719" s="882" t="s">
        <v>2415</v>
      </c>
    </row>
    <row r="720" spans="1:24" ht="28.5" customHeight="1">
      <c r="A720" s="849" t="s">
        <v>9967</v>
      </c>
      <c r="B720" s="850"/>
      <c r="C720" s="850" t="s">
        <v>4778</v>
      </c>
      <c r="D720" s="850" t="s">
        <v>5343</v>
      </c>
      <c r="E720" s="852">
        <v>42.777500000000003</v>
      </c>
      <c r="F720" s="852">
        <v>-71.497600000000006</v>
      </c>
      <c r="G720" s="854" t="s">
        <v>9290</v>
      </c>
      <c r="H720" s="850"/>
      <c r="I720" s="853" t="s">
        <v>5</v>
      </c>
      <c r="J720" s="854" t="str">
        <f t="shared" si="98"/>
        <v>Groundwater</v>
      </c>
      <c r="K720" s="854" t="s">
        <v>35</v>
      </c>
      <c r="L720" s="858"/>
      <c r="M720" s="855">
        <v>120</v>
      </c>
      <c r="N720" s="855">
        <v>80</v>
      </c>
      <c r="O720" s="855">
        <v>200</v>
      </c>
      <c r="P720" s="855">
        <v>313.60000000000002</v>
      </c>
      <c r="Q720" s="855">
        <f t="shared" si="99"/>
        <v>313.60000000000002</v>
      </c>
      <c r="R720" s="854"/>
      <c r="S720" s="1018"/>
      <c r="T720" s="854"/>
      <c r="U720" s="866" t="s">
        <v>4781</v>
      </c>
      <c r="V720" s="884" t="s">
        <v>4781</v>
      </c>
      <c r="W720" s="854"/>
      <c r="X720" s="860" t="s">
        <v>2415</v>
      </c>
    </row>
    <row r="721" spans="1:24" ht="28.5" customHeight="1">
      <c r="A721" s="849" t="s">
        <v>823</v>
      </c>
      <c r="B721" s="850"/>
      <c r="C721" s="850" t="s">
        <v>448</v>
      </c>
      <c r="D721" s="850" t="s">
        <v>824</v>
      </c>
      <c r="E721" s="852">
        <v>33.4914186714755</v>
      </c>
      <c r="F721" s="852">
        <v>-117.66150260005899</v>
      </c>
      <c r="G721" s="854" t="s">
        <v>9355</v>
      </c>
      <c r="H721" s="850" t="s">
        <v>9968</v>
      </c>
      <c r="I721" s="853" t="s">
        <v>33</v>
      </c>
      <c r="J721" s="854" t="str">
        <f t="shared" si="98"/>
        <v>Groundwater</v>
      </c>
      <c r="K721" s="854" t="s">
        <v>35</v>
      </c>
      <c r="L721" s="858">
        <v>2019</v>
      </c>
      <c r="M721" s="855">
        <v>5.3</v>
      </c>
      <c r="N721" s="855">
        <v>8.6999999999999993</v>
      </c>
      <c r="O721" s="855">
        <v>14</v>
      </c>
      <c r="P721" s="855">
        <v>68.09</v>
      </c>
      <c r="Q721" s="855">
        <f t="shared" si="99"/>
        <v>68.09</v>
      </c>
      <c r="R721" s="854"/>
      <c r="S721" s="1018"/>
      <c r="T721" s="944" t="s">
        <v>827</v>
      </c>
      <c r="U721" s="856" t="s">
        <v>514</v>
      </c>
      <c r="V721" s="857" t="s">
        <v>826</v>
      </c>
      <c r="W721" s="941" t="s">
        <v>828</v>
      </c>
      <c r="X721" s="941" t="s">
        <v>538</v>
      </c>
    </row>
    <row r="722" spans="1:24" ht="28.5" customHeight="1">
      <c r="A722" s="849" t="s">
        <v>8425</v>
      </c>
      <c r="B722" s="849"/>
      <c r="C722" s="849" t="s">
        <v>8423</v>
      </c>
      <c r="D722" s="849" t="s">
        <v>8426</v>
      </c>
      <c r="E722" s="852">
        <v>18.005399000000001</v>
      </c>
      <c r="F722" s="852">
        <v>-66.495446999999999</v>
      </c>
      <c r="G722" s="852" t="s">
        <v>9449</v>
      </c>
      <c r="H722" s="849" t="s">
        <v>9969</v>
      </c>
      <c r="I722" s="853" t="s">
        <v>44</v>
      </c>
      <c r="J722" s="854" t="str">
        <f t="shared" si="98"/>
        <v>Other Water</v>
      </c>
      <c r="K722" s="852" t="s">
        <v>80</v>
      </c>
      <c r="L722" s="851">
        <v>2018</v>
      </c>
      <c r="M722" s="855">
        <v>2.11</v>
      </c>
      <c r="N722" s="855">
        <v>2.1</v>
      </c>
      <c r="O722" s="855">
        <v>4.1900000000000004</v>
      </c>
      <c r="P722" s="855">
        <v>18.53</v>
      </c>
      <c r="Q722" s="855">
        <f t="shared" si="99"/>
        <v>18.53</v>
      </c>
      <c r="R722" s="854"/>
      <c r="S722" s="1018"/>
      <c r="T722" s="854"/>
      <c r="U722" s="954" t="s">
        <v>90</v>
      </c>
      <c r="V722" s="898" t="s">
        <v>90</v>
      </c>
      <c r="W722" s="877" t="s">
        <v>92</v>
      </c>
      <c r="X722" s="851"/>
    </row>
    <row r="723" spans="1:24" ht="28.5" customHeight="1">
      <c r="A723" s="849" t="s">
        <v>829</v>
      </c>
      <c r="B723" s="850"/>
      <c r="C723" s="850" t="s">
        <v>448</v>
      </c>
      <c r="D723" s="850" t="s">
        <v>830</v>
      </c>
      <c r="E723" s="852">
        <v>41.87700796</v>
      </c>
      <c r="F723" s="852">
        <v>-120.15512870000001</v>
      </c>
      <c r="G723" s="854" t="s">
        <v>9289</v>
      </c>
      <c r="H723" s="850"/>
      <c r="I723" s="853" t="s">
        <v>33</v>
      </c>
      <c r="J723" s="854" t="str">
        <f t="shared" si="98"/>
        <v>Groundwater</v>
      </c>
      <c r="K723" s="854" t="s">
        <v>35</v>
      </c>
      <c r="L723" s="858">
        <v>2020</v>
      </c>
      <c r="M723" s="855">
        <v>72</v>
      </c>
      <c r="N723" s="855">
        <v>5.6</v>
      </c>
      <c r="O723" s="855">
        <v>77.599999999999994</v>
      </c>
      <c r="P723" s="855">
        <v>302.3</v>
      </c>
      <c r="Q723" s="855">
        <f t="shared" si="99"/>
        <v>302.3</v>
      </c>
      <c r="R723" s="854"/>
      <c r="S723" s="1018"/>
      <c r="T723" s="859" t="s">
        <v>480</v>
      </c>
      <c r="U723" s="866" t="s">
        <v>451</v>
      </c>
      <c r="V723" s="884" t="s">
        <v>451</v>
      </c>
      <c r="W723" s="854"/>
      <c r="X723" s="877" t="s">
        <v>453</v>
      </c>
    </row>
    <row r="724" spans="1:24" ht="28.5" customHeight="1">
      <c r="A724" s="849" t="s">
        <v>8053</v>
      </c>
      <c r="B724" s="849"/>
      <c r="C724" s="849" t="s">
        <v>8020</v>
      </c>
      <c r="D724" s="849" t="s">
        <v>8054</v>
      </c>
      <c r="E724" s="852">
        <v>35.121962000000003</v>
      </c>
      <c r="F724" s="852">
        <v>-78.979448000000005</v>
      </c>
      <c r="G724" s="852" t="s">
        <v>9970</v>
      </c>
      <c r="H724" s="849" t="s">
        <v>9971</v>
      </c>
      <c r="I724" s="853" t="s">
        <v>44</v>
      </c>
      <c r="J724" s="854" t="str">
        <f t="shared" si="98"/>
        <v>Other Water</v>
      </c>
      <c r="K724" s="852" t="s">
        <v>80</v>
      </c>
      <c r="L724" s="851">
        <v>2016</v>
      </c>
      <c r="M724" s="855"/>
      <c r="N724" s="855"/>
      <c r="O724" s="855" t="s">
        <v>36</v>
      </c>
      <c r="P724" s="855">
        <v>62</v>
      </c>
      <c r="Q724" s="855">
        <f t="shared" si="99"/>
        <v>62</v>
      </c>
      <c r="R724" s="1022"/>
      <c r="S724" s="1018"/>
      <c r="T724" s="854"/>
      <c r="U724" s="976"/>
      <c r="V724" s="898" t="s">
        <v>355</v>
      </c>
      <c r="W724" s="877" t="s">
        <v>92</v>
      </c>
      <c r="X724" s="1023" t="s">
        <v>8029</v>
      </c>
    </row>
    <row r="725" spans="1:24" ht="28.5" customHeight="1">
      <c r="A725" s="849" t="s">
        <v>3050</v>
      </c>
      <c r="B725" s="849" t="s">
        <v>3051</v>
      </c>
      <c r="C725" s="850" t="s">
        <v>3007</v>
      </c>
      <c r="D725" s="850" t="s">
        <v>3052</v>
      </c>
      <c r="E725" s="852">
        <v>42.5455027</v>
      </c>
      <c r="F725" s="852">
        <v>-71.613934799999996</v>
      </c>
      <c r="G725" s="854" t="s">
        <v>9289</v>
      </c>
      <c r="H725" s="850"/>
      <c r="I725" s="853" t="s">
        <v>44</v>
      </c>
      <c r="J725" s="854" t="str">
        <f t="shared" si="98"/>
        <v>Groundwater</v>
      </c>
      <c r="K725" s="854" t="s">
        <v>35</v>
      </c>
      <c r="L725" s="858">
        <v>2017</v>
      </c>
      <c r="M725" s="855"/>
      <c r="N725" s="855"/>
      <c r="O725" s="855">
        <v>19000</v>
      </c>
      <c r="P725" s="855"/>
      <c r="Q725" s="855">
        <f t="shared" si="99"/>
        <v>19000</v>
      </c>
      <c r="R725" s="854" t="s">
        <v>9972</v>
      </c>
      <c r="S725" s="1020" t="s">
        <v>3058</v>
      </c>
      <c r="T725" s="945" t="s">
        <v>3025</v>
      </c>
      <c r="U725" s="866" t="s">
        <v>105</v>
      </c>
      <c r="V725" s="910"/>
      <c r="W725" s="893" t="s">
        <v>3060</v>
      </c>
      <c r="X725" s="934" t="s">
        <v>3027</v>
      </c>
    </row>
    <row r="726" spans="1:24" ht="28.5" customHeight="1">
      <c r="A726" s="849" t="s">
        <v>3061</v>
      </c>
      <c r="B726" s="849"/>
      <c r="C726" s="849" t="s">
        <v>3007</v>
      </c>
      <c r="D726" s="849"/>
      <c r="E726" s="851">
        <v>42.447114399999997</v>
      </c>
      <c r="F726" s="851">
        <v>-71.552641300000005</v>
      </c>
      <c r="G726" s="901" t="s">
        <v>9290</v>
      </c>
      <c r="H726" s="900"/>
      <c r="I726" s="853" t="s">
        <v>44</v>
      </c>
      <c r="J726" s="854" t="str">
        <f t="shared" si="98"/>
        <v>Unknown</v>
      </c>
      <c r="K726" s="852"/>
      <c r="L726" s="851"/>
      <c r="M726" s="855"/>
      <c r="N726" s="855"/>
      <c r="O726" s="855"/>
      <c r="P726" s="855"/>
      <c r="Q726" s="855" t="str">
        <f t="shared" si="99"/>
        <v/>
      </c>
      <c r="R726" s="854" t="s">
        <v>9405</v>
      </c>
      <c r="S726" s="1018"/>
      <c r="T726" s="918" t="s">
        <v>3062</v>
      </c>
      <c r="U726" s="866" t="s">
        <v>1570</v>
      </c>
      <c r="V726" s="865"/>
      <c r="W726" s="854"/>
      <c r="X726" s="851"/>
    </row>
    <row r="727" spans="1:24" ht="28.5" customHeight="1">
      <c r="A727" s="849" t="s">
        <v>7705</v>
      </c>
      <c r="B727" s="849"/>
      <c r="C727" s="849" t="s">
        <v>7665</v>
      </c>
      <c r="D727" s="849"/>
      <c r="E727" s="851">
        <v>39.97401</v>
      </c>
      <c r="F727" s="851">
        <v>-74.635570000000001</v>
      </c>
      <c r="G727" s="901" t="s">
        <v>9289</v>
      </c>
      <c r="H727" s="900"/>
      <c r="I727" s="853" t="s">
        <v>33</v>
      </c>
      <c r="J727" s="854" t="str">
        <f t="shared" si="98"/>
        <v>Unknown</v>
      </c>
      <c r="K727" s="852"/>
      <c r="L727" s="851"/>
      <c r="M727" s="855"/>
      <c r="N727" s="855"/>
      <c r="O727" s="855"/>
      <c r="P727" s="855"/>
      <c r="Q727" s="855" t="str">
        <f t="shared" si="99"/>
        <v/>
      </c>
      <c r="R727" s="854"/>
      <c r="S727" s="1018"/>
      <c r="T727" s="918" t="s">
        <v>7706</v>
      </c>
      <c r="U727" s="856" t="s">
        <v>1570</v>
      </c>
      <c r="V727" s="865"/>
      <c r="W727" s="854"/>
      <c r="X727" s="851"/>
    </row>
    <row r="728" spans="1:24" ht="28.5" customHeight="1">
      <c r="A728" s="849" t="s">
        <v>7854</v>
      </c>
      <c r="B728" s="850"/>
      <c r="C728" s="850" t="s">
        <v>7798</v>
      </c>
      <c r="D728" s="850" t="s">
        <v>7855</v>
      </c>
      <c r="E728" s="852">
        <v>44.058048200000002</v>
      </c>
      <c r="F728" s="852">
        <v>-75.748777899999993</v>
      </c>
      <c r="G728" s="854" t="s">
        <v>9289</v>
      </c>
      <c r="H728" s="850"/>
      <c r="I728" s="853" t="s">
        <v>44</v>
      </c>
      <c r="J728" s="854" t="str">
        <f t="shared" si="98"/>
        <v>Groundwater</v>
      </c>
      <c r="K728" s="854" t="s">
        <v>35</v>
      </c>
      <c r="L728" s="858">
        <v>2017</v>
      </c>
      <c r="M728" s="855"/>
      <c r="N728" s="855"/>
      <c r="O728" s="855">
        <v>15000</v>
      </c>
      <c r="P728" s="855"/>
      <c r="Q728" s="855">
        <f t="shared" si="99"/>
        <v>15000</v>
      </c>
      <c r="R728" s="854" t="s">
        <v>9973</v>
      </c>
      <c r="S728" s="1018" t="s">
        <v>49</v>
      </c>
      <c r="T728" s="937" t="s">
        <v>7857</v>
      </c>
      <c r="U728" s="866" t="s">
        <v>105</v>
      </c>
      <c r="V728" s="884" t="s">
        <v>7857</v>
      </c>
      <c r="W728" s="963" t="s">
        <v>7861</v>
      </c>
      <c r="X728" s="934" t="s">
        <v>7808</v>
      </c>
    </row>
    <row r="729" spans="1:24" ht="28.5" customHeight="1">
      <c r="A729" s="869" t="s">
        <v>3592</v>
      </c>
      <c r="B729" s="870"/>
      <c r="C729" s="870" t="s">
        <v>3158</v>
      </c>
      <c r="D729" s="870" t="s">
        <v>3593</v>
      </c>
      <c r="E729" s="871">
        <v>43.040414899999902</v>
      </c>
      <c r="F729" s="871">
        <v>-82.468210200000001</v>
      </c>
      <c r="G729" s="852" t="s">
        <v>9289</v>
      </c>
      <c r="H729" s="852"/>
      <c r="I729" s="872" t="s">
        <v>33</v>
      </c>
      <c r="J729" s="854" t="str">
        <f t="shared" si="98"/>
        <v>Groundwater</v>
      </c>
      <c r="K729" s="854" t="s">
        <v>35</v>
      </c>
      <c r="L729" s="858">
        <v>2019</v>
      </c>
      <c r="M729" s="855"/>
      <c r="N729" s="855"/>
      <c r="O729" s="855">
        <v>421.9</v>
      </c>
      <c r="P729" s="855">
        <v>4845</v>
      </c>
      <c r="Q729" s="855">
        <f t="shared" si="99"/>
        <v>4845</v>
      </c>
      <c r="R729" s="851" t="s">
        <v>3595</v>
      </c>
      <c r="S729" s="884" t="s">
        <v>3596</v>
      </c>
      <c r="T729" s="874" t="s">
        <v>3166</v>
      </c>
      <c r="U729" s="880" t="s">
        <v>3596</v>
      </c>
      <c r="V729" s="884" t="s">
        <v>3596</v>
      </c>
      <c r="W729" s="899" t="s">
        <v>3602</v>
      </c>
      <c r="X729" s="877" t="s">
        <v>3027</v>
      </c>
    </row>
    <row r="730" spans="1:24" ht="28.5" customHeight="1">
      <c r="A730" s="849" t="s">
        <v>224</v>
      </c>
      <c r="B730" s="850"/>
      <c r="C730" s="850" t="s">
        <v>76</v>
      </c>
      <c r="D730" s="850" t="s">
        <v>225</v>
      </c>
      <c r="E730" s="852">
        <v>63.973638999999999</v>
      </c>
      <c r="F730" s="852">
        <v>-145.71757600000001</v>
      </c>
      <c r="G730" s="854" t="s">
        <v>9974</v>
      </c>
      <c r="H730" s="870" t="s">
        <v>9975</v>
      </c>
      <c r="I730" s="853" t="s">
        <v>44</v>
      </c>
      <c r="J730" s="854" t="str">
        <f t="shared" si="98"/>
        <v>Groundwater</v>
      </c>
      <c r="K730" s="854" t="s">
        <v>35</v>
      </c>
      <c r="L730" s="858">
        <v>2016</v>
      </c>
      <c r="M730" s="855">
        <v>18</v>
      </c>
      <c r="N730" s="855">
        <v>90</v>
      </c>
      <c r="O730" s="855">
        <v>99</v>
      </c>
      <c r="P730" s="855" t="s">
        <v>36</v>
      </c>
      <c r="Q730" s="855">
        <f t="shared" si="99"/>
        <v>99</v>
      </c>
      <c r="R730" s="854" t="s">
        <v>9976</v>
      </c>
      <c r="S730" s="1020" t="s">
        <v>230</v>
      </c>
      <c r="T730" s="999" t="s">
        <v>230</v>
      </c>
      <c r="U730" s="880" t="s">
        <v>85</v>
      </c>
      <c r="V730" s="884" t="s">
        <v>85</v>
      </c>
      <c r="W730" s="893" t="s">
        <v>231</v>
      </c>
      <c r="X730" s="882" t="s">
        <v>87</v>
      </c>
    </row>
    <row r="731" spans="1:24" ht="28.5" customHeight="1">
      <c r="A731" s="849" t="s">
        <v>384</v>
      </c>
      <c r="B731" s="849"/>
      <c r="C731" s="849" t="s">
        <v>346</v>
      </c>
      <c r="D731" s="849" t="s">
        <v>385</v>
      </c>
      <c r="E731" s="852">
        <v>31.569597999999999</v>
      </c>
      <c r="F731" s="852">
        <v>-110.327229</v>
      </c>
      <c r="G731" s="852" t="s">
        <v>9449</v>
      </c>
      <c r="H731" s="849" t="s">
        <v>9977</v>
      </c>
      <c r="I731" s="853" t="s">
        <v>44</v>
      </c>
      <c r="J731" s="854" t="str">
        <f t="shared" si="98"/>
        <v>Other Water</v>
      </c>
      <c r="K731" s="852" t="s">
        <v>80</v>
      </c>
      <c r="L731" s="851">
        <v>2018</v>
      </c>
      <c r="M731" s="855"/>
      <c r="N731" s="855"/>
      <c r="O731" s="855" t="s">
        <v>36</v>
      </c>
      <c r="P731" s="855">
        <v>27</v>
      </c>
      <c r="Q731" s="855">
        <f t="shared" si="99"/>
        <v>27</v>
      </c>
      <c r="R731" s="854"/>
      <c r="S731" s="1018"/>
      <c r="T731" s="859" t="s">
        <v>357</v>
      </c>
      <c r="U731" s="976"/>
      <c r="V731" s="978" t="s">
        <v>355</v>
      </c>
      <c r="W731" s="877" t="s">
        <v>92</v>
      </c>
      <c r="X731" s="860" t="s">
        <v>358</v>
      </c>
    </row>
    <row r="732" spans="1:24" ht="28.5" customHeight="1">
      <c r="A732" s="849" t="s">
        <v>832</v>
      </c>
      <c r="B732" s="850"/>
      <c r="C732" s="850" t="s">
        <v>448</v>
      </c>
      <c r="D732" s="930" t="s">
        <v>833</v>
      </c>
      <c r="E732" s="852">
        <v>36.0036056</v>
      </c>
      <c r="F732" s="852">
        <v>-121.2312895</v>
      </c>
      <c r="G732" s="854" t="s">
        <v>9289</v>
      </c>
      <c r="H732" s="850"/>
      <c r="I732" s="853" t="s">
        <v>44</v>
      </c>
      <c r="J732" s="854" t="str">
        <f t="shared" si="98"/>
        <v>Groundwater</v>
      </c>
      <c r="K732" s="854" t="s">
        <v>35</v>
      </c>
      <c r="L732" s="858">
        <v>2016</v>
      </c>
      <c r="M732" s="855"/>
      <c r="N732" s="855">
        <v>120</v>
      </c>
      <c r="O732" s="855" t="s">
        <v>36</v>
      </c>
      <c r="P732" s="855" t="s">
        <v>36</v>
      </c>
      <c r="Q732" s="855">
        <f t="shared" si="99"/>
        <v>120</v>
      </c>
      <c r="R732" s="854" t="s">
        <v>9978</v>
      </c>
      <c r="S732" s="1020" t="s">
        <v>546</v>
      </c>
      <c r="T732" s="854" t="s">
        <v>49</v>
      </c>
      <c r="U732" s="856" t="s">
        <v>105</v>
      </c>
      <c r="V732" s="857" t="s">
        <v>451</v>
      </c>
      <c r="W732" s="893" t="s">
        <v>838</v>
      </c>
      <c r="X732" s="934" t="s">
        <v>538</v>
      </c>
    </row>
    <row r="733" spans="1:24" ht="28.5" customHeight="1">
      <c r="A733" s="849" t="s">
        <v>4662</v>
      </c>
      <c r="B733" s="849"/>
      <c r="C733" s="849" t="s">
        <v>4663</v>
      </c>
      <c r="D733" s="849" t="s">
        <v>4664</v>
      </c>
      <c r="E733" s="851">
        <v>37.727795191536103</v>
      </c>
      <c r="F733" s="851">
        <v>-92.164027582928995</v>
      </c>
      <c r="G733" s="852" t="s">
        <v>9289</v>
      </c>
      <c r="H733" s="1024"/>
      <c r="I733" s="853" t="s">
        <v>44</v>
      </c>
      <c r="J733" s="854" t="str">
        <f t="shared" si="98"/>
        <v>Other Water</v>
      </c>
      <c r="K733" s="852" t="s">
        <v>80</v>
      </c>
      <c r="L733" s="851">
        <v>2016</v>
      </c>
      <c r="M733" s="855"/>
      <c r="N733" s="855"/>
      <c r="O733" s="855" t="s">
        <v>36</v>
      </c>
      <c r="P733" s="855">
        <v>5.6</v>
      </c>
      <c r="Q733" s="855">
        <f t="shared" si="99"/>
        <v>5.6</v>
      </c>
      <c r="R733" s="854"/>
      <c r="S733" s="1021" t="s">
        <v>4665</v>
      </c>
      <c r="T733" s="854"/>
      <c r="U733" s="875" t="s">
        <v>4665</v>
      </c>
      <c r="V733" s="857" t="s">
        <v>4666</v>
      </c>
      <c r="W733" s="878"/>
      <c r="X733" s="851"/>
    </row>
    <row r="734" spans="1:24" ht="28.5" customHeight="1">
      <c r="A734" s="849" t="s">
        <v>9016</v>
      </c>
      <c r="B734" s="849"/>
      <c r="C734" s="849" t="s">
        <v>8992</v>
      </c>
      <c r="D734" s="849"/>
      <c r="E734" s="851">
        <v>47.11298</v>
      </c>
      <c r="F734" s="851">
        <v>-122.538948</v>
      </c>
      <c r="G734" s="901" t="s">
        <v>9449</v>
      </c>
      <c r="H734" s="900" t="s">
        <v>9979</v>
      </c>
      <c r="I734" s="853" t="s">
        <v>44</v>
      </c>
      <c r="J734" s="854" t="str">
        <f t="shared" si="98"/>
        <v>Unknown</v>
      </c>
      <c r="K734" s="852"/>
      <c r="L734" s="851"/>
      <c r="M734" s="855"/>
      <c r="N734" s="855"/>
      <c r="O734" s="855"/>
      <c r="P734" s="855"/>
      <c r="Q734" s="855" t="str">
        <f t="shared" si="99"/>
        <v/>
      </c>
      <c r="R734" s="854" t="s">
        <v>9354</v>
      </c>
      <c r="S734" s="1018"/>
      <c r="T734" s="918" t="s">
        <v>9017</v>
      </c>
      <c r="U734" s="866" t="s">
        <v>1570</v>
      </c>
      <c r="V734" s="865"/>
      <c r="W734" s="854"/>
      <c r="X734" s="851"/>
    </row>
    <row r="735" spans="1:24" ht="28.5" customHeight="1">
      <c r="A735" s="849" t="s">
        <v>2925</v>
      </c>
      <c r="B735" s="850"/>
      <c r="C735" s="850" t="s">
        <v>2892</v>
      </c>
      <c r="D735" s="850" t="s">
        <v>2926</v>
      </c>
      <c r="E735" s="852">
        <v>39.104263500000002</v>
      </c>
      <c r="F735" s="852">
        <v>-76.734239900000006</v>
      </c>
      <c r="G735" s="854" t="s">
        <v>9289</v>
      </c>
      <c r="H735" s="850"/>
      <c r="I735" s="853" t="s">
        <v>44</v>
      </c>
      <c r="J735" s="854" t="str">
        <f t="shared" si="98"/>
        <v>Groundwater</v>
      </c>
      <c r="K735" s="854" t="s">
        <v>35</v>
      </c>
      <c r="L735" s="858">
        <v>2017</v>
      </c>
      <c r="M735" s="855"/>
      <c r="N735" s="855"/>
      <c r="O735" s="855">
        <v>87000</v>
      </c>
      <c r="P735" s="855" t="s">
        <v>36</v>
      </c>
      <c r="Q735" s="855">
        <f t="shared" si="99"/>
        <v>87000</v>
      </c>
      <c r="R735" s="854" t="s">
        <v>9980</v>
      </c>
      <c r="S735" s="1018" t="s">
        <v>49</v>
      </c>
      <c r="T735" s="944" t="s">
        <v>2933</v>
      </c>
      <c r="U735" s="856" t="s">
        <v>105</v>
      </c>
      <c r="V735" s="857" t="s">
        <v>2929</v>
      </c>
      <c r="W735" s="893" t="s">
        <v>2934</v>
      </c>
      <c r="X735" s="882" t="s">
        <v>2900</v>
      </c>
    </row>
    <row r="736" spans="1:24" ht="28.5" customHeight="1">
      <c r="A736" s="929" t="s">
        <v>839</v>
      </c>
      <c r="B736" s="930"/>
      <c r="C736" s="850" t="s">
        <v>448</v>
      </c>
      <c r="D736" s="850" t="s">
        <v>840</v>
      </c>
      <c r="E736" s="852">
        <v>36.6569675</v>
      </c>
      <c r="F736" s="852">
        <v>-121.8223929</v>
      </c>
      <c r="G736" s="854" t="s">
        <v>9289</v>
      </c>
      <c r="H736" s="850"/>
      <c r="I736" s="853" t="s">
        <v>44</v>
      </c>
      <c r="J736" s="854" t="str">
        <f t="shared" si="98"/>
        <v>Groundwater</v>
      </c>
      <c r="K736" s="854" t="s">
        <v>35</v>
      </c>
      <c r="L736" s="858">
        <v>2019</v>
      </c>
      <c r="M736" s="855">
        <v>7.6</v>
      </c>
      <c r="N736" s="855">
        <v>447</v>
      </c>
      <c r="O736" s="855">
        <v>560</v>
      </c>
      <c r="P736" s="855" t="s">
        <v>36</v>
      </c>
      <c r="Q736" s="855">
        <f t="shared" si="99"/>
        <v>560</v>
      </c>
      <c r="R736" s="854" t="s">
        <v>9981</v>
      </c>
      <c r="S736" s="1020" t="s">
        <v>546</v>
      </c>
      <c r="T736" s="854" t="s">
        <v>49</v>
      </c>
      <c r="U736" s="866" t="s">
        <v>105</v>
      </c>
      <c r="V736" s="884" t="s">
        <v>451</v>
      </c>
      <c r="W736" s="893" t="s">
        <v>845</v>
      </c>
      <c r="X736" s="941" t="s">
        <v>538</v>
      </c>
    </row>
    <row r="737" spans="1:24" ht="28.5" customHeight="1">
      <c r="A737" s="849" t="s">
        <v>2351</v>
      </c>
      <c r="B737" s="849"/>
      <c r="C737" s="849" t="s">
        <v>2348</v>
      </c>
      <c r="D737" s="849" t="s">
        <v>2352</v>
      </c>
      <c r="E737" s="1025">
        <v>39.076566100000001</v>
      </c>
      <c r="F737" s="852">
        <v>-96.772094499999994</v>
      </c>
      <c r="G737" s="852" t="s">
        <v>9290</v>
      </c>
      <c r="H737" s="849"/>
      <c r="I737" s="853" t="s">
        <v>44</v>
      </c>
      <c r="J737" s="854" t="str">
        <f t="shared" si="98"/>
        <v>Groundwater</v>
      </c>
      <c r="K737" s="852" t="s">
        <v>35</v>
      </c>
      <c r="L737" s="851">
        <v>2018</v>
      </c>
      <c r="M737" s="855"/>
      <c r="N737" s="855">
        <v>30000</v>
      </c>
      <c r="O737" s="855">
        <v>840</v>
      </c>
      <c r="P737" s="855"/>
      <c r="Q737" s="855">
        <f t="shared" si="99"/>
        <v>30000</v>
      </c>
      <c r="R737" s="854"/>
      <c r="S737" s="1018"/>
      <c r="T737" s="859" t="s">
        <v>2353</v>
      </c>
      <c r="U737" s="976"/>
      <c r="V737" s="977" t="s">
        <v>740</v>
      </c>
      <c r="W737" s="877" t="s">
        <v>92</v>
      </c>
      <c r="X737" s="860" t="s">
        <v>2354</v>
      </c>
    </row>
    <row r="738" spans="1:24" ht="28.5" customHeight="1">
      <c r="A738" s="849" t="s">
        <v>437</v>
      </c>
      <c r="B738" s="849" t="s">
        <v>438</v>
      </c>
      <c r="C738" s="850" t="s">
        <v>429</v>
      </c>
      <c r="D738" s="850" t="s">
        <v>439</v>
      </c>
      <c r="E738" s="852">
        <v>35.339145299999998</v>
      </c>
      <c r="F738" s="852">
        <v>-94.370873500000002</v>
      </c>
      <c r="G738" s="854" t="s">
        <v>9289</v>
      </c>
      <c r="H738" s="850"/>
      <c r="I738" s="853" t="s">
        <v>44</v>
      </c>
      <c r="J738" s="854" t="str">
        <f t="shared" si="98"/>
        <v>Groundwater</v>
      </c>
      <c r="K738" s="854" t="s">
        <v>35</v>
      </c>
      <c r="L738" s="858">
        <v>2017</v>
      </c>
      <c r="M738" s="855">
        <v>360000</v>
      </c>
      <c r="N738" s="855">
        <v>52000</v>
      </c>
      <c r="O738" s="855">
        <v>366000</v>
      </c>
      <c r="P738" s="855">
        <v>468340</v>
      </c>
      <c r="Q738" s="855">
        <f t="shared" si="99"/>
        <v>468340</v>
      </c>
      <c r="R738" s="854" t="s">
        <v>9982</v>
      </c>
      <c r="S738" s="1018" t="s">
        <v>49</v>
      </c>
      <c r="T738" s="985" t="s">
        <v>146</v>
      </c>
      <c r="U738" s="864"/>
      <c r="V738" s="857" t="s">
        <v>441</v>
      </c>
      <c r="W738" s="893" t="s">
        <v>444</v>
      </c>
      <c r="X738" s="882" t="s">
        <v>436</v>
      </c>
    </row>
    <row r="739" spans="1:24" ht="28.5" customHeight="1">
      <c r="A739" s="849" t="s">
        <v>232</v>
      </c>
      <c r="B739" s="850"/>
      <c r="C739" s="850" t="s">
        <v>76</v>
      </c>
      <c r="D739" s="850" t="s">
        <v>184</v>
      </c>
      <c r="E739" s="852">
        <v>64.842031813252902</v>
      </c>
      <c r="F739" s="852">
        <v>-147.61059996849301</v>
      </c>
      <c r="G739" s="854" t="s">
        <v>9983</v>
      </c>
      <c r="H739" s="850" t="s">
        <v>9984</v>
      </c>
      <c r="I739" s="853" t="s">
        <v>44</v>
      </c>
      <c r="J739" s="854" t="str">
        <f t="shared" si="98"/>
        <v>Groundwater</v>
      </c>
      <c r="K739" s="854" t="s">
        <v>35</v>
      </c>
      <c r="L739" s="858">
        <v>2013</v>
      </c>
      <c r="M739" s="855">
        <v>440</v>
      </c>
      <c r="N739" s="855">
        <v>3300</v>
      </c>
      <c r="O739" s="855"/>
      <c r="P739" s="855" t="s">
        <v>36</v>
      </c>
      <c r="Q739" s="855">
        <f t="shared" si="99"/>
        <v>3300</v>
      </c>
      <c r="R739" s="854" t="s">
        <v>9985</v>
      </c>
      <c r="S739" s="1026" t="s">
        <v>237</v>
      </c>
      <c r="T739" s="859" t="s">
        <v>239</v>
      </c>
      <c r="U739" s="866" t="s">
        <v>85</v>
      </c>
      <c r="V739" s="884" t="s">
        <v>85</v>
      </c>
      <c r="W739" s="963" t="s">
        <v>240</v>
      </c>
      <c r="X739" s="882" t="s">
        <v>241</v>
      </c>
    </row>
    <row r="740" spans="1:24" ht="28.5" customHeight="1">
      <c r="A740" s="849" t="s">
        <v>2293</v>
      </c>
      <c r="B740" s="849" t="s">
        <v>2294</v>
      </c>
      <c r="C740" s="849" t="s">
        <v>2295</v>
      </c>
      <c r="D740" s="849" t="s">
        <v>2296</v>
      </c>
      <c r="E740" s="851">
        <v>40.988551000000001</v>
      </c>
      <c r="F740" s="851">
        <v>-85.174288000000004</v>
      </c>
      <c r="G740" s="901" t="s">
        <v>9561</v>
      </c>
      <c r="H740" s="900" t="s">
        <v>9986</v>
      </c>
      <c r="I740" s="853" t="s">
        <v>44</v>
      </c>
      <c r="J740" s="854" t="str">
        <f t="shared" si="98"/>
        <v>Groundwater</v>
      </c>
      <c r="K740" s="852" t="s">
        <v>35</v>
      </c>
      <c r="L740" s="851">
        <v>2018</v>
      </c>
      <c r="M740" s="855">
        <v>44</v>
      </c>
      <c r="N740" s="855">
        <v>110</v>
      </c>
      <c r="O740" s="855">
        <v>135</v>
      </c>
      <c r="P740" s="855">
        <v>270</v>
      </c>
      <c r="Q740" s="855">
        <f t="shared" si="99"/>
        <v>270</v>
      </c>
      <c r="R740" s="854"/>
      <c r="S740" s="1018"/>
      <c r="T740" s="854"/>
      <c r="U740" s="856" t="s">
        <v>54</v>
      </c>
      <c r="V740" s="907" t="s">
        <v>2297</v>
      </c>
      <c r="W740" s="854"/>
      <c r="X740" s="851"/>
    </row>
    <row r="741" spans="1:24" ht="28.5" customHeight="1">
      <c r="A741" s="849" t="s">
        <v>9987</v>
      </c>
      <c r="B741" s="849"/>
      <c r="C741" s="849" t="s">
        <v>4712</v>
      </c>
      <c r="D741" s="849" t="s">
        <v>9988</v>
      </c>
      <c r="E741" s="851">
        <v>46.622566800000001</v>
      </c>
      <c r="F741" s="851">
        <v>-112.09710389999999</v>
      </c>
      <c r="G741" s="1027" t="s">
        <v>9989</v>
      </c>
      <c r="H741" s="1027"/>
      <c r="I741" s="853" t="s">
        <v>44</v>
      </c>
      <c r="J741" s="854" t="str">
        <f t="shared" si="98"/>
        <v>Other Water</v>
      </c>
      <c r="K741" s="852" t="s">
        <v>80</v>
      </c>
      <c r="L741" s="851">
        <v>2021</v>
      </c>
      <c r="M741" s="855">
        <v>9.8000000000000007</v>
      </c>
      <c r="N741" s="855">
        <v>18.3</v>
      </c>
      <c r="O741" s="855">
        <v>28.1</v>
      </c>
      <c r="P741" s="855">
        <v>245.7</v>
      </c>
      <c r="Q741" s="855">
        <f t="shared" si="99"/>
        <v>245.7</v>
      </c>
      <c r="R741" s="854"/>
      <c r="S741" s="1018"/>
      <c r="T741" s="928" t="s">
        <v>9990</v>
      </c>
      <c r="U741" s="880" t="s">
        <v>9991</v>
      </c>
      <c r="V741" s="867" t="s">
        <v>9992</v>
      </c>
      <c r="W741" s="928" t="s">
        <v>9993</v>
      </c>
      <c r="X741" s="860" t="s">
        <v>9994</v>
      </c>
    </row>
    <row r="742" spans="1:24" ht="28.5" customHeight="1">
      <c r="A742" s="849" t="s">
        <v>846</v>
      </c>
      <c r="B742" s="849"/>
      <c r="C742" s="849" t="s">
        <v>448</v>
      </c>
      <c r="D742" s="849" t="s">
        <v>847</v>
      </c>
      <c r="E742" s="852">
        <v>37.8752536234378</v>
      </c>
      <c r="F742" s="852">
        <v>-121.18765607693101</v>
      </c>
      <c r="G742" s="852" t="s">
        <v>9355</v>
      </c>
      <c r="H742" s="849" t="s">
        <v>9995</v>
      </c>
      <c r="I742" s="853" t="s">
        <v>33</v>
      </c>
      <c r="J742" s="854" t="str">
        <f t="shared" si="98"/>
        <v>Groundwater</v>
      </c>
      <c r="K742" s="852" t="s">
        <v>35</v>
      </c>
      <c r="L742" s="851">
        <v>2020</v>
      </c>
      <c r="M742" s="855">
        <v>7000</v>
      </c>
      <c r="N742" s="855">
        <v>440</v>
      </c>
      <c r="O742" s="855">
        <v>7440</v>
      </c>
      <c r="P742" s="855">
        <v>55100</v>
      </c>
      <c r="Q742" s="855">
        <f t="shared" si="99"/>
        <v>55100</v>
      </c>
      <c r="R742" s="854"/>
      <c r="S742" s="1018"/>
      <c r="T742" s="859" t="s">
        <v>851</v>
      </c>
      <c r="U742" s="856" t="s">
        <v>451</v>
      </c>
      <c r="V742" s="857" t="s">
        <v>451</v>
      </c>
      <c r="W742" s="854"/>
      <c r="X742" s="877" t="s">
        <v>453</v>
      </c>
    </row>
    <row r="743" spans="1:24" ht="28.5" customHeight="1">
      <c r="A743" s="849" t="s">
        <v>6019</v>
      </c>
      <c r="B743" s="850"/>
      <c r="C743" s="850" t="s">
        <v>4778</v>
      </c>
      <c r="D743" s="850" t="s">
        <v>4816</v>
      </c>
      <c r="E743" s="852">
        <v>42.732234800000001</v>
      </c>
      <c r="F743" s="852">
        <v>-71.522457799999998</v>
      </c>
      <c r="G743" s="854" t="s">
        <v>9299</v>
      </c>
      <c r="H743" s="850"/>
      <c r="I743" s="853" t="s">
        <v>33</v>
      </c>
      <c r="J743" s="854" t="str">
        <f t="shared" si="98"/>
        <v>Groundwater</v>
      </c>
      <c r="K743" s="854" t="s">
        <v>35</v>
      </c>
      <c r="L743" s="858">
        <v>2019</v>
      </c>
      <c r="M743" s="855">
        <v>246</v>
      </c>
      <c r="N743" s="855">
        <v>113</v>
      </c>
      <c r="O743" s="855">
        <v>359</v>
      </c>
      <c r="P743" s="855">
        <v>1452.5</v>
      </c>
      <c r="Q743" s="855">
        <f t="shared" si="99"/>
        <v>1452.5</v>
      </c>
      <c r="R743" s="854"/>
      <c r="S743" s="1017"/>
      <c r="T743" s="879" t="s">
        <v>6023</v>
      </c>
      <c r="U743" s="880" t="s">
        <v>4786</v>
      </c>
      <c r="V743" s="881" t="s">
        <v>4781</v>
      </c>
      <c r="W743" s="879" t="s">
        <v>6024</v>
      </c>
      <c r="X743" s="882" t="s">
        <v>2415</v>
      </c>
    </row>
    <row r="744" spans="1:24" ht="28.5" customHeight="1">
      <c r="A744" s="849" t="s">
        <v>6019</v>
      </c>
      <c r="B744" s="850"/>
      <c r="C744" s="850" t="s">
        <v>4778</v>
      </c>
      <c r="D744" s="850" t="s">
        <v>5343</v>
      </c>
      <c r="E744" s="852">
        <v>42.732013000000002</v>
      </c>
      <c r="F744" s="852">
        <v>-71.522013000000001</v>
      </c>
      <c r="G744" s="854" t="s">
        <v>9996</v>
      </c>
      <c r="H744" s="850" t="s">
        <v>9997</v>
      </c>
      <c r="I744" s="853" t="s">
        <v>33</v>
      </c>
      <c r="J744" s="854" t="str">
        <f t="shared" si="98"/>
        <v>Groundwater</v>
      </c>
      <c r="K744" s="854" t="s">
        <v>35</v>
      </c>
      <c r="L744" s="858"/>
      <c r="M744" s="855">
        <v>23.6</v>
      </c>
      <c r="N744" s="855">
        <v>43.9</v>
      </c>
      <c r="O744" s="855">
        <v>67.5</v>
      </c>
      <c r="P744" s="855">
        <v>72.64</v>
      </c>
      <c r="Q744" s="855">
        <f t="shared" si="99"/>
        <v>72.64</v>
      </c>
      <c r="R744" s="854"/>
      <c r="S744" s="1018"/>
      <c r="T744" s="854"/>
      <c r="U744" s="856" t="s">
        <v>4781</v>
      </c>
      <c r="V744" s="857" t="s">
        <v>4781</v>
      </c>
      <c r="W744" s="854"/>
      <c r="X744" s="860" t="s">
        <v>2415</v>
      </c>
    </row>
    <row r="745" spans="1:24" ht="28.5" customHeight="1">
      <c r="A745" s="849" t="s">
        <v>1620</v>
      </c>
      <c r="B745" s="850"/>
      <c r="C745" s="850" t="s">
        <v>1569</v>
      </c>
      <c r="D745" s="850" t="s">
        <v>1588</v>
      </c>
      <c r="E745" s="852">
        <v>38.797220799999998</v>
      </c>
      <c r="F745" s="852">
        <v>-105.2821593</v>
      </c>
      <c r="G745" s="854" t="s">
        <v>9289</v>
      </c>
      <c r="H745" s="850"/>
      <c r="I745" s="853" t="s">
        <v>95</v>
      </c>
      <c r="J745" s="854" t="str">
        <f t="shared" si="98"/>
        <v>Groundwater</v>
      </c>
      <c r="K745" s="854" t="s">
        <v>35</v>
      </c>
      <c r="L745" s="858">
        <v>2020</v>
      </c>
      <c r="M745" s="855">
        <v>100</v>
      </c>
      <c r="N745" s="855">
        <v>550</v>
      </c>
      <c r="O745" s="855">
        <v>650</v>
      </c>
      <c r="P745" s="855">
        <v>2460.5700000000002</v>
      </c>
      <c r="Q745" s="855">
        <f t="shared" si="99"/>
        <v>2460.5700000000002</v>
      </c>
      <c r="R745" s="885" t="s">
        <v>1590</v>
      </c>
      <c r="S745" s="1020" t="s">
        <v>1595</v>
      </c>
      <c r="T745" s="859" t="s">
        <v>1603</v>
      </c>
      <c r="U745" s="912"/>
      <c r="V745" s="857" t="s">
        <v>1591</v>
      </c>
      <c r="W745" s="941" t="s">
        <v>1624</v>
      </c>
      <c r="X745" s="1000" t="s">
        <v>1584</v>
      </c>
    </row>
    <row r="746" spans="1:24" ht="28.5" customHeight="1">
      <c r="A746" s="849" t="s">
        <v>3603</v>
      </c>
      <c r="B746" s="849"/>
      <c r="C746" s="849" t="s">
        <v>3158</v>
      </c>
      <c r="D746" s="849" t="s">
        <v>3604</v>
      </c>
      <c r="E746" s="851">
        <v>42.666563400000001</v>
      </c>
      <c r="F746" s="851">
        <v>-84.085715999999906</v>
      </c>
      <c r="G746" s="852" t="s">
        <v>9289</v>
      </c>
      <c r="H746" s="852"/>
      <c r="I746" s="853" t="s">
        <v>765</v>
      </c>
      <c r="J746" s="854" t="str">
        <f t="shared" si="98"/>
        <v>Other Water</v>
      </c>
      <c r="K746" s="852" t="s">
        <v>2471</v>
      </c>
      <c r="L746" s="851">
        <v>2018</v>
      </c>
      <c r="M746" s="855">
        <v>231</v>
      </c>
      <c r="N746" s="855">
        <v>94.1</v>
      </c>
      <c r="O746" s="855"/>
      <c r="P746" s="855"/>
      <c r="Q746" s="855">
        <f t="shared" si="99"/>
        <v>231</v>
      </c>
      <c r="R746" s="854"/>
      <c r="S746" s="910"/>
      <c r="T746" s="852"/>
      <c r="U746" s="864"/>
      <c r="V746" s="857" t="s">
        <v>3266</v>
      </c>
      <c r="W746" s="854"/>
      <c r="X746" s="851"/>
    </row>
    <row r="747" spans="1:24" ht="28.5" customHeight="1">
      <c r="A747" s="849" t="s">
        <v>6025</v>
      </c>
      <c r="B747" s="850"/>
      <c r="C747" s="850" t="s">
        <v>4778</v>
      </c>
      <c r="D747" s="850" t="s">
        <v>6026</v>
      </c>
      <c r="E747" s="852">
        <v>44.048668800000002</v>
      </c>
      <c r="F747" s="852">
        <v>-71.683174300000005</v>
      </c>
      <c r="G747" s="854" t="s">
        <v>9299</v>
      </c>
      <c r="H747" s="850"/>
      <c r="I747" s="853" t="s">
        <v>77</v>
      </c>
      <c r="J747" s="854" t="str">
        <f t="shared" si="98"/>
        <v>Groundwater</v>
      </c>
      <c r="K747" s="854" t="s">
        <v>35</v>
      </c>
      <c r="L747" s="858">
        <v>2019</v>
      </c>
      <c r="M747" s="855">
        <v>61.2</v>
      </c>
      <c r="N747" s="855">
        <v>296</v>
      </c>
      <c r="O747" s="855">
        <v>357.2</v>
      </c>
      <c r="P747" s="855">
        <v>388.4</v>
      </c>
      <c r="Q747" s="855">
        <f t="shared" si="99"/>
        <v>388.4</v>
      </c>
      <c r="R747" s="854"/>
      <c r="S747" s="1017"/>
      <c r="T747" s="962" t="s">
        <v>6031</v>
      </c>
      <c r="U747" s="875" t="s">
        <v>4786</v>
      </c>
      <c r="V747" s="857" t="s">
        <v>6028</v>
      </c>
      <c r="W747" s="962" t="s">
        <v>6032</v>
      </c>
      <c r="X747" s="882" t="s">
        <v>2415</v>
      </c>
    </row>
    <row r="748" spans="1:24" ht="28.5" customHeight="1">
      <c r="A748" s="849" t="s">
        <v>8899</v>
      </c>
      <c r="B748" s="849" t="s">
        <v>8903</v>
      </c>
      <c r="C748" s="849" t="s">
        <v>8895</v>
      </c>
      <c r="D748" s="849" t="s">
        <v>8900</v>
      </c>
      <c r="E748" s="852">
        <v>18.322450799999999</v>
      </c>
      <c r="F748" s="852">
        <v>-64.860713399999995</v>
      </c>
      <c r="G748" s="852" t="s">
        <v>9290</v>
      </c>
      <c r="H748" s="849"/>
      <c r="I748" s="853" t="s">
        <v>44</v>
      </c>
      <c r="J748" s="854" t="str">
        <f t="shared" si="98"/>
        <v>Other Water</v>
      </c>
      <c r="K748" s="852" t="s">
        <v>80</v>
      </c>
      <c r="L748" s="851">
        <v>2018</v>
      </c>
      <c r="M748" s="855"/>
      <c r="N748" s="855">
        <v>3.6</v>
      </c>
      <c r="O748" s="855" t="s">
        <v>36</v>
      </c>
      <c r="P748" s="855">
        <v>26.440999999999999</v>
      </c>
      <c r="Q748" s="855">
        <f t="shared" si="99"/>
        <v>26.440999999999999</v>
      </c>
      <c r="R748" s="854"/>
      <c r="S748" s="1018"/>
      <c r="T748" s="854"/>
      <c r="U748" s="954" t="s">
        <v>90</v>
      </c>
      <c r="V748" s="898" t="s">
        <v>90</v>
      </c>
      <c r="W748" s="877" t="s">
        <v>92</v>
      </c>
      <c r="X748" s="851"/>
    </row>
    <row r="749" spans="1:24" ht="28.5" customHeight="1">
      <c r="A749" s="849" t="s">
        <v>7707</v>
      </c>
      <c r="B749" s="849"/>
      <c r="C749" s="849" t="s">
        <v>7665</v>
      </c>
      <c r="D749" s="849" t="s">
        <v>7708</v>
      </c>
      <c r="E749" s="852">
        <v>41.103352000000001</v>
      </c>
      <c r="F749" s="852">
        <v>-74.582075000000003</v>
      </c>
      <c r="G749" s="852" t="s">
        <v>9449</v>
      </c>
      <c r="H749" s="849" t="s">
        <v>9999</v>
      </c>
      <c r="I749" s="853" t="s">
        <v>44</v>
      </c>
      <c r="J749" s="854" t="str">
        <f t="shared" si="98"/>
        <v>Other Water</v>
      </c>
      <c r="K749" s="852" t="s">
        <v>80</v>
      </c>
      <c r="L749" s="851">
        <v>2018</v>
      </c>
      <c r="M749" s="855">
        <v>2</v>
      </c>
      <c r="N749" s="855">
        <v>2.73</v>
      </c>
      <c r="O749" s="855">
        <v>4.7300000000000004</v>
      </c>
      <c r="P749" s="855">
        <v>7.68</v>
      </c>
      <c r="Q749" s="855">
        <f t="shared" si="99"/>
        <v>7.68</v>
      </c>
      <c r="R749" s="854"/>
      <c r="S749" s="1018"/>
      <c r="T749" s="854"/>
      <c r="U749" s="921" t="s">
        <v>90</v>
      </c>
      <c r="V749" s="922" t="s">
        <v>90</v>
      </c>
      <c r="W749" s="877" t="s">
        <v>92</v>
      </c>
      <c r="X749" s="860" t="s">
        <v>7679</v>
      </c>
    </row>
    <row r="750" spans="1:24" ht="28.5" customHeight="1">
      <c r="A750" s="849" t="s">
        <v>6033</v>
      </c>
      <c r="B750" s="850"/>
      <c r="C750" s="850" t="s">
        <v>4778</v>
      </c>
      <c r="D750" s="850" t="s">
        <v>6034</v>
      </c>
      <c r="E750" s="852">
        <v>43.444118000000003</v>
      </c>
      <c r="F750" s="852">
        <v>-71.651917999999995</v>
      </c>
      <c r="G750" s="854" t="s">
        <v>9681</v>
      </c>
      <c r="H750" s="850" t="s">
        <v>10000</v>
      </c>
      <c r="I750" s="853" t="s">
        <v>95</v>
      </c>
      <c r="J750" s="854" t="str">
        <f t="shared" si="98"/>
        <v>Groundwater</v>
      </c>
      <c r="K750" s="854" t="s">
        <v>35</v>
      </c>
      <c r="L750" s="858"/>
      <c r="M750" s="855">
        <v>480</v>
      </c>
      <c r="N750" s="855">
        <v>10000</v>
      </c>
      <c r="O750" s="855">
        <v>10480</v>
      </c>
      <c r="P750" s="855">
        <v>12460</v>
      </c>
      <c r="Q750" s="855">
        <f t="shared" si="99"/>
        <v>12460</v>
      </c>
      <c r="R750" s="854"/>
      <c r="S750" s="1018"/>
      <c r="T750" s="854"/>
      <c r="U750" s="866" t="s">
        <v>4781</v>
      </c>
      <c r="V750" s="884" t="s">
        <v>4781</v>
      </c>
      <c r="W750" s="854"/>
      <c r="X750" s="860" t="s">
        <v>2415</v>
      </c>
    </row>
    <row r="751" spans="1:24" ht="28.5" customHeight="1">
      <c r="A751" s="849" t="s">
        <v>10001</v>
      </c>
      <c r="B751" s="850"/>
      <c r="C751" s="850" t="s">
        <v>4778</v>
      </c>
      <c r="D751" s="850" t="s">
        <v>6037</v>
      </c>
      <c r="E751" s="852">
        <v>42.779366699999997</v>
      </c>
      <c r="F751" s="852">
        <v>-72.056085600000003</v>
      </c>
      <c r="G751" s="854" t="s">
        <v>9290</v>
      </c>
      <c r="H751" s="850"/>
      <c r="I751" s="853" t="s">
        <v>77</v>
      </c>
      <c r="J751" s="854" t="str">
        <f t="shared" si="98"/>
        <v>Groundwater</v>
      </c>
      <c r="K751" s="854" t="s">
        <v>35</v>
      </c>
      <c r="L751" s="858"/>
      <c r="M751" s="855">
        <v>2.9</v>
      </c>
      <c r="N751" s="855"/>
      <c r="O751" s="855" t="s">
        <v>36</v>
      </c>
      <c r="P751" s="855" t="s">
        <v>36</v>
      </c>
      <c r="Q751" s="855">
        <f t="shared" si="99"/>
        <v>2.9</v>
      </c>
      <c r="R751" s="854"/>
      <c r="S751" s="1018"/>
      <c r="T751" s="854"/>
      <c r="U751" s="856" t="s">
        <v>4781</v>
      </c>
      <c r="V751" s="857" t="s">
        <v>4781</v>
      </c>
      <c r="W751" s="854"/>
      <c r="X751" s="860" t="s">
        <v>2415</v>
      </c>
    </row>
    <row r="752" spans="1:24" ht="28.5" customHeight="1">
      <c r="A752" s="849" t="s">
        <v>2935</v>
      </c>
      <c r="B752" s="849"/>
      <c r="C752" s="849" t="s">
        <v>2892</v>
      </c>
      <c r="D752" s="981" t="s">
        <v>2936</v>
      </c>
      <c r="E752" s="852">
        <v>39.448308699999998</v>
      </c>
      <c r="F752" s="852">
        <v>-77.419431399999993</v>
      </c>
      <c r="G752" s="852" t="s">
        <v>9302</v>
      </c>
      <c r="H752" s="849"/>
      <c r="I752" s="853" t="s">
        <v>44</v>
      </c>
      <c r="J752" s="854" t="str">
        <f t="shared" si="98"/>
        <v>Other Water</v>
      </c>
      <c r="K752" s="852" t="s">
        <v>80</v>
      </c>
      <c r="L752" s="851">
        <v>2018</v>
      </c>
      <c r="M752" s="855">
        <v>2.71</v>
      </c>
      <c r="N752" s="855">
        <v>2.11</v>
      </c>
      <c r="O752" s="855">
        <v>4.82</v>
      </c>
      <c r="P752" s="855">
        <v>14.693</v>
      </c>
      <c r="Q752" s="855">
        <f t="shared" si="99"/>
        <v>14.693</v>
      </c>
      <c r="R752" s="854"/>
      <c r="S752" s="1018"/>
      <c r="T752" s="854"/>
      <c r="U752" s="954" t="s">
        <v>90</v>
      </c>
      <c r="V752" s="898" t="s">
        <v>90</v>
      </c>
      <c r="W752" s="877" t="s">
        <v>92</v>
      </c>
      <c r="X752" s="877" t="s">
        <v>2900</v>
      </c>
    </row>
    <row r="753" spans="1:24" ht="28.5" customHeight="1">
      <c r="A753" s="849" t="s">
        <v>6039</v>
      </c>
      <c r="B753" s="850"/>
      <c r="C753" s="850" t="s">
        <v>4778</v>
      </c>
      <c r="D753" s="850" t="s">
        <v>6040</v>
      </c>
      <c r="E753" s="852">
        <v>43.820830000000001</v>
      </c>
      <c r="F753" s="852">
        <v>-71.086669999999998</v>
      </c>
      <c r="G753" s="854" t="s">
        <v>9299</v>
      </c>
      <c r="H753" s="850"/>
      <c r="I753" s="853" t="s">
        <v>33</v>
      </c>
      <c r="J753" s="854" t="str">
        <f t="shared" si="98"/>
        <v>Groundwater</v>
      </c>
      <c r="K753" s="854" t="s">
        <v>35</v>
      </c>
      <c r="L753" s="858">
        <v>2019</v>
      </c>
      <c r="M753" s="855">
        <v>24.9</v>
      </c>
      <c r="N753" s="855">
        <v>54.1</v>
      </c>
      <c r="O753" s="855">
        <v>79</v>
      </c>
      <c r="P753" s="855">
        <v>86.8</v>
      </c>
      <c r="Q753" s="855">
        <f t="shared" si="99"/>
        <v>86.8</v>
      </c>
      <c r="R753" s="854"/>
      <c r="S753" s="1017"/>
      <c r="T753" s="877" t="s">
        <v>6045</v>
      </c>
      <c r="U753" s="880" t="s">
        <v>4786</v>
      </c>
      <c r="V753" s="884" t="s">
        <v>6042</v>
      </c>
      <c r="W753" s="962" t="s">
        <v>6046</v>
      </c>
      <c r="X753" s="882" t="s">
        <v>2415</v>
      </c>
    </row>
    <row r="754" spans="1:24" ht="28.5" customHeight="1">
      <c r="A754" s="849" t="s">
        <v>2561</v>
      </c>
      <c r="B754" s="850"/>
      <c r="C754" s="850" t="s">
        <v>2408</v>
      </c>
      <c r="D754" s="850" t="s">
        <v>2562</v>
      </c>
      <c r="E754" s="852">
        <v>43.8643</v>
      </c>
      <c r="F754" s="852">
        <v>-70.134500000000003</v>
      </c>
      <c r="G754" s="854" t="s">
        <v>9289</v>
      </c>
      <c r="H754" s="850"/>
      <c r="I754" s="853" t="s">
        <v>33</v>
      </c>
      <c r="J754" s="854" t="str">
        <f t="shared" si="98"/>
        <v>Groundwater</v>
      </c>
      <c r="K754" s="853" t="s">
        <v>35</v>
      </c>
      <c r="L754" s="902">
        <v>2019</v>
      </c>
      <c r="M754" s="855">
        <v>54.9</v>
      </c>
      <c r="N754" s="855">
        <v>58.9</v>
      </c>
      <c r="O754" s="855">
        <v>114</v>
      </c>
      <c r="P754" s="855">
        <v>204.8</v>
      </c>
      <c r="Q754" s="855">
        <f t="shared" si="99"/>
        <v>204.8</v>
      </c>
      <c r="R754" s="854"/>
      <c r="S754" s="1017"/>
      <c r="T754" s="859" t="s">
        <v>2513</v>
      </c>
      <c r="U754" s="912"/>
      <c r="V754" s="887" t="s">
        <v>2411</v>
      </c>
      <c r="W754" s="885"/>
      <c r="X754" s="882" t="s">
        <v>2415</v>
      </c>
    </row>
    <row r="755" spans="1:24" ht="28.5" customHeight="1">
      <c r="A755" s="849" t="s">
        <v>6047</v>
      </c>
      <c r="B755" s="850"/>
      <c r="C755" s="850" t="s">
        <v>4778</v>
      </c>
      <c r="D755" s="850" t="s">
        <v>5013</v>
      </c>
      <c r="E755" s="852">
        <v>43.3022767</v>
      </c>
      <c r="F755" s="852">
        <v>-71.320977200000002</v>
      </c>
      <c r="G755" s="854" t="s">
        <v>9299</v>
      </c>
      <c r="H755" s="850"/>
      <c r="I755" s="853" t="s">
        <v>77</v>
      </c>
      <c r="J755" s="854" t="str">
        <f t="shared" si="98"/>
        <v>Groundwater</v>
      </c>
      <c r="K755" s="854" t="s">
        <v>35</v>
      </c>
      <c r="L755" s="858">
        <v>2018</v>
      </c>
      <c r="M755" s="855">
        <v>24.6</v>
      </c>
      <c r="N755" s="855">
        <v>28.82</v>
      </c>
      <c r="O755" s="855">
        <v>53.42</v>
      </c>
      <c r="P755" s="855">
        <v>68.28</v>
      </c>
      <c r="Q755" s="855">
        <f t="shared" si="99"/>
        <v>68.28</v>
      </c>
      <c r="R755" s="854"/>
      <c r="S755" s="1017"/>
      <c r="T755" s="879" t="s">
        <v>6052</v>
      </c>
      <c r="U755" s="875" t="s">
        <v>4786</v>
      </c>
      <c r="V755" s="887" t="s">
        <v>6049</v>
      </c>
      <c r="W755" s="879" t="s">
        <v>6053</v>
      </c>
      <c r="X755" s="882" t="s">
        <v>2415</v>
      </c>
    </row>
    <row r="756" spans="1:24" ht="28.5" customHeight="1">
      <c r="A756" s="849" t="s">
        <v>4385</v>
      </c>
      <c r="B756" s="849"/>
      <c r="C756" s="849" t="s">
        <v>4239</v>
      </c>
      <c r="D756" s="849" t="s">
        <v>4386</v>
      </c>
      <c r="E756" s="851">
        <v>44.793907169999997</v>
      </c>
      <c r="F756" s="851">
        <v>-93.294815060000005</v>
      </c>
      <c r="G756" s="852" t="s">
        <v>9299</v>
      </c>
      <c r="H756" s="1024" t="s">
        <v>10002</v>
      </c>
      <c r="I756" s="853" t="s">
        <v>33</v>
      </c>
      <c r="J756" s="854" t="str">
        <f t="shared" si="98"/>
        <v>Groundwater</v>
      </c>
      <c r="K756" s="852" t="s">
        <v>35</v>
      </c>
      <c r="L756" s="851">
        <v>2015</v>
      </c>
      <c r="M756" s="855">
        <v>5000</v>
      </c>
      <c r="N756" s="855">
        <v>2700</v>
      </c>
      <c r="O756" s="855">
        <v>6100</v>
      </c>
      <c r="P756" s="855">
        <v>32000</v>
      </c>
      <c r="Q756" s="855">
        <f t="shared" si="99"/>
        <v>32000</v>
      </c>
      <c r="R756" s="854"/>
      <c r="S756" s="1021" t="s">
        <v>4271</v>
      </c>
      <c r="T756" s="868" t="s">
        <v>4387</v>
      </c>
      <c r="U756" s="856" t="s">
        <v>4271</v>
      </c>
      <c r="V756" s="857" t="s">
        <v>4272</v>
      </c>
      <c r="W756" s="854"/>
      <c r="X756" s="877" t="s">
        <v>4274</v>
      </c>
    </row>
    <row r="757" spans="1:24" ht="28.5" customHeight="1">
      <c r="A757" s="849" t="s">
        <v>4388</v>
      </c>
      <c r="B757" s="849"/>
      <c r="C757" s="849" t="s">
        <v>4239</v>
      </c>
      <c r="D757" s="849" t="s">
        <v>4389</v>
      </c>
      <c r="E757" s="851">
        <v>45.171375930000004</v>
      </c>
      <c r="F757" s="851">
        <v>-94.213552109999995</v>
      </c>
      <c r="G757" s="852" t="s">
        <v>9299</v>
      </c>
      <c r="H757" s="849" t="s">
        <v>10003</v>
      </c>
      <c r="I757" s="853" t="s">
        <v>33</v>
      </c>
      <c r="J757" s="854" t="str">
        <f t="shared" si="98"/>
        <v>Groundwater</v>
      </c>
      <c r="K757" s="852" t="s">
        <v>35</v>
      </c>
      <c r="L757" s="851">
        <v>2018</v>
      </c>
      <c r="M757" s="855">
        <v>550</v>
      </c>
      <c r="N757" s="855">
        <v>540</v>
      </c>
      <c r="O757" s="855">
        <v>1080</v>
      </c>
      <c r="P757" s="855">
        <v>3830</v>
      </c>
      <c r="Q757" s="855">
        <f t="shared" si="99"/>
        <v>3830</v>
      </c>
      <c r="R757" s="854"/>
      <c r="S757" s="1021" t="s">
        <v>4271</v>
      </c>
      <c r="T757" s="868" t="s">
        <v>4390</v>
      </c>
      <c r="U757" s="866" t="s">
        <v>4271</v>
      </c>
      <c r="V757" s="884" t="s">
        <v>4272</v>
      </c>
      <c r="W757" s="854"/>
      <c r="X757" s="877" t="s">
        <v>4274</v>
      </c>
    </row>
    <row r="758" spans="1:24" ht="28.5" customHeight="1">
      <c r="A758" s="849" t="s">
        <v>852</v>
      </c>
      <c r="B758" s="849"/>
      <c r="C758" s="849" t="s">
        <v>448</v>
      </c>
      <c r="D758" s="849"/>
      <c r="E758" s="851">
        <v>36.765302499999997</v>
      </c>
      <c r="F758" s="851">
        <v>-119.712675</v>
      </c>
      <c r="G758" s="901" t="s">
        <v>9290</v>
      </c>
      <c r="H758" s="900"/>
      <c r="I758" s="853" t="s">
        <v>44</v>
      </c>
      <c r="J758" s="854" t="str">
        <f t="shared" si="98"/>
        <v>Groundwater</v>
      </c>
      <c r="K758" s="852" t="s">
        <v>35</v>
      </c>
      <c r="L758" s="851">
        <v>2018</v>
      </c>
      <c r="M758" s="855">
        <v>170</v>
      </c>
      <c r="N758" s="855"/>
      <c r="O758" s="855">
        <v>170</v>
      </c>
      <c r="P758" s="855">
        <v>6470</v>
      </c>
      <c r="Q758" s="855">
        <f t="shared" si="99"/>
        <v>6470</v>
      </c>
      <c r="R758" s="854"/>
      <c r="S758" s="1018"/>
      <c r="T758" s="854"/>
      <c r="U758" s="866" t="s">
        <v>54</v>
      </c>
      <c r="V758" s="867" t="s">
        <v>853</v>
      </c>
      <c r="W758" s="854"/>
      <c r="X758" s="851"/>
    </row>
    <row r="759" spans="1:24" ht="28.5" customHeight="1">
      <c r="A759" s="849" t="s">
        <v>6054</v>
      </c>
      <c r="B759" s="850"/>
      <c r="C759" s="850" t="s">
        <v>4778</v>
      </c>
      <c r="D759" s="850" t="s">
        <v>6055</v>
      </c>
      <c r="E759" s="852">
        <v>43.585989400000003</v>
      </c>
      <c r="F759" s="852">
        <v>-71.751374999999996</v>
      </c>
      <c r="G759" s="854" t="s">
        <v>9299</v>
      </c>
      <c r="H759" s="850"/>
      <c r="I759" s="853" t="s">
        <v>5</v>
      </c>
      <c r="J759" s="854" t="str">
        <f t="shared" si="98"/>
        <v>Groundwater</v>
      </c>
      <c r="K759" s="854" t="s">
        <v>35</v>
      </c>
      <c r="L759" s="858">
        <v>2020</v>
      </c>
      <c r="M759" s="855">
        <v>2510</v>
      </c>
      <c r="N759" s="855">
        <v>162</v>
      </c>
      <c r="O759" s="855">
        <v>2672</v>
      </c>
      <c r="P759" s="855">
        <v>18958</v>
      </c>
      <c r="Q759" s="855">
        <f t="shared" si="99"/>
        <v>18958</v>
      </c>
      <c r="R759" s="854"/>
      <c r="S759" s="1017"/>
      <c r="T759" s="962" t="s">
        <v>6059</v>
      </c>
      <c r="U759" s="880" t="s">
        <v>4786</v>
      </c>
      <c r="V759" s="884" t="s">
        <v>6056</v>
      </c>
      <c r="W759" s="962" t="s">
        <v>6060</v>
      </c>
      <c r="X759" s="882" t="s">
        <v>2415</v>
      </c>
    </row>
    <row r="760" spans="1:24" ht="28.5" customHeight="1">
      <c r="A760" s="849" t="s">
        <v>2355</v>
      </c>
      <c r="B760" s="850"/>
      <c r="C760" s="850" t="s">
        <v>2348</v>
      </c>
      <c r="D760" s="850" t="s">
        <v>2356</v>
      </c>
      <c r="E760" s="852">
        <v>39.352782900000001</v>
      </c>
      <c r="F760" s="852">
        <v>-94.922209899999999</v>
      </c>
      <c r="G760" s="854" t="s">
        <v>9289</v>
      </c>
      <c r="H760" s="850"/>
      <c r="I760" s="853" t="s">
        <v>44</v>
      </c>
      <c r="J760" s="854" t="str">
        <f t="shared" si="98"/>
        <v>Other Water</v>
      </c>
      <c r="K760" s="854" t="s">
        <v>80</v>
      </c>
      <c r="L760" s="858">
        <v>2017</v>
      </c>
      <c r="M760" s="855"/>
      <c r="N760" s="855"/>
      <c r="O760" s="855">
        <v>649</v>
      </c>
      <c r="P760" s="855"/>
      <c r="Q760" s="855">
        <f t="shared" si="99"/>
        <v>649</v>
      </c>
      <c r="R760" s="853" t="s">
        <v>10004</v>
      </c>
      <c r="S760" s="1020" t="s">
        <v>2361</v>
      </c>
      <c r="T760" s="859" t="s">
        <v>2361</v>
      </c>
      <c r="U760" s="866" t="s">
        <v>105</v>
      </c>
      <c r="V760" s="884" t="s">
        <v>2358</v>
      </c>
      <c r="W760" s="1019" t="s">
        <v>2363</v>
      </c>
      <c r="X760" s="895" t="s">
        <v>2354</v>
      </c>
    </row>
    <row r="761" spans="1:24" ht="28.5" customHeight="1">
      <c r="A761" s="849" t="s">
        <v>3605</v>
      </c>
      <c r="B761" s="850"/>
      <c r="C761" s="850" t="s">
        <v>3158</v>
      </c>
      <c r="D761" s="850" t="s">
        <v>3237</v>
      </c>
      <c r="E761" s="871">
        <v>42.400730799999998</v>
      </c>
      <c r="F761" s="871">
        <v>-83.014736599999907</v>
      </c>
      <c r="G761" s="852" t="s">
        <v>9289</v>
      </c>
      <c r="H761" s="852"/>
      <c r="I761" s="853" t="s">
        <v>5</v>
      </c>
      <c r="J761" s="854" t="str">
        <f t="shared" si="98"/>
        <v>Groundwater</v>
      </c>
      <c r="K761" s="854" t="s">
        <v>35</v>
      </c>
      <c r="L761" s="858">
        <v>2018</v>
      </c>
      <c r="M761" s="855"/>
      <c r="N761" s="855">
        <v>10</v>
      </c>
      <c r="O761" s="855" t="s">
        <v>36</v>
      </c>
      <c r="P761" s="855" t="s">
        <v>36</v>
      </c>
      <c r="Q761" s="855">
        <f t="shared" si="99"/>
        <v>10</v>
      </c>
      <c r="R761" s="906"/>
      <c r="S761" s="910"/>
      <c r="T761" s="908" t="s">
        <v>3166</v>
      </c>
      <c r="U761" s="866" t="s">
        <v>3190</v>
      </c>
      <c r="V761" s="884" t="s">
        <v>3190</v>
      </c>
      <c r="W761" s="885"/>
      <c r="X761" s="877" t="s">
        <v>3168</v>
      </c>
    </row>
    <row r="762" spans="1:24" ht="28.5" customHeight="1">
      <c r="A762" s="849" t="s">
        <v>7862</v>
      </c>
      <c r="B762" s="849" t="s">
        <v>7863</v>
      </c>
      <c r="C762" s="850" t="s">
        <v>7798</v>
      </c>
      <c r="D762" s="850" t="s">
        <v>7864</v>
      </c>
      <c r="E762" s="852">
        <v>40.837931400000002</v>
      </c>
      <c r="F762" s="852">
        <v>-72.6445279</v>
      </c>
      <c r="G762" s="854" t="s">
        <v>9289</v>
      </c>
      <c r="H762" s="850"/>
      <c r="I762" s="853" t="s">
        <v>44</v>
      </c>
      <c r="J762" s="854" t="str">
        <f t="shared" si="98"/>
        <v>Groundwater</v>
      </c>
      <c r="K762" s="854" t="s">
        <v>35</v>
      </c>
      <c r="L762" s="858">
        <v>2020</v>
      </c>
      <c r="M762" s="855">
        <v>14000</v>
      </c>
      <c r="N762" s="855">
        <v>220000</v>
      </c>
      <c r="O762" s="855">
        <v>234000</v>
      </c>
      <c r="P762" s="855">
        <v>354936</v>
      </c>
      <c r="Q762" s="855">
        <f t="shared" si="99"/>
        <v>354936</v>
      </c>
      <c r="R762" s="853" t="s">
        <v>7865</v>
      </c>
      <c r="S762" s="1018" t="s">
        <v>49</v>
      </c>
      <c r="T762" s="937" t="s">
        <v>7866</v>
      </c>
      <c r="U762" s="866" t="s">
        <v>7866</v>
      </c>
      <c r="V762" s="867" t="s">
        <v>7867</v>
      </c>
      <c r="W762" s="893" t="s">
        <v>7870</v>
      </c>
      <c r="X762" s="934" t="s">
        <v>7808</v>
      </c>
    </row>
    <row r="763" spans="1:24" ht="28.5" customHeight="1">
      <c r="A763" s="849" t="s">
        <v>242</v>
      </c>
      <c r="B763" s="849" t="s">
        <v>243</v>
      </c>
      <c r="C763" s="850" t="s">
        <v>76</v>
      </c>
      <c r="D763" s="850" t="s">
        <v>244</v>
      </c>
      <c r="E763" s="852">
        <v>64.741388999999998</v>
      </c>
      <c r="F763" s="852">
        <v>-156.95333299999999</v>
      </c>
      <c r="G763" s="854" t="s">
        <v>9289</v>
      </c>
      <c r="H763" s="850"/>
      <c r="I763" s="853" t="s">
        <v>44</v>
      </c>
      <c r="J763" s="854" t="str">
        <f t="shared" si="98"/>
        <v>Groundwater</v>
      </c>
      <c r="K763" s="854" t="s">
        <v>35</v>
      </c>
      <c r="L763" s="858"/>
      <c r="M763" s="855"/>
      <c r="N763" s="855"/>
      <c r="O763" s="855">
        <v>257710</v>
      </c>
      <c r="P763" s="855" t="s">
        <v>36</v>
      </c>
      <c r="Q763" s="855">
        <f t="shared" si="99"/>
        <v>257710</v>
      </c>
      <c r="R763" s="885" t="s">
        <v>245</v>
      </c>
      <c r="S763" s="1018"/>
      <c r="T763" s="944" t="s">
        <v>247</v>
      </c>
      <c r="U763" s="866" t="s">
        <v>246</v>
      </c>
      <c r="V763" s="910"/>
      <c r="W763" s="885"/>
      <c r="X763" s="882" t="s">
        <v>87</v>
      </c>
    </row>
    <row r="764" spans="1:24" ht="28.5" customHeight="1">
      <c r="A764" s="849" t="s">
        <v>248</v>
      </c>
      <c r="B764" s="850"/>
      <c r="C764" s="850" t="s">
        <v>76</v>
      </c>
      <c r="D764" s="850" t="s">
        <v>244</v>
      </c>
      <c r="E764" s="852">
        <v>64.733333299999998</v>
      </c>
      <c r="F764" s="852">
        <v>-156.92750000000001</v>
      </c>
      <c r="G764" s="854" t="s">
        <v>9299</v>
      </c>
      <c r="H764" s="850"/>
      <c r="I764" s="853" t="s">
        <v>44</v>
      </c>
      <c r="J764" s="854" t="str">
        <f t="shared" si="98"/>
        <v>Groundwater</v>
      </c>
      <c r="K764" s="854" t="s">
        <v>35</v>
      </c>
      <c r="L764" s="858">
        <v>2014</v>
      </c>
      <c r="M764" s="855">
        <v>49900</v>
      </c>
      <c r="N764" s="855">
        <v>239000</v>
      </c>
      <c r="O764" s="855"/>
      <c r="P764" s="855">
        <v>432868</v>
      </c>
      <c r="Q764" s="855">
        <f t="shared" si="99"/>
        <v>432868</v>
      </c>
      <c r="R764" s="853" t="s">
        <v>10006</v>
      </c>
      <c r="S764" s="1020" t="s">
        <v>252</v>
      </c>
      <c r="T764" s="854" t="s">
        <v>253</v>
      </c>
      <c r="U764" s="856" t="s">
        <v>105</v>
      </c>
      <c r="V764" s="857" t="s">
        <v>85</v>
      </c>
      <c r="W764" s="963" t="s">
        <v>254</v>
      </c>
      <c r="X764" s="882" t="s">
        <v>87</v>
      </c>
    </row>
    <row r="765" spans="1:24" ht="28.5" customHeight="1">
      <c r="A765" s="849" t="s">
        <v>1737</v>
      </c>
      <c r="B765" s="849"/>
      <c r="C765" s="849" t="s">
        <v>1699</v>
      </c>
      <c r="D765" s="849"/>
      <c r="E765" s="851">
        <v>41.664914799999998</v>
      </c>
      <c r="F765" s="851">
        <v>-71.922887799999998</v>
      </c>
      <c r="G765" s="901" t="s">
        <v>9289</v>
      </c>
      <c r="H765" s="1028"/>
      <c r="I765" s="853" t="s">
        <v>1201</v>
      </c>
      <c r="J765" s="854" t="str">
        <f t="shared" si="98"/>
        <v>Unknown</v>
      </c>
      <c r="K765" s="852"/>
      <c r="L765" s="851"/>
      <c r="M765" s="855"/>
      <c r="N765" s="855"/>
      <c r="O765" s="855"/>
      <c r="P765" s="855"/>
      <c r="Q765" s="855" t="str">
        <f t="shared" si="99"/>
        <v/>
      </c>
      <c r="R765" s="854"/>
      <c r="S765" s="1018"/>
      <c r="T765" s="918" t="s">
        <v>1738</v>
      </c>
      <c r="U765" s="856" t="s">
        <v>1570</v>
      </c>
      <c r="V765" s="865"/>
      <c r="W765" s="854"/>
      <c r="X765" s="851"/>
    </row>
    <row r="766" spans="1:24" ht="28.5" customHeight="1">
      <c r="A766" s="849" t="s">
        <v>9119</v>
      </c>
      <c r="B766" s="849"/>
      <c r="C766" s="849" t="s">
        <v>9084</v>
      </c>
      <c r="D766" s="849" t="s">
        <v>9120</v>
      </c>
      <c r="E766" s="851">
        <v>42.964191700000001</v>
      </c>
      <c r="F766" s="852">
        <v>-90.122028499999999</v>
      </c>
      <c r="G766" s="852" t="s">
        <v>9956</v>
      </c>
      <c r="H766" s="849"/>
      <c r="I766" s="853" t="s">
        <v>77</v>
      </c>
      <c r="J766" s="854" t="str">
        <f t="shared" si="98"/>
        <v>Unknown</v>
      </c>
      <c r="K766" s="852"/>
      <c r="L766" s="851"/>
      <c r="M766" s="855"/>
      <c r="N766" s="855"/>
      <c r="O766" s="855"/>
      <c r="P766" s="855"/>
      <c r="Q766" s="855" t="str">
        <f t="shared" si="99"/>
        <v/>
      </c>
      <c r="R766" s="854" t="s">
        <v>9111</v>
      </c>
      <c r="S766" s="1018"/>
      <c r="T766" s="854"/>
      <c r="U766" s="866" t="s">
        <v>9121</v>
      </c>
      <c r="V766" s="865"/>
      <c r="W766" s="854"/>
      <c r="X766" s="851"/>
    </row>
    <row r="767" spans="1:24" ht="28.5" customHeight="1">
      <c r="A767" s="849" t="s">
        <v>2566</v>
      </c>
      <c r="B767" s="850"/>
      <c r="C767" s="850" t="s">
        <v>2408</v>
      </c>
      <c r="D767" s="850" t="s">
        <v>2567</v>
      </c>
      <c r="E767" s="852">
        <v>44.1941767</v>
      </c>
      <c r="F767" s="852">
        <v>-69.759679199999994</v>
      </c>
      <c r="G767" s="854" t="s">
        <v>9289</v>
      </c>
      <c r="H767" s="850"/>
      <c r="I767" s="853" t="s">
        <v>765</v>
      </c>
      <c r="J767" s="854" t="str">
        <f t="shared" si="98"/>
        <v>Solid</v>
      </c>
      <c r="K767" s="853" t="s">
        <v>2447</v>
      </c>
      <c r="L767" s="902">
        <v>2019</v>
      </c>
      <c r="M767" s="855">
        <v>1200</v>
      </c>
      <c r="N767" s="855">
        <v>5900</v>
      </c>
      <c r="O767" s="855">
        <v>7100</v>
      </c>
      <c r="P767" s="855" t="s">
        <v>36</v>
      </c>
      <c r="Q767" s="855">
        <f t="shared" si="99"/>
        <v>7100</v>
      </c>
      <c r="R767" s="854"/>
      <c r="S767" s="1017"/>
      <c r="T767" s="859" t="s">
        <v>2513</v>
      </c>
      <c r="U767" s="864"/>
      <c r="V767" s="881" t="s">
        <v>2411</v>
      </c>
      <c r="W767" s="885"/>
      <c r="X767" s="882" t="s">
        <v>2415</v>
      </c>
    </row>
    <row r="768" spans="1:24" ht="28.5" customHeight="1">
      <c r="A768" s="849" t="s">
        <v>7709</v>
      </c>
      <c r="B768" s="849"/>
      <c r="C768" s="849" t="s">
        <v>7665</v>
      </c>
      <c r="D768" s="849"/>
      <c r="E768" s="851">
        <v>40.871870000000001</v>
      </c>
      <c r="F768" s="851">
        <v>-74.106440000000006</v>
      </c>
      <c r="G768" s="901" t="s">
        <v>9289</v>
      </c>
      <c r="H768" s="900"/>
      <c r="I768" s="853" t="s">
        <v>1201</v>
      </c>
      <c r="J768" s="854" t="str">
        <f t="shared" si="98"/>
        <v>Unknown</v>
      </c>
      <c r="K768" s="852"/>
      <c r="L768" s="851"/>
      <c r="M768" s="855"/>
      <c r="N768" s="855"/>
      <c r="O768" s="855"/>
      <c r="P768" s="855"/>
      <c r="Q768" s="855" t="str">
        <f t="shared" si="99"/>
        <v/>
      </c>
      <c r="R768" s="854"/>
      <c r="S768" s="1018"/>
      <c r="T768" s="918" t="s">
        <v>7710</v>
      </c>
      <c r="U768" s="866" t="s">
        <v>1570</v>
      </c>
      <c r="V768" s="865"/>
      <c r="W768" s="854"/>
      <c r="X768" s="851"/>
    </row>
    <row r="769" spans="1:24" ht="28.5" customHeight="1">
      <c r="A769" s="849" t="s">
        <v>8115</v>
      </c>
      <c r="B769" s="849"/>
      <c r="C769" s="849" t="s">
        <v>8095</v>
      </c>
      <c r="D769" s="849" t="s">
        <v>8116</v>
      </c>
      <c r="E769" s="852">
        <v>47.652096999999998</v>
      </c>
      <c r="F769" s="852">
        <v>-101.415587</v>
      </c>
      <c r="G769" s="852" t="s">
        <v>9449</v>
      </c>
      <c r="H769" s="849" t="s">
        <v>10007</v>
      </c>
      <c r="I769" s="853" t="s">
        <v>44</v>
      </c>
      <c r="J769" s="854" t="str">
        <f t="shared" si="98"/>
        <v>Other Water</v>
      </c>
      <c r="K769" s="852" t="s">
        <v>80</v>
      </c>
      <c r="L769" s="851">
        <v>2018</v>
      </c>
      <c r="M769" s="855"/>
      <c r="N769" s="855"/>
      <c r="O769" s="855" t="s">
        <v>36</v>
      </c>
      <c r="P769" s="855">
        <v>1.67</v>
      </c>
      <c r="Q769" s="855">
        <f t="shared" si="99"/>
        <v>1.67</v>
      </c>
      <c r="R769" s="854"/>
      <c r="S769" s="1018"/>
      <c r="T769" s="854"/>
      <c r="U769" s="921" t="s">
        <v>90</v>
      </c>
      <c r="V769" s="922" t="s">
        <v>90</v>
      </c>
      <c r="W769" s="877" t="s">
        <v>92</v>
      </c>
      <c r="X769" s="860" t="s">
        <v>8103</v>
      </c>
    </row>
    <row r="770" spans="1:24" ht="28.5" customHeight="1">
      <c r="A770" s="849" t="s">
        <v>2570</v>
      </c>
      <c r="B770" s="850"/>
      <c r="C770" s="850" t="s">
        <v>2408</v>
      </c>
      <c r="D770" s="850" t="s">
        <v>2571</v>
      </c>
      <c r="E770" s="852">
        <v>44.036003100000002</v>
      </c>
      <c r="F770" s="852">
        <v>-70.261817800000003</v>
      </c>
      <c r="G770" s="854" t="s">
        <v>9289</v>
      </c>
      <c r="H770" s="850"/>
      <c r="I770" s="853" t="s">
        <v>5</v>
      </c>
      <c r="J770" s="854" t="str">
        <f t="shared" si="98"/>
        <v>Other Water</v>
      </c>
      <c r="K770" s="853" t="s">
        <v>80</v>
      </c>
      <c r="L770" s="902">
        <v>2019</v>
      </c>
      <c r="M770" s="855">
        <v>0.504</v>
      </c>
      <c r="N770" s="855"/>
      <c r="O770" s="855">
        <v>1</v>
      </c>
      <c r="P770" s="855">
        <v>1.0900000000000001</v>
      </c>
      <c r="Q770" s="855">
        <f t="shared" si="99"/>
        <v>1.0900000000000001</v>
      </c>
      <c r="R770" s="854"/>
      <c r="S770" s="1017"/>
      <c r="T770" s="859" t="s">
        <v>2513</v>
      </c>
      <c r="U770" s="912"/>
      <c r="V770" s="887" t="s">
        <v>2411</v>
      </c>
      <c r="W770" s="885"/>
      <c r="X770" s="882" t="s">
        <v>2415</v>
      </c>
    </row>
    <row r="771" spans="1:24" ht="28.5" customHeight="1">
      <c r="A771" s="849" t="s">
        <v>3607</v>
      </c>
      <c r="B771" s="849"/>
      <c r="C771" s="849" t="s">
        <v>3158</v>
      </c>
      <c r="D771" s="849" t="s">
        <v>3608</v>
      </c>
      <c r="E771" s="851">
        <v>45.019717100000001</v>
      </c>
      <c r="F771" s="851">
        <v>-84.672137800000002</v>
      </c>
      <c r="G771" s="852" t="s">
        <v>9289</v>
      </c>
      <c r="H771" s="852"/>
      <c r="I771" s="853" t="s">
        <v>765</v>
      </c>
      <c r="J771" s="854" t="str">
        <f t="shared" si="98"/>
        <v>Other Water</v>
      </c>
      <c r="K771" s="852" t="s">
        <v>2471</v>
      </c>
      <c r="L771" s="851">
        <v>2018</v>
      </c>
      <c r="M771" s="855">
        <v>8.7200000000000006</v>
      </c>
      <c r="N771" s="855">
        <v>4.26</v>
      </c>
      <c r="O771" s="855"/>
      <c r="P771" s="855"/>
      <c r="Q771" s="855">
        <f t="shared" si="99"/>
        <v>8.7200000000000006</v>
      </c>
      <c r="R771" s="854"/>
      <c r="S771" s="910"/>
      <c r="T771" s="852"/>
      <c r="U771" s="864"/>
      <c r="V771" s="884" t="s">
        <v>3266</v>
      </c>
      <c r="W771" s="854"/>
      <c r="X771" s="851"/>
    </row>
    <row r="772" spans="1:24" ht="28.5" customHeight="1">
      <c r="A772" s="849" t="s">
        <v>6061</v>
      </c>
      <c r="B772" s="850"/>
      <c r="C772" s="850" t="s">
        <v>4778</v>
      </c>
      <c r="D772" s="850" t="s">
        <v>4793</v>
      </c>
      <c r="E772" s="852">
        <v>43.0628557</v>
      </c>
      <c r="F772" s="852">
        <v>-71.446819300000001</v>
      </c>
      <c r="G772" s="854" t="s">
        <v>9299</v>
      </c>
      <c r="H772" s="850"/>
      <c r="I772" s="853" t="s">
        <v>5</v>
      </c>
      <c r="J772" s="854" t="str">
        <f t="shared" si="98"/>
        <v>Groundwater</v>
      </c>
      <c r="K772" s="854" t="s">
        <v>35</v>
      </c>
      <c r="L772" s="858">
        <v>2018</v>
      </c>
      <c r="M772" s="855">
        <v>11.3</v>
      </c>
      <c r="N772" s="855">
        <v>8.8800000000000008</v>
      </c>
      <c r="O772" s="855">
        <v>20.18</v>
      </c>
      <c r="P772" s="855">
        <v>45.74</v>
      </c>
      <c r="Q772" s="855">
        <f t="shared" si="99"/>
        <v>45.74</v>
      </c>
      <c r="R772" s="854"/>
      <c r="S772" s="1017"/>
      <c r="T772" s="879" t="s">
        <v>6066</v>
      </c>
      <c r="U772" s="875" t="s">
        <v>4786</v>
      </c>
      <c r="V772" s="887" t="s">
        <v>6063</v>
      </c>
      <c r="W772" s="879" t="s">
        <v>6067</v>
      </c>
      <c r="X772" s="882" t="s">
        <v>2415</v>
      </c>
    </row>
    <row r="773" spans="1:24" ht="28.5" customHeight="1">
      <c r="A773" s="849" t="s">
        <v>9122</v>
      </c>
      <c r="B773" s="849" t="s">
        <v>9123</v>
      </c>
      <c r="C773" s="850" t="s">
        <v>9084</v>
      </c>
      <c r="D773" s="850" t="s">
        <v>9124</v>
      </c>
      <c r="E773" s="852">
        <v>42.947553399999997</v>
      </c>
      <c r="F773" s="852">
        <v>-87.896646000000004</v>
      </c>
      <c r="G773" s="854" t="s">
        <v>9289</v>
      </c>
      <c r="H773" s="850"/>
      <c r="I773" s="853" t="s">
        <v>44</v>
      </c>
      <c r="J773" s="854" t="str">
        <f t="shared" si="98"/>
        <v>Groundwater</v>
      </c>
      <c r="K773" s="854" t="s">
        <v>35</v>
      </c>
      <c r="L773" s="858">
        <v>2018</v>
      </c>
      <c r="M773" s="855">
        <v>4840</v>
      </c>
      <c r="N773" s="855">
        <v>21000</v>
      </c>
      <c r="O773" s="855">
        <v>25840</v>
      </c>
      <c r="P773" s="855">
        <v>169466.5</v>
      </c>
      <c r="Q773" s="855">
        <f t="shared" si="99"/>
        <v>169466.5</v>
      </c>
      <c r="R773" s="854" t="s">
        <v>10009</v>
      </c>
      <c r="S773" s="1018" t="s">
        <v>49</v>
      </c>
      <c r="T773" s="854" t="s">
        <v>9130</v>
      </c>
      <c r="U773" s="866" t="s">
        <v>105</v>
      </c>
      <c r="V773" s="884" t="s">
        <v>9126</v>
      </c>
      <c r="W773" s="893" t="s">
        <v>9131</v>
      </c>
      <c r="X773" s="882" t="s">
        <v>9132</v>
      </c>
    </row>
    <row r="774" spans="1:24" ht="28.5" customHeight="1">
      <c r="A774" s="849" t="s">
        <v>10010</v>
      </c>
      <c r="B774" s="849"/>
      <c r="C774" s="849" t="s">
        <v>3158</v>
      </c>
      <c r="D774" s="849" t="s">
        <v>3900</v>
      </c>
      <c r="E774" s="851">
        <v>42.690800000000003</v>
      </c>
      <c r="F774" s="851">
        <v>-83.396437000000006</v>
      </c>
      <c r="G774" s="862"/>
      <c r="H774" s="861"/>
      <c r="I774" s="853" t="s">
        <v>5</v>
      </c>
      <c r="J774" s="852" t="s">
        <v>35</v>
      </c>
      <c r="K774" s="852" t="s">
        <v>35</v>
      </c>
      <c r="L774" s="863">
        <v>2021</v>
      </c>
      <c r="M774" s="855">
        <v>220</v>
      </c>
      <c r="N774" s="855">
        <v>37</v>
      </c>
      <c r="O774" s="855"/>
      <c r="P774" s="855"/>
      <c r="Q774" s="855">
        <v>220</v>
      </c>
      <c r="R774" s="854"/>
      <c r="S774" s="1018"/>
      <c r="T774" s="854" t="s">
        <v>10011</v>
      </c>
      <c r="U774" s="864" t="s">
        <v>10011</v>
      </c>
      <c r="V774" s="865" t="s">
        <v>10012</v>
      </c>
      <c r="W774" s="854" t="s">
        <v>10013</v>
      </c>
      <c r="X774" s="851" t="s">
        <v>9295</v>
      </c>
    </row>
    <row r="775" spans="1:24" ht="28.5" customHeight="1">
      <c r="A775" s="849" t="s">
        <v>10014</v>
      </c>
      <c r="B775" s="850"/>
      <c r="C775" s="850" t="s">
        <v>3158</v>
      </c>
      <c r="D775" s="850" t="s">
        <v>3609</v>
      </c>
      <c r="E775" s="871">
        <v>42.716262299999997</v>
      </c>
      <c r="F775" s="871">
        <v>-83.260636399999996</v>
      </c>
      <c r="G775" s="852" t="s">
        <v>9289</v>
      </c>
      <c r="H775" s="852"/>
      <c r="I775" s="853" t="s">
        <v>5</v>
      </c>
      <c r="J775" s="854" t="str">
        <f t="shared" ref="J775:J793" si="100">IF(K775="Groundwater", "Groundwater", IF(OR(K775="Wastewater", K775="Surface Water", K775="Drinking Water", K775="Leachate"),"Other Water", IF(OR(K775="Soil", K775="Compost", K775="Sludge", K775="Septage"), "Solid", "Unknown")))</f>
        <v>Groundwater</v>
      </c>
      <c r="K775" s="854" t="s">
        <v>35</v>
      </c>
      <c r="L775" s="858">
        <v>2018</v>
      </c>
      <c r="M775" s="855"/>
      <c r="N775" s="855">
        <v>30</v>
      </c>
      <c r="O775" s="855" t="s">
        <v>36</v>
      </c>
      <c r="P775" s="855" t="s">
        <v>36</v>
      </c>
      <c r="Q775" s="855">
        <f t="shared" ref="Q775:Q793" si="101">IF(M775&amp;N775&amp;O775&amp;P775="","",MAX(M775:P775))</f>
        <v>30</v>
      </c>
      <c r="R775" s="885" t="s">
        <v>3196</v>
      </c>
      <c r="S775" s="910"/>
      <c r="T775" s="908" t="s">
        <v>3166</v>
      </c>
      <c r="U775" s="856" t="s">
        <v>3190</v>
      </c>
      <c r="V775" s="857" t="s">
        <v>3190</v>
      </c>
      <c r="W775" s="885"/>
      <c r="X775" s="877" t="s">
        <v>3168</v>
      </c>
    </row>
    <row r="776" spans="1:24" ht="28.5" customHeight="1">
      <c r="A776" s="849" t="s">
        <v>3613</v>
      </c>
      <c r="B776" s="849"/>
      <c r="C776" s="849" t="s">
        <v>3158</v>
      </c>
      <c r="D776" s="849" t="s">
        <v>3614</v>
      </c>
      <c r="E776" s="851">
        <v>43.191688999999997</v>
      </c>
      <c r="F776" s="851">
        <v>-83.864159000000001</v>
      </c>
      <c r="G776" s="852" t="s">
        <v>9289</v>
      </c>
      <c r="H776" s="852"/>
      <c r="I776" s="853" t="s">
        <v>765</v>
      </c>
      <c r="J776" s="854" t="str">
        <f t="shared" si="100"/>
        <v>Other Water</v>
      </c>
      <c r="K776" s="852" t="s">
        <v>2471</v>
      </c>
      <c r="L776" s="851">
        <v>2018</v>
      </c>
      <c r="M776" s="855">
        <v>7.23</v>
      </c>
      <c r="N776" s="855">
        <v>5.22</v>
      </c>
      <c r="O776" s="855"/>
      <c r="P776" s="855"/>
      <c r="Q776" s="855">
        <f t="shared" si="101"/>
        <v>7.23</v>
      </c>
      <c r="R776" s="854"/>
      <c r="S776" s="910"/>
      <c r="T776" s="852"/>
      <c r="U776" s="864"/>
      <c r="V776" s="857" t="s">
        <v>3266</v>
      </c>
      <c r="W776" s="854"/>
      <c r="X776" s="851"/>
    </row>
    <row r="777" spans="1:24" ht="28.5" customHeight="1">
      <c r="A777" s="849" t="s">
        <v>854</v>
      </c>
      <c r="B777" s="850"/>
      <c r="C777" s="850" t="s">
        <v>448</v>
      </c>
      <c r="D777" s="850" t="s">
        <v>855</v>
      </c>
      <c r="E777" s="852">
        <v>34.5890591</v>
      </c>
      <c r="F777" s="852">
        <v>-117.37139519999999</v>
      </c>
      <c r="G777" s="854" t="s">
        <v>9289</v>
      </c>
      <c r="H777" s="850"/>
      <c r="I777" s="853" t="s">
        <v>44</v>
      </c>
      <c r="J777" s="854" t="str">
        <f t="shared" si="100"/>
        <v>Groundwater</v>
      </c>
      <c r="K777" s="854" t="s">
        <v>35</v>
      </c>
      <c r="L777" s="858">
        <v>2015</v>
      </c>
      <c r="M777" s="855">
        <v>5210</v>
      </c>
      <c r="N777" s="855">
        <v>1690</v>
      </c>
      <c r="O777" s="855"/>
      <c r="P777" s="855">
        <v>17090</v>
      </c>
      <c r="Q777" s="855">
        <f t="shared" si="101"/>
        <v>17090</v>
      </c>
      <c r="R777" s="854" t="s">
        <v>10017</v>
      </c>
      <c r="S777" s="1029" t="s">
        <v>546</v>
      </c>
      <c r="T777" s="854" t="s">
        <v>49</v>
      </c>
      <c r="U777" s="856" t="s">
        <v>105</v>
      </c>
      <c r="V777" s="857" t="s">
        <v>451</v>
      </c>
      <c r="W777" s="893" t="s">
        <v>861</v>
      </c>
      <c r="X777" s="941" t="s">
        <v>538</v>
      </c>
    </row>
    <row r="778" spans="1:24" ht="28.5" customHeight="1">
      <c r="A778" s="849" t="s">
        <v>10018</v>
      </c>
      <c r="B778" s="849"/>
      <c r="C778" s="849" t="s">
        <v>3158</v>
      </c>
      <c r="D778" s="849" t="s">
        <v>3682</v>
      </c>
      <c r="E778" s="851">
        <v>42.287002000000001</v>
      </c>
      <c r="F778" s="851">
        <v>-85.550911999999997</v>
      </c>
      <c r="G778" s="901" t="s">
        <v>9299</v>
      </c>
      <c r="H778" s="861"/>
      <c r="I778" s="853" t="s">
        <v>5</v>
      </c>
      <c r="J778" s="854" t="str">
        <f t="shared" si="100"/>
        <v>Groundwater</v>
      </c>
      <c r="K778" s="852" t="s">
        <v>35</v>
      </c>
      <c r="L778" s="851">
        <v>2019</v>
      </c>
      <c r="M778" s="855"/>
      <c r="N778" s="855"/>
      <c r="O778" s="855">
        <v>201.1</v>
      </c>
      <c r="P778" s="855"/>
      <c r="Q778" s="855">
        <f t="shared" si="101"/>
        <v>201.1</v>
      </c>
      <c r="R778" s="854"/>
      <c r="S778" s="1018"/>
      <c r="T778" s="854"/>
      <c r="U778" s="984" t="s">
        <v>10019</v>
      </c>
      <c r="V778" s="939" t="s">
        <v>10020</v>
      </c>
      <c r="W778" s="940" t="s">
        <v>10020</v>
      </c>
      <c r="X778" s="952" t="s">
        <v>9395</v>
      </c>
    </row>
    <row r="779" spans="1:24" ht="28.5" customHeight="1">
      <c r="A779" s="849" t="s">
        <v>9133</v>
      </c>
      <c r="B779" s="849"/>
      <c r="C779" s="849" t="s">
        <v>9084</v>
      </c>
      <c r="D779" s="849" t="s">
        <v>9134</v>
      </c>
      <c r="E779" s="852">
        <v>44.490371799999998</v>
      </c>
      <c r="F779" s="852">
        <v>-88.032069199999995</v>
      </c>
      <c r="G779" s="852" t="s">
        <v>9290</v>
      </c>
      <c r="H779" s="849"/>
      <c r="I779" s="853" t="s">
        <v>5</v>
      </c>
      <c r="J779" s="854" t="str">
        <f t="shared" si="100"/>
        <v>Groundwater</v>
      </c>
      <c r="K779" s="852" t="s">
        <v>35</v>
      </c>
      <c r="L779" s="851">
        <v>2021</v>
      </c>
      <c r="M779" s="855">
        <v>644</v>
      </c>
      <c r="N779" s="855">
        <v>2220</v>
      </c>
      <c r="O779" s="855">
        <v>2864</v>
      </c>
      <c r="P779" s="855">
        <v>3489.98</v>
      </c>
      <c r="Q779" s="855">
        <f t="shared" si="101"/>
        <v>3489.98</v>
      </c>
      <c r="R779" s="854" t="s">
        <v>10021</v>
      </c>
      <c r="S779" s="1018"/>
      <c r="T779" s="868" t="s">
        <v>9137</v>
      </c>
      <c r="U779" s="866" t="s">
        <v>9135</v>
      </c>
      <c r="V779" s="884" t="s">
        <v>9136</v>
      </c>
      <c r="W779" s="868" t="s">
        <v>9138</v>
      </c>
      <c r="X779" s="882" t="s">
        <v>9132</v>
      </c>
    </row>
    <row r="780" spans="1:24" ht="28.5" customHeight="1">
      <c r="A780" s="849" t="s">
        <v>3615</v>
      </c>
      <c r="B780" s="850"/>
      <c r="C780" s="850" t="s">
        <v>3158</v>
      </c>
      <c r="D780" s="850" t="s">
        <v>3616</v>
      </c>
      <c r="E780" s="871">
        <v>42.884504999999997</v>
      </c>
      <c r="F780" s="871">
        <v>-85.529604300000003</v>
      </c>
      <c r="G780" s="852" t="s">
        <v>9289</v>
      </c>
      <c r="H780" s="852"/>
      <c r="I780" s="853" t="s">
        <v>113</v>
      </c>
      <c r="J780" s="854" t="str">
        <f t="shared" si="100"/>
        <v>Groundwater</v>
      </c>
      <c r="K780" s="854" t="s">
        <v>35</v>
      </c>
      <c r="L780" s="858">
        <v>2018</v>
      </c>
      <c r="M780" s="855">
        <v>103</v>
      </c>
      <c r="N780" s="855">
        <v>870</v>
      </c>
      <c r="O780" s="855">
        <v>973</v>
      </c>
      <c r="P780" s="855">
        <v>3364</v>
      </c>
      <c r="Q780" s="855">
        <f t="shared" si="101"/>
        <v>3364</v>
      </c>
      <c r="R780" s="854" t="s">
        <v>10023</v>
      </c>
      <c r="S780" s="884" t="s">
        <v>3620</v>
      </c>
      <c r="T780" s="908" t="s">
        <v>3166</v>
      </c>
      <c r="U780" s="856" t="s">
        <v>3619</v>
      </c>
      <c r="V780" s="857" t="s">
        <v>3620</v>
      </c>
      <c r="W780" s="962" t="s">
        <v>3625</v>
      </c>
      <c r="X780" s="877" t="s">
        <v>3168</v>
      </c>
    </row>
    <row r="781" spans="1:24" ht="28.5" customHeight="1">
      <c r="A781" s="849" t="s">
        <v>6068</v>
      </c>
      <c r="B781" s="850"/>
      <c r="C781" s="850" t="s">
        <v>4778</v>
      </c>
      <c r="D781" s="850" t="s">
        <v>6069</v>
      </c>
      <c r="E781" s="852">
        <v>43.584144999999999</v>
      </c>
      <c r="F781" s="852">
        <v>-71.427391</v>
      </c>
      <c r="G781" s="854" t="s">
        <v>9299</v>
      </c>
      <c r="H781" s="850"/>
      <c r="I781" s="853" t="s">
        <v>33</v>
      </c>
      <c r="J781" s="854" t="str">
        <f t="shared" si="100"/>
        <v>Groundwater</v>
      </c>
      <c r="K781" s="854" t="s">
        <v>35</v>
      </c>
      <c r="L781" s="858">
        <v>2017</v>
      </c>
      <c r="M781" s="855">
        <v>6.01</v>
      </c>
      <c r="N781" s="855">
        <v>85.1</v>
      </c>
      <c r="O781" s="855">
        <v>91.11</v>
      </c>
      <c r="P781" s="855">
        <v>165.3</v>
      </c>
      <c r="Q781" s="855">
        <f t="shared" si="101"/>
        <v>165.3</v>
      </c>
      <c r="R781" s="854"/>
      <c r="S781" s="1017"/>
      <c r="T781" s="879" t="s">
        <v>6074</v>
      </c>
      <c r="U781" s="880" t="s">
        <v>4786</v>
      </c>
      <c r="V781" s="881" t="s">
        <v>6071</v>
      </c>
      <c r="W781" s="879" t="s">
        <v>6075</v>
      </c>
      <c r="X781" s="882" t="s">
        <v>2415</v>
      </c>
    </row>
    <row r="782" spans="1:24" ht="28.5" customHeight="1">
      <c r="A782" s="849" t="s">
        <v>6076</v>
      </c>
      <c r="B782" s="849" t="s">
        <v>6077</v>
      </c>
      <c r="C782" s="850" t="s">
        <v>4778</v>
      </c>
      <c r="D782" s="850" t="s">
        <v>6069</v>
      </c>
      <c r="E782" s="852">
        <v>43.5502921</v>
      </c>
      <c r="F782" s="852">
        <v>-71.405384799999993</v>
      </c>
      <c r="G782" s="854" t="s">
        <v>9289</v>
      </c>
      <c r="H782" s="850"/>
      <c r="I782" s="853" t="s">
        <v>95</v>
      </c>
      <c r="J782" s="854" t="str">
        <f t="shared" si="100"/>
        <v>Groundwater</v>
      </c>
      <c r="K782" s="854" t="s">
        <v>35</v>
      </c>
      <c r="L782" s="858">
        <v>2017</v>
      </c>
      <c r="M782" s="855">
        <v>6.01</v>
      </c>
      <c r="N782" s="855">
        <v>85.1</v>
      </c>
      <c r="O782" s="855">
        <v>91.11</v>
      </c>
      <c r="P782" s="855">
        <v>165.29</v>
      </c>
      <c r="Q782" s="855">
        <f t="shared" si="101"/>
        <v>165.29</v>
      </c>
      <c r="R782" s="854" t="s">
        <v>10024</v>
      </c>
      <c r="S782" s="1018" t="s">
        <v>49</v>
      </c>
      <c r="T782" s="937" t="s">
        <v>5283</v>
      </c>
      <c r="U782" s="866" t="s">
        <v>6079</v>
      </c>
      <c r="V782" s="884" t="s">
        <v>6071</v>
      </c>
      <c r="W782" s="963" t="s">
        <v>6082</v>
      </c>
      <c r="X782" s="882" t="s">
        <v>5105</v>
      </c>
    </row>
    <row r="783" spans="1:24" ht="28.5" customHeight="1">
      <c r="A783" s="849" t="s">
        <v>862</v>
      </c>
      <c r="B783" s="850"/>
      <c r="C783" s="850" t="s">
        <v>448</v>
      </c>
      <c r="D783" s="850" t="s">
        <v>863</v>
      </c>
      <c r="E783" s="852">
        <v>32.818770049999998</v>
      </c>
      <c r="F783" s="852">
        <v>-116.9831131</v>
      </c>
      <c r="G783" s="854" t="s">
        <v>9289</v>
      </c>
      <c r="H783" s="850"/>
      <c r="I783" s="853" t="s">
        <v>33</v>
      </c>
      <c r="J783" s="854" t="str">
        <f t="shared" si="100"/>
        <v>Groundwater</v>
      </c>
      <c r="K783" s="854" t="s">
        <v>35</v>
      </c>
      <c r="L783" s="858">
        <v>2019</v>
      </c>
      <c r="M783" s="855">
        <v>15</v>
      </c>
      <c r="N783" s="855">
        <v>6.8</v>
      </c>
      <c r="O783" s="855" t="s">
        <v>36</v>
      </c>
      <c r="P783" s="855">
        <v>223.8</v>
      </c>
      <c r="Q783" s="855">
        <f t="shared" si="101"/>
        <v>223.8</v>
      </c>
      <c r="R783" s="854"/>
      <c r="S783" s="1018"/>
      <c r="T783" s="859" t="s">
        <v>865</v>
      </c>
      <c r="U783" s="866" t="s">
        <v>451</v>
      </c>
      <c r="V783" s="884" t="s">
        <v>451</v>
      </c>
      <c r="W783" s="854"/>
      <c r="X783" s="877" t="s">
        <v>453</v>
      </c>
    </row>
    <row r="784" spans="1:24" ht="28.5" customHeight="1">
      <c r="A784" s="849" t="s">
        <v>6083</v>
      </c>
      <c r="B784" s="850"/>
      <c r="C784" s="850" t="s">
        <v>4778</v>
      </c>
      <c r="D784" s="850" t="s">
        <v>6084</v>
      </c>
      <c r="E784" s="852">
        <v>43.439113300000002</v>
      </c>
      <c r="F784" s="852">
        <v>-71.418884300000002</v>
      </c>
      <c r="G784" s="854" t="s">
        <v>9299</v>
      </c>
      <c r="H784" s="850"/>
      <c r="I784" s="853" t="s">
        <v>33</v>
      </c>
      <c r="J784" s="854" t="str">
        <f t="shared" si="100"/>
        <v>Groundwater</v>
      </c>
      <c r="K784" s="854" t="s">
        <v>35</v>
      </c>
      <c r="L784" s="858">
        <v>2019</v>
      </c>
      <c r="M784" s="855">
        <v>387</v>
      </c>
      <c r="N784" s="855">
        <v>179</v>
      </c>
      <c r="O784" s="855">
        <v>566</v>
      </c>
      <c r="P784" s="855">
        <v>829.6</v>
      </c>
      <c r="Q784" s="855">
        <f t="shared" si="101"/>
        <v>829.6</v>
      </c>
      <c r="R784" s="854"/>
      <c r="S784" s="1017"/>
      <c r="T784" s="879" t="s">
        <v>6089</v>
      </c>
      <c r="U784" s="875" t="s">
        <v>4786</v>
      </c>
      <c r="V784" s="887" t="s">
        <v>6086</v>
      </c>
      <c r="W784" s="941" t="s">
        <v>6090</v>
      </c>
      <c r="X784" s="882" t="s">
        <v>2415</v>
      </c>
    </row>
    <row r="785" spans="1:24" ht="28.5" customHeight="1">
      <c r="A785" s="849" t="s">
        <v>6091</v>
      </c>
      <c r="B785" s="850"/>
      <c r="C785" s="850" t="s">
        <v>4778</v>
      </c>
      <c r="D785" s="850" t="s">
        <v>5343</v>
      </c>
      <c r="E785" s="852">
        <v>42.718431099999997</v>
      </c>
      <c r="F785" s="852">
        <v>-71.523153399999998</v>
      </c>
      <c r="G785" s="854" t="s">
        <v>9290</v>
      </c>
      <c r="H785" s="850"/>
      <c r="I785" s="853" t="s">
        <v>5</v>
      </c>
      <c r="J785" s="854" t="str">
        <f t="shared" si="100"/>
        <v>Groundwater</v>
      </c>
      <c r="K785" s="854" t="s">
        <v>35</v>
      </c>
      <c r="L785" s="858"/>
      <c r="M785" s="855">
        <v>313</v>
      </c>
      <c r="N785" s="855">
        <v>1190</v>
      </c>
      <c r="O785" s="855">
        <v>1503</v>
      </c>
      <c r="P785" s="855">
        <v>1518</v>
      </c>
      <c r="Q785" s="855">
        <f t="shared" si="101"/>
        <v>1518</v>
      </c>
      <c r="R785" s="891" t="s">
        <v>10025</v>
      </c>
      <c r="S785" s="1018"/>
      <c r="T785" s="854"/>
      <c r="U785" s="866" t="s">
        <v>4781</v>
      </c>
      <c r="V785" s="884" t="s">
        <v>4781</v>
      </c>
      <c r="W785" s="854"/>
      <c r="X785" s="860" t="s">
        <v>2415</v>
      </c>
    </row>
    <row r="786" spans="1:24" ht="28.5" customHeight="1">
      <c r="A786" s="849" t="s">
        <v>6094</v>
      </c>
      <c r="B786" s="850"/>
      <c r="C786" s="850" t="s">
        <v>4778</v>
      </c>
      <c r="D786" s="850" t="s">
        <v>6095</v>
      </c>
      <c r="E786" s="1025">
        <v>43.044680999999997</v>
      </c>
      <c r="F786" s="852">
        <v>-72.296780999999996</v>
      </c>
      <c r="G786" s="854" t="s">
        <v>9299</v>
      </c>
      <c r="H786" s="886"/>
      <c r="I786" s="853" t="s">
        <v>33</v>
      </c>
      <c r="J786" s="854" t="str">
        <f t="shared" si="100"/>
        <v>Groundwater</v>
      </c>
      <c r="K786" s="854" t="s">
        <v>35</v>
      </c>
      <c r="L786" s="858">
        <v>2019</v>
      </c>
      <c r="M786" s="855">
        <v>56.1</v>
      </c>
      <c r="N786" s="855">
        <v>653</v>
      </c>
      <c r="O786" s="855">
        <v>709.1</v>
      </c>
      <c r="P786" s="855">
        <v>714.8</v>
      </c>
      <c r="Q786" s="855">
        <f t="shared" si="101"/>
        <v>714.8</v>
      </c>
      <c r="R786" s="854"/>
      <c r="S786" s="1017"/>
      <c r="T786" s="879" t="s">
        <v>6100</v>
      </c>
      <c r="U786" s="880" t="s">
        <v>4786</v>
      </c>
      <c r="V786" s="881" t="s">
        <v>6097</v>
      </c>
      <c r="W786" s="890" t="s">
        <v>6101</v>
      </c>
      <c r="X786" s="882" t="s">
        <v>2415</v>
      </c>
    </row>
    <row r="787" spans="1:24" ht="28.5" customHeight="1">
      <c r="A787" s="849" t="s">
        <v>6102</v>
      </c>
      <c r="B787" s="850" t="s">
        <v>6103</v>
      </c>
      <c r="C787" s="850" t="s">
        <v>4778</v>
      </c>
      <c r="D787" s="850" t="s">
        <v>5343</v>
      </c>
      <c r="E787" s="852">
        <v>42.751382100000001</v>
      </c>
      <c r="F787" s="852">
        <v>-71.443295000000006</v>
      </c>
      <c r="G787" s="854" t="s">
        <v>9290</v>
      </c>
      <c r="H787" s="850"/>
      <c r="I787" s="853" t="s">
        <v>5</v>
      </c>
      <c r="J787" s="854" t="str">
        <f t="shared" si="100"/>
        <v>Groundwater</v>
      </c>
      <c r="K787" s="854" t="s">
        <v>35</v>
      </c>
      <c r="L787" s="858"/>
      <c r="M787" s="855">
        <v>20</v>
      </c>
      <c r="N787" s="855">
        <v>59</v>
      </c>
      <c r="O787" s="855">
        <v>79</v>
      </c>
      <c r="P787" s="855">
        <v>83.98</v>
      </c>
      <c r="Q787" s="855">
        <f t="shared" si="101"/>
        <v>83.98</v>
      </c>
      <c r="R787" s="854"/>
      <c r="S787" s="1018"/>
      <c r="T787" s="854"/>
      <c r="U787" s="856" t="s">
        <v>4781</v>
      </c>
      <c r="V787" s="857" t="s">
        <v>4781</v>
      </c>
      <c r="W787" s="854"/>
      <c r="X787" s="860" t="s">
        <v>2415</v>
      </c>
    </row>
    <row r="788" spans="1:24" ht="28.5" customHeight="1">
      <c r="A788" s="849" t="s">
        <v>1625</v>
      </c>
      <c r="B788" s="850"/>
      <c r="C788" s="850" t="s">
        <v>1569</v>
      </c>
      <c r="D788" s="850" t="s">
        <v>1626</v>
      </c>
      <c r="E788" s="852">
        <v>38.993960600000001</v>
      </c>
      <c r="F788" s="852">
        <v>-108.7431816</v>
      </c>
      <c r="G788" s="854" t="s">
        <v>9289</v>
      </c>
      <c r="H788" s="886"/>
      <c r="I788" s="853" t="s">
        <v>95</v>
      </c>
      <c r="J788" s="854" t="str">
        <f t="shared" si="100"/>
        <v>Groundwater</v>
      </c>
      <c r="K788" s="854" t="s">
        <v>35</v>
      </c>
      <c r="L788" s="858">
        <v>2020</v>
      </c>
      <c r="M788" s="855"/>
      <c r="N788" s="855"/>
      <c r="O788" s="855" t="s">
        <v>36</v>
      </c>
      <c r="P788" s="855">
        <v>0.71</v>
      </c>
      <c r="Q788" s="855">
        <f t="shared" si="101"/>
        <v>0.71</v>
      </c>
      <c r="R788" s="854"/>
      <c r="S788" s="1020" t="s">
        <v>1595</v>
      </c>
      <c r="T788" s="859" t="s">
        <v>1603</v>
      </c>
      <c r="U788" s="912"/>
      <c r="V788" s="884" t="s">
        <v>1591</v>
      </c>
      <c r="W788" s="941" t="s">
        <v>1629</v>
      </c>
      <c r="X788" s="1000" t="s">
        <v>1584</v>
      </c>
    </row>
    <row r="789" spans="1:24" ht="28.5" customHeight="1">
      <c r="A789" s="849" t="s">
        <v>6106</v>
      </c>
      <c r="B789" s="850"/>
      <c r="C789" s="850" t="s">
        <v>4778</v>
      </c>
      <c r="D789" s="850" t="s">
        <v>6107</v>
      </c>
      <c r="E789" s="852">
        <v>44.001144400000001</v>
      </c>
      <c r="F789" s="852">
        <v>-71.879371599999999</v>
      </c>
      <c r="G789" s="854" t="s">
        <v>9290</v>
      </c>
      <c r="H789" s="850"/>
      <c r="I789" s="853" t="s">
        <v>77</v>
      </c>
      <c r="J789" s="854" t="str">
        <f t="shared" si="100"/>
        <v>Groundwater</v>
      </c>
      <c r="K789" s="854" t="s">
        <v>35</v>
      </c>
      <c r="L789" s="858"/>
      <c r="M789" s="855">
        <v>5.24</v>
      </c>
      <c r="N789" s="855">
        <v>36.799999999999997</v>
      </c>
      <c r="O789" s="855">
        <v>42.04</v>
      </c>
      <c r="P789" s="855">
        <v>46.53</v>
      </c>
      <c r="Q789" s="855">
        <f t="shared" si="101"/>
        <v>46.53</v>
      </c>
      <c r="R789" s="854"/>
      <c r="S789" s="1018"/>
      <c r="T789" s="854"/>
      <c r="U789" s="866" t="s">
        <v>4781</v>
      </c>
      <c r="V789" s="884" t="s">
        <v>4781</v>
      </c>
      <c r="W789" s="854"/>
      <c r="X789" s="860" t="s">
        <v>2415</v>
      </c>
    </row>
    <row r="790" spans="1:24" ht="28.5" customHeight="1">
      <c r="A790" s="849" t="s">
        <v>866</v>
      </c>
      <c r="B790" s="849"/>
      <c r="C790" s="849" t="s">
        <v>448</v>
      </c>
      <c r="D790" s="849" t="s">
        <v>867</v>
      </c>
      <c r="E790" s="1025">
        <v>39.634601510000003</v>
      </c>
      <c r="F790" s="1025">
        <v>-122.2854956</v>
      </c>
      <c r="G790" s="1025" t="s">
        <v>9289</v>
      </c>
      <c r="H790" s="1030"/>
      <c r="I790" s="853" t="s">
        <v>33</v>
      </c>
      <c r="J790" s="854" t="str">
        <f t="shared" si="100"/>
        <v>Groundwater</v>
      </c>
      <c r="K790" s="852" t="s">
        <v>35</v>
      </c>
      <c r="L790" s="851">
        <v>2019</v>
      </c>
      <c r="M790" s="855">
        <v>120</v>
      </c>
      <c r="N790" s="855"/>
      <c r="O790" s="855" t="s">
        <v>36</v>
      </c>
      <c r="P790" s="855">
        <v>266.5</v>
      </c>
      <c r="Q790" s="855">
        <f t="shared" si="101"/>
        <v>266.5</v>
      </c>
      <c r="R790" s="854"/>
      <c r="S790" s="1018"/>
      <c r="T790" s="859" t="s">
        <v>869</v>
      </c>
      <c r="U790" s="856" t="s">
        <v>451</v>
      </c>
      <c r="V790" s="857" t="s">
        <v>451</v>
      </c>
      <c r="W790" s="854"/>
      <c r="X790" s="877" t="s">
        <v>453</v>
      </c>
    </row>
    <row r="791" spans="1:24" ht="28.5" customHeight="1">
      <c r="A791" s="849" t="s">
        <v>8807</v>
      </c>
      <c r="B791" s="849" t="s">
        <v>8808</v>
      </c>
      <c r="C791" s="849" t="s">
        <v>8722</v>
      </c>
      <c r="D791" s="849" t="s">
        <v>8809</v>
      </c>
      <c r="E791" s="851">
        <v>44.484264400000001</v>
      </c>
      <c r="F791" s="851">
        <v>-73.111737199999993</v>
      </c>
      <c r="G791" s="901" t="s">
        <v>9299</v>
      </c>
      <c r="H791" s="900"/>
      <c r="I791" s="853" t="s">
        <v>5</v>
      </c>
      <c r="J791" s="854" t="str">
        <f t="shared" si="100"/>
        <v>Groundwater</v>
      </c>
      <c r="K791" s="852" t="s">
        <v>35</v>
      </c>
      <c r="L791" s="851">
        <v>2016</v>
      </c>
      <c r="M791" s="855">
        <v>7200</v>
      </c>
      <c r="N791" s="855"/>
      <c r="O791" s="855"/>
      <c r="P791" s="855"/>
      <c r="Q791" s="855">
        <f t="shared" si="101"/>
        <v>7200</v>
      </c>
      <c r="R791" s="854" t="s">
        <v>8810</v>
      </c>
      <c r="S791" s="1018"/>
      <c r="T791" s="854"/>
      <c r="U791" s="946" t="s">
        <v>8735</v>
      </c>
      <c r="V791" s="910" t="s">
        <v>8811</v>
      </c>
      <c r="W791" s="854"/>
      <c r="X791" s="851"/>
    </row>
    <row r="792" spans="1:24" ht="28.5" customHeight="1">
      <c r="A792" s="849" t="s">
        <v>7711</v>
      </c>
      <c r="B792" s="850"/>
      <c r="C792" s="850" t="s">
        <v>7665</v>
      </c>
      <c r="D792" s="850" t="s">
        <v>7712</v>
      </c>
      <c r="E792" s="852">
        <v>39.802898399999997</v>
      </c>
      <c r="F792" s="852">
        <v>-75.213947300000001</v>
      </c>
      <c r="G792" s="854" t="s">
        <v>9290</v>
      </c>
      <c r="H792" s="850"/>
      <c r="I792" s="853" t="s">
        <v>95</v>
      </c>
      <c r="J792" s="854" t="str">
        <f t="shared" si="100"/>
        <v>Groundwater</v>
      </c>
      <c r="K792" s="854" t="s">
        <v>35</v>
      </c>
      <c r="L792" s="858">
        <v>2020</v>
      </c>
      <c r="M792" s="855">
        <v>29.2</v>
      </c>
      <c r="N792" s="855">
        <v>4360</v>
      </c>
      <c r="O792" s="855">
        <v>4389.2</v>
      </c>
      <c r="P792" s="855">
        <v>5369.2</v>
      </c>
      <c r="Q792" s="855">
        <f t="shared" si="101"/>
        <v>5369.2</v>
      </c>
      <c r="R792" s="854" t="s">
        <v>10026</v>
      </c>
      <c r="S792" s="1018"/>
      <c r="T792" s="854"/>
      <c r="U792" s="866" t="s">
        <v>7714</v>
      </c>
      <c r="V792" s="884" t="s">
        <v>7714</v>
      </c>
      <c r="W792" s="885"/>
      <c r="X792" s="934" t="s">
        <v>7676</v>
      </c>
    </row>
    <row r="793" spans="1:24" ht="28.5" customHeight="1">
      <c r="A793" s="849" t="s">
        <v>3626</v>
      </c>
      <c r="B793" s="849"/>
      <c r="C793" s="849" t="s">
        <v>3158</v>
      </c>
      <c r="D793" s="849" t="s">
        <v>3627</v>
      </c>
      <c r="E793" s="851">
        <v>42.284641399999998</v>
      </c>
      <c r="F793" s="851">
        <v>-83.128533199999893</v>
      </c>
      <c r="G793" s="852" t="s">
        <v>9289</v>
      </c>
      <c r="H793" s="852"/>
      <c r="I793" s="853" t="s">
        <v>765</v>
      </c>
      <c r="J793" s="854" t="str">
        <f t="shared" si="100"/>
        <v>Other Water</v>
      </c>
      <c r="K793" s="852" t="s">
        <v>2471</v>
      </c>
      <c r="L793" s="851">
        <v>2018</v>
      </c>
      <c r="M793" s="855">
        <v>11.2</v>
      </c>
      <c r="N793" s="855">
        <v>23.6</v>
      </c>
      <c r="O793" s="855"/>
      <c r="P793" s="855"/>
      <c r="Q793" s="855">
        <f t="shared" si="101"/>
        <v>23.6</v>
      </c>
      <c r="R793" s="854"/>
      <c r="S793" s="910"/>
      <c r="T793" s="852"/>
      <c r="U793" s="864"/>
      <c r="V793" s="884" t="s">
        <v>3266</v>
      </c>
      <c r="W793" s="854"/>
      <c r="X793" s="851"/>
    </row>
    <row r="794" spans="1:24" ht="28.5" customHeight="1">
      <c r="A794" s="849" t="s">
        <v>10028</v>
      </c>
      <c r="B794" s="849"/>
      <c r="C794" s="849" t="s">
        <v>3158</v>
      </c>
      <c r="D794" s="849" t="s">
        <v>3898</v>
      </c>
      <c r="E794" s="851">
        <v>42.660476000000003</v>
      </c>
      <c r="F794" s="851">
        <v>-83.281413000000001</v>
      </c>
      <c r="G794" s="862"/>
      <c r="H794" s="861"/>
      <c r="I794" s="853" t="s">
        <v>5</v>
      </c>
      <c r="J794" s="852" t="s">
        <v>35</v>
      </c>
      <c r="K794" s="852" t="s">
        <v>35</v>
      </c>
      <c r="L794" s="863">
        <v>2022</v>
      </c>
      <c r="M794" s="855">
        <v>22</v>
      </c>
      <c r="N794" s="855">
        <v>440</v>
      </c>
      <c r="O794" s="855">
        <v>455</v>
      </c>
      <c r="P794" s="855"/>
      <c r="Q794" s="855">
        <v>455</v>
      </c>
      <c r="R794" s="854"/>
      <c r="S794" s="1018"/>
      <c r="T794" s="854" t="s">
        <v>10029</v>
      </c>
      <c r="U794" s="864" t="s">
        <v>10029</v>
      </c>
      <c r="V794" s="865" t="s">
        <v>10030</v>
      </c>
      <c r="W794" s="854" t="s">
        <v>10031</v>
      </c>
      <c r="X794" s="851" t="s">
        <v>9295</v>
      </c>
    </row>
    <row r="795" spans="1:24" ht="28.5" customHeight="1">
      <c r="A795" s="849" t="s">
        <v>10032</v>
      </c>
      <c r="B795" s="849"/>
      <c r="C795" s="849" t="s">
        <v>3158</v>
      </c>
      <c r="D795" s="849" t="s">
        <v>3291</v>
      </c>
      <c r="E795" s="851">
        <v>43.606000000000002</v>
      </c>
      <c r="F795" s="851">
        <v>-83.878</v>
      </c>
      <c r="G795" s="862"/>
      <c r="H795" s="861"/>
      <c r="I795" s="853" t="s">
        <v>5</v>
      </c>
      <c r="J795" s="852" t="s">
        <v>35</v>
      </c>
      <c r="K795" s="852" t="s">
        <v>35</v>
      </c>
      <c r="L795" s="863">
        <v>2019</v>
      </c>
      <c r="M795" s="855">
        <v>21</v>
      </c>
      <c r="N795" s="855">
        <v>24</v>
      </c>
      <c r="O795" s="855"/>
      <c r="P795" s="855"/>
      <c r="Q795" s="855">
        <v>24</v>
      </c>
      <c r="R795" s="854"/>
      <c r="S795" s="1018"/>
      <c r="T795" s="854" t="s">
        <v>10033</v>
      </c>
      <c r="U795" s="864" t="s">
        <v>10033</v>
      </c>
      <c r="V795" s="865" t="s">
        <v>10034</v>
      </c>
      <c r="W795" s="854" t="s">
        <v>9410</v>
      </c>
      <c r="X795" s="851" t="s">
        <v>9295</v>
      </c>
    </row>
    <row r="796" spans="1:24" ht="28.5" customHeight="1">
      <c r="A796" s="849" t="s">
        <v>6109</v>
      </c>
      <c r="B796" s="850"/>
      <c r="C796" s="850" t="s">
        <v>4778</v>
      </c>
      <c r="D796" s="850" t="s">
        <v>5575</v>
      </c>
      <c r="E796" s="852">
        <v>42.849190999999998</v>
      </c>
      <c r="F796" s="852">
        <v>-71.201266000000004</v>
      </c>
      <c r="G796" s="854" t="s">
        <v>9299</v>
      </c>
      <c r="H796" s="850"/>
      <c r="I796" s="853" t="s">
        <v>33</v>
      </c>
      <c r="J796" s="854" t="str">
        <f t="shared" ref="J796:J799" si="102">IF(K796="Groundwater", "Groundwater", IF(OR(K796="Wastewater", K796="Surface Water", K796="Drinking Water", K796="Leachate"),"Other Water", IF(OR(K796="Soil", K796="Compost", K796="Sludge", K796="Septage"), "Solid", "Unknown")))</f>
        <v>Groundwater</v>
      </c>
      <c r="K796" s="853" t="s">
        <v>35</v>
      </c>
      <c r="L796" s="858">
        <v>2019</v>
      </c>
      <c r="M796" s="855">
        <v>1.1000000000000001</v>
      </c>
      <c r="N796" s="855">
        <v>1.6</v>
      </c>
      <c r="O796" s="855">
        <v>2.7</v>
      </c>
      <c r="P796" s="855">
        <v>74.13</v>
      </c>
      <c r="Q796" s="855">
        <f t="shared" ref="Q796:Q799" si="103">IF(M796&amp;N796&amp;O796&amp;P796="","",MAX(M796:P796))</f>
        <v>74.13</v>
      </c>
      <c r="R796" s="854"/>
      <c r="S796" s="1017"/>
      <c r="T796" s="879" t="s">
        <v>6114</v>
      </c>
      <c r="U796" s="875" t="s">
        <v>4786</v>
      </c>
      <c r="V796" s="887" t="s">
        <v>6111</v>
      </c>
      <c r="W796" s="879" t="s">
        <v>6115</v>
      </c>
      <c r="X796" s="882" t="s">
        <v>2415</v>
      </c>
    </row>
    <row r="797" spans="1:24" ht="28.5" customHeight="1">
      <c r="A797" s="849" t="s">
        <v>4391</v>
      </c>
      <c r="B797" s="849"/>
      <c r="C797" s="849" t="s">
        <v>4239</v>
      </c>
      <c r="D797" s="849" t="s">
        <v>4392</v>
      </c>
      <c r="E797" s="851">
        <v>43.75880051</v>
      </c>
      <c r="F797" s="851">
        <v>-94.490081790000005</v>
      </c>
      <c r="G797" s="852" t="s">
        <v>9299</v>
      </c>
      <c r="H797" s="849" t="s">
        <v>10035</v>
      </c>
      <c r="I797" s="853" t="s">
        <v>33</v>
      </c>
      <c r="J797" s="854" t="str">
        <f t="shared" si="102"/>
        <v>Groundwater</v>
      </c>
      <c r="K797" s="852" t="s">
        <v>35</v>
      </c>
      <c r="L797" s="851">
        <v>2015</v>
      </c>
      <c r="M797" s="855">
        <v>47000</v>
      </c>
      <c r="N797" s="855">
        <v>8300</v>
      </c>
      <c r="O797" s="855">
        <v>55300</v>
      </c>
      <c r="P797" s="855">
        <v>113483</v>
      </c>
      <c r="Q797" s="855">
        <f t="shared" si="103"/>
        <v>113483</v>
      </c>
      <c r="R797" s="854"/>
      <c r="S797" s="1021" t="s">
        <v>4271</v>
      </c>
      <c r="T797" s="868" t="s">
        <v>4393</v>
      </c>
      <c r="U797" s="856" t="s">
        <v>4271</v>
      </c>
      <c r="V797" s="857" t="s">
        <v>4272</v>
      </c>
      <c r="W797" s="854"/>
      <c r="X797" s="877" t="s">
        <v>4274</v>
      </c>
    </row>
    <row r="798" spans="1:24" ht="28.5" customHeight="1">
      <c r="A798" s="849" t="s">
        <v>6116</v>
      </c>
      <c r="B798" s="850"/>
      <c r="C798" s="850" t="s">
        <v>4778</v>
      </c>
      <c r="D798" s="850" t="s">
        <v>4809</v>
      </c>
      <c r="E798" s="852">
        <v>43.019867400000003</v>
      </c>
      <c r="F798" s="852">
        <v>-71.605265700000004</v>
      </c>
      <c r="G798" s="854" t="s">
        <v>9299</v>
      </c>
      <c r="H798" s="850"/>
      <c r="I798" s="853" t="s">
        <v>77</v>
      </c>
      <c r="J798" s="854" t="str">
        <f t="shared" si="102"/>
        <v>Groundwater</v>
      </c>
      <c r="K798" s="854" t="s">
        <v>35</v>
      </c>
      <c r="L798" s="858">
        <v>2018</v>
      </c>
      <c r="M798" s="855">
        <v>8.6</v>
      </c>
      <c r="N798" s="855">
        <v>2.5</v>
      </c>
      <c r="O798" s="855">
        <v>11.1</v>
      </c>
      <c r="P798" s="855">
        <v>41.1</v>
      </c>
      <c r="Q798" s="855">
        <f t="shared" si="103"/>
        <v>41.1</v>
      </c>
      <c r="R798" s="854"/>
      <c r="S798" s="1017"/>
      <c r="T798" s="879" t="s">
        <v>6121</v>
      </c>
      <c r="U798" s="880" t="s">
        <v>4786</v>
      </c>
      <c r="V798" s="881" t="s">
        <v>6118</v>
      </c>
      <c r="W798" s="879" t="s">
        <v>6122</v>
      </c>
      <c r="X798" s="882" t="s">
        <v>2415</v>
      </c>
    </row>
    <row r="799" spans="1:24" ht="28.5" customHeight="1">
      <c r="A799" s="849" t="s">
        <v>6123</v>
      </c>
      <c r="B799" s="850"/>
      <c r="C799" s="850" t="s">
        <v>4778</v>
      </c>
      <c r="D799" s="850" t="s">
        <v>4809</v>
      </c>
      <c r="E799" s="852">
        <v>43.020183067400502</v>
      </c>
      <c r="F799" s="852">
        <v>-71.554610563352597</v>
      </c>
      <c r="G799" s="854" t="s">
        <v>10036</v>
      </c>
      <c r="H799" s="850" t="s">
        <v>10037</v>
      </c>
      <c r="I799" s="853" t="s">
        <v>33</v>
      </c>
      <c r="J799" s="854" t="str">
        <f t="shared" si="102"/>
        <v>Groundwater</v>
      </c>
      <c r="K799" s="854" t="s">
        <v>35</v>
      </c>
      <c r="L799" s="858">
        <v>2016</v>
      </c>
      <c r="M799" s="855">
        <v>12.4</v>
      </c>
      <c r="N799" s="855">
        <v>10.9</v>
      </c>
      <c r="O799" s="855">
        <v>23.3</v>
      </c>
      <c r="P799" s="855">
        <v>34.07</v>
      </c>
      <c r="Q799" s="855">
        <f t="shared" si="103"/>
        <v>34.07</v>
      </c>
      <c r="R799" s="854"/>
      <c r="S799" s="1017"/>
      <c r="T799" s="879" t="s">
        <v>6128</v>
      </c>
      <c r="U799" s="875" t="s">
        <v>4786</v>
      </c>
      <c r="V799" s="887" t="s">
        <v>6125</v>
      </c>
      <c r="W799" s="879" t="s">
        <v>6129</v>
      </c>
      <c r="X799" s="882" t="s">
        <v>2415</v>
      </c>
    </row>
    <row r="800" spans="1:24" ht="28.5" customHeight="1">
      <c r="A800" s="849" t="s">
        <v>10038</v>
      </c>
      <c r="B800" s="849"/>
      <c r="C800" s="849" t="s">
        <v>3158</v>
      </c>
      <c r="D800" s="849" t="s">
        <v>10039</v>
      </c>
      <c r="E800" s="851">
        <v>46.524999999999999</v>
      </c>
      <c r="F800" s="851">
        <v>-90.135000000000005</v>
      </c>
      <c r="G800" s="862"/>
      <c r="H800" s="861"/>
      <c r="I800" s="853" t="s">
        <v>113</v>
      </c>
      <c r="J800" s="852" t="s">
        <v>35</v>
      </c>
      <c r="K800" s="852" t="s">
        <v>35</v>
      </c>
      <c r="L800" s="863">
        <v>2020</v>
      </c>
      <c r="M800" s="855">
        <v>136</v>
      </c>
      <c r="N800" s="855">
        <v>24</v>
      </c>
      <c r="O800" s="855">
        <v>160</v>
      </c>
      <c r="P800" s="855">
        <v>429.2</v>
      </c>
      <c r="Q800" s="855">
        <v>429.2</v>
      </c>
      <c r="R800" s="854"/>
      <c r="S800" s="1018"/>
      <c r="T800" s="854" t="s">
        <v>10040</v>
      </c>
      <c r="U800" s="864" t="s">
        <v>10040</v>
      </c>
      <c r="V800" s="865" t="s">
        <v>10041</v>
      </c>
      <c r="W800" s="854" t="s">
        <v>10042</v>
      </c>
      <c r="X800" s="851" t="s">
        <v>9295</v>
      </c>
    </row>
    <row r="801" spans="1:24" ht="28.5" customHeight="1">
      <c r="A801" s="849" t="s">
        <v>1630</v>
      </c>
      <c r="B801" s="850"/>
      <c r="C801" s="850" t="s">
        <v>1569</v>
      </c>
      <c r="D801" s="850" t="s">
        <v>1631</v>
      </c>
      <c r="E801" s="852">
        <v>39.825377500000002</v>
      </c>
      <c r="F801" s="852">
        <v>-105.3116093</v>
      </c>
      <c r="G801" s="854" t="s">
        <v>9289</v>
      </c>
      <c r="H801" s="850"/>
      <c r="I801" s="853" t="s">
        <v>95</v>
      </c>
      <c r="J801" s="854" t="str">
        <f t="shared" ref="J801:J824" si="104">IF(K801="Groundwater", "Groundwater", IF(OR(K801="Wastewater", K801="Surface Water", K801="Drinking Water", K801="Leachate"),"Other Water", IF(OR(K801="Soil", K801="Compost", K801="Sludge", K801="Septage"), "Solid", "Unknown")))</f>
        <v>Groundwater</v>
      </c>
      <c r="K801" s="854" t="s">
        <v>35</v>
      </c>
      <c r="L801" s="858">
        <v>2020</v>
      </c>
      <c r="M801" s="855"/>
      <c r="N801" s="855"/>
      <c r="O801" s="855" t="s">
        <v>36</v>
      </c>
      <c r="P801" s="855">
        <v>0.34</v>
      </c>
      <c r="Q801" s="855">
        <f t="shared" ref="Q801:Q824" si="105">IF(M801&amp;N801&amp;O801&amp;P801="","",MAX(M801:P801))</f>
        <v>0.34</v>
      </c>
      <c r="R801" s="853" t="s">
        <v>1590</v>
      </c>
      <c r="S801" s="1020" t="s">
        <v>1595</v>
      </c>
      <c r="T801" s="859" t="s">
        <v>1603</v>
      </c>
      <c r="U801" s="912"/>
      <c r="V801" s="857" t="s">
        <v>1591</v>
      </c>
      <c r="W801" s="941" t="s">
        <v>1635</v>
      </c>
      <c r="X801" s="1000" t="s">
        <v>1584</v>
      </c>
    </row>
    <row r="802" spans="1:24" ht="28.5" customHeight="1">
      <c r="A802" s="849" t="s">
        <v>6130</v>
      </c>
      <c r="B802" s="850"/>
      <c r="C802" s="850" t="s">
        <v>4778</v>
      </c>
      <c r="D802" s="850" t="s">
        <v>5347</v>
      </c>
      <c r="E802" s="852">
        <v>43.274169000000001</v>
      </c>
      <c r="F802" s="852">
        <v>-70.978074000000007</v>
      </c>
      <c r="G802" s="854" t="s">
        <v>10043</v>
      </c>
      <c r="H802" s="850" t="s">
        <v>10044</v>
      </c>
      <c r="I802" s="853" t="s">
        <v>5</v>
      </c>
      <c r="J802" s="854" t="str">
        <f t="shared" si="104"/>
        <v>Groundwater</v>
      </c>
      <c r="K802" s="854" t="s">
        <v>35</v>
      </c>
      <c r="L802" s="858">
        <v>2018</v>
      </c>
      <c r="M802" s="855">
        <v>11.5</v>
      </c>
      <c r="N802" s="855">
        <v>16.7</v>
      </c>
      <c r="O802" s="855">
        <v>28.2</v>
      </c>
      <c r="P802" s="855">
        <v>60.08</v>
      </c>
      <c r="Q802" s="855">
        <f t="shared" si="105"/>
        <v>60.08</v>
      </c>
      <c r="R802" s="854"/>
      <c r="S802" s="1017"/>
      <c r="T802" s="879" t="s">
        <v>6134</v>
      </c>
      <c r="U802" s="880" t="s">
        <v>4786</v>
      </c>
      <c r="V802" s="881" t="s">
        <v>6131</v>
      </c>
      <c r="W802" s="879" t="s">
        <v>6135</v>
      </c>
      <c r="X802" s="882" t="s">
        <v>2415</v>
      </c>
    </row>
    <row r="803" spans="1:24" ht="28.5" customHeight="1">
      <c r="A803" s="849" t="s">
        <v>8634</v>
      </c>
      <c r="B803" s="849"/>
      <c r="C803" s="849" t="s">
        <v>8584</v>
      </c>
      <c r="D803" s="849"/>
      <c r="E803" s="851">
        <v>31.435913500000002</v>
      </c>
      <c r="F803" s="851">
        <v>-100.40109150000001</v>
      </c>
      <c r="G803" s="901" t="s">
        <v>9349</v>
      </c>
      <c r="H803" s="900" t="s">
        <v>10045</v>
      </c>
      <c r="I803" s="853" t="s">
        <v>44</v>
      </c>
      <c r="J803" s="854" t="str">
        <f t="shared" si="104"/>
        <v>Solid</v>
      </c>
      <c r="K803" s="852" t="s">
        <v>99</v>
      </c>
      <c r="L803" s="851">
        <v>2017</v>
      </c>
      <c r="M803" s="855">
        <v>14000</v>
      </c>
      <c r="N803" s="855">
        <v>110000</v>
      </c>
      <c r="O803" s="855"/>
      <c r="P803" s="855"/>
      <c r="Q803" s="855">
        <f t="shared" si="105"/>
        <v>110000</v>
      </c>
      <c r="R803" s="854"/>
      <c r="S803" s="1018"/>
      <c r="T803" s="854"/>
      <c r="U803" s="856" t="s">
        <v>54</v>
      </c>
      <c r="V803" s="907" t="s">
        <v>8635</v>
      </c>
      <c r="W803" s="854"/>
      <c r="X803" s="851"/>
    </row>
    <row r="804" spans="1:24" ht="28.5" customHeight="1">
      <c r="A804" s="849" t="s">
        <v>4394</v>
      </c>
      <c r="B804" s="849"/>
      <c r="C804" s="849" t="s">
        <v>4239</v>
      </c>
      <c r="D804" s="849" t="s">
        <v>4395</v>
      </c>
      <c r="E804" s="851">
        <v>44.395046489999999</v>
      </c>
      <c r="F804" s="851">
        <v>-92.584579050000002</v>
      </c>
      <c r="G804" s="852" t="s">
        <v>9299</v>
      </c>
      <c r="H804" s="849"/>
      <c r="I804" s="853" t="s">
        <v>33</v>
      </c>
      <c r="J804" s="854" t="str">
        <f t="shared" si="104"/>
        <v>Groundwater</v>
      </c>
      <c r="K804" s="852" t="s">
        <v>35</v>
      </c>
      <c r="L804" s="851">
        <v>2019</v>
      </c>
      <c r="M804" s="855">
        <v>530</v>
      </c>
      <c r="N804" s="855">
        <v>530</v>
      </c>
      <c r="O804" s="855">
        <v>1060</v>
      </c>
      <c r="P804" s="855">
        <v>3730</v>
      </c>
      <c r="Q804" s="855">
        <f t="shared" si="105"/>
        <v>3730</v>
      </c>
      <c r="R804" s="854"/>
      <c r="S804" s="1021" t="s">
        <v>4271</v>
      </c>
      <c r="T804" s="868" t="s">
        <v>4396</v>
      </c>
      <c r="U804" s="866" t="s">
        <v>4271</v>
      </c>
      <c r="V804" s="884" t="s">
        <v>4272</v>
      </c>
      <c r="W804" s="854"/>
      <c r="X804" s="877" t="s">
        <v>4274</v>
      </c>
    </row>
    <row r="805" spans="1:24" ht="28.5" customHeight="1">
      <c r="A805" s="849" t="s">
        <v>870</v>
      </c>
      <c r="B805" s="849"/>
      <c r="C805" s="849" t="s">
        <v>448</v>
      </c>
      <c r="D805" s="849" t="s">
        <v>871</v>
      </c>
      <c r="E805" s="852">
        <v>39.953964380000002</v>
      </c>
      <c r="F805" s="852">
        <v>-121.03105549999999</v>
      </c>
      <c r="G805" s="852" t="s">
        <v>9289</v>
      </c>
      <c r="H805" s="849"/>
      <c r="I805" s="853" t="s">
        <v>33</v>
      </c>
      <c r="J805" s="854" t="str">
        <f t="shared" si="104"/>
        <v>Groundwater</v>
      </c>
      <c r="K805" s="852" t="s">
        <v>35</v>
      </c>
      <c r="L805" s="851">
        <v>2019</v>
      </c>
      <c r="M805" s="855">
        <v>5.4</v>
      </c>
      <c r="N805" s="855">
        <v>2.2000000000000002</v>
      </c>
      <c r="O805" s="855">
        <v>5.96</v>
      </c>
      <c r="P805" s="855">
        <v>16.25</v>
      </c>
      <c r="Q805" s="855">
        <f t="shared" si="105"/>
        <v>16.25</v>
      </c>
      <c r="R805" s="854"/>
      <c r="S805" s="1018"/>
      <c r="T805" s="859" t="s">
        <v>873</v>
      </c>
      <c r="U805" s="866" t="s">
        <v>451</v>
      </c>
      <c r="V805" s="884" t="s">
        <v>451</v>
      </c>
      <c r="W805" s="854"/>
      <c r="X805" s="877" t="s">
        <v>453</v>
      </c>
    </row>
    <row r="806" spans="1:24" ht="28.5" customHeight="1">
      <c r="A806" s="849" t="s">
        <v>3628</v>
      </c>
      <c r="B806" s="850"/>
      <c r="C806" s="850" t="s">
        <v>3158</v>
      </c>
      <c r="D806" s="930" t="s">
        <v>3237</v>
      </c>
      <c r="E806" s="871">
        <v>42.311971999999997</v>
      </c>
      <c r="F806" s="871">
        <v>-83.074303</v>
      </c>
      <c r="G806" s="852" t="s">
        <v>9289</v>
      </c>
      <c r="H806" s="852"/>
      <c r="I806" s="853" t="s">
        <v>5</v>
      </c>
      <c r="J806" s="854" t="str">
        <f t="shared" si="104"/>
        <v>Groundwater</v>
      </c>
      <c r="K806" s="854" t="s">
        <v>35</v>
      </c>
      <c r="L806" s="858">
        <v>2018</v>
      </c>
      <c r="M806" s="855"/>
      <c r="N806" s="855"/>
      <c r="O806" s="855">
        <v>710</v>
      </c>
      <c r="P806" s="855"/>
      <c r="Q806" s="855">
        <f t="shared" si="105"/>
        <v>710</v>
      </c>
      <c r="R806" s="854" t="s">
        <v>3629</v>
      </c>
      <c r="S806" s="884" t="s">
        <v>3631</v>
      </c>
      <c r="T806" s="908" t="s">
        <v>3166</v>
      </c>
      <c r="U806" s="856" t="s">
        <v>3630</v>
      </c>
      <c r="V806" s="857" t="s">
        <v>3631</v>
      </c>
      <c r="W806" s="899" t="s">
        <v>3636</v>
      </c>
      <c r="X806" s="877" t="s">
        <v>3168</v>
      </c>
    </row>
    <row r="807" spans="1:24" ht="28.5" customHeight="1">
      <c r="A807" s="849" t="s">
        <v>6136</v>
      </c>
      <c r="B807" s="850" t="s">
        <v>10047</v>
      </c>
      <c r="C807" s="850" t="s">
        <v>4778</v>
      </c>
      <c r="D807" s="850" t="s">
        <v>6137</v>
      </c>
      <c r="E807" s="852">
        <v>44.444938899999997</v>
      </c>
      <c r="F807" s="852">
        <v>-71.187241700000001</v>
      </c>
      <c r="G807" s="854" t="s">
        <v>9290</v>
      </c>
      <c r="H807" s="850"/>
      <c r="I807" s="853" t="s">
        <v>5</v>
      </c>
      <c r="J807" s="854" t="str">
        <f t="shared" si="104"/>
        <v>Groundwater</v>
      </c>
      <c r="K807" s="854" t="s">
        <v>35</v>
      </c>
      <c r="L807" s="858"/>
      <c r="M807" s="855">
        <v>21.4</v>
      </c>
      <c r="N807" s="855">
        <v>43</v>
      </c>
      <c r="O807" s="855">
        <v>64.400000000000006</v>
      </c>
      <c r="P807" s="855">
        <v>69.53</v>
      </c>
      <c r="Q807" s="855">
        <f t="shared" si="105"/>
        <v>69.53</v>
      </c>
      <c r="R807" s="854"/>
      <c r="S807" s="1018"/>
      <c r="T807" s="854"/>
      <c r="U807" s="856" t="s">
        <v>4781</v>
      </c>
      <c r="V807" s="857" t="s">
        <v>4781</v>
      </c>
      <c r="W807" s="854"/>
      <c r="X807" s="860" t="s">
        <v>2415</v>
      </c>
    </row>
    <row r="808" spans="1:24" ht="28.5" customHeight="1">
      <c r="A808" s="849" t="s">
        <v>6140</v>
      </c>
      <c r="B808" s="850"/>
      <c r="C808" s="850" t="s">
        <v>4778</v>
      </c>
      <c r="D808" s="850" t="s">
        <v>6141</v>
      </c>
      <c r="E808" s="852">
        <v>43.314480600000003</v>
      </c>
      <c r="F808" s="852">
        <v>-72.099432899999996</v>
      </c>
      <c r="G808" s="854" t="s">
        <v>9299</v>
      </c>
      <c r="H808" s="850"/>
      <c r="I808" s="853" t="s">
        <v>33</v>
      </c>
      <c r="J808" s="854" t="str">
        <f t="shared" si="104"/>
        <v>Groundwater</v>
      </c>
      <c r="K808" s="854" t="s">
        <v>35</v>
      </c>
      <c r="L808" s="858">
        <v>2018</v>
      </c>
      <c r="M808" s="855">
        <v>317</v>
      </c>
      <c r="N808" s="855">
        <v>548</v>
      </c>
      <c r="O808" s="855">
        <v>865</v>
      </c>
      <c r="P808" s="855">
        <v>982</v>
      </c>
      <c r="Q808" s="855">
        <f t="shared" si="105"/>
        <v>982</v>
      </c>
      <c r="R808" s="854"/>
      <c r="S808" s="1017"/>
      <c r="T808" s="879" t="s">
        <v>6146</v>
      </c>
      <c r="U808" s="875" t="s">
        <v>4786</v>
      </c>
      <c r="V808" s="887" t="s">
        <v>6143</v>
      </c>
      <c r="W808" s="879" t="s">
        <v>6147</v>
      </c>
      <c r="X808" s="882" t="s">
        <v>2415</v>
      </c>
    </row>
    <row r="809" spans="1:24" ht="28.5" customHeight="1">
      <c r="A809" s="849" t="s">
        <v>6148</v>
      </c>
      <c r="B809" s="850"/>
      <c r="C809" s="850" t="s">
        <v>4778</v>
      </c>
      <c r="D809" s="850" t="s">
        <v>5455</v>
      </c>
      <c r="E809" s="852">
        <v>43.205296599999997</v>
      </c>
      <c r="F809" s="852">
        <v>-70.8671796</v>
      </c>
      <c r="G809" s="854" t="s">
        <v>9299</v>
      </c>
      <c r="H809" s="850"/>
      <c r="I809" s="853" t="s">
        <v>5</v>
      </c>
      <c r="J809" s="854" t="str">
        <f t="shared" si="104"/>
        <v>Groundwater</v>
      </c>
      <c r="K809" s="854" t="s">
        <v>35</v>
      </c>
      <c r="L809" s="858">
        <v>2018</v>
      </c>
      <c r="M809" s="855">
        <v>2.6</v>
      </c>
      <c r="N809" s="855">
        <v>1.9</v>
      </c>
      <c r="O809" s="855">
        <v>4.5</v>
      </c>
      <c r="P809" s="855">
        <v>12.39</v>
      </c>
      <c r="Q809" s="855">
        <f t="shared" si="105"/>
        <v>12.39</v>
      </c>
      <c r="R809" s="854"/>
      <c r="S809" s="1017"/>
      <c r="T809" s="879" t="s">
        <v>6153</v>
      </c>
      <c r="U809" s="880" t="s">
        <v>4786</v>
      </c>
      <c r="V809" s="881" t="s">
        <v>6150</v>
      </c>
      <c r="W809" s="879" t="s">
        <v>6154</v>
      </c>
      <c r="X809" s="882" t="s">
        <v>2415</v>
      </c>
    </row>
    <row r="810" spans="1:24" ht="28.5" customHeight="1">
      <c r="A810" s="849" t="s">
        <v>6155</v>
      </c>
      <c r="B810" s="850"/>
      <c r="C810" s="850" t="s">
        <v>4778</v>
      </c>
      <c r="D810" s="850" t="s">
        <v>6156</v>
      </c>
      <c r="E810" s="852">
        <v>43.594419000000002</v>
      </c>
      <c r="F810" s="852">
        <v>-71.938531999999995</v>
      </c>
      <c r="G810" s="854" t="s">
        <v>9299</v>
      </c>
      <c r="H810" s="850"/>
      <c r="I810" s="853" t="s">
        <v>33</v>
      </c>
      <c r="J810" s="854" t="str">
        <f t="shared" si="104"/>
        <v>Groundwater</v>
      </c>
      <c r="K810" s="854" t="s">
        <v>35</v>
      </c>
      <c r="L810" s="858">
        <v>2020</v>
      </c>
      <c r="M810" s="855">
        <v>42.1</v>
      </c>
      <c r="N810" s="855">
        <v>382</v>
      </c>
      <c r="O810" s="855">
        <v>424.1</v>
      </c>
      <c r="P810" s="855">
        <v>531.45000000000005</v>
      </c>
      <c r="Q810" s="855">
        <f t="shared" si="105"/>
        <v>531.45000000000005</v>
      </c>
      <c r="R810" s="854"/>
      <c r="S810" s="1017"/>
      <c r="T810" s="962" t="s">
        <v>6161</v>
      </c>
      <c r="U810" s="875" t="s">
        <v>4786</v>
      </c>
      <c r="V810" s="857" t="s">
        <v>6158</v>
      </c>
      <c r="W810" s="962" t="s">
        <v>6162</v>
      </c>
      <c r="X810" s="882" t="s">
        <v>2415</v>
      </c>
    </row>
    <row r="811" spans="1:24" ht="28.5" customHeight="1">
      <c r="A811" s="849" t="s">
        <v>8117</v>
      </c>
      <c r="B811" s="850"/>
      <c r="C811" s="850" t="s">
        <v>8095</v>
      </c>
      <c r="D811" s="850" t="s">
        <v>8118</v>
      </c>
      <c r="E811" s="852">
        <v>47.952520399999997</v>
      </c>
      <c r="F811" s="852">
        <v>-97.382449199999996</v>
      </c>
      <c r="G811" s="854" t="s">
        <v>9289</v>
      </c>
      <c r="H811" s="850"/>
      <c r="I811" s="853" t="s">
        <v>44</v>
      </c>
      <c r="J811" s="854" t="str">
        <f t="shared" si="104"/>
        <v>Groundwater</v>
      </c>
      <c r="K811" s="854" t="s">
        <v>35</v>
      </c>
      <c r="L811" s="858">
        <v>2018</v>
      </c>
      <c r="M811" s="855">
        <v>40000</v>
      </c>
      <c r="N811" s="855">
        <v>35000</v>
      </c>
      <c r="O811" s="855">
        <v>75000</v>
      </c>
      <c r="P811" s="855">
        <v>83500</v>
      </c>
      <c r="Q811" s="855">
        <f t="shared" si="105"/>
        <v>83500</v>
      </c>
      <c r="R811" s="854" t="s">
        <v>8119</v>
      </c>
      <c r="S811" s="1018" t="s">
        <v>49</v>
      </c>
      <c r="T811" s="985" t="s">
        <v>146</v>
      </c>
      <c r="U811" s="856" t="s">
        <v>8120</v>
      </c>
      <c r="V811" s="857" t="s">
        <v>8121</v>
      </c>
      <c r="W811" s="893" t="s">
        <v>8124</v>
      </c>
      <c r="X811" s="917" t="s">
        <v>8103</v>
      </c>
    </row>
    <row r="812" spans="1:24" ht="28.5" customHeight="1">
      <c r="A812" s="849" t="s">
        <v>8125</v>
      </c>
      <c r="B812" s="849"/>
      <c r="C812" s="849" t="s">
        <v>8095</v>
      </c>
      <c r="D812" s="849" t="s">
        <v>8118</v>
      </c>
      <c r="E812" s="851">
        <v>47.947997000000001</v>
      </c>
      <c r="F812" s="851">
        <v>-97.133364999999998</v>
      </c>
      <c r="G812" s="852" t="s">
        <v>9349</v>
      </c>
      <c r="H812" s="849" t="s">
        <v>10048</v>
      </c>
      <c r="I812" s="853" t="s">
        <v>33</v>
      </c>
      <c r="J812" s="854" t="str">
        <f t="shared" si="104"/>
        <v>Other Water</v>
      </c>
      <c r="K812" s="852" t="s">
        <v>1742</v>
      </c>
      <c r="L812" s="851">
        <v>2018</v>
      </c>
      <c r="M812" s="855">
        <v>1000</v>
      </c>
      <c r="N812" s="855">
        <v>180</v>
      </c>
      <c r="O812" s="855">
        <v>1180</v>
      </c>
      <c r="P812" s="855">
        <v>7022.1</v>
      </c>
      <c r="Q812" s="855">
        <f t="shared" si="105"/>
        <v>7022.1</v>
      </c>
      <c r="R812" s="854"/>
      <c r="S812" s="1018"/>
      <c r="T812" s="854"/>
      <c r="U812" s="864"/>
      <c r="V812" s="907" t="s">
        <v>8097</v>
      </c>
      <c r="W812" s="854"/>
      <c r="X812" s="851"/>
    </row>
    <row r="813" spans="1:24" ht="28.5" customHeight="1">
      <c r="A813" s="849" t="s">
        <v>8126</v>
      </c>
      <c r="B813" s="849"/>
      <c r="C813" s="849" t="s">
        <v>8095</v>
      </c>
      <c r="D813" s="849" t="s">
        <v>8118</v>
      </c>
      <c r="E813" s="851">
        <v>47.949052859875103</v>
      </c>
      <c r="F813" s="851">
        <v>-97.133043561893203</v>
      </c>
      <c r="G813" s="852" t="s">
        <v>9355</v>
      </c>
      <c r="H813" s="849" t="s">
        <v>10049</v>
      </c>
      <c r="I813" s="853" t="s">
        <v>33</v>
      </c>
      <c r="J813" s="854" t="str">
        <f t="shared" si="104"/>
        <v>Other Water</v>
      </c>
      <c r="K813" s="852" t="s">
        <v>1742</v>
      </c>
      <c r="L813" s="851">
        <v>2018</v>
      </c>
      <c r="M813" s="855">
        <v>720</v>
      </c>
      <c r="N813" s="855">
        <v>56</v>
      </c>
      <c r="O813" s="855">
        <v>768</v>
      </c>
      <c r="P813" s="855">
        <v>3276.3</v>
      </c>
      <c r="Q813" s="855">
        <f t="shared" si="105"/>
        <v>3276.3</v>
      </c>
      <c r="R813" s="854"/>
      <c r="S813" s="1018"/>
      <c r="T813" s="854"/>
      <c r="U813" s="864"/>
      <c r="V813" s="867" t="s">
        <v>8097</v>
      </c>
      <c r="W813" s="854"/>
      <c r="X813" s="851"/>
    </row>
    <row r="814" spans="1:24" ht="28.5" customHeight="1">
      <c r="A814" s="849" t="s">
        <v>8127</v>
      </c>
      <c r="B814" s="849"/>
      <c r="C814" s="849" t="s">
        <v>8095</v>
      </c>
      <c r="D814" s="849"/>
      <c r="E814" s="851">
        <v>47.953078775337303</v>
      </c>
      <c r="F814" s="851">
        <v>-97.144832915578903</v>
      </c>
      <c r="G814" s="852" t="s">
        <v>9349</v>
      </c>
      <c r="H814" s="849" t="s">
        <v>10050</v>
      </c>
      <c r="I814" s="853" t="s">
        <v>765</v>
      </c>
      <c r="J814" s="854" t="str">
        <f t="shared" si="104"/>
        <v>Other Water</v>
      </c>
      <c r="K814" s="852" t="s">
        <v>2471</v>
      </c>
      <c r="L814" s="851">
        <v>2018</v>
      </c>
      <c r="M814" s="855">
        <v>9.9</v>
      </c>
      <c r="N814" s="855">
        <v>15</v>
      </c>
      <c r="O814" s="855">
        <v>24.9</v>
      </c>
      <c r="P814" s="855">
        <v>126.87</v>
      </c>
      <c r="Q814" s="855">
        <f t="shared" si="105"/>
        <v>126.87</v>
      </c>
      <c r="R814" s="854"/>
      <c r="S814" s="1018"/>
      <c r="T814" s="854"/>
      <c r="U814" s="864"/>
      <c r="V814" s="907" t="s">
        <v>8097</v>
      </c>
      <c r="W814" s="854"/>
      <c r="X814" s="851"/>
    </row>
    <row r="815" spans="1:24" ht="28.5" customHeight="1">
      <c r="A815" s="849" t="s">
        <v>874</v>
      </c>
      <c r="B815" s="849"/>
      <c r="C815" s="849" t="s">
        <v>448</v>
      </c>
      <c r="D815" s="849" t="s">
        <v>875</v>
      </c>
      <c r="E815" s="852">
        <v>38.174658800000003</v>
      </c>
      <c r="F815" s="852">
        <v>-121.6491077</v>
      </c>
      <c r="G815" s="852" t="s">
        <v>9289</v>
      </c>
      <c r="H815" s="849"/>
      <c r="I815" s="853" t="s">
        <v>33</v>
      </c>
      <c r="J815" s="854" t="str">
        <f t="shared" si="104"/>
        <v>Groundwater</v>
      </c>
      <c r="K815" s="852" t="s">
        <v>35</v>
      </c>
      <c r="L815" s="851">
        <v>2019</v>
      </c>
      <c r="M815" s="855">
        <v>66</v>
      </c>
      <c r="N815" s="855">
        <v>13</v>
      </c>
      <c r="O815" s="855">
        <v>79</v>
      </c>
      <c r="P815" s="855">
        <v>280.3</v>
      </c>
      <c r="Q815" s="855">
        <f t="shared" si="105"/>
        <v>280.3</v>
      </c>
      <c r="R815" s="854"/>
      <c r="S815" s="1018"/>
      <c r="T815" s="859" t="s">
        <v>877</v>
      </c>
      <c r="U815" s="856" t="s">
        <v>451</v>
      </c>
      <c r="V815" s="857" t="s">
        <v>451</v>
      </c>
      <c r="W815" s="854"/>
      <c r="X815" s="877" t="s">
        <v>453</v>
      </c>
    </row>
    <row r="816" spans="1:24" ht="28.5" customHeight="1">
      <c r="A816" s="849" t="s">
        <v>2575</v>
      </c>
      <c r="B816" s="850"/>
      <c r="C816" s="850" t="s">
        <v>2408</v>
      </c>
      <c r="D816" s="850" t="s">
        <v>2576</v>
      </c>
      <c r="E816" s="852">
        <v>47.284896600000003</v>
      </c>
      <c r="F816" s="852">
        <v>-68.123402799999994</v>
      </c>
      <c r="G816" s="854" t="s">
        <v>9289</v>
      </c>
      <c r="H816" s="850"/>
      <c r="I816" s="853" t="s">
        <v>765</v>
      </c>
      <c r="J816" s="854" t="str">
        <f t="shared" si="104"/>
        <v>Solid</v>
      </c>
      <c r="K816" s="853" t="s">
        <v>2447</v>
      </c>
      <c r="L816" s="902">
        <v>2019</v>
      </c>
      <c r="M816" s="855">
        <v>33300</v>
      </c>
      <c r="N816" s="855">
        <v>66900</v>
      </c>
      <c r="O816" s="855">
        <v>100200</v>
      </c>
      <c r="P816" s="855" t="s">
        <v>36</v>
      </c>
      <c r="Q816" s="855">
        <f t="shared" si="105"/>
        <v>100200</v>
      </c>
      <c r="R816" s="854"/>
      <c r="S816" s="1017"/>
      <c r="T816" s="859" t="s">
        <v>2513</v>
      </c>
      <c r="U816" s="864"/>
      <c r="V816" s="881" t="s">
        <v>2411</v>
      </c>
      <c r="W816" s="885"/>
      <c r="X816" s="882" t="s">
        <v>2415</v>
      </c>
    </row>
    <row r="817" spans="1:24" ht="28.5" customHeight="1">
      <c r="A817" s="849" t="s">
        <v>10051</v>
      </c>
      <c r="B817" s="849"/>
      <c r="C817" s="849" t="s">
        <v>3158</v>
      </c>
      <c r="D817" s="849" t="s">
        <v>3637</v>
      </c>
      <c r="E817" s="871">
        <v>42.771634300000002</v>
      </c>
      <c r="F817" s="871">
        <v>-84.731719499999997</v>
      </c>
      <c r="G817" s="852" t="s">
        <v>9289</v>
      </c>
      <c r="H817" s="852"/>
      <c r="I817" s="853" t="s">
        <v>44</v>
      </c>
      <c r="J817" s="854" t="str">
        <f t="shared" si="104"/>
        <v>Groundwater</v>
      </c>
      <c r="K817" s="852" t="s">
        <v>35</v>
      </c>
      <c r="L817" s="851">
        <v>2021</v>
      </c>
      <c r="M817" s="855">
        <v>53</v>
      </c>
      <c r="N817" s="855">
        <v>60</v>
      </c>
      <c r="O817" s="855">
        <v>113</v>
      </c>
      <c r="P817" s="855">
        <v>1075.5999999999999</v>
      </c>
      <c r="Q817" s="855">
        <f t="shared" si="105"/>
        <v>1075.5999999999999</v>
      </c>
      <c r="R817" s="854"/>
      <c r="S817" s="910"/>
      <c r="T817" s="859" t="s">
        <v>3639</v>
      </c>
      <c r="U817" s="1031" t="s">
        <v>10053</v>
      </c>
      <c r="V817" s="977" t="s">
        <v>10054</v>
      </c>
      <c r="W817" s="909" t="s">
        <v>10055</v>
      </c>
      <c r="X817" s="860" t="s">
        <v>3340</v>
      </c>
    </row>
    <row r="818" spans="1:24" ht="28.5" customHeight="1">
      <c r="A818" s="849" t="s">
        <v>8636</v>
      </c>
      <c r="B818" s="850" t="s">
        <v>8637</v>
      </c>
      <c r="C818" s="850" t="s">
        <v>8584</v>
      </c>
      <c r="D818" s="850" t="s">
        <v>8638</v>
      </c>
      <c r="E818" s="852">
        <v>32.74</v>
      </c>
      <c r="F818" s="852">
        <v>-96.97</v>
      </c>
      <c r="G818" s="854" t="s">
        <v>9289</v>
      </c>
      <c r="H818" s="850"/>
      <c r="I818" s="853" t="s">
        <v>44</v>
      </c>
      <c r="J818" s="854" t="str">
        <f t="shared" si="104"/>
        <v>Groundwater</v>
      </c>
      <c r="K818" s="854" t="s">
        <v>35</v>
      </c>
      <c r="L818" s="858"/>
      <c r="M818" s="855">
        <v>124331</v>
      </c>
      <c r="N818" s="855">
        <v>1200000</v>
      </c>
      <c r="O818" s="855">
        <v>1247000</v>
      </c>
      <c r="P818" s="855" t="s">
        <v>36</v>
      </c>
      <c r="Q818" s="855">
        <f t="shared" si="105"/>
        <v>1247000</v>
      </c>
      <c r="R818" s="885" t="s">
        <v>10056</v>
      </c>
      <c r="S818" s="1017" t="s">
        <v>49</v>
      </c>
      <c r="T818" s="859" t="s">
        <v>8644</v>
      </c>
      <c r="U818" s="856" t="s">
        <v>105</v>
      </c>
      <c r="V818" s="857" t="s">
        <v>740</v>
      </c>
      <c r="W818" s="893" t="s">
        <v>8645</v>
      </c>
      <c r="X818" s="934" t="s">
        <v>8595</v>
      </c>
    </row>
    <row r="819" spans="1:24" ht="28.5" customHeight="1">
      <c r="A819" s="849" t="s">
        <v>4397</v>
      </c>
      <c r="B819" s="849"/>
      <c r="C819" s="849" t="s">
        <v>4239</v>
      </c>
      <c r="D819" s="849" t="s">
        <v>4398</v>
      </c>
      <c r="E819" s="851">
        <v>47.30885696</v>
      </c>
      <c r="F819" s="851">
        <v>-93.611152649999994</v>
      </c>
      <c r="G819" s="852" t="s">
        <v>9299</v>
      </c>
      <c r="H819" s="849" t="s">
        <v>10057</v>
      </c>
      <c r="I819" s="853" t="s">
        <v>33</v>
      </c>
      <c r="J819" s="854" t="str">
        <f t="shared" si="104"/>
        <v>Groundwater</v>
      </c>
      <c r="K819" s="852" t="s">
        <v>35</v>
      </c>
      <c r="L819" s="851">
        <v>2018</v>
      </c>
      <c r="M819" s="855">
        <v>510</v>
      </c>
      <c r="N819" s="855">
        <v>500</v>
      </c>
      <c r="O819" s="855">
        <v>990</v>
      </c>
      <c r="P819" s="855">
        <v>3450</v>
      </c>
      <c r="Q819" s="855">
        <f t="shared" si="105"/>
        <v>3450</v>
      </c>
      <c r="R819" s="854"/>
      <c r="S819" s="1021" t="s">
        <v>4271</v>
      </c>
      <c r="T819" s="868" t="s">
        <v>4399</v>
      </c>
      <c r="U819" s="856" t="s">
        <v>4271</v>
      </c>
      <c r="V819" s="857" t="s">
        <v>4272</v>
      </c>
      <c r="W819" s="854"/>
      <c r="X819" s="877" t="s">
        <v>4274</v>
      </c>
    </row>
    <row r="820" spans="1:24" ht="28.5" customHeight="1">
      <c r="A820" s="849" t="s">
        <v>10058</v>
      </c>
      <c r="B820" s="849"/>
      <c r="C820" s="849" t="s">
        <v>3158</v>
      </c>
      <c r="D820" s="849" t="s">
        <v>3616</v>
      </c>
      <c r="E820" s="851">
        <v>42.946365</v>
      </c>
      <c r="F820" s="851">
        <v>-85.701443999999995</v>
      </c>
      <c r="G820" s="901" t="s">
        <v>9299</v>
      </c>
      <c r="H820" s="861"/>
      <c r="I820" s="853" t="s">
        <v>2194</v>
      </c>
      <c r="J820" s="854" t="str">
        <f t="shared" si="104"/>
        <v>Groundwater</v>
      </c>
      <c r="K820" s="852" t="s">
        <v>35</v>
      </c>
      <c r="L820" s="851">
        <v>2022</v>
      </c>
      <c r="M820" s="855">
        <v>49</v>
      </c>
      <c r="N820" s="855">
        <v>563</v>
      </c>
      <c r="O820" s="855"/>
      <c r="P820" s="855"/>
      <c r="Q820" s="855">
        <f t="shared" si="105"/>
        <v>563</v>
      </c>
      <c r="R820" s="854"/>
      <c r="S820" s="1018"/>
      <c r="T820" s="854"/>
      <c r="U820" s="982" t="s">
        <v>10059</v>
      </c>
      <c r="V820" s="983" t="s">
        <v>10060</v>
      </c>
      <c r="W820" s="940" t="s">
        <v>10060</v>
      </c>
      <c r="X820" s="952" t="s">
        <v>9395</v>
      </c>
    </row>
    <row r="821" spans="1:24" ht="28.5" customHeight="1">
      <c r="A821" s="849" t="s">
        <v>3640</v>
      </c>
      <c r="B821" s="849"/>
      <c r="C821" s="849" t="s">
        <v>3158</v>
      </c>
      <c r="D821" s="849" t="s">
        <v>3616</v>
      </c>
      <c r="E821" s="851">
        <v>42.9475987</v>
      </c>
      <c r="F821" s="851">
        <v>-85.702304699999999</v>
      </c>
      <c r="G821" s="852" t="s">
        <v>9289</v>
      </c>
      <c r="H821" s="852"/>
      <c r="I821" s="853" t="s">
        <v>765</v>
      </c>
      <c r="J821" s="854" t="str">
        <f t="shared" si="104"/>
        <v>Other Water</v>
      </c>
      <c r="K821" s="852" t="s">
        <v>2471</v>
      </c>
      <c r="L821" s="851">
        <v>2018</v>
      </c>
      <c r="M821" s="855">
        <v>11.4</v>
      </c>
      <c r="N821" s="855">
        <v>35.6</v>
      </c>
      <c r="O821" s="855"/>
      <c r="P821" s="855"/>
      <c r="Q821" s="855">
        <f t="shared" si="105"/>
        <v>35.6</v>
      </c>
      <c r="R821" s="854"/>
      <c r="S821" s="910"/>
      <c r="T821" s="852"/>
      <c r="U821" s="864"/>
      <c r="V821" s="857" t="s">
        <v>3266</v>
      </c>
      <c r="W821" s="854"/>
      <c r="X821" s="851"/>
    </row>
    <row r="822" spans="1:24" ht="28.5" customHeight="1">
      <c r="A822" s="849" t="s">
        <v>10062</v>
      </c>
      <c r="B822" s="850"/>
      <c r="C822" s="850" t="s">
        <v>4778</v>
      </c>
      <c r="D822" s="850" t="s">
        <v>6163</v>
      </c>
      <c r="E822" s="852">
        <v>44.076888199999999</v>
      </c>
      <c r="F822" s="852">
        <v>-71.251699200000004</v>
      </c>
      <c r="G822" s="854" t="s">
        <v>9290</v>
      </c>
      <c r="H822" s="850"/>
      <c r="I822" s="853" t="s">
        <v>77</v>
      </c>
      <c r="J822" s="854" t="str">
        <f t="shared" si="104"/>
        <v>Groundwater</v>
      </c>
      <c r="K822" s="854" t="s">
        <v>35</v>
      </c>
      <c r="L822" s="858"/>
      <c r="M822" s="855"/>
      <c r="N822" s="855">
        <v>5</v>
      </c>
      <c r="O822" s="855" t="s">
        <v>36</v>
      </c>
      <c r="P822" s="855" t="s">
        <v>36</v>
      </c>
      <c r="Q822" s="855">
        <f t="shared" si="105"/>
        <v>5</v>
      </c>
      <c r="R822" s="854"/>
      <c r="S822" s="1018"/>
      <c r="T822" s="854"/>
      <c r="U822" s="866" t="s">
        <v>4781</v>
      </c>
      <c r="V822" s="884" t="s">
        <v>4781</v>
      </c>
      <c r="W822" s="854"/>
      <c r="X822" s="860" t="s">
        <v>2415</v>
      </c>
    </row>
    <row r="823" spans="1:24" ht="28.5" customHeight="1">
      <c r="A823" s="849" t="s">
        <v>6164</v>
      </c>
      <c r="B823" s="850"/>
      <c r="C823" s="850" t="s">
        <v>4778</v>
      </c>
      <c r="D823" s="850" t="s">
        <v>6165</v>
      </c>
      <c r="E823" s="852">
        <v>43.494219000000001</v>
      </c>
      <c r="F823" s="852">
        <v>-72.103711000000004</v>
      </c>
      <c r="G823" s="854" t="s">
        <v>9299</v>
      </c>
      <c r="H823" s="850"/>
      <c r="I823" s="853" t="s">
        <v>33</v>
      </c>
      <c r="J823" s="854" t="str">
        <f t="shared" si="104"/>
        <v>Groundwater</v>
      </c>
      <c r="K823" s="854" t="s">
        <v>35</v>
      </c>
      <c r="L823" s="858">
        <v>2020</v>
      </c>
      <c r="M823" s="855">
        <v>14.6</v>
      </c>
      <c r="N823" s="855">
        <v>9.1999999999999993</v>
      </c>
      <c r="O823" s="855">
        <v>23.8</v>
      </c>
      <c r="P823" s="855">
        <v>28.81</v>
      </c>
      <c r="Q823" s="855">
        <f t="shared" si="105"/>
        <v>28.81</v>
      </c>
      <c r="R823" s="854"/>
      <c r="S823" s="1017"/>
      <c r="T823" s="879" t="s">
        <v>6170</v>
      </c>
      <c r="U823" s="880" t="s">
        <v>4786</v>
      </c>
      <c r="V823" s="881" t="s">
        <v>6167</v>
      </c>
      <c r="W823" s="879" t="s">
        <v>6171</v>
      </c>
      <c r="X823" s="882" t="s">
        <v>2415</v>
      </c>
    </row>
    <row r="824" spans="1:24" ht="28.5" customHeight="1">
      <c r="A824" s="849" t="s">
        <v>8293</v>
      </c>
      <c r="B824" s="849"/>
      <c r="C824" s="849" t="s">
        <v>8283</v>
      </c>
      <c r="D824" s="849" t="s">
        <v>8294</v>
      </c>
      <c r="E824" s="852">
        <v>42.426125900000002</v>
      </c>
      <c r="F824" s="852">
        <v>-123.331396</v>
      </c>
      <c r="G824" s="852" t="s">
        <v>9290</v>
      </c>
      <c r="H824" s="849"/>
      <c r="I824" s="853" t="s">
        <v>44</v>
      </c>
      <c r="J824" s="854" t="str">
        <f t="shared" si="104"/>
        <v>Other Water</v>
      </c>
      <c r="K824" s="852" t="s">
        <v>80</v>
      </c>
      <c r="L824" s="851">
        <v>2018</v>
      </c>
      <c r="M824" s="855"/>
      <c r="N824" s="855"/>
      <c r="O824" s="855" t="s">
        <v>36</v>
      </c>
      <c r="P824" s="855">
        <v>0.18</v>
      </c>
      <c r="Q824" s="855">
        <f t="shared" si="105"/>
        <v>0.18</v>
      </c>
      <c r="R824" s="854"/>
      <c r="S824" s="1018"/>
      <c r="T824" s="854"/>
      <c r="U824" s="954" t="s">
        <v>90</v>
      </c>
      <c r="V824" s="898" t="s">
        <v>90</v>
      </c>
      <c r="W824" s="877" t="s">
        <v>92</v>
      </c>
      <c r="X824" s="860" t="s">
        <v>8285</v>
      </c>
    </row>
    <row r="825" spans="1:24" ht="28.5" customHeight="1">
      <c r="A825" s="849" t="s">
        <v>10063</v>
      </c>
      <c r="B825" s="849"/>
      <c r="C825" s="849" t="s">
        <v>3158</v>
      </c>
      <c r="D825" s="849" t="s">
        <v>10064</v>
      </c>
      <c r="E825" s="851">
        <v>44.680979000000001</v>
      </c>
      <c r="F825" s="851">
        <v>-84.727718999999993</v>
      </c>
      <c r="G825" s="862"/>
      <c r="H825" s="861"/>
      <c r="I825" s="853" t="s">
        <v>1007</v>
      </c>
      <c r="J825" s="852" t="s">
        <v>35</v>
      </c>
      <c r="K825" s="852" t="s">
        <v>35</v>
      </c>
      <c r="L825" s="863">
        <v>2020</v>
      </c>
      <c r="M825" s="855">
        <v>70.3</v>
      </c>
      <c r="N825" s="855">
        <v>502</v>
      </c>
      <c r="O825" s="855">
        <v>520.79999999999995</v>
      </c>
      <c r="P825" s="855">
        <v>906.13</v>
      </c>
      <c r="Q825" s="855">
        <v>906.13</v>
      </c>
      <c r="R825" s="854"/>
      <c r="S825" s="1018"/>
      <c r="T825" s="854" t="s">
        <v>10065</v>
      </c>
      <c r="U825" s="864" t="s">
        <v>10065</v>
      </c>
      <c r="V825" s="865" t="s">
        <v>10066</v>
      </c>
      <c r="W825" s="854" t="s">
        <v>10067</v>
      </c>
      <c r="X825" s="851" t="s">
        <v>9295</v>
      </c>
    </row>
    <row r="826" spans="1:24" ht="28.5" customHeight="1">
      <c r="A826" s="849" t="s">
        <v>10068</v>
      </c>
      <c r="B826" s="849"/>
      <c r="C826" s="849" t="s">
        <v>3158</v>
      </c>
      <c r="D826" s="849" t="s">
        <v>10064</v>
      </c>
      <c r="E826" s="851">
        <v>44.639000000000003</v>
      </c>
      <c r="F826" s="851">
        <v>-84.677000000000007</v>
      </c>
      <c r="G826" s="862"/>
      <c r="H826" s="861"/>
      <c r="I826" s="853" t="s">
        <v>765</v>
      </c>
      <c r="J826" s="852" t="s">
        <v>35</v>
      </c>
      <c r="K826" s="852" t="s">
        <v>35</v>
      </c>
      <c r="L826" s="863">
        <v>2022</v>
      </c>
      <c r="M826" s="855">
        <v>46.7</v>
      </c>
      <c r="N826" s="855">
        <v>58.6</v>
      </c>
      <c r="O826" s="855"/>
      <c r="P826" s="855"/>
      <c r="Q826" s="855">
        <v>58.6</v>
      </c>
      <c r="R826" s="854"/>
      <c r="S826" s="1018"/>
      <c r="T826" s="854" t="s">
        <v>10069</v>
      </c>
      <c r="U826" s="864" t="s">
        <v>10069</v>
      </c>
      <c r="V826" s="865" t="s">
        <v>10070</v>
      </c>
      <c r="W826" s="854" t="s">
        <v>10071</v>
      </c>
      <c r="X826" s="851" t="s">
        <v>9295</v>
      </c>
    </row>
    <row r="827" spans="1:24" ht="28.5" customHeight="1">
      <c r="A827" s="849" t="s">
        <v>10072</v>
      </c>
      <c r="B827" s="849" t="s">
        <v>10073</v>
      </c>
      <c r="C827" s="849" t="s">
        <v>3158</v>
      </c>
      <c r="D827" s="849" t="s">
        <v>10074</v>
      </c>
      <c r="E827" s="851">
        <v>45.22</v>
      </c>
      <c r="F827" s="851">
        <v>-87.674999999999997</v>
      </c>
      <c r="G827" s="862"/>
      <c r="H827" s="861"/>
      <c r="I827" s="853" t="s">
        <v>33</v>
      </c>
      <c r="J827" s="852" t="s">
        <v>35</v>
      </c>
      <c r="K827" s="852" t="s">
        <v>35</v>
      </c>
      <c r="L827" s="863">
        <v>2020</v>
      </c>
      <c r="M827" s="855">
        <v>1200</v>
      </c>
      <c r="N827" s="855"/>
      <c r="O827" s="855"/>
      <c r="P827" s="855"/>
      <c r="Q827" s="855">
        <v>1200</v>
      </c>
      <c r="R827" s="911"/>
      <c r="S827" s="1018"/>
      <c r="T827" s="854" t="s">
        <v>10075</v>
      </c>
      <c r="U827" s="864" t="s">
        <v>10075</v>
      </c>
      <c r="V827" s="865" t="s">
        <v>10076</v>
      </c>
      <c r="W827" s="854" t="s">
        <v>10077</v>
      </c>
      <c r="X827" s="851" t="s">
        <v>9295</v>
      </c>
    </row>
    <row r="828" spans="1:24" ht="28.5" customHeight="1">
      <c r="A828" s="849" t="s">
        <v>10078</v>
      </c>
      <c r="B828" s="849" t="s">
        <v>10079</v>
      </c>
      <c r="C828" s="849" t="s">
        <v>3158</v>
      </c>
      <c r="D828" s="849" t="s">
        <v>9858</v>
      </c>
      <c r="E828" s="851">
        <v>45.801000000000002</v>
      </c>
      <c r="F828" s="851">
        <v>-88.064999999999998</v>
      </c>
      <c r="G828" s="862"/>
      <c r="H828" s="861"/>
      <c r="I828" s="853" t="s">
        <v>33</v>
      </c>
      <c r="J828" s="852" t="s">
        <v>35</v>
      </c>
      <c r="K828" s="852" t="s">
        <v>35</v>
      </c>
      <c r="L828" s="863">
        <v>2022</v>
      </c>
      <c r="M828" s="855">
        <v>8.1999999999999993</v>
      </c>
      <c r="N828" s="855"/>
      <c r="O828" s="855"/>
      <c r="P828" s="855"/>
      <c r="Q828" s="855">
        <v>8.1999999999999993</v>
      </c>
      <c r="R828" s="911"/>
      <c r="S828" s="1018"/>
      <c r="T828" s="854" t="s">
        <v>10080</v>
      </c>
      <c r="U828" s="864" t="s">
        <v>10080</v>
      </c>
      <c r="V828" s="865" t="s">
        <v>10081</v>
      </c>
      <c r="W828" s="854" t="s">
        <v>10082</v>
      </c>
      <c r="X828" s="851" t="s">
        <v>9295</v>
      </c>
    </row>
    <row r="829" spans="1:24" ht="28.5" customHeight="1">
      <c r="A829" s="849" t="s">
        <v>4738</v>
      </c>
      <c r="B829" s="849"/>
      <c r="C829" s="849" t="s">
        <v>4735</v>
      </c>
      <c r="D829" s="849" t="s">
        <v>4739</v>
      </c>
      <c r="E829" s="852">
        <v>40.567751899999998</v>
      </c>
      <c r="F829" s="852">
        <v>-98.278260099999997</v>
      </c>
      <c r="G829" s="852" t="s">
        <v>9290</v>
      </c>
      <c r="H829" s="849"/>
      <c r="I829" s="853" t="s">
        <v>44</v>
      </c>
      <c r="J829" s="854" t="str">
        <f t="shared" ref="J829:J850" si="106">IF(K829="Groundwater", "Groundwater", IF(OR(K829="Wastewater", K829="Surface Water", K829="Drinking Water", K829="Leachate"),"Other Water", IF(OR(K829="Soil", K829="Compost", K829="Sludge", K829="Septage"), "Solid", "Unknown")))</f>
        <v>Other Water</v>
      </c>
      <c r="K829" s="852" t="s">
        <v>80</v>
      </c>
      <c r="L829" s="851">
        <v>2018</v>
      </c>
      <c r="M829" s="855"/>
      <c r="N829" s="855"/>
      <c r="O829" s="855" t="s">
        <v>36</v>
      </c>
      <c r="P829" s="855">
        <v>0.57599999999999996</v>
      </c>
      <c r="Q829" s="855">
        <f t="shared" ref="Q829:Q850" si="107">IF(M829&amp;N829&amp;O829&amp;P829="","",MAX(M829:P829))</f>
        <v>0.57599999999999996</v>
      </c>
      <c r="R829" s="911"/>
      <c r="S829" s="1018"/>
      <c r="T829" s="854"/>
      <c r="U829" s="954" t="s">
        <v>90</v>
      </c>
      <c r="V829" s="898" t="s">
        <v>90</v>
      </c>
      <c r="W829" s="877" t="s">
        <v>92</v>
      </c>
      <c r="X829" s="860" t="s">
        <v>4737</v>
      </c>
    </row>
    <row r="830" spans="1:24" ht="28.5" customHeight="1">
      <c r="A830" s="849" t="s">
        <v>2298</v>
      </c>
      <c r="B830" s="850"/>
      <c r="C830" s="850" t="s">
        <v>2295</v>
      </c>
      <c r="D830" s="850" t="s">
        <v>2299</v>
      </c>
      <c r="E830" s="852">
        <v>40.661822999999998</v>
      </c>
      <c r="F830" s="852">
        <v>-86.144649299999998</v>
      </c>
      <c r="G830" s="854" t="s">
        <v>9289</v>
      </c>
      <c r="H830" s="850"/>
      <c r="I830" s="853" t="s">
        <v>44</v>
      </c>
      <c r="J830" s="854" t="str">
        <f t="shared" si="106"/>
        <v>Groundwater</v>
      </c>
      <c r="K830" s="854" t="s">
        <v>35</v>
      </c>
      <c r="L830" s="858"/>
      <c r="M830" s="855"/>
      <c r="N830" s="855"/>
      <c r="O830" s="855">
        <v>132000</v>
      </c>
      <c r="P830" s="855" t="s">
        <v>36</v>
      </c>
      <c r="Q830" s="855">
        <f t="shared" si="107"/>
        <v>132000</v>
      </c>
      <c r="R830" s="995" t="s">
        <v>10083</v>
      </c>
      <c r="S830" s="1018" t="s">
        <v>49</v>
      </c>
      <c r="T830" s="859" t="s">
        <v>2305</v>
      </c>
      <c r="U830" s="866" t="s">
        <v>105</v>
      </c>
      <c r="V830" s="867" t="s">
        <v>2301</v>
      </c>
      <c r="W830" s="893" t="s">
        <v>2306</v>
      </c>
      <c r="X830" s="895" t="s">
        <v>2307</v>
      </c>
    </row>
    <row r="831" spans="1:24" ht="28.5" customHeight="1">
      <c r="A831" s="849" t="s">
        <v>6172</v>
      </c>
      <c r="B831" s="850"/>
      <c r="C831" s="850" t="s">
        <v>4778</v>
      </c>
      <c r="D831" s="850" t="s">
        <v>6173</v>
      </c>
      <c r="E831" s="852">
        <v>43.740436000000003</v>
      </c>
      <c r="F831" s="852">
        <v>-71.853639000000001</v>
      </c>
      <c r="G831" s="854" t="s">
        <v>9299</v>
      </c>
      <c r="H831" s="850"/>
      <c r="I831" s="853" t="s">
        <v>33</v>
      </c>
      <c r="J831" s="854" t="str">
        <f t="shared" si="106"/>
        <v>Groundwater</v>
      </c>
      <c r="K831" s="854" t="s">
        <v>35</v>
      </c>
      <c r="L831" s="858">
        <v>2018</v>
      </c>
      <c r="M831" s="855">
        <v>8.15</v>
      </c>
      <c r="N831" s="855">
        <v>17.600000000000001</v>
      </c>
      <c r="O831" s="855">
        <v>25.75</v>
      </c>
      <c r="P831" s="855">
        <v>22.42</v>
      </c>
      <c r="Q831" s="855">
        <f t="shared" si="107"/>
        <v>25.75</v>
      </c>
      <c r="R831" s="911"/>
      <c r="S831" s="1017"/>
      <c r="T831" s="962" t="s">
        <v>6179</v>
      </c>
      <c r="U831" s="875" t="s">
        <v>4786</v>
      </c>
      <c r="V831" s="907" t="s">
        <v>6175</v>
      </c>
      <c r="W831" s="962" t="s">
        <v>6180</v>
      </c>
      <c r="X831" s="882" t="s">
        <v>2415</v>
      </c>
    </row>
    <row r="832" spans="1:24" ht="28.5" customHeight="1">
      <c r="A832" s="849" t="s">
        <v>6181</v>
      </c>
      <c r="B832" s="850"/>
      <c r="C832" s="850" t="s">
        <v>4778</v>
      </c>
      <c r="D832" s="850" t="s">
        <v>5791</v>
      </c>
      <c r="E832" s="852">
        <v>43.002524728301502</v>
      </c>
      <c r="F832" s="852">
        <v>-70.7892890591297</v>
      </c>
      <c r="G832" s="854" t="s">
        <v>10084</v>
      </c>
      <c r="H832" s="850" t="s">
        <v>10085</v>
      </c>
      <c r="I832" s="853" t="s">
        <v>33</v>
      </c>
      <c r="J832" s="854" t="str">
        <f t="shared" si="106"/>
        <v>Groundwater</v>
      </c>
      <c r="K832" s="854" t="s">
        <v>35</v>
      </c>
      <c r="L832" s="858">
        <v>2020</v>
      </c>
      <c r="M832" s="855">
        <v>82.3</v>
      </c>
      <c r="N832" s="855">
        <v>110</v>
      </c>
      <c r="O832" s="855">
        <v>170.1</v>
      </c>
      <c r="P832" s="855">
        <v>230.5</v>
      </c>
      <c r="Q832" s="855">
        <f t="shared" si="107"/>
        <v>230.5</v>
      </c>
      <c r="R832" s="911"/>
      <c r="S832" s="1017"/>
      <c r="T832" s="879" t="s">
        <v>6185</v>
      </c>
      <c r="U832" s="880" t="s">
        <v>4786</v>
      </c>
      <c r="V832" s="881" t="s">
        <v>4781</v>
      </c>
      <c r="W832" s="879" t="s">
        <v>6186</v>
      </c>
      <c r="X832" s="882" t="s">
        <v>2415</v>
      </c>
    </row>
    <row r="833" spans="1:24" ht="28.5" customHeight="1">
      <c r="A833" s="849" t="s">
        <v>3063</v>
      </c>
      <c r="B833" s="1032" t="s">
        <v>10086</v>
      </c>
      <c r="C833" s="849" t="s">
        <v>3007</v>
      </c>
      <c r="D833" s="849"/>
      <c r="E833" s="851">
        <v>42.744441999999999</v>
      </c>
      <c r="F833" s="851">
        <v>-71.042043000000007</v>
      </c>
      <c r="G833" s="901" t="s">
        <v>9449</v>
      </c>
      <c r="H833" s="900" t="s">
        <v>10087</v>
      </c>
      <c r="I833" s="853" t="s">
        <v>1201</v>
      </c>
      <c r="J833" s="854" t="str">
        <f t="shared" si="106"/>
        <v>Unknown</v>
      </c>
      <c r="K833" s="852"/>
      <c r="L833" s="851"/>
      <c r="M833" s="855"/>
      <c r="N833" s="855"/>
      <c r="O833" s="855"/>
      <c r="P833" s="855"/>
      <c r="Q833" s="855" t="str">
        <f t="shared" si="107"/>
        <v/>
      </c>
      <c r="R833" s="911" t="s">
        <v>9405</v>
      </c>
      <c r="S833" s="1018"/>
      <c r="T833" s="918" t="s">
        <v>3064</v>
      </c>
      <c r="U833" s="856" t="s">
        <v>1570</v>
      </c>
      <c r="V833" s="865"/>
      <c r="W833" s="854"/>
      <c r="X833" s="851"/>
    </row>
    <row r="834" spans="1:24" ht="28.5" customHeight="1">
      <c r="A834" s="849" t="s">
        <v>6187</v>
      </c>
      <c r="B834" s="850"/>
      <c r="C834" s="850" t="s">
        <v>4778</v>
      </c>
      <c r="D834" s="850" t="s">
        <v>6188</v>
      </c>
      <c r="E834" s="852">
        <v>44.604176539394501</v>
      </c>
      <c r="F834" s="852">
        <v>-71.535583716762602</v>
      </c>
      <c r="G834" s="854" t="s">
        <v>10084</v>
      </c>
      <c r="H834" s="850" t="s">
        <v>10088</v>
      </c>
      <c r="I834" s="853" t="s">
        <v>33</v>
      </c>
      <c r="J834" s="854" t="str">
        <f t="shared" si="106"/>
        <v>Groundwater</v>
      </c>
      <c r="K834" s="854" t="s">
        <v>35</v>
      </c>
      <c r="L834" s="858">
        <v>2018</v>
      </c>
      <c r="M834" s="855">
        <v>107</v>
      </c>
      <c r="N834" s="855">
        <v>232</v>
      </c>
      <c r="O834" s="855">
        <v>339</v>
      </c>
      <c r="P834" s="855">
        <v>1074</v>
      </c>
      <c r="Q834" s="855">
        <f t="shared" si="107"/>
        <v>1074</v>
      </c>
      <c r="R834" s="911"/>
      <c r="S834" s="1017"/>
      <c r="T834" s="962" t="s">
        <v>6193</v>
      </c>
      <c r="U834" s="875" t="s">
        <v>4786</v>
      </c>
      <c r="V834" s="857" t="s">
        <v>6190</v>
      </c>
      <c r="W834" s="962" t="s">
        <v>6194</v>
      </c>
      <c r="X834" s="882" t="s">
        <v>2415</v>
      </c>
    </row>
    <row r="835" spans="1:24" ht="28.5" customHeight="1">
      <c r="A835" s="849" t="s">
        <v>10089</v>
      </c>
      <c r="B835" s="850"/>
      <c r="C835" s="850" t="s">
        <v>4778</v>
      </c>
      <c r="D835" s="850" t="s">
        <v>6195</v>
      </c>
      <c r="E835" s="852">
        <v>44.592409000000004</v>
      </c>
      <c r="F835" s="852">
        <v>-71.518834999999996</v>
      </c>
      <c r="G835" s="854" t="s">
        <v>9302</v>
      </c>
      <c r="H835" s="850"/>
      <c r="I835" s="853" t="s">
        <v>765</v>
      </c>
      <c r="J835" s="854" t="str">
        <f t="shared" si="106"/>
        <v>Groundwater</v>
      </c>
      <c r="K835" s="854" t="s">
        <v>35</v>
      </c>
      <c r="L835" s="858"/>
      <c r="M835" s="855">
        <v>9.5299999999999994</v>
      </c>
      <c r="N835" s="855">
        <v>12</v>
      </c>
      <c r="O835" s="855">
        <v>21.53</v>
      </c>
      <c r="P835" s="855">
        <v>26.03</v>
      </c>
      <c r="Q835" s="855">
        <f t="shared" si="107"/>
        <v>26.03</v>
      </c>
      <c r="R835" s="911"/>
      <c r="S835" s="1018"/>
      <c r="T835" s="854"/>
      <c r="U835" s="856" t="s">
        <v>4781</v>
      </c>
      <c r="V835" s="857" t="s">
        <v>4781</v>
      </c>
      <c r="W835" s="854"/>
      <c r="X835" s="860" t="s">
        <v>2415</v>
      </c>
    </row>
    <row r="836" spans="1:24" ht="28.5" customHeight="1">
      <c r="A836" s="849" t="s">
        <v>3641</v>
      </c>
      <c r="B836" s="850"/>
      <c r="C836" s="850" t="s">
        <v>3158</v>
      </c>
      <c r="D836" s="850" t="s">
        <v>3365</v>
      </c>
      <c r="E836" s="871">
        <v>42.380053699999998</v>
      </c>
      <c r="F836" s="871">
        <v>-83.356314499999996</v>
      </c>
      <c r="G836" s="852" t="s">
        <v>9289</v>
      </c>
      <c r="H836" s="852"/>
      <c r="I836" s="853" t="s">
        <v>5</v>
      </c>
      <c r="J836" s="854" t="str">
        <f t="shared" si="106"/>
        <v>Groundwater</v>
      </c>
      <c r="K836" s="854" t="s">
        <v>35</v>
      </c>
      <c r="L836" s="858">
        <v>2018</v>
      </c>
      <c r="M836" s="855">
        <v>20</v>
      </c>
      <c r="N836" s="855"/>
      <c r="O836" s="855" t="s">
        <v>36</v>
      </c>
      <c r="P836" s="855"/>
      <c r="Q836" s="855">
        <f t="shared" si="107"/>
        <v>20</v>
      </c>
      <c r="R836" s="864"/>
      <c r="S836" s="885"/>
      <c r="T836" s="908" t="s">
        <v>3166</v>
      </c>
      <c r="U836" s="866" t="s">
        <v>3190</v>
      </c>
      <c r="V836" s="884" t="s">
        <v>3190</v>
      </c>
      <c r="W836" s="885"/>
      <c r="X836" s="877" t="s">
        <v>3168</v>
      </c>
    </row>
    <row r="837" spans="1:24" ht="28.5" customHeight="1">
      <c r="A837" s="849" t="s">
        <v>878</v>
      </c>
      <c r="B837" s="849"/>
      <c r="C837" s="849" t="s">
        <v>448</v>
      </c>
      <c r="D837" s="849" t="s">
        <v>879</v>
      </c>
      <c r="E837" s="852">
        <v>37.216960399999998</v>
      </c>
      <c r="F837" s="852">
        <v>-121.9036772</v>
      </c>
      <c r="G837" s="852" t="s">
        <v>9289</v>
      </c>
      <c r="H837" s="849"/>
      <c r="I837" s="853" t="s">
        <v>33</v>
      </c>
      <c r="J837" s="854" t="str">
        <f t="shared" si="106"/>
        <v>Groundwater</v>
      </c>
      <c r="K837" s="852" t="s">
        <v>35</v>
      </c>
      <c r="L837" s="851">
        <v>2020</v>
      </c>
      <c r="M837" s="855">
        <v>29</v>
      </c>
      <c r="N837" s="855">
        <v>2.1</v>
      </c>
      <c r="O837" s="855">
        <v>31.1</v>
      </c>
      <c r="P837" s="855">
        <v>454.19</v>
      </c>
      <c r="Q837" s="855">
        <f t="shared" si="107"/>
        <v>454.19</v>
      </c>
      <c r="R837" s="911"/>
      <c r="S837" s="854"/>
      <c r="T837" s="859" t="s">
        <v>881</v>
      </c>
      <c r="U837" s="866" t="s">
        <v>451</v>
      </c>
      <c r="V837" s="884" t="s">
        <v>451</v>
      </c>
      <c r="W837" s="854"/>
      <c r="X837" s="877" t="s">
        <v>453</v>
      </c>
    </row>
    <row r="838" spans="1:24" ht="28.5" customHeight="1">
      <c r="A838" s="849" t="s">
        <v>2205</v>
      </c>
      <c r="B838" s="850"/>
      <c r="C838" s="850" t="s">
        <v>2192</v>
      </c>
      <c r="D838" s="850" t="s">
        <v>2192</v>
      </c>
      <c r="E838" s="852">
        <v>13.485297600000001</v>
      </c>
      <c r="F838" s="852">
        <v>144.80081190000001</v>
      </c>
      <c r="G838" s="854" t="s">
        <v>9289</v>
      </c>
      <c r="H838" s="850"/>
      <c r="I838" s="853" t="s">
        <v>44</v>
      </c>
      <c r="J838" s="854" t="str">
        <f t="shared" si="106"/>
        <v>Other Water</v>
      </c>
      <c r="K838" s="854" t="s">
        <v>80</v>
      </c>
      <c r="L838" s="858">
        <v>2015</v>
      </c>
      <c r="M838" s="855"/>
      <c r="N838" s="855">
        <v>410</v>
      </c>
      <c r="O838" s="855" t="s">
        <v>36</v>
      </c>
      <c r="P838" s="855" t="s">
        <v>36</v>
      </c>
      <c r="Q838" s="855">
        <f t="shared" si="107"/>
        <v>410</v>
      </c>
      <c r="R838" s="995" t="s">
        <v>2206</v>
      </c>
      <c r="S838" s="854"/>
      <c r="T838" s="859" t="s">
        <v>2209</v>
      </c>
      <c r="U838" s="856" t="s">
        <v>2207</v>
      </c>
      <c r="V838" s="865"/>
      <c r="W838" s="854"/>
      <c r="X838" s="851"/>
    </row>
    <row r="839" spans="1:24" ht="28.5" customHeight="1">
      <c r="A839" s="849" t="s">
        <v>4613</v>
      </c>
      <c r="B839" s="849" t="s">
        <v>4614</v>
      </c>
      <c r="C839" s="850" t="s">
        <v>4599</v>
      </c>
      <c r="D839" s="850" t="s">
        <v>4615</v>
      </c>
      <c r="E839" s="852">
        <v>30.4082121</v>
      </c>
      <c r="F839" s="852">
        <v>-89.062648499999995</v>
      </c>
      <c r="G839" s="854" t="s">
        <v>9289</v>
      </c>
      <c r="H839" s="850"/>
      <c r="I839" s="853" t="s">
        <v>44</v>
      </c>
      <c r="J839" s="854" t="str">
        <f t="shared" si="106"/>
        <v>Groundwater</v>
      </c>
      <c r="K839" s="854" t="s">
        <v>35</v>
      </c>
      <c r="L839" s="858">
        <v>2018</v>
      </c>
      <c r="M839" s="855">
        <v>6600</v>
      </c>
      <c r="N839" s="855">
        <v>71000</v>
      </c>
      <c r="O839" s="855">
        <v>77600</v>
      </c>
      <c r="P839" s="855">
        <v>89720</v>
      </c>
      <c r="Q839" s="855">
        <f t="shared" si="107"/>
        <v>89720</v>
      </c>
      <c r="R839" s="911" t="s">
        <v>10091</v>
      </c>
      <c r="S839" s="853" t="s">
        <v>49</v>
      </c>
      <c r="T839" s="937" t="s">
        <v>146</v>
      </c>
      <c r="U839" s="866" t="s">
        <v>54</v>
      </c>
      <c r="V839" s="884" t="s">
        <v>4617</v>
      </c>
      <c r="W839" s="893" t="s">
        <v>4622</v>
      </c>
      <c r="X839" s="905" t="s">
        <v>4601</v>
      </c>
    </row>
    <row r="840" spans="1:24" ht="28.5" customHeight="1">
      <c r="A840" s="849" t="s">
        <v>4623</v>
      </c>
      <c r="B840" s="850"/>
      <c r="C840" s="850" t="s">
        <v>4599</v>
      </c>
      <c r="D840" s="850" t="s">
        <v>4615</v>
      </c>
      <c r="E840" s="852">
        <v>30.373782500000001</v>
      </c>
      <c r="F840" s="852">
        <v>-89.121118899999999</v>
      </c>
      <c r="G840" s="854" t="s">
        <v>10092</v>
      </c>
      <c r="H840" s="850"/>
      <c r="I840" s="853" t="s">
        <v>44</v>
      </c>
      <c r="J840" s="854" t="str">
        <f t="shared" si="106"/>
        <v>Groundwater</v>
      </c>
      <c r="K840" s="854" t="s">
        <v>35</v>
      </c>
      <c r="L840" s="858">
        <v>2019</v>
      </c>
      <c r="M840" s="855">
        <v>718.5</v>
      </c>
      <c r="N840" s="855">
        <v>68.8</v>
      </c>
      <c r="O840" s="855">
        <v>728.08</v>
      </c>
      <c r="P840" s="855">
        <v>797.95</v>
      </c>
      <c r="Q840" s="855">
        <f t="shared" si="107"/>
        <v>797.95</v>
      </c>
      <c r="R840" s="854" t="s">
        <v>10093</v>
      </c>
      <c r="S840" s="853" t="s">
        <v>49</v>
      </c>
      <c r="T840" s="937" t="s">
        <v>4628</v>
      </c>
      <c r="U840" s="856" t="s">
        <v>813</v>
      </c>
      <c r="V840" s="857" t="s">
        <v>4625</v>
      </c>
      <c r="W840" s="941" t="s">
        <v>4625</v>
      </c>
      <c r="X840" s="934" t="s">
        <v>4601</v>
      </c>
    </row>
    <row r="841" spans="1:24" ht="28.5" customHeight="1">
      <c r="A841" s="849" t="s">
        <v>2937</v>
      </c>
      <c r="B841" s="849"/>
      <c r="C841" s="849" t="s">
        <v>2892</v>
      </c>
      <c r="D841" s="849" t="s">
        <v>2938</v>
      </c>
      <c r="E841" s="852">
        <v>39.4292692</v>
      </c>
      <c r="F841" s="852">
        <v>-76.507184100000003</v>
      </c>
      <c r="G841" s="852" t="s">
        <v>9302</v>
      </c>
      <c r="H841" s="849"/>
      <c r="I841" s="853" t="s">
        <v>44</v>
      </c>
      <c r="J841" s="854" t="str">
        <f t="shared" si="106"/>
        <v>Other Water</v>
      </c>
      <c r="K841" s="852" t="s">
        <v>80</v>
      </c>
      <c r="L841" s="851">
        <v>2018</v>
      </c>
      <c r="M841" s="855">
        <v>3.56</v>
      </c>
      <c r="N841" s="855">
        <v>2.31</v>
      </c>
      <c r="O841" s="855">
        <v>5.87</v>
      </c>
      <c r="P841" s="855">
        <v>15.79</v>
      </c>
      <c r="Q841" s="855">
        <f t="shared" si="107"/>
        <v>15.79</v>
      </c>
      <c r="R841" s="854"/>
      <c r="S841" s="854"/>
      <c r="T841" s="854"/>
      <c r="U841" s="921" t="s">
        <v>90</v>
      </c>
      <c r="V841" s="922" t="s">
        <v>90</v>
      </c>
      <c r="W841" s="877" t="s">
        <v>92</v>
      </c>
      <c r="X841" s="877" t="s">
        <v>2900</v>
      </c>
    </row>
    <row r="842" spans="1:24" ht="28.5" customHeight="1">
      <c r="A842" s="849" t="s">
        <v>255</v>
      </c>
      <c r="B842" s="849" t="s">
        <v>256</v>
      </c>
      <c r="C842" s="850" t="s">
        <v>76</v>
      </c>
      <c r="D842" s="850" t="s">
        <v>257</v>
      </c>
      <c r="E842" s="852">
        <v>58.421674000000003</v>
      </c>
      <c r="F842" s="852">
        <v>-135.702125</v>
      </c>
      <c r="G842" s="854" t="s">
        <v>10094</v>
      </c>
      <c r="H842" s="850" t="s">
        <v>10095</v>
      </c>
      <c r="I842" s="853" t="s">
        <v>113</v>
      </c>
      <c r="J842" s="854" t="str">
        <f t="shared" si="106"/>
        <v>Groundwater</v>
      </c>
      <c r="K842" s="854" t="s">
        <v>35</v>
      </c>
      <c r="L842" s="858"/>
      <c r="M842" s="855"/>
      <c r="N842" s="855"/>
      <c r="O842" s="855" t="s">
        <v>36</v>
      </c>
      <c r="P842" s="855">
        <v>6729</v>
      </c>
      <c r="Q842" s="855">
        <f t="shared" si="107"/>
        <v>6729</v>
      </c>
      <c r="R842" s="853" t="s">
        <v>10096</v>
      </c>
      <c r="S842" s="944" t="s">
        <v>263</v>
      </c>
      <c r="T842" s="854" t="s">
        <v>265</v>
      </c>
      <c r="U842" s="866" t="s">
        <v>259</v>
      </c>
      <c r="V842" s="884" t="s">
        <v>85</v>
      </c>
      <c r="W842" s="963" t="s">
        <v>267</v>
      </c>
      <c r="X842" s="882" t="s">
        <v>87</v>
      </c>
    </row>
    <row r="843" spans="1:24" ht="28.5" customHeight="1">
      <c r="A843" s="849" t="s">
        <v>2210</v>
      </c>
      <c r="B843" s="849"/>
      <c r="C843" s="849" t="s">
        <v>2192</v>
      </c>
      <c r="D843" s="849" t="s">
        <v>2193</v>
      </c>
      <c r="E843" s="851">
        <v>13.4542084640729</v>
      </c>
      <c r="F843" s="851">
        <v>144.76504625394301</v>
      </c>
      <c r="G843" s="901" t="s">
        <v>9299</v>
      </c>
      <c r="H843" s="900"/>
      <c r="I843" s="853" t="s">
        <v>765</v>
      </c>
      <c r="J843" s="854" t="str">
        <f t="shared" si="106"/>
        <v>Solid</v>
      </c>
      <c r="K843" s="852" t="s">
        <v>99</v>
      </c>
      <c r="L843" s="851">
        <v>2019</v>
      </c>
      <c r="M843" s="855">
        <v>6080</v>
      </c>
      <c r="N843" s="855">
        <v>1500</v>
      </c>
      <c r="O843" s="855">
        <v>7580</v>
      </c>
      <c r="P843" s="855">
        <v>28240</v>
      </c>
      <c r="Q843" s="855">
        <f t="shared" si="107"/>
        <v>28240</v>
      </c>
      <c r="R843" s="854" t="s">
        <v>2211</v>
      </c>
      <c r="S843" s="854"/>
      <c r="T843" s="854"/>
      <c r="U843" s="875" t="s">
        <v>2195</v>
      </c>
      <c r="V843" s="857" t="s">
        <v>2196</v>
      </c>
      <c r="W843" s="854"/>
      <c r="X843" s="851"/>
    </row>
    <row r="844" spans="1:24" ht="28.5" customHeight="1">
      <c r="A844" s="849" t="s">
        <v>6198</v>
      </c>
      <c r="B844" s="850"/>
      <c r="C844" s="850" t="s">
        <v>4778</v>
      </c>
      <c r="D844" s="850" t="s">
        <v>5913</v>
      </c>
      <c r="E844" s="852">
        <v>42.861843</v>
      </c>
      <c r="F844" s="852">
        <v>-71.493645799999996</v>
      </c>
      <c r="G844" s="854" t="s">
        <v>9299</v>
      </c>
      <c r="H844" s="850"/>
      <c r="I844" s="853" t="s">
        <v>5</v>
      </c>
      <c r="J844" s="854" t="str">
        <f t="shared" si="106"/>
        <v>Groundwater</v>
      </c>
      <c r="K844" s="854" t="s">
        <v>35</v>
      </c>
      <c r="L844" s="858">
        <v>2020</v>
      </c>
      <c r="M844" s="855">
        <v>120</v>
      </c>
      <c r="N844" s="855">
        <v>12</v>
      </c>
      <c r="O844" s="855">
        <v>132</v>
      </c>
      <c r="P844" s="855">
        <v>206.5</v>
      </c>
      <c r="Q844" s="855">
        <f t="shared" si="107"/>
        <v>206.5</v>
      </c>
      <c r="R844" s="854"/>
      <c r="S844" s="853"/>
      <c r="T844" s="879" t="s">
        <v>6202</v>
      </c>
      <c r="U844" s="880" t="s">
        <v>4786</v>
      </c>
      <c r="V844" s="881" t="s">
        <v>4781</v>
      </c>
      <c r="W844" s="879" t="s">
        <v>6203</v>
      </c>
      <c r="X844" s="882" t="s">
        <v>2415</v>
      </c>
    </row>
    <row r="845" spans="1:24" ht="28.5" customHeight="1">
      <c r="A845" s="849" t="s">
        <v>6204</v>
      </c>
      <c r="B845" s="850"/>
      <c r="C845" s="850" t="s">
        <v>4778</v>
      </c>
      <c r="D845" s="850" t="s">
        <v>4850</v>
      </c>
      <c r="E845" s="852">
        <v>42.8959732</v>
      </c>
      <c r="F845" s="852">
        <v>-71.327959500000006</v>
      </c>
      <c r="G845" s="854" t="s">
        <v>9299</v>
      </c>
      <c r="H845" s="850"/>
      <c r="I845" s="853" t="s">
        <v>5</v>
      </c>
      <c r="J845" s="854" t="str">
        <f t="shared" si="106"/>
        <v>Groundwater</v>
      </c>
      <c r="K845" s="854" t="s">
        <v>35</v>
      </c>
      <c r="L845" s="858">
        <v>2020</v>
      </c>
      <c r="M845" s="855">
        <v>170</v>
      </c>
      <c r="N845" s="855">
        <v>850</v>
      </c>
      <c r="O845" s="855">
        <v>1020</v>
      </c>
      <c r="P845" s="855">
        <v>1176.9000000000001</v>
      </c>
      <c r="Q845" s="855">
        <f t="shared" si="107"/>
        <v>1176.9000000000001</v>
      </c>
      <c r="R845" s="854"/>
      <c r="S845" s="853"/>
      <c r="T845" s="890" t="s">
        <v>6208</v>
      </c>
      <c r="U845" s="875" t="s">
        <v>4786</v>
      </c>
      <c r="V845" s="887" t="s">
        <v>4781</v>
      </c>
      <c r="W845" s="879" t="s">
        <v>6209</v>
      </c>
      <c r="X845" s="882" t="s">
        <v>2415</v>
      </c>
    </row>
    <row r="846" spans="1:24" ht="28.5" customHeight="1">
      <c r="A846" s="849" t="s">
        <v>268</v>
      </c>
      <c r="B846" s="850"/>
      <c r="C846" s="850" t="s">
        <v>76</v>
      </c>
      <c r="D846" s="850" t="s">
        <v>269</v>
      </c>
      <c r="E846" s="852">
        <v>58.369835700000003</v>
      </c>
      <c r="F846" s="852">
        <v>-134.61685420000001</v>
      </c>
      <c r="G846" s="854" t="s">
        <v>9299</v>
      </c>
      <c r="H846" s="850"/>
      <c r="I846" s="853" t="s">
        <v>95</v>
      </c>
      <c r="J846" s="854" t="str">
        <f t="shared" si="106"/>
        <v>Groundwater</v>
      </c>
      <c r="K846" s="854" t="s">
        <v>35</v>
      </c>
      <c r="L846" s="851">
        <v>2019</v>
      </c>
      <c r="M846" s="855">
        <v>320</v>
      </c>
      <c r="N846" s="855">
        <v>11000</v>
      </c>
      <c r="O846" s="855">
        <v>11320</v>
      </c>
      <c r="P846" s="855">
        <v>13994</v>
      </c>
      <c r="Q846" s="855">
        <f t="shared" si="107"/>
        <v>13994</v>
      </c>
      <c r="R846" s="854" t="s">
        <v>10097</v>
      </c>
      <c r="S846" s="888" t="s">
        <v>274</v>
      </c>
      <c r="T846" s="859" t="s">
        <v>274</v>
      </c>
      <c r="U846" s="875" t="s">
        <v>85</v>
      </c>
      <c r="V846" s="907" t="s">
        <v>271</v>
      </c>
      <c r="W846" s="941" t="s">
        <v>275</v>
      </c>
      <c r="X846" s="882" t="s">
        <v>87</v>
      </c>
    </row>
    <row r="847" spans="1:24" ht="28.5" customHeight="1">
      <c r="A847" s="849" t="s">
        <v>3645</v>
      </c>
      <c r="B847" s="850"/>
      <c r="C847" s="850" t="s">
        <v>3158</v>
      </c>
      <c r="D847" s="850" t="s">
        <v>3646</v>
      </c>
      <c r="E847" s="871">
        <v>42.2665024</v>
      </c>
      <c r="F847" s="871">
        <v>-83.415196399999999</v>
      </c>
      <c r="G847" s="852" t="s">
        <v>9289</v>
      </c>
      <c r="H847" s="852"/>
      <c r="I847" s="853" t="s">
        <v>5</v>
      </c>
      <c r="J847" s="854" t="str">
        <f t="shared" si="106"/>
        <v>Groundwater</v>
      </c>
      <c r="K847" s="854" t="s">
        <v>35</v>
      </c>
      <c r="L847" s="858">
        <v>2018</v>
      </c>
      <c r="M847" s="855"/>
      <c r="N847" s="855">
        <v>370</v>
      </c>
      <c r="O847" s="855" t="s">
        <v>36</v>
      </c>
      <c r="P847" s="855"/>
      <c r="Q847" s="855">
        <f t="shared" si="107"/>
        <v>370</v>
      </c>
      <c r="R847" s="885" t="s">
        <v>3648</v>
      </c>
      <c r="S847" s="885"/>
      <c r="T847" s="908" t="s">
        <v>3166</v>
      </c>
      <c r="U847" s="856" t="s">
        <v>3190</v>
      </c>
      <c r="V847" s="857" t="s">
        <v>3190</v>
      </c>
      <c r="W847" s="885"/>
      <c r="X847" s="877" t="s">
        <v>3168</v>
      </c>
    </row>
    <row r="848" spans="1:24" ht="28.5" customHeight="1">
      <c r="A848" s="849" t="s">
        <v>1636</v>
      </c>
      <c r="B848" s="850" t="s">
        <v>1637</v>
      </c>
      <c r="C848" s="850" t="s">
        <v>1569</v>
      </c>
      <c r="D848" s="850" t="s">
        <v>1638</v>
      </c>
      <c r="E848" s="852">
        <v>39.667286799999999</v>
      </c>
      <c r="F848" s="852">
        <v>-102.1539442</v>
      </c>
      <c r="G848" s="854" t="s">
        <v>9289</v>
      </c>
      <c r="H848" s="850"/>
      <c r="I848" s="853" t="s">
        <v>95</v>
      </c>
      <c r="J848" s="854" t="str">
        <f t="shared" si="106"/>
        <v>Groundwater</v>
      </c>
      <c r="K848" s="854" t="s">
        <v>35</v>
      </c>
      <c r="L848" s="858">
        <v>2020</v>
      </c>
      <c r="M848" s="855"/>
      <c r="N848" s="855"/>
      <c r="O848" s="855" t="s">
        <v>36</v>
      </c>
      <c r="P848" s="855">
        <v>0.23</v>
      </c>
      <c r="Q848" s="855">
        <f t="shared" si="107"/>
        <v>0.23</v>
      </c>
      <c r="R848" s="853" t="s">
        <v>1590</v>
      </c>
      <c r="S848" s="944" t="s">
        <v>1595</v>
      </c>
      <c r="T848" s="859" t="s">
        <v>1603</v>
      </c>
      <c r="U848" s="912"/>
      <c r="V848" s="884" t="s">
        <v>1591</v>
      </c>
      <c r="W848" s="941" t="s">
        <v>1641</v>
      </c>
      <c r="X848" s="1000" t="s">
        <v>1584</v>
      </c>
    </row>
    <row r="849" spans="1:24" ht="28.5" customHeight="1">
      <c r="A849" s="849" t="s">
        <v>8812</v>
      </c>
      <c r="B849" s="849"/>
      <c r="C849" s="849" t="s">
        <v>8722</v>
      </c>
      <c r="D849" s="849"/>
      <c r="E849" s="851">
        <v>44.3900512732015</v>
      </c>
      <c r="F849" s="851">
        <v>-72.763323999999997</v>
      </c>
      <c r="G849" s="901" t="s">
        <v>9296</v>
      </c>
      <c r="H849" s="900" t="s">
        <v>10098</v>
      </c>
      <c r="I849" s="853" t="s">
        <v>33</v>
      </c>
      <c r="J849" s="854" t="str">
        <f t="shared" si="106"/>
        <v>Groundwater</v>
      </c>
      <c r="K849" s="852" t="s">
        <v>35</v>
      </c>
      <c r="L849" s="851">
        <v>2020</v>
      </c>
      <c r="M849" s="855"/>
      <c r="N849" s="855"/>
      <c r="O849" s="855"/>
      <c r="P849" s="855">
        <v>94.2</v>
      </c>
      <c r="Q849" s="855">
        <f t="shared" si="107"/>
        <v>94.2</v>
      </c>
      <c r="R849" s="854"/>
      <c r="S849" s="854"/>
      <c r="T849" s="854"/>
      <c r="U849" s="856" t="s">
        <v>8723</v>
      </c>
      <c r="V849" s="857" t="s">
        <v>8724</v>
      </c>
      <c r="W849" s="854"/>
      <c r="X849" s="877" t="s">
        <v>8725</v>
      </c>
    </row>
    <row r="850" spans="1:24" ht="28.5" customHeight="1">
      <c r="A850" s="849" t="s">
        <v>8813</v>
      </c>
      <c r="B850" s="850"/>
      <c r="C850" s="850" t="s">
        <v>8722</v>
      </c>
      <c r="D850" s="850" t="s">
        <v>8814</v>
      </c>
      <c r="E850" s="852">
        <v>42.760311999999999</v>
      </c>
      <c r="F850" s="852">
        <v>-72.762369000000007</v>
      </c>
      <c r="G850" s="854" t="s">
        <v>9289</v>
      </c>
      <c r="H850" s="850"/>
      <c r="I850" s="853" t="s">
        <v>33</v>
      </c>
      <c r="J850" s="854" t="str">
        <f t="shared" si="106"/>
        <v>Groundwater</v>
      </c>
      <c r="K850" s="854" t="s">
        <v>35</v>
      </c>
      <c r="L850" s="858">
        <v>2017</v>
      </c>
      <c r="M850" s="855">
        <v>44.9</v>
      </c>
      <c r="N850" s="855">
        <v>37</v>
      </c>
      <c r="O850" s="855">
        <v>81.900000000000006</v>
      </c>
      <c r="P850" s="855" t="s">
        <v>36</v>
      </c>
      <c r="Q850" s="855">
        <f t="shared" si="107"/>
        <v>81.900000000000006</v>
      </c>
      <c r="R850" s="854"/>
      <c r="S850" s="854"/>
      <c r="T850" s="916" t="s">
        <v>8747</v>
      </c>
      <c r="U850" s="866" t="s">
        <v>8735</v>
      </c>
      <c r="V850" s="884" t="s">
        <v>8735</v>
      </c>
      <c r="W850" s="885"/>
      <c r="X850" s="882" t="s">
        <v>8725</v>
      </c>
    </row>
    <row r="851" spans="1:24" ht="28.5" customHeight="1">
      <c r="A851" s="849" t="s">
        <v>10099</v>
      </c>
      <c r="B851" s="849" t="s">
        <v>10100</v>
      </c>
      <c r="C851" s="849" t="s">
        <v>3158</v>
      </c>
      <c r="D851" s="849" t="s">
        <v>10101</v>
      </c>
      <c r="E851" s="851">
        <v>42.457999999999998</v>
      </c>
      <c r="F851" s="851">
        <v>-83.825000000000003</v>
      </c>
      <c r="G851" s="862"/>
      <c r="H851" s="861"/>
      <c r="I851" s="853" t="s">
        <v>765</v>
      </c>
      <c r="J851" s="852" t="s">
        <v>35</v>
      </c>
      <c r="K851" s="852" t="s">
        <v>35</v>
      </c>
      <c r="L851" s="863">
        <v>2022</v>
      </c>
      <c r="M851" s="855">
        <v>27</v>
      </c>
      <c r="N851" s="855">
        <v>22</v>
      </c>
      <c r="O851" s="855">
        <v>49</v>
      </c>
      <c r="P851" s="855">
        <v>49</v>
      </c>
      <c r="Q851" s="855">
        <v>49</v>
      </c>
      <c r="R851" s="854"/>
      <c r="S851" s="854"/>
      <c r="T851" s="854" t="s">
        <v>10102</v>
      </c>
      <c r="U851" s="864" t="s">
        <v>10102</v>
      </c>
      <c r="V851" s="865" t="s">
        <v>10103</v>
      </c>
      <c r="W851" s="854" t="s">
        <v>10104</v>
      </c>
      <c r="X851" s="851" t="s">
        <v>9295</v>
      </c>
    </row>
    <row r="852" spans="1:24" ht="28.5" customHeight="1">
      <c r="A852" s="849" t="s">
        <v>6210</v>
      </c>
      <c r="B852" s="850"/>
      <c r="C852" s="850" t="s">
        <v>4778</v>
      </c>
      <c r="D852" s="850" t="s">
        <v>4816</v>
      </c>
      <c r="E852" s="852">
        <v>42.714697600000001</v>
      </c>
      <c r="F852" s="852">
        <v>-71.439783300000002</v>
      </c>
      <c r="G852" s="854" t="s">
        <v>9299</v>
      </c>
      <c r="H852" s="850"/>
      <c r="I852" s="853" t="s">
        <v>5</v>
      </c>
      <c r="J852" s="854" t="str">
        <f t="shared" ref="J852:J868" si="108">IF(K852="Groundwater", "Groundwater", IF(OR(K852="Wastewater", K852="Surface Water", K852="Drinking Water", K852="Leachate"),"Other Water", IF(OR(K852="Soil", K852="Compost", K852="Sludge", K852="Septage"), "Solid", "Unknown")))</f>
        <v>Groundwater</v>
      </c>
      <c r="K852" s="854" t="s">
        <v>35</v>
      </c>
      <c r="L852" s="858">
        <v>2018</v>
      </c>
      <c r="M852" s="855">
        <v>28</v>
      </c>
      <c r="N852" s="855">
        <v>26</v>
      </c>
      <c r="O852" s="855">
        <v>52</v>
      </c>
      <c r="P852" s="855" t="s">
        <v>36</v>
      </c>
      <c r="Q852" s="855">
        <f t="shared" ref="Q852:Q868" si="109">IF(M852&amp;N852&amp;O852&amp;P852="","",MAX(M852:P852))</f>
        <v>52</v>
      </c>
      <c r="R852" s="854"/>
      <c r="S852" s="853"/>
      <c r="T852" s="879" t="s">
        <v>6213</v>
      </c>
      <c r="U852" s="880" t="s">
        <v>4786</v>
      </c>
      <c r="V852" s="881" t="s">
        <v>5133</v>
      </c>
      <c r="W852" s="879" t="s">
        <v>6214</v>
      </c>
      <c r="X852" s="882" t="s">
        <v>2415</v>
      </c>
    </row>
    <row r="853" spans="1:24" ht="28.5" customHeight="1">
      <c r="A853" s="849" t="s">
        <v>7871</v>
      </c>
      <c r="B853" s="850"/>
      <c r="C853" s="850" t="s">
        <v>7798</v>
      </c>
      <c r="D853" s="850" t="s">
        <v>7872</v>
      </c>
      <c r="E853" s="852">
        <v>40.877068700000002</v>
      </c>
      <c r="F853" s="852">
        <v>-72.5267056</v>
      </c>
      <c r="G853" s="854" t="s">
        <v>9289</v>
      </c>
      <c r="H853" s="850"/>
      <c r="I853" s="853" t="s">
        <v>95</v>
      </c>
      <c r="J853" s="854" t="str">
        <f t="shared" si="108"/>
        <v>Groundwater</v>
      </c>
      <c r="K853" s="854" t="s">
        <v>35</v>
      </c>
      <c r="L853" s="858">
        <v>2018</v>
      </c>
      <c r="M853" s="855"/>
      <c r="N853" s="855">
        <v>2400</v>
      </c>
      <c r="O853" s="855" t="s">
        <v>36</v>
      </c>
      <c r="P853" s="855">
        <v>2400</v>
      </c>
      <c r="Q853" s="855">
        <f t="shared" si="109"/>
        <v>2400</v>
      </c>
      <c r="R853" s="854" t="s">
        <v>10105</v>
      </c>
      <c r="S853" s="854" t="s">
        <v>49</v>
      </c>
      <c r="T853" s="859" t="s">
        <v>7878</v>
      </c>
      <c r="U853" s="856" t="s">
        <v>7874</v>
      </c>
      <c r="V853" s="865"/>
      <c r="W853" s="963" t="s">
        <v>7879</v>
      </c>
      <c r="X853" s="934" t="s">
        <v>7808</v>
      </c>
    </row>
    <row r="854" spans="1:24" ht="28.5" customHeight="1">
      <c r="A854" s="849" t="s">
        <v>6215</v>
      </c>
      <c r="B854" s="850"/>
      <c r="C854" s="850" t="s">
        <v>4778</v>
      </c>
      <c r="D854" s="850" t="s">
        <v>6216</v>
      </c>
      <c r="E854" s="852">
        <v>42.9446656</v>
      </c>
      <c r="F854" s="852">
        <v>-70.835547000000005</v>
      </c>
      <c r="G854" s="854" t="s">
        <v>9299</v>
      </c>
      <c r="H854" s="850"/>
      <c r="I854" s="853" t="s">
        <v>5</v>
      </c>
      <c r="J854" s="854" t="str">
        <f t="shared" si="108"/>
        <v>Groundwater</v>
      </c>
      <c r="K854" s="853" t="s">
        <v>35</v>
      </c>
      <c r="L854" s="858">
        <v>2018</v>
      </c>
      <c r="M854" s="855">
        <v>21.7</v>
      </c>
      <c r="N854" s="855">
        <v>52</v>
      </c>
      <c r="O854" s="855">
        <v>74</v>
      </c>
      <c r="P854" s="855">
        <v>114</v>
      </c>
      <c r="Q854" s="855">
        <f t="shared" si="109"/>
        <v>114</v>
      </c>
      <c r="R854" s="854"/>
      <c r="S854" s="853"/>
      <c r="T854" s="879" t="s">
        <v>6221</v>
      </c>
      <c r="U854" s="875" t="s">
        <v>4786</v>
      </c>
      <c r="V854" s="887" t="s">
        <v>6218</v>
      </c>
      <c r="W854" s="879" t="s">
        <v>6222</v>
      </c>
      <c r="X854" s="882" t="s">
        <v>2415</v>
      </c>
    </row>
    <row r="855" spans="1:24" ht="28.5" customHeight="1">
      <c r="A855" s="849" t="s">
        <v>6223</v>
      </c>
      <c r="B855" s="850"/>
      <c r="C855" s="850" t="s">
        <v>4778</v>
      </c>
      <c r="D855" s="850" t="s">
        <v>6216</v>
      </c>
      <c r="E855" s="852">
        <v>42.927199999999999</v>
      </c>
      <c r="F855" s="852">
        <v>-70.823612999999995</v>
      </c>
      <c r="G855" s="854" t="s">
        <v>9299</v>
      </c>
      <c r="H855" s="850"/>
      <c r="I855" s="853" t="s">
        <v>33</v>
      </c>
      <c r="J855" s="854" t="str">
        <f t="shared" si="108"/>
        <v>Groundwater</v>
      </c>
      <c r="K855" s="853" t="s">
        <v>35</v>
      </c>
      <c r="L855" s="858">
        <v>2020</v>
      </c>
      <c r="M855" s="855">
        <v>24.5</v>
      </c>
      <c r="N855" s="855">
        <v>91.5</v>
      </c>
      <c r="O855" s="855">
        <v>116</v>
      </c>
      <c r="P855" s="855">
        <v>138.1</v>
      </c>
      <c r="Q855" s="855">
        <f t="shared" si="109"/>
        <v>138.1</v>
      </c>
      <c r="R855" s="854"/>
      <c r="S855" s="853"/>
      <c r="T855" s="879" t="s">
        <v>6228</v>
      </c>
      <c r="U855" s="880" t="s">
        <v>4786</v>
      </c>
      <c r="V855" s="881" t="s">
        <v>6225</v>
      </c>
      <c r="W855" s="941" t="s">
        <v>6229</v>
      </c>
      <c r="X855" s="882" t="s">
        <v>2415</v>
      </c>
    </row>
    <row r="856" spans="1:24" ht="28.5" customHeight="1">
      <c r="A856" s="849" t="s">
        <v>6230</v>
      </c>
      <c r="B856" s="850"/>
      <c r="C856" s="850" t="s">
        <v>4778</v>
      </c>
      <c r="D856" s="850" t="s">
        <v>6216</v>
      </c>
      <c r="E856" s="852">
        <v>42.962619099999998</v>
      </c>
      <c r="F856" s="852">
        <v>-70.8558199</v>
      </c>
      <c r="G856" s="854" t="s">
        <v>9299</v>
      </c>
      <c r="H856" s="850"/>
      <c r="I856" s="853" t="s">
        <v>77</v>
      </c>
      <c r="J856" s="854" t="str">
        <f t="shared" si="108"/>
        <v>Groundwater</v>
      </c>
      <c r="K856" s="854" t="s">
        <v>35</v>
      </c>
      <c r="L856" s="858">
        <v>2019</v>
      </c>
      <c r="M856" s="855">
        <v>12</v>
      </c>
      <c r="N856" s="855">
        <v>2</v>
      </c>
      <c r="O856" s="855">
        <v>14</v>
      </c>
      <c r="P856" s="855">
        <v>46.7</v>
      </c>
      <c r="Q856" s="855">
        <f t="shared" si="109"/>
        <v>46.7</v>
      </c>
      <c r="R856" s="854"/>
      <c r="S856" s="853"/>
      <c r="T856" s="879" t="s">
        <v>6235</v>
      </c>
      <c r="U856" s="875" t="s">
        <v>4786</v>
      </c>
      <c r="V856" s="887" t="s">
        <v>6232</v>
      </c>
      <c r="W856" s="879" t="s">
        <v>6236</v>
      </c>
      <c r="X856" s="882" t="s">
        <v>2415</v>
      </c>
    </row>
    <row r="857" spans="1:24" ht="28.5" customHeight="1">
      <c r="A857" s="849" t="s">
        <v>8901</v>
      </c>
      <c r="B857" s="849" t="s">
        <v>10106</v>
      </c>
      <c r="C857" s="849" t="s">
        <v>8895</v>
      </c>
      <c r="D857" s="849" t="s">
        <v>8902</v>
      </c>
      <c r="E857" s="852">
        <v>17.7691667</v>
      </c>
      <c r="F857" s="852">
        <v>-64.870861099999999</v>
      </c>
      <c r="G857" s="852" t="s">
        <v>9290</v>
      </c>
      <c r="H857" s="849"/>
      <c r="I857" s="853" t="s">
        <v>44</v>
      </c>
      <c r="J857" s="854" t="str">
        <f t="shared" si="108"/>
        <v>Other Water</v>
      </c>
      <c r="K857" s="852" t="s">
        <v>80</v>
      </c>
      <c r="L857" s="851">
        <v>2018</v>
      </c>
      <c r="M857" s="855"/>
      <c r="N857" s="855"/>
      <c r="O857" s="855" t="s">
        <v>36</v>
      </c>
      <c r="P857" s="855">
        <v>1.1000000000000001</v>
      </c>
      <c r="Q857" s="855">
        <f t="shared" si="109"/>
        <v>1.1000000000000001</v>
      </c>
      <c r="R857" s="854"/>
      <c r="S857" s="854"/>
      <c r="T857" s="854"/>
      <c r="U857" s="921" t="s">
        <v>90</v>
      </c>
      <c r="V857" s="922" t="s">
        <v>90</v>
      </c>
      <c r="W857" s="877" t="s">
        <v>92</v>
      </c>
      <c r="X857" s="851"/>
    </row>
    <row r="858" spans="1:24" ht="28.5" customHeight="1">
      <c r="A858" s="849" t="s">
        <v>7880</v>
      </c>
      <c r="B858" s="850"/>
      <c r="C858" s="850" t="s">
        <v>7798</v>
      </c>
      <c r="D858" s="850" t="s">
        <v>7881</v>
      </c>
      <c r="E858" s="852">
        <v>43.102361000000002</v>
      </c>
      <c r="F858" s="852">
        <v>-76.104578000000004</v>
      </c>
      <c r="G858" s="854" t="s">
        <v>9289</v>
      </c>
      <c r="H858" s="850"/>
      <c r="I858" s="853" t="s">
        <v>44</v>
      </c>
      <c r="J858" s="854" t="str">
        <f t="shared" si="108"/>
        <v>Groundwater</v>
      </c>
      <c r="K858" s="854" t="s">
        <v>35</v>
      </c>
      <c r="L858" s="858">
        <v>2018</v>
      </c>
      <c r="M858" s="855">
        <v>9500</v>
      </c>
      <c r="N858" s="855">
        <v>130000</v>
      </c>
      <c r="O858" s="855">
        <v>139200</v>
      </c>
      <c r="P858" s="855">
        <v>177500</v>
      </c>
      <c r="Q858" s="855">
        <f t="shared" si="109"/>
        <v>177500</v>
      </c>
      <c r="R858" s="854" t="s">
        <v>10107</v>
      </c>
      <c r="S858" s="854" t="s">
        <v>49</v>
      </c>
      <c r="T858" s="937" t="s">
        <v>146</v>
      </c>
      <c r="U858" s="856" t="s">
        <v>54</v>
      </c>
      <c r="V858" s="857" t="s">
        <v>7883</v>
      </c>
      <c r="W858" s="963" t="s">
        <v>7887</v>
      </c>
      <c r="X858" s="934" t="s">
        <v>7808</v>
      </c>
    </row>
    <row r="859" spans="1:24" ht="28.5" customHeight="1">
      <c r="A859" s="849" t="s">
        <v>6237</v>
      </c>
      <c r="B859" s="850"/>
      <c r="C859" s="850" t="s">
        <v>4778</v>
      </c>
      <c r="D859" s="850" t="s">
        <v>6238</v>
      </c>
      <c r="E859" s="852">
        <v>42.979641800000003</v>
      </c>
      <c r="F859" s="852">
        <v>-71.978734700000004</v>
      </c>
      <c r="G859" s="854" t="s">
        <v>9299</v>
      </c>
      <c r="H859" s="850"/>
      <c r="I859" s="853" t="s">
        <v>33</v>
      </c>
      <c r="J859" s="854" t="str">
        <f t="shared" si="108"/>
        <v>Groundwater</v>
      </c>
      <c r="K859" s="854" t="s">
        <v>35</v>
      </c>
      <c r="L859" s="858">
        <v>2018</v>
      </c>
      <c r="M859" s="855">
        <v>140</v>
      </c>
      <c r="N859" s="855">
        <v>1200</v>
      </c>
      <c r="O859" s="855">
        <v>1340</v>
      </c>
      <c r="P859" s="855">
        <v>1821</v>
      </c>
      <c r="Q859" s="855">
        <f t="shared" si="109"/>
        <v>1821</v>
      </c>
      <c r="R859" s="854"/>
      <c r="S859" s="853"/>
      <c r="T859" s="879" t="s">
        <v>6243</v>
      </c>
      <c r="U859" s="880" t="s">
        <v>4786</v>
      </c>
      <c r="V859" s="881" t="s">
        <v>6240</v>
      </c>
      <c r="W859" s="879" t="s">
        <v>6244</v>
      </c>
      <c r="X859" s="882" t="s">
        <v>2415</v>
      </c>
    </row>
    <row r="860" spans="1:24" ht="28.5" customHeight="1">
      <c r="A860" s="849" t="s">
        <v>882</v>
      </c>
      <c r="B860" s="849"/>
      <c r="C860" s="849" t="s">
        <v>448</v>
      </c>
      <c r="D860" s="849" t="s">
        <v>883</v>
      </c>
      <c r="E860" s="852">
        <v>36.302737366112602</v>
      </c>
      <c r="F860" s="852">
        <v>-119.596926891642</v>
      </c>
      <c r="G860" s="852" t="s">
        <v>9355</v>
      </c>
      <c r="H860" s="849" t="s">
        <v>10108</v>
      </c>
      <c r="I860" s="853" t="s">
        <v>33</v>
      </c>
      <c r="J860" s="854" t="str">
        <f t="shared" si="108"/>
        <v>Groundwater</v>
      </c>
      <c r="K860" s="852" t="s">
        <v>35</v>
      </c>
      <c r="L860" s="851">
        <v>2019</v>
      </c>
      <c r="M860" s="855">
        <v>0.8</v>
      </c>
      <c r="N860" s="855"/>
      <c r="O860" s="855" t="s">
        <v>36</v>
      </c>
      <c r="P860" s="855">
        <v>10.7</v>
      </c>
      <c r="Q860" s="855">
        <f t="shared" si="109"/>
        <v>10.7</v>
      </c>
      <c r="R860" s="854"/>
      <c r="S860" s="854"/>
      <c r="T860" s="859" t="s">
        <v>480</v>
      </c>
      <c r="U860" s="856" t="s">
        <v>451</v>
      </c>
      <c r="V860" s="857" t="s">
        <v>451</v>
      </c>
      <c r="W860" s="854"/>
      <c r="X860" s="877" t="s">
        <v>453</v>
      </c>
    </row>
    <row r="861" spans="1:24" ht="28.5" customHeight="1">
      <c r="A861" s="849" t="s">
        <v>6245</v>
      </c>
      <c r="B861" s="850"/>
      <c r="C861" s="850" t="s">
        <v>4778</v>
      </c>
      <c r="D861" s="850" t="s">
        <v>5475</v>
      </c>
      <c r="E861" s="852">
        <v>43.697214199999998</v>
      </c>
      <c r="F861" s="852">
        <v>-72.280308300000002</v>
      </c>
      <c r="G861" s="854" t="s">
        <v>9299</v>
      </c>
      <c r="H861" s="850"/>
      <c r="I861" s="853" t="s">
        <v>5</v>
      </c>
      <c r="J861" s="854" t="str">
        <f t="shared" si="108"/>
        <v>Groundwater</v>
      </c>
      <c r="K861" s="854" t="s">
        <v>35</v>
      </c>
      <c r="L861" s="858">
        <v>2020</v>
      </c>
      <c r="M861" s="855">
        <v>127</v>
      </c>
      <c r="N861" s="855">
        <v>49.1</v>
      </c>
      <c r="O861" s="855">
        <v>176.1</v>
      </c>
      <c r="P861" s="855">
        <v>478.45</v>
      </c>
      <c r="Q861" s="855">
        <f t="shared" si="109"/>
        <v>478.45</v>
      </c>
      <c r="R861" s="854"/>
      <c r="S861" s="853"/>
      <c r="T861" s="962" t="s">
        <v>6250</v>
      </c>
      <c r="U861" s="875" t="s">
        <v>4786</v>
      </c>
      <c r="V861" s="857" t="s">
        <v>6247</v>
      </c>
      <c r="W861" s="962" t="s">
        <v>6251</v>
      </c>
      <c r="X861" s="882" t="s">
        <v>2415</v>
      </c>
    </row>
    <row r="862" spans="1:24" ht="28.5" customHeight="1">
      <c r="A862" s="849" t="s">
        <v>3065</v>
      </c>
      <c r="B862" s="850"/>
      <c r="C862" s="850" t="s">
        <v>3007</v>
      </c>
      <c r="D862" s="850" t="s">
        <v>3066</v>
      </c>
      <c r="E862" s="852">
        <v>42.457231</v>
      </c>
      <c r="F862" s="852">
        <v>-71.276685200000003</v>
      </c>
      <c r="G862" s="854" t="s">
        <v>9289</v>
      </c>
      <c r="H862" s="850"/>
      <c r="I862" s="853" t="s">
        <v>44</v>
      </c>
      <c r="J862" s="854" t="str">
        <f t="shared" si="108"/>
        <v>Groundwater</v>
      </c>
      <c r="K862" s="854" t="s">
        <v>35</v>
      </c>
      <c r="L862" s="858">
        <v>2018</v>
      </c>
      <c r="M862" s="855">
        <v>11000</v>
      </c>
      <c r="N862" s="855">
        <v>44000</v>
      </c>
      <c r="O862" s="855">
        <v>44360</v>
      </c>
      <c r="P862" s="855">
        <v>44900</v>
      </c>
      <c r="Q862" s="855">
        <f t="shared" si="109"/>
        <v>44900</v>
      </c>
      <c r="R862" s="854" t="s">
        <v>10109</v>
      </c>
      <c r="S862" s="944" t="s">
        <v>3071</v>
      </c>
      <c r="T862" s="1033" t="s">
        <v>10110</v>
      </c>
      <c r="U862" s="864"/>
      <c r="V862" s="907" t="s">
        <v>3068</v>
      </c>
      <c r="W862" s="893" t="s">
        <v>3073</v>
      </c>
      <c r="X862" s="934" t="s">
        <v>3027</v>
      </c>
    </row>
    <row r="863" spans="1:24" ht="28.5" customHeight="1">
      <c r="A863" s="849" t="s">
        <v>6252</v>
      </c>
      <c r="B863" s="850"/>
      <c r="C863" s="850" t="s">
        <v>4778</v>
      </c>
      <c r="D863" s="850" t="s">
        <v>4824</v>
      </c>
      <c r="E863" s="852">
        <v>43.080012000000004</v>
      </c>
      <c r="F863" s="852">
        <v>-70.770128999999997</v>
      </c>
      <c r="G863" s="854" t="s">
        <v>10111</v>
      </c>
      <c r="H863" s="850" t="s">
        <v>10112</v>
      </c>
      <c r="I863" s="853" t="s">
        <v>77</v>
      </c>
      <c r="J863" s="854" t="str">
        <f t="shared" si="108"/>
        <v>Groundwater</v>
      </c>
      <c r="K863" s="854" t="s">
        <v>35</v>
      </c>
      <c r="L863" s="858"/>
      <c r="M863" s="855">
        <v>6</v>
      </c>
      <c r="N863" s="855">
        <v>7.4</v>
      </c>
      <c r="O863" s="855">
        <v>13.4</v>
      </c>
      <c r="P863" s="855">
        <v>25.4</v>
      </c>
      <c r="Q863" s="855">
        <f t="shared" si="109"/>
        <v>25.4</v>
      </c>
      <c r="R863" s="854"/>
      <c r="S863" s="854"/>
      <c r="T863" s="854"/>
      <c r="U863" s="866" t="s">
        <v>4781</v>
      </c>
      <c r="V863" s="884" t="s">
        <v>4781</v>
      </c>
      <c r="W863" s="854"/>
      <c r="X863" s="860" t="s">
        <v>2415</v>
      </c>
    </row>
    <row r="864" spans="1:24" ht="28.5" customHeight="1">
      <c r="A864" s="849" t="s">
        <v>4400</v>
      </c>
      <c r="B864" s="849"/>
      <c r="C864" s="849" t="s">
        <v>4239</v>
      </c>
      <c r="D864" s="849" t="s">
        <v>4401</v>
      </c>
      <c r="E864" s="851">
        <v>44.168228050000003</v>
      </c>
      <c r="F864" s="851">
        <v>-94.126908729999997</v>
      </c>
      <c r="G864" s="852" t="s">
        <v>9299</v>
      </c>
      <c r="H864" s="849" t="s">
        <v>10113</v>
      </c>
      <c r="I864" s="853" t="s">
        <v>33</v>
      </c>
      <c r="J864" s="854" t="str">
        <f t="shared" si="108"/>
        <v>Groundwater</v>
      </c>
      <c r="K864" s="852" t="s">
        <v>35</v>
      </c>
      <c r="L864" s="851">
        <v>2018</v>
      </c>
      <c r="M864" s="855">
        <v>470</v>
      </c>
      <c r="N864" s="855">
        <v>500</v>
      </c>
      <c r="O864" s="855">
        <v>970</v>
      </c>
      <c r="P864" s="855">
        <v>3530</v>
      </c>
      <c r="Q864" s="855">
        <f t="shared" si="109"/>
        <v>3530</v>
      </c>
      <c r="R864" s="854"/>
      <c r="S864" s="868" t="s">
        <v>4271</v>
      </c>
      <c r="T864" s="868" t="s">
        <v>4402</v>
      </c>
      <c r="U864" s="866" t="s">
        <v>4271</v>
      </c>
      <c r="V864" s="898" t="s">
        <v>4272</v>
      </c>
      <c r="W864" s="851"/>
      <c r="X864" s="877" t="s">
        <v>4274</v>
      </c>
    </row>
    <row r="865" spans="1:24" ht="28.5" customHeight="1">
      <c r="A865" s="849" t="s">
        <v>10114</v>
      </c>
      <c r="B865" s="849"/>
      <c r="C865" s="849" t="s">
        <v>3158</v>
      </c>
      <c r="D865" s="849" t="s">
        <v>10115</v>
      </c>
      <c r="E865" s="851">
        <v>42.103878000000002</v>
      </c>
      <c r="F865" s="851">
        <v>-86.437200000000004</v>
      </c>
      <c r="G865" s="901" t="s">
        <v>9299</v>
      </c>
      <c r="H865" s="861"/>
      <c r="I865" s="853" t="s">
        <v>5</v>
      </c>
      <c r="J865" s="854" t="str">
        <f t="shared" si="108"/>
        <v>Groundwater</v>
      </c>
      <c r="K865" s="852" t="s">
        <v>35</v>
      </c>
      <c r="L865" s="851">
        <v>2020</v>
      </c>
      <c r="M865" s="855"/>
      <c r="N865" s="855"/>
      <c r="O865" s="855">
        <v>120</v>
      </c>
      <c r="P865" s="855"/>
      <c r="Q865" s="855">
        <f t="shared" si="109"/>
        <v>120</v>
      </c>
      <c r="R865" s="854"/>
      <c r="S865" s="854"/>
      <c r="T865" s="854"/>
      <c r="U865" s="984" t="s">
        <v>10116</v>
      </c>
      <c r="V865" s="939" t="s">
        <v>10117</v>
      </c>
      <c r="W865" s="940" t="s">
        <v>10117</v>
      </c>
      <c r="X865" s="952" t="s">
        <v>9395</v>
      </c>
    </row>
    <row r="866" spans="1:24" ht="28.5" customHeight="1">
      <c r="A866" s="849" t="s">
        <v>8817</v>
      </c>
      <c r="B866" s="849"/>
      <c r="C866" s="849" t="s">
        <v>8722</v>
      </c>
      <c r="D866" s="849" t="s">
        <v>8818</v>
      </c>
      <c r="E866" s="851">
        <v>44.3900512732015</v>
      </c>
      <c r="F866" s="851">
        <v>-73.224638783489596</v>
      </c>
      <c r="G866" s="901" t="s">
        <v>9349</v>
      </c>
      <c r="H866" s="900" t="s">
        <v>10118</v>
      </c>
      <c r="I866" s="853" t="s">
        <v>5</v>
      </c>
      <c r="J866" s="854" t="str">
        <f t="shared" si="108"/>
        <v>Unknown</v>
      </c>
      <c r="K866" s="852"/>
      <c r="L866" s="851">
        <v>2016</v>
      </c>
      <c r="M866" s="855"/>
      <c r="N866" s="855"/>
      <c r="O866" s="855"/>
      <c r="P866" s="855"/>
      <c r="Q866" s="855" t="str">
        <f t="shared" si="109"/>
        <v/>
      </c>
      <c r="R866" s="854" t="s">
        <v>8767</v>
      </c>
      <c r="S866" s="854"/>
      <c r="T866" s="854"/>
      <c r="U866" s="974" t="s">
        <v>8735</v>
      </c>
      <c r="V866" s="865"/>
      <c r="W866" s="854"/>
      <c r="X866" s="851"/>
    </row>
    <row r="867" spans="1:24" ht="28.5" customHeight="1">
      <c r="A867" s="849" t="s">
        <v>6255</v>
      </c>
      <c r="B867" s="850"/>
      <c r="C867" s="850" t="s">
        <v>4778</v>
      </c>
      <c r="D867" s="850" t="s">
        <v>6256</v>
      </c>
      <c r="E867" s="852">
        <v>43.193170500000001</v>
      </c>
      <c r="F867" s="852">
        <v>-71.156362999999999</v>
      </c>
      <c r="G867" s="854" t="s">
        <v>9299</v>
      </c>
      <c r="H867" s="850"/>
      <c r="I867" s="853" t="s">
        <v>5</v>
      </c>
      <c r="J867" s="854" t="str">
        <f t="shared" si="108"/>
        <v>Groundwater</v>
      </c>
      <c r="K867" s="854" t="s">
        <v>35</v>
      </c>
      <c r="L867" s="858">
        <v>2020</v>
      </c>
      <c r="M867" s="855">
        <v>334</v>
      </c>
      <c r="N867" s="855">
        <v>1030</v>
      </c>
      <c r="O867" s="855">
        <v>1364</v>
      </c>
      <c r="P867" s="855">
        <v>1650</v>
      </c>
      <c r="Q867" s="855">
        <f t="shared" si="109"/>
        <v>1650</v>
      </c>
      <c r="R867" s="854"/>
      <c r="S867" s="853"/>
      <c r="T867" s="879" t="s">
        <v>6261</v>
      </c>
      <c r="U867" s="880" t="s">
        <v>4786</v>
      </c>
      <c r="V867" s="881" t="s">
        <v>6258</v>
      </c>
      <c r="W867" s="879" t="s">
        <v>6262</v>
      </c>
      <c r="X867" s="882" t="s">
        <v>2415</v>
      </c>
    </row>
    <row r="868" spans="1:24" ht="28.5" customHeight="1">
      <c r="A868" s="849" t="s">
        <v>885</v>
      </c>
      <c r="B868" s="849"/>
      <c r="C868" s="849" t="s">
        <v>448</v>
      </c>
      <c r="D868" s="849" t="s">
        <v>886</v>
      </c>
      <c r="E868" s="852">
        <v>38.097900646632901</v>
      </c>
      <c r="F868" s="852">
        <v>-121.100573252746</v>
      </c>
      <c r="G868" s="852" t="s">
        <v>9355</v>
      </c>
      <c r="H868" s="849" t="s">
        <v>10119</v>
      </c>
      <c r="I868" s="853" t="s">
        <v>33</v>
      </c>
      <c r="J868" s="854" t="str">
        <f t="shared" si="108"/>
        <v>Groundwater</v>
      </c>
      <c r="K868" s="852" t="s">
        <v>35</v>
      </c>
      <c r="L868" s="851">
        <v>2020</v>
      </c>
      <c r="M868" s="855"/>
      <c r="N868" s="855"/>
      <c r="O868" s="855" t="s">
        <v>36</v>
      </c>
      <c r="P868" s="855">
        <v>3.27</v>
      </c>
      <c r="Q868" s="855">
        <f t="shared" si="109"/>
        <v>3.27</v>
      </c>
      <c r="R868" s="854"/>
      <c r="S868" s="854"/>
      <c r="T868" s="859" t="s">
        <v>888</v>
      </c>
      <c r="U868" s="866" t="s">
        <v>451</v>
      </c>
      <c r="V868" s="884" t="s">
        <v>451</v>
      </c>
      <c r="W868" s="854"/>
      <c r="X868" s="877" t="s">
        <v>453</v>
      </c>
    </row>
    <row r="869" spans="1:24" ht="28.5" customHeight="1">
      <c r="A869" s="849" t="s">
        <v>10120</v>
      </c>
      <c r="B869" s="849"/>
      <c r="C869" s="849" t="s">
        <v>8992</v>
      </c>
      <c r="D869" s="849" t="s">
        <v>10121</v>
      </c>
      <c r="E869" s="851">
        <v>48.208947999999999</v>
      </c>
      <c r="F869" s="851">
        <v>-122.614648</v>
      </c>
      <c r="G869" s="862"/>
      <c r="H869" s="861"/>
      <c r="I869" s="853" t="s">
        <v>2203</v>
      </c>
      <c r="J869" s="852" t="s">
        <v>35</v>
      </c>
      <c r="K869" s="852" t="s">
        <v>35</v>
      </c>
      <c r="L869" s="863">
        <v>2022</v>
      </c>
      <c r="M869" s="855">
        <v>3.45</v>
      </c>
      <c r="N869" s="855">
        <v>79.900000000000006</v>
      </c>
      <c r="O869" s="855">
        <v>83.35</v>
      </c>
      <c r="P869" s="855">
        <v>250.53</v>
      </c>
      <c r="Q869" s="855">
        <v>250.53</v>
      </c>
      <c r="R869" s="854"/>
      <c r="S869" s="854"/>
      <c r="T869" s="854" t="s">
        <v>10122</v>
      </c>
      <c r="U869" s="864" t="s">
        <v>10123</v>
      </c>
      <c r="V869" s="865" t="s">
        <v>10123</v>
      </c>
      <c r="W869" s="854" t="s">
        <v>10124</v>
      </c>
      <c r="X869" s="851" t="s">
        <v>9468</v>
      </c>
    </row>
    <row r="870" spans="1:24" ht="28.5" customHeight="1">
      <c r="A870" s="849" t="s">
        <v>8350</v>
      </c>
      <c r="B870" s="849" t="s">
        <v>8351</v>
      </c>
      <c r="C870" s="850" t="s">
        <v>8334</v>
      </c>
      <c r="D870" s="850" t="s">
        <v>8352</v>
      </c>
      <c r="E870" s="852">
        <v>40.192206300000002</v>
      </c>
      <c r="F870" s="852">
        <v>-76.746828399999998</v>
      </c>
      <c r="G870" s="854" t="s">
        <v>9289</v>
      </c>
      <c r="H870" s="850"/>
      <c r="I870" s="853" t="s">
        <v>44</v>
      </c>
      <c r="J870" s="854" t="str">
        <f t="shared" ref="J870:J876" si="110">IF(K870="Groundwater", "Groundwater", IF(OR(K870="Wastewater", K870="Surface Water", K870="Drinking Water", K870="Leachate"),"Other Water", IF(OR(K870="Soil", K870="Compost", K870="Sludge", K870="Septage"), "Solid", "Unknown")))</f>
        <v>Groundwater</v>
      </c>
      <c r="K870" s="854" t="s">
        <v>35</v>
      </c>
      <c r="L870" s="858">
        <v>2017</v>
      </c>
      <c r="M870" s="855">
        <v>685</v>
      </c>
      <c r="N870" s="855">
        <v>1530</v>
      </c>
      <c r="O870" s="855">
        <v>2215</v>
      </c>
      <c r="P870" s="855">
        <v>6591.3</v>
      </c>
      <c r="Q870" s="855">
        <f t="shared" ref="Q870:Q876" si="111">IF(M870&amp;N870&amp;O870&amp;P870="","",MAX(M870:P870))</f>
        <v>6591.3</v>
      </c>
      <c r="R870" s="885" t="s">
        <v>10125</v>
      </c>
      <c r="S870" s="853" t="s">
        <v>49</v>
      </c>
      <c r="T870" s="859" t="s">
        <v>8344</v>
      </c>
      <c r="U870" s="856" t="s">
        <v>54</v>
      </c>
      <c r="V870" s="857" t="s">
        <v>8354</v>
      </c>
      <c r="W870" s="893" t="s">
        <v>8358</v>
      </c>
      <c r="X870" s="934" t="s">
        <v>8346</v>
      </c>
    </row>
    <row r="871" spans="1:24" ht="28.5" customHeight="1">
      <c r="A871" s="849" t="s">
        <v>6263</v>
      </c>
      <c r="B871" s="850"/>
      <c r="C871" s="850" t="s">
        <v>4778</v>
      </c>
      <c r="D871" s="850" t="s">
        <v>6264</v>
      </c>
      <c r="E871" s="852">
        <v>42.934118400000003</v>
      </c>
      <c r="F871" s="852">
        <v>-72.095417999999995</v>
      </c>
      <c r="G871" s="854" t="s">
        <v>9299</v>
      </c>
      <c r="H871" s="850"/>
      <c r="I871" s="853" t="s">
        <v>33</v>
      </c>
      <c r="J871" s="854" t="str">
        <f t="shared" si="110"/>
        <v>Groundwater</v>
      </c>
      <c r="K871" s="854" t="s">
        <v>35</v>
      </c>
      <c r="L871" s="858">
        <v>2018</v>
      </c>
      <c r="M871" s="855">
        <v>63</v>
      </c>
      <c r="N871" s="855">
        <v>65</v>
      </c>
      <c r="O871" s="855">
        <v>128</v>
      </c>
      <c r="P871" s="855">
        <v>214</v>
      </c>
      <c r="Q871" s="855">
        <f t="shared" si="111"/>
        <v>214</v>
      </c>
      <c r="R871" s="854"/>
      <c r="S871" s="853"/>
      <c r="T871" s="879" t="s">
        <v>6269</v>
      </c>
      <c r="U871" s="875" t="s">
        <v>4786</v>
      </c>
      <c r="V871" s="887" t="s">
        <v>6266</v>
      </c>
      <c r="W871" s="879" t="s">
        <v>6270</v>
      </c>
      <c r="X871" s="882" t="s">
        <v>2415</v>
      </c>
    </row>
    <row r="872" spans="1:24" ht="28.5" customHeight="1">
      <c r="A872" s="849" t="s">
        <v>1782</v>
      </c>
      <c r="B872" s="849"/>
      <c r="C872" s="849" t="s">
        <v>1762</v>
      </c>
      <c r="D872" s="849" t="s">
        <v>1763</v>
      </c>
      <c r="E872" s="851">
        <v>39.663974322356097</v>
      </c>
      <c r="F872" s="851">
        <v>-75.596237868182698</v>
      </c>
      <c r="G872" s="852" t="s">
        <v>9296</v>
      </c>
      <c r="H872" s="849" t="s">
        <v>10126</v>
      </c>
      <c r="I872" s="853" t="s">
        <v>33</v>
      </c>
      <c r="J872" s="854" t="str">
        <f t="shared" si="110"/>
        <v>Groundwater</v>
      </c>
      <c r="K872" s="852" t="s">
        <v>35</v>
      </c>
      <c r="L872" s="851">
        <v>2014</v>
      </c>
      <c r="M872" s="855">
        <v>230</v>
      </c>
      <c r="N872" s="855">
        <v>760</v>
      </c>
      <c r="O872" s="855"/>
      <c r="P872" s="855"/>
      <c r="Q872" s="855">
        <f t="shared" si="111"/>
        <v>760</v>
      </c>
      <c r="R872" s="854"/>
      <c r="S872" s="854"/>
      <c r="T872" s="854"/>
      <c r="U872" s="866" t="s">
        <v>1765</v>
      </c>
      <c r="V872" s="884" t="s">
        <v>1783</v>
      </c>
      <c r="W872" s="854"/>
      <c r="X872" s="851"/>
    </row>
    <row r="873" spans="1:24" ht="28.5" customHeight="1">
      <c r="A873" s="849" t="s">
        <v>1739</v>
      </c>
      <c r="B873" s="850"/>
      <c r="C873" s="850" t="s">
        <v>1699</v>
      </c>
      <c r="D873" s="850" t="s">
        <v>1740</v>
      </c>
      <c r="E873" s="852">
        <v>41.7909541</v>
      </c>
      <c r="F873" s="852">
        <v>-72.654450199999999</v>
      </c>
      <c r="G873" s="854" t="s">
        <v>9289</v>
      </c>
      <c r="H873" s="850"/>
      <c r="I873" s="853" t="s">
        <v>33</v>
      </c>
      <c r="J873" s="854" t="str">
        <f t="shared" si="110"/>
        <v>Other Water</v>
      </c>
      <c r="K873" s="854" t="s">
        <v>1742</v>
      </c>
      <c r="L873" s="858"/>
      <c r="M873" s="855"/>
      <c r="N873" s="855"/>
      <c r="O873" s="855" t="s">
        <v>36</v>
      </c>
      <c r="P873" s="855" t="s">
        <v>36</v>
      </c>
      <c r="Q873" s="855" t="str">
        <f t="shared" si="111"/>
        <v/>
      </c>
      <c r="R873" s="854" t="s">
        <v>1741</v>
      </c>
      <c r="S873" s="854" t="s">
        <v>49</v>
      </c>
      <c r="T873" s="916" t="s">
        <v>1722</v>
      </c>
      <c r="U873" s="866" t="s">
        <v>1731</v>
      </c>
      <c r="V873" s="910" t="s">
        <v>49</v>
      </c>
      <c r="W873" s="893" t="s">
        <v>1745</v>
      </c>
      <c r="X873" s="934" t="s">
        <v>1736</v>
      </c>
    </row>
    <row r="874" spans="1:24" ht="28.5" customHeight="1">
      <c r="A874" s="849" t="s">
        <v>2579</v>
      </c>
      <c r="B874" s="850"/>
      <c r="C874" s="850" t="s">
        <v>2408</v>
      </c>
      <c r="D874" s="850" t="s">
        <v>2580</v>
      </c>
      <c r="E874" s="852">
        <v>44.886244900000001</v>
      </c>
      <c r="F874" s="852">
        <v>-69.463226399999996</v>
      </c>
      <c r="G874" s="854" t="s">
        <v>9289</v>
      </c>
      <c r="H874" s="850"/>
      <c r="I874" s="853" t="s">
        <v>33</v>
      </c>
      <c r="J874" s="854" t="str">
        <f t="shared" si="110"/>
        <v>Groundwater</v>
      </c>
      <c r="K874" s="853" t="s">
        <v>35</v>
      </c>
      <c r="L874" s="902">
        <v>2019</v>
      </c>
      <c r="M874" s="855">
        <v>2.42</v>
      </c>
      <c r="N874" s="855"/>
      <c r="O874" s="855">
        <v>2</v>
      </c>
      <c r="P874" s="855">
        <v>107</v>
      </c>
      <c r="Q874" s="855">
        <f t="shared" si="111"/>
        <v>107</v>
      </c>
      <c r="R874" s="854"/>
      <c r="S874" s="853"/>
      <c r="T874" s="859" t="s">
        <v>2513</v>
      </c>
      <c r="U874" s="912"/>
      <c r="V874" s="887" t="s">
        <v>2411</v>
      </c>
      <c r="W874" s="885"/>
      <c r="X874" s="882" t="s">
        <v>2415</v>
      </c>
    </row>
    <row r="875" spans="1:24" ht="28.5" customHeight="1">
      <c r="A875" s="849" t="s">
        <v>2584</v>
      </c>
      <c r="B875" s="850"/>
      <c r="C875" s="850" t="s">
        <v>2408</v>
      </c>
      <c r="D875" s="850" t="s">
        <v>2585</v>
      </c>
      <c r="E875" s="852">
        <v>43.911590256837002</v>
      </c>
      <c r="F875" s="852">
        <v>-70.178494854498993</v>
      </c>
      <c r="G875" s="854" t="s">
        <v>9355</v>
      </c>
      <c r="H875" s="850" t="s">
        <v>10127</v>
      </c>
      <c r="I875" s="872" t="s">
        <v>2194</v>
      </c>
      <c r="J875" s="854" t="str">
        <f t="shared" si="110"/>
        <v>Solid</v>
      </c>
      <c r="K875" s="853" t="s">
        <v>2506</v>
      </c>
      <c r="L875" s="902">
        <v>2018</v>
      </c>
      <c r="M875" s="855">
        <v>12000</v>
      </c>
      <c r="N875" s="855">
        <v>14000</v>
      </c>
      <c r="O875" s="855">
        <v>26000</v>
      </c>
      <c r="P875" s="855">
        <v>573500</v>
      </c>
      <c r="Q875" s="855">
        <f t="shared" si="111"/>
        <v>573500</v>
      </c>
      <c r="R875" s="854"/>
      <c r="S875" s="853"/>
      <c r="T875" s="859" t="s">
        <v>2513</v>
      </c>
      <c r="U875" s="864"/>
      <c r="V875" s="881" t="s">
        <v>2411</v>
      </c>
      <c r="W875" s="885"/>
      <c r="X875" s="882" t="s">
        <v>2415</v>
      </c>
    </row>
    <row r="876" spans="1:24" ht="28.5" customHeight="1">
      <c r="A876" s="849" t="s">
        <v>9139</v>
      </c>
      <c r="B876" s="849"/>
      <c r="C876" s="849" t="s">
        <v>9084</v>
      </c>
      <c r="D876" s="849" t="s">
        <v>9140</v>
      </c>
      <c r="E876" s="852">
        <v>46.013460700000003</v>
      </c>
      <c r="F876" s="852">
        <v>-91.483524399999993</v>
      </c>
      <c r="G876" s="852" t="s">
        <v>9290</v>
      </c>
      <c r="H876" s="849"/>
      <c r="I876" s="853" t="s">
        <v>44</v>
      </c>
      <c r="J876" s="854" t="str">
        <f t="shared" si="110"/>
        <v>Other Water</v>
      </c>
      <c r="K876" s="852" t="s">
        <v>80</v>
      </c>
      <c r="L876" s="851">
        <v>2018</v>
      </c>
      <c r="M876" s="855"/>
      <c r="N876" s="855"/>
      <c r="O876" s="855" t="s">
        <v>36</v>
      </c>
      <c r="P876" s="855">
        <v>0.54100000000000004</v>
      </c>
      <c r="Q876" s="855">
        <f t="shared" si="111"/>
        <v>0.54100000000000004</v>
      </c>
      <c r="R876" s="854"/>
      <c r="S876" s="854"/>
      <c r="T876" s="854"/>
      <c r="U876" s="954" t="s">
        <v>90</v>
      </c>
      <c r="V876" s="898" t="s">
        <v>90</v>
      </c>
      <c r="W876" s="877" t="s">
        <v>92</v>
      </c>
      <c r="X876" s="860" t="s">
        <v>9003</v>
      </c>
    </row>
    <row r="877" spans="1:24" ht="28.5" customHeight="1">
      <c r="A877" s="849" t="s">
        <v>10128</v>
      </c>
      <c r="B877" s="849"/>
      <c r="C877" s="849" t="s">
        <v>3158</v>
      </c>
      <c r="D877" s="849" t="s">
        <v>9637</v>
      </c>
      <c r="E877" s="851">
        <v>46.003</v>
      </c>
      <c r="F877" s="851">
        <v>-86.257999999999996</v>
      </c>
      <c r="G877" s="862"/>
      <c r="H877" s="861"/>
      <c r="I877" s="853" t="s">
        <v>33</v>
      </c>
      <c r="J877" s="852" t="s">
        <v>35</v>
      </c>
      <c r="K877" s="852" t="s">
        <v>35</v>
      </c>
      <c r="L877" s="863">
        <v>2021</v>
      </c>
      <c r="M877" s="855">
        <v>64</v>
      </c>
      <c r="N877" s="855">
        <v>95</v>
      </c>
      <c r="O877" s="855">
        <v>159</v>
      </c>
      <c r="P877" s="855">
        <v>159</v>
      </c>
      <c r="Q877" s="855">
        <v>159</v>
      </c>
      <c r="R877" s="854"/>
      <c r="S877" s="854"/>
      <c r="T877" s="854" t="s">
        <v>10129</v>
      </c>
      <c r="U877" s="864" t="s">
        <v>10129</v>
      </c>
      <c r="V877" s="865" t="s">
        <v>10130</v>
      </c>
      <c r="W877" s="854" t="s">
        <v>9640</v>
      </c>
      <c r="X877" s="851" t="s">
        <v>9295</v>
      </c>
    </row>
    <row r="878" spans="1:24" ht="28.5" customHeight="1">
      <c r="A878" s="849" t="s">
        <v>8128</v>
      </c>
      <c r="B878" s="849" t="s">
        <v>8129</v>
      </c>
      <c r="C878" s="850" t="s">
        <v>8095</v>
      </c>
      <c r="D878" s="850" t="s">
        <v>8130</v>
      </c>
      <c r="E878" s="852">
        <v>46.9096069</v>
      </c>
      <c r="F878" s="852">
        <v>-96.804153400000004</v>
      </c>
      <c r="G878" s="854" t="s">
        <v>9289</v>
      </c>
      <c r="H878" s="850"/>
      <c r="I878" s="853" t="s">
        <v>44</v>
      </c>
      <c r="J878" s="854" t="str">
        <f t="shared" ref="J878:J880" si="112">IF(K878="Groundwater", "Groundwater", IF(OR(K878="Wastewater", K878="Surface Water", K878="Drinking Water", K878="Leachate"),"Other Water", IF(OR(K878="Soil", K878="Compost", K878="Sludge", K878="Septage"), "Solid", "Unknown")))</f>
        <v>Groundwater</v>
      </c>
      <c r="K878" s="854" t="s">
        <v>35</v>
      </c>
      <c r="L878" s="858">
        <v>2018</v>
      </c>
      <c r="M878" s="855">
        <v>16000</v>
      </c>
      <c r="N878" s="855">
        <v>58000</v>
      </c>
      <c r="O878" s="855">
        <v>74000</v>
      </c>
      <c r="P878" s="855">
        <v>172429</v>
      </c>
      <c r="Q878" s="855">
        <f t="shared" ref="Q878:Q880" si="113">IF(M878&amp;N878&amp;O878&amp;P878="","",MAX(M878:P878))</f>
        <v>172429</v>
      </c>
      <c r="R878" s="854" t="s">
        <v>10131</v>
      </c>
      <c r="S878" s="854" t="s">
        <v>49</v>
      </c>
      <c r="T878" s="985" t="s">
        <v>146</v>
      </c>
      <c r="U878" s="866" t="s">
        <v>8120</v>
      </c>
      <c r="V878" s="884" t="s">
        <v>8132</v>
      </c>
      <c r="W878" s="893" t="s">
        <v>8135</v>
      </c>
      <c r="X878" s="917" t="s">
        <v>8103</v>
      </c>
    </row>
    <row r="879" spans="1:24" ht="28.5" customHeight="1">
      <c r="A879" s="849" t="s">
        <v>6271</v>
      </c>
      <c r="B879" s="850" t="s">
        <v>6272</v>
      </c>
      <c r="C879" s="850" t="s">
        <v>4778</v>
      </c>
      <c r="D879" s="850" t="s">
        <v>4829</v>
      </c>
      <c r="E879" s="852">
        <v>43.205296599999997</v>
      </c>
      <c r="F879" s="852">
        <v>-70.8671796</v>
      </c>
      <c r="G879" s="854" t="s">
        <v>9290</v>
      </c>
      <c r="H879" s="850"/>
      <c r="I879" s="853" t="s">
        <v>5</v>
      </c>
      <c r="J879" s="854" t="str">
        <f t="shared" si="112"/>
        <v>Groundwater</v>
      </c>
      <c r="K879" s="854" t="s">
        <v>35</v>
      </c>
      <c r="L879" s="858"/>
      <c r="M879" s="855">
        <v>9.6999999999999993</v>
      </c>
      <c r="N879" s="855">
        <v>5.9</v>
      </c>
      <c r="O879" s="855">
        <v>15.6</v>
      </c>
      <c r="P879" s="855">
        <v>20.7</v>
      </c>
      <c r="Q879" s="855">
        <f t="shared" si="113"/>
        <v>20.7</v>
      </c>
      <c r="R879" s="854"/>
      <c r="S879" s="854"/>
      <c r="T879" s="854"/>
      <c r="U879" s="856" t="s">
        <v>4781</v>
      </c>
      <c r="V879" s="857" t="s">
        <v>4781</v>
      </c>
      <c r="W879" s="854"/>
      <c r="X879" s="860" t="s">
        <v>2415</v>
      </c>
    </row>
    <row r="880" spans="1:24" ht="28.5" customHeight="1">
      <c r="A880" s="849" t="s">
        <v>7718</v>
      </c>
      <c r="B880" s="849"/>
      <c r="C880" s="849" t="s">
        <v>7665</v>
      </c>
      <c r="D880" s="849"/>
      <c r="E880" s="851">
        <v>39.77975</v>
      </c>
      <c r="F880" s="851">
        <v>-75.199719999999999</v>
      </c>
      <c r="G880" s="901" t="s">
        <v>9289</v>
      </c>
      <c r="H880" s="900"/>
      <c r="I880" s="853" t="s">
        <v>33</v>
      </c>
      <c r="J880" s="854" t="str">
        <f t="shared" si="112"/>
        <v>Unknown</v>
      </c>
      <c r="K880" s="852"/>
      <c r="L880" s="851"/>
      <c r="M880" s="855"/>
      <c r="N880" s="855"/>
      <c r="O880" s="855"/>
      <c r="P880" s="855"/>
      <c r="Q880" s="855" t="str">
        <f t="shared" si="113"/>
        <v/>
      </c>
      <c r="R880" s="854"/>
      <c r="S880" s="854"/>
      <c r="T880" s="918" t="s">
        <v>7719</v>
      </c>
      <c r="U880" s="856" t="s">
        <v>1570</v>
      </c>
      <c r="V880" s="865"/>
      <c r="W880" s="854"/>
      <c r="X880" s="851"/>
    </row>
    <row r="881" spans="1:24" ht="28.5" customHeight="1">
      <c r="A881" s="849" t="s">
        <v>10132</v>
      </c>
      <c r="B881" s="849"/>
      <c r="C881" s="849" t="s">
        <v>3158</v>
      </c>
      <c r="D881" s="849" t="s">
        <v>10133</v>
      </c>
      <c r="E881" s="851">
        <v>42.981000000000002</v>
      </c>
      <c r="F881" s="851">
        <v>-83.673000000000002</v>
      </c>
      <c r="G881" s="862"/>
      <c r="H881" s="861"/>
      <c r="I881" s="853" t="s">
        <v>2194</v>
      </c>
      <c r="J881" s="852" t="s">
        <v>35</v>
      </c>
      <c r="K881" s="852" t="s">
        <v>35</v>
      </c>
      <c r="L881" s="863">
        <v>2020</v>
      </c>
      <c r="M881" s="855">
        <v>19</v>
      </c>
      <c r="N881" s="855">
        <v>54</v>
      </c>
      <c r="O881" s="855"/>
      <c r="P881" s="855"/>
      <c r="Q881" s="855">
        <v>54</v>
      </c>
      <c r="R881" s="854"/>
      <c r="S881" s="854"/>
      <c r="T881" s="854" t="s">
        <v>10134</v>
      </c>
      <c r="U881" s="864" t="s">
        <v>10134</v>
      </c>
      <c r="V881" s="865" t="s">
        <v>10135</v>
      </c>
      <c r="W881" s="854" t="s">
        <v>10136</v>
      </c>
      <c r="X881" s="851" t="s">
        <v>9295</v>
      </c>
    </row>
    <row r="882" spans="1:24" ht="28.5" customHeight="1">
      <c r="A882" s="849" t="s">
        <v>6275</v>
      </c>
      <c r="B882" s="850"/>
      <c r="C882" s="850" t="s">
        <v>4778</v>
      </c>
      <c r="D882" s="850" t="s">
        <v>4801</v>
      </c>
      <c r="E882" s="852">
        <v>42.880963700000002</v>
      </c>
      <c r="F882" s="852">
        <v>-70.880914300000001</v>
      </c>
      <c r="G882" s="854" t="s">
        <v>9299</v>
      </c>
      <c r="H882" s="850"/>
      <c r="I882" s="853" t="s">
        <v>5</v>
      </c>
      <c r="J882" s="854" t="str">
        <f t="shared" ref="J882:J888" si="114">IF(K882="Groundwater", "Groundwater", IF(OR(K882="Wastewater", K882="Surface Water", K882="Drinking Water", K882="Leachate"),"Other Water", IF(OR(K882="Soil", K882="Compost", K882="Sludge", K882="Septage"), "Solid", "Unknown")))</f>
        <v>Groundwater</v>
      </c>
      <c r="K882" s="854" t="s">
        <v>35</v>
      </c>
      <c r="L882" s="858">
        <v>2017</v>
      </c>
      <c r="M882" s="855">
        <v>11.1</v>
      </c>
      <c r="N882" s="855">
        <v>4.28</v>
      </c>
      <c r="O882" s="855">
        <v>15.38</v>
      </c>
      <c r="P882" s="855">
        <v>15.53</v>
      </c>
      <c r="Q882" s="855">
        <f t="shared" ref="Q882:Q888" si="115">IF(M882&amp;N882&amp;O882&amp;P882="","",MAX(M882:P882))</f>
        <v>15.53</v>
      </c>
      <c r="R882" s="854" t="s">
        <v>6280</v>
      </c>
      <c r="S882" s="853"/>
      <c r="T882" s="879" t="s">
        <v>6281</v>
      </c>
      <c r="U882" s="880" t="s">
        <v>4786</v>
      </c>
      <c r="V882" s="881" t="s">
        <v>6277</v>
      </c>
      <c r="W882" s="879" t="s">
        <v>6282</v>
      </c>
      <c r="X882" s="882" t="s">
        <v>2415</v>
      </c>
    </row>
    <row r="883" spans="1:24" ht="28.5" customHeight="1">
      <c r="A883" s="849" t="s">
        <v>6283</v>
      </c>
      <c r="B883" s="850"/>
      <c r="C883" s="850" t="s">
        <v>4778</v>
      </c>
      <c r="D883" s="850" t="s">
        <v>6284</v>
      </c>
      <c r="E883" s="852">
        <v>43.160911800000001</v>
      </c>
      <c r="F883" s="852">
        <v>-71.775032400000001</v>
      </c>
      <c r="G883" s="854" t="s">
        <v>9299</v>
      </c>
      <c r="H883" s="850"/>
      <c r="I883" s="853" t="s">
        <v>33</v>
      </c>
      <c r="J883" s="854" t="str">
        <f t="shared" si="114"/>
        <v>Groundwater</v>
      </c>
      <c r="K883" s="854" t="s">
        <v>35</v>
      </c>
      <c r="L883" s="858">
        <v>2018</v>
      </c>
      <c r="M883" s="855"/>
      <c r="N883" s="855">
        <v>55.4</v>
      </c>
      <c r="O883" s="855" t="s">
        <v>36</v>
      </c>
      <c r="P883" s="855" t="s">
        <v>36</v>
      </c>
      <c r="Q883" s="855">
        <f t="shared" si="115"/>
        <v>55.4</v>
      </c>
      <c r="R883" s="854"/>
      <c r="S883" s="853"/>
      <c r="T883" s="879" t="s">
        <v>6289</v>
      </c>
      <c r="U883" s="875" t="s">
        <v>4786</v>
      </c>
      <c r="V883" s="887" t="s">
        <v>6286</v>
      </c>
      <c r="W883" s="879" t="s">
        <v>6290</v>
      </c>
      <c r="X883" s="882" t="s">
        <v>2415</v>
      </c>
    </row>
    <row r="884" spans="1:24" ht="28.5" customHeight="1">
      <c r="A884" s="849" t="s">
        <v>3651</v>
      </c>
      <c r="B884" s="850"/>
      <c r="C884" s="850" t="s">
        <v>3158</v>
      </c>
      <c r="D884" s="850" t="s">
        <v>3237</v>
      </c>
      <c r="E884" s="871">
        <v>42.367480800000003</v>
      </c>
      <c r="F884" s="871">
        <v>-83.0863911</v>
      </c>
      <c r="G884" s="852" t="s">
        <v>9289</v>
      </c>
      <c r="H884" s="852"/>
      <c r="I884" s="853" t="s">
        <v>5</v>
      </c>
      <c r="J884" s="854" t="str">
        <f t="shared" si="114"/>
        <v>Groundwater</v>
      </c>
      <c r="K884" s="854" t="s">
        <v>35</v>
      </c>
      <c r="L884" s="858">
        <v>2018</v>
      </c>
      <c r="M884" s="855">
        <v>5.62</v>
      </c>
      <c r="N884" s="855">
        <v>3.49</v>
      </c>
      <c r="O884" s="855">
        <v>9.11</v>
      </c>
      <c r="P884" s="855"/>
      <c r="Q884" s="855">
        <f t="shared" si="115"/>
        <v>9.11</v>
      </c>
      <c r="R884" s="906"/>
      <c r="S884" s="885"/>
      <c r="T884" s="908" t="s">
        <v>3166</v>
      </c>
      <c r="U884" s="866" t="s">
        <v>3190</v>
      </c>
      <c r="V884" s="884" t="s">
        <v>3190</v>
      </c>
      <c r="W884" s="885"/>
      <c r="X884" s="877" t="s">
        <v>3168</v>
      </c>
    </row>
    <row r="885" spans="1:24" ht="28.5" customHeight="1">
      <c r="A885" s="849" t="s">
        <v>889</v>
      </c>
      <c r="B885" s="849"/>
      <c r="C885" s="849" t="s">
        <v>448</v>
      </c>
      <c r="D885" s="849" t="s">
        <v>890</v>
      </c>
      <c r="E885" s="852">
        <v>34.344608000000001</v>
      </c>
      <c r="F885" s="852">
        <v>-117.35036340000001</v>
      </c>
      <c r="G885" s="852" t="s">
        <v>9289</v>
      </c>
      <c r="H885" s="849"/>
      <c r="I885" s="853" t="s">
        <v>33</v>
      </c>
      <c r="J885" s="854" t="str">
        <f t="shared" si="114"/>
        <v>Groundwater</v>
      </c>
      <c r="K885" s="852" t="s">
        <v>35</v>
      </c>
      <c r="L885" s="851">
        <v>2019</v>
      </c>
      <c r="M885" s="855">
        <v>1</v>
      </c>
      <c r="N885" s="855">
        <v>0.64</v>
      </c>
      <c r="O885" s="855" t="s">
        <v>36</v>
      </c>
      <c r="P885" s="855">
        <v>9.5299999999999994</v>
      </c>
      <c r="Q885" s="855">
        <f t="shared" si="115"/>
        <v>9.5299999999999994</v>
      </c>
      <c r="R885" s="854"/>
      <c r="S885" s="854"/>
      <c r="T885" s="859" t="s">
        <v>892</v>
      </c>
      <c r="U885" s="856" t="s">
        <v>451</v>
      </c>
      <c r="V885" s="857" t="s">
        <v>451</v>
      </c>
      <c r="W885" s="854"/>
      <c r="X885" s="877" t="s">
        <v>453</v>
      </c>
    </row>
    <row r="886" spans="1:24" ht="28.5" customHeight="1">
      <c r="A886" s="849" t="s">
        <v>8136</v>
      </c>
      <c r="B886" s="849"/>
      <c r="C886" s="849" t="s">
        <v>8095</v>
      </c>
      <c r="D886" s="849"/>
      <c r="E886" s="851">
        <v>45.9894961130301</v>
      </c>
      <c r="F886" s="851">
        <v>-102.618153369467</v>
      </c>
      <c r="G886" s="852" t="s">
        <v>9289</v>
      </c>
      <c r="H886" s="849"/>
      <c r="I886" s="853" t="s">
        <v>765</v>
      </c>
      <c r="J886" s="854" t="str">
        <f t="shared" si="114"/>
        <v>Other Water</v>
      </c>
      <c r="K886" s="852" t="s">
        <v>2471</v>
      </c>
      <c r="L886" s="851">
        <v>2018</v>
      </c>
      <c r="M886" s="855">
        <v>35</v>
      </c>
      <c r="N886" s="855">
        <v>23</v>
      </c>
      <c r="O886" s="855">
        <v>58</v>
      </c>
      <c r="P886" s="855">
        <v>190.3</v>
      </c>
      <c r="Q886" s="855">
        <f t="shared" si="115"/>
        <v>190.3</v>
      </c>
      <c r="R886" s="854"/>
      <c r="S886" s="854"/>
      <c r="T886" s="854"/>
      <c r="U886" s="864"/>
      <c r="V886" s="867" t="s">
        <v>8097</v>
      </c>
      <c r="W886" s="854"/>
      <c r="X886" s="851"/>
    </row>
    <row r="887" spans="1:24" ht="28.5" customHeight="1">
      <c r="A887" s="849" t="s">
        <v>893</v>
      </c>
      <c r="B887" s="849"/>
      <c r="C887" s="849" t="s">
        <v>448</v>
      </c>
      <c r="D887" s="849" t="s">
        <v>894</v>
      </c>
      <c r="E887" s="852">
        <v>34.204875542722</v>
      </c>
      <c r="F887" s="852">
        <v>-118.396710830136</v>
      </c>
      <c r="G887" s="852" t="s">
        <v>9355</v>
      </c>
      <c r="H887" s="849" t="s">
        <v>10137</v>
      </c>
      <c r="I887" s="853" t="s">
        <v>33</v>
      </c>
      <c r="J887" s="854" t="str">
        <f t="shared" si="114"/>
        <v>Groundwater</v>
      </c>
      <c r="K887" s="852" t="s">
        <v>35</v>
      </c>
      <c r="L887" s="851">
        <v>2018</v>
      </c>
      <c r="M887" s="855"/>
      <c r="N887" s="855"/>
      <c r="O887" s="855" t="s">
        <v>36</v>
      </c>
      <c r="P887" s="855">
        <v>3548</v>
      </c>
      <c r="Q887" s="855">
        <f t="shared" si="115"/>
        <v>3548</v>
      </c>
      <c r="R887" s="854"/>
      <c r="S887" s="854"/>
      <c r="T887" s="859" t="s">
        <v>896</v>
      </c>
      <c r="U887" s="866" t="s">
        <v>451</v>
      </c>
      <c r="V887" s="884" t="s">
        <v>451</v>
      </c>
      <c r="W887" s="854"/>
      <c r="X887" s="877" t="s">
        <v>453</v>
      </c>
    </row>
    <row r="888" spans="1:24" ht="28.5" customHeight="1">
      <c r="A888" s="849" t="s">
        <v>897</v>
      </c>
      <c r="B888" s="849"/>
      <c r="C888" s="849" t="s">
        <v>448</v>
      </c>
      <c r="D888" s="849" t="s">
        <v>682</v>
      </c>
      <c r="E888" s="852">
        <v>38.471963500000001</v>
      </c>
      <c r="F888" s="852">
        <v>-122.7398306</v>
      </c>
      <c r="G888" s="852" t="s">
        <v>9289</v>
      </c>
      <c r="H888" s="849"/>
      <c r="I888" s="853" t="s">
        <v>5</v>
      </c>
      <c r="J888" s="854" t="str">
        <f t="shared" si="114"/>
        <v>Groundwater</v>
      </c>
      <c r="K888" s="852" t="s">
        <v>35</v>
      </c>
      <c r="L888" s="851">
        <v>2020</v>
      </c>
      <c r="M888" s="855">
        <v>47</v>
      </c>
      <c r="N888" s="855">
        <v>48</v>
      </c>
      <c r="O888" s="855">
        <v>95</v>
      </c>
      <c r="P888" s="855">
        <v>418.17</v>
      </c>
      <c r="Q888" s="855">
        <f t="shared" si="115"/>
        <v>418.17</v>
      </c>
      <c r="R888" s="854"/>
      <c r="S888" s="854"/>
      <c r="T888" s="854" t="s">
        <v>49</v>
      </c>
      <c r="U888" s="856" t="s">
        <v>451</v>
      </c>
      <c r="V888" s="857" t="s">
        <v>451</v>
      </c>
      <c r="W888" s="854"/>
      <c r="X888" s="877" t="s">
        <v>453</v>
      </c>
    </row>
    <row r="889" spans="1:24" ht="28.5" customHeight="1">
      <c r="A889" s="849" t="s">
        <v>10138</v>
      </c>
      <c r="B889" s="849"/>
      <c r="C889" s="849" t="s">
        <v>3158</v>
      </c>
      <c r="D889" s="849" t="s">
        <v>10139</v>
      </c>
      <c r="E889" s="851">
        <v>42.650134000000001</v>
      </c>
      <c r="F889" s="851">
        <v>-83.592181999999994</v>
      </c>
      <c r="G889" s="862"/>
      <c r="H889" s="861"/>
      <c r="I889" s="853" t="s">
        <v>1201</v>
      </c>
      <c r="J889" s="852" t="s">
        <v>35</v>
      </c>
      <c r="K889" s="852" t="s">
        <v>35</v>
      </c>
      <c r="L889" s="863">
        <v>2019</v>
      </c>
      <c r="M889" s="855">
        <v>11.3</v>
      </c>
      <c r="N889" s="855"/>
      <c r="O889" s="855"/>
      <c r="P889" s="855">
        <v>31.9</v>
      </c>
      <c r="Q889" s="855">
        <v>31.9</v>
      </c>
      <c r="R889" s="854"/>
      <c r="S889" s="854"/>
      <c r="T889" s="854" t="s">
        <v>10140</v>
      </c>
      <c r="U889" s="864" t="s">
        <v>10141</v>
      </c>
      <c r="V889" s="865" t="s">
        <v>10141</v>
      </c>
      <c r="W889" s="854" t="s">
        <v>10142</v>
      </c>
      <c r="X889" s="851" t="s">
        <v>9295</v>
      </c>
    </row>
    <row r="890" spans="1:24" ht="28.5" customHeight="1">
      <c r="A890" s="849" t="s">
        <v>4403</v>
      </c>
      <c r="B890" s="849"/>
      <c r="C890" s="849" t="s">
        <v>4239</v>
      </c>
      <c r="D890" s="849" t="s">
        <v>4404</v>
      </c>
      <c r="E890" s="851">
        <v>47.409223079999997</v>
      </c>
      <c r="F890" s="851">
        <v>-92.97105981</v>
      </c>
      <c r="G890" s="852" t="s">
        <v>9299</v>
      </c>
      <c r="H890" s="849" t="s">
        <v>10143</v>
      </c>
      <c r="I890" s="853" t="s">
        <v>33</v>
      </c>
      <c r="J890" s="854" t="str">
        <f t="shared" ref="J890:J918" si="116">IF(K890="Groundwater", "Groundwater", IF(OR(K890="Wastewater", K890="Surface Water", K890="Drinking Water", K890="Leachate"),"Other Water", IF(OR(K890="Soil", K890="Compost", K890="Sludge", K890="Septage"), "Solid", "Unknown")))</f>
        <v>Groundwater</v>
      </c>
      <c r="K890" s="852" t="s">
        <v>35</v>
      </c>
      <c r="L890" s="851">
        <v>2018</v>
      </c>
      <c r="M890" s="855">
        <v>500</v>
      </c>
      <c r="N890" s="855">
        <v>460</v>
      </c>
      <c r="O890" s="855">
        <v>960</v>
      </c>
      <c r="P890" s="855">
        <v>3400</v>
      </c>
      <c r="Q890" s="855">
        <f t="shared" ref="Q890:Q918" si="117">IF(M890&amp;N890&amp;O890&amp;P890="","",MAX(M890:P890))</f>
        <v>3400</v>
      </c>
      <c r="R890" s="854"/>
      <c r="S890" s="868" t="s">
        <v>4271</v>
      </c>
      <c r="T890" s="868" t="s">
        <v>4405</v>
      </c>
      <c r="U890" s="856" t="s">
        <v>4271</v>
      </c>
      <c r="V890" s="857" t="s">
        <v>4272</v>
      </c>
      <c r="W890" s="854"/>
      <c r="X890" s="877" t="s">
        <v>4274</v>
      </c>
    </row>
    <row r="891" spans="1:24" ht="28.5" customHeight="1">
      <c r="A891" s="849" t="s">
        <v>4406</v>
      </c>
      <c r="B891" s="849"/>
      <c r="C891" s="849" t="s">
        <v>4239</v>
      </c>
      <c r="D891" s="849" t="s">
        <v>4407</v>
      </c>
      <c r="E891" s="851">
        <v>46.269105750000001</v>
      </c>
      <c r="F891" s="851">
        <v>-93.514207099999993</v>
      </c>
      <c r="G891" s="852" t="s">
        <v>9299</v>
      </c>
      <c r="H891" s="849"/>
      <c r="I891" s="853" t="s">
        <v>33</v>
      </c>
      <c r="J891" s="854" t="str">
        <f t="shared" si="116"/>
        <v>Groundwater</v>
      </c>
      <c r="K891" s="852" t="s">
        <v>35</v>
      </c>
      <c r="L891" s="851">
        <v>2020</v>
      </c>
      <c r="M891" s="855">
        <v>51</v>
      </c>
      <c r="N891" s="855">
        <v>110</v>
      </c>
      <c r="O891" s="855">
        <v>161</v>
      </c>
      <c r="P891" s="855" t="s">
        <v>36</v>
      </c>
      <c r="Q891" s="855">
        <f t="shared" si="117"/>
        <v>161</v>
      </c>
      <c r="R891" s="854"/>
      <c r="S891" s="868" t="s">
        <v>4271</v>
      </c>
      <c r="T891" s="868" t="s">
        <v>4408</v>
      </c>
      <c r="U891" s="866" t="s">
        <v>4271</v>
      </c>
      <c r="V891" s="884" t="s">
        <v>4272</v>
      </c>
      <c r="W891" s="854"/>
      <c r="X891" s="877" t="s">
        <v>4274</v>
      </c>
    </row>
    <row r="892" spans="1:24" ht="28.5" customHeight="1">
      <c r="A892" s="849" t="s">
        <v>899</v>
      </c>
      <c r="B892" s="849"/>
      <c r="C892" s="849" t="s">
        <v>448</v>
      </c>
      <c r="D892" s="849" t="s">
        <v>879</v>
      </c>
      <c r="E892" s="852">
        <v>37.4180378</v>
      </c>
      <c r="F892" s="852">
        <v>-121.9800814</v>
      </c>
      <c r="G892" s="852" t="s">
        <v>9289</v>
      </c>
      <c r="H892" s="849"/>
      <c r="I892" s="853" t="s">
        <v>33</v>
      </c>
      <c r="J892" s="854" t="str">
        <f t="shared" si="116"/>
        <v>Groundwater</v>
      </c>
      <c r="K892" s="852" t="s">
        <v>35</v>
      </c>
      <c r="L892" s="851">
        <v>2019</v>
      </c>
      <c r="M892" s="855">
        <v>530</v>
      </c>
      <c r="N892" s="855">
        <v>38</v>
      </c>
      <c r="O892" s="855">
        <v>568</v>
      </c>
      <c r="P892" s="855">
        <v>4472</v>
      </c>
      <c r="Q892" s="855">
        <f t="shared" si="117"/>
        <v>4472</v>
      </c>
      <c r="R892" s="854"/>
      <c r="S892" s="854"/>
      <c r="T892" s="859" t="s">
        <v>901</v>
      </c>
      <c r="U892" s="866" t="s">
        <v>451</v>
      </c>
      <c r="V892" s="884" t="s">
        <v>451</v>
      </c>
      <c r="W892" s="854"/>
      <c r="X892" s="877" t="s">
        <v>453</v>
      </c>
    </row>
    <row r="893" spans="1:24" ht="28.5" customHeight="1">
      <c r="A893" s="849" t="s">
        <v>902</v>
      </c>
      <c r="B893" s="849"/>
      <c r="C893" s="849" t="s">
        <v>448</v>
      </c>
      <c r="D893" s="849" t="s">
        <v>903</v>
      </c>
      <c r="E893" s="852">
        <v>37.390137500000002</v>
      </c>
      <c r="F893" s="852">
        <v>-120.49997519999999</v>
      </c>
      <c r="G893" s="852" t="s">
        <v>9289</v>
      </c>
      <c r="H893" s="849"/>
      <c r="I893" s="853" t="s">
        <v>33</v>
      </c>
      <c r="J893" s="854" t="str">
        <f t="shared" si="116"/>
        <v>Groundwater</v>
      </c>
      <c r="K893" s="852" t="s">
        <v>35</v>
      </c>
      <c r="L893" s="851">
        <v>2020</v>
      </c>
      <c r="M893" s="855">
        <v>5.3</v>
      </c>
      <c r="N893" s="855"/>
      <c r="O893" s="855" t="s">
        <v>36</v>
      </c>
      <c r="P893" s="855">
        <v>114.16</v>
      </c>
      <c r="Q893" s="855">
        <f t="shared" si="117"/>
        <v>114.16</v>
      </c>
      <c r="R893" s="854"/>
      <c r="S893" s="854"/>
      <c r="T893" s="859" t="s">
        <v>905</v>
      </c>
      <c r="U893" s="856" t="s">
        <v>451</v>
      </c>
      <c r="V893" s="857" t="s">
        <v>451</v>
      </c>
      <c r="W893" s="854"/>
      <c r="X893" s="877" t="s">
        <v>453</v>
      </c>
    </row>
    <row r="894" spans="1:24" ht="28.5" customHeight="1">
      <c r="A894" s="849" t="s">
        <v>4409</v>
      </c>
      <c r="B894" s="849"/>
      <c r="C894" s="849" t="s">
        <v>4239</v>
      </c>
      <c r="D894" s="849" t="s">
        <v>4410</v>
      </c>
      <c r="E894" s="851">
        <v>47.844135280000003</v>
      </c>
      <c r="F894" s="851">
        <v>-92.386512760000002</v>
      </c>
      <c r="G894" s="852" t="s">
        <v>9299</v>
      </c>
      <c r="H894" s="849" t="s">
        <v>10144</v>
      </c>
      <c r="I894" s="853" t="s">
        <v>33</v>
      </c>
      <c r="J894" s="854" t="str">
        <f t="shared" si="116"/>
        <v>Groundwater</v>
      </c>
      <c r="K894" s="852" t="s">
        <v>35</v>
      </c>
      <c r="L894" s="851">
        <v>2019</v>
      </c>
      <c r="M894" s="855">
        <v>500</v>
      </c>
      <c r="N894" s="855">
        <v>500</v>
      </c>
      <c r="O894" s="855">
        <v>1000</v>
      </c>
      <c r="P894" s="855">
        <v>3520</v>
      </c>
      <c r="Q894" s="855">
        <f t="shared" si="117"/>
        <v>3520</v>
      </c>
      <c r="R894" s="854"/>
      <c r="S894" s="868" t="s">
        <v>4271</v>
      </c>
      <c r="T894" s="868" t="s">
        <v>4411</v>
      </c>
      <c r="U894" s="856" t="s">
        <v>4271</v>
      </c>
      <c r="V894" s="857" t="s">
        <v>4272</v>
      </c>
      <c r="W894" s="854"/>
      <c r="X894" s="877" t="s">
        <v>4274</v>
      </c>
    </row>
    <row r="895" spans="1:24" ht="28.5" customHeight="1">
      <c r="A895" s="849" t="s">
        <v>276</v>
      </c>
      <c r="B895" s="849"/>
      <c r="C895" s="849" t="s">
        <v>76</v>
      </c>
      <c r="D895" s="849" t="s">
        <v>10145</v>
      </c>
      <c r="E895" s="851">
        <v>70.277600000000007</v>
      </c>
      <c r="F895" s="851">
        <v>-148.26300000000001</v>
      </c>
      <c r="G895" s="901" t="s">
        <v>9289</v>
      </c>
      <c r="H895" s="900"/>
      <c r="I895" s="853" t="s">
        <v>95</v>
      </c>
      <c r="J895" s="854" t="str">
        <f t="shared" si="116"/>
        <v>Groundwater</v>
      </c>
      <c r="K895" s="852" t="s">
        <v>35</v>
      </c>
      <c r="L895" s="851"/>
      <c r="M895" s="855"/>
      <c r="N895" s="855"/>
      <c r="O895" s="855"/>
      <c r="P895" s="855"/>
      <c r="Q895" s="855" t="str">
        <f t="shared" si="117"/>
        <v/>
      </c>
      <c r="R895" s="854"/>
      <c r="S895" s="854"/>
      <c r="T895" s="868" t="s">
        <v>278</v>
      </c>
      <c r="U895" s="864" t="s">
        <v>278</v>
      </c>
      <c r="V895" s="907" t="s">
        <v>278</v>
      </c>
      <c r="W895" s="854"/>
      <c r="X895" s="851"/>
    </row>
    <row r="896" spans="1:24" ht="28.5" customHeight="1">
      <c r="A896" s="849" t="s">
        <v>8705</v>
      </c>
      <c r="B896" s="850"/>
      <c r="C896" s="850" t="s">
        <v>8702</v>
      </c>
      <c r="D896" s="850" t="s">
        <v>8706</v>
      </c>
      <c r="E896" s="852">
        <v>41.109679999999997</v>
      </c>
      <c r="F896" s="852">
        <v>-111.9826984</v>
      </c>
      <c r="G896" s="854" t="s">
        <v>9289</v>
      </c>
      <c r="H896" s="850"/>
      <c r="I896" s="853" t="s">
        <v>44</v>
      </c>
      <c r="J896" s="854" t="str">
        <f t="shared" si="116"/>
        <v>Groundwater</v>
      </c>
      <c r="K896" s="854" t="s">
        <v>35</v>
      </c>
      <c r="L896" s="858">
        <v>2021</v>
      </c>
      <c r="M896" s="855">
        <v>11000</v>
      </c>
      <c r="N896" s="855">
        <v>54000</v>
      </c>
      <c r="O896" s="855">
        <v>62200</v>
      </c>
      <c r="P896" s="855">
        <v>64900</v>
      </c>
      <c r="Q896" s="855">
        <f t="shared" si="117"/>
        <v>64900</v>
      </c>
      <c r="R896" s="853" t="s">
        <v>10146</v>
      </c>
      <c r="S896" s="853" t="s">
        <v>49</v>
      </c>
      <c r="T896" s="859" t="s">
        <v>8711</v>
      </c>
      <c r="U896" s="866" t="s">
        <v>105</v>
      </c>
      <c r="V896" s="884" t="s">
        <v>8708</v>
      </c>
      <c r="W896" s="893" t="s">
        <v>8712</v>
      </c>
      <c r="X896" s="895" t="s">
        <v>8704</v>
      </c>
    </row>
    <row r="897" spans="1:24" ht="28.5" customHeight="1">
      <c r="A897" s="849" t="s">
        <v>6297</v>
      </c>
      <c r="B897" s="850"/>
      <c r="C897" s="850" t="s">
        <v>4778</v>
      </c>
      <c r="D897" s="850" t="s">
        <v>6291</v>
      </c>
      <c r="E897" s="852">
        <v>43.1107291</v>
      </c>
      <c r="F897" s="852">
        <v>-71.908869899999999</v>
      </c>
      <c r="G897" s="854" t="s">
        <v>9299</v>
      </c>
      <c r="H897" s="850"/>
      <c r="I897" s="853" t="s">
        <v>77</v>
      </c>
      <c r="J897" s="854" t="str">
        <f t="shared" si="116"/>
        <v>Groundwater</v>
      </c>
      <c r="K897" s="854" t="s">
        <v>35</v>
      </c>
      <c r="L897" s="858">
        <v>2017</v>
      </c>
      <c r="M897" s="855">
        <v>434</v>
      </c>
      <c r="N897" s="855">
        <v>235</v>
      </c>
      <c r="O897" s="855">
        <v>669</v>
      </c>
      <c r="P897" s="855">
        <v>1596.5</v>
      </c>
      <c r="Q897" s="855">
        <f t="shared" si="117"/>
        <v>1596.5</v>
      </c>
      <c r="R897" s="854"/>
      <c r="S897" s="853"/>
      <c r="T897" s="879" t="s">
        <v>6302</v>
      </c>
      <c r="U897" s="875" t="s">
        <v>4786</v>
      </c>
      <c r="V897" s="887" t="s">
        <v>6299</v>
      </c>
      <c r="W897" s="879" t="s">
        <v>6303</v>
      </c>
      <c r="X897" s="882" t="s">
        <v>2415</v>
      </c>
    </row>
    <row r="898" spans="1:24" ht="28.5" customHeight="1">
      <c r="A898" s="849" t="s">
        <v>1923</v>
      </c>
      <c r="B898" s="849"/>
      <c r="C898" s="849" t="s">
        <v>1806</v>
      </c>
      <c r="D898" s="849" t="s">
        <v>277</v>
      </c>
      <c r="E898" s="851">
        <v>27.967638600000001</v>
      </c>
      <c r="F898" s="851">
        <v>-82.391882199999998</v>
      </c>
      <c r="G898" s="901" t="s">
        <v>9299</v>
      </c>
      <c r="H898" s="900"/>
      <c r="I898" s="853" t="s">
        <v>95</v>
      </c>
      <c r="J898" s="854" t="str">
        <f t="shared" si="116"/>
        <v>Groundwater</v>
      </c>
      <c r="K898" s="852" t="s">
        <v>35</v>
      </c>
      <c r="L898" s="851">
        <v>2019</v>
      </c>
      <c r="M898" s="855">
        <v>680</v>
      </c>
      <c r="N898" s="855">
        <v>880</v>
      </c>
      <c r="O898" s="855"/>
      <c r="P898" s="855"/>
      <c r="Q898" s="855">
        <f t="shared" si="117"/>
        <v>880</v>
      </c>
      <c r="R898" s="854"/>
      <c r="S898" s="854"/>
      <c r="T898" s="868" t="s">
        <v>1925</v>
      </c>
      <c r="U898" s="856" t="s">
        <v>1830</v>
      </c>
      <c r="V898" s="907" t="s">
        <v>1924</v>
      </c>
      <c r="W898" s="854"/>
      <c r="X898" s="851"/>
    </row>
    <row r="899" spans="1:24" ht="28.5" customHeight="1">
      <c r="A899" s="849" t="s">
        <v>906</v>
      </c>
      <c r="B899" s="850"/>
      <c r="C899" s="850" t="s">
        <v>4778</v>
      </c>
      <c r="D899" s="850" t="s">
        <v>6291</v>
      </c>
      <c r="E899" s="852">
        <v>43.1127702</v>
      </c>
      <c r="F899" s="852">
        <v>-71.908645399999997</v>
      </c>
      <c r="G899" s="854" t="s">
        <v>9290</v>
      </c>
      <c r="H899" s="850"/>
      <c r="I899" s="853" t="s">
        <v>33</v>
      </c>
      <c r="J899" s="854" t="str">
        <f t="shared" si="116"/>
        <v>Groundwater</v>
      </c>
      <c r="K899" s="854" t="s">
        <v>35</v>
      </c>
      <c r="L899" s="858">
        <v>2019</v>
      </c>
      <c r="M899" s="855">
        <v>430</v>
      </c>
      <c r="N899" s="855">
        <v>310</v>
      </c>
      <c r="O899" s="855">
        <v>740</v>
      </c>
      <c r="P899" s="855">
        <v>1351.7</v>
      </c>
      <c r="Q899" s="855">
        <f t="shared" si="117"/>
        <v>1351.7</v>
      </c>
      <c r="R899" s="854"/>
      <c r="S899" s="853"/>
      <c r="T899" s="1011" t="s">
        <v>6308</v>
      </c>
      <c r="U899" s="875" t="s">
        <v>4786</v>
      </c>
      <c r="V899" s="887" t="s">
        <v>6305</v>
      </c>
      <c r="W899" s="879" t="s">
        <v>6309</v>
      </c>
      <c r="X899" s="882" t="s">
        <v>2415</v>
      </c>
    </row>
    <row r="900" spans="1:24" ht="28.5" customHeight="1">
      <c r="A900" s="849" t="s">
        <v>906</v>
      </c>
      <c r="B900" s="850"/>
      <c r="C900" s="850" t="s">
        <v>448</v>
      </c>
      <c r="D900" s="850" t="s">
        <v>534</v>
      </c>
      <c r="E900" s="852">
        <v>32.691687729999998</v>
      </c>
      <c r="F900" s="852">
        <v>-117.0280623</v>
      </c>
      <c r="G900" s="854" t="s">
        <v>9299</v>
      </c>
      <c r="H900" s="850"/>
      <c r="I900" s="853" t="s">
        <v>33</v>
      </c>
      <c r="J900" s="854" t="str">
        <f t="shared" si="116"/>
        <v>Groundwater</v>
      </c>
      <c r="K900" s="854" t="s">
        <v>35</v>
      </c>
      <c r="L900" s="858">
        <v>2019</v>
      </c>
      <c r="M900" s="855">
        <v>8</v>
      </c>
      <c r="N900" s="855">
        <v>10</v>
      </c>
      <c r="O900" s="855">
        <v>18</v>
      </c>
      <c r="P900" s="855">
        <v>124.8</v>
      </c>
      <c r="Q900" s="855">
        <f t="shared" si="117"/>
        <v>124.8</v>
      </c>
      <c r="R900" s="854"/>
      <c r="S900" s="854"/>
      <c r="T900" s="942" t="s">
        <v>909</v>
      </c>
      <c r="U900" s="866" t="s">
        <v>514</v>
      </c>
      <c r="V900" s="884" t="s">
        <v>908</v>
      </c>
      <c r="W900" s="885"/>
      <c r="X900" s="941" t="s">
        <v>538</v>
      </c>
    </row>
    <row r="901" spans="1:24" ht="28.5" customHeight="1">
      <c r="A901" s="849" t="s">
        <v>10147</v>
      </c>
      <c r="B901" s="850"/>
      <c r="C901" s="850" t="s">
        <v>4778</v>
      </c>
      <c r="D901" s="850" t="s">
        <v>6291</v>
      </c>
      <c r="E901" s="852">
        <v>43.117470099999998</v>
      </c>
      <c r="F901" s="852">
        <v>-71.881541400000003</v>
      </c>
      <c r="G901" s="854" t="s">
        <v>9299</v>
      </c>
      <c r="H901" s="850"/>
      <c r="I901" s="853" t="s">
        <v>765</v>
      </c>
      <c r="J901" s="854" t="str">
        <f t="shared" si="116"/>
        <v>Groundwater</v>
      </c>
      <c r="K901" s="854" t="s">
        <v>35</v>
      </c>
      <c r="L901" s="858">
        <v>2018</v>
      </c>
      <c r="M901" s="855">
        <v>1.7</v>
      </c>
      <c r="N901" s="855">
        <v>2</v>
      </c>
      <c r="O901" s="855">
        <v>3.7</v>
      </c>
      <c r="P901" s="855" t="s">
        <v>36</v>
      </c>
      <c r="Q901" s="855">
        <f t="shared" si="117"/>
        <v>3.7</v>
      </c>
      <c r="R901" s="854"/>
      <c r="S901" s="853"/>
      <c r="T901" s="879" t="s">
        <v>6295</v>
      </c>
      <c r="U901" s="880" t="s">
        <v>4786</v>
      </c>
      <c r="V901" s="881" t="s">
        <v>6293</v>
      </c>
      <c r="W901" s="879" t="s">
        <v>6296</v>
      </c>
      <c r="X901" s="882" t="s">
        <v>2415</v>
      </c>
    </row>
    <row r="902" spans="1:24" ht="28.5" customHeight="1">
      <c r="A902" s="849" t="s">
        <v>6310</v>
      </c>
      <c r="B902" s="850"/>
      <c r="C902" s="850" t="s">
        <v>4778</v>
      </c>
      <c r="D902" s="850" t="s">
        <v>5412</v>
      </c>
      <c r="E902" s="852">
        <v>42.772161067154997</v>
      </c>
      <c r="F902" s="852">
        <v>-72.4829694633586</v>
      </c>
      <c r="G902" s="854" t="s">
        <v>10036</v>
      </c>
      <c r="H902" s="850" t="s">
        <v>10148</v>
      </c>
      <c r="I902" s="853" t="s">
        <v>33</v>
      </c>
      <c r="J902" s="854" t="str">
        <f t="shared" si="116"/>
        <v>Groundwater</v>
      </c>
      <c r="K902" s="854" t="s">
        <v>35</v>
      </c>
      <c r="L902" s="858">
        <v>2018</v>
      </c>
      <c r="M902" s="855">
        <v>18.600000000000001</v>
      </c>
      <c r="N902" s="855"/>
      <c r="O902" s="855" t="s">
        <v>36</v>
      </c>
      <c r="P902" s="855">
        <v>47.9</v>
      </c>
      <c r="Q902" s="855">
        <f t="shared" si="117"/>
        <v>47.9</v>
      </c>
      <c r="R902" s="854"/>
      <c r="S902" s="853"/>
      <c r="T902" s="879" t="s">
        <v>6315</v>
      </c>
      <c r="U902" s="875" t="s">
        <v>4786</v>
      </c>
      <c r="V902" s="887" t="s">
        <v>6312</v>
      </c>
      <c r="W902" s="879" t="s">
        <v>6316</v>
      </c>
      <c r="X902" s="882" t="s">
        <v>2415</v>
      </c>
    </row>
    <row r="903" spans="1:24" ht="28.5" customHeight="1">
      <c r="A903" s="849" t="s">
        <v>6317</v>
      </c>
      <c r="B903" s="850"/>
      <c r="C903" s="850" t="s">
        <v>4778</v>
      </c>
      <c r="D903" s="850" t="s">
        <v>5955</v>
      </c>
      <c r="E903" s="852">
        <v>42.835799999999999</v>
      </c>
      <c r="F903" s="852">
        <v>-71.695543999999998</v>
      </c>
      <c r="G903" s="854" t="s">
        <v>9299</v>
      </c>
      <c r="H903" s="850"/>
      <c r="I903" s="853" t="s">
        <v>33</v>
      </c>
      <c r="J903" s="854" t="str">
        <f t="shared" si="116"/>
        <v>Groundwater</v>
      </c>
      <c r="K903" s="854" t="s">
        <v>35</v>
      </c>
      <c r="L903" s="858">
        <v>2017</v>
      </c>
      <c r="M903" s="855">
        <v>4.8</v>
      </c>
      <c r="N903" s="855"/>
      <c r="O903" s="855" t="s">
        <v>36</v>
      </c>
      <c r="P903" s="855" t="s">
        <v>36</v>
      </c>
      <c r="Q903" s="855">
        <f t="shared" si="117"/>
        <v>4.8</v>
      </c>
      <c r="R903" s="854"/>
      <c r="S903" s="853"/>
      <c r="T903" s="879" t="s">
        <v>6321</v>
      </c>
      <c r="U903" s="880" t="s">
        <v>4786</v>
      </c>
      <c r="V903" s="881" t="s">
        <v>6319</v>
      </c>
      <c r="W903" s="879" t="s">
        <v>6322</v>
      </c>
      <c r="X903" s="882" t="s">
        <v>2415</v>
      </c>
    </row>
    <row r="904" spans="1:24" ht="28.5" customHeight="1">
      <c r="A904" s="849" t="s">
        <v>1784</v>
      </c>
      <c r="B904" s="849"/>
      <c r="C904" s="849" t="s">
        <v>1762</v>
      </c>
      <c r="D904" s="849" t="s">
        <v>1785</v>
      </c>
      <c r="E904" s="851">
        <v>39.788532194144103</v>
      </c>
      <c r="F904" s="851">
        <v>-75.693211820681498</v>
      </c>
      <c r="G904" s="852" t="s">
        <v>9296</v>
      </c>
      <c r="H904" s="849" t="s">
        <v>10149</v>
      </c>
      <c r="I904" s="853" t="s">
        <v>1786</v>
      </c>
      <c r="J904" s="854" t="str">
        <f t="shared" si="116"/>
        <v>Groundwater</v>
      </c>
      <c r="K904" s="852" t="s">
        <v>35</v>
      </c>
      <c r="L904" s="851">
        <v>2016</v>
      </c>
      <c r="M904" s="855">
        <v>12</v>
      </c>
      <c r="N904" s="855"/>
      <c r="O904" s="855"/>
      <c r="P904" s="855"/>
      <c r="Q904" s="855">
        <f t="shared" si="117"/>
        <v>12</v>
      </c>
      <c r="R904" s="854"/>
      <c r="S904" s="854"/>
      <c r="T904" s="854"/>
      <c r="U904" s="856" t="s">
        <v>1765</v>
      </c>
      <c r="V904" s="857" t="s">
        <v>1787</v>
      </c>
      <c r="W904" s="854"/>
      <c r="X904" s="851"/>
    </row>
    <row r="905" spans="1:24" ht="28.5" customHeight="1">
      <c r="A905" s="849" t="s">
        <v>10150</v>
      </c>
      <c r="B905" s="849"/>
      <c r="C905" s="849" t="s">
        <v>3158</v>
      </c>
      <c r="D905" s="849" t="s">
        <v>3616</v>
      </c>
      <c r="E905" s="851">
        <v>42.975952999999997</v>
      </c>
      <c r="F905" s="851">
        <v>-85.661058999999995</v>
      </c>
      <c r="G905" s="901" t="s">
        <v>9299</v>
      </c>
      <c r="H905" s="861"/>
      <c r="I905" s="853" t="s">
        <v>5</v>
      </c>
      <c r="J905" s="854" t="str">
        <f t="shared" si="116"/>
        <v>Groundwater</v>
      </c>
      <c r="K905" s="852" t="s">
        <v>35</v>
      </c>
      <c r="L905" s="851">
        <v>2019</v>
      </c>
      <c r="M905" s="855"/>
      <c r="N905" s="855"/>
      <c r="O905" s="855">
        <v>5924</v>
      </c>
      <c r="P905" s="855"/>
      <c r="Q905" s="855">
        <f t="shared" si="117"/>
        <v>5924</v>
      </c>
      <c r="R905" s="854" t="s">
        <v>10151</v>
      </c>
      <c r="S905" s="854"/>
      <c r="T905" s="854"/>
      <c r="U905" s="982" t="s">
        <v>10152</v>
      </c>
      <c r="V905" s="1034" t="s">
        <v>10060</v>
      </c>
      <c r="W905" s="940" t="s">
        <v>10060</v>
      </c>
      <c r="X905" s="952" t="s">
        <v>9395</v>
      </c>
    </row>
    <row r="906" spans="1:24" ht="28.5" customHeight="1">
      <c r="A906" s="849" t="s">
        <v>6323</v>
      </c>
      <c r="B906" s="850"/>
      <c r="C906" s="850" t="s">
        <v>4778</v>
      </c>
      <c r="D906" s="850" t="s">
        <v>6324</v>
      </c>
      <c r="E906" s="852">
        <v>43.717094000000003</v>
      </c>
      <c r="F906" s="852">
        <v>-71.546363999999997</v>
      </c>
      <c r="G906" s="854" t="s">
        <v>9299</v>
      </c>
      <c r="H906" s="850"/>
      <c r="I906" s="853" t="s">
        <v>33</v>
      </c>
      <c r="J906" s="854" t="str">
        <f t="shared" si="116"/>
        <v>Groundwater</v>
      </c>
      <c r="K906" s="854" t="s">
        <v>35</v>
      </c>
      <c r="L906" s="858">
        <v>2019</v>
      </c>
      <c r="M906" s="855">
        <v>69.3</v>
      </c>
      <c r="N906" s="855">
        <v>69.400000000000006</v>
      </c>
      <c r="O906" s="855">
        <v>138.69999999999999</v>
      </c>
      <c r="P906" s="855">
        <v>296.7</v>
      </c>
      <c r="Q906" s="855">
        <f t="shared" si="117"/>
        <v>296.7</v>
      </c>
      <c r="R906" s="854"/>
      <c r="S906" s="853"/>
      <c r="T906" s="879" t="s">
        <v>6329</v>
      </c>
      <c r="U906" s="875" t="s">
        <v>4786</v>
      </c>
      <c r="V906" s="887" t="s">
        <v>6326</v>
      </c>
      <c r="W906" s="879" t="s">
        <v>6330</v>
      </c>
      <c r="X906" s="882" t="s">
        <v>2415</v>
      </c>
    </row>
    <row r="907" spans="1:24" ht="28.5" customHeight="1">
      <c r="A907" s="849" t="s">
        <v>3655</v>
      </c>
      <c r="B907" s="849"/>
      <c r="C907" s="849" t="s">
        <v>3158</v>
      </c>
      <c r="D907" s="849" t="s">
        <v>3656</v>
      </c>
      <c r="E907" s="851">
        <v>42.796018699999998</v>
      </c>
      <c r="F907" s="851">
        <v>-86.109529199999997</v>
      </c>
      <c r="G907" s="852" t="s">
        <v>9289</v>
      </c>
      <c r="H907" s="852"/>
      <c r="I907" s="853" t="s">
        <v>765</v>
      </c>
      <c r="J907" s="854" t="str">
        <f t="shared" si="116"/>
        <v>Other Water</v>
      </c>
      <c r="K907" s="852" t="s">
        <v>2471</v>
      </c>
      <c r="L907" s="851">
        <v>2018</v>
      </c>
      <c r="M907" s="855">
        <v>5.73</v>
      </c>
      <c r="N907" s="855">
        <v>3.79</v>
      </c>
      <c r="O907" s="855"/>
      <c r="P907" s="855"/>
      <c r="Q907" s="855">
        <f t="shared" si="117"/>
        <v>5.73</v>
      </c>
      <c r="R907" s="854"/>
      <c r="S907" s="885"/>
      <c r="T907" s="852"/>
      <c r="U907" s="864"/>
      <c r="V907" s="884" t="s">
        <v>3266</v>
      </c>
      <c r="W907" s="854"/>
      <c r="X907" s="851"/>
    </row>
    <row r="908" spans="1:24" ht="28.5" customHeight="1">
      <c r="A908" s="849" t="s">
        <v>7778</v>
      </c>
      <c r="B908" s="850"/>
      <c r="C908" s="850" t="s">
        <v>7767</v>
      </c>
      <c r="D908" s="850" t="s">
        <v>7779</v>
      </c>
      <c r="E908" s="852">
        <v>32.844040399999997</v>
      </c>
      <c r="F908" s="852">
        <v>-106.09929099999999</v>
      </c>
      <c r="G908" s="854" t="s">
        <v>9289</v>
      </c>
      <c r="H908" s="850"/>
      <c r="I908" s="853" t="s">
        <v>44</v>
      </c>
      <c r="J908" s="854" t="str">
        <f t="shared" si="116"/>
        <v>Groundwater</v>
      </c>
      <c r="K908" s="854" t="s">
        <v>35</v>
      </c>
      <c r="L908" s="858">
        <v>2018</v>
      </c>
      <c r="M908" s="855">
        <v>254000</v>
      </c>
      <c r="N908" s="855">
        <v>1040000</v>
      </c>
      <c r="O908" s="855">
        <v>1066600</v>
      </c>
      <c r="P908" s="855">
        <v>1094300</v>
      </c>
      <c r="Q908" s="855">
        <f t="shared" si="117"/>
        <v>1094300</v>
      </c>
      <c r="R908" s="854" t="s">
        <v>10154</v>
      </c>
      <c r="S908" s="944" t="s">
        <v>7774</v>
      </c>
      <c r="T908" s="937" t="s">
        <v>146</v>
      </c>
      <c r="U908" s="864"/>
      <c r="V908" s="867" t="s">
        <v>7781</v>
      </c>
      <c r="W908" s="893" t="s">
        <v>7785</v>
      </c>
      <c r="X908" s="934" t="s">
        <v>7777</v>
      </c>
    </row>
    <row r="909" spans="1:24" ht="28.5" customHeight="1">
      <c r="A909" s="849" t="s">
        <v>910</v>
      </c>
      <c r="B909" s="850"/>
      <c r="C909" s="850" t="s">
        <v>448</v>
      </c>
      <c r="D909" s="850" t="s">
        <v>911</v>
      </c>
      <c r="E909" s="852">
        <v>32.848702459999998</v>
      </c>
      <c r="F909" s="852">
        <v>-115.2786886</v>
      </c>
      <c r="G909" s="854" t="s">
        <v>9289</v>
      </c>
      <c r="H909" s="850"/>
      <c r="I909" s="853" t="s">
        <v>33</v>
      </c>
      <c r="J909" s="854" t="str">
        <f t="shared" si="116"/>
        <v>Groundwater</v>
      </c>
      <c r="K909" s="854" t="s">
        <v>35</v>
      </c>
      <c r="L909" s="858">
        <v>2019</v>
      </c>
      <c r="M909" s="855"/>
      <c r="N909" s="855"/>
      <c r="O909" s="855" t="s">
        <v>36</v>
      </c>
      <c r="P909" s="855">
        <v>0.56999999999999995</v>
      </c>
      <c r="Q909" s="855">
        <f t="shared" si="117"/>
        <v>0.56999999999999995</v>
      </c>
      <c r="R909" s="854"/>
      <c r="S909" s="854"/>
      <c r="T909" s="942" t="s">
        <v>914</v>
      </c>
      <c r="U909" s="866" t="s">
        <v>514</v>
      </c>
      <c r="V909" s="884" t="s">
        <v>913</v>
      </c>
      <c r="W909" s="885"/>
      <c r="X909" s="941" t="s">
        <v>538</v>
      </c>
    </row>
    <row r="910" spans="1:24" ht="28.5" customHeight="1">
      <c r="A910" s="849" t="s">
        <v>279</v>
      </c>
      <c r="B910" s="849"/>
      <c r="C910" s="849" t="s">
        <v>76</v>
      </c>
      <c r="D910" s="849" t="s">
        <v>10155</v>
      </c>
      <c r="E910" s="851">
        <v>59.643099999999997</v>
      </c>
      <c r="F910" s="851">
        <v>-151.47819999999999</v>
      </c>
      <c r="G910" s="901" t="s">
        <v>9289</v>
      </c>
      <c r="H910" s="900"/>
      <c r="I910" s="853" t="s">
        <v>113</v>
      </c>
      <c r="J910" s="854" t="str">
        <f t="shared" si="116"/>
        <v>Other Water</v>
      </c>
      <c r="K910" s="852" t="s">
        <v>80</v>
      </c>
      <c r="L910" s="851">
        <v>2021</v>
      </c>
      <c r="M910" s="855">
        <v>0.52</v>
      </c>
      <c r="N910" s="855"/>
      <c r="O910" s="855"/>
      <c r="P910" s="855"/>
      <c r="Q910" s="855">
        <f t="shared" si="117"/>
        <v>0.52</v>
      </c>
      <c r="R910" s="854"/>
      <c r="S910" s="854"/>
      <c r="T910" s="868" t="s">
        <v>280</v>
      </c>
      <c r="U910" s="864" t="s">
        <v>280</v>
      </c>
      <c r="V910" s="884" t="s">
        <v>280</v>
      </c>
      <c r="W910" s="854"/>
      <c r="X910" s="851"/>
    </row>
    <row r="911" spans="1:24" ht="28.5" customHeight="1">
      <c r="A911" s="849" t="s">
        <v>1926</v>
      </c>
      <c r="B911" s="849"/>
      <c r="C911" s="849" t="s">
        <v>1806</v>
      </c>
      <c r="D911" s="849"/>
      <c r="E911" s="851">
        <v>25.489224024180999</v>
      </c>
      <c r="F911" s="851">
        <v>-80.383782806135798</v>
      </c>
      <c r="G911" s="901" t="s">
        <v>9290</v>
      </c>
      <c r="H911" s="900"/>
      <c r="I911" s="853" t="s">
        <v>44</v>
      </c>
      <c r="J911" s="854" t="str">
        <f t="shared" si="116"/>
        <v>Groundwater</v>
      </c>
      <c r="K911" s="852" t="s">
        <v>35</v>
      </c>
      <c r="L911" s="851">
        <v>2019</v>
      </c>
      <c r="M911" s="855">
        <v>3100</v>
      </c>
      <c r="N911" s="855">
        <v>9700</v>
      </c>
      <c r="O911" s="855"/>
      <c r="P911" s="855"/>
      <c r="Q911" s="855">
        <f t="shared" si="117"/>
        <v>9700</v>
      </c>
      <c r="R911" s="854"/>
      <c r="S911" s="854"/>
      <c r="T911" s="854"/>
      <c r="U911" s="866" t="s">
        <v>54</v>
      </c>
      <c r="V911" s="867" t="s">
        <v>1927</v>
      </c>
      <c r="W911" s="854"/>
      <c r="X911" s="851"/>
    </row>
    <row r="912" spans="1:24" ht="28.5" customHeight="1">
      <c r="A912" s="849" t="s">
        <v>6331</v>
      </c>
      <c r="B912" s="850"/>
      <c r="C912" s="850" t="s">
        <v>4778</v>
      </c>
      <c r="D912" s="850" t="s">
        <v>4793</v>
      </c>
      <c r="E912" s="852">
        <v>43.062215899999998</v>
      </c>
      <c r="F912" s="852">
        <v>-71.468199999999996</v>
      </c>
      <c r="G912" s="854" t="s">
        <v>9299</v>
      </c>
      <c r="H912" s="850"/>
      <c r="I912" s="853" t="s">
        <v>33</v>
      </c>
      <c r="J912" s="854" t="str">
        <f t="shared" si="116"/>
        <v>Groundwater</v>
      </c>
      <c r="K912" s="854" t="s">
        <v>35</v>
      </c>
      <c r="L912" s="858">
        <v>2020</v>
      </c>
      <c r="M912" s="855">
        <v>15.4</v>
      </c>
      <c r="N912" s="855">
        <v>5.82</v>
      </c>
      <c r="O912" s="855">
        <v>21.22</v>
      </c>
      <c r="P912" s="855">
        <v>346.5</v>
      </c>
      <c r="Q912" s="855">
        <f t="shared" si="117"/>
        <v>346.5</v>
      </c>
      <c r="R912" s="854"/>
      <c r="S912" s="853"/>
      <c r="T912" s="879" t="s">
        <v>6336</v>
      </c>
      <c r="U912" s="880" t="s">
        <v>4786</v>
      </c>
      <c r="V912" s="881" t="s">
        <v>6333</v>
      </c>
      <c r="W912" s="890" t="s">
        <v>6337</v>
      </c>
      <c r="X912" s="882" t="s">
        <v>2415</v>
      </c>
    </row>
    <row r="913" spans="1:24" ht="28.5" customHeight="1">
      <c r="A913" s="849" t="s">
        <v>7888</v>
      </c>
      <c r="B913" s="850"/>
      <c r="C913" s="850" t="s">
        <v>7798</v>
      </c>
      <c r="D913" s="850" t="s">
        <v>7799</v>
      </c>
      <c r="E913" s="852">
        <v>42.917924030000002</v>
      </c>
      <c r="F913" s="852">
        <v>-73.357152540000001</v>
      </c>
      <c r="G913" s="854" t="s">
        <v>9290</v>
      </c>
      <c r="H913" s="850"/>
      <c r="I913" s="853" t="s">
        <v>33</v>
      </c>
      <c r="J913" s="854" t="str">
        <f t="shared" si="116"/>
        <v>Groundwater</v>
      </c>
      <c r="K913" s="854" t="s">
        <v>35</v>
      </c>
      <c r="L913" s="858">
        <v>2018</v>
      </c>
      <c r="M913" s="855">
        <v>25000</v>
      </c>
      <c r="N913" s="855"/>
      <c r="O913" s="855" t="s">
        <v>36</v>
      </c>
      <c r="P913" s="855">
        <v>26232</v>
      </c>
      <c r="Q913" s="855">
        <f t="shared" si="117"/>
        <v>26232</v>
      </c>
      <c r="R913" s="1035" t="s">
        <v>7892</v>
      </c>
      <c r="S913" s="854"/>
      <c r="T913" s="868" t="s">
        <v>7893</v>
      </c>
      <c r="U913" s="856" t="s">
        <v>7890</v>
      </c>
      <c r="V913" s="857" t="s">
        <v>7891</v>
      </c>
      <c r="W913" s="962" t="s">
        <v>7894</v>
      </c>
      <c r="X913" s="925" t="s">
        <v>7808</v>
      </c>
    </row>
    <row r="914" spans="1:24" ht="28.5" customHeight="1">
      <c r="A914" s="849" t="s">
        <v>4412</v>
      </c>
      <c r="B914" s="849"/>
      <c r="C914" s="849" t="s">
        <v>4239</v>
      </c>
      <c r="D914" s="849" t="s">
        <v>4413</v>
      </c>
      <c r="E914" s="851">
        <v>44.910973929999997</v>
      </c>
      <c r="F914" s="851">
        <v>-93.41973505</v>
      </c>
      <c r="G914" s="852" t="s">
        <v>9299</v>
      </c>
      <c r="H914" s="849"/>
      <c r="I914" s="853" t="s">
        <v>33</v>
      </c>
      <c r="J914" s="854" t="str">
        <f t="shared" si="116"/>
        <v>Groundwater</v>
      </c>
      <c r="K914" s="852" t="s">
        <v>35</v>
      </c>
      <c r="L914" s="851">
        <v>2019</v>
      </c>
      <c r="M914" s="855">
        <v>590</v>
      </c>
      <c r="N914" s="855">
        <v>560</v>
      </c>
      <c r="O914" s="855">
        <v>1130</v>
      </c>
      <c r="P914" s="855">
        <v>3940</v>
      </c>
      <c r="Q914" s="855">
        <f t="shared" si="117"/>
        <v>3940</v>
      </c>
      <c r="R914" s="854"/>
      <c r="S914" s="868" t="s">
        <v>4271</v>
      </c>
      <c r="T914" s="868" t="s">
        <v>4414</v>
      </c>
      <c r="U914" s="866" t="s">
        <v>4271</v>
      </c>
      <c r="V914" s="884" t="s">
        <v>4272</v>
      </c>
      <c r="W914" s="854"/>
      <c r="X914" s="877" t="s">
        <v>4274</v>
      </c>
    </row>
    <row r="915" spans="1:24" ht="28.5" customHeight="1">
      <c r="A915" s="849" t="s">
        <v>6338</v>
      </c>
      <c r="B915" s="849"/>
      <c r="C915" s="850" t="s">
        <v>4778</v>
      </c>
      <c r="D915" s="850" t="s">
        <v>6339</v>
      </c>
      <c r="E915" s="852">
        <v>43.252116422650502</v>
      </c>
      <c r="F915" s="852">
        <v>-71.681433738217905</v>
      </c>
      <c r="G915" s="854" t="s">
        <v>9299</v>
      </c>
      <c r="H915" s="850" t="s">
        <v>10156</v>
      </c>
      <c r="I915" s="853" t="s">
        <v>33</v>
      </c>
      <c r="J915" s="854" t="str">
        <f t="shared" si="116"/>
        <v>Groundwater</v>
      </c>
      <c r="K915" s="854" t="s">
        <v>35</v>
      </c>
      <c r="L915" s="858">
        <v>2020</v>
      </c>
      <c r="M915" s="855">
        <v>361</v>
      </c>
      <c r="N915" s="855">
        <v>190</v>
      </c>
      <c r="O915" s="855">
        <v>551</v>
      </c>
      <c r="P915" s="855">
        <v>1266</v>
      </c>
      <c r="Q915" s="855">
        <f t="shared" si="117"/>
        <v>1266</v>
      </c>
      <c r="R915" s="854"/>
      <c r="S915" s="853"/>
      <c r="T915" s="879" t="s">
        <v>6344</v>
      </c>
      <c r="U915" s="875" t="s">
        <v>4786</v>
      </c>
      <c r="V915" s="887" t="s">
        <v>6341</v>
      </c>
      <c r="W915" s="879" t="s">
        <v>6345</v>
      </c>
      <c r="X915" s="882" t="s">
        <v>2415</v>
      </c>
    </row>
    <row r="916" spans="1:24" ht="28.5" customHeight="1">
      <c r="A916" s="849" t="s">
        <v>7895</v>
      </c>
      <c r="B916" s="849"/>
      <c r="C916" s="849" t="s">
        <v>7798</v>
      </c>
      <c r="D916" s="849" t="s">
        <v>7896</v>
      </c>
      <c r="E916" s="852">
        <v>42.140281000000002</v>
      </c>
      <c r="F916" s="852">
        <v>-76.813643999999996</v>
      </c>
      <c r="G916" s="852" t="s">
        <v>9449</v>
      </c>
      <c r="H916" s="849" t="s">
        <v>10157</v>
      </c>
      <c r="I916" s="853" t="s">
        <v>44</v>
      </c>
      <c r="J916" s="854" t="str">
        <f t="shared" si="116"/>
        <v>Other Water</v>
      </c>
      <c r="K916" s="852" t="s">
        <v>80</v>
      </c>
      <c r="L916" s="851">
        <v>2018</v>
      </c>
      <c r="M916" s="855"/>
      <c r="N916" s="855"/>
      <c r="O916" s="855" t="s">
        <v>36</v>
      </c>
      <c r="P916" s="855">
        <v>1</v>
      </c>
      <c r="Q916" s="855">
        <f t="shared" si="117"/>
        <v>1</v>
      </c>
      <c r="R916" s="854"/>
      <c r="S916" s="854"/>
      <c r="T916" s="854"/>
      <c r="U916" s="954" t="s">
        <v>90</v>
      </c>
      <c r="V916" s="898" t="s">
        <v>90</v>
      </c>
      <c r="W916" s="877" t="s">
        <v>92</v>
      </c>
      <c r="X916" s="877" t="s">
        <v>7808</v>
      </c>
    </row>
    <row r="917" spans="1:24" ht="28.5" customHeight="1">
      <c r="A917" s="849" t="s">
        <v>8359</v>
      </c>
      <c r="B917" s="849" t="s">
        <v>8360</v>
      </c>
      <c r="C917" s="850" t="s">
        <v>8334</v>
      </c>
      <c r="D917" s="850" t="s">
        <v>8361</v>
      </c>
      <c r="E917" s="852">
        <v>40.205813200000001</v>
      </c>
      <c r="F917" s="852">
        <v>-75.140237900000002</v>
      </c>
      <c r="G917" s="854" t="s">
        <v>9289</v>
      </c>
      <c r="H917" s="850"/>
      <c r="I917" s="853" t="s">
        <v>44</v>
      </c>
      <c r="J917" s="854" t="str">
        <f t="shared" si="116"/>
        <v>Groundwater</v>
      </c>
      <c r="K917" s="854" t="s">
        <v>35</v>
      </c>
      <c r="L917" s="858">
        <v>2018</v>
      </c>
      <c r="M917" s="855">
        <v>9700</v>
      </c>
      <c r="N917" s="855">
        <v>320000</v>
      </c>
      <c r="O917" s="855">
        <v>329700</v>
      </c>
      <c r="P917" s="855">
        <v>388768</v>
      </c>
      <c r="Q917" s="855">
        <f t="shared" si="117"/>
        <v>388768</v>
      </c>
      <c r="R917" s="854" t="s">
        <v>10158</v>
      </c>
      <c r="S917" s="944" t="s">
        <v>8369</v>
      </c>
      <c r="T917" s="859" t="s">
        <v>8371</v>
      </c>
      <c r="U917" s="912" t="s">
        <v>8363</v>
      </c>
      <c r="V917" s="884" t="s">
        <v>8364</v>
      </c>
      <c r="W917" s="1012" t="s">
        <v>8372</v>
      </c>
      <c r="X917" s="1036" t="s">
        <v>8373</v>
      </c>
    </row>
    <row r="918" spans="1:24" ht="28.5" customHeight="1">
      <c r="A918" s="849" t="s">
        <v>915</v>
      </c>
      <c r="B918" s="850"/>
      <c r="C918" s="850" t="s">
        <v>448</v>
      </c>
      <c r="D918" s="850" t="s">
        <v>916</v>
      </c>
      <c r="E918" s="852">
        <v>33.398546099999997</v>
      </c>
      <c r="F918" s="852">
        <v>-115.6709992</v>
      </c>
      <c r="G918" s="854" t="s">
        <v>9289</v>
      </c>
      <c r="H918" s="850"/>
      <c r="I918" s="853" t="s">
        <v>33</v>
      </c>
      <c r="J918" s="854" t="str">
        <f t="shared" si="116"/>
        <v>Groundwater</v>
      </c>
      <c r="K918" s="854" t="s">
        <v>35</v>
      </c>
      <c r="L918" s="858">
        <v>2019</v>
      </c>
      <c r="M918" s="855"/>
      <c r="N918" s="855"/>
      <c r="O918" s="855" t="s">
        <v>36</v>
      </c>
      <c r="P918" s="855">
        <v>15.83</v>
      </c>
      <c r="Q918" s="855">
        <f t="shared" si="117"/>
        <v>15.83</v>
      </c>
      <c r="R918" s="854"/>
      <c r="S918" s="854"/>
      <c r="T918" s="942" t="s">
        <v>919</v>
      </c>
      <c r="U918" s="856" t="s">
        <v>514</v>
      </c>
      <c r="V918" s="857" t="s">
        <v>918</v>
      </c>
      <c r="W918" s="885"/>
      <c r="X918" s="941" t="s">
        <v>538</v>
      </c>
    </row>
    <row r="919" spans="1:24" ht="28.5" customHeight="1">
      <c r="A919" s="849" t="s">
        <v>10159</v>
      </c>
      <c r="B919" s="849"/>
      <c r="C919" s="849" t="s">
        <v>3158</v>
      </c>
      <c r="D919" s="849" t="s">
        <v>10160</v>
      </c>
      <c r="E919" s="851">
        <v>47.168999999999997</v>
      </c>
      <c r="F919" s="851">
        <v>-88.494</v>
      </c>
      <c r="G919" s="862"/>
      <c r="H919" s="861"/>
      <c r="I919" s="853" t="s">
        <v>113</v>
      </c>
      <c r="J919" s="852" t="s">
        <v>35</v>
      </c>
      <c r="K919" s="852" t="s">
        <v>35</v>
      </c>
      <c r="L919" s="863">
        <v>2021</v>
      </c>
      <c r="M919" s="855">
        <v>490</v>
      </c>
      <c r="N919" s="855">
        <v>50900</v>
      </c>
      <c r="O919" s="855">
        <v>51390</v>
      </c>
      <c r="P919" s="855">
        <v>52719.3</v>
      </c>
      <c r="Q919" s="855">
        <v>52719.3</v>
      </c>
      <c r="R919" s="854"/>
      <c r="S919" s="854"/>
      <c r="T919" s="854" t="s">
        <v>10161</v>
      </c>
      <c r="U919" s="864" t="s">
        <v>10161</v>
      </c>
      <c r="V919" s="865" t="s">
        <v>10162</v>
      </c>
      <c r="W919" s="854" t="s">
        <v>10163</v>
      </c>
      <c r="X919" s="851" t="s">
        <v>9295</v>
      </c>
    </row>
    <row r="920" spans="1:24" ht="28.5" customHeight="1">
      <c r="A920" s="849" t="s">
        <v>2589</v>
      </c>
      <c r="B920" s="850"/>
      <c r="C920" s="850" t="s">
        <v>2408</v>
      </c>
      <c r="D920" s="850" t="s">
        <v>2590</v>
      </c>
      <c r="E920" s="852">
        <v>46.123849700000001</v>
      </c>
      <c r="F920" s="852">
        <v>-67.789120499999996</v>
      </c>
      <c r="G920" s="854" t="s">
        <v>9289</v>
      </c>
      <c r="H920" s="850"/>
      <c r="I920" s="853" t="s">
        <v>113</v>
      </c>
      <c r="J920" s="854" t="str">
        <f t="shared" ref="J920:J927" si="118">IF(K920="Groundwater", "Groundwater", IF(OR(K920="Wastewater", K920="Surface Water", K920="Drinking Water", K920="Leachate"),"Other Water", IF(OR(K920="Soil", K920="Compost", K920="Sludge", K920="Septage"), "Solid", "Unknown")))</f>
        <v>Other Water</v>
      </c>
      <c r="K920" s="854" t="s">
        <v>80</v>
      </c>
      <c r="L920" s="858">
        <v>2017</v>
      </c>
      <c r="M920" s="855"/>
      <c r="N920" s="855"/>
      <c r="O920" s="855">
        <v>70.599999999999994</v>
      </c>
      <c r="P920" s="855"/>
      <c r="Q920" s="855">
        <f t="shared" ref="Q920:Q927" si="119">IF(M920&amp;N920&amp;O920&amp;P920="","",MAX(M920:P920))</f>
        <v>70.599999999999994</v>
      </c>
      <c r="R920" s="854" t="s">
        <v>10164</v>
      </c>
      <c r="S920" s="854" t="s">
        <v>49</v>
      </c>
      <c r="T920" s="937" t="s">
        <v>2438</v>
      </c>
      <c r="U920" s="866" t="s">
        <v>2592</v>
      </c>
      <c r="V920" s="884" t="s">
        <v>2593</v>
      </c>
      <c r="W920" s="893" t="s">
        <v>2596</v>
      </c>
      <c r="X920" s="882" t="s">
        <v>2440</v>
      </c>
    </row>
    <row r="921" spans="1:24" ht="28.5" customHeight="1">
      <c r="A921" s="849" t="s">
        <v>2597</v>
      </c>
      <c r="B921" s="850"/>
      <c r="C921" s="850" t="s">
        <v>2408</v>
      </c>
      <c r="D921" s="850" t="s">
        <v>2598</v>
      </c>
      <c r="E921" s="852">
        <v>46.124766600000001</v>
      </c>
      <c r="F921" s="852">
        <v>-67.842907299999993</v>
      </c>
      <c r="G921" s="854" t="s">
        <v>9289</v>
      </c>
      <c r="H921" s="850"/>
      <c r="I921" s="853" t="s">
        <v>765</v>
      </c>
      <c r="J921" s="854" t="str">
        <f t="shared" si="118"/>
        <v>Solid</v>
      </c>
      <c r="K921" s="853" t="s">
        <v>2447</v>
      </c>
      <c r="L921" s="902">
        <v>2019</v>
      </c>
      <c r="M921" s="855">
        <v>13.3</v>
      </c>
      <c r="N921" s="855">
        <v>45</v>
      </c>
      <c r="O921" s="855">
        <v>58</v>
      </c>
      <c r="P921" s="855">
        <v>47410</v>
      </c>
      <c r="Q921" s="855">
        <f t="shared" si="119"/>
        <v>47410</v>
      </c>
      <c r="R921" s="854"/>
      <c r="S921" s="853"/>
      <c r="T921" s="859" t="s">
        <v>2513</v>
      </c>
      <c r="U921" s="912"/>
      <c r="V921" s="887" t="s">
        <v>2411</v>
      </c>
      <c r="W921" s="885"/>
      <c r="X921" s="882" t="s">
        <v>2415</v>
      </c>
    </row>
    <row r="922" spans="1:24" ht="28.5" customHeight="1">
      <c r="A922" s="849" t="s">
        <v>4415</v>
      </c>
      <c r="B922" s="849"/>
      <c r="C922" s="849" t="s">
        <v>4239</v>
      </c>
      <c r="D922" s="849" t="s">
        <v>4416</v>
      </c>
      <c r="E922" s="851">
        <v>43.772193909999999</v>
      </c>
      <c r="F922" s="851">
        <v>-91.499938959999994</v>
      </c>
      <c r="G922" s="852" t="s">
        <v>9299</v>
      </c>
      <c r="H922" s="849"/>
      <c r="I922" s="853" t="s">
        <v>33</v>
      </c>
      <c r="J922" s="854" t="str">
        <f t="shared" si="118"/>
        <v>Groundwater</v>
      </c>
      <c r="K922" s="852" t="s">
        <v>35</v>
      </c>
      <c r="L922" s="851">
        <v>2018</v>
      </c>
      <c r="M922" s="855">
        <v>550</v>
      </c>
      <c r="N922" s="855">
        <v>520</v>
      </c>
      <c r="O922" s="855">
        <v>1070</v>
      </c>
      <c r="P922" s="855">
        <v>3750</v>
      </c>
      <c r="Q922" s="855">
        <f t="shared" si="119"/>
        <v>3750</v>
      </c>
      <c r="R922" s="854"/>
      <c r="S922" s="868" t="s">
        <v>4271</v>
      </c>
      <c r="T922" s="868" t="s">
        <v>4417</v>
      </c>
      <c r="U922" s="856" t="s">
        <v>4271</v>
      </c>
      <c r="V922" s="857" t="s">
        <v>4272</v>
      </c>
      <c r="W922" s="854"/>
      <c r="X922" s="877" t="s">
        <v>4274</v>
      </c>
    </row>
    <row r="923" spans="1:24" ht="28.5" customHeight="1">
      <c r="A923" s="849" t="s">
        <v>3657</v>
      </c>
      <c r="B923" s="849"/>
      <c r="C923" s="849" t="s">
        <v>3158</v>
      </c>
      <c r="D923" s="849" t="s">
        <v>3658</v>
      </c>
      <c r="E923" s="851">
        <v>42.5935226</v>
      </c>
      <c r="F923" s="851">
        <v>-83.931728999999905</v>
      </c>
      <c r="G923" s="852" t="s">
        <v>9289</v>
      </c>
      <c r="H923" s="852"/>
      <c r="I923" s="853" t="s">
        <v>765</v>
      </c>
      <c r="J923" s="854" t="str">
        <f t="shared" si="118"/>
        <v>Other Water</v>
      </c>
      <c r="K923" s="852" t="s">
        <v>2471</v>
      </c>
      <c r="L923" s="851">
        <v>2018</v>
      </c>
      <c r="M923" s="855">
        <v>7.39</v>
      </c>
      <c r="N923" s="855">
        <v>63.9</v>
      </c>
      <c r="O923" s="855"/>
      <c r="P923" s="855"/>
      <c r="Q923" s="855">
        <f t="shared" si="119"/>
        <v>63.9</v>
      </c>
      <c r="R923" s="854"/>
      <c r="S923" s="885"/>
      <c r="T923" s="852"/>
      <c r="U923" s="864"/>
      <c r="V923" s="857" t="s">
        <v>3266</v>
      </c>
      <c r="W923" s="854"/>
      <c r="X923" s="851"/>
    </row>
    <row r="924" spans="1:24" ht="28.5" customHeight="1">
      <c r="A924" s="849" t="s">
        <v>4418</v>
      </c>
      <c r="B924" s="849"/>
      <c r="C924" s="849" t="s">
        <v>4239</v>
      </c>
      <c r="D924" s="849" t="s">
        <v>4419</v>
      </c>
      <c r="E924" s="851">
        <v>47.537654879999998</v>
      </c>
      <c r="F924" s="851">
        <v>-92.119636540000002</v>
      </c>
      <c r="G924" s="852" t="s">
        <v>9299</v>
      </c>
      <c r="H924" s="849"/>
      <c r="I924" s="853" t="s">
        <v>33</v>
      </c>
      <c r="J924" s="854" t="str">
        <f t="shared" si="118"/>
        <v>Groundwater</v>
      </c>
      <c r="K924" s="852" t="s">
        <v>35</v>
      </c>
      <c r="L924" s="851">
        <v>2019</v>
      </c>
      <c r="M924" s="855">
        <v>10</v>
      </c>
      <c r="N924" s="855">
        <v>18</v>
      </c>
      <c r="O924" s="855">
        <v>28</v>
      </c>
      <c r="P924" s="855">
        <v>44</v>
      </c>
      <c r="Q924" s="855">
        <f t="shared" si="119"/>
        <v>44</v>
      </c>
      <c r="R924" s="854"/>
      <c r="S924" s="868" t="s">
        <v>4271</v>
      </c>
      <c r="T924" s="868" t="s">
        <v>4420</v>
      </c>
      <c r="U924" s="866" t="s">
        <v>4271</v>
      </c>
      <c r="V924" s="884" t="s">
        <v>4272</v>
      </c>
      <c r="W924" s="854"/>
      <c r="X924" s="877" t="s">
        <v>4274</v>
      </c>
    </row>
    <row r="925" spans="1:24" ht="28.5" customHeight="1">
      <c r="A925" s="849" t="s">
        <v>920</v>
      </c>
      <c r="B925" s="849"/>
      <c r="C925" s="849" t="s">
        <v>448</v>
      </c>
      <c r="D925" s="849" t="s">
        <v>570</v>
      </c>
      <c r="E925" s="852">
        <v>34.033647500000001</v>
      </c>
      <c r="F925" s="852">
        <v>-118.45781119999999</v>
      </c>
      <c r="G925" s="852" t="s">
        <v>9289</v>
      </c>
      <c r="H925" s="849"/>
      <c r="I925" s="930" t="s">
        <v>5</v>
      </c>
      <c r="J925" s="854" t="str">
        <f t="shared" si="118"/>
        <v>Groundwater</v>
      </c>
      <c r="K925" s="852" t="s">
        <v>35</v>
      </c>
      <c r="L925" s="851">
        <v>2018</v>
      </c>
      <c r="M925" s="855">
        <v>19</v>
      </c>
      <c r="N925" s="855">
        <v>2.2000000000000002</v>
      </c>
      <c r="O925" s="855">
        <v>21.2</v>
      </c>
      <c r="P925" s="855">
        <v>66.3</v>
      </c>
      <c r="Q925" s="855">
        <f t="shared" si="119"/>
        <v>66.3</v>
      </c>
      <c r="R925" s="854"/>
      <c r="S925" s="854"/>
      <c r="T925" s="859" t="s">
        <v>922</v>
      </c>
      <c r="U925" s="866" t="s">
        <v>451</v>
      </c>
      <c r="V925" s="884" t="s">
        <v>451</v>
      </c>
      <c r="W925" s="854"/>
      <c r="X925" s="877" t="s">
        <v>453</v>
      </c>
    </row>
    <row r="926" spans="1:24" ht="28.5" customHeight="1">
      <c r="A926" s="849" t="s">
        <v>2308</v>
      </c>
      <c r="B926" s="849" t="s">
        <v>2309</v>
      </c>
      <c r="C926" s="850" t="s">
        <v>2295</v>
      </c>
      <c r="D926" s="850" t="s">
        <v>2310</v>
      </c>
      <c r="E926" s="852">
        <v>39.4571276</v>
      </c>
      <c r="F926" s="852">
        <v>-87.2937297</v>
      </c>
      <c r="G926" s="854" t="s">
        <v>9289</v>
      </c>
      <c r="H926" s="850"/>
      <c r="I926" s="853" t="s">
        <v>44</v>
      </c>
      <c r="J926" s="854" t="str">
        <f t="shared" si="118"/>
        <v>Groundwater</v>
      </c>
      <c r="K926" s="854" t="s">
        <v>35</v>
      </c>
      <c r="L926" s="858">
        <v>2018</v>
      </c>
      <c r="M926" s="855">
        <v>5600</v>
      </c>
      <c r="N926" s="855">
        <v>15000</v>
      </c>
      <c r="O926" s="855">
        <v>20600</v>
      </c>
      <c r="P926" s="855">
        <v>28970</v>
      </c>
      <c r="Q926" s="855">
        <f t="shared" si="119"/>
        <v>28970</v>
      </c>
      <c r="R926" s="853" t="s">
        <v>10166</v>
      </c>
      <c r="S926" s="854" t="s">
        <v>49</v>
      </c>
      <c r="T926" s="999" t="s">
        <v>146</v>
      </c>
      <c r="U926" s="856" t="s">
        <v>54</v>
      </c>
      <c r="V926" s="857" t="s">
        <v>2312</v>
      </c>
      <c r="W926" s="893" t="s">
        <v>2316</v>
      </c>
      <c r="X926" s="895" t="s">
        <v>2307</v>
      </c>
    </row>
    <row r="927" spans="1:24" ht="28.5" customHeight="1">
      <c r="A927" s="849" t="s">
        <v>1928</v>
      </c>
      <c r="B927" s="850"/>
      <c r="C927" s="850" t="s">
        <v>1806</v>
      </c>
      <c r="D927" s="850" t="s">
        <v>1886</v>
      </c>
      <c r="E927" s="852">
        <v>30.424152239193099</v>
      </c>
      <c r="F927" s="852">
        <v>-86.693169776128002</v>
      </c>
      <c r="G927" s="854" t="s">
        <v>9355</v>
      </c>
      <c r="H927" s="850" t="s">
        <v>10167</v>
      </c>
      <c r="I927" s="853" t="s">
        <v>44</v>
      </c>
      <c r="J927" s="854" t="str">
        <f t="shared" si="118"/>
        <v>Groundwater</v>
      </c>
      <c r="K927" s="854" t="s">
        <v>35</v>
      </c>
      <c r="L927" s="858">
        <v>2017</v>
      </c>
      <c r="M927" s="855">
        <v>16000</v>
      </c>
      <c r="N927" s="855">
        <v>108000</v>
      </c>
      <c r="O927" s="855">
        <v>109830</v>
      </c>
      <c r="P927" s="855">
        <v>387363</v>
      </c>
      <c r="Q927" s="855">
        <f t="shared" si="119"/>
        <v>387363</v>
      </c>
      <c r="R927" s="853" t="s">
        <v>10168</v>
      </c>
      <c r="S927" s="853" t="s">
        <v>49</v>
      </c>
      <c r="T927" s="999" t="s">
        <v>146</v>
      </c>
      <c r="U927" s="866" t="s">
        <v>54</v>
      </c>
      <c r="V927" s="884" t="s">
        <v>1930</v>
      </c>
      <c r="W927" s="893" t="s">
        <v>1934</v>
      </c>
      <c r="X927" s="895" t="s">
        <v>1824</v>
      </c>
    </row>
    <row r="928" spans="1:24" ht="28.5" customHeight="1">
      <c r="A928" s="849" t="s">
        <v>10169</v>
      </c>
      <c r="B928" s="849"/>
      <c r="C928" s="849" t="s">
        <v>3158</v>
      </c>
      <c r="D928" s="849" t="s">
        <v>3682</v>
      </c>
      <c r="E928" s="851">
        <v>42.343007999999998</v>
      </c>
      <c r="F928" s="851">
        <v>-85.560399000000004</v>
      </c>
      <c r="G928" s="862"/>
      <c r="H928" s="861"/>
      <c r="I928" s="853" t="s">
        <v>5</v>
      </c>
      <c r="J928" s="852" t="s">
        <v>35</v>
      </c>
      <c r="K928" s="852" t="s">
        <v>35</v>
      </c>
      <c r="L928" s="863">
        <v>2022</v>
      </c>
      <c r="M928" s="855">
        <v>330</v>
      </c>
      <c r="N928" s="855">
        <v>550</v>
      </c>
      <c r="O928" s="855">
        <v>880</v>
      </c>
      <c r="P928" s="855">
        <v>1165.7</v>
      </c>
      <c r="Q928" s="855">
        <v>1165.7</v>
      </c>
      <c r="R928" s="854"/>
      <c r="S928" s="854"/>
      <c r="T928" s="854" t="s">
        <v>10170</v>
      </c>
      <c r="U928" s="864" t="s">
        <v>10170</v>
      </c>
      <c r="V928" s="865" t="s">
        <v>10171</v>
      </c>
      <c r="W928" s="854" t="s">
        <v>10172</v>
      </c>
      <c r="X928" s="851" t="s">
        <v>9295</v>
      </c>
    </row>
    <row r="929" spans="1:24" ht="28.5" customHeight="1">
      <c r="A929" s="849" t="s">
        <v>6346</v>
      </c>
      <c r="B929" s="850"/>
      <c r="C929" s="850" t="s">
        <v>4778</v>
      </c>
      <c r="D929" s="850" t="s">
        <v>5475</v>
      </c>
      <c r="E929" s="852">
        <v>43.681969600000002</v>
      </c>
      <c r="F929" s="852">
        <v>-72.236585599999998</v>
      </c>
      <c r="G929" s="854" t="s">
        <v>9299</v>
      </c>
      <c r="H929" s="850"/>
      <c r="I929" s="853" t="s">
        <v>5</v>
      </c>
      <c r="J929" s="854" t="str">
        <f t="shared" ref="J929:J952" si="120">IF(K929="Groundwater", "Groundwater", IF(OR(K929="Wastewater", K929="Surface Water", K929="Drinking Water", K929="Leachate"),"Other Water", IF(OR(K929="Soil", K929="Compost", K929="Sludge", K929="Septage"), "Solid", "Unknown")))</f>
        <v>Groundwater</v>
      </c>
      <c r="K929" s="854" t="s">
        <v>35</v>
      </c>
      <c r="L929" s="858">
        <v>2018</v>
      </c>
      <c r="M929" s="855">
        <v>6</v>
      </c>
      <c r="N929" s="855">
        <v>16</v>
      </c>
      <c r="O929" s="855">
        <v>22</v>
      </c>
      <c r="P929" s="855">
        <v>166</v>
      </c>
      <c r="Q929" s="855">
        <f t="shared" ref="Q929:Q952" si="121">IF(M929&amp;N929&amp;O929&amp;P929="","",MAX(M929:P929))</f>
        <v>166</v>
      </c>
      <c r="R929" s="854"/>
      <c r="S929" s="853"/>
      <c r="T929" s="962" t="s">
        <v>6351</v>
      </c>
      <c r="U929" s="880" t="s">
        <v>4786</v>
      </c>
      <c r="V929" s="884" t="s">
        <v>6348</v>
      </c>
      <c r="W929" s="962" t="s">
        <v>6352</v>
      </c>
      <c r="X929" s="882" t="s">
        <v>2415</v>
      </c>
    </row>
    <row r="930" spans="1:24" ht="28.5" customHeight="1">
      <c r="A930" s="849" t="s">
        <v>281</v>
      </c>
      <c r="B930" s="849"/>
      <c r="C930" s="849" t="s">
        <v>76</v>
      </c>
      <c r="D930" s="849" t="s">
        <v>10173</v>
      </c>
      <c r="E930" s="851">
        <v>59.755578</v>
      </c>
      <c r="F930" s="851">
        <v>-154.91775200000001</v>
      </c>
      <c r="G930" s="901" t="s">
        <v>9289</v>
      </c>
      <c r="H930" s="900"/>
      <c r="I930" s="853" t="s">
        <v>113</v>
      </c>
      <c r="J930" s="854" t="str">
        <f t="shared" si="120"/>
        <v>Other Water</v>
      </c>
      <c r="K930" s="852" t="s">
        <v>80</v>
      </c>
      <c r="L930" s="851">
        <v>2021</v>
      </c>
      <c r="M930" s="855"/>
      <c r="N930" s="855"/>
      <c r="O930" s="855"/>
      <c r="P930" s="855"/>
      <c r="Q930" s="855" t="str">
        <f t="shared" si="121"/>
        <v/>
      </c>
      <c r="R930" s="854"/>
      <c r="S930" s="854"/>
      <c r="T930" s="868" t="s">
        <v>282</v>
      </c>
      <c r="U930" s="864" t="s">
        <v>282</v>
      </c>
      <c r="V930" s="857" t="s">
        <v>282</v>
      </c>
      <c r="W930" s="854"/>
      <c r="X930" s="851"/>
    </row>
    <row r="931" spans="1:24" ht="28.5" customHeight="1">
      <c r="A931" s="849" t="s">
        <v>6353</v>
      </c>
      <c r="B931" s="850"/>
      <c r="C931" s="850" t="s">
        <v>4778</v>
      </c>
      <c r="D931" s="850" t="s">
        <v>4955</v>
      </c>
      <c r="E931" s="852">
        <v>42.863230999999999</v>
      </c>
      <c r="F931" s="852">
        <v>-71.339196000000001</v>
      </c>
      <c r="G931" s="854" t="s">
        <v>9290</v>
      </c>
      <c r="H931" s="850"/>
      <c r="I931" s="853" t="s">
        <v>77</v>
      </c>
      <c r="J931" s="854" t="str">
        <f t="shared" si="120"/>
        <v>Groundwater</v>
      </c>
      <c r="K931" s="854" t="s">
        <v>35</v>
      </c>
      <c r="L931" s="858"/>
      <c r="M931" s="855">
        <v>29.9</v>
      </c>
      <c r="N931" s="855">
        <v>44.2</v>
      </c>
      <c r="O931" s="855">
        <v>74.099999999999994</v>
      </c>
      <c r="P931" s="855">
        <v>80.06</v>
      </c>
      <c r="Q931" s="855">
        <f t="shared" si="121"/>
        <v>80.06</v>
      </c>
      <c r="R931" s="854"/>
      <c r="S931" s="854"/>
      <c r="T931" s="854"/>
      <c r="U931" s="866" t="s">
        <v>4781</v>
      </c>
      <c r="V931" s="884" t="s">
        <v>4781</v>
      </c>
      <c r="W931" s="854"/>
      <c r="X931" s="860" t="s">
        <v>2415</v>
      </c>
    </row>
    <row r="932" spans="1:24" ht="28.5" customHeight="1">
      <c r="A932" s="849" t="s">
        <v>923</v>
      </c>
      <c r="B932" s="850"/>
      <c r="C932" s="850" t="s">
        <v>448</v>
      </c>
      <c r="D932" s="850" t="s">
        <v>924</v>
      </c>
      <c r="E932" s="852">
        <v>32.845941699999997</v>
      </c>
      <c r="F932" s="852">
        <v>-115.6822265</v>
      </c>
      <c r="G932" s="854" t="s">
        <v>9289</v>
      </c>
      <c r="H932" s="850"/>
      <c r="I932" s="853" t="s">
        <v>33</v>
      </c>
      <c r="J932" s="854" t="str">
        <f t="shared" si="120"/>
        <v>Groundwater</v>
      </c>
      <c r="K932" s="854" t="s">
        <v>35</v>
      </c>
      <c r="L932" s="858">
        <v>2019</v>
      </c>
      <c r="M932" s="855">
        <v>7.7</v>
      </c>
      <c r="N932" s="855">
        <v>13</v>
      </c>
      <c r="O932" s="855">
        <v>21</v>
      </c>
      <c r="P932" s="855">
        <v>57.11</v>
      </c>
      <c r="Q932" s="855">
        <f t="shared" si="121"/>
        <v>57.11</v>
      </c>
      <c r="R932" s="854"/>
      <c r="S932" s="854"/>
      <c r="T932" s="942" t="s">
        <v>927</v>
      </c>
      <c r="U932" s="856" t="s">
        <v>514</v>
      </c>
      <c r="V932" s="857" t="s">
        <v>926</v>
      </c>
      <c r="W932" s="885"/>
      <c r="X932" s="941" t="s">
        <v>538</v>
      </c>
    </row>
    <row r="933" spans="1:24" ht="28.5" customHeight="1">
      <c r="A933" s="849" t="s">
        <v>928</v>
      </c>
      <c r="B933" s="850"/>
      <c r="C933" s="850" t="s">
        <v>448</v>
      </c>
      <c r="D933" s="850" t="s">
        <v>924</v>
      </c>
      <c r="E933" s="852">
        <v>32.855030300000003</v>
      </c>
      <c r="F933" s="852">
        <v>-115.5268197</v>
      </c>
      <c r="G933" s="854" t="s">
        <v>9289</v>
      </c>
      <c r="H933" s="850"/>
      <c r="I933" s="853" t="s">
        <v>33</v>
      </c>
      <c r="J933" s="854" t="str">
        <f t="shared" si="120"/>
        <v>Groundwater</v>
      </c>
      <c r="K933" s="854" t="s">
        <v>35</v>
      </c>
      <c r="L933" s="858">
        <v>2020</v>
      </c>
      <c r="M933" s="855">
        <v>36</v>
      </c>
      <c r="N933" s="855">
        <v>2.2000000000000002</v>
      </c>
      <c r="O933" s="855"/>
      <c r="P933" s="855">
        <v>161.80000000000001</v>
      </c>
      <c r="Q933" s="855">
        <f t="shared" si="121"/>
        <v>161.80000000000001</v>
      </c>
      <c r="R933" s="854"/>
      <c r="S933" s="854"/>
      <c r="T933" s="1037" t="s">
        <v>475</v>
      </c>
      <c r="U933" s="866" t="s">
        <v>514</v>
      </c>
      <c r="V933" s="884" t="s">
        <v>930</v>
      </c>
      <c r="W933" s="941" t="s">
        <v>931</v>
      </c>
      <c r="X933" s="941" t="s">
        <v>538</v>
      </c>
    </row>
    <row r="934" spans="1:24" ht="28.5" customHeight="1">
      <c r="A934" s="849" t="s">
        <v>932</v>
      </c>
      <c r="B934" s="849" t="s">
        <v>933</v>
      </c>
      <c r="C934" s="849" t="s">
        <v>448</v>
      </c>
      <c r="D934" s="849" t="s">
        <v>934</v>
      </c>
      <c r="E934" s="852">
        <v>38.568759100000001</v>
      </c>
      <c r="F934" s="852">
        <v>-121.3019917</v>
      </c>
      <c r="G934" s="852" t="s">
        <v>9289</v>
      </c>
      <c r="H934" s="849"/>
      <c r="I934" s="853" t="s">
        <v>5</v>
      </c>
      <c r="J934" s="854" t="str">
        <f t="shared" si="120"/>
        <v>Groundwater</v>
      </c>
      <c r="K934" s="852" t="s">
        <v>35</v>
      </c>
      <c r="L934" s="851">
        <v>2019</v>
      </c>
      <c r="M934" s="855">
        <v>11</v>
      </c>
      <c r="N934" s="855">
        <v>7.5</v>
      </c>
      <c r="O934" s="855" t="s">
        <v>36</v>
      </c>
      <c r="P934" s="855">
        <v>41.23</v>
      </c>
      <c r="Q934" s="855">
        <f t="shared" si="121"/>
        <v>41.23</v>
      </c>
      <c r="R934" s="854"/>
      <c r="S934" s="854"/>
      <c r="T934" s="859" t="s">
        <v>936</v>
      </c>
      <c r="U934" s="856" t="s">
        <v>451</v>
      </c>
      <c r="V934" s="857" t="s">
        <v>451</v>
      </c>
      <c r="W934" s="854"/>
      <c r="X934" s="877" t="s">
        <v>453</v>
      </c>
    </row>
    <row r="935" spans="1:24" ht="28.5" customHeight="1">
      <c r="A935" s="849" t="s">
        <v>6356</v>
      </c>
      <c r="B935" s="850"/>
      <c r="C935" s="850" t="s">
        <v>4778</v>
      </c>
      <c r="D935" s="850" t="s">
        <v>6357</v>
      </c>
      <c r="E935" s="852">
        <v>43.561314799999998</v>
      </c>
      <c r="F935" s="852">
        <v>-71.781726599999999</v>
      </c>
      <c r="G935" s="854" t="s">
        <v>9299</v>
      </c>
      <c r="H935" s="850"/>
      <c r="I935" s="853" t="s">
        <v>5</v>
      </c>
      <c r="J935" s="854" t="str">
        <f t="shared" si="120"/>
        <v>Groundwater</v>
      </c>
      <c r="K935" s="854" t="s">
        <v>35</v>
      </c>
      <c r="L935" s="858">
        <v>2017</v>
      </c>
      <c r="M935" s="855"/>
      <c r="N935" s="855"/>
      <c r="O935" s="855" t="s">
        <v>36</v>
      </c>
      <c r="P935" s="855">
        <v>81.95</v>
      </c>
      <c r="Q935" s="855">
        <f t="shared" si="121"/>
        <v>81.95</v>
      </c>
      <c r="R935" s="854"/>
      <c r="S935" s="853"/>
      <c r="T935" s="879" t="s">
        <v>6361</v>
      </c>
      <c r="U935" s="875" t="s">
        <v>4786</v>
      </c>
      <c r="V935" s="887" t="s">
        <v>6359</v>
      </c>
      <c r="W935" s="879" t="s">
        <v>6362</v>
      </c>
      <c r="X935" s="882" t="s">
        <v>2415</v>
      </c>
    </row>
    <row r="936" spans="1:24" ht="28.5" customHeight="1">
      <c r="A936" s="849" t="s">
        <v>2939</v>
      </c>
      <c r="B936" s="850"/>
      <c r="C936" s="850" t="s">
        <v>2892</v>
      </c>
      <c r="D936" s="850" t="s">
        <v>2940</v>
      </c>
      <c r="E936" s="852">
        <v>38.5984798</v>
      </c>
      <c r="F936" s="852">
        <v>-77.170456900000005</v>
      </c>
      <c r="G936" s="854" t="s">
        <v>9290</v>
      </c>
      <c r="H936" s="850"/>
      <c r="I936" s="853" t="s">
        <v>44</v>
      </c>
      <c r="J936" s="854" t="str">
        <f t="shared" si="120"/>
        <v>Unknown</v>
      </c>
      <c r="K936" s="854"/>
      <c r="L936" s="858"/>
      <c r="M936" s="855"/>
      <c r="N936" s="855"/>
      <c r="O936" s="855" t="s">
        <v>36</v>
      </c>
      <c r="P936" s="855" t="s">
        <v>36</v>
      </c>
      <c r="Q936" s="855" t="str">
        <f t="shared" si="121"/>
        <v/>
      </c>
      <c r="R936" s="854" t="s">
        <v>10174</v>
      </c>
      <c r="S936" s="854"/>
      <c r="T936" s="859" t="s">
        <v>2898</v>
      </c>
      <c r="U936" s="856" t="s">
        <v>2894</v>
      </c>
      <c r="V936" s="865"/>
      <c r="W936" s="885"/>
      <c r="X936" s="934" t="s">
        <v>2900</v>
      </c>
    </row>
    <row r="937" spans="1:24" ht="28.5" customHeight="1">
      <c r="A937" s="849" t="s">
        <v>1935</v>
      </c>
      <c r="B937" s="849"/>
      <c r="C937" s="849" t="s">
        <v>1806</v>
      </c>
      <c r="D937" s="849" t="s">
        <v>1936</v>
      </c>
      <c r="E937" s="851">
        <v>27.4162198</v>
      </c>
      <c r="F937" s="851">
        <v>-80.369053199999996</v>
      </c>
      <c r="G937" s="901" t="s">
        <v>9299</v>
      </c>
      <c r="H937" s="900"/>
      <c r="I937" s="853" t="s">
        <v>95</v>
      </c>
      <c r="J937" s="854" t="str">
        <f t="shared" si="120"/>
        <v>Groundwater</v>
      </c>
      <c r="K937" s="852" t="s">
        <v>35</v>
      </c>
      <c r="L937" s="851">
        <v>2020</v>
      </c>
      <c r="M937" s="855">
        <v>1300</v>
      </c>
      <c r="N937" s="855">
        <v>16000</v>
      </c>
      <c r="O937" s="855"/>
      <c r="P937" s="855"/>
      <c r="Q937" s="855">
        <f t="shared" si="121"/>
        <v>16000</v>
      </c>
      <c r="R937" s="854"/>
      <c r="S937" s="854"/>
      <c r="T937" s="868" t="s">
        <v>1938</v>
      </c>
      <c r="U937" s="866" t="s">
        <v>1830</v>
      </c>
      <c r="V937" s="867" t="s">
        <v>1937</v>
      </c>
      <c r="W937" s="854"/>
      <c r="X937" s="851"/>
    </row>
    <row r="938" spans="1:24" ht="28.5" customHeight="1">
      <c r="A938" s="849" t="s">
        <v>3074</v>
      </c>
      <c r="B938" s="849"/>
      <c r="C938" s="849" t="s">
        <v>3007</v>
      </c>
      <c r="D938" s="849"/>
      <c r="E938" s="851">
        <v>42.517778399999997</v>
      </c>
      <c r="F938" s="851">
        <v>-71.138986500000001</v>
      </c>
      <c r="G938" s="901" t="s">
        <v>9290</v>
      </c>
      <c r="H938" s="900"/>
      <c r="I938" s="853" t="s">
        <v>1201</v>
      </c>
      <c r="J938" s="854" t="str">
        <f t="shared" si="120"/>
        <v>Unknown</v>
      </c>
      <c r="K938" s="852"/>
      <c r="L938" s="851"/>
      <c r="M938" s="855"/>
      <c r="N938" s="855"/>
      <c r="O938" s="855"/>
      <c r="P938" s="855"/>
      <c r="Q938" s="855" t="str">
        <f t="shared" si="121"/>
        <v/>
      </c>
      <c r="R938" s="854" t="s">
        <v>9405</v>
      </c>
      <c r="S938" s="854"/>
      <c r="T938" s="918" t="s">
        <v>3075</v>
      </c>
      <c r="U938" s="866" t="s">
        <v>1570</v>
      </c>
      <c r="V938" s="865"/>
      <c r="W938" s="854"/>
      <c r="X938" s="851"/>
    </row>
    <row r="939" spans="1:24" ht="28.5" customHeight="1">
      <c r="A939" s="849" t="s">
        <v>3659</v>
      </c>
      <c r="B939" s="850"/>
      <c r="C939" s="850" t="s">
        <v>3158</v>
      </c>
      <c r="D939" s="850" t="s">
        <v>3194</v>
      </c>
      <c r="E939" s="871">
        <v>42.593860499999998</v>
      </c>
      <c r="F939" s="871">
        <v>-83.049058799999997</v>
      </c>
      <c r="G939" s="852" t="s">
        <v>9289</v>
      </c>
      <c r="H939" s="852"/>
      <c r="I939" s="853" t="s">
        <v>5</v>
      </c>
      <c r="J939" s="854" t="str">
        <f t="shared" si="120"/>
        <v>Groundwater</v>
      </c>
      <c r="K939" s="854" t="s">
        <v>35</v>
      </c>
      <c r="L939" s="858">
        <v>2018</v>
      </c>
      <c r="M939" s="855">
        <v>50</v>
      </c>
      <c r="N939" s="855"/>
      <c r="O939" s="855" t="s">
        <v>36</v>
      </c>
      <c r="P939" s="855"/>
      <c r="Q939" s="855">
        <f t="shared" si="121"/>
        <v>50</v>
      </c>
      <c r="R939" s="885" t="s">
        <v>3196</v>
      </c>
      <c r="S939" s="885"/>
      <c r="T939" s="908" t="s">
        <v>3166</v>
      </c>
      <c r="U939" s="856" t="s">
        <v>3190</v>
      </c>
      <c r="V939" s="857" t="s">
        <v>3190</v>
      </c>
      <c r="W939" s="885"/>
      <c r="X939" s="877" t="s">
        <v>3168</v>
      </c>
    </row>
    <row r="940" spans="1:24" ht="28.5" customHeight="1">
      <c r="A940" s="849" t="s">
        <v>937</v>
      </c>
      <c r="B940" s="850"/>
      <c r="C940" s="850" t="s">
        <v>448</v>
      </c>
      <c r="D940" s="850" t="s">
        <v>938</v>
      </c>
      <c r="E940" s="852">
        <v>40.938644279999998</v>
      </c>
      <c r="F940" s="852">
        <v>-121.5895328</v>
      </c>
      <c r="G940" s="854" t="s">
        <v>9289</v>
      </c>
      <c r="H940" s="850"/>
      <c r="I940" s="853" t="s">
        <v>33</v>
      </c>
      <c r="J940" s="854" t="str">
        <f t="shared" si="120"/>
        <v>Groundwater</v>
      </c>
      <c r="K940" s="854" t="s">
        <v>35</v>
      </c>
      <c r="L940" s="858">
        <v>2019</v>
      </c>
      <c r="M940" s="855"/>
      <c r="N940" s="855"/>
      <c r="O940" s="855" t="s">
        <v>36</v>
      </c>
      <c r="P940" s="855">
        <v>21.6</v>
      </c>
      <c r="Q940" s="855">
        <f t="shared" si="121"/>
        <v>21.6</v>
      </c>
      <c r="R940" s="854"/>
      <c r="S940" s="854"/>
      <c r="T940" s="859" t="s">
        <v>940</v>
      </c>
      <c r="U940" s="866" t="s">
        <v>451</v>
      </c>
      <c r="V940" s="884" t="s">
        <v>451</v>
      </c>
      <c r="W940" s="854"/>
      <c r="X940" s="877" t="s">
        <v>453</v>
      </c>
    </row>
    <row r="941" spans="1:24" ht="28.5" customHeight="1">
      <c r="A941" s="849" t="s">
        <v>3663</v>
      </c>
      <c r="B941" s="850"/>
      <c r="C941" s="850" t="s">
        <v>3158</v>
      </c>
      <c r="D941" s="850" t="s">
        <v>3237</v>
      </c>
      <c r="E941" s="871">
        <v>42.378675200000004</v>
      </c>
      <c r="F941" s="871">
        <v>-83.2450805</v>
      </c>
      <c r="G941" s="852" t="s">
        <v>9289</v>
      </c>
      <c r="H941" s="852"/>
      <c r="I941" s="853" t="s">
        <v>5</v>
      </c>
      <c r="J941" s="854" t="str">
        <f t="shared" si="120"/>
        <v>Groundwater</v>
      </c>
      <c r="K941" s="854" t="s">
        <v>35</v>
      </c>
      <c r="L941" s="858">
        <v>2018</v>
      </c>
      <c r="M941" s="855"/>
      <c r="N941" s="855">
        <v>20</v>
      </c>
      <c r="O941" s="855" t="s">
        <v>36</v>
      </c>
      <c r="P941" s="855" t="s">
        <v>36</v>
      </c>
      <c r="Q941" s="855">
        <f t="shared" si="121"/>
        <v>20</v>
      </c>
      <c r="R941" s="885" t="s">
        <v>3196</v>
      </c>
      <c r="S941" s="885"/>
      <c r="T941" s="908" t="s">
        <v>3166</v>
      </c>
      <c r="U941" s="866" t="s">
        <v>3190</v>
      </c>
      <c r="V941" s="884" t="s">
        <v>3190</v>
      </c>
      <c r="W941" s="885"/>
      <c r="X941" s="877" t="s">
        <v>3168</v>
      </c>
    </row>
    <row r="942" spans="1:24" ht="28.5" customHeight="1">
      <c r="A942" s="849" t="s">
        <v>1939</v>
      </c>
      <c r="B942" s="849"/>
      <c r="C942" s="849" t="s">
        <v>1806</v>
      </c>
      <c r="D942" s="849" t="s">
        <v>1940</v>
      </c>
      <c r="E942" s="851">
        <v>25.8704961</v>
      </c>
      <c r="F942" s="851">
        <v>-80.210550499999997</v>
      </c>
      <c r="G942" s="852" t="s">
        <v>9299</v>
      </c>
      <c r="H942" s="849"/>
      <c r="I942" s="853" t="s">
        <v>1786</v>
      </c>
      <c r="J942" s="854" t="str">
        <f t="shared" si="120"/>
        <v>Groundwater</v>
      </c>
      <c r="K942" s="852" t="s">
        <v>35</v>
      </c>
      <c r="L942" s="851">
        <v>2019</v>
      </c>
      <c r="M942" s="855">
        <v>13</v>
      </c>
      <c r="N942" s="855">
        <v>86</v>
      </c>
      <c r="O942" s="855">
        <v>99</v>
      </c>
      <c r="P942" s="855">
        <v>189.69</v>
      </c>
      <c r="Q942" s="855">
        <f t="shared" si="121"/>
        <v>189.69</v>
      </c>
      <c r="R942" s="854"/>
      <c r="S942" s="854"/>
      <c r="T942" s="854" t="s">
        <v>1941</v>
      </c>
      <c r="U942" s="856" t="s">
        <v>1847</v>
      </c>
      <c r="V942" s="857" t="s">
        <v>1848</v>
      </c>
      <c r="W942" s="854"/>
      <c r="X942" s="851"/>
    </row>
    <row r="943" spans="1:24" ht="28.5" customHeight="1">
      <c r="A943" s="849" t="s">
        <v>8646</v>
      </c>
      <c r="B943" s="850"/>
      <c r="C943" s="850" t="s">
        <v>8584</v>
      </c>
      <c r="D943" s="850" t="s">
        <v>8647</v>
      </c>
      <c r="E943" s="852">
        <v>29.734040700000001</v>
      </c>
      <c r="F943" s="852">
        <v>-95.096089699999993</v>
      </c>
      <c r="G943" s="854" t="s">
        <v>9289</v>
      </c>
      <c r="H943" s="850"/>
      <c r="I943" s="853" t="s">
        <v>5</v>
      </c>
      <c r="J943" s="854" t="str">
        <f t="shared" si="120"/>
        <v>Groundwater</v>
      </c>
      <c r="K943" s="854" t="s">
        <v>35</v>
      </c>
      <c r="L943" s="858">
        <v>2019</v>
      </c>
      <c r="M943" s="855"/>
      <c r="N943" s="855"/>
      <c r="O943" s="855" t="s">
        <v>36</v>
      </c>
      <c r="P943" s="855">
        <v>46000</v>
      </c>
      <c r="Q943" s="855">
        <f t="shared" si="121"/>
        <v>46000</v>
      </c>
      <c r="R943" s="853" t="s">
        <v>10177</v>
      </c>
      <c r="S943" s="853" t="s">
        <v>49</v>
      </c>
      <c r="T943" s="933" t="s">
        <v>4611</v>
      </c>
      <c r="U943" s="866" t="s">
        <v>8648</v>
      </c>
      <c r="V943" s="884" t="s">
        <v>8648</v>
      </c>
      <c r="W943" s="893" t="s">
        <v>8650</v>
      </c>
      <c r="X943" s="882" t="s">
        <v>8595</v>
      </c>
    </row>
    <row r="944" spans="1:24" ht="28.5" customHeight="1">
      <c r="A944" s="849" t="s">
        <v>2602</v>
      </c>
      <c r="B944" s="850"/>
      <c r="C944" s="850" t="s">
        <v>2408</v>
      </c>
      <c r="D944" s="850" t="s">
        <v>2603</v>
      </c>
      <c r="E944" s="852">
        <v>44.091942899999999</v>
      </c>
      <c r="F944" s="852">
        <v>-69.117764300000005</v>
      </c>
      <c r="G944" s="854" t="s">
        <v>9289</v>
      </c>
      <c r="H944" s="850"/>
      <c r="I944" s="853" t="s">
        <v>2194</v>
      </c>
      <c r="J944" s="854" t="str">
        <f t="shared" si="120"/>
        <v>Solid</v>
      </c>
      <c r="K944" s="853" t="s">
        <v>2506</v>
      </c>
      <c r="L944" s="858">
        <v>2019</v>
      </c>
      <c r="M944" s="855"/>
      <c r="N944" s="855"/>
      <c r="O944" s="855" t="s">
        <v>36</v>
      </c>
      <c r="P944" s="855">
        <v>1740</v>
      </c>
      <c r="Q944" s="855">
        <f t="shared" si="121"/>
        <v>1740</v>
      </c>
      <c r="R944" s="854"/>
      <c r="S944" s="853"/>
      <c r="T944" s="859" t="s">
        <v>2513</v>
      </c>
      <c r="U944" s="864"/>
      <c r="V944" s="881" t="s">
        <v>2411</v>
      </c>
      <c r="W944" s="885"/>
      <c r="X944" s="882" t="s">
        <v>2415</v>
      </c>
    </row>
    <row r="945" spans="1:24" ht="28.5" customHeight="1">
      <c r="A945" s="849" t="s">
        <v>3667</v>
      </c>
      <c r="B945" s="849"/>
      <c r="C945" s="849" t="s">
        <v>3158</v>
      </c>
      <c r="D945" s="849" t="s">
        <v>3668</v>
      </c>
      <c r="E945" s="851">
        <v>42.9794871</v>
      </c>
      <c r="F945" s="851">
        <v>-85.074521799999999</v>
      </c>
      <c r="G945" s="852" t="s">
        <v>9289</v>
      </c>
      <c r="H945" s="852"/>
      <c r="I945" s="853" t="s">
        <v>765</v>
      </c>
      <c r="J945" s="854" t="str">
        <f t="shared" si="120"/>
        <v>Other Water</v>
      </c>
      <c r="K945" s="852" t="s">
        <v>2471</v>
      </c>
      <c r="L945" s="851">
        <v>2018</v>
      </c>
      <c r="M945" s="855">
        <v>10.1</v>
      </c>
      <c r="N945" s="855">
        <v>2920</v>
      </c>
      <c r="O945" s="855"/>
      <c r="P945" s="855"/>
      <c r="Q945" s="855">
        <f t="shared" si="121"/>
        <v>2920</v>
      </c>
      <c r="R945" s="854"/>
      <c r="S945" s="885"/>
      <c r="T945" s="852"/>
      <c r="U945" s="864"/>
      <c r="V945" s="884" t="s">
        <v>3266</v>
      </c>
      <c r="W945" s="854"/>
      <c r="X945" s="851"/>
    </row>
    <row r="946" spans="1:24" ht="28.5" customHeight="1">
      <c r="A946" s="849" t="s">
        <v>3076</v>
      </c>
      <c r="B946" s="849"/>
      <c r="C946" s="849" t="s">
        <v>3007</v>
      </c>
      <c r="D946" s="849"/>
      <c r="E946" s="851">
        <v>42.5838283</v>
      </c>
      <c r="F946" s="851">
        <v>-71.267709999999994</v>
      </c>
      <c r="G946" s="901" t="s">
        <v>9290</v>
      </c>
      <c r="H946" s="900"/>
      <c r="I946" s="853" t="s">
        <v>1201</v>
      </c>
      <c r="J946" s="854" t="str">
        <f t="shared" si="120"/>
        <v>Unknown</v>
      </c>
      <c r="K946" s="852"/>
      <c r="L946" s="851"/>
      <c r="M946" s="855"/>
      <c r="N946" s="855"/>
      <c r="O946" s="855"/>
      <c r="P946" s="855"/>
      <c r="Q946" s="855" t="str">
        <f t="shared" si="121"/>
        <v/>
      </c>
      <c r="R946" s="854" t="s">
        <v>9405</v>
      </c>
      <c r="S946" s="854"/>
      <c r="T946" s="918" t="s">
        <v>3077</v>
      </c>
      <c r="U946" s="856" t="s">
        <v>1570</v>
      </c>
      <c r="V946" s="865"/>
      <c r="W946" s="854"/>
      <c r="X946" s="851"/>
    </row>
    <row r="947" spans="1:24" ht="28.5" customHeight="1">
      <c r="A947" s="849" t="s">
        <v>10179</v>
      </c>
      <c r="B947" s="849"/>
      <c r="C947" s="849" t="s">
        <v>1806</v>
      </c>
      <c r="D947" s="849" t="s">
        <v>2115</v>
      </c>
      <c r="E947" s="851">
        <v>28.364234100000001</v>
      </c>
      <c r="F947" s="851">
        <v>-82.187804999999997</v>
      </c>
      <c r="G947" s="852" t="s">
        <v>9290</v>
      </c>
      <c r="H947" s="849"/>
      <c r="I947" s="853" t="s">
        <v>1786</v>
      </c>
      <c r="J947" s="854" t="str">
        <f t="shared" si="120"/>
        <v>Groundwater</v>
      </c>
      <c r="K947" s="852" t="s">
        <v>35</v>
      </c>
      <c r="L947" s="851">
        <v>2019</v>
      </c>
      <c r="M947" s="855">
        <v>55</v>
      </c>
      <c r="N947" s="855">
        <v>29</v>
      </c>
      <c r="O947" s="855">
        <v>84</v>
      </c>
      <c r="P947" s="855">
        <v>280.41000000000003</v>
      </c>
      <c r="Q947" s="855">
        <f t="shared" si="121"/>
        <v>280.41000000000003</v>
      </c>
      <c r="R947" s="854"/>
      <c r="S947" s="854"/>
      <c r="T947" s="854" t="s">
        <v>2116</v>
      </c>
      <c r="U947" s="866" t="s">
        <v>1847</v>
      </c>
      <c r="V947" s="884" t="s">
        <v>1848</v>
      </c>
      <c r="W947" s="854"/>
      <c r="X947" s="851"/>
    </row>
    <row r="948" spans="1:24" ht="28.5" customHeight="1">
      <c r="A948" s="849" t="s">
        <v>4421</v>
      </c>
      <c r="B948" s="849"/>
      <c r="C948" s="849" t="s">
        <v>4239</v>
      </c>
      <c r="D948" s="849" t="s">
        <v>4422</v>
      </c>
      <c r="E948" s="851">
        <v>47.335903170000002</v>
      </c>
      <c r="F948" s="851">
        <v>-93.371246339999999</v>
      </c>
      <c r="G948" s="852" t="s">
        <v>9299</v>
      </c>
      <c r="H948" s="849"/>
      <c r="I948" s="853" t="s">
        <v>33</v>
      </c>
      <c r="J948" s="854" t="str">
        <f t="shared" si="120"/>
        <v>Groundwater</v>
      </c>
      <c r="K948" s="852" t="s">
        <v>35</v>
      </c>
      <c r="L948" s="851">
        <v>2019</v>
      </c>
      <c r="M948" s="855">
        <v>500</v>
      </c>
      <c r="N948" s="855">
        <v>480</v>
      </c>
      <c r="O948" s="855">
        <v>980</v>
      </c>
      <c r="P948" s="855">
        <v>3600</v>
      </c>
      <c r="Q948" s="855">
        <f t="shared" si="121"/>
        <v>3600</v>
      </c>
      <c r="R948" s="854"/>
      <c r="S948" s="868" t="s">
        <v>4271</v>
      </c>
      <c r="T948" s="868" t="s">
        <v>4423</v>
      </c>
      <c r="U948" s="856" t="s">
        <v>4271</v>
      </c>
      <c r="V948" s="857" t="s">
        <v>4272</v>
      </c>
      <c r="W948" s="854"/>
      <c r="X948" s="877" t="s">
        <v>4274</v>
      </c>
    </row>
    <row r="949" spans="1:24" ht="28.5" customHeight="1">
      <c r="A949" s="849" t="s">
        <v>4424</v>
      </c>
      <c r="B949" s="849"/>
      <c r="C949" s="849" t="s">
        <v>4239</v>
      </c>
      <c r="D949" s="849" t="s">
        <v>4425</v>
      </c>
      <c r="E949" s="851">
        <v>43.621868130000003</v>
      </c>
      <c r="F949" s="851">
        <v>-92.378677370000005</v>
      </c>
      <c r="G949" s="852" t="s">
        <v>9299</v>
      </c>
      <c r="H949" s="849"/>
      <c r="I949" s="853" t="s">
        <v>33</v>
      </c>
      <c r="J949" s="854" t="str">
        <f t="shared" si="120"/>
        <v>Groundwater</v>
      </c>
      <c r="K949" s="852" t="s">
        <v>35</v>
      </c>
      <c r="L949" s="851">
        <v>2018</v>
      </c>
      <c r="M949" s="855">
        <v>600</v>
      </c>
      <c r="N949" s="855">
        <v>550</v>
      </c>
      <c r="O949" s="855">
        <v>1150</v>
      </c>
      <c r="P949" s="855">
        <v>3940</v>
      </c>
      <c r="Q949" s="855">
        <f t="shared" si="121"/>
        <v>3940</v>
      </c>
      <c r="R949" s="854"/>
      <c r="S949" s="868" t="s">
        <v>4271</v>
      </c>
      <c r="T949" s="868" t="s">
        <v>4426</v>
      </c>
      <c r="U949" s="866" t="s">
        <v>4271</v>
      </c>
      <c r="V949" s="884" t="s">
        <v>4272</v>
      </c>
      <c r="W949" s="854"/>
      <c r="X949" s="877" t="s">
        <v>4274</v>
      </c>
    </row>
    <row r="950" spans="1:24" ht="28.5" customHeight="1">
      <c r="A950" s="849" t="s">
        <v>6363</v>
      </c>
      <c r="B950" s="850"/>
      <c r="C950" s="850" t="s">
        <v>4778</v>
      </c>
      <c r="D950" s="850" t="s">
        <v>4921</v>
      </c>
      <c r="E950" s="852">
        <v>43.450963399999999</v>
      </c>
      <c r="F950" s="852">
        <v>-71.236310500000002</v>
      </c>
      <c r="G950" s="854" t="s">
        <v>9299</v>
      </c>
      <c r="H950" s="850"/>
      <c r="I950" s="853" t="s">
        <v>5</v>
      </c>
      <c r="J950" s="854" t="str">
        <f t="shared" si="120"/>
        <v>Groundwater</v>
      </c>
      <c r="K950" s="854" t="s">
        <v>35</v>
      </c>
      <c r="L950" s="858">
        <v>2019</v>
      </c>
      <c r="M950" s="855">
        <v>31.5</v>
      </c>
      <c r="N950" s="855">
        <v>240</v>
      </c>
      <c r="O950" s="855">
        <v>271.5</v>
      </c>
      <c r="P950" s="855">
        <v>362.3</v>
      </c>
      <c r="Q950" s="855">
        <f t="shared" si="121"/>
        <v>362.3</v>
      </c>
      <c r="R950" s="854"/>
      <c r="S950" s="853"/>
      <c r="T950" s="879" t="s">
        <v>6368</v>
      </c>
      <c r="U950" s="880" t="s">
        <v>4786</v>
      </c>
      <c r="V950" s="881" t="s">
        <v>6365</v>
      </c>
      <c r="W950" s="879" t="s">
        <v>6369</v>
      </c>
      <c r="X950" s="882" t="s">
        <v>2415</v>
      </c>
    </row>
    <row r="951" spans="1:24" ht="28.5" customHeight="1">
      <c r="A951" s="849" t="s">
        <v>4427</v>
      </c>
      <c r="B951" s="849"/>
      <c r="C951" s="849" t="s">
        <v>4239</v>
      </c>
      <c r="D951" s="849" t="s">
        <v>4428</v>
      </c>
      <c r="E951" s="851">
        <v>45.552879330000003</v>
      </c>
      <c r="F951" s="851">
        <v>-93.149749760000006</v>
      </c>
      <c r="G951" s="852" t="s">
        <v>9299</v>
      </c>
      <c r="H951" s="849"/>
      <c r="I951" s="853" t="s">
        <v>33</v>
      </c>
      <c r="J951" s="854" t="str">
        <f t="shared" si="120"/>
        <v>Groundwater</v>
      </c>
      <c r="K951" s="852" t="s">
        <v>35</v>
      </c>
      <c r="L951" s="851">
        <v>2019</v>
      </c>
      <c r="M951" s="855">
        <v>740</v>
      </c>
      <c r="N951" s="855">
        <v>740</v>
      </c>
      <c r="O951" s="855">
        <v>1290</v>
      </c>
      <c r="P951" s="855">
        <v>4010</v>
      </c>
      <c r="Q951" s="855">
        <f t="shared" si="121"/>
        <v>4010</v>
      </c>
      <c r="R951" s="854"/>
      <c r="S951" s="868" t="s">
        <v>4271</v>
      </c>
      <c r="T951" s="868" t="s">
        <v>4429</v>
      </c>
      <c r="U951" s="856" t="s">
        <v>4271</v>
      </c>
      <c r="V951" s="857" t="s">
        <v>4272</v>
      </c>
      <c r="W951" s="854"/>
      <c r="X951" s="877" t="s">
        <v>4274</v>
      </c>
    </row>
    <row r="952" spans="1:24" ht="28.5" customHeight="1">
      <c r="A952" s="849" t="s">
        <v>2606</v>
      </c>
      <c r="B952" s="850"/>
      <c r="C952" s="850" t="s">
        <v>2408</v>
      </c>
      <c r="D952" s="850" t="s">
        <v>2603</v>
      </c>
      <c r="E952" s="852">
        <v>44.091942899999999</v>
      </c>
      <c r="F952" s="852">
        <v>-69.117764300000005</v>
      </c>
      <c r="G952" s="854" t="s">
        <v>9289</v>
      </c>
      <c r="H952" s="850"/>
      <c r="I952" s="853" t="s">
        <v>2194</v>
      </c>
      <c r="J952" s="854" t="str">
        <f t="shared" si="120"/>
        <v>Solid</v>
      </c>
      <c r="K952" s="853" t="s">
        <v>2506</v>
      </c>
      <c r="L952" s="902">
        <v>2019</v>
      </c>
      <c r="M952" s="855">
        <v>7040</v>
      </c>
      <c r="N952" s="855">
        <v>10100</v>
      </c>
      <c r="O952" s="855">
        <v>17140</v>
      </c>
      <c r="P952" s="855" t="s">
        <v>36</v>
      </c>
      <c r="Q952" s="855">
        <f t="shared" si="121"/>
        <v>17140</v>
      </c>
      <c r="R952" s="854"/>
      <c r="S952" s="853"/>
      <c r="T952" s="859" t="s">
        <v>2443</v>
      </c>
      <c r="U952" s="912"/>
      <c r="V952" s="887" t="s">
        <v>2411</v>
      </c>
      <c r="W952" s="885"/>
      <c r="X952" s="882" t="s">
        <v>2415</v>
      </c>
    </row>
    <row r="953" spans="1:24" ht="28.5" customHeight="1">
      <c r="A953" s="849" t="s">
        <v>10180</v>
      </c>
      <c r="B953" s="849"/>
      <c r="C953" s="849" t="s">
        <v>8992</v>
      </c>
      <c r="D953" s="849" t="s">
        <v>8993</v>
      </c>
      <c r="E953" s="851">
        <v>47.536603999999997</v>
      </c>
      <c r="F953" s="851">
        <v>-122.045731</v>
      </c>
      <c r="G953" s="862"/>
      <c r="H953" s="861"/>
      <c r="I953" s="853" t="s">
        <v>2203</v>
      </c>
      <c r="J953" s="852" t="s">
        <v>35</v>
      </c>
      <c r="K953" s="852" t="s">
        <v>35</v>
      </c>
      <c r="L953" s="863">
        <v>2022</v>
      </c>
      <c r="M953" s="855">
        <v>1.1000000000000001</v>
      </c>
      <c r="N953" s="855">
        <v>85</v>
      </c>
      <c r="O953" s="855"/>
      <c r="P953" s="855"/>
      <c r="Q953" s="855">
        <v>85</v>
      </c>
      <c r="R953" s="854"/>
      <c r="S953" s="854"/>
      <c r="T953" s="854" t="s">
        <v>10181</v>
      </c>
      <c r="U953" s="864" t="s">
        <v>10182</v>
      </c>
      <c r="V953" s="865" t="s">
        <v>10182</v>
      </c>
      <c r="W953" s="854" t="s">
        <v>10183</v>
      </c>
      <c r="X953" s="851" t="s">
        <v>9468</v>
      </c>
    </row>
    <row r="954" spans="1:24" ht="28.5" customHeight="1">
      <c r="A954" s="849" t="s">
        <v>3669</v>
      </c>
      <c r="B954" s="850"/>
      <c r="C954" s="850" t="s">
        <v>3158</v>
      </c>
      <c r="D954" s="930" t="s">
        <v>3670</v>
      </c>
      <c r="E954" s="871">
        <v>43.287959399999998</v>
      </c>
      <c r="F954" s="871">
        <v>-84.657332499999995</v>
      </c>
      <c r="G954" s="852" t="s">
        <v>9289</v>
      </c>
      <c r="H954" s="852"/>
      <c r="I954" s="853" t="s">
        <v>33</v>
      </c>
      <c r="J954" s="854" t="str">
        <f>IF(K954="Groundwater", "Groundwater", IF(OR(K954="Wastewater", K954="Surface Water", K954="Drinking Water", K954="Leachate"),"Other Water", IF(OR(K954="Soil", K954="Compost", K954="Sludge", K954="Septage"), "Solid", "Unknown")))</f>
        <v>Groundwater</v>
      </c>
      <c r="K954" s="854" t="s">
        <v>35</v>
      </c>
      <c r="L954" s="858">
        <v>2018</v>
      </c>
      <c r="M954" s="855"/>
      <c r="N954" s="855"/>
      <c r="O954" s="855">
        <v>7300</v>
      </c>
      <c r="P954" s="855"/>
      <c r="Q954" s="855">
        <f>IF(M954&amp;N954&amp;O954&amp;P954="","",MAX(M954:P954))</f>
        <v>7300</v>
      </c>
      <c r="R954" s="854" t="s">
        <v>3672</v>
      </c>
      <c r="S954" s="873" t="s">
        <v>3674</v>
      </c>
      <c r="T954" s="908" t="s">
        <v>3166</v>
      </c>
      <c r="U954" s="864"/>
      <c r="V954" s="884" t="s">
        <v>3674</v>
      </c>
      <c r="W954" s="899" t="s">
        <v>3678</v>
      </c>
      <c r="X954" s="877" t="s">
        <v>3168</v>
      </c>
    </row>
    <row r="955" spans="1:24" ht="28.5" customHeight="1">
      <c r="A955" s="849" t="s">
        <v>10185</v>
      </c>
      <c r="B955" s="849"/>
      <c r="C955" s="849" t="s">
        <v>3158</v>
      </c>
      <c r="D955" s="849" t="s">
        <v>9585</v>
      </c>
      <c r="E955" s="851">
        <v>43.070225999999998</v>
      </c>
      <c r="F955" s="851">
        <v>-86.234841000000003</v>
      </c>
      <c r="G955" s="862"/>
      <c r="H955" s="861"/>
      <c r="I955" s="853" t="s">
        <v>2203</v>
      </c>
      <c r="J955" s="852" t="s">
        <v>35</v>
      </c>
      <c r="K955" s="852" t="s">
        <v>35</v>
      </c>
      <c r="L955" s="863">
        <v>2022</v>
      </c>
      <c r="M955" s="855">
        <v>135</v>
      </c>
      <c r="N955" s="855">
        <v>283</v>
      </c>
      <c r="O955" s="855">
        <v>408</v>
      </c>
      <c r="P955" s="855">
        <v>719</v>
      </c>
      <c r="Q955" s="855">
        <v>719</v>
      </c>
      <c r="R955" s="854"/>
      <c r="S955" s="854"/>
      <c r="T955" s="854" t="s">
        <v>10186</v>
      </c>
      <c r="U955" s="864" t="s">
        <v>10186</v>
      </c>
      <c r="V955" s="865" t="s">
        <v>10187</v>
      </c>
      <c r="W955" s="854" t="s">
        <v>9588</v>
      </c>
      <c r="X955" s="851" t="s">
        <v>9295</v>
      </c>
    </row>
    <row r="956" spans="1:24" ht="28.5" customHeight="1">
      <c r="A956" s="849" t="s">
        <v>4629</v>
      </c>
      <c r="B956" s="849" t="s">
        <v>4630</v>
      </c>
      <c r="C956" s="850" t="s">
        <v>4599</v>
      </c>
      <c r="D956" s="850" t="s">
        <v>4631</v>
      </c>
      <c r="E956" s="852">
        <v>32.325708200000001</v>
      </c>
      <c r="F956" s="852">
        <v>-90.082440300000002</v>
      </c>
      <c r="G956" s="854" t="s">
        <v>9289</v>
      </c>
      <c r="H956" s="850"/>
      <c r="I956" s="853" t="s">
        <v>44</v>
      </c>
      <c r="J956" s="854" t="str">
        <f t="shared" ref="J956:J989" si="122">IF(K956="Groundwater", "Groundwater", IF(OR(K956="Wastewater", K956="Surface Water", K956="Drinking Water", K956="Leachate"),"Other Water", IF(OR(K956="Soil", K956="Compost", K956="Sludge", K956="Septage"), "Solid", "Unknown")))</f>
        <v>Groundwater</v>
      </c>
      <c r="K956" s="854" t="s">
        <v>35</v>
      </c>
      <c r="L956" s="858">
        <v>2018</v>
      </c>
      <c r="M956" s="855">
        <v>88</v>
      </c>
      <c r="N956" s="855">
        <v>440</v>
      </c>
      <c r="O956" s="855">
        <v>528</v>
      </c>
      <c r="P956" s="855">
        <v>1753</v>
      </c>
      <c r="Q956" s="855">
        <f t="shared" ref="Q956:Q989" si="123">IF(M956&amp;N956&amp;O956&amp;P956="","",MAX(M956:P956))</f>
        <v>1753</v>
      </c>
      <c r="R956" s="911" t="s">
        <v>10188</v>
      </c>
      <c r="S956" s="853" t="s">
        <v>49</v>
      </c>
      <c r="T956" s="937" t="s">
        <v>146</v>
      </c>
      <c r="U956" s="856" t="s">
        <v>54</v>
      </c>
      <c r="V956" s="857" t="s">
        <v>4633</v>
      </c>
      <c r="W956" s="893" t="s">
        <v>4638</v>
      </c>
      <c r="X956" s="934" t="s">
        <v>4601</v>
      </c>
    </row>
    <row r="957" spans="1:24" ht="28.5" customHeight="1">
      <c r="A957" s="849" t="s">
        <v>1942</v>
      </c>
      <c r="B957" s="849"/>
      <c r="C957" s="849" t="s">
        <v>1806</v>
      </c>
      <c r="D957" s="849" t="s">
        <v>1812</v>
      </c>
      <c r="E957" s="851">
        <v>30.322730100000001</v>
      </c>
      <c r="F957" s="851">
        <v>-81.689050499999993</v>
      </c>
      <c r="G957" s="901" t="s">
        <v>9299</v>
      </c>
      <c r="H957" s="900"/>
      <c r="I957" s="853" t="s">
        <v>5</v>
      </c>
      <c r="J957" s="854" t="str">
        <f t="shared" si="122"/>
        <v>Groundwater</v>
      </c>
      <c r="K957" s="852" t="s">
        <v>35</v>
      </c>
      <c r="L957" s="851">
        <v>2020</v>
      </c>
      <c r="M957" s="855">
        <v>13</v>
      </c>
      <c r="N957" s="855">
        <v>23</v>
      </c>
      <c r="O957" s="855"/>
      <c r="P957" s="855"/>
      <c r="Q957" s="855">
        <f t="shared" si="123"/>
        <v>23</v>
      </c>
      <c r="R957" s="911"/>
      <c r="S957" s="854"/>
      <c r="T957" s="854"/>
      <c r="U957" s="866" t="s">
        <v>1808</v>
      </c>
      <c r="V957" s="867" t="s">
        <v>1943</v>
      </c>
      <c r="W957" s="868" t="s">
        <v>1810</v>
      </c>
      <c r="X957" s="851"/>
    </row>
    <row r="958" spans="1:24" ht="28.5" customHeight="1">
      <c r="A958" s="849" t="s">
        <v>4430</v>
      </c>
      <c r="B958" s="849"/>
      <c r="C958" s="849" t="s">
        <v>4239</v>
      </c>
      <c r="D958" s="849" t="s">
        <v>4431</v>
      </c>
      <c r="E958" s="851">
        <v>43.619976039999997</v>
      </c>
      <c r="F958" s="851">
        <v>-95.172218319999999</v>
      </c>
      <c r="G958" s="852" t="s">
        <v>9299</v>
      </c>
      <c r="H958" s="849"/>
      <c r="I958" s="853" t="s">
        <v>33</v>
      </c>
      <c r="J958" s="854" t="str">
        <f t="shared" si="122"/>
        <v>Groundwater</v>
      </c>
      <c r="K958" s="852" t="s">
        <v>35</v>
      </c>
      <c r="L958" s="851">
        <v>2018</v>
      </c>
      <c r="M958" s="855">
        <v>840</v>
      </c>
      <c r="N958" s="855">
        <v>560</v>
      </c>
      <c r="O958" s="855">
        <v>1380</v>
      </c>
      <c r="P958" s="855">
        <v>4450</v>
      </c>
      <c r="Q958" s="855">
        <f t="shared" si="123"/>
        <v>4450</v>
      </c>
      <c r="R958" s="911"/>
      <c r="S958" s="868" t="s">
        <v>4271</v>
      </c>
      <c r="T958" s="868" t="s">
        <v>4432</v>
      </c>
      <c r="U958" s="866" t="s">
        <v>4271</v>
      </c>
      <c r="V958" s="898" t="s">
        <v>4272</v>
      </c>
      <c r="W958" s="851"/>
      <c r="X958" s="877" t="s">
        <v>4274</v>
      </c>
    </row>
    <row r="959" spans="1:24" ht="28.5" customHeight="1">
      <c r="A959" s="849" t="s">
        <v>6370</v>
      </c>
      <c r="B959" s="850"/>
      <c r="C959" s="850" t="s">
        <v>4778</v>
      </c>
      <c r="D959" s="850" t="s">
        <v>6371</v>
      </c>
      <c r="E959" s="852">
        <v>44.194507000000002</v>
      </c>
      <c r="F959" s="852">
        <v>-71.193539000000001</v>
      </c>
      <c r="G959" s="854" t="s">
        <v>9299</v>
      </c>
      <c r="H959" s="850"/>
      <c r="I959" s="853" t="s">
        <v>33</v>
      </c>
      <c r="J959" s="854" t="str">
        <f t="shared" si="122"/>
        <v>Groundwater</v>
      </c>
      <c r="K959" s="854" t="s">
        <v>35</v>
      </c>
      <c r="L959" s="858">
        <v>2017</v>
      </c>
      <c r="M959" s="855">
        <v>7.66</v>
      </c>
      <c r="N959" s="855">
        <v>9.5</v>
      </c>
      <c r="O959" s="855">
        <v>17.16</v>
      </c>
      <c r="P959" s="855" t="s">
        <v>36</v>
      </c>
      <c r="Q959" s="855">
        <f t="shared" si="123"/>
        <v>17.16</v>
      </c>
      <c r="R959" s="911"/>
      <c r="S959" s="853"/>
      <c r="T959" s="879" t="s">
        <v>6375</v>
      </c>
      <c r="U959" s="875" t="s">
        <v>4786</v>
      </c>
      <c r="V959" s="887" t="s">
        <v>6373</v>
      </c>
      <c r="W959" s="879" t="s">
        <v>6376</v>
      </c>
      <c r="X959" s="882" t="s">
        <v>2415</v>
      </c>
    </row>
    <row r="960" spans="1:24" ht="28.5" customHeight="1">
      <c r="A960" s="849" t="s">
        <v>3679</v>
      </c>
      <c r="B960" s="849"/>
      <c r="C960" s="849" t="s">
        <v>3158</v>
      </c>
      <c r="D960" s="849" t="s">
        <v>3680</v>
      </c>
      <c r="E960" s="851">
        <v>42.282136000000001</v>
      </c>
      <c r="F960" s="851">
        <v>-84.410849999999996</v>
      </c>
      <c r="G960" s="852" t="s">
        <v>9289</v>
      </c>
      <c r="H960" s="852"/>
      <c r="I960" s="853" t="s">
        <v>765</v>
      </c>
      <c r="J960" s="854" t="str">
        <f t="shared" si="122"/>
        <v>Other Water</v>
      </c>
      <c r="K960" s="852" t="s">
        <v>2471</v>
      </c>
      <c r="L960" s="851">
        <v>2018</v>
      </c>
      <c r="M960" s="855">
        <v>23.9</v>
      </c>
      <c r="N960" s="855">
        <v>45.1</v>
      </c>
      <c r="O960" s="855"/>
      <c r="P960" s="855"/>
      <c r="Q960" s="855">
        <f t="shared" si="123"/>
        <v>45.1</v>
      </c>
      <c r="R960" s="911"/>
      <c r="S960" s="885"/>
      <c r="T960" s="852"/>
      <c r="U960" s="864"/>
      <c r="V960" s="857" t="s">
        <v>3266</v>
      </c>
      <c r="W960" s="854"/>
      <c r="X960" s="851"/>
    </row>
    <row r="961" spans="1:24" ht="28.5" customHeight="1">
      <c r="A961" s="849" t="s">
        <v>6377</v>
      </c>
      <c r="B961" s="850"/>
      <c r="C961" s="850" t="s">
        <v>4778</v>
      </c>
      <c r="D961" s="850" t="s">
        <v>5766</v>
      </c>
      <c r="E961" s="852">
        <v>42.8179564</v>
      </c>
      <c r="F961" s="852">
        <v>-71.990593599999997</v>
      </c>
      <c r="G961" s="854" t="s">
        <v>9299</v>
      </c>
      <c r="H961" s="850"/>
      <c r="I961" s="853" t="s">
        <v>33</v>
      </c>
      <c r="J961" s="854" t="str">
        <f t="shared" si="122"/>
        <v>Groundwater</v>
      </c>
      <c r="K961" s="854" t="s">
        <v>35</v>
      </c>
      <c r="L961" s="858">
        <v>2018</v>
      </c>
      <c r="M961" s="855">
        <v>20.6</v>
      </c>
      <c r="N961" s="855">
        <v>26.3</v>
      </c>
      <c r="O961" s="855">
        <v>46.9</v>
      </c>
      <c r="P961" s="855">
        <v>85.11</v>
      </c>
      <c r="Q961" s="855">
        <f t="shared" si="123"/>
        <v>85.11</v>
      </c>
      <c r="R961" s="911"/>
      <c r="S961" s="853"/>
      <c r="T961" s="879" t="s">
        <v>6382</v>
      </c>
      <c r="U961" s="880" t="s">
        <v>4786</v>
      </c>
      <c r="V961" s="881" t="s">
        <v>6379</v>
      </c>
      <c r="W961" s="879" t="s">
        <v>6383</v>
      </c>
      <c r="X961" s="882" t="s">
        <v>2415</v>
      </c>
    </row>
    <row r="962" spans="1:24" ht="28.5" customHeight="1">
      <c r="A962" s="849" t="s">
        <v>8137</v>
      </c>
      <c r="B962" s="849"/>
      <c r="C962" s="849" t="s">
        <v>8095</v>
      </c>
      <c r="D962" s="849" t="s">
        <v>8138</v>
      </c>
      <c r="E962" s="851">
        <v>46.267485999999998</v>
      </c>
      <c r="F962" s="851">
        <v>-99.712766999999999</v>
      </c>
      <c r="G962" s="852" t="s">
        <v>9289</v>
      </c>
      <c r="H962" s="849"/>
      <c r="I962" s="853" t="s">
        <v>33</v>
      </c>
      <c r="J962" s="854" t="str">
        <f t="shared" si="122"/>
        <v>Other Water</v>
      </c>
      <c r="K962" s="852" t="s">
        <v>1742</v>
      </c>
      <c r="L962" s="851">
        <v>2018</v>
      </c>
      <c r="M962" s="855">
        <v>340</v>
      </c>
      <c r="N962" s="855">
        <v>43</v>
      </c>
      <c r="O962" s="855">
        <v>383</v>
      </c>
      <c r="P962" s="855">
        <v>2764</v>
      </c>
      <c r="Q962" s="855">
        <f t="shared" si="123"/>
        <v>2764</v>
      </c>
      <c r="R962" s="911"/>
      <c r="S962" s="854"/>
      <c r="T962" s="854"/>
      <c r="U962" s="864"/>
      <c r="V962" s="907" t="s">
        <v>8097</v>
      </c>
      <c r="W962" s="854"/>
      <c r="X962" s="851"/>
    </row>
    <row r="963" spans="1:24" ht="28.5" customHeight="1">
      <c r="A963" s="849" t="s">
        <v>941</v>
      </c>
      <c r="B963" s="850"/>
      <c r="C963" s="850" t="s">
        <v>448</v>
      </c>
      <c r="D963" s="850" t="s">
        <v>942</v>
      </c>
      <c r="E963" s="852">
        <v>32.732702590000002</v>
      </c>
      <c r="F963" s="852">
        <v>-116.9436286</v>
      </c>
      <c r="G963" s="854" t="s">
        <v>9289</v>
      </c>
      <c r="H963" s="850"/>
      <c r="I963" s="853" t="s">
        <v>33</v>
      </c>
      <c r="J963" s="854" t="str">
        <f t="shared" si="122"/>
        <v>Groundwater</v>
      </c>
      <c r="K963" s="854" t="s">
        <v>35</v>
      </c>
      <c r="L963" s="858">
        <v>2019</v>
      </c>
      <c r="M963" s="855">
        <v>110</v>
      </c>
      <c r="N963" s="855">
        <v>58</v>
      </c>
      <c r="O963" s="855">
        <v>168</v>
      </c>
      <c r="P963" s="855">
        <v>818</v>
      </c>
      <c r="Q963" s="855">
        <f t="shared" si="123"/>
        <v>818</v>
      </c>
      <c r="R963" s="911"/>
      <c r="S963" s="854"/>
      <c r="T963" s="942" t="s">
        <v>945</v>
      </c>
      <c r="U963" s="856" t="s">
        <v>514</v>
      </c>
      <c r="V963" s="857" t="s">
        <v>944</v>
      </c>
      <c r="W963" s="885"/>
      <c r="X963" s="941" t="s">
        <v>538</v>
      </c>
    </row>
    <row r="964" spans="1:24" ht="28.5" customHeight="1">
      <c r="A964" s="849" t="s">
        <v>8139</v>
      </c>
      <c r="B964" s="849"/>
      <c r="C964" s="849" t="s">
        <v>8095</v>
      </c>
      <c r="D964" s="849"/>
      <c r="E964" s="851">
        <v>46.888969107203103</v>
      </c>
      <c r="F964" s="851">
        <v>-98.649171978012006</v>
      </c>
      <c r="G964" s="852" t="s">
        <v>9355</v>
      </c>
      <c r="H964" s="849" t="s">
        <v>10190</v>
      </c>
      <c r="I964" s="853" t="s">
        <v>765</v>
      </c>
      <c r="J964" s="854" t="str">
        <f t="shared" si="122"/>
        <v>Other Water</v>
      </c>
      <c r="K964" s="852" t="s">
        <v>2471</v>
      </c>
      <c r="L964" s="851">
        <v>2018</v>
      </c>
      <c r="M964" s="855">
        <v>7.7</v>
      </c>
      <c r="N964" s="855">
        <v>6.6</v>
      </c>
      <c r="O964" s="855">
        <v>14.3</v>
      </c>
      <c r="P964" s="855">
        <v>64.87</v>
      </c>
      <c r="Q964" s="855">
        <f t="shared" si="123"/>
        <v>64.87</v>
      </c>
      <c r="R964" s="911"/>
      <c r="S964" s="854"/>
      <c r="T964" s="854"/>
      <c r="U964" s="864"/>
      <c r="V964" s="867" t="s">
        <v>8097</v>
      </c>
      <c r="W964" s="854"/>
      <c r="X964" s="851"/>
    </row>
    <row r="965" spans="1:24" ht="28.5" customHeight="1">
      <c r="A965" s="849" t="s">
        <v>8140</v>
      </c>
      <c r="B965" s="849"/>
      <c r="C965" s="849" t="s">
        <v>8095</v>
      </c>
      <c r="D965" s="849"/>
      <c r="E965" s="851">
        <v>46.888856324456903</v>
      </c>
      <c r="F965" s="851">
        <v>-98.649224486784306</v>
      </c>
      <c r="G965" s="852" t="s">
        <v>9349</v>
      </c>
      <c r="H965" s="849" t="s">
        <v>10191</v>
      </c>
      <c r="I965" s="853" t="s">
        <v>765</v>
      </c>
      <c r="J965" s="854" t="str">
        <f t="shared" si="122"/>
        <v>Other Water</v>
      </c>
      <c r="K965" s="852" t="s">
        <v>2471</v>
      </c>
      <c r="L965" s="851">
        <v>2018</v>
      </c>
      <c r="M965" s="855">
        <v>2.4</v>
      </c>
      <c r="N965" s="855">
        <v>3</v>
      </c>
      <c r="O965" s="855">
        <v>5.4</v>
      </c>
      <c r="P965" s="855">
        <v>29.98</v>
      </c>
      <c r="Q965" s="855">
        <f t="shared" si="123"/>
        <v>29.98</v>
      </c>
      <c r="R965" s="911"/>
      <c r="S965" s="854"/>
      <c r="T965" s="854"/>
      <c r="U965" s="864"/>
      <c r="V965" s="907" t="s">
        <v>8097</v>
      </c>
      <c r="W965" s="854"/>
      <c r="X965" s="851"/>
    </row>
    <row r="966" spans="1:24" ht="28.5" customHeight="1">
      <c r="A966" s="849" t="s">
        <v>6384</v>
      </c>
      <c r="B966" s="850"/>
      <c r="C966" s="850" t="s">
        <v>4778</v>
      </c>
      <c r="D966" s="850" t="s">
        <v>6385</v>
      </c>
      <c r="E966" s="852">
        <v>43.224594000000003</v>
      </c>
      <c r="F966" s="852">
        <v>-70.865693199999995</v>
      </c>
      <c r="G966" s="854" t="s">
        <v>9299</v>
      </c>
      <c r="H966" s="850"/>
      <c r="I966" s="853" t="s">
        <v>5</v>
      </c>
      <c r="J966" s="854" t="str">
        <f t="shared" si="122"/>
        <v>Groundwater</v>
      </c>
      <c r="K966" s="854" t="s">
        <v>35</v>
      </c>
      <c r="L966" s="858">
        <v>2019</v>
      </c>
      <c r="M966" s="855">
        <v>14</v>
      </c>
      <c r="N966" s="855">
        <v>18.899999999999999</v>
      </c>
      <c r="O966" s="855">
        <v>32.9</v>
      </c>
      <c r="P966" s="855">
        <v>64.7</v>
      </c>
      <c r="Q966" s="855">
        <f t="shared" si="123"/>
        <v>64.7</v>
      </c>
      <c r="R966" s="911"/>
      <c r="S966" s="853"/>
      <c r="T966" s="879" t="s">
        <v>6388</v>
      </c>
      <c r="U966" s="875" t="s">
        <v>4786</v>
      </c>
      <c r="V966" s="887" t="s">
        <v>4781</v>
      </c>
      <c r="W966" s="879" t="s">
        <v>6389</v>
      </c>
      <c r="X966" s="882" t="s">
        <v>2415</v>
      </c>
    </row>
    <row r="967" spans="1:24" ht="28.5" customHeight="1">
      <c r="A967" s="849" t="s">
        <v>6390</v>
      </c>
      <c r="B967" s="850"/>
      <c r="C967" s="850" t="s">
        <v>4778</v>
      </c>
      <c r="D967" s="850" t="s">
        <v>6391</v>
      </c>
      <c r="E967" s="852">
        <v>43.327710799999998</v>
      </c>
      <c r="F967" s="852">
        <v>-70.972790900000007</v>
      </c>
      <c r="G967" s="854" t="s">
        <v>9290</v>
      </c>
      <c r="H967" s="850"/>
      <c r="I967" s="853" t="s">
        <v>5</v>
      </c>
      <c r="J967" s="854" t="str">
        <f t="shared" si="122"/>
        <v>Groundwater</v>
      </c>
      <c r="K967" s="854" t="s">
        <v>35</v>
      </c>
      <c r="L967" s="858"/>
      <c r="M967" s="855">
        <v>3.53</v>
      </c>
      <c r="N967" s="855"/>
      <c r="O967" s="855" t="s">
        <v>36</v>
      </c>
      <c r="P967" s="855" t="s">
        <v>36</v>
      </c>
      <c r="Q967" s="855">
        <f t="shared" si="123"/>
        <v>3.53</v>
      </c>
      <c r="R967" s="911"/>
      <c r="S967" s="854"/>
      <c r="T967" s="854"/>
      <c r="U967" s="856" t="s">
        <v>4781</v>
      </c>
      <c r="V967" s="857" t="s">
        <v>4781</v>
      </c>
      <c r="W967" s="854"/>
      <c r="X967" s="860" t="s">
        <v>2415</v>
      </c>
    </row>
    <row r="968" spans="1:24" ht="28.5" customHeight="1">
      <c r="A968" s="849" t="s">
        <v>1944</v>
      </c>
      <c r="B968" s="849"/>
      <c r="C968" s="849" t="s">
        <v>1806</v>
      </c>
      <c r="D968" s="849" t="s">
        <v>1945</v>
      </c>
      <c r="E968" s="851">
        <v>30.5172719426124</v>
      </c>
      <c r="F968" s="851">
        <v>-82.950017538010897</v>
      </c>
      <c r="G968" s="852" t="s">
        <v>9296</v>
      </c>
      <c r="H968" s="849" t="s">
        <v>10192</v>
      </c>
      <c r="I968" s="853" t="s">
        <v>1786</v>
      </c>
      <c r="J968" s="854" t="str">
        <f t="shared" si="122"/>
        <v>Groundwater</v>
      </c>
      <c r="K968" s="852" t="s">
        <v>35</v>
      </c>
      <c r="L968" s="851">
        <v>2019</v>
      </c>
      <c r="M968" s="855">
        <v>46</v>
      </c>
      <c r="N968" s="855">
        <v>120</v>
      </c>
      <c r="O968" s="855">
        <v>166</v>
      </c>
      <c r="P968" s="855">
        <v>354.8</v>
      </c>
      <c r="Q968" s="855">
        <f t="shared" si="123"/>
        <v>354.8</v>
      </c>
      <c r="R968" s="911"/>
      <c r="S968" s="854"/>
      <c r="T968" s="928" t="s">
        <v>1946</v>
      </c>
      <c r="U968" s="866" t="s">
        <v>1847</v>
      </c>
      <c r="V968" s="884" t="s">
        <v>1848</v>
      </c>
      <c r="W968" s="854"/>
      <c r="X968" s="851"/>
    </row>
    <row r="969" spans="1:24" ht="28.5" customHeight="1">
      <c r="A969" s="849" t="s">
        <v>9141</v>
      </c>
      <c r="B969" s="850" t="s">
        <v>9142</v>
      </c>
      <c r="C969" s="850" t="s">
        <v>9084</v>
      </c>
      <c r="D969" s="850" t="s">
        <v>9096</v>
      </c>
      <c r="E969" s="852">
        <v>45.097759199999999</v>
      </c>
      <c r="F969" s="852">
        <v>-87.616592400000002</v>
      </c>
      <c r="G969" s="854" t="s">
        <v>9289</v>
      </c>
      <c r="H969" s="850"/>
      <c r="I969" s="853" t="s">
        <v>95</v>
      </c>
      <c r="J969" s="854" t="str">
        <f t="shared" si="122"/>
        <v>Groundwater</v>
      </c>
      <c r="K969" s="854" t="s">
        <v>35</v>
      </c>
      <c r="L969" s="851">
        <v>2019</v>
      </c>
      <c r="M969" s="855">
        <v>43000</v>
      </c>
      <c r="N969" s="855">
        <v>10000</v>
      </c>
      <c r="O969" s="855">
        <v>43046</v>
      </c>
      <c r="P969" s="855">
        <v>60736</v>
      </c>
      <c r="Q969" s="855">
        <f t="shared" si="123"/>
        <v>60736</v>
      </c>
      <c r="R969" s="911" t="s">
        <v>9144</v>
      </c>
      <c r="S969" s="888" t="s">
        <v>9150</v>
      </c>
      <c r="T969" s="854" t="s">
        <v>9130</v>
      </c>
      <c r="U969" s="1038" t="s">
        <v>9145</v>
      </c>
      <c r="V969" s="857" t="s">
        <v>9146</v>
      </c>
      <c r="W969" s="1019" t="s">
        <v>9151</v>
      </c>
      <c r="X969" s="882" t="s">
        <v>9132</v>
      </c>
    </row>
    <row r="970" spans="1:24" ht="28.5" customHeight="1">
      <c r="A970" s="849" t="s">
        <v>9152</v>
      </c>
      <c r="B970" s="849"/>
      <c r="C970" s="849" t="s">
        <v>9084</v>
      </c>
      <c r="D970" s="849" t="s">
        <v>9096</v>
      </c>
      <c r="E970" s="851">
        <v>45.098287599999999</v>
      </c>
      <c r="F970" s="851">
        <v>-87.615514500000003</v>
      </c>
      <c r="G970" s="901" t="s">
        <v>9349</v>
      </c>
      <c r="H970" s="900"/>
      <c r="I970" s="853" t="s">
        <v>5</v>
      </c>
      <c r="J970" s="854" t="str">
        <f t="shared" si="122"/>
        <v>Groundwater</v>
      </c>
      <c r="K970" s="852" t="s">
        <v>35</v>
      </c>
      <c r="L970" s="851">
        <v>2018</v>
      </c>
      <c r="M970" s="855">
        <v>9100</v>
      </c>
      <c r="N970" s="855">
        <v>650</v>
      </c>
      <c r="O970" s="855">
        <v>9630</v>
      </c>
      <c r="P970" s="855">
        <v>37866.300000000003</v>
      </c>
      <c r="Q970" s="855">
        <f t="shared" si="123"/>
        <v>37866.300000000003</v>
      </c>
      <c r="R970" s="911"/>
      <c r="S970" s="854"/>
      <c r="T970" s="854"/>
      <c r="U970" s="875" t="s">
        <v>9153</v>
      </c>
      <c r="V970" s="857" t="s">
        <v>9154</v>
      </c>
      <c r="W970" s="854"/>
      <c r="X970" s="851"/>
    </row>
    <row r="971" spans="1:24" ht="28.5" customHeight="1">
      <c r="A971" s="849" t="s">
        <v>6393</v>
      </c>
      <c r="B971" s="850"/>
      <c r="C971" s="850" t="s">
        <v>4778</v>
      </c>
      <c r="D971" s="850" t="s">
        <v>4785</v>
      </c>
      <c r="E971" s="852">
        <v>42.995616300000002</v>
      </c>
      <c r="F971" s="852">
        <v>-71.468246399999998</v>
      </c>
      <c r="G971" s="854" t="s">
        <v>9299</v>
      </c>
      <c r="H971" s="850"/>
      <c r="I971" s="853" t="s">
        <v>77</v>
      </c>
      <c r="J971" s="854" t="str">
        <f t="shared" si="122"/>
        <v>Groundwater</v>
      </c>
      <c r="K971" s="854" t="s">
        <v>35</v>
      </c>
      <c r="L971" s="858">
        <v>2020</v>
      </c>
      <c r="M971" s="855">
        <v>365</v>
      </c>
      <c r="N971" s="855">
        <v>674</v>
      </c>
      <c r="O971" s="855">
        <v>1039</v>
      </c>
      <c r="P971" s="855">
        <v>1620.8</v>
      </c>
      <c r="Q971" s="855">
        <f t="shared" si="123"/>
        <v>1620.8</v>
      </c>
      <c r="R971" s="911"/>
      <c r="S971" s="853"/>
      <c r="T971" s="879" t="s">
        <v>6398</v>
      </c>
      <c r="U971" s="880" t="s">
        <v>4786</v>
      </c>
      <c r="V971" s="881" t="s">
        <v>6395</v>
      </c>
      <c r="W971" s="890" t="s">
        <v>6399</v>
      </c>
      <c r="X971" s="882" t="s">
        <v>2415</v>
      </c>
    </row>
    <row r="972" spans="1:24" ht="28.5" customHeight="1">
      <c r="A972" s="849" t="s">
        <v>6400</v>
      </c>
      <c r="B972" s="850"/>
      <c r="C972" s="850" t="s">
        <v>4778</v>
      </c>
      <c r="D972" s="850" t="s">
        <v>6401</v>
      </c>
      <c r="E972" s="852">
        <v>44.417513800000002</v>
      </c>
      <c r="F972" s="852">
        <v>-71.487486799999999</v>
      </c>
      <c r="G972" s="854" t="s">
        <v>9299</v>
      </c>
      <c r="H972" s="850"/>
      <c r="I972" s="853" t="s">
        <v>33</v>
      </c>
      <c r="J972" s="854" t="str">
        <f t="shared" si="122"/>
        <v>Groundwater</v>
      </c>
      <c r="K972" s="854" t="s">
        <v>35</v>
      </c>
      <c r="L972" s="858">
        <v>2017</v>
      </c>
      <c r="M972" s="855">
        <v>1.2</v>
      </c>
      <c r="N972" s="855">
        <v>2.8</v>
      </c>
      <c r="O972" s="855">
        <v>4</v>
      </c>
      <c r="P972" s="855">
        <v>6.78</v>
      </c>
      <c r="Q972" s="855">
        <f t="shared" si="123"/>
        <v>6.78</v>
      </c>
      <c r="R972" s="854"/>
      <c r="S972" s="853"/>
      <c r="T972" s="879" t="s">
        <v>6406</v>
      </c>
      <c r="U972" s="875" t="s">
        <v>4786</v>
      </c>
      <c r="V972" s="887" t="s">
        <v>6403</v>
      </c>
      <c r="W972" s="879" t="s">
        <v>6407</v>
      </c>
      <c r="X972" s="882" t="s">
        <v>2415</v>
      </c>
    </row>
    <row r="973" spans="1:24" ht="28.5" customHeight="1">
      <c r="A973" s="849" t="s">
        <v>6408</v>
      </c>
      <c r="B973" s="850"/>
      <c r="C973" s="850" t="s">
        <v>4778</v>
      </c>
      <c r="D973" s="850" t="s">
        <v>6409</v>
      </c>
      <c r="E973" s="852">
        <v>43.131053399999999</v>
      </c>
      <c r="F973" s="852">
        <v>-72.199389600000003</v>
      </c>
      <c r="G973" s="854" t="s">
        <v>9290</v>
      </c>
      <c r="H973" s="850"/>
      <c r="I973" s="853" t="s">
        <v>77</v>
      </c>
      <c r="J973" s="854" t="str">
        <f t="shared" si="122"/>
        <v>Groundwater</v>
      </c>
      <c r="K973" s="854" t="s">
        <v>35</v>
      </c>
      <c r="L973" s="858"/>
      <c r="M973" s="855"/>
      <c r="N973" s="855">
        <v>67</v>
      </c>
      <c r="O973" s="855" t="s">
        <v>36</v>
      </c>
      <c r="P973" s="855">
        <v>90</v>
      </c>
      <c r="Q973" s="855">
        <f t="shared" si="123"/>
        <v>90</v>
      </c>
      <c r="R973" s="854"/>
      <c r="S973" s="854"/>
      <c r="T973" s="854"/>
      <c r="U973" s="866" t="s">
        <v>4781</v>
      </c>
      <c r="V973" s="884" t="s">
        <v>4781</v>
      </c>
      <c r="W973" s="854"/>
      <c r="X973" s="860" t="s">
        <v>2415</v>
      </c>
    </row>
    <row r="974" spans="1:24" ht="28.5" customHeight="1">
      <c r="A974" s="849" t="s">
        <v>946</v>
      </c>
      <c r="B974" s="849"/>
      <c r="C974" s="849" t="s">
        <v>448</v>
      </c>
      <c r="D974" s="849" t="s">
        <v>947</v>
      </c>
      <c r="E974" s="852">
        <v>36.823737000000001</v>
      </c>
      <c r="F974" s="852">
        <v>-121.3266771</v>
      </c>
      <c r="G974" s="852" t="s">
        <v>9289</v>
      </c>
      <c r="H974" s="849"/>
      <c r="I974" s="853" t="s">
        <v>33</v>
      </c>
      <c r="J974" s="854" t="str">
        <f t="shared" si="122"/>
        <v>Groundwater</v>
      </c>
      <c r="K974" s="852" t="s">
        <v>35</v>
      </c>
      <c r="L974" s="851">
        <v>2020</v>
      </c>
      <c r="M974" s="855">
        <v>110</v>
      </c>
      <c r="N974" s="855"/>
      <c r="O974" s="855" t="s">
        <v>36</v>
      </c>
      <c r="P974" s="855">
        <v>912.69</v>
      </c>
      <c r="Q974" s="855">
        <f t="shared" si="123"/>
        <v>912.69</v>
      </c>
      <c r="R974" s="854"/>
      <c r="S974" s="854"/>
      <c r="T974" s="859" t="s">
        <v>949</v>
      </c>
      <c r="U974" s="866" t="s">
        <v>451</v>
      </c>
      <c r="V974" s="884" t="s">
        <v>451</v>
      </c>
      <c r="W974" s="854"/>
      <c r="X974" s="877" t="s">
        <v>453</v>
      </c>
    </row>
    <row r="975" spans="1:24" ht="28.5" customHeight="1">
      <c r="A975" s="849" t="s">
        <v>950</v>
      </c>
      <c r="B975" s="850"/>
      <c r="C975" s="850" t="s">
        <v>448</v>
      </c>
      <c r="D975" s="850" t="s">
        <v>951</v>
      </c>
      <c r="E975" s="852">
        <v>33.676187290000001</v>
      </c>
      <c r="F975" s="852">
        <v>-117.8691125</v>
      </c>
      <c r="G975" s="854" t="s">
        <v>9289</v>
      </c>
      <c r="H975" s="850"/>
      <c r="I975" s="853" t="s">
        <v>113</v>
      </c>
      <c r="J975" s="854" t="str">
        <f t="shared" si="122"/>
        <v>Groundwater</v>
      </c>
      <c r="K975" s="854" t="s">
        <v>35</v>
      </c>
      <c r="L975" s="858">
        <v>2019</v>
      </c>
      <c r="M975" s="855">
        <v>13800</v>
      </c>
      <c r="N975" s="855">
        <v>1830</v>
      </c>
      <c r="O975" s="855" t="s">
        <v>36</v>
      </c>
      <c r="P975" s="855">
        <v>145121.06</v>
      </c>
      <c r="Q975" s="855">
        <f t="shared" si="123"/>
        <v>145121.06</v>
      </c>
      <c r="R975" s="854"/>
      <c r="S975" s="854"/>
      <c r="T975" s="859" t="s">
        <v>953</v>
      </c>
      <c r="U975" s="856" t="s">
        <v>451</v>
      </c>
      <c r="V975" s="857" t="s">
        <v>451</v>
      </c>
      <c r="W975" s="854"/>
      <c r="X975" s="877" t="s">
        <v>453</v>
      </c>
    </row>
    <row r="976" spans="1:24" ht="28.5" customHeight="1">
      <c r="A976" s="849" t="s">
        <v>6412</v>
      </c>
      <c r="B976" s="850"/>
      <c r="C976" s="850" t="s">
        <v>4778</v>
      </c>
      <c r="D976" s="850" t="s">
        <v>6413</v>
      </c>
      <c r="E976" s="852">
        <v>42.907022300000001</v>
      </c>
      <c r="F976" s="852">
        <v>-71.038239099999998</v>
      </c>
      <c r="G976" s="854" t="s">
        <v>9299</v>
      </c>
      <c r="H976" s="850"/>
      <c r="I976" s="853" t="s">
        <v>5</v>
      </c>
      <c r="J976" s="854" t="str">
        <f t="shared" si="122"/>
        <v>Groundwater</v>
      </c>
      <c r="K976" s="854" t="s">
        <v>35</v>
      </c>
      <c r="L976" s="858">
        <v>2018</v>
      </c>
      <c r="M976" s="855">
        <v>7.23</v>
      </c>
      <c r="N976" s="855">
        <v>5.84</v>
      </c>
      <c r="O976" s="855">
        <v>13.07</v>
      </c>
      <c r="P976" s="855">
        <v>27.4</v>
      </c>
      <c r="Q976" s="855">
        <f t="shared" si="123"/>
        <v>27.4</v>
      </c>
      <c r="R976" s="854"/>
      <c r="S976" s="853"/>
      <c r="T976" s="879" t="s">
        <v>6418</v>
      </c>
      <c r="U976" s="880" t="s">
        <v>4786</v>
      </c>
      <c r="V976" s="881" t="s">
        <v>6415</v>
      </c>
      <c r="W976" s="879" t="s">
        <v>6419</v>
      </c>
      <c r="X976" s="882" t="s">
        <v>2415</v>
      </c>
    </row>
    <row r="977" spans="1:24" ht="28.5" customHeight="1">
      <c r="A977" s="849" t="s">
        <v>4433</v>
      </c>
      <c r="B977" s="849"/>
      <c r="C977" s="849" t="s">
        <v>4239</v>
      </c>
      <c r="D977" s="849" t="s">
        <v>4434</v>
      </c>
      <c r="E977" s="851">
        <v>45.176467899999999</v>
      </c>
      <c r="F977" s="851">
        <v>-93.155876160000005</v>
      </c>
      <c r="G977" s="852" t="s">
        <v>9299</v>
      </c>
      <c r="H977" s="849"/>
      <c r="I977" s="853" t="s">
        <v>33</v>
      </c>
      <c r="J977" s="854" t="str">
        <f t="shared" si="122"/>
        <v>Groundwater</v>
      </c>
      <c r="K977" s="852" t="s">
        <v>35</v>
      </c>
      <c r="L977" s="851">
        <v>2019</v>
      </c>
      <c r="M977" s="855">
        <v>540</v>
      </c>
      <c r="N977" s="855">
        <v>540</v>
      </c>
      <c r="O977" s="855">
        <v>1070</v>
      </c>
      <c r="P977" s="855">
        <v>3750</v>
      </c>
      <c r="Q977" s="855">
        <f t="shared" si="123"/>
        <v>3750</v>
      </c>
      <c r="R977" s="854"/>
      <c r="S977" s="868" t="s">
        <v>4271</v>
      </c>
      <c r="T977" s="868" t="s">
        <v>4435</v>
      </c>
      <c r="U977" s="856" t="s">
        <v>4271</v>
      </c>
      <c r="V977" s="857" t="s">
        <v>4272</v>
      </c>
      <c r="W977" s="854"/>
      <c r="X977" s="877" t="s">
        <v>4274</v>
      </c>
    </row>
    <row r="978" spans="1:24" ht="28.5" customHeight="1">
      <c r="A978" s="849" t="s">
        <v>954</v>
      </c>
      <c r="B978" s="850"/>
      <c r="C978" s="850" t="s">
        <v>448</v>
      </c>
      <c r="D978" s="850" t="s">
        <v>955</v>
      </c>
      <c r="E978" s="852">
        <v>36.531874999999999</v>
      </c>
      <c r="F978" s="852">
        <v>-121.4092316</v>
      </c>
      <c r="G978" s="854" t="s">
        <v>9289</v>
      </c>
      <c r="H978" s="850"/>
      <c r="I978" s="853" t="s">
        <v>33</v>
      </c>
      <c r="J978" s="854" t="str">
        <f t="shared" si="122"/>
        <v>Groundwater</v>
      </c>
      <c r="K978" s="854" t="s">
        <v>35</v>
      </c>
      <c r="L978" s="858">
        <v>2019</v>
      </c>
      <c r="M978" s="855">
        <v>1.6</v>
      </c>
      <c r="N978" s="855">
        <v>1</v>
      </c>
      <c r="O978" s="855">
        <v>2.58</v>
      </c>
      <c r="P978" s="855">
        <v>10.98</v>
      </c>
      <c r="Q978" s="855">
        <f t="shared" si="123"/>
        <v>10.98</v>
      </c>
      <c r="R978" s="854"/>
      <c r="S978" s="854"/>
      <c r="T978" s="859" t="s">
        <v>957</v>
      </c>
      <c r="U978" s="866" t="s">
        <v>451</v>
      </c>
      <c r="V978" s="884" t="s">
        <v>451</v>
      </c>
      <c r="W978" s="854"/>
      <c r="X978" s="877" t="s">
        <v>453</v>
      </c>
    </row>
    <row r="979" spans="1:24" ht="28.5" customHeight="1">
      <c r="A979" s="849" t="s">
        <v>2942</v>
      </c>
      <c r="B979" s="850"/>
      <c r="C979" s="850" t="s">
        <v>2892</v>
      </c>
      <c r="D979" s="850" t="s">
        <v>2943</v>
      </c>
      <c r="E979" s="852">
        <v>38.796520299999997</v>
      </c>
      <c r="F979" s="852">
        <v>-76.883626100000001</v>
      </c>
      <c r="G979" s="854" t="s">
        <v>9289</v>
      </c>
      <c r="H979" s="850"/>
      <c r="I979" s="853" t="s">
        <v>44</v>
      </c>
      <c r="J979" s="854" t="str">
        <f t="shared" si="122"/>
        <v>Groundwater</v>
      </c>
      <c r="K979" s="854" t="s">
        <v>35</v>
      </c>
      <c r="L979" s="858">
        <v>2018</v>
      </c>
      <c r="M979" s="855">
        <v>16000</v>
      </c>
      <c r="N979" s="855">
        <v>33000</v>
      </c>
      <c r="O979" s="855">
        <v>38400</v>
      </c>
      <c r="P979" s="855">
        <v>40100</v>
      </c>
      <c r="Q979" s="855">
        <f t="shared" si="123"/>
        <v>40100</v>
      </c>
      <c r="R979" s="854" t="s">
        <v>10193</v>
      </c>
      <c r="S979" s="854" t="s">
        <v>49</v>
      </c>
      <c r="T979" s="999" t="s">
        <v>2332</v>
      </c>
      <c r="U979" s="864"/>
      <c r="V979" s="1039" t="s">
        <v>2945</v>
      </c>
      <c r="W979" s="893" t="s">
        <v>2949</v>
      </c>
      <c r="X979" s="882" t="s">
        <v>2900</v>
      </c>
    </row>
    <row r="980" spans="1:24" ht="28.5" customHeight="1">
      <c r="A980" s="849" t="s">
        <v>3078</v>
      </c>
      <c r="B980" s="850" t="s">
        <v>3079</v>
      </c>
      <c r="C980" s="850" t="s">
        <v>3007</v>
      </c>
      <c r="D980" s="850" t="s">
        <v>3080</v>
      </c>
      <c r="E980" s="852">
        <v>41.671772500000003</v>
      </c>
      <c r="F980" s="852">
        <v>-70.570094499999996</v>
      </c>
      <c r="G980" s="854" t="s">
        <v>9289</v>
      </c>
      <c r="H980" s="850"/>
      <c r="I980" s="853" t="s">
        <v>44</v>
      </c>
      <c r="J980" s="854" t="str">
        <f t="shared" si="122"/>
        <v>Groundwater</v>
      </c>
      <c r="K980" s="854" t="s">
        <v>35</v>
      </c>
      <c r="L980" s="858">
        <v>2017</v>
      </c>
      <c r="M980" s="855"/>
      <c r="N980" s="855"/>
      <c r="O980" s="855">
        <v>130000</v>
      </c>
      <c r="P980" s="855"/>
      <c r="Q980" s="855">
        <f t="shared" si="123"/>
        <v>130000</v>
      </c>
      <c r="R980" s="854" t="s">
        <v>10194</v>
      </c>
      <c r="S980" s="854" t="s">
        <v>49</v>
      </c>
      <c r="T980" s="945" t="s">
        <v>3025</v>
      </c>
      <c r="U980" s="856" t="s">
        <v>3082</v>
      </c>
      <c r="V980" s="857" t="s">
        <v>3083</v>
      </c>
      <c r="W980" s="893" t="s">
        <v>3087</v>
      </c>
      <c r="X980" s="905" t="s">
        <v>3027</v>
      </c>
    </row>
    <row r="981" spans="1:24" ht="28.5" customHeight="1">
      <c r="A981" s="849" t="s">
        <v>8472</v>
      </c>
      <c r="B981" s="850"/>
      <c r="C981" s="850" t="s">
        <v>8462</v>
      </c>
      <c r="D981" s="850" t="s">
        <v>8473</v>
      </c>
      <c r="E981" s="852">
        <v>32.890978500000003</v>
      </c>
      <c r="F981" s="852">
        <v>-80.069155199999997</v>
      </c>
      <c r="G981" s="854" t="s">
        <v>9289</v>
      </c>
      <c r="H981" s="850"/>
      <c r="I981" s="853" t="s">
        <v>44</v>
      </c>
      <c r="J981" s="854" t="str">
        <f t="shared" si="122"/>
        <v>Groundwater</v>
      </c>
      <c r="K981" s="854" t="s">
        <v>35</v>
      </c>
      <c r="L981" s="858">
        <v>2017</v>
      </c>
      <c r="M981" s="855">
        <v>790000</v>
      </c>
      <c r="N981" s="855">
        <v>360000</v>
      </c>
      <c r="O981" s="855">
        <v>1150000</v>
      </c>
      <c r="P981" s="855">
        <v>1184000</v>
      </c>
      <c r="Q981" s="855">
        <f t="shared" si="123"/>
        <v>1184000</v>
      </c>
      <c r="R981" s="854" t="s">
        <v>10195</v>
      </c>
      <c r="S981" s="854" t="s">
        <v>49</v>
      </c>
      <c r="T981" s="859" t="s">
        <v>8469</v>
      </c>
      <c r="U981" s="864"/>
      <c r="V981" s="857" t="s">
        <v>8475</v>
      </c>
      <c r="W981" s="1012" t="s">
        <v>8478</v>
      </c>
      <c r="X981" s="1040" t="s">
        <v>8471</v>
      </c>
    </row>
    <row r="982" spans="1:24" ht="28.5" customHeight="1">
      <c r="A982" s="849" t="s">
        <v>283</v>
      </c>
      <c r="B982" s="850" t="s">
        <v>284</v>
      </c>
      <c r="C982" s="850" t="s">
        <v>76</v>
      </c>
      <c r="D982" s="850" t="s">
        <v>218</v>
      </c>
      <c r="E982" s="852">
        <v>61.262586599999999</v>
      </c>
      <c r="F982" s="852">
        <v>-149.69803099999999</v>
      </c>
      <c r="G982" s="854" t="s">
        <v>9299</v>
      </c>
      <c r="H982" s="850"/>
      <c r="I982" s="853" t="s">
        <v>44</v>
      </c>
      <c r="J982" s="854" t="str">
        <f t="shared" si="122"/>
        <v>Groundwater</v>
      </c>
      <c r="K982" s="854" t="s">
        <v>35</v>
      </c>
      <c r="L982" s="858">
        <v>2016</v>
      </c>
      <c r="M982" s="855">
        <v>5100</v>
      </c>
      <c r="N982" s="855">
        <v>24000</v>
      </c>
      <c r="O982" s="855">
        <v>29100</v>
      </c>
      <c r="P982" s="855">
        <v>46532.4</v>
      </c>
      <c r="Q982" s="855">
        <f t="shared" si="123"/>
        <v>46532.4</v>
      </c>
      <c r="R982" s="853" t="s">
        <v>10196</v>
      </c>
      <c r="S982" s="944" t="s">
        <v>289</v>
      </c>
      <c r="T982" s="985" t="s">
        <v>146</v>
      </c>
      <c r="U982" s="864"/>
      <c r="V982" s="907" t="s">
        <v>286</v>
      </c>
      <c r="W982" s="931" t="s">
        <v>223</v>
      </c>
      <c r="X982" s="882" t="s">
        <v>87</v>
      </c>
    </row>
    <row r="983" spans="1:24" ht="28.5" customHeight="1">
      <c r="A983" s="849" t="s">
        <v>8919</v>
      </c>
      <c r="B983" s="850"/>
      <c r="C983" s="850" t="s">
        <v>8906</v>
      </c>
      <c r="D983" s="850" t="s">
        <v>8920</v>
      </c>
      <c r="E983" s="852">
        <v>37.083507400000002</v>
      </c>
      <c r="F983" s="852">
        <v>-76.359224100000006</v>
      </c>
      <c r="G983" s="854" t="s">
        <v>9289</v>
      </c>
      <c r="H983" s="850"/>
      <c r="I983" s="853" t="s">
        <v>44</v>
      </c>
      <c r="J983" s="854" t="str">
        <f t="shared" si="122"/>
        <v>Groundwater</v>
      </c>
      <c r="K983" s="854" t="s">
        <v>35</v>
      </c>
      <c r="L983" s="858">
        <v>2018</v>
      </c>
      <c r="M983" s="855">
        <v>33000</v>
      </c>
      <c r="N983" s="855">
        <v>2200000</v>
      </c>
      <c r="O983" s="855">
        <v>2226000</v>
      </c>
      <c r="P983" s="855">
        <v>2275000</v>
      </c>
      <c r="Q983" s="855">
        <f t="shared" si="123"/>
        <v>2275000</v>
      </c>
      <c r="R983" s="885" t="s">
        <v>10197</v>
      </c>
      <c r="S983" s="944" t="s">
        <v>8925</v>
      </c>
      <c r="T983" s="985" t="s">
        <v>4611</v>
      </c>
      <c r="U983" s="866" t="s">
        <v>105</v>
      </c>
      <c r="V983" s="867" t="s">
        <v>8922</v>
      </c>
      <c r="W983" s="893" t="s">
        <v>8927</v>
      </c>
      <c r="X983" s="882" t="s">
        <v>8918</v>
      </c>
    </row>
    <row r="984" spans="1:24" ht="28.5" customHeight="1">
      <c r="A984" s="849" t="s">
        <v>9018</v>
      </c>
      <c r="B984" s="850" t="s">
        <v>10198</v>
      </c>
      <c r="C984" s="850" t="s">
        <v>8992</v>
      </c>
      <c r="D984" s="850" t="s">
        <v>9019</v>
      </c>
      <c r="E984" s="852">
        <v>47.1342432</v>
      </c>
      <c r="F984" s="852">
        <v>-122.48573210000001</v>
      </c>
      <c r="G984" s="854" t="s">
        <v>9289</v>
      </c>
      <c r="H984" s="850"/>
      <c r="I984" s="853" t="s">
        <v>44</v>
      </c>
      <c r="J984" s="854" t="str">
        <f t="shared" si="122"/>
        <v>Other Water</v>
      </c>
      <c r="K984" s="854" t="s">
        <v>80</v>
      </c>
      <c r="L984" s="858"/>
      <c r="M984" s="855"/>
      <c r="N984" s="855"/>
      <c r="O984" s="855">
        <v>250</v>
      </c>
      <c r="P984" s="855">
        <v>262.7</v>
      </c>
      <c r="Q984" s="855">
        <f t="shared" si="123"/>
        <v>262.7</v>
      </c>
      <c r="R984" s="854" t="s">
        <v>10199</v>
      </c>
      <c r="S984" s="944" t="s">
        <v>9026</v>
      </c>
      <c r="T984" s="893" t="s">
        <v>9001</v>
      </c>
      <c r="U984" s="866" t="s">
        <v>9021</v>
      </c>
      <c r="V984" s="884" t="s">
        <v>9022</v>
      </c>
      <c r="W984" s="893" t="s">
        <v>9028</v>
      </c>
      <c r="X984" s="882" t="s">
        <v>9003</v>
      </c>
    </row>
    <row r="985" spans="1:24" ht="28.5" customHeight="1">
      <c r="A985" s="849" t="s">
        <v>7720</v>
      </c>
      <c r="B985" s="850"/>
      <c r="C985" s="850" t="s">
        <v>7665</v>
      </c>
      <c r="D985" s="850" t="s">
        <v>7721</v>
      </c>
      <c r="E985" s="852">
        <v>40.035177599999997</v>
      </c>
      <c r="F985" s="852">
        <v>-74.584406099999995</v>
      </c>
      <c r="G985" s="854" t="s">
        <v>9289</v>
      </c>
      <c r="H985" s="850"/>
      <c r="I985" s="853" t="s">
        <v>44</v>
      </c>
      <c r="J985" s="854" t="str">
        <f t="shared" si="122"/>
        <v>Groundwater</v>
      </c>
      <c r="K985" s="854" t="s">
        <v>35</v>
      </c>
      <c r="L985" s="858"/>
      <c r="M985" s="855"/>
      <c r="N985" s="855"/>
      <c r="O985" s="855">
        <v>264300</v>
      </c>
      <c r="P985" s="855" t="s">
        <v>36</v>
      </c>
      <c r="Q985" s="855">
        <f t="shared" si="123"/>
        <v>264300</v>
      </c>
      <c r="R985" s="854" t="s">
        <v>10200</v>
      </c>
      <c r="S985" s="944" t="s">
        <v>7727</v>
      </c>
      <c r="T985" s="937" t="s">
        <v>7727</v>
      </c>
      <c r="U985" s="1041" t="s">
        <v>7723</v>
      </c>
      <c r="V985" s="884" t="s">
        <v>7724</v>
      </c>
      <c r="W985" s="1019" t="s">
        <v>7728</v>
      </c>
      <c r="X985" s="934" t="s">
        <v>7676</v>
      </c>
    </row>
    <row r="986" spans="1:24" ht="28.5" customHeight="1">
      <c r="A986" s="849" t="s">
        <v>8651</v>
      </c>
      <c r="B986" s="850"/>
      <c r="C986" s="850" t="s">
        <v>8584</v>
      </c>
      <c r="D986" s="850" t="s">
        <v>8652</v>
      </c>
      <c r="E986" s="852">
        <v>29.386207599999999</v>
      </c>
      <c r="F986" s="852">
        <v>-98.617909900000001</v>
      </c>
      <c r="G986" s="854" t="s">
        <v>9289</v>
      </c>
      <c r="H986" s="850"/>
      <c r="I986" s="853" t="s">
        <v>44</v>
      </c>
      <c r="J986" s="854" t="str">
        <f t="shared" si="122"/>
        <v>Groundwater</v>
      </c>
      <c r="K986" s="854" t="s">
        <v>35</v>
      </c>
      <c r="L986" s="858">
        <v>2017</v>
      </c>
      <c r="M986" s="855">
        <v>130000</v>
      </c>
      <c r="N986" s="855">
        <v>680000</v>
      </c>
      <c r="O986" s="855">
        <v>767000</v>
      </c>
      <c r="P986" s="855">
        <v>842000</v>
      </c>
      <c r="Q986" s="855">
        <f t="shared" si="123"/>
        <v>842000</v>
      </c>
      <c r="R986" s="885" t="s">
        <v>10201</v>
      </c>
      <c r="S986" s="853" t="s">
        <v>49</v>
      </c>
      <c r="T986" s="933" t="s">
        <v>4611</v>
      </c>
      <c r="U986" s="866" t="s">
        <v>105</v>
      </c>
      <c r="V986" s="867" t="s">
        <v>8655</v>
      </c>
      <c r="W986" s="1019" t="s">
        <v>8660</v>
      </c>
      <c r="X986" s="895" t="s">
        <v>8595</v>
      </c>
    </row>
    <row r="987" spans="1:24" ht="28.5" customHeight="1">
      <c r="A987" s="849" t="s">
        <v>8661</v>
      </c>
      <c r="B987" s="850"/>
      <c r="C987" s="850" t="s">
        <v>8584</v>
      </c>
      <c r="D987" s="850" t="s">
        <v>8652</v>
      </c>
      <c r="E987" s="852">
        <v>29.5249047</v>
      </c>
      <c r="F987" s="852">
        <v>-98.281474700000004</v>
      </c>
      <c r="G987" s="854" t="s">
        <v>9289</v>
      </c>
      <c r="H987" s="850"/>
      <c r="I987" s="853" t="s">
        <v>44</v>
      </c>
      <c r="J987" s="854" t="str">
        <f t="shared" si="122"/>
        <v>Groundwater</v>
      </c>
      <c r="K987" s="854" t="s">
        <v>35</v>
      </c>
      <c r="L987" s="858">
        <v>2017</v>
      </c>
      <c r="M987" s="855">
        <v>62000</v>
      </c>
      <c r="N987" s="855">
        <v>120000</v>
      </c>
      <c r="O987" s="855">
        <v>182000</v>
      </c>
      <c r="P987" s="855">
        <v>486310</v>
      </c>
      <c r="Q987" s="855">
        <f t="shared" si="123"/>
        <v>486310</v>
      </c>
      <c r="R987" s="885" t="s">
        <v>10202</v>
      </c>
      <c r="S987" s="853" t="s">
        <v>49</v>
      </c>
      <c r="T987" s="933" t="s">
        <v>4611</v>
      </c>
      <c r="U987" s="856" t="s">
        <v>105</v>
      </c>
      <c r="V987" s="907" t="s">
        <v>8664</v>
      </c>
      <c r="W987" s="963" t="s">
        <v>8668</v>
      </c>
      <c r="X987" s="934" t="s">
        <v>8595</v>
      </c>
    </row>
    <row r="988" spans="1:24" ht="28.5" customHeight="1">
      <c r="A988" s="849" t="s">
        <v>958</v>
      </c>
      <c r="B988" s="849"/>
      <c r="C988" s="849" t="s">
        <v>448</v>
      </c>
      <c r="D988" s="849" t="s">
        <v>959</v>
      </c>
      <c r="E988" s="852">
        <v>33.796710900000001</v>
      </c>
      <c r="F988" s="852">
        <v>-118.05450879999999</v>
      </c>
      <c r="G988" s="852" t="s">
        <v>9558</v>
      </c>
      <c r="H988" s="849"/>
      <c r="I988" s="853" t="s">
        <v>44</v>
      </c>
      <c r="J988" s="854" t="str">
        <f t="shared" si="122"/>
        <v>Other Water</v>
      </c>
      <c r="K988" s="852" t="s">
        <v>80</v>
      </c>
      <c r="L988" s="851">
        <v>2018</v>
      </c>
      <c r="M988" s="855">
        <v>118</v>
      </c>
      <c r="N988" s="855">
        <v>282</v>
      </c>
      <c r="O988" s="855">
        <v>400</v>
      </c>
      <c r="P988" s="855">
        <v>981.5</v>
      </c>
      <c r="Q988" s="855">
        <f t="shared" si="123"/>
        <v>981.5</v>
      </c>
      <c r="R988" s="854"/>
      <c r="S988" s="854"/>
      <c r="T988" s="859" t="s">
        <v>480</v>
      </c>
      <c r="U988" s="954" t="s">
        <v>90</v>
      </c>
      <c r="V988" s="898" t="s">
        <v>90</v>
      </c>
      <c r="W988" s="877" t="s">
        <v>92</v>
      </c>
      <c r="X988" s="860" t="s">
        <v>358</v>
      </c>
    </row>
    <row r="989" spans="1:24" ht="28.5" customHeight="1">
      <c r="A989" s="849" t="s">
        <v>6420</v>
      </c>
      <c r="B989" s="850"/>
      <c r="C989" s="850" t="s">
        <v>4778</v>
      </c>
      <c r="D989" s="850" t="s">
        <v>5050</v>
      </c>
      <c r="E989" s="852">
        <v>43.055177</v>
      </c>
      <c r="F989" s="852">
        <v>-70.759930999999995</v>
      </c>
      <c r="G989" s="854" t="s">
        <v>9299</v>
      </c>
      <c r="H989" s="850"/>
      <c r="I989" s="853" t="s">
        <v>33</v>
      </c>
      <c r="J989" s="854" t="str">
        <f t="shared" si="122"/>
        <v>Groundwater</v>
      </c>
      <c r="K989" s="854" t="s">
        <v>35</v>
      </c>
      <c r="L989" s="858">
        <v>2020</v>
      </c>
      <c r="M989" s="855">
        <v>32.5</v>
      </c>
      <c r="N989" s="855">
        <v>20.8</v>
      </c>
      <c r="O989" s="855">
        <v>53.3</v>
      </c>
      <c r="P989" s="855">
        <v>108.8</v>
      </c>
      <c r="Q989" s="855">
        <f t="shared" si="123"/>
        <v>108.8</v>
      </c>
      <c r="R989" s="854"/>
      <c r="S989" s="853"/>
      <c r="T989" s="879" t="s">
        <v>6424</v>
      </c>
      <c r="U989" s="875" t="s">
        <v>4786</v>
      </c>
      <c r="V989" s="887" t="s">
        <v>4781</v>
      </c>
      <c r="W989" s="879" t="s">
        <v>6425</v>
      </c>
      <c r="X989" s="882" t="s">
        <v>2415</v>
      </c>
    </row>
    <row r="990" spans="1:24" ht="28.5" customHeight="1">
      <c r="A990" s="849" t="s">
        <v>10203</v>
      </c>
      <c r="B990" s="849"/>
      <c r="C990" s="849" t="s">
        <v>8992</v>
      </c>
      <c r="D990" s="849" t="s">
        <v>10204</v>
      </c>
      <c r="E990" s="851">
        <v>47.526460999999998</v>
      </c>
      <c r="F990" s="851">
        <v>-122.30512400000001</v>
      </c>
      <c r="G990" s="862"/>
      <c r="H990" s="861"/>
      <c r="I990" s="853" t="s">
        <v>5</v>
      </c>
      <c r="J990" s="852" t="s">
        <v>35</v>
      </c>
      <c r="K990" s="852" t="s">
        <v>35</v>
      </c>
      <c r="L990" s="863">
        <v>2021</v>
      </c>
      <c r="M990" s="855">
        <v>350</v>
      </c>
      <c r="N990" s="855">
        <v>15000</v>
      </c>
      <c r="O990" s="855">
        <v>15350</v>
      </c>
      <c r="P990" s="855">
        <v>19670.490000000002</v>
      </c>
      <c r="Q990" s="855">
        <v>19670.490000000002</v>
      </c>
      <c r="R990" s="854"/>
      <c r="S990" s="854"/>
      <c r="T990" s="854" t="s">
        <v>10205</v>
      </c>
      <c r="U990" s="864" t="s">
        <v>10206</v>
      </c>
      <c r="V990" s="865" t="s">
        <v>10206</v>
      </c>
      <c r="W990" s="854" t="s">
        <v>10207</v>
      </c>
      <c r="X990" s="851" t="s">
        <v>9468</v>
      </c>
    </row>
    <row r="991" spans="1:24" ht="28.5" customHeight="1">
      <c r="A991" s="849" t="s">
        <v>291</v>
      </c>
      <c r="B991" s="849"/>
      <c r="C991" s="849" t="s">
        <v>76</v>
      </c>
      <c r="D991" s="849" t="s">
        <v>269</v>
      </c>
      <c r="E991" s="851">
        <v>58.358014351975001</v>
      </c>
      <c r="F991" s="851">
        <v>-134.58321128798599</v>
      </c>
      <c r="G991" s="901" t="s">
        <v>9289</v>
      </c>
      <c r="H991" s="900"/>
      <c r="I991" s="853" t="s">
        <v>113</v>
      </c>
      <c r="J991" s="854" t="str">
        <f t="shared" ref="J991:J993" si="124">IF(K991="Groundwater", "Groundwater", IF(OR(K991="Wastewater", K991="Surface Water", K991="Drinking Water", K991="Leachate"),"Other Water", IF(OR(K991="Soil", K991="Compost", K991="Sludge", K991="Septage"), "Solid", "Unknown")))</f>
        <v>Unknown</v>
      </c>
      <c r="K991" s="852"/>
      <c r="L991" s="851"/>
      <c r="M991" s="855"/>
      <c r="N991" s="855"/>
      <c r="O991" s="855"/>
      <c r="P991" s="855"/>
      <c r="Q991" s="855" t="str">
        <f t="shared" ref="Q991:Q993" si="125">IF(M991&amp;N991&amp;O991&amp;P991="","",MAX(M991:P991))</f>
        <v/>
      </c>
      <c r="R991" s="854"/>
      <c r="S991" s="854"/>
      <c r="T991" s="854"/>
      <c r="U991" s="864"/>
      <c r="V991" s="865"/>
      <c r="W991" s="854"/>
      <c r="X991" s="851"/>
    </row>
    <row r="992" spans="1:24" ht="28.5" customHeight="1">
      <c r="A992" s="849" t="s">
        <v>3681</v>
      </c>
      <c r="B992" s="849"/>
      <c r="C992" s="849" t="s">
        <v>3158</v>
      </c>
      <c r="D992" s="849" t="s">
        <v>3682</v>
      </c>
      <c r="E992" s="851">
        <v>42.307656199999997</v>
      </c>
      <c r="F992" s="851">
        <v>-85.574315299999995</v>
      </c>
      <c r="G992" s="852" t="s">
        <v>9289</v>
      </c>
      <c r="H992" s="852"/>
      <c r="I992" s="853" t="s">
        <v>765</v>
      </c>
      <c r="J992" s="854" t="str">
        <f t="shared" si="124"/>
        <v>Other Water</v>
      </c>
      <c r="K992" s="852" t="s">
        <v>2471</v>
      </c>
      <c r="L992" s="851">
        <v>2021</v>
      </c>
      <c r="M992" s="855"/>
      <c r="N992" s="855">
        <v>2360</v>
      </c>
      <c r="O992" s="855"/>
      <c r="P992" s="855"/>
      <c r="Q992" s="855">
        <f t="shared" si="125"/>
        <v>2360</v>
      </c>
      <c r="R992" s="854" t="s">
        <v>3683</v>
      </c>
      <c r="S992" s="885"/>
      <c r="T992" s="852"/>
      <c r="U992" s="880" t="s">
        <v>3684</v>
      </c>
      <c r="V992" s="884" t="s">
        <v>3266</v>
      </c>
      <c r="W992" s="854"/>
      <c r="X992" s="851"/>
    </row>
    <row r="993" spans="1:24" ht="28.5" customHeight="1">
      <c r="A993" s="849" t="s">
        <v>3686</v>
      </c>
      <c r="B993" s="849"/>
      <c r="C993" s="849" t="s">
        <v>3158</v>
      </c>
      <c r="D993" s="849" t="s">
        <v>3232</v>
      </c>
      <c r="E993" s="871">
        <v>42.231586700000001</v>
      </c>
      <c r="F993" s="871">
        <v>-85.550012099999904</v>
      </c>
      <c r="G993" s="852" t="s">
        <v>9289</v>
      </c>
      <c r="H993" s="852"/>
      <c r="I993" s="853" t="s">
        <v>113</v>
      </c>
      <c r="J993" s="854" t="str">
        <f t="shared" si="124"/>
        <v>Groundwater</v>
      </c>
      <c r="K993" s="852" t="s">
        <v>35</v>
      </c>
      <c r="L993" s="851">
        <v>2021</v>
      </c>
      <c r="M993" s="855"/>
      <c r="N993" s="855">
        <v>1940</v>
      </c>
      <c r="O993" s="855" t="s">
        <v>36</v>
      </c>
      <c r="P993" s="855" t="s">
        <v>36</v>
      </c>
      <c r="Q993" s="855">
        <f t="shared" si="125"/>
        <v>1940</v>
      </c>
      <c r="R993" s="854" t="s">
        <v>10210</v>
      </c>
      <c r="S993" s="885"/>
      <c r="T993" s="859" t="s">
        <v>3688</v>
      </c>
      <c r="U993" s="1031" t="s">
        <v>3684</v>
      </c>
      <c r="V993" s="1042" t="s">
        <v>3688</v>
      </c>
      <c r="W993" s="952" t="s">
        <v>3689</v>
      </c>
      <c r="X993" s="952" t="s">
        <v>3340</v>
      </c>
    </row>
    <row r="994" spans="1:24" ht="28.5" customHeight="1">
      <c r="A994" s="849" t="s">
        <v>10211</v>
      </c>
      <c r="B994" s="849"/>
      <c r="C994" s="849" t="s">
        <v>3158</v>
      </c>
      <c r="D994" s="849" t="s">
        <v>3682</v>
      </c>
      <c r="E994" s="851">
        <v>42.234999999999999</v>
      </c>
      <c r="F994" s="851">
        <v>-85.552000000000007</v>
      </c>
      <c r="G994" s="862"/>
      <c r="H994" s="861"/>
      <c r="I994" s="853" t="s">
        <v>113</v>
      </c>
      <c r="J994" s="852" t="s">
        <v>35</v>
      </c>
      <c r="K994" s="852" t="s">
        <v>35</v>
      </c>
      <c r="L994" s="863">
        <v>2021</v>
      </c>
      <c r="M994" s="855"/>
      <c r="N994" s="855">
        <v>1940</v>
      </c>
      <c r="O994" s="855"/>
      <c r="P994" s="855"/>
      <c r="Q994" s="855">
        <v>1940</v>
      </c>
      <c r="R994" s="854"/>
      <c r="S994" s="854"/>
      <c r="T994" s="854" t="s">
        <v>10212</v>
      </c>
      <c r="U994" s="864" t="s">
        <v>10212</v>
      </c>
      <c r="V994" s="865" t="s">
        <v>10213</v>
      </c>
      <c r="W994" s="854" t="s">
        <v>10172</v>
      </c>
      <c r="X994" s="851" t="s">
        <v>9295</v>
      </c>
    </row>
    <row r="995" spans="1:24" ht="28.5" customHeight="1">
      <c r="A995" s="849" t="s">
        <v>10214</v>
      </c>
      <c r="B995" s="849" t="s">
        <v>10215</v>
      </c>
      <c r="C995" s="849" t="s">
        <v>4663</v>
      </c>
      <c r="D995" s="849" t="s">
        <v>10216</v>
      </c>
      <c r="E995" s="851">
        <v>38.957968999999999</v>
      </c>
      <c r="F995" s="851">
        <v>-94.565219999999997</v>
      </c>
      <c r="G995" s="862"/>
      <c r="H995" s="861"/>
      <c r="I995" s="853" t="s">
        <v>5</v>
      </c>
      <c r="J995" s="852" t="s">
        <v>10217</v>
      </c>
      <c r="K995" s="852" t="s">
        <v>99</v>
      </c>
      <c r="L995" s="863"/>
      <c r="M995" s="855"/>
      <c r="N995" s="855"/>
      <c r="O995" s="855"/>
      <c r="P995" s="855">
        <v>37</v>
      </c>
      <c r="Q995" s="855">
        <v>37</v>
      </c>
      <c r="R995" s="854"/>
      <c r="S995" s="854"/>
      <c r="T995" s="854"/>
      <c r="U995" s="864" t="s">
        <v>9780</v>
      </c>
      <c r="V995" s="865" t="s">
        <v>10218</v>
      </c>
      <c r="W995" s="854" t="s">
        <v>10219</v>
      </c>
      <c r="X995" s="851" t="s">
        <v>10220</v>
      </c>
    </row>
    <row r="996" spans="1:24" ht="28.5" customHeight="1">
      <c r="A996" s="849" t="s">
        <v>6426</v>
      </c>
      <c r="B996" s="850"/>
      <c r="C996" s="850" t="s">
        <v>4778</v>
      </c>
      <c r="D996" s="850" t="s">
        <v>5119</v>
      </c>
      <c r="E996" s="852">
        <v>44.146470000000001</v>
      </c>
      <c r="F996" s="852">
        <v>-72.332700000000003</v>
      </c>
      <c r="G996" s="854" t="s">
        <v>9290</v>
      </c>
      <c r="H996" s="850"/>
      <c r="I996" s="853" t="s">
        <v>77</v>
      </c>
      <c r="J996" s="854" t="str">
        <f t="shared" ref="J996:J997" si="126">IF(K996="Groundwater", "Groundwater", IF(OR(K996="Wastewater", K996="Surface Water", K996="Drinking Water", K996="Leachate"),"Other Water", IF(OR(K996="Soil", K996="Compost", K996="Sludge", K996="Septage"), "Solid", "Unknown")))</f>
        <v>Groundwater</v>
      </c>
      <c r="K996" s="854" t="s">
        <v>35</v>
      </c>
      <c r="L996" s="858"/>
      <c r="M996" s="855"/>
      <c r="N996" s="855">
        <v>24</v>
      </c>
      <c r="O996" s="855" t="s">
        <v>36</v>
      </c>
      <c r="P996" s="855" t="s">
        <v>36</v>
      </c>
      <c r="Q996" s="855">
        <f t="shared" ref="Q996:Q997" si="127">IF(M996&amp;N996&amp;O996&amp;P996="","",MAX(M996:P996))</f>
        <v>24</v>
      </c>
      <c r="R996" s="854"/>
      <c r="S996" s="854"/>
      <c r="T996" s="868" t="s">
        <v>6427</v>
      </c>
      <c r="U996" s="856" t="s">
        <v>4781</v>
      </c>
      <c r="V996" s="857" t="s">
        <v>4781</v>
      </c>
      <c r="W996" s="854"/>
      <c r="X996" s="860" t="s">
        <v>2415</v>
      </c>
    </row>
    <row r="997" spans="1:24" ht="28.5" customHeight="1">
      <c r="A997" s="849" t="s">
        <v>4436</v>
      </c>
      <c r="B997" s="849"/>
      <c r="C997" s="849" t="s">
        <v>4239</v>
      </c>
      <c r="D997" s="849" t="s">
        <v>4437</v>
      </c>
      <c r="E997" s="851">
        <v>48.577369689999998</v>
      </c>
      <c r="F997" s="851">
        <v>-96.560348509999997</v>
      </c>
      <c r="G997" s="852" t="s">
        <v>9299</v>
      </c>
      <c r="H997" s="849"/>
      <c r="I997" s="853" t="s">
        <v>33</v>
      </c>
      <c r="J997" s="854" t="str">
        <f t="shared" si="126"/>
        <v>Groundwater</v>
      </c>
      <c r="K997" s="852" t="s">
        <v>35</v>
      </c>
      <c r="L997" s="851">
        <v>2018</v>
      </c>
      <c r="M997" s="855">
        <v>540</v>
      </c>
      <c r="N997" s="855">
        <v>450</v>
      </c>
      <c r="O997" s="855">
        <v>990</v>
      </c>
      <c r="P997" s="855">
        <v>3680</v>
      </c>
      <c r="Q997" s="855">
        <f t="shared" si="127"/>
        <v>3680</v>
      </c>
      <c r="R997" s="854"/>
      <c r="S997" s="868" t="s">
        <v>4271</v>
      </c>
      <c r="T997" s="868" t="s">
        <v>4438</v>
      </c>
      <c r="U997" s="866" t="s">
        <v>4271</v>
      </c>
      <c r="V997" s="898" t="s">
        <v>4272</v>
      </c>
      <c r="W997" s="851"/>
      <c r="X997" s="877" t="s">
        <v>4274</v>
      </c>
    </row>
    <row r="998" spans="1:24" ht="28.5" customHeight="1">
      <c r="A998" s="849" t="s">
        <v>10221</v>
      </c>
      <c r="B998" s="849"/>
      <c r="C998" s="849" t="s">
        <v>3158</v>
      </c>
      <c r="D998" s="849" t="s">
        <v>10222</v>
      </c>
      <c r="E998" s="851">
        <v>42.438639000000002</v>
      </c>
      <c r="F998" s="851">
        <v>-85.536760999999998</v>
      </c>
      <c r="G998" s="862"/>
      <c r="H998" s="861"/>
      <c r="I998" s="853" t="s">
        <v>33</v>
      </c>
      <c r="J998" s="852" t="s">
        <v>35</v>
      </c>
      <c r="K998" s="852" t="s">
        <v>35</v>
      </c>
      <c r="L998" s="863">
        <v>2022</v>
      </c>
      <c r="M998" s="855">
        <v>471</v>
      </c>
      <c r="N998" s="855">
        <v>27</v>
      </c>
      <c r="O998" s="855"/>
      <c r="P998" s="855"/>
      <c r="Q998" s="855">
        <v>471</v>
      </c>
      <c r="R998" s="854"/>
      <c r="S998" s="854"/>
      <c r="T998" s="854" t="s">
        <v>10223</v>
      </c>
      <c r="U998" s="864" t="s">
        <v>10223</v>
      </c>
      <c r="V998" s="865" t="s">
        <v>10224</v>
      </c>
      <c r="W998" s="854" t="s">
        <v>10225</v>
      </c>
      <c r="X998" s="851" t="s">
        <v>9295</v>
      </c>
    </row>
    <row r="999" spans="1:24" ht="28.5" customHeight="1">
      <c r="A999" s="849" t="s">
        <v>6428</v>
      </c>
      <c r="B999" s="850"/>
      <c r="C999" s="850" t="s">
        <v>4778</v>
      </c>
      <c r="D999" s="850" t="s">
        <v>6429</v>
      </c>
      <c r="E999" s="852">
        <v>43.973216700000002</v>
      </c>
      <c r="F999" s="852">
        <v>-71.128933799999999</v>
      </c>
      <c r="G999" s="854" t="s">
        <v>9299</v>
      </c>
      <c r="H999" s="850"/>
      <c r="I999" s="853" t="s">
        <v>1201</v>
      </c>
      <c r="J999" s="854" t="str">
        <f t="shared" ref="J999:J1011" si="128">IF(K999="Groundwater", "Groundwater", IF(OR(K999="Wastewater", K999="Surface Water", K999="Drinking Water", K999="Leachate"),"Other Water", IF(OR(K999="Soil", K999="Compost", K999="Sludge", K999="Septage"), "Solid", "Unknown")))</f>
        <v>Groundwater</v>
      </c>
      <c r="K999" s="854" t="s">
        <v>35</v>
      </c>
      <c r="L999" s="858">
        <v>2017</v>
      </c>
      <c r="M999" s="855">
        <v>20</v>
      </c>
      <c r="N999" s="855">
        <v>2.9</v>
      </c>
      <c r="O999" s="855">
        <v>22.9</v>
      </c>
      <c r="P999" s="855">
        <v>56.1</v>
      </c>
      <c r="Q999" s="855">
        <f t="shared" ref="Q999:Q1011" si="129">IF(M999&amp;N999&amp;O999&amp;P999="","",MAX(M999:P999))</f>
        <v>56.1</v>
      </c>
      <c r="R999" s="854"/>
      <c r="S999" s="853"/>
      <c r="T999" s="962" t="s">
        <v>6434</v>
      </c>
      <c r="U999" s="880" t="s">
        <v>4786</v>
      </c>
      <c r="V999" s="884" t="s">
        <v>6431</v>
      </c>
      <c r="W999" s="962" t="s">
        <v>6435</v>
      </c>
      <c r="X999" s="882" t="s">
        <v>2415</v>
      </c>
    </row>
    <row r="1000" spans="1:24" ht="28.5" customHeight="1">
      <c r="A1000" s="849" t="s">
        <v>2608</v>
      </c>
      <c r="B1000" s="849"/>
      <c r="C1000" s="849" t="s">
        <v>2408</v>
      </c>
      <c r="D1000" s="849"/>
      <c r="E1000" s="851">
        <v>43.735320199999997</v>
      </c>
      <c r="F1000" s="851">
        <v>-70.424202300000005</v>
      </c>
      <c r="G1000" s="901" t="s">
        <v>9290</v>
      </c>
      <c r="H1000" s="900"/>
      <c r="I1000" s="853" t="s">
        <v>1201</v>
      </c>
      <c r="J1000" s="854" t="str">
        <f t="shared" si="128"/>
        <v>Unknown</v>
      </c>
      <c r="K1000" s="852"/>
      <c r="L1000" s="851"/>
      <c r="M1000" s="855"/>
      <c r="N1000" s="855"/>
      <c r="O1000" s="855"/>
      <c r="P1000" s="855"/>
      <c r="Q1000" s="855" t="str">
        <f t="shared" si="129"/>
        <v/>
      </c>
      <c r="R1000" s="854" t="s">
        <v>9405</v>
      </c>
      <c r="S1000" s="854"/>
      <c r="T1000" s="918" t="s">
        <v>2609</v>
      </c>
      <c r="U1000" s="866" t="s">
        <v>1570</v>
      </c>
      <c r="V1000" s="865"/>
      <c r="W1000" s="854"/>
      <c r="X1000" s="851"/>
    </row>
    <row r="1001" spans="1:24" ht="28.5" customHeight="1">
      <c r="A1001" s="849" t="s">
        <v>6436</v>
      </c>
      <c r="B1001" s="850"/>
      <c r="C1001" s="850" t="s">
        <v>4778</v>
      </c>
      <c r="D1001" s="850" t="s">
        <v>5176</v>
      </c>
      <c r="E1001" s="852">
        <v>43.034236999999997</v>
      </c>
      <c r="F1001" s="852">
        <v>-71.051539000000005</v>
      </c>
      <c r="G1001" s="854" t="s">
        <v>9299</v>
      </c>
      <c r="H1001" s="850"/>
      <c r="I1001" s="853" t="s">
        <v>1201</v>
      </c>
      <c r="J1001" s="854" t="str">
        <f t="shared" si="128"/>
        <v>Groundwater</v>
      </c>
      <c r="K1001" s="853" t="s">
        <v>35</v>
      </c>
      <c r="L1001" s="858">
        <v>2020</v>
      </c>
      <c r="M1001" s="855">
        <v>260</v>
      </c>
      <c r="N1001" s="855">
        <v>25</v>
      </c>
      <c r="O1001" s="855">
        <v>285</v>
      </c>
      <c r="P1001" s="855">
        <v>290</v>
      </c>
      <c r="Q1001" s="855">
        <f t="shared" si="129"/>
        <v>290</v>
      </c>
      <c r="R1001" s="854"/>
      <c r="S1001" s="853"/>
      <c r="T1001" s="879" t="s">
        <v>6440</v>
      </c>
      <c r="U1001" s="875" t="s">
        <v>4786</v>
      </c>
      <c r="V1001" s="887" t="s">
        <v>4781</v>
      </c>
      <c r="W1001" s="879" t="s">
        <v>6441</v>
      </c>
      <c r="X1001" s="882" t="s">
        <v>2415</v>
      </c>
    </row>
    <row r="1002" spans="1:24" ht="28.5" customHeight="1">
      <c r="A1002" s="849" t="s">
        <v>6442</v>
      </c>
      <c r="B1002" s="850"/>
      <c r="C1002" s="850" t="s">
        <v>4778</v>
      </c>
      <c r="D1002" s="850" t="s">
        <v>4860</v>
      </c>
      <c r="E1002" s="852">
        <v>42.976356000000003</v>
      </c>
      <c r="F1002" s="852">
        <v>-72.348557999999997</v>
      </c>
      <c r="G1002" s="854" t="s">
        <v>9299</v>
      </c>
      <c r="H1002" s="850"/>
      <c r="I1002" s="853" t="s">
        <v>33</v>
      </c>
      <c r="J1002" s="854" t="str">
        <f t="shared" si="128"/>
        <v>Groundwater</v>
      </c>
      <c r="K1002" s="854" t="s">
        <v>35</v>
      </c>
      <c r="L1002" s="858">
        <v>2019</v>
      </c>
      <c r="M1002" s="855">
        <v>211</v>
      </c>
      <c r="N1002" s="855">
        <v>193</v>
      </c>
      <c r="O1002" s="855">
        <v>404</v>
      </c>
      <c r="P1002" s="855">
        <v>883.4</v>
      </c>
      <c r="Q1002" s="855">
        <f t="shared" si="129"/>
        <v>883.4</v>
      </c>
      <c r="R1002" s="854"/>
      <c r="S1002" s="853"/>
      <c r="T1002" s="879" t="s">
        <v>6447</v>
      </c>
      <c r="U1002" s="880" t="s">
        <v>4786</v>
      </c>
      <c r="V1002" s="881" t="s">
        <v>6444</v>
      </c>
      <c r="W1002" s="879" t="s">
        <v>6448</v>
      </c>
      <c r="X1002" s="882" t="s">
        <v>2415</v>
      </c>
    </row>
    <row r="1003" spans="1:24" ht="28.5" customHeight="1">
      <c r="A1003" s="849" t="s">
        <v>6449</v>
      </c>
      <c r="B1003" s="850"/>
      <c r="C1003" s="850" t="s">
        <v>4778</v>
      </c>
      <c r="D1003" s="850" t="s">
        <v>4860</v>
      </c>
      <c r="E1003" s="852">
        <v>42.917160500000001</v>
      </c>
      <c r="F1003" s="852">
        <v>-72.269512800000001</v>
      </c>
      <c r="G1003" s="854" t="s">
        <v>9299</v>
      </c>
      <c r="H1003" s="850"/>
      <c r="I1003" s="853" t="s">
        <v>33</v>
      </c>
      <c r="J1003" s="854" t="str">
        <f t="shared" si="128"/>
        <v>Groundwater</v>
      </c>
      <c r="K1003" s="854" t="s">
        <v>35</v>
      </c>
      <c r="L1003" s="858">
        <v>2019</v>
      </c>
      <c r="M1003" s="855">
        <v>22</v>
      </c>
      <c r="N1003" s="855">
        <v>93</v>
      </c>
      <c r="O1003" s="855">
        <v>115</v>
      </c>
      <c r="P1003" s="855">
        <v>953</v>
      </c>
      <c r="Q1003" s="855">
        <f t="shared" si="129"/>
        <v>953</v>
      </c>
      <c r="R1003" s="854"/>
      <c r="S1003" s="853"/>
      <c r="T1003" s="879" t="s">
        <v>6454</v>
      </c>
      <c r="U1003" s="875" t="s">
        <v>4786</v>
      </c>
      <c r="V1003" s="887" t="s">
        <v>6451</v>
      </c>
      <c r="W1003" s="879" t="s">
        <v>6455</v>
      </c>
      <c r="X1003" s="882" t="s">
        <v>2415</v>
      </c>
    </row>
    <row r="1004" spans="1:24" ht="28.5" customHeight="1">
      <c r="A1004" s="849" t="s">
        <v>4639</v>
      </c>
      <c r="B1004" s="850"/>
      <c r="C1004" s="850" t="s">
        <v>4599</v>
      </c>
      <c r="D1004" s="850" t="s">
        <v>4640</v>
      </c>
      <c r="E1004" s="852">
        <v>30.409415899999999</v>
      </c>
      <c r="F1004" s="852">
        <v>-88.925266399999998</v>
      </c>
      <c r="G1004" s="854" t="s">
        <v>9289</v>
      </c>
      <c r="H1004" s="850"/>
      <c r="I1004" s="853" t="s">
        <v>44</v>
      </c>
      <c r="J1004" s="854" t="str">
        <f t="shared" si="128"/>
        <v>Groundwater</v>
      </c>
      <c r="K1004" s="854" t="s">
        <v>35</v>
      </c>
      <c r="L1004" s="858">
        <v>2018</v>
      </c>
      <c r="M1004" s="855">
        <v>18800</v>
      </c>
      <c r="N1004" s="855">
        <v>80400</v>
      </c>
      <c r="O1004" s="855">
        <v>80819</v>
      </c>
      <c r="P1004" s="855">
        <v>90361.7</v>
      </c>
      <c r="Q1004" s="855">
        <f t="shared" si="129"/>
        <v>90361.7</v>
      </c>
      <c r="R1004" s="854" t="s">
        <v>10226</v>
      </c>
      <c r="S1004" s="868" t="s">
        <v>4646</v>
      </c>
      <c r="T1004" s="937" t="s">
        <v>146</v>
      </c>
      <c r="U1004" s="866" t="s">
        <v>54</v>
      </c>
      <c r="V1004" s="884" t="s">
        <v>4642</v>
      </c>
      <c r="W1004" s="893" t="s">
        <v>4648</v>
      </c>
      <c r="X1004" s="934" t="s">
        <v>4601</v>
      </c>
    </row>
    <row r="1005" spans="1:24" ht="28.5" customHeight="1">
      <c r="A1005" s="849" t="s">
        <v>960</v>
      </c>
      <c r="B1005" s="849"/>
      <c r="C1005" s="849" t="s">
        <v>448</v>
      </c>
      <c r="D1005" s="849" t="s">
        <v>961</v>
      </c>
      <c r="E1005" s="852">
        <v>38.003988506537297</v>
      </c>
      <c r="F1005" s="852">
        <v>-121.934512724315</v>
      </c>
      <c r="G1005" s="852" t="s">
        <v>9355</v>
      </c>
      <c r="H1005" s="849" t="s">
        <v>10227</v>
      </c>
      <c r="I1005" s="853" t="s">
        <v>33</v>
      </c>
      <c r="J1005" s="854" t="str">
        <f t="shared" si="128"/>
        <v>Groundwater</v>
      </c>
      <c r="K1005" s="852" t="s">
        <v>35</v>
      </c>
      <c r="L1005" s="851">
        <v>2020</v>
      </c>
      <c r="M1005" s="855">
        <v>2.5</v>
      </c>
      <c r="N1005" s="855"/>
      <c r="O1005" s="855" t="s">
        <v>36</v>
      </c>
      <c r="P1005" s="855">
        <v>67.2</v>
      </c>
      <c r="Q1005" s="855">
        <f t="shared" si="129"/>
        <v>67.2</v>
      </c>
      <c r="R1005" s="854"/>
      <c r="S1005" s="854"/>
      <c r="T1005" s="859" t="s">
        <v>963</v>
      </c>
      <c r="U1005" s="856" t="s">
        <v>451</v>
      </c>
      <c r="V1005" s="857" t="s">
        <v>451</v>
      </c>
      <c r="W1005" s="854"/>
      <c r="X1005" s="877" t="s">
        <v>453</v>
      </c>
    </row>
    <row r="1006" spans="1:24" ht="28.5" customHeight="1">
      <c r="A1006" s="849" t="s">
        <v>1746</v>
      </c>
      <c r="B1006" s="849"/>
      <c r="C1006" s="849" t="s">
        <v>1699</v>
      </c>
      <c r="D1006" s="849"/>
      <c r="E1006" s="851">
        <v>41.135391900000002</v>
      </c>
      <c r="F1006" s="851">
        <v>-73.427126599999994</v>
      </c>
      <c r="G1006" s="901" t="s">
        <v>9289</v>
      </c>
      <c r="H1006" s="900"/>
      <c r="I1006" s="853" t="s">
        <v>1201</v>
      </c>
      <c r="J1006" s="854" t="str">
        <f t="shared" si="128"/>
        <v>Unknown</v>
      </c>
      <c r="K1006" s="852"/>
      <c r="L1006" s="851"/>
      <c r="M1006" s="855"/>
      <c r="N1006" s="855"/>
      <c r="O1006" s="855"/>
      <c r="P1006" s="855"/>
      <c r="Q1006" s="855" t="str">
        <f t="shared" si="129"/>
        <v/>
      </c>
      <c r="R1006" s="854"/>
      <c r="S1006" s="854"/>
      <c r="T1006" s="918" t="s">
        <v>1747</v>
      </c>
      <c r="U1006" s="866" t="s">
        <v>1570</v>
      </c>
      <c r="V1006" s="865"/>
      <c r="W1006" s="854"/>
      <c r="X1006" s="851"/>
    </row>
    <row r="1007" spans="1:24" ht="28.5" customHeight="1">
      <c r="A1007" s="849" t="s">
        <v>8669</v>
      </c>
      <c r="B1007" s="850"/>
      <c r="C1007" s="850" t="s">
        <v>8584</v>
      </c>
      <c r="D1007" s="850" t="s">
        <v>8670</v>
      </c>
      <c r="E1007" s="852">
        <v>29.382999399999999</v>
      </c>
      <c r="F1007" s="852">
        <v>-98.573997399999996</v>
      </c>
      <c r="G1007" s="854" t="s">
        <v>9289</v>
      </c>
      <c r="H1007" s="850"/>
      <c r="I1007" s="853" t="s">
        <v>44</v>
      </c>
      <c r="J1007" s="854" t="str">
        <f t="shared" si="128"/>
        <v>Groundwater</v>
      </c>
      <c r="K1007" s="854" t="s">
        <v>35</v>
      </c>
      <c r="L1007" s="858">
        <v>2014</v>
      </c>
      <c r="M1007" s="855">
        <v>30000</v>
      </c>
      <c r="N1007" s="855">
        <v>5800</v>
      </c>
      <c r="O1007" s="855">
        <v>35800</v>
      </c>
      <c r="P1007" s="855">
        <v>110214.6</v>
      </c>
      <c r="Q1007" s="855">
        <f t="shared" si="129"/>
        <v>110214.6</v>
      </c>
      <c r="R1007" s="885" t="s">
        <v>10228</v>
      </c>
      <c r="S1007" s="853" t="s">
        <v>49</v>
      </c>
      <c r="T1007" s="933" t="s">
        <v>4611</v>
      </c>
      <c r="U1007" s="866" t="s">
        <v>105</v>
      </c>
      <c r="V1007" s="884" t="s">
        <v>105</v>
      </c>
      <c r="W1007" s="893" t="s">
        <v>8676</v>
      </c>
      <c r="X1007" s="934" t="s">
        <v>8595</v>
      </c>
    </row>
    <row r="1008" spans="1:24" ht="28.5" customHeight="1">
      <c r="A1008" s="849" t="s">
        <v>1947</v>
      </c>
      <c r="B1008" s="849"/>
      <c r="C1008" s="849" t="s">
        <v>1806</v>
      </c>
      <c r="D1008" s="849" t="s">
        <v>1895</v>
      </c>
      <c r="E1008" s="851">
        <v>27.900826299999999</v>
      </c>
      <c r="F1008" s="851">
        <v>-82.733944600000001</v>
      </c>
      <c r="G1008" s="851" t="s">
        <v>9299</v>
      </c>
      <c r="H1008" s="869"/>
      <c r="I1008" s="853" t="s">
        <v>5</v>
      </c>
      <c r="J1008" s="854" t="str">
        <f t="shared" si="128"/>
        <v>Groundwater</v>
      </c>
      <c r="K1008" s="852" t="s">
        <v>35</v>
      </c>
      <c r="L1008" s="851">
        <v>2019</v>
      </c>
      <c r="M1008" s="855">
        <v>436</v>
      </c>
      <c r="N1008" s="855">
        <v>3620</v>
      </c>
      <c r="O1008" s="855"/>
      <c r="P1008" s="855"/>
      <c r="Q1008" s="855">
        <f t="shared" si="129"/>
        <v>3620</v>
      </c>
      <c r="R1008" s="854"/>
      <c r="S1008" s="854"/>
      <c r="T1008" s="854"/>
      <c r="U1008" s="856" t="s">
        <v>1808</v>
      </c>
      <c r="V1008" s="907" t="s">
        <v>1948</v>
      </c>
      <c r="W1008" s="868" t="s">
        <v>1810</v>
      </c>
      <c r="X1008" s="851"/>
    </row>
    <row r="1009" spans="1:24" ht="28.5" customHeight="1">
      <c r="A1009" s="849" t="s">
        <v>2610</v>
      </c>
      <c r="B1009" s="850"/>
      <c r="C1009" s="850" t="s">
        <v>2408</v>
      </c>
      <c r="D1009" s="850" t="s">
        <v>2611</v>
      </c>
      <c r="E1009" s="852">
        <v>43.361529300000001</v>
      </c>
      <c r="F1009" s="852">
        <v>-70.468940500000002</v>
      </c>
      <c r="G1009" s="854" t="s">
        <v>9289</v>
      </c>
      <c r="H1009" s="850"/>
      <c r="I1009" s="853" t="s">
        <v>765</v>
      </c>
      <c r="J1009" s="854" t="str">
        <f t="shared" si="128"/>
        <v>Solid</v>
      </c>
      <c r="K1009" s="853" t="s">
        <v>2506</v>
      </c>
      <c r="L1009" s="902">
        <v>2019</v>
      </c>
      <c r="M1009" s="855">
        <v>2830</v>
      </c>
      <c r="N1009" s="855">
        <v>1370</v>
      </c>
      <c r="O1009" s="855">
        <v>4200</v>
      </c>
      <c r="P1009" s="855">
        <v>4100</v>
      </c>
      <c r="Q1009" s="855">
        <f t="shared" si="129"/>
        <v>4200</v>
      </c>
      <c r="R1009" s="854"/>
      <c r="S1009" s="853"/>
      <c r="T1009" s="859" t="s">
        <v>2443</v>
      </c>
      <c r="U1009" s="864"/>
      <c r="V1009" s="881" t="s">
        <v>2411</v>
      </c>
      <c r="W1009" s="885"/>
      <c r="X1009" s="882" t="s">
        <v>2415</v>
      </c>
    </row>
    <row r="1010" spans="1:24" ht="28.5" customHeight="1">
      <c r="A1010" s="849" t="s">
        <v>964</v>
      </c>
      <c r="B1010" s="849"/>
      <c r="C1010" s="849" t="s">
        <v>448</v>
      </c>
      <c r="D1010" s="849" t="s">
        <v>965</v>
      </c>
      <c r="E1010" s="852">
        <v>35.990673829999999</v>
      </c>
      <c r="F1010" s="852">
        <v>-118.1062044</v>
      </c>
      <c r="G1010" s="852" t="s">
        <v>9289</v>
      </c>
      <c r="H1010" s="849"/>
      <c r="I1010" s="853" t="s">
        <v>33</v>
      </c>
      <c r="J1010" s="854" t="str">
        <f t="shared" si="128"/>
        <v>Groundwater</v>
      </c>
      <c r="K1010" s="852" t="s">
        <v>35</v>
      </c>
      <c r="L1010" s="851">
        <v>2019</v>
      </c>
      <c r="M1010" s="855"/>
      <c r="N1010" s="855"/>
      <c r="O1010" s="855" t="s">
        <v>36</v>
      </c>
      <c r="P1010" s="855">
        <v>98.4</v>
      </c>
      <c r="Q1010" s="855">
        <f t="shared" si="129"/>
        <v>98.4</v>
      </c>
      <c r="R1010" s="854"/>
      <c r="S1010" s="854"/>
      <c r="T1010" s="859" t="s">
        <v>480</v>
      </c>
      <c r="U1010" s="866" t="s">
        <v>451</v>
      </c>
      <c r="V1010" s="884" t="s">
        <v>451</v>
      </c>
      <c r="W1010" s="854"/>
      <c r="X1010" s="877" t="s">
        <v>453</v>
      </c>
    </row>
    <row r="1011" spans="1:24" ht="28.5" customHeight="1">
      <c r="A1011" s="849" t="s">
        <v>1949</v>
      </c>
      <c r="B1011" s="850"/>
      <c r="C1011" s="850" t="s">
        <v>1806</v>
      </c>
      <c r="D1011" s="850" t="s">
        <v>1950</v>
      </c>
      <c r="E1011" s="852">
        <v>28.575520194800401</v>
      </c>
      <c r="F1011" s="852">
        <v>-80.649276693102493</v>
      </c>
      <c r="G1011" s="854" t="s">
        <v>10229</v>
      </c>
      <c r="H1011" s="850" t="s">
        <v>10230</v>
      </c>
      <c r="I1011" s="853" t="s">
        <v>95</v>
      </c>
      <c r="J1011" s="854" t="str">
        <f t="shared" si="128"/>
        <v>Groundwater</v>
      </c>
      <c r="K1011" s="854" t="s">
        <v>35</v>
      </c>
      <c r="L1011" s="858">
        <v>2019</v>
      </c>
      <c r="M1011" s="855">
        <v>20005.02</v>
      </c>
      <c r="N1011" s="855">
        <v>280000</v>
      </c>
      <c r="O1011" s="855">
        <v>286900</v>
      </c>
      <c r="P1011" s="855">
        <v>404752.11</v>
      </c>
      <c r="Q1011" s="855">
        <f t="shared" si="129"/>
        <v>404752.11</v>
      </c>
      <c r="R1011" s="853" t="s">
        <v>10231</v>
      </c>
      <c r="S1011" s="854" t="s">
        <v>49</v>
      </c>
      <c r="T1011" s="944" t="s">
        <v>1951</v>
      </c>
      <c r="U1011" s="856" t="s">
        <v>1951</v>
      </c>
      <c r="V1011" s="857" t="s">
        <v>1952</v>
      </c>
      <c r="W1011" s="893" t="s">
        <v>1955</v>
      </c>
      <c r="X1011" s="882" t="s">
        <v>1824</v>
      </c>
    </row>
    <row r="1012" spans="1:24" ht="28.5" customHeight="1">
      <c r="A1012" s="849" t="s">
        <v>10232</v>
      </c>
      <c r="B1012" s="849"/>
      <c r="C1012" s="849" t="s">
        <v>3158</v>
      </c>
      <c r="D1012" s="849" t="s">
        <v>3736</v>
      </c>
      <c r="E1012" s="851">
        <v>42.701999999999998</v>
      </c>
      <c r="F1012" s="851">
        <v>-84.559867999999994</v>
      </c>
      <c r="G1012" s="862"/>
      <c r="H1012" s="861"/>
      <c r="I1012" s="853" t="s">
        <v>1786</v>
      </c>
      <c r="J1012" s="852" t="s">
        <v>35</v>
      </c>
      <c r="K1012" s="852" t="s">
        <v>35</v>
      </c>
      <c r="L1012" s="863">
        <v>2022</v>
      </c>
      <c r="M1012" s="855">
        <v>19</v>
      </c>
      <c r="N1012" s="855"/>
      <c r="O1012" s="855"/>
      <c r="P1012" s="855"/>
      <c r="Q1012" s="855">
        <v>19</v>
      </c>
      <c r="R1012" s="854"/>
      <c r="S1012" s="854"/>
      <c r="T1012" s="854" t="s">
        <v>10233</v>
      </c>
      <c r="U1012" s="864" t="s">
        <v>10233</v>
      </c>
      <c r="V1012" s="865" t="s">
        <v>10234</v>
      </c>
      <c r="W1012" s="854" t="s">
        <v>9572</v>
      </c>
      <c r="X1012" s="851" t="s">
        <v>9295</v>
      </c>
    </row>
    <row r="1013" spans="1:24" ht="28.5" customHeight="1">
      <c r="A1013" s="849" t="s">
        <v>3690</v>
      </c>
      <c r="B1013" s="849"/>
      <c r="C1013" s="849" t="s">
        <v>3158</v>
      </c>
      <c r="D1013" s="849"/>
      <c r="E1013" s="851">
        <v>42.87603</v>
      </c>
      <c r="F1013" s="851">
        <v>-85.5962569</v>
      </c>
      <c r="G1013" s="852" t="s">
        <v>9289</v>
      </c>
      <c r="H1013" s="852"/>
      <c r="I1013" s="853" t="s">
        <v>33</v>
      </c>
      <c r="J1013" s="854" t="str">
        <f t="shared" ref="J1013:J1014" si="130">IF(K1013="Groundwater", "Groundwater", IF(OR(K1013="Wastewater", K1013="Surface Water", K1013="Drinking Water", K1013="Leachate"),"Other Water", IF(OR(K1013="Soil", K1013="Compost", K1013="Sludge", K1013="Septage"), "Solid", "Unknown")))</f>
        <v>Other Water</v>
      </c>
      <c r="K1013" s="852" t="s">
        <v>1742</v>
      </c>
      <c r="L1013" s="851"/>
      <c r="M1013" s="855"/>
      <c r="N1013" s="855"/>
      <c r="O1013" s="855">
        <v>70</v>
      </c>
      <c r="P1013" s="855"/>
      <c r="Q1013" s="855">
        <f t="shared" ref="Q1013:Q1014" si="131">IF(M1013&amp;N1013&amp;O1013&amp;P1013="","",MAX(M1013:P1013))</f>
        <v>70</v>
      </c>
      <c r="R1013" s="854"/>
      <c r="S1013" s="885"/>
      <c r="T1013" s="918" t="s">
        <v>3692</v>
      </c>
      <c r="U1013" s="856" t="s">
        <v>3691</v>
      </c>
      <c r="V1013" s="857" t="s">
        <v>3691</v>
      </c>
      <c r="W1013" s="854"/>
      <c r="X1013" s="851"/>
    </row>
    <row r="1014" spans="1:24" ht="28.5" customHeight="1">
      <c r="A1014" s="849" t="s">
        <v>4649</v>
      </c>
      <c r="B1014" s="850" t="s">
        <v>4650</v>
      </c>
      <c r="C1014" s="850" t="s">
        <v>4599</v>
      </c>
      <c r="D1014" s="850" t="s">
        <v>4651</v>
      </c>
      <c r="E1014" s="852">
        <v>32.344332899999998</v>
      </c>
      <c r="F1014" s="852">
        <v>-88.741987100000003</v>
      </c>
      <c r="G1014" s="854" t="s">
        <v>9290</v>
      </c>
      <c r="H1014" s="850"/>
      <c r="I1014" s="853" t="s">
        <v>44</v>
      </c>
      <c r="J1014" s="854" t="str">
        <f t="shared" si="130"/>
        <v>Groundwater</v>
      </c>
      <c r="K1014" s="854" t="s">
        <v>35</v>
      </c>
      <c r="L1014" s="858">
        <v>2018</v>
      </c>
      <c r="M1014" s="855">
        <v>4100</v>
      </c>
      <c r="N1014" s="855">
        <v>67000</v>
      </c>
      <c r="O1014" s="855">
        <v>71100</v>
      </c>
      <c r="P1014" s="855">
        <v>111280</v>
      </c>
      <c r="Q1014" s="855">
        <f t="shared" si="131"/>
        <v>111280</v>
      </c>
      <c r="R1014" s="854"/>
      <c r="S1014" s="854"/>
      <c r="T1014" s="854"/>
      <c r="U1014" s="864"/>
      <c r="V1014" s="884" t="s">
        <v>4653</v>
      </c>
      <c r="W1014" s="854"/>
      <c r="X1014" s="934" t="s">
        <v>4601</v>
      </c>
    </row>
    <row r="1015" spans="1:24" ht="28.5" customHeight="1">
      <c r="A1015" s="849" t="s">
        <v>10236</v>
      </c>
      <c r="B1015" s="849"/>
      <c r="C1015" s="849" t="s">
        <v>3158</v>
      </c>
      <c r="D1015" s="849" t="s">
        <v>10237</v>
      </c>
      <c r="E1015" s="851">
        <v>44.892474</v>
      </c>
      <c r="F1015" s="851">
        <v>-85.411158999999998</v>
      </c>
      <c r="G1015" s="862"/>
      <c r="H1015" s="861"/>
      <c r="I1015" s="853" t="s">
        <v>5</v>
      </c>
      <c r="J1015" s="852" t="s">
        <v>35</v>
      </c>
      <c r="K1015" s="852" t="s">
        <v>35</v>
      </c>
      <c r="L1015" s="863">
        <v>2020</v>
      </c>
      <c r="M1015" s="855">
        <v>26</v>
      </c>
      <c r="N1015" s="855">
        <v>160</v>
      </c>
      <c r="O1015" s="855">
        <v>186</v>
      </c>
      <c r="P1015" s="855">
        <v>197</v>
      </c>
      <c r="Q1015" s="855">
        <v>197</v>
      </c>
      <c r="R1015" s="854"/>
      <c r="S1015" s="854"/>
      <c r="T1015" s="854" t="s">
        <v>10238</v>
      </c>
      <c r="U1015" s="864" t="s">
        <v>10238</v>
      </c>
      <c r="V1015" s="865" t="s">
        <v>10239</v>
      </c>
      <c r="W1015" s="854" t="s">
        <v>10240</v>
      </c>
      <c r="X1015" s="851" t="s">
        <v>9295</v>
      </c>
    </row>
    <row r="1016" spans="1:24" ht="28.5" customHeight="1">
      <c r="A1016" s="849" t="s">
        <v>3693</v>
      </c>
      <c r="B1016" s="850"/>
      <c r="C1016" s="850" t="s">
        <v>3158</v>
      </c>
      <c r="D1016" s="850" t="s">
        <v>3694</v>
      </c>
      <c r="E1016" s="871">
        <v>46.342317600000001</v>
      </c>
      <c r="F1016" s="871">
        <v>-87.387860099999997</v>
      </c>
      <c r="G1016" s="852" t="s">
        <v>9289</v>
      </c>
      <c r="H1016" s="852"/>
      <c r="I1016" s="853" t="s">
        <v>44</v>
      </c>
      <c r="J1016" s="854" t="str">
        <f t="shared" ref="J1016:J1026" si="132">IF(K1016="Groundwater", "Groundwater", IF(OR(K1016="Wastewater", K1016="Surface Water", K1016="Drinking Water", K1016="Leachate"),"Other Water", IF(OR(K1016="Soil", K1016="Compost", K1016="Sludge", K1016="Septage"), "Solid", "Unknown")))</f>
        <v>Groundwater</v>
      </c>
      <c r="K1016" s="854" t="s">
        <v>35</v>
      </c>
      <c r="L1016" s="858">
        <v>2015</v>
      </c>
      <c r="M1016" s="855"/>
      <c r="N1016" s="855"/>
      <c r="O1016" s="855">
        <v>58210</v>
      </c>
      <c r="P1016" s="855">
        <v>176910</v>
      </c>
      <c r="Q1016" s="855">
        <f t="shared" ref="Q1016:Q1026" si="133">IF(M1016&amp;N1016&amp;O1016&amp;P1016="","",MAX(M1016:P1016))</f>
        <v>176910</v>
      </c>
      <c r="R1016" s="854" t="s">
        <v>10242</v>
      </c>
      <c r="S1016" s="883" t="s">
        <v>3698</v>
      </c>
      <c r="T1016" s="908" t="s">
        <v>3166</v>
      </c>
      <c r="U1016" s="866" t="s">
        <v>3697</v>
      </c>
      <c r="V1016" s="884" t="s">
        <v>3698</v>
      </c>
      <c r="W1016" s="899" t="s">
        <v>3702</v>
      </c>
      <c r="X1016" s="877" t="s">
        <v>3168</v>
      </c>
    </row>
    <row r="1017" spans="1:24" ht="28.5" customHeight="1">
      <c r="A1017" s="849" t="s">
        <v>3703</v>
      </c>
      <c r="B1017" s="849"/>
      <c r="C1017" s="849" t="s">
        <v>3158</v>
      </c>
      <c r="D1017" s="849" t="s">
        <v>3694</v>
      </c>
      <c r="E1017" s="851">
        <v>46.334643</v>
      </c>
      <c r="F1017" s="851">
        <v>-87.378526499999893</v>
      </c>
      <c r="G1017" s="852" t="s">
        <v>9289</v>
      </c>
      <c r="H1017" s="852"/>
      <c r="I1017" s="853" t="s">
        <v>765</v>
      </c>
      <c r="J1017" s="854" t="str">
        <f t="shared" si="132"/>
        <v>Other Water</v>
      </c>
      <c r="K1017" s="852" t="s">
        <v>2471</v>
      </c>
      <c r="L1017" s="851"/>
      <c r="M1017" s="855">
        <v>1000</v>
      </c>
      <c r="N1017" s="855">
        <v>1560</v>
      </c>
      <c r="O1017" s="855"/>
      <c r="P1017" s="855"/>
      <c r="Q1017" s="855">
        <f t="shared" si="133"/>
        <v>1560</v>
      </c>
      <c r="R1017" s="854"/>
      <c r="S1017" s="885"/>
      <c r="T1017" s="852"/>
      <c r="U1017" s="864"/>
      <c r="V1017" s="884" t="s">
        <v>3266</v>
      </c>
      <c r="W1017" s="854"/>
      <c r="X1017" s="851"/>
    </row>
    <row r="1018" spans="1:24" ht="28.5" customHeight="1">
      <c r="A1018" s="849" t="s">
        <v>967</v>
      </c>
      <c r="B1018" s="849"/>
      <c r="C1018" s="849" t="s">
        <v>448</v>
      </c>
      <c r="D1018" s="849" t="s">
        <v>968</v>
      </c>
      <c r="E1018" s="852">
        <v>38.514669866358801</v>
      </c>
      <c r="F1018" s="852">
        <v>-121.194723106851</v>
      </c>
      <c r="G1018" s="852" t="s">
        <v>9355</v>
      </c>
      <c r="H1018" s="849" t="s">
        <v>10244</v>
      </c>
      <c r="I1018" s="853" t="s">
        <v>33</v>
      </c>
      <c r="J1018" s="854" t="str">
        <f t="shared" si="132"/>
        <v>Groundwater</v>
      </c>
      <c r="K1018" s="852" t="s">
        <v>35</v>
      </c>
      <c r="L1018" s="851">
        <v>2020</v>
      </c>
      <c r="M1018" s="855">
        <v>87</v>
      </c>
      <c r="N1018" s="855"/>
      <c r="O1018" s="855" t="s">
        <v>36</v>
      </c>
      <c r="P1018" s="855">
        <v>441.06</v>
      </c>
      <c r="Q1018" s="855">
        <f t="shared" si="133"/>
        <v>441.06</v>
      </c>
      <c r="R1018" s="854"/>
      <c r="S1018" s="854"/>
      <c r="T1018" s="859" t="s">
        <v>480</v>
      </c>
      <c r="U1018" s="856" t="s">
        <v>451</v>
      </c>
      <c r="V1018" s="857" t="s">
        <v>451</v>
      </c>
      <c r="W1018" s="854"/>
      <c r="X1018" s="877" t="s">
        <v>453</v>
      </c>
    </row>
    <row r="1019" spans="1:24" ht="28.5" customHeight="1">
      <c r="A1019" s="849" t="s">
        <v>4439</v>
      </c>
      <c r="B1019" s="849"/>
      <c r="C1019" s="849" t="s">
        <v>4239</v>
      </c>
      <c r="D1019" s="849" t="s">
        <v>4440</v>
      </c>
      <c r="E1019" s="851">
        <v>46.300388339999998</v>
      </c>
      <c r="F1019" s="851">
        <v>-94.724128719999996</v>
      </c>
      <c r="G1019" s="852" t="s">
        <v>9299</v>
      </c>
      <c r="H1019" s="849"/>
      <c r="I1019" s="853" t="s">
        <v>33</v>
      </c>
      <c r="J1019" s="854" t="str">
        <f t="shared" si="132"/>
        <v>Groundwater</v>
      </c>
      <c r="K1019" s="852" t="s">
        <v>35</v>
      </c>
      <c r="L1019" s="851">
        <v>2020</v>
      </c>
      <c r="M1019" s="855">
        <v>130</v>
      </c>
      <c r="N1019" s="855">
        <v>30</v>
      </c>
      <c r="O1019" s="855">
        <v>160</v>
      </c>
      <c r="P1019" s="855">
        <v>310</v>
      </c>
      <c r="Q1019" s="855">
        <f t="shared" si="133"/>
        <v>310</v>
      </c>
      <c r="R1019" s="854"/>
      <c r="S1019" s="868" t="s">
        <v>4271</v>
      </c>
      <c r="T1019" s="868" t="s">
        <v>4441</v>
      </c>
      <c r="U1019" s="856" t="s">
        <v>4271</v>
      </c>
      <c r="V1019" s="857" t="s">
        <v>4272</v>
      </c>
      <c r="W1019" s="854"/>
      <c r="X1019" s="877" t="s">
        <v>4274</v>
      </c>
    </row>
    <row r="1020" spans="1:24" ht="28.5" customHeight="1">
      <c r="A1020" s="869" t="s">
        <v>3704</v>
      </c>
      <c r="B1020" s="870" t="s">
        <v>10245</v>
      </c>
      <c r="C1020" s="870" t="s">
        <v>3158</v>
      </c>
      <c r="D1020" s="870" t="s">
        <v>3232</v>
      </c>
      <c r="E1020" s="871">
        <v>42.286077800000001</v>
      </c>
      <c r="F1020" s="871">
        <v>-85.554199400000002</v>
      </c>
      <c r="G1020" s="852" t="s">
        <v>9289</v>
      </c>
      <c r="H1020" s="852"/>
      <c r="I1020" s="872" t="s">
        <v>33</v>
      </c>
      <c r="J1020" s="854" t="str">
        <f t="shared" si="132"/>
        <v>Groundwater</v>
      </c>
      <c r="K1020" s="854" t="s">
        <v>35</v>
      </c>
      <c r="L1020" s="858">
        <v>2018</v>
      </c>
      <c r="M1020" s="855">
        <v>26</v>
      </c>
      <c r="N1020" s="855">
        <v>49</v>
      </c>
      <c r="O1020" s="855">
        <v>75</v>
      </c>
      <c r="P1020" s="855">
        <v>84</v>
      </c>
      <c r="Q1020" s="855">
        <f t="shared" si="133"/>
        <v>84</v>
      </c>
      <c r="R1020" s="885"/>
      <c r="S1020" s="1043" t="s">
        <v>3706</v>
      </c>
      <c r="T1020" s="908" t="s">
        <v>3166</v>
      </c>
      <c r="U1020" s="875" t="s">
        <v>3706</v>
      </c>
      <c r="V1020" s="857" t="s">
        <v>3706</v>
      </c>
      <c r="W1020" s="885"/>
      <c r="X1020" s="877" t="s">
        <v>3168</v>
      </c>
    </row>
    <row r="1021" spans="1:24" ht="28.5" customHeight="1">
      <c r="A1021" s="849" t="s">
        <v>292</v>
      </c>
      <c r="B1021" s="849" t="s">
        <v>293</v>
      </c>
      <c r="C1021" s="850" t="s">
        <v>76</v>
      </c>
      <c r="D1021" s="850" t="s">
        <v>294</v>
      </c>
      <c r="E1021" s="852">
        <v>58.6826662</v>
      </c>
      <c r="F1021" s="852">
        <v>-156.66820509999999</v>
      </c>
      <c r="G1021" s="854" t="s">
        <v>9299</v>
      </c>
      <c r="H1021" s="850"/>
      <c r="I1021" s="853" t="s">
        <v>44</v>
      </c>
      <c r="J1021" s="854" t="str">
        <f t="shared" si="132"/>
        <v>Groundwater</v>
      </c>
      <c r="K1021" s="854" t="s">
        <v>35</v>
      </c>
      <c r="L1021" s="858">
        <v>2019</v>
      </c>
      <c r="M1021" s="855">
        <v>9800</v>
      </c>
      <c r="N1021" s="855">
        <v>96000</v>
      </c>
      <c r="O1021" s="855">
        <v>96340</v>
      </c>
      <c r="P1021" s="855">
        <v>96428</v>
      </c>
      <c r="Q1021" s="855">
        <f t="shared" si="133"/>
        <v>96428</v>
      </c>
      <c r="R1021" s="854" t="s">
        <v>10246</v>
      </c>
      <c r="S1021" s="944" t="s">
        <v>298</v>
      </c>
      <c r="T1021" s="859" t="s">
        <v>298</v>
      </c>
      <c r="U1021" s="880" t="s">
        <v>85</v>
      </c>
      <c r="V1021" s="867" t="s">
        <v>296</v>
      </c>
      <c r="W1021" s="941" t="s">
        <v>299</v>
      </c>
      <c r="X1021" s="882" t="s">
        <v>87</v>
      </c>
    </row>
    <row r="1022" spans="1:24" ht="28.5" customHeight="1">
      <c r="A1022" s="849" t="s">
        <v>8295</v>
      </c>
      <c r="B1022" s="849" t="s">
        <v>8296</v>
      </c>
      <c r="C1022" s="850" t="s">
        <v>8283</v>
      </c>
      <c r="D1022" s="850" t="s">
        <v>8297</v>
      </c>
      <c r="E1022" s="852">
        <v>42.1635554</v>
      </c>
      <c r="F1022" s="852">
        <v>-121.74784200000001</v>
      </c>
      <c r="G1022" s="854" t="s">
        <v>9289</v>
      </c>
      <c r="H1022" s="850"/>
      <c r="I1022" s="853" t="s">
        <v>44</v>
      </c>
      <c r="J1022" s="854" t="str">
        <f t="shared" si="132"/>
        <v>Groundwater</v>
      </c>
      <c r="K1022" s="854" t="s">
        <v>35</v>
      </c>
      <c r="L1022" s="858">
        <v>2018</v>
      </c>
      <c r="M1022" s="855">
        <v>21000</v>
      </c>
      <c r="N1022" s="855">
        <v>380000</v>
      </c>
      <c r="O1022" s="855">
        <v>401000</v>
      </c>
      <c r="P1022" s="855">
        <v>484740</v>
      </c>
      <c r="Q1022" s="855">
        <f t="shared" si="133"/>
        <v>484740</v>
      </c>
      <c r="R1022" s="853" t="s">
        <v>10247</v>
      </c>
      <c r="S1022" s="957" t="s">
        <v>8304</v>
      </c>
      <c r="T1022" s="985" t="s">
        <v>146</v>
      </c>
      <c r="U1022" s="856" t="s">
        <v>8299</v>
      </c>
      <c r="V1022" s="887" t="s">
        <v>8300</v>
      </c>
      <c r="W1022" s="893" t="s">
        <v>8307</v>
      </c>
      <c r="X1022" s="1044" t="s">
        <v>8285</v>
      </c>
    </row>
    <row r="1023" spans="1:24" ht="28.5" customHeight="1">
      <c r="A1023" s="849" t="s">
        <v>6456</v>
      </c>
      <c r="B1023" s="850"/>
      <c r="C1023" s="850" t="s">
        <v>4778</v>
      </c>
      <c r="D1023" s="850" t="s">
        <v>6413</v>
      </c>
      <c r="E1023" s="852">
        <v>42.933516099999999</v>
      </c>
      <c r="F1023" s="852">
        <v>-71.055864900000003</v>
      </c>
      <c r="G1023" s="854" t="s">
        <v>9289</v>
      </c>
      <c r="H1023" s="850"/>
      <c r="I1023" s="853" t="s">
        <v>95</v>
      </c>
      <c r="J1023" s="854" t="str">
        <f t="shared" si="132"/>
        <v>Groundwater</v>
      </c>
      <c r="K1023" s="854" t="s">
        <v>35</v>
      </c>
      <c r="L1023" s="858">
        <v>2016</v>
      </c>
      <c r="M1023" s="855">
        <v>400</v>
      </c>
      <c r="N1023" s="855">
        <v>110</v>
      </c>
      <c r="O1023" s="855">
        <v>510</v>
      </c>
      <c r="P1023" s="855">
        <v>672</v>
      </c>
      <c r="Q1023" s="855">
        <f t="shared" si="133"/>
        <v>672</v>
      </c>
      <c r="R1023" s="854" t="s">
        <v>10248</v>
      </c>
      <c r="S1023" s="854" t="s">
        <v>49</v>
      </c>
      <c r="T1023" s="937" t="s">
        <v>6460</v>
      </c>
      <c r="U1023" s="856" t="s">
        <v>6079</v>
      </c>
      <c r="V1023" s="1045" t="s">
        <v>4781</v>
      </c>
      <c r="W1023" s="963" t="s">
        <v>6461</v>
      </c>
      <c r="X1023" s="882" t="s">
        <v>5105</v>
      </c>
    </row>
    <row r="1024" spans="1:24" ht="28.5" customHeight="1">
      <c r="A1024" s="849" t="s">
        <v>6462</v>
      </c>
      <c r="B1024" s="850"/>
      <c r="C1024" s="850" t="s">
        <v>4778</v>
      </c>
      <c r="D1024" s="850" t="s">
        <v>6413</v>
      </c>
      <c r="E1024" s="852">
        <v>42.953540099999998</v>
      </c>
      <c r="F1024" s="852">
        <v>-71.059821600000006</v>
      </c>
      <c r="G1024" s="854" t="s">
        <v>9299</v>
      </c>
      <c r="H1024" s="850"/>
      <c r="I1024" s="853" t="s">
        <v>33</v>
      </c>
      <c r="J1024" s="854" t="str">
        <f t="shared" si="132"/>
        <v>Groundwater</v>
      </c>
      <c r="K1024" s="854" t="s">
        <v>35</v>
      </c>
      <c r="L1024" s="858">
        <v>2018</v>
      </c>
      <c r="M1024" s="855">
        <v>4.99</v>
      </c>
      <c r="N1024" s="855"/>
      <c r="O1024" s="855" t="s">
        <v>36</v>
      </c>
      <c r="P1024" s="855">
        <v>14.99</v>
      </c>
      <c r="Q1024" s="855">
        <f t="shared" si="133"/>
        <v>14.99</v>
      </c>
      <c r="R1024" s="854"/>
      <c r="S1024" s="853"/>
      <c r="T1024" s="879" t="s">
        <v>6467</v>
      </c>
      <c r="U1024" s="880" t="s">
        <v>4786</v>
      </c>
      <c r="V1024" s="881" t="s">
        <v>6464</v>
      </c>
      <c r="W1024" s="879" t="s">
        <v>6468</v>
      </c>
      <c r="X1024" s="882" t="s">
        <v>2415</v>
      </c>
    </row>
    <row r="1025" spans="1:24" ht="28.5" customHeight="1">
      <c r="A1025" s="849" t="s">
        <v>970</v>
      </c>
      <c r="B1025" s="849"/>
      <c r="C1025" s="849" t="s">
        <v>448</v>
      </c>
      <c r="D1025" s="849" t="s">
        <v>971</v>
      </c>
      <c r="E1025" s="852">
        <v>37.184112800000001</v>
      </c>
      <c r="F1025" s="852">
        <v>-121.6788567</v>
      </c>
      <c r="G1025" s="852" t="s">
        <v>9289</v>
      </c>
      <c r="H1025" s="849"/>
      <c r="I1025" s="853" t="s">
        <v>33</v>
      </c>
      <c r="J1025" s="854" t="str">
        <f t="shared" si="132"/>
        <v>Groundwater</v>
      </c>
      <c r="K1025" s="852" t="s">
        <v>35</v>
      </c>
      <c r="L1025" s="851">
        <v>2020</v>
      </c>
      <c r="M1025" s="855">
        <v>5.4</v>
      </c>
      <c r="N1025" s="855">
        <v>5.0999999999999996</v>
      </c>
      <c r="O1025" s="855">
        <v>10.5</v>
      </c>
      <c r="P1025" s="855">
        <v>99.42</v>
      </c>
      <c r="Q1025" s="855">
        <f t="shared" si="133"/>
        <v>99.42</v>
      </c>
      <c r="R1025" s="854"/>
      <c r="S1025" s="854"/>
      <c r="T1025" s="859" t="s">
        <v>973</v>
      </c>
      <c r="U1025" s="866" t="s">
        <v>451</v>
      </c>
      <c r="V1025" s="884" t="s">
        <v>451</v>
      </c>
      <c r="W1025" s="854"/>
      <c r="X1025" s="877" t="s">
        <v>453</v>
      </c>
    </row>
    <row r="1026" spans="1:24" ht="28.5" customHeight="1">
      <c r="A1026" s="849" t="s">
        <v>7786</v>
      </c>
      <c r="B1026" s="850"/>
      <c r="C1026" s="850" t="s">
        <v>7767</v>
      </c>
      <c r="D1026" s="850" t="s">
        <v>7787</v>
      </c>
      <c r="E1026" s="852">
        <v>35.048850600000002</v>
      </c>
      <c r="F1026" s="852">
        <v>-106.5505704</v>
      </c>
      <c r="G1026" s="854" t="s">
        <v>9289</v>
      </c>
      <c r="H1026" s="850"/>
      <c r="I1026" s="853" t="s">
        <v>44</v>
      </c>
      <c r="J1026" s="854" t="str">
        <f t="shared" si="132"/>
        <v>Groundwater</v>
      </c>
      <c r="K1026" s="854" t="s">
        <v>35</v>
      </c>
      <c r="L1026" s="858">
        <v>2021</v>
      </c>
      <c r="M1026" s="855">
        <v>9.3000000000000007</v>
      </c>
      <c r="N1026" s="855">
        <v>980</v>
      </c>
      <c r="O1026" s="855">
        <v>989.3</v>
      </c>
      <c r="P1026" s="855">
        <v>993.2</v>
      </c>
      <c r="Q1026" s="855">
        <f t="shared" si="133"/>
        <v>993.2</v>
      </c>
      <c r="R1026" s="854" t="s">
        <v>10249</v>
      </c>
      <c r="S1026" s="944" t="s">
        <v>7774</v>
      </c>
      <c r="T1026" s="937" t="s">
        <v>7774</v>
      </c>
      <c r="U1026" s="875" t="s">
        <v>7789</v>
      </c>
      <c r="V1026" s="907" t="s">
        <v>7790</v>
      </c>
      <c r="W1026" s="941" t="s">
        <v>7793</v>
      </c>
      <c r="X1026" s="934" t="s">
        <v>7777</v>
      </c>
    </row>
    <row r="1027" spans="1:24" ht="28.5" customHeight="1">
      <c r="A1027" s="849" t="s">
        <v>10250</v>
      </c>
      <c r="B1027" s="849"/>
      <c r="C1027" s="849" t="s">
        <v>3158</v>
      </c>
      <c r="D1027" s="849" t="s">
        <v>10251</v>
      </c>
      <c r="E1027" s="851">
        <v>43.958976</v>
      </c>
      <c r="F1027" s="851">
        <v>-84.949393000000001</v>
      </c>
      <c r="G1027" s="862"/>
      <c r="H1027" s="861"/>
      <c r="I1027" s="853" t="s">
        <v>1786</v>
      </c>
      <c r="J1027" s="852" t="s">
        <v>35</v>
      </c>
      <c r="K1027" s="852" t="s">
        <v>35</v>
      </c>
      <c r="L1027" s="863">
        <v>2021</v>
      </c>
      <c r="M1027" s="855">
        <v>42.5</v>
      </c>
      <c r="N1027" s="855"/>
      <c r="O1027" s="855"/>
      <c r="P1027" s="855"/>
      <c r="Q1027" s="855">
        <v>42.5</v>
      </c>
      <c r="R1027" s="854"/>
      <c r="S1027" s="854"/>
      <c r="T1027" s="854" t="s">
        <v>10252</v>
      </c>
      <c r="U1027" s="864" t="s">
        <v>10252</v>
      </c>
      <c r="V1027" s="865" t="s">
        <v>10253</v>
      </c>
      <c r="W1027" s="854" t="s">
        <v>10254</v>
      </c>
      <c r="X1027" s="851" t="s">
        <v>9295</v>
      </c>
    </row>
    <row r="1028" spans="1:24" ht="28.5" customHeight="1">
      <c r="A1028" s="849" t="s">
        <v>4442</v>
      </c>
      <c r="B1028" s="849"/>
      <c r="C1028" s="849" t="s">
        <v>4239</v>
      </c>
      <c r="D1028" s="849" t="s">
        <v>4443</v>
      </c>
      <c r="E1028" s="851">
        <v>45.956752780000002</v>
      </c>
      <c r="F1028" s="851">
        <v>-95.32937622</v>
      </c>
      <c r="G1028" s="852" t="s">
        <v>9299</v>
      </c>
      <c r="H1028" s="849" t="s">
        <v>10255</v>
      </c>
      <c r="I1028" s="853" t="s">
        <v>33</v>
      </c>
      <c r="J1028" s="854" t="str">
        <f>IF(K1028="Groundwater", "Groundwater", IF(OR(K1028="Wastewater", K1028="Surface Water", K1028="Drinking Water", K1028="Leachate"),"Other Water", IF(OR(K1028="Soil", K1028="Compost", K1028="Sludge", K1028="Septage"), "Solid", "Unknown")))</f>
        <v>Groundwater</v>
      </c>
      <c r="K1028" s="852" t="s">
        <v>35</v>
      </c>
      <c r="L1028" s="851">
        <v>2018</v>
      </c>
      <c r="M1028" s="855">
        <v>540</v>
      </c>
      <c r="N1028" s="855">
        <v>540</v>
      </c>
      <c r="O1028" s="855">
        <v>1070</v>
      </c>
      <c r="P1028" s="855">
        <v>3800</v>
      </c>
      <c r="Q1028" s="855">
        <f>IF(M1028&amp;N1028&amp;O1028&amp;P1028="","",MAX(M1028:P1028))</f>
        <v>3800</v>
      </c>
      <c r="R1028" s="854"/>
      <c r="S1028" s="868" t="s">
        <v>4271</v>
      </c>
      <c r="T1028" s="868" t="s">
        <v>4444</v>
      </c>
      <c r="U1028" s="866" t="s">
        <v>4271</v>
      </c>
      <c r="V1028" s="884" t="s">
        <v>4272</v>
      </c>
      <c r="W1028" s="854"/>
      <c r="X1028" s="877" t="s">
        <v>4274</v>
      </c>
    </row>
    <row r="1029" spans="1:24" ht="28.5" customHeight="1">
      <c r="A1029" s="849" t="s">
        <v>10256</v>
      </c>
      <c r="B1029" s="849"/>
      <c r="C1029" s="849" t="s">
        <v>7798</v>
      </c>
      <c r="D1029" s="849" t="s">
        <v>10257</v>
      </c>
      <c r="E1029" s="851">
        <v>43.041393913276799</v>
      </c>
      <c r="F1029" s="851">
        <v>-73.953147670310003</v>
      </c>
      <c r="G1029" s="862"/>
      <c r="H1029" s="861"/>
      <c r="I1029" s="853" t="s">
        <v>5</v>
      </c>
      <c r="J1029" s="852" t="s">
        <v>10258</v>
      </c>
      <c r="K1029" s="852" t="s">
        <v>35</v>
      </c>
      <c r="L1029" s="863"/>
      <c r="M1029" s="855">
        <v>34.6</v>
      </c>
      <c r="N1029" s="855">
        <v>71.7</v>
      </c>
      <c r="O1029" s="855"/>
      <c r="P1029" s="855"/>
      <c r="Q1029" s="855">
        <v>71.7</v>
      </c>
      <c r="R1029" s="854"/>
      <c r="S1029" s="854"/>
      <c r="T1029" s="854"/>
      <c r="U1029" s="864" t="s">
        <v>9780</v>
      </c>
      <c r="V1029" s="865" t="s">
        <v>10259</v>
      </c>
      <c r="W1029" s="854" t="s">
        <v>10260</v>
      </c>
      <c r="X1029" s="851" t="s">
        <v>9526</v>
      </c>
    </row>
    <row r="1030" spans="1:24" ht="28.5" customHeight="1">
      <c r="A1030" s="849" t="s">
        <v>10261</v>
      </c>
      <c r="B1030" s="849" t="s">
        <v>10262</v>
      </c>
      <c r="C1030" s="849" t="s">
        <v>7798</v>
      </c>
      <c r="D1030" s="849" t="s">
        <v>10263</v>
      </c>
      <c r="E1030" s="851">
        <v>43.041049667148201</v>
      </c>
      <c r="F1030" s="851">
        <v>-73.953309974841503</v>
      </c>
      <c r="G1030" s="862"/>
      <c r="H1030" s="861"/>
      <c r="I1030" s="853" t="s">
        <v>5</v>
      </c>
      <c r="J1030" s="852" t="s">
        <v>10258</v>
      </c>
      <c r="K1030" s="852" t="s">
        <v>35</v>
      </c>
      <c r="L1030" s="863"/>
      <c r="M1030" s="855">
        <v>14</v>
      </c>
      <c r="N1030" s="855">
        <v>327</v>
      </c>
      <c r="O1030" s="855"/>
      <c r="P1030" s="855"/>
      <c r="Q1030" s="855">
        <v>327</v>
      </c>
      <c r="R1030" s="854"/>
      <c r="S1030" s="854"/>
      <c r="T1030" s="854"/>
      <c r="U1030" s="864" t="s">
        <v>9780</v>
      </c>
      <c r="V1030" s="865" t="s">
        <v>10264</v>
      </c>
      <c r="W1030" s="854" t="s">
        <v>10265</v>
      </c>
      <c r="X1030" s="851" t="s">
        <v>9526</v>
      </c>
    </row>
    <row r="1031" spans="1:24" ht="28.5" customHeight="1">
      <c r="A1031" s="849" t="s">
        <v>4445</v>
      </c>
      <c r="B1031" s="849"/>
      <c r="C1031" s="849" t="s">
        <v>4239</v>
      </c>
      <c r="D1031" s="849" t="s">
        <v>4446</v>
      </c>
      <c r="E1031" s="851">
        <v>48.564090729999997</v>
      </c>
      <c r="F1031" s="851">
        <v>-93.432014469999999</v>
      </c>
      <c r="G1031" s="852" t="s">
        <v>9299</v>
      </c>
      <c r="H1031" s="849" t="s">
        <v>10266</v>
      </c>
      <c r="I1031" s="853" t="s">
        <v>33</v>
      </c>
      <c r="J1031" s="854" t="str">
        <f t="shared" ref="J1031:J1033" si="134">IF(K1031="Groundwater", "Groundwater", IF(OR(K1031="Wastewater", K1031="Surface Water", K1031="Drinking Water", K1031="Leachate"),"Other Water", IF(OR(K1031="Soil", K1031="Compost", K1031="Sludge", K1031="Septage"), "Solid", "Unknown")))</f>
        <v>Groundwater</v>
      </c>
      <c r="K1031" s="852" t="s">
        <v>35</v>
      </c>
      <c r="L1031" s="851">
        <v>2018</v>
      </c>
      <c r="M1031" s="855">
        <v>500</v>
      </c>
      <c r="N1031" s="855">
        <v>470</v>
      </c>
      <c r="O1031" s="855">
        <v>970</v>
      </c>
      <c r="P1031" s="855">
        <v>3420</v>
      </c>
      <c r="Q1031" s="855">
        <f t="shared" ref="Q1031:Q1033" si="135">IF(M1031&amp;N1031&amp;O1031&amp;P1031="","",MAX(M1031:P1031))</f>
        <v>3420</v>
      </c>
      <c r="R1031" s="854"/>
      <c r="S1031" s="868" t="s">
        <v>4271</v>
      </c>
      <c r="T1031" s="868" t="s">
        <v>4447</v>
      </c>
      <c r="U1031" s="856" t="s">
        <v>4271</v>
      </c>
      <c r="V1031" s="857" t="s">
        <v>4272</v>
      </c>
      <c r="W1031" s="854"/>
      <c r="X1031" s="877" t="s">
        <v>4274</v>
      </c>
    </row>
    <row r="1032" spans="1:24" ht="28.5" customHeight="1">
      <c r="A1032" s="849" t="s">
        <v>2212</v>
      </c>
      <c r="B1032" s="849"/>
      <c r="C1032" s="849" t="s">
        <v>2192</v>
      </c>
      <c r="D1032" s="849" t="s">
        <v>2193</v>
      </c>
      <c r="E1032" s="851">
        <v>13.4560392769539</v>
      </c>
      <c r="F1032" s="851">
        <v>144.73195428184999</v>
      </c>
      <c r="G1032" s="901" t="s">
        <v>9349</v>
      </c>
      <c r="H1032" s="900"/>
      <c r="I1032" s="853" t="s">
        <v>44</v>
      </c>
      <c r="J1032" s="854" t="str">
        <f t="shared" si="134"/>
        <v>Solid</v>
      </c>
      <c r="K1032" s="852" t="s">
        <v>99</v>
      </c>
      <c r="L1032" s="851">
        <v>2019</v>
      </c>
      <c r="M1032" s="855">
        <v>760</v>
      </c>
      <c r="N1032" s="855"/>
      <c r="O1032" s="855">
        <v>690</v>
      </c>
      <c r="P1032" s="855">
        <v>2940</v>
      </c>
      <c r="Q1032" s="855">
        <f t="shared" si="135"/>
        <v>2940</v>
      </c>
      <c r="R1032" s="854" t="s">
        <v>2213</v>
      </c>
      <c r="S1032" s="854"/>
      <c r="T1032" s="854"/>
      <c r="U1032" s="875" t="s">
        <v>2195</v>
      </c>
      <c r="V1032" s="857" t="s">
        <v>2196</v>
      </c>
      <c r="W1032" s="854"/>
      <c r="X1032" s="851"/>
    </row>
    <row r="1033" spans="1:24" ht="28.5" customHeight="1">
      <c r="A1033" s="849" t="s">
        <v>4448</v>
      </c>
      <c r="B1033" s="849"/>
      <c r="C1033" s="849" t="s">
        <v>4239</v>
      </c>
      <c r="D1033" s="849" t="s">
        <v>4371</v>
      </c>
      <c r="E1033" s="851">
        <v>47.506309510000001</v>
      </c>
      <c r="F1033" s="851">
        <v>-94.891708370000003</v>
      </c>
      <c r="G1033" s="852" t="s">
        <v>9299</v>
      </c>
      <c r="H1033" s="849"/>
      <c r="I1033" s="853" t="s">
        <v>33</v>
      </c>
      <c r="J1033" s="854" t="str">
        <f t="shared" si="134"/>
        <v>Groundwater</v>
      </c>
      <c r="K1033" s="852" t="s">
        <v>35</v>
      </c>
      <c r="L1033" s="851">
        <v>2018</v>
      </c>
      <c r="M1033" s="855">
        <v>630</v>
      </c>
      <c r="N1033" s="855">
        <v>550</v>
      </c>
      <c r="O1033" s="855">
        <v>1180</v>
      </c>
      <c r="P1033" s="855">
        <v>5300</v>
      </c>
      <c r="Q1033" s="855">
        <f t="shared" si="135"/>
        <v>5300</v>
      </c>
      <c r="R1033" s="854"/>
      <c r="S1033" s="868" t="s">
        <v>4271</v>
      </c>
      <c r="T1033" s="868" t="s">
        <v>4449</v>
      </c>
      <c r="U1033" s="866" t="s">
        <v>4271</v>
      </c>
      <c r="V1033" s="884" t="s">
        <v>4272</v>
      </c>
      <c r="W1033" s="854"/>
      <c r="X1033" s="877" t="s">
        <v>4274</v>
      </c>
    </row>
    <row r="1034" spans="1:24" ht="28.5" customHeight="1">
      <c r="A1034" s="849" t="s">
        <v>10267</v>
      </c>
      <c r="B1034" s="849"/>
      <c r="C1034" s="849" t="s">
        <v>3158</v>
      </c>
      <c r="D1034" s="849" t="s">
        <v>10268</v>
      </c>
      <c r="E1034" s="851">
        <v>43.485638000000002</v>
      </c>
      <c r="F1034" s="851">
        <v>-85.936451000000005</v>
      </c>
      <c r="G1034" s="862"/>
      <c r="H1034" s="861"/>
      <c r="I1034" s="853" t="s">
        <v>33</v>
      </c>
      <c r="J1034" s="852" t="s">
        <v>35</v>
      </c>
      <c r="K1034" s="852" t="s">
        <v>35</v>
      </c>
      <c r="L1034" s="863">
        <v>2021</v>
      </c>
      <c r="M1034" s="855">
        <v>94</v>
      </c>
      <c r="N1034" s="855">
        <v>19</v>
      </c>
      <c r="O1034" s="855"/>
      <c r="P1034" s="855"/>
      <c r="Q1034" s="855">
        <v>94</v>
      </c>
      <c r="R1034" s="854"/>
      <c r="S1034" s="854"/>
      <c r="T1034" s="854" t="s">
        <v>10269</v>
      </c>
      <c r="U1034" s="864" t="s">
        <v>10269</v>
      </c>
      <c r="V1034" s="865" t="s">
        <v>10270</v>
      </c>
      <c r="W1034" s="854" t="s">
        <v>10271</v>
      </c>
      <c r="X1034" s="851" t="s">
        <v>9295</v>
      </c>
    </row>
    <row r="1035" spans="1:24" ht="28.5" customHeight="1">
      <c r="A1035" s="849" t="s">
        <v>977</v>
      </c>
      <c r="B1035" s="849"/>
      <c r="C1035" s="849" t="s">
        <v>448</v>
      </c>
      <c r="D1035" s="849" t="s">
        <v>449</v>
      </c>
      <c r="E1035" s="852">
        <v>38.5254184</v>
      </c>
      <c r="F1035" s="852">
        <v>-121.38439</v>
      </c>
      <c r="G1035" s="852" t="s">
        <v>9289</v>
      </c>
      <c r="H1035" s="849"/>
      <c r="I1035" s="853" t="s">
        <v>33</v>
      </c>
      <c r="J1035" s="854" t="str">
        <f t="shared" ref="J1035:J1039" si="136">IF(K1035="Groundwater", "Groundwater", IF(OR(K1035="Wastewater", K1035="Surface Water", K1035="Drinking Water", K1035="Leachate"),"Other Water", IF(OR(K1035="Soil", K1035="Compost", K1035="Sludge", K1035="Septage"), "Solid", "Unknown")))</f>
        <v>Groundwater</v>
      </c>
      <c r="K1035" s="852" t="s">
        <v>35</v>
      </c>
      <c r="L1035" s="851">
        <v>2019</v>
      </c>
      <c r="M1035" s="855">
        <v>3.3</v>
      </c>
      <c r="N1035" s="855">
        <v>16</v>
      </c>
      <c r="O1035" s="855">
        <v>19.3</v>
      </c>
      <c r="P1035" s="855">
        <v>144.38999999999999</v>
      </c>
      <c r="Q1035" s="855">
        <f t="shared" ref="Q1035:Q1039" si="137">IF(M1035&amp;N1035&amp;O1035&amp;P1035="","",MAX(M1035:P1035))</f>
        <v>144.38999999999999</v>
      </c>
      <c r="R1035" s="854"/>
      <c r="S1035" s="854"/>
      <c r="T1035" s="859" t="s">
        <v>981</v>
      </c>
      <c r="U1035" s="856" t="s">
        <v>451</v>
      </c>
      <c r="V1035" s="857" t="s">
        <v>451</v>
      </c>
      <c r="W1035" s="854"/>
      <c r="X1035" s="877" t="s">
        <v>453</v>
      </c>
    </row>
    <row r="1036" spans="1:24" ht="28.5" customHeight="1">
      <c r="A1036" s="849" t="s">
        <v>9155</v>
      </c>
      <c r="B1036" s="850"/>
      <c r="C1036" s="850" t="s">
        <v>9084</v>
      </c>
      <c r="D1036" s="850" t="s">
        <v>9156</v>
      </c>
      <c r="E1036" s="852">
        <v>43.875540700000002</v>
      </c>
      <c r="F1036" s="852">
        <v>-91.263736499999993</v>
      </c>
      <c r="G1036" s="854" t="s">
        <v>9289</v>
      </c>
      <c r="H1036" s="850"/>
      <c r="I1036" s="853" t="s">
        <v>113</v>
      </c>
      <c r="J1036" s="854" t="str">
        <f t="shared" si="136"/>
        <v>Groundwater</v>
      </c>
      <c r="K1036" s="854" t="s">
        <v>35</v>
      </c>
      <c r="L1036" s="858">
        <v>2020</v>
      </c>
      <c r="M1036" s="855"/>
      <c r="N1036" s="855"/>
      <c r="O1036" s="855" t="s">
        <v>36</v>
      </c>
      <c r="P1036" s="855">
        <v>15</v>
      </c>
      <c r="Q1036" s="855">
        <f t="shared" si="137"/>
        <v>15</v>
      </c>
      <c r="R1036" s="885" t="s">
        <v>10272</v>
      </c>
      <c r="S1036" s="879" t="s">
        <v>9158</v>
      </c>
      <c r="T1036" s="944" t="s">
        <v>9158</v>
      </c>
      <c r="U1036" s="880" t="s">
        <v>9158</v>
      </c>
      <c r="V1036" s="1039" t="s">
        <v>9159</v>
      </c>
      <c r="W1036" s="879" t="s">
        <v>9160</v>
      </c>
      <c r="X1036" s="882" t="s">
        <v>9132</v>
      </c>
    </row>
    <row r="1037" spans="1:24" ht="28.5" customHeight="1">
      <c r="A1037" s="849" t="s">
        <v>4450</v>
      </c>
      <c r="B1037" s="849"/>
      <c r="C1037" s="849" t="s">
        <v>4239</v>
      </c>
      <c r="D1037" s="849" t="s">
        <v>4443</v>
      </c>
      <c r="E1037" s="851">
        <v>45.899290399999998</v>
      </c>
      <c r="F1037" s="851">
        <v>-95.497706679999993</v>
      </c>
      <c r="G1037" s="852" t="s">
        <v>9299</v>
      </c>
      <c r="H1037" s="849"/>
      <c r="I1037" s="853" t="s">
        <v>33</v>
      </c>
      <c r="J1037" s="854" t="str">
        <f t="shared" si="136"/>
        <v>Groundwater</v>
      </c>
      <c r="K1037" s="852" t="s">
        <v>35</v>
      </c>
      <c r="L1037" s="851">
        <v>2018</v>
      </c>
      <c r="M1037" s="855">
        <v>530</v>
      </c>
      <c r="N1037" s="855">
        <v>540</v>
      </c>
      <c r="O1037" s="855">
        <v>1070</v>
      </c>
      <c r="P1037" s="855">
        <v>3650</v>
      </c>
      <c r="Q1037" s="855">
        <f t="shared" si="137"/>
        <v>3650</v>
      </c>
      <c r="R1037" s="854"/>
      <c r="S1037" s="868" t="s">
        <v>4271</v>
      </c>
      <c r="T1037" s="868" t="s">
        <v>4451</v>
      </c>
      <c r="U1037" s="856" t="s">
        <v>4271</v>
      </c>
      <c r="V1037" s="857" t="s">
        <v>4272</v>
      </c>
      <c r="W1037" s="854"/>
      <c r="X1037" s="877" t="s">
        <v>4274</v>
      </c>
    </row>
    <row r="1038" spans="1:24" ht="28.5" customHeight="1">
      <c r="A1038" s="849" t="s">
        <v>2950</v>
      </c>
      <c r="B1038" s="849"/>
      <c r="C1038" s="849" t="s">
        <v>2892</v>
      </c>
      <c r="D1038" s="849" t="s">
        <v>2951</v>
      </c>
      <c r="E1038" s="852">
        <v>38.548200700000002</v>
      </c>
      <c r="F1038" s="852">
        <v>-77.040995499999994</v>
      </c>
      <c r="G1038" s="852" t="s">
        <v>9302</v>
      </c>
      <c r="H1038" s="849"/>
      <c r="I1038" s="853" t="s">
        <v>44</v>
      </c>
      <c r="J1038" s="854" t="str">
        <f t="shared" si="136"/>
        <v>Other Water</v>
      </c>
      <c r="K1038" s="852" t="s">
        <v>80</v>
      </c>
      <c r="L1038" s="851">
        <v>2018</v>
      </c>
      <c r="M1038" s="855"/>
      <c r="N1038" s="855"/>
      <c r="O1038" s="855" t="s">
        <v>36</v>
      </c>
      <c r="P1038" s="855">
        <v>0.39600000000000002</v>
      </c>
      <c r="Q1038" s="855">
        <f t="shared" si="137"/>
        <v>0.39600000000000002</v>
      </c>
      <c r="R1038" s="854"/>
      <c r="S1038" s="854"/>
      <c r="T1038" s="854"/>
      <c r="U1038" s="954" t="s">
        <v>90</v>
      </c>
      <c r="V1038" s="898" t="s">
        <v>90</v>
      </c>
      <c r="W1038" s="877" t="s">
        <v>92</v>
      </c>
      <c r="X1038" s="877" t="s">
        <v>2900</v>
      </c>
    </row>
    <row r="1039" spans="1:24" ht="28.5" customHeight="1">
      <c r="A1039" s="869" t="s">
        <v>3707</v>
      </c>
      <c r="B1039" s="870"/>
      <c r="C1039" s="870" t="s">
        <v>3158</v>
      </c>
      <c r="D1039" s="870" t="s">
        <v>3708</v>
      </c>
      <c r="E1039" s="871">
        <v>42.934640999999999</v>
      </c>
      <c r="F1039" s="871">
        <v>-85.535955099999995</v>
      </c>
      <c r="G1039" s="852" t="s">
        <v>9289</v>
      </c>
      <c r="H1039" s="852"/>
      <c r="I1039" s="872" t="s">
        <v>5</v>
      </c>
      <c r="J1039" s="854" t="str">
        <f t="shared" si="136"/>
        <v>Groundwater</v>
      </c>
      <c r="K1039" s="854" t="s">
        <v>35</v>
      </c>
      <c r="L1039" s="858">
        <v>2019</v>
      </c>
      <c r="M1039" s="855"/>
      <c r="N1039" s="855"/>
      <c r="O1039" s="855">
        <v>970</v>
      </c>
      <c r="P1039" s="855">
        <v>1170</v>
      </c>
      <c r="Q1039" s="855">
        <f t="shared" si="137"/>
        <v>1170</v>
      </c>
      <c r="R1039" s="852" t="s">
        <v>3710</v>
      </c>
      <c r="S1039" s="885" t="s">
        <v>49</v>
      </c>
      <c r="T1039" s="874" t="s">
        <v>3166</v>
      </c>
      <c r="U1039" s="880" t="s">
        <v>3711</v>
      </c>
      <c r="V1039" s="910" t="s">
        <v>49</v>
      </c>
      <c r="W1039" s="899" t="s">
        <v>3720</v>
      </c>
      <c r="X1039" s="877" t="s">
        <v>3168</v>
      </c>
    </row>
    <row r="1040" spans="1:24" ht="28.5" customHeight="1">
      <c r="A1040" s="849" t="s">
        <v>10273</v>
      </c>
      <c r="B1040" s="849"/>
      <c r="C1040" s="849" t="s">
        <v>3158</v>
      </c>
      <c r="D1040" s="849" t="s">
        <v>10274</v>
      </c>
      <c r="E1040" s="851">
        <v>42.886617999999999</v>
      </c>
      <c r="F1040" s="851">
        <v>-85.574831000000003</v>
      </c>
      <c r="G1040" s="862"/>
      <c r="H1040" s="861"/>
      <c r="I1040" s="853" t="s">
        <v>5</v>
      </c>
      <c r="J1040" s="852" t="s">
        <v>35</v>
      </c>
      <c r="K1040" s="852" t="s">
        <v>35</v>
      </c>
      <c r="L1040" s="863">
        <v>2021</v>
      </c>
      <c r="M1040" s="855">
        <v>13</v>
      </c>
      <c r="N1040" s="855">
        <v>4000</v>
      </c>
      <c r="O1040" s="855"/>
      <c r="P1040" s="855"/>
      <c r="Q1040" s="855">
        <v>4000</v>
      </c>
      <c r="R1040" s="854"/>
      <c r="S1040" s="854"/>
      <c r="T1040" s="854" t="s">
        <v>10275</v>
      </c>
      <c r="U1040" s="864" t="s">
        <v>10275</v>
      </c>
      <c r="V1040" s="865" t="s">
        <v>10276</v>
      </c>
      <c r="W1040" s="854" t="s">
        <v>10277</v>
      </c>
      <c r="X1040" s="851" t="s">
        <v>9295</v>
      </c>
    </row>
    <row r="1041" spans="1:24" ht="28.5" customHeight="1">
      <c r="A1041" s="869" t="s">
        <v>3721</v>
      </c>
      <c r="B1041" s="870"/>
      <c r="C1041" s="870" t="s">
        <v>3158</v>
      </c>
      <c r="D1041" s="870" t="s">
        <v>3722</v>
      </c>
      <c r="E1041" s="871">
        <v>42.934368999999997</v>
      </c>
      <c r="F1041" s="871">
        <v>-85.196229900000006</v>
      </c>
      <c r="G1041" s="852" t="s">
        <v>9289</v>
      </c>
      <c r="H1041" s="852"/>
      <c r="I1041" s="872" t="s">
        <v>5</v>
      </c>
      <c r="J1041" s="854" t="str">
        <f t="shared" ref="J1041:J1055" si="138">IF(K1041="Groundwater", "Groundwater", IF(OR(K1041="Wastewater", K1041="Surface Water", K1041="Drinking Water", K1041="Leachate"),"Other Water", IF(OR(K1041="Soil", K1041="Compost", K1041="Sludge", K1041="Septage"), "Solid", "Unknown")))</f>
        <v>Groundwater</v>
      </c>
      <c r="K1041" s="854" t="s">
        <v>35</v>
      </c>
      <c r="L1041" s="858">
        <v>2018</v>
      </c>
      <c r="M1041" s="855">
        <v>35</v>
      </c>
      <c r="N1041" s="855">
        <v>1800</v>
      </c>
      <c r="O1041" s="855">
        <v>1835</v>
      </c>
      <c r="P1041" s="855">
        <v>2340</v>
      </c>
      <c r="Q1041" s="855">
        <f t="shared" ref="Q1041:Q1055" si="139">IF(M1041&amp;N1041&amp;O1041&amp;P1041="","",MAX(M1041:P1041))</f>
        <v>2340</v>
      </c>
      <c r="R1041" s="851" t="s">
        <v>3724</v>
      </c>
      <c r="S1041" s="885" t="s">
        <v>49</v>
      </c>
      <c r="T1041" s="874" t="s">
        <v>3166</v>
      </c>
      <c r="U1041" s="875" t="s">
        <v>3725</v>
      </c>
      <c r="V1041" s="857" t="s">
        <v>3726</v>
      </c>
      <c r="W1041" s="899" t="s">
        <v>3734</v>
      </c>
      <c r="X1041" s="877" t="s">
        <v>3168</v>
      </c>
    </row>
    <row r="1042" spans="1:24" ht="28.5" customHeight="1">
      <c r="A1042" s="849" t="s">
        <v>6469</v>
      </c>
      <c r="B1042" s="850"/>
      <c r="C1042" s="850" t="s">
        <v>4778</v>
      </c>
      <c r="D1042" s="850" t="s">
        <v>5671</v>
      </c>
      <c r="E1042" s="852">
        <v>43.572944</v>
      </c>
      <c r="F1042" s="852">
        <v>-71.498880999999997</v>
      </c>
      <c r="G1042" s="854" t="s">
        <v>10278</v>
      </c>
      <c r="H1042" s="850" t="s">
        <v>10279</v>
      </c>
      <c r="I1042" s="853" t="s">
        <v>33</v>
      </c>
      <c r="J1042" s="854" t="str">
        <f t="shared" si="138"/>
        <v>Groundwater</v>
      </c>
      <c r="K1042" s="854" t="s">
        <v>35</v>
      </c>
      <c r="L1042" s="858">
        <v>2018</v>
      </c>
      <c r="M1042" s="855"/>
      <c r="N1042" s="855"/>
      <c r="O1042" s="855" t="s">
        <v>36</v>
      </c>
      <c r="P1042" s="855">
        <v>4.3600000000000003</v>
      </c>
      <c r="Q1042" s="855">
        <f t="shared" si="139"/>
        <v>4.3600000000000003</v>
      </c>
      <c r="R1042" s="854"/>
      <c r="S1042" s="853"/>
      <c r="T1042" s="879" t="s">
        <v>6473</v>
      </c>
      <c r="U1042" s="875" t="s">
        <v>4786</v>
      </c>
      <c r="V1042" s="887" t="s">
        <v>6471</v>
      </c>
      <c r="W1042" s="879" t="s">
        <v>6474</v>
      </c>
      <c r="X1042" s="882" t="s">
        <v>2415</v>
      </c>
    </row>
    <row r="1043" spans="1:24" ht="28.5" customHeight="1">
      <c r="A1043" s="849" t="s">
        <v>4667</v>
      </c>
      <c r="B1043" s="849"/>
      <c r="C1043" s="849" t="s">
        <v>4663</v>
      </c>
      <c r="D1043" s="849"/>
      <c r="E1043" s="851">
        <v>39.104085679514903</v>
      </c>
      <c r="F1043" s="851">
        <v>-94.278406627043793</v>
      </c>
      <c r="G1043" s="901" t="s">
        <v>10281</v>
      </c>
      <c r="H1043" s="900" t="s">
        <v>10280</v>
      </c>
      <c r="I1043" s="853" t="s">
        <v>1201</v>
      </c>
      <c r="J1043" s="854" t="str">
        <f t="shared" si="138"/>
        <v>Unknown</v>
      </c>
      <c r="K1043" s="852"/>
      <c r="L1043" s="851"/>
      <c r="M1043" s="855"/>
      <c r="N1043" s="855"/>
      <c r="O1043" s="855"/>
      <c r="P1043" s="855"/>
      <c r="Q1043" s="855" t="str">
        <f t="shared" si="139"/>
        <v/>
      </c>
      <c r="R1043" s="854"/>
      <c r="S1043" s="854"/>
      <c r="T1043" s="918" t="s">
        <v>4668</v>
      </c>
      <c r="U1043" s="866" t="s">
        <v>1570</v>
      </c>
      <c r="V1043" s="865"/>
      <c r="W1043" s="854"/>
      <c r="X1043" s="851"/>
    </row>
    <row r="1044" spans="1:24" ht="28.5" customHeight="1">
      <c r="A1044" s="849" t="s">
        <v>4452</v>
      </c>
      <c r="B1044" s="849"/>
      <c r="C1044" s="849" t="s">
        <v>4239</v>
      </c>
      <c r="D1044" s="849" t="s">
        <v>4453</v>
      </c>
      <c r="E1044" s="851">
        <v>47.127693100000002</v>
      </c>
      <c r="F1044" s="851">
        <v>-91.532729709999998</v>
      </c>
      <c r="G1044" s="852" t="s">
        <v>9299</v>
      </c>
      <c r="H1044" s="849"/>
      <c r="I1044" s="853" t="s">
        <v>33</v>
      </c>
      <c r="J1044" s="854" t="str">
        <f t="shared" si="138"/>
        <v>Groundwater</v>
      </c>
      <c r="K1044" s="852" t="s">
        <v>35</v>
      </c>
      <c r="L1044" s="851">
        <v>2019</v>
      </c>
      <c r="M1044" s="855">
        <v>540</v>
      </c>
      <c r="N1044" s="855">
        <v>530</v>
      </c>
      <c r="O1044" s="855">
        <v>1070</v>
      </c>
      <c r="P1044" s="855">
        <v>3640</v>
      </c>
      <c r="Q1044" s="855">
        <f t="shared" si="139"/>
        <v>3640</v>
      </c>
      <c r="R1044" s="854"/>
      <c r="S1044" s="868" t="s">
        <v>4271</v>
      </c>
      <c r="T1044" s="868" t="s">
        <v>4454</v>
      </c>
      <c r="U1044" s="866" t="s">
        <v>4271</v>
      </c>
      <c r="V1044" s="884" t="s">
        <v>4272</v>
      </c>
      <c r="W1044" s="854"/>
      <c r="X1044" s="877" t="s">
        <v>4274</v>
      </c>
    </row>
    <row r="1045" spans="1:24" ht="28.5" customHeight="1">
      <c r="A1045" s="849" t="s">
        <v>4455</v>
      </c>
      <c r="B1045" s="850"/>
      <c r="C1045" s="850" t="s">
        <v>4239</v>
      </c>
      <c r="D1045" s="850" t="s">
        <v>4456</v>
      </c>
      <c r="E1045" s="852">
        <v>44.9957998</v>
      </c>
      <c r="F1045" s="852">
        <v>-92.879376800000003</v>
      </c>
      <c r="G1045" s="852" t="s">
        <v>9289</v>
      </c>
      <c r="H1045" s="850"/>
      <c r="I1045" s="853" t="s">
        <v>5</v>
      </c>
      <c r="J1045" s="854" t="str">
        <f t="shared" si="138"/>
        <v>Other Water</v>
      </c>
      <c r="K1045" s="854" t="s">
        <v>80</v>
      </c>
      <c r="L1045" s="858">
        <v>2008</v>
      </c>
      <c r="M1045" s="855">
        <v>700</v>
      </c>
      <c r="N1045" s="855"/>
      <c r="O1045" s="855" t="s">
        <v>36</v>
      </c>
      <c r="P1045" s="855" t="s">
        <v>36</v>
      </c>
      <c r="Q1045" s="855">
        <f t="shared" si="139"/>
        <v>700</v>
      </c>
      <c r="R1045" s="854" t="s">
        <v>4457</v>
      </c>
      <c r="S1045" s="868" t="s">
        <v>4254</v>
      </c>
      <c r="T1045" s="859" t="s">
        <v>4254</v>
      </c>
      <c r="U1045" s="866" t="s">
        <v>4254</v>
      </c>
      <c r="V1045" s="910" t="s">
        <v>49</v>
      </c>
      <c r="W1045" s="893" t="s">
        <v>4462</v>
      </c>
      <c r="X1045" s="882" t="s">
        <v>4249</v>
      </c>
    </row>
    <row r="1046" spans="1:24" ht="28.5" customHeight="1">
      <c r="A1046" s="849" t="s">
        <v>4463</v>
      </c>
      <c r="B1046" s="849"/>
      <c r="C1046" s="849" t="s">
        <v>4239</v>
      </c>
      <c r="D1046" s="849" t="s">
        <v>4464</v>
      </c>
      <c r="E1046" s="851">
        <v>48.659262830000003</v>
      </c>
      <c r="F1046" s="851">
        <v>-94.836820869999997</v>
      </c>
      <c r="G1046" s="852" t="s">
        <v>9299</v>
      </c>
      <c r="H1046" s="849" t="s">
        <v>10282</v>
      </c>
      <c r="I1046" s="853" t="s">
        <v>33</v>
      </c>
      <c r="J1046" s="854" t="str">
        <f t="shared" si="138"/>
        <v>Groundwater</v>
      </c>
      <c r="K1046" s="852" t="s">
        <v>35</v>
      </c>
      <c r="L1046" s="851">
        <v>2020</v>
      </c>
      <c r="M1046" s="855">
        <v>720</v>
      </c>
      <c r="N1046" s="855">
        <v>540</v>
      </c>
      <c r="O1046" s="855">
        <v>1260</v>
      </c>
      <c r="P1046" s="855">
        <v>4470</v>
      </c>
      <c r="Q1046" s="855">
        <f t="shared" si="139"/>
        <v>4470</v>
      </c>
      <c r="R1046" s="854"/>
      <c r="S1046" s="868" t="s">
        <v>4271</v>
      </c>
      <c r="T1046" s="868" t="s">
        <v>4465</v>
      </c>
      <c r="U1046" s="856" t="s">
        <v>4271</v>
      </c>
      <c r="V1046" s="857" t="s">
        <v>4272</v>
      </c>
      <c r="W1046" s="854"/>
      <c r="X1046" s="877" t="s">
        <v>4274</v>
      </c>
    </row>
    <row r="1047" spans="1:24" ht="28.5" customHeight="1">
      <c r="A1047" s="849" t="s">
        <v>1956</v>
      </c>
      <c r="B1047" s="849"/>
      <c r="C1047" s="849" t="s">
        <v>1806</v>
      </c>
      <c r="D1047" s="849" t="s">
        <v>277</v>
      </c>
      <c r="E1047" s="851">
        <v>28.771077200000001</v>
      </c>
      <c r="F1047" s="851">
        <v>-81.744388499999999</v>
      </c>
      <c r="G1047" s="901" t="s">
        <v>9299</v>
      </c>
      <c r="H1047" s="900"/>
      <c r="I1047" s="853" t="s">
        <v>95</v>
      </c>
      <c r="J1047" s="854" t="str">
        <f t="shared" si="138"/>
        <v>Groundwater</v>
      </c>
      <c r="K1047" s="852" t="s">
        <v>35</v>
      </c>
      <c r="L1047" s="851">
        <v>2019</v>
      </c>
      <c r="M1047" s="855">
        <v>12</v>
      </c>
      <c r="N1047" s="855">
        <v>25</v>
      </c>
      <c r="O1047" s="855"/>
      <c r="P1047" s="855"/>
      <c r="Q1047" s="855">
        <f t="shared" si="139"/>
        <v>25</v>
      </c>
      <c r="R1047" s="854"/>
      <c r="S1047" s="854"/>
      <c r="T1047" s="868" t="s">
        <v>1958</v>
      </c>
      <c r="U1047" s="856" t="s">
        <v>1830</v>
      </c>
      <c r="V1047" s="907" t="s">
        <v>1957</v>
      </c>
      <c r="W1047" s="854"/>
      <c r="X1047" s="851"/>
    </row>
    <row r="1048" spans="1:24" ht="28.5" customHeight="1">
      <c r="A1048" s="849" t="s">
        <v>1959</v>
      </c>
      <c r="B1048" s="849"/>
      <c r="C1048" s="849" t="s">
        <v>1806</v>
      </c>
      <c r="D1048" s="849" t="s">
        <v>1960</v>
      </c>
      <c r="E1048" s="851">
        <v>28.046216000000001</v>
      </c>
      <c r="F1048" s="851">
        <v>-81.890870000000007</v>
      </c>
      <c r="G1048" s="901" t="s">
        <v>9296</v>
      </c>
      <c r="H1048" s="869" t="s">
        <v>10283</v>
      </c>
      <c r="I1048" s="853" t="s">
        <v>5</v>
      </c>
      <c r="J1048" s="854" t="str">
        <f t="shared" si="138"/>
        <v>Groundwater</v>
      </c>
      <c r="K1048" s="852" t="s">
        <v>35</v>
      </c>
      <c r="L1048" s="851">
        <v>2020</v>
      </c>
      <c r="M1048" s="855">
        <v>289</v>
      </c>
      <c r="N1048" s="855">
        <v>300</v>
      </c>
      <c r="O1048" s="855"/>
      <c r="P1048" s="855"/>
      <c r="Q1048" s="855">
        <f t="shared" si="139"/>
        <v>300</v>
      </c>
      <c r="R1048" s="854"/>
      <c r="S1048" s="854"/>
      <c r="T1048" s="854"/>
      <c r="U1048" s="866" t="s">
        <v>1808</v>
      </c>
      <c r="V1048" s="867" t="s">
        <v>1961</v>
      </c>
      <c r="W1048" s="868" t="s">
        <v>1810</v>
      </c>
      <c r="X1048" s="851"/>
    </row>
    <row r="1049" spans="1:24" ht="28.5" customHeight="1">
      <c r="A1049" s="849" t="s">
        <v>6475</v>
      </c>
      <c r="B1049" s="850"/>
      <c r="C1049" s="850" t="s">
        <v>4778</v>
      </c>
      <c r="D1049" s="850" t="s">
        <v>5671</v>
      </c>
      <c r="E1049" s="852">
        <v>43.536196599999997</v>
      </c>
      <c r="F1049" s="852">
        <v>-71.470323100000002</v>
      </c>
      <c r="G1049" s="854" t="s">
        <v>9299</v>
      </c>
      <c r="H1049" s="850"/>
      <c r="I1049" s="853" t="s">
        <v>5</v>
      </c>
      <c r="J1049" s="854" t="str">
        <f t="shared" si="138"/>
        <v>Groundwater</v>
      </c>
      <c r="K1049" s="854" t="s">
        <v>35</v>
      </c>
      <c r="L1049" s="858">
        <v>2019</v>
      </c>
      <c r="M1049" s="855">
        <v>14</v>
      </c>
      <c r="N1049" s="855">
        <v>160</v>
      </c>
      <c r="O1049" s="855">
        <v>174</v>
      </c>
      <c r="P1049" s="855">
        <v>184</v>
      </c>
      <c r="Q1049" s="855">
        <f t="shared" si="139"/>
        <v>184</v>
      </c>
      <c r="R1049" s="854"/>
      <c r="S1049" s="853"/>
      <c r="T1049" s="879" t="s">
        <v>6479</v>
      </c>
      <c r="U1049" s="880" t="s">
        <v>4786</v>
      </c>
      <c r="V1049" s="881" t="s">
        <v>4781</v>
      </c>
      <c r="W1049" s="879" t="s">
        <v>6480</v>
      </c>
      <c r="X1049" s="882" t="s">
        <v>2415</v>
      </c>
    </row>
    <row r="1050" spans="1:24" ht="28.5" customHeight="1">
      <c r="A1050" s="849" t="s">
        <v>982</v>
      </c>
      <c r="B1050" s="850"/>
      <c r="C1050" s="850" t="s">
        <v>448</v>
      </c>
      <c r="D1050" s="850" t="s">
        <v>983</v>
      </c>
      <c r="E1050" s="852">
        <v>33.881628999999997</v>
      </c>
      <c r="F1050" s="852">
        <v>-116.99489320000001</v>
      </c>
      <c r="G1050" s="854" t="s">
        <v>9289</v>
      </c>
      <c r="H1050" s="850"/>
      <c r="I1050" s="853" t="s">
        <v>33</v>
      </c>
      <c r="J1050" s="854" t="str">
        <f t="shared" si="138"/>
        <v>Groundwater</v>
      </c>
      <c r="K1050" s="854" t="s">
        <v>35</v>
      </c>
      <c r="L1050" s="858">
        <v>2018</v>
      </c>
      <c r="M1050" s="855"/>
      <c r="N1050" s="855"/>
      <c r="O1050" s="855" t="s">
        <v>36</v>
      </c>
      <c r="P1050" s="855">
        <v>81.5</v>
      </c>
      <c r="Q1050" s="855">
        <f t="shared" si="139"/>
        <v>81.5</v>
      </c>
      <c r="R1050" s="854"/>
      <c r="S1050" s="854"/>
      <c r="T1050" s="944" t="s">
        <v>985</v>
      </c>
      <c r="U1050" s="866" t="s">
        <v>514</v>
      </c>
      <c r="V1050" s="884" t="s">
        <v>515</v>
      </c>
      <c r="W1050" s="941" t="s">
        <v>986</v>
      </c>
      <c r="X1050" s="941" t="s">
        <v>538</v>
      </c>
    </row>
    <row r="1051" spans="1:24" ht="28.5" customHeight="1">
      <c r="A1051" s="849" t="s">
        <v>4669</v>
      </c>
      <c r="B1051" s="849" t="s">
        <v>4670</v>
      </c>
      <c r="C1051" s="850" t="s">
        <v>4663</v>
      </c>
      <c r="D1051" s="850" t="s">
        <v>4671</v>
      </c>
      <c r="E1051" s="852">
        <v>38.749940299999999</v>
      </c>
      <c r="F1051" s="852">
        <v>-90.374819000000002</v>
      </c>
      <c r="G1051" s="854" t="s">
        <v>10092</v>
      </c>
      <c r="H1051" s="850"/>
      <c r="I1051" s="853" t="s">
        <v>44</v>
      </c>
      <c r="J1051" s="854" t="str">
        <f t="shared" si="138"/>
        <v>Groundwater</v>
      </c>
      <c r="K1051" s="854" t="s">
        <v>35</v>
      </c>
      <c r="L1051" s="858">
        <v>2018</v>
      </c>
      <c r="M1051" s="855">
        <v>340</v>
      </c>
      <c r="N1051" s="855">
        <v>570</v>
      </c>
      <c r="O1051" s="855">
        <v>910</v>
      </c>
      <c r="P1051" s="855">
        <v>1509</v>
      </c>
      <c r="Q1051" s="855">
        <f t="shared" si="139"/>
        <v>1509</v>
      </c>
      <c r="R1051" s="854" t="s">
        <v>10284</v>
      </c>
      <c r="S1051" s="853" t="s">
        <v>49</v>
      </c>
      <c r="T1051" s="937" t="s">
        <v>146</v>
      </c>
      <c r="U1051" s="866" t="s">
        <v>54</v>
      </c>
      <c r="V1051" s="884" t="s">
        <v>4673</v>
      </c>
      <c r="W1051" s="893" t="s">
        <v>4678</v>
      </c>
      <c r="X1051" s="934" t="s">
        <v>4679</v>
      </c>
    </row>
    <row r="1052" spans="1:24" ht="28.5" customHeight="1">
      <c r="A1052" s="849" t="s">
        <v>6481</v>
      </c>
      <c r="B1052" s="850"/>
      <c r="C1052" s="850" t="s">
        <v>4778</v>
      </c>
      <c r="D1052" s="850" t="s">
        <v>5131</v>
      </c>
      <c r="E1052" s="852">
        <v>43.267757600000003</v>
      </c>
      <c r="F1052" s="852">
        <v>-70.875274200000007</v>
      </c>
      <c r="G1052" s="854" t="s">
        <v>9299</v>
      </c>
      <c r="H1052" s="850"/>
      <c r="I1052" s="853" t="s">
        <v>33</v>
      </c>
      <c r="J1052" s="854" t="str">
        <f t="shared" si="138"/>
        <v>Groundwater</v>
      </c>
      <c r="K1052" s="854" t="s">
        <v>35</v>
      </c>
      <c r="L1052" s="858">
        <v>2018</v>
      </c>
      <c r="M1052" s="855">
        <v>16</v>
      </c>
      <c r="N1052" s="855">
        <v>6</v>
      </c>
      <c r="O1052" s="855">
        <v>22</v>
      </c>
      <c r="P1052" s="855">
        <v>57</v>
      </c>
      <c r="Q1052" s="855">
        <f t="shared" si="139"/>
        <v>57</v>
      </c>
      <c r="R1052" s="854"/>
      <c r="S1052" s="853"/>
      <c r="T1052" s="879" t="s">
        <v>6485</v>
      </c>
      <c r="U1052" s="875" t="s">
        <v>4786</v>
      </c>
      <c r="V1052" s="887" t="s">
        <v>4781</v>
      </c>
      <c r="W1052" s="879" t="s">
        <v>6486</v>
      </c>
      <c r="X1052" s="882" t="s">
        <v>2415</v>
      </c>
    </row>
    <row r="1053" spans="1:24" ht="28.5" customHeight="1">
      <c r="A1053" s="849" t="s">
        <v>987</v>
      </c>
      <c r="B1053" s="849"/>
      <c r="C1053" s="849" t="s">
        <v>448</v>
      </c>
      <c r="D1053" s="849" t="s">
        <v>988</v>
      </c>
      <c r="E1053" s="852">
        <v>34.744257320000003</v>
      </c>
      <c r="F1053" s="852">
        <v>-118.1175971</v>
      </c>
      <c r="G1053" s="854" t="s">
        <v>9289</v>
      </c>
      <c r="H1053" s="849"/>
      <c r="I1053" s="853" t="s">
        <v>33</v>
      </c>
      <c r="J1053" s="854" t="str">
        <f t="shared" si="138"/>
        <v>Groundwater</v>
      </c>
      <c r="K1053" s="852" t="s">
        <v>35</v>
      </c>
      <c r="L1053" s="851">
        <v>2019</v>
      </c>
      <c r="M1053" s="855">
        <v>6.8</v>
      </c>
      <c r="N1053" s="855">
        <v>15</v>
      </c>
      <c r="O1053" s="855">
        <v>20.2</v>
      </c>
      <c r="P1053" s="855">
        <v>68.83</v>
      </c>
      <c r="Q1053" s="855">
        <f t="shared" si="139"/>
        <v>68.83</v>
      </c>
      <c r="R1053" s="854"/>
      <c r="S1053" s="854"/>
      <c r="T1053" s="859" t="s">
        <v>990</v>
      </c>
      <c r="U1053" s="856" t="s">
        <v>451</v>
      </c>
      <c r="V1053" s="857" t="s">
        <v>451</v>
      </c>
      <c r="W1053" s="854"/>
      <c r="X1053" s="877" t="s">
        <v>453</v>
      </c>
    </row>
    <row r="1054" spans="1:24" ht="28.5" customHeight="1">
      <c r="A1054" s="849" t="s">
        <v>991</v>
      </c>
      <c r="B1054" s="849"/>
      <c r="C1054" s="849" t="s">
        <v>448</v>
      </c>
      <c r="D1054" s="849" t="s">
        <v>992</v>
      </c>
      <c r="E1054" s="852">
        <v>34.237283410000003</v>
      </c>
      <c r="F1054" s="852">
        <v>-116.3692751</v>
      </c>
      <c r="G1054" s="854" t="s">
        <v>9289</v>
      </c>
      <c r="H1054" s="849"/>
      <c r="I1054" s="853" t="s">
        <v>33</v>
      </c>
      <c r="J1054" s="854" t="str">
        <f t="shared" si="138"/>
        <v>Groundwater</v>
      </c>
      <c r="K1054" s="852" t="s">
        <v>35</v>
      </c>
      <c r="L1054" s="851">
        <v>2019</v>
      </c>
      <c r="M1054" s="855">
        <v>16</v>
      </c>
      <c r="N1054" s="855">
        <v>4.2</v>
      </c>
      <c r="O1054" s="855" t="s">
        <v>36</v>
      </c>
      <c r="P1054" s="855">
        <v>82.3</v>
      </c>
      <c r="Q1054" s="855">
        <f t="shared" si="139"/>
        <v>82.3</v>
      </c>
      <c r="R1054" s="854"/>
      <c r="S1054" s="854"/>
      <c r="T1054" s="859" t="s">
        <v>480</v>
      </c>
      <c r="U1054" s="866" t="s">
        <v>451</v>
      </c>
      <c r="V1054" s="884" t="s">
        <v>451</v>
      </c>
      <c r="W1054" s="854"/>
      <c r="X1054" s="877" t="s">
        <v>453</v>
      </c>
    </row>
    <row r="1055" spans="1:24" ht="28.5" customHeight="1">
      <c r="A1055" s="849" t="s">
        <v>8434</v>
      </c>
      <c r="B1055" s="849"/>
      <c r="C1055" s="849" t="s">
        <v>8430</v>
      </c>
      <c r="D1055" s="849"/>
      <c r="E1055" s="851">
        <v>41.804671999999997</v>
      </c>
      <c r="F1055" s="851">
        <v>-71.522846999999999</v>
      </c>
      <c r="G1055" s="901" t="s">
        <v>9449</v>
      </c>
      <c r="H1055" s="900" t="s">
        <v>10285</v>
      </c>
      <c r="I1055" s="853" t="s">
        <v>33</v>
      </c>
      <c r="J1055" s="854" t="str">
        <f t="shared" si="138"/>
        <v>Unknown</v>
      </c>
      <c r="K1055" s="852"/>
      <c r="L1055" s="851"/>
      <c r="M1055" s="855"/>
      <c r="N1055" s="855"/>
      <c r="O1055" s="855"/>
      <c r="P1055" s="855"/>
      <c r="Q1055" s="855" t="str">
        <f t="shared" si="139"/>
        <v/>
      </c>
      <c r="R1055" s="854" t="s">
        <v>9354</v>
      </c>
      <c r="S1055" s="854"/>
      <c r="T1055" s="918" t="s">
        <v>8435</v>
      </c>
      <c r="U1055" s="856" t="s">
        <v>1570</v>
      </c>
      <c r="V1055" s="865"/>
      <c r="W1055" s="854"/>
      <c r="X1055" s="851"/>
    </row>
    <row r="1056" spans="1:24" ht="28.5" customHeight="1">
      <c r="A1056" s="849" t="s">
        <v>10286</v>
      </c>
      <c r="B1056" s="849"/>
      <c r="C1056" s="849" t="s">
        <v>8283</v>
      </c>
      <c r="D1056" s="849" t="s">
        <v>10287</v>
      </c>
      <c r="E1056" s="851">
        <v>44.065497000000001</v>
      </c>
      <c r="F1056" s="851">
        <v>-122.979587</v>
      </c>
      <c r="G1056" s="862"/>
      <c r="H1056" s="861"/>
      <c r="I1056" s="853" t="s">
        <v>44</v>
      </c>
      <c r="J1056" s="852"/>
      <c r="K1056" s="852"/>
      <c r="L1056" s="863">
        <v>2017</v>
      </c>
      <c r="M1056" s="855"/>
      <c r="N1056" s="855"/>
      <c r="O1056" s="855"/>
      <c r="P1056" s="855">
        <v>5.65</v>
      </c>
      <c r="Q1056" s="855">
        <v>5.65</v>
      </c>
      <c r="R1056" s="854"/>
      <c r="S1056" s="854"/>
      <c r="T1056" s="854"/>
      <c r="U1056" s="864" t="s">
        <v>10288</v>
      </c>
      <c r="V1056" s="865" t="s">
        <v>10288</v>
      </c>
      <c r="W1056" s="854" t="s">
        <v>10289</v>
      </c>
      <c r="X1056" s="851" t="s">
        <v>10290</v>
      </c>
    </row>
    <row r="1057" spans="1:24" ht="28.5" customHeight="1">
      <c r="A1057" s="849" t="s">
        <v>3735</v>
      </c>
      <c r="B1057" s="849"/>
      <c r="C1057" s="849" t="s">
        <v>3158</v>
      </c>
      <c r="D1057" s="849" t="s">
        <v>3736</v>
      </c>
      <c r="E1057" s="851">
        <v>42.752594599999902</v>
      </c>
      <c r="F1057" s="851">
        <v>-84.580782900000003</v>
      </c>
      <c r="G1057" s="852" t="s">
        <v>9289</v>
      </c>
      <c r="H1057" s="852"/>
      <c r="I1057" s="853" t="s">
        <v>765</v>
      </c>
      <c r="J1057" s="854" t="str">
        <f t="shared" ref="J1057:J1063" si="140">IF(K1057="Groundwater", "Groundwater", IF(OR(K1057="Wastewater", K1057="Surface Water", K1057="Drinking Water", K1057="Leachate"),"Other Water", IF(OR(K1057="Soil", K1057="Compost", K1057="Sludge", K1057="Septage"), "Solid", "Unknown")))</f>
        <v>Other Water</v>
      </c>
      <c r="K1057" s="852" t="s">
        <v>2471</v>
      </c>
      <c r="L1057" s="851"/>
      <c r="M1057" s="855">
        <v>7.58</v>
      </c>
      <c r="N1057" s="855">
        <v>5.51</v>
      </c>
      <c r="O1057" s="855"/>
      <c r="P1057" s="855"/>
      <c r="Q1057" s="855">
        <f t="shared" ref="Q1057:Q1063" si="141">IF(M1057&amp;N1057&amp;O1057&amp;P1057="","",MAX(M1057:P1057))</f>
        <v>7.58</v>
      </c>
      <c r="R1057" s="854"/>
      <c r="S1057" s="885"/>
      <c r="T1057" s="852"/>
      <c r="U1057" s="864"/>
      <c r="V1057" s="857" t="s">
        <v>3266</v>
      </c>
      <c r="W1057" s="854"/>
      <c r="X1057" s="851"/>
    </row>
    <row r="1058" spans="1:24" ht="28.5" customHeight="1">
      <c r="A1058" s="849" t="s">
        <v>3737</v>
      </c>
      <c r="B1058" s="849"/>
      <c r="C1058" s="850" t="s">
        <v>3158</v>
      </c>
      <c r="D1058" s="850" t="s">
        <v>3739</v>
      </c>
      <c r="E1058" s="871">
        <v>43.038059199999999</v>
      </c>
      <c r="F1058" s="871">
        <v>-83.309924199999998</v>
      </c>
      <c r="G1058" s="852" t="s">
        <v>9289</v>
      </c>
      <c r="H1058" s="852"/>
      <c r="I1058" s="853" t="s">
        <v>5</v>
      </c>
      <c r="J1058" s="854" t="str">
        <f t="shared" si="140"/>
        <v>Other Water</v>
      </c>
      <c r="K1058" s="854" t="s">
        <v>2471</v>
      </c>
      <c r="L1058" s="858">
        <v>2017</v>
      </c>
      <c r="M1058" s="855"/>
      <c r="N1058" s="855">
        <v>19000</v>
      </c>
      <c r="O1058" s="855" t="s">
        <v>36</v>
      </c>
      <c r="P1058" s="855" t="s">
        <v>36</v>
      </c>
      <c r="Q1058" s="855">
        <f t="shared" si="141"/>
        <v>19000</v>
      </c>
      <c r="R1058" s="854" t="s">
        <v>3741</v>
      </c>
      <c r="S1058" s="883" t="s">
        <v>3743</v>
      </c>
      <c r="T1058" s="908" t="s">
        <v>3166</v>
      </c>
      <c r="U1058" s="866" t="s">
        <v>3742</v>
      </c>
      <c r="V1058" s="884" t="s">
        <v>3743</v>
      </c>
      <c r="W1058" s="899" t="s">
        <v>3747</v>
      </c>
      <c r="X1058" s="877" t="s">
        <v>3168</v>
      </c>
    </row>
    <row r="1059" spans="1:24" ht="28.5" customHeight="1">
      <c r="A1059" s="849" t="s">
        <v>3738</v>
      </c>
      <c r="B1059" s="849"/>
      <c r="C1059" s="849" t="s">
        <v>3158</v>
      </c>
      <c r="D1059" s="849" t="s">
        <v>3739</v>
      </c>
      <c r="E1059" s="851">
        <v>43.059778700000003</v>
      </c>
      <c r="F1059" s="851">
        <v>-83.307850899999906</v>
      </c>
      <c r="G1059" s="852" t="s">
        <v>9289</v>
      </c>
      <c r="H1059" s="852"/>
      <c r="I1059" s="853" t="s">
        <v>765</v>
      </c>
      <c r="J1059" s="854" t="str">
        <f t="shared" si="140"/>
        <v>Other Water</v>
      </c>
      <c r="K1059" s="852" t="s">
        <v>2471</v>
      </c>
      <c r="L1059" s="851"/>
      <c r="M1059" s="855">
        <v>91.6</v>
      </c>
      <c r="N1059" s="855">
        <v>3180</v>
      </c>
      <c r="O1059" s="855"/>
      <c r="P1059" s="855"/>
      <c r="Q1059" s="855">
        <f t="shared" si="141"/>
        <v>3180</v>
      </c>
      <c r="R1059" s="854"/>
      <c r="S1059" s="885"/>
      <c r="T1059" s="852"/>
      <c r="U1059" s="864"/>
      <c r="V1059" s="884" t="s">
        <v>3266</v>
      </c>
      <c r="W1059" s="854"/>
      <c r="X1059" s="851"/>
    </row>
    <row r="1060" spans="1:24" ht="28.5" customHeight="1">
      <c r="A1060" s="849" t="s">
        <v>8677</v>
      </c>
      <c r="B1060" s="850"/>
      <c r="C1060" s="850" t="s">
        <v>8584</v>
      </c>
      <c r="D1060" s="850" t="s">
        <v>8678</v>
      </c>
      <c r="E1060" s="852">
        <v>29.356557599999999</v>
      </c>
      <c r="F1060" s="852">
        <v>-100.7830826</v>
      </c>
      <c r="G1060" s="854" t="s">
        <v>9289</v>
      </c>
      <c r="H1060" s="850"/>
      <c r="I1060" s="853" t="s">
        <v>44</v>
      </c>
      <c r="J1060" s="854" t="str">
        <f t="shared" si="140"/>
        <v>Groundwater</v>
      </c>
      <c r="K1060" s="854" t="s">
        <v>35</v>
      </c>
      <c r="L1060" s="858">
        <v>2018</v>
      </c>
      <c r="M1060" s="855">
        <v>7300</v>
      </c>
      <c r="N1060" s="855">
        <v>20000</v>
      </c>
      <c r="O1060" s="855">
        <v>27300</v>
      </c>
      <c r="P1060" s="855">
        <v>67850</v>
      </c>
      <c r="Q1060" s="855">
        <f t="shared" si="141"/>
        <v>67850</v>
      </c>
      <c r="R1060" s="853" t="s">
        <v>10294</v>
      </c>
      <c r="S1060" s="853" t="s">
        <v>49</v>
      </c>
      <c r="T1060" s="1046" t="s">
        <v>4611</v>
      </c>
      <c r="U1060" s="864"/>
      <c r="V1060" s="884" t="s">
        <v>8681</v>
      </c>
      <c r="W1060" s="893" t="s">
        <v>8685</v>
      </c>
      <c r="X1060" s="882" t="s">
        <v>8595</v>
      </c>
    </row>
    <row r="1061" spans="1:24" ht="28.5" customHeight="1">
      <c r="A1061" s="849" t="s">
        <v>1748</v>
      </c>
      <c r="B1061" s="849"/>
      <c r="C1061" s="849" t="s">
        <v>1699</v>
      </c>
      <c r="D1061" s="849"/>
      <c r="E1061" s="851">
        <v>41.478571600000002</v>
      </c>
      <c r="F1061" s="851">
        <v>-73.067227200000005</v>
      </c>
      <c r="G1061" s="901" t="s">
        <v>9289</v>
      </c>
      <c r="H1061" s="900"/>
      <c r="I1061" s="853" t="s">
        <v>1201</v>
      </c>
      <c r="J1061" s="854" t="str">
        <f t="shared" si="140"/>
        <v>Unknown</v>
      </c>
      <c r="K1061" s="852"/>
      <c r="L1061" s="851"/>
      <c r="M1061" s="855"/>
      <c r="N1061" s="855"/>
      <c r="O1061" s="855"/>
      <c r="P1061" s="855"/>
      <c r="Q1061" s="855" t="str">
        <f t="shared" si="141"/>
        <v/>
      </c>
      <c r="R1061" s="854"/>
      <c r="S1061" s="854"/>
      <c r="T1061" s="918" t="s">
        <v>1749</v>
      </c>
      <c r="U1061" s="856" t="s">
        <v>1570</v>
      </c>
      <c r="V1061" s="865"/>
      <c r="W1061" s="854"/>
      <c r="X1061" s="851"/>
    </row>
    <row r="1062" spans="1:24" ht="28.5" customHeight="1">
      <c r="A1062" s="849" t="s">
        <v>2614</v>
      </c>
      <c r="B1062" s="850"/>
      <c r="C1062" s="850" t="s">
        <v>2408</v>
      </c>
      <c r="D1062" s="850" t="s">
        <v>2615</v>
      </c>
      <c r="E1062" s="852">
        <v>44.074595000000002</v>
      </c>
      <c r="F1062" s="852">
        <v>-70.204866899999999</v>
      </c>
      <c r="G1062" s="854" t="s">
        <v>9289</v>
      </c>
      <c r="H1062" s="850"/>
      <c r="I1062" s="853" t="s">
        <v>2194</v>
      </c>
      <c r="J1062" s="854" t="str">
        <f t="shared" si="140"/>
        <v>Solid</v>
      </c>
      <c r="K1062" s="853" t="s">
        <v>2447</v>
      </c>
      <c r="L1062" s="902">
        <v>2019</v>
      </c>
      <c r="M1062" s="855">
        <v>1860</v>
      </c>
      <c r="N1062" s="855">
        <v>1240</v>
      </c>
      <c r="O1062" s="855">
        <v>3100</v>
      </c>
      <c r="P1062" s="855">
        <v>31010</v>
      </c>
      <c r="Q1062" s="855">
        <f t="shared" si="141"/>
        <v>31010</v>
      </c>
      <c r="R1062" s="854"/>
      <c r="S1062" s="853"/>
      <c r="T1062" s="859" t="s">
        <v>2443</v>
      </c>
      <c r="U1062" s="912"/>
      <c r="V1062" s="887" t="s">
        <v>2411</v>
      </c>
      <c r="W1062" s="885"/>
      <c r="X1062" s="882" t="s">
        <v>2415</v>
      </c>
    </row>
    <row r="1063" spans="1:24" ht="28.5" customHeight="1">
      <c r="A1063" s="849" t="s">
        <v>994</v>
      </c>
      <c r="B1063" s="849"/>
      <c r="C1063" s="849" t="s">
        <v>448</v>
      </c>
      <c r="D1063" s="849" t="s">
        <v>995</v>
      </c>
      <c r="E1063" s="852">
        <v>37.641891149999999</v>
      </c>
      <c r="F1063" s="852">
        <v>-121.4927388</v>
      </c>
      <c r="G1063" s="852" t="s">
        <v>9289</v>
      </c>
      <c r="H1063" s="849"/>
      <c r="I1063" s="853" t="s">
        <v>5</v>
      </c>
      <c r="J1063" s="854" t="str">
        <f t="shared" si="140"/>
        <v>Groundwater</v>
      </c>
      <c r="K1063" s="852" t="s">
        <v>35</v>
      </c>
      <c r="L1063" s="851">
        <v>2018</v>
      </c>
      <c r="M1063" s="855">
        <v>3.2</v>
      </c>
      <c r="N1063" s="855"/>
      <c r="O1063" s="855" t="s">
        <v>36</v>
      </c>
      <c r="P1063" s="855">
        <v>45.6</v>
      </c>
      <c r="Q1063" s="855">
        <f t="shared" si="141"/>
        <v>45.6</v>
      </c>
      <c r="R1063" s="854"/>
      <c r="S1063" s="854"/>
      <c r="T1063" s="854"/>
      <c r="U1063" s="866" t="s">
        <v>451</v>
      </c>
      <c r="V1063" s="884" t="s">
        <v>451</v>
      </c>
      <c r="W1063" s="854"/>
      <c r="X1063" s="877" t="s">
        <v>453</v>
      </c>
    </row>
    <row r="1064" spans="1:24" ht="28.5" customHeight="1">
      <c r="A1064" s="849" t="s">
        <v>10295</v>
      </c>
      <c r="B1064" s="849"/>
      <c r="C1064" s="849" t="s">
        <v>448</v>
      </c>
      <c r="D1064" s="849" t="s">
        <v>478</v>
      </c>
      <c r="E1064" s="851">
        <v>37.6872520730387</v>
      </c>
      <c r="F1064" s="851">
        <v>-121.70574999999999</v>
      </c>
      <c r="G1064" s="862"/>
      <c r="H1064" s="861"/>
      <c r="I1064" s="853" t="s">
        <v>5</v>
      </c>
      <c r="J1064" s="852" t="s">
        <v>35</v>
      </c>
      <c r="K1064" s="852" t="s">
        <v>35</v>
      </c>
      <c r="L1064" s="863"/>
      <c r="M1064" s="855">
        <v>3.2</v>
      </c>
      <c r="N1064" s="855"/>
      <c r="O1064" s="855"/>
      <c r="P1064" s="855"/>
      <c r="Q1064" s="855">
        <v>3.2</v>
      </c>
      <c r="R1064" s="854"/>
      <c r="S1064" s="854"/>
      <c r="T1064" s="854"/>
      <c r="U1064" s="864" t="s">
        <v>9780</v>
      </c>
      <c r="V1064" s="865" t="s">
        <v>10296</v>
      </c>
      <c r="W1064" s="854" t="s">
        <v>10297</v>
      </c>
      <c r="X1064" s="851" t="s">
        <v>10298</v>
      </c>
    </row>
    <row r="1065" spans="1:24" ht="28.5" customHeight="1">
      <c r="A1065" s="849" t="s">
        <v>3748</v>
      </c>
      <c r="B1065" s="850"/>
      <c r="C1065" s="850" t="s">
        <v>3158</v>
      </c>
      <c r="D1065" s="850" t="s">
        <v>3749</v>
      </c>
      <c r="E1065" s="871">
        <v>42.635632000000001</v>
      </c>
      <c r="F1065" s="871">
        <v>-83.191526299999893</v>
      </c>
      <c r="G1065" s="852" t="s">
        <v>9289</v>
      </c>
      <c r="H1065" s="852"/>
      <c r="I1065" s="853" t="s">
        <v>5</v>
      </c>
      <c r="J1065" s="854" t="str">
        <f t="shared" ref="J1065:J1076" si="142">IF(K1065="Groundwater", "Groundwater", IF(OR(K1065="Wastewater", K1065="Surface Water", K1065="Drinking Water", K1065="Leachate"),"Other Water", IF(OR(K1065="Soil", K1065="Compost", K1065="Sludge", K1065="Septage"), "Solid", "Unknown")))</f>
        <v>Groundwater</v>
      </c>
      <c r="K1065" s="854" t="s">
        <v>35</v>
      </c>
      <c r="L1065" s="858">
        <v>2018</v>
      </c>
      <c r="M1065" s="855">
        <v>43</v>
      </c>
      <c r="N1065" s="855">
        <v>14</v>
      </c>
      <c r="O1065" s="855">
        <v>57</v>
      </c>
      <c r="P1065" s="855"/>
      <c r="Q1065" s="855">
        <f t="shared" ref="Q1065:Q1076" si="143">IF(M1065&amp;N1065&amp;O1065&amp;P1065="","",MAX(M1065:P1065))</f>
        <v>57</v>
      </c>
      <c r="R1065" s="885" t="s">
        <v>3751</v>
      </c>
      <c r="S1065" s="885"/>
      <c r="T1065" s="908" t="s">
        <v>3166</v>
      </c>
      <c r="U1065" s="856" t="s">
        <v>3190</v>
      </c>
      <c r="V1065" s="857" t="s">
        <v>3190</v>
      </c>
      <c r="W1065" s="885"/>
      <c r="X1065" s="877" t="s">
        <v>3168</v>
      </c>
    </row>
    <row r="1066" spans="1:24" ht="28.5" customHeight="1">
      <c r="A1066" s="869" t="s">
        <v>3754</v>
      </c>
      <c r="B1066" s="870"/>
      <c r="C1066" s="870" t="s">
        <v>3158</v>
      </c>
      <c r="D1066" s="870" t="s">
        <v>3755</v>
      </c>
      <c r="E1066" s="871">
        <v>42.0135091</v>
      </c>
      <c r="F1066" s="871">
        <v>-85.452223799999999</v>
      </c>
      <c r="G1066" s="852" t="s">
        <v>9289</v>
      </c>
      <c r="H1066" s="852"/>
      <c r="I1066" s="872" t="s">
        <v>5</v>
      </c>
      <c r="J1066" s="854" t="str">
        <f t="shared" si="142"/>
        <v>Groundwater</v>
      </c>
      <c r="K1066" s="854" t="s">
        <v>35</v>
      </c>
      <c r="L1066" s="858">
        <v>2018</v>
      </c>
      <c r="M1066" s="855"/>
      <c r="N1066" s="855"/>
      <c r="O1066" s="855">
        <v>1312</v>
      </c>
      <c r="P1066" s="855">
        <v>1334</v>
      </c>
      <c r="Q1066" s="855">
        <f t="shared" si="143"/>
        <v>1334</v>
      </c>
      <c r="R1066" s="851" t="s">
        <v>10301</v>
      </c>
      <c r="S1066" s="873" t="s">
        <v>3758</v>
      </c>
      <c r="T1066" s="874" t="s">
        <v>3166</v>
      </c>
      <c r="U1066" s="875" t="s">
        <v>3757</v>
      </c>
      <c r="V1066" s="857" t="s">
        <v>3758</v>
      </c>
      <c r="W1066" s="876" t="s">
        <v>3760</v>
      </c>
      <c r="X1066" s="877" t="s">
        <v>3168</v>
      </c>
    </row>
    <row r="1067" spans="1:24" ht="28.5" customHeight="1">
      <c r="A1067" s="849" t="s">
        <v>10302</v>
      </c>
      <c r="B1067" s="849"/>
      <c r="C1067" s="849" t="s">
        <v>8283</v>
      </c>
      <c r="D1067" s="849" t="s">
        <v>8308</v>
      </c>
      <c r="E1067" s="852">
        <v>44.528745100000002</v>
      </c>
      <c r="F1067" s="852">
        <v>-122.91369659999999</v>
      </c>
      <c r="G1067" s="852" t="s">
        <v>9290</v>
      </c>
      <c r="H1067" s="849"/>
      <c r="I1067" s="853" t="s">
        <v>44</v>
      </c>
      <c r="J1067" s="854" t="str">
        <f t="shared" si="142"/>
        <v>Other Water</v>
      </c>
      <c r="K1067" s="852" t="s">
        <v>80</v>
      </c>
      <c r="L1067" s="851">
        <v>2018</v>
      </c>
      <c r="M1067" s="855"/>
      <c r="N1067" s="855"/>
      <c r="O1067" s="855" t="s">
        <v>36</v>
      </c>
      <c r="P1067" s="855">
        <v>1.8520000000000001</v>
      </c>
      <c r="Q1067" s="855">
        <f t="shared" si="143"/>
        <v>1.8520000000000001</v>
      </c>
      <c r="R1067" s="854"/>
      <c r="S1067" s="854"/>
      <c r="T1067" s="854"/>
      <c r="U1067" s="954" t="s">
        <v>90</v>
      </c>
      <c r="V1067" s="898" t="s">
        <v>90</v>
      </c>
      <c r="W1067" s="877" t="s">
        <v>92</v>
      </c>
      <c r="X1067" s="860" t="s">
        <v>8285</v>
      </c>
    </row>
    <row r="1068" spans="1:24" ht="28.5" customHeight="1">
      <c r="A1068" s="849" t="s">
        <v>2620</v>
      </c>
      <c r="B1068" s="850"/>
      <c r="C1068" s="850" t="s">
        <v>4778</v>
      </c>
      <c r="D1068" s="850" t="s">
        <v>5107</v>
      </c>
      <c r="E1068" s="852">
        <v>43.614435999999998</v>
      </c>
      <c r="F1068" s="852">
        <v>-72.327931000000007</v>
      </c>
      <c r="G1068" s="854" t="s">
        <v>10303</v>
      </c>
      <c r="H1068" s="850" t="s">
        <v>10304</v>
      </c>
      <c r="I1068" s="853" t="s">
        <v>33</v>
      </c>
      <c r="J1068" s="854" t="str">
        <f t="shared" si="142"/>
        <v>Groundwater</v>
      </c>
      <c r="K1068" s="854" t="s">
        <v>35</v>
      </c>
      <c r="L1068" s="858">
        <v>2019</v>
      </c>
      <c r="M1068" s="855">
        <v>45.3</v>
      </c>
      <c r="N1068" s="855">
        <v>15.1</v>
      </c>
      <c r="O1068" s="855">
        <v>60.4</v>
      </c>
      <c r="P1068" s="855">
        <v>1177</v>
      </c>
      <c r="Q1068" s="855">
        <f t="shared" si="143"/>
        <v>1177</v>
      </c>
      <c r="R1068" s="854"/>
      <c r="S1068" s="853"/>
      <c r="T1068" s="962" t="s">
        <v>6491</v>
      </c>
      <c r="U1068" s="880" t="s">
        <v>4786</v>
      </c>
      <c r="V1068" s="884" t="s">
        <v>6488</v>
      </c>
      <c r="W1068" s="962" t="s">
        <v>6492</v>
      </c>
      <c r="X1068" s="882" t="s">
        <v>2415</v>
      </c>
    </row>
    <row r="1069" spans="1:24" ht="28.5" customHeight="1">
      <c r="A1069" s="849" t="s">
        <v>2620</v>
      </c>
      <c r="B1069" s="850"/>
      <c r="C1069" s="850" t="s">
        <v>2408</v>
      </c>
      <c r="D1069" s="850" t="s">
        <v>2621</v>
      </c>
      <c r="E1069" s="852">
        <v>43.377818499999997</v>
      </c>
      <c r="F1069" s="852">
        <v>-70.915333700000005</v>
      </c>
      <c r="G1069" s="854" t="s">
        <v>9289</v>
      </c>
      <c r="H1069" s="850"/>
      <c r="I1069" s="853" t="s">
        <v>33</v>
      </c>
      <c r="J1069" s="854" t="str">
        <f t="shared" si="142"/>
        <v>Other Water</v>
      </c>
      <c r="K1069" s="853" t="s">
        <v>80</v>
      </c>
      <c r="L1069" s="902">
        <v>2020</v>
      </c>
      <c r="M1069" s="855"/>
      <c r="N1069" s="855"/>
      <c r="O1069" s="855" t="s">
        <v>36</v>
      </c>
      <c r="P1069" s="855">
        <v>1.1100000000000001</v>
      </c>
      <c r="Q1069" s="855">
        <f t="shared" si="143"/>
        <v>1.1100000000000001</v>
      </c>
      <c r="R1069" s="854"/>
      <c r="S1069" s="853"/>
      <c r="T1069" s="859" t="s">
        <v>2443</v>
      </c>
      <c r="U1069" s="864"/>
      <c r="V1069" s="881" t="s">
        <v>2411</v>
      </c>
      <c r="W1069" s="885"/>
      <c r="X1069" s="882" t="s">
        <v>2415</v>
      </c>
    </row>
    <row r="1070" spans="1:24" ht="28.5" customHeight="1">
      <c r="A1070" s="849" t="s">
        <v>1962</v>
      </c>
      <c r="B1070" s="849"/>
      <c r="C1070" s="849" t="s">
        <v>1806</v>
      </c>
      <c r="D1070" s="849" t="s">
        <v>329</v>
      </c>
      <c r="E1070" s="851">
        <v>30.542479</v>
      </c>
      <c r="F1070" s="851">
        <v>-87.265310999999997</v>
      </c>
      <c r="G1070" s="852" t="s">
        <v>9296</v>
      </c>
      <c r="H1070" s="869" t="s">
        <v>10305</v>
      </c>
      <c r="I1070" s="853" t="s">
        <v>33</v>
      </c>
      <c r="J1070" s="854" t="str">
        <f t="shared" si="142"/>
        <v>Groundwater</v>
      </c>
      <c r="K1070" s="852" t="s">
        <v>35</v>
      </c>
      <c r="L1070" s="851">
        <v>2019</v>
      </c>
      <c r="M1070" s="855">
        <v>13.9</v>
      </c>
      <c r="N1070" s="855">
        <v>10.9</v>
      </c>
      <c r="O1070" s="855"/>
      <c r="P1070" s="855"/>
      <c r="Q1070" s="855">
        <f t="shared" si="143"/>
        <v>13.9</v>
      </c>
      <c r="R1070" s="854"/>
      <c r="S1070" s="854"/>
      <c r="T1070" s="854"/>
      <c r="U1070" s="856" t="s">
        <v>1808</v>
      </c>
      <c r="V1070" s="907" t="s">
        <v>1963</v>
      </c>
      <c r="W1070" s="868" t="s">
        <v>1810</v>
      </c>
      <c r="X1070" s="851"/>
    </row>
    <row r="1071" spans="1:24" ht="28.5" customHeight="1">
      <c r="A1071" s="849" t="s">
        <v>6493</v>
      </c>
      <c r="B1071" s="850"/>
      <c r="C1071" s="850" t="s">
        <v>4778</v>
      </c>
      <c r="D1071" s="850" t="s">
        <v>6494</v>
      </c>
      <c r="E1071" s="852">
        <v>43.148283999999997</v>
      </c>
      <c r="F1071" s="852">
        <v>-71.006085100000007</v>
      </c>
      <c r="G1071" s="854" t="s">
        <v>9299</v>
      </c>
      <c r="H1071" s="850"/>
      <c r="I1071" s="853" t="s">
        <v>5</v>
      </c>
      <c r="J1071" s="854" t="str">
        <f t="shared" si="142"/>
        <v>Groundwater</v>
      </c>
      <c r="K1071" s="854" t="s">
        <v>35</v>
      </c>
      <c r="L1071" s="858">
        <v>2018</v>
      </c>
      <c r="M1071" s="855">
        <v>28</v>
      </c>
      <c r="N1071" s="855">
        <v>38</v>
      </c>
      <c r="O1071" s="855">
        <v>66</v>
      </c>
      <c r="P1071" s="855">
        <v>84.1</v>
      </c>
      <c r="Q1071" s="855">
        <f t="shared" si="143"/>
        <v>84.1</v>
      </c>
      <c r="R1071" s="854"/>
      <c r="S1071" s="853"/>
      <c r="T1071" s="879" t="s">
        <v>6499</v>
      </c>
      <c r="U1071" s="880" t="s">
        <v>4786</v>
      </c>
      <c r="V1071" s="881" t="s">
        <v>6496</v>
      </c>
      <c r="W1071" s="879" t="s">
        <v>6500</v>
      </c>
      <c r="X1071" s="882" t="s">
        <v>2415</v>
      </c>
    </row>
    <row r="1072" spans="1:24" ht="28.5" customHeight="1">
      <c r="A1072" s="849" t="s">
        <v>2625</v>
      </c>
      <c r="B1072" s="850"/>
      <c r="C1072" s="850" t="s">
        <v>2408</v>
      </c>
      <c r="D1072" s="850" t="s">
        <v>2626</v>
      </c>
      <c r="E1072" s="852">
        <v>44.236672900000002</v>
      </c>
      <c r="F1072" s="852">
        <v>-70.083368899999996</v>
      </c>
      <c r="G1072" s="854" t="s">
        <v>9289</v>
      </c>
      <c r="H1072" s="850"/>
      <c r="I1072" s="853" t="s">
        <v>5</v>
      </c>
      <c r="J1072" s="854" t="str">
        <f t="shared" si="142"/>
        <v>Other Water</v>
      </c>
      <c r="K1072" s="853" t="s">
        <v>80</v>
      </c>
      <c r="L1072" s="902">
        <v>2018</v>
      </c>
      <c r="M1072" s="855">
        <v>35.1</v>
      </c>
      <c r="N1072" s="855">
        <v>13.8</v>
      </c>
      <c r="O1072" s="855">
        <v>49</v>
      </c>
      <c r="P1072" s="855">
        <v>51.77</v>
      </c>
      <c r="Q1072" s="855">
        <f t="shared" si="143"/>
        <v>51.77</v>
      </c>
      <c r="R1072" s="854"/>
      <c r="S1072" s="853"/>
      <c r="T1072" s="859" t="s">
        <v>2428</v>
      </c>
      <c r="U1072" s="912"/>
      <c r="V1072" s="887" t="s">
        <v>2411</v>
      </c>
      <c r="W1072" s="885"/>
      <c r="X1072" s="882" t="s">
        <v>2415</v>
      </c>
    </row>
    <row r="1073" spans="1:24" ht="28.5" customHeight="1">
      <c r="A1073" s="849" t="s">
        <v>1642</v>
      </c>
      <c r="B1073" s="850"/>
      <c r="C1073" s="850" t="s">
        <v>1569</v>
      </c>
      <c r="D1073" s="850" t="s">
        <v>1626</v>
      </c>
      <c r="E1073" s="852">
        <v>40.131518</v>
      </c>
      <c r="F1073" s="852">
        <v>-105.2995131</v>
      </c>
      <c r="G1073" s="854" t="s">
        <v>9289</v>
      </c>
      <c r="H1073" s="850"/>
      <c r="I1073" s="853" t="s">
        <v>95</v>
      </c>
      <c r="J1073" s="854" t="str">
        <f t="shared" si="142"/>
        <v>Groundwater</v>
      </c>
      <c r="K1073" s="854" t="s">
        <v>35</v>
      </c>
      <c r="L1073" s="858">
        <v>2020</v>
      </c>
      <c r="M1073" s="855"/>
      <c r="N1073" s="855"/>
      <c r="O1073" s="855" t="s">
        <v>36</v>
      </c>
      <c r="P1073" s="855">
        <v>0.89</v>
      </c>
      <c r="Q1073" s="855">
        <f t="shared" si="143"/>
        <v>0.89</v>
      </c>
      <c r="R1073" s="854"/>
      <c r="S1073" s="944" t="s">
        <v>1595</v>
      </c>
      <c r="T1073" s="859" t="s">
        <v>1603</v>
      </c>
      <c r="U1073" s="912"/>
      <c r="V1073" s="857" t="s">
        <v>1591</v>
      </c>
      <c r="W1073" s="941" t="s">
        <v>1645</v>
      </c>
      <c r="X1073" s="1000" t="s">
        <v>1584</v>
      </c>
    </row>
    <row r="1074" spans="1:24" ht="28.5" customHeight="1">
      <c r="A1074" s="849" t="s">
        <v>997</v>
      </c>
      <c r="B1074" s="849"/>
      <c r="C1074" s="849" t="s">
        <v>448</v>
      </c>
      <c r="D1074" s="849" t="s">
        <v>998</v>
      </c>
      <c r="E1074" s="852">
        <v>34.94326186</v>
      </c>
      <c r="F1074" s="852">
        <v>-117.1091888</v>
      </c>
      <c r="G1074" s="852" t="s">
        <v>9289</v>
      </c>
      <c r="H1074" s="849"/>
      <c r="I1074" s="853" t="s">
        <v>33</v>
      </c>
      <c r="J1074" s="854" t="str">
        <f t="shared" si="142"/>
        <v>Groundwater</v>
      </c>
      <c r="K1074" s="852" t="s">
        <v>35</v>
      </c>
      <c r="L1074" s="851">
        <v>2019</v>
      </c>
      <c r="M1074" s="855">
        <v>4.0999999999999996</v>
      </c>
      <c r="N1074" s="855">
        <v>2.2999999999999998</v>
      </c>
      <c r="O1074" s="855">
        <v>6.4</v>
      </c>
      <c r="P1074" s="855">
        <v>35.89</v>
      </c>
      <c r="Q1074" s="855">
        <f t="shared" si="143"/>
        <v>35.89</v>
      </c>
      <c r="R1074" s="854"/>
      <c r="S1074" s="854"/>
      <c r="T1074" s="859" t="s">
        <v>1000</v>
      </c>
      <c r="U1074" s="856" t="s">
        <v>451</v>
      </c>
      <c r="V1074" s="857" t="s">
        <v>451</v>
      </c>
      <c r="W1074" s="854"/>
      <c r="X1074" s="877" t="s">
        <v>453</v>
      </c>
    </row>
    <row r="1075" spans="1:24" ht="28.5" customHeight="1">
      <c r="A1075" s="849" t="s">
        <v>8374</v>
      </c>
      <c r="B1075" s="850"/>
      <c r="C1075" s="850" t="s">
        <v>8334</v>
      </c>
      <c r="D1075" s="850" t="s">
        <v>8375</v>
      </c>
      <c r="E1075" s="852">
        <v>39.996513299999997</v>
      </c>
      <c r="F1075" s="852">
        <v>-77.631896900000001</v>
      </c>
      <c r="G1075" s="854" t="s">
        <v>9289</v>
      </c>
      <c r="H1075" s="850"/>
      <c r="I1075" s="853" t="s">
        <v>44</v>
      </c>
      <c r="J1075" s="854" t="str">
        <f t="shared" si="142"/>
        <v>Groundwater</v>
      </c>
      <c r="K1075" s="854" t="s">
        <v>35</v>
      </c>
      <c r="L1075" s="858"/>
      <c r="M1075" s="855"/>
      <c r="N1075" s="855"/>
      <c r="O1075" s="855">
        <v>2069</v>
      </c>
      <c r="P1075" s="855"/>
      <c r="Q1075" s="855">
        <f t="shared" si="143"/>
        <v>2069</v>
      </c>
      <c r="R1075" s="853" t="s">
        <v>10306</v>
      </c>
      <c r="S1075" s="853" t="s">
        <v>49</v>
      </c>
      <c r="T1075" s="859" t="s">
        <v>8344</v>
      </c>
      <c r="U1075" s="856" t="s">
        <v>105</v>
      </c>
      <c r="V1075" s="910" t="s">
        <v>49</v>
      </c>
      <c r="W1075" s="893" t="s">
        <v>8380</v>
      </c>
      <c r="X1075" s="934" t="s">
        <v>8346</v>
      </c>
    </row>
    <row r="1076" spans="1:24" ht="28.5" customHeight="1">
      <c r="A1076" s="849" t="s">
        <v>2630</v>
      </c>
      <c r="B1076" s="850"/>
      <c r="C1076" s="850" t="s">
        <v>2408</v>
      </c>
      <c r="D1076" s="850" t="s">
        <v>2615</v>
      </c>
      <c r="E1076" s="852">
        <v>44.049287499999998</v>
      </c>
      <c r="F1076" s="852">
        <v>-70.185687400000006</v>
      </c>
      <c r="G1076" s="854" t="s">
        <v>9289</v>
      </c>
      <c r="H1076" s="850"/>
      <c r="I1076" s="853" t="s">
        <v>33</v>
      </c>
      <c r="J1076" s="854" t="str">
        <f t="shared" si="142"/>
        <v>Groundwater</v>
      </c>
      <c r="K1076" s="853" t="s">
        <v>35</v>
      </c>
      <c r="L1076" s="902">
        <v>2019</v>
      </c>
      <c r="M1076" s="855">
        <v>7.37</v>
      </c>
      <c r="N1076" s="855">
        <v>4.78</v>
      </c>
      <c r="O1076" s="855">
        <v>12</v>
      </c>
      <c r="P1076" s="855">
        <v>193.1</v>
      </c>
      <c r="Q1076" s="855">
        <f t="shared" si="143"/>
        <v>193.1</v>
      </c>
      <c r="R1076" s="854"/>
      <c r="S1076" s="853"/>
      <c r="T1076" s="859" t="s">
        <v>2428</v>
      </c>
      <c r="U1076" s="864"/>
      <c r="V1076" s="881" t="s">
        <v>2411</v>
      </c>
      <c r="W1076" s="885"/>
      <c r="X1076" s="882" t="s">
        <v>2415</v>
      </c>
    </row>
    <row r="1077" spans="1:24" ht="28.5" customHeight="1">
      <c r="A1077" s="849" t="s">
        <v>10307</v>
      </c>
      <c r="B1077" s="849"/>
      <c r="C1077" s="849" t="s">
        <v>3158</v>
      </c>
      <c r="D1077" s="849" t="s">
        <v>10308</v>
      </c>
      <c r="E1077" s="851">
        <v>42.149414999999998</v>
      </c>
      <c r="F1077" s="851">
        <v>-84.366845999999995</v>
      </c>
      <c r="G1077" s="862"/>
      <c r="H1077" s="861"/>
      <c r="I1077" s="853" t="s">
        <v>33</v>
      </c>
      <c r="J1077" s="852" t="s">
        <v>35</v>
      </c>
      <c r="K1077" s="852" t="s">
        <v>35</v>
      </c>
      <c r="L1077" s="863">
        <v>2019</v>
      </c>
      <c r="M1077" s="855">
        <v>9.4</v>
      </c>
      <c r="N1077" s="855"/>
      <c r="O1077" s="855"/>
      <c r="P1077" s="855"/>
      <c r="Q1077" s="855">
        <v>9.4</v>
      </c>
      <c r="R1077" s="854"/>
      <c r="S1077" s="854"/>
      <c r="T1077" s="854" t="s">
        <v>10309</v>
      </c>
      <c r="U1077" s="864" t="s">
        <v>10309</v>
      </c>
      <c r="V1077" s="865" t="s">
        <v>10310</v>
      </c>
      <c r="W1077" s="854" t="s">
        <v>10311</v>
      </c>
      <c r="X1077" s="851" t="s">
        <v>9295</v>
      </c>
    </row>
    <row r="1078" spans="1:24" ht="28.5" customHeight="1">
      <c r="A1078" s="849" t="s">
        <v>6501</v>
      </c>
      <c r="B1078" s="850"/>
      <c r="C1078" s="850" t="s">
        <v>4778</v>
      </c>
      <c r="D1078" s="850" t="s">
        <v>4816</v>
      </c>
      <c r="E1078" s="852">
        <v>42.764468700000002</v>
      </c>
      <c r="F1078" s="852">
        <v>-71.451023000000006</v>
      </c>
      <c r="G1078" s="854" t="s">
        <v>9299</v>
      </c>
      <c r="H1078" s="850"/>
      <c r="I1078" s="853" t="s">
        <v>5</v>
      </c>
      <c r="J1078" s="854" t="str">
        <f t="shared" ref="J1078:J1088" si="144">IF(K1078="Groundwater", "Groundwater", IF(OR(K1078="Wastewater", K1078="Surface Water", K1078="Drinking Water", K1078="Leachate"),"Other Water", IF(OR(K1078="Soil", K1078="Compost", K1078="Sludge", K1078="Septage"), "Solid", "Unknown")))</f>
        <v>Groundwater</v>
      </c>
      <c r="K1078" s="854" t="s">
        <v>35</v>
      </c>
      <c r="L1078" s="858">
        <v>2019</v>
      </c>
      <c r="M1078" s="855">
        <v>14</v>
      </c>
      <c r="N1078" s="855">
        <v>8.8000000000000007</v>
      </c>
      <c r="O1078" s="855">
        <v>22.8</v>
      </c>
      <c r="P1078" s="855">
        <v>104</v>
      </c>
      <c r="Q1078" s="855">
        <f t="shared" ref="Q1078:Q1088" si="145">IF(M1078&amp;N1078&amp;O1078&amp;P1078="","",MAX(M1078:P1078))</f>
        <v>104</v>
      </c>
      <c r="R1078" s="854" t="s">
        <v>6506</v>
      </c>
      <c r="S1078" s="853"/>
      <c r="T1078" s="879" t="s">
        <v>6507</v>
      </c>
      <c r="U1078" s="875" t="s">
        <v>4786</v>
      </c>
      <c r="V1078" s="887" t="s">
        <v>6503</v>
      </c>
      <c r="W1078" s="879" t="s">
        <v>6508</v>
      </c>
      <c r="X1078" s="882" t="s">
        <v>2415</v>
      </c>
    </row>
    <row r="1079" spans="1:24" ht="28.5" customHeight="1">
      <c r="A1079" s="849" t="s">
        <v>4715</v>
      </c>
      <c r="B1079" s="849"/>
      <c r="C1079" s="849" t="s">
        <v>4712</v>
      </c>
      <c r="D1079" s="849" t="s">
        <v>4716</v>
      </c>
      <c r="E1079" s="852">
        <v>46.249651399999998</v>
      </c>
      <c r="F1079" s="852">
        <v>-111.62608520000001</v>
      </c>
      <c r="G1079" s="852" t="s">
        <v>9290</v>
      </c>
      <c r="H1079" s="849"/>
      <c r="I1079" s="853" t="s">
        <v>44</v>
      </c>
      <c r="J1079" s="854" t="str">
        <f t="shared" si="144"/>
        <v>Other Water</v>
      </c>
      <c r="K1079" s="852" t="s">
        <v>80</v>
      </c>
      <c r="L1079" s="851">
        <v>2018</v>
      </c>
      <c r="M1079" s="855"/>
      <c r="N1079" s="855"/>
      <c r="O1079" s="855" t="s">
        <v>36</v>
      </c>
      <c r="P1079" s="855">
        <v>1.98</v>
      </c>
      <c r="Q1079" s="855">
        <f t="shared" si="145"/>
        <v>1.98</v>
      </c>
      <c r="R1079" s="854"/>
      <c r="S1079" s="854"/>
      <c r="T1079" s="854"/>
      <c r="U1079" s="954" t="s">
        <v>90</v>
      </c>
      <c r="V1079" s="898" t="s">
        <v>90</v>
      </c>
      <c r="W1079" s="877" t="s">
        <v>92</v>
      </c>
      <c r="X1079" s="860" t="s">
        <v>4714</v>
      </c>
    </row>
    <row r="1080" spans="1:24" ht="28.5" customHeight="1">
      <c r="A1080" s="849" t="s">
        <v>4740</v>
      </c>
      <c r="B1080" s="849" t="s">
        <v>4741</v>
      </c>
      <c r="C1080" s="850" t="s">
        <v>4735</v>
      </c>
      <c r="D1080" s="850" t="s">
        <v>4742</v>
      </c>
      <c r="E1080" s="852">
        <v>40.841863799999999</v>
      </c>
      <c r="F1080" s="852">
        <v>-96.754893100000004</v>
      </c>
      <c r="G1080" s="854" t="s">
        <v>9289</v>
      </c>
      <c r="H1080" s="850"/>
      <c r="I1080" s="853" t="s">
        <v>44</v>
      </c>
      <c r="J1080" s="854" t="str">
        <f t="shared" si="144"/>
        <v>Groundwater</v>
      </c>
      <c r="K1080" s="854" t="s">
        <v>35</v>
      </c>
      <c r="L1080" s="858">
        <v>2018</v>
      </c>
      <c r="M1080" s="855">
        <v>1700</v>
      </c>
      <c r="N1080" s="855">
        <v>13000</v>
      </c>
      <c r="O1080" s="855">
        <v>14700</v>
      </c>
      <c r="P1080" s="855">
        <v>32651</v>
      </c>
      <c r="Q1080" s="855">
        <f t="shared" si="145"/>
        <v>32651</v>
      </c>
      <c r="R1080" s="854" t="s">
        <v>10312</v>
      </c>
      <c r="S1080" s="853" t="s">
        <v>49</v>
      </c>
      <c r="T1080" s="937" t="s">
        <v>4611</v>
      </c>
      <c r="U1080" s="864"/>
      <c r="V1080" s="857" t="s">
        <v>4744</v>
      </c>
      <c r="W1080" s="893" t="s">
        <v>4749</v>
      </c>
      <c r="X1080" s="905" t="s">
        <v>4737</v>
      </c>
    </row>
    <row r="1081" spans="1:24" ht="28.5" customHeight="1">
      <c r="A1081" s="849" t="s">
        <v>6509</v>
      </c>
      <c r="B1081" s="850"/>
      <c r="C1081" s="850" t="s">
        <v>4778</v>
      </c>
      <c r="D1081" s="850" t="s">
        <v>4816</v>
      </c>
      <c r="E1081" s="852">
        <v>42.7584588</v>
      </c>
      <c r="F1081" s="852">
        <v>-71.501544100000004</v>
      </c>
      <c r="G1081" s="854" t="s">
        <v>9299</v>
      </c>
      <c r="H1081" s="850"/>
      <c r="I1081" s="853" t="s">
        <v>77</v>
      </c>
      <c r="J1081" s="854" t="str">
        <f t="shared" si="144"/>
        <v>Groundwater</v>
      </c>
      <c r="K1081" s="854" t="s">
        <v>35</v>
      </c>
      <c r="L1081" s="858">
        <v>2019</v>
      </c>
      <c r="M1081" s="855">
        <v>90.4</v>
      </c>
      <c r="N1081" s="855">
        <v>21.8</v>
      </c>
      <c r="O1081" s="855">
        <v>112.2</v>
      </c>
      <c r="P1081" s="855">
        <v>180.1</v>
      </c>
      <c r="Q1081" s="855">
        <f t="shared" si="145"/>
        <v>180.1</v>
      </c>
      <c r="R1081" s="854"/>
      <c r="S1081" s="853"/>
      <c r="T1081" s="879" t="s">
        <v>6514</v>
      </c>
      <c r="U1081" s="880" t="s">
        <v>4786</v>
      </c>
      <c r="V1081" s="881" t="s">
        <v>6511</v>
      </c>
      <c r="W1081" s="879" t="s">
        <v>6515</v>
      </c>
      <c r="X1081" s="882" t="s">
        <v>2415</v>
      </c>
    </row>
    <row r="1082" spans="1:24" ht="28.5" customHeight="1">
      <c r="A1082" s="849" t="s">
        <v>6516</v>
      </c>
      <c r="B1082" s="850"/>
      <c r="C1082" s="850" t="s">
        <v>4778</v>
      </c>
      <c r="D1082" s="850" t="s">
        <v>6517</v>
      </c>
      <c r="E1082" s="852">
        <v>44.036358999999997</v>
      </c>
      <c r="F1082" s="852">
        <v>-71.675144000000003</v>
      </c>
      <c r="G1082" s="854" t="s">
        <v>9449</v>
      </c>
      <c r="H1082" s="850" t="s">
        <v>10313</v>
      </c>
      <c r="I1082" s="853" t="s">
        <v>765</v>
      </c>
      <c r="J1082" s="854" t="str">
        <f t="shared" si="144"/>
        <v>Groundwater</v>
      </c>
      <c r="K1082" s="854" t="s">
        <v>35</v>
      </c>
      <c r="L1082" s="858"/>
      <c r="M1082" s="855">
        <v>8.1999999999999993</v>
      </c>
      <c r="N1082" s="855">
        <v>29.3</v>
      </c>
      <c r="O1082" s="855">
        <v>37.5</v>
      </c>
      <c r="P1082" s="855" t="s">
        <v>36</v>
      </c>
      <c r="Q1082" s="855">
        <f t="shared" si="145"/>
        <v>37.5</v>
      </c>
      <c r="R1082" s="854"/>
      <c r="S1082" s="854"/>
      <c r="T1082" s="854"/>
      <c r="U1082" s="866" t="s">
        <v>4781</v>
      </c>
      <c r="V1082" s="884" t="s">
        <v>4781</v>
      </c>
      <c r="W1082" s="854"/>
      <c r="X1082" s="860" t="s">
        <v>2415</v>
      </c>
    </row>
    <row r="1083" spans="1:24" ht="28.5" customHeight="1">
      <c r="A1083" s="849" t="s">
        <v>4466</v>
      </c>
      <c r="B1083" s="849"/>
      <c r="C1083" s="849" t="s">
        <v>4239</v>
      </c>
      <c r="D1083" s="849" t="s">
        <v>4467</v>
      </c>
      <c r="E1083" s="851">
        <v>45.230384829999998</v>
      </c>
      <c r="F1083" s="851">
        <v>-94.188034060000007</v>
      </c>
      <c r="G1083" s="852" t="s">
        <v>9299</v>
      </c>
      <c r="H1083" s="849" t="s">
        <v>10314</v>
      </c>
      <c r="I1083" s="853" t="s">
        <v>33</v>
      </c>
      <c r="J1083" s="854" t="str">
        <f t="shared" si="144"/>
        <v>Groundwater</v>
      </c>
      <c r="K1083" s="852" t="s">
        <v>35</v>
      </c>
      <c r="L1083" s="851">
        <v>2018</v>
      </c>
      <c r="M1083" s="855">
        <v>510</v>
      </c>
      <c r="N1083" s="855">
        <v>480</v>
      </c>
      <c r="O1083" s="855">
        <v>990</v>
      </c>
      <c r="P1083" s="855">
        <v>3610</v>
      </c>
      <c r="Q1083" s="855">
        <f t="shared" si="145"/>
        <v>3610</v>
      </c>
      <c r="R1083" s="854"/>
      <c r="S1083" s="868" t="s">
        <v>4271</v>
      </c>
      <c r="T1083" s="868" t="s">
        <v>4468</v>
      </c>
      <c r="U1083" s="866" t="s">
        <v>4271</v>
      </c>
      <c r="V1083" s="884" t="s">
        <v>4272</v>
      </c>
      <c r="W1083" s="854"/>
      <c r="X1083" s="877" t="s">
        <v>4274</v>
      </c>
    </row>
    <row r="1084" spans="1:24" ht="28.5" customHeight="1">
      <c r="A1084" s="849" t="s">
        <v>4469</v>
      </c>
      <c r="B1084" s="849"/>
      <c r="C1084" s="849" t="s">
        <v>4239</v>
      </c>
      <c r="D1084" s="849" t="s">
        <v>4470</v>
      </c>
      <c r="E1084" s="851">
        <v>45.179908750000003</v>
      </c>
      <c r="F1084" s="851">
        <v>-93.68219757</v>
      </c>
      <c r="G1084" s="852" t="s">
        <v>9299</v>
      </c>
      <c r="H1084" s="849"/>
      <c r="I1084" s="853" t="s">
        <v>33</v>
      </c>
      <c r="J1084" s="854" t="str">
        <f t="shared" si="144"/>
        <v>Groundwater</v>
      </c>
      <c r="K1084" s="852" t="s">
        <v>35</v>
      </c>
      <c r="L1084" s="851">
        <v>2018</v>
      </c>
      <c r="M1084" s="855">
        <v>580</v>
      </c>
      <c r="N1084" s="855">
        <v>570</v>
      </c>
      <c r="O1084" s="855">
        <v>1150</v>
      </c>
      <c r="P1084" s="855">
        <v>3880</v>
      </c>
      <c r="Q1084" s="855">
        <f t="shared" si="145"/>
        <v>3880</v>
      </c>
      <c r="R1084" s="854"/>
      <c r="S1084" s="868" t="s">
        <v>4271</v>
      </c>
      <c r="T1084" s="868" t="s">
        <v>4471</v>
      </c>
      <c r="U1084" s="856" t="s">
        <v>4271</v>
      </c>
      <c r="V1084" s="857" t="s">
        <v>4272</v>
      </c>
      <c r="W1084" s="854"/>
      <c r="X1084" s="877" t="s">
        <v>4274</v>
      </c>
    </row>
    <row r="1085" spans="1:24" ht="28.5" customHeight="1">
      <c r="A1085" s="849" t="s">
        <v>6519</v>
      </c>
      <c r="B1085" s="850"/>
      <c r="C1085" s="850" t="s">
        <v>4778</v>
      </c>
      <c r="D1085" s="850" t="s">
        <v>6520</v>
      </c>
      <c r="E1085" s="852">
        <v>44.204369037710002</v>
      </c>
      <c r="F1085" s="852">
        <v>-71.922596043755206</v>
      </c>
      <c r="G1085" s="854" t="s">
        <v>9296</v>
      </c>
      <c r="H1085" s="850" t="s">
        <v>10315</v>
      </c>
      <c r="I1085" s="853" t="s">
        <v>33</v>
      </c>
      <c r="J1085" s="854" t="str">
        <f t="shared" si="144"/>
        <v>Groundwater</v>
      </c>
      <c r="K1085" s="854" t="s">
        <v>35</v>
      </c>
      <c r="L1085" s="858">
        <v>2020</v>
      </c>
      <c r="M1085" s="855">
        <v>110</v>
      </c>
      <c r="N1085" s="855">
        <v>18.100000000000001</v>
      </c>
      <c r="O1085" s="855">
        <v>128.1</v>
      </c>
      <c r="P1085" s="855">
        <v>255</v>
      </c>
      <c r="Q1085" s="855">
        <f t="shared" si="145"/>
        <v>255</v>
      </c>
      <c r="R1085" s="854"/>
      <c r="S1085" s="853"/>
      <c r="T1085" s="879" t="s">
        <v>6524</v>
      </c>
      <c r="U1085" s="875" t="s">
        <v>4786</v>
      </c>
      <c r="V1085" s="887" t="s">
        <v>4781</v>
      </c>
      <c r="W1085" s="879" t="s">
        <v>6525</v>
      </c>
      <c r="X1085" s="882" t="s">
        <v>2415</v>
      </c>
    </row>
    <row r="1086" spans="1:24" ht="28.5" customHeight="1">
      <c r="A1086" s="849" t="s">
        <v>445</v>
      </c>
      <c r="B1086" s="849"/>
      <c r="C1086" s="849" t="s">
        <v>429</v>
      </c>
      <c r="D1086" s="849"/>
      <c r="E1086" s="851">
        <v>34.925570999999998</v>
      </c>
      <c r="F1086" s="851">
        <v>-92.118944999999997</v>
      </c>
      <c r="G1086" s="901" t="s">
        <v>9561</v>
      </c>
      <c r="H1086" s="900" t="s">
        <v>10316</v>
      </c>
      <c r="I1086" s="853" t="s">
        <v>44</v>
      </c>
      <c r="J1086" s="854" t="str">
        <f t="shared" si="144"/>
        <v>Groundwater</v>
      </c>
      <c r="K1086" s="852" t="s">
        <v>35</v>
      </c>
      <c r="L1086" s="851">
        <v>2017</v>
      </c>
      <c r="M1086" s="855">
        <v>285000</v>
      </c>
      <c r="N1086" s="855">
        <v>105000</v>
      </c>
      <c r="O1086" s="855">
        <v>390000</v>
      </c>
      <c r="P1086" s="855">
        <v>1987820</v>
      </c>
      <c r="Q1086" s="855">
        <f t="shared" si="145"/>
        <v>1987820</v>
      </c>
      <c r="R1086" s="854"/>
      <c r="S1086" s="854"/>
      <c r="T1086" s="854"/>
      <c r="U1086" s="856" t="s">
        <v>54</v>
      </c>
      <c r="V1086" s="857" t="s">
        <v>446</v>
      </c>
      <c r="W1086" s="854"/>
      <c r="X1086" s="851"/>
    </row>
    <row r="1087" spans="1:24" ht="28.5" customHeight="1">
      <c r="A1087" s="849" t="s">
        <v>6526</v>
      </c>
      <c r="B1087" s="850"/>
      <c r="C1087" s="850" t="s">
        <v>4778</v>
      </c>
      <c r="D1087" s="850" t="s">
        <v>6527</v>
      </c>
      <c r="E1087" s="852">
        <v>44.283594412492498</v>
      </c>
      <c r="F1087" s="852">
        <v>-71.800205419140298</v>
      </c>
      <c r="G1087" s="854" t="s">
        <v>9296</v>
      </c>
      <c r="H1087" s="850" t="s">
        <v>10317</v>
      </c>
      <c r="I1087" s="853" t="s">
        <v>33</v>
      </c>
      <c r="J1087" s="854" t="str">
        <f t="shared" si="144"/>
        <v>Groundwater</v>
      </c>
      <c r="K1087" s="854" t="s">
        <v>35</v>
      </c>
      <c r="L1087" s="858">
        <v>2019</v>
      </c>
      <c r="M1087" s="855">
        <v>564</v>
      </c>
      <c r="N1087" s="855">
        <v>59</v>
      </c>
      <c r="O1087" s="855">
        <v>623</v>
      </c>
      <c r="P1087" s="855">
        <v>2520</v>
      </c>
      <c r="Q1087" s="855">
        <f t="shared" si="145"/>
        <v>2520</v>
      </c>
      <c r="R1087" s="854"/>
      <c r="S1087" s="853"/>
      <c r="T1087" s="962" t="s">
        <v>6531</v>
      </c>
      <c r="U1087" s="880" t="s">
        <v>4786</v>
      </c>
      <c r="V1087" s="884" t="s">
        <v>4781</v>
      </c>
      <c r="W1087" s="890" t="s">
        <v>6532</v>
      </c>
      <c r="X1087" s="882" t="s">
        <v>2415</v>
      </c>
    </row>
    <row r="1088" spans="1:24" ht="28.5" customHeight="1">
      <c r="A1088" s="849" t="s">
        <v>1646</v>
      </c>
      <c r="B1088" s="850"/>
      <c r="C1088" s="850" t="s">
        <v>1569</v>
      </c>
      <c r="D1088" s="850" t="s">
        <v>1647</v>
      </c>
      <c r="E1088" s="852">
        <v>40.793340899999997</v>
      </c>
      <c r="F1088" s="852">
        <v>-105.2198922</v>
      </c>
      <c r="G1088" s="854" t="s">
        <v>9289</v>
      </c>
      <c r="H1088" s="850"/>
      <c r="I1088" s="853" t="s">
        <v>95</v>
      </c>
      <c r="J1088" s="854" t="str">
        <f t="shared" si="144"/>
        <v>Groundwater</v>
      </c>
      <c r="K1088" s="854" t="s">
        <v>35</v>
      </c>
      <c r="L1088" s="858">
        <v>2020</v>
      </c>
      <c r="M1088" s="855">
        <v>3.1</v>
      </c>
      <c r="N1088" s="855">
        <v>4.4000000000000004</v>
      </c>
      <c r="O1088" s="855">
        <v>7.5</v>
      </c>
      <c r="P1088" s="855">
        <v>15.8</v>
      </c>
      <c r="Q1088" s="855">
        <f t="shared" si="145"/>
        <v>15.8</v>
      </c>
      <c r="R1088" s="853" t="s">
        <v>1590</v>
      </c>
      <c r="S1088" s="944" t="s">
        <v>1595</v>
      </c>
      <c r="T1088" s="859" t="s">
        <v>1603</v>
      </c>
      <c r="U1088" s="912"/>
      <c r="V1088" s="884" t="s">
        <v>1591</v>
      </c>
      <c r="W1088" s="941" t="s">
        <v>1651</v>
      </c>
      <c r="X1088" s="1000" t="s">
        <v>1584</v>
      </c>
    </row>
    <row r="1089" spans="1:24" ht="28.5" customHeight="1">
      <c r="A1089" s="849" t="s">
        <v>10318</v>
      </c>
      <c r="B1089" s="849"/>
      <c r="C1089" s="849" t="s">
        <v>3158</v>
      </c>
      <c r="D1089" s="849" t="s">
        <v>3658</v>
      </c>
      <c r="E1089" s="851">
        <v>42.625999999999998</v>
      </c>
      <c r="F1089" s="851">
        <v>-83.981999999999999</v>
      </c>
      <c r="G1089" s="862"/>
      <c r="H1089" s="861"/>
      <c r="I1089" s="853" t="s">
        <v>113</v>
      </c>
      <c r="J1089" s="852" t="s">
        <v>35</v>
      </c>
      <c r="K1089" s="852" t="s">
        <v>35</v>
      </c>
      <c r="L1089" s="863">
        <v>2018</v>
      </c>
      <c r="M1089" s="855">
        <v>59</v>
      </c>
      <c r="N1089" s="855"/>
      <c r="O1089" s="855"/>
      <c r="P1089" s="855"/>
      <c r="Q1089" s="855">
        <v>59</v>
      </c>
      <c r="R1089" s="854"/>
      <c r="S1089" s="854"/>
      <c r="T1089" s="854" t="s">
        <v>10319</v>
      </c>
      <c r="U1089" s="864" t="s">
        <v>10319</v>
      </c>
      <c r="V1089" s="865" t="s">
        <v>10320</v>
      </c>
      <c r="W1089" s="854" t="s">
        <v>9310</v>
      </c>
      <c r="X1089" s="851" t="s">
        <v>9295</v>
      </c>
    </row>
    <row r="1090" spans="1:24" ht="28.5" customHeight="1">
      <c r="A1090" s="849" t="s">
        <v>10321</v>
      </c>
      <c r="B1090" s="849"/>
      <c r="C1090" s="849" t="s">
        <v>3158</v>
      </c>
      <c r="D1090" s="849" t="s">
        <v>3658</v>
      </c>
      <c r="E1090" s="851">
        <v>42.656001000000003</v>
      </c>
      <c r="F1090" s="851">
        <v>-83.921328000000003</v>
      </c>
      <c r="G1090" s="862"/>
      <c r="H1090" s="861"/>
      <c r="I1090" s="853" t="s">
        <v>33</v>
      </c>
      <c r="J1090" s="852" t="s">
        <v>35</v>
      </c>
      <c r="K1090" s="852" t="s">
        <v>35</v>
      </c>
      <c r="L1090" s="863">
        <v>2021</v>
      </c>
      <c r="M1090" s="855">
        <v>18</v>
      </c>
      <c r="N1090" s="855"/>
      <c r="O1090" s="855"/>
      <c r="P1090" s="855">
        <v>68.2</v>
      </c>
      <c r="Q1090" s="855">
        <v>68.2</v>
      </c>
      <c r="R1090" s="854"/>
      <c r="S1090" s="854"/>
      <c r="T1090" s="854" t="s">
        <v>10322</v>
      </c>
      <c r="U1090" s="864" t="s">
        <v>10322</v>
      </c>
      <c r="V1090" s="865" t="s">
        <v>10323</v>
      </c>
      <c r="W1090" s="854" t="s">
        <v>9310</v>
      </c>
      <c r="X1090" s="851" t="s">
        <v>9295</v>
      </c>
    </row>
    <row r="1091" spans="1:24" ht="28.5" customHeight="1">
      <c r="A1091" s="849" t="s">
        <v>6533</v>
      </c>
      <c r="B1091" s="850"/>
      <c r="C1091" s="850" t="s">
        <v>4778</v>
      </c>
      <c r="D1091" s="850" t="s">
        <v>4843</v>
      </c>
      <c r="E1091" s="852">
        <v>42.761076500000001</v>
      </c>
      <c r="F1091" s="852">
        <v>-71.245611600000004</v>
      </c>
      <c r="G1091" s="854" t="s">
        <v>9289</v>
      </c>
      <c r="H1091" s="850"/>
      <c r="I1091" s="853" t="s">
        <v>33</v>
      </c>
      <c r="J1091" s="854" t="str">
        <f>IF(K1091="Groundwater", "Groundwater", IF(OR(K1091="Wastewater", K1091="Surface Water", K1091="Drinking Water", K1091="Leachate"),"Other Water", IF(OR(K1091="Soil", K1091="Compost", K1091="Sludge", K1091="Septage"), "Solid", "Unknown")))</f>
        <v>Groundwater</v>
      </c>
      <c r="K1091" s="854" t="s">
        <v>35</v>
      </c>
      <c r="L1091" s="858">
        <v>2019</v>
      </c>
      <c r="M1091" s="855">
        <v>850</v>
      </c>
      <c r="N1091" s="855">
        <v>530</v>
      </c>
      <c r="O1091" s="855">
        <v>1210</v>
      </c>
      <c r="P1091" s="855">
        <v>2110</v>
      </c>
      <c r="Q1091" s="855">
        <f>IF(M1091&amp;N1091&amp;O1091&amp;P1091="","",MAX(M1091:P1091))</f>
        <v>2110</v>
      </c>
      <c r="R1091" s="854" t="s">
        <v>6535</v>
      </c>
      <c r="S1091" s="944" t="s">
        <v>6539</v>
      </c>
      <c r="T1091" s="879" t="s">
        <v>6540</v>
      </c>
      <c r="U1091" s="866" t="s">
        <v>6079</v>
      </c>
      <c r="V1091" s="881" t="s">
        <v>5133</v>
      </c>
      <c r="W1091" s="963" t="s">
        <v>6541</v>
      </c>
      <c r="X1091" s="882" t="s">
        <v>5105</v>
      </c>
    </row>
    <row r="1092" spans="1:24" ht="28.5" customHeight="1">
      <c r="A1092" s="849" t="s">
        <v>10324</v>
      </c>
      <c r="B1092" s="849"/>
      <c r="C1092" s="849" t="s">
        <v>3158</v>
      </c>
      <c r="D1092" s="849" t="s">
        <v>3529</v>
      </c>
      <c r="E1092" s="851">
        <v>43.058929999999997</v>
      </c>
      <c r="F1092" s="851">
        <v>-83.676969</v>
      </c>
      <c r="G1092" s="862"/>
      <c r="H1092" s="861"/>
      <c r="I1092" s="853" t="s">
        <v>5</v>
      </c>
      <c r="J1092" s="852" t="s">
        <v>35</v>
      </c>
      <c r="K1092" s="852" t="s">
        <v>35</v>
      </c>
      <c r="L1092" s="863">
        <v>2019</v>
      </c>
      <c r="M1092" s="855">
        <v>30</v>
      </c>
      <c r="N1092" s="855">
        <v>42</v>
      </c>
      <c r="O1092" s="855">
        <v>55</v>
      </c>
      <c r="P1092" s="855"/>
      <c r="Q1092" s="855">
        <v>55</v>
      </c>
      <c r="R1092" s="854"/>
      <c r="S1092" s="854"/>
      <c r="T1092" s="854" t="s">
        <v>10325</v>
      </c>
      <c r="U1092" s="864" t="s">
        <v>10325</v>
      </c>
      <c r="V1092" s="865" t="s">
        <v>10326</v>
      </c>
      <c r="W1092" s="854" t="s">
        <v>9475</v>
      </c>
      <c r="X1092" s="851" t="s">
        <v>9295</v>
      </c>
    </row>
    <row r="1093" spans="1:24" ht="28.5" customHeight="1">
      <c r="A1093" s="849" t="s">
        <v>1001</v>
      </c>
      <c r="B1093" s="849"/>
      <c r="C1093" s="849" t="s">
        <v>448</v>
      </c>
      <c r="D1093" s="849" t="s">
        <v>1002</v>
      </c>
      <c r="E1093" s="852">
        <v>34.629406099999997</v>
      </c>
      <c r="F1093" s="852">
        <v>-120.4824682</v>
      </c>
      <c r="G1093" s="852" t="s">
        <v>9289</v>
      </c>
      <c r="H1093" s="849"/>
      <c r="I1093" s="853" t="s">
        <v>33</v>
      </c>
      <c r="J1093" s="854" t="str">
        <f t="shared" ref="J1093:J1108" si="146">IF(K1093="Groundwater", "Groundwater", IF(OR(K1093="Wastewater", K1093="Surface Water", K1093="Drinking Water", K1093="Leachate"),"Other Water", IF(OR(K1093="Soil", K1093="Compost", K1093="Sludge", K1093="Septage"), "Solid", "Unknown")))</f>
        <v>Groundwater</v>
      </c>
      <c r="K1093" s="852" t="s">
        <v>35</v>
      </c>
      <c r="L1093" s="851">
        <v>2019</v>
      </c>
      <c r="M1093" s="855">
        <v>39</v>
      </c>
      <c r="N1093" s="855"/>
      <c r="O1093" s="855" t="s">
        <v>36</v>
      </c>
      <c r="P1093" s="855">
        <v>159.19999999999999</v>
      </c>
      <c r="Q1093" s="855">
        <f t="shared" ref="Q1093:Q1108" si="147">IF(M1093&amp;N1093&amp;O1093&amp;P1093="","",MAX(M1093:P1093))</f>
        <v>159.19999999999999</v>
      </c>
      <c r="R1093" s="854"/>
      <c r="S1093" s="854"/>
      <c r="T1093" s="859" t="s">
        <v>1004</v>
      </c>
      <c r="U1093" s="866" t="s">
        <v>451</v>
      </c>
      <c r="V1093" s="884" t="s">
        <v>451</v>
      </c>
      <c r="W1093" s="854"/>
      <c r="X1093" s="877" t="s">
        <v>453</v>
      </c>
    </row>
    <row r="1094" spans="1:24" ht="28.5" customHeight="1">
      <c r="A1094" s="849" t="s">
        <v>10327</v>
      </c>
      <c r="B1094" s="849" t="s">
        <v>1005</v>
      </c>
      <c r="C1094" s="850" t="s">
        <v>448</v>
      </c>
      <c r="D1094" s="850" t="s">
        <v>1006</v>
      </c>
      <c r="E1094" s="852">
        <v>33.816790900000001</v>
      </c>
      <c r="F1094" s="852">
        <v>-118.15135890000001</v>
      </c>
      <c r="G1094" s="854" t="s">
        <v>9289</v>
      </c>
      <c r="H1094" s="850"/>
      <c r="I1094" s="853" t="s">
        <v>113</v>
      </c>
      <c r="J1094" s="854" t="str">
        <f t="shared" si="146"/>
        <v>Groundwater</v>
      </c>
      <c r="K1094" s="854" t="s">
        <v>35</v>
      </c>
      <c r="L1094" s="858">
        <v>2020</v>
      </c>
      <c r="M1094" s="855">
        <v>7890</v>
      </c>
      <c r="N1094" s="855">
        <v>21600</v>
      </c>
      <c r="O1094" s="855" t="s">
        <v>36</v>
      </c>
      <c r="P1094" s="855">
        <v>174634.55</v>
      </c>
      <c r="Q1094" s="855">
        <f t="shared" si="147"/>
        <v>174634.55</v>
      </c>
      <c r="R1094" s="885" t="s">
        <v>1007</v>
      </c>
      <c r="S1094" s="854"/>
      <c r="T1094" s="944" t="s">
        <v>1009</v>
      </c>
      <c r="U1094" s="856" t="s">
        <v>514</v>
      </c>
      <c r="V1094" s="857" t="s">
        <v>1008</v>
      </c>
      <c r="W1094" s="941" t="s">
        <v>1010</v>
      </c>
      <c r="X1094" s="941" t="s">
        <v>518</v>
      </c>
    </row>
    <row r="1095" spans="1:24" ht="28.5" customHeight="1">
      <c r="A1095" s="849" t="s">
        <v>6542</v>
      </c>
      <c r="B1095" s="850"/>
      <c r="C1095" s="850" t="s">
        <v>4778</v>
      </c>
      <c r="D1095" s="850" t="s">
        <v>5913</v>
      </c>
      <c r="E1095" s="852">
        <v>42.868773599999997</v>
      </c>
      <c r="F1095" s="852">
        <v>-71.487040399999998</v>
      </c>
      <c r="G1095" s="854" t="s">
        <v>9299</v>
      </c>
      <c r="H1095" s="850"/>
      <c r="I1095" s="853" t="s">
        <v>2194</v>
      </c>
      <c r="J1095" s="854" t="str">
        <f t="shared" si="146"/>
        <v>Groundwater</v>
      </c>
      <c r="K1095" s="854" t="s">
        <v>35</v>
      </c>
      <c r="L1095" s="858">
        <v>2016</v>
      </c>
      <c r="M1095" s="855">
        <v>140</v>
      </c>
      <c r="N1095" s="855">
        <v>41</v>
      </c>
      <c r="O1095" s="855">
        <v>181</v>
      </c>
      <c r="P1095" s="855">
        <v>204</v>
      </c>
      <c r="Q1095" s="855">
        <f t="shared" si="147"/>
        <v>204</v>
      </c>
      <c r="R1095" s="854" t="s">
        <v>6547</v>
      </c>
      <c r="S1095" s="853"/>
      <c r="T1095" s="879" t="s">
        <v>6548</v>
      </c>
      <c r="U1095" s="875" t="s">
        <v>4786</v>
      </c>
      <c r="V1095" s="887" t="s">
        <v>6544</v>
      </c>
      <c r="W1095" s="879" t="s">
        <v>6549</v>
      </c>
      <c r="X1095" s="882" t="s">
        <v>2415</v>
      </c>
    </row>
    <row r="1096" spans="1:24" ht="28.5" customHeight="1">
      <c r="A1096" s="849" t="s">
        <v>2154</v>
      </c>
      <c r="B1096" s="850"/>
      <c r="C1096" s="850" t="s">
        <v>2141</v>
      </c>
      <c r="D1096" s="850" t="s">
        <v>2155</v>
      </c>
      <c r="E1096" s="852">
        <v>34.724217699999997</v>
      </c>
      <c r="F1096" s="852">
        <v>-84.936842999999996</v>
      </c>
      <c r="G1096" s="854" t="s">
        <v>9289</v>
      </c>
      <c r="H1096" s="850"/>
      <c r="I1096" s="853" t="s">
        <v>5</v>
      </c>
      <c r="J1096" s="854" t="str">
        <f t="shared" si="146"/>
        <v>Other Water</v>
      </c>
      <c r="K1096" s="854" t="s">
        <v>122</v>
      </c>
      <c r="L1096" s="858">
        <v>2006</v>
      </c>
      <c r="M1096" s="855">
        <v>1150</v>
      </c>
      <c r="N1096" s="855">
        <v>320</v>
      </c>
      <c r="O1096" s="855">
        <v>1470</v>
      </c>
      <c r="P1096" s="855"/>
      <c r="Q1096" s="855">
        <f t="shared" si="147"/>
        <v>1470</v>
      </c>
      <c r="R1096" s="853" t="s">
        <v>10328</v>
      </c>
      <c r="S1096" s="944" t="s">
        <v>2164</v>
      </c>
      <c r="T1096" s="937" t="s">
        <v>2165</v>
      </c>
      <c r="U1096" s="856" t="s">
        <v>2157</v>
      </c>
      <c r="V1096" s="857" t="s">
        <v>2158</v>
      </c>
      <c r="W1096" s="893" t="s">
        <v>2166</v>
      </c>
      <c r="X1096" s="882" t="s">
        <v>2153</v>
      </c>
    </row>
    <row r="1097" spans="1:24" ht="28.5" customHeight="1">
      <c r="A1097" s="849" t="s">
        <v>1011</v>
      </c>
      <c r="B1097" s="849"/>
      <c r="C1097" s="849" t="s">
        <v>448</v>
      </c>
      <c r="D1097" s="849" t="s">
        <v>570</v>
      </c>
      <c r="E1097" s="852">
        <v>34.293776100000002</v>
      </c>
      <c r="F1097" s="852">
        <v>-118.39219799999999</v>
      </c>
      <c r="G1097" s="852" t="s">
        <v>9289</v>
      </c>
      <c r="H1097" s="849"/>
      <c r="I1097" s="853" t="s">
        <v>33</v>
      </c>
      <c r="J1097" s="854" t="str">
        <f t="shared" si="146"/>
        <v>Groundwater</v>
      </c>
      <c r="K1097" s="852" t="s">
        <v>35</v>
      </c>
      <c r="L1097" s="851">
        <v>2019</v>
      </c>
      <c r="M1097" s="855"/>
      <c r="N1097" s="855"/>
      <c r="O1097" s="855">
        <v>0.77500000000000002</v>
      </c>
      <c r="P1097" s="855">
        <v>51.762</v>
      </c>
      <c r="Q1097" s="855">
        <f t="shared" si="147"/>
        <v>51.762</v>
      </c>
      <c r="R1097" s="906"/>
      <c r="S1097" s="854"/>
      <c r="T1097" s="859" t="s">
        <v>1015</v>
      </c>
      <c r="U1097" s="866" t="s">
        <v>451</v>
      </c>
      <c r="V1097" s="884" t="s">
        <v>451</v>
      </c>
      <c r="W1097" s="854"/>
      <c r="X1097" s="877" t="s">
        <v>453</v>
      </c>
    </row>
    <row r="1098" spans="1:24" ht="28.5" customHeight="1">
      <c r="A1098" s="849" t="s">
        <v>1016</v>
      </c>
      <c r="B1098" s="850"/>
      <c r="C1098" s="850" t="s">
        <v>448</v>
      </c>
      <c r="D1098" s="850" t="s">
        <v>1017</v>
      </c>
      <c r="E1098" s="852">
        <v>33.941588899999999</v>
      </c>
      <c r="F1098" s="852">
        <v>-118.40853</v>
      </c>
      <c r="G1098" s="854" t="s">
        <v>9289</v>
      </c>
      <c r="H1098" s="850"/>
      <c r="I1098" s="853" t="s">
        <v>113</v>
      </c>
      <c r="J1098" s="854" t="str">
        <f t="shared" si="146"/>
        <v>Groundwater</v>
      </c>
      <c r="K1098" s="854" t="s">
        <v>35</v>
      </c>
      <c r="L1098" s="858">
        <v>2019</v>
      </c>
      <c r="M1098" s="855">
        <v>31000</v>
      </c>
      <c r="N1098" s="855">
        <v>2800</v>
      </c>
      <c r="O1098" s="855" t="s">
        <v>36</v>
      </c>
      <c r="P1098" s="855">
        <v>129452</v>
      </c>
      <c r="Q1098" s="855">
        <f t="shared" si="147"/>
        <v>129452</v>
      </c>
      <c r="R1098" s="885" t="s">
        <v>1007</v>
      </c>
      <c r="S1098" s="854"/>
      <c r="T1098" s="944" t="s">
        <v>1019</v>
      </c>
      <c r="U1098" s="856" t="s">
        <v>514</v>
      </c>
      <c r="V1098" s="857" t="s">
        <v>1018</v>
      </c>
      <c r="W1098" s="941" t="s">
        <v>1020</v>
      </c>
      <c r="X1098" s="941" t="s">
        <v>1021</v>
      </c>
    </row>
    <row r="1099" spans="1:24" ht="28.5" customHeight="1">
      <c r="A1099" s="849" t="s">
        <v>1022</v>
      </c>
      <c r="B1099" s="849"/>
      <c r="C1099" s="849" t="s">
        <v>448</v>
      </c>
      <c r="D1099" s="849" t="s">
        <v>570</v>
      </c>
      <c r="E1099" s="852">
        <v>33.947115889999999</v>
      </c>
      <c r="F1099" s="852">
        <v>-118.40485099999999</v>
      </c>
      <c r="G1099" s="854" t="s">
        <v>9289</v>
      </c>
      <c r="H1099" s="849"/>
      <c r="I1099" s="930" t="s">
        <v>113</v>
      </c>
      <c r="J1099" s="854" t="str">
        <f t="shared" si="146"/>
        <v>Groundwater</v>
      </c>
      <c r="K1099" s="852" t="s">
        <v>35</v>
      </c>
      <c r="L1099" s="851">
        <v>2018</v>
      </c>
      <c r="M1099" s="855">
        <v>480</v>
      </c>
      <c r="N1099" s="855">
        <v>930</v>
      </c>
      <c r="O1099" s="855">
        <v>1330</v>
      </c>
      <c r="P1099" s="855" t="s">
        <v>36</v>
      </c>
      <c r="Q1099" s="855">
        <f t="shared" si="147"/>
        <v>1330</v>
      </c>
      <c r="R1099" s="906"/>
      <c r="S1099" s="854"/>
      <c r="T1099" s="854" t="s">
        <v>49</v>
      </c>
      <c r="U1099" s="866" t="s">
        <v>451</v>
      </c>
      <c r="V1099" s="884" t="s">
        <v>451</v>
      </c>
      <c r="W1099" s="854"/>
      <c r="X1099" s="877" t="s">
        <v>453</v>
      </c>
    </row>
    <row r="1100" spans="1:24" ht="28.5" customHeight="1">
      <c r="A1100" s="849" t="s">
        <v>1024</v>
      </c>
      <c r="B1100" s="849"/>
      <c r="C1100" s="849" t="s">
        <v>448</v>
      </c>
      <c r="D1100" s="849" t="s">
        <v>1025</v>
      </c>
      <c r="E1100" s="852">
        <v>33.950747700000001</v>
      </c>
      <c r="F1100" s="852">
        <v>-118.38727609999999</v>
      </c>
      <c r="G1100" s="854" t="s">
        <v>9289</v>
      </c>
      <c r="H1100" s="849"/>
      <c r="I1100" s="930" t="s">
        <v>113</v>
      </c>
      <c r="J1100" s="854" t="str">
        <f t="shared" si="146"/>
        <v>Groundwater</v>
      </c>
      <c r="K1100" s="852" t="s">
        <v>35</v>
      </c>
      <c r="L1100" s="851">
        <v>2017</v>
      </c>
      <c r="M1100" s="855">
        <v>430</v>
      </c>
      <c r="N1100" s="855">
        <v>1900</v>
      </c>
      <c r="O1100" s="855">
        <v>2330</v>
      </c>
      <c r="P1100" s="855">
        <v>5330</v>
      </c>
      <c r="Q1100" s="855">
        <f t="shared" si="147"/>
        <v>5330</v>
      </c>
      <c r="R1100" s="906"/>
      <c r="S1100" s="854"/>
      <c r="T1100" s="859" t="s">
        <v>1027</v>
      </c>
      <c r="U1100" s="856" t="s">
        <v>451</v>
      </c>
      <c r="V1100" s="857" t="s">
        <v>451</v>
      </c>
      <c r="W1100" s="854"/>
      <c r="X1100" s="877" t="s">
        <v>453</v>
      </c>
    </row>
    <row r="1101" spans="1:24" ht="28.5" customHeight="1">
      <c r="A1101" s="869" t="s">
        <v>3761</v>
      </c>
      <c r="B1101" s="870"/>
      <c r="C1101" s="850" t="s">
        <v>3158</v>
      </c>
      <c r="D1101" s="870" t="s">
        <v>3379</v>
      </c>
      <c r="E1101" s="871">
        <v>44.480477299999997</v>
      </c>
      <c r="F1101" s="871">
        <v>-83.361909499999996</v>
      </c>
      <c r="G1101" s="852" t="s">
        <v>9289</v>
      </c>
      <c r="H1101" s="852"/>
      <c r="I1101" s="872" t="s">
        <v>44</v>
      </c>
      <c r="J1101" s="854" t="str">
        <f t="shared" si="146"/>
        <v>Groundwater</v>
      </c>
      <c r="K1101" s="854" t="s">
        <v>35</v>
      </c>
      <c r="L1101" s="858">
        <v>2018</v>
      </c>
      <c r="M1101" s="855"/>
      <c r="N1101" s="855"/>
      <c r="O1101" s="855">
        <v>5.23</v>
      </c>
      <c r="P1101" s="855">
        <v>98</v>
      </c>
      <c r="Q1101" s="855">
        <f t="shared" si="147"/>
        <v>98</v>
      </c>
      <c r="R1101" s="852" t="s">
        <v>10330</v>
      </c>
      <c r="S1101" s="885" t="s">
        <v>49</v>
      </c>
      <c r="T1101" s="874" t="s">
        <v>3166</v>
      </c>
      <c r="U1101" s="875" t="s">
        <v>3382</v>
      </c>
      <c r="V1101" s="865"/>
      <c r="W1101" s="899" t="s">
        <v>3770</v>
      </c>
      <c r="X1101" s="877" t="s">
        <v>3168</v>
      </c>
    </row>
    <row r="1102" spans="1:24" ht="28.5" customHeight="1">
      <c r="A1102" s="849" t="s">
        <v>6550</v>
      </c>
      <c r="B1102" s="850"/>
      <c r="C1102" s="850" t="s">
        <v>4778</v>
      </c>
      <c r="D1102" s="850" t="s">
        <v>6551</v>
      </c>
      <c r="E1102" s="852">
        <v>43.312355099999998</v>
      </c>
      <c r="F1102" s="852">
        <v>-71.472509200000005</v>
      </c>
      <c r="G1102" s="854" t="s">
        <v>9299</v>
      </c>
      <c r="H1102" s="850"/>
      <c r="I1102" s="853" t="s">
        <v>33</v>
      </c>
      <c r="J1102" s="854" t="str">
        <f t="shared" si="146"/>
        <v>Groundwater</v>
      </c>
      <c r="K1102" s="854" t="s">
        <v>35</v>
      </c>
      <c r="L1102" s="858">
        <v>2019</v>
      </c>
      <c r="M1102" s="855">
        <v>282</v>
      </c>
      <c r="N1102" s="855">
        <v>51.9</v>
      </c>
      <c r="O1102" s="855">
        <v>333.9</v>
      </c>
      <c r="P1102" s="855">
        <v>1367</v>
      </c>
      <c r="Q1102" s="855">
        <f t="shared" si="147"/>
        <v>1367</v>
      </c>
      <c r="R1102" s="854"/>
      <c r="S1102" s="853"/>
      <c r="T1102" s="879" t="s">
        <v>6554</v>
      </c>
      <c r="U1102" s="880" t="s">
        <v>4786</v>
      </c>
      <c r="V1102" s="881" t="s">
        <v>4781</v>
      </c>
      <c r="W1102" s="879" t="s">
        <v>6555</v>
      </c>
      <c r="X1102" s="882" t="s">
        <v>2415</v>
      </c>
    </row>
    <row r="1103" spans="1:24" ht="28.5" customHeight="1">
      <c r="A1103" s="849" t="s">
        <v>2405</v>
      </c>
      <c r="B1103" s="849"/>
      <c r="C1103" s="849" t="s">
        <v>2381</v>
      </c>
      <c r="D1103" s="849"/>
      <c r="E1103" s="851">
        <v>32.572816600000003</v>
      </c>
      <c r="F1103" s="851">
        <v>-93.369291700000005</v>
      </c>
      <c r="G1103" s="901" t="s">
        <v>9290</v>
      </c>
      <c r="H1103" s="900"/>
      <c r="I1103" s="853" t="s">
        <v>44</v>
      </c>
      <c r="J1103" s="854" t="str">
        <f t="shared" si="146"/>
        <v>Unknown</v>
      </c>
      <c r="K1103" s="852"/>
      <c r="L1103" s="851"/>
      <c r="M1103" s="855"/>
      <c r="N1103" s="855"/>
      <c r="O1103" s="855"/>
      <c r="P1103" s="855"/>
      <c r="Q1103" s="855" t="str">
        <f t="shared" si="147"/>
        <v/>
      </c>
      <c r="R1103" s="854" t="s">
        <v>9405</v>
      </c>
      <c r="S1103" s="854"/>
      <c r="T1103" s="918" t="s">
        <v>2406</v>
      </c>
      <c r="U1103" s="856" t="s">
        <v>1570</v>
      </c>
      <c r="V1103" s="865"/>
      <c r="W1103" s="854"/>
      <c r="X1103" s="851"/>
    </row>
    <row r="1104" spans="1:24" ht="28.5" customHeight="1">
      <c r="A1104" s="849" t="s">
        <v>2369</v>
      </c>
      <c r="B1104" s="849"/>
      <c r="C1104" s="849" t="s">
        <v>2370</v>
      </c>
      <c r="D1104" s="849"/>
      <c r="E1104" s="851">
        <v>38.178100999999998</v>
      </c>
      <c r="F1104" s="851">
        <v>-85.721803299999905</v>
      </c>
      <c r="G1104" s="901" t="s">
        <v>9290</v>
      </c>
      <c r="H1104" s="900"/>
      <c r="I1104" s="853" t="s">
        <v>44</v>
      </c>
      <c r="J1104" s="854" t="str">
        <f t="shared" si="146"/>
        <v>Groundwater</v>
      </c>
      <c r="K1104" s="852" t="s">
        <v>35</v>
      </c>
      <c r="L1104" s="851">
        <v>2018</v>
      </c>
      <c r="M1104" s="855">
        <v>72</v>
      </c>
      <c r="N1104" s="855">
        <v>240</v>
      </c>
      <c r="O1104" s="855">
        <v>312</v>
      </c>
      <c r="P1104" s="855">
        <v>1071</v>
      </c>
      <c r="Q1104" s="855">
        <f t="shared" si="147"/>
        <v>1071</v>
      </c>
      <c r="R1104" s="854"/>
      <c r="S1104" s="854"/>
      <c r="T1104" s="854"/>
      <c r="U1104" s="856" t="s">
        <v>54</v>
      </c>
      <c r="V1104" s="907" t="s">
        <v>2371</v>
      </c>
      <c r="W1104" s="854"/>
      <c r="X1104" s="851"/>
    </row>
    <row r="1105" spans="1:24" ht="28.5" customHeight="1">
      <c r="A1105" s="849" t="s">
        <v>4472</v>
      </c>
      <c r="B1105" s="849"/>
      <c r="C1105" s="849" t="s">
        <v>4239</v>
      </c>
      <c r="D1105" s="849" t="s">
        <v>4473</v>
      </c>
      <c r="E1105" s="851">
        <v>44.758934019999998</v>
      </c>
      <c r="F1105" s="851">
        <v>-93.592391969999994</v>
      </c>
      <c r="G1105" s="852" t="s">
        <v>9299</v>
      </c>
      <c r="H1105" s="849" t="s">
        <v>10331</v>
      </c>
      <c r="I1105" s="853" t="s">
        <v>33</v>
      </c>
      <c r="J1105" s="854" t="str">
        <f t="shared" si="146"/>
        <v>Groundwater</v>
      </c>
      <c r="K1105" s="852" t="s">
        <v>35</v>
      </c>
      <c r="L1105" s="851">
        <v>2019</v>
      </c>
      <c r="M1105" s="855">
        <v>480</v>
      </c>
      <c r="N1105" s="855">
        <v>330</v>
      </c>
      <c r="O1105" s="855">
        <v>810</v>
      </c>
      <c r="P1105" s="855">
        <v>2918</v>
      </c>
      <c r="Q1105" s="855">
        <f t="shared" si="147"/>
        <v>2918</v>
      </c>
      <c r="R1105" s="854"/>
      <c r="S1105" s="868" t="s">
        <v>4271</v>
      </c>
      <c r="T1105" s="868" t="s">
        <v>4474</v>
      </c>
      <c r="U1105" s="866" t="s">
        <v>4271</v>
      </c>
      <c r="V1105" s="884" t="s">
        <v>4272</v>
      </c>
      <c r="W1105" s="854"/>
      <c r="X1105" s="877" t="s">
        <v>4274</v>
      </c>
    </row>
    <row r="1106" spans="1:24" ht="28.5" customHeight="1">
      <c r="A1106" s="849" t="s">
        <v>6556</v>
      </c>
      <c r="B1106" s="850"/>
      <c r="C1106" s="850" t="s">
        <v>4778</v>
      </c>
      <c r="D1106" s="850" t="s">
        <v>6429</v>
      </c>
      <c r="E1106" s="852">
        <v>44.019423000000003</v>
      </c>
      <c r="F1106" s="852">
        <v>-71.068279000000004</v>
      </c>
      <c r="G1106" s="854" t="s">
        <v>9299</v>
      </c>
      <c r="H1106" s="850"/>
      <c r="I1106" s="853" t="s">
        <v>33</v>
      </c>
      <c r="J1106" s="854" t="str">
        <f t="shared" si="146"/>
        <v>Groundwater</v>
      </c>
      <c r="K1106" s="854" t="s">
        <v>35</v>
      </c>
      <c r="L1106" s="858">
        <v>2019</v>
      </c>
      <c r="M1106" s="855">
        <v>1200</v>
      </c>
      <c r="N1106" s="855">
        <v>190</v>
      </c>
      <c r="O1106" s="855">
        <v>1390</v>
      </c>
      <c r="P1106" s="855">
        <v>4941</v>
      </c>
      <c r="Q1106" s="855">
        <f t="shared" si="147"/>
        <v>4941</v>
      </c>
      <c r="R1106" s="854"/>
      <c r="S1106" s="853"/>
      <c r="T1106" s="879" t="s">
        <v>6561</v>
      </c>
      <c r="U1106" s="875" t="s">
        <v>4786</v>
      </c>
      <c r="V1106" s="887" t="s">
        <v>6558</v>
      </c>
      <c r="W1106" s="879" t="s">
        <v>6562</v>
      </c>
      <c r="X1106" s="882" t="s">
        <v>2415</v>
      </c>
    </row>
    <row r="1107" spans="1:24" ht="28.5" customHeight="1">
      <c r="A1107" s="849" t="s">
        <v>2634</v>
      </c>
      <c r="B1107" s="850"/>
      <c r="C1107" s="850" t="s">
        <v>2408</v>
      </c>
      <c r="D1107" s="850" t="s">
        <v>2635</v>
      </c>
      <c r="E1107" s="852">
        <v>44.855029700000003</v>
      </c>
      <c r="F1107" s="852">
        <v>-66.982835499999993</v>
      </c>
      <c r="G1107" s="854" t="s">
        <v>9289</v>
      </c>
      <c r="H1107" s="850"/>
      <c r="I1107" s="853" t="s">
        <v>765</v>
      </c>
      <c r="J1107" s="854" t="str">
        <f t="shared" si="146"/>
        <v>Solid</v>
      </c>
      <c r="K1107" s="853" t="s">
        <v>2447</v>
      </c>
      <c r="L1107" s="902">
        <v>2019</v>
      </c>
      <c r="M1107" s="855">
        <v>890</v>
      </c>
      <c r="N1107" s="855">
        <v>4100</v>
      </c>
      <c r="O1107" s="855">
        <v>4990</v>
      </c>
      <c r="P1107" s="855" t="s">
        <v>36</v>
      </c>
      <c r="Q1107" s="855">
        <f t="shared" si="147"/>
        <v>4990</v>
      </c>
      <c r="R1107" s="854"/>
      <c r="S1107" s="853"/>
      <c r="T1107" s="859" t="s">
        <v>2428</v>
      </c>
      <c r="U1107" s="912"/>
      <c r="V1107" s="887" t="s">
        <v>2411</v>
      </c>
      <c r="W1107" s="885"/>
      <c r="X1107" s="882" t="s">
        <v>2415</v>
      </c>
    </row>
    <row r="1108" spans="1:24" ht="28.5" customHeight="1">
      <c r="A1108" s="849" t="s">
        <v>1028</v>
      </c>
      <c r="B1108" s="849"/>
      <c r="C1108" s="849" t="s">
        <v>448</v>
      </c>
      <c r="D1108" s="849" t="s">
        <v>1029</v>
      </c>
      <c r="E1108" s="852">
        <v>34.516023490000002</v>
      </c>
      <c r="F1108" s="852">
        <v>-116.83580120000001</v>
      </c>
      <c r="G1108" s="852" t="s">
        <v>9289</v>
      </c>
      <c r="H1108" s="849"/>
      <c r="I1108" s="853" t="s">
        <v>33</v>
      </c>
      <c r="J1108" s="854" t="str">
        <f t="shared" si="146"/>
        <v>Groundwater</v>
      </c>
      <c r="K1108" s="852" t="s">
        <v>35</v>
      </c>
      <c r="L1108" s="851">
        <v>2019</v>
      </c>
      <c r="M1108" s="855">
        <v>20</v>
      </c>
      <c r="N1108" s="855">
        <v>2.4</v>
      </c>
      <c r="O1108" s="855">
        <v>22.4</v>
      </c>
      <c r="P1108" s="855">
        <v>38.64</v>
      </c>
      <c r="Q1108" s="855">
        <f t="shared" si="147"/>
        <v>38.64</v>
      </c>
      <c r="R1108" s="906"/>
      <c r="S1108" s="854"/>
      <c r="T1108" s="859" t="s">
        <v>480</v>
      </c>
      <c r="U1108" s="866" t="s">
        <v>451</v>
      </c>
      <c r="V1108" s="884" t="s">
        <v>451</v>
      </c>
      <c r="W1108" s="854"/>
      <c r="X1108" s="877" t="s">
        <v>453</v>
      </c>
    </row>
    <row r="1109" spans="1:24" ht="28.5" customHeight="1">
      <c r="A1109" s="849" t="s">
        <v>10332</v>
      </c>
      <c r="B1109" s="849"/>
      <c r="C1109" s="849" t="s">
        <v>3158</v>
      </c>
      <c r="D1109" s="849" t="s">
        <v>3658</v>
      </c>
      <c r="E1109" s="851">
        <v>42.592956999999998</v>
      </c>
      <c r="F1109" s="851">
        <v>-83.913967</v>
      </c>
      <c r="G1109" s="862"/>
      <c r="H1109" s="861"/>
      <c r="I1109" s="853" t="s">
        <v>33</v>
      </c>
      <c r="J1109" s="852" t="s">
        <v>35</v>
      </c>
      <c r="K1109" s="852" t="s">
        <v>35</v>
      </c>
      <c r="L1109" s="863">
        <v>2022</v>
      </c>
      <c r="M1109" s="855">
        <v>110</v>
      </c>
      <c r="N1109" s="855">
        <v>60</v>
      </c>
      <c r="O1109" s="855"/>
      <c r="P1109" s="855"/>
      <c r="Q1109" s="855">
        <v>110</v>
      </c>
      <c r="R1109" s="854"/>
      <c r="S1109" s="854"/>
      <c r="T1109" s="854" t="s">
        <v>10333</v>
      </c>
      <c r="U1109" s="864" t="s">
        <v>10333</v>
      </c>
      <c r="V1109" s="865" t="s">
        <v>10334</v>
      </c>
      <c r="W1109" s="854" t="s">
        <v>9310</v>
      </c>
      <c r="X1109" s="851" t="s">
        <v>9295</v>
      </c>
    </row>
    <row r="1110" spans="1:24" ht="28.5" customHeight="1">
      <c r="A1110" s="849" t="s">
        <v>10335</v>
      </c>
      <c r="B1110" s="849"/>
      <c r="C1110" s="849" t="s">
        <v>3158</v>
      </c>
      <c r="D1110" s="849" t="s">
        <v>10336</v>
      </c>
      <c r="E1110" s="851">
        <v>43.942</v>
      </c>
      <c r="F1110" s="851">
        <v>-86.406000000000006</v>
      </c>
      <c r="G1110" s="862"/>
      <c r="H1110" s="861"/>
      <c r="I1110" s="853" t="s">
        <v>765</v>
      </c>
      <c r="J1110" s="852" t="s">
        <v>35</v>
      </c>
      <c r="K1110" s="852" t="s">
        <v>35</v>
      </c>
      <c r="L1110" s="863">
        <v>2020</v>
      </c>
      <c r="M1110" s="855">
        <v>99</v>
      </c>
      <c r="N1110" s="855">
        <v>140</v>
      </c>
      <c r="O1110" s="855">
        <v>180</v>
      </c>
      <c r="P1110" s="855"/>
      <c r="Q1110" s="855">
        <v>180</v>
      </c>
      <c r="R1110" s="854"/>
      <c r="S1110" s="854"/>
      <c r="T1110" s="854" t="s">
        <v>10337</v>
      </c>
      <c r="U1110" s="864" t="s">
        <v>10337</v>
      </c>
      <c r="V1110" s="865" t="s">
        <v>10338</v>
      </c>
      <c r="W1110" s="854" t="s">
        <v>10339</v>
      </c>
      <c r="X1110" s="851" t="s">
        <v>9295</v>
      </c>
    </row>
    <row r="1111" spans="1:24" ht="28.5" customHeight="1">
      <c r="A1111" s="849" t="s">
        <v>386</v>
      </c>
      <c r="B1111" s="850"/>
      <c r="C1111" s="850" t="s">
        <v>346</v>
      </c>
      <c r="D1111" s="850" t="s">
        <v>387</v>
      </c>
      <c r="E1111" s="852">
        <v>33.541488399999999</v>
      </c>
      <c r="F1111" s="852">
        <v>-112.3755018</v>
      </c>
      <c r="G1111" s="854" t="s">
        <v>9806</v>
      </c>
      <c r="H1111" s="850"/>
      <c r="I1111" s="853" t="s">
        <v>44</v>
      </c>
      <c r="J1111" s="854" t="str">
        <f>IF(K1111="Groundwater", "Groundwater", IF(OR(K1111="Wastewater", K1111="Surface Water", K1111="Drinking Water", K1111="Leachate"),"Other Water", IF(OR(K1111="Soil", K1111="Compost", K1111="Sludge", K1111="Septage"), "Solid", "Unknown")))</f>
        <v>Groundwater</v>
      </c>
      <c r="K1111" s="854" t="s">
        <v>35</v>
      </c>
      <c r="L1111" s="858">
        <v>2017</v>
      </c>
      <c r="M1111" s="855">
        <v>105</v>
      </c>
      <c r="N1111" s="855">
        <v>710</v>
      </c>
      <c r="O1111" s="855">
        <v>782.9</v>
      </c>
      <c r="P1111" s="855">
        <v>2005.3</v>
      </c>
      <c r="Q1111" s="855">
        <f>IF(M1111&amp;N1111&amp;O1111&amp;P1111="","",MAX(M1111:P1111))</f>
        <v>2005.3</v>
      </c>
      <c r="R1111" s="854" t="s">
        <v>10340</v>
      </c>
      <c r="S1111" s="944" t="s">
        <v>394</v>
      </c>
      <c r="T1111" s="854" t="s">
        <v>396</v>
      </c>
      <c r="U1111" s="856" t="s">
        <v>389</v>
      </c>
      <c r="V1111" s="857" t="s">
        <v>390</v>
      </c>
      <c r="W1111" s="893" t="s">
        <v>397</v>
      </c>
      <c r="X1111" s="905" t="s">
        <v>358</v>
      </c>
    </row>
    <row r="1112" spans="1:24" ht="28.5" customHeight="1">
      <c r="A1112" s="849" t="s">
        <v>10341</v>
      </c>
      <c r="B1112" s="849"/>
      <c r="C1112" s="849" t="s">
        <v>3158</v>
      </c>
      <c r="D1112" s="849" t="s">
        <v>10342</v>
      </c>
      <c r="E1112" s="851">
        <v>42.71931</v>
      </c>
      <c r="F1112" s="851">
        <v>-83.246467999999993</v>
      </c>
      <c r="G1112" s="862"/>
      <c r="H1112" s="1047"/>
      <c r="I1112" s="853" t="s">
        <v>5</v>
      </c>
      <c r="J1112" s="852" t="s">
        <v>35</v>
      </c>
      <c r="K1112" s="852" t="s">
        <v>35</v>
      </c>
      <c r="L1112" s="863">
        <v>2021</v>
      </c>
      <c r="M1112" s="855">
        <v>2200</v>
      </c>
      <c r="N1112" s="855">
        <v>49000</v>
      </c>
      <c r="O1112" s="855"/>
      <c r="P1112" s="855"/>
      <c r="Q1112" s="855">
        <v>49000</v>
      </c>
      <c r="R1112" s="854"/>
      <c r="S1112" s="854"/>
      <c r="T1112" s="854" t="s">
        <v>10343</v>
      </c>
      <c r="U1112" s="864" t="s">
        <v>10343</v>
      </c>
      <c r="V1112" s="865" t="s">
        <v>10344</v>
      </c>
      <c r="W1112" s="854" t="s">
        <v>10345</v>
      </c>
      <c r="X1112" s="851" t="s">
        <v>9295</v>
      </c>
    </row>
    <row r="1113" spans="1:24" ht="28.5" customHeight="1">
      <c r="A1113" s="849" t="s">
        <v>6563</v>
      </c>
      <c r="B1113" s="850"/>
      <c r="C1113" s="850" t="s">
        <v>4778</v>
      </c>
      <c r="D1113" s="850" t="s">
        <v>5347</v>
      </c>
      <c r="E1113" s="852">
        <v>43.325626100000001</v>
      </c>
      <c r="F1113" s="852">
        <v>-70.992698300000001</v>
      </c>
      <c r="G1113" s="854" t="s">
        <v>9289</v>
      </c>
      <c r="H1113" s="850"/>
      <c r="I1113" s="853" t="s">
        <v>5</v>
      </c>
      <c r="J1113" s="854" t="str">
        <f t="shared" ref="J1113:J1115" si="148">IF(K1113="Groundwater", "Groundwater", IF(OR(K1113="Wastewater", K1113="Surface Water", K1113="Drinking Water", K1113="Leachate"),"Other Water", IF(OR(K1113="Soil", K1113="Compost", K1113="Sludge", K1113="Septage"), "Solid", "Unknown")))</f>
        <v>Groundwater</v>
      </c>
      <c r="K1113" s="854" t="s">
        <v>35</v>
      </c>
      <c r="L1113" s="858">
        <v>2017</v>
      </c>
      <c r="M1113" s="855">
        <v>21000</v>
      </c>
      <c r="N1113" s="855">
        <v>9500</v>
      </c>
      <c r="O1113" s="855">
        <v>27600</v>
      </c>
      <c r="P1113" s="855">
        <v>28730</v>
      </c>
      <c r="Q1113" s="855">
        <f t="shared" ref="Q1113:Q1115" si="149">IF(M1113&amp;N1113&amp;O1113&amp;P1113="","",MAX(M1113:P1113))</f>
        <v>28730</v>
      </c>
      <c r="R1113" s="854" t="s">
        <v>6564</v>
      </c>
      <c r="S1113" s="854" t="s">
        <v>49</v>
      </c>
      <c r="T1113" s="937" t="s">
        <v>5283</v>
      </c>
      <c r="U1113" s="856" t="s">
        <v>6079</v>
      </c>
      <c r="V1113" s="910" t="s">
        <v>5133</v>
      </c>
      <c r="W1113" s="963" t="s">
        <v>6569</v>
      </c>
      <c r="X1113" s="882" t="s">
        <v>5105</v>
      </c>
    </row>
    <row r="1114" spans="1:24" ht="28.5" customHeight="1">
      <c r="A1114" s="849" t="s">
        <v>3771</v>
      </c>
      <c r="B1114" s="849"/>
      <c r="C1114" s="849" t="s">
        <v>3158</v>
      </c>
      <c r="D1114" s="849" t="s">
        <v>3772</v>
      </c>
      <c r="E1114" s="851">
        <v>42.468640899999997</v>
      </c>
      <c r="F1114" s="851">
        <v>-83.578033399999995</v>
      </c>
      <c r="G1114" s="852" t="s">
        <v>9289</v>
      </c>
      <c r="H1114" s="852"/>
      <c r="I1114" s="853" t="s">
        <v>765</v>
      </c>
      <c r="J1114" s="854" t="str">
        <f t="shared" si="148"/>
        <v>Other Water</v>
      </c>
      <c r="K1114" s="852" t="s">
        <v>2471</v>
      </c>
      <c r="L1114" s="851"/>
      <c r="M1114" s="855">
        <v>15.4</v>
      </c>
      <c r="N1114" s="855">
        <v>0</v>
      </c>
      <c r="O1114" s="855"/>
      <c r="P1114" s="855"/>
      <c r="Q1114" s="855">
        <f t="shared" si="149"/>
        <v>15.4</v>
      </c>
      <c r="R1114" s="854"/>
      <c r="S1114" s="885"/>
      <c r="T1114" s="852"/>
      <c r="U1114" s="864"/>
      <c r="V1114" s="857" t="s">
        <v>3266</v>
      </c>
      <c r="W1114" s="854"/>
      <c r="X1114" s="851"/>
    </row>
    <row r="1115" spans="1:24" ht="28.5" customHeight="1">
      <c r="A1115" s="869" t="s">
        <v>3773</v>
      </c>
      <c r="B1115" s="870"/>
      <c r="C1115" s="870" t="s">
        <v>3158</v>
      </c>
      <c r="D1115" s="870" t="s">
        <v>3774</v>
      </c>
      <c r="E1115" s="871">
        <v>41.840776499999997</v>
      </c>
      <c r="F1115" s="871">
        <v>-86.157154300000002</v>
      </c>
      <c r="G1115" s="852" t="s">
        <v>9289</v>
      </c>
      <c r="H1115" s="852"/>
      <c r="I1115" s="872" t="s">
        <v>77</v>
      </c>
      <c r="J1115" s="854" t="str">
        <f t="shared" si="148"/>
        <v>Groundwater</v>
      </c>
      <c r="K1115" s="854" t="s">
        <v>35</v>
      </c>
      <c r="L1115" s="858">
        <v>2018</v>
      </c>
      <c r="M1115" s="855">
        <v>40000</v>
      </c>
      <c r="N1115" s="855">
        <v>1280000</v>
      </c>
      <c r="O1115" s="855">
        <v>1320000</v>
      </c>
      <c r="P1115" s="855" t="s">
        <v>36</v>
      </c>
      <c r="Q1115" s="855">
        <f t="shared" si="149"/>
        <v>1320000</v>
      </c>
      <c r="R1115" s="851" t="s">
        <v>10347</v>
      </c>
      <c r="S1115" s="883" t="s">
        <v>3778</v>
      </c>
      <c r="T1115" s="874" t="s">
        <v>3166</v>
      </c>
      <c r="U1115" s="880" t="s">
        <v>3777</v>
      </c>
      <c r="V1115" s="884" t="s">
        <v>3778</v>
      </c>
      <c r="W1115" s="899" t="s">
        <v>3786</v>
      </c>
      <c r="X1115" s="877" t="s">
        <v>3168</v>
      </c>
    </row>
    <row r="1116" spans="1:24" ht="28.5" customHeight="1">
      <c r="A1116" s="849" t="s">
        <v>10348</v>
      </c>
      <c r="B1116" s="849"/>
      <c r="C1116" s="849" t="s">
        <v>8992</v>
      </c>
      <c r="D1116" s="849" t="s">
        <v>10349</v>
      </c>
      <c r="E1116" s="851">
        <v>48.095503999999998</v>
      </c>
      <c r="F1116" s="851">
        <v>-122.414145</v>
      </c>
      <c r="G1116" s="862"/>
      <c r="H1116" s="861"/>
      <c r="I1116" s="853" t="s">
        <v>2203</v>
      </c>
      <c r="J1116" s="852" t="s">
        <v>35</v>
      </c>
      <c r="K1116" s="852" t="s">
        <v>35</v>
      </c>
      <c r="L1116" s="863">
        <v>2022</v>
      </c>
      <c r="M1116" s="855" t="s">
        <v>10350</v>
      </c>
      <c r="N1116" s="855" t="s">
        <v>10350</v>
      </c>
      <c r="O1116" s="855"/>
      <c r="P1116" s="855">
        <v>204.03</v>
      </c>
      <c r="Q1116" s="855">
        <v>204.03</v>
      </c>
      <c r="R1116" s="854"/>
      <c r="S1116" s="854"/>
      <c r="T1116" s="854" t="s">
        <v>10351</v>
      </c>
      <c r="U1116" s="864" t="s">
        <v>10352</v>
      </c>
      <c r="V1116" s="865" t="s">
        <v>10352</v>
      </c>
      <c r="W1116" s="854" t="s">
        <v>10353</v>
      </c>
      <c r="X1116" s="851" t="s">
        <v>9468</v>
      </c>
    </row>
    <row r="1117" spans="1:24" ht="28.5" customHeight="1">
      <c r="A1117" s="869" t="s">
        <v>3787</v>
      </c>
      <c r="B1117" s="870"/>
      <c r="C1117" s="870" t="s">
        <v>3158</v>
      </c>
      <c r="D1117" s="870" t="s">
        <v>3788</v>
      </c>
      <c r="E1117" s="871">
        <v>42.456828899999998</v>
      </c>
      <c r="F1117" s="871">
        <v>-83.119493300000002</v>
      </c>
      <c r="G1117" s="852" t="s">
        <v>9289</v>
      </c>
      <c r="H1117" s="852"/>
      <c r="I1117" s="872" t="s">
        <v>5</v>
      </c>
      <c r="J1117" s="854" t="str">
        <f t="shared" ref="J1117:J1136" si="150">IF(K1117="Groundwater", "Groundwater", IF(OR(K1117="Wastewater", K1117="Surface Water", K1117="Drinking Water", K1117="Leachate"),"Other Water", IF(OR(K1117="Soil", K1117="Compost", K1117="Sludge", K1117="Septage"), "Solid", "Unknown")))</f>
        <v>Groundwater</v>
      </c>
      <c r="K1117" s="854" t="s">
        <v>35</v>
      </c>
      <c r="L1117" s="858">
        <v>2018</v>
      </c>
      <c r="M1117" s="855"/>
      <c r="N1117" s="855"/>
      <c r="O1117" s="855">
        <v>18570</v>
      </c>
      <c r="P1117" s="855">
        <v>205277</v>
      </c>
      <c r="Q1117" s="855">
        <f t="shared" ref="Q1117:Q1136" si="151">IF(M1117&amp;N1117&amp;O1117&amp;P1117="","",MAX(M1117:P1117))</f>
        <v>205277</v>
      </c>
      <c r="R1117" s="851" t="s">
        <v>3790</v>
      </c>
      <c r="S1117" s="873" t="s">
        <v>3791</v>
      </c>
      <c r="T1117" s="874" t="s">
        <v>3166</v>
      </c>
      <c r="U1117" s="875" t="s">
        <v>3791</v>
      </c>
      <c r="V1117" s="857" t="s">
        <v>3791</v>
      </c>
      <c r="W1117" s="899" t="s">
        <v>3797</v>
      </c>
      <c r="X1117" s="877" t="s">
        <v>3168</v>
      </c>
    </row>
    <row r="1118" spans="1:24" ht="28.5" customHeight="1">
      <c r="A1118" s="849" t="s">
        <v>1964</v>
      </c>
      <c r="B1118" s="850"/>
      <c r="C1118" s="850" t="s">
        <v>1806</v>
      </c>
      <c r="D1118" s="850" t="s">
        <v>277</v>
      </c>
      <c r="E1118" s="852">
        <v>27.853129299999999</v>
      </c>
      <c r="F1118" s="852">
        <v>-82.502997300000004</v>
      </c>
      <c r="G1118" s="854" t="s">
        <v>9289</v>
      </c>
      <c r="H1118" s="850"/>
      <c r="I1118" s="853" t="s">
        <v>44</v>
      </c>
      <c r="J1118" s="854" t="str">
        <f t="shared" si="150"/>
        <v>Groundwater</v>
      </c>
      <c r="K1118" s="854" t="s">
        <v>35</v>
      </c>
      <c r="L1118" s="858">
        <v>2017</v>
      </c>
      <c r="M1118" s="855">
        <v>62400</v>
      </c>
      <c r="N1118" s="855">
        <v>517000</v>
      </c>
      <c r="O1118" s="855">
        <v>523710</v>
      </c>
      <c r="P1118" s="855">
        <v>722720</v>
      </c>
      <c r="Q1118" s="855">
        <f t="shared" si="151"/>
        <v>722720</v>
      </c>
      <c r="R1118" s="853" t="s">
        <v>10355</v>
      </c>
      <c r="S1118" s="853" t="s">
        <v>49</v>
      </c>
      <c r="T1118" s="999" t="s">
        <v>146</v>
      </c>
      <c r="U1118" s="856" t="s">
        <v>54</v>
      </c>
      <c r="V1118" s="857" t="s">
        <v>1966</v>
      </c>
      <c r="W1118" s="893" t="s">
        <v>1970</v>
      </c>
      <c r="X1118" s="917" t="s">
        <v>1971</v>
      </c>
    </row>
    <row r="1119" spans="1:24" ht="28.5" customHeight="1">
      <c r="A1119" s="849" t="s">
        <v>2638</v>
      </c>
      <c r="B1119" s="850"/>
      <c r="C1119" s="850" t="s">
        <v>2408</v>
      </c>
      <c r="D1119" s="850" t="s">
        <v>2639</v>
      </c>
      <c r="E1119" s="852">
        <v>44.720329</v>
      </c>
      <c r="F1119" s="852">
        <v>-67.4537172</v>
      </c>
      <c r="G1119" s="854" t="s">
        <v>9289</v>
      </c>
      <c r="H1119" s="850"/>
      <c r="I1119" s="853" t="s">
        <v>765</v>
      </c>
      <c r="J1119" s="854" t="str">
        <f t="shared" si="150"/>
        <v>Solid</v>
      </c>
      <c r="K1119" s="853" t="s">
        <v>2447</v>
      </c>
      <c r="L1119" s="902">
        <v>2019</v>
      </c>
      <c r="M1119" s="855">
        <v>17000</v>
      </c>
      <c r="N1119" s="855">
        <v>23000</v>
      </c>
      <c r="O1119" s="855">
        <v>40000</v>
      </c>
      <c r="P1119" s="855">
        <v>66200</v>
      </c>
      <c r="Q1119" s="855">
        <f t="shared" si="151"/>
        <v>66200</v>
      </c>
      <c r="R1119" s="854"/>
      <c r="S1119" s="853"/>
      <c r="T1119" s="859" t="s">
        <v>2428</v>
      </c>
      <c r="U1119" s="864"/>
      <c r="V1119" s="881" t="s">
        <v>2411</v>
      </c>
      <c r="W1119" s="885"/>
      <c r="X1119" s="882" t="s">
        <v>2415</v>
      </c>
    </row>
    <row r="1120" spans="1:24" ht="28.5" customHeight="1">
      <c r="A1120" s="849" t="s">
        <v>2643</v>
      </c>
      <c r="B1120" s="850"/>
      <c r="C1120" s="850" t="s">
        <v>2408</v>
      </c>
      <c r="D1120" s="850" t="s">
        <v>2644</v>
      </c>
      <c r="E1120" s="852">
        <v>47.354026784461198</v>
      </c>
      <c r="F1120" s="852">
        <v>-68.304425278807301</v>
      </c>
      <c r="G1120" s="854" t="s">
        <v>9355</v>
      </c>
      <c r="H1120" s="850" t="s">
        <v>10356</v>
      </c>
      <c r="I1120" s="853" t="s">
        <v>765</v>
      </c>
      <c r="J1120" s="854" t="str">
        <f t="shared" si="150"/>
        <v>Solid</v>
      </c>
      <c r="K1120" s="853" t="s">
        <v>2447</v>
      </c>
      <c r="L1120" s="902">
        <v>2019</v>
      </c>
      <c r="M1120" s="855">
        <v>12000</v>
      </c>
      <c r="N1120" s="855">
        <v>23500</v>
      </c>
      <c r="O1120" s="855">
        <v>35500</v>
      </c>
      <c r="P1120" s="855" t="s">
        <v>36</v>
      </c>
      <c r="Q1120" s="855">
        <f t="shared" si="151"/>
        <v>35500</v>
      </c>
      <c r="R1120" s="854"/>
      <c r="S1120" s="853"/>
      <c r="T1120" s="859" t="s">
        <v>2428</v>
      </c>
      <c r="U1120" s="912"/>
      <c r="V1120" s="887" t="s">
        <v>2411</v>
      </c>
      <c r="W1120" s="885"/>
      <c r="X1120" s="882" t="s">
        <v>2415</v>
      </c>
    </row>
    <row r="1121" spans="1:24" ht="28.5" customHeight="1">
      <c r="A1121" s="849" t="s">
        <v>6570</v>
      </c>
      <c r="B1121" s="850"/>
      <c r="C1121" s="850" t="s">
        <v>4778</v>
      </c>
      <c r="D1121" s="850" t="s">
        <v>6571</v>
      </c>
      <c r="E1121" s="852">
        <v>43.926771799999997</v>
      </c>
      <c r="F1121" s="852">
        <v>-71.153710700000005</v>
      </c>
      <c r="G1121" s="854" t="s">
        <v>9299</v>
      </c>
      <c r="H1121" s="850"/>
      <c r="I1121" s="853" t="s">
        <v>33</v>
      </c>
      <c r="J1121" s="854" t="str">
        <f t="shared" si="150"/>
        <v>Groundwater</v>
      </c>
      <c r="K1121" s="854" t="s">
        <v>35</v>
      </c>
      <c r="L1121" s="858">
        <v>2018</v>
      </c>
      <c r="M1121" s="855">
        <v>2.8</v>
      </c>
      <c r="N1121" s="855"/>
      <c r="O1121" s="855" t="s">
        <v>36</v>
      </c>
      <c r="P1121" s="855">
        <v>45.2</v>
      </c>
      <c r="Q1121" s="855">
        <f t="shared" si="151"/>
        <v>45.2</v>
      </c>
      <c r="R1121" s="854"/>
      <c r="S1121" s="853"/>
      <c r="T1121" s="879" t="s">
        <v>6576</v>
      </c>
      <c r="U1121" s="880" t="s">
        <v>4786</v>
      </c>
      <c r="V1121" s="881" t="s">
        <v>6573</v>
      </c>
      <c r="W1121" s="879" t="s">
        <v>6577</v>
      </c>
      <c r="X1121" s="882" t="s">
        <v>2415</v>
      </c>
    </row>
    <row r="1122" spans="1:24" ht="28.5" customHeight="1">
      <c r="A1122" s="869" t="s">
        <v>3798</v>
      </c>
      <c r="B1122" s="870"/>
      <c r="C1122" s="870" t="s">
        <v>3158</v>
      </c>
      <c r="D1122" s="870" t="s">
        <v>3799</v>
      </c>
      <c r="E1122" s="871">
        <v>43.168779899999997</v>
      </c>
      <c r="F1122" s="871">
        <v>-86.205574299999995</v>
      </c>
      <c r="G1122" s="852" t="s">
        <v>9289</v>
      </c>
      <c r="H1122" s="852"/>
      <c r="I1122" s="872" t="s">
        <v>5</v>
      </c>
      <c r="J1122" s="854" t="str">
        <f t="shared" si="150"/>
        <v>Groundwater</v>
      </c>
      <c r="K1122" s="854" t="s">
        <v>35</v>
      </c>
      <c r="L1122" s="858">
        <v>2018</v>
      </c>
      <c r="M1122" s="855"/>
      <c r="N1122" s="855"/>
      <c r="O1122" s="855">
        <v>946.75</v>
      </c>
      <c r="P1122" s="855">
        <v>73121.399999999994</v>
      </c>
      <c r="Q1122" s="855">
        <f t="shared" si="151"/>
        <v>73121.399999999994</v>
      </c>
      <c r="R1122" s="851" t="s">
        <v>3800</v>
      </c>
      <c r="S1122" s="885" t="s">
        <v>49</v>
      </c>
      <c r="T1122" s="874" t="s">
        <v>3166</v>
      </c>
      <c r="U1122" s="880" t="s">
        <v>3801</v>
      </c>
      <c r="V1122" s="910" t="s">
        <v>49</v>
      </c>
      <c r="W1122" s="899" t="s">
        <v>3807</v>
      </c>
      <c r="X1122" s="877" t="s">
        <v>3168</v>
      </c>
    </row>
    <row r="1123" spans="1:24" ht="28.5" customHeight="1">
      <c r="A1123" s="849" t="s">
        <v>6578</v>
      </c>
      <c r="B1123" s="850"/>
      <c r="C1123" s="850" t="s">
        <v>4778</v>
      </c>
      <c r="D1123" s="850" t="s">
        <v>4860</v>
      </c>
      <c r="E1123" s="852">
        <v>42.920440900000003</v>
      </c>
      <c r="F1123" s="852">
        <v>-72.2750767</v>
      </c>
      <c r="G1123" s="854" t="s">
        <v>9299</v>
      </c>
      <c r="H1123" s="850"/>
      <c r="I1123" s="853" t="s">
        <v>5</v>
      </c>
      <c r="J1123" s="854" t="str">
        <f t="shared" si="150"/>
        <v>Groundwater</v>
      </c>
      <c r="K1123" s="854" t="s">
        <v>35</v>
      </c>
      <c r="L1123" s="858">
        <v>2018</v>
      </c>
      <c r="M1123" s="855"/>
      <c r="N1123" s="855">
        <v>4.57</v>
      </c>
      <c r="O1123" s="855" t="s">
        <v>36</v>
      </c>
      <c r="P1123" s="855" t="s">
        <v>36</v>
      </c>
      <c r="Q1123" s="855">
        <f t="shared" si="151"/>
        <v>4.57</v>
      </c>
      <c r="R1123" s="854"/>
      <c r="S1123" s="853"/>
      <c r="T1123" s="879" t="s">
        <v>6582</v>
      </c>
      <c r="U1123" s="875" t="s">
        <v>4786</v>
      </c>
      <c r="V1123" s="887" t="s">
        <v>6580</v>
      </c>
      <c r="W1123" s="879" t="s">
        <v>6583</v>
      </c>
      <c r="X1123" s="882" t="s">
        <v>2415</v>
      </c>
    </row>
    <row r="1124" spans="1:24" ht="28.5" customHeight="1">
      <c r="A1124" s="849" t="s">
        <v>2647</v>
      </c>
      <c r="B1124" s="850"/>
      <c r="C1124" s="850" t="s">
        <v>2408</v>
      </c>
      <c r="D1124" s="850" t="s">
        <v>2648</v>
      </c>
      <c r="E1124" s="852">
        <v>44.039475218755598</v>
      </c>
      <c r="F1124" s="852">
        <v>-70.107830472253397</v>
      </c>
      <c r="G1124" s="854" t="s">
        <v>10358</v>
      </c>
      <c r="H1124" s="850" t="s">
        <v>10359</v>
      </c>
      <c r="I1124" s="853" t="s">
        <v>5</v>
      </c>
      <c r="J1124" s="854" t="str">
        <f t="shared" si="150"/>
        <v>Groundwater</v>
      </c>
      <c r="K1124" s="853" t="s">
        <v>35</v>
      </c>
      <c r="L1124" s="902">
        <v>2019</v>
      </c>
      <c r="M1124" s="855">
        <v>9.61</v>
      </c>
      <c r="N1124" s="855">
        <v>6.32</v>
      </c>
      <c r="O1124" s="855">
        <v>16</v>
      </c>
      <c r="P1124" s="855"/>
      <c r="Q1124" s="855">
        <f t="shared" si="151"/>
        <v>16</v>
      </c>
      <c r="R1124" s="854" t="s">
        <v>2650</v>
      </c>
      <c r="S1124" s="853"/>
      <c r="T1124" s="859" t="s">
        <v>2428</v>
      </c>
      <c r="U1124" s="866" t="s">
        <v>2651</v>
      </c>
      <c r="V1124" s="881" t="s">
        <v>2411</v>
      </c>
      <c r="W1124" s="885"/>
      <c r="X1124" s="882" t="s">
        <v>2415</v>
      </c>
    </row>
    <row r="1125" spans="1:24" ht="28.5" customHeight="1">
      <c r="A1125" s="849" t="s">
        <v>2654</v>
      </c>
      <c r="B1125" s="850"/>
      <c r="C1125" s="850" t="s">
        <v>2408</v>
      </c>
      <c r="D1125" s="850" t="s">
        <v>2655</v>
      </c>
      <c r="E1125" s="852">
        <v>43.643839</v>
      </c>
      <c r="F1125" s="852">
        <v>-70.409013999999999</v>
      </c>
      <c r="G1125" s="854" t="s">
        <v>9289</v>
      </c>
      <c r="H1125" s="850"/>
      <c r="I1125" s="853" t="s">
        <v>5</v>
      </c>
      <c r="J1125" s="854" t="str">
        <f t="shared" si="150"/>
        <v>Other Water</v>
      </c>
      <c r="K1125" s="853" t="s">
        <v>122</v>
      </c>
      <c r="L1125" s="902">
        <v>2017</v>
      </c>
      <c r="M1125" s="855">
        <v>7.57</v>
      </c>
      <c r="N1125" s="855">
        <v>122</v>
      </c>
      <c r="O1125" s="855">
        <v>130</v>
      </c>
      <c r="P1125" s="855">
        <v>189.9</v>
      </c>
      <c r="Q1125" s="855">
        <f t="shared" si="151"/>
        <v>189.9</v>
      </c>
      <c r="R1125" s="854"/>
      <c r="S1125" s="853"/>
      <c r="T1125" s="859" t="s">
        <v>2428</v>
      </c>
      <c r="U1125" s="912"/>
      <c r="V1125" s="887" t="s">
        <v>2411</v>
      </c>
      <c r="W1125" s="885"/>
      <c r="X1125" s="882" t="s">
        <v>2415</v>
      </c>
    </row>
    <row r="1126" spans="1:24" ht="28.5" customHeight="1">
      <c r="A1126" s="849" t="s">
        <v>2659</v>
      </c>
      <c r="B1126" s="850"/>
      <c r="C1126" s="850" t="s">
        <v>2408</v>
      </c>
      <c r="D1126" s="850" t="s">
        <v>2660</v>
      </c>
      <c r="E1126" s="852">
        <v>44.541542499999998</v>
      </c>
      <c r="F1126" s="852">
        <v>-69.1563759</v>
      </c>
      <c r="G1126" s="854" t="s">
        <v>9289</v>
      </c>
      <c r="H1126" s="850"/>
      <c r="I1126" s="853" t="s">
        <v>77</v>
      </c>
      <c r="J1126" s="854" t="str">
        <f t="shared" si="150"/>
        <v>Groundwater</v>
      </c>
      <c r="K1126" s="853" t="s">
        <v>35</v>
      </c>
      <c r="L1126" s="902">
        <v>2019</v>
      </c>
      <c r="M1126" s="855">
        <v>28</v>
      </c>
      <c r="N1126" s="855">
        <v>1.41</v>
      </c>
      <c r="O1126" s="855">
        <v>29</v>
      </c>
      <c r="P1126" s="855">
        <v>9126</v>
      </c>
      <c r="Q1126" s="855">
        <f t="shared" si="151"/>
        <v>9126</v>
      </c>
      <c r="R1126" s="854"/>
      <c r="S1126" s="853"/>
      <c r="T1126" s="859" t="s">
        <v>2428</v>
      </c>
      <c r="U1126" s="864"/>
      <c r="V1126" s="881" t="s">
        <v>2411</v>
      </c>
      <c r="W1126" s="885"/>
      <c r="X1126" s="882" t="s">
        <v>2415</v>
      </c>
    </row>
    <row r="1127" spans="1:24" ht="28.5" customHeight="1">
      <c r="A1127" s="849" t="s">
        <v>6584</v>
      </c>
      <c r="B1127" s="850"/>
      <c r="C1127" s="850" t="s">
        <v>4778</v>
      </c>
      <c r="D1127" s="850" t="s">
        <v>5913</v>
      </c>
      <c r="E1127" s="852">
        <v>42.902947300000001</v>
      </c>
      <c r="F1127" s="852">
        <v>-71.461326499999998</v>
      </c>
      <c r="G1127" s="854" t="s">
        <v>9299</v>
      </c>
      <c r="H1127" s="850"/>
      <c r="I1127" s="853" t="s">
        <v>5</v>
      </c>
      <c r="J1127" s="854" t="str">
        <f t="shared" si="150"/>
        <v>Groundwater</v>
      </c>
      <c r="K1127" s="854" t="s">
        <v>35</v>
      </c>
      <c r="L1127" s="858">
        <v>2018</v>
      </c>
      <c r="M1127" s="855">
        <v>650</v>
      </c>
      <c r="N1127" s="855">
        <v>34</v>
      </c>
      <c r="O1127" s="855">
        <v>684</v>
      </c>
      <c r="P1127" s="855">
        <v>921</v>
      </c>
      <c r="Q1127" s="855">
        <f t="shared" si="151"/>
        <v>921</v>
      </c>
      <c r="R1127" s="854"/>
      <c r="S1127" s="853"/>
      <c r="T1127" s="879" t="s">
        <v>6589</v>
      </c>
      <c r="U1127" s="880" t="s">
        <v>4786</v>
      </c>
      <c r="V1127" s="881" t="s">
        <v>6586</v>
      </c>
      <c r="W1127" s="879" t="s">
        <v>6590</v>
      </c>
      <c r="X1127" s="882" t="s">
        <v>2415</v>
      </c>
    </row>
    <row r="1128" spans="1:24" ht="28.5" customHeight="1">
      <c r="A1128" s="849" t="s">
        <v>4717</v>
      </c>
      <c r="B1128" s="850"/>
      <c r="C1128" s="850" t="s">
        <v>4712</v>
      </c>
      <c r="D1128" s="850" t="s">
        <v>4718</v>
      </c>
      <c r="E1128" s="852">
        <v>47.504258399999998</v>
      </c>
      <c r="F1128" s="852">
        <v>-111.1790622</v>
      </c>
      <c r="G1128" s="854" t="s">
        <v>9289</v>
      </c>
      <c r="H1128" s="850"/>
      <c r="I1128" s="853" t="s">
        <v>44</v>
      </c>
      <c r="J1128" s="854" t="str">
        <f t="shared" si="150"/>
        <v>Groundwater</v>
      </c>
      <c r="K1128" s="854" t="s">
        <v>35</v>
      </c>
      <c r="L1128" s="858">
        <v>2016</v>
      </c>
      <c r="M1128" s="855">
        <v>5500</v>
      </c>
      <c r="N1128" s="855">
        <v>1900</v>
      </c>
      <c r="O1128" s="855">
        <v>5730</v>
      </c>
      <c r="P1128" s="855">
        <v>6730</v>
      </c>
      <c r="Q1128" s="855">
        <f t="shared" si="151"/>
        <v>6730</v>
      </c>
      <c r="R1128" s="854" t="s">
        <v>10360</v>
      </c>
      <c r="S1128" s="868" t="s">
        <v>4724</v>
      </c>
      <c r="T1128" s="937" t="s">
        <v>4611</v>
      </c>
      <c r="U1128" s="866" t="s">
        <v>54</v>
      </c>
      <c r="V1128" s="867" t="s">
        <v>4720</v>
      </c>
      <c r="W1128" s="893" t="s">
        <v>4726</v>
      </c>
      <c r="X1128" s="934" t="s">
        <v>4714</v>
      </c>
    </row>
    <row r="1129" spans="1:24" ht="28.5" customHeight="1">
      <c r="A1129" s="849" t="s">
        <v>6591</v>
      </c>
      <c r="B1129" s="850"/>
      <c r="C1129" s="850" t="s">
        <v>4778</v>
      </c>
      <c r="D1129" s="850" t="s">
        <v>4955</v>
      </c>
      <c r="E1129" s="852">
        <v>42.9034926</v>
      </c>
      <c r="F1129" s="852">
        <v>-71.389251900000005</v>
      </c>
      <c r="G1129" s="854" t="s">
        <v>9290</v>
      </c>
      <c r="H1129" s="850"/>
      <c r="I1129" s="853" t="s">
        <v>77</v>
      </c>
      <c r="J1129" s="854" t="str">
        <f t="shared" si="150"/>
        <v>Groundwater</v>
      </c>
      <c r="K1129" s="854" t="s">
        <v>35</v>
      </c>
      <c r="L1129" s="858"/>
      <c r="M1129" s="855">
        <v>117</v>
      </c>
      <c r="N1129" s="855">
        <v>118</v>
      </c>
      <c r="O1129" s="855">
        <v>235</v>
      </c>
      <c r="P1129" s="855">
        <v>262.14</v>
      </c>
      <c r="Q1129" s="855">
        <f t="shared" si="151"/>
        <v>262.14</v>
      </c>
      <c r="R1129" s="854"/>
      <c r="S1129" s="854"/>
      <c r="T1129" s="854"/>
      <c r="U1129" s="856" t="s">
        <v>4781</v>
      </c>
      <c r="V1129" s="857" t="s">
        <v>4781</v>
      </c>
      <c r="W1129" s="854"/>
      <c r="X1129" s="860" t="s">
        <v>2415</v>
      </c>
    </row>
    <row r="1130" spans="1:24" ht="28.5" customHeight="1">
      <c r="A1130" s="849" t="s">
        <v>1031</v>
      </c>
      <c r="B1130" s="850"/>
      <c r="C1130" s="850" t="s">
        <v>448</v>
      </c>
      <c r="D1130" s="850" t="s">
        <v>1032</v>
      </c>
      <c r="E1130" s="852">
        <v>37.627262100000003</v>
      </c>
      <c r="F1130" s="852">
        <v>-118.84180449999999</v>
      </c>
      <c r="G1130" s="854" t="s">
        <v>9289</v>
      </c>
      <c r="H1130" s="850"/>
      <c r="I1130" s="853" t="s">
        <v>113</v>
      </c>
      <c r="J1130" s="854" t="str">
        <f t="shared" si="150"/>
        <v>Groundwater</v>
      </c>
      <c r="K1130" s="854" t="s">
        <v>35</v>
      </c>
      <c r="L1130" s="858">
        <v>2020</v>
      </c>
      <c r="M1130" s="855">
        <v>27</v>
      </c>
      <c r="N1130" s="855">
        <v>16</v>
      </c>
      <c r="O1130" s="855">
        <v>43</v>
      </c>
      <c r="P1130" s="855">
        <v>2352</v>
      </c>
      <c r="Q1130" s="855">
        <f t="shared" si="151"/>
        <v>2352</v>
      </c>
      <c r="R1130" s="885" t="s">
        <v>1007</v>
      </c>
      <c r="S1130" s="854"/>
      <c r="T1130" s="944" t="s">
        <v>1034</v>
      </c>
      <c r="U1130" s="856" t="s">
        <v>514</v>
      </c>
      <c r="V1130" s="857" t="s">
        <v>1033</v>
      </c>
      <c r="W1130" s="941" t="s">
        <v>1035</v>
      </c>
      <c r="X1130" s="941" t="s">
        <v>1036</v>
      </c>
    </row>
    <row r="1131" spans="1:24" ht="28.5" customHeight="1">
      <c r="A1131" s="849" t="s">
        <v>1972</v>
      </c>
      <c r="B1131" s="849"/>
      <c r="C1131" s="849" t="s">
        <v>1806</v>
      </c>
      <c r="D1131" s="849" t="s">
        <v>1960</v>
      </c>
      <c r="E1131" s="851">
        <v>27.4433933</v>
      </c>
      <c r="F1131" s="851">
        <v>-82.433591499999906</v>
      </c>
      <c r="G1131" s="901" t="s">
        <v>9299</v>
      </c>
      <c r="H1131" s="900"/>
      <c r="I1131" s="853" t="s">
        <v>95</v>
      </c>
      <c r="J1131" s="854" t="str">
        <f t="shared" si="150"/>
        <v>Groundwater</v>
      </c>
      <c r="K1131" s="852" t="s">
        <v>35</v>
      </c>
      <c r="L1131" s="851">
        <v>2020</v>
      </c>
      <c r="M1131" s="855">
        <v>1000</v>
      </c>
      <c r="N1131" s="855">
        <v>140</v>
      </c>
      <c r="O1131" s="855"/>
      <c r="P1131" s="855"/>
      <c r="Q1131" s="855">
        <f t="shared" si="151"/>
        <v>1000</v>
      </c>
      <c r="R1131" s="854"/>
      <c r="S1131" s="854"/>
      <c r="T1131" s="868" t="s">
        <v>1974</v>
      </c>
      <c r="U1131" s="866" t="s">
        <v>1830</v>
      </c>
      <c r="V1131" s="867" t="s">
        <v>1973</v>
      </c>
      <c r="W1131" s="854"/>
      <c r="X1131" s="851"/>
    </row>
    <row r="1132" spans="1:24" ht="28.5" customHeight="1">
      <c r="A1132" s="849" t="s">
        <v>6594</v>
      </c>
      <c r="B1132" s="850"/>
      <c r="C1132" s="850" t="s">
        <v>4778</v>
      </c>
      <c r="D1132" s="850" t="s">
        <v>4785</v>
      </c>
      <c r="E1132" s="852">
        <v>43.018371500000001</v>
      </c>
      <c r="F1132" s="852">
        <v>-71.492862000000002</v>
      </c>
      <c r="G1132" s="854" t="s">
        <v>9299</v>
      </c>
      <c r="H1132" s="850"/>
      <c r="I1132" s="853" t="s">
        <v>33</v>
      </c>
      <c r="J1132" s="854" t="str">
        <f t="shared" si="150"/>
        <v>Groundwater</v>
      </c>
      <c r="K1132" s="854" t="s">
        <v>35</v>
      </c>
      <c r="L1132" s="858">
        <v>2018</v>
      </c>
      <c r="M1132" s="855">
        <v>532</v>
      </c>
      <c r="N1132" s="855">
        <v>47.6</v>
      </c>
      <c r="O1132" s="855">
        <v>579.6</v>
      </c>
      <c r="P1132" s="855">
        <v>998.6</v>
      </c>
      <c r="Q1132" s="855">
        <f t="shared" si="151"/>
        <v>998.6</v>
      </c>
      <c r="R1132" s="854"/>
      <c r="S1132" s="853"/>
      <c r="T1132" s="879" t="s">
        <v>6599</v>
      </c>
      <c r="U1132" s="875" t="s">
        <v>4786</v>
      </c>
      <c r="V1132" s="887" t="s">
        <v>6596</v>
      </c>
      <c r="W1132" s="890" t="s">
        <v>6600</v>
      </c>
      <c r="X1132" s="882" t="s">
        <v>2415</v>
      </c>
    </row>
    <row r="1133" spans="1:24" ht="28.5" customHeight="1">
      <c r="A1133" s="849" t="s">
        <v>6601</v>
      </c>
      <c r="B1133" s="850"/>
      <c r="C1133" s="850" t="s">
        <v>4778</v>
      </c>
      <c r="D1133" s="850" t="s">
        <v>4785</v>
      </c>
      <c r="E1133" s="852">
        <v>42.995022800000001</v>
      </c>
      <c r="F1133" s="852">
        <v>-71.464257900000007</v>
      </c>
      <c r="G1133" s="854" t="s">
        <v>9299</v>
      </c>
      <c r="H1133" s="850"/>
      <c r="I1133" s="853" t="s">
        <v>77</v>
      </c>
      <c r="J1133" s="854" t="str">
        <f t="shared" si="150"/>
        <v>Groundwater</v>
      </c>
      <c r="K1133" s="854" t="s">
        <v>35</v>
      </c>
      <c r="L1133" s="858">
        <v>2017</v>
      </c>
      <c r="M1133" s="855">
        <v>34.4</v>
      </c>
      <c r="N1133" s="855">
        <v>14.6</v>
      </c>
      <c r="O1133" s="855">
        <v>49</v>
      </c>
      <c r="P1133" s="855" t="s">
        <v>36</v>
      </c>
      <c r="Q1133" s="855">
        <f t="shared" si="151"/>
        <v>49</v>
      </c>
      <c r="R1133" s="854"/>
      <c r="S1133" s="853"/>
      <c r="T1133" s="879" t="s">
        <v>6605</v>
      </c>
      <c r="U1133" s="880" t="s">
        <v>4786</v>
      </c>
      <c r="V1133" s="881" t="s">
        <v>6603</v>
      </c>
      <c r="W1133" s="879" t="s">
        <v>6606</v>
      </c>
      <c r="X1133" s="882" t="s">
        <v>2415</v>
      </c>
    </row>
    <row r="1134" spans="1:24" ht="28.5" customHeight="1">
      <c r="A1134" s="849" t="s">
        <v>6607</v>
      </c>
      <c r="B1134" s="850"/>
      <c r="C1134" s="850" t="s">
        <v>4778</v>
      </c>
      <c r="D1134" s="850" t="s">
        <v>4785</v>
      </c>
      <c r="E1134" s="852">
        <v>42.976709999999997</v>
      </c>
      <c r="F1134" s="852">
        <v>-71.466762299999999</v>
      </c>
      <c r="G1134" s="854" t="s">
        <v>9299</v>
      </c>
      <c r="H1134" s="850"/>
      <c r="I1134" s="853" t="s">
        <v>5</v>
      </c>
      <c r="J1134" s="854" t="str">
        <f t="shared" si="150"/>
        <v>Groundwater</v>
      </c>
      <c r="K1134" s="854" t="s">
        <v>35</v>
      </c>
      <c r="L1134" s="858">
        <v>2019</v>
      </c>
      <c r="M1134" s="855">
        <v>24</v>
      </c>
      <c r="N1134" s="855">
        <v>10</v>
      </c>
      <c r="O1134" s="855">
        <v>34</v>
      </c>
      <c r="P1134" s="855">
        <v>86.7</v>
      </c>
      <c r="Q1134" s="855">
        <f t="shared" si="151"/>
        <v>86.7</v>
      </c>
      <c r="R1134" s="854"/>
      <c r="S1134" s="853"/>
      <c r="T1134" s="879" t="s">
        <v>6612</v>
      </c>
      <c r="U1134" s="875" t="s">
        <v>4786</v>
      </c>
      <c r="V1134" s="887" t="s">
        <v>6609</v>
      </c>
      <c r="W1134" s="879" t="s">
        <v>6613</v>
      </c>
      <c r="X1134" s="882" t="s">
        <v>2415</v>
      </c>
    </row>
    <row r="1135" spans="1:24" ht="28.5" customHeight="1">
      <c r="A1135" s="849" t="s">
        <v>6614</v>
      </c>
      <c r="B1135" s="850"/>
      <c r="C1135" s="850" t="s">
        <v>4778</v>
      </c>
      <c r="D1135" s="850" t="s">
        <v>6615</v>
      </c>
      <c r="E1135" s="852">
        <v>43.288650199999999</v>
      </c>
      <c r="F1135" s="852">
        <v>-71.188631200000003</v>
      </c>
      <c r="G1135" s="854" t="s">
        <v>9290</v>
      </c>
      <c r="H1135" s="850"/>
      <c r="I1135" s="853" t="s">
        <v>77</v>
      </c>
      <c r="J1135" s="854" t="str">
        <f t="shared" si="150"/>
        <v>Groundwater</v>
      </c>
      <c r="K1135" s="854" t="s">
        <v>35</v>
      </c>
      <c r="L1135" s="858"/>
      <c r="M1135" s="855">
        <v>5</v>
      </c>
      <c r="N1135" s="855"/>
      <c r="O1135" s="855" t="s">
        <v>36</v>
      </c>
      <c r="P1135" s="855" t="s">
        <v>36</v>
      </c>
      <c r="Q1135" s="855">
        <f t="shared" si="151"/>
        <v>5</v>
      </c>
      <c r="R1135" s="854"/>
      <c r="S1135" s="854"/>
      <c r="T1135" s="854"/>
      <c r="U1135" s="866" t="s">
        <v>4781</v>
      </c>
      <c r="V1135" s="884" t="s">
        <v>4781</v>
      </c>
      <c r="W1135" s="854"/>
      <c r="X1135" s="860" t="s">
        <v>2415</v>
      </c>
    </row>
    <row r="1136" spans="1:24" ht="28.5" customHeight="1">
      <c r="A1136" s="849" t="s">
        <v>6617</v>
      </c>
      <c r="B1136" s="850"/>
      <c r="C1136" s="850" t="s">
        <v>4778</v>
      </c>
      <c r="D1136" s="850" t="s">
        <v>5422</v>
      </c>
      <c r="E1136" s="852">
        <v>42.929687000000001</v>
      </c>
      <c r="F1136" s="852">
        <v>-71.435217699999995</v>
      </c>
      <c r="G1136" s="854" t="s">
        <v>9299</v>
      </c>
      <c r="H1136" s="850"/>
      <c r="I1136" s="853" t="s">
        <v>113</v>
      </c>
      <c r="J1136" s="854" t="str">
        <f t="shared" si="150"/>
        <v>Groundwater</v>
      </c>
      <c r="K1136" s="854" t="s">
        <v>35</v>
      </c>
      <c r="L1136" s="858">
        <v>2019</v>
      </c>
      <c r="M1136" s="855">
        <v>290</v>
      </c>
      <c r="N1136" s="855">
        <v>100</v>
      </c>
      <c r="O1136" s="855">
        <v>390</v>
      </c>
      <c r="P1136" s="855">
        <v>1601</v>
      </c>
      <c r="Q1136" s="855">
        <f t="shared" si="151"/>
        <v>1601</v>
      </c>
      <c r="R1136" s="854"/>
      <c r="S1136" s="853"/>
      <c r="T1136" s="879" t="s">
        <v>6621</v>
      </c>
      <c r="U1136" s="880" t="s">
        <v>4786</v>
      </c>
      <c r="V1136" s="867" t="s">
        <v>6618</v>
      </c>
      <c r="W1136" s="879" t="s">
        <v>6622</v>
      </c>
      <c r="X1136" s="882" t="s">
        <v>2415</v>
      </c>
    </row>
    <row r="1137" spans="1:24" ht="28.5" customHeight="1">
      <c r="A1137" s="849" t="s">
        <v>10361</v>
      </c>
      <c r="B1137" s="849"/>
      <c r="C1137" s="849" t="s">
        <v>3158</v>
      </c>
      <c r="D1137" s="849" t="s">
        <v>10362</v>
      </c>
      <c r="E1137" s="851">
        <v>44.275399</v>
      </c>
      <c r="F1137" s="851">
        <v>-86.25609</v>
      </c>
      <c r="G1137" s="862"/>
      <c r="H1137" s="861"/>
      <c r="I1137" s="853" t="s">
        <v>113</v>
      </c>
      <c r="J1137" s="852" t="s">
        <v>35</v>
      </c>
      <c r="K1137" s="852" t="s">
        <v>35</v>
      </c>
      <c r="L1137" s="863">
        <v>2020</v>
      </c>
      <c r="M1137" s="855">
        <v>24.2</v>
      </c>
      <c r="N1137" s="855"/>
      <c r="O1137" s="855"/>
      <c r="P1137" s="855"/>
      <c r="Q1137" s="855">
        <v>24.2</v>
      </c>
      <c r="R1137" s="854"/>
      <c r="S1137" s="854"/>
      <c r="T1137" s="854" t="s">
        <v>10363</v>
      </c>
      <c r="U1137" s="864" t="s">
        <v>10363</v>
      </c>
      <c r="V1137" s="865" t="s">
        <v>10364</v>
      </c>
      <c r="W1137" s="854" t="s">
        <v>9635</v>
      </c>
      <c r="X1137" s="851" t="s">
        <v>9295</v>
      </c>
    </row>
    <row r="1138" spans="1:24" ht="28.5" customHeight="1">
      <c r="A1138" s="869" t="s">
        <v>3808</v>
      </c>
      <c r="B1138" s="870"/>
      <c r="C1138" s="870" t="s">
        <v>3158</v>
      </c>
      <c r="D1138" s="870" t="s">
        <v>3809</v>
      </c>
      <c r="E1138" s="871">
        <v>44.248663699999902</v>
      </c>
      <c r="F1138" s="871">
        <v>-86.327624</v>
      </c>
      <c r="G1138" s="852" t="s">
        <v>9289</v>
      </c>
      <c r="H1138" s="852"/>
      <c r="I1138" s="872" t="s">
        <v>5</v>
      </c>
      <c r="J1138" s="854" t="str">
        <f t="shared" ref="J1138:J1188" si="152">IF(K1138="Groundwater", "Groundwater", IF(OR(K1138="Wastewater", K1138="Surface Water", K1138="Drinking Water", K1138="Leachate"),"Other Water", IF(OR(K1138="Soil", K1138="Compost", K1138="Sludge", K1138="Septage"), "Solid", "Unknown")))</f>
        <v>Groundwater</v>
      </c>
      <c r="K1138" s="854" t="s">
        <v>35</v>
      </c>
      <c r="L1138" s="858">
        <v>2018</v>
      </c>
      <c r="M1138" s="855"/>
      <c r="N1138" s="855">
        <v>1700</v>
      </c>
      <c r="O1138" s="855" t="s">
        <v>36</v>
      </c>
      <c r="P1138" s="855"/>
      <c r="Q1138" s="855">
        <f t="shared" ref="Q1138:Q1188" si="153">IF(M1138&amp;N1138&amp;O1138&amp;P1138="","",MAX(M1138:P1138))</f>
        <v>1700</v>
      </c>
      <c r="R1138" s="851" t="s">
        <v>3810</v>
      </c>
      <c r="S1138" s="873" t="s">
        <v>3811</v>
      </c>
      <c r="T1138" s="874" t="s">
        <v>3166</v>
      </c>
      <c r="U1138" s="875" t="s">
        <v>3811</v>
      </c>
      <c r="V1138" s="857" t="s">
        <v>3811</v>
      </c>
      <c r="W1138" s="899" t="s">
        <v>3816</v>
      </c>
      <c r="X1138" s="877" t="s">
        <v>3168</v>
      </c>
    </row>
    <row r="1139" spans="1:24" ht="28.5" customHeight="1">
      <c r="A1139" s="849" t="s">
        <v>4475</v>
      </c>
      <c r="B1139" s="849"/>
      <c r="C1139" s="849" t="s">
        <v>4239</v>
      </c>
      <c r="D1139" s="849" t="s">
        <v>4401</v>
      </c>
      <c r="E1139" s="851">
        <v>44.16830444</v>
      </c>
      <c r="F1139" s="851">
        <v>-94.125808719999995</v>
      </c>
      <c r="G1139" s="852" t="s">
        <v>9299</v>
      </c>
      <c r="H1139" s="849" t="s">
        <v>10365</v>
      </c>
      <c r="I1139" s="853" t="s">
        <v>33</v>
      </c>
      <c r="J1139" s="854" t="str">
        <f t="shared" si="152"/>
        <v>Groundwater</v>
      </c>
      <c r="K1139" s="852" t="s">
        <v>35</v>
      </c>
      <c r="L1139" s="851">
        <v>2016</v>
      </c>
      <c r="M1139" s="855">
        <v>5.34</v>
      </c>
      <c r="N1139" s="855">
        <v>14.8</v>
      </c>
      <c r="O1139" s="855">
        <v>20.14</v>
      </c>
      <c r="P1139" s="855">
        <v>39.520000000000003</v>
      </c>
      <c r="Q1139" s="855">
        <f t="shared" si="153"/>
        <v>39.520000000000003</v>
      </c>
      <c r="R1139" s="854"/>
      <c r="S1139" s="868" t="s">
        <v>4271</v>
      </c>
      <c r="T1139" s="868" t="s">
        <v>4476</v>
      </c>
      <c r="U1139" s="856" t="s">
        <v>4271</v>
      </c>
      <c r="V1139" s="857" t="s">
        <v>4272</v>
      </c>
      <c r="W1139" s="854"/>
      <c r="X1139" s="877" t="s">
        <v>4274</v>
      </c>
    </row>
    <row r="1140" spans="1:24" ht="28.5" customHeight="1">
      <c r="A1140" s="849" t="s">
        <v>8188</v>
      </c>
      <c r="B1140" s="849" t="s">
        <v>8189</v>
      </c>
      <c r="C1140" s="849" t="s">
        <v>8166</v>
      </c>
      <c r="D1140" s="849"/>
      <c r="E1140" s="851">
        <v>40.812393200000002</v>
      </c>
      <c r="F1140" s="851">
        <v>-82.515444799999997</v>
      </c>
      <c r="G1140" s="901" t="s">
        <v>9349</v>
      </c>
      <c r="H1140" s="900" t="s">
        <v>10366</v>
      </c>
      <c r="I1140" s="853" t="s">
        <v>44</v>
      </c>
      <c r="J1140" s="854" t="str">
        <f t="shared" si="152"/>
        <v>Groundwater</v>
      </c>
      <c r="K1140" s="852" t="s">
        <v>35</v>
      </c>
      <c r="L1140" s="851">
        <v>2018</v>
      </c>
      <c r="M1140" s="855">
        <v>2200</v>
      </c>
      <c r="N1140" s="855">
        <v>640</v>
      </c>
      <c r="O1140" s="855">
        <v>2840</v>
      </c>
      <c r="P1140" s="855">
        <v>7357.6</v>
      </c>
      <c r="Q1140" s="855">
        <f t="shared" si="153"/>
        <v>7357.6</v>
      </c>
      <c r="R1140" s="854"/>
      <c r="S1140" s="854"/>
      <c r="T1140" s="854"/>
      <c r="U1140" s="856" t="s">
        <v>54</v>
      </c>
      <c r="V1140" s="907" t="s">
        <v>8190</v>
      </c>
      <c r="W1140" s="854"/>
      <c r="X1140" s="851"/>
    </row>
    <row r="1141" spans="1:24" ht="28.5" customHeight="1">
      <c r="A1141" s="849" t="s">
        <v>4477</v>
      </c>
      <c r="B1141" s="849"/>
      <c r="C1141" s="849" t="s">
        <v>4239</v>
      </c>
      <c r="D1141" s="849" t="s">
        <v>4478</v>
      </c>
      <c r="E1141" s="851">
        <v>46.596128239999999</v>
      </c>
      <c r="F1141" s="851">
        <v>-94.399790929999995</v>
      </c>
      <c r="G1141" s="852" t="s">
        <v>9299</v>
      </c>
      <c r="H1141" s="849"/>
      <c r="I1141" s="853" t="s">
        <v>33</v>
      </c>
      <c r="J1141" s="854" t="str">
        <f t="shared" si="152"/>
        <v>Groundwater</v>
      </c>
      <c r="K1141" s="852" t="s">
        <v>35</v>
      </c>
      <c r="L1141" s="851">
        <v>2018</v>
      </c>
      <c r="M1141" s="855">
        <v>660</v>
      </c>
      <c r="N1141" s="855">
        <v>540</v>
      </c>
      <c r="O1141" s="855">
        <v>1140</v>
      </c>
      <c r="P1141" s="855">
        <v>3960</v>
      </c>
      <c r="Q1141" s="855">
        <f t="shared" si="153"/>
        <v>3960</v>
      </c>
      <c r="R1141" s="854"/>
      <c r="S1141" s="868" t="s">
        <v>4271</v>
      </c>
      <c r="T1141" s="868" t="s">
        <v>4479</v>
      </c>
      <c r="U1141" s="866" t="s">
        <v>4271</v>
      </c>
      <c r="V1141" s="884" t="s">
        <v>4272</v>
      </c>
      <c r="W1141" s="854"/>
      <c r="X1141" s="877" t="s">
        <v>4274</v>
      </c>
    </row>
    <row r="1142" spans="1:24" ht="28.5" customHeight="1">
      <c r="A1142" s="849" t="s">
        <v>3817</v>
      </c>
      <c r="B1142" s="850"/>
      <c r="C1142" s="850" t="s">
        <v>3158</v>
      </c>
      <c r="D1142" s="850" t="s">
        <v>3237</v>
      </c>
      <c r="E1142" s="871">
        <v>44.508777299999998</v>
      </c>
      <c r="F1142" s="871">
        <v>-83.4214561</v>
      </c>
      <c r="G1142" s="852" t="s">
        <v>9289</v>
      </c>
      <c r="H1142" s="852"/>
      <c r="I1142" s="853" t="s">
        <v>5</v>
      </c>
      <c r="J1142" s="854" t="str">
        <f t="shared" si="152"/>
        <v>Groundwater</v>
      </c>
      <c r="K1142" s="854" t="s">
        <v>35</v>
      </c>
      <c r="L1142" s="858">
        <v>2018</v>
      </c>
      <c r="M1142" s="855">
        <v>76</v>
      </c>
      <c r="N1142" s="855">
        <v>800</v>
      </c>
      <c r="O1142" s="855">
        <v>876</v>
      </c>
      <c r="P1142" s="855"/>
      <c r="Q1142" s="855">
        <f t="shared" si="153"/>
        <v>876</v>
      </c>
      <c r="R1142" s="906"/>
      <c r="S1142" s="885"/>
      <c r="T1142" s="859" t="s">
        <v>3821</v>
      </c>
      <c r="U1142" s="864"/>
      <c r="V1142" s="884" t="s">
        <v>3190</v>
      </c>
      <c r="W1142" s="885"/>
      <c r="X1142" s="877" t="s">
        <v>3168</v>
      </c>
    </row>
    <row r="1143" spans="1:24" ht="28.5" customHeight="1">
      <c r="A1143" s="929" t="s">
        <v>1037</v>
      </c>
      <c r="B1143" s="930"/>
      <c r="C1143" s="850" t="s">
        <v>448</v>
      </c>
      <c r="D1143" s="850" t="s">
        <v>1038</v>
      </c>
      <c r="E1143" s="852">
        <v>33.890884</v>
      </c>
      <c r="F1143" s="852">
        <v>-117.2617329</v>
      </c>
      <c r="G1143" s="854" t="s">
        <v>9289</v>
      </c>
      <c r="H1143" s="850"/>
      <c r="I1143" s="853" t="s">
        <v>44</v>
      </c>
      <c r="J1143" s="854" t="str">
        <f t="shared" si="152"/>
        <v>Groundwater</v>
      </c>
      <c r="K1143" s="854" t="s">
        <v>35</v>
      </c>
      <c r="L1143" s="858">
        <v>2016</v>
      </c>
      <c r="M1143" s="855"/>
      <c r="N1143" s="855"/>
      <c r="O1143" s="855">
        <v>9666</v>
      </c>
      <c r="P1143" s="855"/>
      <c r="Q1143" s="855">
        <f t="shared" si="153"/>
        <v>9666</v>
      </c>
      <c r="R1143" s="854" t="s">
        <v>10367</v>
      </c>
      <c r="S1143" s="944" t="s">
        <v>546</v>
      </c>
      <c r="T1143" s="854" t="s">
        <v>49</v>
      </c>
      <c r="U1143" s="866" t="s">
        <v>105</v>
      </c>
      <c r="V1143" s="884" t="s">
        <v>451</v>
      </c>
      <c r="W1143" s="893" t="s">
        <v>1044</v>
      </c>
      <c r="X1143" s="941" t="s">
        <v>538</v>
      </c>
    </row>
    <row r="1144" spans="1:24" ht="28.5" customHeight="1">
      <c r="A1144" s="849" t="s">
        <v>6623</v>
      </c>
      <c r="B1144" s="850"/>
      <c r="C1144" s="850" t="s">
        <v>4778</v>
      </c>
      <c r="D1144" s="850" t="s">
        <v>6624</v>
      </c>
      <c r="E1144" s="852">
        <v>42.885507199999999</v>
      </c>
      <c r="F1144" s="852">
        <v>-71.195198300000001</v>
      </c>
      <c r="G1144" s="854" t="s">
        <v>9290</v>
      </c>
      <c r="H1144" s="850"/>
      <c r="I1144" s="853" t="s">
        <v>77</v>
      </c>
      <c r="J1144" s="854" t="str">
        <f t="shared" si="152"/>
        <v>Groundwater</v>
      </c>
      <c r="K1144" s="854" t="s">
        <v>35</v>
      </c>
      <c r="L1144" s="858"/>
      <c r="M1144" s="855">
        <v>6.03</v>
      </c>
      <c r="N1144" s="855"/>
      <c r="O1144" s="855" t="s">
        <v>36</v>
      </c>
      <c r="P1144" s="855">
        <v>8.07</v>
      </c>
      <c r="Q1144" s="855">
        <f t="shared" si="153"/>
        <v>8.07</v>
      </c>
      <c r="R1144" s="854"/>
      <c r="S1144" s="854"/>
      <c r="T1144" s="854"/>
      <c r="U1144" s="856" t="s">
        <v>4781</v>
      </c>
      <c r="V1144" s="857" t="s">
        <v>4781</v>
      </c>
      <c r="W1144" s="854"/>
      <c r="X1144" s="860" t="s">
        <v>2415</v>
      </c>
    </row>
    <row r="1145" spans="1:24" ht="28.5" customHeight="1">
      <c r="A1145" s="849" t="s">
        <v>1975</v>
      </c>
      <c r="B1145" s="849"/>
      <c r="C1145" s="849" t="s">
        <v>1806</v>
      </c>
      <c r="D1145" s="981" t="s">
        <v>1976</v>
      </c>
      <c r="E1145" s="852">
        <v>30.783235900000001</v>
      </c>
      <c r="F1145" s="852">
        <v>-85.237070099999997</v>
      </c>
      <c r="G1145" s="852" t="s">
        <v>9290</v>
      </c>
      <c r="H1145" s="849"/>
      <c r="I1145" s="853" t="s">
        <v>44</v>
      </c>
      <c r="J1145" s="854" t="str">
        <f t="shared" si="152"/>
        <v>Other Water</v>
      </c>
      <c r="K1145" s="852" t="s">
        <v>80</v>
      </c>
      <c r="L1145" s="851">
        <v>2018</v>
      </c>
      <c r="M1145" s="855">
        <v>6.95</v>
      </c>
      <c r="N1145" s="855">
        <v>9.56</v>
      </c>
      <c r="O1145" s="855">
        <v>16.510000000000002</v>
      </c>
      <c r="P1145" s="855">
        <v>53.252000000000002</v>
      </c>
      <c r="Q1145" s="855">
        <f t="shared" si="153"/>
        <v>53.252000000000002</v>
      </c>
      <c r="R1145" s="854"/>
      <c r="S1145" s="854"/>
      <c r="T1145" s="859" t="s">
        <v>1837</v>
      </c>
      <c r="U1145" s="921" t="s">
        <v>90</v>
      </c>
      <c r="V1145" s="922" t="s">
        <v>90</v>
      </c>
      <c r="W1145" s="877" t="s">
        <v>92</v>
      </c>
      <c r="X1145" s="860" t="s">
        <v>1977</v>
      </c>
    </row>
    <row r="1146" spans="1:24" ht="28.5" customHeight="1">
      <c r="A1146" s="849" t="s">
        <v>1045</v>
      </c>
      <c r="B1146" s="850"/>
      <c r="C1146" s="850" t="s">
        <v>448</v>
      </c>
      <c r="D1146" s="850" t="s">
        <v>1046</v>
      </c>
      <c r="E1146" s="852">
        <v>34.224751699999999</v>
      </c>
      <c r="F1146" s="852">
        <v>-116.0541278</v>
      </c>
      <c r="G1146" s="854" t="s">
        <v>9289</v>
      </c>
      <c r="H1146" s="850"/>
      <c r="I1146" s="853" t="s">
        <v>44</v>
      </c>
      <c r="J1146" s="854" t="str">
        <f t="shared" si="152"/>
        <v>Groundwater</v>
      </c>
      <c r="K1146" s="854" t="s">
        <v>35</v>
      </c>
      <c r="L1146" s="858">
        <v>2016</v>
      </c>
      <c r="M1146" s="855"/>
      <c r="N1146" s="855"/>
      <c r="O1146" s="855">
        <v>440</v>
      </c>
      <c r="P1146" s="855"/>
      <c r="Q1146" s="855">
        <f t="shared" si="153"/>
        <v>440</v>
      </c>
      <c r="R1146" s="854" t="s">
        <v>10368</v>
      </c>
      <c r="S1146" s="944" t="s">
        <v>546</v>
      </c>
      <c r="T1146" s="854" t="s">
        <v>49</v>
      </c>
      <c r="U1146" s="866" t="s">
        <v>105</v>
      </c>
      <c r="V1146" s="884" t="s">
        <v>451</v>
      </c>
      <c r="W1146" s="893" t="s">
        <v>1050</v>
      </c>
      <c r="X1146" s="934" t="s">
        <v>538</v>
      </c>
    </row>
    <row r="1147" spans="1:24" ht="28.5" customHeight="1">
      <c r="A1147" s="929" t="s">
        <v>1051</v>
      </c>
      <c r="B1147" s="930"/>
      <c r="C1147" s="850" t="s">
        <v>448</v>
      </c>
      <c r="D1147" s="850" t="s">
        <v>1052</v>
      </c>
      <c r="E1147" s="852">
        <v>33.702938799999998</v>
      </c>
      <c r="F1147" s="852">
        <v>-117.8239274</v>
      </c>
      <c r="G1147" s="854" t="s">
        <v>9289</v>
      </c>
      <c r="H1147" s="850"/>
      <c r="I1147" s="853" t="s">
        <v>44</v>
      </c>
      <c r="J1147" s="854" t="str">
        <f t="shared" si="152"/>
        <v>Groundwater</v>
      </c>
      <c r="K1147" s="854" t="s">
        <v>35</v>
      </c>
      <c r="L1147" s="858">
        <v>2016</v>
      </c>
      <c r="M1147" s="855"/>
      <c r="N1147" s="855"/>
      <c r="O1147" s="855">
        <v>770000</v>
      </c>
      <c r="P1147" s="855"/>
      <c r="Q1147" s="855">
        <f t="shared" si="153"/>
        <v>770000</v>
      </c>
      <c r="R1147" s="854" t="s">
        <v>10369</v>
      </c>
      <c r="S1147" s="944" t="s">
        <v>546</v>
      </c>
      <c r="T1147" s="854" t="s">
        <v>49</v>
      </c>
      <c r="U1147" s="856" t="s">
        <v>105</v>
      </c>
      <c r="V1147" s="857" t="s">
        <v>451</v>
      </c>
      <c r="W1147" s="893" t="s">
        <v>1057</v>
      </c>
      <c r="X1147" s="941" t="s">
        <v>538</v>
      </c>
    </row>
    <row r="1148" spans="1:24" ht="28.5" customHeight="1">
      <c r="A1148" s="849" t="s">
        <v>398</v>
      </c>
      <c r="B1148" s="850"/>
      <c r="C1148" s="850" t="s">
        <v>346</v>
      </c>
      <c r="D1148" s="850" t="s">
        <v>399</v>
      </c>
      <c r="E1148" s="852">
        <v>32.662619739992302</v>
      </c>
      <c r="F1148" s="852">
        <v>-114.59945013054799</v>
      </c>
      <c r="G1148" s="854" t="s">
        <v>10370</v>
      </c>
      <c r="H1148" s="850" t="s">
        <v>10371</v>
      </c>
      <c r="I1148" s="853" t="s">
        <v>44</v>
      </c>
      <c r="J1148" s="854" t="str">
        <f t="shared" si="152"/>
        <v>Groundwater</v>
      </c>
      <c r="K1148" s="854" t="s">
        <v>35</v>
      </c>
      <c r="L1148" s="858">
        <v>2016</v>
      </c>
      <c r="M1148" s="855"/>
      <c r="N1148" s="855"/>
      <c r="O1148" s="855">
        <v>185</v>
      </c>
      <c r="P1148" s="855"/>
      <c r="Q1148" s="855">
        <f t="shared" si="153"/>
        <v>185</v>
      </c>
      <c r="R1148" s="854" t="s">
        <v>10372</v>
      </c>
      <c r="S1148" s="944" t="s">
        <v>403</v>
      </c>
      <c r="T1148" s="854" t="s">
        <v>49</v>
      </c>
      <c r="U1148" s="880" t="s">
        <v>105</v>
      </c>
      <c r="V1148" s="910" t="s">
        <v>49</v>
      </c>
      <c r="W1148" s="893" t="s">
        <v>405</v>
      </c>
      <c r="X1148" s="882" t="s">
        <v>358</v>
      </c>
    </row>
    <row r="1149" spans="1:24" ht="28.5" customHeight="1">
      <c r="A1149" s="849" t="s">
        <v>1978</v>
      </c>
      <c r="B1149" s="849"/>
      <c r="C1149" s="849" t="s">
        <v>8020</v>
      </c>
      <c r="D1149" s="849" t="s">
        <v>10373</v>
      </c>
      <c r="E1149" s="851">
        <v>34.585256999999999</v>
      </c>
      <c r="F1149" s="851">
        <v>-77.361084000000005</v>
      </c>
      <c r="G1149" s="901" t="s">
        <v>9449</v>
      </c>
      <c r="H1149" s="900" t="s">
        <v>10374</v>
      </c>
      <c r="I1149" s="853" t="s">
        <v>44</v>
      </c>
      <c r="J1149" s="854" t="str">
        <f t="shared" si="152"/>
        <v>Groundwater</v>
      </c>
      <c r="K1149" s="852" t="s">
        <v>35</v>
      </c>
      <c r="L1149" s="851">
        <v>2018</v>
      </c>
      <c r="M1149" s="855">
        <v>3460</v>
      </c>
      <c r="N1149" s="855">
        <v>35100</v>
      </c>
      <c r="O1149" s="855">
        <v>38600</v>
      </c>
      <c r="P1149" s="855">
        <v>47825.279999999999</v>
      </c>
      <c r="Q1149" s="855">
        <f t="shared" si="153"/>
        <v>47825.279999999999</v>
      </c>
      <c r="R1149" s="854"/>
      <c r="S1149" s="854"/>
      <c r="T1149" s="854"/>
      <c r="U1149" s="856" t="s">
        <v>813</v>
      </c>
      <c r="V1149" s="857" t="s">
        <v>1979</v>
      </c>
      <c r="W1149" s="868" t="s">
        <v>1980</v>
      </c>
      <c r="X1149" s="851"/>
    </row>
    <row r="1150" spans="1:24" ht="28.5" customHeight="1">
      <c r="A1150" s="929" t="s">
        <v>1058</v>
      </c>
      <c r="B1150" s="930"/>
      <c r="C1150" s="850" t="s">
        <v>448</v>
      </c>
      <c r="D1150" s="850" t="s">
        <v>1059</v>
      </c>
      <c r="E1150" s="852">
        <v>33.317841600000001</v>
      </c>
      <c r="F1150" s="852">
        <v>-117.3205123</v>
      </c>
      <c r="G1150" s="854" t="s">
        <v>9289</v>
      </c>
      <c r="H1150" s="850"/>
      <c r="I1150" s="853" t="s">
        <v>44</v>
      </c>
      <c r="J1150" s="854" t="str">
        <f t="shared" si="152"/>
        <v>Groundwater</v>
      </c>
      <c r="K1150" s="854" t="s">
        <v>35</v>
      </c>
      <c r="L1150" s="858">
        <v>2014</v>
      </c>
      <c r="M1150" s="855">
        <v>24</v>
      </c>
      <c r="N1150" s="855"/>
      <c r="O1150" s="855" t="s">
        <v>36</v>
      </c>
      <c r="P1150" s="855" t="s">
        <v>36</v>
      </c>
      <c r="Q1150" s="855">
        <f t="shared" si="153"/>
        <v>24</v>
      </c>
      <c r="R1150" s="854" t="s">
        <v>10375</v>
      </c>
      <c r="S1150" s="944" t="s">
        <v>546</v>
      </c>
      <c r="T1150" s="854" t="s">
        <v>1064</v>
      </c>
      <c r="U1150" s="856" t="s">
        <v>105</v>
      </c>
      <c r="V1150" s="857" t="s">
        <v>451</v>
      </c>
      <c r="W1150" s="893" t="s">
        <v>1065</v>
      </c>
      <c r="X1150" s="941" t="s">
        <v>538</v>
      </c>
    </row>
    <row r="1151" spans="1:24" ht="28.5" customHeight="1">
      <c r="A1151" s="869" t="s">
        <v>1066</v>
      </c>
      <c r="B1151" s="869"/>
      <c r="C1151" s="850" t="s">
        <v>448</v>
      </c>
      <c r="D1151" s="850" t="s">
        <v>1067</v>
      </c>
      <c r="E1151" s="852">
        <v>34.875790899999998</v>
      </c>
      <c r="F1151" s="852">
        <v>-116.9543915</v>
      </c>
      <c r="G1151" s="854" t="s">
        <v>9289</v>
      </c>
      <c r="H1151" s="850"/>
      <c r="I1151" s="853" t="s">
        <v>44</v>
      </c>
      <c r="J1151" s="854" t="str">
        <f t="shared" si="152"/>
        <v>Groundwater</v>
      </c>
      <c r="K1151" s="854" t="s">
        <v>35</v>
      </c>
      <c r="L1151" s="858">
        <v>2016</v>
      </c>
      <c r="M1151" s="855"/>
      <c r="N1151" s="855"/>
      <c r="O1151" s="855">
        <v>138</v>
      </c>
      <c r="P1151" s="855"/>
      <c r="Q1151" s="855">
        <f t="shared" si="153"/>
        <v>138</v>
      </c>
      <c r="R1151" s="854" t="s">
        <v>10376</v>
      </c>
      <c r="S1151" s="944" t="s">
        <v>546</v>
      </c>
      <c r="T1151" s="854" t="s">
        <v>49</v>
      </c>
      <c r="U1151" s="866" t="s">
        <v>1069</v>
      </c>
      <c r="V1151" s="884" t="s">
        <v>451</v>
      </c>
      <c r="W1151" s="893" t="s">
        <v>1073</v>
      </c>
      <c r="X1151" s="941" t="s">
        <v>538</v>
      </c>
    </row>
    <row r="1152" spans="1:24" ht="28.5" customHeight="1">
      <c r="A1152" s="849" t="s">
        <v>1074</v>
      </c>
      <c r="B1152" s="849"/>
      <c r="C1152" s="849" t="s">
        <v>448</v>
      </c>
      <c r="D1152" s="849" t="s">
        <v>1075</v>
      </c>
      <c r="E1152" s="852">
        <v>37.501279799999999</v>
      </c>
      <c r="F1152" s="852">
        <v>-120.0101995</v>
      </c>
      <c r="G1152" s="852" t="s">
        <v>9289</v>
      </c>
      <c r="H1152" s="849"/>
      <c r="I1152" s="853" t="s">
        <v>33</v>
      </c>
      <c r="J1152" s="854" t="str">
        <f t="shared" si="152"/>
        <v>Groundwater</v>
      </c>
      <c r="K1152" s="852" t="s">
        <v>35</v>
      </c>
      <c r="L1152" s="851">
        <v>2019</v>
      </c>
      <c r="M1152" s="855">
        <v>450</v>
      </c>
      <c r="N1152" s="855"/>
      <c r="O1152" s="855" t="s">
        <v>36</v>
      </c>
      <c r="P1152" s="855">
        <v>2023</v>
      </c>
      <c r="Q1152" s="855">
        <f t="shared" si="153"/>
        <v>2023</v>
      </c>
      <c r="R1152" s="906"/>
      <c r="S1152" s="854"/>
      <c r="T1152" s="859" t="s">
        <v>1077</v>
      </c>
      <c r="U1152" s="866" t="s">
        <v>451</v>
      </c>
      <c r="V1152" s="884" t="s">
        <v>451</v>
      </c>
      <c r="W1152" s="854"/>
      <c r="X1152" s="877" t="s">
        <v>453</v>
      </c>
    </row>
    <row r="1153" spans="1:24" ht="28.5" customHeight="1">
      <c r="A1153" s="849" t="s">
        <v>6627</v>
      </c>
      <c r="B1153" s="850"/>
      <c r="C1153" s="850" t="s">
        <v>4778</v>
      </c>
      <c r="D1153" s="850" t="s">
        <v>6628</v>
      </c>
      <c r="E1153" s="852">
        <v>43.221318099999998</v>
      </c>
      <c r="F1153" s="852">
        <v>-71.718178199999997</v>
      </c>
      <c r="G1153" s="854" t="s">
        <v>9290</v>
      </c>
      <c r="H1153" s="850"/>
      <c r="I1153" s="853" t="s">
        <v>5</v>
      </c>
      <c r="J1153" s="854" t="str">
        <f t="shared" si="152"/>
        <v>Groundwater</v>
      </c>
      <c r="K1153" s="854" t="s">
        <v>35</v>
      </c>
      <c r="L1153" s="858"/>
      <c r="M1153" s="855">
        <v>221</v>
      </c>
      <c r="N1153" s="855">
        <v>1530</v>
      </c>
      <c r="O1153" s="855">
        <v>1751</v>
      </c>
      <c r="P1153" s="855">
        <v>2262.1999999999998</v>
      </c>
      <c r="Q1153" s="855">
        <f t="shared" si="153"/>
        <v>2262.1999999999998</v>
      </c>
      <c r="R1153" s="854"/>
      <c r="S1153" s="854"/>
      <c r="T1153" s="854"/>
      <c r="U1153" s="866" t="s">
        <v>4781</v>
      </c>
      <c r="V1153" s="884" t="s">
        <v>4781</v>
      </c>
      <c r="W1153" s="854"/>
      <c r="X1153" s="860" t="s">
        <v>2415</v>
      </c>
    </row>
    <row r="1154" spans="1:24" ht="28.5" customHeight="1">
      <c r="A1154" s="849" t="s">
        <v>6631</v>
      </c>
      <c r="B1154" s="850"/>
      <c r="C1154" s="850" t="s">
        <v>4778</v>
      </c>
      <c r="D1154" s="850" t="s">
        <v>6632</v>
      </c>
      <c r="E1154" s="852">
        <v>42.914158</v>
      </c>
      <c r="F1154" s="852">
        <v>-72.191472000000005</v>
      </c>
      <c r="G1154" s="854" t="s">
        <v>9299</v>
      </c>
      <c r="H1154" s="850"/>
      <c r="I1154" s="853" t="s">
        <v>33</v>
      </c>
      <c r="J1154" s="854" t="str">
        <f t="shared" si="152"/>
        <v>Groundwater</v>
      </c>
      <c r="K1154" s="854" t="s">
        <v>35</v>
      </c>
      <c r="L1154" s="858">
        <v>2018</v>
      </c>
      <c r="M1154" s="855">
        <v>28.4</v>
      </c>
      <c r="N1154" s="855">
        <v>34.4</v>
      </c>
      <c r="O1154" s="855">
        <v>62.8</v>
      </c>
      <c r="P1154" s="855">
        <v>70.83</v>
      </c>
      <c r="Q1154" s="855">
        <f t="shared" si="153"/>
        <v>70.83</v>
      </c>
      <c r="R1154" s="854"/>
      <c r="S1154" s="853"/>
      <c r="T1154" s="879" t="s">
        <v>6635</v>
      </c>
      <c r="U1154" s="875" t="s">
        <v>4786</v>
      </c>
      <c r="V1154" s="887" t="s">
        <v>4781</v>
      </c>
      <c r="W1154" s="879" t="s">
        <v>6636</v>
      </c>
      <c r="X1154" s="882" t="s">
        <v>2415</v>
      </c>
    </row>
    <row r="1155" spans="1:24" ht="28.5" customHeight="1">
      <c r="A1155" s="849" t="s">
        <v>6637</v>
      </c>
      <c r="B1155" s="850"/>
      <c r="C1155" s="850" t="s">
        <v>4778</v>
      </c>
      <c r="D1155" s="850" t="s">
        <v>6638</v>
      </c>
      <c r="E1155" s="852">
        <v>43.127065999999999</v>
      </c>
      <c r="F1155" s="852">
        <v>-72.216650000000001</v>
      </c>
      <c r="G1155" s="854" t="s">
        <v>9299</v>
      </c>
      <c r="H1155" s="850"/>
      <c r="I1155" s="853" t="s">
        <v>33</v>
      </c>
      <c r="J1155" s="854" t="str">
        <f t="shared" si="152"/>
        <v>Groundwater</v>
      </c>
      <c r="K1155" s="854" t="s">
        <v>35</v>
      </c>
      <c r="L1155" s="858">
        <v>2020</v>
      </c>
      <c r="M1155" s="855">
        <v>139</v>
      </c>
      <c r="N1155" s="855">
        <v>1600</v>
      </c>
      <c r="O1155" s="855">
        <v>1739</v>
      </c>
      <c r="P1155" s="855">
        <v>1745.6</v>
      </c>
      <c r="Q1155" s="855">
        <f t="shared" si="153"/>
        <v>1745.6</v>
      </c>
      <c r="R1155" s="854"/>
      <c r="S1155" s="853"/>
      <c r="T1155" s="879" t="s">
        <v>6642</v>
      </c>
      <c r="U1155" s="880" t="s">
        <v>4786</v>
      </c>
      <c r="V1155" s="881" t="s">
        <v>5133</v>
      </c>
      <c r="W1155" s="890" t="s">
        <v>6643</v>
      </c>
      <c r="X1155" s="882" t="s">
        <v>2415</v>
      </c>
    </row>
    <row r="1156" spans="1:24" ht="28.5" customHeight="1">
      <c r="A1156" s="849" t="s">
        <v>3822</v>
      </c>
      <c r="B1156" s="849"/>
      <c r="C1156" s="849" t="s">
        <v>3158</v>
      </c>
      <c r="D1156" s="849" t="s">
        <v>3823</v>
      </c>
      <c r="E1156" s="851">
        <v>46.541902800000003</v>
      </c>
      <c r="F1156" s="851">
        <v>-87.399101099999996</v>
      </c>
      <c r="G1156" s="852" t="s">
        <v>9289</v>
      </c>
      <c r="H1156" s="852"/>
      <c r="I1156" s="853" t="s">
        <v>765</v>
      </c>
      <c r="J1156" s="854" t="str">
        <f t="shared" si="152"/>
        <v>Other Water</v>
      </c>
      <c r="K1156" s="852" t="s">
        <v>2471</v>
      </c>
      <c r="L1156" s="851"/>
      <c r="M1156" s="855">
        <v>6.56</v>
      </c>
      <c r="N1156" s="855">
        <v>10.7</v>
      </c>
      <c r="O1156" s="855"/>
      <c r="P1156" s="855"/>
      <c r="Q1156" s="855">
        <f t="shared" si="153"/>
        <v>10.7</v>
      </c>
      <c r="R1156" s="854"/>
      <c r="S1156" s="885"/>
      <c r="T1156" s="852"/>
      <c r="U1156" s="864"/>
      <c r="V1156" s="884" t="s">
        <v>3266</v>
      </c>
      <c r="W1156" s="854"/>
      <c r="X1156" s="851"/>
    </row>
    <row r="1157" spans="1:24" ht="28.5" customHeight="1">
      <c r="A1157" s="849" t="s">
        <v>1078</v>
      </c>
      <c r="B1157" s="849"/>
      <c r="C1157" s="849" t="s">
        <v>448</v>
      </c>
      <c r="D1157" s="849" t="s">
        <v>1079</v>
      </c>
      <c r="E1157" s="852">
        <v>37.491957560000003</v>
      </c>
      <c r="F1157" s="852">
        <v>-122.17232970000001</v>
      </c>
      <c r="G1157" s="852" t="s">
        <v>9289</v>
      </c>
      <c r="H1157" s="849"/>
      <c r="I1157" s="853" t="s">
        <v>33</v>
      </c>
      <c r="J1157" s="854" t="str">
        <f t="shared" si="152"/>
        <v>Groundwater</v>
      </c>
      <c r="K1157" s="852" t="s">
        <v>35</v>
      </c>
      <c r="L1157" s="851">
        <v>2019</v>
      </c>
      <c r="M1157" s="855">
        <v>360</v>
      </c>
      <c r="N1157" s="855">
        <v>120</v>
      </c>
      <c r="O1157" s="855">
        <v>480</v>
      </c>
      <c r="P1157" s="855">
        <v>1907.3</v>
      </c>
      <c r="Q1157" s="855">
        <f t="shared" si="153"/>
        <v>1907.3</v>
      </c>
      <c r="R1157" s="906"/>
      <c r="S1157" s="854"/>
      <c r="T1157" s="859" t="s">
        <v>1083</v>
      </c>
      <c r="U1157" s="856" t="s">
        <v>451</v>
      </c>
      <c r="V1157" s="857" t="s">
        <v>451</v>
      </c>
      <c r="W1157" s="854"/>
      <c r="X1157" s="877" t="s">
        <v>453</v>
      </c>
    </row>
    <row r="1158" spans="1:24" ht="28.5" customHeight="1">
      <c r="A1158" s="849" t="s">
        <v>3088</v>
      </c>
      <c r="B1158" s="850"/>
      <c r="C1158" s="850" t="s">
        <v>3007</v>
      </c>
      <c r="D1158" s="850" t="s">
        <v>3089</v>
      </c>
      <c r="E1158" s="852">
        <v>41.389270699999997</v>
      </c>
      <c r="F1158" s="852">
        <v>-70.612205500000002</v>
      </c>
      <c r="G1158" s="854" t="s">
        <v>9289</v>
      </c>
      <c r="H1158" s="850"/>
      <c r="I1158" s="853" t="s">
        <v>113</v>
      </c>
      <c r="J1158" s="854" t="str">
        <f t="shared" si="152"/>
        <v>Groundwater</v>
      </c>
      <c r="K1158" s="854" t="s">
        <v>35</v>
      </c>
      <c r="L1158" s="858">
        <v>2018</v>
      </c>
      <c r="M1158" s="855">
        <v>1760</v>
      </c>
      <c r="N1158" s="855">
        <v>219</v>
      </c>
      <c r="O1158" s="855"/>
      <c r="P1158" s="855">
        <v>4895.6000000000004</v>
      </c>
      <c r="Q1158" s="855">
        <f t="shared" si="153"/>
        <v>4895.6000000000004</v>
      </c>
      <c r="R1158" s="854" t="s">
        <v>10378</v>
      </c>
      <c r="S1158" s="854" t="s">
        <v>49</v>
      </c>
      <c r="T1158" s="1033" t="s">
        <v>3025</v>
      </c>
      <c r="U1158" s="856" t="s">
        <v>3091</v>
      </c>
      <c r="V1158" s="865"/>
      <c r="W1158" s="893" t="s">
        <v>3096</v>
      </c>
      <c r="X1158" s="934" t="s">
        <v>3027</v>
      </c>
    </row>
    <row r="1159" spans="1:24" ht="28.5" customHeight="1">
      <c r="A1159" s="849" t="s">
        <v>7729</v>
      </c>
      <c r="B1159" s="849"/>
      <c r="C1159" s="849" t="s">
        <v>7665</v>
      </c>
      <c r="D1159" s="849"/>
      <c r="E1159" s="851">
        <v>39.926009999999998</v>
      </c>
      <c r="F1159" s="851">
        <v>-75.118690000000001</v>
      </c>
      <c r="G1159" s="901" t="s">
        <v>9299</v>
      </c>
      <c r="H1159" s="900"/>
      <c r="I1159" s="853" t="s">
        <v>1201</v>
      </c>
      <c r="J1159" s="854" t="str">
        <f t="shared" si="152"/>
        <v>Unknown</v>
      </c>
      <c r="K1159" s="852"/>
      <c r="L1159" s="851"/>
      <c r="M1159" s="855"/>
      <c r="N1159" s="855"/>
      <c r="O1159" s="855"/>
      <c r="P1159" s="855"/>
      <c r="Q1159" s="855" t="str">
        <f t="shared" si="153"/>
        <v/>
      </c>
      <c r="R1159" s="854"/>
      <c r="S1159" s="854"/>
      <c r="T1159" s="918" t="s">
        <v>7730</v>
      </c>
      <c r="U1159" s="866" t="s">
        <v>1570</v>
      </c>
      <c r="V1159" s="865"/>
      <c r="W1159" s="854"/>
      <c r="X1159" s="851"/>
    </row>
    <row r="1160" spans="1:24" ht="28.5" customHeight="1">
      <c r="A1160" s="849" t="s">
        <v>2952</v>
      </c>
      <c r="B1160" s="850"/>
      <c r="C1160" s="850" t="s">
        <v>2892</v>
      </c>
      <c r="D1160" s="850" t="s">
        <v>2953</v>
      </c>
      <c r="E1160" s="852">
        <v>39.334657999999997</v>
      </c>
      <c r="F1160" s="852">
        <v>-76.418068099999999</v>
      </c>
      <c r="G1160" s="854" t="s">
        <v>9290</v>
      </c>
      <c r="H1160" s="850"/>
      <c r="I1160" s="853" t="s">
        <v>44</v>
      </c>
      <c r="J1160" s="854" t="str">
        <f t="shared" si="152"/>
        <v>Groundwater</v>
      </c>
      <c r="K1160" s="854" t="s">
        <v>35</v>
      </c>
      <c r="L1160" s="858">
        <v>2017</v>
      </c>
      <c r="M1160" s="855">
        <v>1660</v>
      </c>
      <c r="N1160" s="855">
        <v>13700</v>
      </c>
      <c r="O1160" s="855">
        <v>14572</v>
      </c>
      <c r="P1160" s="855">
        <v>20220</v>
      </c>
      <c r="Q1160" s="855">
        <f t="shared" si="153"/>
        <v>20220</v>
      </c>
      <c r="R1160" s="854" t="s">
        <v>9551</v>
      </c>
      <c r="S1160" s="854"/>
      <c r="T1160" s="859" t="s">
        <v>2898</v>
      </c>
      <c r="U1160" s="856" t="s">
        <v>2955</v>
      </c>
      <c r="V1160" s="857" t="s">
        <v>2956</v>
      </c>
      <c r="W1160" s="941" t="s">
        <v>2957</v>
      </c>
      <c r="X1160" s="934" t="s">
        <v>2900</v>
      </c>
    </row>
    <row r="1161" spans="1:24" ht="28.5" customHeight="1">
      <c r="A1161" s="849" t="s">
        <v>6644</v>
      </c>
      <c r="B1161" s="850"/>
      <c r="C1161" s="850" t="s">
        <v>4778</v>
      </c>
      <c r="D1161" s="850" t="s">
        <v>4992</v>
      </c>
      <c r="E1161" s="852">
        <v>43.043801999999999</v>
      </c>
      <c r="F1161" s="852">
        <v>-71.453151000000005</v>
      </c>
      <c r="G1161" s="854" t="s">
        <v>9290</v>
      </c>
      <c r="H1161" s="850"/>
      <c r="I1161" s="853" t="s">
        <v>77</v>
      </c>
      <c r="J1161" s="854" t="str">
        <f t="shared" si="152"/>
        <v>Groundwater</v>
      </c>
      <c r="K1161" s="854" t="s">
        <v>35</v>
      </c>
      <c r="L1161" s="858"/>
      <c r="M1161" s="855">
        <v>560</v>
      </c>
      <c r="N1161" s="855"/>
      <c r="O1161" s="855" t="s">
        <v>36</v>
      </c>
      <c r="P1161" s="855">
        <v>641</v>
      </c>
      <c r="Q1161" s="855">
        <f t="shared" si="153"/>
        <v>641</v>
      </c>
      <c r="R1161" s="854"/>
      <c r="S1161" s="854"/>
      <c r="T1161" s="854"/>
      <c r="U1161" s="856" t="s">
        <v>4781</v>
      </c>
      <c r="V1161" s="857" t="s">
        <v>4781</v>
      </c>
      <c r="W1161" s="854"/>
      <c r="X1161" s="860" t="s">
        <v>2415</v>
      </c>
    </row>
    <row r="1162" spans="1:24" ht="28.5" customHeight="1">
      <c r="A1162" s="849" t="s">
        <v>1084</v>
      </c>
      <c r="B1162" s="850" t="s">
        <v>1085</v>
      </c>
      <c r="C1162" s="850" t="s">
        <v>448</v>
      </c>
      <c r="D1162" s="850" t="s">
        <v>875</v>
      </c>
      <c r="E1162" s="852">
        <v>38.563659199999996</v>
      </c>
      <c r="F1162" s="852">
        <v>-121.297211</v>
      </c>
      <c r="G1162" s="854" t="s">
        <v>9289</v>
      </c>
      <c r="H1162" s="850"/>
      <c r="I1162" s="853" t="s">
        <v>44</v>
      </c>
      <c r="J1162" s="854" t="str">
        <f t="shared" si="152"/>
        <v>Groundwater</v>
      </c>
      <c r="K1162" s="854" t="s">
        <v>35</v>
      </c>
      <c r="L1162" s="858">
        <v>2017</v>
      </c>
      <c r="M1162" s="855"/>
      <c r="N1162" s="855"/>
      <c r="O1162" s="855">
        <v>910000</v>
      </c>
      <c r="P1162" s="855"/>
      <c r="Q1162" s="855">
        <f t="shared" si="153"/>
        <v>910000</v>
      </c>
      <c r="R1162" s="854" t="s">
        <v>10379</v>
      </c>
      <c r="S1162" s="944" t="s">
        <v>546</v>
      </c>
      <c r="T1162" s="854" t="s">
        <v>49</v>
      </c>
      <c r="U1162" s="856" t="s">
        <v>105</v>
      </c>
      <c r="V1162" s="857" t="s">
        <v>451</v>
      </c>
      <c r="W1162" s="893" t="s">
        <v>1091</v>
      </c>
      <c r="X1162" s="941" t="s">
        <v>538</v>
      </c>
    </row>
    <row r="1163" spans="1:24" ht="28.5" customHeight="1">
      <c r="A1163" s="849" t="s">
        <v>1092</v>
      </c>
      <c r="B1163" s="850"/>
      <c r="C1163" s="850" t="s">
        <v>448</v>
      </c>
      <c r="D1163" s="850" t="s">
        <v>1093</v>
      </c>
      <c r="E1163" s="852">
        <v>33.200204804914001</v>
      </c>
      <c r="F1163" s="852">
        <v>-117.363338442329</v>
      </c>
      <c r="G1163" s="854" t="s">
        <v>9355</v>
      </c>
      <c r="H1163" s="850" t="s">
        <v>10380</v>
      </c>
      <c r="I1163" s="853" t="s">
        <v>33</v>
      </c>
      <c r="J1163" s="854" t="str">
        <f t="shared" si="152"/>
        <v>Groundwater</v>
      </c>
      <c r="K1163" s="854" t="s">
        <v>35</v>
      </c>
      <c r="L1163" s="858">
        <v>2019</v>
      </c>
      <c r="M1163" s="855">
        <v>22</v>
      </c>
      <c r="N1163" s="855">
        <v>44</v>
      </c>
      <c r="O1163" s="855">
        <v>66</v>
      </c>
      <c r="P1163" s="855">
        <v>142.6</v>
      </c>
      <c r="Q1163" s="855">
        <f t="shared" si="153"/>
        <v>142.6</v>
      </c>
      <c r="R1163" s="906"/>
      <c r="S1163" s="854"/>
      <c r="T1163" s="944" t="s">
        <v>1096</v>
      </c>
      <c r="U1163" s="866" t="s">
        <v>514</v>
      </c>
      <c r="V1163" s="884" t="s">
        <v>1095</v>
      </c>
      <c r="W1163" s="885"/>
      <c r="X1163" s="941" t="s">
        <v>538</v>
      </c>
    </row>
    <row r="1164" spans="1:24" ht="28.5" customHeight="1">
      <c r="A1164" s="849" t="s">
        <v>42</v>
      </c>
      <c r="B1164" s="850"/>
      <c r="C1164" s="850" t="s">
        <v>30</v>
      </c>
      <c r="D1164" s="850" t="s">
        <v>43</v>
      </c>
      <c r="E1164" s="852">
        <v>32.375406176111497</v>
      </c>
      <c r="F1164" s="852">
        <v>-86.345655578226996</v>
      </c>
      <c r="G1164" s="854" t="s">
        <v>10381</v>
      </c>
      <c r="H1164" s="850" t="s">
        <v>10382</v>
      </c>
      <c r="I1164" s="853" t="s">
        <v>44</v>
      </c>
      <c r="J1164" s="854" t="str">
        <f t="shared" si="152"/>
        <v>Groundwater</v>
      </c>
      <c r="K1164" s="854" t="s">
        <v>35</v>
      </c>
      <c r="L1164" s="858">
        <v>2017</v>
      </c>
      <c r="M1164" s="855">
        <v>84000</v>
      </c>
      <c r="N1164" s="855">
        <v>38000</v>
      </c>
      <c r="O1164" s="855">
        <v>122000</v>
      </c>
      <c r="P1164" s="855">
        <v>540637</v>
      </c>
      <c r="Q1164" s="855">
        <f t="shared" si="153"/>
        <v>540637</v>
      </c>
      <c r="R1164" s="854" t="s">
        <v>50</v>
      </c>
      <c r="S1164" s="854" t="s">
        <v>49</v>
      </c>
      <c r="T1164" s="1048" t="s">
        <v>54</v>
      </c>
      <c r="U1164" s="864"/>
      <c r="V1164" s="907" t="s">
        <v>46</v>
      </c>
      <c r="W1164" s="893" t="s">
        <v>51</v>
      </c>
      <c r="X1164" s="917" t="s">
        <v>38</v>
      </c>
    </row>
    <row r="1165" spans="1:24" ht="28.5" customHeight="1">
      <c r="A1165" s="849" t="s">
        <v>2664</v>
      </c>
      <c r="B1165" s="850"/>
      <c r="C1165" s="850" t="s">
        <v>2408</v>
      </c>
      <c r="D1165" s="850" t="s">
        <v>2665</v>
      </c>
      <c r="E1165" s="852">
        <v>46.661979700000003</v>
      </c>
      <c r="F1165" s="852">
        <v>-67.904681400000001</v>
      </c>
      <c r="G1165" s="854" t="s">
        <v>9289</v>
      </c>
      <c r="H1165" s="850"/>
      <c r="I1165" s="853" t="s">
        <v>5</v>
      </c>
      <c r="J1165" s="854" t="str">
        <f t="shared" si="152"/>
        <v>Solid</v>
      </c>
      <c r="K1165" s="853" t="s">
        <v>2447</v>
      </c>
      <c r="L1165" s="902">
        <v>2019</v>
      </c>
      <c r="M1165" s="855"/>
      <c r="N1165" s="855"/>
      <c r="O1165" s="855" t="s">
        <v>36</v>
      </c>
      <c r="P1165" s="855">
        <v>9400</v>
      </c>
      <c r="Q1165" s="855">
        <f t="shared" si="153"/>
        <v>9400</v>
      </c>
      <c r="R1165" s="888" t="s">
        <v>10383</v>
      </c>
      <c r="S1165" s="853"/>
      <c r="T1165" s="859" t="s">
        <v>2428</v>
      </c>
      <c r="U1165" s="912"/>
      <c r="V1165" s="887" t="s">
        <v>2411</v>
      </c>
      <c r="W1165" s="885"/>
      <c r="X1165" s="882" t="s">
        <v>2415</v>
      </c>
    </row>
    <row r="1166" spans="1:24" ht="28.5" customHeight="1">
      <c r="A1166" s="849" t="s">
        <v>1097</v>
      </c>
      <c r="B1166" s="850"/>
      <c r="C1166" s="850" t="s">
        <v>448</v>
      </c>
      <c r="D1166" s="850" t="s">
        <v>875</v>
      </c>
      <c r="E1166" s="852">
        <v>38.673337699999998</v>
      </c>
      <c r="F1166" s="852">
        <v>-121.39004799999999</v>
      </c>
      <c r="G1166" s="854" t="s">
        <v>9289</v>
      </c>
      <c r="H1166" s="850"/>
      <c r="I1166" s="853" t="s">
        <v>44</v>
      </c>
      <c r="J1166" s="854" t="str">
        <f t="shared" si="152"/>
        <v>Groundwater</v>
      </c>
      <c r="K1166" s="854" t="s">
        <v>35</v>
      </c>
      <c r="L1166" s="858">
        <v>2017</v>
      </c>
      <c r="M1166" s="855"/>
      <c r="N1166" s="855"/>
      <c r="O1166" s="855">
        <v>348</v>
      </c>
      <c r="P1166" s="855"/>
      <c r="Q1166" s="855">
        <f t="shared" si="153"/>
        <v>348</v>
      </c>
      <c r="R1166" s="854" t="s">
        <v>10384</v>
      </c>
      <c r="S1166" s="944" t="s">
        <v>546</v>
      </c>
      <c r="T1166" s="854" t="s">
        <v>49</v>
      </c>
      <c r="U1166" s="866" t="s">
        <v>105</v>
      </c>
      <c r="V1166" s="884" t="s">
        <v>451</v>
      </c>
      <c r="W1166" s="893" t="s">
        <v>1101</v>
      </c>
      <c r="X1166" s="934" t="s">
        <v>538</v>
      </c>
    </row>
    <row r="1167" spans="1:24" ht="28.5" customHeight="1">
      <c r="A1167" s="849" t="s">
        <v>1102</v>
      </c>
      <c r="B1167" s="849"/>
      <c r="C1167" s="849" t="s">
        <v>448</v>
      </c>
      <c r="D1167" s="849" t="s">
        <v>1103</v>
      </c>
      <c r="E1167" s="852">
        <v>41.246292663753799</v>
      </c>
      <c r="F1167" s="852">
        <v>-122.12239306204199</v>
      </c>
      <c r="G1167" s="852" t="s">
        <v>9355</v>
      </c>
      <c r="H1167" s="849" t="s">
        <v>10385</v>
      </c>
      <c r="I1167" s="853" t="s">
        <v>33</v>
      </c>
      <c r="J1167" s="854" t="str">
        <f t="shared" si="152"/>
        <v>Groundwater</v>
      </c>
      <c r="K1167" s="852" t="s">
        <v>35</v>
      </c>
      <c r="L1167" s="851">
        <v>2020</v>
      </c>
      <c r="M1167" s="855">
        <v>1.1000000000000001</v>
      </c>
      <c r="N1167" s="855">
        <v>3.5</v>
      </c>
      <c r="O1167" s="855">
        <v>4.5999999999999996</v>
      </c>
      <c r="P1167" s="855">
        <v>38.9</v>
      </c>
      <c r="Q1167" s="855">
        <f t="shared" si="153"/>
        <v>38.9</v>
      </c>
      <c r="R1167" s="906"/>
      <c r="S1167" s="854"/>
      <c r="T1167" s="859" t="s">
        <v>1105</v>
      </c>
      <c r="U1167" s="856" t="s">
        <v>451</v>
      </c>
      <c r="V1167" s="857" t="s">
        <v>451</v>
      </c>
      <c r="W1167" s="854"/>
      <c r="X1167" s="877" t="s">
        <v>453</v>
      </c>
    </row>
    <row r="1168" spans="1:24" ht="28.5" customHeight="1">
      <c r="A1168" s="849" t="s">
        <v>2364</v>
      </c>
      <c r="B1168" s="849"/>
      <c r="C1168" s="849" t="s">
        <v>2348</v>
      </c>
      <c r="D1168" s="849" t="s">
        <v>2365</v>
      </c>
      <c r="E1168" s="851">
        <v>37.631892999999998</v>
      </c>
      <c r="F1168" s="851">
        <v>-97.251424599999893</v>
      </c>
      <c r="G1168" s="901" t="s">
        <v>9290</v>
      </c>
      <c r="H1168" s="900"/>
      <c r="I1168" s="853" t="s">
        <v>44</v>
      </c>
      <c r="J1168" s="854" t="str">
        <f t="shared" si="152"/>
        <v>Groundwater</v>
      </c>
      <c r="K1168" s="852" t="s">
        <v>35</v>
      </c>
      <c r="L1168" s="851">
        <v>2019</v>
      </c>
      <c r="M1168" s="855">
        <v>26000</v>
      </c>
      <c r="N1168" s="855">
        <v>430000</v>
      </c>
      <c r="O1168" s="855">
        <v>453000</v>
      </c>
      <c r="P1168" s="855"/>
      <c r="Q1168" s="855">
        <f t="shared" si="153"/>
        <v>453000</v>
      </c>
      <c r="R1168" s="854"/>
      <c r="S1168" s="854"/>
      <c r="T1168" s="854"/>
      <c r="U1168" s="866" t="s">
        <v>54</v>
      </c>
      <c r="V1168" s="867" t="s">
        <v>2366</v>
      </c>
      <c r="W1168" s="854"/>
      <c r="X1168" s="851"/>
    </row>
    <row r="1169" spans="1:24" ht="28.5" customHeight="1">
      <c r="A1169" s="849" t="s">
        <v>8479</v>
      </c>
      <c r="B1169" s="849"/>
      <c r="C1169" s="849" t="s">
        <v>8462</v>
      </c>
      <c r="D1169" s="849" t="s">
        <v>8480</v>
      </c>
      <c r="E1169" s="852">
        <v>34.010194499999997</v>
      </c>
      <c r="F1169" s="852">
        <v>-80.719170500000004</v>
      </c>
      <c r="G1169" s="852" t="s">
        <v>9290</v>
      </c>
      <c r="H1169" s="849"/>
      <c r="I1169" s="853" t="s">
        <v>44</v>
      </c>
      <c r="J1169" s="854" t="str">
        <f t="shared" si="152"/>
        <v>Other Water</v>
      </c>
      <c r="K1169" s="852" t="s">
        <v>80</v>
      </c>
      <c r="L1169" s="851">
        <v>2018</v>
      </c>
      <c r="M1169" s="855">
        <v>1.19</v>
      </c>
      <c r="N1169" s="855"/>
      <c r="O1169" s="855" t="s">
        <v>36</v>
      </c>
      <c r="P1169" s="855">
        <v>2.02</v>
      </c>
      <c r="Q1169" s="855">
        <f t="shared" si="153"/>
        <v>2.02</v>
      </c>
      <c r="R1169" s="854"/>
      <c r="S1169" s="854"/>
      <c r="T1169" s="854"/>
      <c r="U1169" s="921" t="s">
        <v>90</v>
      </c>
      <c r="V1169" s="922" t="s">
        <v>90</v>
      </c>
      <c r="W1169" s="877" t="s">
        <v>92</v>
      </c>
      <c r="X1169" s="860" t="s">
        <v>8471</v>
      </c>
    </row>
    <row r="1170" spans="1:24" ht="28.5" customHeight="1">
      <c r="A1170" s="849" t="s">
        <v>8141</v>
      </c>
      <c r="B1170" s="849"/>
      <c r="C1170" s="849" t="s">
        <v>8095</v>
      </c>
      <c r="D1170" s="849" t="s">
        <v>8142</v>
      </c>
      <c r="E1170" s="851">
        <v>47.976792000000003</v>
      </c>
      <c r="F1170" s="851">
        <v>-101.09988800000001</v>
      </c>
      <c r="G1170" s="852" t="s">
        <v>9349</v>
      </c>
      <c r="H1170" s="849"/>
      <c r="I1170" s="853" t="s">
        <v>33</v>
      </c>
      <c r="J1170" s="854" t="str">
        <f t="shared" si="152"/>
        <v>Other Water</v>
      </c>
      <c r="K1170" s="852" t="s">
        <v>1742</v>
      </c>
      <c r="L1170" s="851">
        <v>2018</v>
      </c>
      <c r="M1170" s="855">
        <v>1700</v>
      </c>
      <c r="N1170" s="855">
        <v>310</v>
      </c>
      <c r="O1170" s="855">
        <v>2010</v>
      </c>
      <c r="P1170" s="855">
        <v>8134</v>
      </c>
      <c r="Q1170" s="855">
        <f t="shared" si="153"/>
        <v>8134</v>
      </c>
      <c r="R1170" s="854"/>
      <c r="S1170" s="854"/>
      <c r="T1170" s="854"/>
      <c r="U1170" s="864"/>
      <c r="V1170" s="867" t="s">
        <v>8097</v>
      </c>
      <c r="W1170" s="854"/>
      <c r="X1170" s="851"/>
    </row>
    <row r="1171" spans="1:24" ht="28.5" customHeight="1">
      <c r="A1171" s="869" t="s">
        <v>3824</v>
      </c>
      <c r="B1171" s="870"/>
      <c r="C1171" s="870" t="s">
        <v>3158</v>
      </c>
      <c r="D1171" s="870" t="s">
        <v>3379</v>
      </c>
      <c r="E1171" s="871">
        <v>44.507765599999999</v>
      </c>
      <c r="F1171" s="871">
        <v>-83.421542399999893</v>
      </c>
      <c r="G1171" s="852" t="s">
        <v>9289</v>
      </c>
      <c r="H1171" s="852"/>
      <c r="I1171" s="872" t="s">
        <v>1007</v>
      </c>
      <c r="J1171" s="854" t="str">
        <f t="shared" si="152"/>
        <v>Other Water</v>
      </c>
      <c r="K1171" s="854" t="s">
        <v>122</v>
      </c>
      <c r="L1171" s="858">
        <v>2018</v>
      </c>
      <c r="M1171" s="855"/>
      <c r="N1171" s="855"/>
      <c r="O1171" s="855">
        <v>10.1</v>
      </c>
      <c r="P1171" s="855"/>
      <c r="Q1171" s="855">
        <f t="shared" si="153"/>
        <v>10.1</v>
      </c>
      <c r="R1171" s="851" t="s">
        <v>3826</v>
      </c>
      <c r="S1171" s="885" t="s">
        <v>49</v>
      </c>
      <c r="T1171" s="852" t="s">
        <v>3166</v>
      </c>
      <c r="U1171" s="880" t="s">
        <v>3382</v>
      </c>
      <c r="V1171" s="867" t="s">
        <v>10387</v>
      </c>
      <c r="W1171" s="899" t="s">
        <v>3833</v>
      </c>
      <c r="X1171" s="877" t="s">
        <v>3168</v>
      </c>
    </row>
    <row r="1172" spans="1:24" ht="28.5" customHeight="1">
      <c r="A1172" s="849" t="s">
        <v>8481</v>
      </c>
      <c r="B1172" s="850"/>
      <c r="C1172" s="850" t="s">
        <v>8462</v>
      </c>
      <c r="D1172" s="850" t="s">
        <v>8482</v>
      </c>
      <c r="E1172" s="852">
        <v>33.940314000000001</v>
      </c>
      <c r="F1172" s="852">
        <v>-80.801129799999998</v>
      </c>
      <c r="G1172" s="854" t="s">
        <v>9289</v>
      </c>
      <c r="H1172" s="850"/>
      <c r="I1172" s="853" t="s">
        <v>44</v>
      </c>
      <c r="J1172" s="854" t="str">
        <f t="shared" si="152"/>
        <v>Groundwater</v>
      </c>
      <c r="K1172" s="854" t="s">
        <v>35</v>
      </c>
      <c r="L1172" s="858">
        <v>2018</v>
      </c>
      <c r="M1172" s="855">
        <v>550</v>
      </c>
      <c r="N1172" s="855">
        <v>9500</v>
      </c>
      <c r="O1172" s="855">
        <v>9890</v>
      </c>
      <c r="P1172" s="855">
        <v>13388</v>
      </c>
      <c r="Q1172" s="855">
        <f t="shared" si="153"/>
        <v>13388</v>
      </c>
      <c r="R1172" s="885" t="s">
        <v>10388</v>
      </c>
      <c r="S1172" s="854" t="s">
        <v>49</v>
      </c>
      <c r="T1172" s="859" t="s">
        <v>8488</v>
      </c>
      <c r="U1172" s="864"/>
      <c r="V1172" s="857" t="s">
        <v>8484</v>
      </c>
      <c r="W1172" s="893" t="s">
        <v>8489</v>
      </c>
      <c r="X1172" s="882" t="s">
        <v>8471</v>
      </c>
    </row>
    <row r="1173" spans="1:24" ht="28.5" customHeight="1">
      <c r="A1173" s="849" t="s">
        <v>3834</v>
      </c>
      <c r="B1173" s="850"/>
      <c r="C1173" s="850" t="s">
        <v>3158</v>
      </c>
      <c r="D1173" s="850" t="s">
        <v>3365</v>
      </c>
      <c r="E1173" s="871">
        <v>42.380447799999999</v>
      </c>
      <c r="F1173" s="871">
        <v>-83.422829100000001</v>
      </c>
      <c r="G1173" s="852" t="s">
        <v>9289</v>
      </c>
      <c r="H1173" s="852"/>
      <c r="I1173" s="853" t="s">
        <v>5</v>
      </c>
      <c r="J1173" s="854" t="str">
        <f t="shared" si="152"/>
        <v>Groundwater</v>
      </c>
      <c r="K1173" s="854" t="s">
        <v>35</v>
      </c>
      <c r="L1173" s="858">
        <v>2018</v>
      </c>
      <c r="M1173" s="855">
        <v>120</v>
      </c>
      <c r="N1173" s="855">
        <v>310</v>
      </c>
      <c r="O1173" s="855">
        <v>430</v>
      </c>
      <c r="P1173" s="855"/>
      <c r="Q1173" s="855">
        <f t="shared" si="153"/>
        <v>430</v>
      </c>
      <c r="R1173" s="906"/>
      <c r="S1173" s="885"/>
      <c r="T1173" s="874" t="s">
        <v>3166</v>
      </c>
      <c r="U1173" s="856" t="s">
        <v>3190</v>
      </c>
      <c r="V1173" s="857" t="s">
        <v>3190</v>
      </c>
      <c r="W1173" s="885"/>
      <c r="X1173" s="877" t="s">
        <v>3168</v>
      </c>
    </row>
    <row r="1174" spans="1:24" ht="28.5" customHeight="1">
      <c r="A1174" s="849" t="s">
        <v>8546</v>
      </c>
      <c r="B1174" s="849" t="s">
        <v>8547</v>
      </c>
      <c r="C1174" s="850" t="s">
        <v>8532</v>
      </c>
      <c r="D1174" s="850" t="s">
        <v>8548</v>
      </c>
      <c r="E1174" s="852">
        <v>35.810136399999998</v>
      </c>
      <c r="F1174" s="852">
        <v>-84.0085914</v>
      </c>
      <c r="G1174" s="854" t="s">
        <v>9289</v>
      </c>
      <c r="H1174" s="850"/>
      <c r="I1174" s="853" t="s">
        <v>44</v>
      </c>
      <c r="J1174" s="854" t="str">
        <f t="shared" si="152"/>
        <v>Groundwater</v>
      </c>
      <c r="K1174" s="854" t="s">
        <v>35</v>
      </c>
      <c r="L1174" s="858">
        <v>2018</v>
      </c>
      <c r="M1174" s="855">
        <v>630</v>
      </c>
      <c r="N1174" s="855">
        <v>4300</v>
      </c>
      <c r="O1174" s="855">
        <v>4930</v>
      </c>
      <c r="P1174" s="855">
        <v>7355</v>
      </c>
      <c r="Q1174" s="855">
        <f t="shared" si="153"/>
        <v>7355</v>
      </c>
      <c r="R1174" s="885" t="s">
        <v>10389</v>
      </c>
      <c r="S1174" s="853" t="s">
        <v>49</v>
      </c>
      <c r="T1174" s="859" t="s">
        <v>8543</v>
      </c>
      <c r="U1174" s="864"/>
      <c r="V1174" s="857" t="s">
        <v>8550</v>
      </c>
      <c r="W1174" s="936" t="s">
        <v>8554</v>
      </c>
      <c r="X1174" s="934" t="s">
        <v>8545</v>
      </c>
    </row>
    <row r="1175" spans="1:24" ht="28.5" customHeight="1">
      <c r="A1175" s="849" t="s">
        <v>8143</v>
      </c>
      <c r="B1175" s="849"/>
      <c r="C1175" s="849" t="s">
        <v>8095</v>
      </c>
      <c r="D1175" s="849" t="s">
        <v>8144</v>
      </c>
      <c r="E1175" s="851">
        <v>47.775731999999998</v>
      </c>
      <c r="F1175" s="851">
        <v>-103.420361</v>
      </c>
      <c r="G1175" s="852" t="s">
        <v>9289</v>
      </c>
      <c r="H1175" s="849"/>
      <c r="I1175" s="853" t="s">
        <v>33</v>
      </c>
      <c r="J1175" s="854" t="str">
        <f t="shared" si="152"/>
        <v>Other Water</v>
      </c>
      <c r="K1175" s="852" t="s">
        <v>1742</v>
      </c>
      <c r="L1175" s="851">
        <v>2018</v>
      </c>
      <c r="M1175" s="855">
        <v>52</v>
      </c>
      <c r="N1175" s="855">
        <v>5.6</v>
      </c>
      <c r="O1175" s="855">
        <v>57.6</v>
      </c>
      <c r="P1175" s="855">
        <v>677</v>
      </c>
      <c r="Q1175" s="855">
        <f t="shared" si="153"/>
        <v>677</v>
      </c>
      <c r="R1175" s="854"/>
      <c r="S1175" s="854"/>
      <c r="T1175" s="854"/>
      <c r="U1175" s="864"/>
      <c r="V1175" s="907" t="s">
        <v>8097</v>
      </c>
      <c r="W1175" s="854"/>
      <c r="X1175" s="851"/>
    </row>
    <row r="1176" spans="1:24" ht="28.5" customHeight="1">
      <c r="A1176" s="849" t="s">
        <v>2668</v>
      </c>
      <c r="B1176" s="849"/>
      <c r="C1176" s="849" t="s">
        <v>2408</v>
      </c>
      <c r="D1176" s="849"/>
      <c r="E1176" s="851">
        <v>43.8911862</v>
      </c>
      <c r="F1176" s="851">
        <v>-70.292801499999996</v>
      </c>
      <c r="G1176" s="901" t="s">
        <v>9777</v>
      </c>
      <c r="H1176" s="900"/>
      <c r="I1176" s="853" t="s">
        <v>1201</v>
      </c>
      <c r="J1176" s="854" t="str">
        <f t="shared" si="152"/>
        <v>Unknown</v>
      </c>
      <c r="K1176" s="852"/>
      <c r="L1176" s="851"/>
      <c r="M1176" s="855"/>
      <c r="N1176" s="855"/>
      <c r="O1176" s="855"/>
      <c r="P1176" s="855"/>
      <c r="Q1176" s="855" t="str">
        <f t="shared" si="153"/>
        <v/>
      </c>
      <c r="R1176" s="854" t="s">
        <v>9405</v>
      </c>
      <c r="S1176" s="854"/>
      <c r="T1176" s="918" t="s">
        <v>2669</v>
      </c>
      <c r="U1176" s="856" t="s">
        <v>1570</v>
      </c>
      <c r="V1176" s="865"/>
      <c r="W1176" s="854"/>
      <c r="X1176" s="851"/>
    </row>
    <row r="1177" spans="1:24" ht="28.5" customHeight="1">
      <c r="A1177" s="849" t="s">
        <v>6647</v>
      </c>
      <c r="B1177" s="850"/>
      <c r="C1177" s="850" t="s">
        <v>4778</v>
      </c>
      <c r="D1177" s="850" t="s">
        <v>6628</v>
      </c>
      <c r="E1177" s="852">
        <v>43.201142099999998</v>
      </c>
      <c r="F1177" s="852">
        <v>-71.713682800000001</v>
      </c>
      <c r="G1177" s="854" t="s">
        <v>9290</v>
      </c>
      <c r="H1177" s="850"/>
      <c r="I1177" s="853" t="s">
        <v>5</v>
      </c>
      <c r="J1177" s="854" t="str">
        <f t="shared" si="152"/>
        <v>Groundwater</v>
      </c>
      <c r="K1177" s="854" t="s">
        <v>35</v>
      </c>
      <c r="L1177" s="858"/>
      <c r="M1177" s="855">
        <v>4</v>
      </c>
      <c r="N1177" s="855"/>
      <c r="O1177" s="855" t="s">
        <v>36</v>
      </c>
      <c r="P1177" s="855" t="s">
        <v>36</v>
      </c>
      <c r="Q1177" s="855">
        <f t="shared" si="153"/>
        <v>4</v>
      </c>
      <c r="R1177" s="854"/>
      <c r="S1177" s="854"/>
      <c r="T1177" s="854"/>
      <c r="U1177" s="866" t="s">
        <v>4781</v>
      </c>
      <c r="V1177" s="884" t="s">
        <v>4781</v>
      </c>
      <c r="W1177" s="854"/>
      <c r="X1177" s="860" t="s">
        <v>2415</v>
      </c>
    </row>
    <row r="1178" spans="1:24" ht="28.5" customHeight="1">
      <c r="A1178" s="849" t="s">
        <v>9062</v>
      </c>
      <c r="B1178" s="849" t="s">
        <v>9063</v>
      </c>
      <c r="C1178" s="849" t="s">
        <v>9049</v>
      </c>
      <c r="D1178" s="849" t="s">
        <v>9064</v>
      </c>
      <c r="E1178" s="851">
        <v>38.372511980023901</v>
      </c>
      <c r="F1178" s="851">
        <v>-81.586769259335</v>
      </c>
      <c r="G1178" s="901" t="s">
        <v>9349</v>
      </c>
      <c r="H1178" s="900" t="s">
        <v>10390</v>
      </c>
      <c r="I1178" s="853" t="s">
        <v>44</v>
      </c>
      <c r="J1178" s="854" t="str">
        <f t="shared" si="152"/>
        <v>Groundwater</v>
      </c>
      <c r="K1178" s="852" t="s">
        <v>35</v>
      </c>
      <c r="L1178" s="851">
        <v>2018</v>
      </c>
      <c r="M1178" s="855">
        <v>1170</v>
      </c>
      <c r="N1178" s="855">
        <v>6930</v>
      </c>
      <c r="O1178" s="855">
        <v>8100</v>
      </c>
      <c r="P1178" s="855">
        <v>20897.599999999999</v>
      </c>
      <c r="Q1178" s="855">
        <f t="shared" si="153"/>
        <v>20897.599999999999</v>
      </c>
      <c r="R1178" s="854"/>
      <c r="S1178" s="854"/>
      <c r="T1178" s="854"/>
      <c r="U1178" s="866" t="s">
        <v>54</v>
      </c>
      <c r="V1178" s="884" t="s">
        <v>9065</v>
      </c>
      <c r="W1178" s="854"/>
      <c r="X1178" s="851"/>
    </row>
    <row r="1179" spans="1:24" ht="28.5" customHeight="1">
      <c r="A1179" s="849" t="s">
        <v>8055</v>
      </c>
      <c r="B1179" s="850"/>
      <c r="C1179" s="850" t="s">
        <v>8020</v>
      </c>
      <c r="D1179" s="850" t="s">
        <v>8056</v>
      </c>
      <c r="E1179" s="852">
        <v>34.892891900000002</v>
      </c>
      <c r="F1179" s="852">
        <v>-76.3492569</v>
      </c>
      <c r="G1179" s="854" t="s">
        <v>9289</v>
      </c>
      <c r="H1179" s="850"/>
      <c r="I1179" s="853" t="s">
        <v>44</v>
      </c>
      <c r="J1179" s="854" t="str">
        <f t="shared" si="152"/>
        <v>Groundwater</v>
      </c>
      <c r="K1179" s="854" t="s">
        <v>35</v>
      </c>
      <c r="L1179" s="858"/>
      <c r="M1179" s="855"/>
      <c r="N1179" s="855"/>
      <c r="O1179" s="855">
        <v>70</v>
      </c>
      <c r="P1179" s="855"/>
      <c r="Q1179" s="855">
        <f t="shared" si="153"/>
        <v>70</v>
      </c>
      <c r="R1179" s="854" t="s">
        <v>10391</v>
      </c>
      <c r="S1179" s="944" t="s">
        <v>8058</v>
      </c>
      <c r="T1179" s="942" t="s">
        <v>8058</v>
      </c>
      <c r="U1179" s="856" t="s">
        <v>8058</v>
      </c>
      <c r="V1179" s="857" t="s">
        <v>8059</v>
      </c>
      <c r="W1179" s="893" t="s">
        <v>8062</v>
      </c>
      <c r="X1179" s="882" t="s">
        <v>8029</v>
      </c>
    </row>
    <row r="1180" spans="1:24" ht="28.5" customHeight="1">
      <c r="A1180" s="849" t="s">
        <v>3838</v>
      </c>
      <c r="B1180" s="850"/>
      <c r="C1180" s="850" t="s">
        <v>3158</v>
      </c>
      <c r="D1180" s="850" t="s">
        <v>3237</v>
      </c>
      <c r="E1180" s="871">
        <v>42.305462200000001</v>
      </c>
      <c r="F1180" s="871">
        <v>-83.102616299999994</v>
      </c>
      <c r="G1180" s="852" t="s">
        <v>9289</v>
      </c>
      <c r="H1180" s="852"/>
      <c r="I1180" s="853" t="s">
        <v>5</v>
      </c>
      <c r="J1180" s="854" t="str">
        <f t="shared" si="152"/>
        <v>Groundwater</v>
      </c>
      <c r="K1180" s="854" t="s">
        <v>35</v>
      </c>
      <c r="L1180" s="858">
        <v>2019</v>
      </c>
      <c r="M1180" s="855">
        <v>29</v>
      </c>
      <c r="N1180" s="855">
        <v>14</v>
      </c>
      <c r="O1180" s="855">
        <v>43</v>
      </c>
      <c r="P1180" s="855"/>
      <c r="Q1180" s="855">
        <f t="shared" si="153"/>
        <v>43</v>
      </c>
      <c r="R1180" s="885" t="s">
        <v>35</v>
      </c>
      <c r="S1180" s="885"/>
      <c r="T1180" s="1049" t="s">
        <v>3166</v>
      </c>
      <c r="U1180" s="866" t="s">
        <v>3190</v>
      </c>
      <c r="V1180" s="884" t="s">
        <v>3190</v>
      </c>
      <c r="W1180" s="885"/>
      <c r="X1180" s="1050" t="s">
        <v>3168</v>
      </c>
    </row>
    <row r="1181" spans="1:24" ht="28.5" customHeight="1">
      <c r="A1181" s="849" t="s">
        <v>4750</v>
      </c>
      <c r="B1181" s="849"/>
      <c r="C1181" s="849" t="s">
        <v>4735</v>
      </c>
      <c r="D1181" s="849" t="s">
        <v>4751</v>
      </c>
      <c r="E1181" s="852">
        <v>41.227021299999997</v>
      </c>
      <c r="F1181" s="852">
        <v>-96.486859100000004</v>
      </c>
      <c r="G1181" s="852" t="s">
        <v>9290</v>
      </c>
      <c r="H1181" s="849"/>
      <c r="I1181" s="853" t="s">
        <v>44</v>
      </c>
      <c r="J1181" s="854" t="str">
        <f t="shared" si="152"/>
        <v>Other Water</v>
      </c>
      <c r="K1181" s="852" t="s">
        <v>80</v>
      </c>
      <c r="L1181" s="851">
        <v>2018</v>
      </c>
      <c r="M1181" s="855"/>
      <c r="N1181" s="855"/>
      <c r="O1181" s="855" t="s">
        <v>36</v>
      </c>
      <c r="P1181" s="855">
        <v>0.36899999999999999</v>
      </c>
      <c r="Q1181" s="855">
        <f t="shared" si="153"/>
        <v>0.36899999999999999</v>
      </c>
      <c r="R1181" s="854"/>
      <c r="S1181" s="854"/>
      <c r="T1181" s="854"/>
      <c r="U1181" s="921" t="s">
        <v>90</v>
      </c>
      <c r="V1181" s="922" t="s">
        <v>90</v>
      </c>
      <c r="W1181" s="877" t="s">
        <v>92</v>
      </c>
      <c r="X1181" s="860" t="s">
        <v>4737</v>
      </c>
    </row>
    <row r="1182" spans="1:24" ht="28.5" customHeight="1">
      <c r="A1182" s="849" t="s">
        <v>6649</v>
      </c>
      <c r="B1182" s="850"/>
      <c r="C1182" s="850" t="s">
        <v>4778</v>
      </c>
      <c r="D1182" s="850" t="s">
        <v>6650</v>
      </c>
      <c r="E1182" s="852">
        <v>42.8122142</v>
      </c>
      <c r="F1182" s="852">
        <v>-71.591399899999999</v>
      </c>
      <c r="G1182" s="854" t="s">
        <v>9290</v>
      </c>
      <c r="H1182" s="850"/>
      <c r="I1182" s="853" t="s">
        <v>77</v>
      </c>
      <c r="J1182" s="854" t="str">
        <f t="shared" si="152"/>
        <v>Groundwater</v>
      </c>
      <c r="K1182" s="854" t="s">
        <v>35</v>
      </c>
      <c r="L1182" s="858"/>
      <c r="M1182" s="855">
        <v>52</v>
      </c>
      <c r="N1182" s="855"/>
      <c r="O1182" s="855" t="s">
        <v>36</v>
      </c>
      <c r="P1182" s="855" t="s">
        <v>36</v>
      </c>
      <c r="Q1182" s="855">
        <f t="shared" si="153"/>
        <v>52</v>
      </c>
      <c r="R1182" s="854"/>
      <c r="S1182" s="854"/>
      <c r="T1182" s="854"/>
      <c r="U1182" s="856" t="s">
        <v>4781</v>
      </c>
      <c r="V1182" s="857" t="s">
        <v>4781</v>
      </c>
      <c r="W1182" s="854"/>
      <c r="X1182" s="860" t="s">
        <v>2415</v>
      </c>
    </row>
    <row r="1183" spans="1:24" ht="28.5" customHeight="1">
      <c r="A1183" s="849" t="s">
        <v>6652</v>
      </c>
      <c r="B1183" s="850"/>
      <c r="C1183" s="850" t="s">
        <v>4778</v>
      </c>
      <c r="D1183" s="850" t="s">
        <v>6653</v>
      </c>
      <c r="E1183" s="852">
        <v>42.8038235</v>
      </c>
      <c r="F1183" s="852">
        <v>-72.1654233</v>
      </c>
      <c r="G1183" s="854" t="s">
        <v>9299</v>
      </c>
      <c r="H1183" s="850"/>
      <c r="I1183" s="853" t="s">
        <v>77</v>
      </c>
      <c r="J1183" s="854" t="str">
        <f t="shared" si="152"/>
        <v>Groundwater</v>
      </c>
      <c r="K1183" s="853" t="s">
        <v>35</v>
      </c>
      <c r="L1183" s="858">
        <v>2020</v>
      </c>
      <c r="M1183" s="855">
        <v>35</v>
      </c>
      <c r="N1183" s="855">
        <v>1100</v>
      </c>
      <c r="O1183" s="855">
        <v>1135</v>
      </c>
      <c r="P1183" s="855">
        <v>1505</v>
      </c>
      <c r="Q1183" s="855">
        <f t="shared" si="153"/>
        <v>1505</v>
      </c>
      <c r="R1183" s="854"/>
      <c r="S1183" s="853"/>
      <c r="T1183" s="879" t="s">
        <v>6656</v>
      </c>
      <c r="U1183" s="875" t="s">
        <v>4786</v>
      </c>
      <c r="V1183" s="887" t="s">
        <v>4781</v>
      </c>
      <c r="W1183" s="879" t="s">
        <v>6657</v>
      </c>
      <c r="X1183" s="882" t="s">
        <v>2415</v>
      </c>
    </row>
    <row r="1184" spans="1:24" ht="28.5" customHeight="1">
      <c r="A1184" s="849" t="s">
        <v>6658</v>
      </c>
      <c r="B1184" s="850"/>
      <c r="C1184" s="850" t="s">
        <v>4778</v>
      </c>
      <c r="D1184" s="850" t="s">
        <v>6659</v>
      </c>
      <c r="E1184" s="852">
        <v>42.8022323</v>
      </c>
      <c r="F1184" s="852">
        <v>-72.166956600000006</v>
      </c>
      <c r="G1184" s="854" t="s">
        <v>9289</v>
      </c>
      <c r="H1184" s="850"/>
      <c r="I1184" s="853" t="s">
        <v>95</v>
      </c>
      <c r="J1184" s="854" t="str">
        <f t="shared" si="152"/>
        <v>Groundwater</v>
      </c>
      <c r="K1184" s="854" t="s">
        <v>35</v>
      </c>
      <c r="L1184" s="858">
        <v>2020</v>
      </c>
      <c r="M1184" s="855">
        <v>2.06</v>
      </c>
      <c r="N1184" s="855"/>
      <c r="O1184" s="855"/>
      <c r="P1184" s="855">
        <v>15</v>
      </c>
      <c r="Q1184" s="855">
        <f t="shared" si="153"/>
        <v>15</v>
      </c>
      <c r="R1184" s="854" t="s">
        <v>10392</v>
      </c>
      <c r="S1184" s="944" t="s">
        <v>6539</v>
      </c>
      <c r="T1184" s="937" t="s">
        <v>5283</v>
      </c>
      <c r="U1184" s="856" t="s">
        <v>6079</v>
      </c>
      <c r="V1184" s="857" t="s">
        <v>6661</v>
      </c>
      <c r="W1184" s="963" t="s">
        <v>6664</v>
      </c>
      <c r="X1184" s="882" t="s">
        <v>5105</v>
      </c>
    </row>
    <row r="1185" spans="1:24" ht="28.5" customHeight="1">
      <c r="A1185" s="900" t="s">
        <v>10393</v>
      </c>
      <c r="B1185" s="900" t="s">
        <v>10394</v>
      </c>
      <c r="C1185" s="849" t="s">
        <v>8334</v>
      </c>
      <c r="D1185" s="849" t="s">
        <v>10395</v>
      </c>
      <c r="E1185" s="966">
        <v>40.228581657524899</v>
      </c>
      <c r="F1185" s="966">
        <v>-76.991684201908797</v>
      </c>
      <c r="G1185" s="901" t="s">
        <v>9299</v>
      </c>
      <c r="H1185" s="861"/>
      <c r="I1185" s="853" t="s">
        <v>44</v>
      </c>
      <c r="J1185" s="854" t="str">
        <f t="shared" si="152"/>
        <v>Other Water</v>
      </c>
      <c r="K1185" s="852" t="s">
        <v>80</v>
      </c>
      <c r="L1185" s="966">
        <v>2022</v>
      </c>
      <c r="M1185" s="966">
        <v>52.2</v>
      </c>
      <c r="N1185" s="966">
        <v>83.8</v>
      </c>
      <c r="O1185" s="966">
        <v>136</v>
      </c>
      <c r="P1185" s="855"/>
      <c r="Q1185" s="855">
        <f t="shared" si="153"/>
        <v>136</v>
      </c>
      <c r="R1185" s="854"/>
      <c r="S1185" s="854"/>
      <c r="T1185" s="1051" t="s">
        <v>10396</v>
      </c>
      <c r="U1185" s="1052" t="s">
        <v>9509</v>
      </c>
      <c r="V1185" s="1053" t="s">
        <v>10397</v>
      </c>
      <c r="W1185" s="940" t="s">
        <v>10397</v>
      </c>
      <c r="X1185" s="1051" t="s">
        <v>10398</v>
      </c>
    </row>
    <row r="1186" spans="1:24" ht="28.5" customHeight="1">
      <c r="A1186" s="849" t="s">
        <v>4480</v>
      </c>
      <c r="B1186" s="849"/>
      <c r="C1186" s="849" t="s">
        <v>4239</v>
      </c>
      <c r="D1186" s="849" t="s">
        <v>4481</v>
      </c>
      <c r="E1186" s="851">
        <v>45.169025419999997</v>
      </c>
      <c r="F1186" s="851">
        <v>-94.495582580000004</v>
      </c>
      <c r="G1186" s="852" t="s">
        <v>9299</v>
      </c>
      <c r="H1186" s="849" t="s">
        <v>10399</v>
      </c>
      <c r="I1186" s="853" t="s">
        <v>33</v>
      </c>
      <c r="J1186" s="854" t="str">
        <f t="shared" si="152"/>
        <v>Groundwater</v>
      </c>
      <c r="K1186" s="852" t="s">
        <v>35</v>
      </c>
      <c r="L1186" s="851">
        <v>2018</v>
      </c>
      <c r="M1186" s="855">
        <v>550</v>
      </c>
      <c r="N1186" s="855">
        <v>620</v>
      </c>
      <c r="O1186" s="855">
        <v>1170</v>
      </c>
      <c r="P1186" s="855">
        <v>3850</v>
      </c>
      <c r="Q1186" s="855">
        <f t="shared" si="153"/>
        <v>3850</v>
      </c>
      <c r="R1186" s="854"/>
      <c r="S1186" s="868" t="s">
        <v>4271</v>
      </c>
      <c r="T1186" s="868" t="s">
        <v>4482</v>
      </c>
      <c r="U1186" s="856" t="s">
        <v>4271</v>
      </c>
      <c r="V1186" s="857" t="s">
        <v>4272</v>
      </c>
      <c r="W1186" s="854"/>
      <c r="X1186" s="877" t="s">
        <v>4274</v>
      </c>
    </row>
    <row r="1187" spans="1:24" ht="28.5" customHeight="1">
      <c r="A1187" s="849" t="s">
        <v>6665</v>
      </c>
      <c r="B1187" s="850"/>
      <c r="C1187" s="850" t="s">
        <v>4778</v>
      </c>
      <c r="D1187" s="850" t="s">
        <v>5058</v>
      </c>
      <c r="E1187" s="852">
        <v>42.771820499999997</v>
      </c>
      <c r="F1187" s="852">
        <v>-71.448813599999994</v>
      </c>
      <c r="G1187" s="854" t="s">
        <v>9299</v>
      </c>
      <c r="H1187" s="850"/>
      <c r="I1187" s="853" t="s">
        <v>77</v>
      </c>
      <c r="J1187" s="854" t="str">
        <f t="shared" si="152"/>
        <v>Groundwater</v>
      </c>
      <c r="K1187" s="854" t="s">
        <v>35</v>
      </c>
      <c r="L1187" s="858">
        <v>2018</v>
      </c>
      <c r="M1187" s="855">
        <v>7.94</v>
      </c>
      <c r="N1187" s="855"/>
      <c r="O1187" s="855" t="s">
        <v>36</v>
      </c>
      <c r="P1187" s="855">
        <v>11.97</v>
      </c>
      <c r="Q1187" s="855">
        <f t="shared" si="153"/>
        <v>11.97</v>
      </c>
      <c r="R1187" s="854"/>
      <c r="S1187" s="853"/>
      <c r="T1187" s="879" t="s">
        <v>6669</v>
      </c>
      <c r="U1187" s="880" t="s">
        <v>4786</v>
      </c>
      <c r="V1187" s="881" t="s">
        <v>6667</v>
      </c>
      <c r="W1187" s="879" t="s">
        <v>6670</v>
      </c>
      <c r="X1187" s="882" t="s">
        <v>2415</v>
      </c>
    </row>
    <row r="1188" spans="1:24" ht="28.5" customHeight="1">
      <c r="A1188" s="849" t="s">
        <v>1981</v>
      </c>
      <c r="B1188" s="849"/>
      <c r="C1188" s="849" t="s">
        <v>1806</v>
      </c>
      <c r="D1188" s="849" t="s">
        <v>1982</v>
      </c>
      <c r="E1188" s="851">
        <v>28.139359599999999</v>
      </c>
      <c r="F1188" s="851">
        <v>-80.668829299999999</v>
      </c>
      <c r="G1188" s="901" t="s">
        <v>9299</v>
      </c>
      <c r="H1188" s="900"/>
      <c r="I1188" s="853" t="s">
        <v>95</v>
      </c>
      <c r="J1188" s="854" t="str">
        <f t="shared" si="152"/>
        <v>Groundwater</v>
      </c>
      <c r="K1188" s="852" t="s">
        <v>35</v>
      </c>
      <c r="L1188" s="851">
        <v>2021</v>
      </c>
      <c r="M1188" s="855">
        <v>959</v>
      </c>
      <c r="N1188" s="855">
        <v>36200</v>
      </c>
      <c r="O1188" s="855"/>
      <c r="P1188" s="855"/>
      <c r="Q1188" s="855">
        <f t="shared" si="153"/>
        <v>36200</v>
      </c>
      <c r="R1188" s="854"/>
      <c r="S1188" s="854"/>
      <c r="T1188" s="868" t="s">
        <v>1984</v>
      </c>
      <c r="U1188" s="856" t="s">
        <v>1830</v>
      </c>
      <c r="V1188" s="907" t="s">
        <v>1983</v>
      </c>
      <c r="W1188" s="854"/>
      <c r="X1188" s="851"/>
    </row>
    <row r="1189" spans="1:24" ht="28.5" customHeight="1">
      <c r="A1189" s="849" t="s">
        <v>10400</v>
      </c>
      <c r="B1189" s="849" t="s">
        <v>10401</v>
      </c>
      <c r="C1189" s="849" t="s">
        <v>8992</v>
      </c>
      <c r="D1189" s="849" t="s">
        <v>8993</v>
      </c>
      <c r="E1189" s="851">
        <v>47.531092999999998</v>
      </c>
      <c r="F1189" s="851">
        <v>-122.033716</v>
      </c>
      <c r="G1189" s="862"/>
      <c r="H1189" s="861"/>
      <c r="I1189" s="853" t="s">
        <v>95</v>
      </c>
      <c r="J1189" s="852" t="s">
        <v>35</v>
      </c>
      <c r="K1189" s="852" t="s">
        <v>35</v>
      </c>
      <c r="L1189" s="863">
        <v>2022</v>
      </c>
      <c r="M1189" s="855">
        <v>1000</v>
      </c>
      <c r="N1189" s="855">
        <v>8600</v>
      </c>
      <c r="O1189" s="855">
        <v>9010</v>
      </c>
      <c r="P1189" s="855">
        <v>9286.7999999999993</v>
      </c>
      <c r="Q1189" s="855">
        <v>9286.7999999999993</v>
      </c>
      <c r="R1189" s="854"/>
      <c r="S1189" s="854"/>
      <c r="T1189" s="854" t="s">
        <v>10402</v>
      </c>
      <c r="U1189" s="864" t="s">
        <v>10403</v>
      </c>
      <c r="V1189" s="865" t="s">
        <v>10403</v>
      </c>
      <c r="W1189" s="854" t="s">
        <v>10183</v>
      </c>
      <c r="X1189" s="851" t="s">
        <v>9468</v>
      </c>
    </row>
    <row r="1190" spans="1:24" ht="28.5" customHeight="1">
      <c r="A1190" s="849" t="s">
        <v>8555</v>
      </c>
      <c r="B1190" s="849" t="s">
        <v>8556</v>
      </c>
      <c r="C1190" s="850" t="s">
        <v>8532</v>
      </c>
      <c r="D1190" s="850" t="s">
        <v>8557</v>
      </c>
      <c r="E1190" s="852">
        <v>35.0226562</v>
      </c>
      <c r="F1190" s="852">
        <v>-89.965754000000004</v>
      </c>
      <c r="G1190" s="854" t="s">
        <v>9289</v>
      </c>
      <c r="H1190" s="850"/>
      <c r="I1190" s="853" t="s">
        <v>44</v>
      </c>
      <c r="J1190" s="854" t="str">
        <f t="shared" ref="J1190:J1197" si="154">IF(K1190="Groundwater", "Groundwater", IF(OR(K1190="Wastewater", K1190="Surface Water", K1190="Drinking Water", K1190="Leachate"),"Other Water", IF(OR(K1190="Soil", K1190="Compost", K1190="Sludge", K1190="Septage"), "Solid", "Unknown")))</f>
        <v>Groundwater</v>
      </c>
      <c r="K1190" s="854" t="s">
        <v>35</v>
      </c>
      <c r="L1190" s="858">
        <v>2018</v>
      </c>
      <c r="M1190" s="855">
        <v>14</v>
      </c>
      <c r="N1190" s="855">
        <v>66</v>
      </c>
      <c r="O1190" s="855">
        <v>80</v>
      </c>
      <c r="P1190" s="855">
        <v>182.9</v>
      </c>
      <c r="Q1190" s="855">
        <f t="shared" ref="Q1190:Q1197" si="155">IF(M1190&amp;N1190&amp;O1190&amp;P1190="","",MAX(M1190:P1190))</f>
        <v>182.9</v>
      </c>
      <c r="R1190" s="885" t="s">
        <v>10404</v>
      </c>
      <c r="S1190" s="853" t="s">
        <v>49</v>
      </c>
      <c r="T1190" s="1046" t="s">
        <v>4611</v>
      </c>
      <c r="U1190" s="864"/>
      <c r="V1190" s="857" t="s">
        <v>8559</v>
      </c>
      <c r="W1190" s="893" t="s">
        <v>8563</v>
      </c>
      <c r="X1190" s="882" t="s">
        <v>8545</v>
      </c>
    </row>
    <row r="1191" spans="1:24" ht="28.5" customHeight="1">
      <c r="A1191" s="849" t="s">
        <v>1106</v>
      </c>
      <c r="B1191" s="849"/>
      <c r="C1191" s="849" t="s">
        <v>448</v>
      </c>
      <c r="D1191" s="849" t="s">
        <v>903</v>
      </c>
      <c r="E1191" s="852">
        <v>37.288328466499301</v>
      </c>
      <c r="F1191" s="852">
        <v>-120.51541659973699</v>
      </c>
      <c r="G1191" s="852" t="s">
        <v>9355</v>
      </c>
      <c r="H1191" s="849" t="s">
        <v>10405</v>
      </c>
      <c r="I1191" s="853" t="s">
        <v>113</v>
      </c>
      <c r="J1191" s="854" t="str">
        <f t="shared" si="154"/>
        <v>Groundwater</v>
      </c>
      <c r="K1191" s="852" t="s">
        <v>35</v>
      </c>
      <c r="L1191" s="851">
        <v>2016</v>
      </c>
      <c r="M1191" s="855"/>
      <c r="N1191" s="855"/>
      <c r="O1191" s="855" t="s">
        <v>36</v>
      </c>
      <c r="P1191" s="855">
        <v>0.60699999999999998</v>
      </c>
      <c r="Q1191" s="855">
        <f t="shared" si="155"/>
        <v>0.60699999999999998</v>
      </c>
      <c r="R1191" s="906"/>
      <c r="S1191" s="854"/>
      <c r="T1191" s="859" t="s">
        <v>1108</v>
      </c>
      <c r="U1191" s="866" t="s">
        <v>451</v>
      </c>
      <c r="V1191" s="884" t="s">
        <v>451</v>
      </c>
      <c r="W1191" s="854"/>
      <c r="X1191" s="877" t="s">
        <v>453</v>
      </c>
    </row>
    <row r="1192" spans="1:24" ht="28.5" customHeight="1">
      <c r="A1192" s="849" t="s">
        <v>6671</v>
      </c>
      <c r="B1192" s="850"/>
      <c r="C1192" s="850" t="s">
        <v>4778</v>
      </c>
      <c r="D1192" s="850" t="s">
        <v>6672</v>
      </c>
      <c r="E1192" s="852">
        <v>43.670341200000003</v>
      </c>
      <c r="F1192" s="852">
        <v>-71.5050612</v>
      </c>
      <c r="G1192" s="854" t="s">
        <v>9299</v>
      </c>
      <c r="H1192" s="850"/>
      <c r="I1192" s="853" t="s">
        <v>33</v>
      </c>
      <c r="J1192" s="854" t="str">
        <f t="shared" si="154"/>
        <v>Groundwater</v>
      </c>
      <c r="K1192" s="854" t="s">
        <v>35</v>
      </c>
      <c r="L1192" s="858">
        <v>2020</v>
      </c>
      <c r="M1192" s="855">
        <v>89</v>
      </c>
      <c r="N1192" s="855">
        <v>36</v>
      </c>
      <c r="O1192" s="855">
        <v>125</v>
      </c>
      <c r="P1192" s="855">
        <v>140.69999999999999</v>
      </c>
      <c r="Q1192" s="855">
        <f t="shared" si="155"/>
        <v>140.69999999999999</v>
      </c>
      <c r="R1192" s="854"/>
      <c r="S1192" s="853"/>
      <c r="T1192" s="879" t="s">
        <v>6676</v>
      </c>
      <c r="U1192" s="875" t="s">
        <v>4786</v>
      </c>
      <c r="V1192" s="887" t="s">
        <v>5133</v>
      </c>
      <c r="W1192" s="879" t="s">
        <v>6677</v>
      </c>
      <c r="X1192" s="882" t="s">
        <v>2415</v>
      </c>
    </row>
    <row r="1193" spans="1:24" ht="28.5" customHeight="1">
      <c r="A1193" s="849" t="s">
        <v>6678</v>
      </c>
      <c r="B1193" s="850"/>
      <c r="C1193" s="850" t="s">
        <v>4778</v>
      </c>
      <c r="D1193" s="850" t="s">
        <v>6679</v>
      </c>
      <c r="E1193" s="852">
        <v>43.540073</v>
      </c>
      <c r="F1193" s="852">
        <v>-72.2639037</v>
      </c>
      <c r="G1193" s="854" t="s">
        <v>9299</v>
      </c>
      <c r="H1193" s="850"/>
      <c r="I1193" s="853" t="s">
        <v>765</v>
      </c>
      <c r="J1193" s="854" t="str">
        <f t="shared" si="154"/>
        <v>Groundwater</v>
      </c>
      <c r="K1193" s="854" t="s">
        <v>35</v>
      </c>
      <c r="L1193" s="858">
        <v>2018</v>
      </c>
      <c r="M1193" s="855">
        <v>9.5299999999999994</v>
      </c>
      <c r="N1193" s="855">
        <v>6.9</v>
      </c>
      <c r="O1193" s="855">
        <v>16.43</v>
      </c>
      <c r="P1193" s="855">
        <v>235.5</v>
      </c>
      <c r="Q1193" s="855">
        <f t="shared" si="155"/>
        <v>235.5</v>
      </c>
      <c r="R1193" s="854"/>
      <c r="S1193" s="853"/>
      <c r="T1193" s="879" t="s">
        <v>6684</v>
      </c>
      <c r="U1193" s="880" t="s">
        <v>4786</v>
      </c>
      <c r="V1193" s="881" t="s">
        <v>6681</v>
      </c>
      <c r="W1193" s="879" t="s">
        <v>6685</v>
      </c>
      <c r="X1193" s="882" t="s">
        <v>2415</v>
      </c>
    </row>
    <row r="1194" spans="1:24" ht="28.5" customHeight="1">
      <c r="A1194" s="849" t="s">
        <v>3842</v>
      </c>
      <c r="B1194" s="850"/>
      <c r="C1194" s="850" t="s">
        <v>3158</v>
      </c>
      <c r="D1194" s="850" t="s">
        <v>3486</v>
      </c>
      <c r="E1194" s="871">
        <v>42.702008800000002</v>
      </c>
      <c r="F1194" s="871">
        <v>-83.305367199999907</v>
      </c>
      <c r="G1194" s="852" t="s">
        <v>9289</v>
      </c>
      <c r="H1194" s="852"/>
      <c r="I1194" s="853" t="s">
        <v>5</v>
      </c>
      <c r="J1194" s="854" t="str">
        <f t="shared" si="154"/>
        <v>Groundwater</v>
      </c>
      <c r="K1194" s="854" t="s">
        <v>35</v>
      </c>
      <c r="L1194" s="858">
        <v>2018</v>
      </c>
      <c r="M1194" s="855"/>
      <c r="N1194" s="855">
        <v>6.4</v>
      </c>
      <c r="O1194" s="855" t="s">
        <v>36</v>
      </c>
      <c r="P1194" s="855" t="s">
        <v>36</v>
      </c>
      <c r="Q1194" s="855">
        <f t="shared" si="155"/>
        <v>6.4</v>
      </c>
      <c r="R1194" s="885" t="s">
        <v>3271</v>
      </c>
      <c r="S1194" s="885"/>
      <c r="T1194" s="874" t="s">
        <v>3166</v>
      </c>
      <c r="U1194" s="856" t="s">
        <v>3190</v>
      </c>
      <c r="V1194" s="857" t="s">
        <v>3190</v>
      </c>
      <c r="W1194" s="885"/>
      <c r="X1194" s="877" t="s">
        <v>3168</v>
      </c>
    </row>
    <row r="1195" spans="1:24" ht="28.5" customHeight="1">
      <c r="A1195" s="849" t="s">
        <v>10406</v>
      </c>
      <c r="B1195" s="850"/>
      <c r="C1195" s="850" t="s">
        <v>4778</v>
      </c>
      <c r="D1195" s="850" t="s">
        <v>6686</v>
      </c>
      <c r="E1195" s="852">
        <v>43.358474000000001</v>
      </c>
      <c r="F1195" s="852">
        <v>-71.648887099999996</v>
      </c>
      <c r="G1195" s="854" t="s">
        <v>9290</v>
      </c>
      <c r="H1195" s="850" t="s">
        <v>10407</v>
      </c>
      <c r="I1195" s="853" t="s">
        <v>77</v>
      </c>
      <c r="J1195" s="854" t="str">
        <f t="shared" si="154"/>
        <v>Groundwater</v>
      </c>
      <c r="K1195" s="854" t="s">
        <v>35</v>
      </c>
      <c r="L1195" s="858"/>
      <c r="M1195" s="855">
        <v>9.9</v>
      </c>
      <c r="N1195" s="855">
        <v>4.7</v>
      </c>
      <c r="O1195" s="855">
        <v>14.6</v>
      </c>
      <c r="P1195" s="855" t="s">
        <v>36</v>
      </c>
      <c r="Q1195" s="855">
        <f t="shared" si="155"/>
        <v>14.6</v>
      </c>
      <c r="R1195" s="854"/>
      <c r="S1195" s="854"/>
      <c r="T1195" s="854"/>
      <c r="U1195" s="866" t="s">
        <v>4781</v>
      </c>
      <c r="V1195" s="884" t="s">
        <v>4781</v>
      </c>
      <c r="W1195" s="854"/>
      <c r="X1195" s="860" t="s">
        <v>2415</v>
      </c>
    </row>
    <row r="1196" spans="1:24" ht="28.5" customHeight="1">
      <c r="A1196" s="849" t="s">
        <v>6688</v>
      </c>
      <c r="B1196" s="850"/>
      <c r="C1196" s="850" t="s">
        <v>4778</v>
      </c>
      <c r="D1196" s="850" t="s">
        <v>5913</v>
      </c>
      <c r="E1196" s="852">
        <v>42.896110999999998</v>
      </c>
      <c r="F1196" s="852">
        <v>-71.544118999999995</v>
      </c>
      <c r="G1196" s="854" t="s">
        <v>9299</v>
      </c>
      <c r="H1196" s="850"/>
      <c r="I1196" s="853" t="s">
        <v>33</v>
      </c>
      <c r="J1196" s="854" t="str">
        <f t="shared" si="154"/>
        <v>Groundwater</v>
      </c>
      <c r="K1196" s="854" t="s">
        <v>35</v>
      </c>
      <c r="L1196" s="858">
        <v>2019</v>
      </c>
      <c r="M1196" s="855">
        <v>2450</v>
      </c>
      <c r="N1196" s="855">
        <v>1400</v>
      </c>
      <c r="O1196" s="855">
        <v>3850</v>
      </c>
      <c r="P1196" s="855">
        <v>5536</v>
      </c>
      <c r="Q1196" s="855">
        <f t="shared" si="155"/>
        <v>5536</v>
      </c>
      <c r="R1196" s="854"/>
      <c r="S1196" s="853"/>
      <c r="T1196" s="879" t="s">
        <v>6692</v>
      </c>
      <c r="U1196" s="875" t="s">
        <v>4786</v>
      </c>
      <c r="V1196" s="887" t="s">
        <v>5133</v>
      </c>
      <c r="W1196" s="879" t="s">
        <v>6693</v>
      </c>
      <c r="X1196" s="882" t="s">
        <v>2415</v>
      </c>
    </row>
    <row r="1197" spans="1:24" ht="28.5" customHeight="1">
      <c r="A1197" s="849" t="s">
        <v>6694</v>
      </c>
      <c r="B1197" s="850"/>
      <c r="C1197" s="850" t="s">
        <v>4778</v>
      </c>
      <c r="D1197" s="850" t="s">
        <v>5671</v>
      </c>
      <c r="E1197" s="852">
        <v>43.534813800000002</v>
      </c>
      <c r="F1197" s="852">
        <v>-71.468596899999994</v>
      </c>
      <c r="G1197" s="854" t="s">
        <v>9299</v>
      </c>
      <c r="H1197" s="850"/>
      <c r="I1197" s="853" t="s">
        <v>5</v>
      </c>
      <c r="J1197" s="854" t="str">
        <f t="shared" si="154"/>
        <v>Groundwater</v>
      </c>
      <c r="K1197" s="854" t="s">
        <v>35</v>
      </c>
      <c r="L1197" s="858">
        <v>2020</v>
      </c>
      <c r="M1197" s="855">
        <v>48</v>
      </c>
      <c r="N1197" s="855">
        <v>8.1</v>
      </c>
      <c r="O1197" s="855">
        <v>49.3</v>
      </c>
      <c r="P1197" s="855">
        <v>4387.8</v>
      </c>
      <c r="Q1197" s="855">
        <f t="shared" si="155"/>
        <v>4387.8</v>
      </c>
      <c r="R1197" s="878"/>
      <c r="S1197" s="853"/>
      <c r="T1197" s="879" t="s">
        <v>6699</v>
      </c>
      <c r="U1197" s="880" t="s">
        <v>4786</v>
      </c>
      <c r="V1197" s="867" t="s">
        <v>6696</v>
      </c>
      <c r="W1197" s="879" t="s">
        <v>6700</v>
      </c>
      <c r="X1197" s="882" t="s">
        <v>2415</v>
      </c>
    </row>
    <row r="1198" spans="1:24" ht="28.5" customHeight="1">
      <c r="A1198" s="849" t="s">
        <v>10408</v>
      </c>
      <c r="B1198" s="849"/>
      <c r="C1198" s="849" t="s">
        <v>3158</v>
      </c>
      <c r="D1198" s="849" t="s">
        <v>10409</v>
      </c>
      <c r="E1198" s="851">
        <v>42.945372999999996</v>
      </c>
      <c r="F1198" s="851">
        <v>-83.275114000000002</v>
      </c>
      <c r="G1198" s="862"/>
      <c r="H1198" s="861"/>
      <c r="I1198" s="853" t="s">
        <v>1201</v>
      </c>
      <c r="J1198" s="852" t="s">
        <v>35</v>
      </c>
      <c r="K1198" s="852" t="s">
        <v>35</v>
      </c>
      <c r="L1198" s="863">
        <v>2020</v>
      </c>
      <c r="M1198" s="855">
        <v>25</v>
      </c>
      <c r="N1198" s="855"/>
      <c r="O1198" s="855"/>
      <c r="P1198" s="855"/>
      <c r="Q1198" s="855">
        <v>25</v>
      </c>
      <c r="R1198" s="854"/>
      <c r="S1198" s="854"/>
      <c r="T1198" s="854" t="s">
        <v>10410</v>
      </c>
      <c r="U1198" s="864" t="s">
        <v>10410</v>
      </c>
      <c r="V1198" s="865" t="s">
        <v>10411</v>
      </c>
      <c r="W1198" s="854" t="s">
        <v>10412</v>
      </c>
      <c r="X1198" s="851" t="s">
        <v>9295</v>
      </c>
    </row>
    <row r="1199" spans="1:24" ht="28.5" customHeight="1">
      <c r="A1199" s="849" t="s">
        <v>1109</v>
      </c>
      <c r="B1199" s="850"/>
      <c r="C1199" s="850" t="s">
        <v>448</v>
      </c>
      <c r="D1199" s="850" t="s">
        <v>1110</v>
      </c>
      <c r="E1199" s="852">
        <v>37.712568900000001</v>
      </c>
      <c r="F1199" s="852">
        <v>-122.21974280000001</v>
      </c>
      <c r="G1199" s="854" t="s">
        <v>9289</v>
      </c>
      <c r="H1199" s="850"/>
      <c r="I1199" s="853" t="s">
        <v>113</v>
      </c>
      <c r="J1199" s="854" t="str">
        <f t="shared" ref="J1199:J1202" si="156">IF(K1199="Groundwater", "Groundwater", IF(OR(K1199="Wastewater", K1199="Surface Water", K1199="Drinking Water", K1199="Leachate"),"Other Water", IF(OR(K1199="Soil", K1199="Compost", K1199="Sludge", K1199="Septage"), "Solid", "Unknown")))</f>
        <v>Groundwater</v>
      </c>
      <c r="K1199" s="854" t="s">
        <v>35</v>
      </c>
      <c r="L1199" s="858">
        <v>2019</v>
      </c>
      <c r="M1199" s="855">
        <v>4100</v>
      </c>
      <c r="N1199" s="855">
        <v>170000</v>
      </c>
      <c r="O1199" s="855">
        <v>174100</v>
      </c>
      <c r="P1199" s="855">
        <v>283684.90000000002</v>
      </c>
      <c r="Q1199" s="855">
        <f t="shared" ref="Q1199:Q1202" si="157">IF(M1199&amp;N1199&amp;O1199&amp;P1199="","",MAX(M1199:P1199))</f>
        <v>283684.90000000002</v>
      </c>
      <c r="R1199" s="885" t="s">
        <v>1007</v>
      </c>
      <c r="S1199" s="854"/>
      <c r="T1199" s="944" t="s">
        <v>1112</v>
      </c>
      <c r="U1199" s="856" t="s">
        <v>514</v>
      </c>
      <c r="V1199" s="857" t="s">
        <v>1111</v>
      </c>
      <c r="W1199" s="941" t="s">
        <v>1113</v>
      </c>
      <c r="X1199" s="941" t="s">
        <v>1114</v>
      </c>
    </row>
    <row r="1200" spans="1:24" ht="28.5" customHeight="1">
      <c r="A1200" s="849" t="s">
        <v>9161</v>
      </c>
      <c r="B1200" s="849"/>
      <c r="C1200" s="849" t="s">
        <v>9084</v>
      </c>
      <c r="D1200" s="849" t="s">
        <v>9091</v>
      </c>
      <c r="E1200" s="851">
        <v>43.079761099999999</v>
      </c>
      <c r="F1200" s="851">
        <v>-89.375306100000003</v>
      </c>
      <c r="G1200" s="851" t="s">
        <v>9349</v>
      </c>
      <c r="H1200" s="869"/>
      <c r="I1200" s="853" t="s">
        <v>1007</v>
      </c>
      <c r="J1200" s="854" t="str">
        <f t="shared" si="156"/>
        <v>Other Water</v>
      </c>
      <c r="K1200" s="852" t="s">
        <v>122</v>
      </c>
      <c r="L1200" s="851">
        <v>2019</v>
      </c>
      <c r="M1200" s="855">
        <v>97</v>
      </c>
      <c r="N1200" s="855">
        <v>135</v>
      </c>
      <c r="O1200" s="855"/>
      <c r="P1200" s="855"/>
      <c r="Q1200" s="855">
        <f t="shared" si="157"/>
        <v>135</v>
      </c>
      <c r="R1200" s="854"/>
      <c r="S1200" s="854"/>
      <c r="T1200" s="854"/>
      <c r="U1200" s="880" t="s">
        <v>9162</v>
      </c>
      <c r="V1200" s="884" t="s">
        <v>9163</v>
      </c>
      <c r="W1200" s="868" t="s">
        <v>9164</v>
      </c>
      <c r="X1200" s="851"/>
    </row>
    <row r="1201" spans="1:24" ht="28.5" customHeight="1">
      <c r="A1201" s="849" t="s">
        <v>1985</v>
      </c>
      <c r="B1201" s="849"/>
      <c r="C1201" s="849" t="s">
        <v>1806</v>
      </c>
      <c r="D1201" s="849" t="s">
        <v>1986</v>
      </c>
      <c r="E1201" s="851">
        <v>26.335977700000001</v>
      </c>
      <c r="F1201" s="851">
        <v>-81.737164800000002</v>
      </c>
      <c r="G1201" s="901" t="s">
        <v>9290</v>
      </c>
      <c r="H1201" s="900"/>
      <c r="I1201" s="853" t="s">
        <v>95</v>
      </c>
      <c r="J1201" s="854" t="str">
        <f t="shared" si="156"/>
        <v>Groundwater</v>
      </c>
      <c r="K1201" s="852" t="s">
        <v>35</v>
      </c>
      <c r="L1201" s="851">
        <v>2019</v>
      </c>
      <c r="M1201" s="855">
        <v>1.1000000000000001</v>
      </c>
      <c r="N1201" s="855">
        <v>25</v>
      </c>
      <c r="O1201" s="855"/>
      <c r="P1201" s="855"/>
      <c r="Q1201" s="855">
        <f t="shared" si="157"/>
        <v>25</v>
      </c>
      <c r="R1201" s="854"/>
      <c r="S1201" s="854"/>
      <c r="T1201" s="868" t="s">
        <v>1988</v>
      </c>
      <c r="U1201" s="866" t="s">
        <v>1830</v>
      </c>
      <c r="V1201" s="867" t="s">
        <v>1987</v>
      </c>
      <c r="W1201" s="854"/>
      <c r="X1201" s="851"/>
    </row>
    <row r="1202" spans="1:24" ht="28.5" customHeight="1">
      <c r="A1202" s="849" t="s">
        <v>1989</v>
      </c>
      <c r="B1202" s="849"/>
      <c r="C1202" s="849" t="s">
        <v>1806</v>
      </c>
      <c r="D1202" s="849" t="s">
        <v>189</v>
      </c>
      <c r="E1202" s="851">
        <v>25.8770238</v>
      </c>
      <c r="F1202" s="851">
        <v>-80.247552799999994</v>
      </c>
      <c r="G1202" s="901" t="s">
        <v>9290</v>
      </c>
      <c r="H1202" s="900"/>
      <c r="I1202" s="853" t="s">
        <v>95</v>
      </c>
      <c r="J1202" s="854" t="str">
        <f t="shared" si="156"/>
        <v>Groundwater</v>
      </c>
      <c r="K1202" s="852" t="s">
        <v>35</v>
      </c>
      <c r="L1202" s="851">
        <v>2019</v>
      </c>
      <c r="M1202" s="855">
        <v>300</v>
      </c>
      <c r="N1202" s="855">
        <v>980</v>
      </c>
      <c r="O1202" s="855"/>
      <c r="P1202" s="855"/>
      <c r="Q1202" s="855">
        <f t="shared" si="157"/>
        <v>980</v>
      </c>
      <c r="R1202" s="854"/>
      <c r="S1202" s="854"/>
      <c r="T1202" s="868" t="s">
        <v>1991</v>
      </c>
      <c r="U1202" s="856" t="s">
        <v>1830</v>
      </c>
      <c r="V1202" s="907" t="s">
        <v>1990</v>
      </c>
      <c r="W1202" s="854"/>
      <c r="X1202" s="851"/>
    </row>
    <row r="1203" spans="1:24" ht="28.5" customHeight="1">
      <c r="A1203" s="849" t="s">
        <v>10413</v>
      </c>
      <c r="B1203" s="849"/>
      <c r="C1203" s="849" t="s">
        <v>3158</v>
      </c>
      <c r="D1203" s="849" t="s">
        <v>3736</v>
      </c>
      <c r="E1203" s="851">
        <v>42.771315999999999</v>
      </c>
      <c r="F1203" s="851">
        <v>-84.588199000000003</v>
      </c>
      <c r="G1203" s="862"/>
      <c r="H1203" s="861"/>
      <c r="I1203" s="853" t="s">
        <v>113</v>
      </c>
      <c r="J1203" s="852" t="s">
        <v>35</v>
      </c>
      <c r="K1203" s="852" t="s">
        <v>35</v>
      </c>
      <c r="L1203" s="863">
        <v>2021</v>
      </c>
      <c r="M1203" s="855">
        <v>80.099999999999994</v>
      </c>
      <c r="N1203" s="855"/>
      <c r="O1203" s="855"/>
      <c r="P1203" s="855"/>
      <c r="Q1203" s="855">
        <v>80.099999999999994</v>
      </c>
      <c r="R1203" s="878"/>
      <c r="S1203" s="854"/>
      <c r="T1203" s="854" t="s">
        <v>10414</v>
      </c>
      <c r="U1203" s="864" t="s">
        <v>10414</v>
      </c>
      <c r="V1203" s="865" t="s">
        <v>10415</v>
      </c>
      <c r="W1203" s="854" t="s">
        <v>10416</v>
      </c>
      <c r="X1203" s="851" t="s">
        <v>9295</v>
      </c>
    </row>
    <row r="1204" spans="1:24" ht="28.5" customHeight="1">
      <c r="A1204" s="849" t="s">
        <v>10417</v>
      </c>
      <c r="B1204" s="849"/>
      <c r="C1204" s="849" t="s">
        <v>3158</v>
      </c>
      <c r="D1204" s="849" t="s">
        <v>10418</v>
      </c>
      <c r="E1204" s="851">
        <v>42.457999999999998</v>
      </c>
      <c r="F1204" s="851">
        <v>-83.656000000000006</v>
      </c>
      <c r="G1204" s="862"/>
      <c r="H1204" s="861"/>
      <c r="I1204" s="853" t="s">
        <v>5</v>
      </c>
      <c r="J1204" s="852" t="s">
        <v>35</v>
      </c>
      <c r="K1204" s="852" t="s">
        <v>35</v>
      </c>
      <c r="L1204" s="863">
        <v>2019</v>
      </c>
      <c r="M1204" s="855">
        <v>14</v>
      </c>
      <c r="N1204" s="855">
        <v>36.1</v>
      </c>
      <c r="O1204" s="855"/>
      <c r="P1204" s="855"/>
      <c r="Q1204" s="855">
        <v>36.1</v>
      </c>
      <c r="R1204" s="854"/>
      <c r="S1204" s="854"/>
      <c r="T1204" s="854" t="s">
        <v>10419</v>
      </c>
      <c r="U1204" s="864" t="s">
        <v>10419</v>
      </c>
      <c r="V1204" s="865" t="s">
        <v>10420</v>
      </c>
      <c r="W1204" s="854" t="s">
        <v>10421</v>
      </c>
      <c r="X1204" s="851" t="s">
        <v>9295</v>
      </c>
    </row>
    <row r="1205" spans="1:24" ht="28.5" customHeight="1">
      <c r="A1205" s="869" t="s">
        <v>3852</v>
      </c>
      <c r="B1205" s="870"/>
      <c r="C1205" s="870" t="s">
        <v>3158</v>
      </c>
      <c r="D1205" s="870" t="s">
        <v>3853</v>
      </c>
      <c r="E1205" s="871">
        <v>42.252974399999999</v>
      </c>
      <c r="F1205" s="871">
        <v>-84.406176399999893</v>
      </c>
      <c r="G1205" s="852" t="s">
        <v>9289</v>
      </c>
      <c r="H1205" s="852"/>
      <c r="I1205" s="872" t="s">
        <v>5</v>
      </c>
      <c r="J1205" s="854" t="str">
        <f t="shared" ref="J1205:J1208" si="158">IF(K1205="Groundwater", "Groundwater", IF(OR(K1205="Wastewater", K1205="Surface Water", K1205="Drinking Water", K1205="Leachate"),"Other Water", IF(OR(K1205="Soil", K1205="Compost", K1205="Sludge", K1205="Septage"), "Solid", "Unknown")))</f>
        <v>Groundwater</v>
      </c>
      <c r="K1205" s="854" t="s">
        <v>35</v>
      </c>
      <c r="L1205" s="858">
        <v>2018</v>
      </c>
      <c r="M1205" s="855"/>
      <c r="N1205" s="855"/>
      <c r="O1205" s="855">
        <v>9479</v>
      </c>
      <c r="P1205" s="855" t="s">
        <v>36</v>
      </c>
      <c r="Q1205" s="855">
        <f t="shared" ref="Q1205:Q1208" si="159">IF(M1205&amp;N1205&amp;O1205&amp;P1205="","",MAX(M1205:P1205))</f>
        <v>9479</v>
      </c>
      <c r="R1205" s="851" t="s">
        <v>3855</v>
      </c>
      <c r="S1205" s="883" t="s">
        <v>3856</v>
      </c>
      <c r="T1205" s="874" t="s">
        <v>3166</v>
      </c>
      <c r="U1205" s="880" t="s">
        <v>3856</v>
      </c>
      <c r="V1205" s="884" t="s">
        <v>3856</v>
      </c>
      <c r="W1205" s="899" t="s">
        <v>3862</v>
      </c>
      <c r="X1205" s="877" t="s">
        <v>3168</v>
      </c>
    </row>
    <row r="1206" spans="1:24" ht="28.5" customHeight="1">
      <c r="A1206" s="849" t="s">
        <v>3097</v>
      </c>
      <c r="B1206" s="849"/>
      <c r="C1206" s="849" t="s">
        <v>3007</v>
      </c>
      <c r="D1206" s="849"/>
      <c r="E1206" s="851">
        <v>42.842396100000002</v>
      </c>
      <c r="F1206" s="851">
        <v>-70.959817000000001</v>
      </c>
      <c r="G1206" s="901" t="s">
        <v>9290</v>
      </c>
      <c r="H1206" s="900"/>
      <c r="I1206" s="853" t="s">
        <v>1201</v>
      </c>
      <c r="J1206" s="854" t="str">
        <f t="shared" si="158"/>
        <v>Unknown</v>
      </c>
      <c r="K1206" s="852"/>
      <c r="L1206" s="851"/>
      <c r="M1206" s="855"/>
      <c r="N1206" s="855"/>
      <c r="O1206" s="855"/>
      <c r="P1206" s="855"/>
      <c r="Q1206" s="855" t="str">
        <f t="shared" si="159"/>
        <v/>
      </c>
      <c r="R1206" s="854" t="s">
        <v>9405</v>
      </c>
      <c r="S1206" s="854"/>
      <c r="T1206" s="918" t="s">
        <v>3098</v>
      </c>
      <c r="U1206" s="866" t="s">
        <v>1570</v>
      </c>
      <c r="V1206" s="865"/>
      <c r="W1206" s="854"/>
      <c r="X1206" s="851"/>
    </row>
    <row r="1207" spans="1:24" ht="28.5" customHeight="1">
      <c r="A1207" s="849" t="s">
        <v>10423</v>
      </c>
      <c r="B1207" s="849"/>
      <c r="C1207" s="849" t="s">
        <v>3158</v>
      </c>
      <c r="D1207" s="849" t="s">
        <v>3291</v>
      </c>
      <c r="E1207" s="851">
        <v>43.567365000000002</v>
      </c>
      <c r="F1207" s="851">
        <v>-83.908400999999998</v>
      </c>
      <c r="G1207" s="901" t="s">
        <v>9299</v>
      </c>
      <c r="H1207" s="861"/>
      <c r="I1207" s="853" t="s">
        <v>33</v>
      </c>
      <c r="J1207" s="854" t="str">
        <f t="shared" si="158"/>
        <v>Groundwater</v>
      </c>
      <c r="K1207" s="852" t="s">
        <v>35</v>
      </c>
      <c r="L1207" s="851">
        <v>2019</v>
      </c>
      <c r="M1207" s="855">
        <v>100</v>
      </c>
      <c r="N1207" s="855">
        <v>1300</v>
      </c>
      <c r="O1207" s="855">
        <v>1410</v>
      </c>
      <c r="P1207" s="855"/>
      <c r="Q1207" s="855">
        <f t="shared" si="159"/>
        <v>1410</v>
      </c>
      <c r="R1207" s="854"/>
      <c r="S1207" s="854"/>
      <c r="T1207" s="854"/>
      <c r="U1207" s="984" t="s">
        <v>10424</v>
      </c>
      <c r="V1207" s="939" t="s">
        <v>10425</v>
      </c>
      <c r="W1207" s="940" t="s">
        <v>10425</v>
      </c>
      <c r="X1207" s="952" t="s">
        <v>9395</v>
      </c>
    </row>
    <row r="1208" spans="1:24" ht="28.5" customHeight="1">
      <c r="A1208" s="849" t="s">
        <v>8381</v>
      </c>
      <c r="B1208" s="849"/>
      <c r="C1208" s="849" t="s">
        <v>8334</v>
      </c>
      <c r="D1208" s="849"/>
      <c r="E1208" s="851">
        <v>40.1922</v>
      </c>
      <c r="F1208" s="851">
        <v>-76.74682</v>
      </c>
      <c r="G1208" s="901" t="s">
        <v>9290</v>
      </c>
      <c r="H1208" s="900"/>
      <c r="I1208" s="853" t="s">
        <v>1201</v>
      </c>
      <c r="J1208" s="854" t="str">
        <f t="shared" si="158"/>
        <v>Unknown</v>
      </c>
      <c r="K1208" s="852"/>
      <c r="L1208" s="851"/>
      <c r="M1208" s="855"/>
      <c r="N1208" s="855"/>
      <c r="O1208" s="855"/>
      <c r="P1208" s="855"/>
      <c r="Q1208" s="855" t="str">
        <f t="shared" si="159"/>
        <v/>
      </c>
      <c r="R1208" s="854" t="s">
        <v>9354</v>
      </c>
      <c r="S1208" s="854"/>
      <c r="T1208" s="918" t="s">
        <v>8382</v>
      </c>
      <c r="U1208" s="866" t="s">
        <v>1570</v>
      </c>
      <c r="V1208" s="865"/>
      <c r="W1208" s="854"/>
      <c r="X1208" s="851"/>
    </row>
    <row r="1209" spans="1:24" ht="28.5" customHeight="1">
      <c r="A1209" s="849" t="s">
        <v>10426</v>
      </c>
      <c r="B1209" s="849"/>
      <c r="C1209" s="849" t="s">
        <v>3158</v>
      </c>
      <c r="D1209" s="849" t="s">
        <v>10427</v>
      </c>
      <c r="E1209" s="851">
        <v>42.721038</v>
      </c>
      <c r="F1209" s="851">
        <v>-85.456232999999997</v>
      </c>
      <c r="G1209" s="862"/>
      <c r="H1209" s="861"/>
      <c r="I1209" s="853" t="s">
        <v>765</v>
      </c>
      <c r="J1209" s="852" t="s">
        <v>35</v>
      </c>
      <c r="K1209" s="852" t="s">
        <v>35</v>
      </c>
      <c r="L1209" s="863">
        <v>2021</v>
      </c>
      <c r="M1209" s="855"/>
      <c r="N1209" s="855">
        <v>25.6</v>
      </c>
      <c r="O1209" s="855"/>
      <c r="P1209" s="855"/>
      <c r="Q1209" s="855">
        <v>25.6</v>
      </c>
      <c r="R1209" s="854"/>
      <c r="S1209" s="854"/>
      <c r="T1209" s="854" t="s">
        <v>10428</v>
      </c>
      <c r="U1209" s="864" t="s">
        <v>10428</v>
      </c>
      <c r="V1209" s="865" t="s">
        <v>10429</v>
      </c>
      <c r="W1209" s="854" t="s">
        <v>10430</v>
      </c>
      <c r="X1209" s="851" t="s">
        <v>9295</v>
      </c>
    </row>
    <row r="1210" spans="1:24" ht="28.5" customHeight="1">
      <c r="A1210" s="849" t="s">
        <v>3863</v>
      </c>
      <c r="B1210" s="849"/>
      <c r="C1210" s="849" t="s">
        <v>3158</v>
      </c>
      <c r="D1210" s="849" t="s">
        <v>3864</v>
      </c>
      <c r="E1210" s="851">
        <v>43.606891900000001</v>
      </c>
      <c r="F1210" s="851">
        <v>-84.200210099999893</v>
      </c>
      <c r="G1210" s="852" t="s">
        <v>9289</v>
      </c>
      <c r="H1210" s="852"/>
      <c r="I1210" s="853" t="s">
        <v>765</v>
      </c>
      <c r="J1210" s="854" t="str">
        <f t="shared" ref="J1210:J1233" si="160">IF(K1210="Groundwater", "Groundwater", IF(OR(K1210="Wastewater", K1210="Surface Water", K1210="Drinking Water", K1210="Leachate"),"Other Water", IF(OR(K1210="Soil", K1210="Compost", K1210="Sludge", K1210="Septage"), "Solid", "Unknown")))</f>
        <v>Other Water</v>
      </c>
      <c r="K1210" s="852" t="s">
        <v>2471</v>
      </c>
      <c r="L1210" s="851"/>
      <c r="M1210" s="855">
        <v>10.5</v>
      </c>
      <c r="N1210" s="855">
        <v>4.03</v>
      </c>
      <c r="O1210" s="855"/>
      <c r="P1210" s="855"/>
      <c r="Q1210" s="855">
        <f t="shared" ref="Q1210:Q1233" si="161">IF(M1210&amp;N1210&amp;O1210&amp;P1210="","",MAX(M1210:P1210))</f>
        <v>10.5</v>
      </c>
      <c r="R1210" s="854"/>
      <c r="S1210" s="885"/>
      <c r="T1210" s="852"/>
      <c r="U1210" s="864"/>
      <c r="V1210" s="857" t="s">
        <v>3266</v>
      </c>
      <c r="W1210" s="854"/>
      <c r="X1210" s="851"/>
    </row>
    <row r="1211" spans="1:24" ht="28.5" customHeight="1">
      <c r="A1211" s="849" t="s">
        <v>6701</v>
      </c>
      <c r="B1211" s="850"/>
      <c r="C1211" s="850" t="s">
        <v>4778</v>
      </c>
      <c r="D1211" s="850" t="s">
        <v>5955</v>
      </c>
      <c r="E1211" s="852">
        <v>42.823687</v>
      </c>
      <c r="F1211" s="852">
        <v>-71.625569999999996</v>
      </c>
      <c r="G1211" s="953" t="s">
        <v>10432</v>
      </c>
      <c r="H1211" s="850" t="s">
        <v>10433</v>
      </c>
      <c r="I1211" s="853" t="s">
        <v>765</v>
      </c>
      <c r="J1211" s="854" t="str">
        <f t="shared" si="160"/>
        <v>Groundwater</v>
      </c>
      <c r="K1211" s="854" t="s">
        <v>35</v>
      </c>
      <c r="L1211" s="858">
        <v>2019</v>
      </c>
      <c r="M1211" s="855">
        <v>60.3</v>
      </c>
      <c r="N1211" s="855">
        <v>78.8</v>
      </c>
      <c r="O1211" s="855">
        <v>139.1</v>
      </c>
      <c r="P1211" s="855">
        <v>227.4</v>
      </c>
      <c r="Q1211" s="855">
        <f t="shared" si="161"/>
        <v>227.4</v>
      </c>
      <c r="R1211" s="854"/>
      <c r="S1211" s="853"/>
      <c r="T1211" s="879" t="s">
        <v>6705</v>
      </c>
      <c r="U1211" s="875" t="s">
        <v>4786</v>
      </c>
      <c r="V1211" s="887" t="s">
        <v>4781</v>
      </c>
      <c r="W1211" s="879" t="s">
        <v>6706</v>
      </c>
      <c r="X1211" s="882" t="s">
        <v>2415</v>
      </c>
    </row>
    <row r="1212" spans="1:24" ht="28.5" customHeight="1">
      <c r="A1212" s="849" t="s">
        <v>6707</v>
      </c>
      <c r="B1212" s="850"/>
      <c r="C1212" s="850" t="s">
        <v>4778</v>
      </c>
      <c r="D1212" s="850" t="s">
        <v>5955</v>
      </c>
      <c r="E1212" s="852">
        <v>42.842855100000001</v>
      </c>
      <c r="F1212" s="852">
        <v>-71.663498099999998</v>
      </c>
      <c r="G1212" s="854" t="s">
        <v>9299</v>
      </c>
      <c r="H1212" s="850"/>
      <c r="I1212" s="853" t="s">
        <v>33</v>
      </c>
      <c r="J1212" s="854" t="str">
        <f t="shared" si="160"/>
        <v>Groundwater</v>
      </c>
      <c r="K1212" s="854" t="s">
        <v>35</v>
      </c>
      <c r="L1212" s="858">
        <v>2020</v>
      </c>
      <c r="M1212" s="855">
        <v>47.8</v>
      </c>
      <c r="N1212" s="855">
        <v>34.4</v>
      </c>
      <c r="O1212" s="855">
        <v>82.2</v>
      </c>
      <c r="P1212" s="855">
        <v>155</v>
      </c>
      <c r="Q1212" s="855">
        <f t="shared" si="161"/>
        <v>155</v>
      </c>
      <c r="R1212" s="854"/>
      <c r="S1212" s="853"/>
      <c r="T1212" s="879" t="s">
        <v>6712</v>
      </c>
      <c r="U1212" s="880" t="s">
        <v>4786</v>
      </c>
      <c r="V1212" s="881" t="s">
        <v>6709</v>
      </c>
      <c r="W1212" s="879" t="s">
        <v>6713</v>
      </c>
      <c r="X1212" s="882" t="s">
        <v>2415</v>
      </c>
    </row>
    <row r="1213" spans="1:24" ht="28.5" customHeight="1">
      <c r="A1213" s="849" t="s">
        <v>6714</v>
      </c>
      <c r="B1213" s="850"/>
      <c r="C1213" s="850" t="s">
        <v>4778</v>
      </c>
      <c r="D1213" s="850" t="s">
        <v>4785</v>
      </c>
      <c r="E1213" s="852">
        <v>42.992564199999997</v>
      </c>
      <c r="F1213" s="852">
        <v>-71.471956599999999</v>
      </c>
      <c r="G1213" s="854" t="s">
        <v>9299</v>
      </c>
      <c r="H1213" s="850"/>
      <c r="I1213" s="853" t="s">
        <v>77</v>
      </c>
      <c r="J1213" s="854" t="str">
        <f t="shared" si="160"/>
        <v>Groundwater</v>
      </c>
      <c r="K1213" s="854" t="s">
        <v>35</v>
      </c>
      <c r="L1213" s="858">
        <v>2017</v>
      </c>
      <c r="M1213" s="855">
        <v>15.2</v>
      </c>
      <c r="N1213" s="855">
        <v>39.299999999999997</v>
      </c>
      <c r="O1213" s="855">
        <v>54.5</v>
      </c>
      <c r="P1213" s="855">
        <v>94.75</v>
      </c>
      <c r="Q1213" s="855">
        <f t="shared" si="161"/>
        <v>94.75</v>
      </c>
      <c r="R1213" s="854"/>
      <c r="S1213" s="853"/>
      <c r="T1213" s="879" t="s">
        <v>6719</v>
      </c>
      <c r="U1213" s="875" t="s">
        <v>4786</v>
      </c>
      <c r="V1213" s="887" t="s">
        <v>6716</v>
      </c>
      <c r="W1213" s="890" t="s">
        <v>6720</v>
      </c>
      <c r="X1213" s="882" t="s">
        <v>2415</v>
      </c>
    </row>
    <row r="1214" spans="1:24" ht="28.5" customHeight="1">
      <c r="A1214" s="849" t="s">
        <v>4483</v>
      </c>
      <c r="B1214" s="849"/>
      <c r="C1214" s="849" t="s">
        <v>4239</v>
      </c>
      <c r="D1214" s="849" t="s">
        <v>4484</v>
      </c>
      <c r="E1214" s="851">
        <v>45.665433919999998</v>
      </c>
      <c r="F1214" s="851">
        <v>-93.702928290000003</v>
      </c>
      <c r="G1214" s="852" t="s">
        <v>9299</v>
      </c>
      <c r="H1214" s="849"/>
      <c r="I1214" s="853" t="s">
        <v>33</v>
      </c>
      <c r="J1214" s="854" t="str">
        <f t="shared" si="160"/>
        <v>Groundwater</v>
      </c>
      <c r="K1214" s="852" t="s">
        <v>35</v>
      </c>
      <c r="L1214" s="851">
        <v>2019</v>
      </c>
      <c r="M1214" s="855">
        <v>570</v>
      </c>
      <c r="N1214" s="855">
        <v>520</v>
      </c>
      <c r="O1214" s="855">
        <v>1090</v>
      </c>
      <c r="P1214" s="855">
        <v>3710</v>
      </c>
      <c r="Q1214" s="855">
        <f t="shared" si="161"/>
        <v>3710</v>
      </c>
      <c r="R1214" s="854"/>
      <c r="S1214" s="868" t="s">
        <v>4271</v>
      </c>
      <c r="T1214" s="868" t="s">
        <v>4485</v>
      </c>
      <c r="U1214" s="866" t="s">
        <v>4271</v>
      </c>
      <c r="V1214" s="884" t="s">
        <v>4272</v>
      </c>
      <c r="W1214" s="854"/>
      <c r="X1214" s="877" t="s">
        <v>4274</v>
      </c>
    </row>
    <row r="1215" spans="1:24" ht="28.5" customHeight="1">
      <c r="A1215" s="849" t="s">
        <v>6721</v>
      </c>
      <c r="B1215" s="850"/>
      <c r="C1215" s="850" t="s">
        <v>4778</v>
      </c>
      <c r="D1215" s="850" t="s">
        <v>6722</v>
      </c>
      <c r="E1215" s="852">
        <v>43.434072</v>
      </c>
      <c r="F1215" s="852">
        <v>-70.991984000000002</v>
      </c>
      <c r="G1215" s="854" t="s">
        <v>9299</v>
      </c>
      <c r="H1215" s="850"/>
      <c r="I1215" s="853" t="s">
        <v>33</v>
      </c>
      <c r="J1215" s="854" t="str">
        <f t="shared" si="160"/>
        <v>Groundwater</v>
      </c>
      <c r="K1215" s="854" t="s">
        <v>35</v>
      </c>
      <c r="L1215" s="858">
        <v>2019</v>
      </c>
      <c r="M1215" s="855">
        <v>10.9</v>
      </c>
      <c r="N1215" s="855">
        <v>25</v>
      </c>
      <c r="O1215" s="855">
        <v>35.9</v>
      </c>
      <c r="P1215" s="855" t="s">
        <v>36</v>
      </c>
      <c r="Q1215" s="855">
        <f t="shared" si="161"/>
        <v>35.9</v>
      </c>
      <c r="R1215" s="854"/>
      <c r="S1215" s="853"/>
      <c r="T1215" s="890" t="s">
        <v>6725</v>
      </c>
      <c r="U1215" s="880" t="s">
        <v>4786</v>
      </c>
      <c r="V1215" s="884" t="s">
        <v>4781</v>
      </c>
      <c r="W1215" s="962" t="s">
        <v>6726</v>
      </c>
      <c r="X1215" s="882" t="s">
        <v>2415</v>
      </c>
    </row>
    <row r="1216" spans="1:24" ht="28.5" customHeight="1">
      <c r="A1216" s="849" t="s">
        <v>9165</v>
      </c>
      <c r="B1216" s="849"/>
      <c r="C1216" s="849" t="s">
        <v>9084</v>
      </c>
      <c r="D1216" s="849" t="s">
        <v>9124</v>
      </c>
      <c r="E1216" s="852">
        <v>43.024970799999998</v>
      </c>
      <c r="F1216" s="852">
        <v>-87.900761099999997</v>
      </c>
      <c r="G1216" s="852" t="s">
        <v>9290</v>
      </c>
      <c r="H1216" s="849"/>
      <c r="I1216" s="853" t="s">
        <v>77</v>
      </c>
      <c r="J1216" s="854" t="str">
        <f t="shared" si="160"/>
        <v>Other Water</v>
      </c>
      <c r="K1216" s="852" t="s">
        <v>122</v>
      </c>
      <c r="L1216" s="851">
        <v>2020</v>
      </c>
      <c r="M1216" s="855">
        <v>7.14</v>
      </c>
      <c r="N1216" s="855">
        <v>32.700000000000003</v>
      </c>
      <c r="O1216" s="855">
        <v>39.840000000000003</v>
      </c>
      <c r="P1216" s="855">
        <v>184.59100000000001</v>
      </c>
      <c r="Q1216" s="855">
        <f t="shared" si="161"/>
        <v>184.59100000000001</v>
      </c>
      <c r="R1216" s="891" t="s">
        <v>10434</v>
      </c>
      <c r="S1216" s="854"/>
      <c r="T1216" s="868" t="s">
        <v>9167</v>
      </c>
      <c r="U1216" s="856" t="s">
        <v>9135</v>
      </c>
      <c r="V1216" s="857" t="s">
        <v>9166</v>
      </c>
      <c r="W1216" s="868" t="s">
        <v>9168</v>
      </c>
      <c r="X1216" s="882" t="s">
        <v>9132</v>
      </c>
    </row>
    <row r="1217" spans="1:24" ht="28.5" customHeight="1">
      <c r="A1217" s="849" t="s">
        <v>4486</v>
      </c>
      <c r="B1217" s="849"/>
      <c r="C1217" s="849" t="s">
        <v>10435</v>
      </c>
      <c r="D1217" s="849" t="s">
        <v>4487</v>
      </c>
      <c r="E1217" s="851">
        <v>44.889100300000003</v>
      </c>
      <c r="F1217" s="851">
        <v>-93.203817099999995</v>
      </c>
      <c r="G1217" s="901" t="s">
        <v>9290</v>
      </c>
      <c r="H1217" s="900"/>
      <c r="I1217" s="853" t="s">
        <v>44</v>
      </c>
      <c r="J1217" s="854" t="str">
        <f t="shared" si="160"/>
        <v>Groundwater</v>
      </c>
      <c r="K1217" s="852" t="s">
        <v>35</v>
      </c>
      <c r="L1217" s="851">
        <v>2018</v>
      </c>
      <c r="M1217" s="855">
        <v>691</v>
      </c>
      <c r="N1217" s="855">
        <v>206</v>
      </c>
      <c r="O1217" s="855">
        <v>827</v>
      </c>
      <c r="P1217" s="855">
        <v>2023.4</v>
      </c>
      <c r="Q1217" s="855">
        <f t="shared" si="161"/>
        <v>2023.4</v>
      </c>
      <c r="R1217" s="854"/>
      <c r="S1217" s="854"/>
      <c r="T1217" s="854"/>
      <c r="U1217" s="866" t="s">
        <v>54</v>
      </c>
      <c r="V1217" s="867" t="s">
        <v>4488</v>
      </c>
      <c r="W1217" s="854"/>
      <c r="X1217" s="851"/>
    </row>
    <row r="1218" spans="1:24" ht="28.5" customHeight="1">
      <c r="A1218" s="849" t="s">
        <v>4489</v>
      </c>
      <c r="B1218" s="849"/>
      <c r="C1218" s="849" t="s">
        <v>4239</v>
      </c>
      <c r="D1218" s="849" t="s">
        <v>4490</v>
      </c>
      <c r="E1218" s="851">
        <v>44.270458220000002</v>
      </c>
      <c r="F1218" s="851">
        <v>-93.956619259999997</v>
      </c>
      <c r="G1218" s="852" t="s">
        <v>9299</v>
      </c>
      <c r="H1218" s="849"/>
      <c r="I1218" s="853" t="s">
        <v>33</v>
      </c>
      <c r="J1218" s="854" t="str">
        <f t="shared" si="160"/>
        <v>Groundwater</v>
      </c>
      <c r="K1218" s="852" t="s">
        <v>35</v>
      </c>
      <c r="L1218" s="851">
        <v>2018</v>
      </c>
      <c r="M1218" s="855">
        <v>850</v>
      </c>
      <c r="N1218" s="855">
        <v>570</v>
      </c>
      <c r="O1218" s="855">
        <v>1420</v>
      </c>
      <c r="P1218" s="855">
        <v>4190</v>
      </c>
      <c r="Q1218" s="855">
        <f t="shared" si="161"/>
        <v>4190</v>
      </c>
      <c r="R1218" s="854"/>
      <c r="S1218" s="868" t="s">
        <v>4271</v>
      </c>
      <c r="T1218" s="868" t="s">
        <v>4491</v>
      </c>
      <c r="U1218" s="856" t="s">
        <v>4271</v>
      </c>
      <c r="V1218" s="857" t="s">
        <v>4272</v>
      </c>
      <c r="W1218" s="854"/>
      <c r="X1218" s="877" t="s">
        <v>4274</v>
      </c>
    </row>
    <row r="1219" spans="1:24" ht="28.5" customHeight="1">
      <c r="A1219" s="849" t="s">
        <v>8145</v>
      </c>
      <c r="B1219" s="850"/>
      <c r="C1219" s="850" t="s">
        <v>8095</v>
      </c>
      <c r="D1219" s="850" t="s">
        <v>8146</v>
      </c>
      <c r="E1219" s="852">
        <v>48.415750899999999</v>
      </c>
      <c r="F1219" s="852">
        <v>-101.3386723</v>
      </c>
      <c r="G1219" s="854" t="s">
        <v>9289</v>
      </c>
      <c r="H1219" s="850"/>
      <c r="I1219" s="853" t="s">
        <v>44</v>
      </c>
      <c r="J1219" s="854" t="str">
        <f t="shared" si="160"/>
        <v>Groundwater</v>
      </c>
      <c r="K1219" s="854" t="s">
        <v>35</v>
      </c>
      <c r="L1219" s="858">
        <v>2018</v>
      </c>
      <c r="M1219" s="855">
        <v>20000</v>
      </c>
      <c r="N1219" s="855">
        <v>440000</v>
      </c>
      <c r="O1219" s="855">
        <v>453000</v>
      </c>
      <c r="P1219" s="855" t="s">
        <v>36</v>
      </c>
      <c r="Q1219" s="855">
        <f t="shared" si="161"/>
        <v>453000</v>
      </c>
      <c r="R1219" s="854" t="s">
        <v>10436</v>
      </c>
      <c r="S1219" s="854" t="s">
        <v>49</v>
      </c>
      <c r="T1219" s="985" t="s">
        <v>146</v>
      </c>
      <c r="U1219" s="866" t="s">
        <v>54</v>
      </c>
      <c r="V1219" s="867" t="s">
        <v>8148</v>
      </c>
      <c r="W1219" s="893" t="s">
        <v>8152</v>
      </c>
      <c r="X1219" s="917" t="s">
        <v>8103</v>
      </c>
    </row>
    <row r="1220" spans="1:24" ht="28.5" customHeight="1">
      <c r="A1220" s="849" t="s">
        <v>8153</v>
      </c>
      <c r="B1220" s="849"/>
      <c r="C1220" s="849" t="s">
        <v>8095</v>
      </c>
      <c r="D1220" s="849" t="s">
        <v>8154</v>
      </c>
      <c r="E1220" s="851">
        <v>48.212991000000002</v>
      </c>
      <c r="F1220" s="851">
        <v>-101.34491199999999</v>
      </c>
      <c r="G1220" s="852" t="s">
        <v>9349</v>
      </c>
      <c r="H1220" s="849" t="s">
        <v>10437</v>
      </c>
      <c r="I1220" s="853" t="s">
        <v>33</v>
      </c>
      <c r="J1220" s="854" t="str">
        <f t="shared" si="160"/>
        <v>Other Water</v>
      </c>
      <c r="K1220" s="852" t="s">
        <v>1742</v>
      </c>
      <c r="L1220" s="851">
        <v>2018</v>
      </c>
      <c r="M1220" s="855">
        <v>250</v>
      </c>
      <c r="N1220" s="855">
        <v>45</v>
      </c>
      <c r="O1220" s="855">
        <v>295</v>
      </c>
      <c r="P1220" s="855">
        <v>2388.1999999999998</v>
      </c>
      <c r="Q1220" s="855">
        <f t="shared" si="161"/>
        <v>2388.1999999999998</v>
      </c>
      <c r="R1220" s="854"/>
      <c r="S1220" s="854"/>
      <c r="T1220" s="854"/>
      <c r="U1220" s="864"/>
      <c r="V1220" s="867" t="s">
        <v>8097</v>
      </c>
      <c r="W1220" s="854"/>
      <c r="X1220" s="851"/>
    </row>
    <row r="1221" spans="1:24" ht="28.5" customHeight="1">
      <c r="A1221" s="849" t="s">
        <v>8155</v>
      </c>
      <c r="B1221" s="849"/>
      <c r="C1221" s="849" t="s">
        <v>8095</v>
      </c>
      <c r="D1221" s="849"/>
      <c r="E1221" s="851">
        <v>48.227342999999998</v>
      </c>
      <c r="F1221" s="851">
        <v>-101.31492900000001</v>
      </c>
      <c r="G1221" s="852" t="s">
        <v>10439</v>
      </c>
      <c r="H1221" s="849" t="s">
        <v>10438</v>
      </c>
      <c r="I1221" s="853" t="s">
        <v>765</v>
      </c>
      <c r="J1221" s="854" t="str">
        <f t="shared" si="160"/>
        <v>Other Water</v>
      </c>
      <c r="K1221" s="852" t="s">
        <v>2471</v>
      </c>
      <c r="L1221" s="851">
        <v>2018</v>
      </c>
      <c r="M1221" s="855">
        <v>29</v>
      </c>
      <c r="N1221" s="855">
        <v>12</v>
      </c>
      <c r="O1221" s="855">
        <v>41</v>
      </c>
      <c r="P1221" s="855">
        <v>177.3</v>
      </c>
      <c r="Q1221" s="855">
        <f t="shared" si="161"/>
        <v>177.3</v>
      </c>
      <c r="R1221" s="854"/>
      <c r="S1221" s="854"/>
      <c r="T1221" s="854"/>
      <c r="U1221" s="864"/>
      <c r="V1221" s="907" t="s">
        <v>8097</v>
      </c>
      <c r="W1221" s="854"/>
      <c r="X1221" s="851"/>
    </row>
    <row r="1222" spans="1:24" ht="28.5" customHeight="1">
      <c r="A1222" s="849" t="s">
        <v>9169</v>
      </c>
      <c r="B1222" s="849"/>
      <c r="C1222" s="849" t="s">
        <v>9084</v>
      </c>
      <c r="D1222" s="849" t="s">
        <v>9170</v>
      </c>
      <c r="E1222" s="851">
        <v>44.0342944</v>
      </c>
      <c r="F1222" s="851">
        <v>-88.153525799999997</v>
      </c>
      <c r="G1222" s="851" t="s">
        <v>9787</v>
      </c>
      <c r="H1222" s="869"/>
      <c r="I1222" s="853" t="s">
        <v>5</v>
      </c>
      <c r="J1222" s="854" t="str">
        <f t="shared" si="160"/>
        <v>Groundwater</v>
      </c>
      <c r="K1222" s="852" t="s">
        <v>35</v>
      </c>
      <c r="L1222" s="851">
        <v>2018</v>
      </c>
      <c r="M1222" s="855">
        <v>1.2</v>
      </c>
      <c r="N1222" s="855">
        <v>4.2</v>
      </c>
      <c r="O1222" s="855"/>
      <c r="P1222" s="855"/>
      <c r="Q1222" s="855">
        <f t="shared" si="161"/>
        <v>4.2</v>
      </c>
      <c r="R1222" s="854"/>
      <c r="S1222" s="854"/>
      <c r="T1222" s="854"/>
      <c r="U1222" s="875" t="s">
        <v>9171</v>
      </c>
      <c r="V1222" s="857" t="s">
        <v>9172</v>
      </c>
      <c r="W1222" s="854"/>
      <c r="X1222" s="851"/>
    </row>
    <row r="1223" spans="1:24" ht="28.5" customHeight="1">
      <c r="A1223" s="849" t="s">
        <v>1115</v>
      </c>
      <c r="B1223" s="850"/>
      <c r="C1223" s="850" t="s">
        <v>448</v>
      </c>
      <c r="D1223" s="850" t="s">
        <v>534</v>
      </c>
      <c r="E1223" s="852">
        <v>32.761850299999999</v>
      </c>
      <c r="F1223" s="852">
        <v>-117.2100392</v>
      </c>
      <c r="G1223" s="854" t="s">
        <v>9289</v>
      </c>
      <c r="H1223" s="850"/>
      <c r="I1223" s="853" t="s">
        <v>33</v>
      </c>
      <c r="J1223" s="854" t="str">
        <f t="shared" si="160"/>
        <v>Groundwater</v>
      </c>
      <c r="K1223" s="854" t="s">
        <v>35</v>
      </c>
      <c r="L1223" s="858">
        <v>2019</v>
      </c>
      <c r="M1223" s="855">
        <v>11</v>
      </c>
      <c r="N1223" s="855">
        <v>44</v>
      </c>
      <c r="O1223" s="855">
        <v>55</v>
      </c>
      <c r="P1223" s="855">
        <v>107</v>
      </c>
      <c r="Q1223" s="855">
        <f t="shared" si="161"/>
        <v>107</v>
      </c>
      <c r="R1223" s="906"/>
      <c r="S1223" s="854"/>
      <c r="T1223" s="942" t="s">
        <v>1118</v>
      </c>
      <c r="U1223" s="866" t="s">
        <v>514</v>
      </c>
      <c r="V1223" s="884" t="s">
        <v>1117</v>
      </c>
      <c r="W1223" s="885"/>
      <c r="X1223" s="941" t="s">
        <v>538</v>
      </c>
    </row>
    <row r="1224" spans="1:24" ht="28.5" customHeight="1">
      <c r="A1224" s="849" t="s">
        <v>1119</v>
      </c>
      <c r="B1224" s="849"/>
      <c r="C1224" s="849" t="s">
        <v>448</v>
      </c>
      <c r="D1224" s="849"/>
      <c r="E1224" s="851">
        <v>37.406953799999997</v>
      </c>
      <c r="F1224" s="851">
        <v>-122.0385569</v>
      </c>
      <c r="G1224" s="901" t="s">
        <v>9290</v>
      </c>
      <c r="H1224" s="900"/>
      <c r="I1224" s="853" t="s">
        <v>44</v>
      </c>
      <c r="J1224" s="854" t="str">
        <f t="shared" si="160"/>
        <v>Groundwater</v>
      </c>
      <c r="K1224" s="852" t="s">
        <v>35</v>
      </c>
      <c r="L1224" s="851">
        <v>2019</v>
      </c>
      <c r="M1224" s="855">
        <v>580</v>
      </c>
      <c r="N1224" s="855">
        <v>44</v>
      </c>
      <c r="O1224" s="855">
        <v>624</v>
      </c>
      <c r="P1224" s="855">
        <v>1387.7</v>
      </c>
      <c r="Q1224" s="855">
        <f t="shared" si="161"/>
        <v>1387.7</v>
      </c>
      <c r="R1224" s="854"/>
      <c r="S1224" s="854"/>
      <c r="T1224" s="854"/>
      <c r="U1224" s="856" t="s">
        <v>54</v>
      </c>
      <c r="V1224" s="907" t="s">
        <v>1120</v>
      </c>
      <c r="W1224" s="854"/>
      <c r="X1224" s="851"/>
    </row>
    <row r="1225" spans="1:24" ht="28.5" customHeight="1">
      <c r="A1225" s="849" t="s">
        <v>1121</v>
      </c>
      <c r="B1225" s="849"/>
      <c r="C1225" s="849" t="s">
        <v>448</v>
      </c>
      <c r="D1225" s="849" t="s">
        <v>1122</v>
      </c>
      <c r="E1225" s="852">
        <v>34.994104380000003</v>
      </c>
      <c r="F1225" s="852">
        <v>-118.1390177</v>
      </c>
      <c r="G1225" s="854" t="s">
        <v>9289</v>
      </c>
      <c r="H1225" s="849"/>
      <c r="I1225" s="853" t="s">
        <v>33</v>
      </c>
      <c r="J1225" s="854" t="str">
        <f t="shared" si="160"/>
        <v>Groundwater</v>
      </c>
      <c r="K1225" s="852" t="s">
        <v>35</v>
      </c>
      <c r="L1225" s="851">
        <v>2019</v>
      </c>
      <c r="M1225" s="855">
        <v>0.94</v>
      </c>
      <c r="N1225" s="855"/>
      <c r="O1225" s="855" t="s">
        <v>36</v>
      </c>
      <c r="P1225" s="855">
        <v>76.209999999999994</v>
      </c>
      <c r="Q1225" s="855">
        <f t="shared" si="161"/>
        <v>76.209999999999994</v>
      </c>
      <c r="R1225" s="906"/>
      <c r="S1225" s="854"/>
      <c r="T1225" s="859" t="s">
        <v>1124</v>
      </c>
      <c r="U1225" s="856" t="s">
        <v>451</v>
      </c>
      <c r="V1225" s="857" t="s">
        <v>451</v>
      </c>
      <c r="W1225" s="854"/>
      <c r="X1225" s="877" t="s">
        <v>453</v>
      </c>
    </row>
    <row r="1226" spans="1:24" ht="28.5" customHeight="1">
      <c r="A1226" s="849" t="s">
        <v>6727</v>
      </c>
      <c r="B1226" s="850"/>
      <c r="C1226" s="850" t="s">
        <v>4778</v>
      </c>
      <c r="D1226" s="850" t="s">
        <v>6728</v>
      </c>
      <c r="E1226" s="852">
        <v>43.007379100000001</v>
      </c>
      <c r="F1226" s="852">
        <v>-71.928926500000003</v>
      </c>
      <c r="G1226" s="854" t="s">
        <v>9290</v>
      </c>
      <c r="H1226" s="850"/>
      <c r="I1226" s="853" t="s">
        <v>5</v>
      </c>
      <c r="J1226" s="854" t="str">
        <f t="shared" si="160"/>
        <v>Groundwater</v>
      </c>
      <c r="K1226" s="854" t="s">
        <v>35</v>
      </c>
      <c r="L1226" s="858"/>
      <c r="M1226" s="855">
        <v>8.6999999999999993</v>
      </c>
      <c r="N1226" s="855">
        <v>6.7</v>
      </c>
      <c r="O1226" s="855">
        <v>15.4</v>
      </c>
      <c r="P1226" s="855" t="s">
        <v>36</v>
      </c>
      <c r="Q1226" s="855">
        <f t="shared" si="161"/>
        <v>15.4</v>
      </c>
      <c r="R1226" s="854"/>
      <c r="S1226" s="854"/>
      <c r="T1226" s="854"/>
      <c r="U1226" s="856" t="s">
        <v>4781</v>
      </c>
      <c r="V1226" s="857" t="s">
        <v>4781</v>
      </c>
      <c r="W1226" s="854"/>
      <c r="X1226" s="860" t="s">
        <v>2415</v>
      </c>
    </row>
    <row r="1227" spans="1:24" ht="28.5" customHeight="1">
      <c r="A1227" s="849" t="s">
        <v>1992</v>
      </c>
      <c r="B1227" s="849"/>
      <c r="C1227" s="849" t="s">
        <v>1806</v>
      </c>
      <c r="D1227" s="849" t="s">
        <v>1993</v>
      </c>
      <c r="E1227" s="851">
        <v>24.751982000000002</v>
      </c>
      <c r="F1227" s="851">
        <v>-80.976831000000004</v>
      </c>
      <c r="G1227" s="901" t="s">
        <v>9449</v>
      </c>
      <c r="H1227" s="900" t="s">
        <v>10440</v>
      </c>
      <c r="I1227" s="853" t="s">
        <v>95</v>
      </c>
      <c r="J1227" s="854" t="str">
        <f t="shared" si="160"/>
        <v>Groundwater</v>
      </c>
      <c r="K1227" s="852" t="s">
        <v>35</v>
      </c>
      <c r="L1227" s="851">
        <v>2019</v>
      </c>
      <c r="M1227" s="855">
        <v>12000</v>
      </c>
      <c r="N1227" s="855">
        <v>26000</v>
      </c>
      <c r="O1227" s="855"/>
      <c r="P1227" s="855"/>
      <c r="Q1227" s="855">
        <f t="shared" si="161"/>
        <v>26000</v>
      </c>
      <c r="R1227" s="854"/>
      <c r="S1227" s="854"/>
      <c r="T1227" s="868" t="s">
        <v>1995</v>
      </c>
      <c r="U1227" s="866" t="s">
        <v>1830</v>
      </c>
      <c r="V1227" s="867" t="s">
        <v>1994</v>
      </c>
      <c r="W1227" s="854"/>
      <c r="X1227" s="851"/>
    </row>
    <row r="1228" spans="1:24" ht="28.5" customHeight="1">
      <c r="A1228" s="849" t="s">
        <v>3865</v>
      </c>
      <c r="B1228" s="849"/>
      <c r="C1228" s="849" t="s">
        <v>3158</v>
      </c>
      <c r="D1228" s="849" t="s">
        <v>3866</v>
      </c>
      <c r="E1228" s="851">
        <v>41.901679399999999</v>
      </c>
      <c r="F1228" s="851">
        <v>-83.369130499999997</v>
      </c>
      <c r="G1228" s="852" t="s">
        <v>9289</v>
      </c>
      <c r="H1228" s="852"/>
      <c r="I1228" s="853" t="s">
        <v>765</v>
      </c>
      <c r="J1228" s="854" t="str">
        <f t="shared" si="160"/>
        <v>Other Water</v>
      </c>
      <c r="K1228" s="852" t="s">
        <v>2471</v>
      </c>
      <c r="L1228" s="851"/>
      <c r="M1228" s="855">
        <v>5.35</v>
      </c>
      <c r="N1228" s="855">
        <v>6.22</v>
      </c>
      <c r="O1228" s="855"/>
      <c r="P1228" s="855"/>
      <c r="Q1228" s="855">
        <f t="shared" si="161"/>
        <v>6.22</v>
      </c>
      <c r="R1228" s="854"/>
      <c r="S1228" s="885"/>
      <c r="T1228" s="852"/>
      <c r="U1228" s="864"/>
      <c r="V1228" s="884" t="s">
        <v>3266</v>
      </c>
      <c r="W1228" s="854"/>
      <c r="X1228" s="851"/>
    </row>
    <row r="1229" spans="1:24" ht="28.5" customHeight="1">
      <c r="A1229" s="849" t="s">
        <v>4727</v>
      </c>
      <c r="B1229" s="849" t="s">
        <v>4728</v>
      </c>
      <c r="C1229" s="850" t="s">
        <v>4712</v>
      </c>
      <c r="D1229" s="850" t="s">
        <v>4718</v>
      </c>
      <c r="E1229" s="852">
        <v>47.478154400000001</v>
      </c>
      <c r="F1229" s="852">
        <v>-111.35985700000001</v>
      </c>
      <c r="G1229" s="854" t="s">
        <v>9289</v>
      </c>
      <c r="H1229" s="886"/>
      <c r="I1229" s="853" t="s">
        <v>44</v>
      </c>
      <c r="J1229" s="854" t="str">
        <f t="shared" si="160"/>
        <v>Groundwater</v>
      </c>
      <c r="K1229" s="854" t="s">
        <v>35</v>
      </c>
      <c r="L1229" s="858">
        <v>2018</v>
      </c>
      <c r="M1229" s="855">
        <v>39000</v>
      </c>
      <c r="N1229" s="855">
        <v>1100</v>
      </c>
      <c r="O1229" s="855"/>
      <c r="P1229" s="855" t="s">
        <v>36</v>
      </c>
      <c r="Q1229" s="855">
        <f t="shared" si="161"/>
        <v>39000</v>
      </c>
      <c r="R1229" s="854" t="s">
        <v>10442</v>
      </c>
      <c r="S1229" s="868" t="s">
        <v>4724</v>
      </c>
      <c r="T1229" s="937" t="s">
        <v>4611</v>
      </c>
      <c r="U1229" s="864"/>
      <c r="V1229" s="857" t="s">
        <v>740</v>
      </c>
      <c r="W1229" s="893" t="s">
        <v>4726</v>
      </c>
      <c r="X1229" s="905" t="s">
        <v>4714</v>
      </c>
    </row>
    <row r="1230" spans="1:24" ht="28.5" customHeight="1">
      <c r="A1230" s="849" t="s">
        <v>1125</v>
      </c>
      <c r="B1230" s="849"/>
      <c r="C1230" s="849" t="s">
        <v>448</v>
      </c>
      <c r="D1230" s="849" t="s">
        <v>1126</v>
      </c>
      <c r="E1230" s="852">
        <v>36.713797859910201</v>
      </c>
      <c r="F1230" s="852">
        <v>-121.770440153358</v>
      </c>
      <c r="G1230" s="852" t="s">
        <v>9355</v>
      </c>
      <c r="H1230" s="849" t="s">
        <v>10443</v>
      </c>
      <c r="I1230" s="853" t="s">
        <v>33</v>
      </c>
      <c r="J1230" s="854" t="str">
        <f t="shared" si="160"/>
        <v>Groundwater</v>
      </c>
      <c r="K1230" s="852" t="s">
        <v>35</v>
      </c>
      <c r="L1230" s="851">
        <v>2020</v>
      </c>
      <c r="M1230" s="855">
        <v>1400</v>
      </c>
      <c r="N1230" s="855"/>
      <c r="O1230" s="855" t="s">
        <v>36</v>
      </c>
      <c r="P1230" s="855">
        <v>6176.4</v>
      </c>
      <c r="Q1230" s="855">
        <f t="shared" si="161"/>
        <v>6176.4</v>
      </c>
      <c r="R1230" s="906"/>
      <c r="S1230" s="854"/>
      <c r="T1230" s="859" t="s">
        <v>1128</v>
      </c>
      <c r="U1230" s="866" t="s">
        <v>451</v>
      </c>
      <c r="V1230" s="884" t="s">
        <v>451</v>
      </c>
      <c r="W1230" s="854"/>
      <c r="X1230" s="877" t="s">
        <v>453</v>
      </c>
    </row>
    <row r="1231" spans="1:24" ht="28.5" customHeight="1">
      <c r="A1231" s="849" t="s">
        <v>1129</v>
      </c>
      <c r="B1231" s="850"/>
      <c r="C1231" s="850" t="s">
        <v>448</v>
      </c>
      <c r="D1231" s="850" t="s">
        <v>1130</v>
      </c>
      <c r="E1231" s="852">
        <v>36.587299999999999</v>
      </c>
      <c r="F1231" s="852">
        <v>-121.85028</v>
      </c>
      <c r="G1231" s="854" t="s">
        <v>9289</v>
      </c>
      <c r="H1231" s="850"/>
      <c r="I1231" s="853" t="s">
        <v>113</v>
      </c>
      <c r="J1231" s="854" t="str">
        <f t="shared" si="160"/>
        <v>Groundwater</v>
      </c>
      <c r="K1231" s="854" t="s">
        <v>35</v>
      </c>
      <c r="L1231" s="858">
        <v>2020</v>
      </c>
      <c r="M1231" s="855">
        <v>12700</v>
      </c>
      <c r="N1231" s="855">
        <v>133</v>
      </c>
      <c r="O1231" s="855">
        <v>12701</v>
      </c>
      <c r="P1231" s="855">
        <v>18204</v>
      </c>
      <c r="Q1231" s="855">
        <f t="shared" si="161"/>
        <v>18204</v>
      </c>
      <c r="R1231" s="885" t="s">
        <v>1007</v>
      </c>
      <c r="S1231" s="854"/>
      <c r="T1231" s="944" t="s">
        <v>1134</v>
      </c>
      <c r="U1231" s="856" t="s">
        <v>514</v>
      </c>
      <c r="V1231" s="857" t="s">
        <v>1132</v>
      </c>
      <c r="W1231" s="941" t="s">
        <v>1135</v>
      </c>
      <c r="X1231" s="941" t="s">
        <v>1136</v>
      </c>
    </row>
    <row r="1232" spans="1:24" ht="28.5" customHeight="1">
      <c r="A1232" s="849" t="s">
        <v>9029</v>
      </c>
      <c r="B1232" s="849"/>
      <c r="C1232" s="849" t="s">
        <v>8992</v>
      </c>
      <c r="D1232" s="849" t="s">
        <v>9030</v>
      </c>
      <c r="E1232" s="852">
        <v>46.979233036928697</v>
      </c>
      <c r="F1232" s="852">
        <v>-123.655273984674</v>
      </c>
      <c r="G1232" s="852" t="s">
        <v>9296</v>
      </c>
      <c r="H1232" s="849" t="s">
        <v>10444</v>
      </c>
      <c r="I1232" s="853" t="s">
        <v>44</v>
      </c>
      <c r="J1232" s="854" t="str">
        <f t="shared" si="160"/>
        <v>Other Water</v>
      </c>
      <c r="K1232" s="852" t="s">
        <v>80</v>
      </c>
      <c r="L1232" s="851">
        <v>2018</v>
      </c>
      <c r="M1232" s="855"/>
      <c r="N1232" s="855"/>
      <c r="O1232" s="855" t="s">
        <v>36</v>
      </c>
      <c r="P1232" s="855">
        <v>0.8</v>
      </c>
      <c r="Q1232" s="855">
        <f t="shared" si="161"/>
        <v>0.8</v>
      </c>
      <c r="R1232" s="854"/>
      <c r="S1232" s="854"/>
      <c r="T1232" s="854"/>
      <c r="U1232" s="1054" t="s">
        <v>90</v>
      </c>
      <c r="V1232" s="922" t="s">
        <v>90</v>
      </c>
      <c r="W1232" s="877" t="s">
        <v>92</v>
      </c>
      <c r="X1232" s="860" t="s">
        <v>9003</v>
      </c>
    </row>
    <row r="1233" spans="1:24" ht="28.5" customHeight="1">
      <c r="A1233" s="849" t="s">
        <v>52</v>
      </c>
      <c r="B1233" s="849" t="s">
        <v>53</v>
      </c>
      <c r="C1233" s="849" t="s">
        <v>30</v>
      </c>
      <c r="D1233" s="849"/>
      <c r="E1233" s="851">
        <v>32.302148000000003</v>
      </c>
      <c r="F1233" s="851">
        <v>-86.396327999999997</v>
      </c>
      <c r="G1233" s="901" t="s">
        <v>9449</v>
      </c>
      <c r="H1233" s="900" t="s">
        <v>10445</v>
      </c>
      <c r="I1233" s="853" t="s">
        <v>44</v>
      </c>
      <c r="J1233" s="854" t="str">
        <f t="shared" si="160"/>
        <v>Groundwater</v>
      </c>
      <c r="K1233" s="852" t="s">
        <v>35</v>
      </c>
      <c r="L1233" s="851">
        <v>2018</v>
      </c>
      <c r="M1233" s="855">
        <v>1200</v>
      </c>
      <c r="N1233" s="855">
        <v>260</v>
      </c>
      <c r="O1233" s="855">
        <v>1460</v>
      </c>
      <c r="P1233" s="855">
        <v>9563.6</v>
      </c>
      <c r="Q1233" s="855">
        <f t="shared" si="161"/>
        <v>9563.6</v>
      </c>
      <c r="R1233" s="854"/>
      <c r="S1233" s="854"/>
      <c r="T1233" s="854"/>
      <c r="U1233" s="856" t="s">
        <v>54</v>
      </c>
      <c r="V1233" s="907" t="s">
        <v>55</v>
      </c>
      <c r="W1233" s="854"/>
      <c r="X1233" s="917" t="s">
        <v>38</v>
      </c>
    </row>
    <row r="1234" spans="1:24" ht="28.5" customHeight="1">
      <c r="A1234" s="849" t="s">
        <v>10446</v>
      </c>
      <c r="B1234" s="849"/>
      <c r="C1234" s="849" t="s">
        <v>3158</v>
      </c>
      <c r="D1234" s="849" t="s">
        <v>10447</v>
      </c>
      <c r="E1234" s="851">
        <v>44.934725999999998</v>
      </c>
      <c r="F1234" s="851">
        <v>-84.117315000000005</v>
      </c>
      <c r="G1234" s="862"/>
      <c r="H1234" s="861"/>
      <c r="I1234" s="853" t="s">
        <v>33</v>
      </c>
      <c r="J1234" s="852" t="s">
        <v>35</v>
      </c>
      <c r="K1234" s="852" t="s">
        <v>35</v>
      </c>
      <c r="L1234" s="863">
        <v>2020</v>
      </c>
      <c r="M1234" s="855">
        <v>21</v>
      </c>
      <c r="N1234" s="855"/>
      <c r="O1234" s="855"/>
      <c r="P1234" s="855"/>
      <c r="Q1234" s="855">
        <v>21</v>
      </c>
      <c r="R1234" s="854"/>
      <c r="S1234" s="854"/>
      <c r="T1234" s="854" t="s">
        <v>10448</v>
      </c>
      <c r="U1234" s="864" t="s">
        <v>10448</v>
      </c>
      <c r="V1234" s="865" t="s">
        <v>10449</v>
      </c>
      <c r="W1234" s="854" t="s">
        <v>10450</v>
      </c>
      <c r="X1234" s="851" t="s">
        <v>9295</v>
      </c>
    </row>
    <row r="1235" spans="1:24" ht="28.5" customHeight="1">
      <c r="A1235" s="849" t="s">
        <v>8819</v>
      </c>
      <c r="B1235" s="849"/>
      <c r="C1235" s="849" t="s">
        <v>8722</v>
      </c>
      <c r="D1235" s="849" t="s">
        <v>8820</v>
      </c>
      <c r="E1235" s="851">
        <v>44.254739999999998</v>
      </c>
      <c r="F1235" s="851">
        <v>-72.600744000000006</v>
      </c>
      <c r="G1235" s="901" t="s">
        <v>9349</v>
      </c>
      <c r="H1235" s="1027"/>
      <c r="I1235" s="853" t="s">
        <v>765</v>
      </c>
      <c r="J1235" s="854" t="str">
        <f t="shared" ref="J1235:J1248" si="162">IF(K1235="Groundwater", "Groundwater", IF(OR(K1235="Wastewater", K1235="Surface Water", K1235="Drinking Water", K1235="Leachate"),"Other Water", IF(OR(K1235="Soil", K1235="Compost", K1235="Sludge", K1235="Septage"), "Solid", "Unknown")))</f>
        <v>Other Water</v>
      </c>
      <c r="K1235" s="852" t="s">
        <v>2471</v>
      </c>
      <c r="L1235" s="851">
        <v>2021</v>
      </c>
      <c r="M1235" s="855">
        <v>33.1</v>
      </c>
      <c r="N1235" s="855">
        <v>4.6399999999999997</v>
      </c>
      <c r="O1235" s="855">
        <v>35.64</v>
      </c>
      <c r="P1235" s="855">
        <v>377.8</v>
      </c>
      <c r="Q1235" s="855">
        <f t="shared" ref="Q1235:Q1248" si="163">IF(M1235&amp;N1235&amp;O1235&amp;P1235="","",MAX(M1235:P1235))</f>
        <v>377.8</v>
      </c>
      <c r="R1235" s="854" t="s">
        <v>10451</v>
      </c>
      <c r="S1235" s="854"/>
      <c r="T1235" s="854"/>
      <c r="U1235" s="1055" t="s">
        <v>8728</v>
      </c>
      <c r="V1235" s="887" t="s">
        <v>8729</v>
      </c>
      <c r="W1235" s="854"/>
      <c r="X1235" s="851"/>
    </row>
    <row r="1236" spans="1:24" ht="28.5" customHeight="1">
      <c r="A1236" s="849" t="s">
        <v>2167</v>
      </c>
      <c r="B1236" s="850"/>
      <c r="C1236" s="850" t="s">
        <v>2141</v>
      </c>
      <c r="D1236" s="850" t="s">
        <v>2168</v>
      </c>
      <c r="E1236" s="852">
        <v>30.9782698</v>
      </c>
      <c r="F1236" s="852">
        <v>-83.214548800000003</v>
      </c>
      <c r="G1236" s="854" t="s">
        <v>9289</v>
      </c>
      <c r="H1236" s="850"/>
      <c r="I1236" s="853" t="s">
        <v>44</v>
      </c>
      <c r="J1236" s="854" t="str">
        <f t="shared" si="162"/>
        <v>Groundwater</v>
      </c>
      <c r="K1236" s="854" t="s">
        <v>35</v>
      </c>
      <c r="L1236" s="858">
        <v>2016</v>
      </c>
      <c r="M1236" s="855">
        <v>55000</v>
      </c>
      <c r="N1236" s="855">
        <v>320000</v>
      </c>
      <c r="O1236" s="855">
        <v>375000</v>
      </c>
      <c r="P1236" s="855">
        <v>665000</v>
      </c>
      <c r="Q1236" s="855">
        <f t="shared" si="163"/>
        <v>665000</v>
      </c>
      <c r="R1236" s="853" t="s">
        <v>10452</v>
      </c>
      <c r="S1236" s="944" t="s">
        <v>2174</v>
      </c>
      <c r="T1236" s="854" t="s">
        <v>49</v>
      </c>
      <c r="U1236" s="866" t="s">
        <v>105</v>
      </c>
      <c r="V1236" s="867" t="s">
        <v>2170</v>
      </c>
      <c r="W1236" s="893" t="s">
        <v>2177</v>
      </c>
      <c r="X1236" s="882" t="s">
        <v>2153</v>
      </c>
    </row>
    <row r="1237" spans="1:24" ht="28.5" customHeight="1">
      <c r="A1237" s="849" t="s">
        <v>6730</v>
      </c>
      <c r="B1237" s="850"/>
      <c r="C1237" s="850" t="s">
        <v>4778</v>
      </c>
      <c r="D1237" s="850" t="s">
        <v>5455</v>
      </c>
      <c r="E1237" s="852">
        <v>43.182949800000003</v>
      </c>
      <c r="F1237" s="852">
        <v>-70.876287599999998</v>
      </c>
      <c r="G1237" s="854" t="s">
        <v>9299</v>
      </c>
      <c r="H1237" s="850"/>
      <c r="I1237" s="853" t="s">
        <v>5</v>
      </c>
      <c r="J1237" s="854" t="str">
        <f t="shared" si="162"/>
        <v>Groundwater</v>
      </c>
      <c r="K1237" s="854" t="s">
        <v>35</v>
      </c>
      <c r="L1237" s="858">
        <v>2019</v>
      </c>
      <c r="M1237" s="855">
        <v>8.3000000000000007</v>
      </c>
      <c r="N1237" s="855">
        <v>6.77</v>
      </c>
      <c r="O1237" s="855">
        <v>15.07</v>
      </c>
      <c r="P1237" s="855">
        <v>35.1</v>
      </c>
      <c r="Q1237" s="855">
        <f t="shared" si="163"/>
        <v>35.1</v>
      </c>
      <c r="R1237" s="854"/>
      <c r="S1237" s="853"/>
      <c r="T1237" s="879" t="s">
        <v>6735</v>
      </c>
      <c r="U1237" s="875" t="s">
        <v>4786</v>
      </c>
      <c r="V1237" s="887" t="s">
        <v>6732</v>
      </c>
      <c r="W1237" s="879" t="s">
        <v>6736</v>
      </c>
      <c r="X1237" s="882" t="s">
        <v>2415</v>
      </c>
    </row>
    <row r="1238" spans="1:24" ht="28.5" customHeight="1">
      <c r="A1238" s="849" t="s">
        <v>2670</v>
      </c>
      <c r="B1238" s="850"/>
      <c r="C1238" s="850" t="s">
        <v>2408</v>
      </c>
      <c r="D1238" s="850" t="s">
        <v>2671</v>
      </c>
      <c r="E1238" s="852">
        <v>44.553103738721298</v>
      </c>
      <c r="F1238" s="852">
        <v>-69.000228156781205</v>
      </c>
      <c r="G1238" s="854" t="s">
        <v>10453</v>
      </c>
      <c r="H1238" s="850" t="s">
        <v>10454</v>
      </c>
      <c r="I1238" s="872" t="s">
        <v>2194</v>
      </c>
      <c r="J1238" s="854" t="str">
        <f t="shared" si="162"/>
        <v>Solid</v>
      </c>
      <c r="K1238" s="853" t="s">
        <v>2506</v>
      </c>
      <c r="L1238" s="902">
        <v>2019</v>
      </c>
      <c r="M1238" s="855">
        <v>20500</v>
      </c>
      <c r="N1238" s="855">
        <v>26400</v>
      </c>
      <c r="O1238" s="855">
        <v>46900</v>
      </c>
      <c r="P1238" s="855">
        <v>76100</v>
      </c>
      <c r="Q1238" s="855">
        <f t="shared" si="163"/>
        <v>76100</v>
      </c>
      <c r="R1238" s="854"/>
      <c r="S1238" s="853"/>
      <c r="T1238" s="859" t="s">
        <v>2428</v>
      </c>
      <c r="U1238" s="864"/>
      <c r="V1238" s="881" t="s">
        <v>2411</v>
      </c>
      <c r="W1238" s="885"/>
      <c r="X1238" s="882" t="s">
        <v>2415</v>
      </c>
    </row>
    <row r="1239" spans="1:24" ht="28.5" customHeight="1">
      <c r="A1239" s="849" t="s">
        <v>8821</v>
      </c>
      <c r="B1239" s="850"/>
      <c r="C1239" s="850" t="s">
        <v>8722</v>
      </c>
      <c r="D1239" s="850" t="s">
        <v>8822</v>
      </c>
      <c r="E1239" s="852">
        <v>44.312243500000001</v>
      </c>
      <c r="F1239" s="852">
        <v>-72.711257099999997</v>
      </c>
      <c r="G1239" s="854" t="s">
        <v>9289</v>
      </c>
      <c r="H1239" s="850"/>
      <c r="I1239" s="853" t="s">
        <v>33</v>
      </c>
      <c r="J1239" s="854" t="str">
        <f t="shared" si="162"/>
        <v>Other Water</v>
      </c>
      <c r="K1239" s="854" t="s">
        <v>1742</v>
      </c>
      <c r="L1239" s="858">
        <v>2018</v>
      </c>
      <c r="M1239" s="855">
        <v>2800</v>
      </c>
      <c r="N1239" s="855">
        <v>300</v>
      </c>
      <c r="O1239" s="855">
        <v>3100</v>
      </c>
      <c r="P1239" s="855" t="s">
        <v>36</v>
      </c>
      <c r="Q1239" s="855">
        <f t="shared" si="163"/>
        <v>3100</v>
      </c>
      <c r="R1239" s="854"/>
      <c r="S1239" s="854"/>
      <c r="T1239" s="916" t="s">
        <v>8747</v>
      </c>
      <c r="U1239" s="856" t="s">
        <v>8735</v>
      </c>
      <c r="V1239" s="857" t="s">
        <v>8735</v>
      </c>
      <c r="W1239" s="885"/>
      <c r="X1239" s="882" t="s">
        <v>8725</v>
      </c>
    </row>
    <row r="1240" spans="1:24" ht="28.5" customHeight="1">
      <c r="A1240" s="849" t="s">
        <v>1996</v>
      </c>
      <c r="B1240" s="849"/>
      <c r="C1240" s="849" t="s">
        <v>1806</v>
      </c>
      <c r="D1240" s="849" t="s">
        <v>1997</v>
      </c>
      <c r="E1240" s="851">
        <v>29.917232299999998</v>
      </c>
      <c r="F1240" s="851">
        <v>-82.714284800000001</v>
      </c>
      <c r="G1240" s="852" t="s">
        <v>9290</v>
      </c>
      <c r="H1240" s="849"/>
      <c r="I1240" s="853" t="s">
        <v>1786</v>
      </c>
      <c r="J1240" s="854" t="str">
        <f t="shared" si="162"/>
        <v>Groundwater</v>
      </c>
      <c r="K1240" s="852" t="s">
        <v>35</v>
      </c>
      <c r="L1240" s="851">
        <v>2019</v>
      </c>
      <c r="M1240" s="855">
        <v>24</v>
      </c>
      <c r="N1240" s="855">
        <v>69</v>
      </c>
      <c r="O1240" s="855">
        <v>93</v>
      </c>
      <c r="P1240" s="855">
        <v>161.59</v>
      </c>
      <c r="Q1240" s="855">
        <f t="shared" si="163"/>
        <v>161.59</v>
      </c>
      <c r="R1240" s="854" t="s">
        <v>1998</v>
      </c>
      <c r="S1240" s="854"/>
      <c r="T1240" s="928" t="s">
        <v>1999</v>
      </c>
      <c r="U1240" s="856" t="s">
        <v>1847</v>
      </c>
      <c r="V1240" s="857" t="s">
        <v>1848</v>
      </c>
      <c r="W1240" s="854"/>
      <c r="X1240" s="851"/>
    </row>
    <row r="1241" spans="1:24" ht="28.5" customHeight="1">
      <c r="A1241" s="849" t="s">
        <v>9031</v>
      </c>
      <c r="B1241" s="849"/>
      <c r="C1241" s="849" t="s">
        <v>8992</v>
      </c>
      <c r="D1241" s="849"/>
      <c r="E1241" s="851">
        <v>47.165460000000003</v>
      </c>
      <c r="F1241" s="851">
        <v>-119.30552900000001</v>
      </c>
      <c r="G1241" s="901" t="s">
        <v>9449</v>
      </c>
      <c r="H1241" s="900" t="s">
        <v>10455</v>
      </c>
      <c r="I1241" s="853" t="s">
        <v>1201</v>
      </c>
      <c r="J1241" s="854" t="str">
        <f t="shared" si="162"/>
        <v>Unknown</v>
      </c>
      <c r="K1241" s="852"/>
      <c r="L1241" s="851"/>
      <c r="M1241" s="855"/>
      <c r="N1241" s="855"/>
      <c r="O1241" s="855"/>
      <c r="P1241" s="855"/>
      <c r="Q1241" s="855" t="str">
        <f t="shared" si="163"/>
        <v/>
      </c>
      <c r="R1241" s="854" t="s">
        <v>9354</v>
      </c>
      <c r="S1241" s="854"/>
      <c r="T1241" s="918" t="s">
        <v>9032</v>
      </c>
      <c r="U1241" s="856" t="s">
        <v>1570</v>
      </c>
      <c r="V1241" s="865"/>
      <c r="W1241" s="854"/>
      <c r="X1241" s="851"/>
    </row>
    <row r="1242" spans="1:24" ht="28.5" customHeight="1">
      <c r="A1242" s="849" t="s">
        <v>6737</v>
      </c>
      <c r="B1242" s="850"/>
      <c r="C1242" s="850" t="s">
        <v>4778</v>
      </c>
      <c r="D1242" s="850" t="s">
        <v>5948</v>
      </c>
      <c r="E1242" s="852">
        <v>42.988892</v>
      </c>
      <c r="F1242" s="852">
        <v>-71.175141999999994</v>
      </c>
      <c r="G1242" s="854" t="s">
        <v>9299</v>
      </c>
      <c r="H1242" s="850"/>
      <c r="I1242" s="853" t="s">
        <v>1201</v>
      </c>
      <c r="J1242" s="854" t="str">
        <f t="shared" si="162"/>
        <v>Groundwater</v>
      </c>
      <c r="K1242" s="853" t="s">
        <v>35</v>
      </c>
      <c r="L1242" s="858">
        <v>2019</v>
      </c>
      <c r="M1242" s="855">
        <v>480</v>
      </c>
      <c r="N1242" s="855">
        <v>180</v>
      </c>
      <c r="O1242" s="855">
        <v>660</v>
      </c>
      <c r="P1242" s="855">
        <v>761</v>
      </c>
      <c r="Q1242" s="855">
        <f t="shared" si="163"/>
        <v>761</v>
      </c>
      <c r="R1242" s="854"/>
      <c r="S1242" s="853"/>
      <c r="T1242" s="879" t="s">
        <v>6741</v>
      </c>
      <c r="U1242" s="880" t="s">
        <v>4786</v>
      </c>
      <c r="V1242" s="881" t="s">
        <v>5133</v>
      </c>
      <c r="W1242" s="879" t="s">
        <v>6742</v>
      </c>
      <c r="X1242" s="882" t="s">
        <v>2415</v>
      </c>
    </row>
    <row r="1243" spans="1:24" ht="28.5" customHeight="1">
      <c r="A1243" s="849" t="s">
        <v>2239</v>
      </c>
      <c r="B1243" s="850"/>
      <c r="C1243" s="850" t="s">
        <v>2228</v>
      </c>
      <c r="D1243" s="850" t="s">
        <v>2240</v>
      </c>
      <c r="E1243" s="852">
        <v>43.044412899999998</v>
      </c>
      <c r="F1243" s="852">
        <v>-115.8619784</v>
      </c>
      <c r="G1243" s="854" t="s">
        <v>9289</v>
      </c>
      <c r="H1243" s="850"/>
      <c r="I1243" s="853" t="s">
        <v>44</v>
      </c>
      <c r="J1243" s="854" t="str">
        <f t="shared" si="162"/>
        <v>Groundwater</v>
      </c>
      <c r="K1243" s="854" t="s">
        <v>35</v>
      </c>
      <c r="L1243" s="858">
        <v>2018</v>
      </c>
      <c r="M1243" s="855">
        <v>160</v>
      </c>
      <c r="N1243" s="855">
        <v>118</v>
      </c>
      <c r="O1243" s="855">
        <v>214</v>
      </c>
      <c r="P1243" s="855">
        <v>1240</v>
      </c>
      <c r="Q1243" s="855">
        <f t="shared" si="163"/>
        <v>1240</v>
      </c>
      <c r="R1243" s="853" t="s">
        <v>10456</v>
      </c>
      <c r="S1243" s="944" t="s">
        <v>2245</v>
      </c>
      <c r="T1243" s="854" t="s">
        <v>2247</v>
      </c>
      <c r="U1243" s="856" t="s">
        <v>105</v>
      </c>
      <c r="V1243" s="907" t="s">
        <v>2242</v>
      </c>
      <c r="W1243" s="893" t="s">
        <v>2248</v>
      </c>
      <c r="X1243" s="882" t="s">
        <v>2249</v>
      </c>
    </row>
    <row r="1244" spans="1:24" ht="28.5" customHeight="1">
      <c r="A1244" s="849" t="s">
        <v>2675</v>
      </c>
      <c r="B1244" s="850"/>
      <c r="C1244" s="850" t="s">
        <v>2408</v>
      </c>
      <c r="D1244" s="850" t="s">
        <v>2676</v>
      </c>
      <c r="E1244" s="852">
        <v>45.092858399999997</v>
      </c>
      <c r="F1244" s="852">
        <v>-69.093038800000002</v>
      </c>
      <c r="G1244" s="854" t="s">
        <v>9289</v>
      </c>
      <c r="H1244" s="850"/>
      <c r="I1244" s="853" t="s">
        <v>77</v>
      </c>
      <c r="J1244" s="854" t="str">
        <f t="shared" si="162"/>
        <v>Solid</v>
      </c>
      <c r="K1244" s="853" t="s">
        <v>2447</v>
      </c>
      <c r="L1244" s="902">
        <v>2019</v>
      </c>
      <c r="M1244" s="855"/>
      <c r="N1244" s="855">
        <v>101000</v>
      </c>
      <c r="O1244" s="855" t="s">
        <v>36</v>
      </c>
      <c r="P1244" s="855">
        <v>101000</v>
      </c>
      <c r="Q1244" s="855">
        <f t="shared" si="163"/>
        <v>101000</v>
      </c>
      <c r="R1244" s="854"/>
      <c r="S1244" s="853"/>
      <c r="T1244" s="859" t="s">
        <v>2428</v>
      </c>
      <c r="U1244" s="912"/>
      <c r="V1244" s="887" t="s">
        <v>2411</v>
      </c>
      <c r="W1244" s="885"/>
      <c r="X1244" s="882" t="s">
        <v>2415</v>
      </c>
    </row>
    <row r="1245" spans="1:24" ht="28.5" customHeight="1">
      <c r="A1245" s="849" t="s">
        <v>6743</v>
      </c>
      <c r="B1245" s="850"/>
      <c r="C1245" s="850" t="s">
        <v>4778</v>
      </c>
      <c r="D1245" s="850" t="s">
        <v>6744</v>
      </c>
      <c r="E1245" s="852">
        <v>44.398054000000002</v>
      </c>
      <c r="F1245" s="852">
        <v>-71.588301000000001</v>
      </c>
      <c r="G1245" s="854" t="s">
        <v>9449</v>
      </c>
      <c r="H1245" s="850" t="s">
        <v>10457</v>
      </c>
      <c r="I1245" s="853" t="s">
        <v>77</v>
      </c>
      <c r="J1245" s="854" t="str">
        <f t="shared" si="162"/>
        <v>Groundwater</v>
      </c>
      <c r="K1245" s="854" t="s">
        <v>35</v>
      </c>
      <c r="L1245" s="858"/>
      <c r="M1245" s="855">
        <v>74.400000000000006</v>
      </c>
      <c r="N1245" s="855">
        <v>47.8</v>
      </c>
      <c r="O1245" s="855">
        <v>122.2</v>
      </c>
      <c r="P1245" s="855">
        <v>171.8</v>
      </c>
      <c r="Q1245" s="855">
        <f t="shared" si="163"/>
        <v>171.8</v>
      </c>
      <c r="R1245" s="854"/>
      <c r="S1245" s="854"/>
      <c r="T1245" s="854"/>
      <c r="U1245" s="866" t="s">
        <v>4781</v>
      </c>
      <c r="V1245" s="884" t="s">
        <v>4781</v>
      </c>
      <c r="W1245" s="854"/>
      <c r="X1245" s="860" t="s">
        <v>2415</v>
      </c>
    </row>
    <row r="1246" spans="1:24" ht="28.5" customHeight="1">
      <c r="A1246" s="869" t="s">
        <v>3867</v>
      </c>
      <c r="B1246" s="870"/>
      <c r="C1246" s="870" t="s">
        <v>3158</v>
      </c>
      <c r="D1246" s="870" t="s">
        <v>3868</v>
      </c>
      <c r="E1246" s="871">
        <v>43.378106799999998</v>
      </c>
      <c r="F1246" s="871">
        <v>-84.636382299999994</v>
      </c>
      <c r="G1246" s="852" t="s">
        <v>9289</v>
      </c>
      <c r="H1246" s="852"/>
      <c r="I1246" s="872" t="s">
        <v>5</v>
      </c>
      <c r="J1246" s="854" t="str">
        <f t="shared" si="162"/>
        <v>Groundwater</v>
      </c>
      <c r="K1246" s="854" t="s">
        <v>35</v>
      </c>
      <c r="L1246" s="858">
        <v>2018</v>
      </c>
      <c r="M1246" s="855">
        <v>140</v>
      </c>
      <c r="N1246" s="855">
        <v>2500</v>
      </c>
      <c r="O1246" s="855"/>
      <c r="P1246" s="855">
        <v>2973</v>
      </c>
      <c r="Q1246" s="855">
        <f t="shared" si="163"/>
        <v>2973</v>
      </c>
      <c r="R1246" s="851" t="s">
        <v>10458</v>
      </c>
      <c r="S1246" s="873" t="s">
        <v>3871</v>
      </c>
      <c r="T1246" s="874" t="s">
        <v>3166</v>
      </c>
      <c r="U1246" s="875" t="s">
        <v>3871</v>
      </c>
      <c r="V1246" s="857" t="s">
        <v>3871</v>
      </c>
      <c r="W1246" s="899" t="s">
        <v>3878</v>
      </c>
      <c r="X1246" s="877" t="s">
        <v>3168</v>
      </c>
    </row>
    <row r="1247" spans="1:24" ht="28.5" customHeight="1">
      <c r="A1247" s="849" t="s">
        <v>3879</v>
      </c>
      <c r="B1247" s="849"/>
      <c r="C1247" s="849" t="s">
        <v>3158</v>
      </c>
      <c r="D1247" s="849" t="s">
        <v>3880</v>
      </c>
      <c r="E1247" s="851">
        <v>42.601673499999997</v>
      </c>
      <c r="F1247" s="851">
        <v>-82.864777399999994</v>
      </c>
      <c r="G1247" s="852" t="s">
        <v>9289</v>
      </c>
      <c r="H1247" s="852"/>
      <c r="I1247" s="853" t="s">
        <v>765</v>
      </c>
      <c r="J1247" s="854" t="str">
        <f t="shared" si="162"/>
        <v>Other Water</v>
      </c>
      <c r="K1247" s="852" t="s">
        <v>2471</v>
      </c>
      <c r="L1247" s="851"/>
      <c r="M1247" s="855">
        <v>9.0299999999999994</v>
      </c>
      <c r="N1247" s="855">
        <v>5.0199999999999996</v>
      </c>
      <c r="O1247" s="855"/>
      <c r="P1247" s="855"/>
      <c r="Q1247" s="855">
        <f t="shared" si="163"/>
        <v>9.0299999999999994</v>
      </c>
      <c r="R1247" s="854"/>
      <c r="S1247" s="885"/>
      <c r="T1247" s="852"/>
      <c r="U1247" s="864"/>
      <c r="V1247" s="857" t="s">
        <v>3266</v>
      </c>
      <c r="W1247" s="854"/>
      <c r="X1247" s="851"/>
    </row>
    <row r="1248" spans="1:24" ht="28.5" customHeight="1">
      <c r="A1248" s="849" t="s">
        <v>6747</v>
      </c>
      <c r="B1248" s="850"/>
      <c r="C1248" s="850" t="s">
        <v>4778</v>
      </c>
      <c r="D1248" s="850" t="s">
        <v>6748</v>
      </c>
      <c r="E1248" s="852">
        <v>44.457650600000001</v>
      </c>
      <c r="F1248" s="852">
        <v>-71.148080399999998</v>
      </c>
      <c r="G1248" s="854" t="s">
        <v>9299</v>
      </c>
      <c r="H1248" s="850"/>
      <c r="I1248" s="853" t="s">
        <v>33</v>
      </c>
      <c r="J1248" s="854" t="str">
        <f t="shared" si="162"/>
        <v>Groundwater</v>
      </c>
      <c r="K1248" s="854" t="s">
        <v>35</v>
      </c>
      <c r="L1248" s="858">
        <v>2020</v>
      </c>
      <c r="M1248" s="855">
        <v>240</v>
      </c>
      <c r="N1248" s="855">
        <v>29.5</v>
      </c>
      <c r="O1248" s="855">
        <v>269.5</v>
      </c>
      <c r="P1248" s="855">
        <v>388.3</v>
      </c>
      <c r="Q1248" s="855">
        <f t="shared" si="163"/>
        <v>388.3</v>
      </c>
      <c r="R1248" s="854"/>
      <c r="S1248" s="853"/>
      <c r="T1248" s="879" t="s">
        <v>6751</v>
      </c>
      <c r="U1248" s="875" t="s">
        <v>4786</v>
      </c>
      <c r="V1248" s="887" t="s">
        <v>4781</v>
      </c>
      <c r="W1248" s="879" t="s">
        <v>6752</v>
      </c>
      <c r="X1248" s="882" t="s">
        <v>2415</v>
      </c>
    </row>
    <row r="1249" spans="1:24" ht="28.5" customHeight="1">
      <c r="A1249" s="849" t="s">
        <v>10460</v>
      </c>
      <c r="B1249" s="849"/>
      <c r="C1249" s="849" t="s">
        <v>3158</v>
      </c>
      <c r="D1249" s="849" t="s">
        <v>4044</v>
      </c>
      <c r="E1249" s="851">
        <v>43.613999999999997</v>
      </c>
      <c r="F1249" s="851">
        <v>-84.781000000000006</v>
      </c>
      <c r="G1249" s="862"/>
      <c r="H1249" s="861"/>
      <c r="I1249" s="853" t="s">
        <v>33</v>
      </c>
      <c r="J1249" s="852" t="s">
        <v>35</v>
      </c>
      <c r="K1249" s="852" t="s">
        <v>35</v>
      </c>
      <c r="L1249" s="863">
        <v>2020</v>
      </c>
      <c r="M1249" s="855">
        <v>120</v>
      </c>
      <c r="N1249" s="855">
        <v>56</v>
      </c>
      <c r="O1249" s="855">
        <v>176</v>
      </c>
      <c r="P1249" s="855">
        <v>236</v>
      </c>
      <c r="Q1249" s="855">
        <v>236</v>
      </c>
      <c r="R1249" s="854"/>
      <c r="S1249" s="854"/>
      <c r="T1249" s="854" t="s">
        <v>10461</v>
      </c>
      <c r="U1249" s="864" t="s">
        <v>10461</v>
      </c>
      <c r="V1249" s="865" t="s">
        <v>10462</v>
      </c>
      <c r="W1249" s="854" t="s">
        <v>10463</v>
      </c>
      <c r="X1249" s="851" t="s">
        <v>9295</v>
      </c>
    </row>
    <row r="1250" spans="1:24" ht="28.5" customHeight="1">
      <c r="A1250" s="849" t="s">
        <v>6753</v>
      </c>
      <c r="B1250" s="850"/>
      <c r="C1250" s="850" t="s">
        <v>4778</v>
      </c>
      <c r="D1250" s="850" t="s">
        <v>5139</v>
      </c>
      <c r="E1250" s="852">
        <v>44.257278700000001</v>
      </c>
      <c r="F1250" s="852">
        <v>-71.439481099999995</v>
      </c>
      <c r="G1250" s="854" t="s">
        <v>9290</v>
      </c>
      <c r="H1250" s="850"/>
      <c r="I1250" s="853" t="s">
        <v>77</v>
      </c>
      <c r="J1250" s="854" t="str">
        <f t="shared" ref="J1250:J1252" si="164">IF(K1250="Groundwater", "Groundwater", IF(OR(K1250="Wastewater", K1250="Surface Water", K1250="Drinking Water", K1250="Leachate"),"Other Water", IF(OR(K1250="Soil", K1250="Compost", K1250="Sludge", K1250="Septage"), "Solid", "Unknown")))</f>
        <v>Groundwater</v>
      </c>
      <c r="K1250" s="854" t="s">
        <v>35</v>
      </c>
      <c r="L1250" s="858"/>
      <c r="M1250" s="855">
        <v>9.14</v>
      </c>
      <c r="N1250" s="855">
        <v>4.5999999999999996</v>
      </c>
      <c r="O1250" s="855">
        <v>13.74</v>
      </c>
      <c r="P1250" s="855" t="s">
        <v>36</v>
      </c>
      <c r="Q1250" s="855">
        <f t="shared" ref="Q1250:Q1252" si="165">IF(M1250&amp;N1250&amp;O1250&amp;P1250="","",MAX(M1250:P1250))</f>
        <v>13.74</v>
      </c>
      <c r="R1250" s="854"/>
      <c r="S1250" s="854"/>
      <c r="T1250" s="854"/>
      <c r="U1250" s="856" t="s">
        <v>4781</v>
      </c>
      <c r="V1250" s="857" t="s">
        <v>4781</v>
      </c>
      <c r="W1250" s="854"/>
      <c r="X1250" s="860" t="s">
        <v>2415</v>
      </c>
    </row>
    <row r="1251" spans="1:24" ht="28.5" customHeight="1">
      <c r="A1251" s="849" t="s">
        <v>56</v>
      </c>
      <c r="B1251" s="850" t="s">
        <v>57</v>
      </c>
      <c r="C1251" s="850" t="s">
        <v>30</v>
      </c>
      <c r="D1251" s="850" t="s">
        <v>31</v>
      </c>
      <c r="E1251" s="852">
        <v>34.533918</v>
      </c>
      <c r="F1251" s="852">
        <v>-87.072856000000002</v>
      </c>
      <c r="G1251" s="854" t="s">
        <v>9289</v>
      </c>
      <c r="H1251" s="850"/>
      <c r="I1251" s="853" t="s">
        <v>33</v>
      </c>
      <c r="J1251" s="854" t="str">
        <f t="shared" si="164"/>
        <v>Groundwater</v>
      </c>
      <c r="K1251" s="854" t="s">
        <v>35</v>
      </c>
      <c r="L1251" s="858">
        <v>2019</v>
      </c>
      <c r="M1251" s="855">
        <v>67200</v>
      </c>
      <c r="N1251" s="855">
        <v>25000</v>
      </c>
      <c r="O1251" s="855" t="s">
        <v>36</v>
      </c>
      <c r="P1251" s="855">
        <v>69675.23</v>
      </c>
      <c r="Q1251" s="855">
        <f t="shared" si="165"/>
        <v>69675.23</v>
      </c>
      <c r="R1251" s="885" t="s">
        <v>59</v>
      </c>
      <c r="S1251" s="854" t="s">
        <v>49</v>
      </c>
      <c r="T1251" s="859" t="s">
        <v>37</v>
      </c>
      <c r="U1251" s="856" t="s">
        <v>60</v>
      </c>
      <c r="V1251" s="857" t="s">
        <v>34</v>
      </c>
      <c r="W1251" s="1056" t="s">
        <v>63</v>
      </c>
      <c r="X1251" s="917" t="s">
        <v>38</v>
      </c>
    </row>
    <row r="1252" spans="1:24" ht="28.5" customHeight="1">
      <c r="A1252" s="849" t="s">
        <v>4492</v>
      </c>
      <c r="B1252" s="849"/>
      <c r="C1252" s="849" t="s">
        <v>4239</v>
      </c>
      <c r="D1252" s="849" t="s">
        <v>4493</v>
      </c>
      <c r="E1252" s="851">
        <v>43.951400759999999</v>
      </c>
      <c r="F1252" s="851">
        <v>-95.847305300000002</v>
      </c>
      <c r="G1252" s="852" t="s">
        <v>9299</v>
      </c>
      <c r="H1252" s="849" t="s">
        <v>10464</v>
      </c>
      <c r="I1252" s="853" t="s">
        <v>33</v>
      </c>
      <c r="J1252" s="854" t="str">
        <f t="shared" si="164"/>
        <v>Groundwater</v>
      </c>
      <c r="K1252" s="852" t="s">
        <v>35</v>
      </c>
      <c r="L1252" s="851">
        <v>2019</v>
      </c>
      <c r="M1252" s="855">
        <v>540</v>
      </c>
      <c r="N1252" s="855">
        <v>520</v>
      </c>
      <c r="O1252" s="855">
        <v>1060</v>
      </c>
      <c r="P1252" s="855">
        <v>3730</v>
      </c>
      <c r="Q1252" s="855">
        <f t="shared" si="165"/>
        <v>3730</v>
      </c>
      <c r="R1252" s="854"/>
      <c r="S1252" s="868" t="s">
        <v>4271</v>
      </c>
      <c r="T1252" s="868" t="s">
        <v>4494</v>
      </c>
      <c r="U1252" s="866" t="s">
        <v>4271</v>
      </c>
      <c r="V1252" s="898" t="s">
        <v>4272</v>
      </c>
      <c r="W1252" s="851"/>
      <c r="X1252" s="877" t="s">
        <v>4274</v>
      </c>
    </row>
    <row r="1253" spans="1:24" ht="28.5" customHeight="1">
      <c r="A1253" s="849" t="s">
        <v>10465</v>
      </c>
      <c r="B1253" s="1024"/>
      <c r="C1253" s="849" t="s">
        <v>3158</v>
      </c>
      <c r="D1253" s="849" t="s">
        <v>9958</v>
      </c>
      <c r="E1253" s="851">
        <v>43.388635999999998</v>
      </c>
      <c r="F1253" s="851">
        <v>-86.333247999999998</v>
      </c>
      <c r="G1253" s="862"/>
      <c r="H1253" s="861"/>
      <c r="I1253" s="853" t="s">
        <v>5</v>
      </c>
      <c r="J1253" s="852" t="s">
        <v>35</v>
      </c>
      <c r="K1253" s="852" t="s">
        <v>35</v>
      </c>
      <c r="L1253" s="863">
        <v>2018</v>
      </c>
      <c r="M1253" s="855">
        <v>18</v>
      </c>
      <c r="N1253" s="855"/>
      <c r="O1253" s="855"/>
      <c r="P1253" s="855"/>
      <c r="Q1253" s="855">
        <v>18</v>
      </c>
      <c r="R1253" s="854"/>
      <c r="S1253" s="854"/>
      <c r="T1253" s="854" t="s">
        <v>10466</v>
      </c>
      <c r="U1253" s="864" t="s">
        <v>10466</v>
      </c>
      <c r="V1253" s="865" t="s">
        <v>10467</v>
      </c>
      <c r="W1253" s="854" t="s">
        <v>9961</v>
      </c>
      <c r="X1253" s="851" t="s">
        <v>9295</v>
      </c>
    </row>
    <row r="1254" spans="1:24" ht="28.5" customHeight="1">
      <c r="A1254" s="849" t="s">
        <v>3881</v>
      </c>
      <c r="B1254" s="849"/>
      <c r="C1254" s="849" t="s">
        <v>3158</v>
      </c>
      <c r="D1254" s="849" t="s">
        <v>3882</v>
      </c>
      <c r="E1254" s="851">
        <v>43.266498899999903</v>
      </c>
      <c r="F1254" s="851">
        <v>-86.067532299999996</v>
      </c>
      <c r="G1254" s="852" t="s">
        <v>9289</v>
      </c>
      <c r="H1254" s="852"/>
      <c r="I1254" s="853" t="s">
        <v>765</v>
      </c>
      <c r="J1254" s="854" t="str">
        <f t="shared" ref="J1254:J1255" si="166">IF(K1254="Groundwater", "Groundwater", IF(OR(K1254="Wastewater", K1254="Surface Water", K1254="Drinking Water", K1254="Leachate"),"Other Water", IF(OR(K1254="Soil", K1254="Compost", K1254="Sludge", K1254="Septage"), "Solid", "Unknown")))</f>
        <v>Other Water</v>
      </c>
      <c r="K1254" s="852" t="s">
        <v>2471</v>
      </c>
      <c r="L1254" s="851"/>
      <c r="M1254" s="855">
        <v>36.9</v>
      </c>
      <c r="N1254" s="855">
        <v>26.1</v>
      </c>
      <c r="O1254" s="855"/>
      <c r="P1254" s="855"/>
      <c r="Q1254" s="855">
        <f t="shared" ref="Q1254:Q1255" si="167">IF(M1254&amp;N1254&amp;O1254&amp;P1254="","",MAX(M1254:P1254))</f>
        <v>36.9</v>
      </c>
      <c r="R1254" s="854"/>
      <c r="S1254" s="885"/>
      <c r="T1254" s="852"/>
      <c r="U1254" s="864"/>
      <c r="V1254" s="884" t="s">
        <v>3266</v>
      </c>
      <c r="W1254" s="854"/>
      <c r="X1254" s="851"/>
    </row>
    <row r="1255" spans="1:24" ht="28.5" customHeight="1">
      <c r="A1255" s="849" t="s">
        <v>10469</v>
      </c>
      <c r="B1255" s="849"/>
      <c r="C1255" s="849" t="s">
        <v>3158</v>
      </c>
      <c r="D1255" s="849" t="s">
        <v>3882</v>
      </c>
      <c r="E1255" s="851">
        <v>43.164951000000002</v>
      </c>
      <c r="F1255" s="851">
        <v>-86.237153000000006</v>
      </c>
      <c r="G1255" s="901" t="s">
        <v>9299</v>
      </c>
      <c r="H1255" s="861"/>
      <c r="I1255" s="853" t="s">
        <v>113</v>
      </c>
      <c r="J1255" s="854" t="str">
        <f t="shared" si="166"/>
        <v>Groundwater</v>
      </c>
      <c r="K1255" s="852" t="s">
        <v>35</v>
      </c>
      <c r="L1255" s="851">
        <v>2019</v>
      </c>
      <c r="M1255" s="855"/>
      <c r="N1255" s="855"/>
      <c r="O1255" s="855">
        <v>49680</v>
      </c>
      <c r="P1255" s="855"/>
      <c r="Q1255" s="855">
        <f t="shared" si="167"/>
        <v>49680</v>
      </c>
      <c r="R1255" s="854"/>
      <c r="S1255" s="854"/>
      <c r="T1255" s="854"/>
      <c r="U1255" s="982" t="s">
        <v>10470</v>
      </c>
      <c r="V1255" s="1034" t="s">
        <v>10471</v>
      </c>
      <c r="W1255" s="940" t="s">
        <v>10471</v>
      </c>
      <c r="X1255" s="952" t="s">
        <v>9395</v>
      </c>
    </row>
    <row r="1256" spans="1:24" ht="28.5" customHeight="1">
      <c r="A1256" s="849" t="s">
        <v>10472</v>
      </c>
      <c r="B1256" s="849"/>
      <c r="C1256" s="849" t="s">
        <v>3158</v>
      </c>
      <c r="D1256" s="849" t="s">
        <v>3882</v>
      </c>
      <c r="E1256" s="851">
        <v>43.261381999999998</v>
      </c>
      <c r="F1256" s="851">
        <v>-86.039300999999995</v>
      </c>
      <c r="G1256" s="862"/>
      <c r="H1256" s="861"/>
      <c r="I1256" s="853" t="s">
        <v>765</v>
      </c>
      <c r="J1256" s="852" t="s">
        <v>35</v>
      </c>
      <c r="K1256" s="852" t="s">
        <v>35</v>
      </c>
      <c r="L1256" s="863">
        <v>2022</v>
      </c>
      <c r="M1256" s="855">
        <v>2200</v>
      </c>
      <c r="N1256" s="855">
        <v>329</v>
      </c>
      <c r="O1256" s="855">
        <v>2529</v>
      </c>
      <c r="P1256" s="855">
        <v>11390.3</v>
      </c>
      <c r="Q1256" s="855">
        <v>11390.3</v>
      </c>
      <c r="R1256" s="854"/>
      <c r="S1256" s="854"/>
      <c r="T1256" s="854" t="s">
        <v>10473</v>
      </c>
      <c r="U1256" s="864" t="s">
        <v>10474</v>
      </c>
      <c r="V1256" s="865" t="s">
        <v>10474</v>
      </c>
      <c r="W1256" s="854" t="s">
        <v>9315</v>
      </c>
      <c r="X1256" s="851" t="s">
        <v>9295</v>
      </c>
    </row>
    <row r="1257" spans="1:24" ht="28.5" customHeight="1">
      <c r="A1257" s="849" t="s">
        <v>1137</v>
      </c>
      <c r="B1257" s="850"/>
      <c r="C1257" s="850" t="s">
        <v>448</v>
      </c>
      <c r="D1257" s="850" t="s">
        <v>1138</v>
      </c>
      <c r="E1257" s="852">
        <v>37.666591670000003</v>
      </c>
      <c r="F1257" s="852">
        <v>-122.4944581</v>
      </c>
      <c r="G1257" s="854" t="s">
        <v>9289</v>
      </c>
      <c r="H1257" s="850"/>
      <c r="I1257" s="853" t="s">
        <v>33</v>
      </c>
      <c r="J1257" s="854" t="str">
        <f t="shared" ref="J1257:J1348" si="168">IF(K1257="Groundwater", "Groundwater", IF(OR(K1257="Wastewater", K1257="Surface Water", K1257="Drinking Water", K1257="Leachate"),"Other Water", IF(OR(K1257="Soil", K1257="Compost", K1257="Sludge", K1257="Septage"), "Solid", "Unknown")))</f>
        <v>Groundwater</v>
      </c>
      <c r="K1257" s="854" t="s">
        <v>35</v>
      </c>
      <c r="L1257" s="858">
        <v>2019</v>
      </c>
      <c r="M1257" s="855">
        <v>1.6</v>
      </c>
      <c r="N1257" s="855">
        <v>2.2000000000000002</v>
      </c>
      <c r="O1257" s="855">
        <v>3.8</v>
      </c>
      <c r="P1257" s="855">
        <v>7.77</v>
      </c>
      <c r="Q1257" s="855">
        <f t="shared" ref="Q1257:Q1348" si="169">IF(M1257&amp;N1257&amp;O1257&amp;P1257="","",MAX(M1257:P1257))</f>
        <v>7.77</v>
      </c>
      <c r="R1257" s="854"/>
      <c r="S1257" s="854"/>
      <c r="T1257" s="859" t="s">
        <v>1142</v>
      </c>
      <c r="U1257" s="866" t="s">
        <v>451</v>
      </c>
      <c r="V1257" s="884" t="s">
        <v>451</v>
      </c>
      <c r="W1257" s="854"/>
      <c r="X1257" s="877" t="s">
        <v>453</v>
      </c>
    </row>
    <row r="1258" spans="1:24" ht="28.5" customHeight="1">
      <c r="A1258" s="849" t="s">
        <v>2000</v>
      </c>
      <c r="B1258" s="849"/>
      <c r="C1258" s="849" t="s">
        <v>1806</v>
      </c>
      <c r="D1258" s="849" t="s">
        <v>277</v>
      </c>
      <c r="E1258" s="851">
        <v>27.936617500000001</v>
      </c>
      <c r="F1258" s="851">
        <v>-82.437687299999993</v>
      </c>
      <c r="G1258" s="901" t="s">
        <v>9299</v>
      </c>
      <c r="H1258" s="900"/>
      <c r="I1258" s="853" t="s">
        <v>5</v>
      </c>
      <c r="J1258" s="854" t="str">
        <f t="shared" si="168"/>
        <v>Groundwater</v>
      </c>
      <c r="K1258" s="852" t="s">
        <v>35</v>
      </c>
      <c r="L1258" s="851">
        <v>2020</v>
      </c>
      <c r="M1258" s="855">
        <v>1400</v>
      </c>
      <c r="N1258" s="855">
        <v>47000</v>
      </c>
      <c r="O1258" s="855"/>
      <c r="P1258" s="855"/>
      <c r="Q1258" s="855">
        <f t="shared" si="169"/>
        <v>47000</v>
      </c>
      <c r="R1258" s="854" t="s">
        <v>1813</v>
      </c>
      <c r="S1258" s="854"/>
      <c r="T1258" s="854"/>
      <c r="U1258" s="866" t="s">
        <v>1808</v>
      </c>
      <c r="V1258" s="867" t="s">
        <v>2001</v>
      </c>
      <c r="W1258" s="868" t="s">
        <v>1810</v>
      </c>
      <c r="X1258" s="851"/>
    </row>
    <row r="1259" spans="1:24" ht="28.5" customHeight="1">
      <c r="A1259" s="849" t="s">
        <v>8928</v>
      </c>
      <c r="B1259" s="850"/>
      <c r="C1259" s="850" t="s">
        <v>8906</v>
      </c>
      <c r="D1259" s="850" t="s">
        <v>8909</v>
      </c>
      <c r="E1259" s="852">
        <v>36.699530699999997</v>
      </c>
      <c r="F1259" s="852">
        <v>-76.126842499999995</v>
      </c>
      <c r="G1259" s="854" t="s">
        <v>9289</v>
      </c>
      <c r="H1259" s="850"/>
      <c r="I1259" s="853" t="s">
        <v>44</v>
      </c>
      <c r="J1259" s="854" t="str">
        <f t="shared" si="168"/>
        <v>Groundwater</v>
      </c>
      <c r="K1259" s="854" t="s">
        <v>35</v>
      </c>
      <c r="L1259" s="858"/>
      <c r="M1259" s="855"/>
      <c r="N1259" s="855"/>
      <c r="O1259" s="855">
        <v>52900</v>
      </c>
      <c r="P1259" s="855" t="s">
        <v>36</v>
      </c>
      <c r="Q1259" s="855">
        <f t="shared" si="169"/>
        <v>52900</v>
      </c>
      <c r="R1259" s="885" t="s">
        <v>10475</v>
      </c>
      <c r="S1259" s="944" t="s">
        <v>8934</v>
      </c>
      <c r="T1259" s="894" t="s">
        <v>8936</v>
      </c>
      <c r="U1259" s="856" t="s">
        <v>8930</v>
      </c>
      <c r="V1259" s="857" t="s">
        <v>8931</v>
      </c>
      <c r="W1259" s="893" t="s">
        <v>8937</v>
      </c>
      <c r="X1259" s="882" t="s">
        <v>8918</v>
      </c>
    </row>
    <row r="1260" spans="1:24" ht="28.5" customHeight="1">
      <c r="A1260" s="849" t="s">
        <v>2002</v>
      </c>
      <c r="B1260" s="849"/>
      <c r="C1260" s="849" t="s">
        <v>1806</v>
      </c>
      <c r="D1260" s="849" t="s">
        <v>1880</v>
      </c>
      <c r="E1260" s="851">
        <v>28.621886100000001</v>
      </c>
      <c r="F1260" s="851">
        <v>-81.324509199999994</v>
      </c>
      <c r="G1260" s="852" t="s">
        <v>9290</v>
      </c>
      <c r="H1260" s="849"/>
      <c r="I1260" s="853" t="s">
        <v>1786</v>
      </c>
      <c r="J1260" s="854" t="str">
        <f t="shared" si="168"/>
        <v>Groundwater</v>
      </c>
      <c r="K1260" s="852" t="s">
        <v>35</v>
      </c>
      <c r="L1260" s="851">
        <v>2019</v>
      </c>
      <c r="M1260" s="855">
        <v>5</v>
      </c>
      <c r="N1260" s="855">
        <v>8.9</v>
      </c>
      <c r="O1260" s="855">
        <v>11.7</v>
      </c>
      <c r="P1260" s="855">
        <v>31.68</v>
      </c>
      <c r="Q1260" s="855">
        <f t="shared" si="169"/>
        <v>31.68</v>
      </c>
      <c r="R1260" s="854"/>
      <c r="S1260" s="854"/>
      <c r="T1260" s="854" t="s">
        <v>2003</v>
      </c>
      <c r="U1260" s="866" t="s">
        <v>1847</v>
      </c>
      <c r="V1260" s="884" t="s">
        <v>1848</v>
      </c>
      <c r="W1260" s="854"/>
      <c r="X1260" s="851"/>
    </row>
    <row r="1261" spans="1:24" ht="28.5" customHeight="1">
      <c r="A1261" s="849" t="s">
        <v>3099</v>
      </c>
      <c r="B1261" s="850"/>
      <c r="C1261" s="850" t="s">
        <v>3007</v>
      </c>
      <c r="D1261" s="850" t="s">
        <v>3100</v>
      </c>
      <c r="E1261" s="852">
        <v>41.256951600000001</v>
      </c>
      <c r="F1261" s="852">
        <v>-70.063750600000006</v>
      </c>
      <c r="G1261" s="854" t="s">
        <v>9289</v>
      </c>
      <c r="H1261" s="850"/>
      <c r="I1261" s="853" t="s">
        <v>113</v>
      </c>
      <c r="J1261" s="854" t="str">
        <f t="shared" si="168"/>
        <v>Groundwater</v>
      </c>
      <c r="K1261" s="854" t="s">
        <v>35</v>
      </c>
      <c r="L1261" s="858">
        <v>2019</v>
      </c>
      <c r="M1261" s="855"/>
      <c r="N1261" s="855"/>
      <c r="O1261" s="855">
        <v>20</v>
      </c>
      <c r="P1261" s="855"/>
      <c r="Q1261" s="855">
        <f t="shared" si="169"/>
        <v>20</v>
      </c>
      <c r="R1261" s="854" t="s">
        <v>3101</v>
      </c>
      <c r="S1261" s="1056" t="s">
        <v>3105</v>
      </c>
      <c r="T1261" s="1057" t="s">
        <v>3025</v>
      </c>
      <c r="U1261" s="856" t="s">
        <v>3102</v>
      </c>
      <c r="V1261" s="857" t="s">
        <v>3103</v>
      </c>
      <c r="W1261" s="885"/>
      <c r="X1261" s="1036" t="s">
        <v>3027</v>
      </c>
    </row>
    <row r="1262" spans="1:24" ht="28.5" customHeight="1">
      <c r="A1262" s="849" t="s">
        <v>300</v>
      </c>
      <c r="B1262" s="850"/>
      <c r="C1262" s="850" t="s">
        <v>76</v>
      </c>
      <c r="D1262" s="850" t="s">
        <v>184</v>
      </c>
      <c r="E1262" s="852">
        <v>64.812466999999998</v>
      </c>
      <c r="F1262" s="852">
        <v>-147.75512599999999</v>
      </c>
      <c r="G1262" s="854" t="s">
        <v>9299</v>
      </c>
      <c r="H1262" s="850"/>
      <c r="I1262" s="853" t="s">
        <v>5</v>
      </c>
      <c r="J1262" s="854" t="str">
        <f t="shared" si="168"/>
        <v>Groundwater</v>
      </c>
      <c r="K1262" s="854" t="s">
        <v>35</v>
      </c>
      <c r="L1262" s="858">
        <v>2019</v>
      </c>
      <c r="M1262" s="855">
        <v>42200</v>
      </c>
      <c r="N1262" s="855">
        <v>853</v>
      </c>
      <c r="O1262" s="855">
        <v>43053</v>
      </c>
      <c r="P1262" s="855">
        <v>76705.100000000006</v>
      </c>
      <c r="Q1262" s="855">
        <f t="shared" si="169"/>
        <v>76705.100000000006</v>
      </c>
      <c r="R1262" s="854" t="s">
        <v>10476</v>
      </c>
      <c r="S1262" s="941" t="s">
        <v>307</v>
      </c>
      <c r="T1262" s="985" t="s">
        <v>307</v>
      </c>
      <c r="U1262" s="866" t="s">
        <v>85</v>
      </c>
      <c r="V1262" s="884" t="s">
        <v>303</v>
      </c>
      <c r="W1262" s="963" t="s">
        <v>309</v>
      </c>
      <c r="X1262" s="882" t="s">
        <v>241</v>
      </c>
    </row>
    <row r="1263" spans="1:24" ht="28.5" customHeight="1">
      <c r="A1263" s="849" t="s">
        <v>1143</v>
      </c>
      <c r="B1263" s="849"/>
      <c r="C1263" s="849" t="s">
        <v>448</v>
      </c>
      <c r="D1263" s="849" t="s">
        <v>1144</v>
      </c>
      <c r="E1263" s="852">
        <v>38.247910699999998</v>
      </c>
      <c r="F1263" s="852">
        <v>-122.2835714</v>
      </c>
      <c r="G1263" s="852" t="s">
        <v>9289</v>
      </c>
      <c r="H1263" s="849"/>
      <c r="I1263" s="853" t="s">
        <v>33</v>
      </c>
      <c r="J1263" s="854" t="str">
        <f t="shared" si="168"/>
        <v>Groundwater</v>
      </c>
      <c r="K1263" s="852" t="s">
        <v>35</v>
      </c>
      <c r="L1263" s="851">
        <v>2019</v>
      </c>
      <c r="M1263" s="855">
        <v>3</v>
      </c>
      <c r="N1263" s="855"/>
      <c r="O1263" s="855" t="s">
        <v>36</v>
      </c>
      <c r="P1263" s="855">
        <v>66</v>
      </c>
      <c r="Q1263" s="855">
        <f t="shared" si="169"/>
        <v>66</v>
      </c>
      <c r="R1263" s="854"/>
      <c r="S1263" s="854"/>
      <c r="T1263" s="859" t="s">
        <v>480</v>
      </c>
      <c r="U1263" s="856" t="s">
        <v>451</v>
      </c>
      <c r="V1263" s="857" t="s">
        <v>451</v>
      </c>
      <c r="W1263" s="854"/>
      <c r="X1263" s="877" t="s">
        <v>453</v>
      </c>
    </row>
    <row r="1264" spans="1:24" ht="28.5" customHeight="1">
      <c r="A1264" s="849" t="s">
        <v>8938</v>
      </c>
      <c r="B1264" s="850"/>
      <c r="C1264" s="850" t="s">
        <v>8906</v>
      </c>
      <c r="D1264" s="850" t="s">
        <v>8939</v>
      </c>
      <c r="E1264" s="852">
        <v>37.9383287</v>
      </c>
      <c r="F1264" s="852">
        <v>-75.4574274</v>
      </c>
      <c r="G1264" s="854" t="s">
        <v>9289</v>
      </c>
      <c r="H1264" s="850"/>
      <c r="I1264" s="853" t="s">
        <v>44</v>
      </c>
      <c r="J1264" s="854" t="str">
        <f t="shared" si="168"/>
        <v>Groundwater</v>
      </c>
      <c r="K1264" s="854" t="s">
        <v>35</v>
      </c>
      <c r="L1264" s="858">
        <v>2019</v>
      </c>
      <c r="M1264" s="855">
        <v>2500</v>
      </c>
      <c r="N1264" s="855">
        <v>1200</v>
      </c>
      <c r="O1264" s="855">
        <v>2930</v>
      </c>
      <c r="P1264" s="855">
        <v>6744.4</v>
      </c>
      <c r="Q1264" s="855">
        <f t="shared" si="169"/>
        <v>6744.4</v>
      </c>
      <c r="R1264" s="885" t="s">
        <v>10477</v>
      </c>
      <c r="S1264" s="944" t="s">
        <v>8945</v>
      </c>
      <c r="T1264" s="859" t="s">
        <v>8945</v>
      </c>
      <c r="U1264" s="856" t="s">
        <v>8941</v>
      </c>
      <c r="V1264" s="857" t="s">
        <v>8942</v>
      </c>
      <c r="W1264" s="893" t="s">
        <v>8947</v>
      </c>
      <c r="X1264" s="882" t="s">
        <v>8918</v>
      </c>
    </row>
    <row r="1265" spans="1:24" ht="28.5" customHeight="1">
      <c r="A1265" s="849" t="s">
        <v>6759</v>
      </c>
      <c r="B1265" s="850"/>
      <c r="C1265" s="850" t="s">
        <v>4778</v>
      </c>
      <c r="D1265" s="850" t="s">
        <v>5021</v>
      </c>
      <c r="E1265" s="852">
        <v>42.938886199999999</v>
      </c>
      <c r="F1265" s="852">
        <v>-71.515089099999997</v>
      </c>
      <c r="G1265" s="854" t="s">
        <v>9299</v>
      </c>
      <c r="H1265" s="886"/>
      <c r="I1265" s="853" t="s">
        <v>77</v>
      </c>
      <c r="J1265" s="854" t="str">
        <f t="shared" si="168"/>
        <v>Groundwater</v>
      </c>
      <c r="K1265" s="854" t="s">
        <v>35</v>
      </c>
      <c r="L1265" s="858">
        <v>2020</v>
      </c>
      <c r="M1265" s="855">
        <v>23.7</v>
      </c>
      <c r="N1265" s="855">
        <v>8.75</v>
      </c>
      <c r="O1265" s="855">
        <v>32.450000000000003</v>
      </c>
      <c r="P1265" s="855">
        <v>55.59</v>
      </c>
      <c r="Q1265" s="855">
        <f t="shared" si="169"/>
        <v>55.59</v>
      </c>
      <c r="R1265" s="854"/>
      <c r="S1265" s="853"/>
      <c r="T1265" s="879" t="s">
        <v>6764</v>
      </c>
      <c r="U1265" s="880" t="s">
        <v>4786</v>
      </c>
      <c r="V1265" s="881" t="s">
        <v>6761</v>
      </c>
      <c r="W1265" s="879" t="s">
        <v>6765</v>
      </c>
      <c r="X1265" s="882" t="s">
        <v>2415</v>
      </c>
    </row>
    <row r="1266" spans="1:24" ht="28.5" customHeight="1">
      <c r="A1266" s="849" t="s">
        <v>8564</v>
      </c>
      <c r="B1266" s="849" t="s">
        <v>8565</v>
      </c>
      <c r="C1266" s="850" t="s">
        <v>8532</v>
      </c>
      <c r="D1266" s="850" t="s">
        <v>8566</v>
      </c>
      <c r="E1266" s="852">
        <v>36.126317</v>
      </c>
      <c r="F1266" s="852">
        <v>-86.677371300000004</v>
      </c>
      <c r="G1266" s="854" t="s">
        <v>9289</v>
      </c>
      <c r="H1266" s="850"/>
      <c r="I1266" s="853" t="s">
        <v>44</v>
      </c>
      <c r="J1266" s="854" t="str">
        <f t="shared" si="168"/>
        <v>Groundwater</v>
      </c>
      <c r="K1266" s="854" t="s">
        <v>35</v>
      </c>
      <c r="L1266" s="858">
        <v>2018</v>
      </c>
      <c r="M1266" s="855">
        <v>13</v>
      </c>
      <c r="N1266" s="855">
        <v>96</v>
      </c>
      <c r="O1266" s="855">
        <v>109</v>
      </c>
      <c r="P1266" s="855">
        <v>271.10000000000002</v>
      </c>
      <c r="Q1266" s="855">
        <f t="shared" si="169"/>
        <v>271.10000000000002</v>
      </c>
      <c r="R1266" s="885" t="s">
        <v>10478</v>
      </c>
      <c r="S1266" s="853" t="s">
        <v>49</v>
      </c>
      <c r="T1266" s="1046" t="s">
        <v>4611</v>
      </c>
      <c r="U1266" s="866" t="s">
        <v>8568</v>
      </c>
      <c r="V1266" s="1058" t="s">
        <v>8569</v>
      </c>
      <c r="W1266" s="936" t="s">
        <v>8573</v>
      </c>
      <c r="X1266" s="934" t="s">
        <v>8545</v>
      </c>
    </row>
    <row r="1267" spans="1:24" ht="28.5" customHeight="1">
      <c r="A1267" s="849" t="s">
        <v>8383</v>
      </c>
      <c r="B1267" s="850"/>
      <c r="C1267" s="850" t="s">
        <v>8334</v>
      </c>
      <c r="D1267" s="850" t="s">
        <v>8384</v>
      </c>
      <c r="E1267" s="852">
        <v>39.959113199999997</v>
      </c>
      <c r="F1267" s="852">
        <v>-75.596347300000005</v>
      </c>
      <c r="G1267" s="854" t="s">
        <v>9290</v>
      </c>
      <c r="H1267" s="850"/>
      <c r="I1267" s="853" t="s">
        <v>5</v>
      </c>
      <c r="J1267" s="854" t="str">
        <f t="shared" si="168"/>
        <v>Groundwater</v>
      </c>
      <c r="K1267" s="854" t="s">
        <v>35</v>
      </c>
      <c r="L1267" s="858"/>
      <c r="M1267" s="855">
        <v>24400</v>
      </c>
      <c r="N1267" s="855">
        <v>31500</v>
      </c>
      <c r="O1267" s="855">
        <v>55900</v>
      </c>
      <c r="P1267" s="855">
        <v>141700</v>
      </c>
      <c r="Q1267" s="855">
        <f t="shared" si="169"/>
        <v>141700</v>
      </c>
      <c r="R1267" s="854" t="s">
        <v>10479</v>
      </c>
      <c r="S1267" s="853"/>
      <c r="T1267" s="853"/>
      <c r="U1267" s="856" t="s">
        <v>7714</v>
      </c>
      <c r="V1267" s="857" t="s">
        <v>7714</v>
      </c>
      <c r="W1267" s="885"/>
      <c r="X1267" s="934" t="s">
        <v>8346</v>
      </c>
    </row>
    <row r="1268" spans="1:24" ht="28.5" customHeight="1">
      <c r="A1268" s="849" t="s">
        <v>7731</v>
      </c>
      <c r="B1268" s="849"/>
      <c r="C1268" s="849" t="s">
        <v>7665</v>
      </c>
      <c r="D1268" s="849"/>
      <c r="E1268" s="851">
        <v>40.026434999999999</v>
      </c>
      <c r="F1268" s="851">
        <v>-74.308525000000003</v>
      </c>
      <c r="G1268" s="901" t="s">
        <v>9528</v>
      </c>
      <c r="H1268" s="900" t="s">
        <v>10480</v>
      </c>
      <c r="I1268" s="853" t="s">
        <v>44</v>
      </c>
      <c r="J1268" s="854" t="str">
        <f t="shared" si="168"/>
        <v>Unknown</v>
      </c>
      <c r="K1268" s="852"/>
      <c r="L1268" s="851"/>
      <c r="M1268" s="855"/>
      <c r="N1268" s="855"/>
      <c r="O1268" s="855"/>
      <c r="P1268" s="855"/>
      <c r="Q1268" s="855" t="str">
        <f t="shared" si="169"/>
        <v/>
      </c>
      <c r="R1268" s="854"/>
      <c r="S1268" s="854"/>
      <c r="T1268" s="918" t="s">
        <v>7732</v>
      </c>
      <c r="U1268" s="856" t="s">
        <v>1570</v>
      </c>
      <c r="V1268" s="865"/>
      <c r="W1268" s="854"/>
      <c r="X1268" s="851"/>
    </row>
    <row r="1269" spans="1:24" ht="28.5" customHeight="1">
      <c r="A1269" s="849" t="s">
        <v>1146</v>
      </c>
      <c r="B1269" s="850"/>
      <c r="C1269" s="850" t="s">
        <v>448</v>
      </c>
      <c r="D1269" s="850" t="s">
        <v>1147</v>
      </c>
      <c r="E1269" s="852">
        <v>37.782739599999999</v>
      </c>
      <c r="F1269" s="852">
        <v>-122.31267920000001</v>
      </c>
      <c r="G1269" s="854" t="s">
        <v>9289</v>
      </c>
      <c r="H1269" s="850"/>
      <c r="I1269" s="853" t="s">
        <v>44</v>
      </c>
      <c r="J1269" s="854" t="str">
        <f t="shared" si="168"/>
        <v>Groundwater</v>
      </c>
      <c r="K1269" s="854" t="s">
        <v>35</v>
      </c>
      <c r="L1269" s="858">
        <v>2016</v>
      </c>
      <c r="M1269" s="855"/>
      <c r="N1269" s="855"/>
      <c r="O1269" s="855">
        <v>336000</v>
      </c>
      <c r="P1269" s="855"/>
      <c r="Q1269" s="855">
        <f t="shared" si="169"/>
        <v>336000</v>
      </c>
      <c r="R1269" s="854" t="s">
        <v>10481</v>
      </c>
      <c r="S1269" s="944" t="s">
        <v>546</v>
      </c>
      <c r="T1269" s="854" t="s">
        <v>49</v>
      </c>
      <c r="U1269" s="866" t="s">
        <v>105</v>
      </c>
      <c r="V1269" s="884" t="s">
        <v>451</v>
      </c>
      <c r="W1269" s="973" t="s">
        <v>1152</v>
      </c>
      <c r="X1269" s="934" t="s">
        <v>538</v>
      </c>
    </row>
    <row r="1270" spans="1:24" ht="28.5" customHeight="1">
      <c r="A1270" s="849" t="s">
        <v>2004</v>
      </c>
      <c r="B1270" s="849"/>
      <c r="C1270" s="849" t="s">
        <v>1806</v>
      </c>
      <c r="D1270" s="849"/>
      <c r="E1270" s="851">
        <v>30.217832462000001</v>
      </c>
      <c r="F1270" s="851">
        <v>-81.872663176000003</v>
      </c>
      <c r="G1270" s="901" t="s">
        <v>9290</v>
      </c>
      <c r="H1270" s="900"/>
      <c r="I1270" s="853" t="s">
        <v>44</v>
      </c>
      <c r="J1270" s="854" t="str">
        <f t="shared" si="168"/>
        <v>Groundwater</v>
      </c>
      <c r="K1270" s="852" t="s">
        <v>35</v>
      </c>
      <c r="L1270" s="851">
        <v>2018</v>
      </c>
      <c r="M1270" s="855">
        <v>8.9</v>
      </c>
      <c r="N1270" s="855">
        <v>140</v>
      </c>
      <c r="O1270" s="855"/>
      <c r="P1270" s="855"/>
      <c r="Q1270" s="855">
        <f t="shared" si="169"/>
        <v>140</v>
      </c>
      <c r="R1270" s="854"/>
      <c r="S1270" s="854"/>
      <c r="T1270" s="854"/>
      <c r="U1270" s="866" t="s">
        <v>813</v>
      </c>
      <c r="V1270" s="884" t="s">
        <v>2005</v>
      </c>
      <c r="W1270" s="868" t="s">
        <v>2006</v>
      </c>
      <c r="X1270" s="851"/>
    </row>
    <row r="1271" spans="1:24" ht="28.5" customHeight="1">
      <c r="A1271" s="849" t="s">
        <v>4759</v>
      </c>
      <c r="B1271" s="849"/>
      <c r="C1271" s="849" t="s">
        <v>4757</v>
      </c>
      <c r="D1271" s="849" t="s">
        <v>4760</v>
      </c>
      <c r="E1271" s="851">
        <v>39.420441599999997</v>
      </c>
      <c r="F1271" s="851">
        <v>-118.7242102</v>
      </c>
      <c r="G1271" s="901" t="s">
        <v>9290</v>
      </c>
      <c r="H1271" s="900"/>
      <c r="I1271" s="853" t="s">
        <v>44</v>
      </c>
      <c r="J1271" s="854" t="str">
        <f t="shared" si="168"/>
        <v>Groundwater</v>
      </c>
      <c r="K1271" s="852" t="s">
        <v>35</v>
      </c>
      <c r="L1271" s="851">
        <v>2004</v>
      </c>
      <c r="M1271" s="855">
        <v>6570000</v>
      </c>
      <c r="N1271" s="855">
        <v>380000</v>
      </c>
      <c r="O1271" s="855">
        <v>6950000</v>
      </c>
      <c r="P1271" s="855">
        <v>8770000</v>
      </c>
      <c r="Q1271" s="855">
        <f t="shared" si="169"/>
        <v>8770000</v>
      </c>
      <c r="R1271" s="854"/>
      <c r="S1271" s="854"/>
      <c r="T1271" s="854"/>
      <c r="U1271" s="866" t="s">
        <v>813</v>
      </c>
      <c r="V1271" s="884" t="s">
        <v>4761</v>
      </c>
      <c r="W1271" s="868" t="s">
        <v>4762</v>
      </c>
      <c r="X1271" s="851"/>
    </row>
    <row r="1272" spans="1:24" ht="28.5" customHeight="1">
      <c r="A1272" s="849" t="s">
        <v>2007</v>
      </c>
      <c r="B1272" s="850"/>
      <c r="C1272" s="850" t="s">
        <v>1806</v>
      </c>
      <c r="D1272" s="850" t="s">
        <v>1812</v>
      </c>
      <c r="E1272" s="852">
        <v>30.220490575386801</v>
      </c>
      <c r="F1272" s="852">
        <v>-81.685114410520697</v>
      </c>
      <c r="G1272" s="854" t="s">
        <v>10482</v>
      </c>
      <c r="H1272" s="850" t="s">
        <v>10483</v>
      </c>
      <c r="I1272" s="853" t="s">
        <v>44</v>
      </c>
      <c r="J1272" s="854" t="str">
        <f t="shared" si="168"/>
        <v>Groundwater</v>
      </c>
      <c r="K1272" s="854" t="s">
        <v>35</v>
      </c>
      <c r="L1272" s="858">
        <v>2017</v>
      </c>
      <c r="M1272" s="855">
        <v>17000</v>
      </c>
      <c r="N1272" s="855">
        <v>320000</v>
      </c>
      <c r="O1272" s="855">
        <v>337000</v>
      </c>
      <c r="P1272" s="855">
        <v>412600</v>
      </c>
      <c r="Q1272" s="855">
        <f t="shared" si="169"/>
        <v>412600</v>
      </c>
      <c r="R1272" s="853" t="s">
        <v>10484</v>
      </c>
      <c r="S1272" s="944" t="s">
        <v>2012</v>
      </c>
      <c r="T1272" s="854" t="s">
        <v>2013</v>
      </c>
      <c r="U1272" s="866" t="s">
        <v>54</v>
      </c>
      <c r="V1272" s="884" t="s">
        <v>2009</v>
      </c>
      <c r="W1272" s="893" t="s">
        <v>2014</v>
      </c>
      <c r="X1272" s="882" t="s">
        <v>1824</v>
      </c>
    </row>
    <row r="1273" spans="1:24" ht="28.5" customHeight="1">
      <c r="A1273" s="849" t="s">
        <v>4654</v>
      </c>
      <c r="B1273" s="850"/>
      <c r="C1273" s="850" t="s">
        <v>4599</v>
      </c>
      <c r="D1273" s="850" t="s">
        <v>4655</v>
      </c>
      <c r="E1273" s="852">
        <v>32.553191699999999</v>
      </c>
      <c r="F1273" s="852">
        <v>-88.557813699999997</v>
      </c>
      <c r="G1273" s="854" t="s">
        <v>9289</v>
      </c>
      <c r="H1273" s="850"/>
      <c r="I1273" s="853" t="s">
        <v>44</v>
      </c>
      <c r="J1273" s="854" t="str">
        <f t="shared" si="168"/>
        <v>Groundwater</v>
      </c>
      <c r="K1273" s="854" t="s">
        <v>35</v>
      </c>
      <c r="L1273" s="858"/>
      <c r="M1273" s="855">
        <v>38000</v>
      </c>
      <c r="N1273" s="855">
        <v>15000</v>
      </c>
      <c r="O1273" s="855"/>
      <c r="P1273" s="855" t="s">
        <v>36</v>
      </c>
      <c r="Q1273" s="855">
        <f t="shared" si="169"/>
        <v>38000</v>
      </c>
      <c r="R1273" s="854" t="s">
        <v>10485</v>
      </c>
      <c r="S1273" s="853" t="s">
        <v>49</v>
      </c>
      <c r="T1273" s="937" t="s">
        <v>4628</v>
      </c>
      <c r="U1273" s="856" t="s">
        <v>105</v>
      </c>
      <c r="V1273" s="857" t="s">
        <v>4657</v>
      </c>
      <c r="W1273" s="893" t="s">
        <v>4661</v>
      </c>
      <c r="X1273" s="934" t="s">
        <v>4601</v>
      </c>
    </row>
    <row r="1274" spans="1:24" ht="28.5" customHeight="1">
      <c r="A1274" s="849" t="s">
        <v>1153</v>
      </c>
      <c r="B1274" s="849"/>
      <c r="C1274" s="849" t="s">
        <v>448</v>
      </c>
      <c r="D1274" s="849"/>
      <c r="E1274" s="851">
        <v>32.699703599999999</v>
      </c>
      <c r="F1274" s="851">
        <v>-117.18304809999999</v>
      </c>
      <c r="G1274" s="901" t="s">
        <v>9290</v>
      </c>
      <c r="H1274" s="900"/>
      <c r="I1274" s="853" t="s">
        <v>44</v>
      </c>
      <c r="J1274" s="854" t="str">
        <f t="shared" si="168"/>
        <v>Groundwater</v>
      </c>
      <c r="K1274" s="852" t="s">
        <v>35</v>
      </c>
      <c r="L1274" s="851">
        <v>2018</v>
      </c>
      <c r="M1274" s="855">
        <v>1988.81</v>
      </c>
      <c r="N1274" s="855">
        <v>121.96</v>
      </c>
      <c r="O1274" s="855"/>
      <c r="P1274" s="855"/>
      <c r="Q1274" s="855">
        <f t="shared" si="169"/>
        <v>1988.81</v>
      </c>
      <c r="R1274" s="854"/>
      <c r="S1274" s="854"/>
      <c r="T1274" s="854"/>
      <c r="U1274" s="866" t="s">
        <v>813</v>
      </c>
      <c r="V1274" s="884" t="s">
        <v>1154</v>
      </c>
      <c r="W1274" s="868" t="s">
        <v>1155</v>
      </c>
      <c r="X1274" s="851"/>
    </row>
    <row r="1275" spans="1:24" ht="28.5" customHeight="1">
      <c r="A1275" s="849" t="s">
        <v>8948</v>
      </c>
      <c r="B1275" s="850"/>
      <c r="C1275" s="850" t="s">
        <v>8906</v>
      </c>
      <c r="D1275" s="850" t="s">
        <v>8949</v>
      </c>
      <c r="E1275" s="852">
        <v>36.812364000000002</v>
      </c>
      <c r="F1275" s="852">
        <v>-76.024803599999998</v>
      </c>
      <c r="G1275" s="854" t="s">
        <v>9289</v>
      </c>
      <c r="H1275" s="850"/>
      <c r="I1275" s="853" t="s">
        <v>44</v>
      </c>
      <c r="J1275" s="854" t="str">
        <f t="shared" si="168"/>
        <v>Groundwater</v>
      </c>
      <c r="K1275" s="854" t="s">
        <v>35</v>
      </c>
      <c r="L1275" s="858">
        <v>2016</v>
      </c>
      <c r="M1275" s="855">
        <v>22600</v>
      </c>
      <c r="N1275" s="855">
        <v>471000</v>
      </c>
      <c r="O1275" s="855">
        <v>492200</v>
      </c>
      <c r="P1275" s="855">
        <v>562790</v>
      </c>
      <c r="Q1275" s="855">
        <f t="shared" si="169"/>
        <v>562790</v>
      </c>
      <c r="R1275" s="885" t="s">
        <v>10486</v>
      </c>
      <c r="S1275" s="944" t="s">
        <v>8956</v>
      </c>
      <c r="T1275" s="894" t="s">
        <v>8957</v>
      </c>
      <c r="U1275" s="866" t="s">
        <v>8951</v>
      </c>
      <c r="V1275" s="884" t="s">
        <v>8952</v>
      </c>
      <c r="W1275" s="893" t="s">
        <v>8958</v>
      </c>
      <c r="X1275" s="882" t="s">
        <v>8918</v>
      </c>
    </row>
    <row r="1276" spans="1:24" ht="28.5" customHeight="1">
      <c r="A1276" s="849" t="s">
        <v>2958</v>
      </c>
      <c r="B1276" s="850"/>
      <c r="C1276" s="850" t="s">
        <v>2892</v>
      </c>
      <c r="D1276" s="850" t="s">
        <v>2959</v>
      </c>
      <c r="E1276" s="852">
        <v>38.272036900000003</v>
      </c>
      <c r="F1276" s="852">
        <v>-76.432226200000002</v>
      </c>
      <c r="G1276" s="854" t="s">
        <v>9289</v>
      </c>
      <c r="H1276" s="850"/>
      <c r="I1276" s="853" t="s">
        <v>44</v>
      </c>
      <c r="J1276" s="854" t="str">
        <f t="shared" si="168"/>
        <v>Groundwater</v>
      </c>
      <c r="K1276" s="854" t="s">
        <v>35</v>
      </c>
      <c r="L1276" s="858">
        <v>2017</v>
      </c>
      <c r="M1276" s="855">
        <v>1100</v>
      </c>
      <c r="N1276" s="855">
        <v>37.799999999999997</v>
      </c>
      <c r="O1276" s="855">
        <v>1137.8</v>
      </c>
      <c r="P1276" s="855">
        <v>1157.9000000000001</v>
      </c>
      <c r="Q1276" s="855">
        <f t="shared" si="169"/>
        <v>1157.9000000000001</v>
      </c>
      <c r="R1276" s="854" t="s">
        <v>10487</v>
      </c>
      <c r="S1276" s="854" t="s">
        <v>49</v>
      </c>
      <c r="T1276" s="916" t="s">
        <v>2964</v>
      </c>
      <c r="U1276" s="856" t="s">
        <v>813</v>
      </c>
      <c r="V1276" s="857" t="s">
        <v>2961</v>
      </c>
      <c r="W1276" s="893" t="s">
        <v>2965</v>
      </c>
      <c r="X1276" s="882" t="s">
        <v>2900</v>
      </c>
    </row>
    <row r="1277" spans="1:24" ht="28.5" customHeight="1">
      <c r="A1277" s="849" t="s">
        <v>2015</v>
      </c>
      <c r="B1277" s="849" t="s">
        <v>2016</v>
      </c>
      <c r="C1277" s="850" t="s">
        <v>1806</v>
      </c>
      <c r="D1277" s="850" t="s">
        <v>2017</v>
      </c>
      <c r="E1277" s="852">
        <v>30.355674</v>
      </c>
      <c r="F1277" s="852">
        <v>-87.288333899999998</v>
      </c>
      <c r="G1277" s="854" t="s">
        <v>9289</v>
      </c>
      <c r="H1277" s="850"/>
      <c r="I1277" s="853" t="s">
        <v>44</v>
      </c>
      <c r="J1277" s="854" t="str">
        <f t="shared" si="168"/>
        <v>Groundwater</v>
      </c>
      <c r="K1277" s="854" t="s">
        <v>35</v>
      </c>
      <c r="L1277" s="858">
        <v>2017</v>
      </c>
      <c r="M1277" s="855"/>
      <c r="N1277" s="855"/>
      <c r="O1277" s="855">
        <v>126300</v>
      </c>
      <c r="P1277" s="855" t="s">
        <v>36</v>
      </c>
      <c r="Q1277" s="855">
        <f t="shared" si="169"/>
        <v>126300</v>
      </c>
      <c r="R1277" s="853" t="s">
        <v>10488</v>
      </c>
      <c r="S1277" s="944" t="s">
        <v>2024</v>
      </c>
      <c r="T1277" s="853" t="s">
        <v>49</v>
      </c>
      <c r="U1277" s="856" t="s">
        <v>2019</v>
      </c>
      <c r="V1277" s="857" t="s">
        <v>2020</v>
      </c>
      <c r="W1277" s="893" t="s">
        <v>2027</v>
      </c>
      <c r="X1277" s="882" t="s">
        <v>1824</v>
      </c>
    </row>
    <row r="1278" spans="1:24" ht="28.5" customHeight="1">
      <c r="A1278" s="849" t="s">
        <v>1156</v>
      </c>
      <c r="B1278" s="849"/>
      <c r="C1278" s="849" t="s">
        <v>448</v>
      </c>
      <c r="D1278" s="849" t="s">
        <v>1157</v>
      </c>
      <c r="E1278" s="851">
        <v>34.116517999999999</v>
      </c>
      <c r="F1278" s="851">
        <v>-119.1190924</v>
      </c>
      <c r="G1278" s="901" t="s">
        <v>9290</v>
      </c>
      <c r="H1278" s="900"/>
      <c r="I1278" s="853" t="s">
        <v>44</v>
      </c>
      <c r="J1278" s="854" t="str">
        <f t="shared" si="168"/>
        <v>Groundwater</v>
      </c>
      <c r="K1278" s="852" t="s">
        <v>35</v>
      </c>
      <c r="L1278" s="851"/>
      <c r="M1278" s="855">
        <v>1071529.99</v>
      </c>
      <c r="N1278" s="855">
        <v>13407957.09</v>
      </c>
      <c r="O1278" s="855"/>
      <c r="P1278" s="855"/>
      <c r="Q1278" s="855">
        <f t="shared" si="169"/>
        <v>13407957.09</v>
      </c>
      <c r="R1278" s="854"/>
      <c r="S1278" s="854"/>
      <c r="T1278" s="854"/>
      <c r="U1278" s="864"/>
      <c r="V1278" s="857" t="s">
        <v>740</v>
      </c>
      <c r="W1278" s="854"/>
      <c r="X1278" s="851"/>
    </row>
    <row r="1279" spans="1:24" ht="28.5" customHeight="1">
      <c r="A1279" s="849" t="s">
        <v>3106</v>
      </c>
      <c r="B1279" s="850"/>
      <c r="C1279" s="850" t="s">
        <v>3007</v>
      </c>
      <c r="D1279" s="850" t="s">
        <v>3107</v>
      </c>
      <c r="E1279" s="852">
        <v>42.149386700000001</v>
      </c>
      <c r="F1279" s="852">
        <v>-70.9426354</v>
      </c>
      <c r="G1279" s="854" t="s">
        <v>9289</v>
      </c>
      <c r="H1279" s="850"/>
      <c r="I1279" s="853" t="s">
        <v>44</v>
      </c>
      <c r="J1279" s="854" t="str">
        <f t="shared" si="168"/>
        <v>Groundwater</v>
      </c>
      <c r="K1279" s="854" t="s">
        <v>35</v>
      </c>
      <c r="L1279" s="858">
        <v>2018</v>
      </c>
      <c r="M1279" s="855">
        <v>2400</v>
      </c>
      <c r="N1279" s="855">
        <v>3400</v>
      </c>
      <c r="O1279" s="855">
        <v>4140</v>
      </c>
      <c r="P1279" s="855">
        <v>12541.32</v>
      </c>
      <c r="Q1279" s="855">
        <f t="shared" si="169"/>
        <v>12541.32</v>
      </c>
      <c r="R1279" s="854" t="s">
        <v>10489</v>
      </c>
      <c r="S1279" s="944" t="s">
        <v>3111</v>
      </c>
      <c r="T1279" s="945" t="s">
        <v>3025</v>
      </c>
      <c r="U1279" s="866" t="s">
        <v>813</v>
      </c>
      <c r="V1279" s="865"/>
      <c r="W1279" s="893" t="s">
        <v>3113</v>
      </c>
      <c r="X1279" s="934" t="s">
        <v>3027</v>
      </c>
    </row>
    <row r="1280" spans="1:24" ht="28.5" customHeight="1">
      <c r="A1280" s="849" t="s">
        <v>9033</v>
      </c>
      <c r="B1280" s="850"/>
      <c r="C1280" s="850" t="s">
        <v>8992</v>
      </c>
      <c r="D1280" s="850" t="s">
        <v>9034</v>
      </c>
      <c r="E1280" s="852">
        <v>48.341090399999999</v>
      </c>
      <c r="F1280" s="852">
        <v>-122.6722573</v>
      </c>
      <c r="G1280" s="854" t="s">
        <v>9289</v>
      </c>
      <c r="H1280" s="850"/>
      <c r="I1280" s="853" t="s">
        <v>44</v>
      </c>
      <c r="J1280" s="854" t="str">
        <f t="shared" si="168"/>
        <v>Groundwater</v>
      </c>
      <c r="K1280" s="854" t="s">
        <v>35</v>
      </c>
      <c r="L1280" s="858"/>
      <c r="M1280" s="855">
        <v>58500</v>
      </c>
      <c r="N1280" s="855">
        <v>43100</v>
      </c>
      <c r="O1280" s="855">
        <v>58922</v>
      </c>
      <c r="P1280" s="855" t="s">
        <v>36</v>
      </c>
      <c r="Q1280" s="855">
        <f t="shared" si="169"/>
        <v>58922</v>
      </c>
      <c r="R1280" s="854" t="s">
        <v>10490</v>
      </c>
      <c r="S1280" s="944" t="s">
        <v>9040</v>
      </c>
      <c r="T1280" s="893" t="s">
        <v>9001</v>
      </c>
      <c r="U1280" s="856" t="s">
        <v>9035</v>
      </c>
      <c r="V1280" s="857" t="s">
        <v>9036</v>
      </c>
      <c r="W1280" s="963" t="s">
        <v>9041</v>
      </c>
      <c r="X1280" s="882" t="s">
        <v>9003</v>
      </c>
    </row>
    <row r="1281" spans="1:24" ht="28.5" customHeight="1">
      <c r="A1281" s="849" t="s">
        <v>2028</v>
      </c>
      <c r="B1281" s="850"/>
      <c r="C1281" s="850" t="s">
        <v>1806</v>
      </c>
      <c r="D1281" s="850" t="s">
        <v>2029</v>
      </c>
      <c r="E1281" s="852">
        <v>30.7143327</v>
      </c>
      <c r="F1281" s="852">
        <v>-87.017891500000005</v>
      </c>
      <c r="G1281" s="854" t="s">
        <v>9289</v>
      </c>
      <c r="H1281" s="850"/>
      <c r="I1281" s="853" t="s">
        <v>44</v>
      </c>
      <c r="J1281" s="854" t="str">
        <f t="shared" si="168"/>
        <v>Groundwater</v>
      </c>
      <c r="K1281" s="854" t="s">
        <v>35</v>
      </c>
      <c r="L1281" s="858"/>
      <c r="M1281" s="855">
        <v>17400</v>
      </c>
      <c r="N1281" s="855">
        <v>53600</v>
      </c>
      <c r="O1281" s="855"/>
      <c r="P1281" s="855" t="s">
        <v>36</v>
      </c>
      <c r="Q1281" s="855">
        <f t="shared" si="169"/>
        <v>53600</v>
      </c>
      <c r="R1281" s="853" t="s">
        <v>10491</v>
      </c>
      <c r="S1281" s="957" t="s">
        <v>2033</v>
      </c>
      <c r="T1281" s="853" t="s">
        <v>2035</v>
      </c>
      <c r="U1281" s="866" t="s">
        <v>813</v>
      </c>
      <c r="V1281" s="884" t="s">
        <v>740</v>
      </c>
      <c r="W1281" s="893" t="s">
        <v>2036</v>
      </c>
      <c r="X1281" s="882" t="s">
        <v>1824</v>
      </c>
    </row>
    <row r="1282" spans="1:24" ht="28.5" customHeight="1">
      <c r="A1282" s="849" t="s">
        <v>8388</v>
      </c>
      <c r="B1282" s="850"/>
      <c r="C1282" s="850" t="s">
        <v>8334</v>
      </c>
      <c r="D1282" s="850" t="s">
        <v>8389</v>
      </c>
      <c r="E1282" s="852">
        <v>40.216871900000001</v>
      </c>
      <c r="F1282" s="852">
        <v>-75.066280599999999</v>
      </c>
      <c r="G1282" s="854" t="s">
        <v>9289</v>
      </c>
      <c r="H1282" s="850"/>
      <c r="I1282" s="853" t="s">
        <v>44</v>
      </c>
      <c r="J1282" s="854" t="str">
        <f t="shared" si="168"/>
        <v>Groundwater</v>
      </c>
      <c r="K1282" s="854" t="s">
        <v>35</v>
      </c>
      <c r="L1282" s="858">
        <v>2019</v>
      </c>
      <c r="M1282" s="855">
        <v>607.38</v>
      </c>
      <c r="N1282" s="855">
        <v>2447.6999999999998</v>
      </c>
      <c r="O1282" s="855">
        <v>3055.1</v>
      </c>
      <c r="P1282" s="855"/>
      <c r="Q1282" s="855">
        <f t="shared" si="169"/>
        <v>3055.1</v>
      </c>
      <c r="R1282" s="854" t="s">
        <v>10158</v>
      </c>
      <c r="S1282" s="957" t="s">
        <v>8393</v>
      </c>
      <c r="T1282" s="859" t="s">
        <v>8344</v>
      </c>
      <c r="U1282" s="912" t="s">
        <v>8363</v>
      </c>
      <c r="V1282" s="857" t="s">
        <v>8390</v>
      </c>
      <c r="W1282" s="1059" t="s">
        <v>8394</v>
      </c>
      <c r="X1282" s="1060" t="s">
        <v>8373</v>
      </c>
    </row>
    <row r="1283" spans="1:24" ht="28.5" customHeight="1">
      <c r="A1283" s="929" t="s">
        <v>1158</v>
      </c>
      <c r="B1283" s="849"/>
      <c r="C1283" s="850" t="s">
        <v>448</v>
      </c>
      <c r="D1283" s="850" t="s">
        <v>1159</v>
      </c>
      <c r="E1283" s="852">
        <v>35.655170599999998</v>
      </c>
      <c r="F1283" s="852">
        <v>-117.65743740000001</v>
      </c>
      <c r="G1283" s="854" t="s">
        <v>9289</v>
      </c>
      <c r="H1283" s="886"/>
      <c r="I1283" s="853" t="s">
        <v>44</v>
      </c>
      <c r="J1283" s="854" t="str">
        <f t="shared" si="168"/>
        <v>Groundwater</v>
      </c>
      <c r="K1283" s="854" t="s">
        <v>35</v>
      </c>
      <c r="L1283" s="858">
        <v>2016</v>
      </c>
      <c r="M1283" s="855"/>
      <c r="N1283" s="855"/>
      <c r="O1283" s="855">
        <v>8000000</v>
      </c>
      <c r="P1283" s="855"/>
      <c r="Q1283" s="855">
        <f t="shared" si="169"/>
        <v>8000000</v>
      </c>
      <c r="R1283" s="854" t="s">
        <v>10492</v>
      </c>
      <c r="S1283" s="854" t="s">
        <v>49</v>
      </c>
      <c r="T1283" s="854" t="s">
        <v>49</v>
      </c>
      <c r="U1283" s="866" t="s">
        <v>105</v>
      </c>
      <c r="V1283" s="884" t="s">
        <v>451</v>
      </c>
      <c r="W1283" s="893" t="s">
        <v>1165</v>
      </c>
      <c r="X1283" s="934" t="s">
        <v>538</v>
      </c>
    </row>
    <row r="1284" spans="1:24" ht="28.5" customHeight="1">
      <c r="A1284" s="849" t="s">
        <v>2214</v>
      </c>
      <c r="B1284" s="849"/>
      <c r="C1284" s="849" t="s">
        <v>2192</v>
      </c>
      <c r="D1284" s="849"/>
      <c r="E1284" s="851">
        <v>13.4302113</v>
      </c>
      <c r="F1284" s="851">
        <v>144.64921409999999</v>
      </c>
      <c r="G1284" s="901" t="s">
        <v>9290</v>
      </c>
      <c r="H1284" s="900"/>
      <c r="I1284" s="853" t="s">
        <v>44</v>
      </c>
      <c r="J1284" s="854" t="str">
        <f t="shared" si="168"/>
        <v>Groundwater</v>
      </c>
      <c r="K1284" s="852" t="s">
        <v>35</v>
      </c>
      <c r="L1284" s="851">
        <v>2020</v>
      </c>
      <c r="M1284" s="855">
        <v>4.8</v>
      </c>
      <c r="N1284" s="855">
        <v>58</v>
      </c>
      <c r="O1284" s="855"/>
      <c r="P1284" s="855"/>
      <c r="Q1284" s="855">
        <f t="shared" si="169"/>
        <v>58</v>
      </c>
      <c r="R1284" s="854"/>
      <c r="S1284" s="854"/>
      <c r="T1284" s="854"/>
      <c r="U1284" s="856" t="s">
        <v>813</v>
      </c>
      <c r="V1284" s="857" t="s">
        <v>2215</v>
      </c>
      <c r="W1284" s="868" t="s">
        <v>2216</v>
      </c>
      <c r="X1284" s="851"/>
    </row>
    <row r="1285" spans="1:24" ht="28.5" customHeight="1">
      <c r="A1285" s="849" t="s">
        <v>310</v>
      </c>
      <c r="B1285" s="850"/>
      <c r="C1285" s="850" t="s">
        <v>76</v>
      </c>
      <c r="D1285" s="850" t="s">
        <v>311</v>
      </c>
      <c r="E1285" s="852">
        <v>71.324920000000006</v>
      </c>
      <c r="F1285" s="852">
        <v>-156.66755499999999</v>
      </c>
      <c r="G1285" s="854" t="s">
        <v>10493</v>
      </c>
      <c r="H1285" s="1061" t="s">
        <v>10494</v>
      </c>
      <c r="I1285" s="853" t="s">
        <v>44</v>
      </c>
      <c r="J1285" s="854" t="str">
        <f t="shared" si="168"/>
        <v>Groundwater</v>
      </c>
      <c r="K1285" s="854" t="s">
        <v>35</v>
      </c>
      <c r="L1285" s="858">
        <v>2017</v>
      </c>
      <c r="M1285" s="855">
        <v>86.3</v>
      </c>
      <c r="N1285" s="855">
        <v>176</v>
      </c>
      <c r="O1285" s="855">
        <v>262.3</v>
      </c>
      <c r="P1285" s="855"/>
      <c r="Q1285" s="855">
        <f t="shared" si="169"/>
        <v>262.3</v>
      </c>
      <c r="R1285" s="854" t="s">
        <v>10495</v>
      </c>
      <c r="S1285" s="944" t="s">
        <v>316</v>
      </c>
      <c r="T1285" s="1062" t="s">
        <v>318</v>
      </c>
      <c r="U1285" s="856" t="s">
        <v>105</v>
      </c>
      <c r="V1285" s="857" t="s">
        <v>313</v>
      </c>
      <c r="W1285" s="963" t="s">
        <v>319</v>
      </c>
      <c r="X1285" s="882" t="s">
        <v>87</v>
      </c>
    </row>
    <row r="1286" spans="1:24" ht="28.5" customHeight="1">
      <c r="A1286" s="849" t="s">
        <v>9042</v>
      </c>
      <c r="B1286" s="850"/>
      <c r="C1286" s="850" t="s">
        <v>8992</v>
      </c>
      <c r="D1286" s="850" t="s">
        <v>9043</v>
      </c>
      <c r="E1286" s="852">
        <v>47.722149999999999</v>
      </c>
      <c r="F1286" s="852">
        <v>-122.7181033</v>
      </c>
      <c r="G1286" s="854" t="s">
        <v>9290</v>
      </c>
      <c r="H1286" s="886"/>
      <c r="I1286" s="853" t="s">
        <v>44</v>
      </c>
      <c r="J1286" s="854" t="str">
        <f t="shared" si="168"/>
        <v>Groundwater</v>
      </c>
      <c r="K1286" s="854" t="s">
        <v>35</v>
      </c>
      <c r="L1286" s="858"/>
      <c r="M1286" s="855"/>
      <c r="N1286" s="855"/>
      <c r="O1286" s="855">
        <v>70</v>
      </c>
      <c r="P1286" s="855"/>
      <c r="Q1286" s="855">
        <f t="shared" si="169"/>
        <v>70</v>
      </c>
      <c r="R1286" s="854" t="s">
        <v>10496</v>
      </c>
      <c r="S1286" s="854"/>
      <c r="T1286" s="944" t="s">
        <v>9046</v>
      </c>
      <c r="U1286" s="866" t="s">
        <v>9046</v>
      </c>
      <c r="V1286" s="884" t="s">
        <v>9046</v>
      </c>
      <c r="W1286" s="941" t="s">
        <v>9047</v>
      </c>
      <c r="X1286" s="882" t="s">
        <v>9003</v>
      </c>
    </row>
    <row r="1287" spans="1:24" ht="28.5" customHeight="1">
      <c r="A1287" s="849" t="s">
        <v>1166</v>
      </c>
      <c r="B1287" s="850"/>
      <c r="C1287" s="850" t="s">
        <v>448</v>
      </c>
      <c r="D1287" s="850" t="s">
        <v>1167</v>
      </c>
      <c r="E1287" s="852">
        <v>34.168160100000001</v>
      </c>
      <c r="F1287" s="852">
        <v>-119.20016339999999</v>
      </c>
      <c r="G1287" s="854" t="s">
        <v>9289</v>
      </c>
      <c r="H1287" s="850"/>
      <c r="I1287" s="853" t="s">
        <v>44</v>
      </c>
      <c r="J1287" s="854" t="str">
        <f t="shared" si="168"/>
        <v>Groundwater</v>
      </c>
      <c r="K1287" s="854" t="s">
        <v>35</v>
      </c>
      <c r="L1287" s="858">
        <v>2016</v>
      </c>
      <c r="M1287" s="855"/>
      <c r="N1287" s="855"/>
      <c r="O1287" s="855">
        <v>1080000</v>
      </c>
      <c r="P1287" s="855"/>
      <c r="Q1287" s="855">
        <f t="shared" si="169"/>
        <v>1080000</v>
      </c>
      <c r="R1287" s="854" t="s">
        <v>10497</v>
      </c>
      <c r="S1287" s="944" t="s">
        <v>546</v>
      </c>
      <c r="T1287" s="854" t="s">
        <v>49</v>
      </c>
      <c r="U1287" s="856" t="s">
        <v>105</v>
      </c>
      <c r="V1287" s="857" t="s">
        <v>451</v>
      </c>
      <c r="W1287" s="893" t="s">
        <v>1172</v>
      </c>
      <c r="X1287" s="934" t="s">
        <v>538</v>
      </c>
    </row>
    <row r="1288" spans="1:24" ht="28.5" customHeight="1">
      <c r="A1288" s="849" t="s">
        <v>2966</v>
      </c>
      <c r="B1288" s="850"/>
      <c r="C1288" s="850" t="s">
        <v>2892</v>
      </c>
      <c r="D1288" s="850" t="s">
        <v>2967</v>
      </c>
      <c r="E1288" s="852">
        <v>38.657942200000001</v>
      </c>
      <c r="F1288" s="852">
        <v>-76.529631499999994</v>
      </c>
      <c r="G1288" s="854" t="s">
        <v>9289</v>
      </c>
      <c r="H1288" s="850"/>
      <c r="I1288" s="853" t="s">
        <v>44</v>
      </c>
      <c r="J1288" s="854" t="str">
        <f t="shared" si="168"/>
        <v>Groundwater</v>
      </c>
      <c r="K1288" s="854" t="s">
        <v>35</v>
      </c>
      <c r="L1288" s="858">
        <v>2017</v>
      </c>
      <c r="M1288" s="855">
        <v>14900</v>
      </c>
      <c r="N1288" s="855">
        <v>234000</v>
      </c>
      <c r="O1288" s="855">
        <v>241110</v>
      </c>
      <c r="P1288" s="855" t="s">
        <v>36</v>
      </c>
      <c r="Q1288" s="855">
        <f t="shared" si="169"/>
        <v>241110</v>
      </c>
      <c r="R1288" s="854" t="s">
        <v>10498</v>
      </c>
      <c r="S1288" s="944" t="s">
        <v>2972</v>
      </c>
      <c r="T1288" s="916" t="s">
        <v>2964</v>
      </c>
      <c r="U1288" s="856" t="s">
        <v>813</v>
      </c>
      <c r="V1288" s="857" t="s">
        <v>2969</v>
      </c>
      <c r="W1288" s="893" t="s">
        <v>2974</v>
      </c>
      <c r="X1288" s="882" t="s">
        <v>2920</v>
      </c>
    </row>
    <row r="1289" spans="1:24" ht="28.5" customHeight="1">
      <c r="A1289" s="849" t="s">
        <v>8436</v>
      </c>
      <c r="B1289" s="850" t="s">
        <v>8437</v>
      </c>
      <c r="C1289" s="850" t="s">
        <v>8430</v>
      </c>
      <c r="D1289" s="850" t="s">
        <v>8438</v>
      </c>
      <c r="E1289" s="852">
        <v>41.516839599999997</v>
      </c>
      <c r="F1289" s="852">
        <v>-71.319621600000005</v>
      </c>
      <c r="G1289" s="854" t="s">
        <v>9289</v>
      </c>
      <c r="H1289" s="850"/>
      <c r="I1289" s="853" t="s">
        <v>44</v>
      </c>
      <c r="J1289" s="854" t="str">
        <f t="shared" si="168"/>
        <v>Groundwater</v>
      </c>
      <c r="K1289" s="854" t="s">
        <v>35</v>
      </c>
      <c r="L1289" s="858">
        <v>2018</v>
      </c>
      <c r="M1289" s="855"/>
      <c r="N1289" s="855"/>
      <c r="O1289" s="855">
        <v>20420</v>
      </c>
      <c r="P1289" s="855"/>
      <c r="Q1289" s="855">
        <f t="shared" si="169"/>
        <v>20420</v>
      </c>
      <c r="R1289" s="885" t="s">
        <v>10499</v>
      </c>
      <c r="S1289" s="853" t="s">
        <v>49</v>
      </c>
      <c r="T1289" s="859" t="s">
        <v>8443</v>
      </c>
      <c r="U1289" s="866" t="s">
        <v>105</v>
      </c>
      <c r="V1289" s="884" t="s">
        <v>8440</v>
      </c>
      <c r="W1289" s="893" t="s">
        <v>8444</v>
      </c>
      <c r="X1289" s="905" t="s">
        <v>8346</v>
      </c>
    </row>
    <row r="1290" spans="1:24" ht="28.5" customHeight="1">
      <c r="A1290" s="849" t="s">
        <v>1173</v>
      </c>
      <c r="B1290" s="850"/>
      <c r="C1290" s="850" t="s">
        <v>448</v>
      </c>
      <c r="D1290" s="850" t="s">
        <v>1174</v>
      </c>
      <c r="E1290" s="852">
        <v>37.817377100000002</v>
      </c>
      <c r="F1290" s="852">
        <v>-122.371174</v>
      </c>
      <c r="G1290" s="854" t="s">
        <v>9289</v>
      </c>
      <c r="H1290" s="850"/>
      <c r="I1290" s="853" t="s">
        <v>44</v>
      </c>
      <c r="J1290" s="854" t="str">
        <f t="shared" si="168"/>
        <v>Groundwater</v>
      </c>
      <c r="K1290" s="854" t="s">
        <v>35</v>
      </c>
      <c r="L1290" s="858">
        <v>2016</v>
      </c>
      <c r="M1290" s="855"/>
      <c r="N1290" s="855"/>
      <c r="O1290" s="855">
        <v>10750</v>
      </c>
      <c r="P1290" s="855"/>
      <c r="Q1290" s="855">
        <f t="shared" si="169"/>
        <v>10750</v>
      </c>
      <c r="R1290" s="854" t="s">
        <v>10500</v>
      </c>
      <c r="S1290" s="944" t="s">
        <v>546</v>
      </c>
      <c r="T1290" s="854" t="s">
        <v>49</v>
      </c>
      <c r="U1290" s="856" t="s">
        <v>105</v>
      </c>
      <c r="V1290" s="857" t="s">
        <v>451</v>
      </c>
      <c r="W1290" s="893" t="s">
        <v>1179</v>
      </c>
      <c r="X1290" s="934" t="s">
        <v>538</v>
      </c>
    </row>
    <row r="1291" spans="1:24" ht="28.5" customHeight="1">
      <c r="A1291" s="849" t="s">
        <v>8574</v>
      </c>
      <c r="B1291" s="849" t="s">
        <v>8575</v>
      </c>
      <c r="C1291" s="850" t="s">
        <v>8532</v>
      </c>
      <c r="D1291" s="850" t="s">
        <v>8576</v>
      </c>
      <c r="E1291" s="852">
        <v>35.336694299999998</v>
      </c>
      <c r="F1291" s="852">
        <v>-89.870705900000004</v>
      </c>
      <c r="G1291" s="854" t="s">
        <v>9289</v>
      </c>
      <c r="H1291" s="850"/>
      <c r="I1291" s="853" t="s">
        <v>44</v>
      </c>
      <c r="J1291" s="854" t="str">
        <f t="shared" si="168"/>
        <v>Groundwater</v>
      </c>
      <c r="K1291" s="854" t="s">
        <v>35</v>
      </c>
      <c r="L1291" s="858">
        <v>2018</v>
      </c>
      <c r="M1291" s="855">
        <v>731</v>
      </c>
      <c r="N1291" s="855">
        <v>9640</v>
      </c>
      <c r="O1291" s="855">
        <v>10371</v>
      </c>
      <c r="P1291" s="855">
        <v>22509.1</v>
      </c>
      <c r="Q1291" s="855">
        <f t="shared" si="169"/>
        <v>22509.1</v>
      </c>
      <c r="R1291" s="853" t="s">
        <v>10501</v>
      </c>
      <c r="S1291" s="853" t="s">
        <v>49</v>
      </c>
      <c r="T1291" s="935" t="s">
        <v>8543</v>
      </c>
      <c r="U1291" s="866" t="s">
        <v>8568</v>
      </c>
      <c r="V1291" s="884" t="s">
        <v>8578</v>
      </c>
      <c r="W1291" s="893" t="s">
        <v>8582</v>
      </c>
      <c r="X1291" s="882" t="s">
        <v>8545</v>
      </c>
    </row>
    <row r="1292" spans="1:24" ht="28.5" customHeight="1">
      <c r="A1292" s="849" t="s">
        <v>1180</v>
      </c>
      <c r="B1292" s="850"/>
      <c r="C1292" s="850" t="s">
        <v>448</v>
      </c>
      <c r="D1292" s="850" t="s">
        <v>1181</v>
      </c>
      <c r="E1292" s="852">
        <v>38.384952499999997</v>
      </c>
      <c r="F1292" s="852">
        <v>-121.77544399999999</v>
      </c>
      <c r="G1292" s="854" t="s">
        <v>9289</v>
      </c>
      <c r="H1292" s="850"/>
      <c r="I1292" s="853" t="s">
        <v>44</v>
      </c>
      <c r="J1292" s="854" t="str">
        <f t="shared" si="168"/>
        <v>Groundwater</v>
      </c>
      <c r="K1292" s="854" t="s">
        <v>35</v>
      </c>
      <c r="L1292" s="858">
        <v>2016</v>
      </c>
      <c r="M1292" s="855"/>
      <c r="N1292" s="855"/>
      <c r="O1292" s="855">
        <v>260</v>
      </c>
      <c r="P1292" s="855"/>
      <c r="Q1292" s="855">
        <f t="shared" si="169"/>
        <v>260</v>
      </c>
      <c r="R1292" s="854" t="s">
        <v>1182</v>
      </c>
      <c r="S1292" s="944" t="s">
        <v>546</v>
      </c>
      <c r="T1292" s="854" t="s">
        <v>49</v>
      </c>
      <c r="U1292" s="856" t="s">
        <v>105</v>
      </c>
      <c r="V1292" s="857" t="s">
        <v>451</v>
      </c>
      <c r="W1292" s="893" t="s">
        <v>1186</v>
      </c>
      <c r="X1292" s="934" t="s">
        <v>538</v>
      </c>
    </row>
    <row r="1293" spans="1:24" ht="28.5" customHeight="1">
      <c r="A1293" s="849" t="s">
        <v>2975</v>
      </c>
      <c r="B1293" s="849"/>
      <c r="C1293" s="849" t="s">
        <v>2892</v>
      </c>
      <c r="D1293" s="849" t="s">
        <v>2976</v>
      </c>
      <c r="E1293" s="851">
        <v>38.598917</v>
      </c>
      <c r="F1293" s="851">
        <v>-77.171031999999997</v>
      </c>
      <c r="G1293" s="901" t="s">
        <v>9449</v>
      </c>
      <c r="H1293" s="900" t="s">
        <v>10502</v>
      </c>
      <c r="I1293" s="853" t="s">
        <v>44</v>
      </c>
      <c r="J1293" s="854" t="str">
        <f t="shared" si="168"/>
        <v>Groundwater</v>
      </c>
      <c r="K1293" s="852" t="s">
        <v>35</v>
      </c>
      <c r="L1293" s="851">
        <v>2016</v>
      </c>
      <c r="M1293" s="855">
        <v>28000</v>
      </c>
      <c r="N1293" s="855">
        <v>170000</v>
      </c>
      <c r="O1293" s="855">
        <v>173500</v>
      </c>
      <c r="P1293" s="855"/>
      <c r="Q1293" s="855">
        <f t="shared" si="169"/>
        <v>173500</v>
      </c>
      <c r="R1293" s="854"/>
      <c r="S1293" s="854"/>
      <c r="T1293" s="854"/>
      <c r="U1293" s="866" t="s">
        <v>813</v>
      </c>
      <c r="V1293" s="884" t="s">
        <v>2977</v>
      </c>
      <c r="W1293" s="868" t="s">
        <v>2978</v>
      </c>
      <c r="X1293" s="851"/>
    </row>
    <row r="1294" spans="1:24" ht="28.5" customHeight="1">
      <c r="A1294" s="849" t="s">
        <v>10503</v>
      </c>
      <c r="B1294" s="849"/>
      <c r="C1294" s="849" t="s">
        <v>2295</v>
      </c>
      <c r="D1294" s="849" t="s">
        <v>2317</v>
      </c>
      <c r="E1294" s="851">
        <v>38.871996000000003</v>
      </c>
      <c r="F1294" s="851">
        <v>-86.848620999999994</v>
      </c>
      <c r="G1294" s="901" t="s">
        <v>9561</v>
      </c>
      <c r="H1294" s="900" t="s">
        <v>10504</v>
      </c>
      <c r="I1294" s="853" t="s">
        <v>44</v>
      </c>
      <c r="J1294" s="854" t="str">
        <f t="shared" si="168"/>
        <v>Groundwater</v>
      </c>
      <c r="K1294" s="852" t="s">
        <v>35</v>
      </c>
      <c r="L1294" s="851"/>
      <c r="M1294" s="855">
        <v>39.5</v>
      </c>
      <c r="N1294" s="855">
        <v>428</v>
      </c>
      <c r="O1294" s="855"/>
      <c r="P1294" s="855"/>
      <c r="Q1294" s="855">
        <f t="shared" si="169"/>
        <v>428</v>
      </c>
      <c r="R1294" s="854"/>
      <c r="S1294" s="854"/>
      <c r="T1294" s="868" t="s">
        <v>2318</v>
      </c>
      <c r="U1294" s="864"/>
      <c r="V1294" s="884" t="s">
        <v>740</v>
      </c>
      <c r="W1294" s="854"/>
      <c r="X1294" s="851"/>
    </row>
    <row r="1295" spans="1:24" ht="28.5" customHeight="1">
      <c r="A1295" s="849" t="s">
        <v>2372</v>
      </c>
      <c r="B1295" s="849"/>
      <c r="C1295" s="849" t="s">
        <v>2370</v>
      </c>
      <c r="D1295" s="849" t="s">
        <v>2373</v>
      </c>
      <c r="E1295" s="851">
        <v>38.170726599999902</v>
      </c>
      <c r="F1295" s="851">
        <v>-85.760388300000002</v>
      </c>
      <c r="G1295" s="901" t="s">
        <v>9290</v>
      </c>
      <c r="H1295" s="900"/>
      <c r="I1295" s="853" t="s">
        <v>44</v>
      </c>
      <c r="J1295" s="854" t="str">
        <f t="shared" si="168"/>
        <v>Groundwater</v>
      </c>
      <c r="K1295" s="852" t="s">
        <v>35</v>
      </c>
      <c r="L1295" s="851">
        <v>2017</v>
      </c>
      <c r="M1295" s="855">
        <v>115</v>
      </c>
      <c r="N1295" s="855">
        <v>105</v>
      </c>
      <c r="O1295" s="855">
        <v>220</v>
      </c>
      <c r="P1295" s="855">
        <v>1449.1</v>
      </c>
      <c r="Q1295" s="855">
        <f t="shared" si="169"/>
        <v>1449.1</v>
      </c>
      <c r="R1295" s="854"/>
      <c r="S1295" s="854"/>
      <c r="T1295" s="854"/>
      <c r="U1295" s="866" t="s">
        <v>813</v>
      </c>
      <c r="V1295" s="884" t="s">
        <v>2374</v>
      </c>
      <c r="W1295" s="868" t="s">
        <v>2375</v>
      </c>
      <c r="X1295" s="851"/>
    </row>
    <row r="1296" spans="1:24" ht="28.5" customHeight="1">
      <c r="A1296" s="849" t="s">
        <v>2979</v>
      </c>
      <c r="B1296" s="850"/>
      <c r="C1296" s="850" t="s">
        <v>2892</v>
      </c>
      <c r="D1296" s="850" t="s">
        <v>2980</v>
      </c>
      <c r="E1296" s="852">
        <v>39.036166399999999</v>
      </c>
      <c r="F1296" s="852">
        <v>-76.988605399999997</v>
      </c>
      <c r="G1296" s="854" t="s">
        <v>9289</v>
      </c>
      <c r="H1296" s="850"/>
      <c r="I1296" s="853" t="s">
        <v>44</v>
      </c>
      <c r="J1296" s="854" t="str">
        <f t="shared" si="168"/>
        <v>Groundwater</v>
      </c>
      <c r="K1296" s="854" t="s">
        <v>35</v>
      </c>
      <c r="L1296" s="858">
        <v>2017</v>
      </c>
      <c r="M1296" s="855">
        <v>135</v>
      </c>
      <c r="N1296" s="855">
        <v>1230</v>
      </c>
      <c r="O1296" s="855">
        <v>1365</v>
      </c>
      <c r="P1296" s="855">
        <v>2151.8000000000002</v>
      </c>
      <c r="Q1296" s="855">
        <f t="shared" si="169"/>
        <v>2151.8000000000002</v>
      </c>
      <c r="R1296" s="854" t="s">
        <v>10505</v>
      </c>
      <c r="S1296" s="854" t="s">
        <v>49</v>
      </c>
      <c r="T1296" s="916" t="s">
        <v>2964</v>
      </c>
      <c r="U1296" s="866" t="s">
        <v>813</v>
      </c>
      <c r="V1296" s="884" t="s">
        <v>2983</v>
      </c>
      <c r="W1296" s="941" t="s">
        <v>2987</v>
      </c>
      <c r="X1296" s="882" t="s">
        <v>2920</v>
      </c>
    </row>
    <row r="1297" spans="1:24" ht="28.5" customHeight="1">
      <c r="A1297" s="849" t="s">
        <v>7897</v>
      </c>
      <c r="B1297" s="849"/>
      <c r="C1297" s="849" t="s">
        <v>7798</v>
      </c>
      <c r="D1297" s="849"/>
      <c r="E1297" s="851">
        <v>40.758445399999999</v>
      </c>
      <c r="F1297" s="851">
        <v>-73.499318599999995</v>
      </c>
      <c r="G1297" s="901" t="s">
        <v>9289</v>
      </c>
      <c r="H1297" s="900"/>
      <c r="I1297" s="853" t="s">
        <v>44</v>
      </c>
      <c r="J1297" s="854" t="str">
        <f t="shared" si="168"/>
        <v>Groundwater</v>
      </c>
      <c r="K1297" s="852" t="s">
        <v>35</v>
      </c>
      <c r="L1297" s="851">
        <v>2018</v>
      </c>
      <c r="M1297" s="855">
        <v>96.2</v>
      </c>
      <c r="N1297" s="855">
        <v>29.6</v>
      </c>
      <c r="O1297" s="855">
        <v>107</v>
      </c>
      <c r="P1297" s="855"/>
      <c r="Q1297" s="855">
        <f t="shared" si="169"/>
        <v>107</v>
      </c>
      <c r="R1297" s="854"/>
      <c r="S1297" s="854"/>
      <c r="T1297" s="854"/>
      <c r="U1297" s="856" t="s">
        <v>813</v>
      </c>
      <c r="V1297" s="857" t="s">
        <v>7898</v>
      </c>
      <c r="W1297" s="868" t="s">
        <v>7899</v>
      </c>
      <c r="X1297" s="851"/>
    </row>
    <row r="1298" spans="1:24" ht="28.5" customHeight="1">
      <c r="A1298" s="849" t="s">
        <v>7900</v>
      </c>
      <c r="B1298" s="850"/>
      <c r="C1298" s="850" t="s">
        <v>7798</v>
      </c>
      <c r="D1298" s="850" t="s">
        <v>7901</v>
      </c>
      <c r="E1298" s="852">
        <v>40.915154023312098</v>
      </c>
      <c r="F1298" s="852">
        <v>-72.791955131727903</v>
      </c>
      <c r="G1298" s="854" t="s">
        <v>10506</v>
      </c>
      <c r="H1298" s="850" t="s">
        <v>10507</v>
      </c>
      <c r="I1298" s="853" t="s">
        <v>44</v>
      </c>
      <c r="J1298" s="854" t="str">
        <f t="shared" si="168"/>
        <v>Groundwater</v>
      </c>
      <c r="K1298" s="854" t="s">
        <v>35</v>
      </c>
      <c r="L1298" s="858">
        <v>2017</v>
      </c>
      <c r="M1298" s="855"/>
      <c r="N1298" s="855"/>
      <c r="O1298" s="855">
        <v>2700</v>
      </c>
      <c r="P1298" s="855" t="s">
        <v>36</v>
      </c>
      <c r="Q1298" s="855">
        <f t="shared" si="169"/>
        <v>2700</v>
      </c>
      <c r="R1298" s="854" t="s">
        <v>10508</v>
      </c>
      <c r="S1298" s="944" t="s">
        <v>7905</v>
      </c>
      <c r="T1298" s="937" t="s">
        <v>7907</v>
      </c>
      <c r="U1298" s="866" t="s">
        <v>105</v>
      </c>
      <c r="V1298" s="910" t="s">
        <v>49</v>
      </c>
      <c r="W1298" s="963" t="s">
        <v>7908</v>
      </c>
      <c r="X1298" s="934" t="s">
        <v>7803</v>
      </c>
    </row>
    <row r="1299" spans="1:24" ht="28.5" customHeight="1">
      <c r="A1299" s="849" t="s">
        <v>8959</v>
      </c>
      <c r="B1299" s="849"/>
      <c r="C1299" s="849" t="s">
        <v>8906</v>
      </c>
      <c r="D1299" s="849"/>
      <c r="E1299" s="851">
        <v>37.238149999999997</v>
      </c>
      <c r="F1299" s="851">
        <v>-76.552090000000007</v>
      </c>
      <c r="G1299" s="901" t="s">
        <v>9290</v>
      </c>
      <c r="H1299" s="900"/>
      <c r="I1299" s="853" t="s">
        <v>44</v>
      </c>
      <c r="J1299" s="854" t="str">
        <f t="shared" si="168"/>
        <v>Unknown</v>
      </c>
      <c r="K1299" s="852"/>
      <c r="L1299" s="851"/>
      <c r="M1299" s="855"/>
      <c r="N1299" s="855"/>
      <c r="O1299" s="855"/>
      <c r="P1299" s="855"/>
      <c r="Q1299" s="855" t="str">
        <f t="shared" si="169"/>
        <v/>
      </c>
      <c r="R1299" s="854" t="s">
        <v>9354</v>
      </c>
      <c r="S1299" s="854"/>
      <c r="T1299" s="918" t="s">
        <v>8960</v>
      </c>
      <c r="U1299" s="856" t="s">
        <v>1570</v>
      </c>
      <c r="V1299" s="865"/>
      <c r="W1299" s="854"/>
      <c r="X1299" s="851"/>
    </row>
    <row r="1300" spans="1:24" ht="28.5" customHeight="1">
      <c r="A1300" s="849" t="s">
        <v>7733</v>
      </c>
      <c r="B1300" s="850"/>
      <c r="C1300" s="850" t="s">
        <v>7665</v>
      </c>
      <c r="D1300" s="850" t="s">
        <v>7734</v>
      </c>
      <c r="E1300" s="852">
        <v>40.264937799999998</v>
      </c>
      <c r="F1300" s="852">
        <v>-74.161364599999999</v>
      </c>
      <c r="G1300" s="854" t="s">
        <v>9289</v>
      </c>
      <c r="H1300" s="850"/>
      <c r="I1300" s="853" t="s">
        <v>44</v>
      </c>
      <c r="J1300" s="854" t="str">
        <f t="shared" si="168"/>
        <v>Groundwater</v>
      </c>
      <c r="K1300" s="854" t="s">
        <v>35</v>
      </c>
      <c r="L1300" s="858">
        <v>2017</v>
      </c>
      <c r="M1300" s="855">
        <v>421</v>
      </c>
      <c r="N1300" s="855">
        <v>185</v>
      </c>
      <c r="O1300" s="855">
        <v>503.5</v>
      </c>
      <c r="P1300" s="855">
        <v>3071.31</v>
      </c>
      <c r="Q1300" s="855">
        <f t="shared" si="169"/>
        <v>3071.31</v>
      </c>
      <c r="R1300" s="854" t="s">
        <v>10509</v>
      </c>
      <c r="S1300" s="957" t="s">
        <v>7740</v>
      </c>
      <c r="T1300" s="937" t="s">
        <v>7689</v>
      </c>
      <c r="U1300" s="912" t="s">
        <v>7736</v>
      </c>
      <c r="V1300" s="865"/>
      <c r="W1300" s="893" t="s">
        <v>7742</v>
      </c>
      <c r="X1300" s="934" t="s">
        <v>7676</v>
      </c>
    </row>
    <row r="1301" spans="1:24" ht="28.5" customHeight="1">
      <c r="A1301" s="849" t="s">
        <v>8961</v>
      </c>
      <c r="B1301" s="849" t="s">
        <v>8962</v>
      </c>
      <c r="C1301" s="849" t="s">
        <v>8906</v>
      </c>
      <c r="D1301" s="849" t="s">
        <v>8963</v>
      </c>
      <c r="E1301" s="851">
        <v>36.947139159263699</v>
      </c>
      <c r="F1301" s="851">
        <v>-76.327405981325995</v>
      </c>
      <c r="G1301" s="901" t="s">
        <v>9387</v>
      </c>
      <c r="H1301" s="900" t="s">
        <v>10510</v>
      </c>
      <c r="I1301" s="853" t="s">
        <v>44</v>
      </c>
      <c r="J1301" s="854" t="str">
        <f t="shared" si="168"/>
        <v>Groundwater</v>
      </c>
      <c r="K1301" s="852" t="s">
        <v>35</v>
      </c>
      <c r="L1301" s="851"/>
      <c r="M1301" s="855">
        <v>69</v>
      </c>
      <c r="N1301" s="855">
        <v>332</v>
      </c>
      <c r="O1301" s="855"/>
      <c r="P1301" s="855"/>
      <c r="Q1301" s="855">
        <f t="shared" si="169"/>
        <v>332</v>
      </c>
      <c r="R1301" s="854"/>
      <c r="S1301" s="854"/>
      <c r="T1301" s="868" t="s">
        <v>8964</v>
      </c>
      <c r="U1301" s="864"/>
      <c r="V1301" s="884" t="s">
        <v>740</v>
      </c>
      <c r="W1301" s="854"/>
      <c r="X1301" s="851"/>
    </row>
    <row r="1302" spans="1:24" ht="28.5" customHeight="1">
      <c r="A1302" s="849" t="s">
        <v>8395</v>
      </c>
      <c r="B1302" s="849"/>
      <c r="C1302" s="929" t="s">
        <v>8334</v>
      </c>
      <c r="D1302" s="849"/>
      <c r="E1302" s="851">
        <v>40.227783000000002</v>
      </c>
      <c r="F1302" s="851">
        <v>-76.991263000000004</v>
      </c>
      <c r="G1302" s="901" t="s">
        <v>9528</v>
      </c>
      <c r="H1302" s="900" t="s">
        <v>10511</v>
      </c>
      <c r="I1302" s="853" t="s">
        <v>44</v>
      </c>
      <c r="J1302" s="854" t="str">
        <f t="shared" si="168"/>
        <v>Unknown</v>
      </c>
      <c r="K1302" s="852"/>
      <c r="L1302" s="851"/>
      <c r="M1302" s="855"/>
      <c r="N1302" s="855"/>
      <c r="O1302" s="855"/>
      <c r="P1302" s="855"/>
      <c r="Q1302" s="855" t="str">
        <f t="shared" si="169"/>
        <v/>
      </c>
      <c r="R1302" s="854" t="s">
        <v>9354</v>
      </c>
      <c r="S1302" s="854"/>
      <c r="T1302" s="918" t="s">
        <v>8396</v>
      </c>
      <c r="U1302" s="856" t="s">
        <v>1570</v>
      </c>
      <c r="V1302" s="865"/>
      <c r="W1302" s="854"/>
      <c r="X1302" s="851"/>
    </row>
    <row r="1303" spans="1:24" ht="28.5" customHeight="1">
      <c r="A1303" s="849" t="s">
        <v>2679</v>
      </c>
      <c r="B1303" s="850"/>
      <c r="C1303" s="850" t="s">
        <v>2408</v>
      </c>
      <c r="D1303" s="850" t="s">
        <v>2680</v>
      </c>
      <c r="E1303" s="852">
        <v>44.642177699999998</v>
      </c>
      <c r="F1303" s="852">
        <v>-67.293534300000005</v>
      </c>
      <c r="G1303" s="854" t="s">
        <v>9289</v>
      </c>
      <c r="H1303" s="850"/>
      <c r="I1303" s="853" t="s">
        <v>44</v>
      </c>
      <c r="J1303" s="854" t="str">
        <f t="shared" si="168"/>
        <v>Groundwater</v>
      </c>
      <c r="K1303" s="854" t="s">
        <v>35</v>
      </c>
      <c r="L1303" s="858">
        <v>2017</v>
      </c>
      <c r="M1303" s="855"/>
      <c r="N1303" s="855"/>
      <c r="O1303" s="855">
        <v>350</v>
      </c>
      <c r="P1303" s="855"/>
      <c r="Q1303" s="855">
        <f t="shared" si="169"/>
        <v>350</v>
      </c>
      <c r="R1303" s="854" t="s">
        <v>10512</v>
      </c>
      <c r="S1303" s="854" t="s">
        <v>49</v>
      </c>
      <c r="T1303" s="937" t="s">
        <v>2438</v>
      </c>
      <c r="U1303" s="856" t="s">
        <v>105</v>
      </c>
      <c r="V1303" s="910" t="s">
        <v>49</v>
      </c>
      <c r="W1303" s="893" t="s">
        <v>2685</v>
      </c>
      <c r="X1303" s="882" t="s">
        <v>2440</v>
      </c>
    </row>
    <row r="1304" spans="1:24" ht="28.5" customHeight="1">
      <c r="A1304" s="849" t="s">
        <v>6766</v>
      </c>
      <c r="B1304" s="850"/>
      <c r="C1304" s="850" t="s">
        <v>4778</v>
      </c>
      <c r="D1304" s="850" t="s">
        <v>5074</v>
      </c>
      <c r="E1304" s="852">
        <v>44.259472000000002</v>
      </c>
      <c r="F1304" s="852">
        <v>-71.634046999999995</v>
      </c>
      <c r="G1304" s="854" t="s">
        <v>9299</v>
      </c>
      <c r="H1304" s="850"/>
      <c r="I1304" s="853" t="s">
        <v>33</v>
      </c>
      <c r="J1304" s="854" t="str">
        <f t="shared" si="168"/>
        <v>Groundwater</v>
      </c>
      <c r="K1304" s="854" t="s">
        <v>35</v>
      </c>
      <c r="L1304" s="858">
        <v>2020</v>
      </c>
      <c r="M1304" s="855">
        <v>12.7</v>
      </c>
      <c r="N1304" s="855">
        <v>4.42</v>
      </c>
      <c r="O1304" s="855">
        <v>17.12</v>
      </c>
      <c r="P1304" s="855">
        <v>87.49</v>
      </c>
      <c r="Q1304" s="855">
        <f t="shared" si="169"/>
        <v>87.49</v>
      </c>
      <c r="R1304" s="854"/>
      <c r="S1304" s="853"/>
      <c r="T1304" s="962" t="s">
        <v>6771</v>
      </c>
      <c r="U1304" s="875" t="s">
        <v>4786</v>
      </c>
      <c r="V1304" s="857" t="s">
        <v>6768</v>
      </c>
      <c r="W1304" s="962" t="s">
        <v>6772</v>
      </c>
      <c r="X1304" s="882" t="s">
        <v>2415</v>
      </c>
    </row>
    <row r="1305" spans="1:24" ht="28.5" customHeight="1">
      <c r="A1305" s="849" t="s">
        <v>2686</v>
      </c>
      <c r="B1305" s="849"/>
      <c r="C1305" s="849" t="s">
        <v>2408</v>
      </c>
      <c r="D1305" s="849" t="s">
        <v>2680</v>
      </c>
      <c r="E1305" s="851">
        <v>44.642177699999998</v>
      </c>
      <c r="F1305" s="851">
        <v>-67.293534299999905</v>
      </c>
      <c r="G1305" s="901" t="s">
        <v>9290</v>
      </c>
      <c r="H1305" s="900"/>
      <c r="I1305" s="853" t="s">
        <v>44</v>
      </c>
      <c r="J1305" s="854" t="str">
        <f t="shared" si="168"/>
        <v>Groundwater</v>
      </c>
      <c r="K1305" s="852" t="s">
        <v>35</v>
      </c>
      <c r="L1305" s="851">
        <v>2020</v>
      </c>
      <c r="M1305" s="855">
        <v>351.75</v>
      </c>
      <c r="N1305" s="855">
        <v>117.82</v>
      </c>
      <c r="O1305" s="855">
        <v>357.21</v>
      </c>
      <c r="P1305" s="855">
        <v>724.14</v>
      </c>
      <c r="Q1305" s="855">
        <f t="shared" si="169"/>
        <v>724.14</v>
      </c>
      <c r="R1305" s="854"/>
      <c r="S1305" s="854"/>
      <c r="T1305" s="854"/>
      <c r="U1305" s="856" t="s">
        <v>813</v>
      </c>
      <c r="V1305" s="857" t="s">
        <v>2687</v>
      </c>
      <c r="W1305" s="928" t="s">
        <v>2688</v>
      </c>
      <c r="X1305" s="851"/>
    </row>
    <row r="1306" spans="1:24" ht="28.5" customHeight="1">
      <c r="A1306" s="849" t="s">
        <v>2689</v>
      </c>
      <c r="B1306" s="850"/>
      <c r="C1306" s="850" t="s">
        <v>2408</v>
      </c>
      <c r="D1306" s="850" t="s">
        <v>2690</v>
      </c>
      <c r="E1306" s="852">
        <v>44.665823359999997</v>
      </c>
      <c r="F1306" s="852">
        <v>-67.285685549999997</v>
      </c>
      <c r="G1306" s="854" t="s">
        <v>9355</v>
      </c>
      <c r="H1306" s="850" t="s">
        <v>10513</v>
      </c>
      <c r="I1306" s="853" t="s">
        <v>44</v>
      </c>
      <c r="J1306" s="854" t="str">
        <f t="shared" si="168"/>
        <v>Groundwater</v>
      </c>
      <c r="K1306" s="853" t="s">
        <v>35</v>
      </c>
      <c r="L1306" s="902">
        <v>2019</v>
      </c>
      <c r="M1306" s="855">
        <v>2.95</v>
      </c>
      <c r="N1306" s="855">
        <v>2.1</v>
      </c>
      <c r="O1306" s="855">
        <v>5</v>
      </c>
      <c r="P1306" s="855">
        <v>35.25</v>
      </c>
      <c r="Q1306" s="855">
        <f t="shared" si="169"/>
        <v>35.25</v>
      </c>
      <c r="R1306" s="854"/>
      <c r="S1306" s="853"/>
      <c r="T1306" s="944" t="s">
        <v>2694</v>
      </c>
      <c r="U1306" s="864"/>
      <c r="V1306" s="881" t="s">
        <v>2411</v>
      </c>
      <c r="W1306" s="885"/>
      <c r="X1306" s="882" t="s">
        <v>2415</v>
      </c>
    </row>
    <row r="1307" spans="1:24" ht="28.5" customHeight="1">
      <c r="A1307" s="849" t="s">
        <v>1187</v>
      </c>
      <c r="B1307" s="850"/>
      <c r="C1307" s="850" t="s">
        <v>448</v>
      </c>
      <c r="D1307" s="850" t="s">
        <v>1188</v>
      </c>
      <c r="E1307" s="852">
        <v>39.675814699999997</v>
      </c>
      <c r="F1307" s="852">
        <v>-121.7304468</v>
      </c>
      <c r="G1307" s="854" t="s">
        <v>9289</v>
      </c>
      <c r="H1307" s="850"/>
      <c r="I1307" s="853" t="s">
        <v>33</v>
      </c>
      <c r="J1307" s="854" t="str">
        <f t="shared" si="168"/>
        <v>Groundwater</v>
      </c>
      <c r="K1307" s="854" t="s">
        <v>35</v>
      </c>
      <c r="L1307" s="858">
        <v>2019</v>
      </c>
      <c r="M1307" s="855">
        <v>1100</v>
      </c>
      <c r="N1307" s="855">
        <v>160</v>
      </c>
      <c r="O1307" s="855">
        <v>1260</v>
      </c>
      <c r="P1307" s="855">
        <v>8817</v>
      </c>
      <c r="Q1307" s="855">
        <f t="shared" si="169"/>
        <v>8817</v>
      </c>
      <c r="R1307" s="854"/>
      <c r="S1307" s="854"/>
      <c r="T1307" s="859" t="s">
        <v>1190</v>
      </c>
      <c r="U1307" s="866" t="s">
        <v>451</v>
      </c>
      <c r="V1307" s="884" t="s">
        <v>451</v>
      </c>
      <c r="W1307" s="854"/>
      <c r="X1307" s="877" t="s">
        <v>453</v>
      </c>
    </row>
    <row r="1308" spans="1:24" ht="28.5" customHeight="1">
      <c r="A1308" s="849" t="s">
        <v>1191</v>
      </c>
      <c r="B1308" s="849"/>
      <c r="C1308" s="849" t="s">
        <v>448</v>
      </c>
      <c r="D1308" s="849" t="s">
        <v>1192</v>
      </c>
      <c r="E1308" s="852">
        <v>34.791598229999998</v>
      </c>
      <c r="F1308" s="852">
        <v>-114.6225915</v>
      </c>
      <c r="G1308" s="852" t="s">
        <v>9289</v>
      </c>
      <c r="H1308" s="849"/>
      <c r="I1308" s="853" t="s">
        <v>33</v>
      </c>
      <c r="J1308" s="854" t="str">
        <f t="shared" si="168"/>
        <v>Groundwater</v>
      </c>
      <c r="K1308" s="852" t="s">
        <v>35</v>
      </c>
      <c r="L1308" s="851">
        <v>2019</v>
      </c>
      <c r="M1308" s="855"/>
      <c r="N1308" s="855">
        <v>1</v>
      </c>
      <c r="O1308" s="855" t="s">
        <v>36</v>
      </c>
      <c r="P1308" s="855">
        <v>3.14</v>
      </c>
      <c r="Q1308" s="855">
        <f t="shared" si="169"/>
        <v>3.14</v>
      </c>
      <c r="R1308" s="854"/>
      <c r="S1308" s="854"/>
      <c r="T1308" s="859" t="s">
        <v>480</v>
      </c>
      <c r="U1308" s="856" t="s">
        <v>451</v>
      </c>
      <c r="V1308" s="857" t="s">
        <v>451</v>
      </c>
      <c r="W1308" s="854"/>
      <c r="X1308" s="877" t="s">
        <v>453</v>
      </c>
    </row>
    <row r="1309" spans="1:24" ht="28.5" customHeight="1">
      <c r="A1309" s="849" t="s">
        <v>4763</v>
      </c>
      <c r="B1309" s="849"/>
      <c r="C1309" s="849" t="s">
        <v>4757</v>
      </c>
      <c r="D1309" s="849"/>
      <c r="E1309" s="851">
        <v>36.240629499999997</v>
      </c>
      <c r="F1309" s="851">
        <v>-115.05427589999999</v>
      </c>
      <c r="G1309" s="901" t="s">
        <v>9290</v>
      </c>
      <c r="H1309" s="900"/>
      <c r="I1309" s="853" t="s">
        <v>44</v>
      </c>
      <c r="J1309" s="854" t="str">
        <f t="shared" si="168"/>
        <v>Groundwater</v>
      </c>
      <c r="K1309" s="852" t="s">
        <v>35</v>
      </c>
      <c r="L1309" s="851">
        <v>2016</v>
      </c>
      <c r="M1309" s="855">
        <v>5400</v>
      </c>
      <c r="N1309" s="855">
        <v>42000</v>
      </c>
      <c r="O1309" s="855"/>
      <c r="P1309" s="855"/>
      <c r="Q1309" s="855">
        <f t="shared" si="169"/>
        <v>42000</v>
      </c>
      <c r="R1309" s="854" t="s">
        <v>4765</v>
      </c>
      <c r="S1309" s="854"/>
      <c r="T1309" s="854"/>
      <c r="U1309" s="856" t="s">
        <v>54</v>
      </c>
      <c r="V1309" s="907" t="s">
        <v>4764</v>
      </c>
      <c r="W1309" s="854"/>
      <c r="X1309" s="851"/>
    </row>
    <row r="1310" spans="1:24" ht="28.5" customHeight="1">
      <c r="A1310" s="849" t="s">
        <v>2700</v>
      </c>
      <c r="B1310" s="850"/>
      <c r="C1310" s="850" t="s">
        <v>2408</v>
      </c>
      <c r="D1310" s="850" t="s">
        <v>2701</v>
      </c>
      <c r="E1310" s="852">
        <v>43.443201000000002</v>
      </c>
      <c r="F1310" s="852">
        <v>-70.594050999999993</v>
      </c>
      <c r="G1310" s="854" t="s">
        <v>10515</v>
      </c>
      <c r="H1310" s="850" t="s">
        <v>10516</v>
      </c>
      <c r="I1310" s="853" t="s">
        <v>2194</v>
      </c>
      <c r="J1310" s="854" t="str">
        <f t="shared" si="168"/>
        <v>Solid</v>
      </c>
      <c r="K1310" s="853" t="s">
        <v>2506</v>
      </c>
      <c r="L1310" s="902">
        <v>2019</v>
      </c>
      <c r="M1310" s="855">
        <v>38800</v>
      </c>
      <c r="N1310" s="855">
        <v>81800</v>
      </c>
      <c r="O1310" s="855">
        <v>120600</v>
      </c>
      <c r="P1310" s="855">
        <v>126810</v>
      </c>
      <c r="Q1310" s="855">
        <f t="shared" si="169"/>
        <v>126810</v>
      </c>
      <c r="R1310" s="854"/>
      <c r="S1310" s="853"/>
      <c r="T1310" s="859" t="s">
        <v>2443</v>
      </c>
      <c r="U1310" s="912"/>
      <c r="V1310" s="887" t="s">
        <v>2411</v>
      </c>
      <c r="W1310" s="885"/>
      <c r="X1310" s="882" t="s">
        <v>2415</v>
      </c>
    </row>
    <row r="1311" spans="1:24" ht="28.5" customHeight="1">
      <c r="A1311" s="849" t="s">
        <v>6773</v>
      </c>
      <c r="B1311" s="850"/>
      <c r="C1311" s="850" t="s">
        <v>4778</v>
      </c>
      <c r="D1311" s="850" t="s">
        <v>6774</v>
      </c>
      <c r="E1311" s="852">
        <v>42.947935899999997</v>
      </c>
      <c r="F1311" s="852">
        <v>-71.621592300000003</v>
      </c>
      <c r="G1311" s="854" t="s">
        <v>9289</v>
      </c>
      <c r="H1311" s="850"/>
      <c r="I1311" s="853" t="s">
        <v>44</v>
      </c>
      <c r="J1311" s="854" t="str">
        <f t="shared" si="168"/>
        <v>Groundwater</v>
      </c>
      <c r="K1311" s="854" t="s">
        <v>35</v>
      </c>
      <c r="L1311" s="858"/>
      <c r="M1311" s="855">
        <v>150</v>
      </c>
      <c r="N1311" s="855">
        <v>260</v>
      </c>
      <c r="O1311" s="855">
        <v>410</v>
      </c>
      <c r="P1311" s="855">
        <v>537</v>
      </c>
      <c r="Q1311" s="855">
        <f t="shared" si="169"/>
        <v>537</v>
      </c>
      <c r="R1311" s="854" t="s">
        <v>10517</v>
      </c>
      <c r="S1311" s="868" t="s">
        <v>6779</v>
      </c>
      <c r="T1311" s="937" t="s">
        <v>5283</v>
      </c>
      <c r="U1311" s="856" t="s">
        <v>105</v>
      </c>
      <c r="V1311" s="907" t="s">
        <v>6776</v>
      </c>
      <c r="W1311" s="963" t="s">
        <v>6781</v>
      </c>
      <c r="X1311" s="882" t="s">
        <v>5105</v>
      </c>
    </row>
    <row r="1312" spans="1:24" ht="28.5" customHeight="1">
      <c r="A1312" s="849" t="s">
        <v>6782</v>
      </c>
      <c r="B1312" s="850"/>
      <c r="C1312" s="850" t="s">
        <v>4778</v>
      </c>
      <c r="D1312" s="850" t="s">
        <v>6783</v>
      </c>
      <c r="E1312" s="852">
        <v>42.960418900000001</v>
      </c>
      <c r="F1312" s="852">
        <v>-71.7373525</v>
      </c>
      <c r="G1312" s="854" t="s">
        <v>9299</v>
      </c>
      <c r="H1312" s="850"/>
      <c r="I1312" s="853" t="s">
        <v>33</v>
      </c>
      <c r="J1312" s="854" t="str">
        <f t="shared" si="168"/>
        <v>Groundwater</v>
      </c>
      <c r="K1312" s="854" t="s">
        <v>35</v>
      </c>
      <c r="L1312" s="858">
        <v>2019</v>
      </c>
      <c r="M1312" s="855">
        <v>15.4</v>
      </c>
      <c r="N1312" s="855">
        <v>4.21</v>
      </c>
      <c r="O1312" s="855">
        <v>17.38</v>
      </c>
      <c r="P1312" s="855">
        <v>30.42</v>
      </c>
      <c r="Q1312" s="855">
        <f t="shared" si="169"/>
        <v>30.42</v>
      </c>
      <c r="R1312" s="854"/>
      <c r="S1312" s="853"/>
      <c r="T1312" s="879" t="s">
        <v>6787</v>
      </c>
      <c r="U1312" s="880" t="s">
        <v>4786</v>
      </c>
      <c r="V1312" s="881" t="s">
        <v>4781</v>
      </c>
      <c r="W1312" s="879" t="s">
        <v>6788</v>
      </c>
      <c r="X1312" s="882" t="s">
        <v>2415</v>
      </c>
    </row>
    <row r="1313" spans="1:24" ht="28.5" customHeight="1">
      <c r="A1313" s="849" t="s">
        <v>1788</v>
      </c>
      <c r="B1313" s="849" t="s">
        <v>1789</v>
      </c>
      <c r="C1313" s="850" t="s">
        <v>1762</v>
      </c>
      <c r="D1313" s="850" t="s">
        <v>1763</v>
      </c>
      <c r="E1313" s="852">
        <v>39.690132499999997</v>
      </c>
      <c r="F1313" s="852">
        <v>-75.597777800000003</v>
      </c>
      <c r="G1313" s="854" t="s">
        <v>9289</v>
      </c>
      <c r="H1313" s="850"/>
      <c r="I1313" s="853" t="s">
        <v>44</v>
      </c>
      <c r="J1313" s="854" t="str">
        <f t="shared" si="168"/>
        <v>Groundwater</v>
      </c>
      <c r="K1313" s="854" t="s">
        <v>35</v>
      </c>
      <c r="L1313" s="858">
        <v>2017</v>
      </c>
      <c r="M1313" s="855">
        <v>3950</v>
      </c>
      <c r="N1313" s="855">
        <v>16900</v>
      </c>
      <c r="O1313" s="855">
        <v>18140</v>
      </c>
      <c r="P1313" s="855">
        <v>70848.100000000006</v>
      </c>
      <c r="Q1313" s="855">
        <f t="shared" si="169"/>
        <v>70848.100000000006</v>
      </c>
      <c r="R1313" s="854" t="s">
        <v>10518</v>
      </c>
      <c r="S1313" s="944" t="s">
        <v>1795</v>
      </c>
      <c r="T1313" s="854" t="s">
        <v>49</v>
      </c>
      <c r="U1313" s="912" t="s">
        <v>1773</v>
      </c>
      <c r="V1313" s="857" t="s">
        <v>1791</v>
      </c>
      <c r="W1313" s="893" t="s">
        <v>1796</v>
      </c>
      <c r="X1313" s="934" t="s">
        <v>1781</v>
      </c>
    </row>
    <row r="1314" spans="1:24" ht="28.5" customHeight="1">
      <c r="A1314" s="849" t="s">
        <v>6789</v>
      </c>
      <c r="B1314" s="850"/>
      <c r="C1314" s="850" t="s">
        <v>4778</v>
      </c>
      <c r="D1314" s="850" t="s">
        <v>6790</v>
      </c>
      <c r="E1314" s="852">
        <v>43.170688699999999</v>
      </c>
      <c r="F1314" s="852">
        <v>-70.915189999999996</v>
      </c>
      <c r="G1314" s="854" t="s">
        <v>9299</v>
      </c>
      <c r="H1314" s="850"/>
      <c r="I1314" s="853" t="s">
        <v>33</v>
      </c>
      <c r="J1314" s="854" t="str">
        <f t="shared" si="168"/>
        <v>Groundwater</v>
      </c>
      <c r="K1314" s="854" t="s">
        <v>35</v>
      </c>
      <c r="L1314" s="858">
        <v>2020</v>
      </c>
      <c r="M1314" s="855">
        <v>1700</v>
      </c>
      <c r="N1314" s="855">
        <v>1440</v>
      </c>
      <c r="O1314" s="855">
        <v>3140</v>
      </c>
      <c r="P1314" s="855">
        <v>4144</v>
      </c>
      <c r="Q1314" s="855">
        <f t="shared" si="169"/>
        <v>4144</v>
      </c>
      <c r="R1314" s="854"/>
      <c r="S1314" s="853"/>
      <c r="T1314" s="879" t="s">
        <v>6794</v>
      </c>
      <c r="U1314" s="875" t="s">
        <v>4786</v>
      </c>
      <c r="V1314" s="887" t="s">
        <v>4781</v>
      </c>
      <c r="W1314" s="879" t="s">
        <v>6795</v>
      </c>
      <c r="X1314" s="882" t="s">
        <v>2415</v>
      </c>
    </row>
    <row r="1315" spans="1:24" ht="28.5" customHeight="1">
      <c r="A1315" s="849" t="s">
        <v>2704</v>
      </c>
      <c r="B1315" s="850"/>
      <c r="C1315" s="850" t="s">
        <v>2408</v>
      </c>
      <c r="D1315" s="850" t="s">
        <v>2705</v>
      </c>
      <c r="E1315" s="852">
        <v>43.993000039999998</v>
      </c>
      <c r="F1315" s="852">
        <v>-70.292904329999999</v>
      </c>
      <c r="G1315" s="854" t="s">
        <v>9289</v>
      </c>
      <c r="H1315" s="850"/>
      <c r="I1315" s="853" t="s">
        <v>77</v>
      </c>
      <c r="J1315" s="854" t="str">
        <f t="shared" si="168"/>
        <v>Groundwater</v>
      </c>
      <c r="K1315" s="853" t="s">
        <v>35</v>
      </c>
      <c r="L1315" s="902">
        <v>2018</v>
      </c>
      <c r="M1315" s="855">
        <v>21.2</v>
      </c>
      <c r="N1315" s="855">
        <v>738</v>
      </c>
      <c r="O1315" s="855">
        <v>759</v>
      </c>
      <c r="P1315" s="855">
        <v>994.7</v>
      </c>
      <c r="Q1315" s="855">
        <f t="shared" si="169"/>
        <v>994.7</v>
      </c>
      <c r="R1315" s="854"/>
      <c r="S1315" s="853"/>
      <c r="T1315" s="859" t="s">
        <v>2443</v>
      </c>
      <c r="U1315" s="864"/>
      <c r="V1315" s="881" t="s">
        <v>2411</v>
      </c>
      <c r="W1315" s="885"/>
      <c r="X1315" s="882" t="s">
        <v>2415</v>
      </c>
    </row>
    <row r="1316" spans="1:24" ht="28.5" customHeight="1">
      <c r="A1316" s="849" t="s">
        <v>6796</v>
      </c>
      <c r="B1316" s="1063" t="s">
        <v>10519</v>
      </c>
      <c r="C1316" s="849" t="s">
        <v>4778</v>
      </c>
      <c r="D1316" s="849" t="s">
        <v>6797</v>
      </c>
      <c r="E1316" s="852">
        <v>43.191581999999997</v>
      </c>
      <c r="F1316" s="852">
        <v>-71.485846800000004</v>
      </c>
      <c r="G1316" s="852" t="s">
        <v>9302</v>
      </c>
      <c r="H1316" s="849"/>
      <c r="I1316" s="853" t="s">
        <v>44</v>
      </c>
      <c r="J1316" s="854" t="str">
        <f t="shared" si="168"/>
        <v>Other Water</v>
      </c>
      <c r="K1316" s="852" t="s">
        <v>80</v>
      </c>
      <c r="L1316" s="851">
        <v>2018</v>
      </c>
      <c r="M1316" s="855">
        <v>10</v>
      </c>
      <c r="N1316" s="855">
        <v>5.81</v>
      </c>
      <c r="O1316" s="855">
        <v>15.81</v>
      </c>
      <c r="P1316" s="855">
        <v>60.59</v>
      </c>
      <c r="Q1316" s="855">
        <f t="shared" si="169"/>
        <v>60.59</v>
      </c>
      <c r="R1316" s="854"/>
      <c r="S1316" s="854"/>
      <c r="T1316" s="854"/>
      <c r="U1316" s="921" t="s">
        <v>90</v>
      </c>
      <c r="V1316" s="922" t="s">
        <v>90</v>
      </c>
      <c r="W1316" s="877" t="s">
        <v>92</v>
      </c>
      <c r="X1316" s="860" t="s">
        <v>5105</v>
      </c>
    </row>
    <row r="1317" spans="1:24" ht="28.5" customHeight="1">
      <c r="A1317" s="849" t="s">
        <v>6798</v>
      </c>
      <c r="B1317" s="850"/>
      <c r="C1317" s="850" t="s">
        <v>4778</v>
      </c>
      <c r="D1317" s="850" t="s">
        <v>6799</v>
      </c>
      <c r="E1317" s="852">
        <v>43.602463999999998</v>
      </c>
      <c r="F1317" s="852">
        <v>-71.655167000000006</v>
      </c>
      <c r="G1317" s="854" t="s">
        <v>9290</v>
      </c>
      <c r="H1317" s="850"/>
      <c r="I1317" s="853" t="s">
        <v>765</v>
      </c>
      <c r="J1317" s="854" t="str">
        <f t="shared" si="168"/>
        <v>Groundwater</v>
      </c>
      <c r="K1317" s="854" t="s">
        <v>35</v>
      </c>
      <c r="L1317" s="858"/>
      <c r="M1317" s="855">
        <v>292</v>
      </c>
      <c r="N1317" s="855">
        <v>21.3</v>
      </c>
      <c r="O1317" s="855">
        <v>313.3</v>
      </c>
      <c r="P1317" s="855">
        <v>328</v>
      </c>
      <c r="Q1317" s="855">
        <f t="shared" si="169"/>
        <v>328</v>
      </c>
      <c r="R1317" s="854"/>
      <c r="S1317" s="854"/>
      <c r="T1317" s="854"/>
      <c r="U1317" s="866" t="s">
        <v>4781</v>
      </c>
      <c r="V1317" s="884" t="s">
        <v>4781</v>
      </c>
      <c r="W1317" s="854"/>
      <c r="X1317" s="860" t="s">
        <v>2415</v>
      </c>
    </row>
    <row r="1318" spans="1:24" ht="28.5" customHeight="1">
      <c r="A1318" s="849" t="s">
        <v>6802</v>
      </c>
      <c r="B1318" s="850"/>
      <c r="C1318" s="850" t="s">
        <v>4778</v>
      </c>
      <c r="D1318" s="850" t="s">
        <v>6803</v>
      </c>
      <c r="E1318" s="852">
        <v>42.784522000000003</v>
      </c>
      <c r="F1318" s="852">
        <v>-71.912217999999996</v>
      </c>
      <c r="G1318" s="854" t="s">
        <v>9299</v>
      </c>
      <c r="H1318" s="850"/>
      <c r="I1318" s="853" t="s">
        <v>33</v>
      </c>
      <c r="J1318" s="854" t="str">
        <f t="shared" si="168"/>
        <v>Groundwater</v>
      </c>
      <c r="K1318" s="854" t="s">
        <v>35</v>
      </c>
      <c r="L1318" s="858">
        <v>2018</v>
      </c>
      <c r="M1318" s="855">
        <v>719</v>
      </c>
      <c r="N1318" s="855">
        <v>569</v>
      </c>
      <c r="O1318" s="855">
        <v>1288</v>
      </c>
      <c r="P1318" s="855">
        <v>2781.6</v>
      </c>
      <c r="Q1318" s="855">
        <f t="shared" si="169"/>
        <v>2781.6</v>
      </c>
      <c r="R1318" s="854"/>
      <c r="S1318" s="853"/>
      <c r="T1318" s="879" t="s">
        <v>6808</v>
      </c>
      <c r="U1318" s="875" t="s">
        <v>4786</v>
      </c>
      <c r="V1318" s="887" t="s">
        <v>6805</v>
      </c>
      <c r="W1318" s="879" t="s">
        <v>6809</v>
      </c>
      <c r="X1318" s="882" t="s">
        <v>2415</v>
      </c>
    </row>
    <row r="1319" spans="1:24" ht="28.5" customHeight="1">
      <c r="A1319" s="849" t="s">
        <v>7743</v>
      </c>
      <c r="B1319" s="849"/>
      <c r="C1319" s="849" t="s">
        <v>7665</v>
      </c>
      <c r="D1319" s="849" t="s">
        <v>7744</v>
      </c>
      <c r="E1319" s="851">
        <v>39.445014899999997</v>
      </c>
      <c r="F1319" s="851">
        <v>-74.583463899999998</v>
      </c>
      <c r="G1319" s="901" t="s">
        <v>9289</v>
      </c>
      <c r="H1319" s="900"/>
      <c r="I1319" s="853" t="s">
        <v>44</v>
      </c>
      <c r="J1319" s="854" t="str">
        <f t="shared" si="168"/>
        <v>Groundwater</v>
      </c>
      <c r="K1319" s="852" t="s">
        <v>35</v>
      </c>
      <c r="L1319" s="851">
        <v>2019</v>
      </c>
      <c r="M1319" s="855">
        <v>250</v>
      </c>
      <c r="N1319" s="855">
        <v>34000</v>
      </c>
      <c r="O1319" s="855"/>
      <c r="P1319" s="855"/>
      <c r="Q1319" s="855">
        <f t="shared" si="169"/>
        <v>34000</v>
      </c>
      <c r="R1319" s="854"/>
      <c r="S1319" s="854"/>
      <c r="T1319" s="854"/>
      <c r="U1319" s="866" t="s">
        <v>54</v>
      </c>
      <c r="V1319" s="884" t="s">
        <v>7745</v>
      </c>
      <c r="W1319" s="854"/>
      <c r="X1319" s="851"/>
    </row>
    <row r="1320" spans="1:24" ht="28.5" customHeight="1">
      <c r="A1320" s="849" t="s">
        <v>6810</v>
      </c>
      <c r="B1320" s="850"/>
      <c r="C1320" s="850" t="s">
        <v>4778</v>
      </c>
      <c r="D1320" s="850" t="s">
        <v>6811</v>
      </c>
      <c r="E1320" s="852">
        <v>43.406750000000002</v>
      </c>
      <c r="F1320" s="852">
        <v>-71.920111000000006</v>
      </c>
      <c r="G1320" s="854" t="s">
        <v>9299</v>
      </c>
      <c r="H1320" s="850"/>
      <c r="I1320" s="853" t="s">
        <v>33</v>
      </c>
      <c r="J1320" s="854" t="str">
        <f t="shared" si="168"/>
        <v>Groundwater</v>
      </c>
      <c r="K1320" s="854" t="s">
        <v>35</v>
      </c>
      <c r="L1320" s="858">
        <v>2019</v>
      </c>
      <c r="M1320" s="855">
        <v>39.5</v>
      </c>
      <c r="N1320" s="855">
        <v>42.3</v>
      </c>
      <c r="O1320" s="855">
        <v>81.8</v>
      </c>
      <c r="P1320" s="855">
        <v>55.4</v>
      </c>
      <c r="Q1320" s="855">
        <f t="shared" si="169"/>
        <v>81.8</v>
      </c>
      <c r="R1320" s="854"/>
      <c r="S1320" s="853"/>
      <c r="T1320" s="879" t="s">
        <v>6816</v>
      </c>
      <c r="U1320" s="880" t="s">
        <v>4786</v>
      </c>
      <c r="V1320" s="867" t="s">
        <v>6813</v>
      </c>
      <c r="W1320" s="879" t="s">
        <v>6817</v>
      </c>
      <c r="X1320" s="882" t="s">
        <v>2415</v>
      </c>
    </row>
    <row r="1321" spans="1:24" ht="28.5" customHeight="1">
      <c r="A1321" s="849" t="s">
        <v>6818</v>
      </c>
      <c r="B1321" s="850"/>
      <c r="C1321" s="850" t="s">
        <v>4778</v>
      </c>
      <c r="D1321" s="850" t="s">
        <v>6811</v>
      </c>
      <c r="E1321" s="852">
        <v>43.434739700000002</v>
      </c>
      <c r="F1321" s="852">
        <v>-71.997335199999995</v>
      </c>
      <c r="G1321" s="854" t="s">
        <v>9299</v>
      </c>
      <c r="H1321" s="850"/>
      <c r="I1321" s="853" t="s">
        <v>33</v>
      </c>
      <c r="J1321" s="854" t="str">
        <f t="shared" si="168"/>
        <v>Groundwater</v>
      </c>
      <c r="K1321" s="854" t="s">
        <v>35</v>
      </c>
      <c r="L1321" s="858">
        <v>2018</v>
      </c>
      <c r="M1321" s="855">
        <v>8.73</v>
      </c>
      <c r="N1321" s="855">
        <v>13.7</v>
      </c>
      <c r="O1321" s="855">
        <v>22.43</v>
      </c>
      <c r="P1321" s="855">
        <v>39.880000000000003</v>
      </c>
      <c r="Q1321" s="855">
        <f t="shared" si="169"/>
        <v>39.880000000000003</v>
      </c>
      <c r="R1321" s="854"/>
      <c r="S1321" s="853"/>
      <c r="T1321" s="879" t="s">
        <v>6822</v>
      </c>
      <c r="U1321" s="875" t="s">
        <v>4786</v>
      </c>
      <c r="V1321" s="887" t="s">
        <v>6820</v>
      </c>
      <c r="W1321" s="879" t="s">
        <v>6823</v>
      </c>
      <c r="X1321" s="882" t="s">
        <v>2415</v>
      </c>
    </row>
    <row r="1322" spans="1:24" ht="28.5" customHeight="1">
      <c r="A1322" s="849" t="s">
        <v>1750</v>
      </c>
      <c r="B1322" s="849"/>
      <c r="C1322" s="849" t="s">
        <v>1699</v>
      </c>
      <c r="D1322" s="849"/>
      <c r="E1322" s="851">
        <v>41.3884398</v>
      </c>
      <c r="F1322" s="851">
        <v>-72.086003399999996</v>
      </c>
      <c r="G1322" s="901" t="s">
        <v>9289</v>
      </c>
      <c r="H1322" s="900"/>
      <c r="I1322" s="853" t="s">
        <v>44</v>
      </c>
      <c r="J1322" s="854" t="str">
        <f t="shared" si="168"/>
        <v>Unknown</v>
      </c>
      <c r="K1322" s="852"/>
      <c r="L1322" s="851"/>
      <c r="M1322" s="855"/>
      <c r="N1322" s="855"/>
      <c r="O1322" s="855"/>
      <c r="P1322" s="855"/>
      <c r="Q1322" s="855" t="str">
        <f t="shared" si="169"/>
        <v/>
      </c>
      <c r="R1322" s="854"/>
      <c r="S1322" s="854"/>
      <c r="T1322" s="918" t="s">
        <v>1751</v>
      </c>
      <c r="U1322" s="866" t="s">
        <v>1570</v>
      </c>
      <c r="V1322" s="865"/>
      <c r="W1322" s="854"/>
      <c r="X1322" s="851"/>
    </row>
    <row r="1323" spans="1:24" ht="28.5" customHeight="1">
      <c r="A1323" s="849" t="s">
        <v>7909</v>
      </c>
      <c r="B1323" s="850"/>
      <c r="C1323" s="850" t="s">
        <v>7798</v>
      </c>
      <c r="D1323" s="850" t="s">
        <v>7910</v>
      </c>
      <c r="E1323" s="852">
        <v>41.494559000000002</v>
      </c>
      <c r="F1323" s="852">
        <v>-74.079425999999998</v>
      </c>
      <c r="G1323" s="854" t="s">
        <v>9289</v>
      </c>
      <c r="H1323" s="850"/>
      <c r="I1323" s="853" t="s">
        <v>44</v>
      </c>
      <c r="J1323" s="854" t="str">
        <f t="shared" si="168"/>
        <v>Groundwater</v>
      </c>
      <c r="K1323" s="854" t="s">
        <v>35</v>
      </c>
      <c r="L1323" s="858">
        <v>2016</v>
      </c>
      <c r="M1323" s="855">
        <v>40.4</v>
      </c>
      <c r="N1323" s="855">
        <v>50.3</v>
      </c>
      <c r="O1323" s="855">
        <v>90.7</v>
      </c>
      <c r="P1323" s="855">
        <v>207.1</v>
      </c>
      <c r="Q1323" s="855">
        <f t="shared" si="169"/>
        <v>207.1</v>
      </c>
      <c r="R1323" s="854" t="s">
        <v>10520</v>
      </c>
      <c r="S1323" s="854" t="s">
        <v>49</v>
      </c>
      <c r="T1323" s="859" t="s">
        <v>7829</v>
      </c>
      <c r="U1323" s="866" t="s">
        <v>7913</v>
      </c>
      <c r="V1323" s="910"/>
      <c r="W1323" s="899" t="s">
        <v>7920</v>
      </c>
      <c r="X1323" s="925" t="s">
        <v>7808</v>
      </c>
    </row>
    <row r="1324" spans="1:24" ht="28.5" customHeight="1">
      <c r="A1324" s="849" t="s">
        <v>8191</v>
      </c>
      <c r="B1324" s="849"/>
      <c r="C1324" s="850" t="s">
        <v>8166</v>
      </c>
      <c r="D1324" s="850" t="s">
        <v>8192</v>
      </c>
      <c r="E1324" s="852">
        <v>40.021551199999998</v>
      </c>
      <c r="F1324" s="852">
        <v>-82.470030800000004</v>
      </c>
      <c r="G1324" s="854" t="s">
        <v>9289</v>
      </c>
      <c r="H1324" s="850"/>
      <c r="I1324" s="914" t="s">
        <v>44</v>
      </c>
      <c r="J1324" s="854" t="str">
        <f t="shared" si="168"/>
        <v>Groundwater</v>
      </c>
      <c r="K1324" s="853" t="s">
        <v>35</v>
      </c>
      <c r="L1324" s="858">
        <v>2017</v>
      </c>
      <c r="M1324" s="855">
        <v>249</v>
      </c>
      <c r="N1324" s="855">
        <v>1160</v>
      </c>
      <c r="O1324" s="855"/>
      <c r="P1324" s="855">
        <v>1831</v>
      </c>
      <c r="Q1324" s="855">
        <f t="shared" si="169"/>
        <v>1831</v>
      </c>
      <c r="R1324" s="854" t="s">
        <v>10521</v>
      </c>
      <c r="S1324" s="1064" t="s">
        <v>49</v>
      </c>
      <c r="T1324" s="985" t="s">
        <v>146</v>
      </c>
      <c r="U1324" s="864"/>
      <c r="V1324" s="857" t="s">
        <v>740</v>
      </c>
      <c r="W1324" s="893" t="s">
        <v>8196</v>
      </c>
      <c r="X1324" s="917" t="s">
        <v>8176</v>
      </c>
    </row>
    <row r="1325" spans="1:24" ht="28.5" customHeight="1">
      <c r="A1325" s="849" t="s">
        <v>6824</v>
      </c>
      <c r="B1325" s="850" t="s">
        <v>10522</v>
      </c>
      <c r="C1325" s="850" t="s">
        <v>4778</v>
      </c>
      <c r="D1325" s="850" t="s">
        <v>5088</v>
      </c>
      <c r="E1325" s="852">
        <v>43.312936000000001</v>
      </c>
      <c r="F1325" s="852">
        <v>-72.016829000000001</v>
      </c>
      <c r="G1325" s="854" t="s">
        <v>9449</v>
      </c>
      <c r="H1325" s="850" t="s">
        <v>10523</v>
      </c>
      <c r="I1325" s="853" t="s">
        <v>33</v>
      </c>
      <c r="J1325" s="854" t="str">
        <f t="shared" si="168"/>
        <v>Groundwater</v>
      </c>
      <c r="K1325" s="854" t="s">
        <v>35</v>
      </c>
      <c r="L1325" s="858"/>
      <c r="M1325" s="855">
        <v>48</v>
      </c>
      <c r="N1325" s="855">
        <v>240</v>
      </c>
      <c r="O1325" s="855">
        <v>288</v>
      </c>
      <c r="P1325" s="855">
        <v>439.9</v>
      </c>
      <c r="Q1325" s="855">
        <f t="shared" si="169"/>
        <v>439.9</v>
      </c>
      <c r="R1325" s="854"/>
      <c r="S1325" s="854"/>
      <c r="T1325" s="854"/>
      <c r="U1325" s="856" t="s">
        <v>4781</v>
      </c>
      <c r="V1325" s="857" t="s">
        <v>4781</v>
      </c>
      <c r="W1325" s="854"/>
      <c r="X1325" s="860" t="s">
        <v>2415</v>
      </c>
    </row>
    <row r="1326" spans="1:24" ht="28.5" customHeight="1">
      <c r="A1326" s="849" t="s">
        <v>6827</v>
      </c>
      <c r="B1326" s="850"/>
      <c r="C1326" s="850" t="s">
        <v>4778</v>
      </c>
      <c r="D1326" s="850" t="s">
        <v>6828</v>
      </c>
      <c r="E1326" s="852">
        <v>43.3125535</v>
      </c>
      <c r="F1326" s="852">
        <v>-72.017334399999996</v>
      </c>
      <c r="G1326" s="854" t="s">
        <v>9299</v>
      </c>
      <c r="H1326" s="850"/>
      <c r="I1326" s="853" t="s">
        <v>33</v>
      </c>
      <c r="J1326" s="854" t="str">
        <f t="shared" si="168"/>
        <v>Groundwater</v>
      </c>
      <c r="K1326" s="854" t="s">
        <v>35</v>
      </c>
      <c r="L1326" s="858">
        <v>2018</v>
      </c>
      <c r="M1326" s="855">
        <v>48</v>
      </c>
      <c r="N1326" s="855">
        <v>240</v>
      </c>
      <c r="O1326" s="855">
        <v>288</v>
      </c>
      <c r="P1326" s="855">
        <v>511.2</v>
      </c>
      <c r="Q1326" s="855">
        <f t="shared" si="169"/>
        <v>511.2</v>
      </c>
      <c r="R1326" s="854"/>
      <c r="S1326" s="853"/>
      <c r="T1326" s="879" t="s">
        <v>6833</v>
      </c>
      <c r="U1326" s="880" t="s">
        <v>4786</v>
      </c>
      <c r="V1326" s="881" t="s">
        <v>6830</v>
      </c>
      <c r="W1326" s="879" t="s">
        <v>6834</v>
      </c>
      <c r="X1326" s="882" t="s">
        <v>2415</v>
      </c>
    </row>
    <row r="1327" spans="1:24" ht="28.5" customHeight="1">
      <c r="A1327" s="849" t="s">
        <v>1194</v>
      </c>
      <c r="B1327" s="849"/>
      <c r="C1327" s="849" t="s">
        <v>448</v>
      </c>
      <c r="D1327" s="849" t="s">
        <v>1195</v>
      </c>
      <c r="E1327" s="852">
        <v>37.4588009048746</v>
      </c>
      <c r="F1327" s="852">
        <v>-121.94333491350299</v>
      </c>
      <c r="G1327" s="852" t="s">
        <v>9355</v>
      </c>
      <c r="H1327" s="849" t="s">
        <v>10524</v>
      </c>
      <c r="I1327" s="853" t="s">
        <v>33</v>
      </c>
      <c r="J1327" s="854" t="str">
        <f t="shared" si="168"/>
        <v>Groundwater</v>
      </c>
      <c r="K1327" s="852" t="s">
        <v>35</v>
      </c>
      <c r="L1327" s="851">
        <v>2019</v>
      </c>
      <c r="M1327" s="855">
        <v>140</v>
      </c>
      <c r="N1327" s="855">
        <v>29</v>
      </c>
      <c r="O1327" s="855" t="s">
        <v>36</v>
      </c>
      <c r="P1327" s="855">
        <v>2725</v>
      </c>
      <c r="Q1327" s="855">
        <f t="shared" si="169"/>
        <v>2725</v>
      </c>
      <c r="R1327" s="854"/>
      <c r="S1327" s="854"/>
      <c r="T1327" s="859" t="s">
        <v>1197</v>
      </c>
      <c r="U1327" s="866" t="s">
        <v>451</v>
      </c>
      <c r="V1327" s="884" t="s">
        <v>451</v>
      </c>
      <c r="W1327" s="854"/>
      <c r="X1327" s="877" t="s">
        <v>453</v>
      </c>
    </row>
    <row r="1328" spans="1:24" ht="28.5" customHeight="1">
      <c r="A1328" s="849" t="s">
        <v>6835</v>
      </c>
      <c r="B1328" s="850" t="s">
        <v>10525</v>
      </c>
      <c r="C1328" s="850" t="s">
        <v>4778</v>
      </c>
      <c r="D1328" s="850" t="s">
        <v>6836</v>
      </c>
      <c r="E1328" s="852">
        <v>43.033478700000003</v>
      </c>
      <c r="F1328" s="852">
        <v>-70.939540500000007</v>
      </c>
      <c r="G1328" s="854" t="s">
        <v>10526</v>
      </c>
      <c r="H1328" s="850"/>
      <c r="I1328" s="853" t="s">
        <v>5</v>
      </c>
      <c r="J1328" s="854" t="str">
        <f t="shared" si="168"/>
        <v>Groundwater</v>
      </c>
      <c r="K1328" s="854" t="s">
        <v>35</v>
      </c>
      <c r="L1328" s="858"/>
      <c r="M1328" s="855">
        <v>4.0999999999999996</v>
      </c>
      <c r="N1328" s="855">
        <v>2.7</v>
      </c>
      <c r="O1328" s="855">
        <v>6.8</v>
      </c>
      <c r="P1328" s="855" t="s">
        <v>36</v>
      </c>
      <c r="Q1328" s="855">
        <f t="shared" si="169"/>
        <v>6.8</v>
      </c>
      <c r="R1328" s="854"/>
      <c r="S1328" s="854"/>
      <c r="T1328" s="854"/>
      <c r="U1328" s="866" t="s">
        <v>4781</v>
      </c>
      <c r="V1328" s="884" t="s">
        <v>4781</v>
      </c>
      <c r="W1328" s="854"/>
      <c r="X1328" s="860" t="s">
        <v>2415</v>
      </c>
    </row>
    <row r="1329" spans="1:24" ht="28.5" customHeight="1">
      <c r="A1329" s="849" t="s">
        <v>6838</v>
      </c>
      <c r="B1329" s="850"/>
      <c r="C1329" s="850" t="s">
        <v>4778</v>
      </c>
      <c r="D1329" s="850" t="s">
        <v>6839</v>
      </c>
      <c r="E1329" s="852">
        <v>43.073155999999997</v>
      </c>
      <c r="F1329" s="852">
        <v>-70.98845</v>
      </c>
      <c r="G1329" s="854" t="s">
        <v>9299</v>
      </c>
      <c r="H1329" s="850"/>
      <c r="I1329" s="853" t="s">
        <v>33</v>
      </c>
      <c r="J1329" s="854" t="str">
        <f t="shared" si="168"/>
        <v>Groundwater</v>
      </c>
      <c r="K1329" s="854" t="s">
        <v>35</v>
      </c>
      <c r="L1329" s="858">
        <v>2017</v>
      </c>
      <c r="M1329" s="855">
        <v>12</v>
      </c>
      <c r="N1329" s="855">
        <v>12</v>
      </c>
      <c r="O1329" s="855">
        <v>24</v>
      </c>
      <c r="P1329" s="855" t="s">
        <v>36</v>
      </c>
      <c r="Q1329" s="855">
        <f t="shared" si="169"/>
        <v>24</v>
      </c>
      <c r="R1329" s="854" t="s">
        <v>6843</v>
      </c>
      <c r="S1329" s="853"/>
      <c r="T1329" s="879" t="s">
        <v>6844</v>
      </c>
      <c r="U1329" s="875" t="s">
        <v>4786</v>
      </c>
      <c r="V1329" s="887" t="s">
        <v>6841</v>
      </c>
      <c r="W1329" s="879" t="s">
        <v>6845</v>
      </c>
      <c r="X1329" s="882" t="s">
        <v>2415</v>
      </c>
    </row>
    <row r="1330" spans="1:24" ht="28.5" customHeight="1">
      <c r="A1330" s="849" t="s">
        <v>8825</v>
      </c>
      <c r="B1330" s="849"/>
      <c r="C1330" s="849" t="s">
        <v>8722</v>
      </c>
      <c r="D1330" s="849" t="s">
        <v>8826</v>
      </c>
      <c r="E1330" s="851">
        <v>44.939990000000002</v>
      </c>
      <c r="F1330" s="851">
        <v>-72.199269999999999</v>
      </c>
      <c r="G1330" s="901" t="s">
        <v>9798</v>
      </c>
      <c r="H1330" s="900"/>
      <c r="I1330" s="853" t="s">
        <v>765</v>
      </c>
      <c r="J1330" s="854" t="str">
        <f t="shared" si="168"/>
        <v>Other Water</v>
      </c>
      <c r="K1330" s="852" t="s">
        <v>2471</v>
      </c>
      <c r="L1330" s="851">
        <v>2021</v>
      </c>
      <c r="M1330" s="855">
        <v>13</v>
      </c>
      <c r="N1330" s="855">
        <v>6.72</v>
      </c>
      <c r="O1330" s="855">
        <v>19.72</v>
      </c>
      <c r="P1330" s="855">
        <v>137.5</v>
      </c>
      <c r="Q1330" s="855">
        <f t="shared" si="169"/>
        <v>137.5</v>
      </c>
      <c r="R1330" s="854" t="s">
        <v>8827</v>
      </c>
      <c r="S1330" s="854"/>
      <c r="T1330" s="854"/>
      <c r="U1330" s="946" t="s">
        <v>8728</v>
      </c>
      <c r="V1330" s="881" t="s">
        <v>8729</v>
      </c>
      <c r="W1330" s="854"/>
      <c r="X1330" s="851"/>
    </row>
    <row r="1331" spans="1:24" ht="28.5" customHeight="1">
      <c r="A1331" s="849" t="s">
        <v>6846</v>
      </c>
      <c r="B1331" s="850" t="s">
        <v>10527</v>
      </c>
      <c r="C1331" s="850" t="s">
        <v>4778</v>
      </c>
      <c r="D1331" s="850" t="s">
        <v>6847</v>
      </c>
      <c r="E1331" s="852">
        <v>43.344076000000001</v>
      </c>
      <c r="F1331" s="852">
        <v>-72.168722000000002</v>
      </c>
      <c r="G1331" s="854" t="s">
        <v>9449</v>
      </c>
      <c r="H1331" s="850" t="s">
        <v>10528</v>
      </c>
      <c r="I1331" s="853" t="s">
        <v>33</v>
      </c>
      <c r="J1331" s="854" t="str">
        <f t="shared" si="168"/>
        <v>Groundwater</v>
      </c>
      <c r="K1331" s="854" t="s">
        <v>35</v>
      </c>
      <c r="L1331" s="858"/>
      <c r="M1331" s="855">
        <v>35.700000000000003</v>
      </c>
      <c r="N1331" s="855">
        <v>20</v>
      </c>
      <c r="O1331" s="855">
        <v>55.7</v>
      </c>
      <c r="P1331" s="855">
        <v>60.51</v>
      </c>
      <c r="Q1331" s="855">
        <f t="shared" si="169"/>
        <v>60.51</v>
      </c>
      <c r="R1331" s="854"/>
      <c r="S1331" s="854"/>
      <c r="T1331" s="854"/>
      <c r="U1331" s="856" t="s">
        <v>4781</v>
      </c>
      <c r="V1331" s="857" t="s">
        <v>4781</v>
      </c>
      <c r="W1331" s="854"/>
      <c r="X1331" s="860" t="s">
        <v>2415</v>
      </c>
    </row>
    <row r="1332" spans="1:24" ht="28.5" customHeight="1">
      <c r="A1332" s="849" t="s">
        <v>1198</v>
      </c>
      <c r="B1332" s="849"/>
      <c r="C1332" s="849" t="s">
        <v>448</v>
      </c>
      <c r="D1332" s="849" t="s">
        <v>1199</v>
      </c>
      <c r="E1332" s="852">
        <v>33.613900999999998</v>
      </c>
      <c r="F1332" s="852">
        <v>-117.92872149999999</v>
      </c>
      <c r="G1332" s="852" t="s">
        <v>9289</v>
      </c>
      <c r="H1332" s="849"/>
      <c r="I1332" s="994" t="s">
        <v>1201</v>
      </c>
      <c r="J1332" s="854" t="str">
        <f t="shared" si="168"/>
        <v>Groundwater</v>
      </c>
      <c r="K1332" s="852" t="s">
        <v>35</v>
      </c>
      <c r="L1332" s="851">
        <v>2019</v>
      </c>
      <c r="M1332" s="855">
        <v>170</v>
      </c>
      <c r="N1332" s="855">
        <v>1100</v>
      </c>
      <c r="O1332" s="855">
        <v>1270</v>
      </c>
      <c r="P1332" s="855">
        <v>1663.3</v>
      </c>
      <c r="Q1332" s="855">
        <f t="shared" si="169"/>
        <v>1663.3</v>
      </c>
      <c r="R1332" s="854"/>
      <c r="S1332" s="854"/>
      <c r="T1332" s="859" t="s">
        <v>480</v>
      </c>
      <c r="U1332" s="856" t="s">
        <v>451</v>
      </c>
      <c r="V1332" s="857" t="s">
        <v>451</v>
      </c>
      <c r="W1332" s="854"/>
      <c r="X1332" s="877" t="s">
        <v>453</v>
      </c>
    </row>
    <row r="1333" spans="1:24" ht="28.5" customHeight="1">
      <c r="A1333" s="849" t="s">
        <v>6850</v>
      </c>
      <c r="B1333" s="850"/>
      <c r="C1333" s="850" t="s">
        <v>4778</v>
      </c>
      <c r="D1333" s="850" t="s">
        <v>6851</v>
      </c>
      <c r="E1333" s="852">
        <v>42.874855555208804</v>
      </c>
      <c r="F1333" s="852">
        <v>-71.011857533182507</v>
      </c>
      <c r="G1333" s="854" t="s">
        <v>9296</v>
      </c>
      <c r="H1333" s="850" t="s">
        <v>10529</v>
      </c>
      <c r="I1333" s="853" t="s">
        <v>33</v>
      </c>
      <c r="J1333" s="854" t="str">
        <f t="shared" si="168"/>
        <v>Groundwater</v>
      </c>
      <c r="K1333" s="853" t="s">
        <v>35</v>
      </c>
      <c r="L1333" s="858">
        <v>2020</v>
      </c>
      <c r="M1333" s="855">
        <v>101</v>
      </c>
      <c r="N1333" s="855">
        <v>111</v>
      </c>
      <c r="O1333" s="855">
        <v>212</v>
      </c>
      <c r="P1333" s="855">
        <v>225.2</v>
      </c>
      <c r="Q1333" s="855">
        <f t="shared" si="169"/>
        <v>225.2</v>
      </c>
      <c r="R1333" s="854"/>
      <c r="S1333" s="853"/>
      <c r="T1333" s="879" t="s">
        <v>6855</v>
      </c>
      <c r="U1333" s="880" t="s">
        <v>4786</v>
      </c>
      <c r="V1333" s="881" t="s">
        <v>4781</v>
      </c>
      <c r="W1333" s="879" t="s">
        <v>6856</v>
      </c>
      <c r="X1333" s="882" t="s">
        <v>2415</v>
      </c>
    </row>
    <row r="1334" spans="1:24" ht="28.5" customHeight="1">
      <c r="A1334" s="849" t="s">
        <v>6857</v>
      </c>
      <c r="B1334" s="850"/>
      <c r="C1334" s="850" t="s">
        <v>4778</v>
      </c>
      <c r="D1334" s="850" t="s">
        <v>6551</v>
      </c>
      <c r="E1334" s="852">
        <v>43.362679999999997</v>
      </c>
      <c r="F1334" s="852">
        <v>-71.460572999999997</v>
      </c>
      <c r="G1334" s="854" t="s">
        <v>9299</v>
      </c>
      <c r="H1334" s="850"/>
      <c r="I1334" s="853" t="s">
        <v>77</v>
      </c>
      <c r="J1334" s="854" t="str">
        <f t="shared" si="168"/>
        <v>Groundwater</v>
      </c>
      <c r="K1334" s="854" t="s">
        <v>35</v>
      </c>
      <c r="L1334" s="858">
        <v>2018</v>
      </c>
      <c r="M1334" s="855">
        <v>38.700000000000003</v>
      </c>
      <c r="N1334" s="855">
        <v>240</v>
      </c>
      <c r="O1334" s="855">
        <v>278.7</v>
      </c>
      <c r="P1334" s="855">
        <v>718.1</v>
      </c>
      <c r="Q1334" s="855">
        <f t="shared" si="169"/>
        <v>718.1</v>
      </c>
      <c r="R1334" s="854"/>
      <c r="S1334" s="853"/>
      <c r="T1334" s="879" t="s">
        <v>6861</v>
      </c>
      <c r="U1334" s="875" t="s">
        <v>4786</v>
      </c>
      <c r="V1334" s="887" t="s">
        <v>6858</v>
      </c>
      <c r="W1334" s="879" t="s">
        <v>6862</v>
      </c>
      <c r="X1334" s="882" t="s">
        <v>2415</v>
      </c>
    </row>
    <row r="1335" spans="1:24" ht="28.5" customHeight="1">
      <c r="A1335" s="849" t="s">
        <v>6863</v>
      </c>
      <c r="B1335" s="850"/>
      <c r="C1335" s="850" t="s">
        <v>4778</v>
      </c>
      <c r="D1335" s="850" t="s">
        <v>5913</v>
      </c>
      <c r="E1335" s="852">
        <v>42.854508000000003</v>
      </c>
      <c r="F1335" s="852">
        <v>-71.487454999999997</v>
      </c>
      <c r="G1335" s="854" t="s">
        <v>9299</v>
      </c>
      <c r="H1335" s="850"/>
      <c r="I1335" s="853" t="s">
        <v>5</v>
      </c>
      <c r="J1335" s="854" t="str">
        <f t="shared" si="168"/>
        <v>Other Water</v>
      </c>
      <c r="K1335" s="854" t="s">
        <v>122</v>
      </c>
      <c r="L1335" s="858">
        <v>2019</v>
      </c>
      <c r="M1335" s="855">
        <v>196</v>
      </c>
      <c r="N1335" s="855">
        <v>19.8</v>
      </c>
      <c r="O1335" s="855">
        <v>204.68</v>
      </c>
      <c r="P1335" s="855">
        <v>223.08</v>
      </c>
      <c r="Q1335" s="855">
        <f t="shared" si="169"/>
        <v>223.08</v>
      </c>
      <c r="R1335" s="854"/>
      <c r="S1335" s="853"/>
      <c r="T1335" s="879" t="s">
        <v>6867</v>
      </c>
      <c r="U1335" s="880" t="s">
        <v>4786</v>
      </c>
      <c r="V1335" s="881" t="s">
        <v>4781</v>
      </c>
      <c r="W1335" s="879" t="s">
        <v>6868</v>
      </c>
      <c r="X1335" s="882" t="s">
        <v>2415</v>
      </c>
    </row>
    <row r="1336" spans="1:24" ht="28.5" customHeight="1">
      <c r="A1336" s="849" t="s">
        <v>6869</v>
      </c>
      <c r="B1336" s="850"/>
      <c r="C1336" s="850" t="s">
        <v>4778</v>
      </c>
      <c r="D1336" s="850" t="s">
        <v>5029</v>
      </c>
      <c r="E1336" s="852">
        <v>43.209511900000003</v>
      </c>
      <c r="F1336" s="852">
        <v>-71.522136000000003</v>
      </c>
      <c r="G1336" s="854" t="s">
        <v>9299</v>
      </c>
      <c r="H1336" s="850"/>
      <c r="I1336" s="853" t="s">
        <v>5</v>
      </c>
      <c r="J1336" s="854" t="str">
        <f t="shared" si="168"/>
        <v>Groundwater</v>
      </c>
      <c r="K1336" s="854" t="s">
        <v>35</v>
      </c>
      <c r="L1336" s="858">
        <v>2020</v>
      </c>
      <c r="M1336" s="855">
        <v>4.97</v>
      </c>
      <c r="N1336" s="855">
        <v>14.1</v>
      </c>
      <c r="O1336" s="855">
        <v>19.07</v>
      </c>
      <c r="P1336" s="855">
        <v>241.1</v>
      </c>
      <c r="Q1336" s="855">
        <f t="shared" si="169"/>
        <v>241.1</v>
      </c>
      <c r="R1336" s="854"/>
      <c r="S1336" s="853"/>
      <c r="T1336" s="879" t="s">
        <v>6874</v>
      </c>
      <c r="U1336" s="875" t="s">
        <v>4786</v>
      </c>
      <c r="V1336" s="887" t="s">
        <v>6871</v>
      </c>
      <c r="W1336" s="879" t="s">
        <v>6875</v>
      </c>
      <c r="X1336" s="882" t="s">
        <v>2415</v>
      </c>
    </row>
    <row r="1337" spans="1:24" ht="28.5" customHeight="1">
      <c r="A1337" s="849" t="s">
        <v>7921</v>
      </c>
      <c r="B1337" s="850"/>
      <c r="C1337" s="850" t="s">
        <v>7798</v>
      </c>
      <c r="D1337" s="850" t="s">
        <v>7922</v>
      </c>
      <c r="E1337" s="852">
        <v>43.113190400000001</v>
      </c>
      <c r="F1337" s="852">
        <v>-78.946141600000004</v>
      </c>
      <c r="G1337" s="854" t="s">
        <v>9289</v>
      </c>
      <c r="H1337" s="850"/>
      <c r="I1337" s="853" t="s">
        <v>44</v>
      </c>
      <c r="J1337" s="854" t="str">
        <f t="shared" si="168"/>
        <v>Groundwater</v>
      </c>
      <c r="K1337" s="854" t="s">
        <v>35</v>
      </c>
      <c r="L1337" s="858">
        <v>2018</v>
      </c>
      <c r="M1337" s="855">
        <v>110000</v>
      </c>
      <c r="N1337" s="855">
        <v>1200000</v>
      </c>
      <c r="O1337" s="855">
        <v>1310000</v>
      </c>
      <c r="P1337" s="855">
        <v>1341000</v>
      </c>
      <c r="Q1337" s="855">
        <f t="shared" si="169"/>
        <v>1341000</v>
      </c>
      <c r="R1337" s="854" t="s">
        <v>10530</v>
      </c>
      <c r="S1337" s="854" t="s">
        <v>49</v>
      </c>
      <c r="T1337" s="888" t="s">
        <v>146</v>
      </c>
      <c r="U1337" s="946" t="s">
        <v>7924</v>
      </c>
      <c r="V1337" s="1039" t="s">
        <v>7925</v>
      </c>
      <c r="W1337" s="963" t="s">
        <v>7930</v>
      </c>
      <c r="X1337" s="934" t="s">
        <v>7808</v>
      </c>
    </row>
    <row r="1338" spans="1:24" ht="28.5" customHeight="1">
      <c r="A1338" s="849" t="s">
        <v>1202</v>
      </c>
      <c r="B1338" s="850"/>
      <c r="C1338" s="850" t="s">
        <v>448</v>
      </c>
      <c r="D1338" s="850" t="s">
        <v>916</v>
      </c>
      <c r="E1338" s="852">
        <v>33.271298399999999</v>
      </c>
      <c r="F1338" s="852">
        <v>-115.4919196</v>
      </c>
      <c r="G1338" s="854" t="s">
        <v>9289</v>
      </c>
      <c r="H1338" s="850"/>
      <c r="I1338" s="853" t="s">
        <v>33</v>
      </c>
      <c r="J1338" s="854" t="str">
        <f t="shared" si="168"/>
        <v>Groundwater</v>
      </c>
      <c r="K1338" s="854" t="s">
        <v>35</v>
      </c>
      <c r="L1338" s="858">
        <v>2019</v>
      </c>
      <c r="M1338" s="855"/>
      <c r="N1338" s="855">
        <v>1</v>
      </c>
      <c r="O1338" s="855" t="s">
        <v>36</v>
      </c>
      <c r="P1338" s="855">
        <v>15.97</v>
      </c>
      <c r="Q1338" s="855">
        <f t="shared" si="169"/>
        <v>15.97</v>
      </c>
      <c r="R1338" s="854"/>
      <c r="S1338" s="854"/>
      <c r="T1338" s="942" t="s">
        <v>1205</v>
      </c>
      <c r="U1338" s="866" t="s">
        <v>514</v>
      </c>
      <c r="V1338" s="884" t="s">
        <v>1204</v>
      </c>
      <c r="W1338" s="885"/>
      <c r="X1338" s="941" t="s">
        <v>538</v>
      </c>
    </row>
    <row r="1339" spans="1:24" ht="28.5" customHeight="1">
      <c r="A1339" s="869" t="s">
        <v>3883</v>
      </c>
      <c r="B1339" s="870"/>
      <c r="C1339" s="870" t="s">
        <v>3158</v>
      </c>
      <c r="D1339" s="870" t="s">
        <v>3232</v>
      </c>
      <c r="E1339" s="871">
        <v>42.286099299999997</v>
      </c>
      <c r="F1339" s="871">
        <v>-85.551194099999904</v>
      </c>
      <c r="G1339" s="852" t="s">
        <v>9289</v>
      </c>
      <c r="H1339" s="852"/>
      <c r="I1339" s="872" t="s">
        <v>5</v>
      </c>
      <c r="J1339" s="854" t="str">
        <f t="shared" si="168"/>
        <v>Groundwater</v>
      </c>
      <c r="K1339" s="854" t="s">
        <v>35</v>
      </c>
      <c r="L1339" s="858">
        <v>2019</v>
      </c>
      <c r="M1339" s="855">
        <v>31.1</v>
      </c>
      <c r="N1339" s="855">
        <v>298</v>
      </c>
      <c r="O1339" s="855">
        <v>329.1</v>
      </c>
      <c r="P1339" s="855">
        <v>360.83</v>
      </c>
      <c r="Q1339" s="855">
        <f t="shared" si="169"/>
        <v>360.83</v>
      </c>
      <c r="R1339" s="851" t="s">
        <v>3885</v>
      </c>
      <c r="S1339" s="883" t="s">
        <v>3887</v>
      </c>
      <c r="T1339" s="874" t="s">
        <v>3166</v>
      </c>
      <c r="U1339" s="880" t="s">
        <v>3886</v>
      </c>
      <c r="V1339" s="884" t="s">
        <v>3887</v>
      </c>
      <c r="W1339" s="876" t="s">
        <v>3889</v>
      </c>
      <c r="X1339" s="877" t="s">
        <v>3168</v>
      </c>
    </row>
    <row r="1340" spans="1:24" ht="28.5" customHeight="1">
      <c r="A1340" s="849" t="s">
        <v>8156</v>
      </c>
      <c r="B1340" s="849"/>
      <c r="C1340" s="849" t="s">
        <v>8095</v>
      </c>
      <c r="D1340" s="849" t="s">
        <v>8157</v>
      </c>
      <c r="E1340" s="851">
        <v>48.876061</v>
      </c>
      <c r="F1340" s="851">
        <v>-103.005279</v>
      </c>
      <c r="G1340" s="852" t="s">
        <v>9349</v>
      </c>
      <c r="H1340" s="849"/>
      <c r="I1340" s="853" t="s">
        <v>33</v>
      </c>
      <c r="J1340" s="854" t="str">
        <f t="shared" si="168"/>
        <v>Other Water</v>
      </c>
      <c r="K1340" s="852" t="s">
        <v>1742</v>
      </c>
      <c r="L1340" s="851">
        <v>2018</v>
      </c>
      <c r="M1340" s="855">
        <v>140</v>
      </c>
      <c r="N1340" s="855">
        <v>15</v>
      </c>
      <c r="O1340" s="855">
        <v>155</v>
      </c>
      <c r="P1340" s="855">
        <v>1498.5</v>
      </c>
      <c r="Q1340" s="855">
        <f t="shared" si="169"/>
        <v>1498.5</v>
      </c>
      <c r="R1340" s="854"/>
      <c r="S1340" s="854"/>
      <c r="T1340" s="854"/>
      <c r="U1340" s="864"/>
      <c r="V1340" s="867" t="s">
        <v>8097</v>
      </c>
      <c r="W1340" s="854"/>
      <c r="X1340" s="851"/>
    </row>
    <row r="1341" spans="1:24" ht="28.5" customHeight="1">
      <c r="A1341" s="849" t="s">
        <v>4752</v>
      </c>
      <c r="B1341" s="849"/>
      <c r="C1341" s="849" t="s">
        <v>4735</v>
      </c>
      <c r="D1341" s="981" t="s">
        <v>4753</v>
      </c>
      <c r="E1341" s="852">
        <v>42.016896899999999</v>
      </c>
      <c r="F1341" s="852">
        <v>-97.425765799999994</v>
      </c>
      <c r="G1341" s="852" t="s">
        <v>9290</v>
      </c>
      <c r="H1341" s="849"/>
      <c r="I1341" s="853" t="s">
        <v>44</v>
      </c>
      <c r="J1341" s="854" t="str">
        <f t="shared" si="168"/>
        <v>Other Water</v>
      </c>
      <c r="K1341" s="852" t="s">
        <v>80</v>
      </c>
      <c r="L1341" s="851">
        <v>2018</v>
      </c>
      <c r="M1341" s="855">
        <v>1.05</v>
      </c>
      <c r="N1341" s="855"/>
      <c r="O1341" s="855" t="s">
        <v>36</v>
      </c>
      <c r="P1341" s="855">
        <v>13.82</v>
      </c>
      <c r="Q1341" s="855">
        <f t="shared" si="169"/>
        <v>13.82</v>
      </c>
      <c r="R1341" s="854"/>
      <c r="S1341" s="854"/>
      <c r="T1341" s="854"/>
      <c r="U1341" s="954" t="s">
        <v>90</v>
      </c>
      <c r="V1341" s="898" t="s">
        <v>90</v>
      </c>
      <c r="W1341" s="877" t="s">
        <v>92</v>
      </c>
      <c r="X1341" s="860" t="s">
        <v>4737</v>
      </c>
    </row>
    <row r="1342" spans="1:24" ht="28.5" customHeight="1">
      <c r="A1342" s="849" t="s">
        <v>8965</v>
      </c>
      <c r="B1342" s="850"/>
      <c r="C1342" s="850" t="s">
        <v>8906</v>
      </c>
      <c r="D1342" s="850" t="s">
        <v>8963</v>
      </c>
      <c r="E1342" s="852">
        <v>36.947857200000001</v>
      </c>
      <c r="F1342" s="852">
        <v>-76.302238099999997</v>
      </c>
      <c r="G1342" s="854" t="s">
        <v>9289</v>
      </c>
      <c r="H1342" s="850"/>
      <c r="I1342" s="853" t="s">
        <v>44</v>
      </c>
      <c r="J1342" s="854" t="str">
        <f t="shared" si="168"/>
        <v>Groundwater</v>
      </c>
      <c r="K1342" s="854" t="s">
        <v>35</v>
      </c>
      <c r="L1342" s="858"/>
      <c r="M1342" s="855"/>
      <c r="N1342" s="855"/>
      <c r="O1342" s="855">
        <v>3373</v>
      </c>
      <c r="P1342" s="855"/>
      <c r="Q1342" s="855">
        <f t="shared" si="169"/>
        <v>3373</v>
      </c>
      <c r="R1342" s="885" t="s">
        <v>10532</v>
      </c>
      <c r="S1342" s="854" t="s">
        <v>49</v>
      </c>
      <c r="T1342" s="859" t="s">
        <v>8969</v>
      </c>
      <c r="U1342" s="856" t="s">
        <v>105</v>
      </c>
      <c r="V1342" s="857" t="s">
        <v>313</v>
      </c>
      <c r="W1342" s="893" t="s">
        <v>8970</v>
      </c>
      <c r="X1342" s="882" t="s">
        <v>8918</v>
      </c>
    </row>
    <row r="1343" spans="1:24" ht="28.5" customHeight="1">
      <c r="A1343" s="849" t="s">
        <v>8971</v>
      </c>
      <c r="B1343" s="849"/>
      <c r="C1343" s="849" t="s">
        <v>8906</v>
      </c>
      <c r="D1343" s="849" t="s">
        <v>8972</v>
      </c>
      <c r="E1343" s="851">
        <v>36.8133488</v>
      </c>
      <c r="F1343" s="851">
        <v>-76.303610699999993</v>
      </c>
      <c r="G1343" s="901" t="s">
        <v>9349</v>
      </c>
      <c r="H1343" s="900"/>
      <c r="I1343" s="853" t="s">
        <v>44</v>
      </c>
      <c r="J1343" s="854" t="str">
        <f t="shared" si="168"/>
        <v>Groundwater</v>
      </c>
      <c r="K1343" s="852" t="s">
        <v>35</v>
      </c>
      <c r="L1343" s="851">
        <v>2017</v>
      </c>
      <c r="M1343" s="855">
        <v>506000</v>
      </c>
      <c r="N1343" s="855">
        <v>24400</v>
      </c>
      <c r="O1343" s="855">
        <v>512910</v>
      </c>
      <c r="P1343" s="855">
        <v>515624.4</v>
      </c>
      <c r="Q1343" s="855">
        <f t="shared" si="169"/>
        <v>515624.4</v>
      </c>
      <c r="R1343" s="854"/>
      <c r="S1343" s="854"/>
      <c r="T1343" s="854"/>
      <c r="U1343" s="856" t="s">
        <v>813</v>
      </c>
      <c r="V1343" s="857" t="s">
        <v>8973</v>
      </c>
      <c r="W1343" s="868" t="s">
        <v>8974</v>
      </c>
      <c r="X1343" s="851"/>
    </row>
    <row r="1344" spans="1:24" ht="28.5" customHeight="1">
      <c r="A1344" s="849" t="s">
        <v>2708</v>
      </c>
      <c r="B1344" s="850"/>
      <c r="C1344" s="850" t="s">
        <v>2408</v>
      </c>
      <c r="D1344" s="850" t="s">
        <v>2709</v>
      </c>
      <c r="E1344" s="852">
        <v>44.7226</v>
      </c>
      <c r="F1344" s="852">
        <v>-69.788700000000006</v>
      </c>
      <c r="G1344" s="854" t="s">
        <v>9289</v>
      </c>
      <c r="H1344" s="850"/>
      <c r="I1344" s="853" t="s">
        <v>765</v>
      </c>
      <c r="J1344" s="854" t="str">
        <f t="shared" si="168"/>
        <v>Solid</v>
      </c>
      <c r="K1344" s="853" t="s">
        <v>2447</v>
      </c>
      <c r="L1344" s="902">
        <v>2019</v>
      </c>
      <c r="M1344" s="855">
        <v>26000</v>
      </c>
      <c r="N1344" s="855">
        <v>27000</v>
      </c>
      <c r="O1344" s="855">
        <v>53000</v>
      </c>
      <c r="P1344" s="855"/>
      <c r="Q1344" s="855">
        <f t="shared" si="169"/>
        <v>53000</v>
      </c>
      <c r="R1344" s="854"/>
      <c r="S1344" s="853"/>
      <c r="T1344" s="859" t="s">
        <v>2443</v>
      </c>
      <c r="U1344" s="912"/>
      <c r="V1344" s="887" t="s">
        <v>2411</v>
      </c>
      <c r="W1344" s="885"/>
      <c r="X1344" s="882" t="s">
        <v>2415</v>
      </c>
    </row>
    <row r="1345" spans="1:24" ht="28.5" customHeight="1">
      <c r="A1345" s="849" t="s">
        <v>1206</v>
      </c>
      <c r="B1345" s="849"/>
      <c r="C1345" s="849" t="s">
        <v>448</v>
      </c>
      <c r="D1345" s="849" t="s">
        <v>1207</v>
      </c>
      <c r="E1345" s="852">
        <v>38.097949840034403</v>
      </c>
      <c r="F1345" s="852">
        <v>-121.100483843345</v>
      </c>
      <c r="G1345" s="852" t="s">
        <v>9355</v>
      </c>
      <c r="H1345" s="849" t="s">
        <v>10533</v>
      </c>
      <c r="I1345" s="853" t="s">
        <v>33</v>
      </c>
      <c r="J1345" s="854" t="str">
        <f t="shared" si="168"/>
        <v>Groundwater</v>
      </c>
      <c r="K1345" s="852" t="s">
        <v>35</v>
      </c>
      <c r="L1345" s="851">
        <v>2020</v>
      </c>
      <c r="M1345" s="855"/>
      <c r="N1345" s="855"/>
      <c r="O1345" s="855" t="s">
        <v>36</v>
      </c>
      <c r="P1345" s="855">
        <v>11.48</v>
      </c>
      <c r="Q1345" s="855">
        <f t="shared" si="169"/>
        <v>11.48</v>
      </c>
      <c r="R1345" s="854"/>
      <c r="S1345" s="854"/>
      <c r="T1345" s="859" t="s">
        <v>1209</v>
      </c>
      <c r="U1345" s="856" t="s">
        <v>451</v>
      </c>
      <c r="V1345" s="857" t="s">
        <v>451</v>
      </c>
      <c r="W1345" s="854"/>
      <c r="X1345" s="877" t="s">
        <v>453</v>
      </c>
    </row>
    <row r="1346" spans="1:24" ht="28.5" customHeight="1">
      <c r="A1346" s="849" t="s">
        <v>6876</v>
      </c>
      <c r="B1346" s="850"/>
      <c r="C1346" s="850" t="s">
        <v>4778</v>
      </c>
      <c r="D1346" s="850" t="s">
        <v>5420</v>
      </c>
      <c r="E1346" s="852">
        <v>44.022668000000003</v>
      </c>
      <c r="F1346" s="852">
        <v>-71.121069500000004</v>
      </c>
      <c r="G1346" s="854" t="s">
        <v>9290</v>
      </c>
      <c r="H1346" s="850"/>
      <c r="I1346" s="853" t="s">
        <v>2194</v>
      </c>
      <c r="J1346" s="854" t="str">
        <f t="shared" si="168"/>
        <v>Groundwater</v>
      </c>
      <c r="K1346" s="854" t="s">
        <v>35</v>
      </c>
      <c r="L1346" s="858"/>
      <c r="M1346" s="855">
        <v>27.4</v>
      </c>
      <c r="N1346" s="855">
        <v>292</v>
      </c>
      <c r="O1346" s="855">
        <v>319.39999999999998</v>
      </c>
      <c r="P1346" s="855">
        <v>504.11</v>
      </c>
      <c r="Q1346" s="855">
        <f t="shared" si="169"/>
        <v>504.11</v>
      </c>
      <c r="R1346" s="854"/>
      <c r="S1346" s="854"/>
      <c r="T1346" s="854"/>
      <c r="U1346" s="866" t="s">
        <v>4781</v>
      </c>
      <c r="V1346" s="884" t="s">
        <v>4781</v>
      </c>
      <c r="W1346" s="854"/>
      <c r="X1346" s="860" t="s">
        <v>2415</v>
      </c>
    </row>
    <row r="1347" spans="1:24" ht="28.5" customHeight="1">
      <c r="A1347" s="849" t="s">
        <v>6879</v>
      </c>
      <c r="B1347" s="850"/>
      <c r="C1347" s="850" t="s">
        <v>4778</v>
      </c>
      <c r="D1347" s="850" t="s">
        <v>6880</v>
      </c>
      <c r="E1347" s="852">
        <v>42.973762299999997</v>
      </c>
      <c r="F1347" s="852">
        <v>-70.835179199999999</v>
      </c>
      <c r="G1347" s="854" t="s">
        <v>9289</v>
      </c>
      <c r="H1347" s="850"/>
      <c r="I1347" s="853" t="s">
        <v>33</v>
      </c>
      <c r="J1347" s="854" t="str">
        <f t="shared" si="168"/>
        <v>Other Water</v>
      </c>
      <c r="K1347" s="854" t="s">
        <v>122</v>
      </c>
      <c r="L1347" s="858">
        <v>2017</v>
      </c>
      <c r="M1347" s="855">
        <v>1240</v>
      </c>
      <c r="N1347" s="855">
        <v>452</v>
      </c>
      <c r="O1347" s="855"/>
      <c r="P1347" s="855">
        <v>9000</v>
      </c>
      <c r="Q1347" s="855">
        <f t="shared" si="169"/>
        <v>9000</v>
      </c>
      <c r="R1347" s="854" t="s">
        <v>6881</v>
      </c>
      <c r="S1347" s="868" t="s">
        <v>6886</v>
      </c>
      <c r="T1347" s="937" t="s">
        <v>5283</v>
      </c>
      <c r="U1347" s="856" t="s">
        <v>6882</v>
      </c>
      <c r="V1347" s="865"/>
      <c r="W1347" s="893" t="s">
        <v>6888</v>
      </c>
      <c r="X1347" s="882" t="s">
        <v>5105</v>
      </c>
    </row>
    <row r="1348" spans="1:24" ht="28.5" customHeight="1">
      <c r="A1348" s="849" t="s">
        <v>8828</v>
      </c>
      <c r="B1348" s="850"/>
      <c r="C1348" s="850" t="s">
        <v>8722</v>
      </c>
      <c r="D1348" s="850" t="s">
        <v>8829</v>
      </c>
      <c r="E1348" s="852">
        <v>44.680357000000001</v>
      </c>
      <c r="F1348" s="852">
        <v>-72.594632000000004</v>
      </c>
      <c r="G1348" s="854" t="s">
        <v>9289</v>
      </c>
      <c r="H1348" s="850"/>
      <c r="I1348" s="853" t="s">
        <v>44</v>
      </c>
      <c r="J1348" s="854" t="str">
        <f t="shared" si="168"/>
        <v>Other Water</v>
      </c>
      <c r="K1348" s="854" t="s">
        <v>80</v>
      </c>
      <c r="L1348" s="858">
        <v>2017</v>
      </c>
      <c r="M1348" s="855">
        <v>2</v>
      </c>
      <c r="N1348" s="855"/>
      <c r="O1348" s="855" t="s">
        <v>36</v>
      </c>
      <c r="P1348" s="855">
        <v>5.96</v>
      </c>
      <c r="Q1348" s="855">
        <f t="shared" si="169"/>
        <v>5.96</v>
      </c>
      <c r="R1348" s="854"/>
      <c r="S1348" s="854"/>
      <c r="T1348" s="916" t="s">
        <v>8747</v>
      </c>
      <c r="U1348" s="856" t="s">
        <v>8831</v>
      </c>
      <c r="V1348" s="857" t="s">
        <v>8832</v>
      </c>
      <c r="W1348" s="885"/>
      <c r="X1348" s="882" t="s">
        <v>8725</v>
      </c>
    </row>
    <row r="1349" spans="1:24" ht="28.5" customHeight="1">
      <c r="A1349" s="849" t="s">
        <v>10534</v>
      </c>
      <c r="B1349" s="849"/>
      <c r="C1349" s="849" t="s">
        <v>3158</v>
      </c>
      <c r="D1349" s="849" t="s">
        <v>10535</v>
      </c>
      <c r="E1349" s="851">
        <v>43.113</v>
      </c>
      <c r="F1349" s="851">
        <v>-85.596000000000004</v>
      </c>
      <c r="G1349" s="862"/>
      <c r="H1349" s="861"/>
      <c r="I1349" s="853" t="s">
        <v>33</v>
      </c>
      <c r="J1349" s="852" t="s">
        <v>35</v>
      </c>
      <c r="K1349" s="852" t="s">
        <v>35</v>
      </c>
      <c r="L1349" s="863">
        <v>2018</v>
      </c>
      <c r="M1349" s="855">
        <v>200</v>
      </c>
      <c r="N1349" s="855">
        <v>21.2</v>
      </c>
      <c r="O1349" s="855"/>
      <c r="P1349" s="855"/>
      <c r="Q1349" s="855">
        <v>200</v>
      </c>
      <c r="R1349" s="854"/>
      <c r="S1349" s="854"/>
      <c r="T1349" s="854" t="s">
        <v>10536</v>
      </c>
      <c r="U1349" s="864" t="s">
        <v>10536</v>
      </c>
      <c r="V1349" s="865" t="s">
        <v>10537</v>
      </c>
      <c r="W1349" s="854" t="s">
        <v>10538</v>
      </c>
      <c r="X1349" s="851" t="s">
        <v>9295</v>
      </c>
    </row>
    <row r="1350" spans="1:24" ht="28.5" customHeight="1">
      <c r="A1350" s="849" t="s">
        <v>3890</v>
      </c>
      <c r="B1350" s="849"/>
      <c r="C1350" s="849" t="s">
        <v>3158</v>
      </c>
      <c r="D1350" s="849" t="s">
        <v>3616</v>
      </c>
      <c r="E1350" s="851">
        <v>43.0497607</v>
      </c>
      <c r="F1350" s="851">
        <v>-85.636356300000003</v>
      </c>
      <c r="G1350" s="852" t="s">
        <v>9289</v>
      </c>
      <c r="H1350" s="852"/>
      <c r="I1350" s="853" t="s">
        <v>765</v>
      </c>
      <c r="J1350" s="854" t="str">
        <f t="shared" ref="J1350:J1374" si="170">IF(K1350="Groundwater", "Groundwater", IF(OR(K1350="Wastewater", K1350="Surface Water", K1350="Drinking Water", K1350="Leachate"),"Other Water", IF(OR(K1350="Soil", K1350="Compost", K1350="Sludge", K1350="Septage"), "Solid", "Unknown")))</f>
        <v>Other Water</v>
      </c>
      <c r="K1350" s="852" t="s">
        <v>2471</v>
      </c>
      <c r="L1350" s="851"/>
      <c r="M1350" s="855">
        <v>21.2</v>
      </c>
      <c r="N1350" s="855">
        <v>31.1</v>
      </c>
      <c r="O1350" s="855"/>
      <c r="P1350" s="855"/>
      <c r="Q1350" s="855">
        <f t="shared" ref="Q1350:Q1374" si="171">IF(M1350&amp;N1350&amp;O1350&amp;P1350="","",MAX(M1350:P1350))</f>
        <v>31.1</v>
      </c>
      <c r="R1350" s="854"/>
      <c r="S1350" s="885"/>
      <c r="T1350" s="852"/>
      <c r="U1350" s="864"/>
      <c r="V1350" s="857" t="s">
        <v>3266</v>
      </c>
      <c r="W1350" s="854"/>
      <c r="X1350" s="851"/>
    </row>
    <row r="1351" spans="1:24" ht="28.5" customHeight="1">
      <c r="A1351" s="849" t="s">
        <v>1210</v>
      </c>
      <c r="B1351" s="850"/>
      <c r="C1351" s="850" t="s">
        <v>448</v>
      </c>
      <c r="D1351" s="850" t="s">
        <v>534</v>
      </c>
      <c r="E1351" s="852">
        <v>32.842149999999997</v>
      </c>
      <c r="F1351" s="852">
        <v>-117.150802</v>
      </c>
      <c r="G1351" s="854" t="s">
        <v>10540</v>
      </c>
      <c r="H1351" s="850" t="s">
        <v>10541</v>
      </c>
      <c r="I1351" s="853" t="s">
        <v>33</v>
      </c>
      <c r="J1351" s="854" t="str">
        <f t="shared" si="170"/>
        <v>Groundwater</v>
      </c>
      <c r="K1351" s="854" t="s">
        <v>35</v>
      </c>
      <c r="L1351" s="858">
        <v>2018</v>
      </c>
      <c r="M1351" s="855">
        <v>1300</v>
      </c>
      <c r="N1351" s="855">
        <v>26</v>
      </c>
      <c r="O1351" s="855">
        <v>1326</v>
      </c>
      <c r="P1351" s="855">
        <v>3141</v>
      </c>
      <c r="Q1351" s="855">
        <f t="shared" si="171"/>
        <v>3141</v>
      </c>
      <c r="R1351" s="854"/>
      <c r="S1351" s="854"/>
      <c r="T1351" s="944" t="s">
        <v>1213</v>
      </c>
      <c r="U1351" s="866" t="s">
        <v>514</v>
      </c>
      <c r="V1351" s="884" t="s">
        <v>1212</v>
      </c>
      <c r="W1351" s="885"/>
      <c r="X1351" s="941" t="s">
        <v>538</v>
      </c>
    </row>
    <row r="1352" spans="1:24" ht="28.5" customHeight="1">
      <c r="A1352" s="849" t="s">
        <v>8397</v>
      </c>
      <c r="B1352" s="849"/>
      <c r="C1352" s="849" t="s">
        <v>8334</v>
      </c>
      <c r="D1352" s="849"/>
      <c r="E1352" s="851">
        <v>40.250630000000001</v>
      </c>
      <c r="F1352" s="851">
        <v>-75.281599999999997</v>
      </c>
      <c r="G1352" s="901" t="s">
        <v>9290</v>
      </c>
      <c r="H1352" s="900"/>
      <c r="I1352" s="853" t="s">
        <v>1201</v>
      </c>
      <c r="J1352" s="854" t="str">
        <f t="shared" si="170"/>
        <v>Unknown</v>
      </c>
      <c r="K1352" s="852"/>
      <c r="L1352" s="851"/>
      <c r="M1352" s="855"/>
      <c r="N1352" s="855"/>
      <c r="O1352" s="855"/>
      <c r="P1352" s="855"/>
      <c r="Q1352" s="855" t="str">
        <f t="shared" si="171"/>
        <v/>
      </c>
      <c r="R1352" s="854" t="s">
        <v>9354</v>
      </c>
      <c r="S1352" s="854"/>
      <c r="T1352" s="918" t="s">
        <v>8398</v>
      </c>
      <c r="U1352" s="866" t="s">
        <v>1570</v>
      </c>
      <c r="V1352" s="865"/>
      <c r="W1352" s="854"/>
      <c r="X1352" s="851"/>
    </row>
    <row r="1353" spans="1:24" ht="28.5" customHeight="1">
      <c r="A1353" s="849" t="s">
        <v>8399</v>
      </c>
      <c r="B1353" s="849"/>
      <c r="C1353" s="849" t="s">
        <v>8334</v>
      </c>
      <c r="D1353" s="849"/>
      <c r="E1353" s="851">
        <v>40.273400000000002</v>
      </c>
      <c r="F1353" s="851">
        <v>-75.244119999999995</v>
      </c>
      <c r="G1353" s="901" t="s">
        <v>9290</v>
      </c>
      <c r="H1353" s="900"/>
      <c r="I1353" s="853" t="s">
        <v>1201</v>
      </c>
      <c r="J1353" s="854" t="str">
        <f t="shared" si="170"/>
        <v>Unknown</v>
      </c>
      <c r="K1353" s="852"/>
      <c r="L1353" s="851"/>
      <c r="M1353" s="855"/>
      <c r="N1353" s="855"/>
      <c r="O1353" s="855"/>
      <c r="P1353" s="855"/>
      <c r="Q1353" s="855" t="str">
        <f t="shared" si="171"/>
        <v/>
      </c>
      <c r="R1353" s="854" t="s">
        <v>9354</v>
      </c>
      <c r="S1353" s="854"/>
      <c r="T1353" s="918" t="s">
        <v>8400</v>
      </c>
      <c r="U1353" s="856" t="s">
        <v>1570</v>
      </c>
      <c r="V1353" s="865"/>
      <c r="W1353" s="854"/>
      <c r="X1353" s="851"/>
    </row>
    <row r="1354" spans="1:24" ht="28.5" customHeight="1">
      <c r="A1354" s="849" t="s">
        <v>8401</v>
      </c>
      <c r="B1354" s="850"/>
      <c r="C1354" s="850" t="s">
        <v>8334</v>
      </c>
      <c r="D1354" s="850" t="s">
        <v>8402</v>
      </c>
      <c r="E1354" s="852">
        <v>40.875551000000002</v>
      </c>
      <c r="F1354" s="852">
        <v>-77.734499200000002</v>
      </c>
      <c r="G1354" s="854" t="s">
        <v>9289</v>
      </c>
      <c r="H1354" s="850"/>
      <c r="I1354" s="853" t="s">
        <v>44</v>
      </c>
      <c r="J1354" s="854" t="str">
        <f t="shared" si="170"/>
        <v>Groundwater</v>
      </c>
      <c r="K1354" s="854" t="s">
        <v>35</v>
      </c>
      <c r="L1354" s="858"/>
      <c r="M1354" s="855"/>
      <c r="N1354" s="855">
        <v>390</v>
      </c>
      <c r="O1354" s="855" t="s">
        <v>36</v>
      </c>
      <c r="P1354" s="855" t="s">
        <v>36</v>
      </c>
      <c r="Q1354" s="855">
        <f t="shared" si="171"/>
        <v>390</v>
      </c>
      <c r="R1354" s="853" t="s">
        <v>10542</v>
      </c>
      <c r="S1354" s="853" t="s">
        <v>49</v>
      </c>
      <c r="T1354" s="859" t="s">
        <v>8344</v>
      </c>
      <c r="U1354" s="866" t="s">
        <v>105</v>
      </c>
      <c r="V1354" s="884" t="s">
        <v>740</v>
      </c>
      <c r="W1354" s="893" t="s">
        <v>8407</v>
      </c>
      <c r="X1354" s="934" t="s">
        <v>8346</v>
      </c>
    </row>
    <row r="1355" spans="1:24" ht="28.5" customHeight="1">
      <c r="A1355" s="849" t="s">
        <v>321</v>
      </c>
      <c r="B1355" s="849" t="s">
        <v>320</v>
      </c>
      <c r="C1355" s="850" t="s">
        <v>76</v>
      </c>
      <c r="D1355" s="850" t="s">
        <v>211</v>
      </c>
      <c r="E1355" s="852">
        <v>64.754907700000004</v>
      </c>
      <c r="F1355" s="852">
        <v>-147.35692280000001</v>
      </c>
      <c r="G1355" s="854" t="s">
        <v>9299</v>
      </c>
      <c r="H1355" s="850"/>
      <c r="I1355" s="853" t="s">
        <v>5</v>
      </c>
      <c r="J1355" s="854" t="str">
        <f t="shared" si="170"/>
        <v>Groundwater</v>
      </c>
      <c r="K1355" s="854" t="s">
        <v>35</v>
      </c>
      <c r="L1355" s="858">
        <v>2017</v>
      </c>
      <c r="M1355" s="855">
        <v>610</v>
      </c>
      <c r="N1355" s="855">
        <v>2540</v>
      </c>
      <c r="O1355" s="855">
        <v>3150</v>
      </c>
      <c r="P1355" s="855">
        <v>4090</v>
      </c>
      <c r="Q1355" s="855">
        <f t="shared" si="171"/>
        <v>4090</v>
      </c>
      <c r="R1355" s="854" t="s">
        <v>10543</v>
      </c>
      <c r="S1355" s="885" t="s">
        <v>49</v>
      </c>
      <c r="T1355" s="985" t="s">
        <v>216</v>
      </c>
      <c r="U1355" s="856" t="s">
        <v>85</v>
      </c>
      <c r="V1355" s="857" t="s">
        <v>323</v>
      </c>
      <c r="W1355" s="963" t="s">
        <v>327</v>
      </c>
      <c r="X1355" s="882" t="s">
        <v>241</v>
      </c>
    </row>
    <row r="1356" spans="1:24" ht="28.5" customHeight="1">
      <c r="A1356" s="849" t="s">
        <v>8445</v>
      </c>
      <c r="B1356" s="849"/>
      <c r="C1356" s="849" t="s">
        <v>8430</v>
      </c>
      <c r="D1356" s="849" t="s">
        <v>8446</v>
      </c>
      <c r="E1356" s="852">
        <v>41.966765199999998</v>
      </c>
      <c r="F1356" s="852">
        <v>-71.5495071</v>
      </c>
      <c r="G1356" s="852" t="s">
        <v>9290</v>
      </c>
      <c r="H1356" s="849"/>
      <c r="I1356" s="853" t="s">
        <v>44</v>
      </c>
      <c r="J1356" s="854" t="str">
        <f t="shared" si="170"/>
        <v>Other Water</v>
      </c>
      <c r="K1356" s="852" t="s">
        <v>80</v>
      </c>
      <c r="L1356" s="851">
        <v>2018</v>
      </c>
      <c r="M1356" s="855">
        <v>0.62</v>
      </c>
      <c r="N1356" s="855"/>
      <c r="O1356" s="855">
        <v>0.67</v>
      </c>
      <c r="P1356" s="855">
        <v>20.009</v>
      </c>
      <c r="Q1356" s="855">
        <f t="shared" si="171"/>
        <v>20.009</v>
      </c>
      <c r="R1356" s="854"/>
      <c r="S1356" s="854"/>
      <c r="T1356" s="868" t="s">
        <v>8447</v>
      </c>
      <c r="U1356" s="954" t="s">
        <v>8447</v>
      </c>
      <c r="V1356" s="898" t="s">
        <v>90</v>
      </c>
      <c r="W1356" s="877" t="s">
        <v>92</v>
      </c>
      <c r="X1356" s="877" t="s">
        <v>8346</v>
      </c>
    </row>
    <row r="1357" spans="1:24" ht="28.5" customHeight="1">
      <c r="A1357" s="849" t="s">
        <v>6889</v>
      </c>
      <c r="B1357" s="850"/>
      <c r="C1357" s="850" t="s">
        <v>4778</v>
      </c>
      <c r="D1357" s="850" t="s">
        <v>5335</v>
      </c>
      <c r="E1357" s="852">
        <v>43.374352999999999</v>
      </c>
      <c r="F1357" s="852">
        <v>-72.336601999999999</v>
      </c>
      <c r="G1357" s="854" t="s">
        <v>9299</v>
      </c>
      <c r="H1357" s="850"/>
      <c r="I1357" s="853" t="s">
        <v>77</v>
      </c>
      <c r="J1357" s="854" t="str">
        <f t="shared" si="170"/>
        <v>Groundwater</v>
      </c>
      <c r="K1357" s="854" t="s">
        <v>35</v>
      </c>
      <c r="L1357" s="858">
        <v>2018</v>
      </c>
      <c r="M1357" s="855">
        <v>8.99</v>
      </c>
      <c r="N1357" s="855">
        <v>43.4</v>
      </c>
      <c r="O1357" s="855">
        <v>52.39</v>
      </c>
      <c r="P1357" s="855">
        <v>59.5</v>
      </c>
      <c r="Q1357" s="855">
        <f t="shared" si="171"/>
        <v>59.5</v>
      </c>
      <c r="R1357" s="854"/>
      <c r="S1357" s="853"/>
      <c r="T1357" s="879" t="s">
        <v>6894</v>
      </c>
      <c r="U1357" s="880" t="s">
        <v>4786</v>
      </c>
      <c r="V1357" s="881" t="s">
        <v>6891</v>
      </c>
      <c r="W1357" s="879" t="s">
        <v>6895</v>
      </c>
      <c r="X1357" s="882" t="s">
        <v>2415</v>
      </c>
    </row>
    <row r="1358" spans="1:24" ht="28.5" customHeight="1">
      <c r="A1358" s="849" t="s">
        <v>2037</v>
      </c>
      <c r="B1358" s="849" t="s">
        <v>10544</v>
      </c>
      <c r="C1358" s="849" t="s">
        <v>1806</v>
      </c>
      <c r="D1358" s="849" t="s">
        <v>2038</v>
      </c>
      <c r="E1358" s="851">
        <v>27.365884300000001</v>
      </c>
      <c r="F1358" s="851">
        <v>-82.550095999999996</v>
      </c>
      <c r="G1358" s="852" t="s">
        <v>9290</v>
      </c>
      <c r="H1358" s="849"/>
      <c r="I1358" s="853" t="s">
        <v>1786</v>
      </c>
      <c r="J1358" s="854" t="str">
        <f t="shared" si="170"/>
        <v>Groundwater</v>
      </c>
      <c r="K1358" s="852" t="s">
        <v>35</v>
      </c>
      <c r="L1358" s="851">
        <v>2019</v>
      </c>
      <c r="M1358" s="855">
        <v>54</v>
      </c>
      <c r="N1358" s="855">
        <v>36</v>
      </c>
      <c r="O1358" s="855">
        <v>86</v>
      </c>
      <c r="P1358" s="855">
        <v>219.7</v>
      </c>
      <c r="Q1358" s="855">
        <f t="shared" si="171"/>
        <v>219.7</v>
      </c>
      <c r="R1358" s="854"/>
      <c r="S1358" s="854"/>
      <c r="T1358" s="854" t="s">
        <v>2039</v>
      </c>
      <c r="U1358" s="856" t="s">
        <v>1847</v>
      </c>
      <c r="V1358" s="857" t="s">
        <v>1848</v>
      </c>
      <c r="W1358" s="854"/>
      <c r="X1358" s="851"/>
    </row>
    <row r="1359" spans="1:24" ht="28.5" customHeight="1">
      <c r="A1359" s="869" t="s">
        <v>3891</v>
      </c>
      <c r="B1359" s="870"/>
      <c r="C1359" s="870" t="s">
        <v>3158</v>
      </c>
      <c r="D1359" s="870" t="s">
        <v>3297</v>
      </c>
      <c r="E1359" s="871">
        <v>43.064264899999998</v>
      </c>
      <c r="F1359" s="871">
        <v>-85.562779599999999</v>
      </c>
      <c r="G1359" s="852" t="s">
        <v>9289</v>
      </c>
      <c r="H1359" s="852"/>
      <c r="I1359" s="872" t="s">
        <v>33</v>
      </c>
      <c r="J1359" s="854" t="str">
        <f t="shared" si="170"/>
        <v>Groundwater</v>
      </c>
      <c r="K1359" s="854" t="s">
        <v>35</v>
      </c>
      <c r="L1359" s="858"/>
      <c r="M1359" s="855"/>
      <c r="N1359" s="855"/>
      <c r="O1359" s="855">
        <v>2491</v>
      </c>
      <c r="P1359" s="855">
        <v>3475</v>
      </c>
      <c r="Q1359" s="855">
        <f t="shared" si="171"/>
        <v>3475</v>
      </c>
      <c r="R1359" s="851" t="s">
        <v>10545</v>
      </c>
      <c r="S1359" s="883" t="s">
        <v>3894</v>
      </c>
      <c r="T1359" s="874" t="s">
        <v>3166</v>
      </c>
      <c r="U1359" s="875" t="s">
        <v>3893</v>
      </c>
      <c r="V1359" s="857" t="s">
        <v>3894</v>
      </c>
      <c r="W1359" s="924" t="s">
        <v>3896</v>
      </c>
      <c r="X1359" s="877" t="s">
        <v>3168</v>
      </c>
    </row>
    <row r="1360" spans="1:24" ht="28.5" customHeight="1">
      <c r="A1360" s="849" t="s">
        <v>4495</v>
      </c>
      <c r="B1360" s="849"/>
      <c r="C1360" s="849" t="s">
        <v>4239</v>
      </c>
      <c r="D1360" s="849" t="s">
        <v>4496</v>
      </c>
      <c r="E1360" s="851">
        <v>46.54427338</v>
      </c>
      <c r="F1360" s="851">
        <v>-95.442779540000004</v>
      </c>
      <c r="G1360" s="852" t="s">
        <v>9299</v>
      </c>
      <c r="H1360" s="849" t="s">
        <v>10546</v>
      </c>
      <c r="I1360" s="853" t="s">
        <v>33</v>
      </c>
      <c r="J1360" s="854" t="str">
        <f t="shared" si="170"/>
        <v>Groundwater</v>
      </c>
      <c r="K1360" s="852" t="s">
        <v>35</v>
      </c>
      <c r="L1360" s="851">
        <v>2018</v>
      </c>
      <c r="M1360" s="855">
        <v>650</v>
      </c>
      <c r="N1360" s="855">
        <v>560</v>
      </c>
      <c r="O1360" s="855">
        <v>1200</v>
      </c>
      <c r="P1360" s="855">
        <v>4080</v>
      </c>
      <c r="Q1360" s="855">
        <f t="shared" si="171"/>
        <v>4080</v>
      </c>
      <c r="R1360" s="854"/>
      <c r="S1360" s="868" t="s">
        <v>4271</v>
      </c>
      <c r="T1360" s="868" t="s">
        <v>4497</v>
      </c>
      <c r="U1360" s="856" t="s">
        <v>4271</v>
      </c>
      <c r="V1360" s="857" t="s">
        <v>4272</v>
      </c>
      <c r="W1360" s="854"/>
      <c r="X1360" s="877" t="s">
        <v>4274</v>
      </c>
    </row>
    <row r="1361" spans="1:24" ht="28.5" customHeight="1">
      <c r="A1361" s="849" t="s">
        <v>10547</v>
      </c>
      <c r="B1361" s="850"/>
      <c r="C1361" s="850" t="s">
        <v>4778</v>
      </c>
      <c r="D1361" s="850" t="s">
        <v>6896</v>
      </c>
      <c r="E1361" s="852">
        <v>43.432578499999998</v>
      </c>
      <c r="F1361" s="852">
        <v>-71.591264899999999</v>
      </c>
      <c r="G1361" s="854" t="s">
        <v>9290</v>
      </c>
      <c r="H1361" s="850"/>
      <c r="I1361" s="853" t="s">
        <v>77</v>
      </c>
      <c r="J1361" s="854" t="str">
        <f t="shared" si="170"/>
        <v>Groundwater</v>
      </c>
      <c r="K1361" s="854" t="s">
        <v>35</v>
      </c>
      <c r="L1361" s="858"/>
      <c r="M1361" s="855">
        <v>20.7</v>
      </c>
      <c r="N1361" s="855">
        <v>570</v>
      </c>
      <c r="O1361" s="855">
        <v>590.70000000000005</v>
      </c>
      <c r="P1361" s="855">
        <v>852.7</v>
      </c>
      <c r="Q1361" s="855">
        <f t="shared" si="171"/>
        <v>852.7</v>
      </c>
      <c r="R1361" s="854" t="s">
        <v>10548</v>
      </c>
      <c r="S1361" s="854"/>
      <c r="T1361" s="854"/>
      <c r="U1361" s="856" t="s">
        <v>4781</v>
      </c>
      <c r="V1361" s="990" t="s">
        <v>4781</v>
      </c>
      <c r="W1361" s="854"/>
      <c r="X1361" s="860" t="s">
        <v>2415</v>
      </c>
    </row>
    <row r="1362" spans="1:24" ht="28.5" customHeight="1">
      <c r="A1362" s="849" t="s">
        <v>6899</v>
      </c>
      <c r="B1362" s="850"/>
      <c r="C1362" s="850" t="s">
        <v>4778</v>
      </c>
      <c r="D1362" s="850" t="s">
        <v>6900</v>
      </c>
      <c r="E1362" s="852">
        <v>44.597546999999999</v>
      </c>
      <c r="F1362" s="852">
        <v>-71.523202999999995</v>
      </c>
      <c r="G1362" s="854" t="s">
        <v>9302</v>
      </c>
      <c r="H1362" s="850"/>
      <c r="I1362" s="853" t="s">
        <v>77</v>
      </c>
      <c r="J1362" s="854" t="str">
        <f t="shared" si="170"/>
        <v>Groundwater</v>
      </c>
      <c r="K1362" s="854" t="s">
        <v>35</v>
      </c>
      <c r="L1362" s="858"/>
      <c r="M1362" s="855">
        <v>35</v>
      </c>
      <c r="N1362" s="855">
        <v>54.9</v>
      </c>
      <c r="O1362" s="855">
        <v>89.9</v>
      </c>
      <c r="P1362" s="855">
        <v>102.46</v>
      </c>
      <c r="Q1362" s="855">
        <f t="shared" si="171"/>
        <v>102.46</v>
      </c>
      <c r="R1362" s="854"/>
      <c r="S1362" s="854"/>
      <c r="T1362" s="854"/>
      <c r="U1362" s="951" t="s">
        <v>4781</v>
      </c>
      <c r="V1362" s="884" t="s">
        <v>4781</v>
      </c>
      <c r="W1362" s="854"/>
      <c r="X1362" s="860" t="s">
        <v>2415</v>
      </c>
    </row>
    <row r="1363" spans="1:24" ht="28.5" customHeight="1">
      <c r="A1363" s="849" t="s">
        <v>4498</v>
      </c>
      <c r="B1363" s="849"/>
      <c r="C1363" s="849" t="s">
        <v>4239</v>
      </c>
      <c r="D1363" s="849" t="s">
        <v>4499</v>
      </c>
      <c r="E1363" s="851">
        <v>49.339733119999998</v>
      </c>
      <c r="F1363" s="851">
        <v>-95.084403989999998</v>
      </c>
      <c r="G1363" s="852" t="s">
        <v>9299</v>
      </c>
      <c r="H1363" s="849"/>
      <c r="I1363" s="853" t="s">
        <v>33</v>
      </c>
      <c r="J1363" s="854" t="str">
        <f t="shared" si="170"/>
        <v>Groundwater</v>
      </c>
      <c r="K1363" s="852" t="s">
        <v>35</v>
      </c>
      <c r="L1363" s="851">
        <v>2019</v>
      </c>
      <c r="M1363" s="855">
        <v>6</v>
      </c>
      <c r="N1363" s="855">
        <v>15</v>
      </c>
      <c r="O1363" s="855">
        <v>21</v>
      </c>
      <c r="P1363" s="855" t="s">
        <v>36</v>
      </c>
      <c r="Q1363" s="855">
        <f t="shared" si="171"/>
        <v>21</v>
      </c>
      <c r="R1363" s="854"/>
      <c r="S1363" s="868" t="s">
        <v>4271</v>
      </c>
      <c r="T1363" s="868" t="s">
        <v>4500</v>
      </c>
      <c r="U1363" s="866" t="s">
        <v>4271</v>
      </c>
      <c r="V1363" s="884" t="s">
        <v>4272</v>
      </c>
      <c r="W1363" s="854"/>
      <c r="X1363" s="877" t="s">
        <v>4274</v>
      </c>
    </row>
    <row r="1364" spans="1:24" ht="28.5" customHeight="1">
      <c r="A1364" s="849" t="s">
        <v>6903</v>
      </c>
      <c r="B1364" s="850" t="s">
        <v>10549</v>
      </c>
      <c r="C1364" s="850" t="s">
        <v>4778</v>
      </c>
      <c r="D1364" s="850" t="s">
        <v>6904</v>
      </c>
      <c r="E1364" s="852">
        <v>43.209274999999998</v>
      </c>
      <c r="F1364" s="852">
        <v>-71.197208000000003</v>
      </c>
      <c r="G1364" s="854" t="s">
        <v>9290</v>
      </c>
      <c r="H1364" s="850"/>
      <c r="I1364" s="853" t="s">
        <v>765</v>
      </c>
      <c r="J1364" s="854" t="str">
        <f t="shared" si="170"/>
        <v>Groundwater</v>
      </c>
      <c r="K1364" s="854" t="s">
        <v>35</v>
      </c>
      <c r="L1364" s="858"/>
      <c r="M1364" s="855">
        <v>102</v>
      </c>
      <c r="N1364" s="855">
        <v>39.6</v>
      </c>
      <c r="O1364" s="855">
        <v>141.6</v>
      </c>
      <c r="P1364" s="855">
        <v>252.9</v>
      </c>
      <c r="Q1364" s="855">
        <f t="shared" si="171"/>
        <v>252.9</v>
      </c>
      <c r="R1364" s="854"/>
      <c r="S1364" s="854"/>
      <c r="T1364" s="854"/>
      <c r="U1364" s="856" t="s">
        <v>4781</v>
      </c>
      <c r="V1364" s="857" t="s">
        <v>4781</v>
      </c>
      <c r="W1364" s="854"/>
      <c r="X1364" s="860" t="s">
        <v>2415</v>
      </c>
    </row>
    <row r="1365" spans="1:24" ht="28.5" customHeight="1">
      <c r="A1365" s="849" t="s">
        <v>4501</v>
      </c>
      <c r="B1365" s="849"/>
      <c r="C1365" s="849" t="s">
        <v>4239</v>
      </c>
      <c r="D1365" s="849" t="s">
        <v>4502</v>
      </c>
      <c r="E1365" s="851">
        <v>47.793872829999998</v>
      </c>
      <c r="F1365" s="851">
        <v>-91.902885440000006</v>
      </c>
      <c r="G1365" s="852" t="s">
        <v>9299</v>
      </c>
      <c r="H1365" s="849" t="s">
        <v>10550</v>
      </c>
      <c r="I1365" s="853" t="s">
        <v>33</v>
      </c>
      <c r="J1365" s="854" t="str">
        <f t="shared" si="170"/>
        <v>Groundwater</v>
      </c>
      <c r="K1365" s="852" t="s">
        <v>35</v>
      </c>
      <c r="L1365" s="851">
        <v>2019</v>
      </c>
      <c r="M1365" s="855">
        <v>45</v>
      </c>
      <c r="N1365" s="855">
        <v>40</v>
      </c>
      <c r="O1365" s="855">
        <v>85</v>
      </c>
      <c r="P1365" s="855">
        <v>165</v>
      </c>
      <c r="Q1365" s="855">
        <f t="shared" si="171"/>
        <v>165</v>
      </c>
      <c r="R1365" s="854"/>
      <c r="S1365" s="868" t="s">
        <v>4271</v>
      </c>
      <c r="T1365" s="868" t="s">
        <v>4503</v>
      </c>
      <c r="U1365" s="856" t="s">
        <v>4271</v>
      </c>
      <c r="V1365" s="857" t="s">
        <v>4272</v>
      </c>
      <c r="W1365" s="854"/>
      <c r="X1365" s="877" t="s">
        <v>4274</v>
      </c>
    </row>
    <row r="1366" spans="1:24" ht="28.5" customHeight="1">
      <c r="A1366" s="849" t="s">
        <v>1214</v>
      </c>
      <c r="B1366" s="850"/>
      <c r="C1366" s="850" t="s">
        <v>448</v>
      </c>
      <c r="D1366" s="850" t="s">
        <v>1215</v>
      </c>
      <c r="E1366" s="852">
        <v>34.103463400000003</v>
      </c>
      <c r="F1366" s="852">
        <v>-117.2508459</v>
      </c>
      <c r="G1366" s="854" t="s">
        <v>9289</v>
      </c>
      <c r="H1366" s="850"/>
      <c r="I1366" s="853" t="s">
        <v>44</v>
      </c>
      <c r="J1366" s="854" t="str">
        <f t="shared" si="170"/>
        <v>Groundwater</v>
      </c>
      <c r="K1366" s="854" t="s">
        <v>35</v>
      </c>
      <c r="L1366" s="858">
        <v>2017</v>
      </c>
      <c r="M1366" s="855">
        <v>21.9</v>
      </c>
      <c r="N1366" s="855">
        <v>18.8</v>
      </c>
      <c r="O1366" s="855"/>
      <c r="P1366" s="855" t="s">
        <v>36</v>
      </c>
      <c r="Q1366" s="855">
        <f t="shared" si="171"/>
        <v>21.9</v>
      </c>
      <c r="R1366" s="854" t="s">
        <v>10551</v>
      </c>
      <c r="S1366" s="944" t="s">
        <v>546</v>
      </c>
      <c r="T1366" s="999" t="s">
        <v>146</v>
      </c>
      <c r="U1366" s="864"/>
      <c r="V1366" s="884" t="s">
        <v>451</v>
      </c>
      <c r="W1366" s="893" t="s">
        <v>1220</v>
      </c>
      <c r="X1366" s="941" t="s">
        <v>538</v>
      </c>
    </row>
    <row r="1367" spans="1:24" ht="28.5" customHeight="1">
      <c r="A1367" s="849" t="s">
        <v>6907</v>
      </c>
      <c r="B1367" s="850"/>
      <c r="C1367" s="850" t="s">
        <v>4778</v>
      </c>
      <c r="D1367" s="850" t="s">
        <v>6527</v>
      </c>
      <c r="E1367" s="852">
        <v>44.302942799999997</v>
      </c>
      <c r="F1367" s="852">
        <v>-71.751907299999999</v>
      </c>
      <c r="G1367" s="854" t="s">
        <v>9299</v>
      </c>
      <c r="H1367" s="850"/>
      <c r="I1367" s="853" t="s">
        <v>33</v>
      </c>
      <c r="J1367" s="854" t="str">
        <f t="shared" si="170"/>
        <v>Groundwater</v>
      </c>
      <c r="K1367" s="854" t="s">
        <v>35</v>
      </c>
      <c r="L1367" s="858">
        <v>2017</v>
      </c>
      <c r="M1367" s="855">
        <v>11</v>
      </c>
      <c r="N1367" s="855">
        <v>5</v>
      </c>
      <c r="O1367" s="855">
        <v>16</v>
      </c>
      <c r="P1367" s="855">
        <v>18</v>
      </c>
      <c r="Q1367" s="855">
        <f t="shared" si="171"/>
        <v>18</v>
      </c>
      <c r="R1367" s="854"/>
      <c r="S1367" s="853"/>
      <c r="T1367" s="879" t="s">
        <v>6912</v>
      </c>
      <c r="U1367" s="875" t="s">
        <v>4786</v>
      </c>
      <c r="V1367" s="887" t="s">
        <v>6909</v>
      </c>
      <c r="W1367" s="879" t="s">
        <v>6913</v>
      </c>
      <c r="X1367" s="882" t="s">
        <v>2415</v>
      </c>
    </row>
    <row r="1368" spans="1:24" ht="28.5" customHeight="1">
      <c r="A1368" s="849" t="s">
        <v>6914</v>
      </c>
      <c r="B1368" s="850"/>
      <c r="C1368" s="850" t="s">
        <v>4778</v>
      </c>
      <c r="D1368" s="850" t="s">
        <v>6915</v>
      </c>
      <c r="E1368" s="852">
        <v>43.156091699999998</v>
      </c>
      <c r="F1368" s="852">
        <v>-71.112311399999996</v>
      </c>
      <c r="G1368" s="854" t="s">
        <v>9299</v>
      </c>
      <c r="H1368" s="850"/>
      <c r="I1368" s="853" t="s">
        <v>33</v>
      </c>
      <c r="J1368" s="854" t="str">
        <f t="shared" si="170"/>
        <v>Groundwater</v>
      </c>
      <c r="K1368" s="854" t="s">
        <v>35</v>
      </c>
      <c r="L1368" s="858">
        <v>2020</v>
      </c>
      <c r="M1368" s="855">
        <v>2360</v>
      </c>
      <c r="N1368" s="855">
        <v>239</v>
      </c>
      <c r="O1368" s="855">
        <v>2564</v>
      </c>
      <c r="P1368" s="855">
        <v>6781</v>
      </c>
      <c r="Q1368" s="855">
        <f t="shared" si="171"/>
        <v>6781</v>
      </c>
      <c r="R1368" s="854"/>
      <c r="S1368" s="853"/>
      <c r="T1368" s="879" t="s">
        <v>6919</v>
      </c>
      <c r="U1368" s="880" t="s">
        <v>4786</v>
      </c>
      <c r="V1368" s="881" t="s">
        <v>4781</v>
      </c>
      <c r="W1368" s="879" t="s">
        <v>6920</v>
      </c>
      <c r="X1368" s="882" t="s">
        <v>2415</v>
      </c>
    </row>
    <row r="1369" spans="1:24" ht="28.5" customHeight="1">
      <c r="A1369" s="849" t="s">
        <v>2040</v>
      </c>
      <c r="B1369" s="849"/>
      <c r="C1369" s="849" t="s">
        <v>1806</v>
      </c>
      <c r="D1369" s="849"/>
      <c r="E1369" s="851">
        <v>28.564046000000001</v>
      </c>
      <c r="F1369" s="851">
        <v>-81.327888000000002</v>
      </c>
      <c r="G1369" s="901" t="s">
        <v>9381</v>
      </c>
      <c r="H1369" s="900" t="s">
        <v>10552</v>
      </c>
      <c r="I1369" s="853" t="s">
        <v>44</v>
      </c>
      <c r="J1369" s="854" t="str">
        <f t="shared" si="170"/>
        <v>Groundwater</v>
      </c>
      <c r="K1369" s="852" t="s">
        <v>35</v>
      </c>
      <c r="L1369" s="851">
        <v>2018</v>
      </c>
      <c r="M1369" s="855">
        <v>140</v>
      </c>
      <c r="N1369" s="855">
        <v>85</v>
      </c>
      <c r="O1369" s="855"/>
      <c r="P1369" s="855"/>
      <c r="Q1369" s="855">
        <f t="shared" si="171"/>
        <v>140</v>
      </c>
      <c r="R1369" s="891" t="s">
        <v>10553</v>
      </c>
      <c r="S1369" s="854"/>
      <c r="T1369" s="854"/>
      <c r="U1369" s="856" t="s">
        <v>813</v>
      </c>
      <c r="V1369" s="857" t="s">
        <v>2041</v>
      </c>
      <c r="W1369" s="868" t="s">
        <v>2042</v>
      </c>
      <c r="X1369" s="851"/>
    </row>
    <row r="1370" spans="1:24" ht="28.5" customHeight="1">
      <c r="A1370" s="849" t="s">
        <v>3114</v>
      </c>
      <c r="B1370" s="849"/>
      <c r="C1370" s="849" t="s">
        <v>3007</v>
      </c>
      <c r="D1370" s="849"/>
      <c r="E1370" s="851">
        <v>42.441732000000002</v>
      </c>
      <c r="F1370" s="851">
        <v>-71.420648999999997</v>
      </c>
      <c r="G1370" s="901" t="s">
        <v>9290</v>
      </c>
      <c r="H1370" s="900"/>
      <c r="I1370" s="853" t="s">
        <v>1201</v>
      </c>
      <c r="J1370" s="854" t="str">
        <f t="shared" si="170"/>
        <v>Unknown</v>
      </c>
      <c r="K1370" s="852"/>
      <c r="L1370" s="851"/>
      <c r="M1370" s="855"/>
      <c r="N1370" s="855"/>
      <c r="O1370" s="855"/>
      <c r="P1370" s="855"/>
      <c r="Q1370" s="855" t="str">
        <f t="shared" si="171"/>
        <v/>
      </c>
      <c r="R1370" s="854" t="s">
        <v>9405</v>
      </c>
      <c r="S1370" s="854"/>
      <c r="T1370" s="918" t="s">
        <v>3115</v>
      </c>
      <c r="U1370" s="856" t="s">
        <v>1570</v>
      </c>
      <c r="V1370" s="865"/>
      <c r="W1370" s="854"/>
      <c r="X1370" s="851"/>
    </row>
    <row r="1371" spans="1:24" ht="28.5" customHeight="1">
      <c r="A1371" s="849" t="s">
        <v>3116</v>
      </c>
      <c r="B1371" s="849" t="s">
        <v>10554</v>
      </c>
      <c r="C1371" s="849" t="s">
        <v>3007</v>
      </c>
      <c r="D1371" s="849"/>
      <c r="E1371" s="851">
        <v>42.260108299999999</v>
      </c>
      <c r="F1371" s="851">
        <v>-71.468682200000003</v>
      </c>
      <c r="G1371" s="901" t="s">
        <v>9290</v>
      </c>
      <c r="H1371" s="900"/>
      <c r="I1371" s="853" t="s">
        <v>2194</v>
      </c>
      <c r="J1371" s="854" t="str">
        <f t="shared" si="170"/>
        <v>Unknown</v>
      </c>
      <c r="K1371" s="852"/>
      <c r="L1371" s="851"/>
      <c r="M1371" s="855"/>
      <c r="N1371" s="855"/>
      <c r="O1371" s="855"/>
      <c r="P1371" s="855"/>
      <c r="Q1371" s="855" t="str">
        <f t="shared" si="171"/>
        <v/>
      </c>
      <c r="R1371" s="854" t="s">
        <v>9405</v>
      </c>
      <c r="S1371" s="854"/>
      <c r="T1371" s="918" t="s">
        <v>3117</v>
      </c>
      <c r="U1371" s="866" t="s">
        <v>1570</v>
      </c>
      <c r="V1371" s="865"/>
      <c r="W1371" s="854"/>
      <c r="X1371" s="851"/>
    </row>
    <row r="1372" spans="1:24" ht="28.5" customHeight="1">
      <c r="A1372" s="849" t="s">
        <v>2273</v>
      </c>
      <c r="B1372" s="849" t="s">
        <v>2274</v>
      </c>
      <c r="C1372" s="849" t="s">
        <v>2252</v>
      </c>
      <c r="D1372" s="849" t="s">
        <v>2275</v>
      </c>
      <c r="E1372" s="851">
        <v>41.98028</v>
      </c>
      <c r="F1372" s="851">
        <v>-87.908997900000003</v>
      </c>
      <c r="G1372" s="901" t="s">
        <v>9290</v>
      </c>
      <c r="H1372" s="900"/>
      <c r="I1372" s="853" t="s">
        <v>44</v>
      </c>
      <c r="J1372" s="854" t="str">
        <f t="shared" si="170"/>
        <v>Groundwater</v>
      </c>
      <c r="K1372" s="852" t="s">
        <v>35</v>
      </c>
      <c r="L1372" s="851">
        <v>2018</v>
      </c>
      <c r="M1372" s="855">
        <v>13600</v>
      </c>
      <c r="N1372" s="855">
        <v>1520</v>
      </c>
      <c r="O1372" s="855">
        <v>13800</v>
      </c>
      <c r="P1372" s="855">
        <v>39790</v>
      </c>
      <c r="Q1372" s="855">
        <f t="shared" si="171"/>
        <v>39790</v>
      </c>
      <c r="R1372" s="854"/>
      <c r="S1372" s="854"/>
      <c r="T1372" s="854"/>
      <c r="U1372" s="856" t="s">
        <v>54</v>
      </c>
      <c r="V1372" s="907"/>
      <c r="W1372" s="854"/>
      <c r="X1372" s="851"/>
    </row>
    <row r="1373" spans="1:24" ht="28.5" customHeight="1">
      <c r="A1373" s="849" t="s">
        <v>4504</v>
      </c>
      <c r="B1373" s="849"/>
      <c r="C1373" s="849" t="s">
        <v>4239</v>
      </c>
      <c r="D1373" s="849" t="s">
        <v>4505</v>
      </c>
      <c r="E1373" s="851">
        <v>45.316707610000002</v>
      </c>
      <c r="F1373" s="851">
        <v>-93.333030699999995</v>
      </c>
      <c r="G1373" s="852" t="s">
        <v>9299</v>
      </c>
      <c r="H1373" s="849"/>
      <c r="I1373" s="853" t="s">
        <v>33</v>
      </c>
      <c r="J1373" s="854" t="str">
        <f t="shared" si="170"/>
        <v>Groundwater</v>
      </c>
      <c r="K1373" s="852" t="s">
        <v>35</v>
      </c>
      <c r="L1373" s="851">
        <v>2019</v>
      </c>
      <c r="M1373" s="855">
        <v>570</v>
      </c>
      <c r="N1373" s="855">
        <v>570</v>
      </c>
      <c r="O1373" s="855">
        <v>1100</v>
      </c>
      <c r="P1373" s="855">
        <v>3950</v>
      </c>
      <c r="Q1373" s="855">
        <f t="shared" si="171"/>
        <v>3950</v>
      </c>
      <c r="R1373" s="854"/>
      <c r="S1373" s="868" t="s">
        <v>4271</v>
      </c>
      <c r="T1373" s="868" t="s">
        <v>4506</v>
      </c>
      <c r="U1373" s="866" t="s">
        <v>4271</v>
      </c>
      <c r="V1373" s="884" t="s">
        <v>4272</v>
      </c>
      <c r="W1373" s="854"/>
      <c r="X1373" s="877" t="s">
        <v>4274</v>
      </c>
    </row>
    <row r="1374" spans="1:24" ht="28.5" customHeight="1">
      <c r="A1374" s="849" t="s">
        <v>7931</v>
      </c>
      <c r="B1374" s="850"/>
      <c r="C1374" s="850" t="s">
        <v>7798</v>
      </c>
      <c r="D1374" s="850" t="s">
        <v>7799</v>
      </c>
      <c r="E1374" s="852">
        <v>42.891325909999999</v>
      </c>
      <c r="F1374" s="852">
        <v>-73.359838109999998</v>
      </c>
      <c r="G1374" s="854" t="s">
        <v>9290</v>
      </c>
      <c r="H1374" s="886"/>
      <c r="I1374" s="853" t="s">
        <v>33</v>
      </c>
      <c r="J1374" s="854" t="str">
        <f t="shared" si="170"/>
        <v>Groundwater</v>
      </c>
      <c r="K1374" s="854" t="s">
        <v>35</v>
      </c>
      <c r="L1374" s="858"/>
      <c r="M1374" s="855">
        <v>940</v>
      </c>
      <c r="N1374" s="855"/>
      <c r="O1374" s="855" t="s">
        <v>36</v>
      </c>
      <c r="P1374" s="855" t="s">
        <v>36</v>
      </c>
      <c r="Q1374" s="855">
        <f t="shared" si="171"/>
        <v>940</v>
      </c>
      <c r="R1374" s="1065" t="s">
        <v>10555</v>
      </c>
      <c r="S1374" s="854"/>
      <c r="T1374" s="894" t="s">
        <v>7934</v>
      </c>
      <c r="U1374" s="856" t="s">
        <v>7890</v>
      </c>
      <c r="V1374" s="857" t="s">
        <v>7934</v>
      </c>
      <c r="W1374" s="885"/>
      <c r="X1374" s="925" t="s">
        <v>7808</v>
      </c>
    </row>
    <row r="1375" spans="1:24" ht="28.5" customHeight="1">
      <c r="A1375" s="849" t="s">
        <v>10556</v>
      </c>
      <c r="B1375" s="849"/>
      <c r="C1375" s="849" t="s">
        <v>8532</v>
      </c>
      <c r="D1375" s="849" t="s">
        <v>9779</v>
      </c>
      <c r="E1375" s="851">
        <v>35.931136674580401</v>
      </c>
      <c r="F1375" s="851">
        <v>-84.310241324009397</v>
      </c>
      <c r="G1375" s="862"/>
      <c r="H1375" s="861"/>
      <c r="I1375" s="853" t="s">
        <v>5</v>
      </c>
      <c r="J1375" s="852" t="s">
        <v>122</v>
      </c>
      <c r="K1375" s="852" t="s">
        <v>122</v>
      </c>
      <c r="L1375" s="863"/>
      <c r="M1375" s="855">
        <v>7.3</v>
      </c>
      <c r="N1375" s="855">
        <v>22.4</v>
      </c>
      <c r="O1375" s="855"/>
      <c r="P1375" s="855"/>
      <c r="Q1375" s="855">
        <v>22.4</v>
      </c>
      <c r="R1375" s="854"/>
      <c r="S1375" s="854"/>
      <c r="T1375" s="854"/>
      <c r="U1375" s="864" t="s">
        <v>9780</v>
      </c>
      <c r="V1375" s="865" t="s">
        <v>9781</v>
      </c>
      <c r="W1375" s="854" t="s">
        <v>9782</v>
      </c>
      <c r="X1375" s="851" t="s">
        <v>9783</v>
      </c>
    </row>
    <row r="1376" spans="1:24" ht="28.5" customHeight="1">
      <c r="A1376" s="849" t="s">
        <v>3897</v>
      </c>
      <c r="B1376" s="849"/>
      <c r="C1376" s="849" t="s">
        <v>3158</v>
      </c>
      <c r="D1376" s="849" t="s">
        <v>3898</v>
      </c>
      <c r="E1376" s="851">
        <v>42.638950899999998</v>
      </c>
      <c r="F1376" s="851">
        <v>-83.254543999999996</v>
      </c>
      <c r="G1376" s="852" t="s">
        <v>9289</v>
      </c>
      <c r="H1376" s="852"/>
      <c r="I1376" s="853" t="s">
        <v>765</v>
      </c>
      <c r="J1376" s="854" t="str">
        <f t="shared" ref="J1376:J1404" si="172">IF(K1376="Groundwater", "Groundwater", IF(OR(K1376="Wastewater", K1376="Surface Water", K1376="Drinking Water", K1376="Leachate"),"Other Water", IF(OR(K1376="Soil", K1376="Compost", K1376="Sludge", K1376="Septage"), "Solid", "Unknown")))</f>
        <v>Other Water</v>
      </c>
      <c r="K1376" s="852" t="s">
        <v>2471</v>
      </c>
      <c r="L1376" s="851"/>
      <c r="M1376" s="855">
        <v>38.1</v>
      </c>
      <c r="N1376" s="855">
        <v>20</v>
      </c>
      <c r="O1376" s="855"/>
      <c r="P1376" s="855"/>
      <c r="Q1376" s="855">
        <f t="shared" ref="Q1376:Q1404" si="173">IF(M1376&amp;N1376&amp;O1376&amp;P1376="","",MAX(M1376:P1376))</f>
        <v>38.1</v>
      </c>
      <c r="R1376" s="854"/>
      <c r="S1376" s="885"/>
      <c r="T1376" s="852"/>
      <c r="U1376" s="864"/>
      <c r="V1376" s="884" t="s">
        <v>3266</v>
      </c>
      <c r="W1376" s="854"/>
      <c r="X1376" s="851"/>
    </row>
    <row r="1377" spans="1:24" ht="28.5" customHeight="1">
      <c r="A1377" s="849" t="s">
        <v>3899</v>
      </c>
      <c r="B1377" s="849"/>
      <c r="C1377" s="849" t="s">
        <v>3158</v>
      </c>
      <c r="D1377" s="849" t="s">
        <v>3900</v>
      </c>
      <c r="E1377" s="851">
        <v>42.663844599999997</v>
      </c>
      <c r="F1377" s="851">
        <v>-83.420419799999905</v>
      </c>
      <c r="G1377" s="852" t="s">
        <v>9349</v>
      </c>
      <c r="H1377" s="852"/>
      <c r="I1377" s="853" t="s">
        <v>113</v>
      </c>
      <c r="J1377" s="854" t="str">
        <f t="shared" si="172"/>
        <v>Groundwater</v>
      </c>
      <c r="K1377" s="852" t="s">
        <v>35</v>
      </c>
      <c r="L1377" s="851">
        <v>2021</v>
      </c>
      <c r="M1377" s="855">
        <v>52</v>
      </c>
      <c r="N1377" s="855">
        <v>4800</v>
      </c>
      <c r="O1377" s="855">
        <v>4836</v>
      </c>
      <c r="P1377" s="855">
        <v>6700.9</v>
      </c>
      <c r="Q1377" s="855">
        <f t="shared" si="173"/>
        <v>6700.9</v>
      </c>
      <c r="R1377" s="854" t="s">
        <v>1007</v>
      </c>
      <c r="S1377" s="885"/>
      <c r="T1377" s="854"/>
      <c r="U1377" s="856" t="s">
        <v>3901</v>
      </c>
      <c r="V1377" s="907" t="s">
        <v>3902</v>
      </c>
      <c r="W1377" s="854"/>
      <c r="X1377" s="851"/>
    </row>
    <row r="1378" spans="1:24" ht="28.5" customHeight="1">
      <c r="A1378" s="849" t="s">
        <v>3903</v>
      </c>
      <c r="B1378" s="850"/>
      <c r="C1378" s="850" t="s">
        <v>3158</v>
      </c>
      <c r="D1378" s="850" t="s">
        <v>3486</v>
      </c>
      <c r="E1378" s="871">
        <v>42.7079539</v>
      </c>
      <c r="F1378" s="871">
        <v>-83.251897099999994</v>
      </c>
      <c r="G1378" s="852" t="s">
        <v>9289</v>
      </c>
      <c r="H1378" s="852"/>
      <c r="I1378" s="853" t="s">
        <v>5</v>
      </c>
      <c r="J1378" s="854" t="str">
        <f t="shared" si="172"/>
        <v>Groundwater</v>
      </c>
      <c r="K1378" s="854" t="s">
        <v>35</v>
      </c>
      <c r="L1378" s="858">
        <v>2018</v>
      </c>
      <c r="M1378" s="855">
        <v>840</v>
      </c>
      <c r="N1378" s="855">
        <v>700</v>
      </c>
      <c r="O1378" s="855">
        <v>1540</v>
      </c>
      <c r="P1378" s="855"/>
      <c r="Q1378" s="855">
        <f t="shared" si="173"/>
        <v>1540</v>
      </c>
      <c r="R1378" s="906"/>
      <c r="S1378" s="885"/>
      <c r="T1378" s="859" t="s">
        <v>3907</v>
      </c>
      <c r="U1378" s="866" t="s">
        <v>3190</v>
      </c>
      <c r="V1378" s="884" t="s">
        <v>3190</v>
      </c>
      <c r="W1378" s="885"/>
      <c r="X1378" s="877" t="s">
        <v>3168</v>
      </c>
    </row>
    <row r="1379" spans="1:24" ht="28.5" customHeight="1">
      <c r="A1379" s="849" t="s">
        <v>2712</v>
      </c>
      <c r="B1379" s="850"/>
      <c r="C1379" s="850" t="s">
        <v>2408</v>
      </c>
      <c r="D1379" s="850" t="s">
        <v>2713</v>
      </c>
      <c r="E1379" s="852">
        <v>44.546377</v>
      </c>
      <c r="F1379" s="852">
        <v>-69.757576</v>
      </c>
      <c r="G1379" s="854" t="s">
        <v>9289</v>
      </c>
      <c r="H1379" s="850"/>
      <c r="I1379" s="853" t="s">
        <v>33</v>
      </c>
      <c r="J1379" s="854" t="str">
        <f t="shared" si="172"/>
        <v>Other Water</v>
      </c>
      <c r="K1379" s="854" t="s">
        <v>80</v>
      </c>
      <c r="L1379" s="902">
        <v>2019</v>
      </c>
      <c r="M1379" s="855">
        <v>292</v>
      </c>
      <c r="N1379" s="855">
        <v>118</v>
      </c>
      <c r="O1379" s="855">
        <v>410</v>
      </c>
      <c r="P1379" s="855">
        <v>1019</v>
      </c>
      <c r="Q1379" s="855">
        <f t="shared" si="173"/>
        <v>1019</v>
      </c>
      <c r="R1379" s="854"/>
      <c r="S1379" s="853"/>
      <c r="T1379" s="859" t="s">
        <v>2443</v>
      </c>
      <c r="U1379" s="864"/>
      <c r="V1379" s="881" t="s">
        <v>2411</v>
      </c>
      <c r="W1379" s="885"/>
      <c r="X1379" s="882" t="s">
        <v>2415</v>
      </c>
    </row>
    <row r="1380" spans="1:24" ht="28.5" customHeight="1">
      <c r="A1380" s="849" t="s">
        <v>1221</v>
      </c>
      <c r="B1380" s="849"/>
      <c r="C1380" s="849" t="s">
        <v>448</v>
      </c>
      <c r="D1380" s="849" t="s">
        <v>1222</v>
      </c>
      <c r="E1380" s="852">
        <v>33.440391699999999</v>
      </c>
      <c r="F1380" s="852">
        <v>-116.0799591</v>
      </c>
      <c r="G1380" s="852" t="s">
        <v>9289</v>
      </c>
      <c r="H1380" s="849"/>
      <c r="I1380" s="853" t="s">
        <v>33</v>
      </c>
      <c r="J1380" s="854" t="str">
        <f t="shared" si="172"/>
        <v>Solid</v>
      </c>
      <c r="K1380" s="852" t="s">
        <v>99</v>
      </c>
      <c r="L1380" s="851">
        <v>2019</v>
      </c>
      <c r="M1380" s="855">
        <v>6300</v>
      </c>
      <c r="N1380" s="855">
        <v>510000</v>
      </c>
      <c r="O1380" s="855"/>
      <c r="P1380" s="855">
        <v>23058440</v>
      </c>
      <c r="Q1380" s="855">
        <f t="shared" si="173"/>
        <v>23058440</v>
      </c>
      <c r="R1380" s="854"/>
      <c r="S1380" s="854"/>
      <c r="T1380" s="859" t="s">
        <v>480</v>
      </c>
      <c r="U1380" s="856" t="s">
        <v>451</v>
      </c>
      <c r="V1380" s="857" t="s">
        <v>451</v>
      </c>
      <c r="W1380" s="854"/>
      <c r="X1380" s="877" t="s">
        <v>453</v>
      </c>
    </row>
    <row r="1381" spans="1:24" ht="28.5" customHeight="1">
      <c r="A1381" s="849" t="s">
        <v>2043</v>
      </c>
      <c r="B1381" s="849"/>
      <c r="C1381" s="849" t="s">
        <v>1806</v>
      </c>
      <c r="D1381" s="929" t="s">
        <v>1912</v>
      </c>
      <c r="E1381" s="852">
        <v>29.1619921768179</v>
      </c>
      <c r="F1381" s="852">
        <v>-82.084178609790797</v>
      </c>
      <c r="G1381" s="852" t="s">
        <v>9381</v>
      </c>
      <c r="H1381" s="849" t="s">
        <v>10559</v>
      </c>
      <c r="I1381" s="853" t="s">
        <v>44</v>
      </c>
      <c r="J1381" s="854" t="str">
        <f t="shared" si="172"/>
        <v>Other Water</v>
      </c>
      <c r="K1381" s="852" t="s">
        <v>80</v>
      </c>
      <c r="L1381" s="851">
        <v>2018</v>
      </c>
      <c r="M1381" s="855">
        <v>1.6</v>
      </c>
      <c r="N1381" s="855">
        <v>16</v>
      </c>
      <c r="O1381" s="855">
        <v>17.600000000000001</v>
      </c>
      <c r="P1381" s="855">
        <v>26.978999999999999</v>
      </c>
      <c r="Q1381" s="855">
        <f t="shared" si="173"/>
        <v>26.978999999999999</v>
      </c>
      <c r="R1381" s="854"/>
      <c r="S1381" s="854"/>
      <c r="T1381" s="854"/>
      <c r="U1381" s="1066" t="s">
        <v>90</v>
      </c>
      <c r="V1381" s="972" t="s">
        <v>90</v>
      </c>
      <c r="W1381" s="877" t="s">
        <v>92</v>
      </c>
      <c r="X1381" s="860" t="s">
        <v>2044</v>
      </c>
    </row>
    <row r="1382" spans="1:24" ht="28.5" customHeight="1">
      <c r="A1382" s="849" t="s">
        <v>1226</v>
      </c>
      <c r="B1382" s="849"/>
      <c r="C1382" s="850" t="s">
        <v>448</v>
      </c>
      <c r="D1382" s="850" t="s">
        <v>1227</v>
      </c>
      <c r="E1382" s="852">
        <v>32.772172599999998</v>
      </c>
      <c r="F1382" s="852">
        <v>-115.9976056</v>
      </c>
      <c r="G1382" s="854" t="s">
        <v>9289</v>
      </c>
      <c r="H1382" s="850"/>
      <c r="I1382" s="853" t="s">
        <v>33</v>
      </c>
      <c r="J1382" s="854" t="str">
        <f t="shared" si="172"/>
        <v>Groundwater</v>
      </c>
      <c r="K1382" s="854" t="s">
        <v>35</v>
      </c>
      <c r="L1382" s="858">
        <v>2019</v>
      </c>
      <c r="M1382" s="855"/>
      <c r="N1382" s="855">
        <v>1.5</v>
      </c>
      <c r="O1382" s="855" t="s">
        <v>36</v>
      </c>
      <c r="P1382" s="855">
        <v>3.88</v>
      </c>
      <c r="Q1382" s="855">
        <f t="shared" si="173"/>
        <v>3.88</v>
      </c>
      <c r="R1382" s="854"/>
      <c r="S1382" s="854"/>
      <c r="T1382" s="942" t="s">
        <v>1230</v>
      </c>
      <c r="U1382" s="866" t="s">
        <v>514</v>
      </c>
      <c r="V1382" s="884" t="s">
        <v>1229</v>
      </c>
      <c r="W1382" s="885"/>
      <c r="X1382" s="941" t="s">
        <v>538</v>
      </c>
    </row>
    <row r="1383" spans="1:24" ht="28.5" customHeight="1">
      <c r="A1383" s="849" t="s">
        <v>1231</v>
      </c>
      <c r="B1383" s="850"/>
      <c r="C1383" s="850" t="s">
        <v>448</v>
      </c>
      <c r="D1383" s="850" t="s">
        <v>1232</v>
      </c>
      <c r="E1383" s="852">
        <v>33.8491936</v>
      </c>
      <c r="F1383" s="852">
        <v>-117.8827369</v>
      </c>
      <c r="G1383" s="854" t="s">
        <v>9289</v>
      </c>
      <c r="H1383" s="850"/>
      <c r="I1383" s="853" t="s">
        <v>1201</v>
      </c>
      <c r="J1383" s="854" t="str">
        <f t="shared" si="172"/>
        <v>Groundwater</v>
      </c>
      <c r="K1383" s="854" t="s">
        <v>35</v>
      </c>
      <c r="L1383" s="858">
        <v>2020</v>
      </c>
      <c r="M1383" s="855">
        <v>31.7</v>
      </c>
      <c r="N1383" s="855">
        <v>72.2</v>
      </c>
      <c r="O1383" s="855">
        <v>99</v>
      </c>
      <c r="P1383" s="855">
        <v>169.2</v>
      </c>
      <c r="Q1383" s="855">
        <f t="shared" si="173"/>
        <v>169.2</v>
      </c>
      <c r="R1383" s="891" t="s">
        <v>10560</v>
      </c>
      <c r="S1383" s="854"/>
      <c r="T1383" s="859" t="s">
        <v>480</v>
      </c>
      <c r="U1383" s="856" t="s">
        <v>451</v>
      </c>
      <c r="V1383" s="857" t="s">
        <v>451</v>
      </c>
      <c r="W1383" s="854"/>
      <c r="X1383" s="877" t="s">
        <v>453</v>
      </c>
    </row>
    <row r="1384" spans="1:24" ht="28.5" customHeight="1">
      <c r="A1384" s="849" t="s">
        <v>4754</v>
      </c>
      <c r="B1384" s="849"/>
      <c r="C1384" s="849" t="s">
        <v>4735</v>
      </c>
      <c r="D1384" s="849"/>
      <c r="E1384" s="851">
        <v>41.124271800000002</v>
      </c>
      <c r="F1384" s="851">
        <v>-95.9145568</v>
      </c>
      <c r="G1384" s="901" t="s">
        <v>9290</v>
      </c>
      <c r="H1384" s="900"/>
      <c r="I1384" s="853" t="s">
        <v>44</v>
      </c>
      <c r="J1384" s="854" t="str">
        <f t="shared" si="172"/>
        <v>Groundwater</v>
      </c>
      <c r="K1384" s="852" t="s">
        <v>35</v>
      </c>
      <c r="L1384" s="851">
        <v>2019</v>
      </c>
      <c r="M1384" s="855">
        <v>410000</v>
      </c>
      <c r="N1384" s="855">
        <v>42000</v>
      </c>
      <c r="O1384" s="855">
        <v>410780</v>
      </c>
      <c r="P1384" s="855"/>
      <c r="Q1384" s="855">
        <f t="shared" si="173"/>
        <v>410780</v>
      </c>
      <c r="R1384" s="854"/>
      <c r="S1384" s="854"/>
      <c r="T1384" s="854"/>
      <c r="U1384" s="866" t="s">
        <v>54</v>
      </c>
      <c r="V1384" s="867" t="s">
        <v>4755</v>
      </c>
      <c r="W1384" s="854"/>
      <c r="X1384" s="851"/>
    </row>
    <row r="1385" spans="1:24" ht="28.5" customHeight="1">
      <c r="A1385" s="849" t="s">
        <v>6921</v>
      </c>
      <c r="B1385" s="849"/>
      <c r="C1385" s="850" t="s">
        <v>4778</v>
      </c>
      <c r="D1385" s="850" t="s">
        <v>6413</v>
      </c>
      <c r="E1385" s="852">
        <v>42.895097999999997</v>
      </c>
      <c r="F1385" s="852">
        <v>-71.075540000000004</v>
      </c>
      <c r="G1385" s="854" t="s">
        <v>9299</v>
      </c>
      <c r="H1385" s="850"/>
      <c r="I1385" s="853" t="s">
        <v>1201</v>
      </c>
      <c r="J1385" s="854" t="str">
        <f t="shared" si="172"/>
        <v>Groundwater</v>
      </c>
      <c r="K1385" s="853" t="s">
        <v>35</v>
      </c>
      <c r="L1385" s="858">
        <v>2019</v>
      </c>
      <c r="M1385" s="855">
        <v>22</v>
      </c>
      <c r="N1385" s="855"/>
      <c r="O1385" s="855" t="s">
        <v>36</v>
      </c>
      <c r="P1385" s="855">
        <v>73.64</v>
      </c>
      <c r="Q1385" s="855">
        <f t="shared" si="173"/>
        <v>73.64</v>
      </c>
      <c r="R1385" s="854"/>
      <c r="S1385" s="853"/>
      <c r="T1385" s="879" t="s">
        <v>6926</v>
      </c>
      <c r="U1385" s="875" t="s">
        <v>4786</v>
      </c>
      <c r="V1385" s="887" t="s">
        <v>6923</v>
      </c>
      <c r="W1385" s="941" t="s">
        <v>6927</v>
      </c>
      <c r="X1385" s="882" t="s">
        <v>2415</v>
      </c>
    </row>
    <row r="1386" spans="1:24" ht="28.5" customHeight="1">
      <c r="A1386" s="849" t="s">
        <v>6928</v>
      </c>
      <c r="B1386" s="850"/>
      <c r="C1386" s="850" t="s">
        <v>4778</v>
      </c>
      <c r="D1386" s="850" t="s">
        <v>5726</v>
      </c>
      <c r="E1386" s="852">
        <v>43.428485999999999</v>
      </c>
      <c r="F1386" s="852">
        <v>-71.648583000000002</v>
      </c>
      <c r="G1386" s="854" t="s">
        <v>9299</v>
      </c>
      <c r="H1386" s="850"/>
      <c r="I1386" s="853" t="s">
        <v>33</v>
      </c>
      <c r="J1386" s="854" t="str">
        <f t="shared" si="172"/>
        <v>Groundwater</v>
      </c>
      <c r="K1386" s="854" t="s">
        <v>35</v>
      </c>
      <c r="L1386" s="858">
        <v>2019</v>
      </c>
      <c r="M1386" s="855">
        <v>32.700000000000003</v>
      </c>
      <c r="N1386" s="855">
        <v>9.86</v>
      </c>
      <c r="O1386" s="855">
        <v>42.56</v>
      </c>
      <c r="P1386" s="855">
        <v>82.11</v>
      </c>
      <c r="Q1386" s="855">
        <f t="shared" si="173"/>
        <v>82.11</v>
      </c>
      <c r="R1386" s="853" t="s">
        <v>10561</v>
      </c>
      <c r="S1386" s="944" t="s">
        <v>6539</v>
      </c>
      <c r="T1386" s="879" t="s">
        <v>6934</v>
      </c>
      <c r="U1386" s="880" t="s">
        <v>4786</v>
      </c>
      <c r="V1386" s="881" t="s">
        <v>6931</v>
      </c>
      <c r="W1386" s="1044" t="s">
        <v>6935</v>
      </c>
      <c r="X1386" s="882" t="s">
        <v>2415</v>
      </c>
    </row>
    <row r="1387" spans="1:24" ht="28.5" customHeight="1">
      <c r="A1387" s="849" t="s">
        <v>6936</v>
      </c>
      <c r="B1387" s="850"/>
      <c r="C1387" s="850" t="s">
        <v>4778</v>
      </c>
      <c r="D1387" s="850" t="s">
        <v>6722</v>
      </c>
      <c r="E1387" s="852">
        <v>43.436939000000002</v>
      </c>
      <c r="F1387" s="852">
        <v>-70.989847999999995</v>
      </c>
      <c r="G1387" s="854" t="s">
        <v>9299</v>
      </c>
      <c r="H1387" s="850"/>
      <c r="I1387" s="853" t="s">
        <v>33</v>
      </c>
      <c r="J1387" s="854" t="str">
        <f t="shared" si="172"/>
        <v>Groundwater</v>
      </c>
      <c r="K1387" s="854" t="s">
        <v>35</v>
      </c>
      <c r="L1387" s="858">
        <v>2017</v>
      </c>
      <c r="M1387" s="855">
        <v>30.2</v>
      </c>
      <c r="N1387" s="855">
        <v>96.9</v>
      </c>
      <c r="O1387" s="855">
        <v>127.1</v>
      </c>
      <c r="P1387" s="855">
        <v>138.1</v>
      </c>
      <c r="Q1387" s="855">
        <f t="shared" si="173"/>
        <v>138.1</v>
      </c>
      <c r="R1387" s="854"/>
      <c r="S1387" s="853"/>
      <c r="T1387" s="962" t="s">
        <v>6941</v>
      </c>
      <c r="U1387" s="875" t="s">
        <v>4786</v>
      </c>
      <c r="V1387" s="857" t="s">
        <v>6938</v>
      </c>
      <c r="W1387" s="962" t="s">
        <v>6942</v>
      </c>
      <c r="X1387" s="882" t="s">
        <v>2415</v>
      </c>
    </row>
    <row r="1388" spans="1:24" ht="28.5" customHeight="1">
      <c r="A1388" s="849" t="s">
        <v>1234</v>
      </c>
      <c r="B1388" s="849"/>
      <c r="C1388" s="849" t="s">
        <v>448</v>
      </c>
      <c r="D1388" s="849" t="s">
        <v>1235</v>
      </c>
      <c r="E1388" s="852">
        <v>37.665387000000003</v>
      </c>
      <c r="F1388" s="852">
        <v>-121.8394682</v>
      </c>
      <c r="G1388" s="852" t="s">
        <v>9289</v>
      </c>
      <c r="H1388" s="849"/>
      <c r="I1388" s="853" t="s">
        <v>33</v>
      </c>
      <c r="J1388" s="854" t="str">
        <f t="shared" si="172"/>
        <v>Groundwater</v>
      </c>
      <c r="K1388" s="852" t="s">
        <v>35</v>
      </c>
      <c r="L1388" s="851">
        <v>2019</v>
      </c>
      <c r="M1388" s="855">
        <v>37</v>
      </c>
      <c r="N1388" s="855">
        <v>12</v>
      </c>
      <c r="O1388" s="855">
        <v>49</v>
      </c>
      <c r="P1388" s="855">
        <v>101.3</v>
      </c>
      <c r="Q1388" s="855">
        <f t="shared" si="173"/>
        <v>101.3</v>
      </c>
      <c r="R1388" s="854"/>
      <c r="S1388" s="854"/>
      <c r="T1388" s="859" t="s">
        <v>1237</v>
      </c>
      <c r="U1388" s="856" t="s">
        <v>451</v>
      </c>
      <c r="V1388" s="857" t="s">
        <v>451</v>
      </c>
      <c r="W1388" s="854"/>
      <c r="X1388" s="877" t="s">
        <v>453</v>
      </c>
    </row>
    <row r="1389" spans="1:24" ht="28.5" customHeight="1">
      <c r="A1389" s="849" t="s">
        <v>8833</v>
      </c>
      <c r="B1389" s="850"/>
      <c r="C1389" s="850" t="s">
        <v>8722</v>
      </c>
      <c r="D1389" s="850" t="s">
        <v>8834</v>
      </c>
      <c r="E1389" s="852">
        <v>42.790515999999997</v>
      </c>
      <c r="F1389" s="852">
        <v>-73.261889999999994</v>
      </c>
      <c r="G1389" s="854" t="s">
        <v>9289</v>
      </c>
      <c r="H1389" s="850"/>
      <c r="I1389" s="853" t="s">
        <v>5</v>
      </c>
      <c r="J1389" s="854" t="str">
        <f t="shared" si="172"/>
        <v>Groundwater</v>
      </c>
      <c r="K1389" s="854" t="s">
        <v>35</v>
      </c>
      <c r="L1389" s="858">
        <v>2016</v>
      </c>
      <c r="M1389" s="855">
        <v>14</v>
      </c>
      <c r="N1389" s="855">
        <v>5</v>
      </c>
      <c r="O1389" s="855">
        <v>19</v>
      </c>
      <c r="P1389" s="855" t="s">
        <v>36</v>
      </c>
      <c r="Q1389" s="855">
        <f t="shared" si="173"/>
        <v>19</v>
      </c>
      <c r="R1389" s="885" t="s">
        <v>8835</v>
      </c>
      <c r="S1389" s="854" t="s">
        <v>49</v>
      </c>
      <c r="T1389" s="916" t="s">
        <v>8747</v>
      </c>
      <c r="U1389" s="856" t="s">
        <v>8836</v>
      </c>
      <c r="V1389" s="857" t="s">
        <v>8735</v>
      </c>
      <c r="W1389" s="941" t="s">
        <v>8838</v>
      </c>
      <c r="X1389" s="877" t="s">
        <v>8725</v>
      </c>
    </row>
    <row r="1390" spans="1:24" ht="28.5" customHeight="1">
      <c r="A1390" s="849" t="s">
        <v>6943</v>
      </c>
      <c r="B1390" s="850"/>
      <c r="C1390" s="850" t="s">
        <v>4778</v>
      </c>
      <c r="D1390" s="850" t="s">
        <v>4843</v>
      </c>
      <c r="E1390" s="852">
        <v>42.752949000000001</v>
      </c>
      <c r="F1390" s="852">
        <v>-71.207649799999999</v>
      </c>
      <c r="G1390" s="854" t="s">
        <v>9299</v>
      </c>
      <c r="H1390" s="850"/>
      <c r="I1390" s="853" t="s">
        <v>765</v>
      </c>
      <c r="J1390" s="854" t="str">
        <f t="shared" si="172"/>
        <v>Groundwater</v>
      </c>
      <c r="K1390" s="853" t="s">
        <v>35</v>
      </c>
      <c r="L1390" s="858">
        <v>2019</v>
      </c>
      <c r="M1390" s="855">
        <v>209</v>
      </c>
      <c r="N1390" s="855">
        <v>337</v>
      </c>
      <c r="O1390" s="855">
        <v>546</v>
      </c>
      <c r="P1390" s="855">
        <v>600.91999999999996</v>
      </c>
      <c r="Q1390" s="855">
        <f t="shared" si="173"/>
        <v>600.91999999999996</v>
      </c>
      <c r="R1390" s="854"/>
      <c r="S1390" s="853"/>
      <c r="T1390" s="879" t="s">
        <v>6947</v>
      </c>
      <c r="U1390" s="880" t="s">
        <v>4786</v>
      </c>
      <c r="V1390" s="881" t="s">
        <v>5133</v>
      </c>
      <c r="W1390" s="879" t="s">
        <v>6948</v>
      </c>
      <c r="X1390" s="882" t="s">
        <v>2415</v>
      </c>
    </row>
    <row r="1391" spans="1:24" ht="28.5" customHeight="1">
      <c r="A1391" s="849" t="s">
        <v>8839</v>
      </c>
      <c r="B1391" s="849"/>
      <c r="C1391" s="849" t="s">
        <v>8722</v>
      </c>
      <c r="D1391" s="849"/>
      <c r="E1391" s="851">
        <v>43.274790000000003</v>
      </c>
      <c r="F1391" s="851">
        <v>-72.467330000000004</v>
      </c>
      <c r="G1391" s="901" t="s">
        <v>9290</v>
      </c>
      <c r="H1391" s="900"/>
      <c r="I1391" s="853" t="s">
        <v>33</v>
      </c>
      <c r="J1391" s="854" t="str">
        <f t="shared" si="172"/>
        <v>Unknown</v>
      </c>
      <c r="K1391" s="852"/>
      <c r="L1391" s="851"/>
      <c r="M1391" s="855"/>
      <c r="N1391" s="855"/>
      <c r="O1391" s="855"/>
      <c r="P1391" s="855"/>
      <c r="Q1391" s="855" t="str">
        <f t="shared" si="173"/>
        <v/>
      </c>
      <c r="R1391" s="854" t="s">
        <v>9354</v>
      </c>
      <c r="S1391" s="854"/>
      <c r="T1391" s="918" t="s">
        <v>8840</v>
      </c>
      <c r="U1391" s="866" t="s">
        <v>1570</v>
      </c>
      <c r="V1391" s="865"/>
      <c r="W1391" s="854"/>
      <c r="X1391" s="851"/>
    </row>
    <row r="1392" spans="1:24" ht="28.5" customHeight="1">
      <c r="A1392" s="849" t="s">
        <v>6949</v>
      </c>
      <c r="B1392" s="850"/>
      <c r="C1392" s="850" t="s">
        <v>4778</v>
      </c>
      <c r="D1392" s="850" t="s">
        <v>5029</v>
      </c>
      <c r="E1392" s="852">
        <v>43.190649999999998</v>
      </c>
      <c r="F1392" s="852">
        <v>-71.505515000000003</v>
      </c>
      <c r="G1392" s="854" t="s">
        <v>9299</v>
      </c>
      <c r="H1392" s="850"/>
      <c r="I1392" s="853" t="s">
        <v>33</v>
      </c>
      <c r="J1392" s="854" t="str">
        <f t="shared" si="172"/>
        <v>Groundwater</v>
      </c>
      <c r="K1392" s="854" t="s">
        <v>35</v>
      </c>
      <c r="L1392" s="858">
        <v>2019</v>
      </c>
      <c r="M1392" s="855">
        <v>148</v>
      </c>
      <c r="N1392" s="855">
        <v>19.3</v>
      </c>
      <c r="O1392" s="855">
        <v>167.3</v>
      </c>
      <c r="P1392" s="855">
        <v>262.10000000000002</v>
      </c>
      <c r="Q1392" s="855">
        <f t="shared" si="173"/>
        <v>262.10000000000002</v>
      </c>
      <c r="R1392" s="854"/>
      <c r="S1392" s="853"/>
      <c r="T1392" s="879" t="s">
        <v>6954</v>
      </c>
      <c r="U1392" s="880" t="s">
        <v>4786</v>
      </c>
      <c r="V1392" s="881" t="s">
        <v>6951</v>
      </c>
      <c r="W1392" s="890" t="s">
        <v>6955</v>
      </c>
      <c r="X1392" s="882" t="s">
        <v>2415</v>
      </c>
    </row>
    <row r="1393" spans="1:24" ht="28.5" customHeight="1">
      <c r="A1393" s="849" t="s">
        <v>2716</v>
      </c>
      <c r="B1393" s="850"/>
      <c r="C1393" s="850" t="s">
        <v>2408</v>
      </c>
      <c r="D1393" s="850" t="s">
        <v>2717</v>
      </c>
      <c r="E1393" s="852">
        <v>44.926748000000003</v>
      </c>
      <c r="F1393" s="852">
        <v>-68.642539999999997</v>
      </c>
      <c r="G1393" s="854" t="s">
        <v>10515</v>
      </c>
      <c r="H1393" s="850" t="s">
        <v>10562</v>
      </c>
      <c r="I1393" s="853" t="s">
        <v>765</v>
      </c>
      <c r="J1393" s="854" t="str">
        <f t="shared" si="172"/>
        <v>Solid</v>
      </c>
      <c r="K1393" s="854" t="s">
        <v>2447</v>
      </c>
      <c r="L1393" s="902">
        <v>2019</v>
      </c>
      <c r="M1393" s="855"/>
      <c r="N1393" s="855"/>
      <c r="O1393" s="855" t="s">
        <v>36</v>
      </c>
      <c r="P1393" s="855">
        <v>9840</v>
      </c>
      <c r="Q1393" s="855">
        <f t="shared" si="173"/>
        <v>9840</v>
      </c>
      <c r="R1393" s="854"/>
      <c r="S1393" s="853"/>
      <c r="T1393" s="859" t="s">
        <v>2443</v>
      </c>
      <c r="U1393" s="912"/>
      <c r="V1393" s="887" t="s">
        <v>2411</v>
      </c>
      <c r="W1393" s="885"/>
      <c r="X1393" s="882" t="s">
        <v>2415</v>
      </c>
    </row>
    <row r="1394" spans="1:24" ht="28.5" customHeight="1">
      <c r="A1394" s="849" t="s">
        <v>2720</v>
      </c>
      <c r="B1394" s="850"/>
      <c r="C1394" s="850" t="s">
        <v>2408</v>
      </c>
      <c r="D1394" s="850" t="s">
        <v>2598</v>
      </c>
      <c r="E1394" s="852">
        <v>46.127557302280202</v>
      </c>
      <c r="F1394" s="852">
        <v>-67.799164771467701</v>
      </c>
      <c r="G1394" s="854" t="s">
        <v>9355</v>
      </c>
      <c r="H1394" s="850" t="s">
        <v>10563</v>
      </c>
      <c r="I1394" s="853" t="s">
        <v>113</v>
      </c>
      <c r="J1394" s="854" t="str">
        <f t="shared" si="172"/>
        <v>Other Water</v>
      </c>
      <c r="K1394" s="854" t="s">
        <v>80</v>
      </c>
      <c r="L1394" s="902">
        <v>2018</v>
      </c>
      <c r="M1394" s="855">
        <v>38.200000000000003</v>
      </c>
      <c r="N1394" s="855">
        <v>826</v>
      </c>
      <c r="O1394" s="855">
        <v>864</v>
      </c>
      <c r="P1394" s="855">
        <v>1397</v>
      </c>
      <c r="Q1394" s="855">
        <f t="shared" si="173"/>
        <v>1397</v>
      </c>
      <c r="R1394" s="854" t="s">
        <v>2722</v>
      </c>
      <c r="S1394" s="853"/>
      <c r="T1394" s="859" t="s">
        <v>2443</v>
      </c>
      <c r="U1394" s="864"/>
      <c r="V1394" s="881" t="s">
        <v>2411</v>
      </c>
      <c r="W1394" s="885"/>
      <c r="X1394" s="882" t="s">
        <v>2415</v>
      </c>
    </row>
    <row r="1395" spans="1:24" ht="28.5" customHeight="1">
      <c r="A1395" s="849" t="s">
        <v>3118</v>
      </c>
      <c r="B1395" s="849"/>
      <c r="C1395" s="849" t="s">
        <v>3007</v>
      </c>
      <c r="D1395" s="849"/>
      <c r="E1395" s="851">
        <v>42.5283643</v>
      </c>
      <c r="F1395" s="851">
        <v>-71.153785299999996</v>
      </c>
      <c r="G1395" s="901" t="s">
        <v>9290</v>
      </c>
      <c r="H1395" s="900"/>
      <c r="I1395" s="853" t="s">
        <v>1201</v>
      </c>
      <c r="J1395" s="854" t="str">
        <f t="shared" si="172"/>
        <v>Unknown</v>
      </c>
      <c r="K1395" s="852"/>
      <c r="L1395" s="851"/>
      <c r="M1395" s="855"/>
      <c r="N1395" s="855"/>
      <c r="O1395" s="855"/>
      <c r="P1395" s="855"/>
      <c r="Q1395" s="855" t="str">
        <f t="shared" si="173"/>
        <v/>
      </c>
      <c r="R1395" s="854" t="s">
        <v>9405</v>
      </c>
      <c r="S1395" s="854"/>
      <c r="T1395" s="918" t="s">
        <v>3119</v>
      </c>
      <c r="U1395" s="856" t="s">
        <v>1570</v>
      </c>
      <c r="V1395" s="865"/>
      <c r="W1395" s="854"/>
      <c r="X1395" s="851"/>
    </row>
    <row r="1396" spans="1:24" ht="28.5" customHeight="1">
      <c r="A1396" s="849" t="s">
        <v>1238</v>
      </c>
      <c r="B1396" s="850"/>
      <c r="C1396" s="850" t="s">
        <v>448</v>
      </c>
      <c r="D1396" s="850" t="s">
        <v>1239</v>
      </c>
      <c r="E1396" s="852">
        <v>33.932942839693197</v>
      </c>
      <c r="F1396" s="852">
        <v>-117.841761454533</v>
      </c>
      <c r="G1396" s="854" t="s">
        <v>9355</v>
      </c>
      <c r="H1396" s="850" t="s">
        <v>10564</v>
      </c>
      <c r="I1396" s="853" t="s">
        <v>33</v>
      </c>
      <c r="J1396" s="854" t="str">
        <f t="shared" si="172"/>
        <v>Groundwater</v>
      </c>
      <c r="K1396" s="854" t="s">
        <v>35</v>
      </c>
      <c r="L1396" s="858">
        <v>2017</v>
      </c>
      <c r="M1396" s="855"/>
      <c r="N1396" s="855"/>
      <c r="O1396" s="855" t="s">
        <v>36</v>
      </c>
      <c r="P1396" s="855">
        <v>360</v>
      </c>
      <c r="Q1396" s="855">
        <f t="shared" si="173"/>
        <v>360</v>
      </c>
      <c r="R1396" s="854"/>
      <c r="S1396" s="854"/>
      <c r="T1396" s="859" t="s">
        <v>1241</v>
      </c>
      <c r="U1396" s="856" t="s">
        <v>451</v>
      </c>
      <c r="V1396" s="857" t="s">
        <v>451</v>
      </c>
      <c r="W1396" s="854"/>
      <c r="X1396" s="877" t="s">
        <v>453</v>
      </c>
    </row>
    <row r="1397" spans="1:24" ht="28.5" customHeight="1">
      <c r="A1397" s="849" t="s">
        <v>4507</v>
      </c>
      <c r="B1397" s="849"/>
      <c r="C1397" s="849" t="s">
        <v>4239</v>
      </c>
      <c r="D1397" s="849" t="s">
        <v>4508</v>
      </c>
      <c r="E1397" s="851">
        <v>44.131046300000001</v>
      </c>
      <c r="F1397" s="851">
        <v>-92.502838130000001</v>
      </c>
      <c r="G1397" s="852" t="s">
        <v>9299</v>
      </c>
      <c r="H1397" s="849"/>
      <c r="I1397" s="853" t="s">
        <v>33</v>
      </c>
      <c r="J1397" s="854" t="str">
        <f t="shared" si="172"/>
        <v>Groundwater</v>
      </c>
      <c r="K1397" s="852" t="s">
        <v>35</v>
      </c>
      <c r="L1397" s="851">
        <v>2019</v>
      </c>
      <c r="M1397" s="855">
        <v>540</v>
      </c>
      <c r="N1397" s="855">
        <v>560</v>
      </c>
      <c r="O1397" s="855">
        <v>1070</v>
      </c>
      <c r="P1397" s="855">
        <v>3740</v>
      </c>
      <c r="Q1397" s="855">
        <f t="shared" si="173"/>
        <v>3740</v>
      </c>
      <c r="R1397" s="854"/>
      <c r="S1397" s="868" t="s">
        <v>4271</v>
      </c>
      <c r="T1397" s="868" t="s">
        <v>4509</v>
      </c>
      <c r="U1397" s="856" t="s">
        <v>4271</v>
      </c>
      <c r="V1397" s="857" t="s">
        <v>4272</v>
      </c>
      <c r="W1397" s="854"/>
      <c r="X1397" s="877" t="s">
        <v>4274</v>
      </c>
    </row>
    <row r="1398" spans="1:24" ht="28.5" customHeight="1">
      <c r="A1398" s="849" t="s">
        <v>2045</v>
      </c>
      <c r="B1398" s="849"/>
      <c r="C1398" s="849" t="s">
        <v>1806</v>
      </c>
      <c r="D1398" s="849" t="s">
        <v>329</v>
      </c>
      <c r="E1398" s="851">
        <v>30.415210724775001</v>
      </c>
      <c r="F1398" s="851">
        <v>-87.264467946585796</v>
      </c>
      <c r="G1398" s="852" t="s">
        <v>9296</v>
      </c>
      <c r="H1398" s="849" t="s">
        <v>10565</v>
      </c>
      <c r="I1398" s="853" t="s">
        <v>33</v>
      </c>
      <c r="J1398" s="854" t="str">
        <f t="shared" si="172"/>
        <v>Groundwater</v>
      </c>
      <c r="K1398" s="852" t="s">
        <v>35</v>
      </c>
      <c r="L1398" s="851">
        <v>2019</v>
      </c>
      <c r="M1398" s="855">
        <v>7.44</v>
      </c>
      <c r="N1398" s="855">
        <v>7.53</v>
      </c>
      <c r="O1398" s="855"/>
      <c r="P1398" s="855"/>
      <c r="Q1398" s="855">
        <f t="shared" si="173"/>
        <v>7.53</v>
      </c>
      <c r="R1398" s="854"/>
      <c r="S1398" s="854"/>
      <c r="T1398" s="854"/>
      <c r="U1398" s="856" t="s">
        <v>1808</v>
      </c>
      <c r="V1398" s="907" t="s">
        <v>2046</v>
      </c>
      <c r="W1398" s="868" t="s">
        <v>1810</v>
      </c>
      <c r="X1398" s="851"/>
    </row>
    <row r="1399" spans="1:24" ht="28.5" customHeight="1">
      <c r="A1399" s="849" t="s">
        <v>6956</v>
      </c>
      <c r="B1399" s="850" t="s">
        <v>10566</v>
      </c>
      <c r="C1399" s="850" t="s">
        <v>4778</v>
      </c>
      <c r="D1399" s="850" t="s">
        <v>4829</v>
      </c>
      <c r="E1399" s="852">
        <v>43.194616000000003</v>
      </c>
      <c r="F1399" s="852">
        <v>-70.871977000000001</v>
      </c>
      <c r="G1399" s="854" t="s">
        <v>9290</v>
      </c>
      <c r="H1399" s="850"/>
      <c r="I1399" s="853" t="s">
        <v>77</v>
      </c>
      <c r="J1399" s="854" t="str">
        <f t="shared" si="172"/>
        <v>Groundwater</v>
      </c>
      <c r="K1399" s="854" t="s">
        <v>35</v>
      </c>
      <c r="L1399" s="858"/>
      <c r="M1399" s="855">
        <v>28.1</v>
      </c>
      <c r="N1399" s="855">
        <v>101</v>
      </c>
      <c r="O1399" s="855">
        <v>129.1</v>
      </c>
      <c r="P1399" s="855">
        <v>147.32</v>
      </c>
      <c r="Q1399" s="855">
        <f t="shared" si="173"/>
        <v>147.32</v>
      </c>
      <c r="R1399" s="854"/>
      <c r="S1399" s="854"/>
      <c r="T1399" s="854"/>
      <c r="U1399" s="951" t="s">
        <v>4781</v>
      </c>
      <c r="V1399" s="884" t="s">
        <v>4781</v>
      </c>
      <c r="W1399" s="854"/>
      <c r="X1399" s="860" t="s">
        <v>2415</v>
      </c>
    </row>
    <row r="1400" spans="1:24" ht="28.5" customHeight="1">
      <c r="A1400" s="849" t="s">
        <v>7935</v>
      </c>
      <c r="B1400" s="849"/>
      <c r="C1400" s="849" t="s">
        <v>7798</v>
      </c>
      <c r="D1400" s="849"/>
      <c r="E1400" s="851">
        <v>43.090290000000003</v>
      </c>
      <c r="F1400" s="851">
        <v>-76.210239999999999</v>
      </c>
      <c r="G1400" s="901" t="s">
        <v>9290</v>
      </c>
      <c r="H1400" s="900"/>
      <c r="I1400" s="853" t="s">
        <v>1201</v>
      </c>
      <c r="J1400" s="854" t="str">
        <f t="shared" si="172"/>
        <v>Unknown</v>
      </c>
      <c r="K1400" s="852"/>
      <c r="L1400" s="851"/>
      <c r="M1400" s="855"/>
      <c r="N1400" s="855"/>
      <c r="O1400" s="855"/>
      <c r="P1400" s="855"/>
      <c r="Q1400" s="855" t="str">
        <f t="shared" si="173"/>
        <v/>
      </c>
      <c r="R1400" s="854"/>
      <c r="S1400" s="854"/>
      <c r="T1400" s="918" t="s">
        <v>7936</v>
      </c>
      <c r="U1400" s="866" t="s">
        <v>1570</v>
      </c>
      <c r="V1400" s="865"/>
      <c r="W1400" s="854"/>
      <c r="X1400" s="851"/>
    </row>
    <row r="1401" spans="1:24" ht="28.5" customHeight="1">
      <c r="A1401" s="849" t="s">
        <v>1242</v>
      </c>
      <c r="B1401" s="850" t="s">
        <v>1243</v>
      </c>
      <c r="C1401" s="850" t="s">
        <v>448</v>
      </c>
      <c r="D1401" s="850" t="s">
        <v>1244</v>
      </c>
      <c r="E1401" s="852">
        <v>34.05189</v>
      </c>
      <c r="F1401" s="852">
        <v>-117.60853</v>
      </c>
      <c r="G1401" s="854" t="s">
        <v>9289</v>
      </c>
      <c r="H1401" s="850"/>
      <c r="I1401" s="853" t="s">
        <v>113</v>
      </c>
      <c r="J1401" s="854" t="str">
        <f t="shared" si="172"/>
        <v>Groundwater</v>
      </c>
      <c r="K1401" s="854" t="s">
        <v>35</v>
      </c>
      <c r="L1401" s="858">
        <v>2020</v>
      </c>
      <c r="M1401" s="855">
        <v>48</v>
      </c>
      <c r="N1401" s="855"/>
      <c r="O1401" s="855" t="s">
        <v>36</v>
      </c>
      <c r="P1401" s="855">
        <v>1802.3</v>
      </c>
      <c r="Q1401" s="855">
        <f t="shared" si="173"/>
        <v>1802.3</v>
      </c>
      <c r="R1401" s="854" t="s">
        <v>1007</v>
      </c>
      <c r="S1401" s="854"/>
      <c r="T1401" s="944" t="s">
        <v>1247</v>
      </c>
      <c r="U1401" s="866" t="s">
        <v>514</v>
      </c>
      <c r="V1401" s="884" t="s">
        <v>1246</v>
      </c>
      <c r="W1401" s="941" t="s">
        <v>1248</v>
      </c>
      <c r="X1401" s="941" t="s">
        <v>1249</v>
      </c>
    </row>
    <row r="1402" spans="1:24" ht="28.5" customHeight="1">
      <c r="A1402" s="849" t="s">
        <v>8309</v>
      </c>
      <c r="B1402" s="849" t="s">
        <v>10567</v>
      </c>
      <c r="C1402" s="849" t="s">
        <v>8283</v>
      </c>
      <c r="D1402" s="849" t="s">
        <v>8310</v>
      </c>
      <c r="E1402" s="852">
        <v>44.014876999999998</v>
      </c>
      <c r="F1402" s="852">
        <v>-116.96962499999999</v>
      </c>
      <c r="G1402" s="852" t="s">
        <v>10568</v>
      </c>
      <c r="H1402" s="849" t="s">
        <v>10569</v>
      </c>
      <c r="I1402" s="853" t="s">
        <v>44</v>
      </c>
      <c r="J1402" s="854" t="str">
        <f t="shared" si="172"/>
        <v>Other Water</v>
      </c>
      <c r="K1402" s="852" t="s">
        <v>80</v>
      </c>
      <c r="L1402" s="851">
        <v>2018</v>
      </c>
      <c r="M1402" s="855">
        <v>1.2</v>
      </c>
      <c r="N1402" s="855"/>
      <c r="O1402" s="855" t="s">
        <v>36</v>
      </c>
      <c r="P1402" s="855">
        <v>3.5</v>
      </c>
      <c r="Q1402" s="855">
        <f t="shared" si="173"/>
        <v>3.5</v>
      </c>
      <c r="R1402" s="854"/>
      <c r="S1402" s="854"/>
      <c r="T1402" s="854"/>
      <c r="U1402" s="921" t="s">
        <v>90</v>
      </c>
      <c r="V1402" s="922" t="s">
        <v>90</v>
      </c>
      <c r="W1402" s="877" t="s">
        <v>92</v>
      </c>
      <c r="X1402" s="860" t="s">
        <v>8285</v>
      </c>
    </row>
    <row r="1403" spans="1:24" ht="28.5" customHeight="1">
      <c r="A1403" s="849" t="s">
        <v>1250</v>
      </c>
      <c r="B1403" s="849"/>
      <c r="C1403" s="849" t="s">
        <v>448</v>
      </c>
      <c r="D1403" s="849" t="s">
        <v>1251</v>
      </c>
      <c r="E1403" s="852">
        <v>33.719937700000003</v>
      </c>
      <c r="F1403" s="852">
        <v>-117.8516221</v>
      </c>
      <c r="G1403" s="852" t="s">
        <v>9289</v>
      </c>
      <c r="H1403" s="849"/>
      <c r="I1403" s="853" t="s">
        <v>5</v>
      </c>
      <c r="J1403" s="854" t="str">
        <f t="shared" si="172"/>
        <v>Groundwater</v>
      </c>
      <c r="K1403" s="852" t="s">
        <v>35</v>
      </c>
      <c r="L1403" s="851">
        <v>2017</v>
      </c>
      <c r="M1403" s="855">
        <v>60.7</v>
      </c>
      <c r="N1403" s="855">
        <v>2.7</v>
      </c>
      <c r="O1403" s="855" t="s">
        <v>36</v>
      </c>
      <c r="P1403" s="855">
        <v>66.099999999999994</v>
      </c>
      <c r="Q1403" s="855">
        <f t="shared" si="173"/>
        <v>66.099999999999994</v>
      </c>
      <c r="R1403" s="868" t="s">
        <v>1253</v>
      </c>
      <c r="S1403" s="854"/>
      <c r="T1403" s="859" t="s">
        <v>480</v>
      </c>
      <c r="U1403" s="866" t="s">
        <v>451</v>
      </c>
      <c r="V1403" s="884" t="s">
        <v>451</v>
      </c>
      <c r="W1403" s="854"/>
      <c r="X1403" s="877" t="s">
        <v>453</v>
      </c>
    </row>
    <row r="1404" spans="1:24" ht="28.5" customHeight="1">
      <c r="A1404" s="849" t="s">
        <v>7746</v>
      </c>
      <c r="B1404" s="849"/>
      <c r="C1404" s="849" t="s">
        <v>7665</v>
      </c>
      <c r="D1404" s="849"/>
      <c r="E1404" s="851">
        <v>40.769942999999998</v>
      </c>
      <c r="F1404" s="851">
        <v>-74.244282999999996</v>
      </c>
      <c r="G1404" s="901" t="s">
        <v>10571</v>
      </c>
      <c r="H1404" s="900" t="s">
        <v>10570</v>
      </c>
      <c r="I1404" s="853" t="s">
        <v>1201</v>
      </c>
      <c r="J1404" s="854" t="str">
        <f t="shared" si="172"/>
        <v>Unknown</v>
      </c>
      <c r="K1404" s="852"/>
      <c r="L1404" s="851"/>
      <c r="M1404" s="855"/>
      <c r="N1404" s="855"/>
      <c r="O1404" s="855"/>
      <c r="P1404" s="855"/>
      <c r="Q1404" s="855" t="str">
        <f t="shared" si="173"/>
        <v/>
      </c>
      <c r="R1404" s="854"/>
      <c r="S1404" s="854"/>
      <c r="T1404" s="918" t="s">
        <v>7747</v>
      </c>
      <c r="U1404" s="866" t="s">
        <v>1570</v>
      </c>
      <c r="V1404" s="865"/>
      <c r="W1404" s="854"/>
      <c r="X1404" s="851"/>
    </row>
    <row r="1405" spans="1:24" ht="28.5" customHeight="1">
      <c r="A1405" s="849" t="s">
        <v>10572</v>
      </c>
      <c r="B1405" s="849"/>
      <c r="C1405" s="849" t="s">
        <v>3158</v>
      </c>
      <c r="D1405" s="849" t="s">
        <v>10573</v>
      </c>
      <c r="E1405" s="851">
        <v>42.171999999999997</v>
      </c>
      <c r="F1405" s="851">
        <v>-86.284000000000006</v>
      </c>
      <c r="G1405" s="862"/>
      <c r="H1405" s="861"/>
      <c r="I1405" s="853" t="s">
        <v>33</v>
      </c>
      <c r="J1405" s="852" t="s">
        <v>35</v>
      </c>
      <c r="K1405" s="852" t="s">
        <v>35</v>
      </c>
      <c r="L1405" s="863">
        <v>2020</v>
      </c>
      <c r="M1405" s="855"/>
      <c r="N1405" s="855"/>
      <c r="O1405" s="855">
        <v>96</v>
      </c>
      <c r="P1405" s="855"/>
      <c r="Q1405" s="855">
        <v>96</v>
      </c>
      <c r="R1405" s="854"/>
      <c r="S1405" s="854"/>
      <c r="T1405" s="854" t="s">
        <v>10574</v>
      </c>
      <c r="U1405" s="864" t="s">
        <v>10574</v>
      </c>
      <c r="V1405" s="865" t="s">
        <v>10575</v>
      </c>
      <c r="W1405" s="854" t="s">
        <v>10576</v>
      </c>
      <c r="X1405" s="851" t="s">
        <v>9295</v>
      </c>
    </row>
    <row r="1406" spans="1:24" ht="28.5" customHeight="1">
      <c r="A1406" s="849" t="s">
        <v>8311</v>
      </c>
      <c r="B1406" s="850"/>
      <c r="C1406" s="850" t="s">
        <v>8283</v>
      </c>
      <c r="D1406" s="850" t="s">
        <v>8312</v>
      </c>
      <c r="E1406" s="852">
        <v>45.574732599999997</v>
      </c>
      <c r="F1406" s="852">
        <v>-122.5967686</v>
      </c>
      <c r="G1406" s="854" t="s">
        <v>9289</v>
      </c>
      <c r="H1406" s="850"/>
      <c r="I1406" s="853" t="s">
        <v>44</v>
      </c>
      <c r="J1406" s="854" t="str">
        <f t="shared" ref="J1406:J1422" si="174">IF(K1406="Groundwater", "Groundwater", IF(OR(K1406="Wastewater", K1406="Surface Water", K1406="Drinking Water", K1406="Leachate"),"Other Water", IF(OR(K1406="Soil", K1406="Compost", K1406="Sludge", K1406="Septage"), "Solid", "Unknown")))</f>
        <v>Groundwater</v>
      </c>
      <c r="K1406" s="854" t="s">
        <v>35</v>
      </c>
      <c r="L1406" s="858">
        <v>2019</v>
      </c>
      <c r="M1406" s="855"/>
      <c r="N1406" s="855"/>
      <c r="O1406" s="855">
        <v>40000</v>
      </c>
      <c r="P1406" s="855"/>
      <c r="Q1406" s="855">
        <f t="shared" ref="Q1406:Q1422" si="175">IF(M1406&amp;N1406&amp;O1406&amp;P1406="","",MAX(M1406:P1406))</f>
        <v>40000</v>
      </c>
      <c r="R1406" s="853" t="s">
        <v>1007</v>
      </c>
      <c r="S1406" s="957" t="s">
        <v>8318</v>
      </c>
      <c r="T1406" s="859" t="s">
        <v>8319</v>
      </c>
      <c r="U1406" s="866" t="s">
        <v>8313</v>
      </c>
      <c r="V1406" s="884" t="s">
        <v>8314</v>
      </c>
      <c r="W1406" s="893" t="s">
        <v>8320</v>
      </c>
      <c r="X1406" s="931" t="s">
        <v>8285</v>
      </c>
    </row>
    <row r="1407" spans="1:24" ht="28.5" customHeight="1">
      <c r="A1407" s="849" t="s">
        <v>6959</v>
      </c>
      <c r="B1407" s="850"/>
      <c r="C1407" s="850" t="s">
        <v>4778</v>
      </c>
      <c r="D1407" s="850" t="s">
        <v>6960</v>
      </c>
      <c r="E1407" s="852">
        <v>43.898083999999997</v>
      </c>
      <c r="F1407" s="852">
        <v>-72.124639000000002</v>
      </c>
      <c r="G1407" s="854" t="s">
        <v>9296</v>
      </c>
      <c r="H1407" s="870" t="s">
        <v>10577</v>
      </c>
      <c r="I1407" s="853" t="s">
        <v>33</v>
      </c>
      <c r="J1407" s="854" t="str">
        <f t="shared" si="174"/>
        <v>Groundwater</v>
      </c>
      <c r="K1407" s="854" t="s">
        <v>35</v>
      </c>
      <c r="L1407" s="858">
        <v>2019</v>
      </c>
      <c r="M1407" s="855">
        <v>55</v>
      </c>
      <c r="N1407" s="855">
        <v>12</v>
      </c>
      <c r="O1407" s="855">
        <v>67</v>
      </c>
      <c r="P1407" s="855">
        <v>97</v>
      </c>
      <c r="Q1407" s="855">
        <f t="shared" si="175"/>
        <v>97</v>
      </c>
      <c r="R1407" s="854"/>
      <c r="S1407" s="853"/>
      <c r="T1407" s="962" t="s">
        <v>6965</v>
      </c>
      <c r="U1407" s="875" t="s">
        <v>4786</v>
      </c>
      <c r="V1407" s="857" t="s">
        <v>6962</v>
      </c>
      <c r="W1407" s="962" t="s">
        <v>6966</v>
      </c>
      <c r="X1407" s="882" t="s">
        <v>2415</v>
      </c>
    </row>
    <row r="1408" spans="1:24" ht="28.5" customHeight="1">
      <c r="A1408" s="849" t="s">
        <v>4510</v>
      </c>
      <c r="B1408" s="849"/>
      <c r="C1408" s="849" t="s">
        <v>4239</v>
      </c>
      <c r="D1408" s="849" t="s">
        <v>4511</v>
      </c>
      <c r="E1408" s="851">
        <v>48.011555799999996</v>
      </c>
      <c r="F1408" s="851">
        <v>-92.922579459999994</v>
      </c>
      <c r="G1408" s="852" t="s">
        <v>9299</v>
      </c>
      <c r="H1408" s="849"/>
      <c r="I1408" s="853" t="s">
        <v>33</v>
      </c>
      <c r="J1408" s="854" t="str">
        <f t="shared" si="174"/>
        <v>Groundwater</v>
      </c>
      <c r="K1408" s="852" t="s">
        <v>35</v>
      </c>
      <c r="L1408" s="851">
        <v>2016</v>
      </c>
      <c r="M1408" s="855">
        <v>560</v>
      </c>
      <c r="N1408" s="855">
        <v>490</v>
      </c>
      <c r="O1408" s="855">
        <v>1050</v>
      </c>
      <c r="P1408" s="855">
        <v>3560</v>
      </c>
      <c r="Q1408" s="855">
        <f t="shared" si="175"/>
        <v>3560</v>
      </c>
      <c r="R1408" s="854"/>
      <c r="S1408" s="868" t="s">
        <v>4271</v>
      </c>
      <c r="T1408" s="868" t="s">
        <v>4512</v>
      </c>
      <c r="U1408" s="866" t="s">
        <v>4271</v>
      </c>
      <c r="V1408" s="884" t="s">
        <v>4272</v>
      </c>
      <c r="W1408" s="854"/>
      <c r="X1408" s="877" t="s">
        <v>4274</v>
      </c>
    </row>
    <row r="1409" spans="1:24" ht="28.5" customHeight="1">
      <c r="A1409" s="869" t="s">
        <v>3908</v>
      </c>
      <c r="B1409" s="869" t="s">
        <v>3909</v>
      </c>
      <c r="C1409" s="870" t="s">
        <v>3158</v>
      </c>
      <c r="D1409" s="870" t="s">
        <v>3379</v>
      </c>
      <c r="E1409" s="871">
        <v>44.424802799999902</v>
      </c>
      <c r="F1409" s="871">
        <v>-83.380363699999904</v>
      </c>
      <c r="G1409" s="852" t="s">
        <v>9289</v>
      </c>
      <c r="H1409" s="852"/>
      <c r="I1409" s="872" t="s">
        <v>1007</v>
      </c>
      <c r="J1409" s="854" t="str">
        <f t="shared" si="174"/>
        <v>Groundwater</v>
      </c>
      <c r="K1409" s="854" t="s">
        <v>35</v>
      </c>
      <c r="L1409" s="858">
        <v>2018</v>
      </c>
      <c r="M1409" s="855"/>
      <c r="N1409" s="855"/>
      <c r="O1409" s="855">
        <v>99.2</v>
      </c>
      <c r="P1409" s="855" t="s">
        <v>36</v>
      </c>
      <c r="Q1409" s="855">
        <f t="shared" si="175"/>
        <v>99.2</v>
      </c>
      <c r="R1409" s="851" t="s">
        <v>3911</v>
      </c>
      <c r="S1409" s="883" t="s">
        <v>3917</v>
      </c>
      <c r="T1409" s="852" t="s">
        <v>3166</v>
      </c>
      <c r="U1409" s="875" t="s">
        <v>3382</v>
      </c>
      <c r="V1409" s="857" t="s">
        <v>3383</v>
      </c>
      <c r="W1409" s="899" t="s">
        <v>3918</v>
      </c>
      <c r="X1409" s="877" t="s">
        <v>3168</v>
      </c>
    </row>
    <row r="1410" spans="1:24" ht="28.5" customHeight="1">
      <c r="A1410" s="869" t="s">
        <v>3919</v>
      </c>
      <c r="B1410" s="870"/>
      <c r="C1410" s="870" t="s">
        <v>3158</v>
      </c>
      <c r="D1410" s="870" t="s">
        <v>3379</v>
      </c>
      <c r="E1410" s="871">
        <v>44.503849099999996</v>
      </c>
      <c r="F1410" s="871">
        <v>-83.378759399999893</v>
      </c>
      <c r="G1410" s="852" t="s">
        <v>9289</v>
      </c>
      <c r="H1410" s="852"/>
      <c r="I1410" s="872" t="s">
        <v>33</v>
      </c>
      <c r="J1410" s="854" t="str">
        <f t="shared" si="174"/>
        <v>Groundwater</v>
      </c>
      <c r="K1410" s="854" t="s">
        <v>35</v>
      </c>
      <c r="L1410" s="858">
        <v>2018</v>
      </c>
      <c r="M1410" s="855"/>
      <c r="N1410" s="855"/>
      <c r="O1410" s="855">
        <v>363.2</v>
      </c>
      <c r="P1410" s="855">
        <v>618.83000000000004</v>
      </c>
      <c r="Q1410" s="855">
        <f t="shared" si="175"/>
        <v>618.83000000000004</v>
      </c>
      <c r="R1410" s="851" t="s">
        <v>10578</v>
      </c>
      <c r="S1410" s="885" t="s">
        <v>49</v>
      </c>
      <c r="T1410" s="874" t="s">
        <v>3166</v>
      </c>
      <c r="U1410" s="875" t="s">
        <v>10579</v>
      </c>
      <c r="V1410" s="907" t="s">
        <v>3382</v>
      </c>
      <c r="W1410" s="876" t="s">
        <v>3924</v>
      </c>
      <c r="X1410" s="877" t="s">
        <v>3168</v>
      </c>
    </row>
    <row r="1411" spans="1:24" ht="28.5" customHeight="1">
      <c r="A1411" s="849" t="s">
        <v>10580</v>
      </c>
      <c r="B1411" s="849"/>
      <c r="C1411" s="849" t="s">
        <v>3158</v>
      </c>
      <c r="D1411" s="849" t="s">
        <v>3925</v>
      </c>
      <c r="E1411" s="851">
        <v>44.458722700000003</v>
      </c>
      <c r="F1411" s="851">
        <v>-83.485691299999999</v>
      </c>
      <c r="G1411" s="852" t="s">
        <v>9289</v>
      </c>
      <c r="H1411" s="852"/>
      <c r="I1411" s="853" t="s">
        <v>765</v>
      </c>
      <c r="J1411" s="854" t="str">
        <f t="shared" si="174"/>
        <v>Other Water</v>
      </c>
      <c r="K1411" s="852" t="s">
        <v>2471</v>
      </c>
      <c r="L1411" s="851"/>
      <c r="M1411" s="855">
        <v>12.4</v>
      </c>
      <c r="N1411" s="855">
        <v>75.8</v>
      </c>
      <c r="O1411" s="855"/>
      <c r="P1411" s="855"/>
      <c r="Q1411" s="855">
        <f t="shared" si="175"/>
        <v>75.8</v>
      </c>
      <c r="R1411" s="854"/>
      <c r="S1411" s="885"/>
      <c r="T1411" s="852"/>
      <c r="U1411" s="864"/>
      <c r="V1411" s="857" t="s">
        <v>3266</v>
      </c>
      <c r="W1411" s="854"/>
      <c r="X1411" s="851"/>
    </row>
    <row r="1412" spans="1:24" ht="28.5" customHeight="1">
      <c r="A1412" s="849" t="s">
        <v>6967</v>
      </c>
      <c r="B1412" s="849"/>
      <c r="C1412" s="850" t="s">
        <v>4778</v>
      </c>
      <c r="D1412" s="850" t="s">
        <v>6968</v>
      </c>
      <c r="E1412" s="852">
        <v>43.736299799999998</v>
      </c>
      <c r="F1412" s="852">
        <v>-71.151005400000003</v>
      </c>
      <c r="G1412" s="854" t="s">
        <v>9299</v>
      </c>
      <c r="H1412" s="850"/>
      <c r="I1412" s="853" t="s">
        <v>33</v>
      </c>
      <c r="J1412" s="854" t="str">
        <f t="shared" si="174"/>
        <v>Groundwater</v>
      </c>
      <c r="K1412" s="854" t="s">
        <v>35</v>
      </c>
      <c r="L1412" s="858">
        <v>2019</v>
      </c>
      <c r="M1412" s="855">
        <v>25.8</v>
      </c>
      <c r="N1412" s="855">
        <v>27.5</v>
      </c>
      <c r="O1412" s="855">
        <v>53.3</v>
      </c>
      <c r="P1412" s="855">
        <v>101.8</v>
      </c>
      <c r="Q1412" s="855">
        <f t="shared" si="175"/>
        <v>101.8</v>
      </c>
      <c r="R1412" s="853"/>
      <c r="S1412" s="853"/>
      <c r="T1412" s="879" t="s">
        <v>6973</v>
      </c>
      <c r="U1412" s="880" t="s">
        <v>4786</v>
      </c>
      <c r="V1412" s="881" t="s">
        <v>6970</v>
      </c>
      <c r="W1412" s="879" t="s">
        <v>6974</v>
      </c>
      <c r="X1412" s="882" t="s">
        <v>2415</v>
      </c>
    </row>
    <row r="1413" spans="1:24" ht="28.5" customHeight="1">
      <c r="A1413" s="849" t="s">
        <v>6975</v>
      </c>
      <c r="B1413" s="850"/>
      <c r="C1413" s="850" t="s">
        <v>4778</v>
      </c>
      <c r="D1413" s="850" t="s">
        <v>5248</v>
      </c>
      <c r="E1413" s="852">
        <v>43.731214000000001</v>
      </c>
      <c r="F1413" s="852">
        <v>-71.109613999999993</v>
      </c>
      <c r="G1413" s="854" t="s">
        <v>9290</v>
      </c>
      <c r="H1413" s="850"/>
      <c r="I1413" s="853" t="s">
        <v>2194</v>
      </c>
      <c r="J1413" s="854" t="str">
        <f t="shared" si="174"/>
        <v>Groundwater</v>
      </c>
      <c r="K1413" s="854" t="s">
        <v>35</v>
      </c>
      <c r="L1413" s="858"/>
      <c r="M1413" s="855">
        <v>14.3</v>
      </c>
      <c r="N1413" s="855"/>
      <c r="O1413" s="855" t="s">
        <v>36</v>
      </c>
      <c r="P1413" s="855">
        <v>18.88</v>
      </c>
      <c r="Q1413" s="855">
        <f t="shared" si="175"/>
        <v>18.88</v>
      </c>
      <c r="R1413" s="854"/>
      <c r="S1413" s="854"/>
      <c r="T1413" s="854"/>
      <c r="U1413" s="856" t="s">
        <v>4781</v>
      </c>
      <c r="V1413" s="857" t="s">
        <v>4781</v>
      </c>
      <c r="W1413" s="854"/>
      <c r="X1413" s="860" t="s">
        <v>2415</v>
      </c>
    </row>
    <row r="1414" spans="1:24" ht="28.5" customHeight="1">
      <c r="A1414" s="849" t="s">
        <v>1254</v>
      </c>
      <c r="B1414" s="849"/>
      <c r="C1414" s="849" t="s">
        <v>448</v>
      </c>
      <c r="D1414" s="849" t="s">
        <v>1255</v>
      </c>
      <c r="E1414" s="852">
        <v>39.073852510000002</v>
      </c>
      <c r="F1414" s="852">
        <v>-121.38485489999999</v>
      </c>
      <c r="G1414" s="852" t="s">
        <v>9289</v>
      </c>
      <c r="H1414" s="849"/>
      <c r="I1414" s="853" t="s">
        <v>33</v>
      </c>
      <c r="J1414" s="854" t="str">
        <f t="shared" si="174"/>
        <v>Groundwater</v>
      </c>
      <c r="K1414" s="852" t="s">
        <v>35</v>
      </c>
      <c r="L1414" s="851">
        <v>2019</v>
      </c>
      <c r="M1414" s="855">
        <v>150</v>
      </c>
      <c r="N1414" s="855">
        <v>6.4</v>
      </c>
      <c r="O1414" s="855">
        <v>156.4</v>
      </c>
      <c r="P1414" s="855">
        <v>2010.71</v>
      </c>
      <c r="Q1414" s="855">
        <f t="shared" si="175"/>
        <v>2010.71</v>
      </c>
      <c r="R1414" s="854"/>
      <c r="S1414" s="854"/>
      <c r="T1414" s="859" t="s">
        <v>1257</v>
      </c>
      <c r="U1414" s="856" t="s">
        <v>451</v>
      </c>
      <c r="V1414" s="857" t="s">
        <v>451</v>
      </c>
      <c r="W1414" s="854"/>
      <c r="X1414" s="877" t="s">
        <v>453</v>
      </c>
    </row>
    <row r="1415" spans="1:24" ht="28.5" customHeight="1">
      <c r="A1415" s="849" t="s">
        <v>1258</v>
      </c>
      <c r="B1415" s="850"/>
      <c r="C1415" s="850" t="s">
        <v>448</v>
      </c>
      <c r="D1415" s="850" t="s">
        <v>1259</v>
      </c>
      <c r="E1415" s="852">
        <v>32.601707895880097</v>
      </c>
      <c r="F1415" s="852">
        <v>-117.01218491819201</v>
      </c>
      <c r="G1415" s="854" t="s">
        <v>9355</v>
      </c>
      <c r="H1415" s="850" t="s">
        <v>10582</v>
      </c>
      <c r="I1415" s="853" t="s">
        <v>33</v>
      </c>
      <c r="J1415" s="854" t="str">
        <f t="shared" si="174"/>
        <v>Groundwater</v>
      </c>
      <c r="K1415" s="854" t="s">
        <v>35</v>
      </c>
      <c r="L1415" s="858">
        <v>2019</v>
      </c>
      <c r="M1415" s="855">
        <v>95</v>
      </c>
      <c r="N1415" s="855">
        <v>7.9</v>
      </c>
      <c r="O1415" s="855">
        <v>102.9</v>
      </c>
      <c r="P1415" s="855">
        <v>1074</v>
      </c>
      <c r="Q1415" s="855">
        <f t="shared" si="175"/>
        <v>1074</v>
      </c>
      <c r="R1415" s="854"/>
      <c r="S1415" s="854"/>
      <c r="T1415" s="859" t="s">
        <v>1261</v>
      </c>
      <c r="U1415" s="866" t="s">
        <v>451</v>
      </c>
      <c r="V1415" s="884" t="s">
        <v>451</v>
      </c>
      <c r="W1415" s="854"/>
      <c r="X1415" s="877" t="s">
        <v>453</v>
      </c>
    </row>
    <row r="1416" spans="1:24" ht="28.5" customHeight="1">
      <c r="A1416" s="849" t="s">
        <v>1262</v>
      </c>
      <c r="B1416" s="850"/>
      <c r="C1416" s="850" t="s">
        <v>448</v>
      </c>
      <c r="D1416" s="850" t="s">
        <v>817</v>
      </c>
      <c r="E1416" s="852">
        <v>32.60573273</v>
      </c>
      <c r="F1416" s="852">
        <v>-117.0127413</v>
      </c>
      <c r="G1416" s="854" t="s">
        <v>9289</v>
      </c>
      <c r="H1416" s="850"/>
      <c r="I1416" s="853" t="s">
        <v>33</v>
      </c>
      <c r="J1416" s="854" t="str">
        <f t="shared" si="174"/>
        <v>Groundwater</v>
      </c>
      <c r="K1416" s="854" t="s">
        <v>35</v>
      </c>
      <c r="L1416" s="858">
        <v>2019</v>
      </c>
      <c r="M1416" s="855">
        <v>38</v>
      </c>
      <c r="N1416" s="855">
        <v>1.9</v>
      </c>
      <c r="O1416" s="855" t="s">
        <v>36</v>
      </c>
      <c r="P1416" s="855">
        <v>1128</v>
      </c>
      <c r="Q1416" s="855">
        <f t="shared" si="175"/>
        <v>1128</v>
      </c>
      <c r="R1416" s="854"/>
      <c r="S1416" s="854"/>
      <c r="T1416" s="942" t="s">
        <v>1265</v>
      </c>
      <c r="U1416" s="856" t="s">
        <v>514</v>
      </c>
      <c r="V1416" s="857" t="s">
        <v>1264</v>
      </c>
      <c r="W1416" s="885"/>
      <c r="X1416" s="941" t="s">
        <v>538</v>
      </c>
    </row>
    <row r="1417" spans="1:24" ht="28.5" customHeight="1">
      <c r="A1417" s="849" t="s">
        <v>6978</v>
      </c>
      <c r="B1417" s="849" t="s">
        <v>6983</v>
      </c>
      <c r="C1417" s="849" t="s">
        <v>4778</v>
      </c>
      <c r="D1417" s="849"/>
      <c r="E1417" s="851">
        <v>42.895820000000001</v>
      </c>
      <c r="F1417" s="851">
        <v>-71.080110000000005</v>
      </c>
      <c r="G1417" s="901" t="s">
        <v>9289</v>
      </c>
      <c r="H1417" s="900"/>
      <c r="I1417" s="853" t="s">
        <v>1201</v>
      </c>
      <c r="J1417" s="854" t="str">
        <f t="shared" si="174"/>
        <v>Unknown</v>
      </c>
      <c r="K1417" s="852"/>
      <c r="L1417" s="851"/>
      <c r="M1417" s="855"/>
      <c r="N1417" s="855"/>
      <c r="O1417" s="855"/>
      <c r="P1417" s="855"/>
      <c r="Q1417" s="855" t="str">
        <f t="shared" si="175"/>
        <v/>
      </c>
      <c r="R1417" s="854"/>
      <c r="S1417" s="854"/>
      <c r="T1417" s="1067" t="s">
        <v>6984</v>
      </c>
      <c r="U1417" s="856" t="s">
        <v>1570</v>
      </c>
      <c r="V1417" s="865"/>
      <c r="W1417" s="854"/>
      <c r="X1417" s="851"/>
    </row>
    <row r="1418" spans="1:24" ht="28.5" customHeight="1">
      <c r="A1418" s="849" t="s">
        <v>6978</v>
      </c>
      <c r="B1418" s="849" t="s">
        <v>6979</v>
      </c>
      <c r="C1418" s="850" t="s">
        <v>4778</v>
      </c>
      <c r="D1418" s="850" t="s">
        <v>6980</v>
      </c>
      <c r="E1418" s="852">
        <v>42.896109600000003</v>
      </c>
      <c r="F1418" s="852">
        <v>-71.077090400000003</v>
      </c>
      <c r="G1418" s="854" t="s">
        <v>9290</v>
      </c>
      <c r="H1418" s="850"/>
      <c r="I1418" s="853" t="s">
        <v>5</v>
      </c>
      <c r="J1418" s="854" t="str">
        <f t="shared" si="174"/>
        <v>Groundwater</v>
      </c>
      <c r="K1418" s="854" t="s">
        <v>35</v>
      </c>
      <c r="L1418" s="858"/>
      <c r="M1418" s="855">
        <v>3200</v>
      </c>
      <c r="N1418" s="855">
        <v>4750</v>
      </c>
      <c r="O1418" s="855">
        <v>7950</v>
      </c>
      <c r="P1418" s="855">
        <v>8040.6</v>
      </c>
      <c r="Q1418" s="855">
        <f t="shared" si="175"/>
        <v>8040.6</v>
      </c>
      <c r="R1418" s="854"/>
      <c r="S1418" s="854"/>
      <c r="T1418" s="854"/>
      <c r="U1418" s="866" t="s">
        <v>4781</v>
      </c>
      <c r="V1418" s="884" t="s">
        <v>4781</v>
      </c>
      <c r="W1418" s="854"/>
      <c r="X1418" s="860" t="s">
        <v>2415</v>
      </c>
    </row>
    <row r="1419" spans="1:24" ht="28.5" customHeight="1">
      <c r="A1419" s="849" t="s">
        <v>1266</v>
      </c>
      <c r="B1419" s="849"/>
      <c r="C1419" s="849" t="s">
        <v>448</v>
      </c>
      <c r="D1419" s="849" t="s">
        <v>1267</v>
      </c>
      <c r="E1419" s="852">
        <v>37.4910292</v>
      </c>
      <c r="F1419" s="852">
        <v>-122.4109947</v>
      </c>
      <c r="G1419" s="852" t="s">
        <v>9289</v>
      </c>
      <c r="H1419" s="849"/>
      <c r="I1419" s="853" t="s">
        <v>33</v>
      </c>
      <c r="J1419" s="854" t="str">
        <f t="shared" si="174"/>
        <v>Groundwater</v>
      </c>
      <c r="K1419" s="852" t="s">
        <v>35</v>
      </c>
      <c r="L1419" s="851">
        <v>2019</v>
      </c>
      <c r="M1419" s="855">
        <v>33</v>
      </c>
      <c r="N1419" s="855">
        <v>6.7</v>
      </c>
      <c r="O1419" s="855">
        <v>39.700000000000003</v>
      </c>
      <c r="P1419" s="855">
        <v>593.4</v>
      </c>
      <c r="Q1419" s="855">
        <f t="shared" si="175"/>
        <v>593.4</v>
      </c>
      <c r="R1419" s="854"/>
      <c r="S1419" s="854"/>
      <c r="T1419" s="859" t="s">
        <v>1269</v>
      </c>
      <c r="U1419" s="866" t="s">
        <v>451</v>
      </c>
      <c r="V1419" s="884" t="s">
        <v>451</v>
      </c>
      <c r="W1419" s="854"/>
      <c r="X1419" s="877" t="s">
        <v>453</v>
      </c>
    </row>
    <row r="1420" spans="1:24" ht="28.5" customHeight="1">
      <c r="A1420" s="849" t="s">
        <v>1270</v>
      </c>
      <c r="B1420" s="849"/>
      <c r="C1420" s="849" t="s">
        <v>448</v>
      </c>
      <c r="D1420" s="849" t="s">
        <v>520</v>
      </c>
      <c r="E1420" s="852">
        <v>34.145049999999998</v>
      </c>
      <c r="F1420" s="852">
        <v>-119.18395</v>
      </c>
      <c r="G1420" s="852" t="s">
        <v>9289</v>
      </c>
      <c r="H1420" s="849"/>
      <c r="I1420" s="853" t="s">
        <v>765</v>
      </c>
      <c r="J1420" s="854" t="str">
        <f t="shared" si="174"/>
        <v>Groundwater</v>
      </c>
      <c r="K1420" s="852" t="s">
        <v>35</v>
      </c>
      <c r="L1420" s="851">
        <v>2020</v>
      </c>
      <c r="M1420" s="855"/>
      <c r="N1420" s="855">
        <v>0.92</v>
      </c>
      <c r="O1420" s="855" t="s">
        <v>36</v>
      </c>
      <c r="P1420" s="855">
        <v>3.62</v>
      </c>
      <c r="Q1420" s="855">
        <f t="shared" si="175"/>
        <v>3.62</v>
      </c>
      <c r="R1420" s="854"/>
      <c r="S1420" s="854"/>
      <c r="T1420" s="859" t="s">
        <v>480</v>
      </c>
      <c r="U1420" s="856" t="s">
        <v>451</v>
      </c>
      <c r="V1420" s="857" t="s">
        <v>451</v>
      </c>
      <c r="W1420" s="854"/>
      <c r="X1420" s="877" t="s">
        <v>453</v>
      </c>
    </row>
    <row r="1421" spans="1:24" ht="28.5" customHeight="1">
      <c r="A1421" s="849" t="s">
        <v>1272</v>
      </c>
      <c r="B1421" s="850"/>
      <c r="C1421" s="850" t="s">
        <v>448</v>
      </c>
      <c r="D1421" s="850" t="s">
        <v>1273</v>
      </c>
      <c r="E1421" s="852">
        <v>34.199921099999997</v>
      </c>
      <c r="F1421" s="852">
        <v>-119.21846960000001</v>
      </c>
      <c r="G1421" s="854" t="s">
        <v>9289</v>
      </c>
      <c r="H1421" s="850"/>
      <c r="I1421" s="853" t="s">
        <v>113</v>
      </c>
      <c r="J1421" s="854" t="str">
        <f t="shared" si="174"/>
        <v>Groundwater</v>
      </c>
      <c r="K1421" s="854" t="s">
        <v>35</v>
      </c>
      <c r="L1421" s="858">
        <v>2020</v>
      </c>
      <c r="M1421" s="855">
        <v>500</v>
      </c>
      <c r="N1421" s="855">
        <v>20</v>
      </c>
      <c r="O1421" s="855" t="s">
        <v>36</v>
      </c>
      <c r="P1421" s="855">
        <v>37062</v>
      </c>
      <c r="Q1421" s="855">
        <f t="shared" si="175"/>
        <v>37062</v>
      </c>
      <c r="R1421" s="854" t="s">
        <v>1007</v>
      </c>
      <c r="S1421" s="854"/>
      <c r="T1421" s="944" t="s">
        <v>1276</v>
      </c>
      <c r="U1421" s="866" t="s">
        <v>514</v>
      </c>
      <c r="V1421" s="884" t="s">
        <v>1275</v>
      </c>
      <c r="W1421" s="941" t="s">
        <v>1277</v>
      </c>
      <c r="X1421" s="941" t="s">
        <v>1278</v>
      </c>
    </row>
    <row r="1422" spans="1:24" ht="28.5" customHeight="1">
      <c r="A1422" s="849" t="s">
        <v>6985</v>
      </c>
      <c r="B1422" s="850"/>
      <c r="C1422" s="850" t="s">
        <v>4778</v>
      </c>
      <c r="D1422" s="850" t="s">
        <v>5422</v>
      </c>
      <c r="E1422" s="852">
        <v>42.917940000000002</v>
      </c>
      <c r="F1422" s="852">
        <v>-71.399523000000002</v>
      </c>
      <c r="G1422" s="854" t="s">
        <v>9299</v>
      </c>
      <c r="H1422" s="850"/>
      <c r="I1422" s="853" t="s">
        <v>5</v>
      </c>
      <c r="J1422" s="854" t="str">
        <f t="shared" si="174"/>
        <v>Groundwater</v>
      </c>
      <c r="K1422" s="854" t="s">
        <v>35</v>
      </c>
      <c r="L1422" s="858">
        <v>2020</v>
      </c>
      <c r="M1422" s="855">
        <v>278</v>
      </c>
      <c r="N1422" s="855">
        <v>18.600000000000001</v>
      </c>
      <c r="O1422" s="855">
        <v>296.60000000000002</v>
      </c>
      <c r="P1422" s="855">
        <v>1429</v>
      </c>
      <c r="Q1422" s="855">
        <f t="shared" si="175"/>
        <v>1429</v>
      </c>
      <c r="R1422" s="854"/>
      <c r="S1422" s="853"/>
      <c r="T1422" s="879" t="s">
        <v>6989</v>
      </c>
      <c r="U1422" s="875" t="s">
        <v>4786</v>
      </c>
      <c r="V1422" s="887" t="s">
        <v>4781</v>
      </c>
      <c r="W1422" s="879" t="s">
        <v>6990</v>
      </c>
      <c r="X1422" s="882" t="s">
        <v>2415</v>
      </c>
    </row>
    <row r="1423" spans="1:24" ht="28.5" customHeight="1">
      <c r="A1423" s="849" t="s">
        <v>10583</v>
      </c>
      <c r="B1423" s="849"/>
      <c r="C1423" s="849" t="s">
        <v>2370</v>
      </c>
      <c r="D1423" s="849" t="s">
        <v>10584</v>
      </c>
      <c r="E1423" s="851">
        <v>37.112103216598001</v>
      </c>
      <c r="F1423" s="851">
        <v>-88.806939377951394</v>
      </c>
      <c r="G1423" s="862"/>
      <c r="H1423" s="1047"/>
      <c r="I1423" s="853" t="s">
        <v>5</v>
      </c>
      <c r="J1423" s="852" t="s">
        <v>35</v>
      </c>
      <c r="K1423" s="852" t="s">
        <v>35</v>
      </c>
      <c r="L1423" s="863">
        <v>2019</v>
      </c>
      <c r="M1423" s="855">
        <v>5230</v>
      </c>
      <c r="N1423" s="855">
        <v>128000</v>
      </c>
      <c r="O1423" s="855">
        <v>133230</v>
      </c>
      <c r="P1423" s="855">
        <v>230021.1</v>
      </c>
      <c r="Q1423" s="855">
        <v>230021.1</v>
      </c>
      <c r="R1423" s="854"/>
      <c r="S1423" s="854"/>
      <c r="T1423" s="854"/>
      <c r="U1423" s="864" t="s">
        <v>10585</v>
      </c>
      <c r="V1423" s="865" t="s">
        <v>10585</v>
      </c>
      <c r="W1423" s="854" t="s">
        <v>10586</v>
      </c>
      <c r="X1423" s="851" t="s">
        <v>10587</v>
      </c>
    </row>
    <row r="1424" spans="1:24" ht="28.5" customHeight="1">
      <c r="A1424" s="849" t="s">
        <v>6991</v>
      </c>
      <c r="B1424" s="850"/>
      <c r="C1424" s="850" t="s">
        <v>4778</v>
      </c>
      <c r="D1424" s="850" t="s">
        <v>6992</v>
      </c>
      <c r="E1424" s="852">
        <v>43.644239357587303</v>
      </c>
      <c r="F1424" s="852">
        <v>-71.277565792173505</v>
      </c>
      <c r="G1424" s="854" t="s">
        <v>9299</v>
      </c>
      <c r="H1424" s="850" t="s">
        <v>10588</v>
      </c>
      <c r="I1424" s="853" t="s">
        <v>5</v>
      </c>
      <c r="J1424" s="854" t="str">
        <f t="shared" ref="J1424:J1432" si="176">IF(K1424="Groundwater", "Groundwater", IF(OR(K1424="Wastewater", K1424="Surface Water", K1424="Drinking Water", K1424="Leachate"),"Other Water", IF(OR(K1424="Soil", K1424="Compost", K1424="Sludge", K1424="Septage"), "Solid", "Unknown")))</f>
        <v>Groundwater</v>
      </c>
      <c r="K1424" s="854" t="s">
        <v>35</v>
      </c>
      <c r="L1424" s="858">
        <v>2020</v>
      </c>
      <c r="M1424" s="855">
        <v>108</v>
      </c>
      <c r="N1424" s="855">
        <v>2190</v>
      </c>
      <c r="O1424" s="855">
        <v>2298</v>
      </c>
      <c r="P1424" s="855">
        <v>3081</v>
      </c>
      <c r="Q1424" s="855">
        <f t="shared" ref="Q1424:Q1432" si="177">IF(M1424&amp;N1424&amp;O1424&amp;P1424="","",MAX(M1424:P1424))</f>
        <v>3081</v>
      </c>
      <c r="R1424" s="854"/>
      <c r="S1424" s="853"/>
      <c r="T1424" s="877" t="s">
        <v>6996</v>
      </c>
      <c r="U1424" s="880" t="s">
        <v>4786</v>
      </c>
      <c r="V1424" s="884" t="s">
        <v>4781</v>
      </c>
      <c r="W1424" s="962" t="s">
        <v>6997</v>
      </c>
      <c r="X1424" s="882" t="s">
        <v>2415</v>
      </c>
    </row>
    <row r="1425" spans="1:24" ht="28.5" customHeight="1">
      <c r="A1425" s="849" t="s">
        <v>2047</v>
      </c>
      <c r="B1425" s="849"/>
      <c r="C1425" s="849" t="s">
        <v>1806</v>
      </c>
      <c r="D1425" s="849" t="s">
        <v>1834</v>
      </c>
      <c r="E1425" s="851">
        <v>26.684726999999999</v>
      </c>
      <c r="F1425" s="851">
        <v>-80.167467000000002</v>
      </c>
      <c r="G1425" s="901" t="s">
        <v>9528</v>
      </c>
      <c r="H1425" s="900" t="s">
        <v>10589</v>
      </c>
      <c r="I1425" s="853" t="s">
        <v>95</v>
      </c>
      <c r="J1425" s="854" t="str">
        <f t="shared" si="176"/>
        <v>Groundwater</v>
      </c>
      <c r="K1425" s="852" t="s">
        <v>35</v>
      </c>
      <c r="L1425" s="851">
        <v>2019</v>
      </c>
      <c r="M1425" s="855">
        <v>130</v>
      </c>
      <c r="N1425" s="855">
        <v>1200</v>
      </c>
      <c r="O1425" s="855"/>
      <c r="P1425" s="855"/>
      <c r="Q1425" s="855">
        <f t="shared" si="177"/>
        <v>1200</v>
      </c>
      <c r="R1425" s="854"/>
      <c r="S1425" s="854"/>
      <c r="T1425" s="868" t="s">
        <v>2049</v>
      </c>
      <c r="U1425" s="866" t="s">
        <v>1830</v>
      </c>
      <c r="V1425" s="867" t="s">
        <v>2048</v>
      </c>
      <c r="W1425" s="854"/>
      <c r="X1425" s="851"/>
    </row>
    <row r="1426" spans="1:24" ht="28.5" customHeight="1">
      <c r="A1426" s="849" t="s">
        <v>2050</v>
      </c>
      <c r="B1426" s="849"/>
      <c r="C1426" s="849" t="s">
        <v>1806</v>
      </c>
      <c r="D1426" s="849" t="s">
        <v>189</v>
      </c>
      <c r="E1426" s="851">
        <v>26.615960600000001</v>
      </c>
      <c r="F1426" s="851">
        <v>-80.087757400000001</v>
      </c>
      <c r="G1426" s="901" t="s">
        <v>9290</v>
      </c>
      <c r="H1426" s="900"/>
      <c r="I1426" s="853" t="s">
        <v>95</v>
      </c>
      <c r="J1426" s="854" t="str">
        <f t="shared" si="176"/>
        <v>Groundwater</v>
      </c>
      <c r="K1426" s="852" t="s">
        <v>35</v>
      </c>
      <c r="L1426" s="851">
        <v>2019</v>
      </c>
      <c r="M1426" s="855">
        <v>2200</v>
      </c>
      <c r="N1426" s="855">
        <v>23000</v>
      </c>
      <c r="O1426" s="855"/>
      <c r="P1426" s="855"/>
      <c r="Q1426" s="855">
        <f t="shared" si="177"/>
        <v>23000</v>
      </c>
      <c r="R1426" s="854"/>
      <c r="S1426" s="854"/>
      <c r="T1426" s="868" t="s">
        <v>2052</v>
      </c>
      <c r="U1426" s="856" t="s">
        <v>1830</v>
      </c>
      <c r="V1426" s="907" t="s">
        <v>2051</v>
      </c>
      <c r="W1426" s="854"/>
      <c r="X1426" s="851"/>
    </row>
    <row r="1427" spans="1:24" ht="28.5" customHeight="1">
      <c r="A1427" s="849" t="s">
        <v>2053</v>
      </c>
      <c r="B1427" s="849"/>
      <c r="C1427" s="849" t="s">
        <v>1806</v>
      </c>
      <c r="D1427" s="849" t="s">
        <v>277</v>
      </c>
      <c r="E1427" s="851">
        <v>27.940638799999999</v>
      </c>
      <c r="F1427" s="851">
        <v>-82.346449999999905</v>
      </c>
      <c r="G1427" s="901" t="s">
        <v>9299</v>
      </c>
      <c r="H1427" s="900"/>
      <c r="I1427" s="853" t="s">
        <v>5</v>
      </c>
      <c r="J1427" s="854" t="str">
        <f t="shared" si="176"/>
        <v>Groundwater</v>
      </c>
      <c r="K1427" s="852" t="s">
        <v>35</v>
      </c>
      <c r="L1427" s="851">
        <v>2019</v>
      </c>
      <c r="M1427" s="855">
        <v>1130</v>
      </c>
      <c r="N1427" s="855">
        <v>5490</v>
      </c>
      <c r="O1427" s="855"/>
      <c r="P1427" s="855"/>
      <c r="Q1427" s="855">
        <f t="shared" si="177"/>
        <v>5490</v>
      </c>
      <c r="R1427" s="854"/>
      <c r="S1427" s="854"/>
      <c r="T1427" s="854"/>
      <c r="U1427" s="866" t="s">
        <v>1808</v>
      </c>
      <c r="V1427" s="867" t="s">
        <v>2054</v>
      </c>
      <c r="W1427" s="868" t="s">
        <v>1810</v>
      </c>
      <c r="X1427" s="851"/>
    </row>
    <row r="1428" spans="1:24" ht="28.5" customHeight="1">
      <c r="A1428" s="849" t="s">
        <v>10590</v>
      </c>
      <c r="B1428" s="849"/>
      <c r="C1428" s="849" t="s">
        <v>448</v>
      </c>
      <c r="D1428" s="849" t="s">
        <v>1279</v>
      </c>
      <c r="E1428" s="852">
        <v>33.832098000000002</v>
      </c>
      <c r="F1428" s="852">
        <v>-116.508965</v>
      </c>
      <c r="G1428" s="852" t="s">
        <v>9449</v>
      </c>
      <c r="H1428" s="849" t="s">
        <v>10591</v>
      </c>
      <c r="I1428" s="853" t="s">
        <v>113</v>
      </c>
      <c r="J1428" s="854" t="str">
        <f t="shared" si="176"/>
        <v>Groundwater</v>
      </c>
      <c r="K1428" s="852" t="s">
        <v>35</v>
      </c>
      <c r="L1428" s="851">
        <v>2020</v>
      </c>
      <c r="M1428" s="855">
        <v>593</v>
      </c>
      <c r="N1428" s="855"/>
      <c r="O1428" s="855" t="s">
        <v>36</v>
      </c>
      <c r="P1428" s="855">
        <v>26679</v>
      </c>
      <c r="Q1428" s="855">
        <f t="shared" si="177"/>
        <v>26679</v>
      </c>
      <c r="R1428" s="854"/>
      <c r="S1428" s="854"/>
      <c r="T1428" s="859" t="s">
        <v>480</v>
      </c>
      <c r="U1428" s="976"/>
      <c r="V1428" s="1042" t="s">
        <v>1280</v>
      </c>
      <c r="W1428" s="860" t="s">
        <v>1282</v>
      </c>
      <c r="X1428" s="860" t="s">
        <v>1283</v>
      </c>
    </row>
    <row r="1429" spans="1:24" ht="28.5" customHeight="1">
      <c r="A1429" s="849" t="s">
        <v>1285</v>
      </c>
      <c r="B1429" s="850"/>
      <c r="C1429" s="850" t="s">
        <v>448</v>
      </c>
      <c r="D1429" s="850" t="s">
        <v>1286</v>
      </c>
      <c r="E1429" s="852">
        <v>33.391133600000003</v>
      </c>
      <c r="F1429" s="852">
        <v>-114.7489721</v>
      </c>
      <c r="G1429" s="854" t="s">
        <v>9289</v>
      </c>
      <c r="H1429" s="850"/>
      <c r="I1429" s="853" t="s">
        <v>33</v>
      </c>
      <c r="J1429" s="854" t="str">
        <f t="shared" si="176"/>
        <v>Groundwater</v>
      </c>
      <c r="K1429" s="854" t="s">
        <v>35</v>
      </c>
      <c r="L1429" s="858">
        <v>2019</v>
      </c>
      <c r="M1429" s="855">
        <v>2.7</v>
      </c>
      <c r="N1429" s="855"/>
      <c r="O1429" s="855" t="s">
        <v>36</v>
      </c>
      <c r="P1429" s="855">
        <v>9.58</v>
      </c>
      <c r="Q1429" s="855">
        <f t="shared" si="177"/>
        <v>9.58</v>
      </c>
      <c r="R1429" s="854"/>
      <c r="S1429" s="854"/>
      <c r="T1429" s="942" t="s">
        <v>1289</v>
      </c>
      <c r="U1429" s="856" t="s">
        <v>514</v>
      </c>
      <c r="V1429" s="857" t="s">
        <v>1288</v>
      </c>
      <c r="W1429" s="885"/>
      <c r="X1429" s="941" t="s">
        <v>538</v>
      </c>
    </row>
    <row r="1430" spans="1:24" ht="28.5" customHeight="1">
      <c r="A1430" s="849" t="s">
        <v>1290</v>
      </c>
      <c r="B1430" s="850"/>
      <c r="C1430" s="850" t="s">
        <v>448</v>
      </c>
      <c r="D1430" s="850" t="s">
        <v>1291</v>
      </c>
      <c r="E1430" s="852">
        <v>33.127105520000001</v>
      </c>
      <c r="F1430" s="852">
        <v>-117.2733222</v>
      </c>
      <c r="G1430" s="854" t="s">
        <v>9289</v>
      </c>
      <c r="H1430" s="850"/>
      <c r="I1430" s="853" t="s">
        <v>33</v>
      </c>
      <c r="J1430" s="854" t="str">
        <f t="shared" si="176"/>
        <v>Groundwater</v>
      </c>
      <c r="K1430" s="854" t="s">
        <v>35</v>
      </c>
      <c r="L1430" s="858">
        <v>2019</v>
      </c>
      <c r="M1430" s="855">
        <v>110</v>
      </c>
      <c r="N1430" s="855">
        <v>180</v>
      </c>
      <c r="O1430" s="855">
        <v>290</v>
      </c>
      <c r="P1430" s="855">
        <v>1807</v>
      </c>
      <c r="Q1430" s="855">
        <f t="shared" si="177"/>
        <v>1807</v>
      </c>
      <c r="R1430" s="854"/>
      <c r="S1430" s="854"/>
      <c r="T1430" s="859" t="s">
        <v>1293</v>
      </c>
      <c r="U1430" s="866" t="s">
        <v>451</v>
      </c>
      <c r="V1430" s="884" t="s">
        <v>451</v>
      </c>
      <c r="W1430" s="854"/>
      <c r="X1430" s="877" t="s">
        <v>453</v>
      </c>
    </row>
    <row r="1431" spans="1:24" ht="28.5" customHeight="1">
      <c r="A1431" s="849" t="s">
        <v>1294</v>
      </c>
      <c r="B1431" s="850"/>
      <c r="C1431" s="850" t="s">
        <v>448</v>
      </c>
      <c r="D1431" s="850" t="s">
        <v>534</v>
      </c>
      <c r="E1431" s="852">
        <v>32.685439600000002</v>
      </c>
      <c r="F1431" s="852">
        <v>-117.04997419999999</v>
      </c>
      <c r="G1431" s="854" t="s">
        <v>9289</v>
      </c>
      <c r="H1431" s="850"/>
      <c r="I1431" s="853" t="s">
        <v>33</v>
      </c>
      <c r="J1431" s="854" t="str">
        <f t="shared" si="176"/>
        <v>Groundwater</v>
      </c>
      <c r="K1431" s="854" t="s">
        <v>35</v>
      </c>
      <c r="L1431" s="858">
        <v>2019</v>
      </c>
      <c r="M1431" s="855">
        <v>16</v>
      </c>
      <c r="N1431" s="855">
        <v>53</v>
      </c>
      <c r="O1431" s="855">
        <v>69</v>
      </c>
      <c r="P1431" s="855">
        <v>195</v>
      </c>
      <c r="Q1431" s="855">
        <f t="shared" si="177"/>
        <v>195</v>
      </c>
      <c r="R1431" s="854"/>
      <c r="S1431" s="854"/>
      <c r="T1431" s="942" t="s">
        <v>1297</v>
      </c>
      <c r="U1431" s="856" t="s">
        <v>514</v>
      </c>
      <c r="V1431" s="857" t="s">
        <v>1296</v>
      </c>
      <c r="W1431" s="885"/>
      <c r="X1431" s="941" t="s">
        <v>538</v>
      </c>
    </row>
    <row r="1432" spans="1:24" ht="28.5" customHeight="1">
      <c r="A1432" s="849" t="s">
        <v>8490</v>
      </c>
      <c r="B1432" s="849"/>
      <c r="C1432" s="849" t="s">
        <v>8462</v>
      </c>
      <c r="D1432" s="849"/>
      <c r="E1432" s="851">
        <v>32.349893999999999</v>
      </c>
      <c r="F1432" s="851">
        <v>-80.688253000000003</v>
      </c>
      <c r="G1432" s="901" t="s">
        <v>9449</v>
      </c>
      <c r="H1432" s="900" t="s">
        <v>10592</v>
      </c>
      <c r="I1432" s="853" t="s">
        <v>44</v>
      </c>
      <c r="J1432" s="854" t="str">
        <f t="shared" si="176"/>
        <v>Groundwater</v>
      </c>
      <c r="K1432" s="852" t="s">
        <v>35</v>
      </c>
      <c r="L1432" s="851">
        <v>2015</v>
      </c>
      <c r="M1432" s="855">
        <v>11000</v>
      </c>
      <c r="N1432" s="855"/>
      <c r="O1432" s="855"/>
      <c r="P1432" s="855"/>
      <c r="Q1432" s="855">
        <f t="shared" si="177"/>
        <v>11000</v>
      </c>
      <c r="R1432" s="854" t="s">
        <v>9354</v>
      </c>
      <c r="S1432" s="854"/>
      <c r="T1432" s="918" t="s">
        <v>8492</v>
      </c>
      <c r="U1432" s="866" t="s">
        <v>1570</v>
      </c>
      <c r="V1432" s="884" t="s">
        <v>8491</v>
      </c>
      <c r="W1432" s="868" t="s">
        <v>8493</v>
      </c>
      <c r="X1432" s="851"/>
    </row>
    <row r="1433" spans="1:24" ht="28.5" customHeight="1">
      <c r="A1433" s="849" t="s">
        <v>10593</v>
      </c>
      <c r="B1433" s="849"/>
      <c r="C1433" s="849" t="s">
        <v>3158</v>
      </c>
      <c r="D1433" s="849" t="s">
        <v>10594</v>
      </c>
      <c r="E1433" s="851">
        <v>42.997999999999998</v>
      </c>
      <c r="F1433" s="851">
        <v>-84.188000000000002</v>
      </c>
      <c r="G1433" s="862"/>
      <c r="H1433" s="1068"/>
      <c r="I1433" s="853" t="s">
        <v>5</v>
      </c>
      <c r="J1433" s="852" t="s">
        <v>35</v>
      </c>
      <c r="K1433" s="852" t="s">
        <v>35</v>
      </c>
      <c r="L1433" s="863">
        <v>2020</v>
      </c>
      <c r="M1433" s="855"/>
      <c r="N1433" s="855"/>
      <c r="O1433" s="855">
        <v>560</v>
      </c>
      <c r="P1433" s="855"/>
      <c r="Q1433" s="855">
        <v>560</v>
      </c>
      <c r="R1433" s="854"/>
      <c r="S1433" s="854"/>
      <c r="T1433" s="854" t="s">
        <v>10595</v>
      </c>
      <c r="U1433" s="864" t="s">
        <v>10595</v>
      </c>
      <c r="V1433" s="865" t="s">
        <v>10596</v>
      </c>
      <c r="W1433" s="854" t="s">
        <v>10597</v>
      </c>
      <c r="X1433" s="851" t="s">
        <v>9295</v>
      </c>
    </row>
    <row r="1434" spans="1:24" ht="28.5" customHeight="1">
      <c r="A1434" s="849" t="s">
        <v>2055</v>
      </c>
      <c r="B1434" s="849"/>
      <c r="C1434" s="849" t="s">
        <v>1806</v>
      </c>
      <c r="D1434" s="849" t="s">
        <v>1812</v>
      </c>
      <c r="E1434" s="851">
        <v>28.398284</v>
      </c>
      <c r="F1434" s="851">
        <v>-82.552758999999995</v>
      </c>
      <c r="G1434" s="901" t="s">
        <v>9290</v>
      </c>
      <c r="H1434" s="1028"/>
      <c r="I1434" s="853" t="s">
        <v>95</v>
      </c>
      <c r="J1434" s="854" t="str">
        <f t="shared" ref="J1434:J1437" si="178">IF(K1434="Groundwater", "Groundwater", IF(OR(K1434="Wastewater", K1434="Surface Water", K1434="Drinking Water", K1434="Leachate"),"Other Water", IF(OR(K1434="Soil", K1434="Compost", K1434="Sludge", K1434="Septage"), "Solid", "Unknown")))</f>
        <v>Groundwater</v>
      </c>
      <c r="K1434" s="852" t="s">
        <v>35</v>
      </c>
      <c r="L1434" s="851">
        <v>2019</v>
      </c>
      <c r="M1434" s="855">
        <v>120</v>
      </c>
      <c r="N1434" s="855">
        <v>190</v>
      </c>
      <c r="O1434" s="855"/>
      <c r="P1434" s="855"/>
      <c r="Q1434" s="855">
        <f t="shared" ref="Q1434:Q1437" si="179">IF(M1434&amp;N1434&amp;O1434&amp;P1434="","",MAX(M1434:P1434))</f>
        <v>190</v>
      </c>
      <c r="R1434" s="854"/>
      <c r="S1434" s="854"/>
      <c r="T1434" s="868" t="s">
        <v>2057</v>
      </c>
      <c r="U1434" s="866" t="s">
        <v>1830</v>
      </c>
      <c r="V1434" s="884" t="s">
        <v>2056</v>
      </c>
      <c r="W1434" s="854"/>
      <c r="X1434" s="851"/>
    </row>
    <row r="1435" spans="1:24" ht="28.5" customHeight="1">
      <c r="A1435" s="849" t="s">
        <v>1298</v>
      </c>
      <c r="B1435" s="849"/>
      <c r="C1435" s="849" t="s">
        <v>448</v>
      </c>
      <c r="D1435" s="849" t="s">
        <v>1299</v>
      </c>
      <c r="E1435" s="852">
        <v>35.663050200000001</v>
      </c>
      <c r="F1435" s="852">
        <v>-120.53379150000001</v>
      </c>
      <c r="G1435" s="852" t="s">
        <v>9289</v>
      </c>
      <c r="H1435" s="849"/>
      <c r="I1435" s="853" t="s">
        <v>33</v>
      </c>
      <c r="J1435" s="854" t="str">
        <f t="shared" si="178"/>
        <v>Groundwater</v>
      </c>
      <c r="K1435" s="852" t="s">
        <v>35</v>
      </c>
      <c r="L1435" s="851">
        <v>2020</v>
      </c>
      <c r="M1435" s="855"/>
      <c r="N1435" s="855"/>
      <c r="O1435" s="855" t="s">
        <v>36</v>
      </c>
      <c r="P1435" s="855">
        <v>15.3</v>
      </c>
      <c r="Q1435" s="855">
        <f t="shared" si="179"/>
        <v>15.3</v>
      </c>
      <c r="R1435" s="854"/>
      <c r="S1435" s="854"/>
      <c r="T1435" s="859" t="s">
        <v>1301</v>
      </c>
      <c r="U1435" s="866" t="s">
        <v>451</v>
      </c>
      <c r="V1435" s="884" t="s">
        <v>451</v>
      </c>
      <c r="W1435" s="854"/>
      <c r="X1435" s="877" t="s">
        <v>453</v>
      </c>
    </row>
    <row r="1436" spans="1:24" ht="28.5" customHeight="1">
      <c r="A1436" s="849" t="s">
        <v>2725</v>
      </c>
      <c r="B1436" s="850"/>
      <c r="C1436" s="850" t="s">
        <v>2408</v>
      </c>
      <c r="D1436" s="850" t="s">
        <v>2726</v>
      </c>
      <c r="E1436" s="852">
        <v>44.413063871677799</v>
      </c>
      <c r="F1436" s="852">
        <v>-69.836994116240206</v>
      </c>
      <c r="G1436" s="854" t="s">
        <v>9355</v>
      </c>
      <c r="H1436" s="850" t="s">
        <v>10598</v>
      </c>
      <c r="I1436" s="853" t="s">
        <v>765</v>
      </c>
      <c r="J1436" s="854" t="str">
        <f t="shared" si="178"/>
        <v>Solid</v>
      </c>
      <c r="K1436" s="854" t="s">
        <v>2506</v>
      </c>
      <c r="L1436" s="902">
        <v>2019</v>
      </c>
      <c r="M1436" s="855">
        <v>60000</v>
      </c>
      <c r="N1436" s="855">
        <v>46000</v>
      </c>
      <c r="O1436" s="855">
        <v>106000</v>
      </c>
      <c r="P1436" s="855">
        <v>111700</v>
      </c>
      <c r="Q1436" s="855">
        <f t="shared" si="179"/>
        <v>111700</v>
      </c>
      <c r="R1436" s="854"/>
      <c r="S1436" s="853"/>
      <c r="T1436" s="859" t="s">
        <v>2443</v>
      </c>
      <c r="U1436" s="912"/>
      <c r="V1436" s="887" t="s">
        <v>2411</v>
      </c>
      <c r="W1436" s="885"/>
      <c r="X1436" s="882" t="s">
        <v>2415</v>
      </c>
    </row>
    <row r="1437" spans="1:24" ht="28.5" customHeight="1">
      <c r="A1437" s="849" t="s">
        <v>2058</v>
      </c>
      <c r="B1437" s="850"/>
      <c r="C1437" s="850" t="s">
        <v>1806</v>
      </c>
      <c r="D1437" s="850" t="s">
        <v>2059</v>
      </c>
      <c r="E1437" s="852">
        <v>28.2394645</v>
      </c>
      <c r="F1437" s="852">
        <v>-80.607517200000004</v>
      </c>
      <c r="G1437" s="854" t="s">
        <v>9289</v>
      </c>
      <c r="H1437" s="850"/>
      <c r="I1437" s="853" t="s">
        <v>44</v>
      </c>
      <c r="J1437" s="854" t="str">
        <f t="shared" si="178"/>
        <v>Groundwater</v>
      </c>
      <c r="K1437" s="854" t="s">
        <v>35</v>
      </c>
      <c r="L1437" s="858">
        <v>2017</v>
      </c>
      <c r="M1437" s="855">
        <v>100000</v>
      </c>
      <c r="N1437" s="855">
        <v>4300000</v>
      </c>
      <c r="O1437" s="855">
        <v>4338000</v>
      </c>
      <c r="P1437" s="855">
        <v>4856453</v>
      </c>
      <c r="Q1437" s="855">
        <f t="shared" si="179"/>
        <v>4856453</v>
      </c>
      <c r="R1437" s="854" t="s">
        <v>10599</v>
      </c>
      <c r="S1437" s="854" t="s">
        <v>49</v>
      </c>
      <c r="T1437" s="853" t="s">
        <v>49</v>
      </c>
      <c r="U1437" s="856" t="s">
        <v>105</v>
      </c>
      <c r="V1437" s="907" t="s">
        <v>2061</v>
      </c>
      <c r="W1437" s="893" t="s">
        <v>2064</v>
      </c>
      <c r="X1437" s="895" t="s">
        <v>1824</v>
      </c>
    </row>
    <row r="1438" spans="1:24" ht="28.5" customHeight="1">
      <c r="A1438" s="849" t="s">
        <v>10600</v>
      </c>
      <c r="B1438" s="849"/>
      <c r="C1438" s="849" t="s">
        <v>3158</v>
      </c>
      <c r="D1438" s="849" t="s">
        <v>10601</v>
      </c>
      <c r="E1438" s="851">
        <v>42.210999999999999</v>
      </c>
      <c r="F1438" s="851">
        <v>-85.895825000000002</v>
      </c>
      <c r="G1438" s="862"/>
      <c r="H1438" s="861"/>
      <c r="I1438" s="853" t="s">
        <v>5</v>
      </c>
      <c r="J1438" s="852" t="s">
        <v>35</v>
      </c>
      <c r="K1438" s="852" t="s">
        <v>35</v>
      </c>
      <c r="L1438" s="863">
        <v>2020</v>
      </c>
      <c r="M1438" s="855">
        <v>120</v>
      </c>
      <c r="N1438" s="855">
        <v>560</v>
      </c>
      <c r="O1438" s="855">
        <v>599</v>
      </c>
      <c r="P1438" s="855"/>
      <c r="Q1438" s="855">
        <v>599</v>
      </c>
      <c r="R1438" s="854"/>
      <c r="S1438" s="854"/>
      <c r="T1438" s="854" t="s">
        <v>10602</v>
      </c>
      <c r="U1438" s="864" t="s">
        <v>10602</v>
      </c>
      <c r="V1438" s="865" t="s">
        <v>10603</v>
      </c>
      <c r="W1438" s="854" t="s">
        <v>10604</v>
      </c>
      <c r="X1438" s="851" t="s">
        <v>9295</v>
      </c>
    </row>
    <row r="1439" spans="1:24" ht="28.5" customHeight="1">
      <c r="A1439" s="849" t="s">
        <v>6998</v>
      </c>
      <c r="B1439" s="850"/>
      <c r="C1439" s="850" t="s">
        <v>4778</v>
      </c>
      <c r="D1439" s="850" t="s">
        <v>4824</v>
      </c>
      <c r="E1439" s="852">
        <v>43.078560779493998</v>
      </c>
      <c r="F1439" s="852">
        <v>-70.820065525261697</v>
      </c>
      <c r="G1439" s="854" t="s">
        <v>10605</v>
      </c>
      <c r="H1439" s="850" t="s">
        <v>10606</v>
      </c>
      <c r="I1439" s="853" t="s">
        <v>44</v>
      </c>
      <c r="J1439" s="854" t="str">
        <f t="shared" ref="J1439:J1445" si="180">IF(K1439="Groundwater", "Groundwater", IF(OR(K1439="Wastewater", K1439="Surface Water", K1439="Drinking Water", K1439="Leachate"),"Other Water", IF(OR(K1439="Soil", K1439="Compost", K1439="Sludge", K1439="Septage"), "Solid", "Unknown")))</f>
        <v>Groundwater</v>
      </c>
      <c r="K1439" s="854" t="s">
        <v>35</v>
      </c>
      <c r="L1439" s="858"/>
      <c r="M1439" s="855">
        <v>130000</v>
      </c>
      <c r="N1439" s="855">
        <v>490000</v>
      </c>
      <c r="O1439" s="855">
        <v>620000</v>
      </c>
      <c r="P1439" s="855">
        <v>651290</v>
      </c>
      <c r="Q1439" s="855">
        <f t="shared" ref="Q1439:Q1445" si="181">IF(M1439&amp;N1439&amp;O1439&amp;P1439="","",MAX(M1439:P1439))</f>
        <v>651290</v>
      </c>
      <c r="R1439" s="891" t="s">
        <v>10607</v>
      </c>
      <c r="S1439" s="868" t="s">
        <v>7005</v>
      </c>
      <c r="T1439" s="937" t="s">
        <v>5283</v>
      </c>
      <c r="U1439" s="912" t="s">
        <v>7000</v>
      </c>
      <c r="V1439" s="884" t="s">
        <v>4781</v>
      </c>
      <c r="W1439" s="893" t="s">
        <v>7006</v>
      </c>
      <c r="X1439" s="882" t="s">
        <v>5105</v>
      </c>
    </row>
    <row r="1440" spans="1:24" ht="28.5" customHeight="1">
      <c r="A1440" s="869" t="s">
        <v>3926</v>
      </c>
      <c r="B1440" s="870"/>
      <c r="C1440" s="870" t="s">
        <v>3158</v>
      </c>
      <c r="D1440" s="870" t="s">
        <v>3927</v>
      </c>
      <c r="E1440" s="871">
        <v>43.205513400000001</v>
      </c>
      <c r="F1440" s="871">
        <v>-86.224588900000001</v>
      </c>
      <c r="G1440" s="852" t="s">
        <v>9289</v>
      </c>
      <c r="H1440" s="852"/>
      <c r="I1440" s="872" t="s">
        <v>5</v>
      </c>
      <c r="J1440" s="854" t="str">
        <f t="shared" si="180"/>
        <v>Groundwater</v>
      </c>
      <c r="K1440" s="854" t="s">
        <v>35</v>
      </c>
      <c r="L1440" s="858">
        <v>2018</v>
      </c>
      <c r="M1440" s="855"/>
      <c r="N1440" s="855"/>
      <c r="O1440" s="855">
        <v>80</v>
      </c>
      <c r="P1440" s="855">
        <v>102</v>
      </c>
      <c r="Q1440" s="855">
        <f t="shared" si="181"/>
        <v>102</v>
      </c>
      <c r="R1440" s="851" t="s">
        <v>3929</v>
      </c>
      <c r="S1440" s="873" t="s">
        <v>3931</v>
      </c>
      <c r="T1440" s="874" t="s">
        <v>3166</v>
      </c>
      <c r="U1440" s="875" t="s">
        <v>3930</v>
      </c>
      <c r="V1440" s="857" t="s">
        <v>3931</v>
      </c>
      <c r="W1440" s="876" t="s">
        <v>3938</v>
      </c>
      <c r="X1440" s="877" t="s">
        <v>3168</v>
      </c>
    </row>
    <row r="1441" spans="1:24" ht="28.5" customHeight="1">
      <c r="A1441" s="849" t="s">
        <v>3939</v>
      </c>
      <c r="B1441" s="849"/>
      <c r="C1441" s="849" t="s">
        <v>3158</v>
      </c>
      <c r="D1441" s="849" t="s">
        <v>3940</v>
      </c>
      <c r="E1441" s="871">
        <v>45.572482399999998</v>
      </c>
      <c r="F1441" s="871">
        <v>-84.801345299999994</v>
      </c>
      <c r="G1441" s="852" t="s">
        <v>9289</v>
      </c>
      <c r="H1441" s="852"/>
      <c r="I1441" s="853" t="s">
        <v>113</v>
      </c>
      <c r="J1441" s="854" t="str">
        <f t="shared" si="180"/>
        <v>Other Water</v>
      </c>
      <c r="K1441" s="852" t="s">
        <v>80</v>
      </c>
      <c r="L1441" s="851">
        <v>2021</v>
      </c>
      <c r="M1441" s="855">
        <v>48</v>
      </c>
      <c r="N1441" s="855">
        <v>410</v>
      </c>
      <c r="O1441" s="855"/>
      <c r="P1441" s="855">
        <v>798</v>
      </c>
      <c r="Q1441" s="855">
        <f t="shared" si="181"/>
        <v>798</v>
      </c>
      <c r="R1441" s="854" t="s">
        <v>10609</v>
      </c>
      <c r="S1441" s="885"/>
      <c r="T1441" s="859" t="s">
        <v>3943</v>
      </c>
      <c r="U1441" s="897" t="s">
        <v>3942</v>
      </c>
      <c r="V1441" s="898" t="s">
        <v>3943</v>
      </c>
      <c r="W1441" s="860" t="s">
        <v>3945</v>
      </c>
      <c r="X1441" s="860" t="s">
        <v>3340</v>
      </c>
    </row>
    <row r="1442" spans="1:24" ht="28.5" customHeight="1">
      <c r="A1442" s="849" t="s">
        <v>7007</v>
      </c>
      <c r="B1442" s="850"/>
      <c r="C1442" s="850" t="s">
        <v>4778</v>
      </c>
      <c r="D1442" s="850" t="s">
        <v>6797</v>
      </c>
      <c r="E1442" s="1069">
        <v>43.132205121192598</v>
      </c>
      <c r="F1442" s="852">
        <v>-71.458174032660096</v>
      </c>
      <c r="G1442" s="854" t="s">
        <v>9299</v>
      </c>
      <c r="H1442" s="850" t="s">
        <v>10610</v>
      </c>
      <c r="I1442" s="853" t="s">
        <v>33</v>
      </c>
      <c r="J1442" s="854" t="str">
        <f t="shared" si="180"/>
        <v>Groundwater</v>
      </c>
      <c r="K1442" s="854" t="s">
        <v>35</v>
      </c>
      <c r="L1442" s="858">
        <v>2018</v>
      </c>
      <c r="M1442" s="855">
        <v>15.3</v>
      </c>
      <c r="N1442" s="855">
        <v>19.5</v>
      </c>
      <c r="O1442" s="855">
        <v>34.799999999999997</v>
      </c>
      <c r="P1442" s="855">
        <v>50.69</v>
      </c>
      <c r="Q1442" s="855">
        <f t="shared" si="181"/>
        <v>50.69</v>
      </c>
      <c r="R1442" s="854"/>
      <c r="S1442" s="853"/>
      <c r="T1442" s="879" t="s">
        <v>7012</v>
      </c>
      <c r="U1442" s="875" t="s">
        <v>4786</v>
      </c>
      <c r="V1442" s="907" t="s">
        <v>7009</v>
      </c>
      <c r="W1442" s="879" t="s">
        <v>7013</v>
      </c>
      <c r="X1442" s="882" t="s">
        <v>2415</v>
      </c>
    </row>
    <row r="1443" spans="1:24" ht="28.5" customHeight="1">
      <c r="A1443" s="849" t="s">
        <v>1302</v>
      </c>
      <c r="B1443" s="849"/>
      <c r="C1443" s="849" t="s">
        <v>448</v>
      </c>
      <c r="D1443" s="849" t="s">
        <v>570</v>
      </c>
      <c r="E1443" s="852">
        <v>34.221642893344999</v>
      </c>
      <c r="F1443" s="852">
        <v>-118.37946993005301</v>
      </c>
      <c r="G1443" s="852" t="s">
        <v>9355</v>
      </c>
      <c r="H1443" s="849" t="s">
        <v>10611</v>
      </c>
      <c r="I1443" s="853" t="s">
        <v>33</v>
      </c>
      <c r="J1443" s="854" t="str">
        <f t="shared" si="180"/>
        <v>Groundwater</v>
      </c>
      <c r="K1443" s="852" t="s">
        <v>35</v>
      </c>
      <c r="L1443" s="851">
        <v>2019</v>
      </c>
      <c r="M1443" s="855">
        <v>5</v>
      </c>
      <c r="N1443" s="855">
        <v>17</v>
      </c>
      <c r="O1443" s="855">
        <v>22</v>
      </c>
      <c r="P1443" s="855">
        <v>125.3</v>
      </c>
      <c r="Q1443" s="855">
        <f t="shared" si="181"/>
        <v>125.3</v>
      </c>
      <c r="R1443" s="854"/>
      <c r="S1443" s="854"/>
      <c r="T1443" s="859" t="s">
        <v>1304</v>
      </c>
      <c r="U1443" s="856" t="s">
        <v>451</v>
      </c>
      <c r="V1443" s="857" t="s">
        <v>451</v>
      </c>
      <c r="W1443" s="854"/>
      <c r="X1443" s="877" t="s">
        <v>453</v>
      </c>
    </row>
    <row r="1444" spans="1:24" ht="28.5" customHeight="1">
      <c r="A1444" s="849" t="s">
        <v>2065</v>
      </c>
      <c r="B1444" s="849"/>
      <c r="C1444" s="849" t="s">
        <v>1806</v>
      </c>
      <c r="D1444" s="849" t="s">
        <v>36</v>
      </c>
      <c r="E1444" s="851">
        <v>30.412484800000001</v>
      </c>
      <c r="F1444" s="851">
        <v>-87.244340499999893</v>
      </c>
      <c r="G1444" s="901" t="s">
        <v>9290</v>
      </c>
      <c r="H1444" s="900"/>
      <c r="I1444" s="853" t="s">
        <v>95</v>
      </c>
      <c r="J1444" s="854" t="str">
        <f t="shared" si="180"/>
        <v>Groundwater</v>
      </c>
      <c r="K1444" s="852" t="s">
        <v>35</v>
      </c>
      <c r="L1444" s="851">
        <v>2020</v>
      </c>
      <c r="M1444" s="855">
        <v>0.39500000000000002</v>
      </c>
      <c r="N1444" s="855">
        <v>4.68</v>
      </c>
      <c r="O1444" s="855"/>
      <c r="P1444" s="855"/>
      <c r="Q1444" s="855">
        <f t="shared" si="181"/>
        <v>4.68</v>
      </c>
      <c r="R1444" s="854"/>
      <c r="S1444" s="854"/>
      <c r="T1444" s="868" t="s">
        <v>2067</v>
      </c>
      <c r="U1444" s="856" t="s">
        <v>1830</v>
      </c>
      <c r="V1444" s="907" t="s">
        <v>2066</v>
      </c>
      <c r="W1444" s="854"/>
      <c r="X1444" s="851"/>
    </row>
    <row r="1445" spans="1:24" ht="28.5" customHeight="1">
      <c r="A1445" s="849" t="s">
        <v>7014</v>
      </c>
      <c r="B1445" s="850"/>
      <c r="C1445" s="850" t="s">
        <v>4778</v>
      </c>
      <c r="D1445" s="850" t="s">
        <v>4860</v>
      </c>
      <c r="E1445" s="852">
        <v>42.945647399999999</v>
      </c>
      <c r="F1445" s="852">
        <v>-72.271630500000001</v>
      </c>
      <c r="G1445" s="854" t="s">
        <v>9299</v>
      </c>
      <c r="H1445" s="850"/>
      <c r="I1445" s="853" t="s">
        <v>5</v>
      </c>
      <c r="J1445" s="854" t="str">
        <f t="shared" si="180"/>
        <v>Groundwater</v>
      </c>
      <c r="K1445" s="854" t="s">
        <v>35</v>
      </c>
      <c r="L1445" s="858">
        <v>2018</v>
      </c>
      <c r="M1445" s="855">
        <v>12</v>
      </c>
      <c r="N1445" s="855">
        <v>23</v>
      </c>
      <c r="O1445" s="855">
        <v>35</v>
      </c>
      <c r="P1445" s="855">
        <v>60</v>
      </c>
      <c r="Q1445" s="855">
        <f t="shared" si="181"/>
        <v>60</v>
      </c>
      <c r="R1445" s="854"/>
      <c r="S1445" s="853"/>
      <c r="T1445" s="879" t="s">
        <v>7019</v>
      </c>
      <c r="U1445" s="880" t="s">
        <v>4786</v>
      </c>
      <c r="V1445" s="881" t="s">
        <v>7016</v>
      </c>
      <c r="W1445" s="879" t="s">
        <v>7020</v>
      </c>
      <c r="X1445" s="882" t="s">
        <v>2415</v>
      </c>
    </row>
    <row r="1446" spans="1:24" ht="28.5" customHeight="1">
      <c r="A1446" s="849" t="s">
        <v>10612</v>
      </c>
      <c r="B1446" s="849"/>
      <c r="C1446" s="849" t="s">
        <v>3158</v>
      </c>
      <c r="D1446" s="849" t="s">
        <v>10613</v>
      </c>
      <c r="E1446" s="851">
        <v>43.280715999999998</v>
      </c>
      <c r="F1446" s="851">
        <v>-83.870951000000005</v>
      </c>
      <c r="G1446" s="862"/>
      <c r="H1446" s="861"/>
      <c r="I1446" s="853" t="s">
        <v>33</v>
      </c>
      <c r="J1446" s="852" t="s">
        <v>35</v>
      </c>
      <c r="K1446" s="852" t="s">
        <v>35</v>
      </c>
      <c r="L1446" s="863">
        <v>2020</v>
      </c>
      <c r="M1446" s="855">
        <v>12</v>
      </c>
      <c r="N1446" s="855">
        <v>3.6</v>
      </c>
      <c r="O1446" s="855">
        <v>15.3</v>
      </c>
      <c r="P1446" s="855">
        <v>15.3</v>
      </c>
      <c r="Q1446" s="855">
        <v>15.3</v>
      </c>
      <c r="R1446" s="854"/>
      <c r="S1446" s="854"/>
      <c r="T1446" s="854" t="s">
        <v>10614</v>
      </c>
      <c r="U1446" s="864" t="s">
        <v>10614</v>
      </c>
      <c r="V1446" s="865" t="s">
        <v>10615</v>
      </c>
      <c r="W1446" s="854" t="s">
        <v>10616</v>
      </c>
      <c r="X1446" s="851" t="s">
        <v>9295</v>
      </c>
    </row>
    <row r="1447" spans="1:24" ht="28.5" customHeight="1">
      <c r="A1447" s="849" t="s">
        <v>2276</v>
      </c>
      <c r="B1447" s="849" t="s">
        <v>2277</v>
      </c>
      <c r="C1447" s="850" t="s">
        <v>2252</v>
      </c>
      <c r="D1447" s="850" t="s">
        <v>2278</v>
      </c>
      <c r="E1447" s="852">
        <v>40.659008700000001</v>
      </c>
      <c r="F1447" s="852">
        <v>-89.699308099999996</v>
      </c>
      <c r="G1447" s="854" t="s">
        <v>9289</v>
      </c>
      <c r="H1447" s="850"/>
      <c r="I1447" s="853" t="s">
        <v>44</v>
      </c>
      <c r="J1447" s="854" t="str">
        <f t="shared" ref="J1447:J1453" si="182">IF(K1447="Groundwater", "Groundwater", IF(OR(K1447="Wastewater", K1447="Surface Water", K1447="Drinking Water", K1447="Leachate"),"Other Water", IF(OR(K1447="Soil", K1447="Compost", K1447="Sludge", K1447="Septage"), "Solid", "Unknown")))</f>
        <v>Groundwater</v>
      </c>
      <c r="K1447" s="854" t="s">
        <v>35</v>
      </c>
      <c r="L1447" s="858">
        <v>2018</v>
      </c>
      <c r="M1447" s="855">
        <v>4480</v>
      </c>
      <c r="N1447" s="855">
        <v>152000</v>
      </c>
      <c r="O1447" s="855">
        <v>156480</v>
      </c>
      <c r="P1447" s="855">
        <v>171000</v>
      </c>
      <c r="Q1447" s="855">
        <f t="shared" ref="Q1447:Q1453" si="183">IF(M1447&amp;N1447&amp;O1447&amp;P1447="","",MAX(M1447:P1447))</f>
        <v>171000</v>
      </c>
      <c r="R1447" s="853" t="s">
        <v>10617</v>
      </c>
      <c r="S1447" s="854" t="s">
        <v>49</v>
      </c>
      <c r="T1447" s="999" t="s">
        <v>146</v>
      </c>
      <c r="U1447" s="864"/>
      <c r="V1447" s="857" t="s">
        <v>2280</v>
      </c>
      <c r="W1447" s="893" t="s">
        <v>2284</v>
      </c>
      <c r="X1447" s="895" t="s">
        <v>2262</v>
      </c>
    </row>
    <row r="1448" spans="1:24" ht="28.5" customHeight="1">
      <c r="A1448" s="849" t="s">
        <v>1305</v>
      </c>
      <c r="B1448" s="849"/>
      <c r="C1448" s="849" t="s">
        <v>448</v>
      </c>
      <c r="D1448" s="849" t="s">
        <v>1306</v>
      </c>
      <c r="E1448" s="852">
        <v>38.228913759999998</v>
      </c>
      <c r="F1448" s="852">
        <v>-122.60803110000001</v>
      </c>
      <c r="G1448" s="852" t="s">
        <v>9289</v>
      </c>
      <c r="H1448" s="849"/>
      <c r="I1448" s="853" t="s">
        <v>33</v>
      </c>
      <c r="J1448" s="854" t="str">
        <f t="shared" si="182"/>
        <v>Groundwater</v>
      </c>
      <c r="K1448" s="852" t="s">
        <v>35</v>
      </c>
      <c r="L1448" s="851">
        <v>2019</v>
      </c>
      <c r="M1448" s="855">
        <v>0.14000000000000001</v>
      </c>
      <c r="N1448" s="855">
        <v>6.7000000000000004E-2</v>
      </c>
      <c r="O1448" s="855">
        <v>0.20699999999999999</v>
      </c>
      <c r="P1448" s="855">
        <v>0.46860000000000002</v>
      </c>
      <c r="Q1448" s="855">
        <f t="shared" si="183"/>
        <v>0.46860000000000002</v>
      </c>
      <c r="R1448" s="854"/>
      <c r="S1448" s="854"/>
      <c r="T1448" s="859" t="s">
        <v>1308</v>
      </c>
      <c r="U1448" s="866" t="s">
        <v>451</v>
      </c>
      <c r="V1448" s="884" t="s">
        <v>451</v>
      </c>
      <c r="W1448" s="854"/>
      <c r="X1448" s="877" t="s">
        <v>453</v>
      </c>
    </row>
    <row r="1449" spans="1:24" ht="28.5" customHeight="1">
      <c r="A1449" s="849" t="s">
        <v>1309</v>
      </c>
      <c r="B1449" s="849"/>
      <c r="C1449" s="849" t="s">
        <v>448</v>
      </c>
      <c r="D1449" s="849" t="s">
        <v>1310</v>
      </c>
      <c r="E1449" s="852">
        <v>34.46243072</v>
      </c>
      <c r="F1449" s="852">
        <v>-118.585804</v>
      </c>
      <c r="G1449" s="852" t="s">
        <v>9289</v>
      </c>
      <c r="H1449" s="849"/>
      <c r="I1449" s="853" t="s">
        <v>33</v>
      </c>
      <c r="J1449" s="854" t="str">
        <f t="shared" si="182"/>
        <v>Groundwater</v>
      </c>
      <c r="K1449" s="852" t="s">
        <v>35</v>
      </c>
      <c r="L1449" s="851">
        <v>2020</v>
      </c>
      <c r="M1449" s="855">
        <v>6.3</v>
      </c>
      <c r="N1449" s="855">
        <v>7.5</v>
      </c>
      <c r="O1449" s="855">
        <v>8.9</v>
      </c>
      <c r="P1449" s="855">
        <v>48.22</v>
      </c>
      <c r="Q1449" s="855">
        <f t="shared" si="183"/>
        <v>48.22</v>
      </c>
      <c r="R1449" s="854"/>
      <c r="S1449" s="854"/>
      <c r="T1449" s="859" t="s">
        <v>1312</v>
      </c>
      <c r="U1449" s="856" t="s">
        <v>451</v>
      </c>
      <c r="V1449" s="857" t="s">
        <v>451</v>
      </c>
      <c r="W1449" s="854"/>
      <c r="X1449" s="877" t="s">
        <v>453</v>
      </c>
    </row>
    <row r="1450" spans="1:24" ht="28.5" customHeight="1">
      <c r="A1450" s="849" t="s">
        <v>7021</v>
      </c>
      <c r="B1450" s="850"/>
      <c r="C1450" s="850" t="s">
        <v>4778</v>
      </c>
      <c r="D1450" s="850" t="s">
        <v>5170</v>
      </c>
      <c r="E1450" s="852">
        <v>42.9272576142411</v>
      </c>
      <c r="F1450" s="852">
        <v>-71.940652741111606</v>
      </c>
      <c r="G1450" s="854" t="s">
        <v>9299</v>
      </c>
      <c r="H1450" s="850" t="s">
        <v>10618</v>
      </c>
      <c r="I1450" s="853" t="s">
        <v>33</v>
      </c>
      <c r="J1450" s="854" t="str">
        <f t="shared" si="182"/>
        <v>Groundwater</v>
      </c>
      <c r="K1450" s="854" t="s">
        <v>35</v>
      </c>
      <c r="L1450" s="858">
        <v>2020</v>
      </c>
      <c r="M1450" s="855">
        <v>39</v>
      </c>
      <c r="N1450" s="855">
        <v>87</v>
      </c>
      <c r="O1450" s="855">
        <v>126</v>
      </c>
      <c r="P1450" s="855">
        <v>238</v>
      </c>
      <c r="Q1450" s="855">
        <f t="shared" si="183"/>
        <v>238</v>
      </c>
      <c r="R1450" s="854"/>
      <c r="S1450" s="853"/>
      <c r="T1450" s="879" t="s">
        <v>7026</v>
      </c>
      <c r="U1450" s="880" t="s">
        <v>4786</v>
      </c>
      <c r="V1450" s="881" t="s">
        <v>7023</v>
      </c>
      <c r="W1450" s="879" t="s">
        <v>7027</v>
      </c>
      <c r="X1450" s="882" t="s">
        <v>2415</v>
      </c>
    </row>
    <row r="1451" spans="1:24" ht="28.5" customHeight="1">
      <c r="A1451" s="849" t="s">
        <v>7937</v>
      </c>
      <c r="B1451" s="850"/>
      <c r="C1451" s="850" t="s">
        <v>7798</v>
      </c>
      <c r="D1451" s="850" t="s">
        <v>7938</v>
      </c>
      <c r="E1451" s="852">
        <v>42.725724999999997</v>
      </c>
      <c r="F1451" s="852">
        <v>-73.325547220000004</v>
      </c>
      <c r="G1451" s="854" t="s">
        <v>9290</v>
      </c>
      <c r="H1451" s="850"/>
      <c r="I1451" s="853" t="s">
        <v>33</v>
      </c>
      <c r="J1451" s="854" t="str">
        <f t="shared" si="182"/>
        <v>Groundwater</v>
      </c>
      <c r="K1451" s="854" t="s">
        <v>35</v>
      </c>
      <c r="L1451" s="858"/>
      <c r="M1451" s="855">
        <v>1600</v>
      </c>
      <c r="N1451" s="855">
        <v>2100</v>
      </c>
      <c r="O1451" s="855"/>
      <c r="P1451" s="855" t="s">
        <v>36</v>
      </c>
      <c r="Q1451" s="855">
        <f t="shared" si="183"/>
        <v>2100</v>
      </c>
      <c r="R1451" s="854"/>
      <c r="S1451" s="944" t="s">
        <v>7940</v>
      </c>
      <c r="T1451" s="894" t="s">
        <v>7942</v>
      </c>
      <c r="U1451" s="866" t="s">
        <v>7940</v>
      </c>
      <c r="V1451" s="884" t="s">
        <v>7940</v>
      </c>
      <c r="W1451" s="885"/>
      <c r="X1451" s="925" t="s">
        <v>7803</v>
      </c>
    </row>
    <row r="1452" spans="1:24" ht="28.5" customHeight="1">
      <c r="A1452" s="849" t="s">
        <v>1652</v>
      </c>
      <c r="B1452" s="849" t="s">
        <v>1653</v>
      </c>
      <c r="C1452" s="850" t="s">
        <v>1569</v>
      </c>
      <c r="D1452" s="850" t="s">
        <v>1654</v>
      </c>
      <c r="E1452" s="852">
        <v>38.819432800000001</v>
      </c>
      <c r="F1452" s="852">
        <v>-104.7039678</v>
      </c>
      <c r="G1452" s="854" t="s">
        <v>9289</v>
      </c>
      <c r="H1452" s="850"/>
      <c r="I1452" s="853" t="s">
        <v>44</v>
      </c>
      <c r="J1452" s="854" t="str">
        <f t="shared" si="182"/>
        <v>Groundwater</v>
      </c>
      <c r="K1452" s="854" t="s">
        <v>35</v>
      </c>
      <c r="L1452" s="858">
        <v>2018</v>
      </c>
      <c r="M1452" s="855">
        <v>8000</v>
      </c>
      <c r="N1452" s="855">
        <v>80000</v>
      </c>
      <c r="O1452" s="855">
        <v>88000</v>
      </c>
      <c r="P1452" s="855">
        <v>104000</v>
      </c>
      <c r="Q1452" s="855">
        <f t="shared" si="183"/>
        <v>104000</v>
      </c>
      <c r="R1452" s="854" t="s">
        <v>10619</v>
      </c>
      <c r="S1452" s="854" t="s">
        <v>49</v>
      </c>
      <c r="T1452" s="854" t="s">
        <v>1663</v>
      </c>
      <c r="U1452" s="866" t="s">
        <v>1657</v>
      </c>
      <c r="V1452" s="884" t="s">
        <v>1658</v>
      </c>
      <c r="W1452" s="893" t="s">
        <v>1664</v>
      </c>
      <c r="X1452" s="941" t="s">
        <v>1584</v>
      </c>
    </row>
    <row r="1453" spans="1:24" ht="28.5" customHeight="1">
      <c r="A1453" s="849" t="s">
        <v>328</v>
      </c>
      <c r="B1453" s="849"/>
      <c r="C1453" s="849" t="s">
        <v>76</v>
      </c>
      <c r="D1453" s="849" t="s">
        <v>10620</v>
      </c>
      <c r="E1453" s="851">
        <v>61.083424999999998</v>
      </c>
      <c r="F1453" s="851">
        <v>-146.24946299999999</v>
      </c>
      <c r="G1453" s="901" t="s">
        <v>9289</v>
      </c>
      <c r="H1453" s="900"/>
      <c r="I1453" s="853" t="s">
        <v>113</v>
      </c>
      <c r="J1453" s="854" t="str">
        <f t="shared" si="182"/>
        <v>Other Water</v>
      </c>
      <c r="K1453" s="852" t="s">
        <v>122</v>
      </c>
      <c r="L1453" s="851"/>
      <c r="M1453" s="855"/>
      <c r="N1453" s="855">
        <v>70</v>
      </c>
      <c r="O1453" s="855"/>
      <c r="P1453" s="855"/>
      <c r="Q1453" s="855">
        <f t="shared" si="183"/>
        <v>70</v>
      </c>
      <c r="R1453" s="854" t="s">
        <v>330</v>
      </c>
      <c r="S1453" s="854"/>
      <c r="T1453" s="854"/>
      <c r="U1453" s="864"/>
      <c r="V1453" s="857" t="s">
        <v>331</v>
      </c>
      <c r="W1453" s="854"/>
      <c r="X1453" s="851"/>
    </row>
    <row r="1454" spans="1:24" ht="28.5" customHeight="1">
      <c r="A1454" s="849" t="s">
        <v>10621</v>
      </c>
      <c r="B1454" s="849"/>
      <c r="C1454" s="849" t="s">
        <v>3158</v>
      </c>
      <c r="D1454" s="849" t="s">
        <v>3627</v>
      </c>
      <c r="E1454" s="851">
        <v>42.362454999999997</v>
      </c>
      <c r="F1454" s="851">
        <v>-82.964979999999997</v>
      </c>
      <c r="G1454" s="862"/>
      <c r="H1454" s="861"/>
      <c r="I1454" s="853" t="s">
        <v>5</v>
      </c>
      <c r="J1454" s="852" t="s">
        <v>35</v>
      </c>
      <c r="K1454" s="852" t="s">
        <v>35</v>
      </c>
      <c r="L1454" s="863">
        <v>2020</v>
      </c>
      <c r="M1454" s="855">
        <v>36</v>
      </c>
      <c r="N1454" s="855"/>
      <c r="O1454" s="855"/>
      <c r="P1454" s="855"/>
      <c r="Q1454" s="855">
        <v>36</v>
      </c>
      <c r="R1454" s="854"/>
      <c r="S1454" s="854"/>
      <c r="T1454" s="854" t="s">
        <v>10622</v>
      </c>
      <c r="U1454" s="864" t="s">
        <v>10622</v>
      </c>
      <c r="V1454" s="865" t="s">
        <v>10623</v>
      </c>
      <c r="W1454" s="854" t="s">
        <v>10624</v>
      </c>
      <c r="X1454" s="851" t="s">
        <v>9295</v>
      </c>
    </row>
    <row r="1455" spans="1:24" ht="28.5" customHeight="1">
      <c r="A1455" s="849" t="s">
        <v>2068</v>
      </c>
      <c r="B1455" s="849"/>
      <c r="C1455" s="849" t="s">
        <v>1806</v>
      </c>
      <c r="D1455" s="849" t="s">
        <v>1851</v>
      </c>
      <c r="E1455" s="851">
        <v>28.578365900000001</v>
      </c>
      <c r="F1455" s="851">
        <v>-80.847574199999997</v>
      </c>
      <c r="G1455" s="852" t="s">
        <v>9299</v>
      </c>
      <c r="H1455" s="849"/>
      <c r="I1455" s="853" t="s">
        <v>5</v>
      </c>
      <c r="J1455" s="854" t="str">
        <f t="shared" ref="J1455:J1467" si="184">IF(K1455="Groundwater", "Groundwater", IF(OR(K1455="Wastewater", K1455="Surface Water", K1455="Drinking Water", K1455="Leachate"),"Other Water", IF(OR(K1455="Soil", K1455="Compost", K1455="Sludge", K1455="Septage"), "Solid", "Unknown")))</f>
        <v>Groundwater</v>
      </c>
      <c r="K1455" s="852" t="s">
        <v>35</v>
      </c>
      <c r="L1455" s="851">
        <v>2019</v>
      </c>
      <c r="M1455" s="855">
        <v>6.8</v>
      </c>
      <c r="N1455" s="855">
        <v>7.3</v>
      </c>
      <c r="O1455" s="855"/>
      <c r="P1455" s="855"/>
      <c r="Q1455" s="855">
        <f t="shared" ref="Q1455:Q1467" si="185">IF(M1455&amp;N1455&amp;O1455&amp;P1455="","",MAX(M1455:P1455))</f>
        <v>7.3</v>
      </c>
      <c r="R1455" s="854" t="s">
        <v>1883</v>
      </c>
      <c r="S1455" s="854"/>
      <c r="T1455" s="854"/>
      <c r="U1455" s="856" t="s">
        <v>1808</v>
      </c>
      <c r="V1455" s="907" t="s">
        <v>2069</v>
      </c>
      <c r="W1455" s="868" t="s">
        <v>1810</v>
      </c>
      <c r="X1455" s="851"/>
    </row>
    <row r="1456" spans="1:24" ht="28.5" customHeight="1">
      <c r="A1456" s="849" t="s">
        <v>406</v>
      </c>
      <c r="B1456" s="849" t="s">
        <v>407</v>
      </c>
      <c r="C1456" s="850" t="s">
        <v>346</v>
      </c>
      <c r="D1456" s="850" t="s">
        <v>408</v>
      </c>
      <c r="E1456" s="852">
        <v>33.4260825</v>
      </c>
      <c r="F1456" s="852">
        <v>-112.0109396</v>
      </c>
      <c r="G1456" s="854" t="s">
        <v>9806</v>
      </c>
      <c r="H1456" s="850"/>
      <c r="I1456" s="853" t="s">
        <v>44</v>
      </c>
      <c r="J1456" s="854" t="str">
        <f t="shared" si="184"/>
        <v>Groundwater</v>
      </c>
      <c r="K1456" s="854" t="s">
        <v>35</v>
      </c>
      <c r="L1456" s="858">
        <v>2018</v>
      </c>
      <c r="M1456" s="855">
        <v>23</v>
      </c>
      <c r="N1456" s="855">
        <v>55</v>
      </c>
      <c r="O1456" s="855">
        <v>73</v>
      </c>
      <c r="P1456" s="855">
        <v>204.9</v>
      </c>
      <c r="Q1456" s="855">
        <f t="shared" si="185"/>
        <v>204.9</v>
      </c>
      <c r="R1456" s="854" t="s">
        <v>10625</v>
      </c>
      <c r="S1456" s="854" t="s">
        <v>49</v>
      </c>
      <c r="T1456" s="999" t="s">
        <v>146</v>
      </c>
      <c r="U1456" s="864"/>
      <c r="V1456" s="907" t="s">
        <v>410</v>
      </c>
      <c r="W1456" s="893" t="s">
        <v>413</v>
      </c>
      <c r="X1456" s="882" t="s">
        <v>358</v>
      </c>
    </row>
    <row r="1457" spans="1:24" ht="28.5" customHeight="1">
      <c r="A1457" s="849" t="s">
        <v>414</v>
      </c>
      <c r="B1457" s="849"/>
      <c r="C1457" s="849" t="s">
        <v>346</v>
      </c>
      <c r="D1457" s="849" t="s">
        <v>415</v>
      </c>
      <c r="E1457" s="852">
        <v>32.663134999999997</v>
      </c>
      <c r="F1457" s="852">
        <v>-111.487415</v>
      </c>
      <c r="G1457" s="852" t="s">
        <v>9449</v>
      </c>
      <c r="H1457" s="849" t="s">
        <v>10626</v>
      </c>
      <c r="I1457" s="853" t="s">
        <v>44</v>
      </c>
      <c r="J1457" s="854" t="str">
        <f t="shared" si="184"/>
        <v>Other Water</v>
      </c>
      <c r="K1457" s="852" t="s">
        <v>80</v>
      </c>
      <c r="L1457" s="851">
        <v>2018</v>
      </c>
      <c r="M1457" s="855"/>
      <c r="N1457" s="855"/>
      <c r="O1457" s="855" t="s">
        <v>36</v>
      </c>
      <c r="P1457" s="855">
        <v>0.56000000000000005</v>
      </c>
      <c r="Q1457" s="855">
        <f t="shared" si="185"/>
        <v>0.56000000000000005</v>
      </c>
      <c r="R1457" s="854"/>
      <c r="S1457" s="854"/>
      <c r="T1457" s="1070"/>
      <c r="U1457" s="954" t="s">
        <v>90</v>
      </c>
      <c r="V1457" s="898" t="s">
        <v>90</v>
      </c>
      <c r="W1457" s="877" t="s">
        <v>92</v>
      </c>
      <c r="X1457" s="860" t="s">
        <v>352</v>
      </c>
    </row>
    <row r="1458" spans="1:24" ht="28.5" customHeight="1">
      <c r="A1458" s="849" t="s">
        <v>1313</v>
      </c>
      <c r="B1458" s="850"/>
      <c r="C1458" s="850" t="s">
        <v>448</v>
      </c>
      <c r="D1458" s="850" t="s">
        <v>1314</v>
      </c>
      <c r="E1458" s="852">
        <v>32.814504100000001</v>
      </c>
      <c r="F1458" s="852">
        <v>-114.6188341</v>
      </c>
      <c r="G1458" s="854" t="s">
        <v>9289</v>
      </c>
      <c r="H1458" s="850"/>
      <c r="I1458" s="853" t="s">
        <v>33</v>
      </c>
      <c r="J1458" s="854" t="str">
        <f t="shared" si="184"/>
        <v>Groundwater</v>
      </c>
      <c r="K1458" s="854" t="s">
        <v>35</v>
      </c>
      <c r="L1458" s="858">
        <v>2019</v>
      </c>
      <c r="M1458" s="855"/>
      <c r="N1458" s="855">
        <v>0.78</v>
      </c>
      <c r="O1458" s="855" t="s">
        <v>36</v>
      </c>
      <c r="P1458" s="855">
        <v>2.34</v>
      </c>
      <c r="Q1458" s="855">
        <f t="shared" si="185"/>
        <v>2.34</v>
      </c>
      <c r="R1458" s="854"/>
      <c r="S1458" s="854"/>
      <c r="T1458" s="1071" t="s">
        <v>1317</v>
      </c>
      <c r="U1458" s="866" t="s">
        <v>514</v>
      </c>
      <c r="V1458" s="884" t="s">
        <v>1316</v>
      </c>
      <c r="W1458" s="885"/>
      <c r="X1458" s="941" t="s">
        <v>538</v>
      </c>
    </row>
    <row r="1459" spans="1:24" ht="28.5" customHeight="1">
      <c r="A1459" s="849" t="s">
        <v>7763</v>
      </c>
      <c r="B1459" s="849"/>
      <c r="C1459" s="849" t="s">
        <v>7764</v>
      </c>
      <c r="D1459" s="849" t="s">
        <v>7765</v>
      </c>
      <c r="E1459" s="852">
        <v>40.917076399999999</v>
      </c>
      <c r="F1459" s="852">
        <v>-74.580505099999996</v>
      </c>
      <c r="G1459" s="852" t="s">
        <v>9290</v>
      </c>
      <c r="H1459" s="849"/>
      <c r="I1459" s="853" t="s">
        <v>44</v>
      </c>
      <c r="J1459" s="854" t="str">
        <f t="shared" si="184"/>
        <v>Other Water</v>
      </c>
      <c r="K1459" s="852" t="s">
        <v>80</v>
      </c>
      <c r="L1459" s="851">
        <v>2018</v>
      </c>
      <c r="M1459" s="855"/>
      <c r="N1459" s="855"/>
      <c r="O1459" s="855" t="s">
        <v>36</v>
      </c>
      <c r="P1459" s="855">
        <v>144</v>
      </c>
      <c r="Q1459" s="855">
        <f t="shared" si="185"/>
        <v>144</v>
      </c>
      <c r="R1459" s="854"/>
      <c r="S1459" s="854"/>
      <c r="T1459" s="854"/>
      <c r="U1459" s="976"/>
      <c r="V1459" s="898" t="s">
        <v>355</v>
      </c>
      <c r="W1459" s="877" t="s">
        <v>92</v>
      </c>
      <c r="X1459" s="1072" t="s">
        <v>7676</v>
      </c>
    </row>
    <row r="1460" spans="1:24" ht="28.5" customHeight="1">
      <c r="A1460" s="849" t="s">
        <v>8448</v>
      </c>
      <c r="B1460" s="849"/>
      <c r="C1460" s="849" t="s">
        <v>8430</v>
      </c>
      <c r="D1460" s="849"/>
      <c r="E1460" s="851">
        <v>41.672690000000003</v>
      </c>
      <c r="F1460" s="851">
        <v>-71.707490000000007</v>
      </c>
      <c r="G1460" s="901" t="s">
        <v>9290</v>
      </c>
      <c r="H1460" s="900"/>
      <c r="I1460" s="853" t="s">
        <v>1201</v>
      </c>
      <c r="J1460" s="854" t="str">
        <f t="shared" si="184"/>
        <v>Unknown</v>
      </c>
      <c r="K1460" s="852"/>
      <c r="L1460" s="851"/>
      <c r="M1460" s="855"/>
      <c r="N1460" s="855"/>
      <c r="O1460" s="855"/>
      <c r="P1460" s="855"/>
      <c r="Q1460" s="855" t="str">
        <f t="shared" si="185"/>
        <v/>
      </c>
      <c r="R1460" s="854" t="s">
        <v>9354</v>
      </c>
      <c r="S1460" s="854"/>
      <c r="T1460" s="918" t="s">
        <v>8449</v>
      </c>
      <c r="U1460" s="866" t="s">
        <v>1570</v>
      </c>
      <c r="V1460" s="865"/>
      <c r="W1460" s="854"/>
      <c r="X1460" s="851"/>
    </row>
    <row r="1461" spans="1:24" ht="28.5" customHeight="1">
      <c r="A1461" s="849" t="s">
        <v>8063</v>
      </c>
      <c r="B1461" s="850"/>
      <c r="C1461" s="850" t="s">
        <v>8020</v>
      </c>
      <c r="D1461" s="850" t="s">
        <v>8064</v>
      </c>
      <c r="E1461" s="852">
        <v>36.104367099999997</v>
      </c>
      <c r="F1461" s="852">
        <v>-79.935180500000001</v>
      </c>
      <c r="G1461" s="854" t="s">
        <v>9289</v>
      </c>
      <c r="H1461" s="850"/>
      <c r="I1461" s="853" t="s">
        <v>113</v>
      </c>
      <c r="J1461" s="854" t="str">
        <f t="shared" si="184"/>
        <v>Groundwater</v>
      </c>
      <c r="K1461" s="854" t="s">
        <v>35</v>
      </c>
      <c r="L1461" s="858">
        <v>2018</v>
      </c>
      <c r="M1461" s="855"/>
      <c r="N1461" s="855"/>
      <c r="O1461" s="855">
        <v>1001</v>
      </c>
      <c r="P1461" s="855"/>
      <c r="Q1461" s="855">
        <f t="shared" si="185"/>
        <v>1001</v>
      </c>
      <c r="R1461" s="854" t="s">
        <v>10627</v>
      </c>
      <c r="S1461" s="854" t="s">
        <v>49</v>
      </c>
      <c r="T1461" s="888" t="s">
        <v>8074</v>
      </c>
      <c r="U1461" s="866" t="s">
        <v>8066</v>
      </c>
      <c r="V1461" s="884" t="s">
        <v>8067</v>
      </c>
      <c r="W1461" s="1019" t="s">
        <v>8075</v>
      </c>
      <c r="X1461" s="882" t="s">
        <v>8029</v>
      </c>
    </row>
    <row r="1462" spans="1:24" ht="28.5" customHeight="1">
      <c r="A1462" s="849" t="s">
        <v>7028</v>
      </c>
      <c r="B1462" s="850"/>
      <c r="C1462" s="850" t="s">
        <v>4778</v>
      </c>
      <c r="D1462" s="850" t="s">
        <v>7029</v>
      </c>
      <c r="E1462" s="852">
        <v>43.964620600000003</v>
      </c>
      <c r="F1462" s="852">
        <v>-72.072890000000001</v>
      </c>
      <c r="G1462" s="854" t="s">
        <v>9299</v>
      </c>
      <c r="H1462" s="850"/>
      <c r="I1462" s="853" t="s">
        <v>33</v>
      </c>
      <c r="J1462" s="854" t="str">
        <f t="shared" si="184"/>
        <v>Groundwater</v>
      </c>
      <c r="K1462" s="854" t="s">
        <v>35</v>
      </c>
      <c r="L1462" s="858">
        <v>2019</v>
      </c>
      <c r="M1462" s="855">
        <v>7.87</v>
      </c>
      <c r="N1462" s="855">
        <v>16.100000000000001</v>
      </c>
      <c r="O1462" s="855">
        <v>23.97</v>
      </c>
      <c r="P1462" s="855">
        <v>84.84</v>
      </c>
      <c r="Q1462" s="855">
        <f t="shared" si="185"/>
        <v>84.84</v>
      </c>
      <c r="R1462" s="854"/>
      <c r="S1462" s="853"/>
      <c r="T1462" s="879" t="s">
        <v>7034</v>
      </c>
      <c r="U1462" s="875" t="s">
        <v>4786</v>
      </c>
      <c r="V1462" s="887" t="s">
        <v>7031</v>
      </c>
      <c r="W1462" s="879" t="s">
        <v>7035</v>
      </c>
      <c r="X1462" s="882" t="s">
        <v>2415</v>
      </c>
    </row>
    <row r="1463" spans="1:24" ht="28.5" customHeight="1">
      <c r="A1463" s="849" t="s">
        <v>7036</v>
      </c>
      <c r="B1463" s="850"/>
      <c r="C1463" s="850" t="s">
        <v>4778</v>
      </c>
      <c r="D1463" s="850" t="s">
        <v>7037</v>
      </c>
      <c r="E1463" s="852">
        <v>43.452371582002201</v>
      </c>
      <c r="F1463" s="852">
        <v>-71.556513630282495</v>
      </c>
      <c r="G1463" s="854" t="s">
        <v>10628</v>
      </c>
      <c r="H1463" s="850" t="s">
        <v>10629</v>
      </c>
      <c r="I1463" s="853" t="s">
        <v>33</v>
      </c>
      <c r="J1463" s="854" t="str">
        <f t="shared" si="184"/>
        <v>Groundwater</v>
      </c>
      <c r="K1463" s="854" t="s">
        <v>35</v>
      </c>
      <c r="L1463" s="858">
        <v>2017</v>
      </c>
      <c r="M1463" s="855">
        <v>4</v>
      </c>
      <c r="N1463" s="855"/>
      <c r="O1463" s="855" t="s">
        <v>36</v>
      </c>
      <c r="P1463" s="855">
        <v>7</v>
      </c>
      <c r="Q1463" s="855">
        <f t="shared" si="185"/>
        <v>7</v>
      </c>
      <c r="R1463" s="854"/>
      <c r="S1463" s="853"/>
      <c r="T1463" s="879" t="s">
        <v>7042</v>
      </c>
      <c r="U1463" s="880" t="s">
        <v>4786</v>
      </c>
      <c r="V1463" s="881" t="s">
        <v>7039</v>
      </c>
      <c r="W1463" s="879" t="s">
        <v>7043</v>
      </c>
      <c r="X1463" s="882" t="s">
        <v>2415</v>
      </c>
    </row>
    <row r="1464" spans="1:24" ht="28.5" customHeight="1">
      <c r="A1464" s="849" t="s">
        <v>4513</v>
      </c>
      <c r="B1464" s="849"/>
      <c r="C1464" s="849" t="s">
        <v>4239</v>
      </c>
      <c r="D1464" s="849" t="s">
        <v>4514</v>
      </c>
      <c r="E1464" s="851">
        <v>45.341571809999998</v>
      </c>
      <c r="F1464" s="851">
        <v>-92.980751040000001</v>
      </c>
      <c r="G1464" s="852" t="s">
        <v>9299</v>
      </c>
      <c r="H1464" s="849" t="s">
        <v>10630</v>
      </c>
      <c r="I1464" s="853" t="s">
        <v>33</v>
      </c>
      <c r="J1464" s="854" t="str">
        <f t="shared" si="184"/>
        <v>Groundwater</v>
      </c>
      <c r="K1464" s="852" t="s">
        <v>35</v>
      </c>
      <c r="L1464" s="851">
        <v>2018</v>
      </c>
      <c r="M1464" s="855">
        <v>570</v>
      </c>
      <c r="N1464" s="855">
        <v>540</v>
      </c>
      <c r="O1464" s="855">
        <v>1110</v>
      </c>
      <c r="P1464" s="855">
        <v>4000</v>
      </c>
      <c r="Q1464" s="855">
        <f t="shared" si="185"/>
        <v>4000</v>
      </c>
      <c r="R1464" s="854"/>
      <c r="S1464" s="868" t="s">
        <v>4271</v>
      </c>
      <c r="T1464" s="868" t="s">
        <v>4515</v>
      </c>
      <c r="U1464" s="856" t="s">
        <v>4271</v>
      </c>
      <c r="V1464" s="857" t="s">
        <v>4272</v>
      </c>
      <c r="W1464" s="854"/>
      <c r="X1464" s="877" t="s">
        <v>4274</v>
      </c>
    </row>
    <row r="1465" spans="1:24" ht="28.5" customHeight="1">
      <c r="A1465" s="849" t="s">
        <v>3946</v>
      </c>
      <c r="B1465" s="850"/>
      <c r="C1465" s="850" t="s">
        <v>3158</v>
      </c>
      <c r="D1465" s="850" t="s">
        <v>3947</v>
      </c>
      <c r="E1465" s="871">
        <v>42.7642545</v>
      </c>
      <c r="F1465" s="871">
        <v>-82.746117499999997</v>
      </c>
      <c r="G1465" s="852" t="s">
        <v>9289</v>
      </c>
      <c r="H1465" s="852"/>
      <c r="I1465" s="853" t="s">
        <v>33</v>
      </c>
      <c r="J1465" s="854" t="str">
        <f t="shared" si="184"/>
        <v>Groundwater</v>
      </c>
      <c r="K1465" s="854" t="s">
        <v>35</v>
      </c>
      <c r="L1465" s="858">
        <v>2018</v>
      </c>
      <c r="M1465" s="855">
        <v>1800</v>
      </c>
      <c r="N1465" s="855">
        <v>430</v>
      </c>
      <c r="O1465" s="855">
        <v>2230</v>
      </c>
      <c r="P1465" s="855"/>
      <c r="Q1465" s="855">
        <f t="shared" si="185"/>
        <v>2230</v>
      </c>
      <c r="R1465" s="885" t="s">
        <v>33</v>
      </c>
      <c r="S1465" s="885"/>
      <c r="T1465" s="874" t="s">
        <v>3166</v>
      </c>
      <c r="U1465" s="856" t="s">
        <v>3190</v>
      </c>
      <c r="V1465" s="857" t="s">
        <v>3190</v>
      </c>
      <c r="W1465" s="885"/>
      <c r="X1465" s="877" t="s">
        <v>3168</v>
      </c>
    </row>
    <row r="1466" spans="1:24" ht="28.5" customHeight="1">
      <c r="A1466" s="849" t="s">
        <v>1318</v>
      </c>
      <c r="B1466" s="849"/>
      <c r="C1466" s="849" t="s">
        <v>448</v>
      </c>
      <c r="D1466" s="849" t="s">
        <v>1319</v>
      </c>
      <c r="E1466" s="852">
        <v>37.9987223532016</v>
      </c>
      <c r="F1466" s="852">
        <v>-122.351863031804</v>
      </c>
      <c r="G1466" s="852" t="s">
        <v>9355</v>
      </c>
      <c r="H1466" s="849" t="s">
        <v>10632</v>
      </c>
      <c r="I1466" s="853" t="s">
        <v>33</v>
      </c>
      <c r="J1466" s="854" t="str">
        <f t="shared" si="184"/>
        <v>Groundwater</v>
      </c>
      <c r="K1466" s="852" t="s">
        <v>35</v>
      </c>
      <c r="L1466" s="851">
        <v>2020</v>
      </c>
      <c r="M1466" s="855">
        <v>4.5999999999999996</v>
      </c>
      <c r="N1466" s="855">
        <v>15</v>
      </c>
      <c r="O1466" s="855">
        <v>18.5</v>
      </c>
      <c r="P1466" s="855">
        <v>43.1</v>
      </c>
      <c r="Q1466" s="855">
        <f t="shared" si="185"/>
        <v>43.1</v>
      </c>
      <c r="R1466" s="854"/>
      <c r="S1466" s="854"/>
      <c r="T1466" s="859" t="s">
        <v>1321</v>
      </c>
      <c r="U1466" s="856" t="s">
        <v>451</v>
      </c>
      <c r="V1466" s="857" t="s">
        <v>451</v>
      </c>
      <c r="W1466" s="854"/>
      <c r="X1466" s="877" t="s">
        <v>453</v>
      </c>
    </row>
    <row r="1467" spans="1:24" ht="28.5" customHeight="1">
      <c r="A1467" s="849" t="s">
        <v>4516</v>
      </c>
      <c r="B1467" s="849"/>
      <c r="C1467" s="849" t="s">
        <v>4239</v>
      </c>
      <c r="D1467" s="849" t="s">
        <v>4517</v>
      </c>
      <c r="E1467" s="851">
        <v>44.033847809999997</v>
      </c>
      <c r="F1467" s="851">
        <v>-96.167419429999995</v>
      </c>
      <c r="G1467" s="852" t="s">
        <v>9299</v>
      </c>
      <c r="H1467" s="849"/>
      <c r="I1467" s="853" t="s">
        <v>33</v>
      </c>
      <c r="J1467" s="854" t="str">
        <f t="shared" si="184"/>
        <v>Groundwater</v>
      </c>
      <c r="K1467" s="852" t="s">
        <v>35</v>
      </c>
      <c r="L1467" s="851">
        <v>2018</v>
      </c>
      <c r="M1467" s="855">
        <v>730</v>
      </c>
      <c r="N1467" s="855">
        <v>570</v>
      </c>
      <c r="O1467" s="855">
        <v>1300</v>
      </c>
      <c r="P1467" s="855">
        <v>4260</v>
      </c>
      <c r="Q1467" s="855">
        <f t="shared" si="185"/>
        <v>4260</v>
      </c>
      <c r="R1467" s="854"/>
      <c r="S1467" s="868" t="s">
        <v>4271</v>
      </c>
      <c r="T1467" s="868" t="s">
        <v>4518</v>
      </c>
      <c r="U1467" s="866" t="s">
        <v>4271</v>
      </c>
      <c r="V1467" s="884" t="s">
        <v>4272</v>
      </c>
      <c r="W1467" s="854"/>
      <c r="X1467" s="877" t="s">
        <v>4274</v>
      </c>
    </row>
    <row r="1468" spans="1:24" ht="28.5" customHeight="1">
      <c r="A1468" s="849" t="s">
        <v>10633</v>
      </c>
      <c r="B1468" s="849"/>
      <c r="C1468" s="849" t="s">
        <v>3158</v>
      </c>
      <c r="D1468" s="849" t="s">
        <v>9443</v>
      </c>
      <c r="E1468" s="851">
        <v>43.103000000000002</v>
      </c>
      <c r="F1468" s="851">
        <v>-85.182000000000002</v>
      </c>
      <c r="G1468" s="862"/>
      <c r="H1468" s="861"/>
      <c r="I1468" s="853" t="s">
        <v>33</v>
      </c>
      <c r="J1468" s="852" t="s">
        <v>35</v>
      </c>
      <c r="K1468" s="852" t="s">
        <v>35</v>
      </c>
      <c r="L1468" s="863">
        <v>2021</v>
      </c>
      <c r="M1468" s="855">
        <v>74</v>
      </c>
      <c r="N1468" s="855">
        <v>18</v>
      </c>
      <c r="O1468" s="855"/>
      <c r="P1468" s="855"/>
      <c r="Q1468" s="855">
        <v>74</v>
      </c>
      <c r="R1468" s="854"/>
      <c r="S1468" s="854"/>
      <c r="T1468" s="854" t="s">
        <v>10634</v>
      </c>
      <c r="U1468" s="864" t="s">
        <v>10634</v>
      </c>
      <c r="V1468" s="865" t="s">
        <v>10635</v>
      </c>
      <c r="W1468" s="854" t="s">
        <v>10636</v>
      </c>
      <c r="X1468" s="851" t="s">
        <v>9295</v>
      </c>
    </row>
    <row r="1469" spans="1:24" ht="28.5" customHeight="1">
      <c r="A1469" s="849" t="s">
        <v>7044</v>
      </c>
      <c r="B1469" s="850"/>
      <c r="C1469" s="850" t="s">
        <v>4778</v>
      </c>
      <c r="D1469" s="850" t="s">
        <v>7045</v>
      </c>
      <c r="E1469" s="852">
        <v>45.049627999999998</v>
      </c>
      <c r="F1469" s="852">
        <v>-71.385232999999999</v>
      </c>
      <c r="G1469" s="854" t="s">
        <v>9290</v>
      </c>
      <c r="H1469" s="850"/>
      <c r="I1469" s="853" t="s">
        <v>2194</v>
      </c>
      <c r="J1469" s="854" t="str">
        <f t="shared" ref="J1469:J1481" si="186">IF(K1469="Groundwater", "Groundwater", IF(OR(K1469="Wastewater", K1469="Surface Water", K1469="Drinking Water", K1469="Leachate"),"Other Water", IF(OR(K1469="Soil", K1469="Compost", K1469="Sludge", K1469="Septage"), "Solid", "Unknown")))</f>
        <v>Groundwater</v>
      </c>
      <c r="K1469" s="854" t="s">
        <v>35</v>
      </c>
      <c r="L1469" s="858"/>
      <c r="M1469" s="855">
        <v>49.5</v>
      </c>
      <c r="N1469" s="855"/>
      <c r="O1469" s="855" t="s">
        <v>36</v>
      </c>
      <c r="P1469" s="855">
        <v>57.49</v>
      </c>
      <c r="Q1469" s="855">
        <f t="shared" ref="Q1469:Q1481" si="187">IF(M1469&amp;N1469&amp;O1469&amp;P1469="","",MAX(M1469:P1469))</f>
        <v>57.49</v>
      </c>
      <c r="R1469" s="854"/>
      <c r="S1469" s="854"/>
      <c r="T1469" s="854"/>
      <c r="U1469" s="856" t="s">
        <v>4781</v>
      </c>
      <c r="V1469" s="857" t="s">
        <v>4781</v>
      </c>
      <c r="W1469" s="854"/>
      <c r="X1469" s="860" t="s">
        <v>2415</v>
      </c>
    </row>
    <row r="1470" spans="1:24" ht="28.5" customHeight="1">
      <c r="A1470" s="849" t="s">
        <v>7048</v>
      </c>
      <c r="B1470" s="850"/>
      <c r="C1470" s="850" t="s">
        <v>4778</v>
      </c>
      <c r="D1470" s="850" t="s">
        <v>7045</v>
      </c>
      <c r="E1470" s="852">
        <v>45.071364000000003</v>
      </c>
      <c r="F1470" s="852">
        <v>-71.440623000000002</v>
      </c>
      <c r="G1470" s="854" t="s">
        <v>10637</v>
      </c>
      <c r="H1470" s="850" t="s">
        <v>10638</v>
      </c>
      <c r="I1470" s="853" t="s">
        <v>2194</v>
      </c>
      <c r="J1470" s="854" t="str">
        <f t="shared" si="186"/>
        <v>Groundwater</v>
      </c>
      <c r="K1470" s="854" t="s">
        <v>35</v>
      </c>
      <c r="L1470" s="858"/>
      <c r="M1470" s="855">
        <v>51.1</v>
      </c>
      <c r="N1470" s="855">
        <v>10.9</v>
      </c>
      <c r="O1470" s="855">
        <v>62</v>
      </c>
      <c r="P1470" s="855">
        <v>68.48</v>
      </c>
      <c r="Q1470" s="855">
        <f t="shared" si="187"/>
        <v>68.48</v>
      </c>
      <c r="R1470" s="854"/>
      <c r="S1470" s="854"/>
      <c r="T1470" s="854"/>
      <c r="U1470" s="866" t="s">
        <v>4781</v>
      </c>
      <c r="V1470" s="884" t="s">
        <v>4781</v>
      </c>
      <c r="W1470" s="854"/>
      <c r="X1470" s="860" t="s">
        <v>2415</v>
      </c>
    </row>
    <row r="1471" spans="1:24" ht="28.5" customHeight="1">
      <c r="A1471" s="849" t="s">
        <v>8408</v>
      </c>
      <c r="B1471" s="849"/>
      <c r="C1471" s="849" t="s">
        <v>8334</v>
      </c>
      <c r="D1471" s="849"/>
      <c r="E1471" s="851">
        <v>40.478093600000001</v>
      </c>
      <c r="F1471" s="851">
        <v>-80.219698299999905</v>
      </c>
      <c r="G1471" s="901" t="s">
        <v>9349</v>
      </c>
      <c r="H1471" s="900" t="s">
        <v>10639</v>
      </c>
      <c r="I1471" s="853" t="s">
        <v>44</v>
      </c>
      <c r="J1471" s="854" t="str">
        <f t="shared" si="186"/>
        <v>Groundwater</v>
      </c>
      <c r="K1471" s="852" t="s">
        <v>35</v>
      </c>
      <c r="L1471" s="851">
        <v>2018</v>
      </c>
      <c r="M1471" s="855">
        <v>889</v>
      </c>
      <c r="N1471" s="855">
        <v>5900</v>
      </c>
      <c r="O1471" s="855">
        <v>6073</v>
      </c>
      <c r="P1471" s="855">
        <v>7264.5</v>
      </c>
      <c r="Q1471" s="855">
        <f t="shared" si="187"/>
        <v>7264.5</v>
      </c>
      <c r="R1471" s="854"/>
      <c r="S1471" s="854"/>
      <c r="T1471" s="854"/>
      <c r="U1471" s="866" t="s">
        <v>54</v>
      </c>
      <c r="V1471" s="884" t="s">
        <v>8409</v>
      </c>
      <c r="W1471" s="854"/>
      <c r="X1471" s="851"/>
    </row>
    <row r="1472" spans="1:24" ht="28.5" customHeight="1">
      <c r="A1472" s="849" t="s">
        <v>7051</v>
      </c>
      <c r="B1472" s="850"/>
      <c r="C1472" s="850" t="s">
        <v>4778</v>
      </c>
      <c r="D1472" s="850" t="s">
        <v>7052</v>
      </c>
      <c r="E1472" s="852">
        <v>43.302485900000001</v>
      </c>
      <c r="F1472" s="852">
        <v>-71.319853600000002</v>
      </c>
      <c r="G1472" s="854" t="s">
        <v>9290</v>
      </c>
      <c r="H1472" s="850"/>
      <c r="I1472" s="853" t="s">
        <v>5</v>
      </c>
      <c r="J1472" s="854" t="str">
        <f t="shared" si="186"/>
        <v>Groundwater</v>
      </c>
      <c r="K1472" s="854" t="s">
        <v>35</v>
      </c>
      <c r="L1472" s="858"/>
      <c r="M1472" s="855">
        <v>5.53</v>
      </c>
      <c r="N1472" s="855">
        <v>1.86</v>
      </c>
      <c r="O1472" s="855">
        <v>7.39</v>
      </c>
      <c r="P1472" s="855">
        <v>8.09</v>
      </c>
      <c r="Q1472" s="855">
        <f t="shared" si="187"/>
        <v>8.09</v>
      </c>
      <c r="R1472" s="854"/>
      <c r="S1472" s="854"/>
      <c r="T1472" s="854"/>
      <c r="U1472" s="866" t="s">
        <v>4781</v>
      </c>
      <c r="V1472" s="884" t="s">
        <v>4781</v>
      </c>
      <c r="W1472" s="854"/>
      <c r="X1472" s="860" t="s">
        <v>2415</v>
      </c>
    </row>
    <row r="1473" spans="1:24" ht="28.5" customHeight="1">
      <c r="A1473" s="849" t="s">
        <v>7055</v>
      </c>
      <c r="B1473" s="850"/>
      <c r="C1473" s="850" t="s">
        <v>4778</v>
      </c>
      <c r="D1473" s="850" t="s">
        <v>7045</v>
      </c>
      <c r="E1473" s="852">
        <v>43.290530400000002</v>
      </c>
      <c r="F1473" s="852">
        <v>-71.323598700000005</v>
      </c>
      <c r="G1473" s="854" t="s">
        <v>9290</v>
      </c>
      <c r="H1473" s="850"/>
      <c r="I1473" s="853" t="s">
        <v>765</v>
      </c>
      <c r="J1473" s="854" t="str">
        <f t="shared" si="186"/>
        <v>Groundwater</v>
      </c>
      <c r="K1473" s="854" t="s">
        <v>35</v>
      </c>
      <c r="L1473" s="858"/>
      <c r="M1473" s="855">
        <v>59.2</v>
      </c>
      <c r="N1473" s="855"/>
      <c r="O1473" s="855" t="s">
        <v>36</v>
      </c>
      <c r="P1473" s="855">
        <v>63.97</v>
      </c>
      <c r="Q1473" s="855">
        <f t="shared" si="187"/>
        <v>63.97</v>
      </c>
      <c r="R1473" s="854"/>
      <c r="S1473" s="854"/>
      <c r="T1473" s="854"/>
      <c r="U1473" s="856" t="s">
        <v>4781</v>
      </c>
      <c r="V1473" s="857" t="s">
        <v>4781</v>
      </c>
      <c r="W1473" s="854"/>
      <c r="X1473" s="860" t="s">
        <v>2415</v>
      </c>
    </row>
    <row r="1474" spans="1:24" ht="28.5" customHeight="1">
      <c r="A1474" s="849" t="s">
        <v>7058</v>
      </c>
      <c r="B1474" s="850"/>
      <c r="C1474" s="850" t="s">
        <v>4778</v>
      </c>
      <c r="D1474" s="850" t="s">
        <v>7059</v>
      </c>
      <c r="E1474" s="852">
        <v>42.862129000000003</v>
      </c>
      <c r="F1474" s="852">
        <v>-71.100316000000007</v>
      </c>
      <c r="G1474" s="854" t="s">
        <v>9449</v>
      </c>
      <c r="H1474" s="850" t="s">
        <v>10640</v>
      </c>
      <c r="I1474" s="853" t="s">
        <v>33</v>
      </c>
      <c r="J1474" s="854" t="str">
        <f t="shared" si="186"/>
        <v>Groundwater</v>
      </c>
      <c r="K1474" s="854" t="s">
        <v>35</v>
      </c>
      <c r="L1474" s="858"/>
      <c r="M1474" s="855">
        <v>47</v>
      </c>
      <c r="N1474" s="855">
        <v>170</v>
      </c>
      <c r="O1474" s="855">
        <v>217</v>
      </c>
      <c r="P1474" s="855">
        <v>235</v>
      </c>
      <c r="Q1474" s="855">
        <f t="shared" si="187"/>
        <v>235</v>
      </c>
      <c r="R1474" s="854"/>
      <c r="S1474" s="854"/>
      <c r="T1474" s="854"/>
      <c r="U1474" s="856" t="s">
        <v>4781</v>
      </c>
      <c r="V1474" s="857" t="s">
        <v>4781</v>
      </c>
      <c r="W1474" s="854"/>
      <c r="X1474" s="860" t="s">
        <v>2415</v>
      </c>
    </row>
    <row r="1475" spans="1:24" ht="28.5" customHeight="1">
      <c r="A1475" s="849" t="s">
        <v>2070</v>
      </c>
      <c r="B1475" s="849"/>
      <c r="C1475" s="849" t="s">
        <v>1806</v>
      </c>
      <c r="D1475" s="849" t="s">
        <v>132</v>
      </c>
      <c r="E1475" s="851">
        <v>26.128727300000001</v>
      </c>
      <c r="F1475" s="851">
        <v>-80.236095899999995</v>
      </c>
      <c r="G1475" s="901" t="s">
        <v>9290</v>
      </c>
      <c r="H1475" s="900"/>
      <c r="I1475" s="853" t="s">
        <v>95</v>
      </c>
      <c r="J1475" s="854" t="str">
        <f t="shared" si="186"/>
        <v>Groundwater</v>
      </c>
      <c r="K1475" s="852" t="s">
        <v>35</v>
      </c>
      <c r="L1475" s="851">
        <v>2019</v>
      </c>
      <c r="M1475" s="855">
        <v>23</v>
      </c>
      <c r="N1475" s="855">
        <v>38</v>
      </c>
      <c r="O1475" s="855"/>
      <c r="P1475" s="855"/>
      <c r="Q1475" s="855">
        <f t="shared" si="187"/>
        <v>38</v>
      </c>
      <c r="R1475" s="854"/>
      <c r="S1475" s="854"/>
      <c r="T1475" s="868" t="s">
        <v>2072</v>
      </c>
      <c r="U1475" s="866" t="s">
        <v>1830</v>
      </c>
      <c r="V1475" s="867" t="s">
        <v>2071</v>
      </c>
      <c r="W1475" s="854"/>
      <c r="X1475" s="851"/>
    </row>
    <row r="1476" spans="1:24" ht="28.5" customHeight="1">
      <c r="A1476" s="849" t="s">
        <v>3951</v>
      </c>
      <c r="B1476" s="850"/>
      <c r="C1476" s="850" t="s">
        <v>3158</v>
      </c>
      <c r="D1476" s="850" t="s">
        <v>3401</v>
      </c>
      <c r="E1476" s="871">
        <v>42.476646799999997</v>
      </c>
      <c r="F1476" s="871">
        <v>-83.087765199999893</v>
      </c>
      <c r="G1476" s="852" t="s">
        <v>9289</v>
      </c>
      <c r="H1476" s="852"/>
      <c r="I1476" s="853" t="s">
        <v>5</v>
      </c>
      <c r="J1476" s="854" t="str">
        <f t="shared" si="186"/>
        <v>Groundwater</v>
      </c>
      <c r="K1476" s="854" t="s">
        <v>35</v>
      </c>
      <c r="L1476" s="858">
        <v>2018</v>
      </c>
      <c r="M1476" s="855"/>
      <c r="N1476" s="855">
        <v>10</v>
      </c>
      <c r="O1476" s="855" t="s">
        <v>36</v>
      </c>
      <c r="P1476" s="855" t="s">
        <v>36</v>
      </c>
      <c r="Q1476" s="855">
        <f t="shared" si="187"/>
        <v>10</v>
      </c>
      <c r="R1476" s="885" t="s">
        <v>3271</v>
      </c>
      <c r="S1476" s="885"/>
      <c r="T1476" s="874" t="s">
        <v>3166</v>
      </c>
      <c r="U1476" s="866" t="s">
        <v>3190</v>
      </c>
      <c r="V1476" s="884" t="s">
        <v>3190</v>
      </c>
      <c r="W1476" s="885"/>
      <c r="X1476" s="877" t="s">
        <v>3168</v>
      </c>
    </row>
    <row r="1477" spans="1:24" ht="28.5" customHeight="1">
      <c r="A1477" s="849" t="s">
        <v>2367</v>
      </c>
      <c r="B1477" s="849"/>
      <c r="C1477" s="849" t="s">
        <v>2348</v>
      </c>
      <c r="D1477" s="849"/>
      <c r="E1477" s="851">
        <v>38.348082537307697</v>
      </c>
      <c r="F1477" s="851">
        <v>-98.851142370948395</v>
      </c>
      <c r="G1477" s="901" t="s">
        <v>9449</v>
      </c>
      <c r="H1477" s="900" t="s">
        <v>10641</v>
      </c>
      <c r="I1477" s="853" t="s">
        <v>1201</v>
      </c>
      <c r="J1477" s="854" t="str">
        <f t="shared" si="186"/>
        <v>Unknown</v>
      </c>
      <c r="K1477" s="852"/>
      <c r="L1477" s="851"/>
      <c r="M1477" s="855"/>
      <c r="N1477" s="855"/>
      <c r="O1477" s="855"/>
      <c r="P1477" s="855"/>
      <c r="Q1477" s="855" t="str">
        <f t="shared" si="187"/>
        <v/>
      </c>
      <c r="R1477" s="854" t="s">
        <v>9405</v>
      </c>
      <c r="S1477" s="854"/>
      <c r="T1477" s="918" t="s">
        <v>2368</v>
      </c>
      <c r="U1477" s="866" t="s">
        <v>1570</v>
      </c>
      <c r="V1477" s="865"/>
      <c r="W1477" s="854"/>
      <c r="X1477" s="851"/>
    </row>
    <row r="1478" spans="1:24" ht="28.5" customHeight="1">
      <c r="A1478" s="930" t="s">
        <v>7943</v>
      </c>
      <c r="B1478" s="930" t="s">
        <v>7944</v>
      </c>
      <c r="C1478" s="850" t="s">
        <v>7798</v>
      </c>
      <c r="D1478" s="850" t="s">
        <v>7945</v>
      </c>
      <c r="E1478" s="852">
        <v>44.652059700000002</v>
      </c>
      <c r="F1478" s="852">
        <v>-73.467920300000003</v>
      </c>
      <c r="G1478" s="854" t="s">
        <v>9289</v>
      </c>
      <c r="H1478" s="850"/>
      <c r="I1478" s="853" t="s">
        <v>44</v>
      </c>
      <c r="J1478" s="854" t="str">
        <f t="shared" si="186"/>
        <v>Groundwater</v>
      </c>
      <c r="K1478" s="854" t="s">
        <v>35</v>
      </c>
      <c r="L1478" s="858"/>
      <c r="M1478" s="855"/>
      <c r="N1478" s="855"/>
      <c r="O1478" s="855">
        <v>1045000</v>
      </c>
      <c r="P1478" s="855" t="s">
        <v>36</v>
      </c>
      <c r="Q1478" s="855">
        <f t="shared" si="187"/>
        <v>1045000</v>
      </c>
      <c r="R1478" s="854" t="s">
        <v>10642</v>
      </c>
      <c r="S1478" s="944" t="s">
        <v>7950</v>
      </c>
      <c r="T1478" s="859" t="s">
        <v>7952</v>
      </c>
      <c r="U1478" s="912" t="s">
        <v>7947</v>
      </c>
      <c r="V1478" s="910"/>
      <c r="W1478" s="893" t="s">
        <v>7954</v>
      </c>
      <c r="X1478" s="934" t="s">
        <v>7803</v>
      </c>
    </row>
    <row r="1479" spans="1:24" ht="28.5" customHeight="1">
      <c r="A1479" s="849" t="s">
        <v>7062</v>
      </c>
      <c r="B1479" s="850"/>
      <c r="C1479" s="850" t="s">
        <v>4778</v>
      </c>
      <c r="D1479" s="850" t="s">
        <v>5422</v>
      </c>
      <c r="E1479" s="852">
        <v>42.914654300000002</v>
      </c>
      <c r="F1479" s="852">
        <v>-71.396678399999999</v>
      </c>
      <c r="G1479" s="854" t="s">
        <v>9299</v>
      </c>
      <c r="H1479" s="850"/>
      <c r="I1479" s="853" t="s">
        <v>77</v>
      </c>
      <c r="J1479" s="854" t="str">
        <f t="shared" si="186"/>
        <v>Groundwater</v>
      </c>
      <c r="K1479" s="854" t="s">
        <v>35</v>
      </c>
      <c r="L1479" s="858">
        <v>2019</v>
      </c>
      <c r="M1479" s="855">
        <v>33</v>
      </c>
      <c r="N1479" s="855">
        <v>27</v>
      </c>
      <c r="O1479" s="855">
        <v>60</v>
      </c>
      <c r="P1479" s="855">
        <v>92.3</v>
      </c>
      <c r="Q1479" s="855">
        <f t="shared" si="187"/>
        <v>92.3</v>
      </c>
      <c r="R1479" s="854"/>
      <c r="S1479" s="853"/>
      <c r="T1479" s="879" t="s">
        <v>7066</v>
      </c>
      <c r="U1479" s="875" t="s">
        <v>4786</v>
      </c>
      <c r="V1479" s="887" t="s">
        <v>4781</v>
      </c>
      <c r="W1479" s="879" t="s">
        <v>7067</v>
      </c>
      <c r="X1479" s="882" t="s">
        <v>2415</v>
      </c>
    </row>
    <row r="1480" spans="1:24" ht="28.5" customHeight="1">
      <c r="A1480" s="849" t="s">
        <v>7068</v>
      </c>
      <c r="B1480" s="850"/>
      <c r="C1480" s="850" t="s">
        <v>4778</v>
      </c>
      <c r="D1480" s="850" t="s">
        <v>5050</v>
      </c>
      <c r="E1480" s="852">
        <v>43.068304698386903</v>
      </c>
      <c r="F1480" s="852">
        <v>-70.770691517316607</v>
      </c>
      <c r="G1480" s="854" t="s">
        <v>9299</v>
      </c>
      <c r="H1480" s="850" t="s">
        <v>10643</v>
      </c>
      <c r="I1480" s="853" t="s">
        <v>77</v>
      </c>
      <c r="J1480" s="854" t="str">
        <f t="shared" si="186"/>
        <v>Groundwater</v>
      </c>
      <c r="K1480" s="854" t="s">
        <v>35</v>
      </c>
      <c r="L1480" s="858">
        <v>2018</v>
      </c>
      <c r="M1480" s="855">
        <v>100</v>
      </c>
      <c r="N1480" s="855">
        <v>340</v>
      </c>
      <c r="O1480" s="855">
        <v>378</v>
      </c>
      <c r="P1480" s="855">
        <v>494.6</v>
      </c>
      <c r="Q1480" s="855">
        <f t="shared" si="187"/>
        <v>494.6</v>
      </c>
      <c r="R1480" s="854"/>
      <c r="S1480" s="853"/>
      <c r="T1480" s="879" t="s">
        <v>7071</v>
      </c>
      <c r="U1480" s="880" t="s">
        <v>4786</v>
      </c>
      <c r="V1480" s="881" t="s">
        <v>4781</v>
      </c>
      <c r="W1480" s="890" t="s">
        <v>7072</v>
      </c>
      <c r="X1480" s="882" t="s">
        <v>2415</v>
      </c>
    </row>
    <row r="1481" spans="1:24" ht="28.5" customHeight="1">
      <c r="A1481" s="849" t="s">
        <v>7073</v>
      </c>
      <c r="B1481" s="850"/>
      <c r="C1481" s="850" t="s">
        <v>4778</v>
      </c>
      <c r="D1481" s="850" t="s">
        <v>7074</v>
      </c>
      <c r="E1481" s="852">
        <v>43.7795645125913</v>
      </c>
      <c r="F1481" s="852">
        <v>-71.701095546135406</v>
      </c>
      <c r="G1481" s="854" t="s">
        <v>9299</v>
      </c>
      <c r="H1481" s="850" t="s">
        <v>10644</v>
      </c>
      <c r="I1481" s="853" t="s">
        <v>33</v>
      </c>
      <c r="J1481" s="854" t="str">
        <f t="shared" si="186"/>
        <v>Groundwater</v>
      </c>
      <c r="K1481" s="854" t="s">
        <v>35</v>
      </c>
      <c r="L1481" s="858">
        <v>2019</v>
      </c>
      <c r="M1481" s="855">
        <v>17.600000000000001</v>
      </c>
      <c r="N1481" s="855">
        <v>29.5</v>
      </c>
      <c r="O1481" s="855">
        <v>47.1</v>
      </c>
      <c r="P1481" s="855">
        <v>82.69</v>
      </c>
      <c r="Q1481" s="855">
        <f t="shared" si="187"/>
        <v>82.69</v>
      </c>
      <c r="R1481" s="854"/>
      <c r="S1481" s="853"/>
      <c r="T1481" s="962" t="s">
        <v>7079</v>
      </c>
      <c r="U1481" s="875" t="s">
        <v>4786</v>
      </c>
      <c r="V1481" s="857" t="s">
        <v>7076</v>
      </c>
      <c r="W1481" s="962" t="s">
        <v>7080</v>
      </c>
      <c r="X1481" s="882" t="s">
        <v>2415</v>
      </c>
    </row>
    <row r="1482" spans="1:24" ht="28.5" customHeight="1">
      <c r="A1482" s="849" t="s">
        <v>10645</v>
      </c>
      <c r="B1482" s="849"/>
      <c r="C1482" s="849" t="s">
        <v>3158</v>
      </c>
      <c r="D1482" s="849" t="s">
        <v>10646</v>
      </c>
      <c r="E1482" s="851">
        <v>43.171903</v>
      </c>
      <c r="F1482" s="851">
        <v>-83.863784999999993</v>
      </c>
      <c r="G1482" s="862"/>
      <c r="H1482" s="861"/>
      <c r="I1482" s="853" t="s">
        <v>33</v>
      </c>
      <c r="J1482" s="852" t="s">
        <v>35</v>
      </c>
      <c r="K1482" s="852" t="s">
        <v>35</v>
      </c>
      <c r="L1482" s="863">
        <v>2021</v>
      </c>
      <c r="M1482" s="855">
        <v>96</v>
      </c>
      <c r="N1482" s="855">
        <v>160</v>
      </c>
      <c r="O1482" s="855">
        <v>206</v>
      </c>
      <c r="P1482" s="855">
        <v>418.9</v>
      </c>
      <c r="Q1482" s="855">
        <v>418.9</v>
      </c>
      <c r="R1482" s="854"/>
      <c r="S1482" s="854"/>
      <c r="T1482" s="854" t="s">
        <v>10647</v>
      </c>
      <c r="U1482" s="864" t="s">
        <v>10647</v>
      </c>
      <c r="V1482" s="865" t="s">
        <v>10648</v>
      </c>
      <c r="W1482" s="854" t="s">
        <v>10649</v>
      </c>
      <c r="X1482" s="851" t="s">
        <v>9295</v>
      </c>
    </row>
    <row r="1483" spans="1:24" ht="28.5" customHeight="1">
      <c r="A1483" s="849" t="s">
        <v>1322</v>
      </c>
      <c r="B1483" s="849"/>
      <c r="C1483" s="849" t="s">
        <v>448</v>
      </c>
      <c r="D1483" s="849" t="s">
        <v>570</v>
      </c>
      <c r="E1483" s="852">
        <v>34.11007</v>
      </c>
      <c r="F1483" s="852">
        <v>-118.251</v>
      </c>
      <c r="G1483" s="852" t="s">
        <v>9289</v>
      </c>
      <c r="H1483" s="849"/>
      <c r="I1483" s="853" t="s">
        <v>77</v>
      </c>
      <c r="J1483" s="854" t="str">
        <f t="shared" ref="J1483:J1484" si="188">IF(K1483="Groundwater", "Groundwater", IF(OR(K1483="Wastewater", K1483="Surface Water", K1483="Drinking Water", K1483="Leachate"),"Other Water", IF(OR(K1483="Soil", K1483="Compost", K1483="Sludge", K1483="Septage"), "Solid", "Unknown")))</f>
        <v>Groundwater</v>
      </c>
      <c r="K1483" s="852" t="s">
        <v>35</v>
      </c>
      <c r="L1483" s="851">
        <v>2017</v>
      </c>
      <c r="M1483" s="855">
        <v>12</v>
      </c>
      <c r="N1483" s="855">
        <v>14</v>
      </c>
      <c r="O1483" s="855">
        <v>25</v>
      </c>
      <c r="P1483" s="855">
        <v>35.9</v>
      </c>
      <c r="Q1483" s="855">
        <f t="shared" ref="Q1483:Q1484" si="189">IF(M1483&amp;N1483&amp;O1483&amp;P1483="","",MAX(M1483:P1483))</f>
        <v>35.9</v>
      </c>
      <c r="R1483" s="854"/>
      <c r="S1483" s="854"/>
      <c r="T1483" s="859" t="s">
        <v>480</v>
      </c>
      <c r="U1483" s="866" t="s">
        <v>451</v>
      </c>
      <c r="V1483" s="884" t="s">
        <v>451</v>
      </c>
      <c r="W1483" s="854"/>
      <c r="X1483" s="877" t="s">
        <v>453</v>
      </c>
    </row>
    <row r="1484" spans="1:24" ht="28.5" customHeight="1">
      <c r="A1484" s="849" t="s">
        <v>4519</v>
      </c>
      <c r="B1484" s="850" t="s">
        <v>4520</v>
      </c>
      <c r="C1484" s="850" t="s">
        <v>4239</v>
      </c>
      <c r="D1484" s="850" t="s">
        <v>4521</v>
      </c>
      <c r="E1484" s="852">
        <v>44.790165282461203</v>
      </c>
      <c r="F1484" s="852">
        <v>-93.419583599006799</v>
      </c>
      <c r="G1484" s="854" t="s">
        <v>9290</v>
      </c>
      <c r="H1484" s="850"/>
      <c r="I1484" s="853" t="s">
        <v>1201</v>
      </c>
      <c r="J1484" s="854" t="str">
        <f t="shared" si="188"/>
        <v>Groundwater</v>
      </c>
      <c r="K1484" s="854" t="s">
        <v>35</v>
      </c>
      <c r="L1484" s="858">
        <v>2015</v>
      </c>
      <c r="M1484" s="855">
        <v>100</v>
      </c>
      <c r="N1484" s="855">
        <v>92</v>
      </c>
      <c r="O1484" s="855">
        <v>192</v>
      </c>
      <c r="P1484" s="855">
        <v>1111</v>
      </c>
      <c r="Q1484" s="855">
        <f t="shared" si="189"/>
        <v>1111</v>
      </c>
      <c r="R1484" s="854"/>
      <c r="S1484" s="854"/>
      <c r="T1484" s="944" t="s">
        <v>4522</v>
      </c>
      <c r="U1484" s="856" t="s">
        <v>4522</v>
      </c>
      <c r="V1484" s="857" t="s">
        <v>4522</v>
      </c>
      <c r="W1484" s="885"/>
      <c r="X1484" s="851"/>
    </row>
    <row r="1485" spans="1:24" ht="28.5" customHeight="1">
      <c r="A1485" s="849" t="s">
        <v>10650</v>
      </c>
      <c r="B1485" s="849"/>
      <c r="C1485" s="849" t="s">
        <v>3158</v>
      </c>
      <c r="D1485" s="849" t="s">
        <v>10651</v>
      </c>
      <c r="E1485" s="851">
        <v>42.676124000000002</v>
      </c>
      <c r="F1485" s="851">
        <v>-83.439581000000004</v>
      </c>
      <c r="G1485" s="862"/>
      <c r="H1485" s="861"/>
      <c r="I1485" s="853" t="s">
        <v>2203</v>
      </c>
      <c r="J1485" s="852" t="s">
        <v>35</v>
      </c>
      <c r="K1485" s="852" t="s">
        <v>35</v>
      </c>
      <c r="L1485" s="863">
        <v>2021</v>
      </c>
      <c r="M1485" s="855"/>
      <c r="N1485" s="855">
        <v>7200</v>
      </c>
      <c r="O1485" s="855"/>
      <c r="P1485" s="855"/>
      <c r="Q1485" s="855">
        <v>7200</v>
      </c>
      <c r="R1485" s="854"/>
      <c r="S1485" s="854"/>
      <c r="T1485" s="854" t="s">
        <v>10652</v>
      </c>
      <c r="U1485" s="864" t="s">
        <v>10652</v>
      </c>
      <c r="V1485" s="865" t="s">
        <v>10653</v>
      </c>
      <c r="W1485" s="854" t="s">
        <v>10013</v>
      </c>
      <c r="X1485" s="851" t="s">
        <v>9295</v>
      </c>
    </row>
    <row r="1486" spans="1:24" ht="28.5" customHeight="1">
      <c r="A1486" s="849" t="s">
        <v>3953</v>
      </c>
      <c r="B1486" s="849"/>
      <c r="C1486" s="849" t="s">
        <v>3158</v>
      </c>
      <c r="D1486" s="849" t="s">
        <v>3954</v>
      </c>
      <c r="E1486" s="851">
        <v>42.974857100000001</v>
      </c>
      <c r="F1486" s="851">
        <v>-82.419493599999996</v>
      </c>
      <c r="G1486" s="852" t="s">
        <v>9289</v>
      </c>
      <c r="H1486" s="852"/>
      <c r="I1486" s="853" t="s">
        <v>765</v>
      </c>
      <c r="J1486" s="854" t="str">
        <f t="shared" ref="J1486:J1503" si="190">IF(K1486="Groundwater", "Groundwater", IF(OR(K1486="Wastewater", K1486="Surface Water", K1486="Drinking Water", K1486="Leachate"),"Other Water", IF(OR(K1486="Soil", K1486="Compost", K1486="Sludge", K1486="Septage"), "Solid", "Unknown")))</f>
        <v>Other Water</v>
      </c>
      <c r="K1486" s="852" t="s">
        <v>2471</v>
      </c>
      <c r="L1486" s="851"/>
      <c r="M1486" s="855">
        <v>92.1</v>
      </c>
      <c r="N1486" s="855">
        <v>277</v>
      </c>
      <c r="O1486" s="855"/>
      <c r="P1486" s="855"/>
      <c r="Q1486" s="855">
        <f t="shared" ref="Q1486:Q1503" si="191">IF(M1486&amp;N1486&amp;O1486&amp;P1486="","",MAX(M1486:P1486))</f>
        <v>277</v>
      </c>
      <c r="R1486" s="854"/>
      <c r="S1486" s="885"/>
      <c r="T1486" s="852"/>
      <c r="U1486" s="864"/>
      <c r="V1486" s="884" t="s">
        <v>3266</v>
      </c>
      <c r="W1486" s="854"/>
      <c r="X1486" s="851"/>
    </row>
    <row r="1487" spans="1:24" ht="28.5" customHeight="1">
      <c r="A1487" s="849" t="s">
        <v>8321</v>
      </c>
      <c r="B1487" s="849"/>
      <c r="C1487" s="849" t="s">
        <v>8283</v>
      </c>
      <c r="D1487" s="849"/>
      <c r="E1487" s="851">
        <v>45.5769665115482</v>
      </c>
      <c r="F1487" s="851">
        <v>-122.592513444278</v>
      </c>
      <c r="G1487" s="901" t="s">
        <v>9387</v>
      </c>
      <c r="H1487" s="900" t="s">
        <v>10655</v>
      </c>
      <c r="I1487" s="853" t="s">
        <v>44</v>
      </c>
      <c r="J1487" s="854" t="str">
        <f t="shared" si="190"/>
        <v>Groundwater</v>
      </c>
      <c r="K1487" s="852" t="s">
        <v>35</v>
      </c>
      <c r="L1487" s="851">
        <v>2020</v>
      </c>
      <c r="M1487" s="855">
        <v>24000</v>
      </c>
      <c r="N1487" s="855">
        <v>25000</v>
      </c>
      <c r="O1487" s="855">
        <v>31800</v>
      </c>
      <c r="P1487" s="855">
        <v>42277</v>
      </c>
      <c r="Q1487" s="855">
        <f t="shared" si="191"/>
        <v>42277</v>
      </c>
      <c r="R1487" s="854"/>
      <c r="S1487" s="854"/>
      <c r="T1487" s="854"/>
      <c r="U1487" s="856" t="s">
        <v>54</v>
      </c>
      <c r="V1487" s="907" t="s">
        <v>8322</v>
      </c>
      <c r="W1487" s="854"/>
      <c r="X1487" s="851"/>
    </row>
    <row r="1488" spans="1:24" ht="28.5" customHeight="1">
      <c r="A1488" s="849" t="s">
        <v>8323</v>
      </c>
      <c r="B1488" s="850"/>
      <c r="C1488" s="850" t="s">
        <v>8283</v>
      </c>
      <c r="D1488" s="850" t="s">
        <v>8312</v>
      </c>
      <c r="E1488" s="852">
        <v>45.521951600000001</v>
      </c>
      <c r="F1488" s="852">
        <v>-122.6706872</v>
      </c>
      <c r="G1488" s="854" t="s">
        <v>9290</v>
      </c>
      <c r="H1488" s="850"/>
      <c r="I1488" s="853" t="s">
        <v>95</v>
      </c>
      <c r="J1488" s="854" t="str">
        <f t="shared" si="190"/>
        <v>Groundwater</v>
      </c>
      <c r="K1488" s="854" t="s">
        <v>35</v>
      </c>
      <c r="L1488" s="858"/>
      <c r="M1488" s="855"/>
      <c r="N1488" s="855"/>
      <c r="O1488" s="855" t="s">
        <v>36</v>
      </c>
      <c r="P1488" s="855">
        <v>1600</v>
      </c>
      <c r="Q1488" s="855">
        <f t="shared" si="191"/>
        <v>1600</v>
      </c>
      <c r="R1488" s="854" t="s">
        <v>10656</v>
      </c>
      <c r="S1488" s="853"/>
      <c r="T1488" s="1073" t="s">
        <v>8325</v>
      </c>
      <c r="U1488" s="856" t="s">
        <v>8313</v>
      </c>
      <c r="V1488" s="857" t="s">
        <v>8314</v>
      </c>
      <c r="W1488" s="893" t="s">
        <v>8320</v>
      </c>
      <c r="X1488" s="1044" t="s">
        <v>8285</v>
      </c>
    </row>
    <row r="1489" spans="1:24" ht="28.5" customHeight="1">
      <c r="A1489" s="849" t="s">
        <v>8326</v>
      </c>
      <c r="B1489" s="850"/>
      <c r="C1489" s="850" t="s">
        <v>8283</v>
      </c>
      <c r="D1489" s="850" t="s">
        <v>8312</v>
      </c>
      <c r="E1489" s="852">
        <v>45.589769400000002</v>
      </c>
      <c r="F1489" s="852">
        <v>-122.59509420000001</v>
      </c>
      <c r="G1489" s="854" t="s">
        <v>9290</v>
      </c>
      <c r="H1489" s="850"/>
      <c r="I1489" s="853" t="s">
        <v>113</v>
      </c>
      <c r="J1489" s="854" t="str">
        <f t="shared" si="190"/>
        <v>Groundwater</v>
      </c>
      <c r="K1489" s="854" t="s">
        <v>35</v>
      </c>
      <c r="L1489" s="858">
        <v>2017</v>
      </c>
      <c r="M1489" s="855">
        <v>30900</v>
      </c>
      <c r="N1489" s="855">
        <v>203000</v>
      </c>
      <c r="O1489" s="855"/>
      <c r="P1489" s="855" t="s">
        <v>36</v>
      </c>
      <c r="Q1489" s="855">
        <f t="shared" si="191"/>
        <v>203000</v>
      </c>
      <c r="R1489" s="854" t="s">
        <v>10656</v>
      </c>
      <c r="S1489" s="853"/>
      <c r="T1489" s="1074" t="s">
        <v>8328</v>
      </c>
      <c r="U1489" s="866" t="s">
        <v>8313</v>
      </c>
      <c r="V1489" s="884" t="s">
        <v>8314</v>
      </c>
      <c r="W1489" s="893" t="s">
        <v>8320</v>
      </c>
      <c r="X1489" s="931" t="s">
        <v>8285</v>
      </c>
    </row>
    <row r="1490" spans="1:24" ht="28.5" customHeight="1">
      <c r="A1490" s="849" t="s">
        <v>1324</v>
      </c>
      <c r="B1490" s="849"/>
      <c r="C1490" s="849" t="s">
        <v>448</v>
      </c>
      <c r="D1490" s="849" t="s">
        <v>1325</v>
      </c>
      <c r="E1490" s="852">
        <v>39.825178600000001</v>
      </c>
      <c r="F1490" s="852">
        <v>-120.44744919999999</v>
      </c>
      <c r="G1490" s="852" t="s">
        <v>9289</v>
      </c>
      <c r="H1490" s="849"/>
      <c r="I1490" s="853" t="s">
        <v>33</v>
      </c>
      <c r="J1490" s="854" t="str">
        <f t="shared" si="190"/>
        <v>Groundwater</v>
      </c>
      <c r="K1490" s="852" t="s">
        <v>35</v>
      </c>
      <c r="L1490" s="851">
        <v>2019</v>
      </c>
      <c r="M1490" s="855">
        <v>66</v>
      </c>
      <c r="N1490" s="855"/>
      <c r="O1490" s="855" t="s">
        <v>36</v>
      </c>
      <c r="P1490" s="855">
        <v>159.24</v>
      </c>
      <c r="Q1490" s="855">
        <f t="shared" si="191"/>
        <v>159.24</v>
      </c>
      <c r="R1490" s="854"/>
      <c r="S1490" s="854"/>
      <c r="T1490" s="859" t="s">
        <v>1327</v>
      </c>
      <c r="U1490" s="856" t="s">
        <v>451</v>
      </c>
      <c r="V1490" s="857" t="s">
        <v>451</v>
      </c>
      <c r="W1490" s="854"/>
      <c r="X1490" s="877" t="s">
        <v>453</v>
      </c>
    </row>
    <row r="1491" spans="1:24" ht="28.5" customHeight="1">
      <c r="A1491" s="849" t="s">
        <v>2730</v>
      </c>
      <c r="B1491" s="850"/>
      <c r="C1491" s="850" t="s">
        <v>2408</v>
      </c>
      <c r="D1491" s="850" t="s">
        <v>2731</v>
      </c>
      <c r="E1491" s="852">
        <v>43.080345100000002</v>
      </c>
      <c r="F1491" s="852">
        <v>-70.739911500000005</v>
      </c>
      <c r="G1491" s="854" t="s">
        <v>9289</v>
      </c>
      <c r="H1491" s="850"/>
      <c r="I1491" s="853" t="s">
        <v>44</v>
      </c>
      <c r="J1491" s="854" t="str">
        <f t="shared" si="190"/>
        <v>Unknown</v>
      </c>
      <c r="K1491" s="854" t="s">
        <v>2733</v>
      </c>
      <c r="L1491" s="858">
        <v>2017</v>
      </c>
      <c r="M1491" s="855"/>
      <c r="N1491" s="855"/>
      <c r="O1491" s="855">
        <v>140</v>
      </c>
      <c r="P1491" s="855"/>
      <c r="Q1491" s="855">
        <f t="shared" si="191"/>
        <v>140</v>
      </c>
      <c r="R1491" s="854" t="s">
        <v>10657</v>
      </c>
      <c r="S1491" s="854"/>
      <c r="T1491" s="937" t="s">
        <v>2438</v>
      </c>
      <c r="U1491" s="866" t="s">
        <v>105</v>
      </c>
      <c r="V1491" s="884" t="s">
        <v>2411</v>
      </c>
      <c r="W1491" s="893" t="s">
        <v>2736</v>
      </c>
      <c r="X1491" s="882" t="s">
        <v>2440</v>
      </c>
    </row>
    <row r="1492" spans="1:24" ht="28.5" customHeight="1">
      <c r="A1492" s="849" t="s">
        <v>7081</v>
      </c>
      <c r="B1492" s="850"/>
      <c r="C1492" s="850" t="s">
        <v>4778</v>
      </c>
      <c r="D1492" s="850" t="s">
        <v>5050</v>
      </c>
      <c r="E1492" s="852">
        <v>43.048563299999998</v>
      </c>
      <c r="F1492" s="852">
        <v>-70.772135700000007</v>
      </c>
      <c r="G1492" s="854" t="s">
        <v>9299</v>
      </c>
      <c r="H1492" s="850"/>
      <c r="I1492" s="853" t="s">
        <v>5</v>
      </c>
      <c r="J1492" s="854" t="str">
        <f t="shared" si="190"/>
        <v>Groundwater</v>
      </c>
      <c r="K1492" s="854" t="s">
        <v>35</v>
      </c>
      <c r="L1492" s="858">
        <v>2019</v>
      </c>
      <c r="M1492" s="855">
        <v>29.4</v>
      </c>
      <c r="N1492" s="855">
        <v>60.6</v>
      </c>
      <c r="O1492" s="855">
        <v>90</v>
      </c>
      <c r="P1492" s="855">
        <v>154.19999999999999</v>
      </c>
      <c r="Q1492" s="855">
        <f t="shared" si="191"/>
        <v>154.19999999999999</v>
      </c>
      <c r="R1492" s="854"/>
      <c r="S1492" s="853"/>
      <c r="T1492" s="879" t="s">
        <v>7085</v>
      </c>
      <c r="U1492" s="880" t="s">
        <v>4786</v>
      </c>
      <c r="V1492" s="881" t="s">
        <v>4781</v>
      </c>
      <c r="W1492" s="879" t="s">
        <v>7086</v>
      </c>
      <c r="X1492" s="882" t="s">
        <v>2415</v>
      </c>
    </row>
    <row r="1493" spans="1:24" ht="28.5" customHeight="1">
      <c r="A1493" s="849" t="s">
        <v>1328</v>
      </c>
      <c r="B1493" s="850"/>
      <c r="C1493" s="850" t="s">
        <v>448</v>
      </c>
      <c r="D1493" s="850" t="s">
        <v>1329</v>
      </c>
      <c r="E1493" s="852">
        <v>38.21100216</v>
      </c>
      <c r="F1493" s="852">
        <v>-121.97812589999999</v>
      </c>
      <c r="G1493" s="852" t="s">
        <v>9289</v>
      </c>
      <c r="H1493" s="850"/>
      <c r="I1493" s="853" t="s">
        <v>33</v>
      </c>
      <c r="J1493" s="854" t="str">
        <f t="shared" si="190"/>
        <v>Groundwater</v>
      </c>
      <c r="K1493" s="854" t="s">
        <v>35</v>
      </c>
      <c r="L1493" s="858">
        <v>2019</v>
      </c>
      <c r="M1493" s="855">
        <v>320</v>
      </c>
      <c r="N1493" s="855"/>
      <c r="O1493" s="855" t="s">
        <v>36</v>
      </c>
      <c r="P1493" s="855">
        <v>2121.5</v>
      </c>
      <c r="Q1493" s="855">
        <f t="shared" si="191"/>
        <v>2121.5</v>
      </c>
      <c r="R1493" s="854"/>
      <c r="S1493" s="854"/>
      <c r="T1493" s="859" t="s">
        <v>1331</v>
      </c>
      <c r="U1493" s="866" t="s">
        <v>451</v>
      </c>
      <c r="V1493" s="884" t="s">
        <v>451</v>
      </c>
      <c r="W1493" s="854"/>
      <c r="X1493" s="877" t="s">
        <v>453</v>
      </c>
    </row>
    <row r="1494" spans="1:24" ht="28.5" customHeight="1">
      <c r="A1494" s="849" t="s">
        <v>1332</v>
      </c>
      <c r="B1494" s="850"/>
      <c r="C1494" s="850" t="s">
        <v>448</v>
      </c>
      <c r="D1494" s="850" t="s">
        <v>1333</v>
      </c>
      <c r="E1494" s="852">
        <v>32.965649999999997</v>
      </c>
      <c r="F1494" s="852">
        <v>-117.01935</v>
      </c>
      <c r="G1494" s="852" t="s">
        <v>9289</v>
      </c>
      <c r="H1494" s="850"/>
      <c r="I1494" s="853" t="s">
        <v>33</v>
      </c>
      <c r="J1494" s="854" t="str">
        <f t="shared" si="190"/>
        <v>Groundwater</v>
      </c>
      <c r="K1494" s="854" t="s">
        <v>35</v>
      </c>
      <c r="L1494" s="858">
        <v>2019</v>
      </c>
      <c r="M1494" s="855">
        <v>20</v>
      </c>
      <c r="N1494" s="855">
        <v>13</v>
      </c>
      <c r="O1494" s="855">
        <v>33</v>
      </c>
      <c r="P1494" s="855">
        <v>155.19999999999999</v>
      </c>
      <c r="Q1494" s="855">
        <f t="shared" si="191"/>
        <v>155.19999999999999</v>
      </c>
      <c r="R1494" s="854"/>
      <c r="S1494" s="854"/>
      <c r="T1494" s="944" t="s">
        <v>1336</v>
      </c>
      <c r="U1494" s="856" t="s">
        <v>514</v>
      </c>
      <c r="V1494" s="857" t="s">
        <v>1335</v>
      </c>
      <c r="W1494" s="885"/>
      <c r="X1494" s="941" t="s">
        <v>538</v>
      </c>
    </row>
    <row r="1495" spans="1:24" ht="28.5" customHeight="1">
      <c r="A1495" s="849" t="s">
        <v>8841</v>
      </c>
      <c r="B1495" s="849"/>
      <c r="C1495" s="849" t="s">
        <v>8722</v>
      </c>
      <c r="D1495" s="849" t="s">
        <v>8802</v>
      </c>
      <c r="E1495" s="851">
        <v>42.7650261</v>
      </c>
      <c r="F1495" s="851">
        <v>-73.236089899999996</v>
      </c>
      <c r="G1495" s="901" t="s">
        <v>9349</v>
      </c>
      <c r="H1495" s="900"/>
      <c r="I1495" s="853" t="s">
        <v>95</v>
      </c>
      <c r="J1495" s="854" t="str">
        <f t="shared" si="190"/>
        <v>Groundwater</v>
      </c>
      <c r="K1495" s="852" t="s">
        <v>35</v>
      </c>
      <c r="L1495" s="851">
        <v>2016</v>
      </c>
      <c r="M1495" s="855">
        <v>43.2</v>
      </c>
      <c r="N1495" s="855"/>
      <c r="O1495" s="855"/>
      <c r="P1495" s="855"/>
      <c r="Q1495" s="855">
        <f t="shared" si="191"/>
        <v>43.2</v>
      </c>
      <c r="R1495" s="854"/>
      <c r="S1495" s="854"/>
      <c r="T1495" s="854"/>
      <c r="U1495" s="856" t="s">
        <v>8804</v>
      </c>
      <c r="V1495" s="857" t="s">
        <v>8804</v>
      </c>
      <c r="W1495" s="854"/>
      <c r="X1495" s="851"/>
    </row>
    <row r="1496" spans="1:24" ht="28.5" customHeight="1">
      <c r="A1496" s="849" t="s">
        <v>8842</v>
      </c>
      <c r="B1496" s="849"/>
      <c r="C1496" s="849" t="s">
        <v>8722</v>
      </c>
      <c r="D1496" s="849"/>
      <c r="E1496" s="851">
        <v>42.818202300000003</v>
      </c>
      <c r="F1496" s="851">
        <v>-73.183202699999995</v>
      </c>
      <c r="G1496" s="901" t="s">
        <v>9299</v>
      </c>
      <c r="H1496" s="900"/>
      <c r="I1496" s="853" t="s">
        <v>33</v>
      </c>
      <c r="J1496" s="854" t="str">
        <f t="shared" si="190"/>
        <v>Groundwater</v>
      </c>
      <c r="K1496" s="852" t="s">
        <v>35</v>
      </c>
      <c r="L1496" s="851">
        <v>2016</v>
      </c>
      <c r="M1496" s="855"/>
      <c r="N1496" s="855"/>
      <c r="O1496" s="855"/>
      <c r="P1496" s="855">
        <v>20</v>
      </c>
      <c r="Q1496" s="855">
        <f t="shared" si="191"/>
        <v>20</v>
      </c>
      <c r="R1496" s="854"/>
      <c r="S1496" s="854"/>
      <c r="T1496" s="854"/>
      <c r="U1496" s="866" t="s">
        <v>8723</v>
      </c>
      <c r="V1496" s="884" t="s">
        <v>8724</v>
      </c>
      <c r="W1496" s="854"/>
      <c r="X1496" s="877" t="s">
        <v>8725</v>
      </c>
    </row>
    <row r="1497" spans="1:24" ht="28.5" customHeight="1">
      <c r="A1497" s="849" t="s">
        <v>8843</v>
      </c>
      <c r="B1497" s="849"/>
      <c r="C1497" s="849" t="s">
        <v>8722</v>
      </c>
      <c r="D1497" s="849"/>
      <c r="E1497" s="851">
        <v>42.797179999999997</v>
      </c>
      <c r="F1497" s="851">
        <v>-73.26567</v>
      </c>
      <c r="G1497" s="901" t="s">
        <v>9290</v>
      </c>
      <c r="H1497" s="900"/>
      <c r="I1497" s="853" t="s">
        <v>5</v>
      </c>
      <c r="J1497" s="854" t="str">
        <f t="shared" si="190"/>
        <v>Groundwater</v>
      </c>
      <c r="K1497" s="852" t="s">
        <v>35</v>
      </c>
      <c r="L1497" s="851">
        <v>2016</v>
      </c>
      <c r="M1497" s="855">
        <v>200</v>
      </c>
      <c r="N1497" s="855">
        <v>47</v>
      </c>
      <c r="O1497" s="855"/>
      <c r="P1497" s="855"/>
      <c r="Q1497" s="855">
        <f t="shared" si="191"/>
        <v>200</v>
      </c>
      <c r="R1497" s="854" t="s">
        <v>9354</v>
      </c>
      <c r="S1497" s="854"/>
      <c r="T1497" s="918" t="s">
        <v>8844</v>
      </c>
      <c r="U1497" s="856" t="s">
        <v>1570</v>
      </c>
      <c r="V1497" s="857" t="s">
        <v>8804</v>
      </c>
      <c r="W1497" s="854"/>
      <c r="X1497" s="851"/>
    </row>
    <row r="1498" spans="1:24" ht="28.5" customHeight="1">
      <c r="A1498" s="849" t="s">
        <v>3120</v>
      </c>
      <c r="B1498" s="850"/>
      <c r="C1498" s="850" t="s">
        <v>3007</v>
      </c>
      <c r="D1498" s="850" t="s">
        <v>3121</v>
      </c>
      <c r="E1498" s="852">
        <v>42.385432100000003</v>
      </c>
      <c r="F1498" s="852">
        <v>-71.495610299999996</v>
      </c>
      <c r="G1498" s="854" t="s">
        <v>9289</v>
      </c>
      <c r="H1498" s="850"/>
      <c r="I1498" s="853" t="s">
        <v>5</v>
      </c>
      <c r="J1498" s="854" t="str">
        <f t="shared" si="190"/>
        <v>Other Water</v>
      </c>
      <c r="K1498" s="854" t="s">
        <v>80</v>
      </c>
      <c r="L1498" s="858">
        <v>2019</v>
      </c>
      <c r="M1498" s="855">
        <v>59</v>
      </c>
      <c r="N1498" s="855">
        <v>10</v>
      </c>
      <c r="O1498" s="855"/>
      <c r="P1498" s="855" t="s">
        <v>36</v>
      </c>
      <c r="Q1498" s="855">
        <f t="shared" si="191"/>
        <v>59</v>
      </c>
      <c r="R1498" s="854" t="s">
        <v>3122</v>
      </c>
      <c r="S1498" s="854" t="s">
        <v>49</v>
      </c>
      <c r="T1498" s="909" t="s">
        <v>3025</v>
      </c>
      <c r="U1498" s="866" t="s">
        <v>3123</v>
      </c>
      <c r="V1498" s="865"/>
      <c r="W1498" s="1012" t="s">
        <v>3127</v>
      </c>
      <c r="X1498" s="1036" t="s">
        <v>3027</v>
      </c>
    </row>
    <row r="1499" spans="1:24" ht="28.5" customHeight="1">
      <c r="A1499" s="849" t="s">
        <v>1752</v>
      </c>
      <c r="B1499" s="849"/>
      <c r="C1499" s="849" t="s">
        <v>1699</v>
      </c>
      <c r="D1499" s="849"/>
      <c r="E1499" s="851">
        <v>41.850600399999998</v>
      </c>
      <c r="F1499" s="851">
        <v>-72.448331300000007</v>
      </c>
      <c r="G1499" s="901" t="s">
        <v>9289</v>
      </c>
      <c r="H1499" s="900"/>
      <c r="I1499" s="853" t="s">
        <v>1201</v>
      </c>
      <c r="J1499" s="854" t="str">
        <f t="shared" si="190"/>
        <v>Groundwater</v>
      </c>
      <c r="K1499" s="852" t="s">
        <v>35</v>
      </c>
      <c r="L1499" s="851">
        <v>2016</v>
      </c>
      <c r="M1499" s="855">
        <v>90</v>
      </c>
      <c r="N1499" s="855">
        <v>2500</v>
      </c>
      <c r="O1499" s="855"/>
      <c r="P1499" s="855"/>
      <c r="Q1499" s="855">
        <f t="shared" si="191"/>
        <v>2500</v>
      </c>
      <c r="R1499" s="854"/>
      <c r="S1499" s="854"/>
      <c r="T1499" s="918" t="s">
        <v>1754</v>
      </c>
      <c r="U1499" s="856" t="s">
        <v>1570</v>
      </c>
      <c r="V1499" s="857" t="s">
        <v>1753</v>
      </c>
      <c r="W1499" s="854"/>
      <c r="X1499" s="851"/>
    </row>
    <row r="1500" spans="1:24" ht="28.5" customHeight="1">
      <c r="A1500" s="849" t="s">
        <v>2737</v>
      </c>
      <c r="B1500" s="850"/>
      <c r="C1500" s="850" t="s">
        <v>2408</v>
      </c>
      <c r="D1500" s="850" t="s">
        <v>2738</v>
      </c>
      <c r="E1500" s="852">
        <v>46.626069000000001</v>
      </c>
      <c r="F1500" s="852">
        <v>-68.042827000000003</v>
      </c>
      <c r="G1500" s="854" t="s">
        <v>9289</v>
      </c>
      <c r="H1500" s="850"/>
      <c r="I1500" s="853" t="s">
        <v>765</v>
      </c>
      <c r="J1500" s="854" t="str">
        <f t="shared" si="190"/>
        <v>Other Water</v>
      </c>
      <c r="K1500" s="854" t="s">
        <v>80</v>
      </c>
      <c r="L1500" s="902">
        <v>2019</v>
      </c>
      <c r="M1500" s="855">
        <v>46.8</v>
      </c>
      <c r="N1500" s="855">
        <v>33.799999999999997</v>
      </c>
      <c r="O1500" s="855">
        <v>81</v>
      </c>
      <c r="P1500" s="855">
        <v>82.2</v>
      </c>
      <c r="Q1500" s="855">
        <f t="shared" si="191"/>
        <v>82.2</v>
      </c>
      <c r="R1500" s="854"/>
      <c r="S1500" s="853"/>
      <c r="T1500" s="859" t="s">
        <v>2443</v>
      </c>
      <c r="U1500" s="864"/>
      <c r="V1500" s="881" t="s">
        <v>2411</v>
      </c>
      <c r="W1500" s="885"/>
      <c r="X1500" s="882" t="s">
        <v>2415</v>
      </c>
    </row>
    <row r="1501" spans="1:24" ht="28.5" customHeight="1">
      <c r="A1501" s="849" t="s">
        <v>1337</v>
      </c>
      <c r="B1501" s="850"/>
      <c r="C1501" s="850" t="s">
        <v>448</v>
      </c>
      <c r="D1501" s="850" t="s">
        <v>824</v>
      </c>
      <c r="E1501" s="852">
        <v>33.486663192646397</v>
      </c>
      <c r="F1501" s="852">
        <v>-117.62515645344899</v>
      </c>
      <c r="G1501" s="854" t="s">
        <v>9355</v>
      </c>
      <c r="H1501" s="850" t="s">
        <v>10658</v>
      </c>
      <c r="I1501" s="853" t="s">
        <v>33</v>
      </c>
      <c r="J1501" s="854" t="str">
        <f t="shared" si="190"/>
        <v>Groundwater</v>
      </c>
      <c r="K1501" s="854" t="s">
        <v>35</v>
      </c>
      <c r="L1501" s="858">
        <v>2019</v>
      </c>
      <c r="M1501" s="855">
        <v>1.1000000000000001</v>
      </c>
      <c r="N1501" s="855">
        <v>0.85</v>
      </c>
      <c r="O1501" s="855" t="s">
        <v>36</v>
      </c>
      <c r="P1501" s="855">
        <v>3.55</v>
      </c>
      <c r="Q1501" s="855">
        <f t="shared" si="191"/>
        <v>3.55</v>
      </c>
      <c r="R1501" s="854"/>
      <c r="S1501" s="854"/>
      <c r="T1501" s="944" t="s">
        <v>1340</v>
      </c>
      <c r="U1501" s="866" t="s">
        <v>514</v>
      </c>
      <c r="V1501" s="884" t="s">
        <v>1339</v>
      </c>
      <c r="W1501" s="941" t="s">
        <v>1341</v>
      </c>
      <c r="X1501" s="941" t="s">
        <v>538</v>
      </c>
    </row>
    <row r="1502" spans="1:24" ht="28.5" customHeight="1">
      <c r="A1502" s="849" t="s">
        <v>1797</v>
      </c>
      <c r="B1502" s="849"/>
      <c r="C1502" s="849" t="s">
        <v>1762</v>
      </c>
      <c r="D1502" s="849" t="s">
        <v>1798</v>
      </c>
      <c r="E1502" s="851">
        <v>38.630209000000001</v>
      </c>
      <c r="F1502" s="851">
        <v>-75.610024999999993</v>
      </c>
      <c r="G1502" s="852" t="s">
        <v>9296</v>
      </c>
      <c r="H1502" s="869" t="s">
        <v>10659</v>
      </c>
      <c r="I1502" s="853" t="s">
        <v>5</v>
      </c>
      <c r="J1502" s="854" t="str">
        <f t="shared" si="190"/>
        <v>Groundwater</v>
      </c>
      <c r="K1502" s="852" t="s">
        <v>35</v>
      </c>
      <c r="L1502" s="851">
        <v>2018</v>
      </c>
      <c r="M1502" s="855">
        <v>1100</v>
      </c>
      <c r="N1502" s="855">
        <v>2820</v>
      </c>
      <c r="O1502" s="855"/>
      <c r="P1502" s="855"/>
      <c r="Q1502" s="855">
        <f t="shared" si="191"/>
        <v>2820</v>
      </c>
      <c r="R1502" s="854"/>
      <c r="S1502" s="854"/>
      <c r="T1502" s="854"/>
      <c r="U1502" s="866" t="s">
        <v>1765</v>
      </c>
      <c r="V1502" s="884" t="s">
        <v>1799</v>
      </c>
      <c r="W1502" s="854"/>
      <c r="X1502" s="851"/>
    </row>
    <row r="1503" spans="1:24" ht="28.5" customHeight="1">
      <c r="A1503" s="849" t="s">
        <v>3955</v>
      </c>
      <c r="B1503" s="850" t="s">
        <v>3956</v>
      </c>
      <c r="C1503" s="850" t="s">
        <v>3158</v>
      </c>
      <c r="D1503" s="850" t="s">
        <v>3957</v>
      </c>
      <c r="E1503" s="862">
        <v>42.376070800000001</v>
      </c>
      <c r="F1503" s="862">
        <v>-85.4394542</v>
      </c>
      <c r="G1503" s="852" t="s">
        <v>9289</v>
      </c>
      <c r="H1503" s="852"/>
      <c r="I1503" s="853" t="s">
        <v>5</v>
      </c>
      <c r="J1503" s="854" t="str">
        <f t="shared" si="190"/>
        <v>Other Water</v>
      </c>
      <c r="K1503" s="854" t="s">
        <v>2471</v>
      </c>
      <c r="L1503" s="858">
        <v>2018</v>
      </c>
      <c r="M1503" s="855"/>
      <c r="N1503" s="855">
        <v>8000</v>
      </c>
      <c r="O1503" s="855" t="s">
        <v>36</v>
      </c>
      <c r="P1503" s="855" t="s">
        <v>36</v>
      </c>
      <c r="Q1503" s="855">
        <f t="shared" si="191"/>
        <v>8000</v>
      </c>
      <c r="R1503" s="854" t="s">
        <v>3959</v>
      </c>
      <c r="S1503" s="883" t="s">
        <v>3960</v>
      </c>
      <c r="T1503" s="908" t="s">
        <v>3166</v>
      </c>
      <c r="U1503" s="866" t="s">
        <v>3960</v>
      </c>
      <c r="V1503" s="884" t="s">
        <v>3961</v>
      </c>
      <c r="W1503" s="899" t="s">
        <v>3967</v>
      </c>
      <c r="X1503" s="877" t="s">
        <v>3168</v>
      </c>
    </row>
    <row r="1504" spans="1:24" ht="28.5" customHeight="1">
      <c r="A1504" s="849" t="s">
        <v>10660</v>
      </c>
      <c r="B1504" s="1024"/>
      <c r="C1504" s="849" t="s">
        <v>3158</v>
      </c>
      <c r="D1504" s="849" t="s">
        <v>10601</v>
      </c>
      <c r="E1504" s="851">
        <v>42.211219</v>
      </c>
      <c r="F1504" s="851">
        <v>-85.896286000000003</v>
      </c>
      <c r="G1504" s="862"/>
      <c r="H1504" s="861"/>
      <c r="I1504" s="853" t="s">
        <v>5</v>
      </c>
      <c r="J1504" s="852" t="s">
        <v>35</v>
      </c>
      <c r="K1504" s="852" t="s">
        <v>35</v>
      </c>
      <c r="L1504" s="863">
        <v>2021</v>
      </c>
      <c r="M1504" s="855">
        <v>60</v>
      </c>
      <c r="N1504" s="855">
        <v>620</v>
      </c>
      <c r="O1504" s="855">
        <v>680</v>
      </c>
      <c r="P1504" s="855">
        <v>779.8</v>
      </c>
      <c r="Q1504" s="855">
        <v>779.8</v>
      </c>
      <c r="R1504" s="854"/>
      <c r="S1504" s="854"/>
      <c r="T1504" s="854" t="s">
        <v>10661</v>
      </c>
      <c r="U1504" s="864" t="s">
        <v>10661</v>
      </c>
      <c r="V1504" s="865" t="s">
        <v>10662</v>
      </c>
      <c r="W1504" s="854" t="s">
        <v>10604</v>
      </c>
      <c r="X1504" s="851" t="s">
        <v>9295</v>
      </c>
    </row>
    <row r="1505" spans="1:24" ht="28.5" customHeight="1">
      <c r="A1505" s="849" t="s">
        <v>7087</v>
      </c>
      <c r="B1505" s="850"/>
      <c r="C1505" s="850" t="s">
        <v>4778</v>
      </c>
      <c r="D1505" s="850" t="s">
        <v>5364</v>
      </c>
      <c r="E1505" s="852">
        <v>42.962647699999998</v>
      </c>
      <c r="F1505" s="852">
        <v>-70.835639900000004</v>
      </c>
      <c r="G1505" s="854" t="s">
        <v>9299</v>
      </c>
      <c r="H1505" s="850"/>
      <c r="I1505" s="853" t="s">
        <v>5</v>
      </c>
      <c r="J1505" s="854" t="str">
        <f t="shared" ref="J1505:J1515" si="192">IF(K1505="Groundwater", "Groundwater", IF(OR(K1505="Wastewater", K1505="Surface Water", K1505="Drinking Water", K1505="Leachate"),"Other Water", IF(OR(K1505="Soil", K1505="Compost", K1505="Sludge", K1505="Septage"), "Solid", "Unknown")))</f>
        <v>Groundwater</v>
      </c>
      <c r="K1505" s="853" t="s">
        <v>35</v>
      </c>
      <c r="L1505" s="858">
        <v>2019</v>
      </c>
      <c r="M1505" s="855">
        <v>188</v>
      </c>
      <c r="N1505" s="855">
        <v>44.9</v>
      </c>
      <c r="O1505" s="855">
        <v>232.9</v>
      </c>
      <c r="P1505" s="855">
        <v>16999</v>
      </c>
      <c r="Q1505" s="855">
        <f t="shared" ref="Q1505:Q1515" si="193">IF(M1505&amp;N1505&amp;O1505&amp;P1505="","",MAX(M1505:P1505))</f>
        <v>16999</v>
      </c>
      <c r="R1505" s="854"/>
      <c r="S1505" s="853"/>
      <c r="T1505" s="879" t="s">
        <v>7092</v>
      </c>
      <c r="U1505" s="875" t="s">
        <v>4786</v>
      </c>
      <c r="V1505" s="887" t="s">
        <v>7089</v>
      </c>
      <c r="W1505" s="879" t="s">
        <v>7093</v>
      </c>
      <c r="X1505" s="882" t="s">
        <v>2415</v>
      </c>
    </row>
    <row r="1506" spans="1:24" ht="28.5" customHeight="1">
      <c r="A1506" s="849" t="s">
        <v>3968</v>
      </c>
      <c r="B1506" s="850"/>
      <c r="C1506" s="850" t="s">
        <v>3158</v>
      </c>
      <c r="D1506" s="850" t="s">
        <v>3486</v>
      </c>
      <c r="E1506" s="871">
        <v>42.687976599999999</v>
      </c>
      <c r="F1506" s="871">
        <v>-83.290943999999996</v>
      </c>
      <c r="G1506" s="852" t="s">
        <v>9289</v>
      </c>
      <c r="H1506" s="852"/>
      <c r="I1506" s="853" t="s">
        <v>5</v>
      </c>
      <c r="J1506" s="854" t="str">
        <f t="shared" si="192"/>
        <v>Groundwater</v>
      </c>
      <c r="K1506" s="854" t="s">
        <v>35</v>
      </c>
      <c r="L1506" s="858">
        <v>2018</v>
      </c>
      <c r="M1506" s="855">
        <v>200</v>
      </c>
      <c r="N1506" s="855">
        <v>160</v>
      </c>
      <c r="O1506" s="855">
        <v>360</v>
      </c>
      <c r="P1506" s="855"/>
      <c r="Q1506" s="855">
        <f t="shared" si="193"/>
        <v>360</v>
      </c>
      <c r="R1506" s="906"/>
      <c r="S1506" s="885"/>
      <c r="T1506" s="908" t="s">
        <v>3166</v>
      </c>
      <c r="U1506" s="856" t="s">
        <v>3190</v>
      </c>
      <c r="V1506" s="857" t="s">
        <v>3190</v>
      </c>
      <c r="W1506" s="885"/>
      <c r="X1506" s="877" t="s">
        <v>3168</v>
      </c>
    </row>
    <row r="1507" spans="1:24" ht="28.5" customHeight="1">
      <c r="A1507" s="849" t="s">
        <v>7094</v>
      </c>
      <c r="B1507" s="850"/>
      <c r="C1507" s="850" t="s">
        <v>4778</v>
      </c>
      <c r="D1507" s="850" t="s">
        <v>4860</v>
      </c>
      <c r="E1507" s="852">
        <v>42.930242399999997</v>
      </c>
      <c r="F1507" s="852">
        <v>-72.286675900000006</v>
      </c>
      <c r="G1507" s="854" t="s">
        <v>9299</v>
      </c>
      <c r="H1507" s="850"/>
      <c r="I1507" s="994" t="s">
        <v>5</v>
      </c>
      <c r="J1507" s="854" t="str">
        <f t="shared" si="192"/>
        <v>Groundwater</v>
      </c>
      <c r="K1507" s="854" t="s">
        <v>35</v>
      </c>
      <c r="L1507" s="858">
        <v>2017</v>
      </c>
      <c r="M1507" s="855">
        <v>10</v>
      </c>
      <c r="N1507" s="855">
        <v>5.9</v>
      </c>
      <c r="O1507" s="855">
        <v>15.9</v>
      </c>
      <c r="P1507" s="855">
        <v>237.6</v>
      </c>
      <c r="Q1507" s="855">
        <f t="shared" si="193"/>
        <v>237.6</v>
      </c>
      <c r="R1507" s="854"/>
      <c r="S1507" s="853"/>
      <c r="T1507" s="879" t="s">
        <v>7098</v>
      </c>
      <c r="U1507" s="880" t="s">
        <v>4786</v>
      </c>
      <c r="V1507" s="881" t="s">
        <v>4781</v>
      </c>
      <c r="W1507" s="879" t="s">
        <v>7099</v>
      </c>
      <c r="X1507" s="882" t="s">
        <v>2415</v>
      </c>
    </row>
    <row r="1508" spans="1:24" ht="28.5" customHeight="1">
      <c r="A1508" s="849" t="s">
        <v>2222</v>
      </c>
      <c r="B1508" s="849" t="s">
        <v>2223</v>
      </c>
      <c r="C1508" s="849" t="s">
        <v>2219</v>
      </c>
      <c r="D1508" s="849"/>
      <c r="E1508" s="851">
        <v>21.3454722</v>
      </c>
      <c r="F1508" s="851">
        <v>-157.96240159999999</v>
      </c>
      <c r="G1508" s="901" t="s">
        <v>9290</v>
      </c>
      <c r="H1508" s="900"/>
      <c r="I1508" s="853" t="s">
        <v>44</v>
      </c>
      <c r="J1508" s="854" t="str">
        <f t="shared" si="192"/>
        <v>Groundwater</v>
      </c>
      <c r="K1508" s="852" t="s">
        <v>35</v>
      </c>
      <c r="L1508" s="851">
        <v>2018</v>
      </c>
      <c r="M1508" s="855">
        <v>66.3</v>
      </c>
      <c r="N1508" s="855">
        <v>525</v>
      </c>
      <c r="O1508" s="855"/>
      <c r="P1508" s="855"/>
      <c r="Q1508" s="855">
        <f t="shared" si="193"/>
        <v>525</v>
      </c>
      <c r="R1508" s="854"/>
      <c r="S1508" s="854"/>
      <c r="T1508" s="854"/>
      <c r="U1508" s="856" t="s">
        <v>813</v>
      </c>
      <c r="V1508" s="857" t="s">
        <v>2224</v>
      </c>
      <c r="W1508" s="868" t="s">
        <v>2225</v>
      </c>
      <c r="X1508" s="851"/>
    </row>
    <row r="1509" spans="1:24" ht="28.5" customHeight="1">
      <c r="A1509" s="849" t="s">
        <v>1342</v>
      </c>
      <c r="B1509" s="849"/>
      <c r="C1509" s="849" t="s">
        <v>448</v>
      </c>
      <c r="D1509" s="849" t="s">
        <v>1343</v>
      </c>
      <c r="E1509" s="852">
        <v>34.024490522410602</v>
      </c>
      <c r="F1509" s="852">
        <v>-118.024532749694</v>
      </c>
      <c r="G1509" s="852" t="s">
        <v>9355</v>
      </c>
      <c r="H1509" s="849" t="s">
        <v>10663</v>
      </c>
      <c r="I1509" s="853" t="s">
        <v>33</v>
      </c>
      <c r="J1509" s="854" t="str">
        <f t="shared" si="192"/>
        <v>Groundwater</v>
      </c>
      <c r="K1509" s="852" t="s">
        <v>35</v>
      </c>
      <c r="L1509" s="851">
        <v>2019</v>
      </c>
      <c r="M1509" s="855">
        <v>25</v>
      </c>
      <c r="N1509" s="855">
        <v>12</v>
      </c>
      <c r="O1509" s="855">
        <v>37</v>
      </c>
      <c r="P1509" s="855">
        <v>244.99</v>
      </c>
      <c r="Q1509" s="855">
        <f t="shared" si="193"/>
        <v>244.99</v>
      </c>
      <c r="R1509" s="854"/>
      <c r="S1509" s="854"/>
      <c r="T1509" s="859" t="s">
        <v>1345</v>
      </c>
      <c r="U1509" s="856" t="s">
        <v>451</v>
      </c>
      <c r="V1509" s="857" t="s">
        <v>451</v>
      </c>
      <c r="W1509" s="854"/>
      <c r="X1509" s="877" t="s">
        <v>453</v>
      </c>
    </row>
    <row r="1510" spans="1:24" ht="28.5" customHeight="1">
      <c r="A1510" s="849" t="s">
        <v>8845</v>
      </c>
      <c r="B1510" s="849"/>
      <c r="C1510" s="849" t="s">
        <v>8722</v>
      </c>
      <c r="D1510" s="849"/>
      <c r="E1510" s="851">
        <v>42.975644765109202</v>
      </c>
      <c r="F1510" s="851">
        <v>-72.520436242599004</v>
      </c>
      <c r="G1510" s="901" t="s">
        <v>9387</v>
      </c>
      <c r="H1510" s="900" t="s">
        <v>10664</v>
      </c>
      <c r="I1510" s="853" t="s">
        <v>33</v>
      </c>
      <c r="J1510" s="854" t="str">
        <f t="shared" si="192"/>
        <v>Groundwater</v>
      </c>
      <c r="K1510" s="852" t="s">
        <v>35</v>
      </c>
      <c r="L1510" s="851">
        <v>2018</v>
      </c>
      <c r="M1510" s="855"/>
      <c r="N1510" s="855"/>
      <c r="O1510" s="855"/>
      <c r="P1510" s="855">
        <v>30.4</v>
      </c>
      <c r="Q1510" s="855">
        <f t="shared" si="193"/>
        <v>30.4</v>
      </c>
      <c r="R1510" s="854"/>
      <c r="S1510" s="854"/>
      <c r="T1510" s="854"/>
      <c r="U1510" s="856" t="s">
        <v>8723</v>
      </c>
      <c r="V1510" s="857" t="s">
        <v>8724</v>
      </c>
      <c r="W1510" s="854"/>
      <c r="X1510" s="877" t="s">
        <v>8725</v>
      </c>
    </row>
    <row r="1511" spans="1:24" ht="28.5" customHeight="1">
      <c r="A1511" s="849" t="s">
        <v>8846</v>
      </c>
      <c r="B1511" s="850"/>
      <c r="C1511" s="850" t="s">
        <v>8722</v>
      </c>
      <c r="D1511" s="850" t="s">
        <v>8847</v>
      </c>
      <c r="E1511" s="852">
        <v>42.975494300000001</v>
      </c>
      <c r="F1511" s="852">
        <v>-72.520500100000007</v>
      </c>
      <c r="G1511" s="854" t="s">
        <v>9289</v>
      </c>
      <c r="H1511" s="850"/>
      <c r="I1511" s="853" t="s">
        <v>33</v>
      </c>
      <c r="J1511" s="854" t="str">
        <f t="shared" si="192"/>
        <v>Groundwater</v>
      </c>
      <c r="K1511" s="854" t="s">
        <v>35</v>
      </c>
      <c r="L1511" s="858">
        <v>2016</v>
      </c>
      <c r="M1511" s="855">
        <v>18</v>
      </c>
      <c r="N1511" s="855">
        <v>11</v>
      </c>
      <c r="O1511" s="855">
        <v>29</v>
      </c>
      <c r="P1511" s="855" t="s">
        <v>36</v>
      </c>
      <c r="Q1511" s="855">
        <f t="shared" si="193"/>
        <v>29</v>
      </c>
      <c r="R1511" s="854"/>
      <c r="S1511" s="854"/>
      <c r="T1511" s="916" t="s">
        <v>8747</v>
      </c>
      <c r="U1511" s="866" t="s">
        <v>8735</v>
      </c>
      <c r="V1511" s="884" t="s">
        <v>8735</v>
      </c>
      <c r="W1511" s="885"/>
      <c r="X1511" s="882" t="s">
        <v>8850</v>
      </c>
    </row>
    <row r="1512" spans="1:24" ht="28.5" customHeight="1">
      <c r="A1512" s="849" t="s">
        <v>2988</v>
      </c>
      <c r="B1512" s="849"/>
      <c r="C1512" s="849" t="s">
        <v>2892</v>
      </c>
      <c r="D1512" s="849" t="s">
        <v>2989</v>
      </c>
      <c r="E1512" s="852">
        <v>38.925074000000002</v>
      </c>
      <c r="F1512" s="852">
        <v>-75.957071999999997</v>
      </c>
      <c r="G1512" s="852" t="s">
        <v>9561</v>
      </c>
      <c r="H1512" s="849" t="s">
        <v>10665</v>
      </c>
      <c r="I1512" s="853" t="s">
        <v>44</v>
      </c>
      <c r="J1512" s="854" t="str">
        <f t="shared" si="192"/>
        <v>Other Water</v>
      </c>
      <c r="K1512" s="852" t="s">
        <v>80</v>
      </c>
      <c r="L1512" s="851">
        <v>2018</v>
      </c>
      <c r="M1512" s="855">
        <v>1</v>
      </c>
      <c r="N1512" s="855"/>
      <c r="O1512" s="855" t="s">
        <v>36</v>
      </c>
      <c r="P1512" s="855">
        <v>3.1509999999999998</v>
      </c>
      <c r="Q1512" s="855">
        <f t="shared" si="193"/>
        <v>3.1509999999999998</v>
      </c>
      <c r="R1512" s="854"/>
      <c r="S1512" s="854"/>
      <c r="T1512" s="854"/>
      <c r="U1512" s="921" t="s">
        <v>90</v>
      </c>
      <c r="V1512" s="922" t="s">
        <v>90</v>
      </c>
      <c r="W1512" s="877" t="s">
        <v>92</v>
      </c>
      <c r="X1512" s="877" t="s">
        <v>2900</v>
      </c>
    </row>
    <row r="1513" spans="1:24" ht="28.5" customHeight="1">
      <c r="A1513" s="849" t="s">
        <v>8450</v>
      </c>
      <c r="B1513" s="849" t="s">
        <v>8451</v>
      </c>
      <c r="C1513" s="850" t="s">
        <v>8430</v>
      </c>
      <c r="D1513" s="850" t="s">
        <v>8452</v>
      </c>
      <c r="E1513" s="852">
        <v>41.594976500000001</v>
      </c>
      <c r="F1513" s="852">
        <v>-71.421289000000002</v>
      </c>
      <c r="G1513" s="854" t="s">
        <v>9289</v>
      </c>
      <c r="H1513" s="850"/>
      <c r="I1513" s="853" t="s">
        <v>44</v>
      </c>
      <c r="J1513" s="854" t="str">
        <f t="shared" si="192"/>
        <v>Groundwater</v>
      </c>
      <c r="K1513" s="854" t="s">
        <v>35</v>
      </c>
      <c r="L1513" s="858">
        <v>2018</v>
      </c>
      <c r="M1513" s="855">
        <v>1110</v>
      </c>
      <c r="N1513" s="855">
        <v>2680</v>
      </c>
      <c r="O1513" s="855">
        <v>2865</v>
      </c>
      <c r="P1513" s="855">
        <v>3961.2</v>
      </c>
      <c r="Q1513" s="855">
        <f t="shared" si="193"/>
        <v>3961.2</v>
      </c>
      <c r="R1513" s="885" t="s">
        <v>10666</v>
      </c>
      <c r="S1513" s="853" t="s">
        <v>49</v>
      </c>
      <c r="T1513" s="859" t="s">
        <v>8447</v>
      </c>
      <c r="U1513" s="856" t="s">
        <v>8447</v>
      </c>
      <c r="V1513" s="857" t="s">
        <v>8454</v>
      </c>
      <c r="W1513" s="893" t="s">
        <v>8458</v>
      </c>
      <c r="X1513" s="934" t="s">
        <v>8346</v>
      </c>
    </row>
    <row r="1514" spans="1:24" ht="28.5" customHeight="1">
      <c r="A1514" s="849" t="s">
        <v>3972</v>
      </c>
      <c r="B1514" s="850"/>
      <c r="C1514" s="850" t="s">
        <v>3158</v>
      </c>
      <c r="D1514" s="850" t="s">
        <v>3392</v>
      </c>
      <c r="E1514" s="871">
        <v>43.041871</v>
      </c>
      <c r="F1514" s="871">
        <v>-83.688614999999999</v>
      </c>
      <c r="G1514" s="852" t="s">
        <v>9289</v>
      </c>
      <c r="H1514" s="852"/>
      <c r="I1514" s="853" t="s">
        <v>5</v>
      </c>
      <c r="J1514" s="854" t="str">
        <f t="shared" si="192"/>
        <v>Groundwater</v>
      </c>
      <c r="K1514" s="854" t="s">
        <v>35</v>
      </c>
      <c r="L1514" s="858">
        <v>2018</v>
      </c>
      <c r="M1514" s="855"/>
      <c r="N1514" s="855">
        <v>38000</v>
      </c>
      <c r="O1514" s="855" t="s">
        <v>36</v>
      </c>
      <c r="P1514" s="855" t="s">
        <v>36</v>
      </c>
      <c r="Q1514" s="855">
        <f t="shared" si="193"/>
        <v>38000</v>
      </c>
      <c r="R1514" s="854" t="s">
        <v>3974</v>
      </c>
      <c r="S1514" s="883" t="s">
        <v>3976</v>
      </c>
      <c r="T1514" s="908" t="s">
        <v>3166</v>
      </c>
      <c r="U1514" s="866" t="s">
        <v>3975</v>
      </c>
      <c r="V1514" s="884" t="s">
        <v>3976</v>
      </c>
      <c r="W1514" s="899" t="s">
        <v>3981</v>
      </c>
      <c r="X1514" s="923" t="s">
        <v>3168</v>
      </c>
    </row>
    <row r="1515" spans="1:24" ht="28.5" customHeight="1">
      <c r="A1515" s="869" t="s">
        <v>3982</v>
      </c>
      <c r="B1515" s="870"/>
      <c r="C1515" s="870" t="s">
        <v>3158</v>
      </c>
      <c r="D1515" s="870" t="s">
        <v>3365</v>
      </c>
      <c r="E1515" s="871">
        <v>42.374745500000003</v>
      </c>
      <c r="F1515" s="871">
        <v>-83.426632900000001</v>
      </c>
      <c r="G1515" s="852" t="s">
        <v>9289</v>
      </c>
      <c r="H1515" s="852"/>
      <c r="I1515" s="872" t="s">
        <v>5</v>
      </c>
      <c r="J1515" s="854" t="str">
        <f t="shared" si="192"/>
        <v>Other Water</v>
      </c>
      <c r="K1515" s="854" t="s">
        <v>2471</v>
      </c>
      <c r="L1515" s="858">
        <v>2018</v>
      </c>
      <c r="M1515" s="855"/>
      <c r="N1515" s="855">
        <v>110</v>
      </c>
      <c r="O1515" s="855"/>
      <c r="P1515" s="855"/>
      <c r="Q1515" s="855">
        <f t="shared" si="193"/>
        <v>110</v>
      </c>
      <c r="R1515" s="851" t="s">
        <v>3984</v>
      </c>
      <c r="S1515" s="873" t="s">
        <v>3986</v>
      </c>
      <c r="T1515" s="874" t="s">
        <v>3166</v>
      </c>
      <c r="U1515" s="875" t="s">
        <v>3985</v>
      </c>
      <c r="V1515" s="857" t="s">
        <v>3986</v>
      </c>
      <c r="W1515" s="899" t="s">
        <v>3991</v>
      </c>
      <c r="X1515" s="877" t="s">
        <v>3027</v>
      </c>
    </row>
    <row r="1516" spans="1:24" ht="28.5" customHeight="1">
      <c r="A1516" s="849" t="s">
        <v>10668</v>
      </c>
      <c r="B1516" s="849"/>
      <c r="C1516" s="849" t="s">
        <v>3158</v>
      </c>
      <c r="D1516" s="849" t="s">
        <v>3529</v>
      </c>
      <c r="E1516" s="851">
        <v>43.012</v>
      </c>
      <c r="F1516" s="851">
        <v>-83.703000000000003</v>
      </c>
      <c r="G1516" s="862"/>
      <c r="H1516" s="861"/>
      <c r="I1516" s="853" t="s">
        <v>5</v>
      </c>
      <c r="J1516" s="852" t="s">
        <v>35</v>
      </c>
      <c r="K1516" s="852" t="s">
        <v>35</v>
      </c>
      <c r="L1516" s="863">
        <v>2021</v>
      </c>
      <c r="M1516" s="855">
        <v>93</v>
      </c>
      <c r="N1516" s="855">
        <v>170</v>
      </c>
      <c r="O1516" s="855"/>
      <c r="P1516" s="855"/>
      <c r="Q1516" s="855">
        <v>170</v>
      </c>
      <c r="R1516" s="854"/>
      <c r="S1516" s="854"/>
      <c r="T1516" s="854" t="s">
        <v>10669</v>
      </c>
      <c r="U1516" s="864" t="s">
        <v>10669</v>
      </c>
      <c r="V1516" s="865" t="s">
        <v>10670</v>
      </c>
      <c r="W1516" s="854" t="s">
        <v>9475</v>
      </c>
      <c r="X1516" s="851" t="s">
        <v>9295</v>
      </c>
    </row>
    <row r="1517" spans="1:24" ht="28.5" customHeight="1">
      <c r="A1517" s="869" t="s">
        <v>3998</v>
      </c>
      <c r="B1517" s="870"/>
      <c r="C1517" s="870" t="s">
        <v>3158</v>
      </c>
      <c r="D1517" s="870" t="s">
        <v>3200</v>
      </c>
      <c r="E1517" s="871">
        <v>42.744215599999997</v>
      </c>
      <c r="F1517" s="871">
        <v>-84.585837299999994</v>
      </c>
      <c r="G1517" s="852" t="s">
        <v>9289</v>
      </c>
      <c r="H1517" s="852"/>
      <c r="I1517" s="872" t="s">
        <v>5</v>
      </c>
      <c r="J1517" s="854" t="str">
        <f t="shared" ref="J1517:J1519" si="194">IF(K1517="Groundwater", "Groundwater", IF(OR(K1517="Wastewater", K1517="Surface Water", K1517="Drinking Water", K1517="Leachate"),"Other Water", IF(OR(K1517="Soil", K1517="Compost", K1517="Sludge", K1517="Septage"), "Solid", "Unknown")))</f>
        <v>Groundwater</v>
      </c>
      <c r="K1517" s="854" t="s">
        <v>35</v>
      </c>
      <c r="L1517" s="858">
        <v>2018</v>
      </c>
      <c r="M1517" s="855"/>
      <c r="N1517" s="855"/>
      <c r="O1517" s="855">
        <v>70</v>
      </c>
      <c r="P1517" s="855"/>
      <c r="Q1517" s="855">
        <f t="shared" ref="Q1517:Q1519" si="195">IF(M1517&amp;N1517&amp;O1517&amp;P1517="","",MAX(M1517:P1517))</f>
        <v>70</v>
      </c>
      <c r="R1517" s="851" t="s">
        <v>4000</v>
      </c>
      <c r="S1517" s="873" t="s">
        <v>4001</v>
      </c>
      <c r="T1517" s="1075" t="s">
        <v>3166</v>
      </c>
      <c r="U1517" s="875" t="s">
        <v>4001</v>
      </c>
      <c r="V1517" s="857" t="s">
        <v>4001</v>
      </c>
      <c r="W1517" s="899" t="s">
        <v>4006</v>
      </c>
      <c r="X1517" s="877" t="s">
        <v>3168</v>
      </c>
    </row>
    <row r="1518" spans="1:24" ht="28.5" customHeight="1">
      <c r="A1518" s="849" t="s">
        <v>10672</v>
      </c>
      <c r="B1518" s="850" t="s">
        <v>4007</v>
      </c>
      <c r="C1518" s="850" t="s">
        <v>3158</v>
      </c>
      <c r="D1518" s="850" t="s">
        <v>3365</v>
      </c>
      <c r="E1518" s="871">
        <v>42.377874499999997</v>
      </c>
      <c r="F1518" s="871">
        <v>-83.428667799999999</v>
      </c>
      <c r="G1518" s="852" t="s">
        <v>9289</v>
      </c>
      <c r="H1518" s="852"/>
      <c r="I1518" s="853" t="s">
        <v>5</v>
      </c>
      <c r="J1518" s="854" t="str">
        <f t="shared" si="194"/>
        <v>Groundwater</v>
      </c>
      <c r="K1518" s="854" t="s">
        <v>35</v>
      </c>
      <c r="L1518" s="858">
        <v>2018</v>
      </c>
      <c r="M1518" s="855">
        <v>5</v>
      </c>
      <c r="N1518" s="855">
        <v>96</v>
      </c>
      <c r="O1518" s="855">
        <v>101</v>
      </c>
      <c r="P1518" s="855"/>
      <c r="Q1518" s="855">
        <f t="shared" si="195"/>
        <v>101</v>
      </c>
      <c r="R1518" s="885" t="s">
        <v>35</v>
      </c>
      <c r="S1518" s="885"/>
      <c r="T1518" s="859" t="s">
        <v>3985</v>
      </c>
      <c r="U1518" s="866" t="s">
        <v>3190</v>
      </c>
      <c r="V1518" s="884" t="s">
        <v>3190</v>
      </c>
      <c r="W1518" s="885"/>
      <c r="X1518" s="877" t="s">
        <v>3168</v>
      </c>
    </row>
    <row r="1519" spans="1:24" ht="28.5" customHeight="1">
      <c r="A1519" s="869" t="s">
        <v>4011</v>
      </c>
      <c r="B1519" s="870"/>
      <c r="C1519" s="870" t="s">
        <v>3158</v>
      </c>
      <c r="D1519" s="870" t="s">
        <v>4012</v>
      </c>
      <c r="E1519" s="871">
        <v>42.241528099999996</v>
      </c>
      <c r="F1519" s="871">
        <v>-83.549346299999996</v>
      </c>
      <c r="G1519" s="852" t="s">
        <v>9289</v>
      </c>
      <c r="H1519" s="852"/>
      <c r="I1519" s="853" t="s">
        <v>5</v>
      </c>
      <c r="J1519" s="854" t="str">
        <f t="shared" si="194"/>
        <v>Groundwater</v>
      </c>
      <c r="K1519" s="854" t="s">
        <v>35</v>
      </c>
      <c r="L1519" s="858">
        <v>2018</v>
      </c>
      <c r="M1519" s="855"/>
      <c r="N1519" s="855"/>
      <c r="O1519" s="855">
        <v>164</v>
      </c>
      <c r="P1519" s="855">
        <v>1400</v>
      </c>
      <c r="Q1519" s="855">
        <f t="shared" si="195"/>
        <v>1400</v>
      </c>
      <c r="R1519" s="851" t="s">
        <v>10674</v>
      </c>
      <c r="S1519" s="873" t="s">
        <v>4015</v>
      </c>
      <c r="T1519" s="874" t="s">
        <v>3166</v>
      </c>
      <c r="U1519" s="880" t="s">
        <v>4014</v>
      </c>
      <c r="V1519" s="884" t="s">
        <v>4015</v>
      </c>
      <c r="W1519" s="876" t="s">
        <v>4017</v>
      </c>
      <c r="X1519" s="877" t="s">
        <v>3168</v>
      </c>
    </row>
    <row r="1520" spans="1:24" ht="28.5" customHeight="1">
      <c r="A1520" s="849" t="s">
        <v>10675</v>
      </c>
      <c r="B1520" s="849"/>
      <c r="C1520" s="849" t="s">
        <v>8992</v>
      </c>
      <c r="D1520" s="849" t="s">
        <v>8993</v>
      </c>
      <c r="E1520" s="851">
        <v>47.536610000000003</v>
      </c>
      <c r="F1520" s="851">
        <v>-122.04531</v>
      </c>
      <c r="G1520" s="862"/>
      <c r="H1520" s="861"/>
      <c r="I1520" s="853" t="s">
        <v>1007</v>
      </c>
      <c r="J1520" s="852" t="s">
        <v>35</v>
      </c>
      <c r="K1520" s="852" t="s">
        <v>35</v>
      </c>
      <c r="L1520" s="863">
        <v>2020</v>
      </c>
      <c r="M1520" s="855">
        <v>830</v>
      </c>
      <c r="N1520" s="855">
        <v>21000</v>
      </c>
      <c r="O1520" s="855">
        <v>21650</v>
      </c>
      <c r="P1520" s="855"/>
      <c r="Q1520" s="855">
        <v>21650</v>
      </c>
      <c r="R1520" s="854"/>
      <c r="S1520" s="854"/>
      <c r="T1520" s="854" t="s">
        <v>10676</v>
      </c>
      <c r="U1520" s="864" t="s">
        <v>10677</v>
      </c>
      <c r="V1520" s="865" t="s">
        <v>10677</v>
      </c>
      <c r="W1520" s="854" t="s">
        <v>10183</v>
      </c>
      <c r="X1520" s="851" t="s">
        <v>9468</v>
      </c>
    </row>
    <row r="1521" spans="1:24" ht="28.5" customHeight="1">
      <c r="A1521" s="849" t="s">
        <v>1346</v>
      </c>
      <c r="B1521" s="850"/>
      <c r="C1521" s="850" t="s">
        <v>448</v>
      </c>
      <c r="D1521" s="850" t="s">
        <v>1347</v>
      </c>
      <c r="E1521" s="852">
        <v>33.08372945</v>
      </c>
      <c r="F1521" s="852">
        <v>-116.86400449999999</v>
      </c>
      <c r="G1521" s="854" t="s">
        <v>9289</v>
      </c>
      <c r="H1521" s="850"/>
      <c r="I1521" s="853" t="s">
        <v>33</v>
      </c>
      <c r="J1521" s="854" t="str">
        <f t="shared" ref="J1521:J1532" si="196">IF(K1521="Groundwater", "Groundwater", IF(OR(K1521="Wastewater", K1521="Surface Water", K1521="Drinking Water", K1521="Leachate"),"Other Water", IF(OR(K1521="Soil", K1521="Compost", K1521="Sludge", K1521="Septage"), "Solid", "Unknown")))</f>
        <v>Groundwater</v>
      </c>
      <c r="K1521" s="854" t="s">
        <v>35</v>
      </c>
      <c r="L1521" s="858">
        <v>2019</v>
      </c>
      <c r="M1521" s="855">
        <v>680</v>
      </c>
      <c r="N1521" s="855">
        <v>9.4</v>
      </c>
      <c r="O1521" s="855" t="s">
        <v>36</v>
      </c>
      <c r="P1521" s="855">
        <v>16486</v>
      </c>
      <c r="Q1521" s="855">
        <f t="shared" ref="Q1521:Q1532" si="197">IF(M1521&amp;N1521&amp;O1521&amp;P1521="","",MAX(M1521:P1521))</f>
        <v>16486</v>
      </c>
      <c r="R1521" s="854"/>
      <c r="S1521" s="854"/>
      <c r="T1521" s="944" t="s">
        <v>1350</v>
      </c>
      <c r="U1521" s="866" t="s">
        <v>514</v>
      </c>
      <c r="V1521" s="884" t="s">
        <v>1349</v>
      </c>
      <c r="W1521" s="885"/>
      <c r="X1521" s="941" t="s">
        <v>538</v>
      </c>
    </row>
    <row r="1522" spans="1:24" ht="28.5" customHeight="1">
      <c r="A1522" s="849" t="s">
        <v>2073</v>
      </c>
      <c r="B1522" s="849"/>
      <c r="C1522" s="849" t="s">
        <v>1806</v>
      </c>
      <c r="D1522" s="849" t="s">
        <v>2074</v>
      </c>
      <c r="E1522" s="851">
        <v>30.453458999999999</v>
      </c>
      <c r="F1522" s="851">
        <v>-84.290273999999997</v>
      </c>
      <c r="G1522" s="852" t="s">
        <v>9290</v>
      </c>
      <c r="H1522" s="849"/>
      <c r="I1522" s="853" t="s">
        <v>1786</v>
      </c>
      <c r="J1522" s="854" t="str">
        <f t="shared" si="196"/>
        <v>Groundwater</v>
      </c>
      <c r="K1522" s="852" t="s">
        <v>35</v>
      </c>
      <c r="L1522" s="851">
        <v>2019</v>
      </c>
      <c r="M1522" s="855">
        <v>7.1</v>
      </c>
      <c r="N1522" s="855">
        <v>14</v>
      </c>
      <c r="O1522" s="855">
        <v>21</v>
      </c>
      <c r="P1522" s="855">
        <v>150.44999999999999</v>
      </c>
      <c r="Q1522" s="855">
        <f t="shared" si="197"/>
        <v>150.44999999999999</v>
      </c>
      <c r="R1522" s="854"/>
      <c r="S1522" s="854"/>
      <c r="T1522" s="854" t="s">
        <v>2075</v>
      </c>
      <c r="U1522" s="856" t="s">
        <v>1847</v>
      </c>
      <c r="V1522" s="857" t="s">
        <v>1848</v>
      </c>
      <c r="W1522" s="854"/>
      <c r="X1522" s="851"/>
    </row>
    <row r="1523" spans="1:24" ht="28.5" customHeight="1">
      <c r="A1523" s="849" t="s">
        <v>7100</v>
      </c>
      <c r="B1523" s="850"/>
      <c r="C1523" s="850" t="s">
        <v>8722</v>
      </c>
      <c r="D1523" s="850" t="s">
        <v>8851</v>
      </c>
      <c r="E1523" s="851">
        <v>43.903072999999999</v>
      </c>
      <c r="F1523" s="851">
        <v>-72.653323999999998</v>
      </c>
      <c r="G1523" s="854" t="s">
        <v>10303</v>
      </c>
      <c r="H1523" s="850" t="s">
        <v>10678</v>
      </c>
      <c r="I1523" s="853" t="s">
        <v>33</v>
      </c>
      <c r="J1523" s="854" t="str">
        <f t="shared" si="196"/>
        <v>Other Water</v>
      </c>
      <c r="K1523" s="854" t="s">
        <v>1742</v>
      </c>
      <c r="L1523" s="858">
        <v>2018</v>
      </c>
      <c r="M1523" s="855">
        <v>2110</v>
      </c>
      <c r="N1523" s="855">
        <v>278</v>
      </c>
      <c r="O1523" s="855">
        <v>2388</v>
      </c>
      <c r="P1523" s="855" t="s">
        <v>36</v>
      </c>
      <c r="Q1523" s="855">
        <f t="shared" si="197"/>
        <v>2388</v>
      </c>
      <c r="R1523" s="854"/>
      <c r="S1523" s="854"/>
      <c r="T1523" s="916" t="s">
        <v>8747</v>
      </c>
      <c r="U1523" s="856" t="s">
        <v>8735</v>
      </c>
      <c r="V1523" s="857" t="s">
        <v>8735</v>
      </c>
      <c r="W1523" s="885"/>
      <c r="X1523" s="882" t="s">
        <v>8725</v>
      </c>
    </row>
    <row r="1524" spans="1:24" ht="28.5" customHeight="1">
      <c r="A1524" s="849" t="s">
        <v>7100</v>
      </c>
      <c r="B1524" s="850"/>
      <c r="C1524" s="850" t="s">
        <v>4778</v>
      </c>
      <c r="D1524" s="850" t="s">
        <v>7101</v>
      </c>
      <c r="E1524" s="852">
        <v>44.357030000000002</v>
      </c>
      <c r="F1524" s="852">
        <v>-71.373254000000003</v>
      </c>
      <c r="G1524" s="854" t="s">
        <v>9299</v>
      </c>
      <c r="H1524" s="850"/>
      <c r="I1524" s="853" t="s">
        <v>33</v>
      </c>
      <c r="J1524" s="854" t="str">
        <f t="shared" si="196"/>
        <v>Groundwater</v>
      </c>
      <c r="K1524" s="854" t="s">
        <v>35</v>
      </c>
      <c r="L1524" s="858">
        <v>2017</v>
      </c>
      <c r="M1524" s="855">
        <v>4</v>
      </c>
      <c r="N1524" s="855">
        <v>11</v>
      </c>
      <c r="O1524" s="855">
        <v>15</v>
      </c>
      <c r="P1524" s="855" t="s">
        <v>36</v>
      </c>
      <c r="Q1524" s="855">
        <f t="shared" si="197"/>
        <v>15</v>
      </c>
      <c r="R1524" s="854"/>
      <c r="S1524" s="853"/>
      <c r="T1524" s="879" t="s">
        <v>7105</v>
      </c>
      <c r="U1524" s="875" t="s">
        <v>4786</v>
      </c>
      <c r="V1524" s="887" t="s">
        <v>7103</v>
      </c>
      <c r="W1524" s="879" t="s">
        <v>7106</v>
      </c>
      <c r="X1524" s="882" t="s">
        <v>2415</v>
      </c>
    </row>
    <row r="1525" spans="1:24" ht="28.5" customHeight="1">
      <c r="A1525" s="849" t="s">
        <v>8853</v>
      </c>
      <c r="B1525" s="849"/>
      <c r="C1525" s="849" t="s">
        <v>8722</v>
      </c>
      <c r="D1525" s="849" t="s">
        <v>8854</v>
      </c>
      <c r="E1525" s="851">
        <v>43.926121051798802</v>
      </c>
      <c r="F1525" s="851">
        <v>-72.657252663384796</v>
      </c>
      <c r="G1525" s="901" t="s">
        <v>9349</v>
      </c>
      <c r="H1525" s="900" t="s">
        <v>10679</v>
      </c>
      <c r="I1525" s="853" t="s">
        <v>765</v>
      </c>
      <c r="J1525" s="854" t="str">
        <f t="shared" si="196"/>
        <v>Solid</v>
      </c>
      <c r="K1525" s="852" t="s">
        <v>2447</v>
      </c>
      <c r="L1525" s="851"/>
      <c r="M1525" s="855">
        <v>13000</v>
      </c>
      <c r="N1525" s="855"/>
      <c r="O1525" s="855"/>
      <c r="P1525" s="855"/>
      <c r="Q1525" s="855">
        <f t="shared" si="197"/>
        <v>13000</v>
      </c>
      <c r="R1525" s="854" t="s">
        <v>8759</v>
      </c>
      <c r="S1525" s="854"/>
      <c r="T1525" s="854"/>
      <c r="U1525" s="974" t="s">
        <v>8735</v>
      </c>
      <c r="V1525" s="865"/>
      <c r="W1525" s="854"/>
      <c r="X1525" s="851"/>
    </row>
    <row r="1526" spans="1:24" ht="28.5" customHeight="1">
      <c r="A1526" s="849" t="s">
        <v>8855</v>
      </c>
      <c r="B1526" s="850"/>
      <c r="C1526" s="850" t="s">
        <v>8722</v>
      </c>
      <c r="D1526" s="850" t="s">
        <v>8771</v>
      </c>
      <c r="E1526" s="852">
        <v>44.516422900000002</v>
      </c>
      <c r="F1526" s="852">
        <v>-73.188493699999995</v>
      </c>
      <c r="G1526" s="854" t="s">
        <v>9289</v>
      </c>
      <c r="H1526" s="850"/>
      <c r="I1526" s="853" t="s">
        <v>33</v>
      </c>
      <c r="J1526" s="854" t="str">
        <f t="shared" si="196"/>
        <v>Other Water</v>
      </c>
      <c r="K1526" s="854" t="s">
        <v>1742</v>
      </c>
      <c r="L1526" s="858">
        <v>2018</v>
      </c>
      <c r="M1526" s="855">
        <v>110</v>
      </c>
      <c r="N1526" s="855">
        <v>99.1</v>
      </c>
      <c r="O1526" s="855">
        <v>209.1</v>
      </c>
      <c r="P1526" s="855" t="s">
        <v>36</v>
      </c>
      <c r="Q1526" s="855">
        <f t="shared" si="197"/>
        <v>209.1</v>
      </c>
      <c r="R1526" s="854"/>
      <c r="S1526" s="854"/>
      <c r="T1526" s="916" t="s">
        <v>8747</v>
      </c>
      <c r="U1526" s="856" t="s">
        <v>8735</v>
      </c>
      <c r="V1526" s="857" t="s">
        <v>8735</v>
      </c>
      <c r="W1526" s="885"/>
      <c r="X1526" s="882" t="s">
        <v>8725</v>
      </c>
    </row>
    <row r="1527" spans="1:24" ht="28.5" customHeight="1">
      <c r="A1527" s="849" t="s">
        <v>7107</v>
      </c>
      <c r="B1527" s="850"/>
      <c r="C1527" s="850" t="s">
        <v>4778</v>
      </c>
      <c r="D1527" s="850" t="s">
        <v>4785</v>
      </c>
      <c r="E1527" s="852">
        <v>42.970825400000003</v>
      </c>
      <c r="F1527" s="852">
        <v>-71.455190900000005</v>
      </c>
      <c r="G1527" s="854" t="s">
        <v>9299</v>
      </c>
      <c r="H1527" s="850"/>
      <c r="I1527" s="853" t="s">
        <v>5</v>
      </c>
      <c r="J1527" s="854" t="str">
        <f t="shared" si="196"/>
        <v>Groundwater</v>
      </c>
      <c r="K1527" s="854" t="s">
        <v>35</v>
      </c>
      <c r="L1527" s="858">
        <v>2017</v>
      </c>
      <c r="M1527" s="855">
        <v>28</v>
      </c>
      <c r="N1527" s="855">
        <v>10</v>
      </c>
      <c r="O1527" s="855">
        <v>38</v>
      </c>
      <c r="P1527" s="855">
        <v>147.4</v>
      </c>
      <c r="Q1527" s="855">
        <f t="shared" si="197"/>
        <v>147.4</v>
      </c>
      <c r="R1527" s="854"/>
      <c r="S1527" s="853"/>
      <c r="T1527" s="879" t="s">
        <v>7112</v>
      </c>
      <c r="U1527" s="880" t="s">
        <v>4786</v>
      </c>
      <c r="V1527" s="881" t="s">
        <v>7109</v>
      </c>
      <c r="W1527" s="879" t="s">
        <v>7113</v>
      </c>
      <c r="X1527" s="882" t="s">
        <v>2415</v>
      </c>
    </row>
    <row r="1528" spans="1:24" ht="28.5" customHeight="1">
      <c r="A1528" s="849" t="s">
        <v>8410</v>
      </c>
      <c r="B1528" s="849"/>
      <c r="C1528" s="849" t="s">
        <v>8334</v>
      </c>
      <c r="D1528" s="849"/>
      <c r="E1528" s="851">
        <v>40.179810000000003</v>
      </c>
      <c r="F1528" s="851">
        <v>-75.098799999999997</v>
      </c>
      <c r="G1528" s="901" t="s">
        <v>9290</v>
      </c>
      <c r="H1528" s="900"/>
      <c r="I1528" s="853" t="s">
        <v>1201</v>
      </c>
      <c r="J1528" s="854" t="str">
        <f t="shared" si="196"/>
        <v>Unknown</v>
      </c>
      <c r="K1528" s="852"/>
      <c r="L1528" s="851"/>
      <c r="M1528" s="855"/>
      <c r="N1528" s="855"/>
      <c r="O1528" s="855"/>
      <c r="P1528" s="855"/>
      <c r="Q1528" s="855" t="str">
        <f t="shared" si="197"/>
        <v/>
      </c>
      <c r="R1528" s="854" t="s">
        <v>9354</v>
      </c>
      <c r="S1528" s="854"/>
      <c r="T1528" s="918" t="s">
        <v>8411</v>
      </c>
      <c r="U1528" s="866" t="s">
        <v>1570</v>
      </c>
      <c r="V1528" s="865"/>
      <c r="W1528" s="854"/>
      <c r="X1528" s="851"/>
    </row>
    <row r="1529" spans="1:24" ht="28.5" customHeight="1">
      <c r="A1529" s="849" t="s">
        <v>7114</v>
      </c>
      <c r="B1529" s="850"/>
      <c r="C1529" s="850" t="s">
        <v>4778</v>
      </c>
      <c r="D1529" s="850" t="s">
        <v>5948</v>
      </c>
      <c r="E1529" s="852">
        <v>43.013336000000002</v>
      </c>
      <c r="F1529" s="852">
        <v>-71.159507700000006</v>
      </c>
      <c r="G1529" s="854" t="s">
        <v>9299</v>
      </c>
      <c r="H1529" s="850"/>
      <c r="I1529" s="853" t="s">
        <v>33</v>
      </c>
      <c r="J1529" s="854" t="str">
        <f t="shared" si="196"/>
        <v>Groundwater</v>
      </c>
      <c r="K1529" s="853" t="s">
        <v>35</v>
      </c>
      <c r="L1529" s="858">
        <v>2018</v>
      </c>
      <c r="M1529" s="855">
        <v>230</v>
      </c>
      <c r="N1529" s="855">
        <v>1400</v>
      </c>
      <c r="O1529" s="855">
        <v>1630</v>
      </c>
      <c r="P1529" s="855">
        <v>1708.1</v>
      </c>
      <c r="Q1529" s="855">
        <f t="shared" si="197"/>
        <v>1708.1</v>
      </c>
      <c r="R1529" s="854" t="s">
        <v>7118</v>
      </c>
      <c r="S1529" s="853"/>
      <c r="T1529" s="879" t="s">
        <v>7119</v>
      </c>
      <c r="U1529" s="875" t="s">
        <v>4786</v>
      </c>
      <c r="V1529" s="887" t="s">
        <v>4781</v>
      </c>
      <c r="W1529" s="879" t="s">
        <v>7120</v>
      </c>
      <c r="X1529" s="882" t="s">
        <v>2415</v>
      </c>
    </row>
    <row r="1530" spans="1:24" ht="28.5" customHeight="1">
      <c r="A1530" s="849" t="s">
        <v>3128</v>
      </c>
      <c r="B1530" s="849"/>
      <c r="C1530" s="849" t="s">
        <v>3007</v>
      </c>
      <c r="D1530" s="849"/>
      <c r="E1530" s="851">
        <v>41.688310000000001</v>
      </c>
      <c r="F1530" s="851">
        <v>-71.034328000000002</v>
      </c>
      <c r="G1530" s="901" t="s">
        <v>9381</v>
      </c>
      <c r="H1530" s="900" t="s">
        <v>10680</v>
      </c>
      <c r="I1530" s="853" t="s">
        <v>1201</v>
      </c>
      <c r="J1530" s="854" t="str">
        <f t="shared" si="196"/>
        <v>Unknown</v>
      </c>
      <c r="K1530" s="852"/>
      <c r="L1530" s="851"/>
      <c r="M1530" s="855"/>
      <c r="N1530" s="855"/>
      <c r="O1530" s="855"/>
      <c r="P1530" s="855"/>
      <c r="Q1530" s="855" t="str">
        <f t="shared" si="197"/>
        <v/>
      </c>
      <c r="R1530" s="854" t="s">
        <v>9405</v>
      </c>
      <c r="S1530" s="854"/>
      <c r="T1530" s="918" t="s">
        <v>3129</v>
      </c>
      <c r="U1530" s="866" t="s">
        <v>1570</v>
      </c>
      <c r="V1530" s="865"/>
      <c r="W1530" s="854"/>
      <c r="X1530" s="851"/>
    </row>
    <row r="1531" spans="1:24" ht="28.5" customHeight="1">
      <c r="A1531" s="849" t="s">
        <v>1351</v>
      </c>
      <c r="B1531" s="849"/>
      <c r="C1531" s="849" t="s">
        <v>448</v>
      </c>
      <c r="D1531" s="849" t="s">
        <v>1352</v>
      </c>
      <c r="E1531" s="852">
        <v>38.310463329999997</v>
      </c>
      <c r="F1531" s="852">
        <v>-121.83562999999999</v>
      </c>
      <c r="G1531" s="852" t="s">
        <v>9289</v>
      </c>
      <c r="H1531" s="849"/>
      <c r="I1531" s="853" t="s">
        <v>33</v>
      </c>
      <c r="J1531" s="854" t="str">
        <f t="shared" si="196"/>
        <v>Groundwater</v>
      </c>
      <c r="K1531" s="852" t="s">
        <v>35</v>
      </c>
      <c r="L1531" s="851">
        <v>2020</v>
      </c>
      <c r="M1531" s="855">
        <v>384</v>
      </c>
      <c r="N1531" s="855"/>
      <c r="O1531" s="855" t="s">
        <v>36</v>
      </c>
      <c r="P1531" s="855">
        <v>1618.3</v>
      </c>
      <c r="Q1531" s="855">
        <f t="shared" si="197"/>
        <v>1618.3</v>
      </c>
      <c r="R1531" s="854"/>
      <c r="S1531" s="854"/>
      <c r="T1531" s="859" t="s">
        <v>1354</v>
      </c>
      <c r="U1531" s="856" t="s">
        <v>451</v>
      </c>
      <c r="V1531" s="857" t="s">
        <v>451</v>
      </c>
      <c r="W1531" s="854"/>
      <c r="X1531" s="877" t="s">
        <v>453</v>
      </c>
    </row>
    <row r="1532" spans="1:24" ht="28.5" customHeight="1">
      <c r="A1532" s="849" t="s">
        <v>1355</v>
      </c>
      <c r="B1532" s="849"/>
      <c r="C1532" s="849" t="s">
        <v>448</v>
      </c>
      <c r="D1532" s="849" t="s">
        <v>1356</v>
      </c>
      <c r="E1532" s="852">
        <v>40.197091</v>
      </c>
      <c r="F1532" s="852">
        <v>-122.30050199999999</v>
      </c>
      <c r="G1532" s="852" t="s">
        <v>9289</v>
      </c>
      <c r="H1532" s="849"/>
      <c r="I1532" s="853" t="s">
        <v>33</v>
      </c>
      <c r="J1532" s="854" t="str">
        <f t="shared" si="196"/>
        <v>Groundwater</v>
      </c>
      <c r="K1532" s="852" t="s">
        <v>35</v>
      </c>
      <c r="L1532" s="851">
        <v>2020</v>
      </c>
      <c r="M1532" s="855">
        <v>1.8</v>
      </c>
      <c r="N1532" s="855"/>
      <c r="O1532" s="855" t="s">
        <v>36</v>
      </c>
      <c r="P1532" s="855">
        <v>21.1</v>
      </c>
      <c r="Q1532" s="855">
        <f t="shared" si="197"/>
        <v>21.1</v>
      </c>
      <c r="R1532" s="854"/>
      <c r="S1532" s="854"/>
      <c r="T1532" s="859" t="s">
        <v>1358</v>
      </c>
      <c r="U1532" s="866" t="s">
        <v>451</v>
      </c>
      <c r="V1532" s="884" t="s">
        <v>451</v>
      </c>
      <c r="W1532" s="854"/>
      <c r="X1532" s="877" t="s">
        <v>453</v>
      </c>
    </row>
    <row r="1533" spans="1:24" ht="28.5" customHeight="1">
      <c r="A1533" s="849" t="s">
        <v>10681</v>
      </c>
      <c r="B1533" s="849" t="s">
        <v>10682</v>
      </c>
      <c r="C1533" s="849" t="s">
        <v>2219</v>
      </c>
      <c r="D1533" s="849" t="s">
        <v>10683</v>
      </c>
      <c r="E1533" s="851">
        <v>21.37612</v>
      </c>
      <c r="F1533" s="851">
        <v>-157.89415600000001</v>
      </c>
      <c r="G1533" s="862"/>
      <c r="H1533" s="861"/>
      <c r="I1533" s="853" t="s">
        <v>44</v>
      </c>
      <c r="J1533" s="852" t="s">
        <v>35</v>
      </c>
      <c r="K1533" s="852" t="s">
        <v>35</v>
      </c>
      <c r="L1533" s="863">
        <v>2023</v>
      </c>
      <c r="M1533" s="855">
        <v>25</v>
      </c>
      <c r="N1533" s="855">
        <v>2.9</v>
      </c>
      <c r="O1533" s="855">
        <v>27.9</v>
      </c>
      <c r="P1533" s="855">
        <v>745.06</v>
      </c>
      <c r="Q1533" s="855">
        <v>745.06</v>
      </c>
      <c r="R1533" s="854" t="s">
        <v>10684</v>
      </c>
      <c r="S1533" s="854"/>
      <c r="T1533" s="854" t="s">
        <v>10685</v>
      </c>
      <c r="U1533" s="864" t="s">
        <v>10686</v>
      </c>
      <c r="V1533" s="865" t="s">
        <v>10687</v>
      </c>
      <c r="W1533" s="854" t="s">
        <v>10688</v>
      </c>
      <c r="X1533" s="851" t="s">
        <v>10689</v>
      </c>
    </row>
    <row r="1534" spans="1:24" ht="28.5" customHeight="1">
      <c r="A1534" s="849" t="s">
        <v>4523</v>
      </c>
      <c r="B1534" s="849"/>
      <c r="C1534" s="849" t="s">
        <v>4239</v>
      </c>
      <c r="D1534" s="849" t="s">
        <v>4524</v>
      </c>
      <c r="E1534" s="851">
        <v>43.67869949</v>
      </c>
      <c r="F1534" s="851">
        <v>-92.896865840000004</v>
      </c>
      <c r="G1534" s="852" t="s">
        <v>9299</v>
      </c>
      <c r="H1534" s="849"/>
      <c r="I1534" s="853" t="s">
        <v>33</v>
      </c>
      <c r="J1534" s="854" t="str">
        <f t="shared" ref="J1534:J1540" si="198">IF(K1534="Groundwater", "Groundwater", IF(OR(K1534="Wastewater", K1534="Surface Water", K1534="Drinking Water", K1534="Leachate"),"Other Water", IF(OR(K1534="Soil", K1534="Compost", K1534="Sludge", K1534="Septage"), "Solid", "Unknown")))</f>
        <v>Groundwater</v>
      </c>
      <c r="K1534" s="852" t="s">
        <v>35</v>
      </c>
      <c r="L1534" s="851">
        <v>2018</v>
      </c>
      <c r="M1534" s="855">
        <v>710</v>
      </c>
      <c r="N1534" s="855">
        <v>570</v>
      </c>
      <c r="O1534" s="855">
        <v>1280</v>
      </c>
      <c r="P1534" s="855">
        <v>4370</v>
      </c>
      <c r="Q1534" s="855">
        <f t="shared" ref="Q1534:Q1540" si="199">IF(M1534&amp;N1534&amp;O1534&amp;P1534="","",MAX(M1534:P1534))</f>
        <v>4370</v>
      </c>
      <c r="R1534" s="854"/>
      <c r="S1534" s="868" t="s">
        <v>4271</v>
      </c>
      <c r="T1534" s="868" t="s">
        <v>4525</v>
      </c>
      <c r="U1534" s="856" t="s">
        <v>4271</v>
      </c>
      <c r="V1534" s="857" t="s">
        <v>4272</v>
      </c>
      <c r="W1534" s="854"/>
      <c r="X1534" s="877" t="s">
        <v>4274</v>
      </c>
    </row>
    <row r="1535" spans="1:24" ht="28.5" customHeight="1">
      <c r="A1535" s="849" t="s">
        <v>1359</v>
      </c>
      <c r="B1535" s="850"/>
      <c r="C1535" s="850" t="s">
        <v>448</v>
      </c>
      <c r="D1535" s="850" t="s">
        <v>1360</v>
      </c>
      <c r="E1535" s="852">
        <v>40.505809999999997</v>
      </c>
      <c r="F1535" s="852">
        <v>-122.29967000000001</v>
      </c>
      <c r="G1535" s="854" t="s">
        <v>9289</v>
      </c>
      <c r="H1535" s="850"/>
      <c r="I1535" s="853" t="s">
        <v>113</v>
      </c>
      <c r="J1535" s="854" t="str">
        <f t="shared" si="198"/>
        <v>Groundwater</v>
      </c>
      <c r="K1535" s="854" t="s">
        <v>35</v>
      </c>
      <c r="L1535" s="858">
        <v>2020</v>
      </c>
      <c r="M1535" s="855">
        <v>820</v>
      </c>
      <c r="N1535" s="855">
        <v>5000</v>
      </c>
      <c r="O1535" s="855">
        <v>5580</v>
      </c>
      <c r="P1535" s="855">
        <v>11201</v>
      </c>
      <c r="Q1535" s="855">
        <f t="shared" si="199"/>
        <v>11201</v>
      </c>
      <c r="R1535" s="854" t="s">
        <v>1007</v>
      </c>
      <c r="S1535" s="854"/>
      <c r="T1535" s="944" t="s">
        <v>1364</v>
      </c>
      <c r="U1535" s="856" t="s">
        <v>514</v>
      </c>
      <c r="V1535" s="857" t="s">
        <v>1362</v>
      </c>
      <c r="W1535" s="941" t="s">
        <v>1365</v>
      </c>
      <c r="X1535" s="941" t="s">
        <v>1366</v>
      </c>
    </row>
    <row r="1536" spans="1:24" ht="28.5" customHeight="1">
      <c r="A1536" s="849" t="s">
        <v>4526</v>
      </c>
      <c r="B1536" s="849"/>
      <c r="C1536" s="849" t="s">
        <v>4239</v>
      </c>
      <c r="D1536" s="849" t="s">
        <v>4527</v>
      </c>
      <c r="E1536" s="851">
        <v>44.518527980000002</v>
      </c>
      <c r="F1536" s="851">
        <v>-95.215141299999999</v>
      </c>
      <c r="G1536" s="852" t="s">
        <v>9299</v>
      </c>
      <c r="H1536" s="900" t="s">
        <v>10690</v>
      </c>
      <c r="I1536" s="853" t="s">
        <v>33</v>
      </c>
      <c r="J1536" s="854" t="str">
        <f t="shared" si="198"/>
        <v>Groundwater</v>
      </c>
      <c r="K1536" s="852" t="s">
        <v>35</v>
      </c>
      <c r="L1536" s="851">
        <v>2018</v>
      </c>
      <c r="M1536" s="855">
        <v>460</v>
      </c>
      <c r="N1536" s="855">
        <v>490</v>
      </c>
      <c r="O1536" s="855">
        <v>950</v>
      </c>
      <c r="P1536" s="855">
        <v>3500</v>
      </c>
      <c r="Q1536" s="855">
        <f t="shared" si="199"/>
        <v>3500</v>
      </c>
      <c r="R1536" s="854"/>
      <c r="S1536" s="868" t="s">
        <v>4271</v>
      </c>
      <c r="T1536" s="868" t="s">
        <v>4528</v>
      </c>
      <c r="U1536" s="866" t="s">
        <v>4271</v>
      </c>
      <c r="V1536" s="884" t="s">
        <v>4272</v>
      </c>
      <c r="W1536" s="854"/>
      <c r="X1536" s="877" t="s">
        <v>4274</v>
      </c>
    </row>
    <row r="1537" spans="1:24" ht="28.5" customHeight="1">
      <c r="A1537" s="849" t="s">
        <v>1367</v>
      </c>
      <c r="B1537" s="849"/>
      <c r="C1537" s="849" t="s">
        <v>448</v>
      </c>
      <c r="D1537" s="849" t="s">
        <v>1368</v>
      </c>
      <c r="E1537" s="852">
        <v>38.166172600000003</v>
      </c>
      <c r="F1537" s="852">
        <v>-122.56479419999999</v>
      </c>
      <c r="G1537" s="852" t="s">
        <v>9289</v>
      </c>
      <c r="H1537" s="849"/>
      <c r="I1537" s="853" t="s">
        <v>33</v>
      </c>
      <c r="J1537" s="854" t="str">
        <f t="shared" si="198"/>
        <v>Groundwater</v>
      </c>
      <c r="K1537" s="852" t="s">
        <v>35</v>
      </c>
      <c r="L1537" s="851">
        <v>2019</v>
      </c>
      <c r="M1537" s="855"/>
      <c r="N1537" s="855"/>
      <c r="O1537" s="855" t="s">
        <v>36</v>
      </c>
      <c r="P1537" s="855">
        <v>4.2</v>
      </c>
      <c r="Q1537" s="855">
        <f t="shared" si="199"/>
        <v>4.2</v>
      </c>
      <c r="R1537" s="854"/>
      <c r="S1537" s="854"/>
      <c r="T1537" s="859" t="s">
        <v>1370</v>
      </c>
      <c r="U1537" s="866" t="s">
        <v>451</v>
      </c>
      <c r="V1537" s="884" t="s">
        <v>451</v>
      </c>
      <c r="W1537" s="854"/>
      <c r="X1537" s="877" t="s">
        <v>453</v>
      </c>
    </row>
    <row r="1538" spans="1:24" ht="28.5" customHeight="1">
      <c r="A1538" s="849" t="s">
        <v>8686</v>
      </c>
      <c r="B1538" s="850"/>
      <c r="C1538" s="850" t="s">
        <v>8584</v>
      </c>
      <c r="D1538" s="850" t="s">
        <v>8687</v>
      </c>
      <c r="E1538" s="852">
        <v>33.5935779</v>
      </c>
      <c r="F1538" s="852">
        <v>-102.0297487</v>
      </c>
      <c r="G1538" s="854" t="s">
        <v>9289</v>
      </c>
      <c r="H1538" s="850"/>
      <c r="I1538" s="853" t="s">
        <v>44</v>
      </c>
      <c r="J1538" s="854" t="str">
        <f t="shared" si="198"/>
        <v>Groundwater</v>
      </c>
      <c r="K1538" s="854" t="s">
        <v>35</v>
      </c>
      <c r="L1538" s="858">
        <v>2018</v>
      </c>
      <c r="M1538" s="855">
        <v>5460</v>
      </c>
      <c r="N1538" s="855">
        <v>1820</v>
      </c>
      <c r="O1538" s="855">
        <v>7280</v>
      </c>
      <c r="P1538" s="855">
        <v>5633</v>
      </c>
      <c r="Q1538" s="855">
        <f t="shared" si="199"/>
        <v>7280</v>
      </c>
      <c r="R1538" s="853" t="s">
        <v>10691</v>
      </c>
      <c r="S1538" s="957" t="s">
        <v>8690</v>
      </c>
      <c r="T1538" s="933" t="s">
        <v>4611</v>
      </c>
      <c r="U1538" s="856" t="str">
        <f>HYPERLINK("https://drive.google.com/a/husky.neu.edu/file/d/1q2YVenuBZaS7e1FxoO4YfGzc3-sqJvPS/view?usp=sharing","Stegall, 01.19.2018 - U.S. Air Force finds 20 contaminated water wells at former Reese Air Force Base")</f>
        <v>Stegall, 01.19.2018 - U.S. Air Force finds 20 contaminated water wells at former Reese Air Force Base</v>
      </c>
      <c r="V1538" s="857" t="s">
        <v>740</v>
      </c>
      <c r="W1538" s="893" t="s">
        <v>8692</v>
      </c>
      <c r="X1538" s="934" t="s">
        <v>8595</v>
      </c>
    </row>
    <row r="1539" spans="1:24" ht="28.5" customHeight="1">
      <c r="A1539" s="849" t="s">
        <v>9173</v>
      </c>
      <c r="B1539" s="849"/>
      <c r="C1539" s="849" t="s">
        <v>9084</v>
      </c>
      <c r="D1539" s="849" t="s">
        <v>9174</v>
      </c>
      <c r="E1539" s="852">
        <v>43.098022399999998</v>
      </c>
      <c r="F1539" s="851">
        <v>-89.5792991</v>
      </c>
      <c r="G1539" s="851" t="s">
        <v>9349</v>
      </c>
      <c r="H1539" s="869"/>
      <c r="I1539" s="853" t="s">
        <v>5</v>
      </c>
      <c r="J1539" s="854" t="str">
        <f t="shared" si="198"/>
        <v>Unknown</v>
      </c>
      <c r="K1539" s="852"/>
      <c r="L1539" s="851">
        <v>2019</v>
      </c>
      <c r="M1539" s="855"/>
      <c r="N1539" s="855"/>
      <c r="O1539" s="855"/>
      <c r="P1539" s="855"/>
      <c r="Q1539" s="855" t="str">
        <f t="shared" si="199"/>
        <v/>
      </c>
      <c r="R1539" s="854" t="s">
        <v>9111</v>
      </c>
      <c r="S1539" s="854"/>
      <c r="T1539" s="854"/>
      <c r="U1539" s="875" t="s">
        <v>9175</v>
      </c>
      <c r="V1539" s="865"/>
      <c r="W1539" s="854"/>
      <c r="X1539" s="851"/>
    </row>
    <row r="1540" spans="1:24" ht="28.5" customHeight="1">
      <c r="A1540" s="849" t="s">
        <v>3130</v>
      </c>
      <c r="B1540" s="849"/>
      <c r="C1540" s="849" t="s">
        <v>3007</v>
      </c>
      <c r="D1540" s="849" t="s">
        <v>3131</v>
      </c>
      <c r="E1540" s="852">
        <v>41.8779635</v>
      </c>
      <c r="F1540" s="852">
        <v>-71.216385399999993</v>
      </c>
      <c r="G1540" s="852" t="s">
        <v>9290</v>
      </c>
      <c r="H1540" s="849"/>
      <c r="I1540" s="853" t="s">
        <v>44</v>
      </c>
      <c r="J1540" s="854" t="str">
        <f t="shared" si="198"/>
        <v>Other Water</v>
      </c>
      <c r="K1540" s="852" t="s">
        <v>80</v>
      </c>
      <c r="L1540" s="851">
        <v>2018</v>
      </c>
      <c r="M1540" s="855">
        <v>0.81599999999999995</v>
      </c>
      <c r="N1540" s="855">
        <v>2.1</v>
      </c>
      <c r="O1540" s="855">
        <v>2.9159999999999999</v>
      </c>
      <c r="P1540" s="855" t="s">
        <v>36</v>
      </c>
      <c r="Q1540" s="855">
        <f t="shared" si="199"/>
        <v>2.9159999999999999</v>
      </c>
      <c r="R1540" s="854"/>
      <c r="S1540" s="854"/>
      <c r="T1540" s="859" t="s">
        <v>3025</v>
      </c>
      <c r="U1540" s="954" t="s">
        <v>90</v>
      </c>
      <c r="V1540" s="898" t="s">
        <v>90</v>
      </c>
      <c r="W1540" s="877" t="s">
        <v>92</v>
      </c>
      <c r="X1540" s="860" t="s">
        <v>3027</v>
      </c>
    </row>
    <row r="1541" spans="1:24" ht="28.5" customHeight="1">
      <c r="A1541" s="849" t="s">
        <v>10692</v>
      </c>
      <c r="B1541" s="849" t="s">
        <v>10693</v>
      </c>
      <c r="C1541" s="849" t="s">
        <v>3158</v>
      </c>
      <c r="D1541" s="849" t="s">
        <v>9914</v>
      </c>
      <c r="E1541" s="851">
        <v>42.47222</v>
      </c>
      <c r="F1541" s="851">
        <v>-83.132945000000007</v>
      </c>
      <c r="G1541" s="862"/>
      <c r="H1541" s="861"/>
      <c r="I1541" s="853" t="s">
        <v>5</v>
      </c>
      <c r="J1541" s="852" t="s">
        <v>35</v>
      </c>
      <c r="K1541" s="852" t="s">
        <v>35</v>
      </c>
      <c r="L1541" s="863">
        <v>2019</v>
      </c>
      <c r="M1541" s="855">
        <v>15</v>
      </c>
      <c r="N1541" s="855"/>
      <c r="O1541" s="855"/>
      <c r="P1541" s="855"/>
      <c r="Q1541" s="855">
        <v>15</v>
      </c>
      <c r="R1541" s="854"/>
      <c r="S1541" s="854"/>
      <c r="T1541" s="854" t="s">
        <v>10694</v>
      </c>
      <c r="U1541" s="864" t="s">
        <v>10694</v>
      </c>
      <c r="V1541" s="865" t="s">
        <v>10695</v>
      </c>
      <c r="W1541" s="854" t="s">
        <v>9917</v>
      </c>
      <c r="X1541" s="851" t="s">
        <v>9295</v>
      </c>
    </row>
    <row r="1542" spans="1:24" ht="28.5" customHeight="1">
      <c r="A1542" s="849" t="s">
        <v>2076</v>
      </c>
      <c r="B1542" s="849"/>
      <c r="C1542" s="849" t="s">
        <v>1806</v>
      </c>
      <c r="D1542" s="849" t="s">
        <v>1807</v>
      </c>
      <c r="E1542" s="851">
        <v>27.888606599999999</v>
      </c>
      <c r="F1542" s="851">
        <v>-82.696856499999996</v>
      </c>
      <c r="G1542" s="901" t="s">
        <v>9299</v>
      </c>
      <c r="H1542" s="900"/>
      <c r="I1542" s="853" t="s">
        <v>5</v>
      </c>
      <c r="J1542" s="854" t="str">
        <f t="shared" ref="J1542:J1555" si="200">IF(K1542="Groundwater", "Groundwater", IF(OR(K1542="Wastewater", K1542="Surface Water", K1542="Drinking Water", K1542="Leachate"),"Other Water", IF(OR(K1542="Soil", K1542="Compost", K1542="Sludge", K1542="Septage"), "Solid", "Unknown")))</f>
        <v>Groundwater</v>
      </c>
      <c r="K1542" s="852" t="s">
        <v>35</v>
      </c>
      <c r="L1542" s="851">
        <v>2017</v>
      </c>
      <c r="M1542" s="855"/>
      <c r="N1542" s="855"/>
      <c r="O1542" s="855"/>
      <c r="P1542" s="855"/>
      <c r="Q1542" s="855" t="str">
        <f t="shared" ref="Q1542:Q1555" si="201">IF(M1542&amp;N1542&amp;O1542&amp;P1542="","",MAX(M1542:P1542))</f>
        <v/>
      </c>
      <c r="R1542" s="854"/>
      <c r="S1542" s="854"/>
      <c r="T1542" s="854"/>
      <c r="U1542" s="866" t="s">
        <v>1808</v>
      </c>
      <c r="V1542" s="867" t="s">
        <v>2077</v>
      </c>
      <c r="W1542" s="868" t="s">
        <v>1810</v>
      </c>
      <c r="X1542" s="851"/>
    </row>
    <row r="1543" spans="1:24" ht="28.5" customHeight="1">
      <c r="A1543" s="849" t="s">
        <v>4766</v>
      </c>
      <c r="B1543" s="849" t="s">
        <v>4767</v>
      </c>
      <c r="C1543" s="850" t="s">
        <v>4757</v>
      </c>
      <c r="D1543" s="850" t="s">
        <v>4768</v>
      </c>
      <c r="E1543" s="852">
        <v>39.500194</v>
      </c>
      <c r="F1543" s="852">
        <v>-119.7763052</v>
      </c>
      <c r="G1543" s="854" t="s">
        <v>9289</v>
      </c>
      <c r="H1543" s="850"/>
      <c r="I1543" s="853" t="s">
        <v>44</v>
      </c>
      <c r="J1543" s="854" t="str">
        <f t="shared" si="200"/>
        <v>Groundwater</v>
      </c>
      <c r="K1543" s="854" t="s">
        <v>35</v>
      </c>
      <c r="L1543" s="858">
        <v>2018</v>
      </c>
      <c r="M1543" s="855">
        <v>9700</v>
      </c>
      <c r="N1543" s="855">
        <v>110000</v>
      </c>
      <c r="O1543" s="855">
        <v>119700</v>
      </c>
      <c r="P1543" s="855">
        <v>165400</v>
      </c>
      <c r="Q1543" s="855">
        <f t="shared" si="201"/>
        <v>165400</v>
      </c>
      <c r="R1543" s="854" t="s">
        <v>10696</v>
      </c>
      <c r="S1543" s="854" t="s">
        <v>49</v>
      </c>
      <c r="T1543" s="888" t="s">
        <v>146</v>
      </c>
      <c r="U1543" s="856" t="s">
        <v>54</v>
      </c>
      <c r="V1543" s="907" t="s">
        <v>4770</v>
      </c>
      <c r="W1543" s="931" t="s">
        <v>4775</v>
      </c>
      <c r="X1543" s="882" t="s">
        <v>4776</v>
      </c>
    </row>
    <row r="1544" spans="1:24" ht="28.5" customHeight="1">
      <c r="A1544" s="849" t="s">
        <v>2078</v>
      </c>
      <c r="B1544" s="849"/>
      <c r="C1544" s="849" t="s">
        <v>1806</v>
      </c>
      <c r="D1544" s="849" t="s">
        <v>1936</v>
      </c>
      <c r="E1544" s="851">
        <v>27.9645467</v>
      </c>
      <c r="F1544" s="851">
        <v>-82.4213089</v>
      </c>
      <c r="G1544" s="901" t="s">
        <v>9299</v>
      </c>
      <c r="H1544" s="900"/>
      <c r="I1544" s="853" t="s">
        <v>5</v>
      </c>
      <c r="J1544" s="854" t="str">
        <f t="shared" si="200"/>
        <v>Groundwater</v>
      </c>
      <c r="K1544" s="852" t="s">
        <v>35</v>
      </c>
      <c r="L1544" s="851">
        <v>2021</v>
      </c>
      <c r="M1544" s="855">
        <v>24.4</v>
      </c>
      <c r="N1544" s="855">
        <v>309</v>
      </c>
      <c r="O1544" s="855"/>
      <c r="P1544" s="855"/>
      <c r="Q1544" s="855">
        <f t="shared" si="201"/>
        <v>309</v>
      </c>
      <c r="R1544" s="854"/>
      <c r="S1544" s="854"/>
      <c r="T1544" s="854"/>
      <c r="U1544" s="856" t="s">
        <v>1808</v>
      </c>
      <c r="V1544" s="907" t="s">
        <v>2079</v>
      </c>
      <c r="W1544" s="868" t="s">
        <v>1810</v>
      </c>
      <c r="X1544" s="851"/>
    </row>
    <row r="1545" spans="1:24" ht="28.5" customHeight="1">
      <c r="A1545" s="849" t="s">
        <v>9176</v>
      </c>
      <c r="B1545" s="850"/>
      <c r="C1545" s="850" t="s">
        <v>9084</v>
      </c>
      <c r="D1545" s="850" t="s">
        <v>9177</v>
      </c>
      <c r="E1545" s="852">
        <v>45.642145200000002</v>
      </c>
      <c r="F1545" s="852">
        <v>-89.5583369</v>
      </c>
      <c r="G1545" s="854" t="s">
        <v>9289</v>
      </c>
      <c r="H1545" s="850"/>
      <c r="I1545" s="853" t="s">
        <v>33</v>
      </c>
      <c r="J1545" s="854" t="str">
        <f t="shared" si="200"/>
        <v>Other Water</v>
      </c>
      <c r="K1545" s="854" t="s">
        <v>1742</v>
      </c>
      <c r="L1545" s="858">
        <v>2020</v>
      </c>
      <c r="M1545" s="855">
        <v>99.4</v>
      </c>
      <c r="N1545" s="855">
        <v>6.35</v>
      </c>
      <c r="O1545" s="855" t="s">
        <v>36</v>
      </c>
      <c r="P1545" s="855">
        <v>517.9</v>
      </c>
      <c r="Q1545" s="855">
        <f t="shared" si="201"/>
        <v>517.9</v>
      </c>
      <c r="R1545" s="885"/>
      <c r="S1545" s="854" t="s">
        <v>49</v>
      </c>
      <c r="T1545" s="859" t="s">
        <v>9180</v>
      </c>
      <c r="U1545" s="856" t="s">
        <v>9178</v>
      </c>
      <c r="V1545" s="857" t="s">
        <v>9179</v>
      </c>
      <c r="W1545" s="928" t="s">
        <v>9181</v>
      </c>
      <c r="X1545" s="882" t="s">
        <v>9132</v>
      </c>
    </row>
    <row r="1546" spans="1:24" ht="28.5" customHeight="1">
      <c r="A1546" s="849" t="s">
        <v>9182</v>
      </c>
      <c r="B1546" s="850"/>
      <c r="C1546" s="850" t="s">
        <v>9084</v>
      </c>
      <c r="D1546" s="850" t="s">
        <v>9177</v>
      </c>
      <c r="E1546" s="852">
        <v>45.6262702</v>
      </c>
      <c r="F1546" s="852">
        <v>-89.461845299999993</v>
      </c>
      <c r="G1546" s="854" t="s">
        <v>9289</v>
      </c>
      <c r="H1546" s="850"/>
      <c r="I1546" s="853" t="s">
        <v>113</v>
      </c>
      <c r="J1546" s="854" t="str">
        <f t="shared" si="200"/>
        <v>Groundwater</v>
      </c>
      <c r="K1546" s="854" t="s">
        <v>35</v>
      </c>
      <c r="L1546" s="858">
        <v>2019</v>
      </c>
      <c r="M1546" s="855"/>
      <c r="N1546" s="855"/>
      <c r="O1546" s="855" t="s">
        <v>36</v>
      </c>
      <c r="P1546" s="855">
        <v>590</v>
      </c>
      <c r="Q1546" s="855">
        <f t="shared" si="201"/>
        <v>590</v>
      </c>
      <c r="R1546" s="885" t="s">
        <v>9183</v>
      </c>
      <c r="S1546" s="854" t="s">
        <v>49</v>
      </c>
      <c r="T1546" s="859" t="s">
        <v>9187</v>
      </c>
      <c r="U1546" s="866" t="s">
        <v>9184</v>
      </c>
      <c r="V1546" s="884" t="s">
        <v>9185</v>
      </c>
      <c r="W1546" s="928" t="s">
        <v>9181</v>
      </c>
      <c r="X1546" s="882" t="s">
        <v>9132</v>
      </c>
    </row>
    <row r="1547" spans="1:24" ht="28.5" customHeight="1">
      <c r="A1547" s="849" t="s">
        <v>7121</v>
      </c>
      <c r="B1547" s="850"/>
      <c r="C1547" s="850" t="s">
        <v>4778</v>
      </c>
      <c r="D1547" s="850" t="s">
        <v>5029</v>
      </c>
      <c r="E1547" s="852">
        <v>43.207898200000002</v>
      </c>
      <c r="F1547" s="852">
        <v>-71.477382700000007</v>
      </c>
      <c r="G1547" s="854" t="s">
        <v>9299</v>
      </c>
      <c r="H1547" s="850"/>
      <c r="I1547" s="853" t="s">
        <v>95</v>
      </c>
      <c r="J1547" s="854" t="str">
        <f t="shared" si="200"/>
        <v>Groundwater</v>
      </c>
      <c r="K1547" s="854" t="s">
        <v>35</v>
      </c>
      <c r="L1547" s="858">
        <v>2019</v>
      </c>
      <c r="M1547" s="855">
        <v>2200</v>
      </c>
      <c r="N1547" s="855">
        <v>35000</v>
      </c>
      <c r="O1547" s="855">
        <v>35910</v>
      </c>
      <c r="P1547" s="855">
        <v>92346</v>
      </c>
      <c r="Q1547" s="855">
        <f t="shared" si="201"/>
        <v>92346</v>
      </c>
      <c r="R1547" s="854"/>
      <c r="S1547" s="853"/>
      <c r="T1547" s="879" t="s">
        <v>7126</v>
      </c>
      <c r="U1547" s="880" t="s">
        <v>4786</v>
      </c>
      <c r="V1547" s="884" t="s">
        <v>7123</v>
      </c>
      <c r="W1547" s="941" t="s">
        <v>7127</v>
      </c>
      <c r="X1547" s="882" t="s">
        <v>2415</v>
      </c>
    </row>
    <row r="1548" spans="1:24" ht="28.5" customHeight="1">
      <c r="A1548" s="849" t="s">
        <v>4680</v>
      </c>
      <c r="B1548" s="850" t="s">
        <v>4681</v>
      </c>
      <c r="C1548" s="850" t="s">
        <v>4663</v>
      </c>
      <c r="D1548" s="850" t="s">
        <v>4682</v>
      </c>
      <c r="E1548" s="852">
        <v>38.841771999999999</v>
      </c>
      <c r="F1548" s="852">
        <v>-94.544047199999994</v>
      </c>
      <c r="G1548" s="854" t="s">
        <v>9289</v>
      </c>
      <c r="H1548" s="850"/>
      <c r="I1548" s="853" t="s">
        <v>44</v>
      </c>
      <c r="J1548" s="854" t="str">
        <f t="shared" si="200"/>
        <v>Groundwater</v>
      </c>
      <c r="K1548" s="854" t="s">
        <v>35</v>
      </c>
      <c r="L1548" s="858">
        <v>2015</v>
      </c>
      <c r="M1548" s="855">
        <v>43300</v>
      </c>
      <c r="N1548" s="855">
        <v>329000</v>
      </c>
      <c r="O1548" s="855">
        <v>372300</v>
      </c>
      <c r="P1548" s="855">
        <v>571288</v>
      </c>
      <c r="Q1548" s="855">
        <f t="shared" si="201"/>
        <v>571288</v>
      </c>
      <c r="R1548" s="854" t="s">
        <v>10697</v>
      </c>
      <c r="S1548" s="868" t="s">
        <v>4687</v>
      </c>
      <c r="T1548" s="937" t="s">
        <v>4611</v>
      </c>
      <c r="U1548" s="856" t="s">
        <v>105</v>
      </c>
      <c r="V1548" s="910" t="s">
        <v>49</v>
      </c>
      <c r="W1548" s="893" t="s">
        <v>4689</v>
      </c>
      <c r="X1548" s="882" t="s">
        <v>4679</v>
      </c>
    </row>
    <row r="1549" spans="1:24" ht="28.5" customHeight="1">
      <c r="A1549" s="849" t="s">
        <v>2742</v>
      </c>
      <c r="B1549" s="850"/>
      <c r="C1549" s="850" t="s">
        <v>2408</v>
      </c>
      <c r="D1549" s="850" t="s">
        <v>2743</v>
      </c>
      <c r="E1549" s="852">
        <v>44.972590699999998</v>
      </c>
      <c r="F1549" s="852">
        <v>-69.224832399999997</v>
      </c>
      <c r="G1549" s="854" t="s">
        <v>9289</v>
      </c>
      <c r="H1549" s="850"/>
      <c r="I1549" s="853" t="s">
        <v>5</v>
      </c>
      <c r="J1549" s="854" t="str">
        <f t="shared" si="200"/>
        <v>Other Water</v>
      </c>
      <c r="K1549" s="854" t="s">
        <v>80</v>
      </c>
      <c r="L1549" s="902">
        <v>2020</v>
      </c>
      <c r="M1549" s="855">
        <v>35.299999999999997</v>
      </c>
      <c r="N1549" s="855">
        <v>32.799999999999997</v>
      </c>
      <c r="O1549" s="855">
        <v>68</v>
      </c>
      <c r="P1549" s="855">
        <v>203</v>
      </c>
      <c r="Q1549" s="855">
        <f t="shared" si="201"/>
        <v>203</v>
      </c>
      <c r="R1549" s="854"/>
      <c r="S1549" s="853"/>
      <c r="T1549" s="859" t="s">
        <v>2443</v>
      </c>
      <c r="U1549" s="912"/>
      <c r="V1549" s="887" t="s">
        <v>2411</v>
      </c>
      <c r="W1549" s="885"/>
      <c r="X1549" s="882" t="s">
        <v>2415</v>
      </c>
    </row>
    <row r="1550" spans="1:24" ht="28.5" customHeight="1">
      <c r="A1550" s="849" t="s">
        <v>4018</v>
      </c>
      <c r="B1550" s="850"/>
      <c r="C1550" s="850" t="s">
        <v>3158</v>
      </c>
      <c r="D1550" s="850" t="s">
        <v>3194</v>
      </c>
      <c r="E1550" s="871">
        <v>42.590214699999997</v>
      </c>
      <c r="F1550" s="871">
        <v>-83.055518399999997</v>
      </c>
      <c r="G1550" s="852" t="s">
        <v>9289</v>
      </c>
      <c r="H1550" s="852"/>
      <c r="I1550" s="853" t="s">
        <v>5</v>
      </c>
      <c r="J1550" s="854" t="str">
        <f t="shared" si="200"/>
        <v>Groundwater</v>
      </c>
      <c r="K1550" s="854" t="s">
        <v>35</v>
      </c>
      <c r="L1550" s="858">
        <v>2018</v>
      </c>
      <c r="M1550" s="855"/>
      <c r="N1550" s="855">
        <v>30</v>
      </c>
      <c r="O1550" s="855" t="s">
        <v>36</v>
      </c>
      <c r="P1550" s="855" t="s">
        <v>36</v>
      </c>
      <c r="Q1550" s="855">
        <f t="shared" si="201"/>
        <v>30</v>
      </c>
      <c r="R1550" s="885" t="s">
        <v>3196</v>
      </c>
      <c r="S1550" s="885"/>
      <c r="T1550" s="874" t="s">
        <v>3166</v>
      </c>
      <c r="U1550" s="856" t="s">
        <v>3190</v>
      </c>
      <c r="V1550" s="857" t="s">
        <v>3190</v>
      </c>
      <c r="W1550" s="885"/>
      <c r="X1550" s="877" t="s">
        <v>3168</v>
      </c>
    </row>
    <row r="1551" spans="1:24" ht="28.5" customHeight="1">
      <c r="A1551" s="869" t="s">
        <v>4022</v>
      </c>
      <c r="B1551" s="870"/>
      <c r="C1551" s="870" t="s">
        <v>3158</v>
      </c>
      <c r="D1551" s="870" t="s">
        <v>4023</v>
      </c>
      <c r="E1551" s="871">
        <v>43.133113000000002</v>
      </c>
      <c r="F1551" s="871">
        <v>-83.491880999999907</v>
      </c>
      <c r="G1551" s="852" t="s">
        <v>9289</v>
      </c>
      <c r="H1551" s="852"/>
      <c r="I1551" s="872" t="s">
        <v>33</v>
      </c>
      <c r="J1551" s="854" t="str">
        <f t="shared" si="200"/>
        <v>Groundwater</v>
      </c>
      <c r="K1551" s="854" t="s">
        <v>35</v>
      </c>
      <c r="L1551" s="858">
        <v>2012</v>
      </c>
      <c r="M1551" s="855"/>
      <c r="N1551" s="855"/>
      <c r="O1551" s="855">
        <v>201</v>
      </c>
      <c r="P1551" s="855">
        <v>888.2</v>
      </c>
      <c r="Q1551" s="855">
        <f t="shared" si="201"/>
        <v>888.2</v>
      </c>
      <c r="R1551" s="851" t="s">
        <v>4025</v>
      </c>
      <c r="S1551" s="885" t="s">
        <v>49</v>
      </c>
      <c r="T1551" s="874" t="s">
        <v>3166</v>
      </c>
      <c r="U1551" s="880" t="s">
        <v>4026</v>
      </c>
      <c r="V1551" s="910" t="s">
        <v>49</v>
      </c>
      <c r="W1551" s="899" t="s">
        <v>4032</v>
      </c>
      <c r="X1551" s="877" t="s">
        <v>3168</v>
      </c>
    </row>
    <row r="1552" spans="1:24" ht="28.5" customHeight="1">
      <c r="A1552" s="849" t="s">
        <v>8975</v>
      </c>
      <c r="B1552" s="849" t="s">
        <v>8976</v>
      </c>
      <c r="C1552" s="850" t="s">
        <v>8906</v>
      </c>
      <c r="D1552" s="850" t="s">
        <v>8977</v>
      </c>
      <c r="E1552" s="852">
        <v>37.506579500000001</v>
      </c>
      <c r="F1552" s="852">
        <v>-77.320811199999994</v>
      </c>
      <c r="G1552" s="854" t="s">
        <v>9289</v>
      </c>
      <c r="H1552" s="850"/>
      <c r="I1552" s="853" t="s">
        <v>44</v>
      </c>
      <c r="J1552" s="854" t="str">
        <f t="shared" si="200"/>
        <v>Groundwater</v>
      </c>
      <c r="K1552" s="854" t="s">
        <v>35</v>
      </c>
      <c r="L1552" s="858">
        <v>2018</v>
      </c>
      <c r="M1552" s="855">
        <v>588</v>
      </c>
      <c r="N1552" s="855">
        <v>1680</v>
      </c>
      <c r="O1552" s="855">
        <v>2268</v>
      </c>
      <c r="P1552" s="855">
        <v>6732</v>
      </c>
      <c r="Q1552" s="855">
        <f t="shared" si="201"/>
        <v>6732</v>
      </c>
      <c r="R1552" s="885" t="s">
        <v>10700</v>
      </c>
      <c r="S1552" s="854" t="s">
        <v>49</v>
      </c>
      <c r="T1552" s="999" t="s">
        <v>4611</v>
      </c>
      <c r="U1552" s="864"/>
      <c r="V1552" s="884" t="s">
        <v>8979</v>
      </c>
      <c r="W1552" s="893" t="s">
        <v>8983</v>
      </c>
      <c r="X1552" s="882" t="s">
        <v>8918</v>
      </c>
    </row>
    <row r="1553" spans="1:24" ht="28.5" customHeight="1">
      <c r="A1553" s="849" t="s">
        <v>8197</v>
      </c>
      <c r="B1553" s="850"/>
      <c r="C1553" s="850" t="s">
        <v>8166</v>
      </c>
      <c r="D1553" s="850" t="s">
        <v>8198</v>
      </c>
      <c r="E1553" s="852">
        <v>39.8152027</v>
      </c>
      <c r="F1553" s="852">
        <v>-82.943517</v>
      </c>
      <c r="G1553" s="854" t="s">
        <v>9289</v>
      </c>
      <c r="H1553" s="850"/>
      <c r="I1553" s="914" t="s">
        <v>44</v>
      </c>
      <c r="J1553" s="854" t="str">
        <f t="shared" si="200"/>
        <v>Groundwater</v>
      </c>
      <c r="K1553" s="853" t="s">
        <v>35</v>
      </c>
      <c r="L1553" s="858">
        <v>2017</v>
      </c>
      <c r="M1553" s="855">
        <v>45800</v>
      </c>
      <c r="N1553" s="855">
        <v>14400</v>
      </c>
      <c r="O1553" s="855">
        <v>60200</v>
      </c>
      <c r="P1553" s="855">
        <v>135533</v>
      </c>
      <c r="Q1553" s="855">
        <f t="shared" si="201"/>
        <v>135533</v>
      </c>
      <c r="R1553" s="854" t="s">
        <v>10701</v>
      </c>
      <c r="S1553" s="1064" t="s">
        <v>49</v>
      </c>
      <c r="T1553" s="985" t="s">
        <v>146</v>
      </c>
      <c r="U1553" s="866" t="s">
        <v>54</v>
      </c>
      <c r="V1553" s="881" t="s">
        <v>8200</v>
      </c>
      <c r="W1553" s="893" t="s">
        <v>8204</v>
      </c>
      <c r="X1553" s="917" t="s">
        <v>8176</v>
      </c>
    </row>
    <row r="1554" spans="1:24" ht="28.5" customHeight="1">
      <c r="A1554" s="849" t="s">
        <v>1371</v>
      </c>
      <c r="B1554" s="849"/>
      <c r="C1554" s="849" t="s">
        <v>448</v>
      </c>
      <c r="D1554" s="849" t="s">
        <v>1372</v>
      </c>
      <c r="E1554" s="852">
        <v>35.601764719999998</v>
      </c>
      <c r="F1554" s="852">
        <v>-117.7391052</v>
      </c>
      <c r="G1554" s="852" t="s">
        <v>9289</v>
      </c>
      <c r="H1554" s="849"/>
      <c r="I1554" s="853" t="s">
        <v>33</v>
      </c>
      <c r="J1554" s="854" t="str">
        <f t="shared" si="200"/>
        <v>Groundwater</v>
      </c>
      <c r="K1554" s="852" t="s">
        <v>35</v>
      </c>
      <c r="L1554" s="851">
        <v>2019</v>
      </c>
      <c r="M1554" s="855">
        <v>7.2</v>
      </c>
      <c r="N1554" s="855"/>
      <c r="O1554" s="855" t="s">
        <v>36</v>
      </c>
      <c r="P1554" s="855">
        <v>7351.64</v>
      </c>
      <c r="Q1554" s="855">
        <f t="shared" si="201"/>
        <v>7351.64</v>
      </c>
      <c r="R1554" s="854"/>
      <c r="S1554" s="854"/>
      <c r="T1554" s="859" t="s">
        <v>1374</v>
      </c>
      <c r="U1554" s="856" t="s">
        <v>451</v>
      </c>
      <c r="V1554" s="857" t="s">
        <v>451</v>
      </c>
      <c r="W1554" s="854"/>
      <c r="X1554" s="877" t="s">
        <v>453</v>
      </c>
    </row>
    <row r="1555" spans="1:24" ht="28.5" customHeight="1">
      <c r="A1555" s="849" t="s">
        <v>7128</v>
      </c>
      <c r="B1555" s="850"/>
      <c r="C1555" s="850" t="s">
        <v>4778</v>
      </c>
      <c r="D1555" s="850" t="s">
        <v>4860</v>
      </c>
      <c r="E1555" s="852">
        <v>42.9238432</v>
      </c>
      <c r="F1555" s="852">
        <v>-72.287597000000005</v>
      </c>
      <c r="G1555" s="854" t="s">
        <v>9299</v>
      </c>
      <c r="H1555" s="850"/>
      <c r="I1555" s="853" t="s">
        <v>77</v>
      </c>
      <c r="J1555" s="854" t="str">
        <f t="shared" si="200"/>
        <v>Groundwater</v>
      </c>
      <c r="K1555" s="854" t="s">
        <v>35</v>
      </c>
      <c r="L1555" s="858">
        <v>2019</v>
      </c>
      <c r="M1555" s="855">
        <v>7.63</v>
      </c>
      <c r="N1555" s="855">
        <v>4.6500000000000004</v>
      </c>
      <c r="O1555" s="855">
        <v>12.28</v>
      </c>
      <c r="P1555" s="855">
        <v>38.39</v>
      </c>
      <c r="Q1555" s="855">
        <f t="shared" si="201"/>
        <v>38.39</v>
      </c>
      <c r="R1555" s="854"/>
      <c r="S1555" s="853"/>
      <c r="T1555" s="879" t="s">
        <v>7133</v>
      </c>
      <c r="U1555" s="880" t="s">
        <v>4786</v>
      </c>
      <c r="V1555" s="881" t="s">
        <v>7130</v>
      </c>
      <c r="W1555" s="879" t="s">
        <v>7134</v>
      </c>
      <c r="X1555" s="882" t="s">
        <v>2415</v>
      </c>
    </row>
    <row r="1556" spans="1:24" ht="28.5" customHeight="1">
      <c r="A1556" s="849" t="s">
        <v>10702</v>
      </c>
      <c r="B1556" s="849"/>
      <c r="C1556" s="849" t="s">
        <v>3158</v>
      </c>
      <c r="D1556" s="849" t="s">
        <v>3616</v>
      </c>
      <c r="E1556" s="851">
        <v>42.944144000000001</v>
      </c>
      <c r="F1556" s="851">
        <v>-85.735787999999999</v>
      </c>
      <c r="G1556" s="862"/>
      <c r="H1556" s="861"/>
      <c r="I1556" s="853" t="s">
        <v>33</v>
      </c>
      <c r="J1556" s="852" t="s">
        <v>9487</v>
      </c>
      <c r="K1556" s="852" t="s">
        <v>122</v>
      </c>
      <c r="L1556" s="863">
        <v>2022</v>
      </c>
      <c r="M1556" s="855">
        <v>3.4</v>
      </c>
      <c r="N1556" s="855">
        <v>4.8</v>
      </c>
      <c r="O1556" s="855"/>
      <c r="P1556" s="855"/>
      <c r="Q1556" s="855">
        <v>4.8</v>
      </c>
      <c r="R1556" s="854"/>
      <c r="S1556" s="854"/>
      <c r="T1556" s="854" t="s">
        <v>10703</v>
      </c>
      <c r="U1556" s="864" t="s">
        <v>10703</v>
      </c>
      <c r="V1556" s="865" t="s">
        <v>10704</v>
      </c>
      <c r="W1556" s="854" t="s">
        <v>9922</v>
      </c>
      <c r="X1556" s="851" t="s">
        <v>9295</v>
      </c>
    </row>
    <row r="1557" spans="1:24" ht="28.5" customHeight="1">
      <c r="A1557" s="849" t="s">
        <v>4033</v>
      </c>
      <c r="B1557" s="850"/>
      <c r="C1557" s="850" t="s">
        <v>3158</v>
      </c>
      <c r="D1557" s="850" t="s">
        <v>3486</v>
      </c>
      <c r="E1557" s="871">
        <v>42.707679400000004</v>
      </c>
      <c r="F1557" s="871">
        <v>-83.242261499999998</v>
      </c>
      <c r="G1557" s="852" t="s">
        <v>9289</v>
      </c>
      <c r="H1557" s="852"/>
      <c r="I1557" s="853" t="s">
        <v>5</v>
      </c>
      <c r="J1557" s="854" t="str">
        <f t="shared" ref="J1557:J1566" si="202">IF(K1557="Groundwater", "Groundwater", IF(OR(K1557="Wastewater", K1557="Surface Water", K1557="Drinking Water", K1557="Leachate"),"Other Water", IF(OR(K1557="Soil", K1557="Compost", K1557="Sludge", K1557="Septage"), "Solid", "Unknown")))</f>
        <v>Groundwater</v>
      </c>
      <c r="K1557" s="854" t="s">
        <v>35</v>
      </c>
      <c r="L1557" s="858">
        <v>2018</v>
      </c>
      <c r="M1557" s="855"/>
      <c r="N1557" s="855">
        <v>20</v>
      </c>
      <c r="O1557" s="855" t="s">
        <v>36</v>
      </c>
      <c r="P1557" s="855" t="s">
        <v>36</v>
      </c>
      <c r="Q1557" s="855">
        <f t="shared" ref="Q1557:Q1566" si="203">IF(M1557&amp;N1557&amp;O1557&amp;P1557="","",MAX(M1557:P1557))</f>
        <v>20</v>
      </c>
      <c r="R1557" s="906"/>
      <c r="S1557" s="885"/>
      <c r="T1557" s="874" t="s">
        <v>3166</v>
      </c>
      <c r="U1557" s="866" t="s">
        <v>3190</v>
      </c>
      <c r="V1557" s="884" t="s">
        <v>3190</v>
      </c>
      <c r="W1557" s="885"/>
      <c r="X1557" s="877" t="s">
        <v>3168</v>
      </c>
    </row>
    <row r="1558" spans="1:24" ht="28.5" customHeight="1">
      <c r="A1558" s="849" t="s">
        <v>2178</v>
      </c>
      <c r="B1558" s="850"/>
      <c r="C1558" s="850" t="s">
        <v>2141</v>
      </c>
      <c r="D1558" s="850" t="s">
        <v>2179</v>
      </c>
      <c r="E1558" s="852">
        <v>32.640001400000003</v>
      </c>
      <c r="F1558" s="852">
        <v>-83.591718999999998</v>
      </c>
      <c r="G1558" s="854" t="s">
        <v>9289</v>
      </c>
      <c r="H1558" s="850"/>
      <c r="I1558" s="853" t="s">
        <v>44</v>
      </c>
      <c r="J1558" s="854" t="str">
        <f t="shared" si="202"/>
        <v>Groundwater</v>
      </c>
      <c r="K1558" s="854" t="s">
        <v>35</v>
      </c>
      <c r="L1558" s="858">
        <v>2018</v>
      </c>
      <c r="M1558" s="855">
        <v>41000</v>
      </c>
      <c r="N1558" s="855">
        <v>250000</v>
      </c>
      <c r="O1558" s="855">
        <v>276000</v>
      </c>
      <c r="P1558" s="855" t="s">
        <v>36</v>
      </c>
      <c r="Q1558" s="855">
        <f t="shared" si="203"/>
        <v>276000</v>
      </c>
      <c r="R1558" s="853" t="s">
        <v>10705</v>
      </c>
      <c r="S1558" s="854" t="s">
        <v>49</v>
      </c>
      <c r="T1558" s="854" t="s">
        <v>49</v>
      </c>
      <c r="U1558" s="856" t="s">
        <v>105</v>
      </c>
      <c r="V1558" s="865"/>
      <c r="W1558" s="893" t="s">
        <v>2185</v>
      </c>
      <c r="X1558" s="882" t="s">
        <v>2153</v>
      </c>
    </row>
    <row r="1559" spans="1:24" ht="28.5" customHeight="1">
      <c r="A1559" s="849" t="s">
        <v>2178</v>
      </c>
      <c r="B1559" s="849"/>
      <c r="C1559" s="849" t="s">
        <v>2141</v>
      </c>
      <c r="D1559" s="849"/>
      <c r="E1559" s="851">
        <v>32.640001400000003</v>
      </c>
      <c r="F1559" s="851">
        <v>-83.591718999999998</v>
      </c>
      <c r="G1559" s="901" t="s">
        <v>9558</v>
      </c>
      <c r="H1559" s="900"/>
      <c r="I1559" s="853" t="s">
        <v>44</v>
      </c>
      <c r="J1559" s="854" t="str">
        <f t="shared" si="202"/>
        <v>Groundwater</v>
      </c>
      <c r="K1559" s="852" t="s">
        <v>35</v>
      </c>
      <c r="L1559" s="851">
        <v>2018</v>
      </c>
      <c r="M1559" s="855">
        <v>52000</v>
      </c>
      <c r="N1559" s="855">
        <v>250000</v>
      </c>
      <c r="O1559" s="855"/>
      <c r="P1559" s="855"/>
      <c r="Q1559" s="855">
        <f t="shared" si="203"/>
        <v>250000</v>
      </c>
      <c r="R1559" s="854"/>
      <c r="S1559" s="854"/>
      <c r="T1559" s="854"/>
      <c r="U1559" s="856" t="s">
        <v>54</v>
      </c>
      <c r="V1559" s="907" t="s">
        <v>2186</v>
      </c>
      <c r="W1559" s="854"/>
      <c r="X1559" s="851"/>
    </row>
    <row r="1560" spans="1:24" ht="28.5" customHeight="1">
      <c r="A1560" s="849" t="s">
        <v>8158</v>
      </c>
      <c r="B1560" s="849"/>
      <c r="C1560" s="849" t="s">
        <v>8095</v>
      </c>
      <c r="D1560" s="849"/>
      <c r="E1560" s="851">
        <v>47.136074999999998</v>
      </c>
      <c r="F1560" s="851">
        <v>-99.781199999999998</v>
      </c>
      <c r="G1560" s="852" t="s">
        <v>10707</v>
      </c>
      <c r="H1560" s="849" t="s">
        <v>10706</v>
      </c>
      <c r="I1560" s="853" t="s">
        <v>765</v>
      </c>
      <c r="J1560" s="854" t="str">
        <f t="shared" si="202"/>
        <v>Other Water</v>
      </c>
      <c r="K1560" s="852" t="s">
        <v>2471</v>
      </c>
      <c r="L1560" s="851">
        <v>2018</v>
      </c>
      <c r="M1560" s="855">
        <v>3</v>
      </c>
      <c r="N1560" s="855">
        <v>2</v>
      </c>
      <c r="O1560" s="855">
        <v>5</v>
      </c>
      <c r="P1560" s="855">
        <v>12.5</v>
      </c>
      <c r="Q1560" s="855">
        <f t="shared" si="203"/>
        <v>12.5</v>
      </c>
      <c r="R1560" s="854"/>
      <c r="S1560" s="854"/>
      <c r="T1560" s="854"/>
      <c r="U1560" s="864"/>
      <c r="V1560" s="907" t="s">
        <v>8097</v>
      </c>
      <c r="W1560" s="854"/>
      <c r="X1560" s="851"/>
    </row>
    <row r="1561" spans="1:24" ht="28.5" customHeight="1">
      <c r="A1561" s="849" t="s">
        <v>7135</v>
      </c>
      <c r="B1561" s="850"/>
      <c r="C1561" s="850" t="s">
        <v>4778</v>
      </c>
      <c r="D1561" s="850" t="s">
        <v>6391</v>
      </c>
      <c r="E1561" s="852">
        <v>43.267533</v>
      </c>
      <c r="F1561" s="852">
        <v>-70.964460000000003</v>
      </c>
      <c r="G1561" s="854" t="s">
        <v>10637</v>
      </c>
      <c r="H1561" s="850" t="s">
        <v>10708</v>
      </c>
      <c r="I1561" s="853" t="s">
        <v>765</v>
      </c>
      <c r="J1561" s="854" t="str">
        <f t="shared" si="202"/>
        <v>Groundwater</v>
      </c>
      <c r="K1561" s="854" t="s">
        <v>35</v>
      </c>
      <c r="L1561" s="858"/>
      <c r="M1561" s="855">
        <v>197</v>
      </c>
      <c r="N1561" s="855">
        <v>23</v>
      </c>
      <c r="O1561" s="855">
        <v>220</v>
      </c>
      <c r="P1561" s="855">
        <v>249.3</v>
      </c>
      <c r="Q1561" s="855">
        <f t="shared" si="203"/>
        <v>249.3</v>
      </c>
      <c r="R1561" s="854"/>
      <c r="S1561" s="854"/>
      <c r="T1561" s="854"/>
      <c r="U1561" s="866" t="s">
        <v>4781</v>
      </c>
      <c r="V1561" s="884" t="s">
        <v>4781</v>
      </c>
      <c r="W1561" s="854"/>
      <c r="X1561" s="860" t="s">
        <v>2415</v>
      </c>
    </row>
    <row r="1562" spans="1:24" ht="28.5" customHeight="1">
      <c r="A1562" s="849" t="s">
        <v>4529</v>
      </c>
      <c r="B1562" s="849"/>
      <c r="C1562" s="849" t="s">
        <v>4239</v>
      </c>
      <c r="D1562" s="849" t="s">
        <v>4530</v>
      </c>
      <c r="E1562" s="851">
        <v>43.663017269999997</v>
      </c>
      <c r="F1562" s="851">
        <v>-96.167327880000002</v>
      </c>
      <c r="G1562" s="852" t="s">
        <v>9299</v>
      </c>
      <c r="H1562" s="900" t="s">
        <v>10709</v>
      </c>
      <c r="I1562" s="853" t="s">
        <v>33</v>
      </c>
      <c r="J1562" s="854" t="str">
        <f t="shared" si="202"/>
        <v>Groundwater</v>
      </c>
      <c r="K1562" s="852" t="s">
        <v>35</v>
      </c>
      <c r="L1562" s="851">
        <v>2018</v>
      </c>
      <c r="M1562" s="855">
        <v>2500</v>
      </c>
      <c r="N1562" s="855">
        <v>2500</v>
      </c>
      <c r="O1562" s="855">
        <v>4900</v>
      </c>
      <c r="P1562" s="855">
        <v>17700</v>
      </c>
      <c r="Q1562" s="855">
        <f t="shared" si="203"/>
        <v>17700</v>
      </c>
      <c r="R1562" s="854"/>
      <c r="S1562" s="868" t="s">
        <v>4271</v>
      </c>
      <c r="T1562" s="868" t="s">
        <v>4531</v>
      </c>
      <c r="U1562" s="856" t="s">
        <v>4271</v>
      </c>
      <c r="V1562" s="857" t="s">
        <v>4272</v>
      </c>
      <c r="W1562" s="854"/>
      <c r="X1562" s="877" t="s">
        <v>4274</v>
      </c>
    </row>
    <row r="1563" spans="1:24" ht="28.5" customHeight="1">
      <c r="A1563" s="849" t="s">
        <v>1375</v>
      </c>
      <c r="B1563" s="849"/>
      <c r="C1563" s="849" t="s">
        <v>448</v>
      </c>
      <c r="D1563" s="849" t="s">
        <v>1376</v>
      </c>
      <c r="E1563" s="852">
        <v>38.034787510000001</v>
      </c>
      <c r="F1563" s="852">
        <v>-120.8416356</v>
      </c>
      <c r="G1563" s="852" t="s">
        <v>9289</v>
      </c>
      <c r="H1563" s="849"/>
      <c r="I1563" s="853" t="s">
        <v>33</v>
      </c>
      <c r="J1563" s="854" t="str">
        <f t="shared" si="202"/>
        <v>Groundwater</v>
      </c>
      <c r="K1563" s="852" t="s">
        <v>35</v>
      </c>
      <c r="L1563" s="851">
        <v>2019</v>
      </c>
      <c r="M1563" s="855">
        <v>32</v>
      </c>
      <c r="N1563" s="855"/>
      <c r="O1563" s="855" t="s">
        <v>36</v>
      </c>
      <c r="P1563" s="855">
        <v>597.80999999999995</v>
      </c>
      <c r="Q1563" s="855">
        <f t="shared" si="203"/>
        <v>597.80999999999995</v>
      </c>
      <c r="R1563" s="854"/>
      <c r="S1563" s="854"/>
      <c r="T1563" s="859" t="s">
        <v>1378</v>
      </c>
      <c r="U1563" s="866" t="s">
        <v>451</v>
      </c>
      <c r="V1563" s="884" t="s">
        <v>451</v>
      </c>
      <c r="W1563" s="854"/>
      <c r="X1563" s="877" t="s">
        <v>453</v>
      </c>
    </row>
    <row r="1564" spans="1:24" ht="28.5" customHeight="1">
      <c r="A1564" s="849" t="s">
        <v>2285</v>
      </c>
      <c r="B1564" s="849"/>
      <c r="C1564" s="849" t="s">
        <v>2252</v>
      </c>
      <c r="D1564" s="849" t="s">
        <v>2286</v>
      </c>
      <c r="E1564" s="852">
        <v>41.517780100000003</v>
      </c>
      <c r="F1564" s="852">
        <v>-90.547208900000001</v>
      </c>
      <c r="G1564" s="852" t="s">
        <v>9290</v>
      </c>
      <c r="H1564" s="849"/>
      <c r="I1564" s="853" t="s">
        <v>44</v>
      </c>
      <c r="J1564" s="854" t="str">
        <f t="shared" si="202"/>
        <v>Other Water</v>
      </c>
      <c r="K1564" s="852" t="s">
        <v>80</v>
      </c>
      <c r="L1564" s="851">
        <v>2018</v>
      </c>
      <c r="M1564" s="855"/>
      <c r="N1564" s="855"/>
      <c r="O1564" s="855" t="s">
        <v>36</v>
      </c>
      <c r="P1564" s="855">
        <v>34</v>
      </c>
      <c r="Q1564" s="855">
        <f t="shared" si="203"/>
        <v>34</v>
      </c>
      <c r="R1564" s="854"/>
      <c r="S1564" s="854"/>
      <c r="T1564" s="859" t="s">
        <v>2287</v>
      </c>
      <c r="U1564" s="976"/>
      <c r="V1564" s="977" t="s">
        <v>355</v>
      </c>
      <c r="W1564" s="877" t="s">
        <v>92</v>
      </c>
      <c r="X1564" s="860" t="s">
        <v>2262</v>
      </c>
    </row>
    <row r="1565" spans="1:24" ht="28.5" customHeight="1">
      <c r="A1565" s="849" t="s">
        <v>9188</v>
      </c>
      <c r="B1565" s="849"/>
      <c r="C1565" s="849" t="s">
        <v>9084</v>
      </c>
      <c r="D1565" s="849" t="s">
        <v>9189</v>
      </c>
      <c r="E1565" s="851">
        <v>42.9760068</v>
      </c>
      <c r="F1565" s="851">
        <v>-89.049088699999999</v>
      </c>
      <c r="G1565" s="851" t="s">
        <v>9349</v>
      </c>
      <c r="H1565" s="869"/>
      <c r="I1565" s="853" t="s">
        <v>2203</v>
      </c>
      <c r="J1565" s="854" t="str">
        <f t="shared" si="202"/>
        <v>Groundwater</v>
      </c>
      <c r="K1565" s="852" t="s">
        <v>35</v>
      </c>
      <c r="L1565" s="851">
        <v>2021</v>
      </c>
      <c r="M1565" s="855">
        <v>900</v>
      </c>
      <c r="N1565" s="855">
        <v>17</v>
      </c>
      <c r="O1565" s="855"/>
      <c r="P1565" s="855"/>
      <c r="Q1565" s="855">
        <f t="shared" si="203"/>
        <v>900</v>
      </c>
      <c r="R1565" s="854"/>
      <c r="S1565" s="854"/>
      <c r="T1565" s="854"/>
      <c r="U1565" s="880" t="s">
        <v>9190</v>
      </c>
      <c r="V1565" s="867" t="s">
        <v>9191</v>
      </c>
      <c r="W1565" s="868" t="s">
        <v>9192</v>
      </c>
      <c r="X1565" s="851"/>
    </row>
    <row r="1566" spans="1:24" ht="28.5" customHeight="1">
      <c r="A1566" s="849" t="s">
        <v>7138</v>
      </c>
      <c r="B1566" s="849" t="s">
        <v>7139</v>
      </c>
      <c r="C1566" s="850" t="s">
        <v>4778</v>
      </c>
      <c r="D1566" s="850" t="s">
        <v>7140</v>
      </c>
      <c r="E1566" s="852">
        <v>43.014183099999997</v>
      </c>
      <c r="F1566" s="852">
        <v>-71.050800899999999</v>
      </c>
      <c r="G1566" s="854" t="s">
        <v>9289</v>
      </c>
      <c r="H1566" s="850"/>
      <c r="I1566" s="853" t="s">
        <v>95</v>
      </c>
      <c r="J1566" s="854" t="str">
        <f t="shared" si="202"/>
        <v>Groundwater</v>
      </c>
      <c r="K1566" s="854" t="s">
        <v>35</v>
      </c>
      <c r="L1566" s="858"/>
      <c r="M1566" s="855">
        <v>3800</v>
      </c>
      <c r="N1566" s="855">
        <v>46000</v>
      </c>
      <c r="O1566" s="855">
        <v>49800</v>
      </c>
      <c r="P1566" s="855">
        <v>69300</v>
      </c>
      <c r="Q1566" s="855">
        <f t="shared" si="203"/>
        <v>69300</v>
      </c>
      <c r="R1566" s="854" t="s">
        <v>10710</v>
      </c>
      <c r="S1566" s="944" t="s">
        <v>6539</v>
      </c>
      <c r="T1566" s="879" t="s">
        <v>7145</v>
      </c>
      <c r="U1566" s="866" t="s">
        <v>6079</v>
      </c>
      <c r="V1566" s="881" t="s">
        <v>4781</v>
      </c>
      <c r="W1566" s="931" t="s">
        <v>7146</v>
      </c>
      <c r="X1566" s="882" t="s">
        <v>5105</v>
      </c>
    </row>
    <row r="1567" spans="1:24" ht="28.5" customHeight="1">
      <c r="A1567" s="849" t="s">
        <v>10711</v>
      </c>
      <c r="B1567" s="849"/>
      <c r="C1567" s="849" t="s">
        <v>3158</v>
      </c>
      <c r="D1567" s="849" t="s">
        <v>10712</v>
      </c>
      <c r="E1567" s="851"/>
      <c r="F1567" s="851"/>
      <c r="G1567" s="862"/>
      <c r="H1567" s="861"/>
      <c r="I1567" s="853" t="s">
        <v>5</v>
      </c>
      <c r="J1567" s="852" t="s">
        <v>35</v>
      </c>
      <c r="K1567" s="852" t="s">
        <v>35</v>
      </c>
      <c r="L1567" s="863">
        <v>2020</v>
      </c>
      <c r="M1567" s="855">
        <v>24</v>
      </c>
      <c r="N1567" s="855">
        <v>60</v>
      </c>
      <c r="O1567" s="855"/>
      <c r="P1567" s="855"/>
      <c r="Q1567" s="855">
        <v>60</v>
      </c>
      <c r="R1567" s="854"/>
      <c r="S1567" s="854"/>
      <c r="T1567" s="854" t="s">
        <v>10713</v>
      </c>
      <c r="U1567" s="864" t="s">
        <v>10713</v>
      </c>
      <c r="V1567" s="865" t="s">
        <v>10714</v>
      </c>
      <c r="W1567" s="854" t="s">
        <v>10715</v>
      </c>
      <c r="X1567" s="851" t="s">
        <v>9295</v>
      </c>
    </row>
    <row r="1568" spans="1:24" ht="28.5" customHeight="1">
      <c r="A1568" s="849" t="s">
        <v>1665</v>
      </c>
      <c r="B1568" s="850"/>
      <c r="C1568" s="850" t="s">
        <v>1569</v>
      </c>
      <c r="D1568" s="850" t="s">
        <v>1666</v>
      </c>
      <c r="E1568" s="852">
        <v>38.051067099999997</v>
      </c>
      <c r="F1568" s="852">
        <v>-103.72001349999999</v>
      </c>
      <c r="G1568" s="854" t="s">
        <v>9289</v>
      </c>
      <c r="H1568" s="850"/>
      <c r="I1568" s="853" t="s">
        <v>95</v>
      </c>
      <c r="J1568" s="854" t="str">
        <f t="shared" ref="J1568:J1589" si="204">IF(K1568="Groundwater", "Groundwater", IF(OR(K1568="Wastewater", K1568="Surface Water", K1568="Drinking Water", K1568="Leachate"),"Other Water", IF(OR(K1568="Soil", K1568="Compost", K1568="Sludge", K1568="Septage"), "Solid", "Unknown")))</f>
        <v>Groundwater</v>
      </c>
      <c r="K1568" s="854" t="s">
        <v>35</v>
      </c>
      <c r="L1568" s="858">
        <v>2020</v>
      </c>
      <c r="M1568" s="855"/>
      <c r="N1568" s="855"/>
      <c r="O1568" s="855" t="s">
        <v>36</v>
      </c>
      <c r="P1568" s="855">
        <v>0.27</v>
      </c>
      <c r="Q1568" s="855">
        <f t="shared" ref="Q1568:Q1589" si="205">IF(M1568&amp;N1568&amp;O1568&amp;P1568="","",MAX(M1568:P1568))</f>
        <v>0.27</v>
      </c>
      <c r="R1568" s="853" t="s">
        <v>1590</v>
      </c>
      <c r="S1568" s="944" t="s">
        <v>1595</v>
      </c>
      <c r="T1568" s="859" t="s">
        <v>1603</v>
      </c>
      <c r="U1568" s="912"/>
      <c r="V1568" s="857" t="s">
        <v>1591</v>
      </c>
      <c r="W1568" s="941" t="s">
        <v>1670</v>
      </c>
      <c r="X1568" s="1000" t="s">
        <v>1584</v>
      </c>
    </row>
    <row r="1569" spans="1:24" ht="28.5" customHeight="1">
      <c r="A1569" s="849" t="s">
        <v>8412</v>
      </c>
      <c r="B1569" s="849"/>
      <c r="C1569" s="849" t="s">
        <v>8334</v>
      </c>
      <c r="D1569" s="849"/>
      <c r="E1569" s="851">
        <v>40.531019999999998</v>
      </c>
      <c r="F1569" s="851">
        <v>-75.493350000000007</v>
      </c>
      <c r="G1569" s="901" t="s">
        <v>9290</v>
      </c>
      <c r="H1569" s="900"/>
      <c r="I1569" s="853" t="s">
        <v>1201</v>
      </c>
      <c r="J1569" s="854" t="str">
        <f t="shared" si="204"/>
        <v>Unknown</v>
      </c>
      <c r="K1569" s="852"/>
      <c r="L1569" s="851"/>
      <c r="M1569" s="855"/>
      <c r="N1569" s="855"/>
      <c r="O1569" s="855"/>
      <c r="P1569" s="855"/>
      <c r="Q1569" s="855" t="str">
        <f t="shared" si="205"/>
        <v/>
      </c>
      <c r="R1569" s="854" t="s">
        <v>9354</v>
      </c>
      <c r="S1569" s="854"/>
      <c r="T1569" s="918" t="s">
        <v>8413</v>
      </c>
      <c r="U1569" s="856" t="s">
        <v>1570</v>
      </c>
      <c r="V1569" s="865"/>
      <c r="W1569" s="854"/>
      <c r="X1569" s="851"/>
    </row>
    <row r="1570" spans="1:24" ht="28.5" customHeight="1">
      <c r="A1570" s="849" t="s">
        <v>4037</v>
      </c>
      <c r="B1570" s="850" t="s">
        <v>10716</v>
      </c>
      <c r="C1570" s="850" t="s">
        <v>3158</v>
      </c>
      <c r="D1570" s="850" t="s">
        <v>3505</v>
      </c>
      <c r="E1570" s="871">
        <v>42.3083375</v>
      </c>
      <c r="F1570" s="871">
        <v>-83.156357799999995</v>
      </c>
      <c r="G1570" s="852" t="s">
        <v>9289</v>
      </c>
      <c r="H1570" s="852"/>
      <c r="I1570" s="853" t="s">
        <v>5</v>
      </c>
      <c r="J1570" s="854" t="str">
        <f t="shared" si="204"/>
        <v>Groundwater</v>
      </c>
      <c r="K1570" s="854" t="s">
        <v>35</v>
      </c>
      <c r="L1570" s="858">
        <v>2020</v>
      </c>
      <c r="M1570" s="855">
        <v>8</v>
      </c>
      <c r="N1570" s="855">
        <v>16</v>
      </c>
      <c r="O1570" s="855"/>
      <c r="P1570" s="855" t="s">
        <v>36</v>
      </c>
      <c r="Q1570" s="855">
        <f t="shared" si="205"/>
        <v>16</v>
      </c>
      <c r="R1570" s="940" t="s">
        <v>10717</v>
      </c>
      <c r="S1570" s="885"/>
      <c r="T1570" s="859" t="s">
        <v>4042</v>
      </c>
      <c r="U1570" s="856" t="s">
        <v>10718</v>
      </c>
      <c r="V1570" s="1076" t="s">
        <v>3190</v>
      </c>
      <c r="W1570" s="885"/>
      <c r="X1570" s="877" t="s">
        <v>3168</v>
      </c>
    </row>
    <row r="1571" spans="1:24" ht="28.5" customHeight="1">
      <c r="A1571" s="849" t="s">
        <v>7147</v>
      </c>
      <c r="B1571" s="850"/>
      <c r="C1571" s="850" t="s">
        <v>4778</v>
      </c>
      <c r="D1571" s="850" t="s">
        <v>7148</v>
      </c>
      <c r="E1571" s="852">
        <v>42.751872377743702</v>
      </c>
      <c r="F1571" s="852">
        <v>-71.297638688488206</v>
      </c>
      <c r="G1571" s="854" t="s">
        <v>9299</v>
      </c>
      <c r="H1571" s="850" t="s">
        <v>10719</v>
      </c>
      <c r="I1571" s="853" t="s">
        <v>33</v>
      </c>
      <c r="J1571" s="854" t="str">
        <f t="shared" si="204"/>
        <v>Groundwater</v>
      </c>
      <c r="K1571" s="854" t="s">
        <v>35</v>
      </c>
      <c r="L1571" s="858">
        <v>2019</v>
      </c>
      <c r="M1571" s="855">
        <v>900</v>
      </c>
      <c r="N1571" s="855">
        <v>1700</v>
      </c>
      <c r="O1571" s="855">
        <v>2600</v>
      </c>
      <c r="P1571" s="855">
        <v>3873.1</v>
      </c>
      <c r="Q1571" s="855">
        <f t="shared" si="205"/>
        <v>3873.1</v>
      </c>
      <c r="R1571" s="854"/>
      <c r="S1571" s="853"/>
      <c r="T1571" s="879" t="s">
        <v>7152</v>
      </c>
      <c r="U1571" s="875" t="s">
        <v>4786</v>
      </c>
      <c r="V1571" s="887" t="s">
        <v>4781</v>
      </c>
      <c r="W1571" s="879" t="s">
        <v>7153</v>
      </c>
      <c r="X1571" s="882" t="s">
        <v>2415</v>
      </c>
    </row>
    <row r="1572" spans="1:24" ht="28.5" customHeight="1">
      <c r="A1572" s="849" t="s">
        <v>4043</v>
      </c>
      <c r="B1572" s="850"/>
      <c r="C1572" s="850" t="s">
        <v>3158</v>
      </c>
      <c r="D1572" s="850" t="s">
        <v>4044</v>
      </c>
      <c r="E1572" s="871">
        <v>43.6119482</v>
      </c>
      <c r="F1572" s="871">
        <v>-84.783358299999904</v>
      </c>
      <c r="G1572" s="852" t="s">
        <v>9289</v>
      </c>
      <c r="H1572" s="852"/>
      <c r="I1572" s="853" t="s">
        <v>5</v>
      </c>
      <c r="J1572" s="854" t="str">
        <f t="shared" si="204"/>
        <v>Groundwater</v>
      </c>
      <c r="K1572" s="854" t="s">
        <v>35</v>
      </c>
      <c r="L1572" s="858">
        <v>2017</v>
      </c>
      <c r="M1572" s="855"/>
      <c r="N1572" s="855"/>
      <c r="O1572" s="855">
        <v>1370</v>
      </c>
      <c r="P1572" s="855"/>
      <c r="Q1572" s="855">
        <f t="shared" si="205"/>
        <v>1370</v>
      </c>
      <c r="R1572" s="854" t="s">
        <v>10720</v>
      </c>
      <c r="S1572" s="883" t="s">
        <v>4047</v>
      </c>
      <c r="T1572" s="908" t="s">
        <v>3166</v>
      </c>
      <c r="U1572" s="866" t="s">
        <v>4046</v>
      </c>
      <c r="V1572" s="884" t="s">
        <v>4047</v>
      </c>
      <c r="W1572" s="899" t="s">
        <v>4051</v>
      </c>
      <c r="X1572" s="877" t="s">
        <v>3168</v>
      </c>
    </row>
    <row r="1573" spans="1:24" ht="28.5" customHeight="1">
      <c r="A1573" s="849" t="s">
        <v>8427</v>
      </c>
      <c r="B1573" s="849"/>
      <c r="C1573" s="849" t="s">
        <v>8423</v>
      </c>
      <c r="D1573" s="849" t="s">
        <v>8428</v>
      </c>
      <c r="E1573" s="851">
        <v>18.115910581501598</v>
      </c>
      <c r="F1573" s="919">
        <v>-65.422781837992304</v>
      </c>
      <c r="G1573" s="901" t="s">
        <v>9349</v>
      </c>
      <c r="H1573" s="900" t="s">
        <v>10721</v>
      </c>
      <c r="I1573" s="853" t="s">
        <v>44</v>
      </c>
      <c r="J1573" s="854" t="str">
        <f t="shared" si="204"/>
        <v>Groundwater</v>
      </c>
      <c r="K1573" s="852" t="s">
        <v>35</v>
      </c>
      <c r="L1573" s="851"/>
      <c r="M1573" s="855">
        <v>351375</v>
      </c>
      <c r="N1573" s="855">
        <v>491401</v>
      </c>
      <c r="O1573" s="855"/>
      <c r="P1573" s="855"/>
      <c r="Q1573" s="855">
        <f t="shared" si="205"/>
        <v>491401</v>
      </c>
      <c r="R1573" s="854"/>
      <c r="S1573" s="854"/>
      <c r="T1573" s="854"/>
      <c r="U1573" s="864"/>
      <c r="V1573" s="857" t="s">
        <v>740</v>
      </c>
      <c r="W1573" s="854"/>
      <c r="X1573" s="851"/>
    </row>
    <row r="1574" spans="1:24" ht="28.5" customHeight="1">
      <c r="A1574" s="849" t="s">
        <v>4532</v>
      </c>
      <c r="B1574" s="849"/>
      <c r="C1574" s="849" t="s">
        <v>4239</v>
      </c>
      <c r="D1574" s="849" t="s">
        <v>4533</v>
      </c>
      <c r="E1574" s="851">
        <v>48.851875309999997</v>
      </c>
      <c r="F1574" s="851">
        <v>-95.533676150000005</v>
      </c>
      <c r="G1574" s="852" t="s">
        <v>9299</v>
      </c>
      <c r="H1574" s="849"/>
      <c r="I1574" s="853" t="s">
        <v>33</v>
      </c>
      <c r="J1574" s="854" t="str">
        <f t="shared" si="204"/>
        <v>Groundwater</v>
      </c>
      <c r="K1574" s="852" t="s">
        <v>35</v>
      </c>
      <c r="L1574" s="851">
        <v>2019</v>
      </c>
      <c r="M1574" s="855">
        <v>520</v>
      </c>
      <c r="N1574" s="855">
        <v>500</v>
      </c>
      <c r="O1574" s="855">
        <v>1020</v>
      </c>
      <c r="P1574" s="855">
        <v>3600</v>
      </c>
      <c r="Q1574" s="855">
        <f t="shared" si="205"/>
        <v>3600</v>
      </c>
      <c r="R1574" s="854"/>
      <c r="S1574" s="868" t="s">
        <v>4271</v>
      </c>
      <c r="T1574" s="868" t="s">
        <v>4534</v>
      </c>
      <c r="U1574" s="866" t="s">
        <v>4271</v>
      </c>
      <c r="V1574" s="884" t="s">
        <v>4272</v>
      </c>
      <c r="W1574" s="854"/>
      <c r="X1574" s="877" t="s">
        <v>4274</v>
      </c>
    </row>
    <row r="1575" spans="1:24" ht="28.5" customHeight="1">
      <c r="A1575" s="849" t="s">
        <v>8329</v>
      </c>
      <c r="B1575" s="849" t="s">
        <v>10722</v>
      </c>
      <c r="C1575" s="849" t="s">
        <v>8283</v>
      </c>
      <c r="D1575" s="849" t="s">
        <v>8330</v>
      </c>
      <c r="E1575" s="852">
        <v>43.208545399999998</v>
      </c>
      <c r="F1575" s="852">
        <v>-123.3427794</v>
      </c>
      <c r="G1575" s="852" t="s">
        <v>9290</v>
      </c>
      <c r="H1575" s="849"/>
      <c r="I1575" s="853" t="s">
        <v>44</v>
      </c>
      <c r="J1575" s="854" t="str">
        <f t="shared" si="204"/>
        <v>Other Water</v>
      </c>
      <c r="K1575" s="852" t="s">
        <v>80</v>
      </c>
      <c r="L1575" s="851">
        <v>2018</v>
      </c>
      <c r="M1575" s="855"/>
      <c r="N1575" s="855"/>
      <c r="O1575" s="855" t="s">
        <v>36</v>
      </c>
      <c r="P1575" s="855">
        <v>0.8</v>
      </c>
      <c r="Q1575" s="855">
        <f t="shared" si="205"/>
        <v>0.8</v>
      </c>
      <c r="R1575" s="854"/>
      <c r="S1575" s="854"/>
      <c r="T1575" s="854"/>
      <c r="U1575" s="954" t="s">
        <v>90</v>
      </c>
      <c r="V1575" s="898" t="s">
        <v>90</v>
      </c>
      <c r="W1575" s="877" t="s">
        <v>92</v>
      </c>
      <c r="X1575" s="860" t="s">
        <v>8285</v>
      </c>
    </row>
    <row r="1576" spans="1:24" ht="28.5" customHeight="1">
      <c r="A1576" s="849" t="s">
        <v>4690</v>
      </c>
      <c r="B1576" s="849" t="s">
        <v>4691</v>
      </c>
      <c r="C1576" s="850" t="s">
        <v>4663</v>
      </c>
      <c r="D1576" s="850" t="s">
        <v>4692</v>
      </c>
      <c r="E1576" s="852">
        <v>39.767827199999999</v>
      </c>
      <c r="F1576" s="852">
        <v>-94.902834999999996</v>
      </c>
      <c r="G1576" s="854" t="s">
        <v>10092</v>
      </c>
      <c r="H1576" s="850"/>
      <c r="I1576" s="853" t="s">
        <v>44</v>
      </c>
      <c r="J1576" s="854" t="str">
        <f t="shared" si="204"/>
        <v>Groundwater</v>
      </c>
      <c r="K1576" s="854" t="s">
        <v>35</v>
      </c>
      <c r="L1576" s="858">
        <v>2018</v>
      </c>
      <c r="M1576" s="855">
        <v>5100</v>
      </c>
      <c r="N1576" s="855">
        <v>34000</v>
      </c>
      <c r="O1576" s="855">
        <v>39100</v>
      </c>
      <c r="P1576" s="855">
        <v>80565</v>
      </c>
      <c r="Q1576" s="855">
        <f t="shared" si="205"/>
        <v>80565</v>
      </c>
      <c r="R1576" s="854" t="s">
        <v>10723</v>
      </c>
      <c r="S1576" s="853" t="s">
        <v>49</v>
      </c>
      <c r="T1576" s="937" t="s">
        <v>146</v>
      </c>
      <c r="U1576" s="1055" t="s">
        <v>54</v>
      </c>
      <c r="V1576" s="857" t="s">
        <v>4694</v>
      </c>
      <c r="W1576" s="893" t="s">
        <v>4699</v>
      </c>
      <c r="X1576" s="934" t="s">
        <v>4679</v>
      </c>
    </row>
    <row r="1577" spans="1:24" ht="28.5" customHeight="1">
      <c r="A1577" s="849" t="s">
        <v>7154</v>
      </c>
      <c r="B1577" s="849"/>
      <c r="C1577" s="850" t="s">
        <v>4778</v>
      </c>
      <c r="D1577" s="850" t="s">
        <v>4816</v>
      </c>
      <c r="E1577" s="852">
        <v>42.756121899999997</v>
      </c>
      <c r="F1577" s="852">
        <v>-71.445149599999993</v>
      </c>
      <c r="G1577" s="854" t="s">
        <v>9299</v>
      </c>
      <c r="H1577" s="850"/>
      <c r="I1577" s="853" t="s">
        <v>33</v>
      </c>
      <c r="J1577" s="854" t="str">
        <f t="shared" si="204"/>
        <v>Groundwater</v>
      </c>
      <c r="K1577" s="854" t="s">
        <v>35</v>
      </c>
      <c r="L1577" s="858">
        <v>2018</v>
      </c>
      <c r="M1577" s="855">
        <v>253</v>
      </c>
      <c r="N1577" s="855"/>
      <c r="O1577" s="855" t="s">
        <v>36</v>
      </c>
      <c r="P1577" s="855">
        <v>504.6</v>
      </c>
      <c r="Q1577" s="855">
        <f t="shared" si="205"/>
        <v>504.6</v>
      </c>
      <c r="R1577" s="854"/>
      <c r="S1577" s="853"/>
      <c r="T1577" s="879" t="s">
        <v>7159</v>
      </c>
      <c r="U1577" s="880" t="s">
        <v>4786</v>
      </c>
      <c r="V1577" s="881" t="s">
        <v>7156</v>
      </c>
      <c r="W1577" s="879" t="s">
        <v>7160</v>
      </c>
      <c r="X1577" s="882" t="s">
        <v>2415</v>
      </c>
    </row>
    <row r="1578" spans="1:24" ht="28.5" customHeight="1">
      <c r="A1578" s="849" t="s">
        <v>2747</v>
      </c>
      <c r="B1578" s="850"/>
      <c r="C1578" s="850" t="s">
        <v>2408</v>
      </c>
      <c r="D1578" s="850" t="s">
        <v>2417</v>
      </c>
      <c r="E1578" s="852">
        <v>44.40737</v>
      </c>
      <c r="F1578" s="852">
        <v>-70.039153400000004</v>
      </c>
      <c r="G1578" s="854" t="s">
        <v>9289</v>
      </c>
      <c r="H1578" s="850"/>
      <c r="I1578" s="853" t="s">
        <v>77</v>
      </c>
      <c r="J1578" s="854" t="str">
        <f t="shared" si="204"/>
        <v>Other Water</v>
      </c>
      <c r="K1578" s="854" t="s">
        <v>80</v>
      </c>
      <c r="L1578" s="902">
        <v>2019</v>
      </c>
      <c r="M1578" s="855">
        <v>2.06</v>
      </c>
      <c r="N1578" s="855"/>
      <c r="O1578" s="855">
        <v>2</v>
      </c>
      <c r="P1578" s="855">
        <v>2.06</v>
      </c>
      <c r="Q1578" s="855">
        <f t="shared" si="205"/>
        <v>2.06</v>
      </c>
      <c r="R1578" s="854" t="s">
        <v>2749</v>
      </c>
      <c r="S1578" s="853"/>
      <c r="T1578" s="859" t="s">
        <v>2443</v>
      </c>
      <c r="U1578" s="946" t="s">
        <v>2750</v>
      </c>
      <c r="V1578" s="881" t="s">
        <v>2411</v>
      </c>
      <c r="W1578" s="885"/>
      <c r="X1578" s="882" t="s">
        <v>2415</v>
      </c>
    </row>
    <row r="1579" spans="1:24" ht="28.5" customHeight="1">
      <c r="A1579" s="849" t="s">
        <v>7161</v>
      </c>
      <c r="B1579" s="850"/>
      <c r="C1579" s="850" t="s">
        <v>4778</v>
      </c>
      <c r="D1579" s="850" t="s">
        <v>6385</v>
      </c>
      <c r="E1579" s="852">
        <v>43.2296379</v>
      </c>
      <c r="F1579" s="852">
        <v>-70.840285100000003</v>
      </c>
      <c r="G1579" s="854" t="s">
        <v>9299</v>
      </c>
      <c r="H1579" s="850"/>
      <c r="I1579" s="853" t="s">
        <v>77</v>
      </c>
      <c r="J1579" s="854" t="str">
        <f t="shared" si="204"/>
        <v>Groundwater</v>
      </c>
      <c r="K1579" s="854" t="s">
        <v>35</v>
      </c>
      <c r="L1579" s="858">
        <v>2018</v>
      </c>
      <c r="M1579" s="855">
        <v>8.23</v>
      </c>
      <c r="N1579" s="855">
        <v>3.94</v>
      </c>
      <c r="O1579" s="855">
        <v>12.17</v>
      </c>
      <c r="P1579" s="855">
        <v>66.209999999999994</v>
      </c>
      <c r="Q1579" s="855">
        <f t="shared" si="205"/>
        <v>66.209999999999994</v>
      </c>
      <c r="R1579" s="854"/>
      <c r="S1579" s="853"/>
      <c r="T1579" s="879" t="s">
        <v>7166</v>
      </c>
      <c r="U1579" s="875" t="s">
        <v>4786</v>
      </c>
      <c r="V1579" s="887" t="s">
        <v>7163</v>
      </c>
      <c r="W1579" s="879" t="s">
        <v>7167</v>
      </c>
      <c r="X1579" s="882" t="s">
        <v>2415</v>
      </c>
    </row>
    <row r="1580" spans="1:24" ht="28.5" customHeight="1">
      <c r="A1580" s="849" t="s">
        <v>10724</v>
      </c>
      <c r="B1580" s="850"/>
      <c r="C1580" s="850" t="s">
        <v>4778</v>
      </c>
      <c r="D1580" s="850" t="s">
        <v>5331</v>
      </c>
      <c r="E1580" s="852">
        <v>42.947105912599703</v>
      </c>
      <c r="F1580" s="852">
        <v>-71.453510540595005</v>
      </c>
      <c r="G1580" s="854" t="s">
        <v>9296</v>
      </c>
      <c r="H1580" s="850" t="s">
        <v>10725</v>
      </c>
      <c r="I1580" s="853" t="s">
        <v>77</v>
      </c>
      <c r="J1580" s="854" t="str">
        <f t="shared" si="204"/>
        <v>Groundwater</v>
      </c>
      <c r="K1580" s="854" t="s">
        <v>35</v>
      </c>
      <c r="L1580" s="858"/>
      <c r="M1580" s="855">
        <v>129</v>
      </c>
      <c r="N1580" s="855">
        <v>35.1</v>
      </c>
      <c r="O1580" s="855">
        <v>164.1</v>
      </c>
      <c r="P1580" s="855">
        <v>182.67</v>
      </c>
      <c r="Q1580" s="855">
        <f t="shared" si="205"/>
        <v>182.67</v>
      </c>
      <c r="R1580" s="854"/>
      <c r="S1580" s="854"/>
      <c r="T1580" s="854"/>
      <c r="U1580" s="856" t="s">
        <v>4781</v>
      </c>
      <c r="V1580" s="857" t="s">
        <v>4781</v>
      </c>
      <c r="W1580" s="854"/>
      <c r="X1580" s="860" t="s">
        <v>2415</v>
      </c>
    </row>
    <row r="1581" spans="1:24" ht="28.5" customHeight="1">
      <c r="A1581" s="849" t="s">
        <v>2753</v>
      </c>
      <c r="B1581" s="850"/>
      <c r="C1581" s="850" t="s">
        <v>2408</v>
      </c>
      <c r="D1581" s="850" t="s">
        <v>2754</v>
      </c>
      <c r="E1581" s="852">
        <v>44.539941800000001</v>
      </c>
      <c r="F1581" s="852">
        <v>-70.520056600000004</v>
      </c>
      <c r="G1581" s="854" t="s">
        <v>9289</v>
      </c>
      <c r="H1581" s="850"/>
      <c r="I1581" s="853" t="s">
        <v>2194</v>
      </c>
      <c r="J1581" s="854" t="str">
        <f t="shared" si="204"/>
        <v>Solid</v>
      </c>
      <c r="K1581" s="854" t="s">
        <v>2506</v>
      </c>
      <c r="L1581" s="902">
        <v>2019</v>
      </c>
      <c r="M1581" s="855">
        <v>7900</v>
      </c>
      <c r="N1581" s="855">
        <v>3700</v>
      </c>
      <c r="O1581" s="855">
        <v>11600</v>
      </c>
      <c r="P1581" s="855">
        <v>16000</v>
      </c>
      <c r="Q1581" s="855">
        <f t="shared" si="205"/>
        <v>16000</v>
      </c>
      <c r="R1581" s="854"/>
      <c r="S1581" s="853"/>
      <c r="T1581" s="859" t="s">
        <v>2443</v>
      </c>
      <c r="U1581" s="912"/>
      <c r="V1581" s="887" t="s">
        <v>2411</v>
      </c>
      <c r="W1581" s="885"/>
      <c r="X1581" s="882" t="s">
        <v>2415</v>
      </c>
    </row>
    <row r="1582" spans="1:24" ht="28.5" customHeight="1">
      <c r="A1582" s="849" t="s">
        <v>7170</v>
      </c>
      <c r="B1582" s="850"/>
      <c r="C1582" s="850" t="s">
        <v>4778</v>
      </c>
      <c r="D1582" s="850" t="s">
        <v>7171</v>
      </c>
      <c r="E1582" s="852">
        <v>43.802901499999997</v>
      </c>
      <c r="F1582" s="852">
        <v>-71.820731899999998</v>
      </c>
      <c r="G1582" s="854" t="s">
        <v>9299</v>
      </c>
      <c r="H1582" s="850"/>
      <c r="I1582" s="853" t="s">
        <v>33</v>
      </c>
      <c r="J1582" s="854" t="str">
        <f t="shared" si="204"/>
        <v>Groundwater</v>
      </c>
      <c r="K1582" s="854" t="s">
        <v>35</v>
      </c>
      <c r="L1582" s="858">
        <v>2017</v>
      </c>
      <c r="M1582" s="855">
        <v>26.8</v>
      </c>
      <c r="N1582" s="855">
        <v>28.7</v>
      </c>
      <c r="O1582" s="855">
        <v>55.5</v>
      </c>
      <c r="P1582" s="855">
        <v>257.39999999999998</v>
      </c>
      <c r="Q1582" s="855">
        <f t="shared" si="205"/>
        <v>257.39999999999998</v>
      </c>
      <c r="R1582" s="854" t="s">
        <v>7177</v>
      </c>
      <c r="S1582" s="962" t="s">
        <v>7176</v>
      </c>
      <c r="T1582" s="962" t="s">
        <v>7178</v>
      </c>
      <c r="U1582" s="880" t="s">
        <v>4786</v>
      </c>
      <c r="V1582" s="884" t="s">
        <v>7173</v>
      </c>
      <c r="W1582" s="962" t="s">
        <v>7179</v>
      </c>
      <c r="X1582" s="882" t="s">
        <v>2415</v>
      </c>
    </row>
    <row r="1583" spans="1:24" ht="28.5" customHeight="1">
      <c r="A1583" s="849" t="s">
        <v>8858</v>
      </c>
      <c r="B1583" s="849"/>
      <c r="C1583" s="849" t="s">
        <v>8722</v>
      </c>
      <c r="D1583" s="849"/>
      <c r="E1583" s="851">
        <v>43.620864821420199</v>
      </c>
      <c r="F1583" s="851">
        <v>-72.951414421291503</v>
      </c>
      <c r="G1583" s="901" t="s">
        <v>9299</v>
      </c>
      <c r="H1583" s="900" t="s">
        <v>10726</v>
      </c>
      <c r="I1583" s="853" t="s">
        <v>33</v>
      </c>
      <c r="J1583" s="854" t="str">
        <f t="shared" si="204"/>
        <v>Groundwater</v>
      </c>
      <c r="K1583" s="852" t="s">
        <v>35</v>
      </c>
      <c r="L1583" s="851">
        <v>2018</v>
      </c>
      <c r="M1583" s="855"/>
      <c r="N1583" s="855"/>
      <c r="O1583" s="855"/>
      <c r="P1583" s="855">
        <v>104</v>
      </c>
      <c r="Q1583" s="855">
        <f t="shared" si="205"/>
        <v>104</v>
      </c>
      <c r="R1583" s="854"/>
      <c r="S1583" s="854"/>
      <c r="T1583" s="854"/>
      <c r="U1583" s="856" t="s">
        <v>8723</v>
      </c>
      <c r="V1583" s="857" t="s">
        <v>8724</v>
      </c>
      <c r="W1583" s="854"/>
      <c r="X1583" s="877" t="s">
        <v>8725</v>
      </c>
    </row>
    <row r="1584" spans="1:24" ht="28.5" customHeight="1">
      <c r="A1584" s="849" t="s">
        <v>8859</v>
      </c>
      <c r="B1584" s="850"/>
      <c r="C1584" s="850" t="s">
        <v>8722</v>
      </c>
      <c r="D1584" s="850" t="s">
        <v>8860</v>
      </c>
      <c r="E1584" s="852">
        <v>43.523864764585497</v>
      </c>
      <c r="F1584" s="852">
        <v>-72.9552288075744</v>
      </c>
      <c r="G1584" s="854" t="s">
        <v>9289</v>
      </c>
      <c r="H1584" s="850"/>
      <c r="I1584" s="853" t="s">
        <v>113</v>
      </c>
      <c r="J1584" s="854" t="str">
        <f t="shared" si="204"/>
        <v>Groundwater</v>
      </c>
      <c r="K1584" s="854" t="s">
        <v>35</v>
      </c>
      <c r="L1584" s="858"/>
      <c r="M1584" s="855">
        <v>19</v>
      </c>
      <c r="N1584" s="855">
        <v>8</v>
      </c>
      <c r="O1584" s="855">
        <v>87</v>
      </c>
      <c r="P1584" s="855"/>
      <c r="Q1584" s="855">
        <f t="shared" si="205"/>
        <v>87</v>
      </c>
      <c r="R1584" s="885" t="s">
        <v>10727</v>
      </c>
      <c r="S1584" s="944" t="s">
        <v>8865</v>
      </c>
      <c r="T1584" s="916" t="s">
        <v>8747</v>
      </c>
      <c r="U1584" s="856" t="s">
        <v>8862</v>
      </c>
      <c r="V1584" s="910" t="s">
        <v>49</v>
      </c>
      <c r="W1584" s="893" t="s">
        <v>8867</v>
      </c>
      <c r="X1584" s="882" t="s">
        <v>8725</v>
      </c>
    </row>
    <row r="1585" spans="1:24" ht="28.5" customHeight="1">
      <c r="A1585" s="849" t="s">
        <v>7180</v>
      </c>
      <c r="B1585" s="850"/>
      <c r="C1585" s="850" t="s">
        <v>4778</v>
      </c>
      <c r="D1585" s="850" t="s">
        <v>5791</v>
      </c>
      <c r="E1585" s="852">
        <v>43.002469804517297</v>
      </c>
      <c r="F1585" s="852">
        <v>-70.788784803826999</v>
      </c>
      <c r="G1585" s="854" t="s">
        <v>9296</v>
      </c>
      <c r="H1585" s="850" t="s">
        <v>10728</v>
      </c>
      <c r="I1585" s="853" t="s">
        <v>33</v>
      </c>
      <c r="J1585" s="854" t="str">
        <f t="shared" si="204"/>
        <v>Groundwater</v>
      </c>
      <c r="K1585" s="854" t="s">
        <v>35</v>
      </c>
      <c r="L1585" s="858">
        <v>2019</v>
      </c>
      <c r="M1585" s="855">
        <v>67</v>
      </c>
      <c r="N1585" s="855">
        <v>36</v>
      </c>
      <c r="O1585" s="855">
        <v>103</v>
      </c>
      <c r="P1585" s="855">
        <v>138.80000000000001</v>
      </c>
      <c r="Q1585" s="855">
        <f t="shared" si="205"/>
        <v>138.80000000000001</v>
      </c>
      <c r="R1585" s="854"/>
      <c r="S1585" s="853"/>
      <c r="T1585" s="879" t="s">
        <v>7184</v>
      </c>
      <c r="U1585" s="875" t="s">
        <v>4786</v>
      </c>
      <c r="V1585" s="887" t="s">
        <v>5133</v>
      </c>
      <c r="W1585" s="879" t="s">
        <v>7185</v>
      </c>
      <c r="X1585" s="882" t="s">
        <v>2415</v>
      </c>
    </row>
    <row r="1586" spans="1:24" ht="28.5" customHeight="1">
      <c r="A1586" s="849" t="s">
        <v>4052</v>
      </c>
      <c r="B1586" s="849"/>
      <c r="C1586" s="849" t="s">
        <v>3158</v>
      </c>
      <c r="D1586" s="849" t="s">
        <v>4053</v>
      </c>
      <c r="E1586" s="851">
        <v>42.060361</v>
      </c>
      <c r="F1586" s="851">
        <v>-83.213354199999998</v>
      </c>
      <c r="G1586" s="852" t="s">
        <v>9289</v>
      </c>
      <c r="H1586" s="852"/>
      <c r="I1586" s="853" t="s">
        <v>765</v>
      </c>
      <c r="J1586" s="854" t="str">
        <f t="shared" si="204"/>
        <v>Other Water</v>
      </c>
      <c r="K1586" s="852" t="s">
        <v>2471</v>
      </c>
      <c r="L1586" s="851"/>
      <c r="M1586" s="855">
        <v>26.8</v>
      </c>
      <c r="N1586" s="855">
        <v>34.1</v>
      </c>
      <c r="O1586" s="855"/>
      <c r="P1586" s="855"/>
      <c r="Q1586" s="855">
        <f t="shared" si="205"/>
        <v>34.1</v>
      </c>
      <c r="R1586" s="854"/>
      <c r="S1586" s="885"/>
      <c r="T1586" s="852"/>
      <c r="U1586" s="875"/>
      <c r="V1586" s="857" t="s">
        <v>3266</v>
      </c>
      <c r="W1586" s="854"/>
      <c r="X1586" s="851"/>
    </row>
    <row r="1587" spans="1:24" ht="28.5" customHeight="1">
      <c r="A1587" s="849" t="s">
        <v>2758</v>
      </c>
      <c r="B1587" s="850"/>
      <c r="C1587" s="850" t="s">
        <v>2408</v>
      </c>
      <c r="D1587" s="850" t="s">
        <v>2759</v>
      </c>
      <c r="E1587" s="852">
        <v>43.5592872</v>
      </c>
      <c r="F1587" s="852">
        <v>-70.4237191</v>
      </c>
      <c r="G1587" s="854" t="s">
        <v>9289</v>
      </c>
      <c r="H1587" s="850"/>
      <c r="I1587" s="853" t="s">
        <v>2194</v>
      </c>
      <c r="J1587" s="854" t="str">
        <f t="shared" si="204"/>
        <v>Other Water</v>
      </c>
      <c r="K1587" s="854" t="s">
        <v>80</v>
      </c>
      <c r="L1587" s="902">
        <v>2019</v>
      </c>
      <c r="M1587" s="855">
        <v>11</v>
      </c>
      <c r="N1587" s="855"/>
      <c r="O1587" s="855" t="s">
        <v>36</v>
      </c>
      <c r="P1587" s="855">
        <v>1859</v>
      </c>
      <c r="Q1587" s="855">
        <f t="shared" si="205"/>
        <v>1859</v>
      </c>
      <c r="R1587" s="854"/>
      <c r="S1587" s="853"/>
      <c r="T1587" s="859" t="s">
        <v>2443</v>
      </c>
      <c r="U1587" s="864"/>
      <c r="V1587" s="881" t="s">
        <v>2411</v>
      </c>
      <c r="W1587" s="885"/>
      <c r="X1587" s="882" t="s">
        <v>2415</v>
      </c>
    </row>
    <row r="1588" spans="1:24" ht="28.5" customHeight="1">
      <c r="A1588" s="849" t="s">
        <v>1379</v>
      </c>
      <c r="B1588" s="850"/>
      <c r="C1588" s="850" t="s">
        <v>448</v>
      </c>
      <c r="D1588" s="850" t="s">
        <v>1380</v>
      </c>
      <c r="E1588" s="852">
        <v>38.695085400000004</v>
      </c>
      <c r="F1588" s="852">
        <v>-121.59006479999999</v>
      </c>
      <c r="G1588" s="852" t="s">
        <v>9289</v>
      </c>
      <c r="H1588" s="850"/>
      <c r="I1588" s="853" t="s">
        <v>113</v>
      </c>
      <c r="J1588" s="854" t="str">
        <f t="shared" si="204"/>
        <v>Groundwater</v>
      </c>
      <c r="K1588" s="854" t="s">
        <v>35</v>
      </c>
      <c r="L1588" s="858">
        <v>2019</v>
      </c>
      <c r="M1588" s="855">
        <v>9200</v>
      </c>
      <c r="N1588" s="855">
        <v>72000</v>
      </c>
      <c r="O1588" s="855">
        <v>76200</v>
      </c>
      <c r="P1588" s="855">
        <v>320400</v>
      </c>
      <c r="Q1588" s="855">
        <f t="shared" si="205"/>
        <v>320400</v>
      </c>
      <c r="R1588" s="854" t="s">
        <v>1007</v>
      </c>
      <c r="S1588" s="854"/>
      <c r="T1588" s="944" t="s">
        <v>1382</v>
      </c>
      <c r="U1588" s="856" t="s">
        <v>514</v>
      </c>
      <c r="V1588" s="857" t="s">
        <v>1381</v>
      </c>
      <c r="W1588" s="941" t="s">
        <v>1383</v>
      </c>
      <c r="X1588" s="941" t="s">
        <v>1384</v>
      </c>
    </row>
    <row r="1589" spans="1:24" ht="28.5" customHeight="1">
      <c r="A1589" s="849" t="s">
        <v>8414</v>
      </c>
      <c r="B1589" s="849"/>
      <c r="C1589" s="849" t="s">
        <v>8334</v>
      </c>
      <c r="D1589" s="849"/>
      <c r="E1589" s="851">
        <v>41.01576</v>
      </c>
      <c r="F1589" s="851">
        <v>-76.376239999999996</v>
      </c>
      <c r="G1589" s="901" t="s">
        <v>9290</v>
      </c>
      <c r="H1589" s="900"/>
      <c r="I1589" s="853" t="s">
        <v>1201</v>
      </c>
      <c r="J1589" s="854" t="str">
        <f t="shared" si="204"/>
        <v>Unknown</v>
      </c>
      <c r="K1589" s="852"/>
      <c r="L1589" s="851"/>
      <c r="M1589" s="855"/>
      <c r="N1589" s="855"/>
      <c r="O1589" s="855"/>
      <c r="P1589" s="855"/>
      <c r="Q1589" s="855" t="str">
        <f t="shared" si="205"/>
        <v/>
      </c>
      <c r="R1589" s="854" t="s">
        <v>9354</v>
      </c>
      <c r="S1589" s="854"/>
      <c r="T1589" s="918" t="s">
        <v>8415</v>
      </c>
      <c r="U1589" s="866" t="s">
        <v>1570</v>
      </c>
      <c r="V1589" s="865"/>
      <c r="W1589" s="854"/>
      <c r="X1589" s="851"/>
    </row>
    <row r="1590" spans="1:24" ht="28.5" customHeight="1">
      <c r="A1590" s="849" t="s">
        <v>10729</v>
      </c>
      <c r="B1590" s="849"/>
      <c r="C1590" s="849" t="s">
        <v>3158</v>
      </c>
      <c r="D1590" s="849" t="s">
        <v>4056</v>
      </c>
      <c r="E1590" s="851">
        <v>43.401378999999999</v>
      </c>
      <c r="F1590" s="851">
        <v>-83.971046000000001</v>
      </c>
      <c r="G1590" s="862"/>
      <c r="H1590" s="861"/>
      <c r="I1590" s="853" t="s">
        <v>5</v>
      </c>
      <c r="J1590" s="852" t="s">
        <v>35</v>
      </c>
      <c r="K1590" s="852" t="s">
        <v>35</v>
      </c>
      <c r="L1590" s="863">
        <v>2021</v>
      </c>
      <c r="M1590" s="855">
        <v>29.6</v>
      </c>
      <c r="N1590" s="855">
        <v>15.8</v>
      </c>
      <c r="O1590" s="855">
        <v>45.4</v>
      </c>
      <c r="P1590" s="855">
        <v>45.4</v>
      </c>
      <c r="Q1590" s="855">
        <v>45.4</v>
      </c>
      <c r="R1590" s="854"/>
      <c r="S1590" s="854"/>
      <c r="T1590" s="854" t="s">
        <v>10730</v>
      </c>
      <c r="U1590" s="864" t="s">
        <v>10730</v>
      </c>
      <c r="V1590" s="865" t="s">
        <v>10731</v>
      </c>
      <c r="W1590" s="854" t="s">
        <v>10732</v>
      </c>
      <c r="X1590" s="851" t="s">
        <v>9295</v>
      </c>
    </row>
    <row r="1591" spans="1:24" ht="28.5" customHeight="1">
      <c r="A1591" s="849" t="s">
        <v>4055</v>
      </c>
      <c r="B1591" s="849"/>
      <c r="C1591" s="849" t="s">
        <v>3158</v>
      </c>
      <c r="D1591" s="849" t="s">
        <v>4056</v>
      </c>
      <c r="E1591" s="851">
        <v>43.464184600000003</v>
      </c>
      <c r="F1591" s="851">
        <v>-83.908922399999994</v>
      </c>
      <c r="G1591" s="852" t="s">
        <v>9289</v>
      </c>
      <c r="H1591" s="852"/>
      <c r="I1591" s="853" t="s">
        <v>765</v>
      </c>
      <c r="J1591" s="854" t="str">
        <f t="shared" ref="J1591:J1593" si="206">IF(K1591="Groundwater", "Groundwater", IF(OR(K1591="Wastewater", K1591="Surface Water", K1591="Drinking Water", K1591="Leachate"),"Other Water", IF(OR(K1591="Soil", K1591="Compost", K1591="Sludge", K1591="Septage"), "Solid", "Unknown")))</f>
        <v>Other Water</v>
      </c>
      <c r="K1591" s="852" t="s">
        <v>2471</v>
      </c>
      <c r="L1591" s="851"/>
      <c r="M1591" s="855">
        <v>4.58</v>
      </c>
      <c r="N1591" s="855">
        <v>4.1900000000000004</v>
      </c>
      <c r="O1591" s="855"/>
      <c r="P1591" s="855"/>
      <c r="Q1591" s="855">
        <f t="shared" ref="Q1591:Q1593" si="207">IF(M1591&amp;N1591&amp;O1591&amp;P1591="","",MAX(M1591:P1591))</f>
        <v>4.58</v>
      </c>
      <c r="R1591" s="854"/>
      <c r="S1591" s="885"/>
      <c r="T1591" s="852"/>
      <c r="U1591" s="864"/>
      <c r="V1591" s="884" t="s">
        <v>3266</v>
      </c>
      <c r="W1591" s="854"/>
      <c r="X1591" s="851"/>
    </row>
    <row r="1592" spans="1:24" ht="28.5" customHeight="1">
      <c r="A1592" s="849" t="s">
        <v>7186</v>
      </c>
      <c r="B1592" s="850"/>
      <c r="C1592" s="850" t="s">
        <v>4778</v>
      </c>
      <c r="D1592" s="850" t="s">
        <v>5913</v>
      </c>
      <c r="E1592" s="852">
        <v>42.894128600000002</v>
      </c>
      <c r="F1592" s="852">
        <v>-71.465008699999998</v>
      </c>
      <c r="G1592" s="854" t="s">
        <v>9289</v>
      </c>
      <c r="H1592" s="850"/>
      <c r="I1592" s="853" t="s">
        <v>5</v>
      </c>
      <c r="J1592" s="854" t="str">
        <f t="shared" si="206"/>
        <v>Groundwater</v>
      </c>
      <c r="K1592" s="854" t="s">
        <v>35</v>
      </c>
      <c r="L1592" s="858">
        <v>2019</v>
      </c>
      <c r="M1592" s="855">
        <v>69500</v>
      </c>
      <c r="N1592" s="855">
        <v>2560</v>
      </c>
      <c r="O1592" s="855">
        <v>72060</v>
      </c>
      <c r="P1592" s="855">
        <v>75220</v>
      </c>
      <c r="Q1592" s="855">
        <f t="shared" si="207"/>
        <v>75220</v>
      </c>
      <c r="R1592" s="854" t="s">
        <v>7187</v>
      </c>
      <c r="S1592" s="868" t="s">
        <v>7194</v>
      </c>
      <c r="T1592" s="937" t="s">
        <v>5283</v>
      </c>
      <c r="U1592" s="856" t="s">
        <v>7188</v>
      </c>
      <c r="V1592" s="857" t="s">
        <v>4781</v>
      </c>
      <c r="W1592" s="893" t="s">
        <v>7202</v>
      </c>
      <c r="X1592" s="895" t="s">
        <v>5105</v>
      </c>
    </row>
    <row r="1593" spans="1:24" ht="28.5" customHeight="1">
      <c r="A1593" s="849" t="s">
        <v>7186</v>
      </c>
      <c r="B1593" s="850"/>
      <c r="C1593" s="850" t="s">
        <v>7798</v>
      </c>
      <c r="D1593" s="850" t="s">
        <v>7799</v>
      </c>
      <c r="E1593" s="852">
        <v>42.893859800000001</v>
      </c>
      <c r="F1593" s="852">
        <v>-73.3569107</v>
      </c>
      <c r="G1593" s="854" t="s">
        <v>9290</v>
      </c>
      <c r="H1593" s="850"/>
      <c r="I1593" s="853" t="s">
        <v>5</v>
      </c>
      <c r="J1593" s="854" t="str">
        <f t="shared" si="206"/>
        <v>Groundwater</v>
      </c>
      <c r="K1593" s="854" t="s">
        <v>35</v>
      </c>
      <c r="L1593" s="858"/>
      <c r="M1593" s="855">
        <v>18000</v>
      </c>
      <c r="N1593" s="855"/>
      <c r="O1593" s="855" t="s">
        <v>36</v>
      </c>
      <c r="P1593" s="855" t="s">
        <v>36</v>
      </c>
      <c r="Q1593" s="855">
        <f t="shared" si="207"/>
        <v>18000</v>
      </c>
      <c r="R1593" s="854" t="s">
        <v>10734</v>
      </c>
      <c r="S1593" s="944" t="s">
        <v>7890</v>
      </c>
      <c r="T1593" s="894" t="s">
        <v>7963</v>
      </c>
      <c r="U1593" s="880" t="s">
        <v>7956</v>
      </c>
      <c r="V1593" s="884" t="s">
        <v>7957</v>
      </c>
      <c r="W1593" s="893" t="s">
        <v>7964</v>
      </c>
      <c r="X1593" s="934" t="s">
        <v>7803</v>
      </c>
    </row>
    <row r="1594" spans="1:24" ht="28.5" customHeight="1">
      <c r="A1594" s="849" t="s">
        <v>10735</v>
      </c>
      <c r="B1594" s="849" t="s">
        <v>10736</v>
      </c>
      <c r="C1594" s="849" t="s">
        <v>10737</v>
      </c>
      <c r="D1594" s="849"/>
      <c r="E1594" s="851">
        <v>15.121613</v>
      </c>
      <c r="F1594" s="851">
        <v>145.723613</v>
      </c>
      <c r="G1594" s="862"/>
      <c r="H1594" s="861"/>
      <c r="I1594" s="853" t="s">
        <v>113</v>
      </c>
      <c r="J1594" s="852" t="s">
        <v>10738</v>
      </c>
      <c r="K1594" s="852" t="s">
        <v>35</v>
      </c>
      <c r="L1594" s="863">
        <v>2016</v>
      </c>
      <c r="M1594" s="855"/>
      <c r="N1594" s="855">
        <v>7000</v>
      </c>
      <c r="O1594" s="855"/>
      <c r="P1594" s="855"/>
      <c r="Q1594" s="855">
        <v>7000</v>
      </c>
      <c r="R1594" s="854" t="s">
        <v>10739</v>
      </c>
      <c r="S1594" s="854"/>
      <c r="T1594" s="854" t="s">
        <v>10740</v>
      </c>
      <c r="U1594" s="864" t="s">
        <v>10740</v>
      </c>
      <c r="V1594" s="865" t="s">
        <v>10741</v>
      </c>
      <c r="W1594" s="854" t="s">
        <v>10742</v>
      </c>
      <c r="X1594" s="851" t="s">
        <v>10743</v>
      </c>
    </row>
    <row r="1595" spans="1:24" ht="28.5" customHeight="1">
      <c r="A1595" s="849" t="s">
        <v>8331</v>
      </c>
      <c r="B1595" s="849"/>
      <c r="C1595" s="849" t="s">
        <v>8283</v>
      </c>
      <c r="D1595" s="849" t="s">
        <v>8332</v>
      </c>
      <c r="E1595" s="852">
        <v>44.928382499999998</v>
      </c>
      <c r="F1595" s="852">
        <v>-122.9958862</v>
      </c>
      <c r="G1595" s="852" t="s">
        <v>9290</v>
      </c>
      <c r="H1595" s="849"/>
      <c r="I1595" s="853" t="s">
        <v>44</v>
      </c>
      <c r="J1595" s="854" t="str">
        <f t="shared" ref="J1595:J1613" si="208">IF(K1595="Groundwater", "Groundwater", IF(OR(K1595="Wastewater", K1595="Surface Water", K1595="Drinking Water", K1595="Leachate"),"Other Water", IF(OR(K1595="Soil", K1595="Compost", K1595="Sludge", K1595="Septage"), "Solid", "Unknown")))</f>
        <v>Other Water</v>
      </c>
      <c r="K1595" s="852" t="s">
        <v>80</v>
      </c>
      <c r="L1595" s="851">
        <v>2018</v>
      </c>
      <c r="M1595" s="855"/>
      <c r="N1595" s="855"/>
      <c r="O1595" s="855" t="s">
        <v>36</v>
      </c>
      <c r="P1595" s="855">
        <v>0.70899999999999996</v>
      </c>
      <c r="Q1595" s="855">
        <f t="shared" ref="Q1595:Q1613" si="209">IF(M1595&amp;N1595&amp;O1595&amp;P1595="","",MAX(M1595:P1595))</f>
        <v>0.70899999999999996</v>
      </c>
      <c r="R1595" s="854"/>
      <c r="S1595" s="854"/>
      <c r="T1595" s="854"/>
      <c r="U1595" s="921" t="s">
        <v>90</v>
      </c>
      <c r="V1595" s="922" t="s">
        <v>90</v>
      </c>
      <c r="W1595" s="877" t="s">
        <v>92</v>
      </c>
      <c r="X1595" s="860" t="s">
        <v>8285</v>
      </c>
    </row>
    <row r="1596" spans="1:24" ht="28.5" customHeight="1">
      <c r="A1596" s="849" t="s">
        <v>7203</v>
      </c>
      <c r="B1596" s="850"/>
      <c r="C1596" s="850" t="s">
        <v>4778</v>
      </c>
      <c r="D1596" s="850" t="s">
        <v>7204</v>
      </c>
      <c r="E1596" s="852">
        <v>43.362166999999999</v>
      </c>
      <c r="F1596" s="852">
        <v>-71.767261000000005</v>
      </c>
      <c r="G1596" s="854" t="s">
        <v>9296</v>
      </c>
      <c r="H1596" s="870" t="s">
        <v>10744</v>
      </c>
      <c r="I1596" s="853" t="s">
        <v>33</v>
      </c>
      <c r="J1596" s="854" t="str">
        <f t="shared" si="208"/>
        <v>Groundwater</v>
      </c>
      <c r="K1596" s="854" t="s">
        <v>35</v>
      </c>
      <c r="L1596" s="858">
        <v>2020</v>
      </c>
      <c r="M1596" s="855">
        <v>22.1</v>
      </c>
      <c r="N1596" s="855"/>
      <c r="O1596" s="855" t="s">
        <v>36</v>
      </c>
      <c r="P1596" s="855">
        <v>31.82</v>
      </c>
      <c r="Q1596" s="855">
        <f t="shared" si="209"/>
        <v>31.82</v>
      </c>
      <c r="R1596" s="854"/>
      <c r="S1596" s="853"/>
      <c r="T1596" s="879" t="s">
        <v>7209</v>
      </c>
      <c r="U1596" s="880" t="s">
        <v>4786</v>
      </c>
      <c r="V1596" s="881" t="s">
        <v>7206</v>
      </c>
      <c r="W1596" s="879" t="s">
        <v>7210</v>
      </c>
      <c r="X1596" s="882" t="s">
        <v>2415</v>
      </c>
    </row>
    <row r="1597" spans="1:24" ht="28.5" customHeight="1">
      <c r="A1597" s="849" t="s">
        <v>8713</v>
      </c>
      <c r="B1597" s="849" t="s">
        <v>8714</v>
      </c>
      <c r="C1597" s="850" t="s">
        <v>8702</v>
      </c>
      <c r="D1597" s="850" t="s">
        <v>8715</v>
      </c>
      <c r="E1597" s="852">
        <v>40.788231400000001</v>
      </c>
      <c r="F1597" s="852">
        <v>-111.9540859</v>
      </c>
      <c r="G1597" s="854" t="s">
        <v>9289</v>
      </c>
      <c r="H1597" s="850"/>
      <c r="I1597" s="853" t="s">
        <v>44</v>
      </c>
      <c r="J1597" s="854" t="str">
        <f t="shared" si="208"/>
        <v>Groundwater</v>
      </c>
      <c r="K1597" s="854" t="s">
        <v>35</v>
      </c>
      <c r="L1597" s="858">
        <v>2018</v>
      </c>
      <c r="M1597" s="855">
        <v>29000</v>
      </c>
      <c r="N1597" s="855">
        <v>110000</v>
      </c>
      <c r="O1597" s="855">
        <v>139000</v>
      </c>
      <c r="P1597" s="855">
        <v>541700</v>
      </c>
      <c r="Q1597" s="855">
        <f t="shared" si="209"/>
        <v>541700</v>
      </c>
      <c r="R1597" s="853" t="s">
        <v>10745</v>
      </c>
      <c r="S1597" s="853" t="s">
        <v>49</v>
      </c>
      <c r="T1597" s="1046" t="s">
        <v>4611</v>
      </c>
      <c r="U1597" s="864"/>
      <c r="V1597" s="857" t="s">
        <v>8717</v>
      </c>
      <c r="W1597" s="893" t="s">
        <v>8720</v>
      </c>
      <c r="X1597" s="882" t="s">
        <v>8704</v>
      </c>
    </row>
    <row r="1598" spans="1:24" ht="28.5" customHeight="1">
      <c r="A1598" s="849" t="s">
        <v>1385</v>
      </c>
      <c r="B1598" s="850"/>
      <c r="C1598" s="850" t="s">
        <v>448</v>
      </c>
      <c r="D1598" s="850" t="s">
        <v>1386</v>
      </c>
      <c r="E1598" s="852">
        <v>33.231404339999997</v>
      </c>
      <c r="F1598" s="852">
        <v>-115.98138830000001</v>
      </c>
      <c r="G1598" s="852" t="s">
        <v>9289</v>
      </c>
      <c r="H1598" s="850"/>
      <c r="I1598" s="853" t="s">
        <v>33</v>
      </c>
      <c r="J1598" s="854" t="str">
        <f t="shared" si="208"/>
        <v>Groundwater</v>
      </c>
      <c r="K1598" s="854" t="s">
        <v>35</v>
      </c>
      <c r="L1598" s="858">
        <v>2019</v>
      </c>
      <c r="M1598" s="855"/>
      <c r="N1598" s="855">
        <v>0.72</v>
      </c>
      <c r="O1598" s="855" t="s">
        <v>36</v>
      </c>
      <c r="P1598" s="855">
        <v>17.77</v>
      </c>
      <c r="Q1598" s="855">
        <f t="shared" si="209"/>
        <v>17.77</v>
      </c>
      <c r="R1598" s="854"/>
      <c r="S1598" s="854"/>
      <c r="T1598" s="942" t="s">
        <v>1389</v>
      </c>
      <c r="U1598" s="866" t="s">
        <v>514</v>
      </c>
      <c r="V1598" s="884" t="s">
        <v>1388</v>
      </c>
      <c r="W1598" s="885"/>
      <c r="X1598" s="941" t="s">
        <v>538</v>
      </c>
    </row>
    <row r="1599" spans="1:24" ht="28.5" customHeight="1">
      <c r="A1599" s="849" t="s">
        <v>1390</v>
      </c>
      <c r="B1599" s="850"/>
      <c r="C1599" s="850" t="s">
        <v>448</v>
      </c>
      <c r="D1599" s="850" t="s">
        <v>534</v>
      </c>
      <c r="E1599" s="852">
        <v>32.738456339999999</v>
      </c>
      <c r="F1599" s="852">
        <v>-117.1879907</v>
      </c>
      <c r="G1599" s="852" t="s">
        <v>9289</v>
      </c>
      <c r="H1599" s="850"/>
      <c r="I1599" s="853" t="s">
        <v>113</v>
      </c>
      <c r="J1599" s="854" t="str">
        <f t="shared" si="208"/>
        <v>Groundwater</v>
      </c>
      <c r="K1599" s="854" t="s">
        <v>35</v>
      </c>
      <c r="L1599" s="858">
        <v>2019</v>
      </c>
      <c r="M1599" s="855">
        <v>59700</v>
      </c>
      <c r="N1599" s="855">
        <v>5960</v>
      </c>
      <c r="O1599" s="855">
        <v>65160</v>
      </c>
      <c r="P1599" s="855">
        <v>426303.78</v>
      </c>
      <c r="Q1599" s="855">
        <f t="shared" si="209"/>
        <v>426303.78</v>
      </c>
      <c r="R1599" s="854"/>
      <c r="S1599" s="854"/>
      <c r="T1599" s="1037" t="s">
        <v>1393</v>
      </c>
      <c r="U1599" s="856" t="s">
        <v>514</v>
      </c>
      <c r="V1599" s="857" t="s">
        <v>1392</v>
      </c>
      <c r="W1599" s="941" t="s">
        <v>1394</v>
      </c>
      <c r="X1599" s="941" t="s">
        <v>538</v>
      </c>
    </row>
    <row r="1600" spans="1:24" ht="28.5" customHeight="1">
      <c r="A1600" s="849" t="s">
        <v>1395</v>
      </c>
      <c r="B1600" s="850"/>
      <c r="C1600" s="850" t="s">
        <v>448</v>
      </c>
      <c r="D1600" s="850" t="s">
        <v>1396</v>
      </c>
      <c r="E1600" s="852">
        <v>37.6213129</v>
      </c>
      <c r="F1600" s="852">
        <v>-122.3789554</v>
      </c>
      <c r="G1600" s="852" t="s">
        <v>9289</v>
      </c>
      <c r="H1600" s="850"/>
      <c r="I1600" s="853" t="s">
        <v>113</v>
      </c>
      <c r="J1600" s="854" t="str">
        <f t="shared" si="208"/>
        <v>Groundwater</v>
      </c>
      <c r="K1600" s="854" t="s">
        <v>35</v>
      </c>
      <c r="L1600" s="858">
        <v>2019</v>
      </c>
      <c r="M1600" s="855">
        <v>226</v>
      </c>
      <c r="N1600" s="855">
        <v>1370</v>
      </c>
      <c r="O1600" s="855">
        <v>1557</v>
      </c>
      <c r="P1600" s="855">
        <v>12069.93</v>
      </c>
      <c r="Q1600" s="855">
        <f t="shared" si="209"/>
        <v>12069.93</v>
      </c>
      <c r="R1600" s="854" t="s">
        <v>1007</v>
      </c>
      <c r="S1600" s="854"/>
      <c r="T1600" s="944" t="s">
        <v>1398</v>
      </c>
      <c r="U1600" s="866" t="s">
        <v>514</v>
      </c>
      <c r="V1600" s="884" t="s">
        <v>1397</v>
      </c>
      <c r="W1600" s="941" t="s">
        <v>1399</v>
      </c>
      <c r="X1600" s="941" t="s">
        <v>1400</v>
      </c>
    </row>
    <row r="1601" spans="1:24" ht="28.5" customHeight="1">
      <c r="A1601" s="849" t="s">
        <v>1401</v>
      </c>
      <c r="B1601" s="850"/>
      <c r="C1601" s="850" t="s">
        <v>448</v>
      </c>
      <c r="D1601" s="850" t="s">
        <v>1402</v>
      </c>
      <c r="E1601" s="852">
        <v>37.363947199999998</v>
      </c>
      <c r="F1601" s="852">
        <v>-121.9289375</v>
      </c>
      <c r="G1601" s="852" t="s">
        <v>9289</v>
      </c>
      <c r="H1601" s="850"/>
      <c r="I1601" s="853" t="s">
        <v>113</v>
      </c>
      <c r="J1601" s="854" t="str">
        <f t="shared" si="208"/>
        <v>Groundwater</v>
      </c>
      <c r="K1601" s="854" t="s">
        <v>35</v>
      </c>
      <c r="L1601" s="858">
        <v>2019</v>
      </c>
      <c r="M1601" s="855">
        <v>585</v>
      </c>
      <c r="N1601" s="855">
        <v>2190</v>
      </c>
      <c r="O1601" s="855">
        <v>2216</v>
      </c>
      <c r="P1601" s="855">
        <v>35053.160000000003</v>
      </c>
      <c r="Q1601" s="855">
        <f t="shared" si="209"/>
        <v>35053.160000000003</v>
      </c>
      <c r="R1601" s="854" t="s">
        <v>1007</v>
      </c>
      <c r="S1601" s="854"/>
      <c r="T1601" s="944" t="s">
        <v>1404</v>
      </c>
      <c r="U1601" s="856" t="s">
        <v>514</v>
      </c>
      <c r="V1601" s="857" t="s">
        <v>1403</v>
      </c>
      <c r="W1601" s="941" t="s">
        <v>1405</v>
      </c>
      <c r="X1601" s="941" t="s">
        <v>1406</v>
      </c>
    </row>
    <row r="1602" spans="1:24" ht="28.5" customHeight="1">
      <c r="A1602" s="849" t="s">
        <v>1407</v>
      </c>
      <c r="B1602" s="850"/>
      <c r="C1602" s="850" t="s">
        <v>448</v>
      </c>
      <c r="D1602" s="850" t="s">
        <v>1408</v>
      </c>
      <c r="E1602" s="852">
        <v>35.2375635</v>
      </c>
      <c r="F1602" s="852">
        <v>-120.6420134</v>
      </c>
      <c r="G1602" s="852" t="s">
        <v>9289</v>
      </c>
      <c r="H1602" s="850"/>
      <c r="I1602" s="853" t="s">
        <v>113</v>
      </c>
      <c r="J1602" s="854" t="str">
        <f t="shared" si="208"/>
        <v>Groundwater</v>
      </c>
      <c r="K1602" s="854" t="s">
        <v>35</v>
      </c>
      <c r="L1602" s="858">
        <v>2020</v>
      </c>
      <c r="M1602" s="855">
        <v>290</v>
      </c>
      <c r="N1602" s="855">
        <v>610</v>
      </c>
      <c r="O1602" s="855">
        <v>780</v>
      </c>
      <c r="P1602" s="855">
        <v>8232.4599999999991</v>
      </c>
      <c r="Q1602" s="855">
        <f t="shared" si="209"/>
        <v>8232.4599999999991</v>
      </c>
      <c r="R1602" s="854" t="s">
        <v>1007</v>
      </c>
      <c r="S1602" s="854"/>
      <c r="T1602" s="944" t="s">
        <v>1410</v>
      </c>
      <c r="U1602" s="866" t="s">
        <v>514</v>
      </c>
      <c r="V1602" s="884" t="s">
        <v>1409</v>
      </c>
      <c r="W1602" s="941" t="s">
        <v>1411</v>
      </c>
      <c r="X1602" s="941" t="s">
        <v>1412</v>
      </c>
    </row>
    <row r="1603" spans="1:24" ht="28.5" customHeight="1">
      <c r="A1603" s="849" t="s">
        <v>1413</v>
      </c>
      <c r="B1603" s="850"/>
      <c r="C1603" s="850" t="s">
        <v>448</v>
      </c>
      <c r="D1603" s="850" t="s">
        <v>611</v>
      </c>
      <c r="E1603" s="852">
        <v>33.085910570000003</v>
      </c>
      <c r="F1603" s="852">
        <v>-117.19430939999999</v>
      </c>
      <c r="G1603" s="852" t="s">
        <v>9289</v>
      </c>
      <c r="H1603" s="850"/>
      <c r="I1603" s="853" t="s">
        <v>33</v>
      </c>
      <c r="J1603" s="854" t="str">
        <f t="shared" si="208"/>
        <v>Groundwater</v>
      </c>
      <c r="K1603" s="854" t="s">
        <v>35</v>
      </c>
      <c r="L1603" s="858">
        <v>2019</v>
      </c>
      <c r="M1603" s="855">
        <v>7600</v>
      </c>
      <c r="N1603" s="855">
        <v>3300</v>
      </c>
      <c r="O1603" s="855">
        <v>10900</v>
      </c>
      <c r="P1603" s="855">
        <v>37950</v>
      </c>
      <c r="Q1603" s="855">
        <f t="shared" si="209"/>
        <v>37950</v>
      </c>
      <c r="R1603" s="854"/>
      <c r="S1603" s="854"/>
      <c r="T1603" s="944" t="s">
        <v>1416</v>
      </c>
      <c r="U1603" s="856" t="s">
        <v>514</v>
      </c>
      <c r="V1603" s="857" t="s">
        <v>1415</v>
      </c>
      <c r="W1603" s="885"/>
      <c r="X1603" s="941" t="s">
        <v>538</v>
      </c>
    </row>
    <row r="1604" spans="1:24" ht="28.5" customHeight="1">
      <c r="A1604" s="849" t="s">
        <v>7211</v>
      </c>
      <c r="B1604" s="850"/>
      <c r="C1604" s="850" t="s">
        <v>4778</v>
      </c>
      <c r="D1604" s="850" t="s">
        <v>4955</v>
      </c>
      <c r="E1604" s="852">
        <v>42.915191</v>
      </c>
      <c r="F1604" s="852">
        <v>-71.394193999999999</v>
      </c>
      <c r="G1604" s="854" t="s">
        <v>10746</v>
      </c>
      <c r="H1604" s="850" t="s">
        <v>10747</v>
      </c>
      <c r="I1604" s="853" t="s">
        <v>77</v>
      </c>
      <c r="J1604" s="854" t="str">
        <f t="shared" si="208"/>
        <v>Groundwater</v>
      </c>
      <c r="K1604" s="854" t="s">
        <v>35</v>
      </c>
      <c r="L1604" s="858"/>
      <c r="M1604" s="855">
        <v>117</v>
      </c>
      <c r="N1604" s="855">
        <v>377</v>
      </c>
      <c r="O1604" s="855">
        <v>494</v>
      </c>
      <c r="P1604" s="855">
        <v>2034</v>
      </c>
      <c r="Q1604" s="855">
        <f t="shared" si="209"/>
        <v>2034</v>
      </c>
      <c r="R1604" s="854"/>
      <c r="S1604" s="854"/>
      <c r="T1604" s="854"/>
      <c r="U1604" s="866" t="s">
        <v>4781</v>
      </c>
      <c r="V1604" s="884" t="s">
        <v>4781</v>
      </c>
      <c r="W1604" s="854"/>
      <c r="X1604" s="860" t="s">
        <v>2415</v>
      </c>
    </row>
    <row r="1605" spans="1:24" ht="28.5" customHeight="1">
      <c r="A1605" s="849" t="s">
        <v>7214</v>
      </c>
      <c r="B1605" s="850"/>
      <c r="C1605" s="850" t="s">
        <v>4778</v>
      </c>
      <c r="D1605" s="850" t="s">
        <v>7215</v>
      </c>
      <c r="E1605" s="852">
        <v>43.498828565613302</v>
      </c>
      <c r="F1605" s="852">
        <v>-71.657680827090203</v>
      </c>
      <c r="G1605" s="854" t="s">
        <v>9299</v>
      </c>
      <c r="H1605" s="850" t="s">
        <v>10748</v>
      </c>
      <c r="I1605" s="853" t="s">
        <v>33</v>
      </c>
      <c r="J1605" s="854" t="str">
        <f t="shared" si="208"/>
        <v>Groundwater</v>
      </c>
      <c r="K1605" s="854" t="s">
        <v>35</v>
      </c>
      <c r="L1605" s="858">
        <v>2018</v>
      </c>
      <c r="M1605" s="855">
        <v>12.4</v>
      </c>
      <c r="N1605" s="855"/>
      <c r="O1605" s="855" t="s">
        <v>36</v>
      </c>
      <c r="P1605" s="855">
        <v>56.53</v>
      </c>
      <c r="Q1605" s="855">
        <f t="shared" si="209"/>
        <v>56.53</v>
      </c>
      <c r="R1605" s="854"/>
      <c r="S1605" s="853"/>
      <c r="T1605" s="879" t="s">
        <v>7220</v>
      </c>
      <c r="U1605" s="875" t="s">
        <v>4786</v>
      </c>
      <c r="V1605" s="887" t="s">
        <v>7217</v>
      </c>
      <c r="W1605" s="879" t="s">
        <v>7221</v>
      </c>
      <c r="X1605" s="882" t="s">
        <v>2415</v>
      </c>
    </row>
    <row r="1606" spans="1:24" ht="28.5" customHeight="1">
      <c r="A1606" s="849" t="s">
        <v>4057</v>
      </c>
      <c r="B1606" s="849"/>
      <c r="C1606" s="849" t="s">
        <v>3158</v>
      </c>
      <c r="D1606" s="849" t="s">
        <v>4058</v>
      </c>
      <c r="E1606" s="851">
        <v>43.414009700000001</v>
      </c>
      <c r="F1606" s="851">
        <v>-82.819653599999995</v>
      </c>
      <c r="G1606" s="852" t="s">
        <v>9289</v>
      </c>
      <c r="H1606" s="852"/>
      <c r="I1606" s="853" t="s">
        <v>765</v>
      </c>
      <c r="J1606" s="854" t="str">
        <f t="shared" si="208"/>
        <v>Other Water</v>
      </c>
      <c r="K1606" s="852" t="s">
        <v>2471</v>
      </c>
      <c r="L1606" s="851"/>
      <c r="M1606" s="855">
        <v>17.600000000000001</v>
      </c>
      <c r="N1606" s="855">
        <v>24.7</v>
      </c>
      <c r="O1606" s="855"/>
      <c r="P1606" s="855"/>
      <c r="Q1606" s="855">
        <f t="shared" si="209"/>
        <v>24.7</v>
      </c>
      <c r="R1606" s="854"/>
      <c r="S1606" s="885"/>
      <c r="T1606" s="852"/>
      <c r="U1606" s="864"/>
      <c r="V1606" s="857" t="s">
        <v>3266</v>
      </c>
      <c r="W1606" s="854"/>
      <c r="X1606" s="851"/>
    </row>
    <row r="1607" spans="1:24" ht="28.5" customHeight="1">
      <c r="A1607" s="849" t="s">
        <v>7222</v>
      </c>
      <c r="B1607" s="850"/>
      <c r="C1607" s="850" t="s">
        <v>4778</v>
      </c>
      <c r="D1607" s="850" t="s">
        <v>7223</v>
      </c>
      <c r="E1607" s="852">
        <v>43.793728600000001</v>
      </c>
      <c r="F1607" s="852">
        <v>-71.525819799999994</v>
      </c>
      <c r="G1607" s="854" t="s">
        <v>9299</v>
      </c>
      <c r="H1607" s="850"/>
      <c r="I1607" s="853" t="s">
        <v>33</v>
      </c>
      <c r="J1607" s="854" t="str">
        <f t="shared" si="208"/>
        <v>Groundwater</v>
      </c>
      <c r="K1607" s="854" t="s">
        <v>35</v>
      </c>
      <c r="L1607" s="858">
        <v>2018</v>
      </c>
      <c r="M1607" s="855">
        <v>4.49</v>
      </c>
      <c r="N1607" s="855">
        <v>4.67</v>
      </c>
      <c r="O1607" s="855">
        <v>9.16</v>
      </c>
      <c r="P1607" s="855">
        <v>9.08</v>
      </c>
      <c r="Q1607" s="855">
        <f t="shared" si="209"/>
        <v>9.16</v>
      </c>
      <c r="R1607" s="854"/>
      <c r="S1607" s="853"/>
      <c r="T1607" s="879" t="s">
        <v>7227</v>
      </c>
      <c r="U1607" s="880" t="s">
        <v>4786</v>
      </c>
      <c r="V1607" s="881" t="s">
        <v>7225</v>
      </c>
      <c r="W1607" s="879" t="s">
        <v>7228</v>
      </c>
      <c r="X1607" s="882" t="s">
        <v>2415</v>
      </c>
    </row>
    <row r="1608" spans="1:24" ht="28.5" customHeight="1">
      <c r="A1608" s="849" t="s">
        <v>2763</v>
      </c>
      <c r="B1608" s="850"/>
      <c r="C1608" s="850" t="s">
        <v>2408</v>
      </c>
      <c r="D1608" s="850" t="s">
        <v>2764</v>
      </c>
      <c r="E1608" s="852">
        <v>43.548941900000003</v>
      </c>
      <c r="F1608" s="852">
        <v>-70.315813000000006</v>
      </c>
      <c r="G1608" s="854" t="s">
        <v>9289</v>
      </c>
      <c r="H1608" s="850"/>
      <c r="I1608" s="853" t="s">
        <v>33</v>
      </c>
      <c r="J1608" s="854" t="str">
        <f t="shared" si="208"/>
        <v>Other Water</v>
      </c>
      <c r="K1608" s="854" t="s">
        <v>122</v>
      </c>
      <c r="L1608" s="902">
        <v>2019</v>
      </c>
      <c r="M1608" s="855">
        <v>18.2</v>
      </c>
      <c r="N1608" s="855">
        <v>32</v>
      </c>
      <c r="O1608" s="855">
        <v>50</v>
      </c>
      <c r="P1608" s="855">
        <v>64.62</v>
      </c>
      <c r="Q1608" s="855">
        <f t="shared" si="209"/>
        <v>64.62</v>
      </c>
      <c r="R1608" s="854"/>
      <c r="S1608" s="853"/>
      <c r="T1608" s="859" t="s">
        <v>2443</v>
      </c>
      <c r="U1608" s="912"/>
      <c r="V1608" s="887" t="s">
        <v>2411</v>
      </c>
      <c r="W1608" s="885"/>
      <c r="X1608" s="882" t="s">
        <v>2415</v>
      </c>
    </row>
    <row r="1609" spans="1:24" ht="28.5" customHeight="1">
      <c r="A1609" s="849" t="s">
        <v>1417</v>
      </c>
      <c r="B1609" s="850"/>
      <c r="C1609" s="850" t="s">
        <v>448</v>
      </c>
      <c r="D1609" s="850" t="s">
        <v>1418</v>
      </c>
      <c r="E1609" s="852">
        <v>34.427193500000001</v>
      </c>
      <c r="F1609" s="852">
        <v>-119.8398835</v>
      </c>
      <c r="G1609" s="852" t="s">
        <v>9289</v>
      </c>
      <c r="H1609" s="850"/>
      <c r="I1609" s="853" t="s">
        <v>113</v>
      </c>
      <c r="J1609" s="854" t="str">
        <f t="shared" si="208"/>
        <v>Groundwater</v>
      </c>
      <c r="K1609" s="854" t="s">
        <v>35</v>
      </c>
      <c r="L1609" s="858">
        <v>2020</v>
      </c>
      <c r="M1609" s="855">
        <v>79000</v>
      </c>
      <c r="N1609" s="855">
        <v>383000</v>
      </c>
      <c r="O1609" s="855">
        <v>462000</v>
      </c>
      <c r="P1609" s="855">
        <v>8770829</v>
      </c>
      <c r="Q1609" s="855">
        <f t="shared" si="209"/>
        <v>8770829</v>
      </c>
      <c r="R1609" s="854" t="s">
        <v>1007</v>
      </c>
      <c r="S1609" s="854"/>
      <c r="T1609" s="944" t="s">
        <v>1420</v>
      </c>
      <c r="U1609" s="866" t="s">
        <v>514</v>
      </c>
      <c r="V1609" s="884" t="s">
        <v>1419</v>
      </c>
      <c r="W1609" s="941" t="s">
        <v>1421</v>
      </c>
      <c r="X1609" s="941" t="s">
        <v>1422</v>
      </c>
    </row>
    <row r="1610" spans="1:24" ht="28.5" customHeight="1">
      <c r="A1610" s="849" t="s">
        <v>1423</v>
      </c>
      <c r="B1610" s="849"/>
      <c r="C1610" s="849" t="s">
        <v>448</v>
      </c>
      <c r="D1610" s="849" t="s">
        <v>1424</v>
      </c>
      <c r="E1610" s="852">
        <v>37.411112950000003</v>
      </c>
      <c r="F1610" s="852">
        <v>-121.9723396</v>
      </c>
      <c r="G1610" s="852" t="s">
        <v>9289</v>
      </c>
      <c r="H1610" s="849"/>
      <c r="I1610" s="853" t="s">
        <v>33</v>
      </c>
      <c r="J1610" s="854" t="str">
        <f t="shared" si="208"/>
        <v>Groundwater</v>
      </c>
      <c r="K1610" s="852" t="s">
        <v>35</v>
      </c>
      <c r="L1610" s="851">
        <v>2019</v>
      </c>
      <c r="M1610" s="855">
        <v>280</v>
      </c>
      <c r="N1610" s="855"/>
      <c r="O1610" s="855" t="s">
        <v>36</v>
      </c>
      <c r="P1610" s="855">
        <v>2298</v>
      </c>
      <c r="Q1610" s="855">
        <f t="shared" si="209"/>
        <v>2298</v>
      </c>
      <c r="R1610" s="854"/>
      <c r="S1610" s="854"/>
      <c r="T1610" s="859" t="s">
        <v>1428</v>
      </c>
      <c r="U1610" s="856" t="s">
        <v>451</v>
      </c>
      <c r="V1610" s="857" t="s">
        <v>451</v>
      </c>
      <c r="W1610" s="854"/>
      <c r="X1610" s="877" t="s">
        <v>453</v>
      </c>
    </row>
    <row r="1611" spans="1:24" ht="28.5" customHeight="1">
      <c r="A1611" s="849" t="s">
        <v>1429</v>
      </c>
      <c r="B1611" s="849"/>
      <c r="C1611" s="849" t="s">
        <v>448</v>
      </c>
      <c r="D1611" s="849" t="s">
        <v>1430</v>
      </c>
      <c r="E1611" s="852">
        <v>36.976799999999997</v>
      </c>
      <c r="F1611" s="852">
        <v>-122.1058</v>
      </c>
      <c r="G1611" s="852" t="s">
        <v>9289</v>
      </c>
      <c r="H1611" s="849"/>
      <c r="I1611" s="853" t="s">
        <v>33</v>
      </c>
      <c r="J1611" s="854" t="str">
        <f t="shared" si="208"/>
        <v>Groundwater</v>
      </c>
      <c r="K1611" s="852" t="s">
        <v>35</v>
      </c>
      <c r="L1611" s="851">
        <v>2019</v>
      </c>
      <c r="M1611" s="855">
        <v>110</v>
      </c>
      <c r="N1611" s="855">
        <v>110</v>
      </c>
      <c r="O1611" s="855">
        <v>179</v>
      </c>
      <c r="P1611" s="855">
        <v>1001.52</v>
      </c>
      <c r="Q1611" s="855">
        <f t="shared" si="209"/>
        <v>1001.52</v>
      </c>
      <c r="R1611" s="854"/>
      <c r="S1611" s="854"/>
      <c r="T1611" s="859" t="s">
        <v>1432</v>
      </c>
      <c r="U1611" s="866" t="s">
        <v>451</v>
      </c>
      <c r="V1611" s="884" t="s">
        <v>451</v>
      </c>
      <c r="W1611" s="854"/>
      <c r="X1611" s="877" t="s">
        <v>453</v>
      </c>
    </row>
    <row r="1612" spans="1:24" ht="28.5" customHeight="1">
      <c r="A1612" s="849" t="s">
        <v>1433</v>
      </c>
      <c r="B1612" s="850"/>
      <c r="C1612" s="850" t="s">
        <v>448</v>
      </c>
      <c r="D1612" s="850" t="s">
        <v>1434</v>
      </c>
      <c r="E1612" s="852">
        <v>34.8991556</v>
      </c>
      <c r="F1612" s="852">
        <v>-120.44787220000001</v>
      </c>
      <c r="G1612" s="852" t="s">
        <v>9289</v>
      </c>
      <c r="H1612" s="850"/>
      <c r="I1612" s="853" t="s">
        <v>113</v>
      </c>
      <c r="J1612" s="854" t="str">
        <f t="shared" si="208"/>
        <v>Groundwater</v>
      </c>
      <c r="K1612" s="854" t="s">
        <v>35</v>
      </c>
      <c r="L1612" s="858">
        <v>2020</v>
      </c>
      <c r="M1612" s="855">
        <v>169</v>
      </c>
      <c r="N1612" s="855">
        <v>2920</v>
      </c>
      <c r="O1612" s="855">
        <v>3089</v>
      </c>
      <c r="P1612" s="855">
        <v>39535.11</v>
      </c>
      <c r="Q1612" s="855">
        <f t="shared" si="209"/>
        <v>39535.11</v>
      </c>
      <c r="R1612" s="854" t="s">
        <v>1007</v>
      </c>
      <c r="S1612" s="854"/>
      <c r="T1612" s="944" t="s">
        <v>1436</v>
      </c>
      <c r="U1612" s="856" t="s">
        <v>514</v>
      </c>
      <c r="V1612" s="857" t="s">
        <v>1435</v>
      </c>
      <c r="W1612" s="941" t="s">
        <v>1437</v>
      </c>
      <c r="X1612" s="941" t="s">
        <v>1438</v>
      </c>
    </row>
    <row r="1613" spans="1:24" ht="28.5" customHeight="1">
      <c r="A1613" s="849" t="s">
        <v>1439</v>
      </c>
      <c r="B1613" s="849"/>
      <c r="C1613" s="849" t="s">
        <v>448</v>
      </c>
      <c r="D1613" s="849" t="s">
        <v>1440</v>
      </c>
      <c r="E1613" s="852">
        <v>34.949166699999999</v>
      </c>
      <c r="F1613" s="852">
        <v>-120.38055559999999</v>
      </c>
      <c r="G1613" s="852" t="s">
        <v>9289</v>
      </c>
      <c r="H1613" s="849"/>
      <c r="I1613" s="853" t="s">
        <v>33</v>
      </c>
      <c r="J1613" s="854" t="str">
        <f t="shared" si="208"/>
        <v>Groundwater</v>
      </c>
      <c r="K1613" s="852" t="s">
        <v>35</v>
      </c>
      <c r="L1613" s="851">
        <v>2019</v>
      </c>
      <c r="M1613" s="855">
        <v>10</v>
      </c>
      <c r="N1613" s="855"/>
      <c r="O1613" s="855" t="s">
        <v>36</v>
      </c>
      <c r="P1613" s="855">
        <v>384.3</v>
      </c>
      <c r="Q1613" s="855">
        <f t="shared" si="209"/>
        <v>384.3</v>
      </c>
      <c r="R1613" s="854"/>
      <c r="S1613" s="854"/>
      <c r="T1613" s="859" t="s">
        <v>1442</v>
      </c>
      <c r="U1613" s="866" t="s">
        <v>451</v>
      </c>
      <c r="V1613" s="884" t="s">
        <v>451</v>
      </c>
      <c r="W1613" s="854"/>
      <c r="X1613" s="877" t="s">
        <v>453</v>
      </c>
    </row>
    <row r="1614" spans="1:24" ht="28.5" customHeight="1">
      <c r="A1614" s="849" t="s">
        <v>10750</v>
      </c>
      <c r="B1614" s="849"/>
      <c r="C1614" s="849" t="s">
        <v>3158</v>
      </c>
      <c r="D1614" s="849" t="s">
        <v>10751</v>
      </c>
      <c r="E1614" s="851">
        <v>42.915480000000002</v>
      </c>
      <c r="F1614" s="851">
        <v>-85.252595999999997</v>
      </c>
      <c r="G1614" s="862"/>
      <c r="H1614" s="861"/>
      <c r="I1614" s="853" t="s">
        <v>33</v>
      </c>
      <c r="J1614" s="852" t="s">
        <v>35</v>
      </c>
      <c r="K1614" s="852" t="s">
        <v>35</v>
      </c>
      <c r="L1614" s="863">
        <v>2021</v>
      </c>
      <c r="M1614" s="855">
        <v>74</v>
      </c>
      <c r="N1614" s="855">
        <v>41</v>
      </c>
      <c r="O1614" s="855"/>
      <c r="P1614" s="855"/>
      <c r="Q1614" s="855">
        <v>74</v>
      </c>
      <c r="R1614" s="854"/>
      <c r="S1614" s="854"/>
      <c r="T1614" s="854" t="s">
        <v>10752</v>
      </c>
      <c r="U1614" s="864" t="s">
        <v>10752</v>
      </c>
      <c r="V1614" s="865" t="s">
        <v>10753</v>
      </c>
      <c r="W1614" s="854" t="s">
        <v>10754</v>
      </c>
      <c r="X1614" s="851" t="s">
        <v>9295</v>
      </c>
    </row>
    <row r="1615" spans="1:24" ht="28.5" customHeight="1">
      <c r="A1615" s="849" t="s">
        <v>7229</v>
      </c>
      <c r="B1615" s="850"/>
      <c r="C1615" s="850" t="s">
        <v>4778</v>
      </c>
      <c r="D1615" s="850" t="s">
        <v>7230</v>
      </c>
      <c r="E1615" s="852">
        <v>42.932312000000003</v>
      </c>
      <c r="F1615" s="852">
        <v>-71.994296000000006</v>
      </c>
      <c r="G1615" s="854" t="s">
        <v>9449</v>
      </c>
      <c r="H1615" s="850" t="s">
        <v>10755</v>
      </c>
      <c r="I1615" s="853" t="s">
        <v>77</v>
      </c>
      <c r="J1615" s="854" t="str">
        <f t="shared" ref="J1615:J1647" si="210">IF(K1615="Groundwater", "Groundwater", IF(OR(K1615="Wastewater", K1615="Surface Water", K1615="Drinking Water", K1615="Leachate"),"Other Water", IF(OR(K1615="Soil", K1615="Compost", K1615="Sludge", K1615="Septage"), "Solid", "Unknown")))</f>
        <v>Groundwater</v>
      </c>
      <c r="K1615" s="854" t="s">
        <v>35</v>
      </c>
      <c r="L1615" s="858"/>
      <c r="M1615" s="855">
        <v>9.3800000000000008</v>
      </c>
      <c r="N1615" s="855">
        <v>6.4</v>
      </c>
      <c r="O1615" s="855">
        <v>15.78</v>
      </c>
      <c r="P1615" s="855">
        <v>21.92</v>
      </c>
      <c r="Q1615" s="855">
        <f t="shared" ref="Q1615:Q1647" si="211">IF(M1615&amp;N1615&amp;O1615&amp;P1615="","",MAX(M1615:P1615))</f>
        <v>21.92</v>
      </c>
      <c r="R1615" s="854"/>
      <c r="S1615" s="854"/>
      <c r="T1615" s="854"/>
      <c r="U1615" s="856" t="s">
        <v>4781</v>
      </c>
      <c r="V1615" s="857" t="s">
        <v>4781</v>
      </c>
      <c r="W1615" s="854"/>
      <c r="X1615" s="860" t="s">
        <v>2415</v>
      </c>
    </row>
    <row r="1616" spans="1:24" ht="28.5" customHeight="1">
      <c r="A1616" s="849" t="s">
        <v>2080</v>
      </c>
      <c r="B1616" s="849"/>
      <c r="C1616" s="849" t="s">
        <v>1806</v>
      </c>
      <c r="D1616" s="849" t="s">
        <v>1862</v>
      </c>
      <c r="E1616" s="851">
        <v>28.276159199999999</v>
      </c>
      <c r="F1616" s="851">
        <v>-82.715322700000002</v>
      </c>
      <c r="G1616" s="852" t="s">
        <v>9299</v>
      </c>
      <c r="H1616" s="849"/>
      <c r="I1616" s="853" t="s">
        <v>5</v>
      </c>
      <c r="J1616" s="854" t="str">
        <f t="shared" si="210"/>
        <v>Groundwater</v>
      </c>
      <c r="K1616" s="852" t="s">
        <v>35</v>
      </c>
      <c r="L1616" s="851">
        <v>2021</v>
      </c>
      <c r="M1616" s="855">
        <v>139</v>
      </c>
      <c r="N1616" s="855">
        <v>2290</v>
      </c>
      <c r="O1616" s="855"/>
      <c r="P1616" s="855"/>
      <c r="Q1616" s="855">
        <f t="shared" si="211"/>
        <v>2290</v>
      </c>
      <c r="R1616" s="854" t="s">
        <v>1883</v>
      </c>
      <c r="S1616" s="854"/>
      <c r="T1616" s="854"/>
      <c r="U1616" s="866" t="s">
        <v>1808</v>
      </c>
      <c r="V1616" s="867" t="s">
        <v>2081</v>
      </c>
      <c r="W1616" s="868" t="s">
        <v>1810</v>
      </c>
      <c r="X1616" s="851"/>
    </row>
    <row r="1617" spans="1:24" ht="28.5" customHeight="1">
      <c r="A1617" s="849" t="s">
        <v>2082</v>
      </c>
      <c r="B1617" s="849"/>
      <c r="C1617" s="849" t="s">
        <v>1806</v>
      </c>
      <c r="D1617" s="849" t="s">
        <v>329</v>
      </c>
      <c r="E1617" s="851">
        <v>30.463189</v>
      </c>
      <c r="F1617" s="851">
        <v>-87.330860000000001</v>
      </c>
      <c r="G1617" s="852" t="s">
        <v>9299</v>
      </c>
      <c r="H1617" s="849"/>
      <c r="I1617" s="853" t="s">
        <v>33</v>
      </c>
      <c r="J1617" s="854" t="str">
        <f t="shared" si="210"/>
        <v>Groundwater</v>
      </c>
      <c r="K1617" s="852" t="s">
        <v>35</v>
      </c>
      <c r="L1617" s="851">
        <v>2019</v>
      </c>
      <c r="M1617" s="855">
        <v>327</v>
      </c>
      <c r="N1617" s="855">
        <v>103</v>
      </c>
      <c r="O1617" s="855"/>
      <c r="P1617" s="855"/>
      <c r="Q1617" s="855">
        <f t="shared" si="211"/>
        <v>327</v>
      </c>
      <c r="R1617" s="854"/>
      <c r="S1617" s="854"/>
      <c r="T1617" s="854"/>
      <c r="U1617" s="856" t="s">
        <v>1808</v>
      </c>
      <c r="V1617" s="857" t="s">
        <v>2083</v>
      </c>
      <c r="W1617" s="868" t="s">
        <v>1810</v>
      </c>
      <c r="X1617" s="851"/>
    </row>
    <row r="1618" spans="1:24" ht="28.5" customHeight="1">
      <c r="A1618" s="849" t="s">
        <v>10756</v>
      </c>
      <c r="B1618" s="849"/>
      <c r="C1618" s="849" t="s">
        <v>1806</v>
      </c>
      <c r="D1618" s="849" t="s">
        <v>329</v>
      </c>
      <c r="E1618" s="851">
        <v>30.470572643653899</v>
      </c>
      <c r="F1618" s="851">
        <v>-87.338398965810697</v>
      </c>
      <c r="G1618" s="901" t="s">
        <v>9290</v>
      </c>
      <c r="H1618" s="900"/>
      <c r="I1618" s="853" t="s">
        <v>44</v>
      </c>
      <c r="J1618" s="854" t="str">
        <f t="shared" si="210"/>
        <v>Groundwater</v>
      </c>
      <c r="K1618" s="852" t="s">
        <v>35</v>
      </c>
      <c r="L1618" s="851"/>
      <c r="M1618" s="855">
        <v>89409.8</v>
      </c>
      <c r="N1618" s="855">
        <v>30598</v>
      </c>
      <c r="O1618" s="855"/>
      <c r="P1618" s="855"/>
      <c r="Q1618" s="855">
        <f t="shared" si="211"/>
        <v>89409.8</v>
      </c>
      <c r="R1618" s="854"/>
      <c r="S1618" s="854"/>
      <c r="T1618" s="854"/>
      <c r="U1618" s="864"/>
      <c r="V1618" s="884" t="s">
        <v>740</v>
      </c>
      <c r="W1618" s="854"/>
      <c r="X1618" s="851"/>
    </row>
    <row r="1619" spans="1:24" ht="28.5" customHeight="1">
      <c r="A1619" s="849" t="s">
        <v>4535</v>
      </c>
      <c r="B1619" s="849"/>
      <c r="C1619" s="849" t="s">
        <v>4239</v>
      </c>
      <c r="D1619" s="849" t="s">
        <v>4536</v>
      </c>
      <c r="E1619" s="851">
        <v>45.724498750000002</v>
      </c>
      <c r="F1619" s="851">
        <v>-94.932029720000003</v>
      </c>
      <c r="G1619" s="852" t="s">
        <v>9299</v>
      </c>
      <c r="H1619" s="1077"/>
      <c r="I1619" s="853" t="s">
        <v>33</v>
      </c>
      <c r="J1619" s="854" t="str">
        <f t="shared" si="210"/>
        <v>Groundwater</v>
      </c>
      <c r="K1619" s="852" t="s">
        <v>35</v>
      </c>
      <c r="L1619" s="851">
        <v>2019</v>
      </c>
      <c r="M1619" s="855">
        <v>540</v>
      </c>
      <c r="N1619" s="855">
        <v>520</v>
      </c>
      <c r="O1619" s="855">
        <v>1060</v>
      </c>
      <c r="P1619" s="855">
        <v>3700</v>
      </c>
      <c r="Q1619" s="855">
        <f t="shared" si="211"/>
        <v>3700</v>
      </c>
      <c r="R1619" s="854"/>
      <c r="S1619" s="868" t="s">
        <v>4271</v>
      </c>
      <c r="T1619" s="868" t="s">
        <v>4537</v>
      </c>
      <c r="U1619" s="856" t="s">
        <v>4271</v>
      </c>
      <c r="V1619" s="857" t="s">
        <v>4272</v>
      </c>
      <c r="W1619" s="854"/>
      <c r="X1619" s="877" t="s">
        <v>4274</v>
      </c>
    </row>
    <row r="1620" spans="1:24" ht="28.5" customHeight="1">
      <c r="A1620" s="849" t="s">
        <v>7233</v>
      </c>
      <c r="B1620" s="849"/>
      <c r="C1620" s="849" t="s">
        <v>4778</v>
      </c>
      <c r="D1620" s="849"/>
      <c r="E1620" s="851">
        <v>42.841050000000003</v>
      </c>
      <c r="F1620" s="851">
        <v>-71.688910000000007</v>
      </c>
      <c r="G1620" s="901" t="s">
        <v>9289</v>
      </c>
      <c r="H1620" s="900"/>
      <c r="I1620" s="853" t="s">
        <v>1201</v>
      </c>
      <c r="J1620" s="854" t="str">
        <f t="shared" si="210"/>
        <v>Unknown</v>
      </c>
      <c r="K1620" s="852"/>
      <c r="L1620" s="851"/>
      <c r="M1620" s="855"/>
      <c r="N1620" s="855"/>
      <c r="O1620" s="855"/>
      <c r="P1620" s="855"/>
      <c r="Q1620" s="855" t="str">
        <f t="shared" si="211"/>
        <v/>
      </c>
      <c r="R1620" s="854"/>
      <c r="S1620" s="854"/>
      <c r="T1620" s="918" t="s">
        <v>7234</v>
      </c>
      <c r="U1620" s="866" t="s">
        <v>1570</v>
      </c>
      <c r="V1620" s="865"/>
      <c r="W1620" s="854"/>
      <c r="X1620" s="851"/>
    </row>
    <row r="1621" spans="1:24" ht="28.5" customHeight="1">
      <c r="A1621" s="849" t="s">
        <v>2187</v>
      </c>
      <c r="B1621" s="849" t="s">
        <v>2188</v>
      </c>
      <c r="C1621" s="849" t="s">
        <v>2141</v>
      </c>
      <c r="D1621" s="849" t="s">
        <v>2189</v>
      </c>
      <c r="E1621" s="851">
        <v>32.017782099999998</v>
      </c>
      <c r="F1621" s="851">
        <v>-81.165344599999997</v>
      </c>
      <c r="G1621" s="901" t="s">
        <v>9290</v>
      </c>
      <c r="H1621" s="900"/>
      <c r="I1621" s="853" t="s">
        <v>44</v>
      </c>
      <c r="J1621" s="854" t="str">
        <f t="shared" si="210"/>
        <v>Groundwater</v>
      </c>
      <c r="K1621" s="852" t="s">
        <v>35</v>
      </c>
      <c r="L1621" s="851">
        <v>2017</v>
      </c>
      <c r="M1621" s="855">
        <v>3900</v>
      </c>
      <c r="N1621" s="855">
        <v>110000</v>
      </c>
      <c r="O1621" s="855">
        <v>113900</v>
      </c>
      <c r="P1621" s="855">
        <v>137990</v>
      </c>
      <c r="Q1621" s="855">
        <f t="shared" si="211"/>
        <v>137990</v>
      </c>
      <c r="R1621" s="854"/>
      <c r="S1621" s="854"/>
      <c r="T1621" s="854"/>
      <c r="U1621" s="866" t="s">
        <v>54</v>
      </c>
      <c r="V1621" s="867" t="s">
        <v>2190</v>
      </c>
      <c r="W1621" s="854"/>
      <c r="X1621" s="851"/>
    </row>
    <row r="1622" spans="1:24" ht="28.5" customHeight="1">
      <c r="A1622" s="849" t="s">
        <v>8159</v>
      </c>
      <c r="B1622" s="849"/>
      <c r="C1622" s="849" t="s">
        <v>8095</v>
      </c>
      <c r="D1622" s="929" t="s">
        <v>8160</v>
      </c>
      <c r="E1622" s="851">
        <v>47.978757999999999</v>
      </c>
      <c r="F1622" s="851">
        <v>-101.099754</v>
      </c>
      <c r="G1622" s="852" t="s">
        <v>9349</v>
      </c>
      <c r="H1622" s="849" t="s">
        <v>10757</v>
      </c>
      <c r="I1622" s="853" t="s">
        <v>33</v>
      </c>
      <c r="J1622" s="854" t="str">
        <f t="shared" si="210"/>
        <v>Other Water</v>
      </c>
      <c r="K1622" s="852" t="s">
        <v>1742</v>
      </c>
      <c r="L1622" s="851">
        <v>2018</v>
      </c>
      <c r="M1622" s="855">
        <v>160</v>
      </c>
      <c r="N1622" s="855">
        <v>95</v>
      </c>
      <c r="O1622" s="855">
        <v>245</v>
      </c>
      <c r="P1622" s="855">
        <v>11367</v>
      </c>
      <c r="Q1622" s="855">
        <f t="shared" si="211"/>
        <v>11367</v>
      </c>
      <c r="R1622" s="854" t="s">
        <v>8161</v>
      </c>
      <c r="S1622" s="854"/>
      <c r="T1622" s="854"/>
      <c r="U1622" s="864"/>
      <c r="V1622" s="867" t="s">
        <v>8097</v>
      </c>
      <c r="W1622" s="854"/>
      <c r="X1622" s="851"/>
    </row>
    <row r="1623" spans="1:24" ht="28.5" customHeight="1">
      <c r="A1623" s="849" t="s">
        <v>7965</v>
      </c>
      <c r="B1623" s="849"/>
      <c r="C1623" s="849" t="s">
        <v>7798</v>
      </c>
      <c r="D1623" s="849" t="s">
        <v>7966</v>
      </c>
      <c r="E1623" s="851">
        <v>42.8518331</v>
      </c>
      <c r="F1623" s="851">
        <v>-73.9214731</v>
      </c>
      <c r="G1623" s="901" t="s">
        <v>9349</v>
      </c>
      <c r="H1623" s="900" t="s">
        <v>10758</v>
      </c>
      <c r="I1623" s="853" t="s">
        <v>44</v>
      </c>
      <c r="J1623" s="854" t="str">
        <f t="shared" si="210"/>
        <v>Groundwater</v>
      </c>
      <c r="K1623" s="852" t="s">
        <v>35</v>
      </c>
      <c r="L1623" s="851">
        <v>2018</v>
      </c>
      <c r="M1623" s="855">
        <v>310</v>
      </c>
      <c r="N1623" s="855">
        <v>5200</v>
      </c>
      <c r="O1623" s="855">
        <v>5610</v>
      </c>
      <c r="P1623" s="855">
        <v>8179.6</v>
      </c>
      <c r="Q1623" s="855">
        <f t="shared" si="211"/>
        <v>8179.6</v>
      </c>
      <c r="R1623" s="854"/>
      <c r="S1623" s="854"/>
      <c r="T1623" s="854"/>
      <c r="U1623" s="866" t="s">
        <v>54</v>
      </c>
      <c r="V1623" s="867" t="s">
        <v>7967</v>
      </c>
      <c r="W1623" s="854"/>
      <c r="X1623" s="851"/>
    </row>
    <row r="1624" spans="1:24" ht="28.5" customHeight="1">
      <c r="A1624" s="849" t="s">
        <v>7235</v>
      </c>
      <c r="B1624" s="850"/>
      <c r="C1624" s="850" t="s">
        <v>4778</v>
      </c>
      <c r="D1624" s="850" t="s">
        <v>5050</v>
      </c>
      <c r="E1624" s="852">
        <v>43.097308400000003</v>
      </c>
      <c r="F1624" s="852">
        <v>-70.785288600000001</v>
      </c>
      <c r="G1624" s="854" t="s">
        <v>9299</v>
      </c>
      <c r="H1624" s="850"/>
      <c r="I1624" s="853" t="s">
        <v>33</v>
      </c>
      <c r="J1624" s="854" t="str">
        <f t="shared" si="210"/>
        <v>Groundwater</v>
      </c>
      <c r="K1624" s="854" t="s">
        <v>35</v>
      </c>
      <c r="L1624" s="858">
        <v>2017</v>
      </c>
      <c r="M1624" s="855"/>
      <c r="N1624" s="855">
        <v>7.51</v>
      </c>
      <c r="O1624" s="855" t="s">
        <v>36</v>
      </c>
      <c r="P1624" s="855">
        <v>9.81</v>
      </c>
      <c r="Q1624" s="855">
        <f t="shared" si="211"/>
        <v>9.81</v>
      </c>
      <c r="R1624" s="854"/>
      <c r="S1624" s="853"/>
      <c r="T1624" s="879" t="s">
        <v>7240</v>
      </c>
      <c r="U1624" s="875" t="s">
        <v>4786</v>
      </c>
      <c r="V1624" s="887" t="s">
        <v>7237</v>
      </c>
      <c r="W1624" s="879" t="s">
        <v>7241</v>
      </c>
      <c r="X1624" s="882" t="s">
        <v>2415</v>
      </c>
    </row>
    <row r="1625" spans="1:24" ht="28.5" customHeight="1">
      <c r="A1625" s="849" t="s">
        <v>7242</v>
      </c>
      <c r="B1625" s="850"/>
      <c r="C1625" s="850" t="s">
        <v>4778</v>
      </c>
      <c r="D1625" s="850" t="s">
        <v>7243</v>
      </c>
      <c r="E1625" s="852">
        <v>44.271594</v>
      </c>
      <c r="F1625" s="852">
        <v>-71.810721999999998</v>
      </c>
      <c r="G1625" s="854" t="s">
        <v>10759</v>
      </c>
      <c r="H1625" s="850" t="s">
        <v>10760</v>
      </c>
      <c r="I1625" s="853" t="s">
        <v>765</v>
      </c>
      <c r="J1625" s="854" t="str">
        <f t="shared" si="210"/>
        <v>Groundwater</v>
      </c>
      <c r="K1625" s="854" t="s">
        <v>35</v>
      </c>
      <c r="L1625" s="858"/>
      <c r="M1625" s="855">
        <v>9.85</v>
      </c>
      <c r="N1625" s="855"/>
      <c r="O1625" s="855" t="s">
        <v>36</v>
      </c>
      <c r="P1625" s="855" t="s">
        <v>36</v>
      </c>
      <c r="Q1625" s="855">
        <f t="shared" si="211"/>
        <v>9.85</v>
      </c>
      <c r="R1625" s="854"/>
      <c r="S1625" s="854"/>
      <c r="T1625" s="854"/>
      <c r="U1625" s="866" t="s">
        <v>4781</v>
      </c>
      <c r="V1625" s="884" t="s">
        <v>4781</v>
      </c>
      <c r="W1625" s="854"/>
      <c r="X1625" s="860" t="s">
        <v>2415</v>
      </c>
    </row>
    <row r="1626" spans="1:24" ht="28.5" customHeight="1">
      <c r="A1626" s="849" t="s">
        <v>1443</v>
      </c>
      <c r="B1626" s="850"/>
      <c r="C1626" s="850" t="s">
        <v>448</v>
      </c>
      <c r="D1626" s="850" t="s">
        <v>1444</v>
      </c>
      <c r="E1626" s="852">
        <v>34.155855580000001</v>
      </c>
      <c r="F1626" s="852">
        <v>-118.19565059999999</v>
      </c>
      <c r="G1626" s="852" t="s">
        <v>9289</v>
      </c>
      <c r="H1626" s="850"/>
      <c r="I1626" s="853" t="s">
        <v>33</v>
      </c>
      <c r="J1626" s="854" t="str">
        <f t="shared" si="210"/>
        <v>Groundwater</v>
      </c>
      <c r="K1626" s="854" t="s">
        <v>35</v>
      </c>
      <c r="L1626" s="858">
        <v>2019</v>
      </c>
      <c r="M1626" s="855">
        <v>220</v>
      </c>
      <c r="N1626" s="855">
        <v>75</v>
      </c>
      <c r="O1626" s="855">
        <v>295</v>
      </c>
      <c r="P1626" s="855">
        <v>4415</v>
      </c>
      <c r="Q1626" s="855">
        <f t="shared" si="211"/>
        <v>4415</v>
      </c>
      <c r="R1626" s="854"/>
      <c r="S1626" s="854"/>
      <c r="T1626" s="854"/>
      <c r="U1626" s="856" t="s">
        <v>451</v>
      </c>
      <c r="V1626" s="857" t="s">
        <v>451</v>
      </c>
      <c r="W1626" s="854"/>
      <c r="X1626" s="877" t="s">
        <v>453</v>
      </c>
    </row>
    <row r="1627" spans="1:24" ht="28.5" customHeight="1">
      <c r="A1627" s="849" t="s">
        <v>1671</v>
      </c>
      <c r="B1627" s="849"/>
      <c r="C1627" s="849" t="s">
        <v>1569</v>
      </c>
      <c r="D1627" s="849"/>
      <c r="E1627" s="851">
        <v>38.8162375</v>
      </c>
      <c r="F1627" s="851">
        <v>-104.5364131</v>
      </c>
      <c r="G1627" s="901" t="s">
        <v>9290</v>
      </c>
      <c r="H1627" s="900"/>
      <c r="I1627" s="853" t="s">
        <v>44</v>
      </c>
      <c r="J1627" s="854" t="str">
        <f t="shared" si="210"/>
        <v>Other Water</v>
      </c>
      <c r="K1627" s="852" t="s">
        <v>122</v>
      </c>
      <c r="L1627" s="851">
        <v>2018</v>
      </c>
      <c r="M1627" s="855">
        <v>110000</v>
      </c>
      <c r="N1627" s="855">
        <v>760000</v>
      </c>
      <c r="O1627" s="855"/>
      <c r="P1627" s="855"/>
      <c r="Q1627" s="855">
        <f t="shared" si="211"/>
        <v>760000</v>
      </c>
      <c r="R1627" s="854"/>
      <c r="S1627" s="854"/>
      <c r="T1627" s="854"/>
      <c r="U1627" s="856" t="s">
        <v>54</v>
      </c>
      <c r="V1627" s="907" t="s">
        <v>1672</v>
      </c>
      <c r="W1627" s="854"/>
      <c r="X1627" s="851"/>
    </row>
    <row r="1628" spans="1:24" ht="28.5" customHeight="1">
      <c r="A1628" s="849" t="s">
        <v>2288</v>
      </c>
      <c r="B1628" s="849"/>
      <c r="C1628" s="849" t="s">
        <v>2252</v>
      </c>
      <c r="D1628" s="849"/>
      <c r="E1628" s="851">
        <v>38.541591099999998</v>
      </c>
      <c r="F1628" s="851">
        <v>-89.855009499999994</v>
      </c>
      <c r="G1628" s="901" t="s">
        <v>9290</v>
      </c>
      <c r="H1628" s="900"/>
      <c r="I1628" s="853" t="s">
        <v>44</v>
      </c>
      <c r="J1628" s="854" t="str">
        <f t="shared" si="210"/>
        <v>Groundwater</v>
      </c>
      <c r="K1628" s="852" t="s">
        <v>35</v>
      </c>
      <c r="L1628" s="851">
        <v>2021</v>
      </c>
      <c r="M1628" s="855">
        <v>62000</v>
      </c>
      <c r="N1628" s="855">
        <v>81000</v>
      </c>
      <c r="O1628" s="855"/>
      <c r="P1628" s="855"/>
      <c r="Q1628" s="855">
        <f t="shared" si="211"/>
        <v>81000</v>
      </c>
      <c r="R1628" s="854"/>
      <c r="S1628" s="854"/>
      <c r="T1628" s="854"/>
      <c r="U1628" s="866" t="s">
        <v>54</v>
      </c>
      <c r="V1628" s="867" t="s">
        <v>2289</v>
      </c>
      <c r="W1628" s="854"/>
      <c r="X1628" s="851"/>
    </row>
    <row r="1629" spans="1:24" ht="28.5" customHeight="1">
      <c r="A1629" s="849" t="s">
        <v>2768</v>
      </c>
      <c r="B1629" s="850"/>
      <c r="C1629" s="850" t="s">
        <v>2408</v>
      </c>
      <c r="D1629" s="850" t="s">
        <v>2769</v>
      </c>
      <c r="E1629" s="852">
        <v>44.455749099999998</v>
      </c>
      <c r="F1629" s="852">
        <v>-68.909837300000007</v>
      </c>
      <c r="G1629" s="854" t="s">
        <v>9289</v>
      </c>
      <c r="H1629" s="850"/>
      <c r="I1629" s="853" t="s">
        <v>765</v>
      </c>
      <c r="J1629" s="854" t="str">
        <f t="shared" si="210"/>
        <v>Solid</v>
      </c>
      <c r="K1629" s="854" t="s">
        <v>2447</v>
      </c>
      <c r="L1629" s="902">
        <v>2019</v>
      </c>
      <c r="M1629" s="855">
        <v>3800</v>
      </c>
      <c r="N1629" s="855">
        <v>8800</v>
      </c>
      <c r="O1629" s="855">
        <v>12600</v>
      </c>
      <c r="P1629" s="855"/>
      <c r="Q1629" s="855">
        <f t="shared" si="211"/>
        <v>12600</v>
      </c>
      <c r="R1629" s="854"/>
      <c r="S1629" s="853"/>
      <c r="T1629" s="859" t="s">
        <v>2443</v>
      </c>
      <c r="U1629" s="864"/>
      <c r="V1629" s="881" t="s">
        <v>2411</v>
      </c>
      <c r="W1629" s="885"/>
      <c r="X1629" s="882" t="s">
        <v>2415</v>
      </c>
    </row>
    <row r="1630" spans="1:24" ht="28.5" customHeight="1">
      <c r="A1630" s="849" t="s">
        <v>4060</v>
      </c>
      <c r="B1630" s="850"/>
      <c r="C1630" s="850" t="s">
        <v>3158</v>
      </c>
      <c r="D1630" s="850" t="s">
        <v>4061</v>
      </c>
      <c r="E1630" s="871">
        <v>42.630448000000001</v>
      </c>
      <c r="F1630" s="871">
        <v>-82.823026200000001</v>
      </c>
      <c r="G1630" s="852" t="s">
        <v>9289</v>
      </c>
      <c r="H1630" s="852"/>
      <c r="I1630" s="853" t="s">
        <v>44</v>
      </c>
      <c r="J1630" s="854" t="str">
        <f t="shared" si="210"/>
        <v>Groundwater</v>
      </c>
      <c r="K1630" s="854" t="s">
        <v>35</v>
      </c>
      <c r="L1630" s="858">
        <v>2017</v>
      </c>
      <c r="M1630" s="855">
        <v>5500</v>
      </c>
      <c r="N1630" s="855">
        <v>17000</v>
      </c>
      <c r="O1630" s="855">
        <v>22500</v>
      </c>
      <c r="P1630" s="855">
        <v>32160</v>
      </c>
      <c r="Q1630" s="855">
        <f t="shared" si="211"/>
        <v>32160</v>
      </c>
      <c r="R1630" s="854" t="s">
        <v>10762</v>
      </c>
      <c r="S1630" s="883" t="s">
        <v>4068</v>
      </c>
      <c r="T1630" s="908" t="s">
        <v>3166</v>
      </c>
      <c r="U1630" s="856" t="s">
        <v>4063</v>
      </c>
      <c r="V1630" s="857" t="s">
        <v>4064</v>
      </c>
      <c r="W1630" s="899" t="s">
        <v>4070</v>
      </c>
      <c r="X1630" s="877" t="s">
        <v>3168</v>
      </c>
    </row>
    <row r="1631" spans="1:24" ht="28.5" customHeight="1">
      <c r="A1631" s="849" t="s">
        <v>4071</v>
      </c>
      <c r="B1631" s="850"/>
      <c r="C1631" s="850" t="s">
        <v>3158</v>
      </c>
      <c r="D1631" s="850" t="s">
        <v>4072</v>
      </c>
      <c r="E1631" s="871">
        <v>42.603702499999997</v>
      </c>
      <c r="F1631" s="871">
        <v>-82.8523864</v>
      </c>
      <c r="G1631" s="852" t="s">
        <v>9289</v>
      </c>
      <c r="H1631" s="852"/>
      <c r="I1631" s="853" t="s">
        <v>5</v>
      </c>
      <c r="J1631" s="854" t="str">
        <f t="shared" si="210"/>
        <v>Groundwater</v>
      </c>
      <c r="K1631" s="854" t="s">
        <v>35</v>
      </c>
      <c r="L1631" s="858">
        <v>2018</v>
      </c>
      <c r="M1631" s="855"/>
      <c r="N1631" s="855">
        <v>30</v>
      </c>
      <c r="O1631" s="855" t="s">
        <v>36</v>
      </c>
      <c r="P1631" s="855" t="s">
        <v>36</v>
      </c>
      <c r="Q1631" s="855">
        <f t="shared" si="211"/>
        <v>30</v>
      </c>
      <c r="R1631" s="885" t="s">
        <v>4074</v>
      </c>
      <c r="S1631" s="885"/>
      <c r="T1631" s="908" t="s">
        <v>3166</v>
      </c>
      <c r="U1631" s="866" t="s">
        <v>3190</v>
      </c>
      <c r="V1631" s="884" t="s">
        <v>3190</v>
      </c>
      <c r="W1631" s="885"/>
      <c r="X1631" s="877" t="s">
        <v>3168</v>
      </c>
    </row>
    <row r="1632" spans="1:24" ht="28.5" customHeight="1">
      <c r="A1632" s="849" t="s">
        <v>7968</v>
      </c>
      <c r="B1632" s="850"/>
      <c r="C1632" s="850" t="s">
        <v>7798</v>
      </c>
      <c r="D1632" s="850" t="s">
        <v>7969</v>
      </c>
      <c r="E1632" s="852">
        <v>42.765189100000001</v>
      </c>
      <c r="F1632" s="852">
        <v>-76.872096099999993</v>
      </c>
      <c r="G1632" s="854" t="s">
        <v>9289</v>
      </c>
      <c r="H1632" s="850"/>
      <c r="I1632" s="853" t="s">
        <v>44</v>
      </c>
      <c r="J1632" s="854" t="str">
        <f t="shared" si="210"/>
        <v>Groundwater</v>
      </c>
      <c r="K1632" s="854" t="s">
        <v>35</v>
      </c>
      <c r="L1632" s="858">
        <v>2017</v>
      </c>
      <c r="M1632" s="855"/>
      <c r="N1632" s="855"/>
      <c r="O1632" s="855">
        <v>89000</v>
      </c>
      <c r="P1632" s="855" t="s">
        <v>36</v>
      </c>
      <c r="Q1632" s="855">
        <f t="shared" si="211"/>
        <v>89000</v>
      </c>
      <c r="R1632" s="854" t="s">
        <v>10763</v>
      </c>
      <c r="S1632" s="890" t="s">
        <v>7974</v>
      </c>
      <c r="T1632" s="859" t="s">
        <v>7976</v>
      </c>
      <c r="U1632" s="856" t="s">
        <v>105</v>
      </c>
      <c r="V1632" s="910" t="s">
        <v>49</v>
      </c>
      <c r="W1632" s="963" t="s">
        <v>7977</v>
      </c>
      <c r="X1632" s="934" t="s">
        <v>7777</v>
      </c>
    </row>
    <row r="1633" spans="1:24" ht="28.5" customHeight="1">
      <c r="A1633" s="849" t="s">
        <v>8076</v>
      </c>
      <c r="B1633" s="850"/>
      <c r="C1633" s="850" t="s">
        <v>8020</v>
      </c>
      <c r="D1633" s="850" t="s">
        <v>8077</v>
      </c>
      <c r="E1633" s="852">
        <v>35.340096000000003</v>
      </c>
      <c r="F1633" s="852">
        <v>-77.961532300000002</v>
      </c>
      <c r="G1633" s="854" t="s">
        <v>9289</v>
      </c>
      <c r="H1633" s="850"/>
      <c r="I1633" s="853" t="s">
        <v>44</v>
      </c>
      <c r="J1633" s="854" t="str">
        <f t="shared" si="210"/>
        <v>Groundwater</v>
      </c>
      <c r="K1633" s="854" t="s">
        <v>35</v>
      </c>
      <c r="L1633" s="858">
        <v>2017</v>
      </c>
      <c r="M1633" s="855">
        <v>100000</v>
      </c>
      <c r="N1633" s="855">
        <v>300000</v>
      </c>
      <c r="O1633" s="855">
        <v>312000</v>
      </c>
      <c r="P1633" s="855" t="s">
        <v>36</v>
      </c>
      <c r="Q1633" s="855">
        <f t="shared" si="211"/>
        <v>312000</v>
      </c>
      <c r="R1633" s="854" t="s">
        <v>10764</v>
      </c>
      <c r="S1633" s="854" t="s">
        <v>49</v>
      </c>
      <c r="T1633" s="854" t="s">
        <v>49</v>
      </c>
      <c r="U1633" s="864"/>
      <c r="V1633" s="884" t="s">
        <v>8079</v>
      </c>
      <c r="W1633" s="893" t="s">
        <v>8083</v>
      </c>
      <c r="X1633" s="882" t="s">
        <v>8029</v>
      </c>
    </row>
    <row r="1634" spans="1:24" ht="28.5" customHeight="1">
      <c r="A1634" s="849" t="s">
        <v>8076</v>
      </c>
      <c r="B1634" s="849"/>
      <c r="C1634" s="849" t="s">
        <v>8020</v>
      </c>
      <c r="D1634" s="849" t="s">
        <v>8084</v>
      </c>
      <c r="E1634" s="851">
        <v>35.340096000000003</v>
      </c>
      <c r="F1634" s="851">
        <v>-77.961532300000002</v>
      </c>
      <c r="G1634" s="901" t="s">
        <v>9349</v>
      </c>
      <c r="H1634" s="900"/>
      <c r="I1634" s="853" t="s">
        <v>44</v>
      </c>
      <c r="J1634" s="854" t="str">
        <f t="shared" si="210"/>
        <v>Groundwater</v>
      </c>
      <c r="K1634" s="852" t="s">
        <v>35</v>
      </c>
      <c r="L1634" s="851">
        <v>2017</v>
      </c>
      <c r="M1634" s="855">
        <v>100000</v>
      </c>
      <c r="N1634" s="855">
        <v>300000</v>
      </c>
      <c r="O1634" s="855"/>
      <c r="P1634" s="855"/>
      <c r="Q1634" s="855">
        <f t="shared" si="211"/>
        <v>300000</v>
      </c>
      <c r="R1634" s="854"/>
      <c r="S1634" s="854"/>
      <c r="T1634" s="854"/>
      <c r="U1634" s="856" t="s">
        <v>54</v>
      </c>
      <c r="V1634" s="907" t="s">
        <v>8085</v>
      </c>
      <c r="W1634" s="854"/>
      <c r="X1634" s="851"/>
    </row>
    <row r="1635" spans="1:24" ht="28.5" customHeight="1">
      <c r="A1635" s="849" t="s">
        <v>7245</v>
      </c>
      <c r="B1635" s="849" t="s">
        <v>7246</v>
      </c>
      <c r="C1635" s="850" t="s">
        <v>4778</v>
      </c>
      <c r="D1635" s="850" t="s">
        <v>4883</v>
      </c>
      <c r="E1635" s="852">
        <v>42.811883199999997</v>
      </c>
      <c r="F1635" s="852">
        <v>-71.242312400000003</v>
      </c>
      <c r="G1635" s="854" t="s">
        <v>9290</v>
      </c>
      <c r="H1635" s="850"/>
      <c r="I1635" s="853" t="s">
        <v>77</v>
      </c>
      <c r="J1635" s="854" t="str">
        <f t="shared" si="210"/>
        <v>Groundwater</v>
      </c>
      <c r="K1635" s="854" t="s">
        <v>35</v>
      </c>
      <c r="L1635" s="858"/>
      <c r="M1635" s="855">
        <v>68</v>
      </c>
      <c r="N1635" s="855">
        <v>23</v>
      </c>
      <c r="O1635" s="855">
        <v>91</v>
      </c>
      <c r="P1635" s="855">
        <v>100.9</v>
      </c>
      <c r="Q1635" s="855">
        <f t="shared" si="211"/>
        <v>100.9</v>
      </c>
      <c r="R1635" s="854"/>
      <c r="S1635" s="854"/>
      <c r="T1635" s="854"/>
      <c r="U1635" s="856" t="s">
        <v>4781</v>
      </c>
      <c r="V1635" s="857" t="s">
        <v>4781</v>
      </c>
      <c r="W1635" s="854"/>
      <c r="X1635" s="860" t="s">
        <v>2415</v>
      </c>
    </row>
    <row r="1636" spans="1:24" ht="28.5" customHeight="1">
      <c r="A1636" s="849" t="s">
        <v>7249</v>
      </c>
      <c r="B1636" s="850"/>
      <c r="C1636" s="850" t="s">
        <v>4778</v>
      </c>
      <c r="D1636" s="850" t="s">
        <v>4816</v>
      </c>
      <c r="E1636" s="852">
        <v>42.724842199999998</v>
      </c>
      <c r="F1636" s="852">
        <v>-71.480118899999994</v>
      </c>
      <c r="G1636" s="854" t="s">
        <v>9299</v>
      </c>
      <c r="H1636" s="850"/>
      <c r="I1636" s="853" t="s">
        <v>33</v>
      </c>
      <c r="J1636" s="854" t="str">
        <f t="shared" si="210"/>
        <v>Groundwater</v>
      </c>
      <c r="K1636" s="854" t="s">
        <v>35</v>
      </c>
      <c r="L1636" s="858">
        <v>2018</v>
      </c>
      <c r="M1636" s="855">
        <v>59.3</v>
      </c>
      <c r="N1636" s="855">
        <v>47.7</v>
      </c>
      <c r="O1636" s="855">
        <v>107</v>
      </c>
      <c r="P1636" s="855">
        <v>165.6</v>
      </c>
      <c r="Q1636" s="855">
        <f t="shared" si="211"/>
        <v>165.6</v>
      </c>
      <c r="R1636" s="854"/>
      <c r="S1636" s="853"/>
      <c r="T1636" s="879" t="s">
        <v>7254</v>
      </c>
      <c r="U1636" s="875" t="s">
        <v>4786</v>
      </c>
      <c r="V1636" s="887" t="s">
        <v>7251</v>
      </c>
      <c r="W1636" s="879" t="s">
        <v>7255</v>
      </c>
      <c r="X1636" s="882" t="s">
        <v>2415</v>
      </c>
    </row>
    <row r="1637" spans="1:24" ht="28.5" customHeight="1">
      <c r="A1637" s="849" t="s">
        <v>8868</v>
      </c>
      <c r="B1637" s="849"/>
      <c r="C1637" s="849" t="s">
        <v>8722</v>
      </c>
      <c r="D1637" s="849"/>
      <c r="E1637" s="851">
        <v>42.964862599999996</v>
      </c>
      <c r="F1637" s="851">
        <v>-73.198777399999997</v>
      </c>
      <c r="G1637" s="901" t="s">
        <v>9299</v>
      </c>
      <c r="H1637" s="900"/>
      <c r="I1637" s="853" t="s">
        <v>33</v>
      </c>
      <c r="J1637" s="854" t="str">
        <f t="shared" si="210"/>
        <v>Groundwater</v>
      </c>
      <c r="K1637" s="852" t="s">
        <v>35</v>
      </c>
      <c r="L1637" s="851">
        <v>2020</v>
      </c>
      <c r="M1637" s="855"/>
      <c r="N1637" s="855"/>
      <c r="O1637" s="855"/>
      <c r="P1637" s="855">
        <v>33.5</v>
      </c>
      <c r="Q1637" s="855">
        <f t="shared" si="211"/>
        <v>33.5</v>
      </c>
      <c r="R1637" s="854"/>
      <c r="S1637" s="854"/>
      <c r="T1637" s="854"/>
      <c r="U1637" s="866" t="s">
        <v>8723</v>
      </c>
      <c r="V1637" s="884" t="s">
        <v>8724</v>
      </c>
      <c r="W1637" s="854"/>
      <c r="X1637" s="877" t="s">
        <v>8725</v>
      </c>
    </row>
    <row r="1638" spans="1:24" ht="28.5" customHeight="1">
      <c r="A1638" s="849" t="s">
        <v>10765</v>
      </c>
      <c r="B1638" s="849"/>
      <c r="C1638" s="849" t="s">
        <v>2370</v>
      </c>
      <c r="D1638" s="849" t="s">
        <v>2376</v>
      </c>
      <c r="E1638" s="851">
        <v>37.805873441553402</v>
      </c>
      <c r="F1638" s="851">
        <v>-87.640862955314603</v>
      </c>
      <c r="G1638" s="901" t="s">
        <v>9387</v>
      </c>
      <c r="H1638" s="1078" t="s">
        <v>10766</v>
      </c>
      <c r="I1638" s="853" t="s">
        <v>5</v>
      </c>
      <c r="J1638" s="854" t="str">
        <f t="shared" si="210"/>
        <v>Unknown</v>
      </c>
      <c r="K1638" s="852"/>
      <c r="L1638" s="851"/>
      <c r="M1638" s="855"/>
      <c r="N1638" s="855"/>
      <c r="O1638" s="855"/>
      <c r="P1638" s="855"/>
      <c r="Q1638" s="855" t="str">
        <f t="shared" si="211"/>
        <v/>
      </c>
      <c r="R1638" s="854" t="s">
        <v>2377</v>
      </c>
      <c r="S1638" s="854"/>
      <c r="T1638" s="854"/>
      <c r="U1638" s="866" t="s">
        <v>2378</v>
      </c>
      <c r="V1638" s="884" t="s">
        <v>2379</v>
      </c>
      <c r="W1638" s="854"/>
      <c r="X1638" s="851"/>
    </row>
    <row r="1639" spans="1:24" ht="28.5" customHeight="1">
      <c r="A1639" s="849" t="s">
        <v>10767</v>
      </c>
      <c r="B1639" s="849"/>
      <c r="C1639" s="849" t="s">
        <v>2370</v>
      </c>
      <c r="D1639" s="849" t="s">
        <v>2376</v>
      </c>
      <c r="E1639" s="851">
        <v>37.806565785249902</v>
      </c>
      <c r="F1639" s="851">
        <v>-87.663205409875104</v>
      </c>
      <c r="G1639" s="901" t="s">
        <v>9387</v>
      </c>
      <c r="H1639" s="1078" t="s">
        <v>10768</v>
      </c>
      <c r="I1639" s="853" t="s">
        <v>5</v>
      </c>
      <c r="J1639" s="854" t="str">
        <f t="shared" si="210"/>
        <v>Unknown</v>
      </c>
      <c r="K1639" s="852"/>
      <c r="L1639" s="851"/>
      <c r="M1639" s="855"/>
      <c r="N1639" s="855"/>
      <c r="O1639" s="855"/>
      <c r="P1639" s="855"/>
      <c r="Q1639" s="855" t="str">
        <f t="shared" si="211"/>
        <v/>
      </c>
      <c r="R1639" s="854" t="s">
        <v>2377</v>
      </c>
      <c r="S1639" s="854"/>
      <c r="T1639" s="854"/>
      <c r="U1639" s="856" t="s">
        <v>2378</v>
      </c>
      <c r="V1639" s="857" t="s">
        <v>2379</v>
      </c>
      <c r="W1639" s="854"/>
      <c r="X1639" s="851"/>
    </row>
    <row r="1640" spans="1:24" ht="28.5" customHeight="1">
      <c r="A1640" s="849" t="s">
        <v>10769</v>
      </c>
      <c r="B1640" s="849"/>
      <c r="C1640" s="849" t="s">
        <v>2370</v>
      </c>
      <c r="D1640" s="849" t="s">
        <v>2376</v>
      </c>
      <c r="E1640" s="851">
        <v>37.8325540024601</v>
      </c>
      <c r="F1640" s="851">
        <v>-87.575689567816994</v>
      </c>
      <c r="G1640" s="901" t="s">
        <v>9349</v>
      </c>
      <c r="H1640" s="900"/>
      <c r="I1640" s="853" t="s">
        <v>5</v>
      </c>
      <c r="J1640" s="854" t="str">
        <f t="shared" si="210"/>
        <v>Unknown</v>
      </c>
      <c r="K1640" s="852"/>
      <c r="L1640" s="851"/>
      <c r="M1640" s="855"/>
      <c r="N1640" s="855"/>
      <c r="O1640" s="855"/>
      <c r="P1640" s="855"/>
      <c r="Q1640" s="855" t="str">
        <f t="shared" si="211"/>
        <v/>
      </c>
      <c r="R1640" s="854" t="s">
        <v>2377</v>
      </c>
      <c r="S1640" s="854"/>
      <c r="T1640" s="854"/>
      <c r="U1640" s="866" t="s">
        <v>2378</v>
      </c>
      <c r="V1640" s="884" t="s">
        <v>2379</v>
      </c>
      <c r="W1640" s="854"/>
      <c r="X1640" s="851"/>
    </row>
    <row r="1641" spans="1:24" ht="28.5" customHeight="1">
      <c r="A1641" s="849" t="s">
        <v>7256</v>
      </c>
      <c r="B1641" s="850"/>
      <c r="C1641" s="850" t="s">
        <v>4778</v>
      </c>
      <c r="D1641" s="850" t="s">
        <v>4843</v>
      </c>
      <c r="E1641" s="852">
        <v>42.816679000000001</v>
      </c>
      <c r="F1641" s="852">
        <v>-71.193172000000004</v>
      </c>
      <c r="G1641" s="854" t="s">
        <v>9299</v>
      </c>
      <c r="H1641" s="850"/>
      <c r="I1641" s="853" t="s">
        <v>33</v>
      </c>
      <c r="J1641" s="854" t="str">
        <f t="shared" si="210"/>
        <v>Groundwater</v>
      </c>
      <c r="K1641" s="853" t="s">
        <v>35</v>
      </c>
      <c r="L1641" s="858">
        <v>2020</v>
      </c>
      <c r="M1641" s="855">
        <v>452</v>
      </c>
      <c r="N1641" s="855">
        <v>631</v>
      </c>
      <c r="O1641" s="855">
        <v>1083</v>
      </c>
      <c r="P1641" s="855">
        <v>1133.3</v>
      </c>
      <c r="Q1641" s="855">
        <f t="shared" si="211"/>
        <v>1133.3</v>
      </c>
      <c r="R1641" s="854"/>
      <c r="S1641" s="853"/>
      <c r="T1641" s="879" t="s">
        <v>7260</v>
      </c>
      <c r="U1641" s="880" t="s">
        <v>4786</v>
      </c>
      <c r="V1641" s="881" t="s">
        <v>4781</v>
      </c>
      <c r="W1641" s="890" t="s">
        <v>7261</v>
      </c>
      <c r="X1641" s="882" t="s">
        <v>2415</v>
      </c>
    </row>
    <row r="1642" spans="1:24" ht="28.5" customHeight="1">
      <c r="A1642" s="849" t="s">
        <v>1446</v>
      </c>
      <c r="B1642" s="849"/>
      <c r="C1642" s="849" t="s">
        <v>448</v>
      </c>
      <c r="D1642" s="849" t="s">
        <v>1447</v>
      </c>
      <c r="E1642" s="852">
        <v>37.853655000000003</v>
      </c>
      <c r="F1642" s="852">
        <v>-121.26559</v>
      </c>
      <c r="G1642" s="852" t="s">
        <v>9449</v>
      </c>
      <c r="H1642" s="849" t="s">
        <v>10770</v>
      </c>
      <c r="I1642" s="853" t="s">
        <v>44</v>
      </c>
      <c r="J1642" s="854" t="str">
        <f t="shared" si="210"/>
        <v>Other Water</v>
      </c>
      <c r="K1642" s="852" t="s">
        <v>80</v>
      </c>
      <c r="L1642" s="851">
        <v>2018</v>
      </c>
      <c r="M1642" s="855"/>
      <c r="N1642" s="855"/>
      <c r="O1642" s="855" t="s">
        <v>36</v>
      </c>
      <c r="P1642" s="855">
        <v>44</v>
      </c>
      <c r="Q1642" s="855">
        <f t="shared" si="211"/>
        <v>44</v>
      </c>
      <c r="R1642" s="854"/>
      <c r="S1642" s="854"/>
      <c r="T1642" s="859" t="s">
        <v>480</v>
      </c>
      <c r="U1642" s="976"/>
      <c r="V1642" s="978" t="s">
        <v>355</v>
      </c>
      <c r="W1642" s="877" t="s">
        <v>92</v>
      </c>
      <c r="X1642" s="1023" t="s">
        <v>453</v>
      </c>
    </row>
    <row r="1643" spans="1:24" ht="28.5" customHeight="1">
      <c r="A1643" s="849" t="s">
        <v>8494</v>
      </c>
      <c r="B1643" s="850"/>
      <c r="C1643" s="850" t="s">
        <v>8462</v>
      </c>
      <c r="D1643" s="850" t="s">
        <v>8495</v>
      </c>
      <c r="E1643" s="852">
        <v>33.973868500000002</v>
      </c>
      <c r="F1643" s="852">
        <v>-80.469243300000002</v>
      </c>
      <c r="G1643" s="854" t="s">
        <v>9289</v>
      </c>
      <c r="H1643" s="850"/>
      <c r="I1643" s="853" t="s">
        <v>44</v>
      </c>
      <c r="J1643" s="854" t="str">
        <f t="shared" si="210"/>
        <v>Groundwater</v>
      </c>
      <c r="K1643" s="854" t="s">
        <v>35</v>
      </c>
      <c r="L1643" s="858">
        <v>2018</v>
      </c>
      <c r="M1643" s="855">
        <v>13000</v>
      </c>
      <c r="N1643" s="855">
        <v>30000</v>
      </c>
      <c r="O1643" s="855">
        <v>43000</v>
      </c>
      <c r="P1643" s="855">
        <v>210000</v>
      </c>
      <c r="Q1643" s="855">
        <f t="shared" si="211"/>
        <v>210000</v>
      </c>
      <c r="R1643" s="854" t="s">
        <v>10771</v>
      </c>
      <c r="S1643" s="944" t="s">
        <v>8501</v>
      </c>
      <c r="T1643" s="859" t="s">
        <v>8503</v>
      </c>
      <c r="U1643" s="866" t="s">
        <v>8497</v>
      </c>
      <c r="V1643" s="867" t="s">
        <v>8498</v>
      </c>
      <c r="W1643" s="893" t="s">
        <v>8504</v>
      </c>
      <c r="X1643" s="882" t="s">
        <v>8471</v>
      </c>
    </row>
    <row r="1644" spans="1:24" ht="28.5" customHeight="1">
      <c r="A1644" s="849" t="s">
        <v>7262</v>
      </c>
      <c r="B1644" s="850"/>
      <c r="C1644" s="850" t="s">
        <v>4778</v>
      </c>
      <c r="D1644" s="850" t="s">
        <v>7263</v>
      </c>
      <c r="E1644" s="852">
        <v>44.394564000000003</v>
      </c>
      <c r="F1644" s="852">
        <v>-71.045080999999996</v>
      </c>
      <c r="G1644" s="854" t="s">
        <v>9299</v>
      </c>
      <c r="H1644" s="850"/>
      <c r="I1644" s="853" t="s">
        <v>33</v>
      </c>
      <c r="J1644" s="854" t="str">
        <f t="shared" si="210"/>
        <v>Groundwater</v>
      </c>
      <c r="K1644" s="854" t="s">
        <v>35</v>
      </c>
      <c r="L1644" s="858">
        <v>2018</v>
      </c>
      <c r="M1644" s="855">
        <v>7.93</v>
      </c>
      <c r="N1644" s="855">
        <v>12.1</v>
      </c>
      <c r="O1644" s="855">
        <v>20.03</v>
      </c>
      <c r="P1644" s="855">
        <v>22.37</v>
      </c>
      <c r="Q1644" s="855">
        <f t="shared" si="211"/>
        <v>22.37</v>
      </c>
      <c r="R1644" s="854"/>
      <c r="S1644" s="853"/>
      <c r="T1644" s="879" t="s">
        <v>7268</v>
      </c>
      <c r="U1644" s="875" t="s">
        <v>4786</v>
      </c>
      <c r="V1644" s="887" t="s">
        <v>7265</v>
      </c>
      <c r="W1644" s="879" t="s">
        <v>7269</v>
      </c>
      <c r="X1644" s="882" t="s">
        <v>2415</v>
      </c>
    </row>
    <row r="1645" spans="1:24" ht="28.5" customHeight="1">
      <c r="A1645" s="849" t="s">
        <v>2319</v>
      </c>
      <c r="B1645" s="849"/>
      <c r="C1645" s="849" t="s">
        <v>2295</v>
      </c>
      <c r="D1645" s="849" t="s">
        <v>2320</v>
      </c>
      <c r="E1645" s="852">
        <v>39.578220000000002</v>
      </c>
      <c r="F1645" s="852">
        <v>-85.799346</v>
      </c>
      <c r="G1645" s="852" t="s">
        <v>9449</v>
      </c>
      <c r="H1645" s="849" t="s">
        <v>10772</v>
      </c>
      <c r="I1645" s="853" t="s">
        <v>44</v>
      </c>
      <c r="J1645" s="854" t="str">
        <f t="shared" si="210"/>
        <v>Other Water</v>
      </c>
      <c r="K1645" s="852" t="s">
        <v>80</v>
      </c>
      <c r="L1645" s="851">
        <v>2018</v>
      </c>
      <c r="M1645" s="855"/>
      <c r="N1645" s="855"/>
      <c r="O1645" s="855" t="s">
        <v>36</v>
      </c>
      <c r="P1645" s="855">
        <v>15.045999999999999</v>
      </c>
      <c r="Q1645" s="855">
        <f t="shared" si="211"/>
        <v>15.045999999999999</v>
      </c>
      <c r="R1645" s="854"/>
      <c r="S1645" s="854"/>
      <c r="T1645" s="854"/>
      <c r="U1645" s="954" t="s">
        <v>90</v>
      </c>
      <c r="V1645" s="898" t="s">
        <v>90</v>
      </c>
      <c r="W1645" s="877" t="s">
        <v>92</v>
      </c>
      <c r="X1645" s="860" t="s">
        <v>2307</v>
      </c>
    </row>
    <row r="1646" spans="1:24" ht="28.5" customHeight="1">
      <c r="A1646" s="849" t="s">
        <v>9066</v>
      </c>
      <c r="B1646" s="849" t="s">
        <v>9067</v>
      </c>
      <c r="C1646" s="850" t="s">
        <v>9049</v>
      </c>
      <c r="D1646" s="850" t="s">
        <v>9068</v>
      </c>
      <c r="E1646" s="852">
        <v>39.405916900000001</v>
      </c>
      <c r="F1646" s="852">
        <v>-77.985785000000007</v>
      </c>
      <c r="G1646" s="854" t="s">
        <v>9289</v>
      </c>
      <c r="H1646" s="850"/>
      <c r="I1646" s="853" t="s">
        <v>44</v>
      </c>
      <c r="J1646" s="854" t="str">
        <f t="shared" si="210"/>
        <v>Groundwater</v>
      </c>
      <c r="K1646" s="853" t="s">
        <v>35</v>
      </c>
      <c r="L1646" s="858">
        <v>2020</v>
      </c>
      <c r="M1646" s="855">
        <v>4100</v>
      </c>
      <c r="N1646" s="855">
        <v>46000</v>
      </c>
      <c r="O1646" s="855">
        <v>46690</v>
      </c>
      <c r="P1646" s="855">
        <v>160162</v>
      </c>
      <c r="Q1646" s="855">
        <f t="shared" si="211"/>
        <v>160162</v>
      </c>
      <c r="R1646" s="853" t="s">
        <v>10773</v>
      </c>
      <c r="S1646" s="944" t="s">
        <v>9077</v>
      </c>
      <c r="T1646" s="854" t="s">
        <v>9081</v>
      </c>
      <c r="U1646" s="856" t="s">
        <v>9070</v>
      </c>
      <c r="V1646" s="857" t="s">
        <v>9071</v>
      </c>
      <c r="W1646" s="1079" t="s">
        <v>9082</v>
      </c>
      <c r="X1646" s="1040" t="s">
        <v>9061</v>
      </c>
    </row>
    <row r="1647" spans="1:24" ht="28.5" customHeight="1">
      <c r="A1647" s="849" t="s">
        <v>8693</v>
      </c>
      <c r="B1647" s="850"/>
      <c r="C1647" s="850" t="s">
        <v>8584</v>
      </c>
      <c r="D1647" s="850" t="s">
        <v>8694</v>
      </c>
      <c r="E1647" s="852">
        <v>33.968571500000003</v>
      </c>
      <c r="F1647" s="852">
        <v>-98.510734999999997</v>
      </c>
      <c r="G1647" s="854" t="s">
        <v>9289</v>
      </c>
      <c r="H1647" s="850"/>
      <c r="I1647" s="853" t="s">
        <v>44</v>
      </c>
      <c r="J1647" s="854" t="str">
        <f t="shared" si="210"/>
        <v>Groundwater</v>
      </c>
      <c r="K1647" s="854" t="s">
        <v>35</v>
      </c>
      <c r="L1647" s="858">
        <v>2018</v>
      </c>
      <c r="M1647" s="855">
        <v>140000</v>
      </c>
      <c r="N1647" s="855">
        <v>550000</v>
      </c>
      <c r="O1647" s="855">
        <v>650000</v>
      </c>
      <c r="P1647" s="855">
        <v>3502600</v>
      </c>
      <c r="Q1647" s="855">
        <f t="shared" si="211"/>
        <v>3502600</v>
      </c>
      <c r="R1647" s="853" t="s">
        <v>10774</v>
      </c>
      <c r="S1647" s="854" t="s">
        <v>49</v>
      </c>
      <c r="T1647" s="1046" t="s">
        <v>4611</v>
      </c>
      <c r="U1647" s="864"/>
      <c r="V1647" s="907" t="s">
        <v>8696</v>
      </c>
      <c r="W1647" s="893" t="s">
        <v>8700</v>
      </c>
      <c r="X1647" s="882" t="s">
        <v>8595</v>
      </c>
    </row>
    <row r="1648" spans="1:24" ht="28.5" customHeight="1">
      <c r="A1648" s="849" t="s">
        <v>10775</v>
      </c>
      <c r="B1648" s="849"/>
      <c r="C1648" s="849" t="s">
        <v>3158</v>
      </c>
      <c r="D1648" s="849" t="s">
        <v>10776</v>
      </c>
      <c r="E1648" s="851">
        <v>42.985542000000002</v>
      </c>
      <c r="F1648" s="851">
        <v>-84.199330000000003</v>
      </c>
      <c r="G1648" s="862"/>
      <c r="H1648" s="861"/>
      <c r="I1648" s="853" t="s">
        <v>33</v>
      </c>
      <c r="J1648" s="852" t="s">
        <v>35</v>
      </c>
      <c r="K1648" s="852" t="s">
        <v>35</v>
      </c>
      <c r="L1648" s="863">
        <v>2021</v>
      </c>
      <c r="M1648" s="855">
        <v>88</v>
      </c>
      <c r="N1648" s="855">
        <v>110</v>
      </c>
      <c r="O1648" s="855"/>
      <c r="P1648" s="855"/>
      <c r="Q1648" s="855">
        <v>110</v>
      </c>
      <c r="R1648" s="854"/>
      <c r="S1648" s="854"/>
      <c r="T1648" s="854" t="s">
        <v>10777</v>
      </c>
      <c r="U1648" s="864" t="s">
        <v>10777</v>
      </c>
      <c r="V1648" s="865" t="s">
        <v>10778</v>
      </c>
      <c r="W1648" s="854" t="s">
        <v>10597</v>
      </c>
      <c r="X1648" s="851" t="s">
        <v>9295</v>
      </c>
    </row>
    <row r="1649" spans="1:24" ht="28.5" customHeight="1">
      <c r="A1649" s="849" t="s">
        <v>1448</v>
      </c>
      <c r="B1649" s="850"/>
      <c r="C1649" s="850" t="s">
        <v>448</v>
      </c>
      <c r="D1649" s="850" t="s">
        <v>1449</v>
      </c>
      <c r="E1649" s="852">
        <v>38.048259999999999</v>
      </c>
      <c r="F1649" s="852">
        <v>-122.248</v>
      </c>
      <c r="G1649" s="852" t="s">
        <v>9289</v>
      </c>
      <c r="H1649" s="850"/>
      <c r="I1649" s="853" t="s">
        <v>5</v>
      </c>
      <c r="J1649" s="854" t="str">
        <f t="shared" ref="J1649:J1680" si="212">IF(K1649="Groundwater", "Groundwater", IF(OR(K1649="Wastewater", K1649="Surface Water", K1649="Drinking Water", K1649="Leachate"),"Other Water", IF(OR(K1649="Soil", K1649="Compost", K1649="Sludge", K1649="Septage"), "Solid", "Unknown")))</f>
        <v>Groundwater</v>
      </c>
      <c r="K1649" s="854" t="s">
        <v>35</v>
      </c>
      <c r="L1649" s="858">
        <v>2019</v>
      </c>
      <c r="M1649" s="855">
        <v>2800</v>
      </c>
      <c r="N1649" s="855">
        <v>48000</v>
      </c>
      <c r="O1649" s="855">
        <v>50400</v>
      </c>
      <c r="P1649" s="855">
        <v>229440</v>
      </c>
      <c r="Q1649" s="855">
        <f t="shared" ref="Q1649:Q1680" si="213">IF(M1649&amp;N1649&amp;O1649&amp;P1649="","",MAX(M1649:P1649))</f>
        <v>229440</v>
      </c>
      <c r="R1649" s="868" t="s">
        <v>1453</v>
      </c>
      <c r="S1649" s="854"/>
      <c r="T1649" s="859" t="s">
        <v>1454</v>
      </c>
      <c r="U1649" s="866" t="s">
        <v>451</v>
      </c>
      <c r="V1649" s="884" t="s">
        <v>451</v>
      </c>
      <c r="W1649" s="854"/>
      <c r="X1649" s="877" t="s">
        <v>453</v>
      </c>
    </row>
    <row r="1650" spans="1:24" ht="28.5" customHeight="1">
      <c r="A1650" s="849" t="s">
        <v>4538</v>
      </c>
      <c r="B1650" s="849"/>
      <c r="C1650" s="849" t="s">
        <v>4239</v>
      </c>
      <c r="D1650" s="849" t="s">
        <v>4539</v>
      </c>
      <c r="E1650" s="851">
        <v>44.544937130000001</v>
      </c>
      <c r="F1650" s="851">
        <v>-94.186111449999999</v>
      </c>
      <c r="G1650" s="852" t="s">
        <v>9290</v>
      </c>
      <c r="H1650" s="849"/>
      <c r="I1650" s="853" t="s">
        <v>33</v>
      </c>
      <c r="J1650" s="854" t="str">
        <f t="shared" si="212"/>
        <v>Groundwater</v>
      </c>
      <c r="K1650" s="852" t="s">
        <v>35</v>
      </c>
      <c r="L1650" s="851">
        <v>2018</v>
      </c>
      <c r="M1650" s="855">
        <v>640</v>
      </c>
      <c r="N1650" s="855">
        <v>490</v>
      </c>
      <c r="O1650" s="855">
        <v>1130</v>
      </c>
      <c r="P1650" s="855">
        <v>3830</v>
      </c>
      <c r="Q1650" s="855">
        <f t="shared" si="213"/>
        <v>3830</v>
      </c>
      <c r="R1650" s="854"/>
      <c r="S1650" s="868" t="s">
        <v>4271</v>
      </c>
      <c r="T1650" s="868" t="s">
        <v>4540</v>
      </c>
      <c r="U1650" s="866" t="s">
        <v>4271</v>
      </c>
      <c r="V1650" s="884" t="s">
        <v>4272</v>
      </c>
      <c r="W1650" s="854"/>
      <c r="X1650" s="877" t="s">
        <v>4274</v>
      </c>
    </row>
    <row r="1651" spans="1:24" ht="28.5" customHeight="1">
      <c r="A1651" s="849" t="s">
        <v>1455</v>
      </c>
      <c r="B1651" s="849" t="s">
        <v>10779</v>
      </c>
      <c r="C1651" s="849" t="s">
        <v>448</v>
      </c>
      <c r="D1651" s="849" t="s">
        <v>1456</v>
      </c>
      <c r="E1651" s="852">
        <v>40.1460723</v>
      </c>
      <c r="F1651" s="852">
        <v>-120.1278686</v>
      </c>
      <c r="G1651" s="852" t="s">
        <v>9558</v>
      </c>
      <c r="H1651" s="849"/>
      <c r="I1651" s="853" t="s">
        <v>44</v>
      </c>
      <c r="J1651" s="854" t="str">
        <f t="shared" si="212"/>
        <v>Other Water</v>
      </c>
      <c r="K1651" s="852" t="s">
        <v>80</v>
      </c>
      <c r="L1651" s="851">
        <v>2017</v>
      </c>
      <c r="M1651" s="855">
        <v>33</v>
      </c>
      <c r="N1651" s="855"/>
      <c r="O1651" s="855" t="s">
        <v>36</v>
      </c>
      <c r="P1651" s="855">
        <v>221</v>
      </c>
      <c r="Q1651" s="855">
        <f t="shared" si="213"/>
        <v>221</v>
      </c>
      <c r="R1651" s="854"/>
      <c r="S1651" s="854"/>
      <c r="T1651" s="859" t="s">
        <v>480</v>
      </c>
      <c r="U1651" s="976"/>
      <c r="V1651" s="922" t="s">
        <v>355</v>
      </c>
      <c r="W1651" s="877" t="s">
        <v>92</v>
      </c>
      <c r="X1651" s="1080" t="s">
        <v>1457</v>
      </c>
    </row>
    <row r="1652" spans="1:24" ht="28.5" customHeight="1">
      <c r="A1652" s="849" t="s">
        <v>3132</v>
      </c>
      <c r="B1652" s="849"/>
      <c r="C1652" s="849" t="s">
        <v>3007</v>
      </c>
      <c r="D1652" s="849"/>
      <c r="E1652" s="851">
        <v>42.629427999999997</v>
      </c>
      <c r="F1652" s="851">
        <v>-71.313636399999993</v>
      </c>
      <c r="G1652" s="901" t="s">
        <v>9290</v>
      </c>
      <c r="H1652" s="900"/>
      <c r="I1652" s="853" t="s">
        <v>1201</v>
      </c>
      <c r="J1652" s="854" t="str">
        <f t="shared" si="212"/>
        <v>Unknown</v>
      </c>
      <c r="K1652" s="852"/>
      <c r="L1652" s="851"/>
      <c r="M1652" s="855"/>
      <c r="N1652" s="855"/>
      <c r="O1652" s="855"/>
      <c r="P1652" s="855"/>
      <c r="Q1652" s="855" t="str">
        <f t="shared" si="213"/>
        <v/>
      </c>
      <c r="R1652" s="854" t="s">
        <v>9405</v>
      </c>
      <c r="S1652" s="854"/>
      <c r="T1652" s="918" t="s">
        <v>3133</v>
      </c>
      <c r="U1652" s="856" t="s">
        <v>1570</v>
      </c>
      <c r="V1652" s="865"/>
      <c r="W1652" s="854"/>
      <c r="X1652" s="851"/>
    </row>
    <row r="1653" spans="1:24" ht="28.5" customHeight="1">
      <c r="A1653" s="849" t="s">
        <v>416</v>
      </c>
      <c r="B1653" s="849" t="s">
        <v>10780</v>
      </c>
      <c r="C1653" s="849" t="s">
        <v>346</v>
      </c>
      <c r="D1653" s="849" t="s">
        <v>417</v>
      </c>
      <c r="E1653" s="852">
        <v>32.523738799999997</v>
      </c>
      <c r="F1653" s="852">
        <v>-111.33533610000001</v>
      </c>
      <c r="G1653" s="852" t="s">
        <v>9558</v>
      </c>
      <c r="H1653" s="849"/>
      <c r="I1653" s="853" t="s">
        <v>44</v>
      </c>
      <c r="J1653" s="854" t="str">
        <f t="shared" si="212"/>
        <v>Other Water</v>
      </c>
      <c r="K1653" s="852" t="s">
        <v>80</v>
      </c>
      <c r="L1653" s="851">
        <v>2018</v>
      </c>
      <c r="M1653" s="855">
        <v>2.21</v>
      </c>
      <c r="N1653" s="855">
        <v>10.1</v>
      </c>
      <c r="O1653" s="855">
        <v>12.31</v>
      </c>
      <c r="P1653" s="855">
        <v>43.84</v>
      </c>
      <c r="Q1653" s="855">
        <f t="shared" si="213"/>
        <v>43.84</v>
      </c>
      <c r="R1653" s="854"/>
      <c r="S1653" s="854"/>
      <c r="T1653" s="854" t="s">
        <v>49</v>
      </c>
      <c r="U1653" s="921" t="s">
        <v>90</v>
      </c>
      <c r="V1653" s="922" t="s">
        <v>90</v>
      </c>
      <c r="W1653" s="877" t="s">
        <v>92</v>
      </c>
      <c r="X1653" s="860" t="s">
        <v>352</v>
      </c>
    </row>
    <row r="1654" spans="1:24" ht="28.5" customHeight="1">
      <c r="A1654" s="849" t="s">
        <v>2084</v>
      </c>
      <c r="B1654" s="849"/>
      <c r="C1654" s="849" t="s">
        <v>1806</v>
      </c>
      <c r="D1654" s="849" t="s">
        <v>1993</v>
      </c>
      <c r="E1654" s="851">
        <v>29.975214400546001</v>
      </c>
      <c r="F1654" s="851">
        <v>-81.519304427546899</v>
      </c>
      <c r="G1654" s="901" t="s">
        <v>9296</v>
      </c>
      <c r="H1654" s="900" t="s">
        <v>10781</v>
      </c>
      <c r="I1654" s="853" t="s">
        <v>5</v>
      </c>
      <c r="J1654" s="854" t="str">
        <f t="shared" si="212"/>
        <v>Groundwater</v>
      </c>
      <c r="K1654" s="852" t="s">
        <v>35</v>
      </c>
      <c r="L1654" s="851">
        <v>2021</v>
      </c>
      <c r="M1654" s="855">
        <v>420</v>
      </c>
      <c r="N1654" s="855">
        <v>740</v>
      </c>
      <c r="O1654" s="855"/>
      <c r="P1654" s="855"/>
      <c r="Q1654" s="855">
        <f t="shared" si="213"/>
        <v>740</v>
      </c>
      <c r="R1654" s="854"/>
      <c r="S1654" s="854"/>
      <c r="T1654" s="854"/>
      <c r="U1654" s="866" t="s">
        <v>1808</v>
      </c>
      <c r="V1654" s="884" t="s">
        <v>2085</v>
      </c>
      <c r="W1654" s="868" t="s">
        <v>1810</v>
      </c>
      <c r="X1654" s="851"/>
    </row>
    <row r="1655" spans="1:24" ht="28.5" customHeight="1">
      <c r="A1655" s="849" t="s">
        <v>1458</v>
      </c>
      <c r="B1655" s="849"/>
      <c r="C1655" s="849" t="s">
        <v>448</v>
      </c>
      <c r="D1655" s="849" t="s">
        <v>1459</v>
      </c>
      <c r="E1655" s="852">
        <v>34.294664779999998</v>
      </c>
      <c r="F1655" s="852">
        <v>-118.7967968</v>
      </c>
      <c r="G1655" s="852" t="s">
        <v>9289</v>
      </c>
      <c r="H1655" s="849"/>
      <c r="I1655" s="853" t="s">
        <v>33</v>
      </c>
      <c r="J1655" s="854" t="str">
        <f t="shared" si="212"/>
        <v>Groundwater</v>
      </c>
      <c r="K1655" s="852" t="s">
        <v>35</v>
      </c>
      <c r="L1655" s="851">
        <v>2020</v>
      </c>
      <c r="M1655" s="855">
        <v>2.1</v>
      </c>
      <c r="N1655" s="855">
        <v>0.6</v>
      </c>
      <c r="O1655" s="855">
        <v>2.7</v>
      </c>
      <c r="P1655" s="855">
        <v>73.2</v>
      </c>
      <c r="Q1655" s="855">
        <f t="shared" si="213"/>
        <v>73.2</v>
      </c>
      <c r="R1655" s="854"/>
      <c r="S1655" s="854"/>
      <c r="T1655" s="859" t="s">
        <v>1461</v>
      </c>
      <c r="U1655" s="856" t="s">
        <v>451</v>
      </c>
      <c r="V1655" s="857" t="s">
        <v>451</v>
      </c>
      <c r="W1655" s="854"/>
      <c r="X1655" s="877" t="s">
        <v>453</v>
      </c>
    </row>
    <row r="1656" spans="1:24" ht="28.5" customHeight="1">
      <c r="A1656" s="849" t="s">
        <v>7270</v>
      </c>
      <c r="B1656" s="850"/>
      <c r="C1656" s="850" t="s">
        <v>4778</v>
      </c>
      <c r="D1656" s="850" t="s">
        <v>5364</v>
      </c>
      <c r="E1656" s="852">
        <v>42.973371399999998</v>
      </c>
      <c r="F1656" s="852">
        <v>-70.831447999999995</v>
      </c>
      <c r="G1656" s="854" t="s">
        <v>9299</v>
      </c>
      <c r="H1656" s="850"/>
      <c r="I1656" s="853" t="s">
        <v>5</v>
      </c>
      <c r="J1656" s="854" t="str">
        <f t="shared" si="212"/>
        <v>Groundwater</v>
      </c>
      <c r="K1656" s="853" t="s">
        <v>35</v>
      </c>
      <c r="L1656" s="858">
        <v>2018</v>
      </c>
      <c r="M1656" s="855">
        <v>110</v>
      </c>
      <c r="N1656" s="855">
        <v>660</v>
      </c>
      <c r="O1656" s="855">
        <v>770</v>
      </c>
      <c r="P1656" s="855">
        <v>1638</v>
      </c>
      <c r="Q1656" s="855">
        <f t="shared" si="213"/>
        <v>1638</v>
      </c>
      <c r="R1656" s="854"/>
      <c r="S1656" s="853"/>
      <c r="T1656" s="879" t="s">
        <v>7275</v>
      </c>
      <c r="U1656" s="880" t="s">
        <v>4786</v>
      </c>
      <c r="V1656" s="881" t="s">
        <v>7272</v>
      </c>
      <c r="W1656" s="879" t="s">
        <v>7276</v>
      </c>
      <c r="X1656" s="882" t="s">
        <v>2415</v>
      </c>
    </row>
    <row r="1657" spans="1:24" ht="28.5" customHeight="1">
      <c r="A1657" s="849" t="s">
        <v>2335</v>
      </c>
      <c r="B1657" s="849" t="s">
        <v>2336</v>
      </c>
      <c r="C1657" s="850" t="s">
        <v>2323</v>
      </c>
      <c r="D1657" s="850" t="s">
        <v>2337</v>
      </c>
      <c r="E1657" s="852">
        <v>42.396948700000003</v>
      </c>
      <c r="F1657" s="852">
        <v>-96.369989200000006</v>
      </c>
      <c r="G1657" s="854" t="s">
        <v>9289</v>
      </c>
      <c r="H1657" s="850"/>
      <c r="I1657" s="853" t="s">
        <v>44</v>
      </c>
      <c r="J1657" s="854" t="str">
        <f t="shared" si="212"/>
        <v>Groundwater</v>
      </c>
      <c r="K1657" s="854" t="s">
        <v>35</v>
      </c>
      <c r="L1657" s="858">
        <v>2018</v>
      </c>
      <c r="M1657" s="855">
        <v>850</v>
      </c>
      <c r="N1657" s="855">
        <v>7800</v>
      </c>
      <c r="O1657" s="855">
        <v>8610</v>
      </c>
      <c r="P1657" s="855">
        <v>17811</v>
      </c>
      <c r="Q1657" s="855">
        <f t="shared" si="213"/>
        <v>17811</v>
      </c>
      <c r="R1657" s="853" t="s">
        <v>10782</v>
      </c>
      <c r="S1657" s="854" t="s">
        <v>49</v>
      </c>
      <c r="T1657" s="859" t="s">
        <v>2344</v>
      </c>
      <c r="U1657" s="856" t="s">
        <v>2339</v>
      </c>
      <c r="V1657" s="857" t="s">
        <v>2340</v>
      </c>
      <c r="W1657" s="893" t="s">
        <v>2345</v>
      </c>
      <c r="X1657" s="882" t="s">
        <v>2334</v>
      </c>
    </row>
    <row r="1658" spans="1:24" ht="28.5" customHeight="1">
      <c r="A1658" s="849" t="s">
        <v>8519</v>
      </c>
      <c r="B1658" s="849" t="s">
        <v>8520</v>
      </c>
      <c r="C1658" s="850" t="s">
        <v>8506</v>
      </c>
      <c r="D1658" s="850" t="s">
        <v>8521</v>
      </c>
      <c r="E1658" s="852">
        <v>43.5725093</v>
      </c>
      <c r="F1658" s="852">
        <v>-96.743541699999994</v>
      </c>
      <c r="G1658" s="854" t="s">
        <v>9289</v>
      </c>
      <c r="H1658" s="850"/>
      <c r="I1658" s="853" t="s">
        <v>113</v>
      </c>
      <c r="J1658" s="854" t="str">
        <f t="shared" si="212"/>
        <v>Groundwater</v>
      </c>
      <c r="K1658" s="854" t="s">
        <v>35</v>
      </c>
      <c r="L1658" s="858">
        <v>2019</v>
      </c>
      <c r="M1658" s="855">
        <v>14000</v>
      </c>
      <c r="N1658" s="855">
        <v>370000</v>
      </c>
      <c r="O1658" s="855">
        <v>382000</v>
      </c>
      <c r="P1658" s="855">
        <v>633400</v>
      </c>
      <c r="Q1658" s="855">
        <f t="shared" si="213"/>
        <v>633400</v>
      </c>
      <c r="R1658" s="853" t="s">
        <v>10783</v>
      </c>
      <c r="S1658" s="853" t="s">
        <v>49</v>
      </c>
      <c r="T1658" s="859" t="s">
        <v>8517</v>
      </c>
      <c r="U1658" s="856" t="s">
        <v>8523</v>
      </c>
      <c r="V1658" s="857" t="s">
        <v>8524</v>
      </c>
      <c r="W1658" s="893" t="s">
        <v>8528</v>
      </c>
      <c r="X1658" s="934" t="s">
        <v>3307</v>
      </c>
    </row>
    <row r="1659" spans="1:24" ht="28.5" customHeight="1">
      <c r="A1659" s="849" t="s">
        <v>2086</v>
      </c>
      <c r="B1659" s="849"/>
      <c r="C1659" s="849" t="s">
        <v>1806</v>
      </c>
      <c r="D1659" s="849" t="s">
        <v>1858</v>
      </c>
      <c r="E1659" s="851">
        <v>28.392800000000001</v>
      </c>
      <c r="F1659" s="851">
        <v>-80.748514</v>
      </c>
      <c r="G1659" s="852" t="s">
        <v>9299</v>
      </c>
      <c r="H1659" s="849"/>
      <c r="I1659" s="853" t="s">
        <v>5</v>
      </c>
      <c r="J1659" s="854" t="str">
        <f t="shared" si="212"/>
        <v>Groundwater</v>
      </c>
      <c r="K1659" s="852" t="s">
        <v>35</v>
      </c>
      <c r="L1659" s="851">
        <v>2019</v>
      </c>
      <c r="M1659" s="855">
        <v>6.41</v>
      </c>
      <c r="N1659" s="855">
        <v>20.66</v>
      </c>
      <c r="O1659" s="855"/>
      <c r="P1659" s="855"/>
      <c r="Q1659" s="855">
        <f t="shared" si="213"/>
        <v>20.66</v>
      </c>
      <c r="R1659" s="854" t="s">
        <v>2087</v>
      </c>
      <c r="S1659" s="854"/>
      <c r="T1659" s="854"/>
      <c r="U1659" s="856" t="s">
        <v>1808</v>
      </c>
      <c r="V1659" s="907" t="s">
        <v>2088</v>
      </c>
      <c r="W1659" s="868" t="s">
        <v>1810</v>
      </c>
      <c r="X1659" s="851"/>
    </row>
    <row r="1660" spans="1:24" ht="28.5" customHeight="1">
      <c r="A1660" s="849" t="s">
        <v>2772</v>
      </c>
      <c r="B1660" s="850"/>
      <c r="C1660" s="850" t="s">
        <v>2408</v>
      </c>
      <c r="D1660" s="850" t="s">
        <v>2773</v>
      </c>
      <c r="E1660" s="852">
        <v>44.769196606855097</v>
      </c>
      <c r="F1660" s="852">
        <v>-69.708478965820404</v>
      </c>
      <c r="G1660" s="854" t="s">
        <v>9355</v>
      </c>
      <c r="H1660" s="850" t="s">
        <v>10784</v>
      </c>
      <c r="I1660" s="853" t="s">
        <v>765</v>
      </c>
      <c r="J1660" s="854" t="str">
        <f t="shared" si="212"/>
        <v>Solid</v>
      </c>
      <c r="K1660" s="854" t="s">
        <v>2506</v>
      </c>
      <c r="L1660" s="902">
        <v>2019</v>
      </c>
      <c r="M1660" s="855">
        <v>23800</v>
      </c>
      <c r="N1660" s="855">
        <v>6060</v>
      </c>
      <c r="O1660" s="855">
        <v>29860</v>
      </c>
      <c r="P1660" s="855"/>
      <c r="Q1660" s="855">
        <f t="shared" si="213"/>
        <v>29860</v>
      </c>
      <c r="R1660" s="854"/>
      <c r="S1660" s="853"/>
      <c r="T1660" s="859" t="s">
        <v>2443</v>
      </c>
      <c r="U1660" s="912"/>
      <c r="V1660" s="887" t="s">
        <v>2411</v>
      </c>
      <c r="W1660" s="885"/>
      <c r="X1660" s="882" t="s">
        <v>2415</v>
      </c>
    </row>
    <row r="1661" spans="1:24" ht="28.5" customHeight="1">
      <c r="A1661" s="849" t="s">
        <v>2776</v>
      </c>
      <c r="B1661" s="850"/>
      <c r="C1661" s="850" t="s">
        <v>2408</v>
      </c>
      <c r="D1661" s="850" t="s">
        <v>2777</v>
      </c>
      <c r="E1661" s="852">
        <v>44.0819343950172</v>
      </c>
      <c r="F1661" s="852">
        <v>-69.092402724171507</v>
      </c>
      <c r="G1661" s="854" t="s">
        <v>10785</v>
      </c>
      <c r="H1661" s="850" t="s">
        <v>10786</v>
      </c>
      <c r="I1661" s="853" t="s">
        <v>765</v>
      </c>
      <c r="J1661" s="854" t="str">
        <f t="shared" si="212"/>
        <v>Solid</v>
      </c>
      <c r="K1661" s="854" t="s">
        <v>2447</v>
      </c>
      <c r="L1661" s="902">
        <v>2019</v>
      </c>
      <c r="M1661" s="855">
        <v>49600</v>
      </c>
      <c r="N1661" s="855">
        <v>4640</v>
      </c>
      <c r="O1661" s="855">
        <v>54240</v>
      </c>
      <c r="P1661" s="855">
        <v>242190</v>
      </c>
      <c r="Q1661" s="855">
        <f t="shared" si="213"/>
        <v>242190</v>
      </c>
      <c r="R1661" s="854"/>
      <c r="S1661" s="853"/>
      <c r="T1661" s="859" t="s">
        <v>2443</v>
      </c>
      <c r="U1661" s="864"/>
      <c r="V1661" s="881" t="s">
        <v>2411</v>
      </c>
      <c r="W1661" s="885"/>
      <c r="X1661" s="882" t="s">
        <v>2415</v>
      </c>
    </row>
    <row r="1662" spans="1:24" ht="28.5" customHeight="1">
      <c r="A1662" s="849" t="s">
        <v>1462</v>
      </c>
      <c r="B1662" s="849"/>
      <c r="C1662" s="849" t="s">
        <v>448</v>
      </c>
      <c r="D1662" s="849" t="s">
        <v>1463</v>
      </c>
      <c r="E1662" s="852">
        <v>38.228589999999997</v>
      </c>
      <c r="F1662" s="852">
        <v>-121.9757333</v>
      </c>
      <c r="G1662" s="852" t="s">
        <v>9289</v>
      </c>
      <c r="H1662" s="849"/>
      <c r="I1662" s="853" t="s">
        <v>33</v>
      </c>
      <c r="J1662" s="854" t="str">
        <f t="shared" si="212"/>
        <v>Groundwater</v>
      </c>
      <c r="K1662" s="852" t="s">
        <v>35</v>
      </c>
      <c r="L1662" s="851">
        <v>2019</v>
      </c>
      <c r="M1662" s="855">
        <v>12</v>
      </c>
      <c r="N1662" s="855">
        <v>13</v>
      </c>
      <c r="O1662" s="855">
        <v>19.8</v>
      </c>
      <c r="P1662" s="855">
        <v>1900</v>
      </c>
      <c r="Q1662" s="855">
        <f t="shared" si="213"/>
        <v>1900</v>
      </c>
      <c r="R1662" s="854"/>
      <c r="S1662" s="854"/>
      <c r="T1662" s="859" t="s">
        <v>1465</v>
      </c>
      <c r="U1662" s="866" t="s">
        <v>451</v>
      </c>
      <c r="V1662" s="884" t="s">
        <v>451</v>
      </c>
      <c r="W1662" s="854"/>
      <c r="X1662" s="877" t="s">
        <v>453</v>
      </c>
    </row>
    <row r="1663" spans="1:24" ht="28.5" customHeight="1">
      <c r="A1663" s="849" t="s">
        <v>7277</v>
      </c>
      <c r="B1663" s="850"/>
      <c r="C1663" s="850" t="s">
        <v>4778</v>
      </c>
      <c r="D1663" s="850" t="s">
        <v>5347</v>
      </c>
      <c r="E1663" s="852">
        <v>43.287039300000004</v>
      </c>
      <c r="F1663" s="852">
        <v>-70.975669999999994</v>
      </c>
      <c r="G1663" s="854" t="s">
        <v>9299</v>
      </c>
      <c r="H1663" s="850"/>
      <c r="I1663" s="853" t="s">
        <v>77</v>
      </c>
      <c r="J1663" s="854" t="str">
        <f t="shared" si="212"/>
        <v>Groundwater</v>
      </c>
      <c r="K1663" s="854" t="s">
        <v>35</v>
      </c>
      <c r="L1663" s="858">
        <v>2018</v>
      </c>
      <c r="M1663" s="855"/>
      <c r="N1663" s="855"/>
      <c r="O1663" s="855" t="s">
        <v>36</v>
      </c>
      <c r="P1663" s="855">
        <v>9.68</v>
      </c>
      <c r="Q1663" s="855">
        <f t="shared" si="213"/>
        <v>9.68</v>
      </c>
      <c r="R1663" s="854"/>
      <c r="S1663" s="853"/>
      <c r="T1663" s="879" t="s">
        <v>7281</v>
      </c>
      <c r="U1663" s="880" t="s">
        <v>4786</v>
      </c>
      <c r="V1663" s="881" t="s">
        <v>7279</v>
      </c>
      <c r="W1663" s="879" t="s">
        <v>7282</v>
      </c>
      <c r="X1663" s="882" t="s">
        <v>2415</v>
      </c>
    </row>
    <row r="1664" spans="1:24" ht="28.5" customHeight="1">
      <c r="A1664" s="849" t="s">
        <v>2990</v>
      </c>
      <c r="B1664" s="850"/>
      <c r="C1664" s="850" t="s">
        <v>2892</v>
      </c>
      <c r="D1664" s="850" t="s">
        <v>2991</v>
      </c>
      <c r="E1664" s="852">
        <v>38.336500000000001</v>
      </c>
      <c r="F1664" s="852">
        <v>-76.471486999999996</v>
      </c>
      <c r="G1664" s="854" t="s">
        <v>9290</v>
      </c>
      <c r="H1664" s="850"/>
      <c r="I1664" s="853" t="s">
        <v>44</v>
      </c>
      <c r="J1664" s="854" t="str">
        <f t="shared" si="212"/>
        <v>Unknown</v>
      </c>
      <c r="K1664" s="854"/>
      <c r="L1664" s="858"/>
      <c r="M1664" s="855"/>
      <c r="N1664" s="855"/>
      <c r="O1664" s="855" t="s">
        <v>36</v>
      </c>
      <c r="P1664" s="855" t="s">
        <v>36</v>
      </c>
      <c r="Q1664" s="855" t="str">
        <f t="shared" si="213"/>
        <v/>
      </c>
      <c r="R1664" s="854" t="s">
        <v>9551</v>
      </c>
      <c r="S1664" s="854"/>
      <c r="T1664" s="859" t="s">
        <v>2898</v>
      </c>
      <c r="U1664" s="866" t="s">
        <v>2894</v>
      </c>
      <c r="V1664" s="910"/>
      <c r="W1664" s="885"/>
      <c r="X1664" s="934" t="s">
        <v>2900</v>
      </c>
    </row>
    <row r="1665" spans="1:24" ht="28.5" customHeight="1">
      <c r="A1665" s="849" t="s">
        <v>7748</v>
      </c>
      <c r="B1665" s="850"/>
      <c r="C1665" s="850" t="s">
        <v>7665</v>
      </c>
      <c r="D1665" s="850" t="s">
        <v>7749</v>
      </c>
      <c r="E1665" s="852">
        <v>39.842785599999999</v>
      </c>
      <c r="F1665" s="852">
        <v>-75.208306100000001</v>
      </c>
      <c r="G1665" s="854" t="s">
        <v>9289</v>
      </c>
      <c r="H1665" s="850"/>
      <c r="I1665" s="853" t="s">
        <v>5</v>
      </c>
      <c r="J1665" s="854" t="str">
        <f t="shared" si="212"/>
        <v>Groundwater</v>
      </c>
      <c r="K1665" s="854" t="s">
        <v>35</v>
      </c>
      <c r="L1665" s="858">
        <v>2014</v>
      </c>
      <c r="M1665" s="855"/>
      <c r="N1665" s="855"/>
      <c r="O1665" s="855" t="s">
        <v>36</v>
      </c>
      <c r="P1665" s="855">
        <v>13000</v>
      </c>
      <c r="Q1665" s="855">
        <f t="shared" si="213"/>
        <v>13000</v>
      </c>
      <c r="R1665" s="854" t="s">
        <v>7750</v>
      </c>
      <c r="S1665" s="854"/>
      <c r="T1665" s="859" t="s">
        <v>7689</v>
      </c>
      <c r="U1665" s="866" t="s">
        <v>7751</v>
      </c>
      <c r="V1665" s="884" t="s">
        <v>7752</v>
      </c>
      <c r="W1665" s="885"/>
      <c r="X1665" s="934" t="s">
        <v>7679</v>
      </c>
    </row>
    <row r="1666" spans="1:24" ht="28.5" customHeight="1">
      <c r="A1666" s="849" t="s">
        <v>1755</v>
      </c>
      <c r="B1666" s="849"/>
      <c r="C1666" s="849" t="s">
        <v>1699</v>
      </c>
      <c r="D1666" s="849"/>
      <c r="E1666" s="851">
        <v>41.619652799999997</v>
      </c>
      <c r="F1666" s="851">
        <v>-72.8783703</v>
      </c>
      <c r="G1666" s="901" t="s">
        <v>9289</v>
      </c>
      <c r="H1666" s="900"/>
      <c r="I1666" s="853" t="s">
        <v>1201</v>
      </c>
      <c r="J1666" s="854" t="str">
        <f t="shared" si="212"/>
        <v>Groundwater</v>
      </c>
      <c r="K1666" s="852" t="s">
        <v>35</v>
      </c>
      <c r="L1666" s="851">
        <v>2019</v>
      </c>
      <c r="M1666" s="855">
        <v>190</v>
      </c>
      <c r="N1666" s="855">
        <v>60</v>
      </c>
      <c r="O1666" s="855"/>
      <c r="P1666" s="855"/>
      <c r="Q1666" s="855">
        <f t="shared" si="213"/>
        <v>190</v>
      </c>
      <c r="R1666" s="854"/>
      <c r="S1666" s="854"/>
      <c r="T1666" s="918" t="s">
        <v>1757</v>
      </c>
      <c r="U1666" s="866" t="s">
        <v>1570</v>
      </c>
      <c r="V1666" s="884" t="s">
        <v>1756</v>
      </c>
      <c r="W1666" s="854"/>
      <c r="X1666" s="851"/>
    </row>
    <row r="1667" spans="1:24" ht="28.5" customHeight="1">
      <c r="A1667" s="849" t="s">
        <v>7283</v>
      </c>
      <c r="B1667" s="850"/>
      <c r="C1667" s="850" t="s">
        <v>4778</v>
      </c>
      <c r="D1667" s="850" t="s">
        <v>5131</v>
      </c>
      <c r="E1667" s="852">
        <v>43.249403000000001</v>
      </c>
      <c r="F1667" s="852">
        <v>-70.920868999999996</v>
      </c>
      <c r="G1667" s="854" t="s">
        <v>9296</v>
      </c>
      <c r="H1667" s="870" t="s">
        <v>10787</v>
      </c>
      <c r="I1667" s="853" t="s">
        <v>1201</v>
      </c>
      <c r="J1667" s="854" t="str">
        <f t="shared" si="212"/>
        <v>Groundwater</v>
      </c>
      <c r="K1667" s="854" t="s">
        <v>35</v>
      </c>
      <c r="L1667" s="858">
        <v>2019</v>
      </c>
      <c r="M1667" s="855">
        <v>280</v>
      </c>
      <c r="N1667" s="855">
        <v>108</v>
      </c>
      <c r="O1667" s="855">
        <v>388</v>
      </c>
      <c r="P1667" s="855">
        <v>624.9</v>
      </c>
      <c r="Q1667" s="855">
        <f t="shared" si="213"/>
        <v>624.9</v>
      </c>
      <c r="R1667" s="854"/>
      <c r="S1667" s="853"/>
      <c r="T1667" s="879" t="s">
        <v>7288</v>
      </c>
      <c r="U1667" s="875" t="s">
        <v>4786</v>
      </c>
      <c r="V1667" s="887" t="s">
        <v>7285</v>
      </c>
      <c r="W1667" s="879" t="s">
        <v>7289</v>
      </c>
      <c r="X1667" s="882" t="s">
        <v>2415</v>
      </c>
    </row>
    <row r="1668" spans="1:24" ht="28.5" customHeight="1">
      <c r="A1668" s="849" t="s">
        <v>1466</v>
      </c>
      <c r="B1668" s="850"/>
      <c r="C1668" s="850" t="s">
        <v>448</v>
      </c>
      <c r="D1668" s="850" t="s">
        <v>1467</v>
      </c>
      <c r="E1668" s="852">
        <v>38.5081925</v>
      </c>
      <c r="F1668" s="852">
        <v>-122.81067760000001</v>
      </c>
      <c r="G1668" s="852" t="s">
        <v>9289</v>
      </c>
      <c r="H1668" s="850"/>
      <c r="I1668" s="853" t="s">
        <v>113</v>
      </c>
      <c r="J1668" s="854" t="str">
        <f t="shared" si="212"/>
        <v>Groundwater</v>
      </c>
      <c r="K1668" s="854" t="s">
        <v>35</v>
      </c>
      <c r="L1668" s="858">
        <v>2020</v>
      </c>
      <c r="M1668" s="855">
        <v>370</v>
      </c>
      <c r="N1668" s="855">
        <v>400</v>
      </c>
      <c r="O1668" s="855">
        <v>610</v>
      </c>
      <c r="P1668" s="855">
        <v>38720</v>
      </c>
      <c r="Q1668" s="855">
        <f t="shared" si="213"/>
        <v>38720</v>
      </c>
      <c r="R1668" s="854" t="s">
        <v>1007</v>
      </c>
      <c r="S1668" s="854"/>
      <c r="T1668" s="944" t="s">
        <v>686</v>
      </c>
      <c r="U1668" s="856" t="s">
        <v>514</v>
      </c>
      <c r="V1668" s="857" t="s">
        <v>1468</v>
      </c>
      <c r="W1668" s="941" t="s">
        <v>1469</v>
      </c>
      <c r="X1668" s="941" t="s">
        <v>1470</v>
      </c>
    </row>
    <row r="1669" spans="1:24" ht="28.5" customHeight="1">
      <c r="A1669" s="849" t="s">
        <v>1471</v>
      </c>
      <c r="B1669" s="849"/>
      <c r="C1669" s="849" t="s">
        <v>448</v>
      </c>
      <c r="D1669" s="849" t="s">
        <v>1306</v>
      </c>
      <c r="E1669" s="852">
        <v>38.295260149999997</v>
      </c>
      <c r="F1669" s="852">
        <v>-122.7455436</v>
      </c>
      <c r="G1669" s="852" t="s">
        <v>9289</v>
      </c>
      <c r="H1669" s="849"/>
      <c r="I1669" s="853" t="s">
        <v>33</v>
      </c>
      <c r="J1669" s="854" t="str">
        <f t="shared" si="212"/>
        <v>Groundwater</v>
      </c>
      <c r="K1669" s="852" t="s">
        <v>35</v>
      </c>
      <c r="L1669" s="851">
        <v>2019</v>
      </c>
      <c r="M1669" s="855">
        <v>260</v>
      </c>
      <c r="N1669" s="855">
        <v>17</v>
      </c>
      <c r="O1669" s="855">
        <v>269.39999999999998</v>
      </c>
      <c r="P1669" s="855">
        <v>1830.7</v>
      </c>
      <c r="Q1669" s="855">
        <f t="shared" si="213"/>
        <v>1830.7</v>
      </c>
      <c r="R1669" s="854"/>
      <c r="S1669" s="854"/>
      <c r="T1669" s="859" t="s">
        <v>480</v>
      </c>
      <c r="U1669" s="866" t="s">
        <v>451</v>
      </c>
      <c r="V1669" s="884" t="s">
        <v>451</v>
      </c>
      <c r="W1669" s="854"/>
      <c r="X1669" s="877" t="s">
        <v>453</v>
      </c>
    </row>
    <row r="1670" spans="1:24" ht="28.5" customHeight="1">
      <c r="A1670" s="849" t="s">
        <v>7290</v>
      </c>
      <c r="B1670" s="850"/>
      <c r="C1670" s="850" t="s">
        <v>4778</v>
      </c>
      <c r="D1670" s="850" t="s">
        <v>5296</v>
      </c>
      <c r="E1670" s="852">
        <v>42.890624000000003</v>
      </c>
      <c r="F1670" s="852">
        <v>-71.609676100000001</v>
      </c>
      <c r="G1670" s="854" t="s">
        <v>9299</v>
      </c>
      <c r="H1670" s="850"/>
      <c r="I1670" s="853" t="s">
        <v>33</v>
      </c>
      <c r="J1670" s="854" t="str">
        <f t="shared" si="212"/>
        <v>Groundwater</v>
      </c>
      <c r="K1670" s="854" t="s">
        <v>35</v>
      </c>
      <c r="L1670" s="858">
        <v>2018</v>
      </c>
      <c r="M1670" s="855">
        <v>2600</v>
      </c>
      <c r="N1670" s="855">
        <v>25</v>
      </c>
      <c r="O1670" s="855">
        <v>2625</v>
      </c>
      <c r="P1670" s="855">
        <v>3877</v>
      </c>
      <c r="Q1670" s="855">
        <f t="shared" si="213"/>
        <v>3877</v>
      </c>
      <c r="R1670" s="854"/>
      <c r="S1670" s="853"/>
      <c r="T1670" s="879" t="s">
        <v>7295</v>
      </c>
      <c r="U1670" s="880" t="s">
        <v>4786</v>
      </c>
      <c r="V1670" s="881" t="s">
        <v>7292</v>
      </c>
      <c r="W1670" s="879" t="s">
        <v>7296</v>
      </c>
      <c r="X1670" s="882" t="s">
        <v>2415</v>
      </c>
    </row>
    <row r="1671" spans="1:24" ht="28.5" customHeight="1">
      <c r="A1671" s="849" t="s">
        <v>8869</v>
      </c>
      <c r="B1671" s="850"/>
      <c r="C1671" s="850" t="s">
        <v>8722</v>
      </c>
      <c r="D1671" s="850" t="s">
        <v>8750</v>
      </c>
      <c r="E1671" s="852">
        <v>44.478107000000001</v>
      </c>
      <c r="F1671" s="852">
        <v>-73.174430000000001</v>
      </c>
      <c r="G1671" s="854" t="s">
        <v>9289</v>
      </c>
      <c r="H1671" s="850"/>
      <c r="I1671" s="853" t="s">
        <v>33</v>
      </c>
      <c r="J1671" s="854" t="str">
        <f t="shared" si="212"/>
        <v>Other Water</v>
      </c>
      <c r="K1671" s="854" t="s">
        <v>1742</v>
      </c>
      <c r="L1671" s="858">
        <v>2018</v>
      </c>
      <c r="M1671" s="855">
        <v>79.5</v>
      </c>
      <c r="N1671" s="855">
        <v>29.6</v>
      </c>
      <c r="O1671" s="855">
        <v>109.1</v>
      </c>
      <c r="P1671" s="855" t="s">
        <v>36</v>
      </c>
      <c r="Q1671" s="855">
        <f t="shared" si="213"/>
        <v>109.1</v>
      </c>
      <c r="R1671" s="854"/>
      <c r="S1671" s="854"/>
      <c r="T1671" s="916" t="s">
        <v>8747</v>
      </c>
      <c r="U1671" s="866" t="s">
        <v>8735</v>
      </c>
      <c r="V1671" s="884" t="s">
        <v>8735</v>
      </c>
      <c r="W1671" s="885"/>
      <c r="X1671" s="882" t="s">
        <v>8725</v>
      </c>
    </row>
    <row r="1672" spans="1:24" ht="28.5" customHeight="1">
      <c r="A1672" s="849" t="s">
        <v>8872</v>
      </c>
      <c r="B1672" s="849"/>
      <c r="C1672" s="849" t="s">
        <v>8722</v>
      </c>
      <c r="D1672" s="849" t="s">
        <v>8873</v>
      </c>
      <c r="E1672" s="851">
        <v>44.481887343003201</v>
      </c>
      <c r="F1672" s="851">
        <v>-73.170652932428098</v>
      </c>
      <c r="G1672" s="901" t="s">
        <v>9299</v>
      </c>
      <c r="H1672" s="900"/>
      <c r="I1672" s="853" t="s">
        <v>765</v>
      </c>
      <c r="J1672" s="854" t="str">
        <f t="shared" si="212"/>
        <v>Other Water</v>
      </c>
      <c r="K1672" s="852" t="s">
        <v>1742</v>
      </c>
      <c r="L1672" s="851"/>
      <c r="M1672" s="855">
        <v>4.99</v>
      </c>
      <c r="N1672" s="855">
        <v>22.7</v>
      </c>
      <c r="O1672" s="855"/>
      <c r="P1672" s="855"/>
      <c r="Q1672" s="855">
        <f t="shared" si="213"/>
        <v>22.7</v>
      </c>
      <c r="R1672" s="854" t="s">
        <v>10788</v>
      </c>
      <c r="S1672" s="854"/>
      <c r="T1672" s="854"/>
      <c r="U1672" s="956" t="s">
        <v>8735</v>
      </c>
      <c r="V1672" s="865"/>
      <c r="W1672" s="854"/>
      <c r="X1672" s="851"/>
    </row>
    <row r="1673" spans="1:24" ht="28.5" customHeight="1">
      <c r="A1673" s="849" t="s">
        <v>1473</v>
      </c>
      <c r="B1673" s="850"/>
      <c r="C1673" s="850" t="s">
        <v>448</v>
      </c>
      <c r="D1673" s="850" t="s">
        <v>534</v>
      </c>
      <c r="E1673" s="852">
        <v>32.7368959</v>
      </c>
      <c r="F1673" s="852">
        <v>-117.05920879999999</v>
      </c>
      <c r="G1673" s="854" t="s">
        <v>9289</v>
      </c>
      <c r="H1673" s="850"/>
      <c r="I1673" s="853" t="s">
        <v>33</v>
      </c>
      <c r="J1673" s="854" t="str">
        <f t="shared" si="212"/>
        <v>Groundwater</v>
      </c>
      <c r="K1673" s="854" t="s">
        <v>35</v>
      </c>
      <c r="L1673" s="858">
        <v>2019</v>
      </c>
      <c r="M1673" s="855">
        <v>18</v>
      </c>
      <c r="N1673" s="855"/>
      <c r="O1673" s="855" t="s">
        <v>36</v>
      </c>
      <c r="P1673" s="855">
        <v>243</v>
      </c>
      <c r="Q1673" s="855">
        <f t="shared" si="213"/>
        <v>243</v>
      </c>
      <c r="R1673" s="854"/>
      <c r="S1673" s="854"/>
      <c r="T1673" s="942" t="s">
        <v>1476</v>
      </c>
      <c r="U1673" s="856" t="s">
        <v>514</v>
      </c>
      <c r="V1673" s="857" t="s">
        <v>1475</v>
      </c>
      <c r="W1673" s="885"/>
      <c r="X1673" s="941" t="s">
        <v>538</v>
      </c>
    </row>
    <row r="1674" spans="1:24" ht="28.5" customHeight="1">
      <c r="A1674" s="849" t="s">
        <v>2089</v>
      </c>
      <c r="B1674" s="849"/>
      <c r="C1674" s="849" t="s">
        <v>1806</v>
      </c>
      <c r="D1674" s="849" t="s">
        <v>2090</v>
      </c>
      <c r="E1674" s="851">
        <v>27.569925099999999</v>
      </c>
      <c r="F1674" s="851">
        <v>-81.509836800000002</v>
      </c>
      <c r="G1674" s="901" t="s">
        <v>9290</v>
      </c>
      <c r="H1674" s="900"/>
      <c r="I1674" s="853" t="s">
        <v>95</v>
      </c>
      <c r="J1674" s="854" t="str">
        <f t="shared" si="212"/>
        <v>Groundwater</v>
      </c>
      <c r="K1674" s="852" t="s">
        <v>35</v>
      </c>
      <c r="L1674" s="851">
        <v>2019</v>
      </c>
      <c r="M1674" s="855">
        <v>6.7</v>
      </c>
      <c r="N1674" s="855">
        <v>9.6999999999999993</v>
      </c>
      <c r="O1674" s="855"/>
      <c r="P1674" s="855"/>
      <c r="Q1674" s="855">
        <f t="shared" si="213"/>
        <v>9.6999999999999993</v>
      </c>
      <c r="R1674" s="854"/>
      <c r="S1674" s="854"/>
      <c r="T1674" s="868" t="s">
        <v>2092</v>
      </c>
      <c r="U1674" s="866" t="s">
        <v>1830</v>
      </c>
      <c r="V1674" s="884" t="s">
        <v>2091</v>
      </c>
      <c r="W1674" s="854"/>
      <c r="X1674" s="851"/>
    </row>
    <row r="1675" spans="1:24" ht="28.5" customHeight="1">
      <c r="A1675" s="849" t="s">
        <v>8874</v>
      </c>
      <c r="B1675" s="849"/>
      <c r="C1675" s="849" t="s">
        <v>8722</v>
      </c>
      <c r="D1675" s="849"/>
      <c r="E1675" s="851">
        <v>44.633609999999997</v>
      </c>
      <c r="F1675" s="851">
        <v>-73.289345999999995</v>
      </c>
      <c r="G1675" s="901" t="s">
        <v>9296</v>
      </c>
      <c r="H1675" s="869" t="s">
        <v>10789</v>
      </c>
      <c r="I1675" s="853" t="s">
        <v>33</v>
      </c>
      <c r="J1675" s="854" t="str">
        <f t="shared" si="212"/>
        <v>Groundwater</v>
      </c>
      <c r="K1675" s="852" t="s">
        <v>35</v>
      </c>
      <c r="L1675" s="851">
        <v>2020</v>
      </c>
      <c r="M1675" s="855"/>
      <c r="N1675" s="855"/>
      <c r="O1675" s="855"/>
      <c r="P1675" s="855">
        <v>3573</v>
      </c>
      <c r="Q1675" s="855">
        <f t="shared" si="213"/>
        <v>3573</v>
      </c>
      <c r="R1675" s="854"/>
      <c r="S1675" s="854"/>
      <c r="T1675" s="854"/>
      <c r="U1675" s="866" t="s">
        <v>8723</v>
      </c>
      <c r="V1675" s="884" t="s">
        <v>8724</v>
      </c>
      <c r="W1675" s="854"/>
      <c r="X1675" s="877" t="s">
        <v>8725</v>
      </c>
    </row>
    <row r="1676" spans="1:24" ht="28.5" customHeight="1">
      <c r="A1676" s="849" t="s">
        <v>4083</v>
      </c>
      <c r="B1676" s="850"/>
      <c r="C1676" s="850" t="s">
        <v>3158</v>
      </c>
      <c r="D1676" s="850" t="s">
        <v>4084</v>
      </c>
      <c r="E1676" s="871">
        <v>42.687558500000002</v>
      </c>
      <c r="F1676" s="871">
        <v>-82.907900400000003</v>
      </c>
      <c r="G1676" s="852" t="s">
        <v>9289</v>
      </c>
      <c r="H1676" s="852"/>
      <c r="I1676" s="853" t="s">
        <v>5</v>
      </c>
      <c r="J1676" s="854" t="str">
        <f t="shared" si="212"/>
        <v>Groundwater</v>
      </c>
      <c r="K1676" s="854" t="s">
        <v>35</v>
      </c>
      <c r="L1676" s="858">
        <v>2018</v>
      </c>
      <c r="M1676" s="855">
        <v>30</v>
      </c>
      <c r="N1676" s="855">
        <v>20</v>
      </c>
      <c r="O1676" s="855">
        <v>50</v>
      </c>
      <c r="P1676" s="855"/>
      <c r="Q1676" s="855">
        <f t="shared" si="213"/>
        <v>50</v>
      </c>
      <c r="R1676" s="906"/>
      <c r="S1676" s="885"/>
      <c r="T1676" s="908" t="s">
        <v>3166</v>
      </c>
      <c r="U1676" s="856" t="s">
        <v>3190</v>
      </c>
      <c r="V1676" s="857" t="s">
        <v>3190</v>
      </c>
      <c r="W1676" s="885"/>
      <c r="X1676" s="877" t="s">
        <v>3168</v>
      </c>
    </row>
    <row r="1677" spans="1:24" ht="28.5" customHeight="1">
      <c r="A1677" s="849" t="s">
        <v>1477</v>
      </c>
      <c r="B1677" s="850"/>
      <c r="C1677" s="850" t="s">
        <v>448</v>
      </c>
      <c r="D1677" s="850" t="s">
        <v>534</v>
      </c>
      <c r="E1677" s="852">
        <v>32.845574999999997</v>
      </c>
      <c r="F1677" s="852">
        <v>-117.1578253</v>
      </c>
      <c r="G1677" s="854" t="s">
        <v>9289</v>
      </c>
      <c r="H1677" s="850"/>
      <c r="I1677" s="853" t="s">
        <v>33</v>
      </c>
      <c r="J1677" s="854" t="str">
        <f t="shared" si="212"/>
        <v>Groundwater</v>
      </c>
      <c r="K1677" s="854" t="s">
        <v>35</v>
      </c>
      <c r="L1677" s="858">
        <v>2019</v>
      </c>
      <c r="M1677" s="855">
        <v>130</v>
      </c>
      <c r="N1677" s="855">
        <v>79</v>
      </c>
      <c r="O1677" s="855">
        <v>209</v>
      </c>
      <c r="P1677" s="855">
        <v>428.8</v>
      </c>
      <c r="Q1677" s="855">
        <f t="shared" si="213"/>
        <v>428.8</v>
      </c>
      <c r="R1677" s="854"/>
      <c r="S1677" s="854"/>
      <c r="T1677" s="944" t="s">
        <v>1480</v>
      </c>
      <c r="U1677" s="866" t="s">
        <v>514</v>
      </c>
      <c r="V1677" s="884" t="s">
        <v>1479</v>
      </c>
      <c r="W1677" s="885"/>
      <c r="X1677" s="941" t="s">
        <v>538</v>
      </c>
    </row>
    <row r="1678" spans="1:24" ht="28.5" customHeight="1">
      <c r="A1678" s="849" t="s">
        <v>7297</v>
      </c>
      <c r="B1678" s="849"/>
      <c r="C1678" s="849" t="s">
        <v>4778</v>
      </c>
      <c r="D1678" s="849"/>
      <c r="E1678" s="851">
        <v>42.859314055650799</v>
      </c>
      <c r="F1678" s="851">
        <v>-71.962705211398202</v>
      </c>
      <c r="G1678" s="901" t="s">
        <v>9355</v>
      </c>
      <c r="H1678" s="900" t="s">
        <v>10790</v>
      </c>
      <c r="I1678" s="853" t="s">
        <v>1201</v>
      </c>
      <c r="J1678" s="854" t="str">
        <f t="shared" si="212"/>
        <v>Unknown</v>
      </c>
      <c r="K1678" s="852"/>
      <c r="L1678" s="851"/>
      <c r="M1678" s="855"/>
      <c r="N1678" s="855"/>
      <c r="O1678" s="855"/>
      <c r="P1678" s="855"/>
      <c r="Q1678" s="855" t="str">
        <f t="shared" si="213"/>
        <v/>
      </c>
      <c r="R1678" s="854"/>
      <c r="S1678" s="854"/>
      <c r="T1678" s="918" t="s">
        <v>7298</v>
      </c>
      <c r="U1678" s="856" t="s">
        <v>1570</v>
      </c>
      <c r="V1678" s="865"/>
      <c r="W1678" s="854"/>
      <c r="X1678" s="851"/>
    </row>
    <row r="1679" spans="1:24" ht="28.5" customHeight="1">
      <c r="A1679" s="849" t="s">
        <v>7299</v>
      </c>
      <c r="B1679" s="850"/>
      <c r="C1679" s="850" t="s">
        <v>4778</v>
      </c>
      <c r="D1679" s="850" t="s">
        <v>5170</v>
      </c>
      <c r="E1679" s="852">
        <v>42.911453000000002</v>
      </c>
      <c r="F1679" s="852">
        <v>-71.932446999999996</v>
      </c>
      <c r="G1679" s="854" t="s">
        <v>9299</v>
      </c>
      <c r="H1679" s="850"/>
      <c r="I1679" s="853" t="s">
        <v>1201</v>
      </c>
      <c r="J1679" s="854" t="str">
        <f t="shared" si="212"/>
        <v>Groundwater</v>
      </c>
      <c r="K1679" s="854" t="s">
        <v>35</v>
      </c>
      <c r="L1679" s="858">
        <v>2018</v>
      </c>
      <c r="M1679" s="855">
        <v>4.29</v>
      </c>
      <c r="N1679" s="855">
        <v>8.33</v>
      </c>
      <c r="O1679" s="855">
        <v>12.62</v>
      </c>
      <c r="P1679" s="855">
        <v>12.1</v>
      </c>
      <c r="Q1679" s="855">
        <f t="shared" si="213"/>
        <v>12.62</v>
      </c>
      <c r="R1679" s="888" t="s">
        <v>10791</v>
      </c>
      <c r="S1679" s="853"/>
      <c r="T1679" s="879" t="s">
        <v>7303</v>
      </c>
      <c r="U1679" s="875" t="s">
        <v>4786</v>
      </c>
      <c r="V1679" s="907" t="s">
        <v>7301</v>
      </c>
      <c r="W1679" s="879" t="s">
        <v>7304</v>
      </c>
      <c r="X1679" s="882" t="s">
        <v>2415</v>
      </c>
    </row>
    <row r="1680" spans="1:24" ht="28.5" customHeight="1">
      <c r="A1680" s="849" t="s">
        <v>2781</v>
      </c>
      <c r="B1680" s="850"/>
      <c r="C1680" s="850" t="s">
        <v>2408</v>
      </c>
      <c r="D1680" s="850" t="s">
        <v>2782</v>
      </c>
      <c r="E1680" s="852">
        <v>43.638040400000001</v>
      </c>
      <c r="F1680" s="852">
        <v>-70.257477699999995</v>
      </c>
      <c r="G1680" s="854" t="s">
        <v>9289</v>
      </c>
      <c r="H1680" s="850"/>
      <c r="I1680" s="853" t="s">
        <v>765</v>
      </c>
      <c r="J1680" s="854" t="str">
        <f t="shared" si="212"/>
        <v>Solid</v>
      </c>
      <c r="K1680" s="854" t="s">
        <v>2447</v>
      </c>
      <c r="L1680" s="902">
        <v>2019</v>
      </c>
      <c r="M1680" s="855">
        <v>2100</v>
      </c>
      <c r="N1680" s="855">
        <v>37200</v>
      </c>
      <c r="O1680" s="855">
        <v>39300</v>
      </c>
      <c r="P1680" s="855"/>
      <c r="Q1680" s="855">
        <f t="shared" si="213"/>
        <v>39300</v>
      </c>
      <c r="R1680" s="854"/>
      <c r="S1680" s="853"/>
      <c r="T1680" s="859" t="s">
        <v>2443</v>
      </c>
      <c r="U1680" s="912"/>
      <c r="V1680" s="887" t="s">
        <v>2411</v>
      </c>
      <c r="W1680" s="885"/>
      <c r="X1680" s="882" t="s">
        <v>2415</v>
      </c>
    </row>
    <row r="1681" spans="1:24" ht="28.5" customHeight="1">
      <c r="A1681" s="849" t="s">
        <v>10792</v>
      </c>
      <c r="B1681" s="849"/>
      <c r="C1681" s="849" t="s">
        <v>3158</v>
      </c>
      <c r="D1681" s="849" t="s">
        <v>9533</v>
      </c>
      <c r="E1681" s="851">
        <v>41.808230000000002</v>
      </c>
      <c r="F1681" s="851">
        <v>-86.324126000000007</v>
      </c>
      <c r="G1681" s="862"/>
      <c r="H1681" s="861"/>
      <c r="I1681" s="853" t="s">
        <v>33</v>
      </c>
      <c r="J1681" s="852" t="s">
        <v>35</v>
      </c>
      <c r="K1681" s="852" t="s">
        <v>35</v>
      </c>
      <c r="L1681" s="863">
        <v>2019</v>
      </c>
      <c r="M1681" s="855">
        <v>16</v>
      </c>
      <c r="N1681" s="855"/>
      <c r="O1681" s="855"/>
      <c r="P1681" s="855"/>
      <c r="Q1681" s="855">
        <v>16</v>
      </c>
      <c r="R1681" s="854"/>
      <c r="S1681" s="854"/>
      <c r="T1681" s="854" t="s">
        <v>10793</v>
      </c>
      <c r="U1681" s="864" t="s">
        <v>10793</v>
      </c>
      <c r="V1681" s="865" t="s">
        <v>10794</v>
      </c>
      <c r="W1681" s="854" t="s">
        <v>9536</v>
      </c>
      <c r="X1681" s="851" t="s">
        <v>9295</v>
      </c>
    </row>
    <row r="1682" spans="1:24" ht="28.5" customHeight="1">
      <c r="A1682" s="849" t="s">
        <v>4088</v>
      </c>
      <c r="B1682" s="850"/>
      <c r="C1682" s="850" t="s">
        <v>3158</v>
      </c>
      <c r="D1682" s="850" t="s">
        <v>3749</v>
      </c>
      <c r="E1682" s="871">
        <v>42.660800599999902</v>
      </c>
      <c r="F1682" s="871">
        <v>-83.095258999999999</v>
      </c>
      <c r="G1682" s="852" t="s">
        <v>9289</v>
      </c>
      <c r="H1682" s="852"/>
      <c r="I1682" s="853" t="s">
        <v>5</v>
      </c>
      <c r="J1682" s="854" t="str">
        <f>IF(K1682="Groundwater", "Groundwater", IF(OR(K1682="Wastewater", K1682="Surface Water", K1682="Drinking Water", K1682="Leachate"),"Other Water", IF(OR(K1682="Soil", K1682="Compost", K1682="Sludge", K1682="Septage"), "Solid", "Unknown")))</f>
        <v>Groundwater</v>
      </c>
      <c r="K1682" s="854" t="s">
        <v>35</v>
      </c>
      <c r="L1682" s="858">
        <v>2018</v>
      </c>
      <c r="M1682" s="855">
        <v>30</v>
      </c>
      <c r="N1682" s="855">
        <v>40</v>
      </c>
      <c r="O1682" s="855">
        <v>70</v>
      </c>
      <c r="P1682" s="855"/>
      <c r="Q1682" s="855">
        <f>IF(M1682&amp;N1682&amp;O1682&amp;P1682="","",MAX(M1682:P1682))</f>
        <v>70</v>
      </c>
      <c r="R1682" s="906"/>
      <c r="S1682" s="885"/>
      <c r="T1682" s="859" t="s">
        <v>4092</v>
      </c>
      <c r="U1682" s="866" t="s">
        <v>3190</v>
      </c>
      <c r="V1682" s="884" t="s">
        <v>3190</v>
      </c>
      <c r="W1682" s="885"/>
      <c r="X1682" s="877" t="s">
        <v>3168</v>
      </c>
    </row>
    <row r="1683" spans="1:24" ht="28.5" customHeight="1">
      <c r="A1683" s="849" t="s">
        <v>10795</v>
      </c>
      <c r="B1683" s="849"/>
      <c r="C1683" s="849" t="s">
        <v>3158</v>
      </c>
      <c r="D1683" s="849" t="s">
        <v>10796</v>
      </c>
      <c r="E1683" s="851">
        <v>42.664000000000001</v>
      </c>
      <c r="F1683" s="851">
        <v>-83.096000000000004</v>
      </c>
      <c r="G1683" s="862"/>
      <c r="H1683" s="861"/>
      <c r="I1683" s="853" t="s">
        <v>33</v>
      </c>
      <c r="J1683" s="852" t="s">
        <v>35</v>
      </c>
      <c r="K1683" s="852" t="s">
        <v>35</v>
      </c>
      <c r="L1683" s="863">
        <v>2022</v>
      </c>
      <c r="M1683" s="855">
        <v>82</v>
      </c>
      <c r="N1683" s="855"/>
      <c r="O1683" s="855"/>
      <c r="P1683" s="855"/>
      <c r="Q1683" s="855">
        <v>82</v>
      </c>
      <c r="R1683" s="854"/>
      <c r="S1683" s="854"/>
      <c r="T1683" s="854" t="s">
        <v>10797</v>
      </c>
      <c r="U1683" s="864" t="s">
        <v>10797</v>
      </c>
      <c r="V1683" s="865" t="s">
        <v>10798</v>
      </c>
      <c r="W1683" s="854" t="s">
        <v>10799</v>
      </c>
      <c r="X1683" s="851" t="s">
        <v>9295</v>
      </c>
    </row>
    <row r="1684" spans="1:24" ht="28.5" customHeight="1">
      <c r="A1684" s="849" t="s">
        <v>7305</v>
      </c>
      <c r="B1684" s="850"/>
      <c r="C1684" s="850" t="s">
        <v>4778</v>
      </c>
      <c r="D1684" s="850" t="s">
        <v>5296</v>
      </c>
      <c r="E1684" s="852">
        <v>42.804414000000001</v>
      </c>
      <c r="F1684" s="852">
        <v>-71.574225999999996</v>
      </c>
      <c r="G1684" s="854" t="s">
        <v>9299</v>
      </c>
      <c r="H1684" s="850"/>
      <c r="I1684" s="853" t="s">
        <v>1201</v>
      </c>
      <c r="J1684" s="854" t="str">
        <f>IF(K1684="Groundwater", "Groundwater", IF(OR(K1684="Wastewater", K1684="Surface Water", K1684="Drinking Water", K1684="Leachate"),"Other Water", IF(OR(K1684="Soil", K1684="Compost", K1684="Sludge", K1684="Septage"), "Solid", "Unknown")))</f>
        <v>Groundwater</v>
      </c>
      <c r="K1684" s="854" t="s">
        <v>35</v>
      </c>
      <c r="L1684" s="858">
        <v>2017</v>
      </c>
      <c r="M1684" s="855">
        <v>1090</v>
      </c>
      <c r="N1684" s="855">
        <v>13.2</v>
      </c>
      <c r="O1684" s="855">
        <v>1103.2</v>
      </c>
      <c r="P1684" s="855">
        <v>1370</v>
      </c>
      <c r="Q1684" s="855">
        <f>IF(M1684&amp;N1684&amp;O1684&amp;P1684="","",MAX(M1684:P1684))</f>
        <v>1370</v>
      </c>
      <c r="R1684" s="888" t="s">
        <v>10800</v>
      </c>
      <c r="S1684" s="853"/>
      <c r="T1684" s="879" t="s">
        <v>7310</v>
      </c>
      <c r="U1684" s="880" t="s">
        <v>4786</v>
      </c>
      <c r="V1684" s="881" t="s">
        <v>7307</v>
      </c>
      <c r="W1684" s="879" t="s">
        <v>7311</v>
      </c>
      <c r="X1684" s="882" t="s">
        <v>2415</v>
      </c>
    </row>
    <row r="1685" spans="1:24" ht="28.5" customHeight="1">
      <c r="A1685" s="849" t="s">
        <v>10801</v>
      </c>
      <c r="B1685" s="849"/>
      <c r="C1685" s="849" t="s">
        <v>3158</v>
      </c>
      <c r="D1685" s="849" t="s">
        <v>10802</v>
      </c>
      <c r="E1685" s="851">
        <v>42.815916999999999</v>
      </c>
      <c r="F1685" s="851">
        <v>-86.177881999999997</v>
      </c>
      <c r="G1685" s="862"/>
      <c r="H1685" s="861"/>
      <c r="I1685" s="853" t="s">
        <v>33</v>
      </c>
      <c r="J1685" s="852" t="s">
        <v>35</v>
      </c>
      <c r="K1685" s="852" t="s">
        <v>35</v>
      </c>
      <c r="L1685" s="863">
        <v>2020</v>
      </c>
      <c r="M1685" s="855">
        <v>28</v>
      </c>
      <c r="N1685" s="855">
        <v>24</v>
      </c>
      <c r="O1685" s="855">
        <v>52</v>
      </c>
      <c r="P1685" s="855">
        <v>105.3</v>
      </c>
      <c r="Q1685" s="855">
        <v>105.3</v>
      </c>
      <c r="R1685" s="854"/>
      <c r="S1685" s="854"/>
      <c r="T1685" s="854" t="s">
        <v>10803</v>
      </c>
      <c r="U1685" s="864" t="s">
        <v>10803</v>
      </c>
      <c r="V1685" s="865" t="s">
        <v>10804</v>
      </c>
      <c r="W1685" s="854" t="s">
        <v>10805</v>
      </c>
      <c r="X1685" s="851" t="s">
        <v>9295</v>
      </c>
    </row>
    <row r="1686" spans="1:24" ht="28.5" customHeight="1">
      <c r="A1686" s="849" t="s">
        <v>1481</v>
      </c>
      <c r="B1686" s="849"/>
      <c r="C1686" s="849" t="s">
        <v>448</v>
      </c>
      <c r="D1686" s="849" t="s">
        <v>1482</v>
      </c>
      <c r="E1686" s="852">
        <v>34.047488399999999</v>
      </c>
      <c r="F1686" s="852">
        <v>-117.8209248</v>
      </c>
      <c r="G1686" s="852" t="s">
        <v>9289</v>
      </c>
      <c r="H1686" s="849"/>
      <c r="I1686" s="853" t="s">
        <v>33</v>
      </c>
      <c r="J1686" s="854" t="str">
        <f>IF(K1686="Groundwater", "Groundwater", IF(OR(K1686="Wastewater", K1686="Surface Water", K1686="Drinking Water", K1686="Leachate"),"Other Water", IF(OR(K1686="Soil", K1686="Compost", K1686="Sludge", K1686="Septage"), "Solid", "Unknown")))</f>
        <v>Groundwater</v>
      </c>
      <c r="K1686" s="852" t="s">
        <v>35</v>
      </c>
      <c r="L1686" s="851">
        <v>2019</v>
      </c>
      <c r="M1686" s="855">
        <v>0.91</v>
      </c>
      <c r="N1686" s="855"/>
      <c r="O1686" s="855" t="s">
        <v>36</v>
      </c>
      <c r="P1686" s="855">
        <v>28.99</v>
      </c>
      <c r="Q1686" s="855">
        <f>IF(M1686&amp;N1686&amp;O1686&amp;P1686="","",MAX(M1686:P1686))</f>
        <v>28.99</v>
      </c>
      <c r="R1686" s="854"/>
      <c r="S1686" s="854"/>
      <c r="T1686" s="859" t="s">
        <v>1484</v>
      </c>
      <c r="U1686" s="856" t="s">
        <v>451</v>
      </c>
      <c r="V1686" s="857" t="s">
        <v>451</v>
      </c>
      <c r="W1686" s="854"/>
      <c r="X1686" s="877" t="s">
        <v>453</v>
      </c>
    </row>
    <row r="1687" spans="1:24" ht="28.5" customHeight="1">
      <c r="A1687" s="849" t="s">
        <v>10806</v>
      </c>
      <c r="B1687" s="849"/>
      <c r="C1687" s="849" t="s">
        <v>3158</v>
      </c>
      <c r="D1687" s="849" t="s">
        <v>4229</v>
      </c>
      <c r="E1687" s="851">
        <v>42.914993000000003</v>
      </c>
      <c r="F1687" s="851">
        <v>-85.728166000000002</v>
      </c>
      <c r="G1687" s="862"/>
      <c r="H1687" s="861"/>
      <c r="I1687" s="853" t="s">
        <v>1201</v>
      </c>
      <c r="J1687" s="852" t="s">
        <v>35</v>
      </c>
      <c r="K1687" s="852" t="s">
        <v>35</v>
      </c>
      <c r="L1687" s="863"/>
      <c r="M1687" s="855">
        <v>42</v>
      </c>
      <c r="N1687" s="855">
        <v>802</v>
      </c>
      <c r="O1687" s="855"/>
      <c r="P1687" s="855"/>
      <c r="Q1687" s="855">
        <v>802</v>
      </c>
      <c r="R1687" s="854"/>
      <c r="S1687" s="854"/>
      <c r="T1687" s="854" t="s">
        <v>10807</v>
      </c>
      <c r="U1687" s="864" t="s">
        <v>10807</v>
      </c>
      <c r="V1687" s="865" t="s">
        <v>10808</v>
      </c>
      <c r="W1687" s="854" t="s">
        <v>10809</v>
      </c>
      <c r="X1687" s="851" t="s">
        <v>9295</v>
      </c>
    </row>
    <row r="1688" spans="1:24" ht="28.5" customHeight="1">
      <c r="A1688" s="849" t="s">
        <v>7312</v>
      </c>
      <c r="B1688" s="850"/>
      <c r="C1688" s="850" t="s">
        <v>4778</v>
      </c>
      <c r="D1688" s="850" t="s">
        <v>5422</v>
      </c>
      <c r="E1688" s="852">
        <v>42.916807300000002</v>
      </c>
      <c r="F1688" s="852">
        <v>-71.374862699999994</v>
      </c>
      <c r="G1688" s="854" t="s">
        <v>9299</v>
      </c>
      <c r="H1688" s="850"/>
      <c r="I1688" s="853" t="s">
        <v>5</v>
      </c>
      <c r="J1688" s="854" t="str">
        <f t="shared" ref="J1688:J1690" si="214">IF(K1688="Groundwater", "Groundwater", IF(OR(K1688="Wastewater", K1688="Surface Water", K1688="Drinking Water", K1688="Leachate"),"Other Water", IF(OR(K1688="Soil", K1688="Compost", K1688="Sludge", K1688="Septage"), "Solid", "Unknown")))</f>
        <v>Groundwater</v>
      </c>
      <c r="K1688" s="854" t="s">
        <v>35</v>
      </c>
      <c r="L1688" s="858">
        <v>2019</v>
      </c>
      <c r="M1688" s="855">
        <v>210</v>
      </c>
      <c r="N1688" s="855">
        <v>180</v>
      </c>
      <c r="O1688" s="855">
        <v>390</v>
      </c>
      <c r="P1688" s="855">
        <v>423.8</v>
      </c>
      <c r="Q1688" s="855">
        <f t="shared" ref="Q1688:Q1690" si="215">IF(M1688&amp;N1688&amp;O1688&amp;P1688="","",MAX(M1688:P1688))</f>
        <v>423.8</v>
      </c>
      <c r="R1688" s="854"/>
      <c r="S1688" s="853"/>
      <c r="T1688" s="879" t="s">
        <v>7316</v>
      </c>
      <c r="U1688" s="875" t="s">
        <v>4786</v>
      </c>
      <c r="V1688" s="887" t="s">
        <v>4781</v>
      </c>
      <c r="W1688" s="879" t="s">
        <v>7317</v>
      </c>
      <c r="X1688" s="882" t="s">
        <v>2415</v>
      </c>
    </row>
    <row r="1689" spans="1:24" ht="28.5" customHeight="1">
      <c r="A1689" s="849" t="s">
        <v>7318</v>
      </c>
      <c r="B1689" s="850" t="s">
        <v>7319</v>
      </c>
      <c r="C1689" s="850" t="s">
        <v>4778</v>
      </c>
      <c r="D1689" s="850" t="s">
        <v>7320</v>
      </c>
      <c r="E1689" s="852">
        <v>42.827508399999999</v>
      </c>
      <c r="F1689" s="852">
        <v>-71.637020399999997</v>
      </c>
      <c r="G1689" s="854" t="s">
        <v>9290</v>
      </c>
      <c r="H1689" s="850"/>
      <c r="I1689" s="853" t="s">
        <v>77</v>
      </c>
      <c r="J1689" s="854" t="str">
        <f t="shared" si="214"/>
        <v>Groundwater</v>
      </c>
      <c r="K1689" s="854" t="s">
        <v>35</v>
      </c>
      <c r="L1689" s="858"/>
      <c r="M1689" s="855">
        <v>11</v>
      </c>
      <c r="N1689" s="855">
        <v>60</v>
      </c>
      <c r="O1689" s="855">
        <v>71</v>
      </c>
      <c r="P1689" s="855" t="s">
        <v>36</v>
      </c>
      <c r="Q1689" s="855">
        <f t="shared" si="215"/>
        <v>71</v>
      </c>
      <c r="R1689" s="854"/>
      <c r="S1689" s="854"/>
      <c r="T1689" s="854"/>
      <c r="U1689" s="866" t="s">
        <v>4781</v>
      </c>
      <c r="V1689" s="884" t="s">
        <v>4781</v>
      </c>
      <c r="W1689" s="854"/>
      <c r="X1689" s="860" t="s">
        <v>2415</v>
      </c>
    </row>
    <row r="1690" spans="1:24" ht="28.5" customHeight="1">
      <c r="A1690" s="849" t="s">
        <v>2093</v>
      </c>
      <c r="B1690" s="849"/>
      <c r="C1690" s="849" t="s">
        <v>1806</v>
      </c>
      <c r="D1690" s="849" t="s">
        <v>1986</v>
      </c>
      <c r="E1690" s="851">
        <v>27.403294200000001</v>
      </c>
      <c r="F1690" s="851">
        <v>-82.545700799999906</v>
      </c>
      <c r="G1690" s="901" t="s">
        <v>9299</v>
      </c>
      <c r="H1690" s="900"/>
      <c r="I1690" s="853" t="s">
        <v>5</v>
      </c>
      <c r="J1690" s="854" t="str">
        <f t="shared" si="214"/>
        <v>Groundwater</v>
      </c>
      <c r="K1690" s="852" t="s">
        <v>35</v>
      </c>
      <c r="L1690" s="851">
        <v>2020</v>
      </c>
      <c r="M1690" s="855">
        <v>4.8</v>
      </c>
      <c r="N1690" s="855">
        <v>43.1</v>
      </c>
      <c r="O1690" s="855"/>
      <c r="P1690" s="855"/>
      <c r="Q1690" s="855">
        <f t="shared" si="215"/>
        <v>43.1</v>
      </c>
      <c r="R1690" s="854" t="s">
        <v>2087</v>
      </c>
      <c r="S1690" s="854"/>
      <c r="T1690" s="854"/>
      <c r="U1690" s="866" t="s">
        <v>1808</v>
      </c>
      <c r="V1690" s="867" t="s">
        <v>2094</v>
      </c>
      <c r="W1690" s="868" t="s">
        <v>1810</v>
      </c>
      <c r="X1690" s="851"/>
    </row>
    <row r="1691" spans="1:24" ht="28.5" customHeight="1">
      <c r="A1691" s="849" t="s">
        <v>10810</v>
      </c>
      <c r="B1691" s="849"/>
      <c r="C1691" s="849" t="s">
        <v>8992</v>
      </c>
      <c r="D1691" s="849" t="s">
        <v>10811</v>
      </c>
      <c r="E1691" s="851">
        <v>47.624110999999999</v>
      </c>
      <c r="F1691" s="851">
        <v>-117.53948</v>
      </c>
      <c r="G1691" s="862"/>
      <c r="H1691" s="861"/>
      <c r="I1691" s="853" t="s">
        <v>113</v>
      </c>
      <c r="J1691" s="852" t="s">
        <v>35</v>
      </c>
      <c r="K1691" s="852" t="s">
        <v>35</v>
      </c>
      <c r="L1691" s="863">
        <v>2017</v>
      </c>
      <c r="M1691" s="855">
        <v>350</v>
      </c>
      <c r="N1691" s="855">
        <v>120</v>
      </c>
      <c r="O1691" s="855">
        <v>470</v>
      </c>
      <c r="P1691" s="855">
        <v>470</v>
      </c>
      <c r="Q1691" s="855">
        <v>470</v>
      </c>
      <c r="R1691" s="854"/>
      <c r="S1691" s="854"/>
      <c r="T1691" s="854" t="s">
        <v>10812</v>
      </c>
      <c r="U1691" s="864" t="s">
        <v>10813</v>
      </c>
      <c r="V1691" s="865" t="s">
        <v>10813</v>
      </c>
      <c r="W1691" s="854" t="s">
        <v>10814</v>
      </c>
      <c r="X1691" s="851" t="s">
        <v>9468</v>
      </c>
    </row>
    <row r="1692" spans="1:24" ht="28.5" customHeight="1">
      <c r="A1692" s="849" t="s">
        <v>7322</v>
      </c>
      <c r="B1692" s="850"/>
      <c r="C1692" s="850" t="s">
        <v>4778</v>
      </c>
      <c r="D1692" s="850" t="s">
        <v>5356</v>
      </c>
      <c r="E1692" s="852">
        <v>43.113568299999997</v>
      </c>
      <c r="F1692" s="852">
        <v>-70.814014099999994</v>
      </c>
      <c r="G1692" s="854" t="s">
        <v>9299</v>
      </c>
      <c r="H1692" s="850"/>
      <c r="I1692" s="853" t="s">
        <v>5</v>
      </c>
      <c r="J1692" s="854" t="str">
        <f t="shared" ref="J1692:J1696" si="216">IF(K1692="Groundwater", "Groundwater", IF(OR(K1692="Wastewater", K1692="Surface Water", K1692="Drinking Water", K1692="Leachate"),"Other Water", IF(OR(K1692="Soil", K1692="Compost", K1692="Sludge", K1692="Septage"), "Solid", "Unknown")))</f>
        <v>Groundwater</v>
      </c>
      <c r="K1692" s="854" t="s">
        <v>35</v>
      </c>
      <c r="L1692" s="858">
        <v>2018</v>
      </c>
      <c r="M1692" s="855">
        <v>8.1999999999999993</v>
      </c>
      <c r="N1692" s="855">
        <v>1.6</v>
      </c>
      <c r="O1692" s="855">
        <v>9.8000000000000007</v>
      </c>
      <c r="P1692" s="855" t="s">
        <v>36</v>
      </c>
      <c r="Q1692" s="855">
        <f t="shared" ref="Q1692:Q1696" si="217">IF(M1692&amp;N1692&amp;O1692&amp;P1692="","",MAX(M1692:P1692))</f>
        <v>9.8000000000000007</v>
      </c>
      <c r="R1692" s="854"/>
      <c r="S1692" s="853"/>
      <c r="T1692" s="879" t="s">
        <v>7326</v>
      </c>
      <c r="U1692" s="880" t="s">
        <v>4786</v>
      </c>
      <c r="V1692" s="881" t="s">
        <v>7324</v>
      </c>
      <c r="W1692" s="879" t="s">
        <v>7327</v>
      </c>
      <c r="X1692" s="882" t="s">
        <v>2415</v>
      </c>
    </row>
    <row r="1693" spans="1:24" ht="28.5" customHeight="1">
      <c r="A1693" s="849" t="s">
        <v>4093</v>
      </c>
      <c r="B1693" s="850"/>
      <c r="C1693" s="850" t="s">
        <v>3158</v>
      </c>
      <c r="D1693" s="850" t="s">
        <v>3788</v>
      </c>
      <c r="E1693" s="871">
        <v>42.467089399999999</v>
      </c>
      <c r="F1693" s="871">
        <v>-83.127538099999995</v>
      </c>
      <c r="G1693" s="852" t="s">
        <v>9289</v>
      </c>
      <c r="H1693" s="852"/>
      <c r="I1693" s="853" t="s">
        <v>5</v>
      </c>
      <c r="J1693" s="854" t="str">
        <f t="shared" si="216"/>
        <v>Groundwater</v>
      </c>
      <c r="K1693" s="854" t="s">
        <v>35</v>
      </c>
      <c r="L1693" s="858">
        <v>2018</v>
      </c>
      <c r="M1693" s="855">
        <v>10</v>
      </c>
      <c r="N1693" s="855"/>
      <c r="O1693" s="855" t="s">
        <v>36</v>
      </c>
      <c r="P1693" s="855" t="s">
        <v>36</v>
      </c>
      <c r="Q1693" s="855">
        <f t="shared" si="217"/>
        <v>10</v>
      </c>
      <c r="R1693" s="885" t="s">
        <v>3196</v>
      </c>
      <c r="S1693" s="885"/>
      <c r="T1693" s="908" t="s">
        <v>3166</v>
      </c>
      <c r="U1693" s="856" t="s">
        <v>3190</v>
      </c>
      <c r="V1693" s="857" t="s">
        <v>3190</v>
      </c>
      <c r="W1693" s="885"/>
      <c r="X1693" s="877" t="s">
        <v>3168</v>
      </c>
    </row>
    <row r="1694" spans="1:24" ht="28.5" customHeight="1">
      <c r="A1694" s="869" t="s">
        <v>7328</v>
      </c>
      <c r="B1694" s="850"/>
      <c r="C1694" s="850" t="s">
        <v>4778</v>
      </c>
      <c r="D1694" s="850" t="s">
        <v>7329</v>
      </c>
      <c r="E1694" s="852">
        <v>43.442859800000001</v>
      </c>
      <c r="F1694" s="852">
        <v>-72.055797499999997</v>
      </c>
      <c r="G1694" s="854" t="s">
        <v>9299</v>
      </c>
      <c r="H1694" s="850"/>
      <c r="I1694" s="853" t="s">
        <v>5</v>
      </c>
      <c r="J1694" s="854" t="str">
        <f t="shared" si="216"/>
        <v>Groundwater</v>
      </c>
      <c r="K1694" s="854" t="s">
        <v>35</v>
      </c>
      <c r="L1694" s="858">
        <v>2019</v>
      </c>
      <c r="M1694" s="855">
        <v>10.3</v>
      </c>
      <c r="N1694" s="855">
        <v>7.05</v>
      </c>
      <c r="O1694" s="855">
        <v>17.350000000000001</v>
      </c>
      <c r="P1694" s="855">
        <v>55.66</v>
      </c>
      <c r="Q1694" s="855">
        <f t="shared" si="217"/>
        <v>55.66</v>
      </c>
      <c r="R1694" s="854"/>
      <c r="S1694" s="853"/>
      <c r="T1694" s="879" t="s">
        <v>7334</v>
      </c>
      <c r="U1694" s="875" t="s">
        <v>4786</v>
      </c>
      <c r="V1694" s="887" t="s">
        <v>7331</v>
      </c>
      <c r="W1694" s="879" t="s">
        <v>7335</v>
      </c>
      <c r="X1694" s="882" t="s">
        <v>2415</v>
      </c>
    </row>
    <row r="1695" spans="1:24" ht="28.5" customHeight="1">
      <c r="A1695" s="929" t="s">
        <v>8205</v>
      </c>
      <c r="B1695" s="849" t="s">
        <v>8206</v>
      </c>
      <c r="C1695" s="849" t="s">
        <v>8166</v>
      </c>
      <c r="D1695" s="849" t="s">
        <v>8207</v>
      </c>
      <c r="E1695" s="851">
        <v>39.847304265568397</v>
      </c>
      <c r="F1695" s="851">
        <v>-83.8431511244288</v>
      </c>
      <c r="G1695" s="901" t="s">
        <v>10816</v>
      </c>
      <c r="H1695" s="900" t="s">
        <v>10817</v>
      </c>
      <c r="I1695" s="853" t="s">
        <v>44</v>
      </c>
      <c r="J1695" s="854" t="str">
        <f t="shared" si="216"/>
        <v>Groundwater</v>
      </c>
      <c r="K1695" s="852" t="s">
        <v>35</v>
      </c>
      <c r="L1695" s="851">
        <v>2018</v>
      </c>
      <c r="M1695" s="855">
        <v>4800</v>
      </c>
      <c r="N1695" s="855">
        <v>2100</v>
      </c>
      <c r="O1695" s="855">
        <v>4810</v>
      </c>
      <c r="P1695" s="855">
        <v>7850.85</v>
      </c>
      <c r="Q1695" s="855">
        <f t="shared" si="217"/>
        <v>7850.85</v>
      </c>
      <c r="R1695" s="854"/>
      <c r="S1695" s="854"/>
      <c r="T1695" s="854"/>
      <c r="U1695" s="866" t="s">
        <v>54</v>
      </c>
      <c r="V1695" s="867" t="s">
        <v>8208</v>
      </c>
      <c r="W1695" s="854"/>
      <c r="X1695" s="851"/>
    </row>
    <row r="1696" spans="1:24" ht="28.5" customHeight="1">
      <c r="A1696" s="849" t="s">
        <v>3134</v>
      </c>
      <c r="B1696" s="849"/>
      <c r="C1696" s="849" t="s">
        <v>3007</v>
      </c>
      <c r="D1696" s="849" t="s">
        <v>3135</v>
      </c>
      <c r="E1696" s="852">
        <v>42.271412499999997</v>
      </c>
      <c r="F1696" s="852">
        <v>-71.364725699999994</v>
      </c>
      <c r="G1696" s="852" t="s">
        <v>9290</v>
      </c>
      <c r="H1696" s="849"/>
      <c r="I1696" s="853" t="s">
        <v>765</v>
      </c>
      <c r="J1696" s="854" t="str">
        <f t="shared" si="216"/>
        <v>Other Water</v>
      </c>
      <c r="K1696" s="852" t="s">
        <v>80</v>
      </c>
      <c r="L1696" s="851"/>
      <c r="M1696" s="855"/>
      <c r="N1696" s="855"/>
      <c r="O1696" s="855" t="s">
        <v>36</v>
      </c>
      <c r="P1696" s="855">
        <v>22.18</v>
      </c>
      <c r="Q1696" s="855">
        <f t="shared" si="217"/>
        <v>22.18</v>
      </c>
      <c r="R1696" s="854"/>
      <c r="S1696" s="854"/>
      <c r="T1696" s="859" t="s">
        <v>3025</v>
      </c>
      <c r="U1696" s="1081" t="s">
        <v>3136</v>
      </c>
      <c r="V1696" s="979"/>
      <c r="W1696" s="860" t="s">
        <v>3137</v>
      </c>
      <c r="X1696" s="860" t="s">
        <v>3013</v>
      </c>
    </row>
    <row r="1697" spans="1:24" ht="28.5" customHeight="1">
      <c r="A1697" s="849" t="s">
        <v>10818</v>
      </c>
      <c r="B1697" s="849"/>
      <c r="C1697" s="849" t="s">
        <v>2892</v>
      </c>
      <c r="D1697" s="849" t="s">
        <v>10819</v>
      </c>
      <c r="E1697" s="851">
        <v>39.455213999999998</v>
      </c>
      <c r="F1697" s="851">
        <v>-76.727911000000006</v>
      </c>
      <c r="G1697" s="862"/>
      <c r="H1697" s="861"/>
      <c r="I1697" s="853" t="s">
        <v>44</v>
      </c>
      <c r="J1697" s="852"/>
      <c r="K1697" s="852"/>
      <c r="L1697" s="863">
        <v>2016</v>
      </c>
      <c r="M1697" s="855">
        <v>2.1</v>
      </c>
      <c r="N1697" s="855"/>
      <c r="O1697" s="855"/>
      <c r="P1697" s="855"/>
      <c r="Q1697" s="855">
        <v>2.1</v>
      </c>
      <c r="R1697" s="854"/>
      <c r="S1697" s="854"/>
      <c r="T1697" s="854"/>
      <c r="U1697" s="864" t="s">
        <v>10820</v>
      </c>
      <c r="V1697" s="865" t="s">
        <v>10820</v>
      </c>
      <c r="W1697" s="854" t="s">
        <v>10821</v>
      </c>
      <c r="X1697" s="851" t="s">
        <v>10822</v>
      </c>
    </row>
    <row r="1698" spans="1:24" ht="28.5" customHeight="1">
      <c r="A1698" s="849" t="s">
        <v>4541</v>
      </c>
      <c r="B1698" s="849"/>
      <c r="C1698" s="849" t="s">
        <v>4239</v>
      </c>
      <c r="D1698" s="849" t="s">
        <v>4542</v>
      </c>
      <c r="E1698" s="851">
        <v>45.483246229999999</v>
      </c>
      <c r="F1698" s="851">
        <v>-94.136625460000005</v>
      </c>
      <c r="G1698" s="852" t="s">
        <v>9290</v>
      </c>
      <c r="H1698" s="849"/>
      <c r="I1698" s="853" t="s">
        <v>33</v>
      </c>
      <c r="J1698" s="854" t="str">
        <f t="shared" ref="J1698:J1701" si="218">IF(K1698="Groundwater", "Groundwater", IF(OR(K1698="Wastewater", K1698="Surface Water", K1698="Drinking Water", K1698="Leachate"),"Other Water", IF(OR(K1698="Soil", K1698="Compost", K1698="Sludge", K1698="Septage"), "Solid", "Unknown")))</f>
        <v>Groundwater</v>
      </c>
      <c r="K1698" s="852" t="s">
        <v>35</v>
      </c>
      <c r="L1698" s="851">
        <v>2018</v>
      </c>
      <c r="M1698" s="855">
        <v>570</v>
      </c>
      <c r="N1698" s="855">
        <v>580</v>
      </c>
      <c r="O1698" s="855">
        <v>1140</v>
      </c>
      <c r="P1698" s="855">
        <v>3890</v>
      </c>
      <c r="Q1698" s="855">
        <f t="shared" ref="Q1698:Q1701" si="219">IF(M1698&amp;N1698&amp;O1698&amp;P1698="","",MAX(M1698:P1698))</f>
        <v>3890</v>
      </c>
      <c r="R1698" s="854"/>
      <c r="S1698" s="868" t="s">
        <v>4271</v>
      </c>
      <c r="T1698" s="868" t="s">
        <v>4543</v>
      </c>
      <c r="U1698" s="856" t="s">
        <v>4271</v>
      </c>
      <c r="V1698" s="857" t="s">
        <v>4272</v>
      </c>
      <c r="W1698" s="854"/>
      <c r="X1698" s="877" t="s">
        <v>4274</v>
      </c>
    </row>
    <row r="1699" spans="1:24" ht="28.5" customHeight="1">
      <c r="A1699" s="849" t="s">
        <v>8984</v>
      </c>
      <c r="B1699" s="849"/>
      <c r="C1699" s="849" t="s">
        <v>8906</v>
      </c>
      <c r="D1699" s="849"/>
      <c r="E1699" s="851">
        <v>36.79401</v>
      </c>
      <c r="F1699" s="851">
        <v>-76.322929999999999</v>
      </c>
      <c r="G1699" s="901" t="s">
        <v>9290</v>
      </c>
      <c r="H1699" s="900"/>
      <c r="I1699" s="853" t="s">
        <v>44</v>
      </c>
      <c r="J1699" s="854" t="str">
        <f t="shared" si="218"/>
        <v>Unknown</v>
      </c>
      <c r="K1699" s="852"/>
      <c r="L1699" s="851"/>
      <c r="M1699" s="855"/>
      <c r="N1699" s="855"/>
      <c r="O1699" s="855"/>
      <c r="P1699" s="855"/>
      <c r="Q1699" s="855" t="str">
        <f t="shared" si="219"/>
        <v/>
      </c>
      <c r="R1699" s="854" t="s">
        <v>9354</v>
      </c>
      <c r="S1699" s="854"/>
      <c r="T1699" s="918" t="s">
        <v>8985</v>
      </c>
      <c r="U1699" s="866" t="s">
        <v>1570</v>
      </c>
      <c r="V1699" s="865"/>
      <c r="W1699" s="854"/>
      <c r="X1699" s="851"/>
    </row>
    <row r="1700" spans="1:24" ht="28.5" customHeight="1">
      <c r="A1700" s="849" t="s">
        <v>4544</v>
      </c>
      <c r="B1700" s="850"/>
      <c r="C1700" s="850" t="s">
        <v>4239</v>
      </c>
      <c r="D1700" s="850" t="s">
        <v>4545</v>
      </c>
      <c r="E1700" s="852">
        <v>44.834840499999999</v>
      </c>
      <c r="F1700" s="852">
        <v>-92.992557700000006</v>
      </c>
      <c r="G1700" s="852" t="s">
        <v>9289</v>
      </c>
      <c r="H1700" s="850"/>
      <c r="I1700" s="853" t="s">
        <v>5</v>
      </c>
      <c r="J1700" s="854" t="str">
        <f t="shared" si="218"/>
        <v>Groundwater</v>
      </c>
      <c r="K1700" s="854" t="s">
        <v>35</v>
      </c>
      <c r="L1700" s="858">
        <v>2017</v>
      </c>
      <c r="M1700" s="855">
        <v>43</v>
      </c>
      <c r="N1700" s="855"/>
      <c r="O1700" s="855" t="s">
        <v>36</v>
      </c>
      <c r="P1700" s="855" t="s">
        <v>36</v>
      </c>
      <c r="Q1700" s="855">
        <f t="shared" si="219"/>
        <v>43</v>
      </c>
      <c r="R1700" s="854" t="s">
        <v>4546</v>
      </c>
      <c r="S1700" s="854" t="s">
        <v>49</v>
      </c>
      <c r="T1700" s="937" t="s">
        <v>4552</v>
      </c>
      <c r="U1700" s="866" t="s">
        <v>4547</v>
      </c>
      <c r="V1700" s="910" t="s">
        <v>49</v>
      </c>
      <c r="W1700" s="893" t="s">
        <v>4553</v>
      </c>
      <c r="X1700" s="882" t="s">
        <v>4249</v>
      </c>
    </row>
    <row r="1701" spans="1:24" ht="28.5" customHeight="1">
      <c r="A1701" s="849" t="s">
        <v>8086</v>
      </c>
      <c r="B1701" s="849" t="s">
        <v>8087</v>
      </c>
      <c r="C1701" s="850" t="s">
        <v>8020</v>
      </c>
      <c r="D1701" s="850" t="s">
        <v>8088</v>
      </c>
      <c r="E1701" s="852">
        <v>35.418535800000001</v>
      </c>
      <c r="F1701" s="852">
        <v>-80.141668800000005</v>
      </c>
      <c r="G1701" s="854" t="s">
        <v>9289</v>
      </c>
      <c r="H1701" s="850"/>
      <c r="I1701" s="853" t="s">
        <v>44</v>
      </c>
      <c r="J1701" s="854" t="str">
        <f t="shared" si="218"/>
        <v>Groundwater</v>
      </c>
      <c r="K1701" s="854" t="s">
        <v>35</v>
      </c>
      <c r="L1701" s="858">
        <v>2017</v>
      </c>
      <c r="M1701" s="855">
        <v>133</v>
      </c>
      <c r="N1701" s="855">
        <v>852</v>
      </c>
      <c r="O1701" s="855">
        <v>985</v>
      </c>
      <c r="P1701" s="855">
        <v>5658.8</v>
      </c>
      <c r="Q1701" s="855">
        <f t="shared" si="219"/>
        <v>5658.8</v>
      </c>
      <c r="R1701" s="854" t="s">
        <v>10823</v>
      </c>
      <c r="S1701" s="854" t="s">
        <v>49</v>
      </c>
      <c r="T1701" s="985" t="s">
        <v>146</v>
      </c>
      <c r="U1701" s="1082"/>
      <c r="V1701" s="857" t="s">
        <v>8090</v>
      </c>
      <c r="W1701" s="893" t="s">
        <v>8093</v>
      </c>
      <c r="X1701" s="882" t="s">
        <v>8029</v>
      </c>
    </row>
    <row r="1702" spans="1:24" ht="28.5" customHeight="1">
      <c r="A1702" s="849" t="s">
        <v>10824</v>
      </c>
      <c r="B1702" s="849"/>
      <c r="C1702" s="849" t="s">
        <v>3158</v>
      </c>
      <c r="D1702" s="849" t="s">
        <v>9885</v>
      </c>
      <c r="E1702" s="851">
        <v>43.281256999999997</v>
      </c>
      <c r="F1702" s="851">
        <v>-85.083220999999995</v>
      </c>
      <c r="G1702" s="862"/>
      <c r="H1702" s="861"/>
      <c r="I1702" s="853" t="s">
        <v>765</v>
      </c>
      <c r="J1702" s="852" t="s">
        <v>35</v>
      </c>
      <c r="K1702" s="852" t="s">
        <v>35</v>
      </c>
      <c r="L1702" s="863">
        <v>2021</v>
      </c>
      <c r="M1702" s="855">
        <v>21.1</v>
      </c>
      <c r="N1702" s="855">
        <v>33.5</v>
      </c>
      <c r="O1702" s="855"/>
      <c r="P1702" s="855"/>
      <c r="Q1702" s="855">
        <v>33.5</v>
      </c>
      <c r="R1702" s="854"/>
      <c r="S1702" s="854"/>
      <c r="T1702" s="854" t="s">
        <v>10825</v>
      </c>
      <c r="U1702" s="864" t="s">
        <v>10825</v>
      </c>
      <c r="V1702" s="865" t="s">
        <v>10826</v>
      </c>
      <c r="W1702" s="854" t="s">
        <v>9888</v>
      </c>
      <c r="X1702" s="851" t="s">
        <v>9295</v>
      </c>
    </row>
    <row r="1703" spans="1:24" ht="28.5" customHeight="1">
      <c r="A1703" s="849" t="s">
        <v>8875</v>
      </c>
      <c r="B1703" s="849"/>
      <c r="C1703" s="849" t="s">
        <v>8722</v>
      </c>
      <c r="D1703" s="849"/>
      <c r="E1703" s="851">
        <v>44.208496500000003</v>
      </c>
      <c r="F1703" s="851">
        <v>-73.052339099999998</v>
      </c>
      <c r="G1703" s="901" t="s">
        <v>9299</v>
      </c>
      <c r="H1703" s="900"/>
      <c r="I1703" s="853" t="s">
        <v>33</v>
      </c>
      <c r="J1703" s="854" t="str">
        <f t="shared" ref="J1703:J1704" si="220">IF(K1703="Groundwater", "Groundwater", IF(OR(K1703="Wastewater", K1703="Surface Water", K1703="Drinking Water", K1703="Leachate"),"Other Water", IF(OR(K1703="Soil", K1703="Compost", K1703="Sludge", K1703="Septage"), "Solid", "Unknown")))</f>
        <v>Groundwater</v>
      </c>
      <c r="K1703" s="852" t="s">
        <v>35</v>
      </c>
      <c r="L1703" s="851">
        <v>2020</v>
      </c>
      <c r="M1703" s="855"/>
      <c r="N1703" s="855"/>
      <c r="O1703" s="855"/>
      <c r="P1703" s="855">
        <v>296.17</v>
      </c>
      <c r="Q1703" s="855">
        <f t="shared" ref="Q1703:Q1704" si="221">IF(M1703&amp;N1703&amp;O1703&amp;P1703="","",MAX(M1703:P1703))</f>
        <v>296.17</v>
      </c>
      <c r="R1703" s="854"/>
      <c r="S1703" s="854"/>
      <c r="T1703" s="854"/>
      <c r="U1703" s="856" t="s">
        <v>8723</v>
      </c>
      <c r="V1703" s="857" t="s">
        <v>8724</v>
      </c>
      <c r="W1703" s="854"/>
      <c r="X1703" s="877" t="s">
        <v>8725</v>
      </c>
    </row>
    <row r="1704" spans="1:24" ht="28.5" customHeight="1">
      <c r="A1704" s="849" t="s">
        <v>4097</v>
      </c>
      <c r="B1704" s="850"/>
      <c r="C1704" s="850" t="s">
        <v>3158</v>
      </c>
      <c r="D1704" s="850" t="s">
        <v>4098</v>
      </c>
      <c r="E1704" s="871">
        <v>43.034433999999997</v>
      </c>
      <c r="F1704" s="871">
        <v>-85.587482999999906</v>
      </c>
      <c r="G1704" s="852" t="s">
        <v>9289</v>
      </c>
      <c r="H1704" s="852"/>
      <c r="I1704" s="853" t="s">
        <v>33</v>
      </c>
      <c r="J1704" s="854" t="str">
        <f t="shared" si="220"/>
        <v>Groundwater</v>
      </c>
      <c r="K1704" s="854" t="s">
        <v>35</v>
      </c>
      <c r="L1704" s="858">
        <v>2019</v>
      </c>
      <c r="M1704" s="855"/>
      <c r="N1704" s="855"/>
      <c r="O1704" s="855">
        <v>1110</v>
      </c>
      <c r="P1704" s="855">
        <v>2652</v>
      </c>
      <c r="Q1704" s="855">
        <f t="shared" si="221"/>
        <v>2652</v>
      </c>
      <c r="R1704" s="854" t="s">
        <v>10828</v>
      </c>
      <c r="S1704" s="873" t="s">
        <v>4101</v>
      </c>
      <c r="T1704" s="996" t="s">
        <v>3166</v>
      </c>
      <c r="U1704" s="856" t="s">
        <v>4100</v>
      </c>
      <c r="V1704" s="857" t="s">
        <v>4101</v>
      </c>
      <c r="W1704" s="924" t="s">
        <v>4102</v>
      </c>
      <c r="X1704" s="925" t="s">
        <v>3168</v>
      </c>
    </row>
    <row r="1705" spans="1:24" ht="28.5" customHeight="1">
      <c r="A1705" s="849" t="s">
        <v>10829</v>
      </c>
      <c r="B1705" s="849"/>
      <c r="C1705" s="849" t="s">
        <v>3158</v>
      </c>
      <c r="D1705" s="849" t="s">
        <v>10830</v>
      </c>
      <c r="E1705" s="851">
        <v>42.675063000000002</v>
      </c>
      <c r="F1705" s="851">
        <v>-84.660627000000005</v>
      </c>
      <c r="G1705" s="862"/>
      <c r="H1705" s="861"/>
      <c r="I1705" s="853" t="s">
        <v>2203</v>
      </c>
      <c r="J1705" s="852" t="s">
        <v>35</v>
      </c>
      <c r="K1705" s="852" t="s">
        <v>35</v>
      </c>
      <c r="L1705" s="863">
        <v>2021</v>
      </c>
      <c r="M1705" s="855"/>
      <c r="N1705" s="855">
        <v>3300</v>
      </c>
      <c r="O1705" s="855"/>
      <c r="P1705" s="855"/>
      <c r="Q1705" s="855">
        <v>3300</v>
      </c>
      <c r="R1705" s="854"/>
      <c r="S1705" s="854"/>
      <c r="T1705" s="854" t="s">
        <v>10831</v>
      </c>
      <c r="U1705" s="864" t="s">
        <v>10831</v>
      </c>
      <c r="V1705" s="865" t="s">
        <v>10832</v>
      </c>
      <c r="W1705" s="854" t="s">
        <v>10833</v>
      </c>
      <c r="X1705" s="851" t="s">
        <v>9295</v>
      </c>
    </row>
    <row r="1706" spans="1:24" ht="28.5" customHeight="1">
      <c r="A1706" s="849" t="s">
        <v>7336</v>
      </c>
      <c r="B1706" s="850"/>
      <c r="C1706" s="850" t="s">
        <v>4778</v>
      </c>
      <c r="D1706" s="850" t="s">
        <v>5035</v>
      </c>
      <c r="E1706" s="852">
        <v>42.815925100000001</v>
      </c>
      <c r="F1706" s="852">
        <v>-71.104978700000004</v>
      </c>
      <c r="G1706" s="854" t="s">
        <v>9299</v>
      </c>
      <c r="H1706" s="850"/>
      <c r="I1706" s="853" t="s">
        <v>77</v>
      </c>
      <c r="J1706" s="854" t="str">
        <f t="shared" ref="J1706:J1716" si="222">IF(K1706="Groundwater", "Groundwater", IF(OR(K1706="Wastewater", K1706="Surface Water", K1706="Drinking Water", K1706="Leachate"),"Other Water", IF(OR(K1706="Soil", K1706="Compost", K1706="Sludge", K1706="Septage"), "Solid", "Unknown")))</f>
        <v>Groundwater</v>
      </c>
      <c r="K1706" s="853" t="s">
        <v>35</v>
      </c>
      <c r="L1706" s="858">
        <v>2019</v>
      </c>
      <c r="M1706" s="855">
        <v>61</v>
      </c>
      <c r="N1706" s="855">
        <v>35</v>
      </c>
      <c r="O1706" s="855">
        <v>96</v>
      </c>
      <c r="P1706" s="855">
        <v>173.4</v>
      </c>
      <c r="Q1706" s="855">
        <f t="shared" ref="Q1706:Q1716" si="223">IF(M1706&amp;N1706&amp;O1706&amp;P1706="","",MAX(M1706:P1706))</f>
        <v>173.4</v>
      </c>
      <c r="R1706" s="854"/>
      <c r="S1706" s="853"/>
      <c r="T1706" s="879" t="s">
        <v>7339</v>
      </c>
      <c r="U1706" s="880" t="s">
        <v>4786</v>
      </c>
      <c r="V1706" s="881" t="s">
        <v>4781</v>
      </c>
      <c r="W1706" s="879" t="s">
        <v>7340</v>
      </c>
      <c r="X1706" s="882" t="s">
        <v>2415</v>
      </c>
    </row>
    <row r="1707" spans="1:24" ht="28.5" customHeight="1">
      <c r="A1707" s="849" t="s">
        <v>4554</v>
      </c>
      <c r="B1707" s="849"/>
      <c r="C1707" s="849" t="s">
        <v>4239</v>
      </c>
      <c r="D1707" s="849" t="s">
        <v>4555</v>
      </c>
      <c r="E1707" s="851">
        <v>45.561386110000001</v>
      </c>
      <c r="F1707" s="851">
        <v>-95.890357969999997</v>
      </c>
      <c r="G1707" s="852" t="s">
        <v>9299</v>
      </c>
      <c r="H1707" s="849" t="s">
        <v>10834</v>
      </c>
      <c r="I1707" s="853" t="s">
        <v>33</v>
      </c>
      <c r="J1707" s="854" t="str">
        <f t="shared" si="222"/>
        <v>Groundwater</v>
      </c>
      <c r="K1707" s="852" t="s">
        <v>35</v>
      </c>
      <c r="L1707" s="851">
        <v>2019</v>
      </c>
      <c r="M1707" s="855">
        <v>510</v>
      </c>
      <c r="N1707" s="855">
        <v>510</v>
      </c>
      <c r="O1707" s="855">
        <v>1020</v>
      </c>
      <c r="P1707" s="855">
        <v>3610</v>
      </c>
      <c r="Q1707" s="855">
        <f t="shared" si="223"/>
        <v>3610</v>
      </c>
      <c r="R1707" s="854"/>
      <c r="S1707" s="868" t="s">
        <v>4271</v>
      </c>
      <c r="T1707" s="868" t="s">
        <v>4556</v>
      </c>
      <c r="U1707" s="866" t="s">
        <v>4271</v>
      </c>
      <c r="V1707" s="884" t="s">
        <v>4272</v>
      </c>
      <c r="W1707" s="854"/>
      <c r="X1707" s="877" t="s">
        <v>4274</v>
      </c>
    </row>
    <row r="1708" spans="1:24" ht="28.5" customHeight="1">
      <c r="A1708" s="849" t="s">
        <v>7978</v>
      </c>
      <c r="B1708" s="849" t="s">
        <v>7979</v>
      </c>
      <c r="C1708" s="850" t="s">
        <v>7798</v>
      </c>
      <c r="D1708" s="850" t="s">
        <v>7980</v>
      </c>
      <c r="E1708" s="852">
        <v>41.502125100000001</v>
      </c>
      <c r="F1708" s="852">
        <v>-74.082719400000002</v>
      </c>
      <c r="G1708" s="854" t="s">
        <v>9289</v>
      </c>
      <c r="H1708" s="850"/>
      <c r="I1708" s="853" t="s">
        <v>44</v>
      </c>
      <c r="J1708" s="854" t="str">
        <f t="shared" si="222"/>
        <v>Groundwater</v>
      </c>
      <c r="K1708" s="854" t="s">
        <v>35</v>
      </c>
      <c r="L1708" s="858">
        <v>2016</v>
      </c>
      <c r="M1708" s="855">
        <v>220</v>
      </c>
      <c r="N1708" s="855">
        <v>5900</v>
      </c>
      <c r="O1708" s="855">
        <v>6120</v>
      </c>
      <c r="P1708" s="855">
        <v>6773</v>
      </c>
      <c r="Q1708" s="855">
        <f t="shared" si="223"/>
        <v>6773</v>
      </c>
      <c r="R1708" s="854" t="s">
        <v>10520</v>
      </c>
      <c r="S1708" s="854" t="s">
        <v>49</v>
      </c>
      <c r="T1708" s="854" t="s">
        <v>7987</v>
      </c>
      <c r="U1708" s="856" t="str">
        <f>HYPERLINK("https://www.cbsnews.com/news/water-pfos-contamination-scare-hits-newburgh-new-york/","http://www.cbsnews.com/news/water-pfos-contamination-scare-hits-newburgh-new-york/")</f>
        <v>http://www.cbsnews.com/news/water-pfos-contamination-scare-hits-newburgh-new-york/</v>
      </c>
      <c r="V1708" s="857" t="s">
        <v>7981</v>
      </c>
      <c r="W1708" s="899" t="s">
        <v>7988</v>
      </c>
      <c r="X1708" s="925" t="s">
        <v>7808</v>
      </c>
    </row>
    <row r="1709" spans="1:24" ht="28.5" customHeight="1">
      <c r="A1709" s="849" t="s">
        <v>2785</v>
      </c>
      <c r="B1709" s="850"/>
      <c r="C1709" s="850" t="s">
        <v>2408</v>
      </c>
      <c r="D1709" s="850" t="s">
        <v>2786</v>
      </c>
      <c r="E1709" s="852">
        <v>43.453637999999998</v>
      </c>
      <c r="F1709" s="852">
        <v>-70.539512999999999</v>
      </c>
      <c r="G1709" s="854" t="s">
        <v>10281</v>
      </c>
      <c r="H1709" s="850" t="s">
        <v>10835</v>
      </c>
      <c r="I1709" s="853" t="s">
        <v>5</v>
      </c>
      <c r="J1709" s="854" t="str">
        <f t="shared" si="222"/>
        <v>Groundwater</v>
      </c>
      <c r="K1709" s="854" t="s">
        <v>35</v>
      </c>
      <c r="L1709" s="902">
        <v>2017</v>
      </c>
      <c r="M1709" s="855">
        <v>41.2</v>
      </c>
      <c r="N1709" s="855">
        <v>2.3199999999999998</v>
      </c>
      <c r="O1709" s="855">
        <v>43</v>
      </c>
      <c r="P1709" s="855">
        <v>756.5</v>
      </c>
      <c r="Q1709" s="855">
        <f t="shared" si="223"/>
        <v>756.5</v>
      </c>
      <c r="R1709" s="885" t="s">
        <v>2788</v>
      </c>
      <c r="S1709" s="879" t="s">
        <v>2791</v>
      </c>
      <c r="T1709" s="859" t="s">
        <v>2443</v>
      </c>
      <c r="U1709" s="1083" t="s">
        <v>10836</v>
      </c>
      <c r="V1709" s="881" t="s">
        <v>2411</v>
      </c>
      <c r="W1709" s="885"/>
      <c r="X1709" s="882" t="s">
        <v>2415</v>
      </c>
    </row>
    <row r="1710" spans="1:24" ht="28.5" customHeight="1">
      <c r="A1710" s="849" t="s">
        <v>1758</v>
      </c>
      <c r="B1710" s="849"/>
      <c r="C1710" s="849" t="s">
        <v>1699</v>
      </c>
      <c r="D1710" s="849" t="s">
        <v>1759</v>
      </c>
      <c r="E1710" s="852">
        <v>41.352398000000001</v>
      </c>
      <c r="F1710" s="852">
        <v>-72.257501000000005</v>
      </c>
      <c r="G1710" s="852" t="s">
        <v>9449</v>
      </c>
      <c r="H1710" s="849" t="s">
        <v>10837</v>
      </c>
      <c r="I1710" s="853" t="s">
        <v>44</v>
      </c>
      <c r="J1710" s="854" t="str">
        <f t="shared" si="222"/>
        <v>Other Water</v>
      </c>
      <c r="K1710" s="852" t="s">
        <v>80</v>
      </c>
      <c r="L1710" s="851">
        <v>2018</v>
      </c>
      <c r="M1710" s="855"/>
      <c r="N1710" s="855"/>
      <c r="O1710" s="855" t="s">
        <v>36</v>
      </c>
      <c r="P1710" s="855">
        <v>4.5599999999999996</v>
      </c>
      <c r="Q1710" s="855">
        <f t="shared" si="223"/>
        <v>4.5599999999999996</v>
      </c>
      <c r="R1710" s="854"/>
      <c r="S1710" s="854"/>
      <c r="T1710" s="859" t="s">
        <v>1760</v>
      </c>
      <c r="U1710" s="921" t="s">
        <v>90</v>
      </c>
      <c r="V1710" s="922" t="s">
        <v>90</v>
      </c>
      <c r="W1710" s="877" t="s">
        <v>92</v>
      </c>
      <c r="X1710" s="860" t="s">
        <v>1715</v>
      </c>
    </row>
    <row r="1711" spans="1:24" ht="28.5" customHeight="1">
      <c r="A1711" s="849" t="s">
        <v>1485</v>
      </c>
      <c r="B1711" s="849"/>
      <c r="C1711" s="849" t="s">
        <v>448</v>
      </c>
      <c r="D1711" s="849" t="s">
        <v>879</v>
      </c>
      <c r="E1711" s="852">
        <v>37.328088510000001</v>
      </c>
      <c r="F1711" s="852">
        <v>-121.8670231</v>
      </c>
      <c r="G1711" s="852" t="s">
        <v>9289</v>
      </c>
      <c r="H1711" s="849"/>
      <c r="I1711" s="853" t="s">
        <v>33</v>
      </c>
      <c r="J1711" s="854" t="str">
        <f t="shared" si="222"/>
        <v>Groundwater</v>
      </c>
      <c r="K1711" s="852" t="s">
        <v>35</v>
      </c>
      <c r="L1711" s="851">
        <v>2019</v>
      </c>
      <c r="M1711" s="855">
        <v>140</v>
      </c>
      <c r="N1711" s="855">
        <v>110</v>
      </c>
      <c r="O1711" s="855">
        <v>250</v>
      </c>
      <c r="P1711" s="855">
        <v>659.55</v>
      </c>
      <c r="Q1711" s="855">
        <f t="shared" si="223"/>
        <v>659.55</v>
      </c>
      <c r="R1711" s="854"/>
      <c r="S1711" s="854"/>
      <c r="T1711" s="859" t="s">
        <v>1487</v>
      </c>
      <c r="U1711" s="866" t="s">
        <v>451</v>
      </c>
      <c r="V1711" s="884" t="s">
        <v>451</v>
      </c>
      <c r="W1711" s="854"/>
      <c r="X1711" s="877" t="s">
        <v>453</v>
      </c>
    </row>
    <row r="1712" spans="1:24" ht="28.5" customHeight="1">
      <c r="A1712" s="849" t="s">
        <v>10838</v>
      </c>
      <c r="B1712" s="850"/>
      <c r="C1712" s="850" t="s">
        <v>4778</v>
      </c>
      <c r="D1712" s="850" t="s">
        <v>6163</v>
      </c>
      <c r="E1712" s="852">
        <v>44.115993000000003</v>
      </c>
      <c r="F1712" s="852">
        <v>-71.183700999999999</v>
      </c>
      <c r="G1712" s="854" t="s">
        <v>9449</v>
      </c>
      <c r="H1712" s="850" t="s">
        <v>10839</v>
      </c>
      <c r="I1712" s="853" t="s">
        <v>77</v>
      </c>
      <c r="J1712" s="854" t="str">
        <f t="shared" si="222"/>
        <v>Groundwater</v>
      </c>
      <c r="K1712" s="854" t="s">
        <v>35</v>
      </c>
      <c r="L1712" s="858"/>
      <c r="M1712" s="855">
        <v>2.73</v>
      </c>
      <c r="N1712" s="855"/>
      <c r="O1712" s="855" t="s">
        <v>36</v>
      </c>
      <c r="P1712" s="855" t="s">
        <v>36</v>
      </c>
      <c r="Q1712" s="855">
        <f t="shared" si="223"/>
        <v>2.73</v>
      </c>
      <c r="R1712" s="854"/>
      <c r="S1712" s="854"/>
      <c r="T1712" s="854"/>
      <c r="U1712" s="856" t="s">
        <v>4781</v>
      </c>
      <c r="V1712" s="857" t="s">
        <v>4781</v>
      </c>
      <c r="W1712" s="854"/>
      <c r="X1712" s="860" t="s">
        <v>2415</v>
      </c>
    </row>
    <row r="1713" spans="1:24" ht="28.5" customHeight="1">
      <c r="A1713" s="849" t="s">
        <v>7342</v>
      </c>
      <c r="B1713" s="850"/>
      <c r="C1713" s="850" t="s">
        <v>4778</v>
      </c>
      <c r="D1713" s="850" t="s">
        <v>7343</v>
      </c>
      <c r="E1713" s="852">
        <v>43.241669000000002</v>
      </c>
      <c r="F1713" s="852">
        <v>-71.126891999999998</v>
      </c>
      <c r="G1713" s="854" t="s">
        <v>9299</v>
      </c>
      <c r="H1713" s="850"/>
      <c r="I1713" s="853" t="s">
        <v>33</v>
      </c>
      <c r="J1713" s="854" t="str">
        <f t="shared" si="222"/>
        <v>Groundwater</v>
      </c>
      <c r="K1713" s="854" t="s">
        <v>35</v>
      </c>
      <c r="L1713" s="858">
        <v>2019</v>
      </c>
      <c r="M1713" s="855">
        <v>48.4</v>
      </c>
      <c r="N1713" s="855">
        <v>150</v>
      </c>
      <c r="O1713" s="855">
        <v>198.4</v>
      </c>
      <c r="P1713" s="855">
        <v>239.4</v>
      </c>
      <c r="Q1713" s="855">
        <f t="shared" si="223"/>
        <v>239.4</v>
      </c>
      <c r="R1713" s="854"/>
      <c r="S1713" s="853"/>
      <c r="T1713" s="890" t="s">
        <v>7347</v>
      </c>
      <c r="U1713" s="875" t="s">
        <v>4786</v>
      </c>
      <c r="V1713" s="907" t="s">
        <v>4781</v>
      </c>
      <c r="W1713" s="962" t="s">
        <v>7348</v>
      </c>
      <c r="X1713" s="882" t="s">
        <v>2415</v>
      </c>
    </row>
    <row r="1714" spans="1:24" ht="28.5" customHeight="1">
      <c r="A1714" s="849" t="s">
        <v>7349</v>
      </c>
      <c r="B1714" s="850"/>
      <c r="C1714" s="850" t="s">
        <v>4778</v>
      </c>
      <c r="D1714" s="850" t="s">
        <v>7350</v>
      </c>
      <c r="E1714" s="852">
        <v>43.024947300000001</v>
      </c>
      <c r="F1714" s="852">
        <v>-70.910920700000005</v>
      </c>
      <c r="G1714" s="854" t="s">
        <v>9299</v>
      </c>
      <c r="H1714" s="850"/>
      <c r="I1714" s="853" t="s">
        <v>95</v>
      </c>
      <c r="J1714" s="854" t="str">
        <f t="shared" si="222"/>
        <v>Groundwater</v>
      </c>
      <c r="K1714" s="853" t="s">
        <v>35</v>
      </c>
      <c r="L1714" s="858">
        <v>2019</v>
      </c>
      <c r="M1714" s="855">
        <v>84.1</v>
      </c>
      <c r="N1714" s="855">
        <v>206</v>
      </c>
      <c r="O1714" s="855">
        <v>290.10000000000002</v>
      </c>
      <c r="P1714" s="855">
        <v>514.21</v>
      </c>
      <c r="Q1714" s="855">
        <f t="shared" si="223"/>
        <v>514.21</v>
      </c>
      <c r="R1714" s="854"/>
      <c r="S1714" s="853"/>
      <c r="T1714" s="879" t="s">
        <v>7354</v>
      </c>
      <c r="U1714" s="880" t="s">
        <v>4786</v>
      </c>
      <c r="V1714" s="881" t="s">
        <v>4781</v>
      </c>
      <c r="W1714" s="879" t="s">
        <v>7355</v>
      </c>
      <c r="X1714" s="882" t="s">
        <v>2415</v>
      </c>
    </row>
    <row r="1715" spans="1:24" ht="28.5" customHeight="1">
      <c r="A1715" s="849" t="s">
        <v>7356</v>
      </c>
      <c r="B1715" s="850"/>
      <c r="C1715" s="850" t="s">
        <v>4778</v>
      </c>
      <c r="D1715" s="850" t="s">
        <v>7350</v>
      </c>
      <c r="E1715" s="852">
        <v>43.003810700000002</v>
      </c>
      <c r="F1715" s="852">
        <v>-70.883319799999995</v>
      </c>
      <c r="G1715" s="854" t="s">
        <v>9299</v>
      </c>
      <c r="H1715" s="850"/>
      <c r="I1715" s="853" t="s">
        <v>33</v>
      </c>
      <c r="J1715" s="854" t="str">
        <f t="shared" si="222"/>
        <v>Groundwater</v>
      </c>
      <c r="K1715" s="853" t="s">
        <v>35</v>
      </c>
      <c r="L1715" s="858">
        <v>2020</v>
      </c>
      <c r="M1715" s="855">
        <v>95.5</v>
      </c>
      <c r="N1715" s="855">
        <v>37.200000000000003</v>
      </c>
      <c r="O1715" s="855">
        <v>132.69999999999999</v>
      </c>
      <c r="P1715" s="855">
        <v>247.9</v>
      </c>
      <c r="Q1715" s="855">
        <f t="shared" si="223"/>
        <v>247.9</v>
      </c>
      <c r="R1715" s="854"/>
      <c r="S1715" s="853"/>
      <c r="T1715" s="879" t="s">
        <v>7361</v>
      </c>
      <c r="U1715" s="1084" t="s">
        <v>4786</v>
      </c>
      <c r="V1715" s="887" t="s">
        <v>7358</v>
      </c>
      <c r="W1715" s="879" t="s">
        <v>7362</v>
      </c>
      <c r="X1715" s="882" t="s">
        <v>2415</v>
      </c>
    </row>
    <row r="1716" spans="1:24" ht="28.5" customHeight="1">
      <c r="A1716" s="849" t="s">
        <v>4103</v>
      </c>
      <c r="B1716" s="850" t="s">
        <v>4104</v>
      </c>
      <c r="C1716" s="850" t="s">
        <v>3158</v>
      </c>
      <c r="D1716" s="850" t="s">
        <v>4105</v>
      </c>
      <c r="E1716" s="871">
        <v>42.290496099999999</v>
      </c>
      <c r="F1716" s="871">
        <v>-83.306571300000002</v>
      </c>
      <c r="G1716" s="852" t="s">
        <v>9289</v>
      </c>
      <c r="H1716" s="852"/>
      <c r="I1716" s="853" t="s">
        <v>5</v>
      </c>
      <c r="J1716" s="854" t="str">
        <f t="shared" si="222"/>
        <v>Groundwater</v>
      </c>
      <c r="K1716" s="854" t="s">
        <v>35</v>
      </c>
      <c r="L1716" s="858">
        <v>2019</v>
      </c>
      <c r="M1716" s="855">
        <v>470</v>
      </c>
      <c r="N1716" s="855">
        <v>710</v>
      </c>
      <c r="O1716" s="855">
        <v>880</v>
      </c>
      <c r="P1716" s="855"/>
      <c r="Q1716" s="855">
        <f t="shared" si="223"/>
        <v>880</v>
      </c>
      <c r="R1716" s="906"/>
      <c r="S1716" s="885"/>
      <c r="T1716" s="996" t="s">
        <v>3166</v>
      </c>
      <c r="U1716" s="866" t="s">
        <v>3190</v>
      </c>
      <c r="V1716" s="884" t="s">
        <v>3190</v>
      </c>
      <c r="W1716" s="885"/>
      <c r="X1716" s="877" t="s">
        <v>3027</v>
      </c>
    </row>
    <row r="1717" spans="1:24" ht="28.5" customHeight="1">
      <c r="A1717" s="849" t="s">
        <v>10840</v>
      </c>
      <c r="B1717" s="849"/>
      <c r="C1717" s="849" t="s">
        <v>3158</v>
      </c>
      <c r="D1717" s="849" t="s">
        <v>3627</v>
      </c>
      <c r="E1717" s="851">
        <v>42.338329999999999</v>
      </c>
      <c r="F1717" s="851">
        <v>-83.017626000000007</v>
      </c>
      <c r="G1717" s="862"/>
      <c r="H1717" s="861"/>
      <c r="I1717" s="853" t="s">
        <v>5</v>
      </c>
      <c r="J1717" s="852" t="s">
        <v>35</v>
      </c>
      <c r="K1717" s="852" t="s">
        <v>35</v>
      </c>
      <c r="L1717" s="863">
        <v>2021</v>
      </c>
      <c r="M1717" s="855">
        <v>13</v>
      </c>
      <c r="N1717" s="855">
        <v>51</v>
      </c>
      <c r="O1717" s="855"/>
      <c r="P1717" s="855"/>
      <c r="Q1717" s="855">
        <v>51</v>
      </c>
      <c r="R1717" s="854"/>
      <c r="S1717" s="854"/>
      <c r="T1717" s="854" t="s">
        <v>10841</v>
      </c>
      <c r="U1717" s="864" t="s">
        <v>10841</v>
      </c>
      <c r="V1717" s="865" t="s">
        <v>10842</v>
      </c>
      <c r="W1717" s="854" t="s">
        <v>10624</v>
      </c>
      <c r="X1717" s="851" t="s">
        <v>9295</v>
      </c>
    </row>
    <row r="1718" spans="1:24" ht="28.5" customHeight="1">
      <c r="A1718" s="849" t="s">
        <v>2095</v>
      </c>
      <c r="B1718" s="849" t="s">
        <v>2096</v>
      </c>
      <c r="C1718" s="850" t="s">
        <v>1806</v>
      </c>
      <c r="D1718" s="850" t="s">
        <v>2097</v>
      </c>
      <c r="E1718" s="852">
        <v>27.1929257</v>
      </c>
      <c r="F1718" s="852">
        <v>-80.239716999999999</v>
      </c>
      <c r="G1718" s="854" t="s">
        <v>9289</v>
      </c>
      <c r="H1718" s="850"/>
      <c r="I1718" s="853" t="s">
        <v>113</v>
      </c>
      <c r="J1718" s="854" t="str">
        <f t="shared" ref="J1718:J1742" si="224">IF(K1718="Groundwater", "Groundwater", IF(OR(K1718="Wastewater", K1718="Surface Water", K1718="Drinking Water", K1718="Leachate"),"Other Water", IF(OR(K1718="Soil", K1718="Compost", K1718="Sludge", K1718="Septage"), "Solid", "Unknown")))</f>
        <v>Groundwater</v>
      </c>
      <c r="K1718" s="854" t="s">
        <v>35</v>
      </c>
      <c r="L1718" s="858">
        <v>2016</v>
      </c>
      <c r="M1718" s="855"/>
      <c r="N1718" s="855"/>
      <c r="O1718" s="855">
        <v>34000</v>
      </c>
      <c r="P1718" s="855"/>
      <c r="Q1718" s="855">
        <f t="shared" ref="Q1718:Q1742" si="225">IF(M1718&amp;N1718&amp;O1718&amp;P1718="","",MAX(M1718:P1718))</f>
        <v>34000</v>
      </c>
      <c r="R1718" s="853" t="s">
        <v>10843</v>
      </c>
      <c r="S1718" s="854" t="s">
        <v>49</v>
      </c>
      <c r="T1718" s="854" t="s">
        <v>49</v>
      </c>
      <c r="U1718" s="866" t="s">
        <v>2098</v>
      </c>
      <c r="V1718" s="884" t="s">
        <v>2020</v>
      </c>
      <c r="W1718" s="893" t="s">
        <v>2100</v>
      </c>
      <c r="X1718" s="882" t="s">
        <v>1824</v>
      </c>
    </row>
    <row r="1719" spans="1:24" ht="28.5" customHeight="1">
      <c r="A1719" s="849" t="s">
        <v>8876</v>
      </c>
      <c r="B1719" s="850"/>
      <c r="C1719" s="850" t="s">
        <v>8722</v>
      </c>
      <c r="D1719" s="850" t="s">
        <v>8877</v>
      </c>
      <c r="E1719" s="852">
        <v>43.091139699999999</v>
      </c>
      <c r="F1719" s="852">
        <v>-73.202948699999993</v>
      </c>
      <c r="G1719" s="854" t="s">
        <v>9289</v>
      </c>
      <c r="H1719" s="850"/>
      <c r="I1719" s="853" t="s">
        <v>33</v>
      </c>
      <c r="J1719" s="854" t="str">
        <f t="shared" si="224"/>
        <v>Groundwater</v>
      </c>
      <c r="K1719" s="854" t="s">
        <v>35</v>
      </c>
      <c r="L1719" s="858">
        <v>2016</v>
      </c>
      <c r="M1719" s="855">
        <v>2</v>
      </c>
      <c r="N1719" s="855"/>
      <c r="O1719" s="855" t="s">
        <v>36</v>
      </c>
      <c r="P1719" s="855" t="s">
        <v>36</v>
      </c>
      <c r="Q1719" s="855">
        <f t="shared" si="225"/>
        <v>2</v>
      </c>
      <c r="R1719" s="854"/>
      <c r="S1719" s="854"/>
      <c r="T1719" s="916" t="s">
        <v>8747</v>
      </c>
      <c r="U1719" s="1085" t="s">
        <v>8735</v>
      </c>
      <c r="V1719" s="857" t="s">
        <v>8735</v>
      </c>
      <c r="W1719" s="885"/>
      <c r="X1719" s="882" t="s">
        <v>8725</v>
      </c>
    </row>
    <row r="1720" spans="1:24" ht="28.5" customHeight="1">
      <c r="A1720" s="849" t="s">
        <v>7989</v>
      </c>
      <c r="B1720" s="850"/>
      <c r="C1720" s="850" t="s">
        <v>7798</v>
      </c>
      <c r="D1720" s="850" t="s">
        <v>7990</v>
      </c>
      <c r="E1720" s="852">
        <v>40.812082400000001</v>
      </c>
      <c r="F1720" s="852">
        <v>-72.918900100000002</v>
      </c>
      <c r="G1720" s="854" t="s">
        <v>9289</v>
      </c>
      <c r="H1720" s="850"/>
      <c r="I1720" s="853" t="s">
        <v>95</v>
      </c>
      <c r="J1720" s="854" t="str">
        <f t="shared" si="224"/>
        <v>Groundwater</v>
      </c>
      <c r="K1720" s="854" t="s">
        <v>35</v>
      </c>
      <c r="L1720" s="858">
        <v>2017</v>
      </c>
      <c r="M1720" s="855">
        <v>330</v>
      </c>
      <c r="N1720" s="855">
        <v>3520</v>
      </c>
      <c r="O1720" s="855"/>
      <c r="P1720" s="855">
        <v>5610</v>
      </c>
      <c r="Q1720" s="855">
        <f t="shared" si="225"/>
        <v>5610</v>
      </c>
      <c r="R1720" s="854" t="s">
        <v>10844</v>
      </c>
      <c r="S1720" s="957" t="s">
        <v>7996</v>
      </c>
      <c r="T1720" s="933" t="s">
        <v>7996</v>
      </c>
      <c r="U1720" s="866" t="s">
        <v>7992</v>
      </c>
      <c r="V1720" s="910" t="s">
        <v>49</v>
      </c>
      <c r="W1720" s="893" t="s">
        <v>7999</v>
      </c>
      <c r="X1720" s="934" t="s">
        <v>7808</v>
      </c>
    </row>
    <row r="1721" spans="1:24" ht="28.5" customHeight="1">
      <c r="A1721" s="849" t="s">
        <v>1673</v>
      </c>
      <c r="B1721" s="850"/>
      <c r="C1721" s="850" t="s">
        <v>1569</v>
      </c>
      <c r="D1721" s="850" t="s">
        <v>1674</v>
      </c>
      <c r="E1721" s="852">
        <v>40.019218199999997</v>
      </c>
      <c r="F1721" s="852">
        <v>-105.4064485</v>
      </c>
      <c r="G1721" s="854" t="s">
        <v>9289</v>
      </c>
      <c r="H1721" s="850"/>
      <c r="I1721" s="853" t="s">
        <v>95</v>
      </c>
      <c r="J1721" s="854" t="str">
        <f t="shared" si="224"/>
        <v>Groundwater</v>
      </c>
      <c r="K1721" s="854" t="s">
        <v>35</v>
      </c>
      <c r="L1721" s="858">
        <v>2018</v>
      </c>
      <c r="M1721" s="855">
        <v>42</v>
      </c>
      <c r="N1721" s="855">
        <v>520</v>
      </c>
      <c r="O1721" s="855">
        <v>562</v>
      </c>
      <c r="P1721" s="855">
        <v>970.4</v>
      </c>
      <c r="Q1721" s="855">
        <f t="shared" si="225"/>
        <v>970.4</v>
      </c>
      <c r="R1721" s="885" t="s">
        <v>10845</v>
      </c>
      <c r="S1721" s="944" t="s">
        <v>1677</v>
      </c>
      <c r="T1721" s="859" t="s">
        <v>1677</v>
      </c>
      <c r="U1721" s="856" t="s">
        <v>1677</v>
      </c>
      <c r="V1721" s="857" t="s">
        <v>1615</v>
      </c>
      <c r="W1721" s="893" t="s">
        <v>1680</v>
      </c>
      <c r="X1721" s="941" t="s">
        <v>1584</v>
      </c>
    </row>
    <row r="1722" spans="1:24" ht="28.5" customHeight="1">
      <c r="A1722" s="849" t="s">
        <v>3138</v>
      </c>
      <c r="B1722" s="849"/>
      <c r="C1722" s="849" t="s">
        <v>3007</v>
      </c>
      <c r="D1722" s="849"/>
      <c r="E1722" s="851">
        <v>41.661226999999997</v>
      </c>
      <c r="F1722" s="851">
        <v>-70.953401799999995</v>
      </c>
      <c r="G1722" s="901" t="s">
        <v>9290</v>
      </c>
      <c r="H1722" s="900"/>
      <c r="I1722" s="853" t="s">
        <v>1201</v>
      </c>
      <c r="J1722" s="854" t="str">
        <f t="shared" si="224"/>
        <v>Unknown</v>
      </c>
      <c r="K1722" s="852"/>
      <c r="L1722" s="851"/>
      <c r="M1722" s="855"/>
      <c r="N1722" s="855"/>
      <c r="O1722" s="855"/>
      <c r="P1722" s="855"/>
      <c r="Q1722" s="855" t="str">
        <f t="shared" si="225"/>
        <v/>
      </c>
      <c r="R1722" s="854" t="s">
        <v>9405</v>
      </c>
      <c r="S1722" s="854"/>
      <c r="T1722" s="918" t="s">
        <v>3139</v>
      </c>
      <c r="U1722" s="1086" t="s">
        <v>1570</v>
      </c>
      <c r="V1722" s="865"/>
      <c r="W1722" s="854"/>
      <c r="X1722" s="851"/>
    </row>
    <row r="1723" spans="1:24" ht="28.5" customHeight="1">
      <c r="A1723" s="849" t="s">
        <v>64</v>
      </c>
      <c r="B1723" s="849" t="s">
        <v>65</v>
      </c>
      <c r="C1723" s="850" t="s">
        <v>30</v>
      </c>
      <c r="D1723" s="850" t="s">
        <v>66</v>
      </c>
      <c r="E1723" s="852">
        <v>33.575290799999998</v>
      </c>
      <c r="F1723" s="852">
        <v>-86.753250300000005</v>
      </c>
      <c r="G1723" s="854" t="s">
        <v>10846</v>
      </c>
      <c r="H1723" s="886"/>
      <c r="I1723" s="853" t="s">
        <v>44</v>
      </c>
      <c r="J1723" s="854" t="str">
        <f t="shared" si="224"/>
        <v>Groundwater</v>
      </c>
      <c r="K1723" s="854" t="s">
        <v>35</v>
      </c>
      <c r="L1723" s="858">
        <v>2018</v>
      </c>
      <c r="M1723" s="855">
        <v>230</v>
      </c>
      <c r="N1723" s="855">
        <v>45000</v>
      </c>
      <c r="O1723" s="855">
        <v>45230</v>
      </c>
      <c r="P1723" s="855">
        <v>86060</v>
      </c>
      <c r="Q1723" s="855">
        <f t="shared" si="225"/>
        <v>86060</v>
      </c>
      <c r="R1723" s="854" t="s">
        <v>10847</v>
      </c>
      <c r="S1723" s="854" t="s">
        <v>49</v>
      </c>
      <c r="T1723" s="1022"/>
      <c r="U1723" s="864"/>
      <c r="V1723" s="884" t="s">
        <v>68</v>
      </c>
      <c r="W1723" s="893" t="s">
        <v>73</v>
      </c>
      <c r="X1723" s="917" t="s">
        <v>38</v>
      </c>
    </row>
    <row r="1724" spans="1:24" ht="28.5" customHeight="1">
      <c r="A1724" s="849" t="s">
        <v>4557</v>
      </c>
      <c r="B1724" s="849"/>
      <c r="C1724" s="849" t="s">
        <v>4239</v>
      </c>
      <c r="D1724" s="849" t="s">
        <v>4558</v>
      </c>
      <c r="E1724" s="851">
        <v>44.406583079999997</v>
      </c>
      <c r="F1724" s="851">
        <v>-93.655409039999995</v>
      </c>
      <c r="G1724" s="852" t="s">
        <v>9299</v>
      </c>
      <c r="H1724" s="849"/>
      <c r="I1724" s="853" t="s">
        <v>33</v>
      </c>
      <c r="J1724" s="854" t="str">
        <f t="shared" si="224"/>
        <v>Groundwater</v>
      </c>
      <c r="K1724" s="852" t="s">
        <v>35</v>
      </c>
      <c r="L1724" s="851">
        <v>2018</v>
      </c>
      <c r="M1724" s="855">
        <v>630</v>
      </c>
      <c r="N1724" s="855">
        <v>520</v>
      </c>
      <c r="O1724" s="855">
        <v>1140</v>
      </c>
      <c r="P1724" s="855">
        <v>3890</v>
      </c>
      <c r="Q1724" s="855">
        <f t="shared" si="225"/>
        <v>3890</v>
      </c>
      <c r="R1724" s="854"/>
      <c r="S1724" s="868" t="s">
        <v>4271</v>
      </c>
      <c r="T1724" s="868" t="s">
        <v>4559</v>
      </c>
      <c r="U1724" s="856" t="s">
        <v>4271</v>
      </c>
      <c r="V1724" s="857" t="s">
        <v>4272</v>
      </c>
      <c r="W1724" s="854"/>
      <c r="X1724" s="877" t="s">
        <v>4274</v>
      </c>
    </row>
    <row r="1725" spans="1:24" ht="28.5" customHeight="1">
      <c r="A1725" s="849" t="s">
        <v>7363</v>
      </c>
      <c r="B1725" s="850"/>
      <c r="C1725" s="850" t="s">
        <v>4778</v>
      </c>
      <c r="D1725" s="850" t="s">
        <v>7364</v>
      </c>
      <c r="E1725" s="852">
        <v>43.399692700000003</v>
      </c>
      <c r="F1725" s="852">
        <v>-72.093802100000005</v>
      </c>
      <c r="G1725" s="854" t="s">
        <v>9299</v>
      </c>
      <c r="H1725" s="850"/>
      <c r="I1725" s="853" t="s">
        <v>33</v>
      </c>
      <c r="J1725" s="854" t="str">
        <f t="shared" si="224"/>
        <v>Groundwater</v>
      </c>
      <c r="K1725" s="854" t="s">
        <v>35</v>
      </c>
      <c r="L1725" s="858">
        <v>2020</v>
      </c>
      <c r="M1725" s="855">
        <v>327</v>
      </c>
      <c r="N1725" s="855">
        <v>208</v>
      </c>
      <c r="O1725" s="855">
        <v>535</v>
      </c>
      <c r="P1725" s="855">
        <v>1214</v>
      </c>
      <c r="Q1725" s="855">
        <f t="shared" si="225"/>
        <v>1214</v>
      </c>
      <c r="R1725" s="854"/>
      <c r="S1725" s="853"/>
      <c r="T1725" s="879" t="s">
        <v>7369</v>
      </c>
      <c r="U1725" s="880" t="s">
        <v>4786</v>
      </c>
      <c r="V1725" s="881" t="s">
        <v>7366</v>
      </c>
      <c r="W1725" s="879" t="s">
        <v>7370</v>
      </c>
      <c r="X1725" s="882" t="s">
        <v>2415</v>
      </c>
    </row>
    <row r="1726" spans="1:24" ht="28.5" customHeight="1">
      <c r="A1726" s="849" t="s">
        <v>1681</v>
      </c>
      <c r="B1726" s="850"/>
      <c r="C1726" s="850" t="s">
        <v>1569</v>
      </c>
      <c r="D1726" s="850" t="s">
        <v>1682</v>
      </c>
      <c r="E1726" s="852">
        <v>39.802386300000002</v>
      </c>
      <c r="F1726" s="852">
        <v>-104.9491069</v>
      </c>
      <c r="G1726" s="854" t="s">
        <v>9289</v>
      </c>
      <c r="H1726" s="850"/>
      <c r="I1726" s="853" t="s">
        <v>5</v>
      </c>
      <c r="J1726" s="854" t="str">
        <f t="shared" si="224"/>
        <v>Groundwater</v>
      </c>
      <c r="K1726" s="854" t="s">
        <v>35</v>
      </c>
      <c r="L1726" s="858">
        <v>2019</v>
      </c>
      <c r="M1726" s="855"/>
      <c r="N1726" s="855"/>
      <c r="O1726" s="855">
        <v>10340</v>
      </c>
      <c r="P1726" s="855"/>
      <c r="Q1726" s="855">
        <f t="shared" si="225"/>
        <v>10340</v>
      </c>
      <c r="R1726" s="885" t="s">
        <v>10848</v>
      </c>
      <c r="S1726" s="854" t="s">
        <v>49</v>
      </c>
      <c r="T1726" s="859" t="s">
        <v>1690</v>
      </c>
      <c r="U1726" s="866" t="s">
        <v>1685</v>
      </c>
      <c r="V1726" s="884" t="s">
        <v>1615</v>
      </c>
      <c r="W1726" s="893" t="s">
        <v>1691</v>
      </c>
      <c r="X1726" s="941" t="s">
        <v>1584</v>
      </c>
    </row>
    <row r="1727" spans="1:24" ht="28.5" customHeight="1">
      <c r="A1727" s="849" t="s">
        <v>1488</v>
      </c>
      <c r="B1727" s="849"/>
      <c r="C1727" s="849" t="s">
        <v>448</v>
      </c>
      <c r="D1727" s="849" t="s">
        <v>1489</v>
      </c>
      <c r="E1727" s="852">
        <v>34.334467600000004</v>
      </c>
      <c r="F1727" s="852">
        <v>-118.5197203</v>
      </c>
      <c r="G1727" s="852" t="s">
        <v>9289</v>
      </c>
      <c r="H1727" s="849"/>
      <c r="I1727" s="853" t="s">
        <v>33</v>
      </c>
      <c r="J1727" s="854" t="str">
        <f t="shared" si="224"/>
        <v>Groundwater</v>
      </c>
      <c r="K1727" s="852" t="s">
        <v>35</v>
      </c>
      <c r="L1727" s="851">
        <v>2019</v>
      </c>
      <c r="M1727" s="855">
        <v>21</v>
      </c>
      <c r="N1727" s="855">
        <v>8.5</v>
      </c>
      <c r="O1727" s="855">
        <v>29.5</v>
      </c>
      <c r="P1727" s="855">
        <v>313.5</v>
      </c>
      <c r="Q1727" s="855">
        <f t="shared" si="225"/>
        <v>313.5</v>
      </c>
      <c r="R1727" s="854"/>
      <c r="S1727" s="854"/>
      <c r="T1727" s="859" t="s">
        <v>1491</v>
      </c>
      <c r="U1727" s="856" t="s">
        <v>451</v>
      </c>
      <c r="V1727" s="857" t="s">
        <v>451</v>
      </c>
      <c r="W1727" s="854"/>
      <c r="X1727" s="877" t="s">
        <v>453</v>
      </c>
    </row>
    <row r="1728" spans="1:24" ht="28.5" customHeight="1">
      <c r="A1728" s="849" t="s">
        <v>7371</v>
      </c>
      <c r="B1728" s="850"/>
      <c r="C1728" s="850" t="s">
        <v>4778</v>
      </c>
      <c r="D1728" s="850" t="s">
        <v>4785</v>
      </c>
      <c r="E1728" s="852">
        <v>42.971042199999999</v>
      </c>
      <c r="F1728" s="852">
        <v>-71.453961800000002</v>
      </c>
      <c r="G1728" s="854" t="s">
        <v>9299</v>
      </c>
      <c r="H1728" s="850"/>
      <c r="I1728" s="853" t="s">
        <v>5</v>
      </c>
      <c r="J1728" s="854" t="str">
        <f t="shared" si="224"/>
        <v>Groundwater</v>
      </c>
      <c r="K1728" s="854" t="s">
        <v>35</v>
      </c>
      <c r="L1728" s="858">
        <v>2019</v>
      </c>
      <c r="M1728" s="855">
        <v>33.5</v>
      </c>
      <c r="N1728" s="855"/>
      <c r="O1728" s="855" t="s">
        <v>36</v>
      </c>
      <c r="P1728" s="855">
        <v>78.41</v>
      </c>
      <c r="Q1728" s="855">
        <f t="shared" si="225"/>
        <v>78.41</v>
      </c>
      <c r="R1728" s="854"/>
      <c r="S1728" s="853"/>
      <c r="T1728" s="879" t="s">
        <v>7375</v>
      </c>
      <c r="U1728" s="875" t="s">
        <v>4786</v>
      </c>
      <c r="V1728" s="887" t="s">
        <v>5133</v>
      </c>
      <c r="W1728" s="879" t="s">
        <v>7376</v>
      </c>
      <c r="X1728" s="882" t="s">
        <v>2415</v>
      </c>
    </row>
    <row r="1729" spans="1:24" ht="28.5" customHeight="1">
      <c r="A1729" s="849" t="s">
        <v>1692</v>
      </c>
      <c r="B1729" s="850"/>
      <c r="C1729" s="850" t="s">
        <v>1569</v>
      </c>
      <c r="D1729" s="850" t="s">
        <v>1626</v>
      </c>
      <c r="E1729" s="852">
        <v>40.061086400000001</v>
      </c>
      <c r="F1729" s="852">
        <v>-105.36405120000001</v>
      </c>
      <c r="G1729" s="854" t="s">
        <v>9289</v>
      </c>
      <c r="H1729" s="850"/>
      <c r="I1729" s="853" t="s">
        <v>95</v>
      </c>
      <c r="J1729" s="854" t="str">
        <f t="shared" si="224"/>
        <v>Groundwater</v>
      </c>
      <c r="K1729" s="854" t="s">
        <v>35</v>
      </c>
      <c r="L1729" s="858">
        <v>2020</v>
      </c>
      <c r="M1729" s="855"/>
      <c r="N1729" s="855">
        <v>0.84</v>
      </c>
      <c r="O1729" s="855" t="s">
        <v>36</v>
      </c>
      <c r="P1729" s="855">
        <v>5.67</v>
      </c>
      <c r="Q1729" s="855">
        <f t="shared" si="225"/>
        <v>5.67</v>
      </c>
      <c r="R1729" s="853" t="s">
        <v>1590</v>
      </c>
      <c r="S1729" s="944" t="s">
        <v>1595</v>
      </c>
      <c r="T1729" s="859" t="s">
        <v>1603</v>
      </c>
      <c r="U1729" s="912"/>
      <c r="V1729" s="884" t="s">
        <v>1591</v>
      </c>
      <c r="W1729" s="885"/>
      <c r="X1729" s="1000" t="s">
        <v>1584</v>
      </c>
    </row>
    <row r="1730" spans="1:24" ht="28.5" customHeight="1">
      <c r="A1730" s="849" t="s">
        <v>9197</v>
      </c>
      <c r="B1730" s="849"/>
      <c r="C1730" s="849" t="s">
        <v>9084</v>
      </c>
      <c r="D1730" s="849" t="s">
        <v>9198</v>
      </c>
      <c r="E1730" s="851">
        <v>46.690024525886002</v>
      </c>
      <c r="F1730" s="852">
        <v>-92.070343801259298</v>
      </c>
      <c r="G1730" s="851" t="s">
        <v>10849</v>
      </c>
      <c r="H1730" s="869" t="s">
        <v>10850</v>
      </c>
      <c r="I1730" s="853" t="s">
        <v>5</v>
      </c>
      <c r="J1730" s="854" t="str">
        <f t="shared" si="224"/>
        <v>Groundwater</v>
      </c>
      <c r="K1730" s="852" t="s">
        <v>35</v>
      </c>
      <c r="L1730" s="851">
        <v>2018</v>
      </c>
      <c r="M1730" s="855">
        <v>670</v>
      </c>
      <c r="N1730" s="855">
        <v>740</v>
      </c>
      <c r="O1730" s="855"/>
      <c r="P1730" s="855"/>
      <c r="Q1730" s="855">
        <f t="shared" si="225"/>
        <v>740</v>
      </c>
      <c r="R1730" s="854"/>
      <c r="S1730" s="854"/>
      <c r="T1730" s="854"/>
      <c r="U1730" s="866" t="s">
        <v>9199</v>
      </c>
      <c r="V1730" s="884" t="s">
        <v>9200</v>
      </c>
      <c r="W1730" s="868" t="s">
        <v>9201</v>
      </c>
      <c r="X1730" s="851"/>
    </row>
    <row r="1731" spans="1:24" ht="28.5" customHeight="1">
      <c r="A1731" s="849" t="s">
        <v>3140</v>
      </c>
      <c r="B1731" s="849" t="s">
        <v>3141</v>
      </c>
      <c r="C1731" s="849" t="s">
        <v>3007</v>
      </c>
      <c r="D1731" s="849"/>
      <c r="E1731" s="851">
        <v>42.589908800000003</v>
      </c>
      <c r="F1731" s="851">
        <v>-71.190610500000005</v>
      </c>
      <c r="G1731" s="901" t="s">
        <v>9290</v>
      </c>
      <c r="H1731" s="900"/>
      <c r="I1731" s="853" t="s">
        <v>1201</v>
      </c>
      <c r="J1731" s="854" t="str">
        <f t="shared" si="224"/>
        <v>Unknown</v>
      </c>
      <c r="K1731" s="852"/>
      <c r="L1731" s="851"/>
      <c r="M1731" s="855"/>
      <c r="N1731" s="855"/>
      <c r="O1731" s="855"/>
      <c r="P1731" s="855"/>
      <c r="Q1731" s="855" t="str">
        <f t="shared" si="225"/>
        <v/>
      </c>
      <c r="R1731" s="854" t="s">
        <v>9405</v>
      </c>
      <c r="S1731" s="854"/>
      <c r="T1731" s="918" t="s">
        <v>3142</v>
      </c>
      <c r="U1731" s="856" t="s">
        <v>1570</v>
      </c>
      <c r="V1731" s="865"/>
      <c r="W1731" s="854"/>
      <c r="X1731" s="851"/>
    </row>
    <row r="1732" spans="1:24" ht="28.5" customHeight="1">
      <c r="A1732" s="849" t="s">
        <v>7377</v>
      </c>
      <c r="B1732" s="850"/>
      <c r="C1732" s="850" t="s">
        <v>4778</v>
      </c>
      <c r="D1732" s="850" t="s">
        <v>7378</v>
      </c>
      <c r="E1732" s="852">
        <v>43.3225026</v>
      </c>
      <c r="F1732" s="852">
        <v>-71.944578100000001</v>
      </c>
      <c r="G1732" s="854" t="s">
        <v>9290</v>
      </c>
      <c r="H1732" s="850"/>
      <c r="I1732" s="853" t="s">
        <v>765</v>
      </c>
      <c r="J1732" s="854" t="str">
        <f t="shared" si="224"/>
        <v>Groundwater</v>
      </c>
      <c r="K1732" s="854" t="s">
        <v>35</v>
      </c>
      <c r="L1732" s="858"/>
      <c r="M1732" s="855">
        <v>399</v>
      </c>
      <c r="N1732" s="855">
        <v>94.1</v>
      </c>
      <c r="O1732" s="855">
        <v>493.1</v>
      </c>
      <c r="P1732" s="855">
        <v>571.20000000000005</v>
      </c>
      <c r="Q1732" s="855">
        <f t="shared" si="225"/>
        <v>571.20000000000005</v>
      </c>
      <c r="R1732" s="854"/>
      <c r="S1732" s="854"/>
      <c r="T1732" s="854"/>
      <c r="U1732" s="866" t="s">
        <v>4781</v>
      </c>
      <c r="V1732" s="884" t="s">
        <v>4781</v>
      </c>
      <c r="W1732" s="854"/>
      <c r="X1732" s="860" t="s">
        <v>2415</v>
      </c>
    </row>
    <row r="1733" spans="1:24" ht="28.5" customHeight="1">
      <c r="A1733" s="849" t="s">
        <v>1492</v>
      </c>
      <c r="B1733" s="850"/>
      <c r="C1733" s="850" t="s">
        <v>448</v>
      </c>
      <c r="D1733" s="850" t="s">
        <v>1493</v>
      </c>
      <c r="E1733" s="852">
        <v>32.856071020000002</v>
      </c>
      <c r="F1733" s="852">
        <v>-117.03020359999999</v>
      </c>
      <c r="G1733" s="854" t="s">
        <v>9289</v>
      </c>
      <c r="H1733" s="850"/>
      <c r="I1733" s="853" t="s">
        <v>33</v>
      </c>
      <c r="J1733" s="854" t="str">
        <f t="shared" si="224"/>
        <v>Groundwater</v>
      </c>
      <c r="K1733" s="854" t="s">
        <v>35</v>
      </c>
      <c r="L1733" s="858">
        <v>2019</v>
      </c>
      <c r="M1733" s="855">
        <v>170</v>
      </c>
      <c r="N1733" s="855">
        <v>53</v>
      </c>
      <c r="O1733" s="855">
        <v>223</v>
      </c>
      <c r="P1733" s="855">
        <v>1155</v>
      </c>
      <c r="Q1733" s="855">
        <f t="shared" si="225"/>
        <v>1155</v>
      </c>
      <c r="R1733" s="854"/>
      <c r="S1733" s="854"/>
      <c r="T1733" s="942" t="s">
        <v>1496</v>
      </c>
      <c r="U1733" s="866" t="s">
        <v>514</v>
      </c>
      <c r="V1733" s="884" t="s">
        <v>1495</v>
      </c>
      <c r="W1733" s="885"/>
      <c r="X1733" s="941" t="s">
        <v>538</v>
      </c>
    </row>
    <row r="1734" spans="1:24" ht="28.5" customHeight="1">
      <c r="A1734" s="849" t="s">
        <v>7381</v>
      </c>
      <c r="B1734" s="850"/>
      <c r="C1734" s="850" t="s">
        <v>4778</v>
      </c>
      <c r="D1734" s="850" t="s">
        <v>4816</v>
      </c>
      <c r="E1734" s="852">
        <v>42.718431099999997</v>
      </c>
      <c r="F1734" s="852">
        <v>-71.523153399999998</v>
      </c>
      <c r="G1734" s="854" t="s">
        <v>9299</v>
      </c>
      <c r="H1734" s="850"/>
      <c r="I1734" s="853" t="s">
        <v>1201</v>
      </c>
      <c r="J1734" s="854" t="str">
        <f t="shared" si="224"/>
        <v>Groundwater</v>
      </c>
      <c r="K1734" s="854" t="s">
        <v>35</v>
      </c>
      <c r="L1734" s="858">
        <v>2019</v>
      </c>
      <c r="M1734" s="855">
        <v>470</v>
      </c>
      <c r="N1734" s="855">
        <v>1190</v>
      </c>
      <c r="O1734" s="855">
        <v>1660</v>
      </c>
      <c r="P1734" s="855">
        <v>1682.6</v>
      </c>
      <c r="Q1734" s="855">
        <f t="shared" si="225"/>
        <v>1682.6</v>
      </c>
      <c r="R1734" s="854"/>
      <c r="S1734" s="853"/>
      <c r="T1734" s="879" t="s">
        <v>7386</v>
      </c>
      <c r="U1734" s="875" t="s">
        <v>4786</v>
      </c>
      <c r="V1734" s="887" t="s">
        <v>7383</v>
      </c>
      <c r="W1734" s="879" t="s">
        <v>7387</v>
      </c>
      <c r="X1734" s="882" t="s">
        <v>2415</v>
      </c>
    </row>
    <row r="1735" spans="1:24" ht="28.5" customHeight="1">
      <c r="A1735" s="849" t="s">
        <v>2792</v>
      </c>
      <c r="B1735" s="850"/>
      <c r="C1735" s="850" t="s">
        <v>2408</v>
      </c>
      <c r="D1735" s="850" t="s">
        <v>2793</v>
      </c>
      <c r="E1735" s="852">
        <v>43.285388900000001</v>
      </c>
      <c r="F1735" s="852">
        <v>-70.831338400000007</v>
      </c>
      <c r="G1735" s="854" t="s">
        <v>9289</v>
      </c>
      <c r="H1735" s="850"/>
      <c r="I1735" s="853" t="s">
        <v>2194</v>
      </c>
      <c r="J1735" s="854" t="str">
        <f t="shared" si="224"/>
        <v>Solid</v>
      </c>
      <c r="K1735" s="854" t="s">
        <v>2447</v>
      </c>
      <c r="L1735" s="902">
        <v>2019</v>
      </c>
      <c r="M1735" s="855">
        <v>950</v>
      </c>
      <c r="N1735" s="855">
        <v>25300</v>
      </c>
      <c r="O1735" s="855">
        <v>26250</v>
      </c>
      <c r="P1735" s="855"/>
      <c r="Q1735" s="855">
        <f t="shared" si="225"/>
        <v>26250</v>
      </c>
      <c r="R1735" s="854"/>
      <c r="S1735" s="853"/>
      <c r="T1735" s="859" t="s">
        <v>2443</v>
      </c>
      <c r="U1735" s="912"/>
      <c r="V1735" s="887" t="s">
        <v>2411</v>
      </c>
      <c r="W1735" s="885"/>
      <c r="X1735" s="882" t="s">
        <v>2415</v>
      </c>
    </row>
    <row r="1736" spans="1:24" ht="28.5" customHeight="1">
      <c r="A1736" s="849" t="s">
        <v>7388</v>
      </c>
      <c r="B1736" s="850"/>
      <c r="C1736" s="850" t="s">
        <v>4778</v>
      </c>
      <c r="D1736" s="850" t="s">
        <v>4779</v>
      </c>
      <c r="E1736" s="852">
        <v>43.347586200000002</v>
      </c>
      <c r="F1736" s="852">
        <v>-72.361358199999998</v>
      </c>
      <c r="G1736" s="854" t="s">
        <v>9290</v>
      </c>
      <c r="H1736" s="850"/>
      <c r="I1736" s="853" t="s">
        <v>77</v>
      </c>
      <c r="J1736" s="854" t="str">
        <f t="shared" si="224"/>
        <v>Groundwater</v>
      </c>
      <c r="K1736" s="854" t="s">
        <v>35</v>
      </c>
      <c r="L1736" s="858"/>
      <c r="M1736" s="855">
        <v>6</v>
      </c>
      <c r="N1736" s="855">
        <v>4</v>
      </c>
      <c r="O1736" s="855">
        <v>10</v>
      </c>
      <c r="P1736" s="855">
        <v>11</v>
      </c>
      <c r="Q1736" s="855">
        <f t="shared" si="225"/>
        <v>11</v>
      </c>
      <c r="R1736" s="854"/>
      <c r="S1736" s="854"/>
      <c r="T1736" s="854"/>
      <c r="U1736" s="856" t="s">
        <v>4781</v>
      </c>
      <c r="V1736" s="857" t="s">
        <v>4781</v>
      </c>
      <c r="W1736" s="854"/>
      <c r="X1736" s="860" t="s">
        <v>2415</v>
      </c>
    </row>
    <row r="1737" spans="1:24" ht="28.5" customHeight="1">
      <c r="A1737" s="849" t="s">
        <v>8000</v>
      </c>
      <c r="B1737" s="850"/>
      <c r="C1737" s="850" t="s">
        <v>7798</v>
      </c>
      <c r="D1737" s="850" t="s">
        <v>7938</v>
      </c>
      <c r="E1737" s="852">
        <v>42.740972399999997</v>
      </c>
      <c r="F1737" s="852">
        <v>-73.360001299999993</v>
      </c>
      <c r="G1737" s="854" t="s">
        <v>9289</v>
      </c>
      <c r="H1737" s="850"/>
      <c r="I1737" s="853" t="s">
        <v>5</v>
      </c>
      <c r="J1737" s="854" t="str">
        <f t="shared" si="224"/>
        <v>Groundwater</v>
      </c>
      <c r="K1737" s="854" t="s">
        <v>35</v>
      </c>
      <c r="L1737" s="858"/>
      <c r="M1737" s="855">
        <v>152000</v>
      </c>
      <c r="N1737" s="855"/>
      <c r="O1737" s="855" t="s">
        <v>36</v>
      </c>
      <c r="P1737" s="855">
        <v>2100</v>
      </c>
      <c r="Q1737" s="855">
        <f t="shared" si="225"/>
        <v>152000</v>
      </c>
      <c r="R1737" s="854" t="s">
        <v>8001</v>
      </c>
      <c r="S1737" s="944" t="s">
        <v>7940</v>
      </c>
      <c r="T1737" s="937" t="s">
        <v>7940</v>
      </c>
      <c r="U1737" s="856" t="s">
        <v>7940</v>
      </c>
      <c r="V1737" s="857" t="s">
        <v>7940</v>
      </c>
      <c r="W1737" s="893" t="s">
        <v>8006</v>
      </c>
      <c r="X1737" s="905" t="s">
        <v>7808</v>
      </c>
    </row>
    <row r="1738" spans="1:24" ht="28.5" customHeight="1">
      <c r="A1738" s="849" t="s">
        <v>1497</v>
      </c>
      <c r="B1738" s="849"/>
      <c r="C1738" s="849" t="s">
        <v>448</v>
      </c>
      <c r="D1738" s="849" t="s">
        <v>1498</v>
      </c>
      <c r="E1738" s="852">
        <v>34.482393790000003</v>
      </c>
      <c r="F1738" s="852">
        <v>-120.1265377</v>
      </c>
      <c r="G1738" s="854" t="s">
        <v>9289</v>
      </c>
      <c r="H1738" s="849"/>
      <c r="I1738" s="853" t="s">
        <v>33</v>
      </c>
      <c r="J1738" s="854" t="str">
        <f t="shared" si="224"/>
        <v>Groundwater</v>
      </c>
      <c r="K1738" s="852" t="s">
        <v>35</v>
      </c>
      <c r="L1738" s="851">
        <v>2019</v>
      </c>
      <c r="M1738" s="855">
        <v>250</v>
      </c>
      <c r="N1738" s="855"/>
      <c r="O1738" s="855" t="s">
        <v>36</v>
      </c>
      <c r="P1738" s="855">
        <v>2221.8000000000002</v>
      </c>
      <c r="Q1738" s="855">
        <f t="shared" si="225"/>
        <v>2221.8000000000002</v>
      </c>
      <c r="R1738" s="854"/>
      <c r="S1738" s="854"/>
      <c r="T1738" s="859" t="s">
        <v>1500</v>
      </c>
      <c r="U1738" s="856" t="s">
        <v>451</v>
      </c>
      <c r="V1738" s="857" t="s">
        <v>451</v>
      </c>
      <c r="W1738" s="854"/>
      <c r="X1738" s="877" t="s">
        <v>453</v>
      </c>
    </row>
    <row r="1739" spans="1:24" ht="28.5" customHeight="1">
      <c r="A1739" s="849" t="s">
        <v>2101</v>
      </c>
      <c r="B1739" s="849"/>
      <c r="C1739" s="849" t="s">
        <v>1806</v>
      </c>
      <c r="D1739" s="849" t="s">
        <v>2102</v>
      </c>
      <c r="E1739" s="851">
        <v>30.4403489</v>
      </c>
      <c r="F1739" s="851">
        <v>-84.3374223</v>
      </c>
      <c r="G1739" s="1080" t="s">
        <v>9290</v>
      </c>
      <c r="H1739" s="1087"/>
      <c r="I1739" s="853" t="s">
        <v>95</v>
      </c>
      <c r="J1739" s="854" t="str">
        <f t="shared" si="224"/>
        <v>Groundwater</v>
      </c>
      <c r="K1739" s="852" t="s">
        <v>35</v>
      </c>
      <c r="L1739" s="851">
        <v>2019</v>
      </c>
      <c r="M1739" s="855">
        <v>5000</v>
      </c>
      <c r="N1739" s="855">
        <v>42000</v>
      </c>
      <c r="O1739" s="855"/>
      <c r="P1739" s="855"/>
      <c r="Q1739" s="855">
        <f t="shared" si="225"/>
        <v>42000</v>
      </c>
      <c r="R1739" s="854"/>
      <c r="S1739" s="854"/>
      <c r="T1739" s="868" t="s">
        <v>2104</v>
      </c>
      <c r="U1739" s="856" t="s">
        <v>1830</v>
      </c>
      <c r="V1739" s="857" t="s">
        <v>2103</v>
      </c>
      <c r="W1739" s="854"/>
      <c r="X1739" s="851"/>
    </row>
    <row r="1740" spans="1:24" ht="28.5" customHeight="1">
      <c r="A1740" s="849" t="s">
        <v>2105</v>
      </c>
      <c r="B1740" s="849"/>
      <c r="C1740" s="849" t="s">
        <v>1806</v>
      </c>
      <c r="D1740" s="849" t="s">
        <v>2106</v>
      </c>
      <c r="E1740" s="851">
        <v>27.946404600000001</v>
      </c>
      <c r="F1740" s="851">
        <v>-82.421755599999997</v>
      </c>
      <c r="G1740" s="901" t="s">
        <v>9290</v>
      </c>
      <c r="H1740" s="900"/>
      <c r="I1740" s="853" t="s">
        <v>95</v>
      </c>
      <c r="J1740" s="854" t="str">
        <f t="shared" si="224"/>
        <v>Groundwater</v>
      </c>
      <c r="K1740" s="852" t="s">
        <v>35</v>
      </c>
      <c r="L1740" s="851">
        <v>2019</v>
      </c>
      <c r="M1740" s="855">
        <v>2200</v>
      </c>
      <c r="N1740" s="855">
        <v>45000</v>
      </c>
      <c r="O1740" s="855"/>
      <c r="P1740" s="855"/>
      <c r="Q1740" s="855">
        <f t="shared" si="225"/>
        <v>45000</v>
      </c>
      <c r="R1740" s="854"/>
      <c r="S1740" s="854"/>
      <c r="T1740" s="868" t="s">
        <v>2108</v>
      </c>
      <c r="U1740" s="866" t="s">
        <v>1830</v>
      </c>
      <c r="V1740" s="884" t="s">
        <v>2107</v>
      </c>
      <c r="W1740" s="854"/>
      <c r="X1740" s="851"/>
    </row>
    <row r="1741" spans="1:24" ht="28.5" customHeight="1">
      <c r="A1741" s="849" t="s">
        <v>7391</v>
      </c>
      <c r="B1741" s="850"/>
      <c r="C1741" s="850" t="s">
        <v>4778</v>
      </c>
      <c r="D1741" s="850" t="s">
        <v>7392</v>
      </c>
      <c r="E1741" s="852">
        <v>43.839700000000001</v>
      </c>
      <c r="F1741" s="852">
        <v>-71.269800000000004</v>
      </c>
      <c r="G1741" s="854" t="s">
        <v>9299</v>
      </c>
      <c r="H1741" s="850"/>
      <c r="I1741" s="853" t="s">
        <v>33</v>
      </c>
      <c r="J1741" s="854" t="str">
        <f t="shared" si="224"/>
        <v>Groundwater</v>
      </c>
      <c r="K1741" s="854" t="s">
        <v>35</v>
      </c>
      <c r="L1741" s="858">
        <v>2019</v>
      </c>
      <c r="M1741" s="855">
        <v>337</v>
      </c>
      <c r="N1741" s="855">
        <v>121</v>
      </c>
      <c r="O1741" s="855">
        <v>458</v>
      </c>
      <c r="P1741" s="855">
        <v>798.2</v>
      </c>
      <c r="Q1741" s="855">
        <f t="shared" si="225"/>
        <v>798.2</v>
      </c>
      <c r="R1741" s="854"/>
      <c r="S1741" s="853"/>
      <c r="T1741" s="962" t="s">
        <v>7396</v>
      </c>
      <c r="U1741" s="880" t="s">
        <v>4786</v>
      </c>
      <c r="V1741" s="884" t="s">
        <v>4781</v>
      </c>
      <c r="W1741" s="962" t="s">
        <v>7397</v>
      </c>
      <c r="X1741" s="882" t="s">
        <v>2415</v>
      </c>
    </row>
    <row r="1742" spans="1:24" ht="28.5" customHeight="1">
      <c r="A1742" s="849" t="s">
        <v>1501</v>
      </c>
      <c r="B1742" s="1024"/>
      <c r="C1742" s="849" t="s">
        <v>448</v>
      </c>
      <c r="D1742" s="849" t="s">
        <v>1502</v>
      </c>
      <c r="E1742" s="852">
        <v>36.016506200000002</v>
      </c>
      <c r="F1742" s="852">
        <v>-119.1072544</v>
      </c>
      <c r="G1742" s="854" t="s">
        <v>9289</v>
      </c>
      <c r="H1742" s="849"/>
      <c r="I1742" s="853" t="s">
        <v>33</v>
      </c>
      <c r="J1742" s="854" t="str">
        <f t="shared" si="224"/>
        <v>Groundwater</v>
      </c>
      <c r="K1742" s="852" t="s">
        <v>35</v>
      </c>
      <c r="L1742" s="851">
        <v>2019</v>
      </c>
      <c r="M1742" s="855">
        <v>39</v>
      </c>
      <c r="N1742" s="855">
        <v>31</v>
      </c>
      <c r="O1742" s="855">
        <v>58</v>
      </c>
      <c r="P1742" s="855">
        <v>162.30000000000001</v>
      </c>
      <c r="Q1742" s="855">
        <f t="shared" si="225"/>
        <v>162.30000000000001</v>
      </c>
      <c r="R1742" s="854"/>
      <c r="S1742" s="854"/>
      <c r="T1742" s="859" t="s">
        <v>480</v>
      </c>
      <c r="U1742" s="866" t="s">
        <v>451</v>
      </c>
      <c r="V1742" s="884" t="s">
        <v>451</v>
      </c>
      <c r="W1742" s="854"/>
      <c r="X1742" s="877" t="s">
        <v>453</v>
      </c>
    </row>
    <row r="1743" spans="1:24" ht="28.5" customHeight="1">
      <c r="A1743" s="849" t="s">
        <v>10851</v>
      </c>
      <c r="B1743" s="849"/>
      <c r="C1743" s="849" t="s">
        <v>3158</v>
      </c>
      <c r="D1743" s="849" t="s">
        <v>3954</v>
      </c>
      <c r="E1743" s="851">
        <v>42.951126000000002</v>
      </c>
      <c r="F1743" s="851">
        <v>-82.487082000000001</v>
      </c>
      <c r="G1743" s="862"/>
      <c r="H1743" s="861"/>
      <c r="I1743" s="853" t="s">
        <v>2194</v>
      </c>
      <c r="J1743" s="852" t="s">
        <v>35</v>
      </c>
      <c r="K1743" s="852" t="s">
        <v>35</v>
      </c>
      <c r="L1743" s="863">
        <v>2021</v>
      </c>
      <c r="M1743" s="855">
        <v>170000</v>
      </c>
      <c r="N1743" s="855"/>
      <c r="O1743" s="855"/>
      <c r="P1743" s="855"/>
      <c r="Q1743" s="855">
        <v>170000</v>
      </c>
      <c r="R1743" s="854"/>
      <c r="S1743" s="854"/>
      <c r="T1743" s="854" t="s">
        <v>10852</v>
      </c>
      <c r="U1743" s="864" t="s">
        <v>10852</v>
      </c>
      <c r="V1743" s="865" t="s">
        <v>10853</v>
      </c>
      <c r="W1743" s="854" t="s">
        <v>9802</v>
      </c>
      <c r="X1743" s="851" t="s">
        <v>9295</v>
      </c>
    </row>
    <row r="1744" spans="1:24" ht="28.5" customHeight="1">
      <c r="A1744" s="849" t="s">
        <v>2109</v>
      </c>
      <c r="B1744" s="849"/>
      <c r="C1744" s="849" t="s">
        <v>1806</v>
      </c>
      <c r="D1744" s="849" t="s">
        <v>1829</v>
      </c>
      <c r="E1744" s="851">
        <v>28.675399200000001</v>
      </c>
      <c r="F1744" s="851">
        <v>-81.316259899999906</v>
      </c>
      <c r="G1744" s="852" t="s">
        <v>9299</v>
      </c>
      <c r="H1744" s="849"/>
      <c r="I1744" s="853" t="s">
        <v>5</v>
      </c>
      <c r="J1744" s="854" t="str">
        <f t="shared" ref="J1744:J1759" si="226">IF(K1744="Groundwater", "Groundwater", IF(OR(K1744="Wastewater", K1744="Surface Water", K1744="Drinking Water", K1744="Leachate"),"Other Water", IF(OR(K1744="Soil", K1744="Compost", K1744="Sludge", K1744="Septage"), "Solid", "Unknown")))</f>
        <v>Groundwater</v>
      </c>
      <c r="K1744" s="852" t="s">
        <v>35</v>
      </c>
      <c r="L1744" s="851">
        <v>2020</v>
      </c>
      <c r="M1744" s="855">
        <v>15</v>
      </c>
      <c r="N1744" s="855">
        <v>29</v>
      </c>
      <c r="O1744" s="855"/>
      <c r="P1744" s="855"/>
      <c r="Q1744" s="855">
        <f t="shared" ref="Q1744:Q1759" si="227">IF(M1744&amp;N1744&amp;O1744&amp;P1744="","",MAX(M1744:P1744))</f>
        <v>29</v>
      </c>
      <c r="R1744" s="854"/>
      <c r="S1744" s="854"/>
      <c r="T1744" s="854"/>
      <c r="U1744" s="856" t="s">
        <v>1808</v>
      </c>
      <c r="V1744" s="907" t="s">
        <v>2110</v>
      </c>
      <c r="W1744" s="868" t="s">
        <v>1810</v>
      </c>
      <c r="X1744" s="851"/>
    </row>
    <row r="1745" spans="1:24" ht="28.5" customHeight="1">
      <c r="A1745" s="849" t="s">
        <v>9202</v>
      </c>
      <c r="B1745" s="849"/>
      <c r="C1745" s="849" t="s">
        <v>9084</v>
      </c>
      <c r="D1745" s="849" t="s">
        <v>9203</v>
      </c>
      <c r="E1745" s="852">
        <v>43.952656099999999</v>
      </c>
      <c r="F1745" s="852">
        <v>-88.0861546</v>
      </c>
      <c r="G1745" s="852" t="s">
        <v>9290</v>
      </c>
      <c r="H1745" s="849"/>
      <c r="I1745" s="853" t="s">
        <v>5</v>
      </c>
      <c r="J1745" s="854" t="str">
        <f t="shared" si="226"/>
        <v>Groundwater</v>
      </c>
      <c r="K1745" s="852" t="s">
        <v>35</v>
      </c>
      <c r="L1745" s="851">
        <v>2020</v>
      </c>
      <c r="M1745" s="855">
        <v>14</v>
      </c>
      <c r="N1745" s="855">
        <v>940</v>
      </c>
      <c r="O1745" s="855">
        <v>944.9</v>
      </c>
      <c r="P1745" s="855">
        <v>1201</v>
      </c>
      <c r="Q1745" s="855">
        <f t="shared" si="227"/>
        <v>1201</v>
      </c>
      <c r="R1745" s="854" t="s">
        <v>10854</v>
      </c>
      <c r="S1745" s="854"/>
      <c r="T1745" s="868" t="s">
        <v>9204</v>
      </c>
      <c r="U1745" s="856" t="s">
        <v>9135</v>
      </c>
      <c r="V1745" s="857" t="s">
        <v>9204</v>
      </c>
      <c r="W1745" s="868" t="s">
        <v>9205</v>
      </c>
      <c r="X1745" s="882" t="s">
        <v>9132</v>
      </c>
    </row>
    <row r="1746" spans="1:24" ht="28.5" customHeight="1">
      <c r="A1746" s="849" t="s">
        <v>1504</v>
      </c>
      <c r="B1746" s="849"/>
      <c r="C1746" s="849" t="s">
        <v>448</v>
      </c>
      <c r="D1746" s="849" t="s">
        <v>1505</v>
      </c>
      <c r="E1746" s="852">
        <v>35.12271673</v>
      </c>
      <c r="F1746" s="852">
        <v>-118.3406925</v>
      </c>
      <c r="G1746" s="854" t="s">
        <v>9289</v>
      </c>
      <c r="H1746" s="849"/>
      <c r="I1746" s="853" t="s">
        <v>33</v>
      </c>
      <c r="J1746" s="854" t="str">
        <f t="shared" si="226"/>
        <v>Groundwater</v>
      </c>
      <c r="K1746" s="852" t="s">
        <v>35</v>
      </c>
      <c r="L1746" s="851">
        <v>2019</v>
      </c>
      <c r="M1746" s="855"/>
      <c r="N1746" s="855"/>
      <c r="O1746" s="855" t="s">
        <v>36</v>
      </c>
      <c r="P1746" s="855">
        <v>9.76</v>
      </c>
      <c r="Q1746" s="855">
        <f t="shared" si="227"/>
        <v>9.76</v>
      </c>
      <c r="R1746" s="854"/>
      <c r="S1746" s="854"/>
      <c r="T1746" s="859" t="s">
        <v>1507</v>
      </c>
      <c r="U1746" s="856" t="s">
        <v>451</v>
      </c>
      <c r="V1746" s="857" t="s">
        <v>451</v>
      </c>
      <c r="W1746" s="854"/>
      <c r="X1746" s="877" t="s">
        <v>453</v>
      </c>
    </row>
    <row r="1747" spans="1:24" ht="28.5" customHeight="1">
      <c r="A1747" s="849" t="s">
        <v>4560</v>
      </c>
      <c r="B1747" s="849"/>
      <c r="C1747" s="849" t="s">
        <v>4239</v>
      </c>
      <c r="D1747" s="849" t="s">
        <v>4561</v>
      </c>
      <c r="E1747" s="851">
        <v>44.404211410000002</v>
      </c>
      <c r="F1747" s="851">
        <v>-93.928967720000003</v>
      </c>
      <c r="G1747" s="852" t="s">
        <v>9299</v>
      </c>
      <c r="H1747" s="849" t="s">
        <v>10855</v>
      </c>
      <c r="I1747" s="853" t="s">
        <v>33</v>
      </c>
      <c r="J1747" s="854" t="str">
        <f t="shared" si="226"/>
        <v>Groundwater</v>
      </c>
      <c r="K1747" s="852" t="s">
        <v>35</v>
      </c>
      <c r="L1747" s="851">
        <v>2018</v>
      </c>
      <c r="M1747" s="855">
        <v>720</v>
      </c>
      <c r="N1747" s="855">
        <v>650</v>
      </c>
      <c r="O1747" s="855">
        <v>1310</v>
      </c>
      <c r="P1747" s="855">
        <v>4220</v>
      </c>
      <c r="Q1747" s="855">
        <f t="shared" si="227"/>
        <v>4220</v>
      </c>
      <c r="R1747" s="854"/>
      <c r="S1747" s="868" t="s">
        <v>4271</v>
      </c>
      <c r="T1747" s="868" t="s">
        <v>4562</v>
      </c>
      <c r="U1747" s="866" t="s">
        <v>4271</v>
      </c>
      <c r="V1747" s="884" t="s">
        <v>4272</v>
      </c>
      <c r="W1747" s="854"/>
      <c r="X1747" s="877" t="s">
        <v>4274</v>
      </c>
    </row>
    <row r="1748" spans="1:24" ht="28.5" customHeight="1">
      <c r="A1748" s="849" t="s">
        <v>2795</v>
      </c>
      <c r="B1748" s="850"/>
      <c r="C1748" s="850" t="s">
        <v>2408</v>
      </c>
      <c r="D1748" s="850" t="s">
        <v>2796</v>
      </c>
      <c r="E1748" s="852">
        <v>44.274279</v>
      </c>
      <c r="F1748" s="852">
        <v>-70.026552699999996</v>
      </c>
      <c r="G1748" s="854" t="s">
        <v>9289</v>
      </c>
      <c r="H1748" s="850"/>
      <c r="I1748" s="853" t="s">
        <v>5</v>
      </c>
      <c r="J1748" s="854" t="str">
        <f t="shared" si="226"/>
        <v>Groundwater</v>
      </c>
      <c r="K1748" s="854" t="s">
        <v>35</v>
      </c>
      <c r="L1748" s="902">
        <v>2018</v>
      </c>
      <c r="M1748" s="855">
        <v>150</v>
      </c>
      <c r="N1748" s="855">
        <v>150</v>
      </c>
      <c r="O1748" s="855">
        <v>300</v>
      </c>
      <c r="P1748" s="855">
        <v>636.9</v>
      </c>
      <c r="Q1748" s="855">
        <f t="shared" si="227"/>
        <v>636.9</v>
      </c>
      <c r="R1748" s="854"/>
      <c r="S1748" s="853"/>
      <c r="T1748" s="859" t="s">
        <v>2443</v>
      </c>
      <c r="U1748" s="864"/>
      <c r="V1748" s="881" t="s">
        <v>2411</v>
      </c>
      <c r="W1748" s="885"/>
      <c r="X1748" s="882" t="s">
        <v>2415</v>
      </c>
    </row>
    <row r="1749" spans="1:24" ht="28.5" customHeight="1">
      <c r="A1749" s="849" t="s">
        <v>9206</v>
      </c>
      <c r="B1749" s="849"/>
      <c r="C1749" s="849" t="s">
        <v>9084</v>
      </c>
      <c r="D1749" s="849" t="s">
        <v>9207</v>
      </c>
      <c r="E1749" s="851">
        <v>44.583637400000001</v>
      </c>
      <c r="F1749" s="852">
        <v>-88.056302400000007</v>
      </c>
      <c r="G1749" s="851" t="s">
        <v>9787</v>
      </c>
      <c r="H1749" s="869"/>
      <c r="I1749" s="853" t="s">
        <v>5</v>
      </c>
      <c r="J1749" s="854" t="str">
        <f t="shared" si="226"/>
        <v>Groundwater</v>
      </c>
      <c r="K1749" s="852" t="s">
        <v>35</v>
      </c>
      <c r="L1749" s="851">
        <v>2020</v>
      </c>
      <c r="M1749" s="855">
        <v>133</v>
      </c>
      <c r="N1749" s="855"/>
      <c r="O1749" s="855"/>
      <c r="P1749" s="855"/>
      <c r="Q1749" s="855">
        <f t="shared" si="227"/>
        <v>133</v>
      </c>
      <c r="R1749" s="854"/>
      <c r="S1749" s="854"/>
      <c r="T1749" s="854"/>
      <c r="U1749" s="875" t="s">
        <v>9208</v>
      </c>
      <c r="V1749" s="907" t="s">
        <v>9209</v>
      </c>
      <c r="W1749" s="868" t="s">
        <v>9210</v>
      </c>
      <c r="X1749" s="851"/>
    </row>
    <row r="1750" spans="1:24" ht="28.5" customHeight="1">
      <c r="A1750" s="869" t="s">
        <v>4109</v>
      </c>
      <c r="B1750" s="870"/>
      <c r="C1750" s="870" t="s">
        <v>3158</v>
      </c>
      <c r="D1750" s="870" t="s">
        <v>4110</v>
      </c>
      <c r="E1750" s="871">
        <v>42.5137134</v>
      </c>
      <c r="F1750" s="871">
        <v>-83.760580099999999</v>
      </c>
      <c r="G1750" s="852" t="s">
        <v>9289</v>
      </c>
      <c r="H1750" s="852"/>
      <c r="I1750" s="872" t="s">
        <v>5</v>
      </c>
      <c r="J1750" s="854" t="str">
        <f t="shared" si="226"/>
        <v>Groundwater</v>
      </c>
      <c r="K1750" s="854" t="s">
        <v>35</v>
      </c>
      <c r="L1750" s="858">
        <v>2018</v>
      </c>
      <c r="M1750" s="855"/>
      <c r="N1750" s="855"/>
      <c r="O1750" s="855">
        <v>163</v>
      </c>
      <c r="P1750" s="855">
        <v>294</v>
      </c>
      <c r="Q1750" s="855">
        <f t="shared" si="227"/>
        <v>294</v>
      </c>
      <c r="R1750" s="851" t="s">
        <v>10856</v>
      </c>
      <c r="S1750" s="873" t="s">
        <v>4113</v>
      </c>
      <c r="T1750" s="874" t="s">
        <v>3166</v>
      </c>
      <c r="U1750" s="880" t="s">
        <v>4112</v>
      </c>
      <c r="V1750" s="884" t="s">
        <v>4113</v>
      </c>
      <c r="W1750" s="876" t="s">
        <v>4115</v>
      </c>
      <c r="X1750" s="877" t="s">
        <v>3168</v>
      </c>
    </row>
    <row r="1751" spans="1:24" ht="28.5" customHeight="1">
      <c r="A1751" s="849" t="s">
        <v>7398</v>
      </c>
      <c r="B1751" s="850"/>
      <c r="C1751" s="850" t="s">
        <v>4778</v>
      </c>
      <c r="D1751" s="850" t="s">
        <v>7399</v>
      </c>
      <c r="E1751" s="852">
        <v>43.8785229472645</v>
      </c>
      <c r="F1751" s="852">
        <v>-71.653828242941898</v>
      </c>
      <c r="G1751" s="854" t="s">
        <v>9299</v>
      </c>
      <c r="H1751" s="850" t="s">
        <v>10857</v>
      </c>
      <c r="I1751" s="853" t="s">
        <v>33</v>
      </c>
      <c r="J1751" s="854" t="str">
        <f t="shared" si="226"/>
        <v>Groundwater</v>
      </c>
      <c r="K1751" s="854" t="s">
        <v>35</v>
      </c>
      <c r="L1751" s="858">
        <v>2019</v>
      </c>
      <c r="M1751" s="855">
        <v>13.9</v>
      </c>
      <c r="N1751" s="855"/>
      <c r="O1751" s="855" t="s">
        <v>36</v>
      </c>
      <c r="P1751" s="855">
        <v>23.32</v>
      </c>
      <c r="Q1751" s="855">
        <f t="shared" si="227"/>
        <v>23.32</v>
      </c>
      <c r="R1751" s="854"/>
      <c r="S1751" s="853"/>
      <c r="T1751" s="879" t="s">
        <v>7404</v>
      </c>
      <c r="U1751" s="875" t="s">
        <v>4786</v>
      </c>
      <c r="V1751" s="887" t="s">
        <v>7401</v>
      </c>
      <c r="W1751" s="879" t="s">
        <v>7405</v>
      </c>
      <c r="X1751" s="882" t="s">
        <v>2415</v>
      </c>
    </row>
    <row r="1752" spans="1:24" ht="28.5" customHeight="1">
      <c r="A1752" s="849" t="s">
        <v>2800</v>
      </c>
      <c r="B1752" s="850"/>
      <c r="C1752" s="850" t="s">
        <v>2408</v>
      </c>
      <c r="D1752" s="850" t="s">
        <v>2801</v>
      </c>
      <c r="E1752" s="852">
        <v>44.942331799999998</v>
      </c>
      <c r="F1752" s="852">
        <v>-69.128557400000005</v>
      </c>
      <c r="G1752" s="854" t="s">
        <v>9289</v>
      </c>
      <c r="H1752" s="850"/>
      <c r="I1752" s="853" t="s">
        <v>77</v>
      </c>
      <c r="J1752" s="854" t="str">
        <f t="shared" si="226"/>
        <v>Solid</v>
      </c>
      <c r="K1752" s="854" t="s">
        <v>2447</v>
      </c>
      <c r="L1752" s="902">
        <v>2019</v>
      </c>
      <c r="M1752" s="855">
        <v>40500</v>
      </c>
      <c r="N1752" s="855">
        <v>14500</v>
      </c>
      <c r="O1752" s="855">
        <v>55000</v>
      </c>
      <c r="P1752" s="855">
        <v>118709</v>
      </c>
      <c r="Q1752" s="855">
        <f t="shared" si="227"/>
        <v>118709</v>
      </c>
      <c r="R1752" s="854"/>
      <c r="S1752" s="853"/>
      <c r="T1752" s="859" t="s">
        <v>2443</v>
      </c>
      <c r="U1752" s="912"/>
      <c r="V1752" s="887" t="s">
        <v>2411</v>
      </c>
      <c r="W1752" s="885"/>
      <c r="X1752" s="882" t="s">
        <v>2415</v>
      </c>
    </row>
    <row r="1753" spans="1:24" ht="28.5" customHeight="1">
      <c r="A1753" s="849" t="s">
        <v>2800</v>
      </c>
      <c r="B1753" s="850"/>
      <c r="C1753" s="850" t="s">
        <v>4778</v>
      </c>
      <c r="D1753" s="850" t="s">
        <v>5003</v>
      </c>
      <c r="E1753" s="852">
        <v>43.179296999999998</v>
      </c>
      <c r="F1753" s="852">
        <v>-71.034218999999993</v>
      </c>
      <c r="G1753" s="854" t="s">
        <v>9290</v>
      </c>
      <c r="H1753" s="850"/>
      <c r="I1753" s="853" t="s">
        <v>1201</v>
      </c>
      <c r="J1753" s="854" t="str">
        <f t="shared" si="226"/>
        <v>Groundwater</v>
      </c>
      <c r="K1753" s="854" t="s">
        <v>35</v>
      </c>
      <c r="L1753" s="858">
        <v>2018</v>
      </c>
      <c r="M1753" s="855">
        <v>2.46</v>
      </c>
      <c r="N1753" s="855">
        <v>2.71</v>
      </c>
      <c r="O1753" s="855">
        <v>5.17</v>
      </c>
      <c r="P1753" s="855">
        <v>13.1</v>
      </c>
      <c r="Q1753" s="855">
        <f t="shared" si="227"/>
        <v>13.1</v>
      </c>
      <c r="R1753" s="854"/>
      <c r="S1753" s="853"/>
      <c r="T1753" s="890" t="s">
        <v>7410</v>
      </c>
      <c r="U1753" s="880" t="s">
        <v>4786</v>
      </c>
      <c r="V1753" s="881" t="s">
        <v>7407</v>
      </c>
      <c r="W1753" s="879" t="s">
        <v>7411</v>
      </c>
      <c r="X1753" s="882" t="s">
        <v>2415</v>
      </c>
    </row>
    <row r="1754" spans="1:24" ht="28.5" customHeight="1">
      <c r="A1754" s="849" t="s">
        <v>7412</v>
      </c>
      <c r="B1754" s="849"/>
      <c r="C1754" s="850" t="s">
        <v>4778</v>
      </c>
      <c r="D1754" s="850" t="s">
        <v>5588</v>
      </c>
      <c r="E1754" s="852">
        <v>43.030686000000003</v>
      </c>
      <c r="F1754" s="852">
        <v>-71.111486999999997</v>
      </c>
      <c r="G1754" s="854" t="s">
        <v>9449</v>
      </c>
      <c r="H1754" s="850" t="s">
        <v>10858</v>
      </c>
      <c r="I1754" s="853" t="s">
        <v>5</v>
      </c>
      <c r="J1754" s="854" t="str">
        <f t="shared" si="226"/>
        <v>Groundwater</v>
      </c>
      <c r="K1754" s="854" t="s">
        <v>35</v>
      </c>
      <c r="L1754" s="858"/>
      <c r="M1754" s="855">
        <v>8.1999999999999993</v>
      </c>
      <c r="N1754" s="855">
        <v>3.1</v>
      </c>
      <c r="O1754" s="855">
        <v>11.3</v>
      </c>
      <c r="P1754" s="855">
        <v>28.3</v>
      </c>
      <c r="Q1754" s="855">
        <f t="shared" si="227"/>
        <v>28.3</v>
      </c>
      <c r="R1754" s="854"/>
      <c r="S1754" s="854"/>
      <c r="T1754" s="854"/>
      <c r="U1754" s="866" t="s">
        <v>4781</v>
      </c>
      <c r="V1754" s="884" t="s">
        <v>4781</v>
      </c>
      <c r="W1754" s="854"/>
      <c r="X1754" s="860" t="s">
        <v>2415</v>
      </c>
    </row>
    <row r="1755" spans="1:24" ht="28.5" customHeight="1">
      <c r="A1755" s="849" t="s">
        <v>7415</v>
      </c>
      <c r="B1755" s="850"/>
      <c r="C1755" s="850" t="s">
        <v>4778</v>
      </c>
      <c r="D1755" s="850" t="s">
        <v>5107</v>
      </c>
      <c r="E1755" s="852">
        <v>43.638471099999997</v>
      </c>
      <c r="F1755" s="852">
        <v>-72.2863021</v>
      </c>
      <c r="G1755" s="854" t="s">
        <v>9299</v>
      </c>
      <c r="H1755" s="850"/>
      <c r="I1755" s="853" t="s">
        <v>5</v>
      </c>
      <c r="J1755" s="854" t="str">
        <f t="shared" si="226"/>
        <v>Groundwater</v>
      </c>
      <c r="K1755" s="854" t="s">
        <v>35</v>
      </c>
      <c r="L1755" s="858">
        <v>2019</v>
      </c>
      <c r="M1755" s="855">
        <v>4.9400000000000004</v>
      </c>
      <c r="N1755" s="855">
        <v>18.100000000000001</v>
      </c>
      <c r="O1755" s="855">
        <v>23.04</v>
      </c>
      <c r="P1755" s="855">
        <v>62.58</v>
      </c>
      <c r="Q1755" s="855">
        <f t="shared" si="227"/>
        <v>62.58</v>
      </c>
      <c r="R1755" s="854"/>
      <c r="S1755" s="853"/>
      <c r="T1755" s="962" t="s">
        <v>7420</v>
      </c>
      <c r="U1755" s="880" t="s">
        <v>4786</v>
      </c>
      <c r="V1755" s="884" t="s">
        <v>7417</v>
      </c>
      <c r="W1755" s="962" t="s">
        <v>7421</v>
      </c>
      <c r="X1755" s="882" t="s">
        <v>2415</v>
      </c>
    </row>
    <row r="1756" spans="1:24" ht="28.5" customHeight="1">
      <c r="A1756" s="849" t="s">
        <v>7422</v>
      </c>
      <c r="B1756" s="850"/>
      <c r="C1756" s="850" t="s">
        <v>4778</v>
      </c>
      <c r="D1756" s="850" t="s">
        <v>4860</v>
      </c>
      <c r="E1756" s="852">
        <v>42.921045900000003</v>
      </c>
      <c r="F1756" s="852">
        <v>-72.263951399999996</v>
      </c>
      <c r="G1756" s="854" t="s">
        <v>9299</v>
      </c>
      <c r="H1756" s="886"/>
      <c r="I1756" s="853" t="s">
        <v>33</v>
      </c>
      <c r="J1756" s="854" t="str">
        <f t="shared" si="226"/>
        <v>Groundwater</v>
      </c>
      <c r="K1756" s="854" t="s">
        <v>35</v>
      </c>
      <c r="L1756" s="858">
        <v>2018</v>
      </c>
      <c r="M1756" s="855"/>
      <c r="N1756" s="855">
        <v>6.13</v>
      </c>
      <c r="O1756" s="855" t="s">
        <v>36</v>
      </c>
      <c r="P1756" s="855" t="s">
        <v>36</v>
      </c>
      <c r="Q1756" s="855">
        <f t="shared" si="227"/>
        <v>6.13</v>
      </c>
      <c r="R1756" s="854"/>
      <c r="S1756" s="853"/>
      <c r="T1756" s="879" t="s">
        <v>7426</v>
      </c>
      <c r="U1756" s="875" t="s">
        <v>4786</v>
      </c>
      <c r="V1756" s="887" t="s">
        <v>7424</v>
      </c>
      <c r="W1756" s="879" t="s">
        <v>7427</v>
      </c>
      <c r="X1756" s="882" t="s">
        <v>2415</v>
      </c>
    </row>
    <row r="1757" spans="1:24" ht="28.5" customHeight="1">
      <c r="A1757" s="849" t="s">
        <v>8248</v>
      </c>
      <c r="B1757" s="850"/>
      <c r="C1757" s="850" t="s">
        <v>8233</v>
      </c>
      <c r="D1757" s="850" t="s">
        <v>8249</v>
      </c>
      <c r="E1757" s="852">
        <v>35.427700000000002</v>
      </c>
      <c r="F1757" s="852">
        <v>-97.415829500000001</v>
      </c>
      <c r="G1757" s="854" t="s">
        <v>9289</v>
      </c>
      <c r="H1757" s="850"/>
      <c r="I1757" s="853" t="s">
        <v>44</v>
      </c>
      <c r="J1757" s="854" t="str">
        <f t="shared" si="226"/>
        <v>Groundwater</v>
      </c>
      <c r="K1757" s="854" t="s">
        <v>35</v>
      </c>
      <c r="L1757" s="858">
        <v>2016</v>
      </c>
      <c r="M1757" s="855">
        <v>97000</v>
      </c>
      <c r="N1757" s="855">
        <v>460000</v>
      </c>
      <c r="O1757" s="855">
        <v>464300</v>
      </c>
      <c r="P1757" s="855">
        <v>474300</v>
      </c>
      <c r="Q1757" s="855">
        <f t="shared" si="227"/>
        <v>474300</v>
      </c>
      <c r="R1757" s="854" t="s">
        <v>10859</v>
      </c>
      <c r="S1757" s="854" t="s">
        <v>49</v>
      </c>
      <c r="T1757" s="945" t="s">
        <v>146</v>
      </c>
      <c r="U1757" s="866" t="s">
        <v>8251</v>
      </c>
      <c r="V1757" s="867" t="s">
        <v>8252</v>
      </c>
      <c r="W1757" s="893" t="s">
        <v>8257</v>
      </c>
      <c r="X1757" s="934" t="s">
        <v>8245</v>
      </c>
    </row>
    <row r="1758" spans="1:24" ht="28.5" customHeight="1">
      <c r="A1758" s="849" t="s">
        <v>7428</v>
      </c>
      <c r="B1758" s="850"/>
      <c r="C1758" s="850" t="s">
        <v>4778</v>
      </c>
      <c r="D1758" s="850" t="s">
        <v>5422</v>
      </c>
      <c r="E1758" s="852">
        <v>42.860849000000002</v>
      </c>
      <c r="F1758" s="852">
        <v>-71.351883000000001</v>
      </c>
      <c r="G1758" s="854" t="s">
        <v>9299</v>
      </c>
      <c r="H1758" s="850"/>
      <c r="I1758" s="853" t="s">
        <v>1201</v>
      </c>
      <c r="J1758" s="854" t="str">
        <f t="shared" si="226"/>
        <v>Groundwater</v>
      </c>
      <c r="K1758" s="854" t="s">
        <v>35</v>
      </c>
      <c r="L1758" s="858">
        <v>2020</v>
      </c>
      <c r="M1758" s="855">
        <v>199</v>
      </c>
      <c r="N1758" s="855">
        <v>592</v>
      </c>
      <c r="O1758" s="855">
        <v>791</v>
      </c>
      <c r="P1758" s="855">
        <v>903.8</v>
      </c>
      <c r="Q1758" s="855">
        <f t="shared" si="227"/>
        <v>903.8</v>
      </c>
      <c r="R1758" s="888" t="s">
        <v>10860</v>
      </c>
      <c r="S1758" s="853"/>
      <c r="T1758" s="879" t="s">
        <v>7432</v>
      </c>
      <c r="U1758" s="880" t="s">
        <v>4786</v>
      </c>
      <c r="V1758" s="881" t="s">
        <v>4781</v>
      </c>
      <c r="W1758" s="879" t="s">
        <v>7433</v>
      </c>
      <c r="X1758" s="882" t="s">
        <v>2415</v>
      </c>
    </row>
    <row r="1759" spans="1:24" ht="28.5" customHeight="1">
      <c r="A1759" s="849" t="s">
        <v>8416</v>
      </c>
      <c r="B1759" s="849"/>
      <c r="C1759" s="849" t="s">
        <v>8334</v>
      </c>
      <c r="D1759" s="849"/>
      <c r="E1759" s="851">
        <v>41.186010000000003</v>
      </c>
      <c r="F1759" s="851">
        <v>-75.429509999999993</v>
      </c>
      <c r="G1759" s="901" t="s">
        <v>9290</v>
      </c>
      <c r="H1759" s="900"/>
      <c r="I1759" s="853" t="s">
        <v>44</v>
      </c>
      <c r="J1759" s="854" t="str">
        <f t="shared" si="226"/>
        <v>Unknown</v>
      </c>
      <c r="K1759" s="852"/>
      <c r="L1759" s="851"/>
      <c r="M1759" s="855"/>
      <c r="N1759" s="855"/>
      <c r="O1759" s="855"/>
      <c r="P1759" s="855"/>
      <c r="Q1759" s="855" t="str">
        <f t="shared" si="227"/>
        <v/>
      </c>
      <c r="R1759" s="854" t="s">
        <v>9354</v>
      </c>
      <c r="S1759" s="854"/>
      <c r="T1759" s="918" t="s">
        <v>8417</v>
      </c>
      <c r="U1759" s="856" t="s">
        <v>1570</v>
      </c>
      <c r="V1759" s="865"/>
      <c r="W1759" s="854"/>
      <c r="X1759" s="851"/>
    </row>
    <row r="1760" spans="1:24" ht="28.5" customHeight="1">
      <c r="A1760" s="849" t="s">
        <v>10861</v>
      </c>
      <c r="B1760" s="849"/>
      <c r="C1760" s="849" t="s">
        <v>3158</v>
      </c>
      <c r="D1760" s="849" t="s">
        <v>9533</v>
      </c>
      <c r="E1760" s="851">
        <v>41.840297</v>
      </c>
      <c r="F1760" s="851">
        <v>-86.241854000000004</v>
      </c>
      <c r="G1760" s="862"/>
      <c r="H1760" s="861"/>
      <c r="I1760" s="853" t="s">
        <v>5</v>
      </c>
      <c r="J1760" s="852" t="s">
        <v>35</v>
      </c>
      <c r="K1760" s="852" t="s">
        <v>35</v>
      </c>
      <c r="L1760" s="863">
        <v>2022</v>
      </c>
      <c r="M1760" s="855">
        <v>3200</v>
      </c>
      <c r="N1760" s="855"/>
      <c r="O1760" s="855"/>
      <c r="P1760" s="855"/>
      <c r="Q1760" s="855">
        <v>3200</v>
      </c>
      <c r="R1760" s="854"/>
      <c r="S1760" s="854"/>
      <c r="T1760" s="854" t="s">
        <v>10862</v>
      </c>
      <c r="U1760" s="864" t="s">
        <v>10862</v>
      </c>
      <c r="V1760" s="865" t="s">
        <v>10863</v>
      </c>
      <c r="W1760" s="854" t="s">
        <v>10864</v>
      </c>
      <c r="X1760" s="851" t="s">
        <v>9295</v>
      </c>
    </row>
    <row r="1761" spans="1:24" ht="28.5" customHeight="1">
      <c r="A1761" s="849" t="s">
        <v>1508</v>
      </c>
      <c r="B1761" s="850"/>
      <c r="C1761" s="850" t="s">
        <v>448</v>
      </c>
      <c r="D1761" s="850" t="s">
        <v>1509</v>
      </c>
      <c r="E1761" s="852">
        <v>34.403377720000002</v>
      </c>
      <c r="F1761" s="852">
        <v>-118.9966536</v>
      </c>
      <c r="G1761" s="854" t="s">
        <v>9289</v>
      </c>
      <c r="H1761" s="850"/>
      <c r="I1761" s="853" t="s">
        <v>33</v>
      </c>
      <c r="J1761" s="854" t="str">
        <f t="shared" ref="J1761:J1770" si="228">IF(K1761="Groundwater", "Groundwater", IF(OR(K1761="Wastewater", K1761="Surface Water", K1761="Drinking Water", K1761="Leachate"),"Other Water", IF(OR(K1761="Soil", K1761="Compost", K1761="Sludge", K1761="Septage"), "Solid", "Unknown")))</f>
        <v>Groundwater</v>
      </c>
      <c r="K1761" s="854" t="s">
        <v>35</v>
      </c>
      <c r="L1761" s="858">
        <v>2020</v>
      </c>
      <c r="M1761" s="855"/>
      <c r="N1761" s="855">
        <v>8.1999999999999993</v>
      </c>
      <c r="O1761" s="855" t="s">
        <v>36</v>
      </c>
      <c r="P1761" s="855">
        <v>11.3</v>
      </c>
      <c r="Q1761" s="855">
        <f t="shared" ref="Q1761:Q1770" si="229">IF(M1761&amp;N1761&amp;O1761&amp;P1761="","",MAX(M1761:P1761))</f>
        <v>11.3</v>
      </c>
      <c r="R1761" s="854"/>
      <c r="S1761" s="854"/>
      <c r="T1761" s="942" t="s">
        <v>1512</v>
      </c>
      <c r="U1761" s="866" t="s">
        <v>514</v>
      </c>
      <c r="V1761" s="884" t="s">
        <v>1511</v>
      </c>
      <c r="W1761" s="890" t="s">
        <v>1513</v>
      </c>
      <c r="X1761" s="941" t="s">
        <v>538</v>
      </c>
    </row>
    <row r="1762" spans="1:24" ht="28.5" customHeight="1">
      <c r="A1762" s="849" t="s">
        <v>8209</v>
      </c>
      <c r="B1762" s="849" t="s">
        <v>8210</v>
      </c>
      <c r="C1762" s="850" t="s">
        <v>8166</v>
      </c>
      <c r="D1762" s="850" t="s">
        <v>8211</v>
      </c>
      <c r="E1762" s="852">
        <v>41.583399200000002</v>
      </c>
      <c r="F1762" s="852">
        <v>-83.786734899999999</v>
      </c>
      <c r="G1762" s="854" t="s">
        <v>9289</v>
      </c>
      <c r="H1762" s="850"/>
      <c r="I1762" s="914" t="s">
        <v>44</v>
      </c>
      <c r="J1762" s="854" t="str">
        <f t="shared" si="228"/>
        <v>Groundwater</v>
      </c>
      <c r="K1762" s="853" t="s">
        <v>35</v>
      </c>
      <c r="L1762" s="858">
        <v>2017</v>
      </c>
      <c r="M1762" s="855">
        <v>690</v>
      </c>
      <c r="N1762" s="855">
        <v>47000</v>
      </c>
      <c r="O1762" s="855">
        <v>47690</v>
      </c>
      <c r="P1762" s="855">
        <v>135533</v>
      </c>
      <c r="Q1762" s="855">
        <f t="shared" si="229"/>
        <v>135533</v>
      </c>
      <c r="R1762" s="854" t="s">
        <v>10865</v>
      </c>
      <c r="S1762" s="853" t="s">
        <v>49</v>
      </c>
      <c r="T1762" s="985" t="s">
        <v>146</v>
      </c>
      <c r="U1762" s="864"/>
      <c r="V1762" s="884" t="s">
        <v>8213</v>
      </c>
      <c r="W1762" s="893" t="s">
        <v>8218</v>
      </c>
      <c r="X1762" s="917" t="s">
        <v>8176</v>
      </c>
    </row>
    <row r="1763" spans="1:24" ht="28.5" customHeight="1">
      <c r="A1763" s="849" t="s">
        <v>2805</v>
      </c>
      <c r="B1763" s="850"/>
      <c r="C1763" s="850" t="s">
        <v>2408</v>
      </c>
      <c r="D1763" s="850" t="s">
        <v>2806</v>
      </c>
      <c r="E1763" s="852">
        <v>43.936776458076103</v>
      </c>
      <c r="F1763" s="852">
        <v>-69.914754782926295</v>
      </c>
      <c r="G1763" s="854" t="s">
        <v>10281</v>
      </c>
      <c r="H1763" s="850" t="s">
        <v>10866</v>
      </c>
      <c r="I1763" s="853" t="s">
        <v>33</v>
      </c>
      <c r="J1763" s="854" t="str">
        <f t="shared" si="228"/>
        <v>Other Water</v>
      </c>
      <c r="K1763" s="854" t="s">
        <v>80</v>
      </c>
      <c r="L1763" s="902">
        <v>2018</v>
      </c>
      <c r="M1763" s="855">
        <v>30</v>
      </c>
      <c r="N1763" s="855">
        <v>5.7</v>
      </c>
      <c r="O1763" s="855">
        <v>36</v>
      </c>
      <c r="P1763" s="855">
        <v>79</v>
      </c>
      <c r="Q1763" s="855">
        <f t="shared" si="229"/>
        <v>79</v>
      </c>
      <c r="R1763" s="854"/>
      <c r="S1763" s="853"/>
      <c r="T1763" s="859" t="s">
        <v>2443</v>
      </c>
      <c r="U1763" s="864"/>
      <c r="V1763" s="881" t="s">
        <v>2411</v>
      </c>
      <c r="W1763" s="885"/>
      <c r="X1763" s="882" t="s">
        <v>2415</v>
      </c>
    </row>
    <row r="1764" spans="1:24" ht="28.5" customHeight="1">
      <c r="A1764" s="849" t="s">
        <v>7434</v>
      </c>
      <c r="B1764" s="850"/>
      <c r="C1764" s="850" t="s">
        <v>4778</v>
      </c>
      <c r="D1764" s="850" t="s">
        <v>5335</v>
      </c>
      <c r="E1764" s="852">
        <v>43.368980800000003</v>
      </c>
      <c r="F1764" s="852">
        <v>-72.345218599999995</v>
      </c>
      <c r="G1764" s="854" t="s">
        <v>9299</v>
      </c>
      <c r="H1764" s="850"/>
      <c r="I1764" s="853" t="s">
        <v>5</v>
      </c>
      <c r="J1764" s="854" t="str">
        <f t="shared" si="228"/>
        <v>Groundwater</v>
      </c>
      <c r="K1764" s="854" t="s">
        <v>35</v>
      </c>
      <c r="L1764" s="858">
        <v>2017</v>
      </c>
      <c r="M1764" s="855">
        <v>7.46</v>
      </c>
      <c r="N1764" s="855"/>
      <c r="O1764" s="855" t="s">
        <v>36</v>
      </c>
      <c r="P1764" s="855">
        <v>24.77</v>
      </c>
      <c r="Q1764" s="855">
        <f t="shared" si="229"/>
        <v>24.77</v>
      </c>
      <c r="R1764" s="854"/>
      <c r="S1764" s="853"/>
      <c r="T1764" s="879" t="s">
        <v>7439</v>
      </c>
      <c r="U1764" s="875" t="s">
        <v>4786</v>
      </c>
      <c r="V1764" s="887" t="s">
        <v>7436</v>
      </c>
      <c r="W1764" s="879" t="s">
        <v>7440</v>
      </c>
      <c r="X1764" s="882" t="s">
        <v>2415</v>
      </c>
    </row>
    <row r="1765" spans="1:24" ht="28.5" customHeight="1">
      <c r="A1765" s="849" t="s">
        <v>2111</v>
      </c>
      <c r="B1765" s="849" t="s">
        <v>2112</v>
      </c>
      <c r="C1765" s="849" t="s">
        <v>1806</v>
      </c>
      <c r="D1765" s="849" t="s">
        <v>1982</v>
      </c>
      <c r="E1765" s="851">
        <v>27.457898</v>
      </c>
      <c r="F1765" s="851">
        <v>-82.545596000000003</v>
      </c>
      <c r="G1765" s="901" t="s">
        <v>9299</v>
      </c>
      <c r="H1765" s="900"/>
      <c r="I1765" s="853" t="s">
        <v>5</v>
      </c>
      <c r="J1765" s="854" t="str">
        <f t="shared" si="228"/>
        <v>Unknown</v>
      </c>
      <c r="K1765" s="852"/>
      <c r="L1765" s="851"/>
      <c r="M1765" s="855"/>
      <c r="N1765" s="855"/>
      <c r="O1765" s="855"/>
      <c r="P1765" s="855"/>
      <c r="Q1765" s="855" t="str">
        <f t="shared" si="229"/>
        <v/>
      </c>
      <c r="R1765" s="854"/>
      <c r="S1765" s="854"/>
      <c r="T1765" s="854"/>
      <c r="U1765" s="1088" t="s">
        <v>1808</v>
      </c>
      <c r="V1765" s="1089"/>
      <c r="W1765" s="868" t="s">
        <v>1810</v>
      </c>
      <c r="X1765" s="851"/>
    </row>
    <row r="1766" spans="1:24" ht="28.5" customHeight="1">
      <c r="A1766" s="849" t="s">
        <v>2113</v>
      </c>
      <c r="B1766" s="849"/>
      <c r="C1766" s="849" t="s">
        <v>1806</v>
      </c>
      <c r="D1766" s="849" t="s">
        <v>277</v>
      </c>
      <c r="E1766" s="851">
        <v>27.771086400000002</v>
      </c>
      <c r="F1766" s="851">
        <v>-82.3922211</v>
      </c>
      <c r="G1766" s="852" t="s">
        <v>9290</v>
      </c>
      <c r="H1766" s="849"/>
      <c r="I1766" s="853" t="s">
        <v>1786</v>
      </c>
      <c r="J1766" s="854" t="str">
        <f t="shared" si="228"/>
        <v>Groundwater</v>
      </c>
      <c r="K1766" s="852" t="s">
        <v>35</v>
      </c>
      <c r="L1766" s="851">
        <v>2019</v>
      </c>
      <c r="M1766" s="855">
        <v>28</v>
      </c>
      <c r="N1766" s="855">
        <v>18</v>
      </c>
      <c r="O1766" s="855">
        <v>37.4</v>
      </c>
      <c r="P1766" s="855">
        <v>173.46</v>
      </c>
      <c r="Q1766" s="855">
        <f t="shared" si="229"/>
        <v>173.46</v>
      </c>
      <c r="R1766" s="854"/>
      <c r="S1766" s="854"/>
      <c r="T1766" s="854" t="s">
        <v>2114</v>
      </c>
      <c r="U1766" s="1090" t="s">
        <v>1847</v>
      </c>
      <c r="V1766" s="1091" t="s">
        <v>1848</v>
      </c>
      <c r="W1766" s="854"/>
      <c r="X1766" s="851"/>
    </row>
    <row r="1767" spans="1:24" ht="28.5" customHeight="1">
      <c r="A1767" s="849" t="s">
        <v>2810</v>
      </c>
      <c r="B1767" s="850"/>
      <c r="C1767" s="850" t="s">
        <v>2408</v>
      </c>
      <c r="D1767" s="850" t="s">
        <v>2811</v>
      </c>
      <c r="E1767" s="852">
        <v>44.614605099999999</v>
      </c>
      <c r="F1767" s="852">
        <v>-69.658863600000004</v>
      </c>
      <c r="G1767" s="854" t="s">
        <v>10867</v>
      </c>
      <c r="H1767" s="850"/>
      <c r="I1767" s="853" t="s">
        <v>5</v>
      </c>
      <c r="J1767" s="854" t="str">
        <f t="shared" si="228"/>
        <v>Solid</v>
      </c>
      <c r="K1767" s="854" t="s">
        <v>2447</v>
      </c>
      <c r="L1767" s="858">
        <v>2020</v>
      </c>
      <c r="M1767" s="855"/>
      <c r="N1767" s="855">
        <v>32200</v>
      </c>
      <c r="O1767" s="855" t="s">
        <v>36</v>
      </c>
      <c r="P1767" s="855" t="s">
        <v>36</v>
      </c>
      <c r="Q1767" s="855">
        <f t="shared" si="229"/>
        <v>32200</v>
      </c>
      <c r="R1767" s="854"/>
      <c r="S1767" s="854"/>
      <c r="T1767" s="859" t="s">
        <v>2443</v>
      </c>
      <c r="U1767" s="1092" t="s">
        <v>2813</v>
      </c>
      <c r="V1767" s="910"/>
      <c r="W1767" s="904"/>
      <c r="X1767" s="934" t="s">
        <v>2415</v>
      </c>
    </row>
    <row r="1768" spans="1:24" ht="28.5" customHeight="1">
      <c r="A1768" s="849" t="s">
        <v>4116</v>
      </c>
      <c r="B1768" s="849"/>
      <c r="C1768" s="849" t="s">
        <v>3158</v>
      </c>
      <c r="D1768" s="849" t="s">
        <v>4117</v>
      </c>
      <c r="E1768" s="851">
        <v>44.757365399999998</v>
      </c>
      <c r="F1768" s="851">
        <v>-85.611494699999994</v>
      </c>
      <c r="G1768" s="852" t="s">
        <v>9289</v>
      </c>
      <c r="H1768" s="852"/>
      <c r="I1768" s="853" t="s">
        <v>765</v>
      </c>
      <c r="J1768" s="854" t="str">
        <f t="shared" si="228"/>
        <v>Other Water</v>
      </c>
      <c r="K1768" s="852" t="s">
        <v>2471</v>
      </c>
      <c r="L1768" s="851"/>
      <c r="M1768" s="855">
        <v>20.7</v>
      </c>
      <c r="N1768" s="855">
        <v>4.7300000000000004</v>
      </c>
      <c r="O1768" s="855"/>
      <c r="P1768" s="855"/>
      <c r="Q1768" s="855">
        <f t="shared" si="229"/>
        <v>20.7</v>
      </c>
      <c r="R1768" s="854"/>
      <c r="S1768" s="885"/>
      <c r="T1768" s="852"/>
      <c r="U1768" s="864"/>
      <c r="V1768" s="884" t="s">
        <v>3266</v>
      </c>
      <c r="W1768" s="854"/>
      <c r="X1768" s="851"/>
    </row>
    <row r="1769" spans="1:24" ht="28.5" customHeight="1">
      <c r="A1769" s="849" t="s">
        <v>1514</v>
      </c>
      <c r="B1769" s="850"/>
      <c r="C1769" s="850" t="s">
        <v>448</v>
      </c>
      <c r="D1769" s="850" t="s">
        <v>1515</v>
      </c>
      <c r="E1769" s="852">
        <v>38.262965000000001</v>
      </c>
      <c r="F1769" s="852">
        <v>-121.944464</v>
      </c>
      <c r="G1769" s="854" t="s">
        <v>10869</v>
      </c>
      <c r="H1769" s="850" t="s">
        <v>10870</v>
      </c>
      <c r="I1769" s="853" t="s">
        <v>44</v>
      </c>
      <c r="J1769" s="854" t="str">
        <f t="shared" si="228"/>
        <v>Groundwater</v>
      </c>
      <c r="K1769" s="854" t="s">
        <v>35</v>
      </c>
      <c r="L1769" s="858">
        <v>2017</v>
      </c>
      <c r="M1769" s="855">
        <v>140000</v>
      </c>
      <c r="N1769" s="855">
        <v>780000</v>
      </c>
      <c r="O1769" s="855">
        <v>830000</v>
      </c>
      <c r="P1769" s="855">
        <v>833700</v>
      </c>
      <c r="Q1769" s="855">
        <f t="shared" si="229"/>
        <v>833700</v>
      </c>
      <c r="R1769" s="854" t="s">
        <v>10871</v>
      </c>
      <c r="S1769" s="944" t="s">
        <v>546</v>
      </c>
      <c r="T1769" s="854" t="s">
        <v>49</v>
      </c>
      <c r="U1769" s="856" t="s">
        <v>105</v>
      </c>
      <c r="V1769" s="907" t="s">
        <v>1517</v>
      </c>
      <c r="W1769" s="893" t="s">
        <v>1520</v>
      </c>
      <c r="X1769" s="941" t="s">
        <v>538</v>
      </c>
    </row>
    <row r="1770" spans="1:24" ht="28.5" customHeight="1">
      <c r="A1770" s="849" t="s">
        <v>2814</v>
      </c>
      <c r="B1770" s="850"/>
      <c r="C1770" s="850" t="s">
        <v>2408</v>
      </c>
      <c r="D1770" s="850" t="s">
        <v>2815</v>
      </c>
      <c r="E1770" s="852">
        <v>44.250391</v>
      </c>
      <c r="F1770" s="1025">
        <v>-68.341875999999999</v>
      </c>
      <c r="G1770" s="854" t="s">
        <v>9289</v>
      </c>
      <c r="H1770" s="850"/>
      <c r="I1770" s="853" t="s">
        <v>33</v>
      </c>
      <c r="J1770" s="854" t="str">
        <f t="shared" si="228"/>
        <v>Other Water</v>
      </c>
      <c r="K1770" s="854" t="s">
        <v>80</v>
      </c>
      <c r="L1770" s="902">
        <v>2017</v>
      </c>
      <c r="M1770" s="855">
        <v>37.5</v>
      </c>
      <c r="N1770" s="855">
        <v>36.799999999999997</v>
      </c>
      <c r="O1770" s="855">
        <v>75</v>
      </c>
      <c r="P1770" s="855">
        <v>272.5</v>
      </c>
      <c r="Q1770" s="855">
        <f t="shared" si="229"/>
        <v>272.5</v>
      </c>
      <c r="R1770" s="854"/>
      <c r="S1770" s="853"/>
      <c r="T1770" s="859" t="s">
        <v>2443</v>
      </c>
      <c r="U1770" s="912"/>
      <c r="V1770" s="887" t="s">
        <v>2411</v>
      </c>
      <c r="W1770" s="885"/>
      <c r="X1770" s="882" t="s">
        <v>2415</v>
      </c>
    </row>
    <row r="1771" spans="1:24" ht="28.5" customHeight="1">
      <c r="A1771" s="849" t="s">
        <v>10872</v>
      </c>
      <c r="B1771" s="849"/>
      <c r="C1771" s="849" t="s">
        <v>3158</v>
      </c>
      <c r="D1771" s="849" t="s">
        <v>10873</v>
      </c>
      <c r="E1771" s="851">
        <v>43.437759</v>
      </c>
      <c r="F1771" s="1093">
        <v>-82.730659000000003</v>
      </c>
      <c r="G1771" s="862"/>
      <c r="H1771" s="861"/>
      <c r="I1771" s="853" t="s">
        <v>33</v>
      </c>
      <c r="J1771" s="852" t="s">
        <v>35</v>
      </c>
      <c r="K1771" s="852" t="s">
        <v>35</v>
      </c>
      <c r="L1771" s="863">
        <v>2019</v>
      </c>
      <c r="M1771" s="855">
        <v>10</v>
      </c>
      <c r="N1771" s="855">
        <v>18</v>
      </c>
      <c r="O1771" s="855">
        <v>28</v>
      </c>
      <c r="P1771" s="855">
        <v>28</v>
      </c>
      <c r="Q1771" s="855">
        <v>28</v>
      </c>
      <c r="R1771" s="854"/>
      <c r="S1771" s="854"/>
      <c r="T1771" s="854" t="s">
        <v>10874</v>
      </c>
      <c r="U1771" s="864" t="s">
        <v>10874</v>
      </c>
      <c r="V1771" s="865" t="s">
        <v>10875</v>
      </c>
      <c r="W1771" s="854" t="s">
        <v>10876</v>
      </c>
      <c r="X1771" s="851" t="s">
        <v>9295</v>
      </c>
    </row>
    <row r="1772" spans="1:24" ht="28.5" customHeight="1">
      <c r="A1772" s="849" t="s">
        <v>10877</v>
      </c>
      <c r="B1772" s="849" t="s">
        <v>10878</v>
      </c>
      <c r="C1772" s="849" t="s">
        <v>8992</v>
      </c>
      <c r="D1772" s="849" t="s">
        <v>10879</v>
      </c>
      <c r="E1772" s="851">
        <v>46.259701999999997</v>
      </c>
      <c r="F1772" s="1093">
        <v>-119.114667</v>
      </c>
      <c r="G1772" s="862"/>
      <c r="H1772" s="861"/>
      <c r="I1772" s="853" t="s">
        <v>113</v>
      </c>
      <c r="J1772" s="852"/>
      <c r="K1772" s="852"/>
      <c r="L1772" s="863">
        <v>2022</v>
      </c>
      <c r="M1772" s="855">
        <v>380</v>
      </c>
      <c r="N1772" s="855">
        <v>9500</v>
      </c>
      <c r="O1772" s="855">
        <v>9500</v>
      </c>
      <c r="P1772" s="855">
        <v>18260</v>
      </c>
      <c r="Q1772" s="855">
        <v>18260</v>
      </c>
      <c r="R1772" s="854"/>
      <c r="S1772" s="854"/>
      <c r="T1772" s="854" t="s">
        <v>10880</v>
      </c>
      <c r="U1772" s="864" t="s">
        <v>10881</v>
      </c>
      <c r="V1772" s="865" t="s">
        <v>10881</v>
      </c>
      <c r="W1772" s="854" t="s">
        <v>10882</v>
      </c>
      <c r="X1772" s="851" t="s">
        <v>9468</v>
      </c>
    </row>
    <row r="1773" spans="1:24" ht="28.5" customHeight="1">
      <c r="A1773" s="849" t="s">
        <v>7441</v>
      </c>
      <c r="B1773" s="850"/>
      <c r="C1773" s="850" t="s">
        <v>4778</v>
      </c>
      <c r="D1773" s="850" t="s">
        <v>5862</v>
      </c>
      <c r="E1773" s="1094">
        <v>43.239730000000002</v>
      </c>
      <c r="F1773" s="1025">
        <v>-72.170711999999995</v>
      </c>
      <c r="G1773" s="854" t="s">
        <v>9296</v>
      </c>
      <c r="H1773" s="870" t="s">
        <v>10883</v>
      </c>
      <c r="I1773" s="853" t="s">
        <v>5</v>
      </c>
      <c r="J1773" s="854" t="str">
        <f t="shared" ref="J1773:J1812" si="230">IF(K1773="Groundwater", "Groundwater", IF(OR(K1773="Wastewater", K1773="Surface Water", K1773="Drinking Water", K1773="Leachate"),"Other Water", IF(OR(K1773="Soil", K1773="Compost", K1773="Sludge", K1773="Septage"), "Solid", "Unknown")))</f>
        <v>Groundwater</v>
      </c>
      <c r="K1773" s="854" t="s">
        <v>35</v>
      </c>
      <c r="L1773" s="858">
        <v>2018</v>
      </c>
      <c r="M1773" s="855">
        <v>3</v>
      </c>
      <c r="N1773" s="855">
        <v>6</v>
      </c>
      <c r="O1773" s="855">
        <v>9</v>
      </c>
      <c r="P1773" s="855">
        <v>6</v>
      </c>
      <c r="Q1773" s="855">
        <f t="shared" ref="Q1773:Q1812" si="231">IF(M1773&amp;N1773&amp;O1773&amp;P1773="","",MAX(M1773:P1773))</f>
        <v>9</v>
      </c>
      <c r="R1773" s="854"/>
      <c r="S1773" s="853"/>
      <c r="T1773" s="879" t="s">
        <v>7445</v>
      </c>
      <c r="U1773" s="880" t="s">
        <v>4786</v>
      </c>
      <c r="V1773" s="881" t="s">
        <v>7443</v>
      </c>
      <c r="W1773" s="879" t="s">
        <v>7446</v>
      </c>
      <c r="X1773" s="882" t="s">
        <v>2415</v>
      </c>
    </row>
    <row r="1774" spans="1:24" ht="28.5" customHeight="1">
      <c r="A1774" s="849" t="s">
        <v>7447</v>
      </c>
      <c r="B1774" s="850"/>
      <c r="C1774" s="850" t="s">
        <v>4778</v>
      </c>
      <c r="D1774" s="850" t="s">
        <v>4951</v>
      </c>
      <c r="E1774" s="852">
        <v>43.002738999999998</v>
      </c>
      <c r="F1774" s="1025">
        <v>-70.9187364</v>
      </c>
      <c r="G1774" s="854" t="s">
        <v>9290</v>
      </c>
      <c r="H1774" s="850"/>
      <c r="I1774" s="853" t="s">
        <v>5</v>
      </c>
      <c r="J1774" s="854" t="str">
        <f t="shared" si="230"/>
        <v>Groundwater</v>
      </c>
      <c r="K1774" s="854" t="s">
        <v>35</v>
      </c>
      <c r="L1774" s="858"/>
      <c r="M1774" s="855">
        <v>2.39</v>
      </c>
      <c r="N1774" s="855">
        <v>3.69</v>
      </c>
      <c r="O1774" s="855">
        <v>6.08</v>
      </c>
      <c r="P1774" s="855" t="s">
        <v>36</v>
      </c>
      <c r="Q1774" s="855">
        <f t="shared" si="231"/>
        <v>6.08</v>
      </c>
      <c r="R1774" s="854"/>
      <c r="S1774" s="854"/>
      <c r="T1774" s="854"/>
      <c r="U1774" s="866" t="s">
        <v>4781</v>
      </c>
      <c r="V1774" s="884" t="s">
        <v>4781</v>
      </c>
      <c r="W1774" s="854"/>
      <c r="X1774" s="860" t="s">
        <v>2415</v>
      </c>
    </row>
    <row r="1775" spans="1:24" ht="28.5" customHeight="1">
      <c r="A1775" s="849" t="s">
        <v>7449</v>
      </c>
      <c r="B1775" s="850"/>
      <c r="C1775" s="850" t="s">
        <v>4778</v>
      </c>
      <c r="D1775" s="850" t="s">
        <v>7450</v>
      </c>
      <c r="E1775" s="852">
        <v>42.876260000000002</v>
      </c>
      <c r="F1775" s="1025">
        <v>-71.567639999999997</v>
      </c>
      <c r="G1775" s="854" t="s">
        <v>9290</v>
      </c>
      <c r="H1775" s="850"/>
      <c r="I1775" s="853" t="s">
        <v>77</v>
      </c>
      <c r="J1775" s="854" t="str">
        <f t="shared" si="230"/>
        <v>Groundwater</v>
      </c>
      <c r="K1775" s="854" t="s">
        <v>35</v>
      </c>
      <c r="L1775" s="858"/>
      <c r="M1775" s="855">
        <v>35</v>
      </c>
      <c r="N1775" s="855">
        <v>100</v>
      </c>
      <c r="O1775" s="855">
        <v>135</v>
      </c>
      <c r="P1775" s="855">
        <v>139</v>
      </c>
      <c r="Q1775" s="855">
        <f t="shared" si="231"/>
        <v>139</v>
      </c>
      <c r="R1775" s="854"/>
      <c r="S1775" s="854"/>
      <c r="T1775" s="854"/>
      <c r="U1775" s="856" t="s">
        <v>4781</v>
      </c>
      <c r="V1775" s="857" t="s">
        <v>4781</v>
      </c>
      <c r="W1775" s="854"/>
      <c r="X1775" s="860" t="s">
        <v>2415</v>
      </c>
    </row>
    <row r="1776" spans="1:24" ht="28.5" customHeight="1">
      <c r="A1776" s="849" t="s">
        <v>7453</v>
      </c>
      <c r="B1776" s="850"/>
      <c r="C1776" s="850" t="s">
        <v>4778</v>
      </c>
      <c r="D1776" s="850" t="s">
        <v>7454</v>
      </c>
      <c r="E1776" s="852">
        <v>42.820216199999997</v>
      </c>
      <c r="F1776" s="852">
        <v>-72.170536799999994</v>
      </c>
      <c r="G1776" s="854" t="s">
        <v>9299</v>
      </c>
      <c r="H1776" s="850"/>
      <c r="I1776" s="853" t="s">
        <v>33</v>
      </c>
      <c r="J1776" s="854" t="str">
        <f t="shared" si="230"/>
        <v>Groundwater</v>
      </c>
      <c r="K1776" s="854" t="s">
        <v>35</v>
      </c>
      <c r="L1776" s="858">
        <v>2018</v>
      </c>
      <c r="M1776" s="855">
        <v>57</v>
      </c>
      <c r="N1776" s="855">
        <v>34</v>
      </c>
      <c r="O1776" s="855">
        <v>91</v>
      </c>
      <c r="P1776" s="855">
        <v>195</v>
      </c>
      <c r="Q1776" s="855">
        <f t="shared" si="231"/>
        <v>195</v>
      </c>
      <c r="R1776" s="854"/>
      <c r="S1776" s="853"/>
      <c r="T1776" s="879" t="s">
        <v>7458</v>
      </c>
      <c r="U1776" s="875" t="s">
        <v>4786</v>
      </c>
      <c r="V1776" s="887" t="s">
        <v>4781</v>
      </c>
      <c r="W1776" s="879" t="s">
        <v>7459</v>
      </c>
      <c r="X1776" s="882" t="s">
        <v>2415</v>
      </c>
    </row>
    <row r="1777" spans="1:24" ht="28.5" customHeight="1">
      <c r="A1777" s="849" t="s">
        <v>7460</v>
      </c>
      <c r="B1777" s="850"/>
      <c r="C1777" s="850" t="s">
        <v>4778</v>
      </c>
      <c r="D1777" s="850" t="s">
        <v>7454</v>
      </c>
      <c r="E1777" s="852">
        <v>42.803382999999997</v>
      </c>
      <c r="F1777" s="852">
        <v>-72.185896999999997</v>
      </c>
      <c r="G1777" s="854" t="s">
        <v>9296</v>
      </c>
      <c r="H1777" s="870" t="s">
        <v>10884</v>
      </c>
      <c r="I1777" s="853" t="s">
        <v>33</v>
      </c>
      <c r="J1777" s="854" t="str">
        <f t="shared" si="230"/>
        <v>Groundwater</v>
      </c>
      <c r="K1777" s="854" t="s">
        <v>35</v>
      </c>
      <c r="L1777" s="858">
        <v>2019</v>
      </c>
      <c r="M1777" s="855">
        <v>790</v>
      </c>
      <c r="N1777" s="855">
        <v>14</v>
      </c>
      <c r="O1777" s="855">
        <v>800</v>
      </c>
      <c r="P1777" s="855">
        <v>842</v>
      </c>
      <c r="Q1777" s="855">
        <f t="shared" si="231"/>
        <v>842</v>
      </c>
      <c r="R1777" s="854"/>
      <c r="S1777" s="853"/>
      <c r="T1777" s="879" t="s">
        <v>7464</v>
      </c>
      <c r="U1777" s="880" t="s">
        <v>4786</v>
      </c>
      <c r="V1777" s="881" t="s">
        <v>4781</v>
      </c>
      <c r="W1777" s="879" t="s">
        <v>7465</v>
      </c>
      <c r="X1777" s="882" t="s">
        <v>2415</v>
      </c>
    </row>
    <row r="1778" spans="1:24" ht="28.5" customHeight="1">
      <c r="A1778" s="849" t="s">
        <v>9211</v>
      </c>
      <c r="B1778" s="849" t="s">
        <v>9212</v>
      </c>
      <c r="C1778" s="850" t="s">
        <v>9084</v>
      </c>
      <c r="D1778" s="850" t="s">
        <v>9213</v>
      </c>
      <c r="E1778" s="852">
        <v>43.128409300000001</v>
      </c>
      <c r="F1778" s="1025">
        <v>-89.3333236</v>
      </c>
      <c r="G1778" s="854" t="s">
        <v>9289</v>
      </c>
      <c r="H1778" s="850"/>
      <c r="I1778" s="853" t="s">
        <v>44</v>
      </c>
      <c r="J1778" s="854" t="str">
        <f t="shared" si="230"/>
        <v>Groundwater</v>
      </c>
      <c r="K1778" s="854" t="s">
        <v>35</v>
      </c>
      <c r="L1778" s="858">
        <v>2017</v>
      </c>
      <c r="M1778" s="855">
        <v>841</v>
      </c>
      <c r="N1778" s="855">
        <v>39000</v>
      </c>
      <c r="O1778" s="855">
        <v>39841</v>
      </c>
      <c r="P1778" s="855">
        <v>49818</v>
      </c>
      <c r="Q1778" s="855">
        <f t="shared" si="231"/>
        <v>49818</v>
      </c>
      <c r="R1778" s="854" t="s">
        <v>10885</v>
      </c>
      <c r="S1778" s="888" t="s">
        <v>9219</v>
      </c>
      <c r="T1778" s="854" t="s">
        <v>9130</v>
      </c>
      <c r="U1778" s="866" t="s">
        <v>9215</v>
      </c>
      <c r="V1778" s="884" t="s">
        <v>9216</v>
      </c>
      <c r="W1778" s="893" t="s">
        <v>9220</v>
      </c>
      <c r="X1778" s="882" t="s">
        <v>9132</v>
      </c>
    </row>
    <row r="1779" spans="1:24" ht="28.5" customHeight="1">
      <c r="A1779" s="849" t="s">
        <v>10886</v>
      </c>
      <c r="B1779" s="1080" t="s">
        <v>9193</v>
      </c>
      <c r="C1779" s="849" t="s">
        <v>9084</v>
      </c>
      <c r="D1779" s="849" t="s">
        <v>9091</v>
      </c>
      <c r="E1779" s="1093">
        <v>43.133637</v>
      </c>
      <c r="F1779" s="1093">
        <v>-89.334609</v>
      </c>
      <c r="G1779" s="1095" t="s">
        <v>10887</v>
      </c>
      <c r="H1779" s="869" t="s">
        <v>10888</v>
      </c>
      <c r="I1779" s="853" t="s">
        <v>77</v>
      </c>
      <c r="J1779" s="854" t="str">
        <f t="shared" si="230"/>
        <v>Other Water</v>
      </c>
      <c r="K1779" s="852" t="s">
        <v>122</v>
      </c>
      <c r="L1779" s="851">
        <v>2019</v>
      </c>
      <c r="M1779" s="855">
        <v>3.4</v>
      </c>
      <c r="N1779" s="855">
        <v>3.4</v>
      </c>
      <c r="O1779" s="855"/>
      <c r="P1779" s="855"/>
      <c r="Q1779" s="855">
        <f t="shared" si="231"/>
        <v>3.4</v>
      </c>
      <c r="R1779" s="854"/>
      <c r="S1779" s="854"/>
      <c r="T1779" s="854"/>
      <c r="U1779" s="875" t="s">
        <v>9194</v>
      </c>
      <c r="V1779" s="907" t="s">
        <v>9195</v>
      </c>
      <c r="W1779" s="868" t="s">
        <v>9196</v>
      </c>
      <c r="X1779" s="851"/>
    </row>
    <row r="1780" spans="1:24" ht="28.5" customHeight="1">
      <c r="A1780" s="849" t="s">
        <v>2819</v>
      </c>
      <c r="B1780" s="850"/>
      <c r="C1780" s="850" t="s">
        <v>2408</v>
      </c>
      <c r="D1780" s="850" t="s">
        <v>2726</v>
      </c>
      <c r="E1780" s="1025">
        <v>44.470229000000003</v>
      </c>
      <c r="F1780" s="852">
        <v>-69.834819999999993</v>
      </c>
      <c r="G1780" s="854" t="s">
        <v>9289</v>
      </c>
      <c r="H1780" s="850"/>
      <c r="I1780" s="872" t="s">
        <v>77</v>
      </c>
      <c r="J1780" s="854" t="str">
        <f t="shared" si="230"/>
        <v>Other Water</v>
      </c>
      <c r="K1780" s="854" t="s">
        <v>80</v>
      </c>
      <c r="L1780" s="902">
        <v>2019</v>
      </c>
      <c r="M1780" s="855">
        <v>8.76</v>
      </c>
      <c r="N1780" s="855">
        <v>0.65300000000000002</v>
      </c>
      <c r="O1780" s="855">
        <v>10</v>
      </c>
      <c r="P1780" s="855">
        <v>66.61</v>
      </c>
      <c r="Q1780" s="855">
        <f t="shared" si="231"/>
        <v>66.61</v>
      </c>
      <c r="R1780" s="854" t="s">
        <v>2821</v>
      </c>
      <c r="S1780" s="853"/>
      <c r="T1780" s="859" t="s">
        <v>2443</v>
      </c>
      <c r="U1780" s="946" t="s">
        <v>2822</v>
      </c>
      <c r="V1780" s="881" t="s">
        <v>2411</v>
      </c>
      <c r="W1780" s="885"/>
      <c r="X1780" s="882" t="s">
        <v>2415</v>
      </c>
    </row>
    <row r="1781" spans="1:24" ht="28.5" customHeight="1">
      <c r="A1781" s="849" t="s">
        <v>418</v>
      </c>
      <c r="B1781" s="849" t="s">
        <v>419</v>
      </c>
      <c r="C1781" s="850" t="s">
        <v>346</v>
      </c>
      <c r="D1781" s="850" t="s">
        <v>347</v>
      </c>
      <c r="E1781" s="1025">
        <v>32.133553300000003</v>
      </c>
      <c r="F1781" s="1025">
        <v>-110.9490576</v>
      </c>
      <c r="G1781" s="854" t="s">
        <v>9806</v>
      </c>
      <c r="H1781" s="850"/>
      <c r="I1781" s="853" t="s">
        <v>44</v>
      </c>
      <c r="J1781" s="854" t="str">
        <f t="shared" si="230"/>
        <v>Groundwater</v>
      </c>
      <c r="K1781" s="854" t="s">
        <v>35</v>
      </c>
      <c r="L1781" s="858">
        <v>2018</v>
      </c>
      <c r="M1781" s="855">
        <v>4700</v>
      </c>
      <c r="N1781" s="855">
        <v>260</v>
      </c>
      <c r="O1781" s="855">
        <v>4880</v>
      </c>
      <c r="P1781" s="855">
        <v>13251</v>
      </c>
      <c r="Q1781" s="855">
        <f t="shared" si="231"/>
        <v>13251</v>
      </c>
      <c r="R1781" s="854" t="s">
        <v>10889</v>
      </c>
      <c r="S1781" s="944" t="s">
        <v>424</v>
      </c>
      <c r="T1781" s="999" t="s">
        <v>146</v>
      </c>
      <c r="U1781" s="864"/>
      <c r="V1781" s="857" t="s">
        <v>421</v>
      </c>
      <c r="W1781" s="893" t="s">
        <v>425</v>
      </c>
      <c r="X1781" s="882" t="s">
        <v>358</v>
      </c>
    </row>
    <row r="1782" spans="1:24" ht="28.5" customHeight="1">
      <c r="A1782" s="849" t="s">
        <v>7466</v>
      </c>
      <c r="B1782" s="850"/>
      <c r="C1782" s="850" t="s">
        <v>4778</v>
      </c>
      <c r="D1782" s="850" t="s">
        <v>6992</v>
      </c>
      <c r="E1782" s="1025">
        <v>43.703568145850497</v>
      </c>
      <c r="F1782" s="1025">
        <v>-71.252794216785006</v>
      </c>
      <c r="G1782" s="854" t="s">
        <v>9299</v>
      </c>
      <c r="H1782" s="850" t="s">
        <v>10890</v>
      </c>
      <c r="I1782" s="853" t="s">
        <v>33</v>
      </c>
      <c r="J1782" s="854" t="str">
        <f t="shared" si="230"/>
        <v>Groundwater</v>
      </c>
      <c r="K1782" s="854" t="s">
        <v>35</v>
      </c>
      <c r="L1782" s="858">
        <v>2019</v>
      </c>
      <c r="M1782" s="855">
        <v>136</v>
      </c>
      <c r="N1782" s="855">
        <v>13.5</v>
      </c>
      <c r="O1782" s="855">
        <v>149.5</v>
      </c>
      <c r="P1782" s="855">
        <v>969</v>
      </c>
      <c r="Q1782" s="855">
        <f t="shared" si="231"/>
        <v>969</v>
      </c>
      <c r="R1782" s="854"/>
      <c r="S1782" s="853"/>
      <c r="T1782" s="962" t="s">
        <v>7470</v>
      </c>
      <c r="U1782" s="875" t="s">
        <v>4786</v>
      </c>
      <c r="V1782" s="857" t="s">
        <v>4781</v>
      </c>
      <c r="W1782" s="962" t="s">
        <v>7471</v>
      </c>
      <c r="X1782" s="882" t="s">
        <v>2415</v>
      </c>
    </row>
    <row r="1783" spans="1:24" ht="28.5" customHeight="1">
      <c r="A1783" s="849" t="s">
        <v>1521</v>
      </c>
      <c r="B1783" s="849"/>
      <c r="C1783" s="849" t="s">
        <v>448</v>
      </c>
      <c r="D1783" s="849" t="s">
        <v>1522</v>
      </c>
      <c r="E1783" s="1025">
        <v>34.056914892952697</v>
      </c>
      <c r="F1783" s="1025">
        <v>-118.25049860777</v>
      </c>
      <c r="G1783" s="852" t="s">
        <v>9355</v>
      </c>
      <c r="H1783" s="849" t="s">
        <v>10891</v>
      </c>
      <c r="I1783" s="853" t="s">
        <v>765</v>
      </c>
      <c r="J1783" s="854" t="str">
        <f t="shared" si="230"/>
        <v>Groundwater</v>
      </c>
      <c r="K1783" s="852" t="s">
        <v>35</v>
      </c>
      <c r="L1783" s="851">
        <v>2018</v>
      </c>
      <c r="M1783" s="855">
        <v>4.2</v>
      </c>
      <c r="N1783" s="855"/>
      <c r="O1783" s="855" t="s">
        <v>36</v>
      </c>
      <c r="P1783" s="855">
        <v>8.1</v>
      </c>
      <c r="Q1783" s="855">
        <f t="shared" si="231"/>
        <v>8.1</v>
      </c>
      <c r="R1783" s="868" t="s">
        <v>1524</v>
      </c>
      <c r="S1783" s="854"/>
      <c r="T1783" s="854"/>
      <c r="U1783" s="856" t="s">
        <v>451</v>
      </c>
      <c r="V1783" s="857" t="s">
        <v>451</v>
      </c>
      <c r="W1783" s="854"/>
      <c r="X1783" s="877" t="s">
        <v>453</v>
      </c>
    </row>
    <row r="1784" spans="1:24" ht="28.5" customHeight="1">
      <c r="A1784" s="1024" t="s">
        <v>8258</v>
      </c>
      <c r="B1784" s="1024" t="s">
        <v>8232</v>
      </c>
      <c r="C1784" s="850" t="s">
        <v>8233</v>
      </c>
      <c r="D1784" s="850" t="s">
        <v>8234</v>
      </c>
      <c r="E1784" s="1025">
        <v>36.220091500000002</v>
      </c>
      <c r="F1784" s="1025">
        <v>-95.875380899999996</v>
      </c>
      <c r="G1784" s="854" t="s">
        <v>9289</v>
      </c>
      <c r="H1784" s="850"/>
      <c r="I1784" s="853" t="s">
        <v>44</v>
      </c>
      <c r="J1784" s="854" t="str">
        <f t="shared" si="230"/>
        <v>Groundwater</v>
      </c>
      <c r="K1784" s="854" t="s">
        <v>35</v>
      </c>
      <c r="L1784" s="1096">
        <v>2018</v>
      </c>
      <c r="M1784" s="1097">
        <v>4000</v>
      </c>
      <c r="N1784" s="1097">
        <v>44000</v>
      </c>
      <c r="O1784" s="1097">
        <v>47400</v>
      </c>
      <c r="P1784" s="855">
        <v>69000</v>
      </c>
      <c r="Q1784" s="855">
        <f t="shared" si="231"/>
        <v>69000</v>
      </c>
      <c r="R1784" s="854" t="s">
        <v>10892</v>
      </c>
      <c r="S1784" s="854" t="s">
        <v>49</v>
      </c>
      <c r="T1784" s="985" t="s">
        <v>146</v>
      </c>
      <c r="U1784" s="864"/>
      <c r="V1784" s="884" t="s">
        <v>8260</v>
      </c>
      <c r="W1784" s="893" t="s">
        <v>8264</v>
      </c>
      <c r="X1784" s="934" t="s">
        <v>8245</v>
      </c>
    </row>
    <row r="1785" spans="1:24" ht="28.5" customHeight="1">
      <c r="A1785" s="849" t="s">
        <v>2117</v>
      </c>
      <c r="B1785" s="849"/>
      <c r="C1785" s="849" t="s">
        <v>1806</v>
      </c>
      <c r="D1785" s="849" t="s">
        <v>189</v>
      </c>
      <c r="E1785" s="1093">
        <v>25.830939300000001</v>
      </c>
      <c r="F1785" s="1093">
        <v>-80.317818000000003</v>
      </c>
      <c r="G1785" s="901" t="s">
        <v>9299</v>
      </c>
      <c r="H1785" s="900"/>
      <c r="I1785" s="853" t="s">
        <v>5</v>
      </c>
      <c r="J1785" s="854" t="str">
        <f t="shared" si="230"/>
        <v>Groundwater</v>
      </c>
      <c r="K1785" s="852" t="s">
        <v>35</v>
      </c>
      <c r="L1785" s="851">
        <v>2020</v>
      </c>
      <c r="M1785" s="1097">
        <v>3.7</v>
      </c>
      <c r="N1785" s="855">
        <v>25</v>
      </c>
      <c r="O1785" s="855"/>
      <c r="P1785" s="855"/>
      <c r="Q1785" s="855">
        <f t="shared" si="231"/>
        <v>25</v>
      </c>
      <c r="R1785" s="854"/>
      <c r="S1785" s="854"/>
      <c r="T1785" s="854"/>
      <c r="U1785" s="1098" t="s">
        <v>1808</v>
      </c>
      <c r="V1785" s="907" t="s">
        <v>2118</v>
      </c>
      <c r="W1785" s="868" t="s">
        <v>1810</v>
      </c>
      <c r="X1785" s="851"/>
    </row>
    <row r="1786" spans="1:24" ht="28.5" customHeight="1">
      <c r="A1786" s="849" t="s">
        <v>7472</v>
      </c>
      <c r="B1786" s="850"/>
      <c r="C1786" s="850" t="s">
        <v>4778</v>
      </c>
      <c r="D1786" s="850" t="s">
        <v>5347</v>
      </c>
      <c r="E1786" s="852">
        <v>43.236378000000002</v>
      </c>
      <c r="F1786" s="852">
        <v>-70.956032100000002</v>
      </c>
      <c r="G1786" s="854" t="s">
        <v>9289</v>
      </c>
      <c r="H1786" s="850"/>
      <c r="I1786" s="853" t="s">
        <v>33</v>
      </c>
      <c r="J1786" s="854" t="str">
        <f t="shared" si="230"/>
        <v>Groundwater</v>
      </c>
      <c r="K1786" s="854" t="s">
        <v>35</v>
      </c>
      <c r="L1786" s="858">
        <v>2020</v>
      </c>
      <c r="M1786" s="855">
        <v>350</v>
      </c>
      <c r="N1786" s="855">
        <v>70</v>
      </c>
      <c r="O1786" s="855">
        <v>420</v>
      </c>
      <c r="P1786" s="855" t="s">
        <v>36</v>
      </c>
      <c r="Q1786" s="855">
        <f t="shared" si="231"/>
        <v>420</v>
      </c>
      <c r="R1786" s="854" t="s">
        <v>7473</v>
      </c>
      <c r="S1786" s="854" t="s">
        <v>49</v>
      </c>
      <c r="T1786" s="879" t="s">
        <v>7478</v>
      </c>
      <c r="U1786" s="866" t="s">
        <v>7474</v>
      </c>
      <c r="V1786" s="884" t="s">
        <v>4781</v>
      </c>
      <c r="W1786" s="1044" t="s">
        <v>7479</v>
      </c>
      <c r="X1786" s="882" t="s">
        <v>5105</v>
      </c>
    </row>
    <row r="1787" spans="1:24" ht="28.5" customHeight="1">
      <c r="A1787" s="849" t="s">
        <v>2119</v>
      </c>
      <c r="B1787" s="850"/>
      <c r="C1787" s="850" t="s">
        <v>1806</v>
      </c>
      <c r="D1787" s="850" t="s">
        <v>2120</v>
      </c>
      <c r="E1787" s="852">
        <v>30.080007200000001</v>
      </c>
      <c r="F1787" s="852">
        <v>-85.607506400000005</v>
      </c>
      <c r="G1787" s="854" t="s">
        <v>9289</v>
      </c>
      <c r="H1787" s="850"/>
      <c r="I1787" s="853" t="s">
        <v>44</v>
      </c>
      <c r="J1787" s="854" t="str">
        <f t="shared" si="230"/>
        <v>Groundwater</v>
      </c>
      <c r="K1787" s="854" t="s">
        <v>35</v>
      </c>
      <c r="L1787" s="858">
        <v>2016</v>
      </c>
      <c r="M1787" s="855">
        <v>64000</v>
      </c>
      <c r="N1787" s="855">
        <v>896000</v>
      </c>
      <c r="O1787" s="855">
        <v>902460</v>
      </c>
      <c r="P1787" s="855">
        <v>908840</v>
      </c>
      <c r="Q1787" s="855">
        <f t="shared" si="231"/>
        <v>908840</v>
      </c>
      <c r="R1787" s="853" t="s">
        <v>10893</v>
      </c>
      <c r="S1787" s="853" t="s">
        <v>49</v>
      </c>
      <c r="T1787" s="999" t="s">
        <v>146</v>
      </c>
      <c r="U1787" s="866" t="s">
        <v>2020</v>
      </c>
      <c r="V1787" s="884" t="s">
        <v>2122</v>
      </c>
      <c r="W1787" s="893" t="s">
        <v>2126</v>
      </c>
      <c r="X1787" s="882" t="s">
        <v>1824</v>
      </c>
    </row>
    <row r="1788" spans="1:24" ht="28.5" customHeight="1">
      <c r="A1788" s="849" t="s">
        <v>332</v>
      </c>
      <c r="B1788" s="850"/>
      <c r="C1788" s="850" t="s">
        <v>76</v>
      </c>
      <c r="D1788" s="850" t="s">
        <v>333</v>
      </c>
      <c r="E1788" s="851">
        <v>60.638823000000002</v>
      </c>
      <c r="F1788" s="851">
        <v>-151.34454700000001</v>
      </c>
      <c r="G1788" s="854" t="s">
        <v>9289</v>
      </c>
      <c r="H1788" s="850"/>
      <c r="I1788" s="853" t="s">
        <v>95</v>
      </c>
      <c r="J1788" s="854" t="str">
        <f t="shared" si="230"/>
        <v>Groundwater</v>
      </c>
      <c r="K1788" s="854" t="s">
        <v>35</v>
      </c>
      <c r="L1788" s="858">
        <v>2014</v>
      </c>
      <c r="M1788" s="855">
        <v>590</v>
      </c>
      <c r="N1788" s="855">
        <v>11000</v>
      </c>
      <c r="O1788" s="855"/>
      <c r="P1788" s="855" t="s">
        <v>36</v>
      </c>
      <c r="Q1788" s="855">
        <f t="shared" si="231"/>
        <v>11000</v>
      </c>
      <c r="R1788" s="885" t="s">
        <v>334</v>
      </c>
      <c r="S1788" s="854"/>
      <c r="T1788" s="944" t="s">
        <v>335</v>
      </c>
      <c r="U1788" s="856" t="s">
        <v>213</v>
      </c>
      <c r="V1788" s="857" t="s">
        <v>335</v>
      </c>
      <c r="W1788" s="941" t="s">
        <v>336</v>
      </c>
      <c r="X1788" s="882" t="s">
        <v>87</v>
      </c>
    </row>
    <row r="1789" spans="1:24" ht="28.5" customHeight="1">
      <c r="A1789" s="849" t="s">
        <v>2825</v>
      </c>
      <c r="B1789" s="850"/>
      <c r="C1789" s="850" t="s">
        <v>2408</v>
      </c>
      <c r="D1789" s="850" t="s">
        <v>2826</v>
      </c>
      <c r="E1789" s="852">
        <v>44.2153469</v>
      </c>
      <c r="F1789" s="852">
        <v>-69.196411100000006</v>
      </c>
      <c r="G1789" s="854" t="s">
        <v>9289</v>
      </c>
      <c r="H1789" s="850"/>
      <c r="I1789" s="853" t="s">
        <v>5</v>
      </c>
      <c r="J1789" s="854" t="str">
        <f t="shared" si="230"/>
        <v>Groundwater</v>
      </c>
      <c r="K1789" s="854" t="s">
        <v>35</v>
      </c>
      <c r="L1789" s="902">
        <v>2017</v>
      </c>
      <c r="M1789" s="855">
        <v>270</v>
      </c>
      <c r="N1789" s="855">
        <v>72</v>
      </c>
      <c r="O1789" s="855">
        <v>342</v>
      </c>
      <c r="P1789" s="855"/>
      <c r="Q1789" s="855">
        <f t="shared" si="231"/>
        <v>342</v>
      </c>
      <c r="R1789" s="854"/>
      <c r="S1789" s="853"/>
      <c r="T1789" s="859" t="s">
        <v>2443</v>
      </c>
      <c r="U1789" s="912"/>
      <c r="V1789" s="887" t="s">
        <v>2411</v>
      </c>
      <c r="W1789" s="885"/>
      <c r="X1789" s="882" t="s">
        <v>2415</v>
      </c>
    </row>
    <row r="1790" spans="1:24" ht="28.5" customHeight="1">
      <c r="A1790" s="849" t="s">
        <v>7480</v>
      </c>
      <c r="B1790" s="850"/>
      <c r="C1790" s="850" t="s">
        <v>4778</v>
      </c>
      <c r="D1790" s="850" t="s">
        <v>5240</v>
      </c>
      <c r="E1790" s="852">
        <v>43.389652300000002</v>
      </c>
      <c r="F1790" s="852">
        <v>-71.065794400000001</v>
      </c>
      <c r="G1790" s="854" t="s">
        <v>9299</v>
      </c>
      <c r="H1790" s="850"/>
      <c r="I1790" s="853" t="s">
        <v>5</v>
      </c>
      <c r="J1790" s="854" t="str">
        <f t="shared" si="230"/>
        <v>Groundwater</v>
      </c>
      <c r="K1790" s="854" t="s">
        <v>35</v>
      </c>
      <c r="L1790" s="858">
        <v>2018</v>
      </c>
      <c r="M1790" s="855">
        <v>16.399999999999999</v>
      </c>
      <c r="N1790" s="855">
        <v>11.6</v>
      </c>
      <c r="O1790" s="855">
        <v>28</v>
      </c>
      <c r="P1790" s="855">
        <v>31</v>
      </c>
      <c r="Q1790" s="855">
        <f t="shared" si="231"/>
        <v>31</v>
      </c>
      <c r="R1790" s="854"/>
      <c r="S1790" s="853"/>
      <c r="T1790" s="962" t="s">
        <v>7484</v>
      </c>
      <c r="U1790" s="880" t="s">
        <v>4786</v>
      </c>
      <c r="V1790" s="884" t="s">
        <v>4781</v>
      </c>
      <c r="W1790" s="962" t="s">
        <v>7485</v>
      </c>
      <c r="X1790" s="882" t="s">
        <v>2415</v>
      </c>
    </row>
    <row r="1791" spans="1:24" ht="28.5" customHeight="1">
      <c r="A1791" s="849" t="s">
        <v>1696</v>
      </c>
      <c r="B1791" s="849"/>
      <c r="C1791" s="849" t="s">
        <v>1569</v>
      </c>
      <c r="D1791" s="849"/>
      <c r="E1791" s="851">
        <v>38.998309399999997</v>
      </c>
      <c r="F1791" s="851">
        <v>-104.86131760000001</v>
      </c>
      <c r="G1791" s="901" t="s">
        <v>9290</v>
      </c>
      <c r="H1791" s="900"/>
      <c r="I1791" s="853" t="s">
        <v>44</v>
      </c>
      <c r="J1791" s="854" t="str">
        <f t="shared" si="230"/>
        <v>Groundwater</v>
      </c>
      <c r="K1791" s="852" t="s">
        <v>35</v>
      </c>
      <c r="L1791" s="851">
        <v>2019</v>
      </c>
      <c r="M1791" s="855">
        <v>2800</v>
      </c>
      <c r="N1791" s="855">
        <v>12000</v>
      </c>
      <c r="O1791" s="855"/>
      <c r="P1791" s="855"/>
      <c r="Q1791" s="855">
        <f t="shared" si="231"/>
        <v>12000</v>
      </c>
      <c r="R1791" s="854"/>
      <c r="S1791" s="854"/>
      <c r="T1791" s="854"/>
      <c r="U1791" s="866" t="s">
        <v>54</v>
      </c>
      <c r="V1791" s="884" t="s">
        <v>1697</v>
      </c>
      <c r="W1791" s="854"/>
      <c r="X1791" s="851"/>
    </row>
    <row r="1792" spans="1:24" ht="28.5" customHeight="1">
      <c r="A1792" s="849" t="s">
        <v>7486</v>
      </c>
      <c r="B1792" s="850"/>
      <c r="C1792" s="850" t="s">
        <v>4778</v>
      </c>
      <c r="D1792" s="850" t="s">
        <v>7487</v>
      </c>
      <c r="E1792" s="852">
        <v>43.304293000000001</v>
      </c>
      <c r="F1792" s="852">
        <v>-72.259344999999996</v>
      </c>
      <c r="G1792" s="854" t="s">
        <v>9299</v>
      </c>
      <c r="H1792" s="850"/>
      <c r="I1792" s="853" t="s">
        <v>33</v>
      </c>
      <c r="J1792" s="854" t="str">
        <f t="shared" si="230"/>
        <v>Groundwater</v>
      </c>
      <c r="K1792" s="854" t="s">
        <v>35</v>
      </c>
      <c r="L1792" s="858">
        <v>2017</v>
      </c>
      <c r="M1792" s="855">
        <v>3700</v>
      </c>
      <c r="N1792" s="855">
        <v>92</v>
      </c>
      <c r="O1792" s="855">
        <v>3792</v>
      </c>
      <c r="P1792" s="855">
        <v>6697</v>
      </c>
      <c r="Q1792" s="855">
        <f t="shared" si="231"/>
        <v>6697</v>
      </c>
      <c r="R1792" s="854"/>
      <c r="S1792" s="853"/>
      <c r="T1792" s="879" t="s">
        <v>7492</v>
      </c>
      <c r="U1792" s="875" t="s">
        <v>4786</v>
      </c>
      <c r="V1792" s="887" t="s">
        <v>7489</v>
      </c>
      <c r="W1792" s="879" t="s">
        <v>7493</v>
      </c>
      <c r="X1792" s="882" t="s">
        <v>2415</v>
      </c>
    </row>
    <row r="1793" spans="1:24" ht="28.5" customHeight="1">
      <c r="A1793" s="849" t="s">
        <v>8880</v>
      </c>
      <c r="B1793" s="849"/>
      <c r="C1793" s="849" t="s">
        <v>8722</v>
      </c>
      <c r="D1793" s="849"/>
      <c r="E1793" s="851">
        <v>43.826405600000001</v>
      </c>
      <c r="F1793" s="851">
        <v>-72.242247399999997</v>
      </c>
      <c r="G1793" s="901" t="s">
        <v>10894</v>
      </c>
      <c r="H1793" s="900"/>
      <c r="I1793" s="853" t="s">
        <v>33</v>
      </c>
      <c r="J1793" s="854" t="str">
        <f t="shared" si="230"/>
        <v>Groundwater</v>
      </c>
      <c r="K1793" s="852" t="s">
        <v>35</v>
      </c>
      <c r="L1793" s="851">
        <v>2019</v>
      </c>
      <c r="M1793" s="855"/>
      <c r="N1793" s="855"/>
      <c r="O1793" s="855"/>
      <c r="P1793" s="855">
        <v>21</v>
      </c>
      <c r="Q1793" s="855">
        <f t="shared" si="231"/>
        <v>21</v>
      </c>
      <c r="R1793" s="854"/>
      <c r="S1793" s="854"/>
      <c r="T1793" s="854"/>
      <c r="U1793" s="866" t="s">
        <v>8723</v>
      </c>
      <c r="V1793" s="884" t="s">
        <v>8724</v>
      </c>
      <c r="W1793" s="854"/>
      <c r="X1793" s="877" t="s">
        <v>8725</v>
      </c>
    </row>
    <row r="1794" spans="1:24" ht="28.5" customHeight="1">
      <c r="A1794" s="849" t="s">
        <v>2127</v>
      </c>
      <c r="B1794" s="849"/>
      <c r="C1794" s="849" t="s">
        <v>1806</v>
      </c>
      <c r="D1794" s="849" t="s">
        <v>189</v>
      </c>
      <c r="E1794" s="851">
        <v>25.797285200000001</v>
      </c>
      <c r="F1794" s="851">
        <v>-80.223667699999993</v>
      </c>
      <c r="G1794" s="901" t="s">
        <v>9299</v>
      </c>
      <c r="H1794" s="900"/>
      <c r="I1794" s="853" t="s">
        <v>5</v>
      </c>
      <c r="J1794" s="854" t="str">
        <f t="shared" si="230"/>
        <v>Groundwater</v>
      </c>
      <c r="K1794" s="852" t="s">
        <v>35</v>
      </c>
      <c r="L1794" s="851"/>
      <c r="M1794" s="855">
        <v>48</v>
      </c>
      <c r="N1794" s="855">
        <v>243</v>
      </c>
      <c r="O1794" s="855"/>
      <c r="P1794" s="855"/>
      <c r="Q1794" s="855">
        <f t="shared" si="231"/>
        <v>243</v>
      </c>
      <c r="R1794" s="854" t="s">
        <v>2087</v>
      </c>
      <c r="S1794" s="854"/>
      <c r="T1794" s="854"/>
      <c r="U1794" s="866" t="s">
        <v>1808</v>
      </c>
      <c r="V1794" s="867" t="s">
        <v>2128</v>
      </c>
      <c r="W1794" s="868" t="s">
        <v>1810</v>
      </c>
      <c r="X1794" s="851"/>
    </row>
    <row r="1795" spans="1:24" ht="28.5" customHeight="1">
      <c r="A1795" s="849" t="s">
        <v>9221</v>
      </c>
      <c r="B1795" s="850"/>
      <c r="C1795" s="850" t="s">
        <v>9084</v>
      </c>
      <c r="D1795" s="850" t="s">
        <v>9222</v>
      </c>
      <c r="E1795" s="852">
        <v>44.008949800000003</v>
      </c>
      <c r="F1795" s="852">
        <v>-90.677632599999995</v>
      </c>
      <c r="G1795" s="854" t="s">
        <v>9289</v>
      </c>
      <c r="H1795" s="850"/>
      <c r="I1795" s="853" t="s">
        <v>44</v>
      </c>
      <c r="J1795" s="854" t="str">
        <f t="shared" si="230"/>
        <v>Groundwater</v>
      </c>
      <c r="K1795" s="854" t="s">
        <v>35</v>
      </c>
      <c r="L1795" s="858">
        <v>2017</v>
      </c>
      <c r="M1795" s="855">
        <v>3400</v>
      </c>
      <c r="N1795" s="855">
        <v>120000</v>
      </c>
      <c r="O1795" s="855">
        <v>120650</v>
      </c>
      <c r="P1795" s="855">
        <v>128730</v>
      </c>
      <c r="Q1795" s="855">
        <f t="shared" si="231"/>
        <v>128730</v>
      </c>
      <c r="R1795" s="854" t="s">
        <v>10895</v>
      </c>
      <c r="S1795" s="854" t="s">
        <v>49</v>
      </c>
      <c r="T1795" s="854" t="s">
        <v>9130</v>
      </c>
      <c r="U1795" s="866" t="s">
        <v>9224</v>
      </c>
      <c r="V1795" s="884" t="s">
        <v>9225</v>
      </c>
      <c r="W1795" s="1019" t="s">
        <v>9229</v>
      </c>
      <c r="X1795" s="882" t="s">
        <v>9132</v>
      </c>
    </row>
    <row r="1796" spans="1:24" ht="28.5" customHeight="1">
      <c r="A1796" s="849" t="s">
        <v>8986</v>
      </c>
      <c r="B1796" s="849"/>
      <c r="C1796" s="849" t="s">
        <v>8906</v>
      </c>
      <c r="D1796" s="849"/>
      <c r="E1796" s="851">
        <v>37.414639999999999</v>
      </c>
      <c r="F1796" s="851">
        <v>-77.44068</v>
      </c>
      <c r="G1796" s="901" t="s">
        <v>9290</v>
      </c>
      <c r="H1796" s="900"/>
      <c r="I1796" s="853" t="s">
        <v>44</v>
      </c>
      <c r="J1796" s="854" t="str">
        <f t="shared" si="230"/>
        <v>Unknown</v>
      </c>
      <c r="K1796" s="852"/>
      <c r="L1796" s="851"/>
      <c r="M1796" s="855"/>
      <c r="N1796" s="855"/>
      <c r="O1796" s="855"/>
      <c r="P1796" s="855"/>
      <c r="Q1796" s="855" t="str">
        <f t="shared" si="231"/>
        <v/>
      </c>
      <c r="R1796" s="854" t="s">
        <v>9354</v>
      </c>
      <c r="S1796" s="854"/>
      <c r="T1796" s="918" t="s">
        <v>8987</v>
      </c>
      <c r="U1796" s="856" t="s">
        <v>1570</v>
      </c>
      <c r="V1796" s="865"/>
      <c r="W1796" s="854"/>
      <c r="X1796" s="851"/>
    </row>
    <row r="1797" spans="1:24" ht="28.5" customHeight="1">
      <c r="A1797" s="849" t="s">
        <v>4118</v>
      </c>
      <c r="B1797" s="850"/>
      <c r="C1797" s="850" t="s">
        <v>3158</v>
      </c>
      <c r="D1797" s="850" t="s">
        <v>3237</v>
      </c>
      <c r="E1797" s="871">
        <v>42.393179000000003</v>
      </c>
      <c r="F1797" s="871">
        <v>-83.032617700000003</v>
      </c>
      <c r="G1797" s="852" t="s">
        <v>9289</v>
      </c>
      <c r="H1797" s="852"/>
      <c r="I1797" s="853" t="s">
        <v>5</v>
      </c>
      <c r="J1797" s="854" t="str">
        <f t="shared" si="230"/>
        <v>Groundwater</v>
      </c>
      <c r="K1797" s="854" t="s">
        <v>35</v>
      </c>
      <c r="L1797" s="858">
        <v>2018</v>
      </c>
      <c r="M1797" s="855"/>
      <c r="N1797" s="855">
        <v>30</v>
      </c>
      <c r="O1797" s="855" t="s">
        <v>36</v>
      </c>
      <c r="P1797" s="855" t="s">
        <v>36</v>
      </c>
      <c r="Q1797" s="855">
        <f t="shared" si="231"/>
        <v>30</v>
      </c>
      <c r="R1797" s="885" t="s">
        <v>3239</v>
      </c>
      <c r="S1797" s="885"/>
      <c r="T1797" s="874" t="s">
        <v>3166</v>
      </c>
      <c r="U1797" s="856" t="s">
        <v>3190</v>
      </c>
      <c r="V1797" s="857" t="s">
        <v>3190</v>
      </c>
      <c r="W1797" s="885"/>
      <c r="X1797" s="877" t="s">
        <v>3168</v>
      </c>
    </row>
    <row r="1798" spans="1:24" ht="28.5" customHeight="1">
      <c r="A1798" s="849" t="s">
        <v>4122</v>
      </c>
      <c r="B1798" s="850"/>
      <c r="C1798" s="850" t="s">
        <v>3158</v>
      </c>
      <c r="D1798" s="850" t="s">
        <v>3514</v>
      </c>
      <c r="E1798" s="871">
        <v>42.265854699999998</v>
      </c>
      <c r="F1798" s="871">
        <v>-83.395609899999997</v>
      </c>
      <c r="G1798" s="852" t="s">
        <v>9289</v>
      </c>
      <c r="H1798" s="852"/>
      <c r="I1798" s="853" t="s">
        <v>5</v>
      </c>
      <c r="J1798" s="854" t="str">
        <f t="shared" si="230"/>
        <v>Groundwater</v>
      </c>
      <c r="K1798" s="854" t="s">
        <v>35</v>
      </c>
      <c r="L1798" s="858">
        <v>2019</v>
      </c>
      <c r="M1798" s="855">
        <v>350</v>
      </c>
      <c r="N1798" s="855">
        <v>170</v>
      </c>
      <c r="O1798" s="855">
        <v>520</v>
      </c>
      <c r="P1798" s="855"/>
      <c r="Q1798" s="855">
        <f t="shared" si="231"/>
        <v>520</v>
      </c>
      <c r="R1798" s="906"/>
      <c r="S1798" s="885"/>
      <c r="T1798" s="874" t="s">
        <v>3166</v>
      </c>
      <c r="U1798" s="866" t="s">
        <v>3190</v>
      </c>
      <c r="V1798" s="884" t="s">
        <v>3190</v>
      </c>
      <c r="W1798" s="885"/>
      <c r="X1798" s="877" t="s">
        <v>3168</v>
      </c>
    </row>
    <row r="1799" spans="1:24" ht="28.5" customHeight="1">
      <c r="A1799" s="849" t="s">
        <v>2993</v>
      </c>
      <c r="B1799" s="850" t="s">
        <v>2994</v>
      </c>
      <c r="C1799" s="850" t="s">
        <v>2892</v>
      </c>
      <c r="D1799" s="850" t="s">
        <v>2976</v>
      </c>
      <c r="E1799" s="852">
        <v>38.983648299999999</v>
      </c>
      <c r="F1799" s="852">
        <v>-76.482335000000006</v>
      </c>
      <c r="G1799" s="854" t="s">
        <v>9289</v>
      </c>
      <c r="H1799" s="850"/>
      <c r="I1799" s="853" t="s">
        <v>44</v>
      </c>
      <c r="J1799" s="854" t="str">
        <f t="shared" si="230"/>
        <v>Groundwater</v>
      </c>
      <c r="K1799" s="854" t="s">
        <v>35</v>
      </c>
      <c r="L1799" s="858">
        <v>2017</v>
      </c>
      <c r="M1799" s="855"/>
      <c r="N1799" s="855"/>
      <c r="O1799" s="855">
        <v>70000</v>
      </c>
      <c r="P1799" s="855" t="s">
        <v>36</v>
      </c>
      <c r="Q1799" s="855">
        <f t="shared" si="231"/>
        <v>70000</v>
      </c>
      <c r="R1799" s="854" t="s">
        <v>10896</v>
      </c>
      <c r="S1799" s="854" t="s">
        <v>49</v>
      </c>
      <c r="T1799" s="854" t="s">
        <v>49</v>
      </c>
      <c r="U1799" s="866" t="s">
        <v>105</v>
      </c>
      <c r="V1799" s="910" t="s">
        <v>49</v>
      </c>
      <c r="W1799" s="893" t="s">
        <v>2999</v>
      </c>
      <c r="X1799" s="895" t="s">
        <v>2900</v>
      </c>
    </row>
    <row r="1800" spans="1:24" ht="28.5" customHeight="1">
      <c r="A1800" s="849" t="s">
        <v>2290</v>
      </c>
      <c r="B1800" s="849"/>
      <c r="C1800" s="849" t="s">
        <v>2252</v>
      </c>
      <c r="D1800" s="849"/>
      <c r="E1800" s="851">
        <v>42.189179699999997</v>
      </c>
      <c r="F1800" s="851">
        <v>-90.243089800000007</v>
      </c>
      <c r="G1800" s="901" t="s">
        <v>9290</v>
      </c>
      <c r="H1800" s="900"/>
      <c r="I1800" s="853" t="s">
        <v>44</v>
      </c>
      <c r="J1800" s="854" t="str">
        <f t="shared" si="230"/>
        <v>Unknown</v>
      </c>
      <c r="K1800" s="852"/>
      <c r="L1800" s="851"/>
      <c r="M1800" s="855"/>
      <c r="N1800" s="855"/>
      <c r="O1800" s="855"/>
      <c r="P1800" s="855"/>
      <c r="Q1800" s="855" t="str">
        <f t="shared" si="231"/>
        <v/>
      </c>
      <c r="R1800" s="854" t="s">
        <v>9405</v>
      </c>
      <c r="S1800" s="854"/>
      <c r="T1800" s="918" t="s">
        <v>2291</v>
      </c>
      <c r="U1800" s="856" t="s">
        <v>1570</v>
      </c>
      <c r="V1800" s="865"/>
      <c r="W1800" s="854"/>
      <c r="X1800" s="851"/>
    </row>
    <row r="1801" spans="1:24" ht="28.5" customHeight="1">
      <c r="A1801" s="849" t="s">
        <v>4126</v>
      </c>
      <c r="B1801" s="850"/>
      <c r="C1801" s="850" t="s">
        <v>3158</v>
      </c>
      <c r="D1801" s="850" t="s">
        <v>3237</v>
      </c>
      <c r="E1801" s="871">
        <v>42.361151300000003</v>
      </c>
      <c r="F1801" s="871">
        <v>-83.149425899999997</v>
      </c>
      <c r="G1801" s="852" t="s">
        <v>9289</v>
      </c>
      <c r="H1801" s="852"/>
      <c r="I1801" s="853" t="s">
        <v>5</v>
      </c>
      <c r="J1801" s="854" t="str">
        <f t="shared" si="230"/>
        <v>Groundwater</v>
      </c>
      <c r="K1801" s="854" t="s">
        <v>35</v>
      </c>
      <c r="L1801" s="858">
        <v>2018</v>
      </c>
      <c r="M1801" s="855">
        <v>40</v>
      </c>
      <c r="N1801" s="855">
        <v>120</v>
      </c>
      <c r="O1801" s="855">
        <v>160</v>
      </c>
      <c r="P1801" s="855"/>
      <c r="Q1801" s="855">
        <f t="shared" si="231"/>
        <v>160</v>
      </c>
      <c r="R1801" s="885" t="s">
        <v>3239</v>
      </c>
      <c r="S1801" s="885"/>
      <c r="T1801" s="874" t="s">
        <v>3166</v>
      </c>
      <c r="U1801" s="856" t="s">
        <v>3190</v>
      </c>
      <c r="V1801" s="857" t="s">
        <v>3190</v>
      </c>
      <c r="W1801" s="885"/>
      <c r="X1801" s="877" t="s">
        <v>3168</v>
      </c>
    </row>
    <row r="1802" spans="1:24" ht="28.5" customHeight="1">
      <c r="A1802" s="849" t="s">
        <v>4563</v>
      </c>
      <c r="B1802" s="849"/>
      <c r="C1802" s="849" t="s">
        <v>4239</v>
      </c>
      <c r="D1802" s="929" t="s">
        <v>4564</v>
      </c>
      <c r="E1802" s="851">
        <v>45.065827409999997</v>
      </c>
      <c r="F1802" s="851">
        <v>-93.074231240000003</v>
      </c>
      <c r="G1802" s="852" t="s">
        <v>9299</v>
      </c>
      <c r="H1802" s="849"/>
      <c r="I1802" s="853" t="s">
        <v>33</v>
      </c>
      <c r="J1802" s="854" t="str">
        <f t="shared" si="230"/>
        <v>Groundwater</v>
      </c>
      <c r="K1802" s="852" t="s">
        <v>35</v>
      </c>
      <c r="L1802" s="851">
        <v>2020</v>
      </c>
      <c r="M1802" s="855">
        <v>21</v>
      </c>
      <c r="N1802" s="855">
        <v>93</v>
      </c>
      <c r="O1802" s="855">
        <v>114</v>
      </c>
      <c r="P1802" s="855">
        <v>276.7</v>
      </c>
      <c r="Q1802" s="855">
        <f t="shared" si="231"/>
        <v>276.7</v>
      </c>
      <c r="R1802" s="854"/>
      <c r="S1802" s="868" t="s">
        <v>4271</v>
      </c>
      <c r="T1802" s="868" t="s">
        <v>4565</v>
      </c>
      <c r="U1802" s="856" t="s">
        <v>4271</v>
      </c>
      <c r="V1802" s="857" t="s">
        <v>4272</v>
      </c>
      <c r="W1802" s="854"/>
      <c r="X1802" s="877" t="s">
        <v>4274</v>
      </c>
    </row>
    <row r="1803" spans="1:24" ht="28.5" customHeight="1">
      <c r="A1803" s="849" t="s">
        <v>1525</v>
      </c>
      <c r="B1803" s="850"/>
      <c r="C1803" s="850" t="s">
        <v>448</v>
      </c>
      <c r="D1803" s="850" t="s">
        <v>1526</v>
      </c>
      <c r="E1803" s="852">
        <v>33.23502611</v>
      </c>
      <c r="F1803" s="852">
        <v>-117.0718093</v>
      </c>
      <c r="G1803" s="854" t="s">
        <v>9289</v>
      </c>
      <c r="H1803" s="850"/>
      <c r="I1803" s="853" t="s">
        <v>33</v>
      </c>
      <c r="J1803" s="854" t="str">
        <f t="shared" si="230"/>
        <v>Groundwater</v>
      </c>
      <c r="K1803" s="854" t="s">
        <v>35</v>
      </c>
      <c r="L1803" s="858">
        <v>2019</v>
      </c>
      <c r="M1803" s="855">
        <v>11</v>
      </c>
      <c r="N1803" s="855">
        <v>5.0999999999999996</v>
      </c>
      <c r="O1803" s="855">
        <v>14.4</v>
      </c>
      <c r="P1803" s="855">
        <v>64.900000000000006</v>
      </c>
      <c r="Q1803" s="855">
        <f t="shared" si="231"/>
        <v>64.900000000000006</v>
      </c>
      <c r="R1803" s="854"/>
      <c r="S1803" s="854"/>
      <c r="T1803" s="944" t="s">
        <v>1529</v>
      </c>
      <c r="U1803" s="866" t="s">
        <v>514</v>
      </c>
      <c r="V1803" s="884" t="s">
        <v>1528</v>
      </c>
      <c r="W1803" s="885"/>
      <c r="X1803" s="941" t="s">
        <v>538</v>
      </c>
    </row>
    <row r="1804" spans="1:24" ht="28.5" customHeight="1">
      <c r="A1804" s="849" t="s">
        <v>8418</v>
      </c>
      <c r="B1804" s="849"/>
      <c r="C1804" s="849" t="s">
        <v>8334</v>
      </c>
      <c r="D1804" s="849"/>
      <c r="E1804" s="851">
        <v>40.967750000000002</v>
      </c>
      <c r="F1804" s="851">
        <v>-76.016220000000004</v>
      </c>
      <c r="G1804" s="901" t="s">
        <v>9290</v>
      </c>
      <c r="H1804" s="900"/>
      <c r="I1804" s="853" t="s">
        <v>1201</v>
      </c>
      <c r="J1804" s="854" t="str">
        <f t="shared" si="230"/>
        <v>Unknown</v>
      </c>
      <c r="K1804" s="852"/>
      <c r="L1804" s="851"/>
      <c r="M1804" s="855"/>
      <c r="N1804" s="855"/>
      <c r="O1804" s="855"/>
      <c r="P1804" s="855"/>
      <c r="Q1804" s="855" t="str">
        <f t="shared" si="231"/>
        <v/>
      </c>
      <c r="R1804" s="854" t="s">
        <v>9354</v>
      </c>
      <c r="S1804" s="854"/>
      <c r="T1804" s="918" t="s">
        <v>8419</v>
      </c>
      <c r="U1804" s="866" t="s">
        <v>1570</v>
      </c>
      <c r="V1804" s="865"/>
      <c r="W1804" s="854"/>
      <c r="X1804" s="851"/>
    </row>
    <row r="1805" spans="1:24" ht="28.5" customHeight="1">
      <c r="A1805" s="849" t="s">
        <v>2829</v>
      </c>
      <c r="B1805" s="850"/>
      <c r="C1805" s="850" t="s">
        <v>2408</v>
      </c>
      <c r="D1805" s="850" t="s">
        <v>2830</v>
      </c>
      <c r="E1805" s="852">
        <v>47.166872499999997</v>
      </c>
      <c r="F1805" s="852">
        <v>-67.939505999999994</v>
      </c>
      <c r="G1805" s="854" t="s">
        <v>9289</v>
      </c>
      <c r="H1805" s="850"/>
      <c r="I1805" s="853" t="s">
        <v>765</v>
      </c>
      <c r="J1805" s="854" t="str">
        <f t="shared" si="230"/>
        <v>Solid</v>
      </c>
      <c r="K1805" s="854" t="s">
        <v>2447</v>
      </c>
      <c r="L1805" s="902">
        <v>2019</v>
      </c>
      <c r="M1805" s="855">
        <v>21200</v>
      </c>
      <c r="N1805" s="855">
        <v>15800</v>
      </c>
      <c r="O1805" s="855">
        <v>37000</v>
      </c>
      <c r="P1805" s="855"/>
      <c r="Q1805" s="855">
        <f t="shared" si="231"/>
        <v>37000</v>
      </c>
      <c r="R1805" s="854"/>
      <c r="S1805" s="853"/>
      <c r="T1805" s="859" t="s">
        <v>2443</v>
      </c>
      <c r="U1805" s="864"/>
      <c r="V1805" s="881" t="s">
        <v>2411</v>
      </c>
      <c r="W1805" s="885"/>
      <c r="X1805" s="882" t="s">
        <v>2415</v>
      </c>
    </row>
    <row r="1806" spans="1:24" ht="28.5" customHeight="1">
      <c r="A1806" s="849" t="s">
        <v>4130</v>
      </c>
      <c r="B1806" s="850"/>
      <c r="C1806" s="850" t="s">
        <v>3158</v>
      </c>
      <c r="D1806" s="930" t="s">
        <v>3379</v>
      </c>
      <c r="E1806" s="871">
        <v>44.467621700000002</v>
      </c>
      <c r="F1806" s="871">
        <v>-83.354894999999999</v>
      </c>
      <c r="G1806" s="852" t="s">
        <v>9289</v>
      </c>
      <c r="H1806" s="852"/>
      <c r="I1806" s="853" t="s">
        <v>44</v>
      </c>
      <c r="J1806" s="854" t="str">
        <f t="shared" si="230"/>
        <v>Groundwater</v>
      </c>
      <c r="K1806" s="854" t="s">
        <v>35</v>
      </c>
      <c r="L1806" s="858">
        <v>2018</v>
      </c>
      <c r="M1806" s="855">
        <v>108</v>
      </c>
      <c r="N1806" s="855">
        <v>556</v>
      </c>
      <c r="O1806" s="855"/>
      <c r="P1806" s="855" t="s">
        <v>36</v>
      </c>
      <c r="Q1806" s="855">
        <f t="shared" si="231"/>
        <v>556</v>
      </c>
      <c r="R1806" s="852" t="s">
        <v>10330</v>
      </c>
      <c r="S1806" s="885" t="s">
        <v>49</v>
      </c>
      <c r="T1806" s="852" t="s">
        <v>3166</v>
      </c>
      <c r="U1806" s="880" t="s">
        <v>3382</v>
      </c>
      <c r="V1806" s="867" t="s">
        <v>3382</v>
      </c>
      <c r="W1806" s="899" t="s">
        <v>4136</v>
      </c>
      <c r="X1806" s="877" t="s">
        <v>3168</v>
      </c>
    </row>
    <row r="1807" spans="1:24" ht="28.5" customHeight="1">
      <c r="A1807" s="849" t="s">
        <v>8265</v>
      </c>
      <c r="B1807" s="849" t="s">
        <v>8266</v>
      </c>
      <c r="C1807" s="850" t="s">
        <v>8233</v>
      </c>
      <c r="D1807" s="850" t="s">
        <v>8267</v>
      </c>
      <c r="E1807" s="852">
        <v>36.339300100000003</v>
      </c>
      <c r="F1807" s="852">
        <v>-97.913060900000005</v>
      </c>
      <c r="G1807" s="854" t="s">
        <v>9289</v>
      </c>
      <c r="H1807" s="850"/>
      <c r="I1807" s="853" t="s">
        <v>44</v>
      </c>
      <c r="J1807" s="854" t="str">
        <f t="shared" si="230"/>
        <v>Groundwater</v>
      </c>
      <c r="K1807" s="854" t="s">
        <v>35</v>
      </c>
      <c r="L1807" s="858">
        <v>2018</v>
      </c>
      <c r="M1807" s="855">
        <v>40000</v>
      </c>
      <c r="N1807" s="855">
        <v>290000</v>
      </c>
      <c r="O1807" s="855">
        <v>329000</v>
      </c>
      <c r="P1807" s="855">
        <v>347000</v>
      </c>
      <c r="Q1807" s="855">
        <f t="shared" si="231"/>
        <v>347000</v>
      </c>
      <c r="R1807" s="854" t="s">
        <v>10899</v>
      </c>
      <c r="S1807" s="854" t="s">
        <v>49</v>
      </c>
      <c r="T1807" s="985" t="s">
        <v>146</v>
      </c>
      <c r="U1807" s="864"/>
      <c r="V1807" s="907" t="s">
        <v>8269</v>
      </c>
      <c r="W1807" s="893" t="s">
        <v>8273</v>
      </c>
      <c r="X1807" s="934" t="s">
        <v>8245</v>
      </c>
    </row>
    <row r="1808" spans="1:24" ht="28.5" customHeight="1">
      <c r="A1808" s="849" t="s">
        <v>1530</v>
      </c>
      <c r="B1808" s="850"/>
      <c r="C1808" s="850" t="s">
        <v>448</v>
      </c>
      <c r="D1808" s="850" t="s">
        <v>1002</v>
      </c>
      <c r="E1808" s="852">
        <v>34.742026699999997</v>
      </c>
      <c r="F1808" s="852">
        <v>-120.5724404</v>
      </c>
      <c r="G1808" s="854" t="s">
        <v>9289</v>
      </c>
      <c r="H1808" s="850"/>
      <c r="I1808" s="853" t="s">
        <v>44</v>
      </c>
      <c r="J1808" s="854" t="str">
        <f t="shared" si="230"/>
        <v>Other Water</v>
      </c>
      <c r="K1808" s="854" t="s">
        <v>122</v>
      </c>
      <c r="L1808" s="858">
        <v>2018</v>
      </c>
      <c r="M1808" s="855">
        <v>8200</v>
      </c>
      <c r="N1808" s="855">
        <v>150000</v>
      </c>
      <c r="O1808" s="855">
        <v>158200</v>
      </c>
      <c r="P1808" s="855">
        <v>159300</v>
      </c>
      <c r="Q1808" s="855">
        <f t="shared" si="231"/>
        <v>159300</v>
      </c>
      <c r="R1808" s="854" t="s">
        <v>10900</v>
      </c>
      <c r="S1808" s="944" t="s">
        <v>546</v>
      </c>
      <c r="T1808" s="999" t="s">
        <v>146</v>
      </c>
      <c r="U1808" s="864"/>
      <c r="V1808" s="857" t="s">
        <v>1532</v>
      </c>
      <c r="W1808" s="893" t="s">
        <v>1535</v>
      </c>
      <c r="X1808" s="941" t="s">
        <v>538</v>
      </c>
    </row>
    <row r="1809" spans="1:24" ht="28.5" customHeight="1">
      <c r="A1809" s="849" t="s">
        <v>7494</v>
      </c>
      <c r="B1809" s="850"/>
      <c r="C1809" s="850" t="s">
        <v>4778</v>
      </c>
      <c r="D1809" s="850" t="s">
        <v>5455</v>
      </c>
      <c r="E1809" s="852">
        <v>43.198377499999999</v>
      </c>
      <c r="F1809" s="852">
        <v>-70.876329900000002</v>
      </c>
      <c r="G1809" s="854" t="s">
        <v>9299</v>
      </c>
      <c r="H1809" s="850"/>
      <c r="I1809" s="853" t="s">
        <v>5</v>
      </c>
      <c r="J1809" s="854" t="str">
        <f t="shared" si="230"/>
        <v>Groundwater</v>
      </c>
      <c r="K1809" s="854" t="s">
        <v>35</v>
      </c>
      <c r="L1809" s="858">
        <v>2019</v>
      </c>
      <c r="M1809" s="855">
        <v>9.33</v>
      </c>
      <c r="N1809" s="855">
        <v>12.3</v>
      </c>
      <c r="O1809" s="855">
        <v>21.63</v>
      </c>
      <c r="P1809" s="855">
        <v>40.270000000000003</v>
      </c>
      <c r="Q1809" s="855">
        <f t="shared" si="231"/>
        <v>40.270000000000003</v>
      </c>
      <c r="R1809" s="854"/>
      <c r="S1809" s="853"/>
      <c r="T1809" s="879" t="s">
        <v>7499</v>
      </c>
      <c r="U1809" s="880" t="s">
        <v>4786</v>
      </c>
      <c r="V1809" s="881" t="s">
        <v>7496</v>
      </c>
      <c r="W1809" s="879" t="s">
        <v>7500</v>
      </c>
      <c r="X1809" s="882" t="s">
        <v>2415</v>
      </c>
    </row>
    <row r="1810" spans="1:24" ht="28.5" customHeight="1">
      <c r="A1810" s="849" t="s">
        <v>1536</v>
      </c>
      <c r="B1810" s="849"/>
      <c r="C1810" s="849" t="s">
        <v>448</v>
      </c>
      <c r="D1810" s="849" t="s">
        <v>478</v>
      </c>
      <c r="E1810" s="852">
        <v>37.755391799999998</v>
      </c>
      <c r="F1810" s="852">
        <v>-121.72476159999999</v>
      </c>
      <c r="G1810" s="854" t="s">
        <v>9289</v>
      </c>
      <c r="H1810" s="849"/>
      <c r="I1810" s="853" t="s">
        <v>33</v>
      </c>
      <c r="J1810" s="854" t="str">
        <f t="shared" si="230"/>
        <v>Groundwater</v>
      </c>
      <c r="K1810" s="852" t="s">
        <v>35</v>
      </c>
      <c r="L1810" s="851">
        <v>2020</v>
      </c>
      <c r="M1810" s="855">
        <v>190</v>
      </c>
      <c r="N1810" s="855">
        <v>91</v>
      </c>
      <c r="O1810" s="855">
        <v>221</v>
      </c>
      <c r="P1810" s="855">
        <v>1277.7</v>
      </c>
      <c r="Q1810" s="855">
        <f t="shared" si="231"/>
        <v>1277.7</v>
      </c>
      <c r="R1810" s="854"/>
      <c r="S1810" s="854"/>
      <c r="T1810" s="854"/>
      <c r="U1810" s="856" t="s">
        <v>451</v>
      </c>
      <c r="V1810" s="857" t="s">
        <v>451</v>
      </c>
      <c r="W1810" s="854"/>
      <c r="X1810" s="877" t="s">
        <v>453</v>
      </c>
    </row>
    <row r="1811" spans="1:24" ht="28.5" customHeight="1">
      <c r="A1811" s="849" t="s">
        <v>2833</v>
      </c>
      <c r="B1811" s="850"/>
      <c r="C1811" s="850" t="s">
        <v>2408</v>
      </c>
      <c r="D1811" s="850" t="s">
        <v>2834</v>
      </c>
      <c r="E1811" s="852">
        <v>44.465096000000003</v>
      </c>
      <c r="F1811" s="852">
        <v>-69.607983000000004</v>
      </c>
      <c r="G1811" s="854" t="s">
        <v>9289</v>
      </c>
      <c r="H1811" s="850"/>
      <c r="I1811" s="853" t="s">
        <v>33</v>
      </c>
      <c r="J1811" s="854" t="str">
        <f t="shared" si="230"/>
        <v>Other Water</v>
      </c>
      <c r="K1811" s="854" t="s">
        <v>80</v>
      </c>
      <c r="L1811" s="902">
        <v>2019</v>
      </c>
      <c r="M1811" s="855">
        <v>0.73199999999999998</v>
      </c>
      <c r="N1811" s="855"/>
      <c r="O1811" s="855">
        <v>1</v>
      </c>
      <c r="P1811" s="855">
        <v>3.71</v>
      </c>
      <c r="Q1811" s="855">
        <f t="shared" si="231"/>
        <v>3.71</v>
      </c>
      <c r="R1811" s="854"/>
      <c r="S1811" s="853"/>
      <c r="T1811" s="859" t="s">
        <v>2443</v>
      </c>
      <c r="U1811" s="912"/>
      <c r="V1811" s="887" t="s">
        <v>2411</v>
      </c>
      <c r="W1811" s="885"/>
      <c r="X1811" s="882" t="s">
        <v>2415</v>
      </c>
    </row>
    <row r="1812" spans="1:24" ht="28.5" customHeight="1">
      <c r="A1812" s="849" t="s">
        <v>2838</v>
      </c>
      <c r="B1812" s="850"/>
      <c r="C1812" s="850" t="s">
        <v>2408</v>
      </c>
      <c r="D1812" s="850" t="s">
        <v>2834</v>
      </c>
      <c r="E1812" s="852">
        <v>44.449491369999997</v>
      </c>
      <c r="F1812" s="852">
        <v>-69.613605910000004</v>
      </c>
      <c r="G1812" s="854" t="s">
        <v>9355</v>
      </c>
      <c r="H1812" s="850" t="s">
        <v>10901</v>
      </c>
      <c r="I1812" s="853" t="s">
        <v>5</v>
      </c>
      <c r="J1812" s="854" t="str">
        <f t="shared" si="230"/>
        <v>Other Water</v>
      </c>
      <c r="K1812" s="854" t="s">
        <v>80</v>
      </c>
      <c r="L1812" s="902">
        <v>2019</v>
      </c>
      <c r="M1812" s="855">
        <v>0.71499999999999997</v>
      </c>
      <c r="N1812" s="855"/>
      <c r="O1812" s="855">
        <v>1</v>
      </c>
      <c r="P1812" s="855">
        <v>16.39</v>
      </c>
      <c r="Q1812" s="855">
        <f t="shared" si="231"/>
        <v>16.39</v>
      </c>
      <c r="R1812" s="854"/>
      <c r="S1812" s="853"/>
      <c r="T1812" s="859" t="s">
        <v>2443</v>
      </c>
      <c r="U1812" s="864"/>
      <c r="V1812" s="881" t="s">
        <v>2411</v>
      </c>
      <c r="W1812" s="885"/>
      <c r="X1812" s="882" t="s">
        <v>2415</v>
      </c>
    </row>
    <row r="1813" spans="1:24" ht="28.5" customHeight="1">
      <c r="A1813" s="849" t="s">
        <v>10902</v>
      </c>
      <c r="B1813" s="849"/>
      <c r="C1813" s="849" t="s">
        <v>3158</v>
      </c>
      <c r="D1813" s="849" t="s">
        <v>10903</v>
      </c>
      <c r="E1813" s="851">
        <v>42.982545000000002</v>
      </c>
      <c r="F1813" s="851">
        <v>-83.976920000000007</v>
      </c>
      <c r="G1813" s="862"/>
      <c r="H1813" s="861"/>
      <c r="I1813" s="853" t="s">
        <v>2194</v>
      </c>
      <c r="J1813" s="852" t="s">
        <v>35</v>
      </c>
      <c r="K1813" s="852" t="s">
        <v>35</v>
      </c>
      <c r="L1813" s="863">
        <v>2020</v>
      </c>
      <c r="M1813" s="855">
        <v>17</v>
      </c>
      <c r="N1813" s="855"/>
      <c r="O1813" s="855"/>
      <c r="P1813" s="855">
        <v>123.3</v>
      </c>
      <c r="Q1813" s="855">
        <v>123.3</v>
      </c>
      <c r="R1813" s="854"/>
      <c r="S1813" s="854"/>
      <c r="T1813" s="854" t="s">
        <v>10904</v>
      </c>
      <c r="U1813" s="864" t="s">
        <v>10904</v>
      </c>
      <c r="V1813" s="865" t="s">
        <v>10905</v>
      </c>
      <c r="W1813" s="854" t="s">
        <v>10906</v>
      </c>
      <c r="X1813" s="851" t="s">
        <v>9295</v>
      </c>
    </row>
    <row r="1814" spans="1:24" ht="28.5" customHeight="1">
      <c r="A1814" s="849" t="s">
        <v>8881</v>
      </c>
      <c r="B1814" s="850"/>
      <c r="C1814" s="850" t="s">
        <v>8722</v>
      </c>
      <c r="D1814" s="850" t="s">
        <v>8882</v>
      </c>
      <c r="E1814" s="852">
        <v>43.718938999999999</v>
      </c>
      <c r="F1814" s="852">
        <v>-73.016773999999998</v>
      </c>
      <c r="G1814" s="854" t="s">
        <v>9289</v>
      </c>
      <c r="H1814" s="850"/>
      <c r="I1814" s="853" t="s">
        <v>44</v>
      </c>
      <c r="J1814" s="854" t="str">
        <f t="shared" ref="J1814:J1841" si="232">IF(K1814="Groundwater", "Groundwater", IF(OR(K1814="Wastewater", K1814="Surface Water", K1814="Drinking Water", K1814="Leachate"),"Other Water", IF(OR(K1814="Soil", K1814="Compost", K1814="Sludge", K1814="Septage"), "Solid", "Unknown")))</f>
        <v>Groundwater</v>
      </c>
      <c r="K1814" s="854" t="s">
        <v>35</v>
      </c>
      <c r="L1814" s="858">
        <v>2016</v>
      </c>
      <c r="M1814" s="855"/>
      <c r="N1814" s="855"/>
      <c r="O1814" s="855" t="s">
        <v>36</v>
      </c>
      <c r="P1814" s="855">
        <v>80</v>
      </c>
      <c r="Q1814" s="855">
        <f t="shared" ref="Q1814:Q1841" si="233">IF(M1814&amp;N1814&amp;O1814&amp;P1814="","",MAX(M1814:P1814))</f>
        <v>80</v>
      </c>
      <c r="R1814" s="885" t="s">
        <v>8883</v>
      </c>
      <c r="S1814" s="854"/>
      <c r="T1814" s="916" t="s">
        <v>8747</v>
      </c>
      <c r="U1814" s="866" t="s">
        <v>8884</v>
      </c>
      <c r="V1814" s="867" t="s">
        <v>8884</v>
      </c>
      <c r="W1814" s="941" t="s">
        <v>8885</v>
      </c>
      <c r="X1814" s="882" t="s">
        <v>8725</v>
      </c>
    </row>
    <row r="1815" spans="1:24" ht="28.5" customHeight="1">
      <c r="A1815" s="849" t="s">
        <v>2842</v>
      </c>
      <c r="B1815" s="850"/>
      <c r="C1815" s="850" t="s">
        <v>2408</v>
      </c>
      <c r="D1815" s="850" t="s">
        <v>2843</v>
      </c>
      <c r="E1815" s="852">
        <v>44.504691999999999</v>
      </c>
      <c r="F1815" s="852">
        <v>-70.236795999999998</v>
      </c>
      <c r="G1815" s="854" t="s">
        <v>10907</v>
      </c>
      <c r="H1815" s="850" t="s">
        <v>10908</v>
      </c>
      <c r="I1815" s="853" t="s">
        <v>5</v>
      </c>
      <c r="J1815" s="854" t="str">
        <f t="shared" si="232"/>
        <v>Solid</v>
      </c>
      <c r="K1815" s="854" t="s">
        <v>2447</v>
      </c>
      <c r="L1815" s="902">
        <v>2019</v>
      </c>
      <c r="M1815" s="855"/>
      <c r="N1815" s="855"/>
      <c r="O1815" s="855" t="s">
        <v>36</v>
      </c>
      <c r="P1815" s="855">
        <v>81300</v>
      </c>
      <c r="Q1815" s="855">
        <f t="shared" si="233"/>
        <v>81300</v>
      </c>
      <c r="R1815" s="854"/>
      <c r="S1815" s="853"/>
      <c r="T1815" s="859" t="s">
        <v>2443</v>
      </c>
      <c r="U1815" s="912"/>
      <c r="V1815" s="887" t="s">
        <v>2411</v>
      </c>
      <c r="W1815" s="885"/>
      <c r="X1815" s="882" t="s">
        <v>2415</v>
      </c>
    </row>
    <row r="1816" spans="1:24" ht="28.5" customHeight="1">
      <c r="A1816" s="849" t="s">
        <v>2129</v>
      </c>
      <c r="B1816" s="849"/>
      <c r="C1816" s="849" t="s">
        <v>1806</v>
      </c>
      <c r="D1816" s="849" t="s">
        <v>329</v>
      </c>
      <c r="E1816" s="851">
        <v>30.411639614405601</v>
      </c>
      <c r="F1816" s="851">
        <v>-87.250018102127299</v>
      </c>
      <c r="G1816" s="852" t="s">
        <v>9381</v>
      </c>
      <c r="H1816" s="849" t="s">
        <v>10909</v>
      </c>
      <c r="I1816" s="853" t="s">
        <v>1786</v>
      </c>
      <c r="J1816" s="854" t="str">
        <f t="shared" si="232"/>
        <v>Groundwater</v>
      </c>
      <c r="K1816" s="852" t="s">
        <v>35</v>
      </c>
      <c r="L1816" s="851">
        <v>2019</v>
      </c>
      <c r="M1816" s="855">
        <v>25</v>
      </c>
      <c r="N1816" s="855">
        <v>7.5</v>
      </c>
      <c r="O1816" s="855">
        <v>26.5</v>
      </c>
      <c r="P1816" s="855">
        <v>111.87</v>
      </c>
      <c r="Q1816" s="855">
        <f t="shared" si="233"/>
        <v>111.87</v>
      </c>
      <c r="R1816" s="854"/>
      <c r="S1816" s="854"/>
      <c r="T1816" s="928" t="s">
        <v>2130</v>
      </c>
      <c r="U1816" s="856" t="s">
        <v>1847</v>
      </c>
      <c r="V1816" s="907" t="s">
        <v>1848</v>
      </c>
      <c r="W1816" s="854"/>
      <c r="X1816" s="851"/>
    </row>
    <row r="1817" spans="1:24" ht="28.5" customHeight="1">
      <c r="A1817" s="849" t="s">
        <v>1538</v>
      </c>
      <c r="B1817" s="849"/>
      <c r="C1817" s="849" t="s">
        <v>448</v>
      </c>
      <c r="D1817" s="849" t="s">
        <v>855</v>
      </c>
      <c r="E1817" s="852">
        <v>34.590502999999998</v>
      </c>
      <c r="F1817" s="852">
        <v>-117.262337</v>
      </c>
      <c r="G1817" s="854" t="s">
        <v>9289</v>
      </c>
      <c r="H1817" s="849"/>
      <c r="I1817" s="853" t="s">
        <v>33</v>
      </c>
      <c r="J1817" s="854" t="str">
        <f t="shared" si="232"/>
        <v>Groundwater</v>
      </c>
      <c r="K1817" s="852" t="s">
        <v>35</v>
      </c>
      <c r="L1817" s="851">
        <v>2020</v>
      </c>
      <c r="M1817" s="855">
        <v>160</v>
      </c>
      <c r="N1817" s="855">
        <v>2.9</v>
      </c>
      <c r="O1817" s="855">
        <v>162.69999999999999</v>
      </c>
      <c r="P1817" s="855">
        <v>2761.31</v>
      </c>
      <c r="Q1817" s="855">
        <f t="shared" si="233"/>
        <v>2761.31</v>
      </c>
      <c r="R1817" s="854"/>
      <c r="S1817" s="854"/>
      <c r="T1817" s="854"/>
      <c r="U1817" s="866" t="s">
        <v>451</v>
      </c>
      <c r="V1817" s="884" t="s">
        <v>451</v>
      </c>
      <c r="W1817" s="854"/>
      <c r="X1817" s="877" t="s">
        <v>453</v>
      </c>
    </row>
    <row r="1818" spans="1:24" ht="28.5" customHeight="1">
      <c r="A1818" s="849" t="s">
        <v>1540</v>
      </c>
      <c r="B1818" s="850"/>
      <c r="C1818" s="850" t="s">
        <v>448</v>
      </c>
      <c r="D1818" s="850" t="s">
        <v>1541</v>
      </c>
      <c r="E1818" s="852">
        <v>32.828970409999997</v>
      </c>
      <c r="F1818" s="852">
        <v>-116.63958030000001</v>
      </c>
      <c r="G1818" s="854" t="s">
        <v>9289</v>
      </c>
      <c r="H1818" s="850"/>
      <c r="I1818" s="853" t="s">
        <v>33</v>
      </c>
      <c r="J1818" s="854" t="str">
        <f t="shared" si="232"/>
        <v>Groundwater</v>
      </c>
      <c r="K1818" s="854" t="s">
        <v>35</v>
      </c>
      <c r="L1818" s="858">
        <v>2019</v>
      </c>
      <c r="M1818" s="855">
        <v>52</v>
      </c>
      <c r="N1818" s="855">
        <v>1.9</v>
      </c>
      <c r="O1818" s="855">
        <v>53.9</v>
      </c>
      <c r="P1818" s="855">
        <v>136.9</v>
      </c>
      <c r="Q1818" s="855">
        <f t="shared" si="233"/>
        <v>136.9</v>
      </c>
      <c r="R1818" s="854"/>
      <c r="S1818" s="854"/>
      <c r="T1818" s="944" t="s">
        <v>1544</v>
      </c>
      <c r="U1818" s="856" t="s">
        <v>514</v>
      </c>
      <c r="V1818" s="1076" t="s">
        <v>1543</v>
      </c>
      <c r="W1818" s="885"/>
      <c r="X1818" s="941" t="s">
        <v>538</v>
      </c>
    </row>
    <row r="1819" spans="1:24" ht="28.5" customHeight="1">
      <c r="A1819" s="869" t="s">
        <v>4137</v>
      </c>
      <c r="B1819" s="870"/>
      <c r="C1819" s="870" t="s">
        <v>3158</v>
      </c>
      <c r="D1819" s="870" t="s">
        <v>4138</v>
      </c>
      <c r="E1819" s="871">
        <v>42.650385300000003</v>
      </c>
      <c r="F1819" s="871">
        <v>-85.304250600000003</v>
      </c>
      <c r="G1819" s="852" t="s">
        <v>9289</v>
      </c>
      <c r="H1819" s="852"/>
      <c r="I1819" s="872" t="s">
        <v>1007</v>
      </c>
      <c r="J1819" s="854" t="str">
        <f t="shared" si="232"/>
        <v>Groundwater</v>
      </c>
      <c r="K1819" s="854" t="s">
        <v>35</v>
      </c>
      <c r="L1819" s="858">
        <v>2018</v>
      </c>
      <c r="M1819" s="855"/>
      <c r="N1819" s="855"/>
      <c r="O1819" s="855">
        <v>192000</v>
      </c>
      <c r="P1819" s="855">
        <v>335090</v>
      </c>
      <c r="Q1819" s="855">
        <f t="shared" si="233"/>
        <v>335090</v>
      </c>
      <c r="R1819" s="851" t="s">
        <v>4139</v>
      </c>
      <c r="S1819" s="873" t="s">
        <v>4140</v>
      </c>
      <c r="T1819" s="874" t="s">
        <v>3166</v>
      </c>
      <c r="U1819" s="880" t="s">
        <v>4140</v>
      </c>
      <c r="V1819" s="884" t="s">
        <v>4140</v>
      </c>
      <c r="W1819" s="899" t="s">
        <v>4147</v>
      </c>
      <c r="X1819" s="877" t="s">
        <v>3168</v>
      </c>
    </row>
    <row r="1820" spans="1:24" ht="28.5" customHeight="1">
      <c r="A1820" s="849" t="s">
        <v>1545</v>
      </c>
      <c r="B1820" s="849"/>
      <c r="C1820" s="849" t="s">
        <v>448</v>
      </c>
      <c r="D1820" s="849" t="s">
        <v>1546</v>
      </c>
      <c r="E1820" s="852">
        <v>36.39276727</v>
      </c>
      <c r="F1820" s="852">
        <v>-119.3855472</v>
      </c>
      <c r="G1820" s="854" t="s">
        <v>9289</v>
      </c>
      <c r="H1820" s="849"/>
      <c r="I1820" s="853" t="s">
        <v>33</v>
      </c>
      <c r="J1820" s="854" t="str">
        <f t="shared" si="232"/>
        <v>Groundwater</v>
      </c>
      <c r="K1820" s="852" t="s">
        <v>35</v>
      </c>
      <c r="L1820" s="851">
        <v>2019</v>
      </c>
      <c r="M1820" s="855"/>
      <c r="N1820" s="855"/>
      <c r="O1820" s="855" t="s">
        <v>36</v>
      </c>
      <c r="P1820" s="855">
        <v>27.1</v>
      </c>
      <c r="Q1820" s="855">
        <f t="shared" si="233"/>
        <v>27.1</v>
      </c>
      <c r="R1820" s="854"/>
      <c r="S1820" s="854"/>
      <c r="T1820" s="854"/>
      <c r="U1820" s="866" t="s">
        <v>451</v>
      </c>
      <c r="V1820" s="884" t="s">
        <v>451</v>
      </c>
      <c r="W1820" s="854"/>
      <c r="X1820" s="877" t="s">
        <v>453</v>
      </c>
    </row>
    <row r="1821" spans="1:24" ht="28.5" customHeight="1">
      <c r="A1821" s="849" t="s">
        <v>9230</v>
      </c>
      <c r="B1821" s="850"/>
      <c r="C1821" s="850" t="s">
        <v>9084</v>
      </c>
      <c r="D1821" s="850" t="s">
        <v>9231</v>
      </c>
      <c r="E1821" s="852">
        <v>43.926918200000003</v>
      </c>
      <c r="F1821" s="852">
        <v>-90.2630214</v>
      </c>
      <c r="G1821" s="854" t="s">
        <v>9289</v>
      </c>
      <c r="H1821" s="850"/>
      <c r="I1821" s="853" t="s">
        <v>44</v>
      </c>
      <c r="J1821" s="854" t="str">
        <f t="shared" si="232"/>
        <v>Groundwater</v>
      </c>
      <c r="K1821" s="854" t="s">
        <v>35</v>
      </c>
      <c r="L1821" s="858">
        <v>2016</v>
      </c>
      <c r="M1821" s="855">
        <v>5700</v>
      </c>
      <c r="N1821" s="855">
        <v>23000</v>
      </c>
      <c r="O1821" s="855">
        <v>28700</v>
      </c>
      <c r="P1821" s="855">
        <v>43971</v>
      </c>
      <c r="Q1821" s="855">
        <f t="shared" si="233"/>
        <v>43971</v>
      </c>
      <c r="R1821" s="854" t="s">
        <v>10910</v>
      </c>
      <c r="S1821" s="854" t="s">
        <v>49</v>
      </c>
      <c r="T1821" s="854" t="s">
        <v>9130</v>
      </c>
      <c r="U1821" s="856" t="s">
        <v>9233</v>
      </c>
      <c r="V1821" s="857" t="s">
        <v>9234</v>
      </c>
      <c r="W1821" s="893" t="s">
        <v>9237</v>
      </c>
      <c r="X1821" s="882" t="s">
        <v>9132</v>
      </c>
    </row>
    <row r="1822" spans="1:24" ht="28.5" customHeight="1">
      <c r="A1822" s="849" t="s">
        <v>2131</v>
      </c>
      <c r="B1822" s="849"/>
      <c r="C1822" s="849" t="s">
        <v>1806</v>
      </c>
      <c r="D1822" s="849" t="s">
        <v>2132</v>
      </c>
      <c r="E1822" s="851">
        <v>29.1467086</v>
      </c>
      <c r="F1822" s="851">
        <v>-81.153602199999995</v>
      </c>
      <c r="G1822" s="901" t="s">
        <v>9290</v>
      </c>
      <c r="H1822" s="900"/>
      <c r="I1822" s="853" t="s">
        <v>95</v>
      </c>
      <c r="J1822" s="854" t="str">
        <f t="shared" si="232"/>
        <v>Groundwater</v>
      </c>
      <c r="K1822" s="852" t="s">
        <v>35</v>
      </c>
      <c r="L1822" s="851">
        <v>2019</v>
      </c>
      <c r="M1822" s="855">
        <v>1600</v>
      </c>
      <c r="N1822" s="855">
        <v>34000</v>
      </c>
      <c r="O1822" s="855"/>
      <c r="P1822" s="855"/>
      <c r="Q1822" s="855">
        <f t="shared" si="233"/>
        <v>34000</v>
      </c>
      <c r="R1822" s="854"/>
      <c r="S1822" s="854"/>
      <c r="T1822" s="868" t="s">
        <v>2134</v>
      </c>
      <c r="U1822" s="866" t="s">
        <v>1830</v>
      </c>
      <c r="V1822" s="884" t="s">
        <v>2133</v>
      </c>
      <c r="W1822" s="854"/>
      <c r="X1822" s="851"/>
    </row>
    <row r="1823" spans="1:24" ht="28.5" customHeight="1">
      <c r="A1823" s="849" t="s">
        <v>3143</v>
      </c>
      <c r="B1823" s="849"/>
      <c r="C1823" s="849" t="s">
        <v>3007</v>
      </c>
      <c r="D1823" s="849"/>
      <c r="E1823" s="851">
        <v>42.453662999999999</v>
      </c>
      <c r="F1823" s="851">
        <v>-71.425686999999996</v>
      </c>
      <c r="G1823" s="901" t="s">
        <v>9528</v>
      </c>
      <c r="H1823" s="900" t="s">
        <v>10911</v>
      </c>
      <c r="I1823" s="853" t="s">
        <v>1201</v>
      </c>
      <c r="J1823" s="854" t="str">
        <f t="shared" si="232"/>
        <v>Unknown</v>
      </c>
      <c r="K1823" s="852"/>
      <c r="L1823" s="851"/>
      <c r="M1823" s="855"/>
      <c r="N1823" s="855"/>
      <c r="O1823" s="855"/>
      <c r="P1823" s="855"/>
      <c r="Q1823" s="855" t="str">
        <f t="shared" si="233"/>
        <v/>
      </c>
      <c r="R1823" s="854" t="s">
        <v>9405</v>
      </c>
      <c r="S1823" s="854"/>
      <c r="T1823" s="918" t="s">
        <v>3144</v>
      </c>
      <c r="U1823" s="866" t="s">
        <v>1570</v>
      </c>
      <c r="V1823" s="865"/>
      <c r="W1823" s="854"/>
      <c r="X1823" s="851"/>
    </row>
    <row r="1824" spans="1:24" ht="28.5" customHeight="1">
      <c r="A1824" s="849" t="s">
        <v>4566</v>
      </c>
      <c r="B1824" s="849"/>
      <c r="C1824" s="849" t="s">
        <v>4239</v>
      </c>
      <c r="D1824" s="849" t="s">
        <v>4567</v>
      </c>
      <c r="E1824" s="851">
        <v>44.25289154</v>
      </c>
      <c r="F1824" s="851">
        <v>-91.988212590000003</v>
      </c>
      <c r="G1824" s="852" t="s">
        <v>9299</v>
      </c>
      <c r="H1824" s="849" t="s">
        <v>10912</v>
      </c>
      <c r="I1824" s="853" t="s">
        <v>33</v>
      </c>
      <c r="J1824" s="854" t="str">
        <f t="shared" si="232"/>
        <v>Groundwater</v>
      </c>
      <c r="K1824" s="852" t="s">
        <v>35</v>
      </c>
      <c r="L1824" s="851">
        <v>2019</v>
      </c>
      <c r="M1824" s="855">
        <v>530</v>
      </c>
      <c r="N1824" s="855">
        <v>530</v>
      </c>
      <c r="O1824" s="855">
        <v>1050</v>
      </c>
      <c r="P1824" s="855">
        <v>3710</v>
      </c>
      <c r="Q1824" s="855">
        <f t="shared" si="233"/>
        <v>3710</v>
      </c>
      <c r="R1824" s="854"/>
      <c r="S1824" s="868" t="s">
        <v>4271</v>
      </c>
      <c r="T1824" s="868" t="s">
        <v>4568</v>
      </c>
      <c r="U1824" s="866" t="s">
        <v>4271</v>
      </c>
      <c r="V1824" s="884" t="s">
        <v>4272</v>
      </c>
      <c r="W1824" s="854"/>
      <c r="X1824" s="877" t="s">
        <v>4274</v>
      </c>
    </row>
    <row r="1825" spans="1:24" ht="28.5" customHeight="1">
      <c r="A1825" s="849" t="s">
        <v>4569</v>
      </c>
      <c r="B1825" s="849"/>
      <c r="C1825" s="849" t="s">
        <v>4239</v>
      </c>
      <c r="D1825" s="849" t="s">
        <v>4570</v>
      </c>
      <c r="E1825" s="851">
        <v>46.475885419999997</v>
      </c>
      <c r="F1825" s="851">
        <v>-95.146660890000007</v>
      </c>
      <c r="G1825" s="852" t="s">
        <v>9299</v>
      </c>
      <c r="H1825" s="849" t="s">
        <v>10913</v>
      </c>
      <c r="I1825" s="853" t="s">
        <v>33</v>
      </c>
      <c r="J1825" s="854" t="str">
        <f t="shared" si="232"/>
        <v>Groundwater</v>
      </c>
      <c r="K1825" s="852" t="s">
        <v>35</v>
      </c>
      <c r="L1825" s="851">
        <v>2018</v>
      </c>
      <c r="M1825" s="855">
        <v>570</v>
      </c>
      <c r="N1825" s="855">
        <v>550</v>
      </c>
      <c r="O1825" s="855">
        <v>1120</v>
      </c>
      <c r="P1825" s="855">
        <v>3890</v>
      </c>
      <c r="Q1825" s="855">
        <f t="shared" si="233"/>
        <v>3890</v>
      </c>
      <c r="R1825" s="854"/>
      <c r="S1825" s="868" t="s">
        <v>4271</v>
      </c>
      <c r="T1825" s="868" t="s">
        <v>4571</v>
      </c>
      <c r="U1825" s="856" t="s">
        <v>4271</v>
      </c>
      <c r="V1825" s="857" t="s">
        <v>4272</v>
      </c>
      <c r="W1825" s="854"/>
      <c r="X1825" s="877" t="s">
        <v>4274</v>
      </c>
    </row>
    <row r="1826" spans="1:24" ht="28.5" customHeight="1">
      <c r="A1826" s="849" t="s">
        <v>9238</v>
      </c>
      <c r="B1826" s="849"/>
      <c r="C1826" s="849" t="s">
        <v>9084</v>
      </c>
      <c r="D1826" s="849" t="s">
        <v>9239</v>
      </c>
      <c r="E1826" s="852">
        <v>45.029480465648597</v>
      </c>
      <c r="F1826" s="851">
        <v>-89.183072061208804</v>
      </c>
      <c r="G1826" s="852" t="s">
        <v>10849</v>
      </c>
      <c r="H1826" s="849" t="s">
        <v>10914</v>
      </c>
      <c r="I1826" s="853" t="s">
        <v>2203</v>
      </c>
      <c r="J1826" s="854" t="str">
        <f t="shared" si="232"/>
        <v>Groundwater</v>
      </c>
      <c r="K1826" s="852" t="s">
        <v>35</v>
      </c>
      <c r="L1826" s="851">
        <v>2021</v>
      </c>
      <c r="M1826" s="855">
        <v>580</v>
      </c>
      <c r="N1826" s="855">
        <v>5.4</v>
      </c>
      <c r="O1826" s="855"/>
      <c r="P1826" s="855"/>
      <c r="Q1826" s="855">
        <f t="shared" si="233"/>
        <v>580</v>
      </c>
      <c r="R1826" s="854"/>
      <c r="S1826" s="854"/>
      <c r="T1826" s="854"/>
      <c r="U1826" s="866" t="s">
        <v>9240</v>
      </c>
      <c r="V1826" s="884" t="s">
        <v>9241</v>
      </c>
      <c r="W1826" s="868" t="s">
        <v>9242</v>
      </c>
      <c r="X1826" s="851"/>
    </row>
    <row r="1827" spans="1:24" ht="28.5" customHeight="1">
      <c r="A1827" s="849" t="s">
        <v>8988</v>
      </c>
      <c r="B1827" s="849"/>
      <c r="C1827" s="849" t="s">
        <v>8989</v>
      </c>
      <c r="D1827" s="849"/>
      <c r="E1827" s="851">
        <v>19.281186300000002</v>
      </c>
      <c r="F1827" s="851">
        <v>166.64477869999999</v>
      </c>
      <c r="G1827" s="901" t="s">
        <v>9290</v>
      </c>
      <c r="H1827" s="900"/>
      <c r="I1827" s="853" t="s">
        <v>44</v>
      </c>
      <c r="J1827" s="854" t="str">
        <f t="shared" si="232"/>
        <v>Solid</v>
      </c>
      <c r="K1827" s="852" t="s">
        <v>99</v>
      </c>
      <c r="L1827" s="851">
        <v>2019</v>
      </c>
      <c r="M1827" s="855">
        <v>19000</v>
      </c>
      <c r="N1827" s="855">
        <v>3000000</v>
      </c>
      <c r="O1827" s="855"/>
      <c r="P1827" s="855"/>
      <c r="Q1827" s="855">
        <f t="shared" si="233"/>
        <v>3000000</v>
      </c>
      <c r="R1827" s="854"/>
      <c r="S1827" s="854"/>
      <c r="T1827" s="854"/>
      <c r="U1827" s="866" t="s">
        <v>54</v>
      </c>
      <c r="V1827" s="867" t="s">
        <v>8990</v>
      </c>
      <c r="W1827" s="854"/>
      <c r="X1827" s="851"/>
    </row>
    <row r="1828" spans="1:24" ht="28.5" customHeight="1">
      <c r="A1828" s="849" t="s">
        <v>7501</v>
      </c>
      <c r="B1828" s="850"/>
      <c r="C1828" s="850" t="s">
        <v>4778</v>
      </c>
      <c r="D1828" s="850" t="s">
        <v>7502</v>
      </c>
      <c r="E1828" s="852">
        <v>43.576864999999998</v>
      </c>
      <c r="F1828" s="852">
        <v>-71.035079300000007</v>
      </c>
      <c r="G1828" s="854" t="s">
        <v>9299</v>
      </c>
      <c r="H1828" s="850"/>
      <c r="I1828" s="853" t="s">
        <v>77</v>
      </c>
      <c r="J1828" s="854" t="str">
        <f t="shared" si="232"/>
        <v>Groundwater</v>
      </c>
      <c r="K1828" s="854" t="s">
        <v>35</v>
      </c>
      <c r="L1828" s="858">
        <v>2018</v>
      </c>
      <c r="M1828" s="855">
        <v>4.2699999999999996</v>
      </c>
      <c r="N1828" s="855">
        <v>4.3</v>
      </c>
      <c r="O1828" s="855">
        <v>8.57</v>
      </c>
      <c r="P1828" s="855">
        <v>18.36</v>
      </c>
      <c r="Q1828" s="855">
        <f t="shared" si="233"/>
        <v>18.36</v>
      </c>
      <c r="R1828" s="854"/>
      <c r="S1828" s="853"/>
      <c r="T1828" s="879" t="s">
        <v>7507</v>
      </c>
      <c r="U1828" s="875" t="s">
        <v>4786</v>
      </c>
      <c r="V1828" s="907" t="s">
        <v>7504</v>
      </c>
      <c r="W1828" s="879" t="s">
        <v>7508</v>
      </c>
      <c r="X1828" s="882" t="s">
        <v>2415</v>
      </c>
    </row>
    <row r="1829" spans="1:24" ht="28.5" customHeight="1">
      <c r="A1829" s="849" t="s">
        <v>7509</v>
      </c>
      <c r="B1829" s="850"/>
      <c r="C1829" s="850" t="s">
        <v>4778</v>
      </c>
      <c r="D1829" s="850" t="s">
        <v>7502</v>
      </c>
      <c r="E1829" s="852">
        <v>43.541802734721699</v>
      </c>
      <c r="F1829" s="852">
        <v>-71.027476525235599</v>
      </c>
      <c r="G1829" s="854" t="s">
        <v>9299</v>
      </c>
      <c r="H1829" s="850" t="s">
        <v>10915</v>
      </c>
      <c r="I1829" s="853" t="s">
        <v>33</v>
      </c>
      <c r="J1829" s="854" t="str">
        <f t="shared" si="232"/>
        <v>Groundwater</v>
      </c>
      <c r="K1829" s="854" t="s">
        <v>35</v>
      </c>
      <c r="L1829" s="858">
        <v>2019</v>
      </c>
      <c r="M1829" s="855">
        <v>373</v>
      </c>
      <c r="N1829" s="855">
        <v>90.6</v>
      </c>
      <c r="O1829" s="855">
        <v>463.6</v>
      </c>
      <c r="P1829" s="855">
        <v>1247</v>
      </c>
      <c r="Q1829" s="855">
        <f t="shared" si="233"/>
        <v>1247</v>
      </c>
      <c r="R1829" s="854"/>
      <c r="S1829" s="853"/>
      <c r="T1829" s="890" t="s">
        <v>7514</v>
      </c>
      <c r="U1829" s="880" t="s">
        <v>4786</v>
      </c>
      <c r="V1829" s="884" t="s">
        <v>7511</v>
      </c>
      <c r="W1829" s="962" t="s">
        <v>7515</v>
      </c>
      <c r="X1829" s="882" t="s">
        <v>2415</v>
      </c>
    </row>
    <row r="1830" spans="1:24" ht="28.5" customHeight="1">
      <c r="A1830" s="849" t="s">
        <v>7516</v>
      </c>
      <c r="B1830" s="850"/>
      <c r="C1830" s="850" t="s">
        <v>4778</v>
      </c>
      <c r="D1830" s="850" t="s">
        <v>7517</v>
      </c>
      <c r="E1830" s="852">
        <v>43.535094000000001</v>
      </c>
      <c r="F1830" s="852">
        <v>-71.033042899999998</v>
      </c>
      <c r="G1830" s="854" t="s">
        <v>9290</v>
      </c>
      <c r="H1830" s="850"/>
      <c r="I1830" s="853" t="s">
        <v>765</v>
      </c>
      <c r="J1830" s="854" t="str">
        <f t="shared" si="232"/>
        <v>Groundwater</v>
      </c>
      <c r="K1830" s="854" t="s">
        <v>35</v>
      </c>
      <c r="L1830" s="858"/>
      <c r="M1830" s="855">
        <v>7.31</v>
      </c>
      <c r="N1830" s="855"/>
      <c r="O1830" s="855" t="s">
        <v>36</v>
      </c>
      <c r="P1830" s="855" t="s">
        <v>36</v>
      </c>
      <c r="Q1830" s="855">
        <f t="shared" si="233"/>
        <v>7.31</v>
      </c>
      <c r="R1830" s="854"/>
      <c r="S1830" s="854"/>
      <c r="T1830" s="854"/>
      <c r="U1830" s="866" t="s">
        <v>4781</v>
      </c>
      <c r="V1830" s="884" t="s">
        <v>4781</v>
      </c>
      <c r="W1830" s="854"/>
      <c r="X1830" s="860" t="s">
        <v>2415</v>
      </c>
    </row>
    <row r="1831" spans="1:24" ht="28.5" customHeight="1">
      <c r="A1831" s="849" t="s">
        <v>8162</v>
      </c>
      <c r="B1831" s="849"/>
      <c r="C1831" s="849" t="s">
        <v>8095</v>
      </c>
      <c r="D1831" s="849" t="s">
        <v>10916</v>
      </c>
      <c r="E1831" s="852">
        <v>48.916224999999997</v>
      </c>
      <c r="F1831" s="851">
        <v>-97.909899999999993</v>
      </c>
      <c r="G1831" s="852" t="s">
        <v>10918</v>
      </c>
      <c r="H1831" s="849" t="s">
        <v>10917</v>
      </c>
      <c r="I1831" s="853" t="s">
        <v>765</v>
      </c>
      <c r="J1831" s="854" t="str">
        <f t="shared" si="232"/>
        <v>Other Water</v>
      </c>
      <c r="K1831" s="852" t="s">
        <v>2471</v>
      </c>
      <c r="L1831" s="851">
        <v>2018</v>
      </c>
      <c r="M1831" s="855">
        <v>8.8000000000000007</v>
      </c>
      <c r="N1831" s="855">
        <v>5.0999999999999996</v>
      </c>
      <c r="O1831" s="855">
        <v>13.9</v>
      </c>
      <c r="P1831" s="855">
        <v>55.63</v>
      </c>
      <c r="Q1831" s="855">
        <f t="shared" si="233"/>
        <v>55.63</v>
      </c>
      <c r="R1831" s="854"/>
      <c r="S1831" s="854"/>
      <c r="T1831" s="854"/>
      <c r="U1831" s="864"/>
      <c r="V1831" s="907" t="s">
        <v>8097</v>
      </c>
      <c r="W1831" s="854"/>
      <c r="X1831" s="851"/>
    </row>
    <row r="1832" spans="1:24" ht="28.5" customHeight="1">
      <c r="A1832" s="849" t="s">
        <v>10919</v>
      </c>
      <c r="B1832" s="849"/>
      <c r="C1832" s="849" t="s">
        <v>3158</v>
      </c>
      <c r="D1832" s="849" t="s">
        <v>10920</v>
      </c>
      <c r="E1832" s="851">
        <v>42.784137999999999</v>
      </c>
      <c r="F1832" s="851">
        <v>-83.066519999999997</v>
      </c>
      <c r="G1832" s="901" t="s">
        <v>9299</v>
      </c>
      <c r="H1832" s="861"/>
      <c r="I1832" s="853" t="s">
        <v>33</v>
      </c>
      <c r="J1832" s="854" t="str">
        <f t="shared" si="232"/>
        <v>Groundwater</v>
      </c>
      <c r="K1832" s="852" t="s">
        <v>35</v>
      </c>
      <c r="L1832" s="851">
        <v>2020</v>
      </c>
      <c r="M1832" s="855">
        <v>4130</v>
      </c>
      <c r="N1832" s="855">
        <v>41.8</v>
      </c>
      <c r="O1832" s="855"/>
      <c r="P1832" s="855"/>
      <c r="Q1832" s="855">
        <f t="shared" si="233"/>
        <v>4130</v>
      </c>
      <c r="R1832" s="854"/>
      <c r="S1832" s="854"/>
      <c r="T1832" s="854"/>
      <c r="U1832" s="984" t="s">
        <v>10921</v>
      </c>
      <c r="V1832" s="1099" t="s">
        <v>10922</v>
      </c>
      <c r="W1832" s="940" t="s">
        <v>10922</v>
      </c>
      <c r="X1832" s="952" t="s">
        <v>9395</v>
      </c>
    </row>
    <row r="1833" spans="1:24" ht="28.5" customHeight="1">
      <c r="A1833" s="849" t="s">
        <v>1548</v>
      </c>
      <c r="B1833" s="849"/>
      <c r="C1833" s="849" t="s">
        <v>448</v>
      </c>
      <c r="D1833" s="849" t="s">
        <v>1549</v>
      </c>
      <c r="E1833" s="852">
        <v>38.553962800000001</v>
      </c>
      <c r="F1833" s="852">
        <v>-119.45673600000001</v>
      </c>
      <c r="G1833" s="854" t="s">
        <v>9289</v>
      </c>
      <c r="H1833" s="849"/>
      <c r="I1833" s="853" t="s">
        <v>33</v>
      </c>
      <c r="J1833" s="854" t="str">
        <f t="shared" si="232"/>
        <v>Groundwater</v>
      </c>
      <c r="K1833" s="852" t="s">
        <v>35</v>
      </c>
      <c r="L1833" s="851">
        <v>2020</v>
      </c>
      <c r="M1833" s="855">
        <v>0.56999999999999995</v>
      </c>
      <c r="N1833" s="855"/>
      <c r="O1833" s="855" t="s">
        <v>36</v>
      </c>
      <c r="P1833" s="855">
        <v>20.37</v>
      </c>
      <c r="Q1833" s="855">
        <f t="shared" si="233"/>
        <v>20.37</v>
      </c>
      <c r="R1833" s="854"/>
      <c r="S1833" s="854"/>
      <c r="T1833" s="854"/>
      <c r="U1833" s="856" t="s">
        <v>451</v>
      </c>
      <c r="V1833" s="857" t="s">
        <v>451</v>
      </c>
      <c r="W1833" s="854"/>
      <c r="X1833" s="877" t="s">
        <v>453</v>
      </c>
    </row>
    <row r="1834" spans="1:24" ht="28.5" customHeight="1">
      <c r="A1834" s="849" t="s">
        <v>4572</v>
      </c>
      <c r="B1834" s="849"/>
      <c r="C1834" s="849" t="s">
        <v>4239</v>
      </c>
      <c r="D1834" s="849" t="s">
        <v>4573</v>
      </c>
      <c r="E1834" s="851">
        <v>46.966737479999999</v>
      </c>
      <c r="F1834" s="851">
        <v>-94.519039879999994</v>
      </c>
      <c r="G1834" s="852" t="s">
        <v>9299</v>
      </c>
      <c r="H1834" s="849" t="s">
        <v>10923</v>
      </c>
      <c r="I1834" s="853" t="s">
        <v>33</v>
      </c>
      <c r="J1834" s="854" t="str">
        <f t="shared" si="232"/>
        <v>Groundwater</v>
      </c>
      <c r="K1834" s="852" t="s">
        <v>35</v>
      </c>
      <c r="L1834" s="851">
        <v>2018</v>
      </c>
      <c r="M1834" s="855">
        <v>560</v>
      </c>
      <c r="N1834" s="855">
        <v>530</v>
      </c>
      <c r="O1834" s="855">
        <v>1090</v>
      </c>
      <c r="P1834" s="855">
        <v>3740</v>
      </c>
      <c r="Q1834" s="855">
        <f t="shared" si="233"/>
        <v>3740</v>
      </c>
      <c r="R1834" s="854"/>
      <c r="S1834" s="868" t="s">
        <v>4271</v>
      </c>
      <c r="T1834" s="868" t="s">
        <v>4574</v>
      </c>
      <c r="U1834" s="866" t="s">
        <v>4271</v>
      </c>
      <c r="V1834" s="884" t="s">
        <v>4272</v>
      </c>
      <c r="W1834" s="854"/>
      <c r="X1834" s="877" t="s">
        <v>4274</v>
      </c>
    </row>
    <row r="1835" spans="1:24" ht="28.5" customHeight="1">
      <c r="A1835" s="849" t="s">
        <v>7519</v>
      </c>
      <c r="B1835" s="850"/>
      <c r="C1835" s="850" t="s">
        <v>4778</v>
      </c>
      <c r="D1835" s="850" t="s">
        <v>7520</v>
      </c>
      <c r="E1835" s="852">
        <v>43.026681699999997</v>
      </c>
      <c r="F1835" s="852">
        <v>-71.157011699999998</v>
      </c>
      <c r="G1835" s="854" t="s">
        <v>9290</v>
      </c>
      <c r="H1835" s="850"/>
      <c r="I1835" s="853" t="s">
        <v>765</v>
      </c>
      <c r="J1835" s="854" t="str">
        <f t="shared" si="232"/>
        <v>Groundwater</v>
      </c>
      <c r="K1835" s="854" t="s">
        <v>35</v>
      </c>
      <c r="L1835" s="858"/>
      <c r="M1835" s="855">
        <v>4.72</v>
      </c>
      <c r="N1835" s="855">
        <v>5.7</v>
      </c>
      <c r="O1835" s="855">
        <v>10.42</v>
      </c>
      <c r="P1835" s="855" t="s">
        <v>36</v>
      </c>
      <c r="Q1835" s="855">
        <f t="shared" si="233"/>
        <v>10.42</v>
      </c>
      <c r="R1835" s="854"/>
      <c r="S1835" s="854"/>
      <c r="T1835" s="854"/>
      <c r="U1835" s="856" t="s">
        <v>4781</v>
      </c>
      <c r="V1835" s="857" t="s">
        <v>4781</v>
      </c>
      <c r="W1835" s="854"/>
      <c r="X1835" s="860" t="s">
        <v>2415</v>
      </c>
    </row>
    <row r="1836" spans="1:24" ht="28.5" customHeight="1">
      <c r="A1836" s="849" t="s">
        <v>2847</v>
      </c>
      <c r="B1836" s="850"/>
      <c r="C1836" s="850" t="s">
        <v>2408</v>
      </c>
      <c r="D1836" s="850" t="s">
        <v>2848</v>
      </c>
      <c r="E1836" s="852">
        <v>43.8100851550481</v>
      </c>
      <c r="F1836" s="852">
        <v>-70.229952281772597</v>
      </c>
      <c r="G1836" s="854" t="s">
        <v>9355</v>
      </c>
      <c r="H1836" s="850" t="s">
        <v>10924</v>
      </c>
      <c r="I1836" s="853" t="s">
        <v>77</v>
      </c>
      <c r="J1836" s="854" t="str">
        <f t="shared" si="232"/>
        <v>Groundwater</v>
      </c>
      <c r="K1836" s="854" t="s">
        <v>35</v>
      </c>
      <c r="L1836" s="902">
        <v>2020</v>
      </c>
      <c r="M1836" s="855">
        <v>9.32</v>
      </c>
      <c r="N1836" s="855">
        <v>11.2</v>
      </c>
      <c r="O1836" s="855">
        <v>20</v>
      </c>
      <c r="P1836" s="855">
        <v>27.82</v>
      </c>
      <c r="Q1836" s="855">
        <f t="shared" si="233"/>
        <v>27.82</v>
      </c>
      <c r="R1836" s="854"/>
      <c r="S1836" s="853"/>
      <c r="T1836" s="859" t="s">
        <v>2443</v>
      </c>
      <c r="U1836" s="864"/>
      <c r="V1836" s="881" t="s">
        <v>2411</v>
      </c>
      <c r="W1836" s="885"/>
      <c r="X1836" s="882" t="s">
        <v>2415</v>
      </c>
    </row>
    <row r="1837" spans="1:24" ht="28.5" customHeight="1">
      <c r="A1837" s="849" t="s">
        <v>7522</v>
      </c>
      <c r="B1837" s="850"/>
      <c r="C1837" s="850" t="s">
        <v>4778</v>
      </c>
      <c r="D1837" s="850" t="s">
        <v>7523</v>
      </c>
      <c r="E1837" s="852">
        <v>43.129446999999999</v>
      </c>
      <c r="F1837" s="852">
        <v>-72.410267000000005</v>
      </c>
      <c r="G1837" s="854" t="s">
        <v>9299</v>
      </c>
      <c r="H1837" s="850"/>
      <c r="I1837" s="853" t="s">
        <v>33</v>
      </c>
      <c r="J1837" s="854" t="str">
        <f t="shared" si="232"/>
        <v>Groundwater</v>
      </c>
      <c r="K1837" s="854" t="s">
        <v>35</v>
      </c>
      <c r="L1837" s="858">
        <v>2019</v>
      </c>
      <c r="M1837" s="855">
        <v>54.1</v>
      </c>
      <c r="N1837" s="855">
        <v>200</v>
      </c>
      <c r="O1837" s="855">
        <v>247.9</v>
      </c>
      <c r="P1837" s="855">
        <v>223.3</v>
      </c>
      <c r="Q1837" s="855">
        <f t="shared" si="233"/>
        <v>247.9</v>
      </c>
      <c r="R1837" s="854"/>
      <c r="S1837" s="853"/>
      <c r="T1837" s="879" t="s">
        <v>7527</v>
      </c>
      <c r="U1837" s="875" t="s">
        <v>4786</v>
      </c>
      <c r="V1837" s="887" t="s">
        <v>4781</v>
      </c>
      <c r="W1837" s="879" t="s">
        <v>7528</v>
      </c>
      <c r="X1837" s="882" t="s">
        <v>2415</v>
      </c>
    </row>
    <row r="1838" spans="1:24" ht="28.5" customHeight="1">
      <c r="A1838" s="849" t="s">
        <v>3145</v>
      </c>
      <c r="B1838" s="849"/>
      <c r="C1838" s="849" t="s">
        <v>3007</v>
      </c>
      <c r="D1838" s="849"/>
      <c r="E1838" s="851">
        <v>41.959088600000001</v>
      </c>
      <c r="F1838" s="851">
        <v>-71.296778900000007</v>
      </c>
      <c r="G1838" s="901" t="s">
        <v>9290</v>
      </c>
      <c r="H1838" s="900"/>
      <c r="I1838" s="853" t="s">
        <v>1201</v>
      </c>
      <c r="J1838" s="854" t="str">
        <f t="shared" si="232"/>
        <v>Unknown</v>
      </c>
      <c r="K1838" s="852"/>
      <c r="L1838" s="851"/>
      <c r="M1838" s="855"/>
      <c r="N1838" s="855"/>
      <c r="O1838" s="855"/>
      <c r="P1838" s="855"/>
      <c r="Q1838" s="855" t="str">
        <f t="shared" si="233"/>
        <v/>
      </c>
      <c r="R1838" s="854" t="s">
        <v>9405</v>
      </c>
      <c r="S1838" s="854"/>
      <c r="T1838" s="918" t="s">
        <v>3146</v>
      </c>
      <c r="U1838" s="856" t="s">
        <v>1570</v>
      </c>
      <c r="V1838" s="865"/>
      <c r="W1838" s="854"/>
      <c r="X1838" s="851"/>
    </row>
    <row r="1839" spans="1:24" ht="28.5" customHeight="1">
      <c r="A1839" s="849" t="s">
        <v>9243</v>
      </c>
      <c r="B1839" s="849"/>
      <c r="C1839" s="849" t="s">
        <v>9084</v>
      </c>
      <c r="D1839" s="849" t="s">
        <v>9091</v>
      </c>
      <c r="E1839" s="851">
        <v>43.131876900000002</v>
      </c>
      <c r="F1839" s="852">
        <v>-89.333406499999995</v>
      </c>
      <c r="G1839" s="851" t="s">
        <v>9608</v>
      </c>
      <c r="H1839" s="869"/>
      <c r="I1839" s="853" t="s">
        <v>2203</v>
      </c>
      <c r="J1839" s="854" t="str">
        <f t="shared" si="232"/>
        <v>Groundwater</v>
      </c>
      <c r="K1839" s="852" t="s">
        <v>35</v>
      </c>
      <c r="L1839" s="851">
        <v>2020</v>
      </c>
      <c r="M1839" s="855">
        <v>103</v>
      </c>
      <c r="N1839" s="855">
        <v>235</v>
      </c>
      <c r="O1839" s="855"/>
      <c r="P1839" s="855"/>
      <c r="Q1839" s="855">
        <f t="shared" si="233"/>
        <v>235</v>
      </c>
      <c r="R1839" s="854"/>
      <c r="S1839" s="854"/>
      <c r="T1839" s="854"/>
      <c r="U1839" s="875" t="s">
        <v>9244</v>
      </c>
      <c r="V1839" s="857" t="s">
        <v>9245</v>
      </c>
      <c r="W1839" s="868" t="s">
        <v>9246</v>
      </c>
      <c r="X1839" s="851"/>
    </row>
    <row r="1840" spans="1:24" ht="28.5" customHeight="1">
      <c r="A1840" s="849" t="s">
        <v>9247</v>
      </c>
      <c r="B1840" s="849"/>
      <c r="C1840" s="849" t="s">
        <v>9084</v>
      </c>
      <c r="D1840" s="849" t="s">
        <v>9091</v>
      </c>
      <c r="E1840" s="851">
        <v>43.133216352467102</v>
      </c>
      <c r="F1840" s="851">
        <v>-89.334484983661099</v>
      </c>
      <c r="G1840" s="851" t="s">
        <v>10925</v>
      </c>
      <c r="H1840" s="869" t="s">
        <v>10926</v>
      </c>
      <c r="I1840" s="853" t="s">
        <v>44</v>
      </c>
      <c r="J1840" s="854" t="str">
        <f t="shared" si="232"/>
        <v>Groundwater</v>
      </c>
      <c r="K1840" s="852" t="s">
        <v>35</v>
      </c>
      <c r="L1840" s="851">
        <v>2021</v>
      </c>
      <c r="M1840" s="855">
        <v>6.9</v>
      </c>
      <c r="N1840" s="855">
        <v>21.7</v>
      </c>
      <c r="O1840" s="855">
        <v>28.6</v>
      </c>
      <c r="P1840" s="855"/>
      <c r="Q1840" s="855">
        <f t="shared" si="233"/>
        <v>28.6</v>
      </c>
      <c r="R1840" s="854"/>
      <c r="S1840" s="854"/>
      <c r="T1840" s="854"/>
      <c r="U1840" s="880" t="s">
        <v>9248</v>
      </c>
      <c r="V1840" s="884" t="s">
        <v>9249</v>
      </c>
      <c r="W1840" s="868" t="s">
        <v>9250</v>
      </c>
      <c r="X1840" s="851"/>
    </row>
    <row r="1841" spans="1:24" ht="28.5" customHeight="1">
      <c r="A1841" s="849" t="s">
        <v>7529</v>
      </c>
      <c r="B1841" s="850"/>
      <c r="C1841" s="850" t="s">
        <v>4778</v>
      </c>
      <c r="D1841" s="850" t="s">
        <v>7530</v>
      </c>
      <c r="E1841" s="852">
        <v>42.810637</v>
      </c>
      <c r="F1841" s="852">
        <v>-71.263334</v>
      </c>
      <c r="G1841" s="854" t="s">
        <v>9449</v>
      </c>
      <c r="H1841" s="850" t="s">
        <v>10927</v>
      </c>
      <c r="I1841" s="853" t="s">
        <v>2194</v>
      </c>
      <c r="J1841" s="854" t="str">
        <f t="shared" si="232"/>
        <v>Groundwater</v>
      </c>
      <c r="K1841" s="854" t="s">
        <v>35</v>
      </c>
      <c r="L1841" s="858"/>
      <c r="M1841" s="855">
        <v>15.5</v>
      </c>
      <c r="N1841" s="855">
        <v>4.21</v>
      </c>
      <c r="O1841" s="855">
        <v>19.71</v>
      </c>
      <c r="P1841" s="855" t="s">
        <v>36</v>
      </c>
      <c r="Q1841" s="855">
        <f t="shared" si="233"/>
        <v>19.71</v>
      </c>
      <c r="R1841" s="854"/>
      <c r="S1841" s="854"/>
      <c r="T1841" s="854"/>
      <c r="U1841" s="866" t="s">
        <v>4781</v>
      </c>
      <c r="V1841" s="884" t="s">
        <v>4781</v>
      </c>
      <c r="W1841" s="854"/>
      <c r="X1841" s="860" t="s">
        <v>2415</v>
      </c>
    </row>
    <row r="1842" spans="1:24" ht="28.5" customHeight="1">
      <c r="A1842" s="849" t="s">
        <v>10928</v>
      </c>
      <c r="B1842" s="849"/>
      <c r="C1842" s="849" t="s">
        <v>3158</v>
      </c>
      <c r="D1842" s="849" t="s">
        <v>3656</v>
      </c>
      <c r="E1842" s="851">
        <v>42.798901999999998</v>
      </c>
      <c r="F1842" s="851">
        <v>-86.117977999999994</v>
      </c>
      <c r="G1842" s="862"/>
      <c r="H1842" s="861"/>
      <c r="I1842" s="853" t="s">
        <v>5</v>
      </c>
      <c r="J1842" s="852" t="s">
        <v>35</v>
      </c>
      <c r="K1842" s="852" t="s">
        <v>35</v>
      </c>
      <c r="L1842" s="863">
        <v>2020</v>
      </c>
      <c r="M1842" s="855">
        <v>110</v>
      </c>
      <c r="N1842" s="855"/>
      <c r="O1842" s="855"/>
      <c r="P1842" s="855"/>
      <c r="Q1842" s="855">
        <v>110</v>
      </c>
      <c r="R1842" s="854"/>
      <c r="S1842" s="854"/>
      <c r="T1842" s="854" t="s">
        <v>10929</v>
      </c>
      <c r="U1842" s="864" t="s">
        <v>10929</v>
      </c>
      <c r="V1842" s="865" t="s">
        <v>10930</v>
      </c>
      <c r="W1842" s="854" t="s">
        <v>10931</v>
      </c>
      <c r="X1842" s="851" t="s">
        <v>9295</v>
      </c>
    </row>
    <row r="1843" spans="1:24" ht="28.5" customHeight="1">
      <c r="A1843" s="849" t="s">
        <v>7532</v>
      </c>
      <c r="B1843" s="850"/>
      <c r="C1843" s="850" t="s">
        <v>4778</v>
      </c>
      <c r="D1843" s="850" t="s">
        <v>7533</v>
      </c>
      <c r="E1843" s="852">
        <v>43.943134855300698</v>
      </c>
      <c r="F1843" s="852">
        <v>-71.895970242424198</v>
      </c>
      <c r="G1843" s="854" t="s">
        <v>9299</v>
      </c>
      <c r="H1843" s="850" t="s">
        <v>10932</v>
      </c>
      <c r="I1843" s="853" t="s">
        <v>33</v>
      </c>
      <c r="J1843" s="854" t="str">
        <f t="shared" ref="J1843:J1865" si="234">IF(K1843="Groundwater", "Groundwater", IF(OR(K1843="Wastewater", K1843="Surface Water", K1843="Drinking Water", K1843="Leachate"),"Other Water", IF(OR(K1843="Soil", K1843="Compost", K1843="Sludge", K1843="Septage"), "Solid", "Unknown")))</f>
        <v>Groundwater</v>
      </c>
      <c r="K1843" s="854" t="s">
        <v>35</v>
      </c>
      <c r="L1843" s="858">
        <v>2018</v>
      </c>
      <c r="M1843" s="855"/>
      <c r="N1843" s="855"/>
      <c r="O1843" s="855" t="s">
        <v>36</v>
      </c>
      <c r="P1843" s="855">
        <v>9.51</v>
      </c>
      <c r="Q1843" s="855">
        <f t="shared" ref="Q1843:Q1865" si="235">IF(M1843&amp;N1843&amp;O1843&amp;P1843="","",MAX(M1843:P1843))</f>
        <v>9.51</v>
      </c>
      <c r="R1843" s="854"/>
      <c r="S1843" s="853"/>
      <c r="T1843" s="879" t="s">
        <v>7537</v>
      </c>
      <c r="U1843" s="880" t="s">
        <v>4786</v>
      </c>
      <c r="V1843" s="881" t="s">
        <v>7535</v>
      </c>
      <c r="W1843" s="879" t="s">
        <v>7538</v>
      </c>
      <c r="X1843" s="882" t="s">
        <v>2415</v>
      </c>
    </row>
    <row r="1844" spans="1:24" ht="28.5" customHeight="1">
      <c r="A1844" s="849" t="s">
        <v>4151</v>
      </c>
      <c r="B1844" s="849"/>
      <c r="C1844" s="849" t="s">
        <v>3158</v>
      </c>
      <c r="D1844" s="849" t="s">
        <v>4152</v>
      </c>
      <c r="E1844" s="851">
        <v>42.533661799999997</v>
      </c>
      <c r="F1844" s="851">
        <v>-83.019353099999904</v>
      </c>
      <c r="G1844" s="852" t="s">
        <v>9289</v>
      </c>
      <c r="H1844" s="852"/>
      <c r="I1844" s="853" t="s">
        <v>765</v>
      </c>
      <c r="J1844" s="854" t="str">
        <f t="shared" si="234"/>
        <v>Other Water</v>
      </c>
      <c r="K1844" s="852" t="s">
        <v>2471</v>
      </c>
      <c r="L1844" s="851"/>
      <c r="M1844" s="855">
        <v>7.21</v>
      </c>
      <c r="N1844" s="855">
        <v>7.64</v>
      </c>
      <c r="O1844" s="855"/>
      <c r="P1844" s="855"/>
      <c r="Q1844" s="855">
        <f t="shared" si="235"/>
        <v>7.64</v>
      </c>
      <c r="R1844" s="854"/>
      <c r="S1844" s="885"/>
      <c r="T1844" s="852"/>
      <c r="U1844" s="864"/>
      <c r="V1844" s="857" t="s">
        <v>3266</v>
      </c>
      <c r="W1844" s="854"/>
      <c r="X1844" s="851"/>
    </row>
    <row r="1845" spans="1:24" ht="28.5" customHeight="1">
      <c r="A1845" s="849" t="s">
        <v>8886</v>
      </c>
      <c r="B1845" s="849"/>
      <c r="C1845" s="849" t="s">
        <v>8722</v>
      </c>
      <c r="D1845" s="849" t="s">
        <v>8802</v>
      </c>
      <c r="E1845" s="901">
        <v>42.775669999999998</v>
      </c>
      <c r="F1845" s="901">
        <v>-73.242553000000001</v>
      </c>
      <c r="G1845" s="901" t="s">
        <v>9434</v>
      </c>
      <c r="H1845" s="900"/>
      <c r="I1845" s="853" t="s">
        <v>5</v>
      </c>
      <c r="J1845" s="854" t="str">
        <f t="shared" si="234"/>
        <v>Other Water</v>
      </c>
      <c r="K1845" s="852" t="s">
        <v>80</v>
      </c>
      <c r="L1845" s="851"/>
      <c r="M1845" s="855"/>
      <c r="N1845" s="855"/>
      <c r="O1845" s="855"/>
      <c r="P1845" s="855"/>
      <c r="Q1845" s="855" t="str">
        <f t="shared" si="235"/>
        <v/>
      </c>
      <c r="R1845" s="854" t="s">
        <v>10934</v>
      </c>
      <c r="S1845" s="854"/>
      <c r="T1845" s="854"/>
      <c r="U1845" s="1100" t="s">
        <v>8735</v>
      </c>
      <c r="V1845" s="1101" t="s">
        <v>8735</v>
      </c>
      <c r="W1845" s="854"/>
      <c r="X1845" s="851"/>
    </row>
    <row r="1846" spans="1:24" ht="28.5" customHeight="1">
      <c r="A1846" s="849" t="s">
        <v>7539</v>
      </c>
      <c r="B1846" s="850"/>
      <c r="C1846" s="850" t="s">
        <v>4778</v>
      </c>
      <c r="D1846" s="850" t="s">
        <v>7540</v>
      </c>
      <c r="E1846" s="852">
        <v>42.751152599999998</v>
      </c>
      <c r="F1846" s="852">
        <v>-71.828550100000001</v>
      </c>
      <c r="G1846" s="854" t="s">
        <v>9290</v>
      </c>
      <c r="H1846" s="850"/>
      <c r="I1846" s="853" t="s">
        <v>765</v>
      </c>
      <c r="J1846" s="854" t="str">
        <f t="shared" si="234"/>
        <v>Groundwater</v>
      </c>
      <c r="K1846" s="854" t="s">
        <v>35</v>
      </c>
      <c r="L1846" s="858"/>
      <c r="M1846" s="855">
        <v>25</v>
      </c>
      <c r="N1846" s="855">
        <v>6</v>
      </c>
      <c r="O1846" s="855">
        <v>31</v>
      </c>
      <c r="P1846" s="855">
        <v>35</v>
      </c>
      <c r="Q1846" s="855">
        <f t="shared" si="235"/>
        <v>35</v>
      </c>
      <c r="R1846" s="854"/>
      <c r="S1846" s="854"/>
      <c r="T1846" s="854"/>
      <c r="U1846" s="856" t="s">
        <v>4781</v>
      </c>
      <c r="V1846" s="857" t="s">
        <v>4781</v>
      </c>
      <c r="W1846" s="854"/>
      <c r="X1846" s="860" t="s">
        <v>2415</v>
      </c>
    </row>
    <row r="1847" spans="1:24" ht="28.5" customHeight="1">
      <c r="A1847" s="849" t="s">
        <v>4575</v>
      </c>
      <c r="B1847" s="849"/>
      <c r="C1847" s="849" t="s">
        <v>4239</v>
      </c>
      <c r="D1847" s="849" t="s">
        <v>4576</v>
      </c>
      <c r="E1847" s="851">
        <v>44.009649690000003</v>
      </c>
      <c r="F1847" s="851">
        <v>-93.498284960000007</v>
      </c>
      <c r="G1847" s="852" t="s">
        <v>9299</v>
      </c>
      <c r="H1847" s="849" t="s">
        <v>10935</v>
      </c>
      <c r="I1847" s="853" t="s">
        <v>33</v>
      </c>
      <c r="J1847" s="854" t="str">
        <f t="shared" si="234"/>
        <v>Groundwater</v>
      </c>
      <c r="K1847" s="852" t="s">
        <v>35</v>
      </c>
      <c r="L1847" s="851">
        <v>2018</v>
      </c>
      <c r="M1847" s="855">
        <v>570</v>
      </c>
      <c r="N1847" s="855">
        <v>580</v>
      </c>
      <c r="O1847" s="855">
        <v>1130</v>
      </c>
      <c r="P1847" s="855">
        <v>3800</v>
      </c>
      <c r="Q1847" s="855">
        <f t="shared" si="235"/>
        <v>3800</v>
      </c>
      <c r="R1847" s="854"/>
      <c r="S1847" s="868" t="s">
        <v>4271</v>
      </c>
      <c r="T1847" s="868" t="s">
        <v>4577</v>
      </c>
      <c r="U1847" s="856" t="s">
        <v>4271</v>
      </c>
      <c r="V1847" s="922" t="s">
        <v>4272</v>
      </c>
      <c r="W1847" s="851"/>
      <c r="X1847" s="877" t="s">
        <v>4274</v>
      </c>
    </row>
    <row r="1848" spans="1:24" ht="28.5" customHeight="1">
      <c r="A1848" s="869" t="s">
        <v>4153</v>
      </c>
      <c r="B1848" s="870"/>
      <c r="C1848" s="870" t="s">
        <v>3158</v>
      </c>
      <c r="D1848" s="870" t="s">
        <v>4154</v>
      </c>
      <c r="E1848" s="871">
        <v>43.853724199999903</v>
      </c>
      <c r="F1848" s="871">
        <v>-85.851855099999995</v>
      </c>
      <c r="G1848" s="852" t="s">
        <v>9289</v>
      </c>
      <c r="H1848" s="852"/>
      <c r="I1848" s="872" t="s">
        <v>5</v>
      </c>
      <c r="J1848" s="854" t="str">
        <f t="shared" si="234"/>
        <v>Groundwater</v>
      </c>
      <c r="K1848" s="854" t="s">
        <v>35</v>
      </c>
      <c r="L1848" s="858">
        <v>2018</v>
      </c>
      <c r="M1848" s="855"/>
      <c r="N1848" s="855"/>
      <c r="O1848" s="855">
        <v>310</v>
      </c>
      <c r="P1848" s="855">
        <v>550</v>
      </c>
      <c r="Q1848" s="855">
        <f t="shared" si="235"/>
        <v>550</v>
      </c>
      <c r="R1848" s="851" t="s">
        <v>4156</v>
      </c>
      <c r="S1848" s="883" t="s">
        <v>4157</v>
      </c>
      <c r="T1848" s="874" t="s">
        <v>3166</v>
      </c>
      <c r="U1848" s="875" t="s">
        <v>4157</v>
      </c>
      <c r="V1848" s="857" t="s">
        <v>4157</v>
      </c>
      <c r="W1848" s="899" t="s">
        <v>4165</v>
      </c>
      <c r="X1848" s="877" t="s">
        <v>3168</v>
      </c>
    </row>
    <row r="1849" spans="1:24" ht="28.5" customHeight="1">
      <c r="A1849" s="849" t="s">
        <v>2135</v>
      </c>
      <c r="B1849" s="849"/>
      <c r="C1849" s="849" t="s">
        <v>1806</v>
      </c>
      <c r="D1849" s="849" t="s">
        <v>1993</v>
      </c>
      <c r="E1849" s="851">
        <v>29.9495407</v>
      </c>
      <c r="F1849" s="851">
        <v>-81.341593599999996</v>
      </c>
      <c r="G1849" s="852" t="s">
        <v>9299</v>
      </c>
      <c r="H1849" s="849"/>
      <c r="I1849" s="853" t="s">
        <v>5</v>
      </c>
      <c r="J1849" s="854" t="str">
        <f t="shared" si="234"/>
        <v>Groundwater</v>
      </c>
      <c r="K1849" s="852" t="s">
        <v>35</v>
      </c>
      <c r="L1849" s="851"/>
      <c r="M1849" s="855"/>
      <c r="N1849" s="855"/>
      <c r="O1849" s="855"/>
      <c r="P1849" s="855"/>
      <c r="Q1849" s="855" t="str">
        <f t="shared" si="235"/>
        <v/>
      </c>
      <c r="R1849" s="854" t="s">
        <v>1813</v>
      </c>
      <c r="S1849" s="854"/>
      <c r="T1849" s="854"/>
      <c r="U1849" s="856" t="s">
        <v>1808</v>
      </c>
      <c r="V1849" s="865"/>
      <c r="W1849" s="868" t="s">
        <v>1810</v>
      </c>
      <c r="X1849" s="851"/>
    </row>
    <row r="1850" spans="1:24" ht="28.5" customHeight="1">
      <c r="A1850" s="849" t="s">
        <v>4578</v>
      </c>
      <c r="B1850" s="849"/>
      <c r="C1850" s="849" t="s">
        <v>4239</v>
      </c>
      <c r="D1850" s="849" t="s">
        <v>4456</v>
      </c>
      <c r="E1850" s="851">
        <v>45.005968940000002</v>
      </c>
      <c r="F1850" s="851">
        <v>-92.92227244</v>
      </c>
      <c r="G1850" s="852" t="s">
        <v>9299</v>
      </c>
      <c r="H1850" s="849"/>
      <c r="I1850" s="853" t="s">
        <v>33</v>
      </c>
      <c r="J1850" s="854" t="str">
        <f t="shared" si="234"/>
        <v>Groundwater</v>
      </c>
      <c r="K1850" s="852" t="s">
        <v>35</v>
      </c>
      <c r="L1850" s="851">
        <v>2018</v>
      </c>
      <c r="M1850" s="855">
        <v>26000</v>
      </c>
      <c r="N1850" s="855">
        <v>1700</v>
      </c>
      <c r="O1850" s="855">
        <v>27200</v>
      </c>
      <c r="P1850" s="855">
        <v>582550</v>
      </c>
      <c r="Q1850" s="855">
        <f t="shared" si="235"/>
        <v>582550</v>
      </c>
      <c r="R1850" s="854"/>
      <c r="S1850" s="868" t="s">
        <v>4271</v>
      </c>
      <c r="T1850" s="868" t="s">
        <v>4579</v>
      </c>
      <c r="U1850" s="866" t="s">
        <v>4271</v>
      </c>
      <c r="V1850" s="898" t="s">
        <v>4272</v>
      </c>
      <c r="W1850" s="851"/>
      <c r="X1850" s="877" t="s">
        <v>4274</v>
      </c>
    </row>
    <row r="1851" spans="1:24" ht="28.5" customHeight="1">
      <c r="A1851" s="849" t="s">
        <v>7543</v>
      </c>
      <c r="B1851" s="850"/>
      <c r="C1851" s="850" t="s">
        <v>4778</v>
      </c>
      <c r="D1851" s="850" t="s">
        <v>7544</v>
      </c>
      <c r="E1851" s="852">
        <v>43.156625496151896</v>
      </c>
      <c r="F1851" s="852">
        <v>-72.072836796408893</v>
      </c>
      <c r="G1851" s="854" t="s">
        <v>9296</v>
      </c>
      <c r="H1851" s="850" t="s">
        <v>10936</v>
      </c>
      <c r="I1851" s="853" t="s">
        <v>33</v>
      </c>
      <c r="J1851" s="854" t="str">
        <f t="shared" si="234"/>
        <v>Groundwater</v>
      </c>
      <c r="K1851" s="854" t="s">
        <v>35</v>
      </c>
      <c r="L1851" s="858">
        <v>2018</v>
      </c>
      <c r="M1851" s="855">
        <v>14</v>
      </c>
      <c r="N1851" s="855">
        <v>27.7</v>
      </c>
      <c r="O1851" s="855">
        <v>41.7</v>
      </c>
      <c r="P1851" s="855">
        <v>46.99</v>
      </c>
      <c r="Q1851" s="855">
        <f t="shared" si="235"/>
        <v>46.99</v>
      </c>
      <c r="R1851" s="854"/>
      <c r="S1851" s="853"/>
      <c r="T1851" s="879" t="s">
        <v>7549</v>
      </c>
      <c r="U1851" s="875" t="s">
        <v>4786</v>
      </c>
      <c r="V1851" s="887" t="s">
        <v>7546</v>
      </c>
      <c r="W1851" s="879" t="s">
        <v>7550</v>
      </c>
      <c r="X1851" s="882" t="s">
        <v>2415</v>
      </c>
    </row>
    <row r="1852" spans="1:24" ht="28.5" customHeight="1">
      <c r="A1852" s="849" t="s">
        <v>1800</v>
      </c>
      <c r="B1852" s="849"/>
      <c r="C1852" s="929" t="s">
        <v>1801</v>
      </c>
      <c r="D1852" s="849"/>
      <c r="E1852" s="851">
        <v>38.8746334</v>
      </c>
      <c r="F1852" s="851">
        <v>-76.994547299999994</v>
      </c>
      <c r="G1852" s="901" t="s">
        <v>9299</v>
      </c>
      <c r="H1852" s="900"/>
      <c r="I1852" s="853" t="s">
        <v>44</v>
      </c>
      <c r="J1852" s="854" t="str">
        <f t="shared" si="234"/>
        <v>Groundwater</v>
      </c>
      <c r="K1852" s="852" t="s">
        <v>35</v>
      </c>
      <c r="L1852" s="851">
        <v>2014</v>
      </c>
      <c r="M1852" s="855">
        <v>69</v>
      </c>
      <c r="N1852" s="855">
        <v>58</v>
      </c>
      <c r="O1852" s="855"/>
      <c r="P1852" s="855"/>
      <c r="Q1852" s="855">
        <f t="shared" si="235"/>
        <v>69</v>
      </c>
      <c r="R1852" s="854"/>
      <c r="S1852" s="854"/>
      <c r="T1852" s="918" t="s">
        <v>1803</v>
      </c>
      <c r="U1852" s="856" t="s">
        <v>1570</v>
      </c>
      <c r="V1852" s="857" t="s">
        <v>1802</v>
      </c>
      <c r="W1852" s="868" t="s">
        <v>1804</v>
      </c>
      <c r="X1852" s="851"/>
    </row>
    <row r="1853" spans="1:24" ht="28.5" customHeight="1">
      <c r="A1853" s="869" t="s">
        <v>4166</v>
      </c>
      <c r="B1853" s="870"/>
      <c r="C1853" s="870" t="s">
        <v>3158</v>
      </c>
      <c r="D1853" s="870" t="s">
        <v>3543</v>
      </c>
      <c r="E1853" s="871">
        <v>42.159005999999998</v>
      </c>
      <c r="F1853" s="871">
        <v>-83.784728000000001</v>
      </c>
      <c r="G1853" s="852" t="s">
        <v>9289</v>
      </c>
      <c r="H1853" s="852"/>
      <c r="I1853" s="872" t="s">
        <v>5</v>
      </c>
      <c r="J1853" s="854" t="str">
        <f t="shared" si="234"/>
        <v>Groundwater</v>
      </c>
      <c r="K1853" s="854" t="s">
        <v>35</v>
      </c>
      <c r="L1853" s="858">
        <v>2019</v>
      </c>
      <c r="M1853" s="855">
        <v>260</v>
      </c>
      <c r="N1853" s="855">
        <v>7400</v>
      </c>
      <c r="O1853" s="855">
        <v>7660</v>
      </c>
      <c r="P1853" s="855">
        <v>8197</v>
      </c>
      <c r="Q1853" s="855">
        <f t="shared" si="235"/>
        <v>8197</v>
      </c>
      <c r="R1853" s="851" t="s">
        <v>4168</v>
      </c>
      <c r="S1853" s="873" t="s">
        <v>4170</v>
      </c>
      <c r="T1853" s="874" t="s">
        <v>3166</v>
      </c>
      <c r="U1853" s="875" t="s">
        <v>4169</v>
      </c>
      <c r="V1853" s="857" t="s">
        <v>4170</v>
      </c>
      <c r="W1853" s="899" t="s">
        <v>4178</v>
      </c>
      <c r="X1853" s="877" t="s">
        <v>3168</v>
      </c>
    </row>
    <row r="1854" spans="1:24" ht="28.5" customHeight="1">
      <c r="A1854" s="849" t="s">
        <v>4580</v>
      </c>
      <c r="B1854" s="849"/>
      <c r="C1854" s="849" t="s">
        <v>4239</v>
      </c>
      <c r="D1854" s="849" t="s">
        <v>4581</v>
      </c>
      <c r="E1854" s="851">
        <v>45.227085109999997</v>
      </c>
      <c r="F1854" s="851">
        <v>-93.312004090000002</v>
      </c>
      <c r="G1854" s="852" t="s">
        <v>9299</v>
      </c>
      <c r="H1854" s="849"/>
      <c r="I1854" s="853" t="s">
        <v>33</v>
      </c>
      <c r="J1854" s="854" t="str">
        <f t="shared" si="234"/>
        <v>Groundwater</v>
      </c>
      <c r="K1854" s="852" t="s">
        <v>35</v>
      </c>
      <c r="L1854" s="851">
        <v>2018</v>
      </c>
      <c r="M1854" s="855">
        <v>4400</v>
      </c>
      <c r="N1854" s="855">
        <v>760</v>
      </c>
      <c r="O1854" s="855">
        <v>5160</v>
      </c>
      <c r="P1854" s="855">
        <v>11100</v>
      </c>
      <c r="Q1854" s="855">
        <f t="shared" si="235"/>
        <v>11100</v>
      </c>
      <c r="R1854" s="854"/>
      <c r="S1854" s="868" t="s">
        <v>4271</v>
      </c>
      <c r="T1854" s="868" t="s">
        <v>4582</v>
      </c>
      <c r="U1854" s="856" t="s">
        <v>4271</v>
      </c>
      <c r="V1854" s="857" t="s">
        <v>4272</v>
      </c>
      <c r="W1854" s="854"/>
      <c r="X1854" s="877" t="s">
        <v>4274</v>
      </c>
    </row>
    <row r="1855" spans="1:24" ht="28.5" customHeight="1">
      <c r="A1855" s="849" t="s">
        <v>4179</v>
      </c>
      <c r="B1855" s="850"/>
      <c r="C1855" s="850" t="s">
        <v>3158</v>
      </c>
      <c r="D1855" s="850" t="s">
        <v>4180</v>
      </c>
      <c r="E1855" s="871">
        <v>42.723427999999998</v>
      </c>
      <c r="F1855" s="871">
        <v>-83.2487189</v>
      </c>
      <c r="G1855" s="852" t="s">
        <v>9289</v>
      </c>
      <c r="H1855" s="852"/>
      <c r="I1855" s="853" t="s">
        <v>33</v>
      </c>
      <c r="J1855" s="854" t="str">
        <f t="shared" si="234"/>
        <v>Groundwater</v>
      </c>
      <c r="K1855" s="854" t="s">
        <v>35</v>
      </c>
      <c r="L1855" s="858">
        <v>2018</v>
      </c>
      <c r="M1855" s="855"/>
      <c r="N1855" s="855">
        <v>170</v>
      </c>
      <c r="O1855" s="855" t="s">
        <v>36</v>
      </c>
      <c r="P1855" s="855" t="s">
        <v>36</v>
      </c>
      <c r="Q1855" s="855">
        <f t="shared" si="235"/>
        <v>170</v>
      </c>
      <c r="R1855" s="885" t="s">
        <v>33</v>
      </c>
      <c r="S1855" s="885"/>
      <c r="T1855" s="874" t="s">
        <v>3166</v>
      </c>
      <c r="U1855" s="866" t="s">
        <v>3190</v>
      </c>
      <c r="V1855" s="884" t="s">
        <v>3190</v>
      </c>
      <c r="W1855" s="885"/>
      <c r="X1855" s="877" t="s">
        <v>3168</v>
      </c>
    </row>
    <row r="1856" spans="1:24" ht="28.5" customHeight="1">
      <c r="A1856" s="849" t="s">
        <v>4184</v>
      </c>
      <c r="B1856" s="850"/>
      <c r="C1856" s="850" t="s">
        <v>3158</v>
      </c>
      <c r="D1856" s="850" t="s">
        <v>3646</v>
      </c>
      <c r="E1856" s="871">
        <v>42.271636600000001</v>
      </c>
      <c r="F1856" s="871">
        <v>-83.426799299999999</v>
      </c>
      <c r="G1856" s="852" t="s">
        <v>9289</v>
      </c>
      <c r="H1856" s="852"/>
      <c r="I1856" s="853" t="s">
        <v>33</v>
      </c>
      <c r="J1856" s="854" t="str">
        <f t="shared" si="234"/>
        <v>Groundwater</v>
      </c>
      <c r="K1856" s="854" t="s">
        <v>35</v>
      </c>
      <c r="L1856" s="858">
        <v>2018</v>
      </c>
      <c r="M1856" s="855">
        <v>150</v>
      </c>
      <c r="N1856" s="855">
        <v>57</v>
      </c>
      <c r="O1856" s="855">
        <v>207</v>
      </c>
      <c r="P1856" s="855"/>
      <c r="Q1856" s="855">
        <f t="shared" si="235"/>
        <v>207</v>
      </c>
      <c r="R1856" s="885" t="s">
        <v>33</v>
      </c>
      <c r="S1856" s="885"/>
      <c r="T1856" s="874" t="s">
        <v>3166</v>
      </c>
      <c r="U1856" s="856" t="s">
        <v>3190</v>
      </c>
      <c r="V1856" s="857" t="s">
        <v>3190</v>
      </c>
      <c r="W1856" s="885"/>
      <c r="X1856" s="877" t="s">
        <v>3168</v>
      </c>
    </row>
    <row r="1857" spans="1:24" ht="28.5" customHeight="1">
      <c r="A1857" s="849" t="s">
        <v>4188</v>
      </c>
      <c r="B1857" s="850"/>
      <c r="C1857" s="850" t="s">
        <v>3158</v>
      </c>
      <c r="D1857" s="850" t="s">
        <v>3646</v>
      </c>
      <c r="E1857" s="871">
        <v>42.264382599999998</v>
      </c>
      <c r="F1857" s="871">
        <v>-83.427708600000003</v>
      </c>
      <c r="G1857" s="852" t="s">
        <v>9289</v>
      </c>
      <c r="H1857" s="852"/>
      <c r="I1857" s="853" t="s">
        <v>33</v>
      </c>
      <c r="J1857" s="854" t="str">
        <f t="shared" si="234"/>
        <v>Groundwater</v>
      </c>
      <c r="K1857" s="854" t="s">
        <v>35</v>
      </c>
      <c r="L1857" s="858">
        <v>2018</v>
      </c>
      <c r="M1857" s="855">
        <v>2000</v>
      </c>
      <c r="N1857" s="855">
        <v>510</v>
      </c>
      <c r="O1857" s="855">
        <v>2510</v>
      </c>
      <c r="P1857" s="855"/>
      <c r="Q1857" s="855">
        <f t="shared" si="235"/>
        <v>2510</v>
      </c>
      <c r="R1857" s="885" t="s">
        <v>33</v>
      </c>
      <c r="S1857" s="885"/>
      <c r="T1857" s="874" t="s">
        <v>3166</v>
      </c>
      <c r="U1857" s="866" t="s">
        <v>3190</v>
      </c>
      <c r="V1857" s="884" t="s">
        <v>3190</v>
      </c>
      <c r="W1857" s="885"/>
      <c r="X1857" s="877" t="s">
        <v>3168</v>
      </c>
    </row>
    <row r="1858" spans="1:24" ht="28.5" customHeight="1">
      <c r="A1858" s="849" t="s">
        <v>7551</v>
      </c>
      <c r="B1858" s="850"/>
      <c r="C1858" s="850" t="s">
        <v>4778</v>
      </c>
      <c r="D1858" s="850" t="s">
        <v>7552</v>
      </c>
      <c r="E1858" s="852">
        <v>42.815953</v>
      </c>
      <c r="F1858" s="852">
        <v>-72.149469999999994</v>
      </c>
      <c r="G1858" s="854" t="s">
        <v>10759</v>
      </c>
      <c r="H1858" s="850"/>
      <c r="I1858" s="853" t="s">
        <v>5</v>
      </c>
      <c r="J1858" s="854" t="str">
        <f t="shared" si="234"/>
        <v>Groundwater</v>
      </c>
      <c r="K1858" s="854" t="s">
        <v>35</v>
      </c>
      <c r="L1858" s="858"/>
      <c r="M1858" s="855">
        <v>2.6</v>
      </c>
      <c r="N1858" s="855">
        <v>14</v>
      </c>
      <c r="O1858" s="855">
        <v>16.600000000000001</v>
      </c>
      <c r="P1858" s="855">
        <v>24</v>
      </c>
      <c r="Q1858" s="855">
        <f t="shared" si="235"/>
        <v>24</v>
      </c>
      <c r="R1858" s="854"/>
      <c r="S1858" s="854"/>
      <c r="T1858" s="854"/>
      <c r="U1858" s="856" t="s">
        <v>4781</v>
      </c>
      <c r="V1858" s="857" t="s">
        <v>4781</v>
      </c>
      <c r="W1858" s="854"/>
      <c r="X1858" s="860" t="s">
        <v>2415</v>
      </c>
    </row>
    <row r="1859" spans="1:24" ht="28.5" customHeight="1">
      <c r="A1859" s="849" t="s">
        <v>4192</v>
      </c>
      <c r="B1859" s="850"/>
      <c r="C1859" s="850" t="s">
        <v>3158</v>
      </c>
      <c r="D1859" s="850" t="s">
        <v>4193</v>
      </c>
      <c r="E1859" s="871">
        <v>42.673489600000003</v>
      </c>
      <c r="F1859" s="871">
        <v>-83.441021300000003</v>
      </c>
      <c r="G1859" s="852" t="s">
        <v>9289</v>
      </c>
      <c r="H1859" s="852"/>
      <c r="I1859" s="853" t="s">
        <v>33</v>
      </c>
      <c r="J1859" s="854" t="str">
        <f t="shared" si="234"/>
        <v>Groundwater</v>
      </c>
      <c r="K1859" s="854" t="s">
        <v>35</v>
      </c>
      <c r="L1859" s="858">
        <v>2018</v>
      </c>
      <c r="M1859" s="855">
        <v>680</v>
      </c>
      <c r="N1859" s="855">
        <v>130</v>
      </c>
      <c r="O1859" s="855">
        <v>810</v>
      </c>
      <c r="P1859" s="855"/>
      <c r="Q1859" s="855">
        <f t="shared" si="235"/>
        <v>810</v>
      </c>
      <c r="R1859" s="885"/>
      <c r="S1859" s="885"/>
      <c r="T1859" s="874" t="s">
        <v>3166</v>
      </c>
      <c r="U1859" s="856" t="s">
        <v>3190</v>
      </c>
      <c r="V1859" s="857" t="s">
        <v>3190</v>
      </c>
      <c r="W1859" s="885"/>
      <c r="X1859" s="877" t="s">
        <v>3168</v>
      </c>
    </row>
    <row r="1860" spans="1:24" ht="28.5" customHeight="1">
      <c r="A1860" s="849" t="s">
        <v>2852</v>
      </c>
      <c r="B1860" s="850"/>
      <c r="C1860" s="850" t="s">
        <v>2408</v>
      </c>
      <c r="D1860" s="850" t="s">
        <v>2853</v>
      </c>
      <c r="E1860" s="852">
        <v>44.524174000000002</v>
      </c>
      <c r="F1860" s="852">
        <v>-69.701564000000005</v>
      </c>
      <c r="G1860" s="854" t="s">
        <v>9289</v>
      </c>
      <c r="H1860" s="850"/>
      <c r="I1860" s="853" t="s">
        <v>33</v>
      </c>
      <c r="J1860" s="854" t="str">
        <f t="shared" si="234"/>
        <v>Other Water</v>
      </c>
      <c r="K1860" s="854" t="s">
        <v>80</v>
      </c>
      <c r="L1860" s="858">
        <v>2019</v>
      </c>
      <c r="M1860" s="855"/>
      <c r="N1860" s="855"/>
      <c r="O1860" s="855" t="s">
        <v>36</v>
      </c>
      <c r="P1860" s="855">
        <v>0.47799999999999998</v>
      </c>
      <c r="Q1860" s="855">
        <f t="shared" si="235"/>
        <v>0.47799999999999998</v>
      </c>
      <c r="R1860" s="854"/>
      <c r="S1860" s="853"/>
      <c r="T1860" s="859" t="s">
        <v>2443</v>
      </c>
      <c r="U1860" s="912"/>
      <c r="V1860" s="887" t="s">
        <v>2411</v>
      </c>
      <c r="W1860" s="885"/>
      <c r="X1860" s="882" t="s">
        <v>2415</v>
      </c>
    </row>
    <row r="1861" spans="1:24" ht="28.5" customHeight="1">
      <c r="A1861" s="849" t="s">
        <v>7555</v>
      </c>
      <c r="B1861" s="850"/>
      <c r="C1861" s="850" t="s">
        <v>4778</v>
      </c>
      <c r="D1861" s="850" t="s">
        <v>7556</v>
      </c>
      <c r="E1861" s="852">
        <v>43.946263999999999</v>
      </c>
      <c r="F1861" s="852">
        <v>-71.510056000000006</v>
      </c>
      <c r="G1861" s="854" t="s">
        <v>9290</v>
      </c>
      <c r="H1861" s="850"/>
      <c r="I1861" s="853" t="s">
        <v>765</v>
      </c>
      <c r="J1861" s="854" t="str">
        <f t="shared" si="234"/>
        <v>Groundwater</v>
      </c>
      <c r="K1861" s="854" t="s">
        <v>35</v>
      </c>
      <c r="L1861" s="858"/>
      <c r="M1861" s="855">
        <v>13</v>
      </c>
      <c r="N1861" s="855">
        <v>4</v>
      </c>
      <c r="O1861" s="855">
        <v>17</v>
      </c>
      <c r="P1861" s="855">
        <v>23</v>
      </c>
      <c r="Q1861" s="855">
        <f t="shared" si="235"/>
        <v>23</v>
      </c>
      <c r="R1861" s="854"/>
      <c r="S1861" s="854"/>
      <c r="T1861" s="854"/>
      <c r="U1861" s="866" t="s">
        <v>4781</v>
      </c>
      <c r="V1861" s="884" t="s">
        <v>4781</v>
      </c>
      <c r="W1861" s="854"/>
      <c r="X1861" s="860" t="s">
        <v>2415</v>
      </c>
    </row>
    <row r="1862" spans="1:24" ht="28.5" customHeight="1">
      <c r="A1862" s="849" t="s">
        <v>4583</v>
      </c>
      <c r="B1862" s="849"/>
      <c r="C1862" s="849" t="s">
        <v>4239</v>
      </c>
      <c r="D1862" s="849" t="s">
        <v>4584</v>
      </c>
      <c r="E1862" s="851">
        <v>43.976947780000003</v>
      </c>
      <c r="F1862" s="851">
        <v>-94.544296259999996</v>
      </c>
      <c r="G1862" s="852" t="s">
        <v>9299</v>
      </c>
      <c r="H1862" s="849" t="s">
        <v>10938</v>
      </c>
      <c r="I1862" s="853" t="s">
        <v>33</v>
      </c>
      <c r="J1862" s="854" t="str">
        <f t="shared" si="234"/>
        <v>Groundwater</v>
      </c>
      <c r="K1862" s="852" t="s">
        <v>35</v>
      </c>
      <c r="L1862" s="851">
        <v>2020</v>
      </c>
      <c r="M1862" s="855">
        <v>660</v>
      </c>
      <c r="N1862" s="855">
        <v>540</v>
      </c>
      <c r="O1862" s="855">
        <v>1080</v>
      </c>
      <c r="P1862" s="855">
        <v>3740</v>
      </c>
      <c r="Q1862" s="855">
        <f t="shared" si="235"/>
        <v>3740</v>
      </c>
      <c r="R1862" s="854"/>
      <c r="S1862" s="868" t="s">
        <v>4271</v>
      </c>
      <c r="T1862" s="868" t="s">
        <v>4585</v>
      </c>
      <c r="U1862" s="866" t="s">
        <v>4271</v>
      </c>
      <c r="V1862" s="884" t="s">
        <v>4272</v>
      </c>
      <c r="W1862" s="854"/>
      <c r="X1862" s="877" t="s">
        <v>4274</v>
      </c>
    </row>
    <row r="1863" spans="1:24" ht="28.5" customHeight="1">
      <c r="A1863" s="849" t="s">
        <v>8420</v>
      </c>
      <c r="B1863" s="849"/>
      <c r="C1863" s="849" t="s">
        <v>8334</v>
      </c>
      <c r="D1863" s="849"/>
      <c r="E1863" s="851">
        <v>40.460479999999997</v>
      </c>
      <c r="F1863" s="851">
        <v>-75.331559999999996</v>
      </c>
      <c r="G1863" s="901" t="s">
        <v>9290</v>
      </c>
      <c r="H1863" s="900"/>
      <c r="I1863" s="853" t="s">
        <v>33</v>
      </c>
      <c r="J1863" s="854" t="str">
        <f t="shared" si="234"/>
        <v>Unknown</v>
      </c>
      <c r="K1863" s="852"/>
      <c r="L1863" s="851"/>
      <c r="M1863" s="855"/>
      <c r="N1863" s="855"/>
      <c r="O1863" s="855"/>
      <c r="P1863" s="855"/>
      <c r="Q1863" s="855" t="str">
        <f t="shared" si="235"/>
        <v/>
      </c>
      <c r="R1863" s="854" t="s">
        <v>9354</v>
      </c>
      <c r="S1863" s="854"/>
      <c r="T1863" s="918" t="s">
        <v>8421</v>
      </c>
      <c r="U1863" s="856" t="s">
        <v>1570</v>
      </c>
      <c r="V1863" s="865"/>
      <c r="W1863" s="854"/>
      <c r="X1863" s="851"/>
    </row>
    <row r="1864" spans="1:24" ht="28.5" customHeight="1">
      <c r="A1864" s="849" t="s">
        <v>10939</v>
      </c>
      <c r="B1864" s="849"/>
      <c r="C1864" s="849" t="s">
        <v>3158</v>
      </c>
      <c r="D1864" s="849" t="s">
        <v>10940</v>
      </c>
      <c r="E1864" s="1102">
        <v>42.525536000000002</v>
      </c>
      <c r="F1864" s="851">
        <v>-85.666132000000005</v>
      </c>
      <c r="G1864" s="901" t="s">
        <v>9299</v>
      </c>
      <c r="H1864" s="861"/>
      <c r="I1864" s="853" t="s">
        <v>33</v>
      </c>
      <c r="J1864" s="854" t="str">
        <f t="shared" si="234"/>
        <v>Groundwater</v>
      </c>
      <c r="K1864" s="852" t="s">
        <v>35</v>
      </c>
      <c r="L1864" s="851">
        <v>2019</v>
      </c>
      <c r="M1864" s="855"/>
      <c r="N1864" s="855"/>
      <c r="O1864" s="855">
        <v>474</v>
      </c>
      <c r="P1864" s="855"/>
      <c r="Q1864" s="855">
        <f t="shared" si="235"/>
        <v>474</v>
      </c>
      <c r="R1864" s="854"/>
      <c r="S1864" s="854"/>
      <c r="T1864" s="854"/>
      <c r="U1864" s="982" t="s">
        <v>10941</v>
      </c>
      <c r="V1864" s="983" t="s">
        <v>10942</v>
      </c>
      <c r="W1864" s="940" t="s">
        <v>10942</v>
      </c>
      <c r="X1864" s="952" t="s">
        <v>9395</v>
      </c>
    </row>
    <row r="1865" spans="1:24" ht="28.5" customHeight="1">
      <c r="A1865" s="849" t="s">
        <v>1551</v>
      </c>
      <c r="B1865" s="849"/>
      <c r="C1865" s="849" t="s">
        <v>448</v>
      </c>
      <c r="D1865" s="849" t="s">
        <v>639</v>
      </c>
      <c r="E1865" s="852">
        <v>36.917829028542698</v>
      </c>
      <c r="F1865" s="852">
        <v>-121.81235397221501</v>
      </c>
      <c r="G1865" s="852" t="s">
        <v>9355</v>
      </c>
      <c r="H1865" s="849" t="s">
        <v>10943</v>
      </c>
      <c r="I1865" s="853" t="s">
        <v>33</v>
      </c>
      <c r="J1865" s="854" t="str">
        <f t="shared" si="234"/>
        <v>Groundwater</v>
      </c>
      <c r="K1865" s="852" t="s">
        <v>35</v>
      </c>
      <c r="L1865" s="851">
        <v>2019</v>
      </c>
      <c r="M1865" s="855">
        <v>61</v>
      </c>
      <c r="N1865" s="855"/>
      <c r="O1865" s="855" t="s">
        <v>36</v>
      </c>
      <c r="P1865" s="855">
        <v>2364</v>
      </c>
      <c r="Q1865" s="855">
        <f t="shared" si="235"/>
        <v>2364</v>
      </c>
      <c r="R1865" s="854"/>
      <c r="S1865" s="854"/>
      <c r="T1865" s="854"/>
      <c r="U1865" s="866" t="s">
        <v>451</v>
      </c>
      <c r="V1865" s="884" t="s">
        <v>451</v>
      </c>
      <c r="W1865" s="854"/>
      <c r="X1865" s="877" t="s">
        <v>453</v>
      </c>
    </row>
    <row r="1866" spans="1:24" ht="28.5" customHeight="1">
      <c r="A1866" s="849" t="s">
        <v>10944</v>
      </c>
      <c r="B1866" s="849"/>
      <c r="C1866" s="849" t="s">
        <v>3158</v>
      </c>
      <c r="D1866" s="849" t="s">
        <v>9644</v>
      </c>
      <c r="E1866" s="851">
        <v>42.220841</v>
      </c>
      <c r="F1866" s="851">
        <v>-83.522328000000002</v>
      </c>
      <c r="G1866" s="862"/>
      <c r="H1866" s="861"/>
      <c r="I1866" s="853" t="s">
        <v>33</v>
      </c>
      <c r="J1866" s="852" t="s">
        <v>35</v>
      </c>
      <c r="K1866" s="852" t="s">
        <v>35</v>
      </c>
      <c r="L1866" s="863">
        <v>2019</v>
      </c>
      <c r="M1866" s="855">
        <v>30</v>
      </c>
      <c r="N1866" s="855"/>
      <c r="O1866" s="855"/>
      <c r="P1866" s="855"/>
      <c r="Q1866" s="855">
        <v>30</v>
      </c>
      <c r="R1866" s="854"/>
      <c r="S1866" s="854"/>
      <c r="T1866" s="854" t="s">
        <v>10945</v>
      </c>
      <c r="U1866" s="864" t="s">
        <v>10945</v>
      </c>
      <c r="V1866" s="865" t="s">
        <v>10946</v>
      </c>
      <c r="W1866" s="854" t="s">
        <v>9647</v>
      </c>
      <c r="X1866" s="851" t="s">
        <v>9295</v>
      </c>
    </row>
    <row r="1867" spans="1:24" ht="28.5" customHeight="1">
      <c r="A1867" s="849" t="s">
        <v>7559</v>
      </c>
      <c r="B1867" s="850"/>
      <c r="C1867" s="850" t="s">
        <v>4778</v>
      </c>
      <c r="D1867" s="850" t="s">
        <v>7560</v>
      </c>
      <c r="E1867" s="852">
        <v>43.119007711157501</v>
      </c>
      <c r="F1867" s="852">
        <v>-71.713661413092098</v>
      </c>
      <c r="G1867" s="854" t="s">
        <v>9296</v>
      </c>
      <c r="H1867" s="850" t="s">
        <v>10947</v>
      </c>
      <c r="I1867" s="853" t="s">
        <v>33</v>
      </c>
      <c r="J1867" s="854" t="str">
        <f t="shared" ref="J1867:J1873" si="236">IF(K1867="Groundwater", "Groundwater", IF(OR(K1867="Wastewater", K1867="Surface Water", K1867="Drinking Water", K1867="Leachate"),"Other Water", IF(OR(K1867="Soil", K1867="Compost", K1867="Sludge", K1867="Septage"), "Solid", "Unknown")))</f>
        <v>Groundwater</v>
      </c>
      <c r="K1867" s="854" t="s">
        <v>35</v>
      </c>
      <c r="L1867" s="858">
        <v>2018</v>
      </c>
      <c r="M1867" s="855">
        <v>7.41</v>
      </c>
      <c r="N1867" s="855">
        <v>8.19</v>
      </c>
      <c r="O1867" s="855">
        <v>15.6</v>
      </c>
      <c r="P1867" s="855" t="s">
        <v>36</v>
      </c>
      <c r="Q1867" s="855">
        <f t="shared" ref="Q1867:Q1873" si="237">IF(M1867&amp;N1867&amp;O1867&amp;P1867="","",MAX(M1867:P1867))</f>
        <v>15.6</v>
      </c>
      <c r="R1867" s="854"/>
      <c r="S1867" s="853"/>
      <c r="T1867" s="879" t="s">
        <v>7564</v>
      </c>
      <c r="U1867" s="880" t="s">
        <v>4786</v>
      </c>
      <c r="V1867" s="881" t="s">
        <v>7562</v>
      </c>
      <c r="W1867" s="879" t="s">
        <v>7565</v>
      </c>
      <c r="X1867" s="882" t="s">
        <v>2415</v>
      </c>
    </row>
    <row r="1868" spans="1:24" ht="28.5" customHeight="1">
      <c r="A1868" s="849" t="s">
        <v>7566</v>
      </c>
      <c r="B1868" s="850"/>
      <c r="C1868" s="850" t="s">
        <v>4778</v>
      </c>
      <c r="D1868" s="850" t="s">
        <v>7567</v>
      </c>
      <c r="E1868" s="852">
        <v>42.868560000000002</v>
      </c>
      <c r="F1868" s="852">
        <v>-71.259636</v>
      </c>
      <c r="G1868" s="854" t="s">
        <v>9290</v>
      </c>
      <c r="H1868" s="850"/>
      <c r="I1868" s="853" t="s">
        <v>5</v>
      </c>
      <c r="J1868" s="854" t="str">
        <f t="shared" si="236"/>
        <v>Groundwater</v>
      </c>
      <c r="K1868" s="854" t="s">
        <v>35</v>
      </c>
      <c r="L1868" s="858"/>
      <c r="M1868" s="855">
        <v>133</v>
      </c>
      <c r="N1868" s="855">
        <v>640</v>
      </c>
      <c r="O1868" s="855">
        <v>773</v>
      </c>
      <c r="P1868" s="855">
        <v>921</v>
      </c>
      <c r="Q1868" s="855">
        <f t="shared" si="237"/>
        <v>921</v>
      </c>
      <c r="R1868" s="854"/>
      <c r="S1868" s="854"/>
      <c r="T1868" s="854"/>
      <c r="U1868" s="856" t="s">
        <v>4781</v>
      </c>
      <c r="V1868" s="857" t="s">
        <v>4781</v>
      </c>
      <c r="W1868" s="854"/>
      <c r="X1868" s="860" t="s">
        <v>2415</v>
      </c>
    </row>
    <row r="1869" spans="1:24" ht="28.5" customHeight="1">
      <c r="A1869" s="849" t="s">
        <v>3000</v>
      </c>
      <c r="B1869" s="850"/>
      <c r="C1869" s="850" t="s">
        <v>2892</v>
      </c>
      <c r="D1869" s="850" t="s">
        <v>3001</v>
      </c>
      <c r="E1869" s="852">
        <v>38.147913844949699</v>
      </c>
      <c r="F1869" s="852">
        <v>-76.4261524147892</v>
      </c>
      <c r="G1869" s="854" t="s">
        <v>9355</v>
      </c>
      <c r="H1869" s="850" t="s">
        <v>10948</v>
      </c>
      <c r="I1869" s="872" t="s">
        <v>44</v>
      </c>
      <c r="J1869" s="854" t="str">
        <f t="shared" si="236"/>
        <v>Other Water</v>
      </c>
      <c r="K1869" s="885" t="s">
        <v>122</v>
      </c>
      <c r="L1869" s="969">
        <v>2020</v>
      </c>
      <c r="M1869" s="965">
        <v>21.7</v>
      </c>
      <c r="N1869" s="965">
        <v>1544.4</v>
      </c>
      <c r="O1869" s="965">
        <v>1566.1</v>
      </c>
      <c r="P1869" s="965">
        <v>1894.3</v>
      </c>
      <c r="Q1869" s="855">
        <f t="shared" si="237"/>
        <v>1894.3</v>
      </c>
      <c r="R1869" s="885"/>
      <c r="S1869" s="944" t="s">
        <v>3005</v>
      </c>
      <c r="T1869" s="1103" t="s">
        <v>3005</v>
      </c>
      <c r="U1869" s="866" t="s">
        <v>3003</v>
      </c>
      <c r="V1869" s="884" t="s">
        <v>3004</v>
      </c>
      <c r="W1869" s="885"/>
      <c r="X1869" s="895" t="s">
        <v>2900</v>
      </c>
    </row>
    <row r="1870" spans="1:24" ht="28.5" customHeight="1">
      <c r="A1870" s="849" t="s">
        <v>7570</v>
      </c>
      <c r="B1870" s="850"/>
      <c r="C1870" s="850" t="s">
        <v>4778</v>
      </c>
      <c r="D1870" s="850" t="s">
        <v>4816</v>
      </c>
      <c r="E1870" s="852">
        <v>42.707917199999997</v>
      </c>
      <c r="F1870" s="852">
        <v>-71.440504899999993</v>
      </c>
      <c r="G1870" s="854" t="s">
        <v>9299</v>
      </c>
      <c r="H1870" s="850"/>
      <c r="I1870" s="853" t="s">
        <v>77</v>
      </c>
      <c r="J1870" s="854" t="str">
        <f t="shared" si="236"/>
        <v>Groundwater</v>
      </c>
      <c r="K1870" s="854" t="s">
        <v>35</v>
      </c>
      <c r="L1870" s="858">
        <v>2019</v>
      </c>
      <c r="M1870" s="855">
        <v>53.2</v>
      </c>
      <c r="N1870" s="855">
        <v>14.2</v>
      </c>
      <c r="O1870" s="855">
        <v>67.400000000000006</v>
      </c>
      <c r="P1870" s="855">
        <v>167.3</v>
      </c>
      <c r="Q1870" s="855">
        <f t="shared" si="237"/>
        <v>167.3</v>
      </c>
      <c r="R1870" s="854"/>
      <c r="S1870" s="853"/>
      <c r="T1870" s="879" t="s">
        <v>7573</v>
      </c>
      <c r="U1870" s="875" t="s">
        <v>4786</v>
      </c>
      <c r="V1870" s="887" t="s">
        <v>4781</v>
      </c>
      <c r="W1870" s="879" t="s">
        <v>7574</v>
      </c>
      <c r="X1870" s="882" t="s">
        <v>2415</v>
      </c>
    </row>
    <row r="1871" spans="1:24" ht="28.5" customHeight="1">
      <c r="A1871" s="849" t="s">
        <v>3147</v>
      </c>
      <c r="B1871" s="849"/>
      <c r="C1871" s="849" t="s">
        <v>3007</v>
      </c>
      <c r="D1871" s="849"/>
      <c r="E1871" s="851">
        <v>42.495289</v>
      </c>
      <c r="F1871" s="851">
        <v>-71.131243999999995</v>
      </c>
      <c r="G1871" s="901" t="s">
        <v>10950</v>
      </c>
      <c r="H1871" s="900" t="s">
        <v>10949</v>
      </c>
      <c r="I1871" s="853" t="s">
        <v>1201</v>
      </c>
      <c r="J1871" s="854" t="str">
        <f t="shared" si="236"/>
        <v>Unknown</v>
      </c>
      <c r="K1871" s="852"/>
      <c r="L1871" s="851"/>
      <c r="M1871" s="855"/>
      <c r="N1871" s="855"/>
      <c r="O1871" s="855"/>
      <c r="P1871" s="855"/>
      <c r="Q1871" s="855" t="str">
        <f t="shared" si="237"/>
        <v/>
      </c>
      <c r="R1871" s="854" t="s">
        <v>9405</v>
      </c>
      <c r="S1871" s="854"/>
      <c r="T1871" s="918" t="s">
        <v>3148</v>
      </c>
      <c r="U1871" s="866" t="s">
        <v>1570</v>
      </c>
      <c r="V1871" s="865"/>
      <c r="W1871" s="854"/>
      <c r="X1871" s="851"/>
    </row>
    <row r="1872" spans="1:24" ht="28.5" customHeight="1">
      <c r="A1872" s="849" t="s">
        <v>7575</v>
      </c>
      <c r="B1872" s="850"/>
      <c r="C1872" s="850" t="s">
        <v>4778</v>
      </c>
      <c r="D1872" s="850" t="s">
        <v>7576</v>
      </c>
      <c r="E1872" s="852">
        <v>43.847746000000001</v>
      </c>
      <c r="F1872" s="852">
        <v>-71.909647000000007</v>
      </c>
      <c r="G1872" s="854" t="s">
        <v>9449</v>
      </c>
      <c r="H1872" s="850" t="s">
        <v>10951</v>
      </c>
      <c r="I1872" s="853" t="s">
        <v>77</v>
      </c>
      <c r="J1872" s="854" t="str">
        <f t="shared" si="236"/>
        <v>Groundwater</v>
      </c>
      <c r="K1872" s="854" t="s">
        <v>35</v>
      </c>
      <c r="L1872" s="858"/>
      <c r="M1872" s="855">
        <v>47.3</v>
      </c>
      <c r="N1872" s="855"/>
      <c r="O1872" s="855" t="s">
        <v>36</v>
      </c>
      <c r="P1872" s="855">
        <v>56.03</v>
      </c>
      <c r="Q1872" s="855">
        <f t="shared" si="237"/>
        <v>56.03</v>
      </c>
      <c r="R1872" s="854"/>
      <c r="S1872" s="854"/>
      <c r="T1872" s="854"/>
      <c r="U1872" s="866" t="s">
        <v>4781</v>
      </c>
      <c r="V1872" s="884" t="s">
        <v>4781</v>
      </c>
      <c r="W1872" s="854"/>
      <c r="X1872" s="860" t="s">
        <v>2415</v>
      </c>
    </row>
    <row r="1873" spans="1:24" ht="28.5" customHeight="1">
      <c r="A1873" s="849" t="s">
        <v>7579</v>
      </c>
      <c r="B1873" s="850"/>
      <c r="C1873" s="850" t="s">
        <v>4778</v>
      </c>
      <c r="D1873" s="850" t="s">
        <v>5050</v>
      </c>
      <c r="E1873" s="852">
        <v>43.060669900000001</v>
      </c>
      <c r="F1873" s="852">
        <v>-70.759614999999997</v>
      </c>
      <c r="G1873" s="854" t="s">
        <v>9299</v>
      </c>
      <c r="H1873" s="850"/>
      <c r="I1873" s="853" t="s">
        <v>5</v>
      </c>
      <c r="J1873" s="854" t="str">
        <f t="shared" si="236"/>
        <v>Groundwater</v>
      </c>
      <c r="K1873" s="854" t="s">
        <v>35</v>
      </c>
      <c r="L1873" s="858">
        <v>2018</v>
      </c>
      <c r="M1873" s="855">
        <v>27.3</v>
      </c>
      <c r="N1873" s="855">
        <v>78.7</v>
      </c>
      <c r="O1873" s="855">
        <v>106</v>
      </c>
      <c r="P1873" s="855">
        <v>188.5</v>
      </c>
      <c r="Q1873" s="855">
        <f t="shared" si="237"/>
        <v>188.5</v>
      </c>
      <c r="R1873" s="854"/>
      <c r="S1873" s="853"/>
      <c r="T1873" s="879" t="s">
        <v>7584</v>
      </c>
      <c r="U1873" s="880" t="s">
        <v>4786</v>
      </c>
      <c r="V1873" s="881" t="s">
        <v>7581</v>
      </c>
      <c r="W1873" s="879" t="s">
        <v>7585</v>
      </c>
      <c r="X1873" s="882" t="s">
        <v>2415</v>
      </c>
    </row>
    <row r="1874" spans="1:24" ht="28.5" customHeight="1">
      <c r="A1874" s="849" t="s">
        <v>10952</v>
      </c>
      <c r="B1874" s="849"/>
      <c r="C1874" s="849" t="s">
        <v>3158</v>
      </c>
      <c r="D1874" s="849" t="s">
        <v>10953</v>
      </c>
      <c r="E1874" s="851">
        <v>42.356555</v>
      </c>
      <c r="F1874" s="851">
        <v>-84.024103999999994</v>
      </c>
      <c r="G1874" s="862"/>
      <c r="H1874" s="861"/>
      <c r="I1874" s="853" t="s">
        <v>33</v>
      </c>
      <c r="J1874" s="852" t="s">
        <v>35</v>
      </c>
      <c r="K1874" s="852" t="s">
        <v>35</v>
      </c>
      <c r="L1874" s="863">
        <v>2020</v>
      </c>
      <c r="M1874" s="855">
        <v>54</v>
      </c>
      <c r="N1874" s="855"/>
      <c r="O1874" s="855"/>
      <c r="P1874" s="855"/>
      <c r="Q1874" s="855">
        <v>54</v>
      </c>
      <c r="R1874" s="854"/>
      <c r="S1874" s="854"/>
      <c r="T1874" s="854" t="s">
        <v>10954</v>
      </c>
      <c r="U1874" s="864" t="s">
        <v>10954</v>
      </c>
      <c r="V1874" s="865" t="s">
        <v>10955</v>
      </c>
      <c r="W1874" s="854" t="s">
        <v>10956</v>
      </c>
      <c r="X1874" s="851" t="s">
        <v>9295</v>
      </c>
    </row>
    <row r="1875" spans="1:24" ht="28.5" customHeight="1">
      <c r="A1875" s="849" t="s">
        <v>8529</v>
      </c>
      <c r="B1875" s="849"/>
      <c r="C1875" s="849" t="s">
        <v>8506</v>
      </c>
      <c r="D1875" s="849" t="s">
        <v>8530</v>
      </c>
      <c r="E1875" s="852">
        <v>44.081146199999999</v>
      </c>
      <c r="F1875" s="852">
        <v>-103.26667019999999</v>
      </c>
      <c r="G1875" s="852" t="s">
        <v>9290</v>
      </c>
      <c r="H1875" s="849"/>
      <c r="I1875" s="853" t="s">
        <v>44</v>
      </c>
      <c r="J1875" s="854" t="str">
        <f t="shared" ref="J1875:J1889" si="238">IF(K1875="Groundwater", "Groundwater", IF(OR(K1875="Wastewater", K1875="Surface Water", K1875="Drinking Water", K1875="Leachate"),"Other Water", IF(OR(K1875="Soil", K1875="Compost", K1875="Sludge", K1875="Septage"), "Solid", "Unknown")))</f>
        <v>Other Water</v>
      </c>
      <c r="K1875" s="852" t="s">
        <v>80</v>
      </c>
      <c r="L1875" s="851">
        <v>2018</v>
      </c>
      <c r="M1875" s="855"/>
      <c r="N1875" s="855"/>
      <c r="O1875" s="855" t="s">
        <v>36</v>
      </c>
      <c r="P1875" s="855">
        <v>5.5309999999999997</v>
      </c>
      <c r="Q1875" s="855">
        <f t="shared" ref="Q1875:Q1889" si="239">IF(M1875&amp;N1875&amp;O1875&amp;P1875="","",MAX(M1875:P1875))</f>
        <v>5.5309999999999997</v>
      </c>
      <c r="R1875" s="854"/>
      <c r="S1875" s="854"/>
      <c r="T1875" s="854"/>
      <c r="U1875" s="921" t="s">
        <v>90</v>
      </c>
      <c r="V1875" s="922" t="s">
        <v>90</v>
      </c>
      <c r="W1875" s="877" t="s">
        <v>92</v>
      </c>
      <c r="X1875" s="860" t="s">
        <v>3307</v>
      </c>
    </row>
    <row r="1876" spans="1:24" ht="28.5" customHeight="1">
      <c r="A1876" s="849" t="s">
        <v>1553</v>
      </c>
      <c r="B1876" s="849"/>
      <c r="C1876" s="849" t="s">
        <v>448</v>
      </c>
      <c r="D1876" s="849" t="s">
        <v>1319</v>
      </c>
      <c r="E1876" s="852">
        <v>37.971165749999997</v>
      </c>
      <c r="F1876" s="852">
        <v>-122.3816047</v>
      </c>
      <c r="G1876" s="852" t="s">
        <v>9289</v>
      </c>
      <c r="H1876" s="849"/>
      <c r="I1876" s="853" t="s">
        <v>33</v>
      </c>
      <c r="J1876" s="854" t="str">
        <f t="shared" si="238"/>
        <v>Groundwater</v>
      </c>
      <c r="K1876" s="852" t="s">
        <v>35</v>
      </c>
      <c r="L1876" s="851">
        <v>2020</v>
      </c>
      <c r="M1876" s="855">
        <v>1600</v>
      </c>
      <c r="N1876" s="855">
        <v>360</v>
      </c>
      <c r="O1876" s="855">
        <v>1750</v>
      </c>
      <c r="P1876" s="855">
        <v>6042.1</v>
      </c>
      <c r="Q1876" s="855">
        <f t="shared" si="239"/>
        <v>6042.1</v>
      </c>
      <c r="R1876" s="854"/>
      <c r="S1876" s="854"/>
      <c r="T1876" s="854"/>
      <c r="U1876" s="856" t="s">
        <v>451</v>
      </c>
      <c r="V1876" s="857" t="s">
        <v>451</v>
      </c>
      <c r="W1876" s="854"/>
      <c r="X1876" s="877" t="s">
        <v>453</v>
      </c>
    </row>
    <row r="1877" spans="1:24" ht="28.5" customHeight="1">
      <c r="A1877" s="849" t="s">
        <v>2136</v>
      </c>
      <c r="B1877" s="849"/>
      <c r="C1877" s="849" t="s">
        <v>1806</v>
      </c>
      <c r="D1877" s="849" t="s">
        <v>2137</v>
      </c>
      <c r="E1877" s="851">
        <v>30.4688667675006</v>
      </c>
      <c r="F1877" s="851">
        <v>-86.635629891635006</v>
      </c>
      <c r="G1877" s="852" t="s">
        <v>9296</v>
      </c>
      <c r="H1877" s="849" t="s">
        <v>10957</v>
      </c>
      <c r="I1877" s="853" t="s">
        <v>33</v>
      </c>
      <c r="J1877" s="854" t="str">
        <f t="shared" si="238"/>
        <v>Groundwater</v>
      </c>
      <c r="K1877" s="852" t="s">
        <v>35</v>
      </c>
      <c r="L1877" s="851">
        <v>2020</v>
      </c>
      <c r="M1877" s="855">
        <v>831.13</v>
      </c>
      <c r="N1877" s="855">
        <v>653.49</v>
      </c>
      <c r="O1877" s="855"/>
      <c r="P1877" s="855"/>
      <c r="Q1877" s="855">
        <f t="shared" si="239"/>
        <v>831.13</v>
      </c>
      <c r="R1877" s="854"/>
      <c r="S1877" s="854"/>
      <c r="T1877" s="854"/>
      <c r="U1877" s="866" t="s">
        <v>1808</v>
      </c>
      <c r="V1877" s="884" t="s">
        <v>2138</v>
      </c>
      <c r="W1877" s="868" t="s">
        <v>1810</v>
      </c>
      <c r="X1877" s="851"/>
    </row>
    <row r="1878" spans="1:24" ht="28.5" customHeight="1">
      <c r="A1878" s="849" t="s">
        <v>10958</v>
      </c>
      <c r="B1878" s="849"/>
      <c r="C1878" s="849" t="s">
        <v>3158</v>
      </c>
      <c r="D1878" s="849" t="s">
        <v>3682</v>
      </c>
      <c r="E1878" s="851">
        <v>42.283808000000001</v>
      </c>
      <c r="F1878" s="851">
        <v>-85.716541000000007</v>
      </c>
      <c r="G1878" s="901" t="s">
        <v>9299</v>
      </c>
      <c r="H1878" s="861"/>
      <c r="I1878" s="853" t="s">
        <v>33</v>
      </c>
      <c r="J1878" s="854" t="str">
        <f t="shared" si="238"/>
        <v>Groundwater</v>
      </c>
      <c r="K1878" s="852" t="s">
        <v>35</v>
      </c>
      <c r="L1878" s="851">
        <v>2020</v>
      </c>
      <c r="M1878" s="855">
        <v>18</v>
      </c>
      <c r="N1878" s="855">
        <v>3.6</v>
      </c>
      <c r="O1878" s="855">
        <v>18</v>
      </c>
      <c r="P1878" s="855">
        <v>134.9</v>
      </c>
      <c r="Q1878" s="855">
        <f t="shared" si="239"/>
        <v>134.9</v>
      </c>
      <c r="R1878" s="854"/>
      <c r="S1878" s="854"/>
      <c r="T1878" s="854"/>
      <c r="U1878" s="984" t="s">
        <v>10959</v>
      </c>
      <c r="V1878" s="939" t="s">
        <v>10020</v>
      </c>
      <c r="W1878" s="940" t="s">
        <v>10020</v>
      </c>
      <c r="X1878" s="952" t="s">
        <v>9395</v>
      </c>
    </row>
    <row r="1879" spans="1:24" ht="28.5" customHeight="1">
      <c r="A1879" s="849" t="s">
        <v>1555</v>
      </c>
      <c r="B1879" s="850"/>
      <c r="C1879" s="850" t="s">
        <v>448</v>
      </c>
      <c r="D1879" s="850" t="s">
        <v>534</v>
      </c>
      <c r="E1879" s="852">
        <v>32.842597599999998</v>
      </c>
      <c r="F1879" s="852">
        <v>-117.15011389999999</v>
      </c>
      <c r="G1879" s="852" t="s">
        <v>9289</v>
      </c>
      <c r="H1879" s="850"/>
      <c r="I1879" s="853" t="s">
        <v>33</v>
      </c>
      <c r="J1879" s="854" t="str">
        <f t="shared" si="238"/>
        <v>Groundwater</v>
      </c>
      <c r="K1879" s="854" t="s">
        <v>35</v>
      </c>
      <c r="L1879" s="858">
        <v>2018</v>
      </c>
      <c r="M1879" s="855">
        <v>950</v>
      </c>
      <c r="N1879" s="855">
        <v>59</v>
      </c>
      <c r="O1879" s="855">
        <v>1009</v>
      </c>
      <c r="P1879" s="855">
        <v>10634</v>
      </c>
      <c r="Q1879" s="855">
        <f t="shared" si="239"/>
        <v>10634</v>
      </c>
      <c r="R1879" s="854"/>
      <c r="S1879" s="854"/>
      <c r="T1879" s="944" t="s">
        <v>1557</v>
      </c>
      <c r="U1879" s="866" t="s">
        <v>514</v>
      </c>
      <c r="V1879" s="884" t="s">
        <v>1556</v>
      </c>
      <c r="W1879" s="885"/>
      <c r="X1879" s="941" t="s">
        <v>538</v>
      </c>
    </row>
    <row r="1880" spans="1:24" ht="28.5" customHeight="1">
      <c r="A1880" s="849" t="s">
        <v>8007</v>
      </c>
      <c r="B1880" s="849" t="s">
        <v>10960</v>
      </c>
      <c r="C1880" s="849" t="s">
        <v>7798</v>
      </c>
      <c r="D1880" s="849" t="s">
        <v>8008</v>
      </c>
      <c r="E1880" s="852">
        <v>41.375540700000002</v>
      </c>
      <c r="F1880" s="852">
        <v>-74.017594500000001</v>
      </c>
      <c r="G1880" s="852" t="s">
        <v>9290</v>
      </c>
      <c r="H1880" s="849"/>
      <c r="I1880" s="853" t="s">
        <v>44</v>
      </c>
      <c r="J1880" s="854" t="str">
        <f t="shared" si="238"/>
        <v>Other Water</v>
      </c>
      <c r="K1880" s="852" t="s">
        <v>80</v>
      </c>
      <c r="L1880" s="851">
        <v>2018</v>
      </c>
      <c r="M1880" s="855"/>
      <c r="N1880" s="855"/>
      <c r="O1880" s="855" t="s">
        <v>36</v>
      </c>
      <c r="P1880" s="855">
        <v>55</v>
      </c>
      <c r="Q1880" s="855">
        <f t="shared" si="239"/>
        <v>55</v>
      </c>
      <c r="R1880" s="854"/>
      <c r="S1880" s="854"/>
      <c r="T1880" s="854"/>
      <c r="U1880" s="976"/>
      <c r="V1880" s="977" t="s">
        <v>355</v>
      </c>
      <c r="W1880" s="877" t="s">
        <v>92</v>
      </c>
      <c r="X1880" s="877" t="s">
        <v>7808</v>
      </c>
    </row>
    <row r="1881" spans="1:24" ht="28.5" customHeight="1">
      <c r="A1881" s="849" t="s">
        <v>7586</v>
      </c>
      <c r="B1881" s="850"/>
      <c r="C1881" s="850" t="s">
        <v>4778</v>
      </c>
      <c r="D1881" s="850" t="s">
        <v>5058</v>
      </c>
      <c r="E1881" s="852">
        <v>42.822389000000001</v>
      </c>
      <c r="F1881" s="852">
        <v>-71.424768</v>
      </c>
      <c r="G1881" s="854" t="s">
        <v>9299</v>
      </c>
      <c r="H1881" s="850"/>
      <c r="I1881" s="853" t="s">
        <v>33</v>
      </c>
      <c r="J1881" s="854" t="str">
        <f t="shared" si="238"/>
        <v>Groundwater</v>
      </c>
      <c r="K1881" s="854" t="s">
        <v>35</v>
      </c>
      <c r="L1881" s="858">
        <v>2020</v>
      </c>
      <c r="M1881" s="855">
        <v>16.3</v>
      </c>
      <c r="N1881" s="855">
        <v>7.9</v>
      </c>
      <c r="O1881" s="855">
        <v>24.2</v>
      </c>
      <c r="P1881" s="855">
        <v>52.6</v>
      </c>
      <c r="Q1881" s="855">
        <f t="shared" si="239"/>
        <v>52.6</v>
      </c>
      <c r="R1881" s="854"/>
      <c r="S1881" s="853"/>
      <c r="T1881" s="879" t="s">
        <v>7591</v>
      </c>
      <c r="U1881" s="875" t="s">
        <v>4786</v>
      </c>
      <c r="V1881" s="887" t="s">
        <v>7588</v>
      </c>
      <c r="W1881" s="879" t="s">
        <v>7592</v>
      </c>
      <c r="X1881" s="882" t="s">
        <v>2415</v>
      </c>
    </row>
    <row r="1882" spans="1:24" ht="28.5" customHeight="1">
      <c r="A1882" s="849" t="s">
        <v>1558</v>
      </c>
      <c r="B1882" s="849"/>
      <c r="C1882" s="849" t="s">
        <v>448</v>
      </c>
      <c r="D1882" s="849" t="s">
        <v>1559</v>
      </c>
      <c r="E1882" s="852">
        <v>37.642715750000001</v>
      </c>
      <c r="F1882" s="852">
        <v>-122.1525797</v>
      </c>
      <c r="G1882" s="852" t="s">
        <v>9289</v>
      </c>
      <c r="H1882" s="849"/>
      <c r="I1882" s="853" t="s">
        <v>33</v>
      </c>
      <c r="J1882" s="854" t="str">
        <f t="shared" si="238"/>
        <v>Groundwater</v>
      </c>
      <c r="K1882" s="852" t="s">
        <v>35</v>
      </c>
      <c r="L1882" s="851">
        <v>2020</v>
      </c>
      <c r="M1882" s="855">
        <v>88</v>
      </c>
      <c r="N1882" s="855">
        <v>32</v>
      </c>
      <c r="O1882" s="855">
        <v>90.2</v>
      </c>
      <c r="P1882" s="855">
        <v>1343.2</v>
      </c>
      <c r="Q1882" s="855">
        <f t="shared" si="239"/>
        <v>1343.2</v>
      </c>
      <c r="R1882" s="854"/>
      <c r="S1882" s="854"/>
      <c r="T1882" s="854"/>
      <c r="U1882" s="856" t="s">
        <v>451</v>
      </c>
      <c r="V1882" s="857" t="s">
        <v>451</v>
      </c>
      <c r="W1882" s="854"/>
      <c r="X1882" s="877" t="s">
        <v>453</v>
      </c>
    </row>
    <row r="1883" spans="1:24" ht="28.5" customHeight="1">
      <c r="A1883" s="849" t="s">
        <v>2856</v>
      </c>
      <c r="B1883" s="850"/>
      <c r="C1883" s="850" t="s">
        <v>2408</v>
      </c>
      <c r="D1883" s="850" t="s">
        <v>2857</v>
      </c>
      <c r="E1883" s="852">
        <v>43.692900000000002</v>
      </c>
      <c r="F1883" s="852">
        <v>-70.3489</v>
      </c>
      <c r="G1883" s="854" t="s">
        <v>9289</v>
      </c>
      <c r="H1883" s="850"/>
      <c r="I1883" s="853" t="s">
        <v>765</v>
      </c>
      <c r="J1883" s="854" t="str">
        <f t="shared" si="238"/>
        <v>Solid</v>
      </c>
      <c r="K1883" s="854" t="s">
        <v>2447</v>
      </c>
      <c r="L1883" s="902">
        <v>2019</v>
      </c>
      <c r="M1883" s="855">
        <v>1240</v>
      </c>
      <c r="N1883" s="855">
        <v>23000</v>
      </c>
      <c r="O1883" s="855">
        <v>24240</v>
      </c>
      <c r="P1883" s="855"/>
      <c r="Q1883" s="855">
        <f t="shared" si="239"/>
        <v>24240</v>
      </c>
      <c r="R1883" s="854"/>
      <c r="S1883" s="853"/>
      <c r="T1883" s="859" t="s">
        <v>2443</v>
      </c>
      <c r="U1883" s="864"/>
      <c r="V1883" s="881" t="s">
        <v>2411</v>
      </c>
      <c r="W1883" s="885"/>
      <c r="X1883" s="882" t="s">
        <v>2415</v>
      </c>
    </row>
    <row r="1884" spans="1:24" ht="28.5" customHeight="1">
      <c r="A1884" s="849" t="s">
        <v>8009</v>
      </c>
      <c r="B1884" s="850"/>
      <c r="C1884" s="850" t="s">
        <v>7798</v>
      </c>
      <c r="D1884" s="850" t="s">
        <v>8010</v>
      </c>
      <c r="E1884" s="852">
        <v>41.068332499999997</v>
      </c>
      <c r="F1884" s="852">
        <v>-73.708664099999993</v>
      </c>
      <c r="G1884" s="854" t="s">
        <v>9289</v>
      </c>
      <c r="H1884" s="850"/>
      <c r="I1884" s="853" t="s">
        <v>113</v>
      </c>
      <c r="J1884" s="854" t="str">
        <f t="shared" si="238"/>
        <v>Groundwater</v>
      </c>
      <c r="K1884" s="854" t="s">
        <v>35</v>
      </c>
      <c r="L1884" s="858">
        <v>2018</v>
      </c>
      <c r="M1884" s="855"/>
      <c r="N1884" s="855"/>
      <c r="O1884" s="855">
        <v>14940</v>
      </c>
      <c r="P1884" s="855"/>
      <c r="Q1884" s="855">
        <f t="shared" si="239"/>
        <v>14940</v>
      </c>
      <c r="R1884" s="853" t="s">
        <v>10961</v>
      </c>
      <c r="S1884" s="854" t="s">
        <v>49</v>
      </c>
      <c r="T1884" s="937" t="s">
        <v>8016</v>
      </c>
      <c r="U1884" s="856" t="s">
        <v>8012</v>
      </c>
      <c r="V1884" s="910" t="s">
        <v>49</v>
      </c>
      <c r="W1884" s="963" t="s">
        <v>8017</v>
      </c>
      <c r="X1884" s="934" t="s">
        <v>7808</v>
      </c>
    </row>
    <row r="1885" spans="1:24" ht="28.5" customHeight="1">
      <c r="A1885" s="849" t="s">
        <v>4586</v>
      </c>
      <c r="B1885" s="849"/>
      <c r="C1885" s="849" t="s">
        <v>4239</v>
      </c>
      <c r="D1885" s="849" t="s">
        <v>4587</v>
      </c>
      <c r="E1885" s="851">
        <v>46.85602188</v>
      </c>
      <c r="F1885" s="851">
        <v>-92.158111570000003</v>
      </c>
      <c r="G1885" s="852" t="s">
        <v>9299</v>
      </c>
      <c r="H1885" s="849"/>
      <c r="I1885" s="853" t="s">
        <v>33</v>
      </c>
      <c r="J1885" s="854" t="str">
        <f t="shared" si="238"/>
        <v>Groundwater</v>
      </c>
      <c r="K1885" s="852" t="s">
        <v>35</v>
      </c>
      <c r="L1885" s="851">
        <v>2018</v>
      </c>
      <c r="M1885" s="855">
        <v>640</v>
      </c>
      <c r="N1885" s="855">
        <v>540</v>
      </c>
      <c r="O1885" s="855">
        <v>1130</v>
      </c>
      <c r="P1885" s="855">
        <v>4530</v>
      </c>
      <c r="Q1885" s="855">
        <f t="shared" si="239"/>
        <v>4530</v>
      </c>
      <c r="R1885" s="854"/>
      <c r="S1885" s="868" t="s">
        <v>4271</v>
      </c>
      <c r="T1885" s="868" t="s">
        <v>4588</v>
      </c>
      <c r="U1885" s="856" t="s">
        <v>4271</v>
      </c>
      <c r="V1885" s="857" t="s">
        <v>4272</v>
      </c>
      <c r="W1885" s="854"/>
      <c r="X1885" s="877" t="s">
        <v>4274</v>
      </c>
    </row>
    <row r="1886" spans="1:24" ht="28.5" customHeight="1">
      <c r="A1886" s="849" t="s">
        <v>8459</v>
      </c>
      <c r="B1886" s="849"/>
      <c r="C1886" s="849" t="s">
        <v>8430</v>
      </c>
      <c r="D1886" s="849"/>
      <c r="E1886" s="851">
        <v>41.972903000000002</v>
      </c>
      <c r="F1886" s="851">
        <v>-71.593596000000005</v>
      </c>
      <c r="G1886" s="901" t="s">
        <v>9449</v>
      </c>
      <c r="H1886" s="900" t="s">
        <v>10962</v>
      </c>
      <c r="I1886" s="853" t="s">
        <v>1201</v>
      </c>
      <c r="J1886" s="854" t="str">
        <f t="shared" si="238"/>
        <v>Unknown</v>
      </c>
      <c r="K1886" s="852"/>
      <c r="L1886" s="851"/>
      <c r="M1886" s="855"/>
      <c r="N1886" s="855"/>
      <c r="O1886" s="855"/>
      <c r="P1886" s="855"/>
      <c r="Q1886" s="855" t="str">
        <f t="shared" si="239"/>
        <v/>
      </c>
      <c r="R1886" s="854" t="s">
        <v>9354</v>
      </c>
      <c r="S1886" s="854"/>
      <c r="T1886" s="918" t="s">
        <v>8460</v>
      </c>
      <c r="U1886" s="856" t="s">
        <v>1570</v>
      </c>
      <c r="V1886" s="865"/>
      <c r="W1886" s="854"/>
      <c r="X1886" s="851"/>
    </row>
    <row r="1887" spans="1:24" ht="28.5" customHeight="1">
      <c r="A1887" s="849" t="s">
        <v>8887</v>
      </c>
      <c r="B1887" s="850"/>
      <c r="C1887" s="850" t="s">
        <v>8722</v>
      </c>
      <c r="D1887" s="850" t="s">
        <v>8888</v>
      </c>
      <c r="E1887" s="852">
        <v>43.086447700000001</v>
      </c>
      <c r="F1887" s="852">
        <v>-72.455584299999998</v>
      </c>
      <c r="G1887" s="854" t="s">
        <v>9289</v>
      </c>
      <c r="H1887" s="850"/>
      <c r="I1887" s="853" t="s">
        <v>44</v>
      </c>
      <c r="J1887" s="854" t="str">
        <f t="shared" si="238"/>
        <v>Other Water</v>
      </c>
      <c r="K1887" s="852" t="s">
        <v>80</v>
      </c>
      <c r="L1887" s="851">
        <v>2018</v>
      </c>
      <c r="M1887" s="855">
        <v>0.86899999999999999</v>
      </c>
      <c r="N1887" s="855"/>
      <c r="O1887" s="855" t="s">
        <v>36</v>
      </c>
      <c r="P1887" s="855">
        <v>5.5469999999999997</v>
      </c>
      <c r="Q1887" s="855">
        <f t="shared" si="239"/>
        <v>5.5469999999999997</v>
      </c>
      <c r="R1887" s="906"/>
      <c r="S1887" s="854"/>
      <c r="T1887" s="916" t="s">
        <v>8747</v>
      </c>
      <c r="U1887" s="856" t="s">
        <v>8831</v>
      </c>
      <c r="V1887" s="857" t="s">
        <v>90</v>
      </c>
      <c r="W1887" s="885"/>
      <c r="X1887" s="882" t="s">
        <v>8725</v>
      </c>
    </row>
    <row r="1888" spans="1:24" ht="28.5" customHeight="1">
      <c r="A1888" s="849" t="s">
        <v>7593</v>
      </c>
      <c r="B1888" s="850"/>
      <c r="C1888" s="850" t="s">
        <v>4778</v>
      </c>
      <c r="D1888" s="850" t="s">
        <v>7594</v>
      </c>
      <c r="E1888" s="852">
        <v>42.990818400000002</v>
      </c>
      <c r="F1888" s="852">
        <v>-72.380517400000002</v>
      </c>
      <c r="G1888" s="854" t="s">
        <v>9299</v>
      </c>
      <c r="H1888" s="850"/>
      <c r="I1888" s="853" t="s">
        <v>33</v>
      </c>
      <c r="J1888" s="854" t="str">
        <f t="shared" si="238"/>
        <v>Groundwater</v>
      </c>
      <c r="K1888" s="854" t="s">
        <v>35</v>
      </c>
      <c r="L1888" s="858">
        <v>2019</v>
      </c>
      <c r="M1888" s="855">
        <v>82.1</v>
      </c>
      <c r="N1888" s="855">
        <v>103</v>
      </c>
      <c r="O1888" s="855">
        <v>185.1</v>
      </c>
      <c r="P1888" s="855">
        <v>201</v>
      </c>
      <c r="Q1888" s="855">
        <f t="shared" si="239"/>
        <v>201</v>
      </c>
      <c r="R1888" s="854"/>
      <c r="S1888" s="853"/>
      <c r="T1888" s="879" t="s">
        <v>7598</v>
      </c>
      <c r="U1888" s="880" t="s">
        <v>4786</v>
      </c>
      <c r="V1888" s="881" t="s">
        <v>4781</v>
      </c>
      <c r="W1888" s="879" t="s">
        <v>7599</v>
      </c>
      <c r="X1888" s="882" t="s">
        <v>2415</v>
      </c>
    </row>
    <row r="1889" spans="1:24" ht="28.5" customHeight="1">
      <c r="A1889" s="849" t="s">
        <v>3149</v>
      </c>
      <c r="B1889" s="850"/>
      <c r="C1889" s="850" t="s">
        <v>3007</v>
      </c>
      <c r="D1889" s="850" t="s">
        <v>3150</v>
      </c>
      <c r="E1889" s="852">
        <v>42.1991163</v>
      </c>
      <c r="F1889" s="852">
        <v>-72.543625800000001</v>
      </c>
      <c r="G1889" s="854" t="s">
        <v>9289</v>
      </c>
      <c r="H1889" s="850"/>
      <c r="I1889" s="853" t="s">
        <v>44</v>
      </c>
      <c r="J1889" s="854" t="str">
        <f t="shared" si="238"/>
        <v>Groundwater</v>
      </c>
      <c r="K1889" s="854" t="s">
        <v>35</v>
      </c>
      <c r="L1889" s="858">
        <v>2018</v>
      </c>
      <c r="M1889" s="855">
        <v>270000</v>
      </c>
      <c r="N1889" s="855">
        <v>140000</v>
      </c>
      <c r="O1889" s="855">
        <v>301000</v>
      </c>
      <c r="P1889" s="855">
        <v>313000</v>
      </c>
      <c r="Q1889" s="855">
        <f t="shared" si="239"/>
        <v>313000</v>
      </c>
      <c r="R1889" s="854" t="s">
        <v>10963</v>
      </c>
      <c r="S1889" s="854" t="s">
        <v>49</v>
      </c>
      <c r="T1889" s="854" t="s">
        <v>3155</v>
      </c>
      <c r="U1889" s="864"/>
      <c r="V1889" s="867" t="s">
        <v>3152</v>
      </c>
      <c r="W1889" s="893" t="s">
        <v>3156</v>
      </c>
      <c r="X1889" s="934" t="s">
        <v>3027</v>
      </c>
    </row>
    <row r="1890" spans="1:24" ht="28.5" customHeight="1">
      <c r="A1890" s="849" t="s">
        <v>10964</v>
      </c>
      <c r="B1890" s="849"/>
      <c r="C1890" s="849" t="s">
        <v>3158</v>
      </c>
      <c r="D1890" s="849" t="s">
        <v>10965</v>
      </c>
      <c r="E1890" s="851">
        <v>41.919969999999999</v>
      </c>
      <c r="F1890" s="851">
        <v>-85.680497000000003</v>
      </c>
      <c r="G1890" s="862"/>
      <c r="H1890" s="861"/>
      <c r="I1890" s="853" t="s">
        <v>33</v>
      </c>
      <c r="J1890" s="852" t="s">
        <v>35</v>
      </c>
      <c r="K1890" s="852" t="s">
        <v>35</v>
      </c>
      <c r="L1890" s="863">
        <v>2019</v>
      </c>
      <c r="M1890" s="855">
        <v>56</v>
      </c>
      <c r="N1890" s="855"/>
      <c r="O1890" s="855"/>
      <c r="P1890" s="855"/>
      <c r="Q1890" s="855">
        <v>56</v>
      </c>
      <c r="R1890" s="854"/>
      <c r="S1890" s="854"/>
      <c r="T1890" s="854" t="s">
        <v>10966</v>
      </c>
      <c r="U1890" s="864" t="s">
        <v>10966</v>
      </c>
      <c r="V1890" s="865" t="s">
        <v>10967</v>
      </c>
      <c r="W1890" s="854" t="s">
        <v>10968</v>
      </c>
      <c r="X1890" s="851" t="s">
        <v>9295</v>
      </c>
    </row>
    <row r="1891" spans="1:24" ht="28.5" customHeight="1">
      <c r="A1891" s="849" t="s">
        <v>1561</v>
      </c>
      <c r="B1891" s="849"/>
      <c r="C1891" s="849" t="s">
        <v>448</v>
      </c>
      <c r="D1891" s="849" t="s">
        <v>1562</v>
      </c>
      <c r="E1891" s="852">
        <v>40.315433900000002</v>
      </c>
      <c r="F1891" s="852">
        <v>-121.0225155</v>
      </c>
      <c r="G1891" s="852" t="s">
        <v>9289</v>
      </c>
      <c r="H1891" s="849"/>
      <c r="I1891" s="853" t="s">
        <v>33</v>
      </c>
      <c r="J1891" s="854" t="str">
        <f t="shared" ref="J1891:J1917" si="240">IF(K1891="Groundwater", "Groundwater", IF(OR(K1891="Wastewater", K1891="Surface Water", K1891="Drinking Water", K1891="Leachate"),"Other Water", IF(OR(K1891="Soil", K1891="Compost", K1891="Sludge", K1891="Septage"), "Solid", "Unknown")))</f>
        <v>Groundwater</v>
      </c>
      <c r="K1891" s="852" t="s">
        <v>35</v>
      </c>
      <c r="L1891" s="851">
        <v>2019</v>
      </c>
      <c r="M1891" s="855">
        <v>63</v>
      </c>
      <c r="N1891" s="855"/>
      <c r="O1891" s="855" t="s">
        <v>36</v>
      </c>
      <c r="P1891" s="855">
        <v>172.8</v>
      </c>
      <c r="Q1891" s="855">
        <f t="shared" ref="Q1891:Q1917" si="241">IF(M1891&amp;N1891&amp;O1891&amp;P1891="","",MAX(M1891:P1891))</f>
        <v>172.8</v>
      </c>
      <c r="R1891" s="854"/>
      <c r="S1891" s="854"/>
      <c r="T1891" s="854"/>
      <c r="U1891" s="866" t="s">
        <v>451</v>
      </c>
      <c r="V1891" s="884" t="s">
        <v>451</v>
      </c>
      <c r="W1891" s="854"/>
      <c r="X1891" s="952" t="s">
        <v>453</v>
      </c>
    </row>
    <row r="1892" spans="1:24" ht="28.5" customHeight="1">
      <c r="A1892" s="849" t="s">
        <v>10969</v>
      </c>
      <c r="B1892" s="849"/>
      <c r="C1892" s="849" t="s">
        <v>3158</v>
      </c>
      <c r="D1892" s="849" t="s">
        <v>9958</v>
      </c>
      <c r="E1892" s="851">
        <v>43.412520999999998</v>
      </c>
      <c r="F1892" s="851">
        <v>-86.321613999999997</v>
      </c>
      <c r="G1892" s="901" t="s">
        <v>9299</v>
      </c>
      <c r="H1892" s="861"/>
      <c r="I1892" s="853" t="s">
        <v>33</v>
      </c>
      <c r="J1892" s="854" t="str">
        <f t="shared" si="240"/>
        <v>Groundwater</v>
      </c>
      <c r="K1892" s="852" t="s">
        <v>35</v>
      </c>
      <c r="L1892" s="851">
        <v>2021</v>
      </c>
      <c r="M1892" s="855">
        <v>100</v>
      </c>
      <c r="N1892" s="855">
        <v>570</v>
      </c>
      <c r="O1892" s="855"/>
      <c r="P1892" s="855"/>
      <c r="Q1892" s="855">
        <f t="shared" si="241"/>
        <v>570</v>
      </c>
      <c r="R1892" s="854"/>
      <c r="S1892" s="854"/>
      <c r="T1892" s="854"/>
      <c r="U1892" s="982" t="s">
        <v>10970</v>
      </c>
      <c r="V1892" s="1034" t="s">
        <v>10971</v>
      </c>
      <c r="W1892" s="940" t="s">
        <v>10971</v>
      </c>
      <c r="X1892" s="952" t="s">
        <v>9395</v>
      </c>
    </row>
    <row r="1893" spans="1:24" ht="28.5" customHeight="1">
      <c r="A1893" s="849" t="s">
        <v>7600</v>
      </c>
      <c r="B1893" s="850" t="s">
        <v>10972</v>
      </c>
      <c r="C1893" s="850" t="s">
        <v>4778</v>
      </c>
      <c r="D1893" s="850" t="s">
        <v>5420</v>
      </c>
      <c r="E1893" s="852">
        <v>44.052441000000002</v>
      </c>
      <c r="F1893" s="852">
        <v>-71.124672000000004</v>
      </c>
      <c r="G1893" s="854" t="s">
        <v>9449</v>
      </c>
      <c r="H1893" s="850" t="s">
        <v>10973</v>
      </c>
      <c r="I1893" s="853" t="s">
        <v>5</v>
      </c>
      <c r="J1893" s="854" t="str">
        <f t="shared" si="240"/>
        <v>Groundwater</v>
      </c>
      <c r="K1893" s="854" t="s">
        <v>35</v>
      </c>
      <c r="L1893" s="858"/>
      <c r="M1893" s="855">
        <v>6.11</v>
      </c>
      <c r="N1893" s="855"/>
      <c r="O1893" s="855" t="s">
        <v>36</v>
      </c>
      <c r="P1893" s="855" t="s">
        <v>36</v>
      </c>
      <c r="Q1893" s="855">
        <f t="shared" si="241"/>
        <v>6.11</v>
      </c>
      <c r="R1893" s="854"/>
      <c r="S1893" s="854"/>
      <c r="T1893" s="854"/>
      <c r="U1893" s="856" t="s">
        <v>4781</v>
      </c>
      <c r="V1893" s="857" t="s">
        <v>4781</v>
      </c>
      <c r="W1893" s="854"/>
      <c r="X1893" s="860" t="s">
        <v>2415</v>
      </c>
    </row>
    <row r="1894" spans="1:24" ht="28.5" customHeight="1">
      <c r="A1894" s="849" t="s">
        <v>7602</v>
      </c>
      <c r="B1894" s="850"/>
      <c r="C1894" s="850" t="s">
        <v>4778</v>
      </c>
      <c r="D1894" s="850" t="s">
        <v>7603</v>
      </c>
      <c r="E1894" s="852">
        <v>44.052438600000002</v>
      </c>
      <c r="F1894" s="852">
        <v>-71.124814499999999</v>
      </c>
      <c r="G1894" s="854" t="s">
        <v>9299</v>
      </c>
      <c r="H1894" s="850"/>
      <c r="I1894" s="853" t="s">
        <v>5</v>
      </c>
      <c r="J1894" s="854" t="str">
        <f t="shared" si="240"/>
        <v>Groundwater</v>
      </c>
      <c r="K1894" s="854" t="s">
        <v>35</v>
      </c>
      <c r="L1894" s="858">
        <v>2017</v>
      </c>
      <c r="M1894" s="855">
        <v>6.11</v>
      </c>
      <c r="N1894" s="855"/>
      <c r="O1894" s="855" t="s">
        <v>36</v>
      </c>
      <c r="P1894" s="855" t="s">
        <v>36</v>
      </c>
      <c r="Q1894" s="855">
        <f t="shared" si="241"/>
        <v>6.11</v>
      </c>
      <c r="R1894" s="854"/>
      <c r="S1894" s="853"/>
      <c r="T1894" s="879" t="s">
        <v>7607</v>
      </c>
      <c r="U1894" s="875" t="s">
        <v>4786</v>
      </c>
      <c r="V1894" s="887" t="s">
        <v>7605</v>
      </c>
      <c r="W1894" s="879" t="s">
        <v>7608</v>
      </c>
      <c r="X1894" s="882" t="s">
        <v>2415</v>
      </c>
    </row>
    <row r="1895" spans="1:24" ht="28.5" customHeight="1">
      <c r="A1895" s="869" t="s">
        <v>4197</v>
      </c>
      <c r="B1895" s="870" t="s">
        <v>10974</v>
      </c>
      <c r="C1895" s="870" t="s">
        <v>3158</v>
      </c>
      <c r="D1895" s="870" t="s">
        <v>4198</v>
      </c>
      <c r="E1895" s="871">
        <v>41.789217000000001</v>
      </c>
      <c r="F1895" s="871">
        <v>-85.646618099999998</v>
      </c>
      <c r="G1895" s="852" t="s">
        <v>9289</v>
      </c>
      <c r="H1895" s="852"/>
      <c r="I1895" s="872" t="s">
        <v>5</v>
      </c>
      <c r="J1895" s="854" t="str">
        <f t="shared" si="240"/>
        <v>Groundwater</v>
      </c>
      <c r="K1895" s="854" t="s">
        <v>35</v>
      </c>
      <c r="L1895" s="858">
        <v>2019</v>
      </c>
      <c r="M1895" s="855"/>
      <c r="N1895" s="855"/>
      <c r="O1895" s="855">
        <v>15400</v>
      </c>
      <c r="P1895" s="855"/>
      <c r="Q1895" s="855">
        <f t="shared" si="241"/>
        <v>15400</v>
      </c>
      <c r="R1895" s="885" t="s">
        <v>4200</v>
      </c>
      <c r="S1895" s="1104" t="s">
        <v>4201</v>
      </c>
      <c r="T1895" s="909" t="s">
        <v>4201</v>
      </c>
      <c r="U1895" s="866" t="s">
        <v>4201</v>
      </c>
      <c r="V1895" s="884" t="s">
        <v>4201</v>
      </c>
      <c r="W1895" s="885"/>
      <c r="X1895" s="877" t="s">
        <v>3168</v>
      </c>
    </row>
    <row r="1896" spans="1:24" ht="28.5" customHeight="1">
      <c r="A1896" s="849" t="s">
        <v>7794</v>
      </c>
      <c r="B1896" s="849"/>
      <c r="C1896" s="849" t="s">
        <v>7767</v>
      </c>
      <c r="D1896" s="849" t="s">
        <v>7795</v>
      </c>
      <c r="E1896" s="852">
        <v>32.943896000000002</v>
      </c>
      <c r="F1896" s="852">
        <v>-106.41965980000001</v>
      </c>
      <c r="G1896" s="852" t="s">
        <v>9290</v>
      </c>
      <c r="H1896" s="849"/>
      <c r="I1896" s="853" t="s">
        <v>44</v>
      </c>
      <c r="J1896" s="854" t="str">
        <f t="shared" si="240"/>
        <v>Other Water</v>
      </c>
      <c r="K1896" s="852" t="s">
        <v>80</v>
      </c>
      <c r="L1896" s="851">
        <v>2016</v>
      </c>
      <c r="M1896" s="855"/>
      <c r="N1896" s="855"/>
      <c r="O1896" s="855" t="s">
        <v>36</v>
      </c>
      <c r="P1896" s="855">
        <v>11</v>
      </c>
      <c r="Q1896" s="855">
        <f t="shared" si="241"/>
        <v>11</v>
      </c>
      <c r="R1896" s="854"/>
      <c r="S1896" s="854"/>
      <c r="T1896" s="854"/>
      <c r="U1896" s="976"/>
      <c r="V1896" s="977" t="s">
        <v>355</v>
      </c>
      <c r="W1896" s="877" t="s">
        <v>92</v>
      </c>
      <c r="X1896" s="877" t="s">
        <v>7796</v>
      </c>
    </row>
    <row r="1897" spans="1:24" ht="28.5" customHeight="1">
      <c r="A1897" s="849" t="s">
        <v>4700</v>
      </c>
      <c r="B1897" s="849"/>
      <c r="C1897" s="850" t="s">
        <v>4663</v>
      </c>
      <c r="D1897" s="850" t="s">
        <v>4701</v>
      </c>
      <c r="E1897" s="852">
        <v>38.728995500000003</v>
      </c>
      <c r="F1897" s="852">
        <v>-93.560551500000003</v>
      </c>
      <c r="G1897" s="854" t="s">
        <v>10092</v>
      </c>
      <c r="H1897" s="850"/>
      <c r="I1897" s="853" t="s">
        <v>44</v>
      </c>
      <c r="J1897" s="854" t="str">
        <f t="shared" si="240"/>
        <v>Groundwater</v>
      </c>
      <c r="K1897" s="854" t="s">
        <v>35</v>
      </c>
      <c r="L1897" s="858">
        <v>2018</v>
      </c>
      <c r="M1897" s="855">
        <v>60000</v>
      </c>
      <c r="N1897" s="855">
        <v>29000</v>
      </c>
      <c r="O1897" s="855">
        <v>89000</v>
      </c>
      <c r="P1897" s="855">
        <v>96400</v>
      </c>
      <c r="Q1897" s="855">
        <f t="shared" si="241"/>
        <v>96400</v>
      </c>
      <c r="R1897" s="854" t="s">
        <v>10976</v>
      </c>
      <c r="S1897" s="868" t="s">
        <v>4708</v>
      </c>
      <c r="T1897" s="937" t="s">
        <v>146</v>
      </c>
      <c r="U1897" s="866" t="s">
        <v>4703</v>
      </c>
      <c r="V1897" s="884" t="s">
        <v>4704</v>
      </c>
      <c r="W1897" s="893" t="s">
        <v>4710</v>
      </c>
      <c r="X1897" s="934" t="s">
        <v>4679</v>
      </c>
    </row>
    <row r="1898" spans="1:24" ht="28.5" customHeight="1">
      <c r="A1898" s="849" t="s">
        <v>8274</v>
      </c>
      <c r="B1898" s="850"/>
      <c r="C1898" s="850" t="s">
        <v>8233</v>
      </c>
      <c r="D1898" s="850" t="s">
        <v>8275</v>
      </c>
      <c r="E1898" s="852">
        <v>35.409192699999998</v>
      </c>
      <c r="F1898" s="852">
        <v>-97.609136000000007</v>
      </c>
      <c r="G1898" s="854" t="s">
        <v>9289</v>
      </c>
      <c r="H1898" s="850"/>
      <c r="I1898" s="853" t="s">
        <v>44</v>
      </c>
      <c r="J1898" s="854" t="str">
        <f t="shared" si="240"/>
        <v>Groundwater</v>
      </c>
      <c r="K1898" s="854" t="s">
        <v>35</v>
      </c>
      <c r="L1898" s="858">
        <v>2018</v>
      </c>
      <c r="M1898" s="855">
        <v>3300</v>
      </c>
      <c r="N1898" s="855">
        <v>10000</v>
      </c>
      <c r="O1898" s="855">
        <v>13300</v>
      </c>
      <c r="P1898" s="855">
        <v>22496</v>
      </c>
      <c r="Q1898" s="855">
        <f t="shared" si="241"/>
        <v>22496</v>
      </c>
      <c r="R1898" s="854" t="s">
        <v>10977</v>
      </c>
      <c r="S1898" s="854" t="s">
        <v>49</v>
      </c>
      <c r="T1898" s="985" t="s">
        <v>146</v>
      </c>
      <c r="U1898" s="864"/>
      <c r="V1898" s="857" t="s">
        <v>8277</v>
      </c>
      <c r="W1898" s="893" t="s">
        <v>8281</v>
      </c>
      <c r="X1898" s="934" t="s">
        <v>8245</v>
      </c>
    </row>
    <row r="1899" spans="1:24" ht="28.5" customHeight="1">
      <c r="A1899" s="849" t="s">
        <v>8163</v>
      </c>
      <c r="B1899" s="849"/>
      <c r="C1899" s="849" t="s">
        <v>8095</v>
      </c>
      <c r="D1899" s="849" t="s">
        <v>8164</v>
      </c>
      <c r="E1899" s="851">
        <v>48.165872</v>
      </c>
      <c r="F1899" s="851">
        <v>-103.58040099999999</v>
      </c>
      <c r="G1899" s="852" t="s">
        <v>9349</v>
      </c>
      <c r="H1899" s="849" t="s">
        <v>10978</v>
      </c>
      <c r="I1899" s="853" t="s">
        <v>33</v>
      </c>
      <c r="J1899" s="854" t="str">
        <f t="shared" si="240"/>
        <v>Other Water</v>
      </c>
      <c r="K1899" s="852" t="s">
        <v>1742</v>
      </c>
      <c r="L1899" s="851">
        <v>2018</v>
      </c>
      <c r="M1899" s="855">
        <v>260</v>
      </c>
      <c r="N1899" s="855">
        <v>19</v>
      </c>
      <c r="O1899" s="855">
        <v>309</v>
      </c>
      <c r="P1899" s="855">
        <v>1986.3</v>
      </c>
      <c r="Q1899" s="855">
        <f t="shared" si="241"/>
        <v>1986.3</v>
      </c>
      <c r="R1899" s="854"/>
      <c r="S1899" s="854"/>
      <c r="T1899" s="854"/>
      <c r="U1899" s="864"/>
      <c r="V1899" s="867" t="s">
        <v>8097</v>
      </c>
      <c r="W1899" s="854"/>
      <c r="X1899" s="851"/>
    </row>
    <row r="1900" spans="1:24" ht="28.5" customHeight="1">
      <c r="A1900" s="849" t="s">
        <v>10979</v>
      </c>
      <c r="B1900" s="849" t="s">
        <v>4205</v>
      </c>
      <c r="C1900" s="850" t="s">
        <v>3158</v>
      </c>
      <c r="D1900" s="850" t="s">
        <v>3232</v>
      </c>
      <c r="E1900" s="871">
        <v>42.281354200000003</v>
      </c>
      <c r="F1900" s="871">
        <v>-85.545346699999996</v>
      </c>
      <c r="G1900" s="852" t="s">
        <v>9289</v>
      </c>
      <c r="H1900" s="852"/>
      <c r="I1900" s="853" t="s">
        <v>33</v>
      </c>
      <c r="J1900" s="854" t="str">
        <f t="shared" si="240"/>
        <v>Groundwater</v>
      </c>
      <c r="K1900" s="854" t="s">
        <v>35</v>
      </c>
      <c r="L1900" s="858">
        <v>2018</v>
      </c>
      <c r="M1900" s="855">
        <v>86</v>
      </c>
      <c r="N1900" s="855">
        <v>150</v>
      </c>
      <c r="O1900" s="855">
        <v>236</v>
      </c>
      <c r="P1900" s="855">
        <v>345.8</v>
      </c>
      <c r="Q1900" s="855">
        <f t="shared" si="241"/>
        <v>345.8</v>
      </c>
      <c r="R1900" s="854"/>
      <c r="S1900" s="873" t="s">
        <v>3245</v>
      </c>
      <c r="T1900" s="909" t="s">
        <v>3245</v>
      </c>
      <c r="U1900" s="856" t="s">
        <v>3245</v>
      </c>
      <c r="V1900" s="857" t="s">
        <v>3245</v>
      </c>
      <c r="W1900" s="928"/>
      <c r="X1900" s="877" t="s">
        <v>3168</v>
      </c>
    </row>
    <row r="1901" spans="1:24" ht="28.5" customHeight="1">
      <c r="A1901" s="849" t="s">
        <v>7609</v>
      </c>
      <c r="B1901" s="850"/>
      <c r="C1901" s="850" t="s">
        <v>4778</v>
      </c>
      <c r="D1901" s="850" t="s">
        <v>5163</v>
      </c>
      <c r="E1901" s="852">
        <v>42.8420372</v>
      </c>
      <c r="F1901" s="852">
        <v>-71.738441399999999</v>
      </c>
      <c r="G1901" s="854" t="s">
        <v>9299</v>
      </c>
      <c r="H1901" s="850"/>
      <c r="I1901" s="853" t="s">
        <v>5</v>
      </c>
      <c r="J1901" s="854" t="str">
        <f t="shared" si="240"/>
        <v>Groundwater</v>
      </c>
      <c r="K1901" s="854" t="s">
        <v>35</v>
      </c>
      <c r="L1901" s="858">
        <v>2018</v>
      </c>
      <c r="M1901" s="855">
        <v>2.7</v>
      </c>
      <c r="N1901" s="855">
        <v>2.4</v>
      </c>
      <c r="O1901" s="855">
        <v>5.0999999999999996</v>
      </c>
      <c r="P1901" s="855">
        <v>8.6</v>
      </c>
      <c r="Q1901" s="855">
        <f t="shared" si="241"/>
        <v>8.6</v>
      </c>
      <c r="R1901" s="854"/>
      <c r="S1901" s="853"/>
      <c r="T1901" s="879" t="s">
        <v>7614</v>
      </c>
      <c r="U1901" s="880" t="s">
        <v>4786</v>
      </c>
      <c r="V1901" s="881" t="s">
        <v>7611</v>
      </c>
      <c r="W1901" s="879" t="s">
        <v>7615</v>
      </c>
      <c r="X1901" s="882" t="s">
        <v>2415</v>
      </c>
    </row>
    <row r="1902" spans="1:24" ht="28.5" customHeight="1">
      <c r="A1902" s="849" t="s">
        <v>7616</v>
      </c>
      <c r="B1902" s="850"/>
      <c r="C1902" s="850" t="s">
        <v>4778</v>
      </c>
      <c r="D1902" s="850" t="s">
        <v>5163</v>
      </c>
      <c r="E1902" s="852">
        <v>42.838081000000003</v>
      </c>
      <c r="F1902" s="852">
        <v>-71.750725000000003</v>
      </c>
      <c r="G1902" s="854" t="s">
        <v>9299</v>
      </c>
      <c r="H1902" s="850" t="s">
        <v>7617</v>
      </c>
      <c r="I1902" s="853" t="s">
        <v>33</v>
      </c>
      <c r="J1902" s="854" t="str">
        <f t="shared" si="240"/>
        <v>Groundwater</v>
      </c>
      <c r="K1902" s="854" t="s">
        <v>35</v>
      </c>
      <c r="L1902" s="858">
        <v>2019</v>
      </c>
      <c r="M1902" s="855">
        <v>20.7</v>
      </c>
      <c r="N1902" s="855">
        <v>12.3</v>
      </c>
      <c r="O1902" s="855">
        <v>33</v>
      </c>
      <c r="P1902" s="855">
        <v>36.18</v>
      </c>
      <c r="Q1902" s="855">
        <f t="shared" si="241"/>
        <v>36.18</v>
      </c>
      <c r="R1902" s="854"/>
      <c r="S1902" s="853"/>
      <c r="T1902" s="879" t="s">
        <v>7621</v>
      </c>
      <c r="U1902" s="875" t="s">
        <v>4786</v>
      </c>
      <c r="V1902" s="887" t="s">
        <v>7618</v>
      </c>
      <c r="W1902" s="879" t="s">
        <v>7622</v>
      </c>
      <c r="X1902" s="882" t="s">
        <v>2415</v>
      </c>
    </row>
    <row r="1903" spans="1:24" ht="28.5" customHeight="1">
      <c r="A1903" s="849" t="s">
        <v>2860</v>
      </c>
      <c r="B1903" s="850"/>
      <c r="C1903" s="850" t="s">
        <v>2408</v>
      </c>
      <c r="D1903" s="850" t="s">
        <v>2861</v>
      </c>
      <c r="E1903" s="852">
        <v>44.5928309672653</v>
      </c>
      <c r="F1903" s="852">
        <v>-70.213106731715598</v>
      </c>
      <c r="G1903" s="854" t="s">
        <v>9355</v>
      </c>
      <c r="H1903" s="850" t="s">
        <v>10980</v>
      </c>
      <c r="I1903" s="853" t="s">
        <v>765</v>
      </c>
      <c r="J1903" s="854" t="str">
        <f t="shared" si="240"/>
        <v>Solid</v>
      </c>
      <c r="K1903" s="854" t="s">
        <v>2506</v>
      </c>
      <c r="L1903" s="902">
        <v>2019</v>
      </c>
      <c r="M1903" s="855">
        <v>2110</v>
      </c>
      <c r="N1903" s="855">
        <v>3430</v>
      </c>
      <c r="O1903" s="855">
        <v>5540</v>
      </c>
      <c r="P1903" s="855"/>
      <c r="Q1903" s="855">
        <f t="shared" si="241"/>
        <v>5540</v>
      </c>
      <c r="R1903" s="854"/>
      <c r="S1903" s="853"/>
      <c r="T1903" s="859" t="s">
        <v>2443</v>
      </c>
      <c r="U1903" s="912"/>
      <c r="V1903" s="887" t="s">
        <v>2411</v>
      </c>
      <c r="W1903" s="885"/>
      <c r="X1903" s="882" t="s">
        <v>2415</v>
      </c>
    </row>
    <row r="1904" spans="1:24" ht="28.5" customHeight="1">
      <c r="A1904" s="849" t="s">
        <v>7623</v>
      </c>
      <c r="B1904" s="850"/>
      <c r="C1904" s="850" t="s">
        <v>4778</v>
      </c>
      <c r="D1904" s="850" t="s">
        <v>4832</v>
      </c>
      <c r="E1904" s="852">
        <v>42.7744213</v>
      </c>
      <c r="F1904" s="852">
        <v>-71.291704199999998</v>
      </c>
      <c r="G1904" s="854" t="s">
        <v>9299</v>
      </c>
      <c r="H1904" s="850"/>
      <c r="I1904" s="853" t="s">
        <v>33</v>
      </c>
      <c r="J1904" s="854" t="str">
        <f t="shared" si="240"/>
        <v>Groundwater</v>
      </c>
      <c r="K1904" s="853" t="s">
        <v>35</v>
      </c>
      <c r="L1904" s="858">
        <v>2019</v>
      </c>
      <c r="M1904" s="855">
        <v>17</v>
      </c>
      <c r="N1904" s="855">
        <v>10.5</v>
      </c>
      <c r="O1904" s="855">
        <v>27.5</v>
      </c>
      <c r="P1904" s="855">
        <v>77.81</v>
      </c>
      <c r="Q1904" s="855">
        <f t="shared" si="241"/>
        <v>77.81</v>
      </c>
      <c r="R1904" s="854"/>
      <c r="S1904" s="853"/>
      <c r="T1904" s="879" t="s">
        <v>7627</v>
      </c>
      <c r="U1904" s="880" t="s">
        <v>10981</v>
      </c>
      <c r="V1904" s="881" t="s">
        <v>4781</v>
      </c>
      <c r="W1904" s="890" t="s">
        <v>7628</v>
      </c>
      <c r="X1904" s="882" t="s">
        <v>2415</v>
      </c>
    </row>
    <row r="1905" spans="1:24" ht="28.5" customHeight="1">
      <c r="A1905" s="849" t="s">
        <v>7632</v>
      </c>
      <c r="B1905" s="850"/>
      <c r="C1905" s="850" t="s">
        <v>4778</v>
      </c>
      <c r="D1905" s="850" t="s">
        <v>4832</v>
      </c>
      <c r="E1905" s="852">
        <v>42.805803599999997</v>
      </c>
      <c r="F1905" s="852">
        <v>-71.299009600000005</v>
      </c>
      <c r="G1905" s="854" t="s">
        <v>9299</v>
      </c>
      <c r="H1905" s="850"/>
      <c r="I1905" s="853" t="s">
        <v>77</v>
      </c>
      <c r="J1905" s="854" t="str">
        <f t="shared" si="240"/>
        <v>Groundwater</v>
      </c>
      <c r="K1905" s="853" t="s">
        <v>35</v>
      </c>
      <c r="L1905" s="858">
        <v>2020</v>
      </c>
      <c r="M1905" s="855">
        <v>61</v>
      </c>
      <c r="N1905" s="855">
        <v>160</v>
      </c>
      <c r="O1905" s="855">
        <v>221</v>
      </c>
      <c r="P1905" s="855">
        <v>2913</v>
      </c>
      <c r="Q1905" s="855">
        <f t="shared" si="241"/>
        <v>2913</v>
      </c>
      <c r="R1905" s="854" t="s">
        <v>10982</v>
      </c>
      <c r="S1905" s="853"/>
      <c r="T1905" s="879" t="s">
        <v>7639</v>
      </c>
      <c r="U1905" s="856" t="s">
        <v>7635</v>
      </c>
      <c r="V1905" s="887" t="s">
        <v>4781</v>
      </c>
      <c r="W1905" s="890" t="s">
        <v>7640</v>
      </c>
      <c r="X1905" s="882" t="s">
        <v>2415</v>
      </c>
    </row>
    <row r="1906" spans="1:24" ht="28.5" customHeight="1">
      <c r="A1906" s="849" t="s">
        <v>8890</v>
      </c>
      <c r="B1906" s="850"/>
      <c r="C1906" s="850" t="s">
        <v>8722</v>
      </c>
      <c r="D1906" s="850" t="s">
        <v>8891</v>
      </c>
      <c r="E1906" s="852">
        <v>42.894218500000001</v>
      </c>
      <c r="F1906" s="852">
        <v>-72.540337899999997</v>
      </c>
      <c r="G1906" s="854" t="s">
        <v>9289</v>
      </c>
      <c r="H1906" s="900"/>
      <c r="I1906" s="853" t="s">
        <v>33</v>
      </c>
      <c r="J1906" s="854" t="str">
        <f t="shared" si="240"/>
        <v>Groundwater</v>
      </c>
      <c r="K1906" s="854" t="s">
        <v>35</v>
      </c>
      <c r="L1906" s="858">
        <v>2016</v>
      </c>
      <c r="M1906" s="855">
        <v>8.99</v>
      </c>
      <c r="N1906" s="855"/>
      <c r="O1906" s="855" t="s">
        <v>36</v>
      </c>
      <c r="P1906" s="855" t="s">
        <v>36</v>
      </c>
      <c r="Q1906" s="855">
        <f t="shared" si="241"/>
        <v>8.99</v>
      </c>
      <c r="R1906" s="906"/>
      <c r="S1906" s="854"/>
      <c r="T1906" s="916" t="s">
        <v>8747</v>
      </c>
      <c r="U1906" s="866" t="s">
        <v>8735</v>
      </c>
      <c r="V1906" s="884" t="s">
        <v>8735</v>
      </c>
      <c r="W1906" s="885"/>
      <c r="X1906" s="882" t="s">
        <v>8725</v>
      </c>
    </row>
    <row r="1907" spans="1:24" ht="28.5" customHeight="1">
      <c r="A1907" s="849" t="s">
        <v>4589</v>
      </c>
      <c r="B1907" s="849"/>
      <c r="C1907" s="849" t="s">
        <v>4239</v>
      </c>
      <c r="D1907" s="849" t="s">
        <v>4590</v>
      </c>
      <c r="E1907" s="851">
        <v>43.996070860000003</v>
      </c>
      <c r="F1907" s="851">
        <v>-91.658607480000001</v>
      </c>
      <c r="G1907" s="852" t="s">
        <v>9299</v>
      </c>
      <c r="H1907" s="849"/>
      <c r="I1907" s="853" t="s">
        <v>33</v>
      </c>
      <c r="J1907" s="854" t="str">
        <f t="shared" si="240"/>
        <v>Groundwater</v>
      </c>
      <c r="K1907" s="852" t="s">
        <v>35</v>
      </c>
      <c r="L1907" s="851">
        <v>2018</v>
      </c>
      <c r="M1907" s="855">
        <v>550</v>
      </c>
      <c r="N1907" s="855">
        <v>540</v>
      </c>
      <c r="O1907" s="855">
        <v>1090</v>
      </c>
      <c r="P1907" s="855">
        <v>3860</v>
      </c>
      <c r="Q1907" s="855">
        <f t="shared" si="241"/>
        <v>3860</v>
      </c>
      <c r="R1907" s="854"/>
      <c r="S1907" s="868" t="s">
        <v>4271</v>
      </c>
      <c r="T1907" s="868" t="s">
        <v>4591</v>
      </c>
      <c r="U1907" s="866" t="s">
        <v>4271</v>
      </c>
      <c r="V1907" s="884" t="s">
        <v>4272</v>
      </c>
      <c r="W1907" s="854"/>
      <c r="X1907" s="877" t="s">
        <v>4274</v>
      </c>
    </row>
    <row r="1908" spans="1:24" ht="28.5" customHeight="1">
      <c r="A1908" s="849" t="s">
        <v>2864</v>
      </c>
      <c r="B1908" s="850"/>
      <c r="C1908" s="850" t="s">
        <v>2408</v>
      </c>
      <c r="D1908" s="850" t="s">
        <v>2504</v>
      </c>
      <c r="E1908" s="852">
        <v>44.634776000000002</v>
      </c>
      <c r="F1908" s="852">
        <v>-68.845550000000003</v>
      </c>
      <c r="G1908" s="854" t="s">
        <v>9289</v>
      </c>
      <c r="H1908" s="850"/>
      <c r="I1908" s="853" t="s">
        <v>765</v>
      </c>
      <c r="J1908" s="854" t="str">
        <f t="shared" si="240"/>
        <v>Solid</v>
      </c>
      <c r="K1908" s="854" t="s">
        <v>2447</v>
      </c>
      <c r="L1908" s="902">
        <v>2019</v>
      </c>
      <c r="M1908" s="855">
        <v>1600</v>
      </c>
      <c r="N1908" s="855">
        <v>2200</v>
      </c>
      <c r="O1908" s="855">
        <v>3800</v>
      </c>
      <c r="P1908" s="855"/>
      <c r="Q1908" s="855">
        <f t="shared" si="241"/>
        <v>3800</v>
      </c>
      <c r="R1908" s="854"/>
      <c r="S1908" s="853"/>
      <c r="T1908" s="859" t="s">
        <v>2443</v>
      </c>
      <c r="U1908" s="864"/>
      <c r="V1908" s="881" t="s">
        <v>2411</v>
      </c>
      <c r="W1908" s="885"/>
      <c r="X1908" s="882" t="s">
        <v>2415</v>
      </c>
    </row>
    <row r="1909" spans="1:24" ht="28.5" customHeight="1">
      <c r="A1909" s="849" t="s">
        <v>2867</v>
      </c>
      <c r="B1909" s="850"/>
      <c r="C1909" s="850" t="s">
        <v>2408</v>
      </c>
      <c r="D1909" s="850" t="s">
        <v>2868</v>
      </c>
      <c r="E1909" s="852">
        <v>44.276131499999998</v>
      </c>
      <c r="F1909" s="852">
        <v>-69.987534999999994</v>
      </c>
      <c r="G1909" s="854" t="s">
        <v>9289</v>
      </c>
      <c r="H1909" s="850"/>
      <c r="I1909" s="853" t="s">
        <v>33</v>
      </c>
      <c r="J1909" s="854" t="str">
        <f t="shared" si="240"/>
        <v>Groundwater</v>
      </c>
      <c r="K1909" s="854" t="s">
        <v>35</v>
      </c>
      <c r="L1909" s="902">
        <v>2018</v>
      </c>
      <c r="M1909" s="855">
        <v>137</v>
      </c>
      <c r="N1909" s="855">
        <v>56</v>
      </c>
      <c r="O1909" s="855">
        <v>193</v>
      </c>
      <c r="P1909" s="855">
        <v>215.9</v>
      </c>
      <c r="Q1909" s="855">
        <f t="shared" si="241"/>
        <v>215.9</v>
      </c>
      <c r="R1909" s="854"/>
      <c r="S1909" s="853"/>
      <c r="T1909" s="859" t="s">
        <v>2443</v>
      </c>
      <c r="U1909" s="912"/>
      <c r="V1909" s="887" t="s">
        <v>2411</v>
      </c>
      <c r="W1909" s="885"/>
      <c r="X1909" s="882" t="s">
        <v>2415</v>
      </c>
    </row>
    <row r="1910" spans="1:24" ht="28.5" customHeight="1">
      <c r="A1910" s="849" t="s">
        <v>2872</v>
      </c>
      <c r="B1910" s="850"/>
      <c r="C1910" s="850" t="s">
        <v>2408</v>
      </c>
      <c r="D1910" s="850" t="s">
        <v>2873</v>
      </c>
      <c r="E1910" s="852">
        <v>44.004999599999998</v>
      </c>
      <c r="F1910" s="852">
        <v>-69.661488899999995</v>
      </c>
      <c r="G1910" s="854" t="s">
        <v>9289</v>
      </c>
      <c r="H1910" s="850"/>
      <c r="I1910" s="853" t="s">
        <v>765</v>
      </c>
      <c r="J1910" s="854" t="str">
        <f t="shared" si="240"/>
        <v>Solid</v>
      </c>
      <c r="K1910" s="854" t="s">
        <v>2447</v>
      </c>
      <c r="L1910" s="902">
        <v>2019</v>
      </c>
      <c r="M1910" s="855">
        <v>3400</v>
      </c>
      <c r="N1910" s="855">
        <v>14000</v>
      </c>
      <c r="O1910" s="855">
        <v>17400</v>
      </c>
      <c r="P1910" s="855"/>
      <c r="Q1910" s="855">
        <f t="shared" si="241"/>
        <v>17400</v>
      </c>
      <c r="R1910" s="854"/>
      <c r="S1910" s="853"/>
      <c r="T1910" s="859" t="s">
        <v>2443</v>
      </c>
      <c r="U1910" s="864"/>
      <c r="V1910" s="881" t="s">
        <v>2411</v>
      </c>
      <c r="W1910" s="885"/>
      <c r="X1910" s="882" t="s">
        <v>2415</v>
      </c>
    </row>
    <row r="1911" spans="1:24" ht="28.5" customHeight="1">
      <c r="A1911" s="849" t="s">
        <v>4207</v>
      </c>
      <c r="B1911" s="849"/>
      <c r="C1911" s="849" t="s">
        <v>3158</v>
      </c>
      <c r="D1911" s="849" t="s">
        <v>4208</v>
      </c>
      <c r="E1911" s="851">
        <v>42.544982500000003</v>
      </c>
      <c r="F1911" s="851">
        <v>-83.551299</v>
      </c>
      <c r="G1911" s="852" t="s">
        <v>9289</v>
      </c>
      <c r="H1911" s="852"/>
      <c r="I1911" s="853" t="s">
        <v>765</v>
      </c>
      <c r="J1911" s="854" t="str">
        <f t="shared" si="240"/>
        <v>Other Water</v>
      </c>
      <c r="K1911" s="852" t="s">
        <v>2471</v>
      </c>
      <c r="L1911" s="851"/>
      <c r="M1911" s="855">
        <v>108</v>
      </c>
      <c r="N1911" s="855">
        <v>11700</v>
      </c>
      <c r="O1911" s="855"/>
      <c r="P1911" s="855"/>
      <c r="Q1911" s="855">
        <f t="shared" si="241"/>
        <v>11700</v>
      </c>
      <c r="R1911" s="854"/>
      <c r="S1911" s="885"/>
      <c r="T1911" s="852"/>
      <c r="U1911" s="864"/>
      <c r="V1911" s="884" t="s">
        <v>3266</v>
      </c>
      <c r="W1911" s="854"/>
      <c r="X1911" s="851"/>
    </row>
    <row r="1912" spans="1:24" ht="28.5" customHeight="1">
      <c r="A1912" s="849" t="s">
        <v>2876</v>
      </c>
      <c r="B1912" s="850"/>
      <c r="C1912" s="850" t="s">
        <v>2408</v>
      </c>
      <c r="D1912" s="850" t="s">
        <v>2562</v>
      </c>
      <c r="E1912" s="852">
        <v>43.830599999999997</v>
      </c>
      <c r="F1912" s="852">
        <v>-70.071100000000001</v>
      </c>
      <c r="G1912" s="854" t="s">
        <v>9289</v>
      </c>
      <c r="H1912" s="850"/>
      <c r="I1912" s="853" t="s">
        <v>77</v>
      </c>
      <c r="J1912" s="854" t="str">
        <f t="shared" si="240"/>
        <v>Other Water</v>
      </c>
      <c r="K1912" s="854" t="s">
        <v>80</v>
      </c>
      <c r="L1912" s="858">
        <v>2019</v>
      </c>
      <c r="M1912" s="855"/>
      <c r="N1912" s="855"/>
      <c r="O1912" s="855" t="s">
        <v>36</v>
      </c>
      <c r="P1912" s="855">
        <v>0.65400000000000003</v>
      </c>
      <c r="Q1912" s="855">
        <f t="shared" si="241"/>
        <v>0.65400000000000003</v>
      </c>
      <c r="R1912" s="854"/>
      <c r="S1912" s="853"/>
      <c r="T1912" s="859" t="s">
        <v>2443</v>
      </c>
      <c r="U1912" s="912"/>
      <c r="V1912" s="887" t="s">
        <v>2411</v>
      </c>
      <c r="W1912" s="885"/>
      <c r="X1912" s="882" t="s">
        <v>2415</v>
      </c>
    </row>
    <row r="1913" spans="1:24" ht="28.5" customHeight="1">
      <c r="A1913" s="849" t="s">
        <v>7641</v>
      </c>
      <c r="B1913" s="850"/>
      <c r="C1913" s="850" t="s">
        <v>4778</v>
      </c>
      <c r="D1913" s="850" t="s">
        <v>7642</v>
      </c>
      <c r="E1913" s="852">
        <v>43.603700000000003</v>
      </c>
      <c r="F1913" s="852">
        <v>-71.215999999999994</v>
      </c>
      <c r="G1913" s="854" t="s">
        <v>9299</v>
      </c>
      <c r="H1913" s="850"/>
      <c r="I1913" s="853" t="s">
        <v>33</v>
      </c>
      <c r="J1913" s="854" t="str">
        <f t="shared" si="240"/>
        <v>Groundwater</v>
      </c>
      <c r="K1913" s="854" t="s">
        <v>35</v>
      </c>
      <c r="L1913" s="858">
        <v>2019</v>
      </c>
      <c r="M1913" s="855">
        <v>13</v>
      </c>
      <c r="N1913" s="855">
        <v>13</v>
      </c>
      <c r="O1913" s="855">
        <v>26</v>
      </c>
      <c r="P1913" s="855">
        <v>66.099999999999994</v>
      </c>
      <c r="Q1913" s="855">
        <f t="shared" si="241"/>
        <v>66.099999999999994</v>
      </c>
      <c r="R1913" s="854"/>
      <c r="S1913" s="853"/>
      <c r="T1913" s="962" t="s">
        <v>7645</v>
      </c>
      <c r="U1913" s="912" t="s">
        <v>7644</v>
      </c>
      <c r="V1913" s="884" t="s">
        <v>7645</v>
      </c>
      <c r="W1913" s="962" t="s">
        <v>7648</v>
      </c>
      <c r="X1913" s="882" t="s">
        <v>2415</v>
      </c>
    </row>
    <row r="1914" spans="1:24" ht="28.5" customHeight="1">
      <c r="A1914" s="849" t="s">
        <v>7649</v>
      </c>
      <c r="B1914" s="850"/>
      <c r="C1914" s="850" t="s">
        <v>4778</v>
      </c>
      <c r="D1914" s="850" t="s">
        <v>7642</v>
      </c>
      <c r="E1914" s="852">
        <v>43.633668800000002</v>
      </c>
      <c r="F1914" s="852">
        <v>-71.205204100000003</v>
      </c>
      <c r="G1914" s="854" t="s">
        <v>9299</v>
      </c>
      <c r="H1914" s="850"/>
      <c r="I1914" s="853" t="s">
        <v>33</v>
      </c>
      <c r="J1914" s="854" t="str">
        <f t="shared" si="240"/>
        <v>Groundwater</v>
      </c>
      <c r="K1914" s="854" t="s">
        <v>35</v>
      </c>
      <c r="L1914" s="858">
        <v>2019</v>
      </c>
      <c r="M1914" s="855">
        <v>230</v>
      </c>
      <c r="N1914" s="855">
        <v>91</v>
      </c>
      <c r="O1914" s="855">
        <v>321</v>
      </c>
      <c r="P1914" s="855">
        <v>929</v>
      </c>
      <c r="Q1914" s="855">
        <f t="shared" si="241"/>
        <v>929</v>
      </c>
      <c r="R1914" s="854"/>
      <c r="S1914" s="853"/>
      <c r="T1914" s="890" t="s">
        <v>7654</v>
      </c>
      <c r="U1914" s="912" t="s">
        <v>7651</v>
      </c>
      <c r="V1914" s="907" t="s">
        <v>4781</v>
      </c>
      <c r="W1914" s="962" t="s">
        <v>7655</v>
      </c>
      <c r="X1914" s="882" t="s">
        <v>2415</v>
      </c>
    </row>
    <row r="1915" spans="1:24" ht="28.5" customHeight="1">
      <c r="A1915" s="849" t="s">
        <v>7656</v>
      </c>
      <c r="B1915" s="850"/>
      <c r="C1915" s="850" t="s">
        <v>4778</v>
      </c>
      <c r="D1915" s="850" t="s">
        <v>7657</v>
      </c>
      <c r="E1915" s="852">
        <v>43.633000000000003</v>
      </c>
      <c r="F1915" s="852">
        <v>-71.23</v>
      </c>
      <c r="G1915" s="854" t="s">
        <v>9290</v>
      </c>
      <c r="H1915" s="850"/>
      <c r="I1915" s="853" t="s">
        <v>2194</v>
      </c>
      <c r="J1915" s="854" t="str">
        <f t="shared" si="240"/>
        <v>Groundwater</v>
      </c>
      <c r="K1915" s="854" t="s">
        <v>35</v>
      </c>
      <c r="L1915" s="858"/>
      <c r="M1915" s="855">
        <v>6.19</v>
      </c>
      <c r="N1915" s="855">
        <v>8.3699999999999992</v>
      </c>
      <c r="O1915" s="855">
        <v>14.56</v>
      </c>
      <c r="P1915" s="855">
        <v>28.54</v>
      </c>
      <c r="Q1915" s="855">
        <f t="shared" si="241"/>
        <v>28.54</v>
      </c>
      <c r="R1915" s="854" t="s">
        <v>7660</v>
      </c>
      <c r="S1915" s="854"/>
      <c r="T1915" s="854"/>
      <c r="U1915" s="856" t="s">
        <v>4781</v>
      </c>
      <c r="V1915" s="857" t="s">
        <v>4781</v>
      </c>
      <c r="W1915" s="854"/>
      <c r="X1915" s="860" t="s">
        <v>2415</v>
      </c>
    </row>
    <row r="1916" spans="1:24" ht="28.5" customHeight="1">
      <c r="A1916" s="849" t="s">
        <v>7661</v>
      </c>
      <c r="B1916" s="850"/>
      <c r="C1916" s="850" t="s">
        <v>4778</v>
      </c>
      <c r="D1916" s="850" t="s">
        <v>7657</v>
      </c>
      <c r="E1916" s="852">
        <v>43.67</v>
      </c>
      <c r="F1916" s="852">
        <v>-71.227000000000004</v>
      </c>
      <c r="G1916" s="854" t="s">
        <v>9290</v>
      </c>
      <c r="H1916" s="850"/>
      <c r="I1916" s="853" t="s">
        <v>77</v>
      </c>
      <c r="J1916" s="854" t="str">
        <f t="shared" si="240"/>
        <v>Groundwater</v>
      </c>
      <c r="K1916" s="854" t="s">
        <v>35</v>
      </c>
      <c r="L1916" s="858"/>
      <c r="M1916" s="855">
        <v>7.23</v>
      </c>
      <c r="N1916" s="855">
        <v>11.8</v>
      </c>
      <c r="O1916" s="855">
        <v>19.03</v>
      </c>
      <c r="P1916" s="855">
        <v>39.83</v>
      </c>
      <c r="Q1916" s="855">
        <f t="shared" si="241"/>
        <v>39.83</v>
      </c>
      <c r="R1916" s="854"/>
      <c r="S1916" s="854"/>
      <c r="T1916" s="854"/>
      <c r="U1916" s="866" t="s">
        <v>4781</v>
      </c>
      <c r="V1916" s="884" t="s">
        <v>4781</v>
      </c>
      <c r="W1916" s="854"/>
      <c r="X1916" s="860" t="s">
        <v>2415</v>
      </c>
    </row>
    <row r="1917" spans="1:24" ht="28.5" customHeight="1">
      <c r="A1917" s="849" t="s">
        <v>4209</v>
      </c>
      <c r="B1917" s="850"/>
      <c r="C1917" s="850" t="s">
        <v>3158</v>
      </c>
      <c r="D1917" s="850" t="s">
        <v>4210</v>
      </c>
      <c r="E1917" s="871">
        <v>43.107618000000002</v>
      </c>
      <c r="F1917" s="871">
        <v>-85.619421000000003</v>
      </c>
      <c r="G1917" s="852" t="s">
        <v>9289</v>
      </c>
      <c r="H1917" s="852"/>
      <c r="I1917" s="853" t="s">
        <v>5</v>
      </c>
      <c r="J1917" s="854" t="str">
        <f t="shared" si="240"/>
        <v>Other Water</v>
      </c>
      <c r="K1917" s="854" t="s">
        <v>80</v>
      </c>
      <c r="L1917" s="858"/>
      <c r="M1917" s="855"/>
      <c r="N1917" s="855"/>
      <c r="O1917" s="855">
        <v>96000</v>
      </c>
      <c r="P1917" s="855"/>
      <c r="Q1917" s="855">
        <f t="shared" si="241"/>
        <v>96000</v>
      </c>
      <c r="R1917" s="1105" t="s">
        <v>10985</v>
      </c>
      <c r="S1917" s="873" t="s">
        <v>4214</v>
      </c>
      <c r="T1917" s="908" t="s">
        <v>3166</v>
      </c>
      <c r="U1917" s="866" t="s">
        <v>4211</v>
      </c>
      <c r="V1917" s="910" t="s">
        <v>49</v>
      </c>
      <c r="W1917" s="928" t="s">
        <v>4215</v>
      </c>
      <c r="X1917" s="925" t="s">
        <v>3168</v>
      </c>
    </row>
    <row r="1918" spans="1:24" ht="28.5" customHeight="1">
      <c r="A1918" s="849" t="s">
        <v>10986</v>
      </c>
      <c r="B1918" s="849"/>
      <c r="C1918" s="849" t="s">
        <v>3158</v>
      </c>
      <c r="D1918" s="849" t="s">
        <v>10987</v>
      </c>
      <c r="E1918" s="851">
        <v>43.129765999999996</v>
      </c>
      <c r="F1918" s="851">
        <v>-85.556355999999994</v>
      </c>
      <c r="G1918" s="862"/>
      <c r="H1918" s="861"/>
      <c r="I1918" s="853" t="s">
        <v>5</v>
      </c>
      <c r="J1918" s="852" t="s">
        <v>35</v>
      </c>
      <c r="K1918" s="852" t="s">
        <v>35</v>
      </c>
      <c r="L1918" s="863">
        <v>2022</v>
      </c>
      <c r="M1918" s="855"/>
      <c r="N1918" s="855">
        <v>1250</v>
      </c>
      <c r="O1918" s="855"/>
      <c r="P1918" s="855"/>
      <c r="Q1918" s="855">
        <v>1250</v>
      </c>
      <c r="R1918" s="854"/>
      <c r="S1918" s="854"/>
      <c r="T1918" s="854" t="s">
        <v>10988</v>
      </c>
      <c r="U1918" s="864" t="s">
        <v>10988</v>
      </c>
      <c r="V1918" s="865" t="s">
        <v>10989</v>
      </c>
      <c r="W1918" s="854" t="s">
        <v>10990</v>
      </c>
      <c r="X1918" s="851" t="s">
        <v>9295</v>
      </c>
    </row>
    <row r="1919" spans="1:24" ht="28.5" customHeight="1">
      <c r="A1919" s="849" t="s">
        <v>4216</v>
      </c>
      <c r="B1919" s="850" t="s">
        <v>4217</v>
      </c>
      <c r="C1919" s="850" t="s">
        <v>3158</v>
      </c>
      <c r="D1919" s="850" t="s">
        <v>4218</v>
      </c>
      <c r="E1919" s="871">
        <v>43.122184999999902</v>
      </c>
      <c r="F1919" s="871">
        <v>-85.560845999999998</v>
      </c>
      <c r="G1919" s="852" t="s">
        <v>9289</v>
      </c>
      <c r="H1919" s="852"/>
      <c r="I1919" s="853" t="s">
        <v>5</v>
      </c>
      <c r="J1919" s="854" t="str">
        <f>IF(K1919="Groundwater", "Groundwater", IF(OR(K1919="Wastewater", K1919="Surface Water", K1919="Drinking Water", K1919="Leachate"),"Other Water", IF(OR(K1919="Soil", K1919="Compost", K1919="Sludge", K1919="Septage"), "Solid", "Unknown")))</f>
        <v>Groundwater</v>
      </c>
      <c r="K1919" s="854" t="s">
        <v>35</v>
      </c>
      <c r="L1919" s="858">
        <v>2017</v>
      </c>
      <c r="M1919" s="855"/>
      <c r="N1919" s="855"/>
      <c r="O1919" s="855">
        <v>490000</v>
      </c>
      <c r="P1919" s="855">
        <v>532399</v>
      </c>
      <c r="Q1919" s="855">
        <f>IF(M1919&amp;N1919&amp;O1919&amp;P1919="","",MAX(M1919:P1919))</f>
        <v>532399</v>
      </c>
      <c r="R1919" s="854"/>
      <c r="S1919" s="883" t="s">
        <v>4225</v>
      </c>
      <c r="T1919" s="908" t="s">
        <v>3166</v>
      </c>
      <c r="U1919" s="856" t="s">
        <v>4220</v>
      </c>
      <c r="V1919" s="857" t="s">
        <v>4220</v>
      </c>
      <c r="W1919" s="1106" t="s">
        <v>4227</v>
      </c>
      <c r="X1919" s="925" t="s">
        <v>3168</v>
      </c>
    </row>
    <row r="1920" spans="1:24" ht="28.5" customHeight="1">
      <c r="A1920" s="849" t="s">
        <v>10992</v>
      </c>
      <c r="B1920" s="849"/>
      <c r="C1920" s="849" t="s">
        <v>3158</v>
      </c>
      <c r="D1920" s="849" t="s">
        <v>10993</v>
      </c>
      <c r="E1920" s="851">
        <v>46.375999999999998</v>
      </c>
      <c r="F1920" s="851">
        <v>-86.596000000000004</v>
      </c>
      <c r="G1920" s="862"/>
      <c r="H1920" s="861"/>
      <c r="I1920" s="853" t="s">
        <v>33</v>
      </c>
      <c r="J1920" s="852" t="s">
        <v>35</v>
      </c>
      <c r="K1920" s="852" t="s">
        <v>35</v>
      </c>
      <c r="L1920" s="863">
        <v>2021</v>
      </c>
      <c r="M1920" s="855">
        <v>36</v>
      </c>
      <c r="N1920" s="855"/>
      <c r="O1920" s="855"/>
      <c r="P1920" s="855"/>
      <c r="Q1920" s="855">
        <v>36</v>
      </c>
      <c r="R1920" s="854"/>
      <c r="S1920" s="854"/>
      <c r="T1920" s="854" t="s">
        <v>10994</v>
      </c>
      <c r="U1920" s="864" t="s">
        <v>10994</v>
      </c>
      <c r="V1920" s="865" t="s">
        <v>10995</v>
      </c>
      <c r="W1920" s="854" t="s">
        <v>10996</v>
      </c>
      <c r="X1920" s="851" t="s">
        <v>9295</v>
      </c>
    </row>
    <row r="1921" spans="1:24" ht="28.5" customHeight="1">
      <c r="A1921" s="849" t="s">
        <v>9251</v>
      </c>
      <c r="B1921" s="849"/>
      <c r="C1921" s="849" t="s">
        <v>9084</v>
      </c>
      <c r="D1921" s="849" t="s">
        <v>9252</v>
      </c>
      <c r="E1921" s="851">
        <v>42.614360080603099</v>
      </c>
      <c r="F1921" s="851">
        <v>-89.387257737286802</v>
      </c>
      <c r="G1921" s="851" t="s">
        <v>10925</v>
      </c>
      <c r="H1921" s="869" t="s">
        <v>10997</v>
      </c>
      <c r="I1921" s="853" t="s">
        <v>1007</v>
      </c>
      <c r="J1921" s="854" t="str">
        <f t="shared" ref="J1921:J1928" si="242">IF(K1921="Groundwater", "Groundwater", IF(OR(K1921="Wastewater", K1921="Surface Water", K1921="Drinking Water", K1921="Leachate"),"Other Water", IF(OR(K1921="Soil", K1921="Compost", K1921="Sludge", K1921="Septage"), "Solid", "Unknown")))</f>
        <v>Groundwater</v>
      </c>
      <c r="K1921" s="852" t="s">
        <v>35</v>
      </c>
      <c r="L1921" s="851"/>
      <c r="M1921" s="855">
        <v>50</v>
      </c>
      <c r="N1921" s="855">
        <v>31</v>
      </c>
      <c r="O1921" s="855"/>
      <c r="P1921" s="855"/>
      <c r="Q1921" s="855">
        <f t="shared" ref="Q1921:Q1928" si="243">IF(M1921&amp;N1921&amp;O1921&amp;P1921="","",MAX(M1921:P1921))</f>
        <v>50</v>
      </c>
      <c r="R1921" s="854"/>
      <c r="S1921" s="854"/>
      <c r="T1921" s="854"/>
      <c r="U1921" s="875" t="s">
        <v>9253</v>
      </c>
      <c r="V1921" s="857" t="s">
        <v>9254</v>
      </c>
      <c r="W1921" s="854"/>
      <c r="X1921" s="851"/>
    </row>
    <row r="1922" spans="1:24" ht="28.5" customHeight="1">
      <c r="A1922" s="849" t="s">
        <v>7755</v>
      </c>
      <c r="B1922" s="850"/>
      <c r="C1922" s="850" t="s">
        <v>7665</v>
      </c>
      <c r="D1922" s="850" t="s">
        <v>7756</v>
      </c>
      <c r="E1922" s="852">
        <v>39.8414766</v>
      </c>
      <c r="F1922" s="852">
        <v>-75.1474501</v>
      </c>
      <c r="G1922" s="854" t="s">
        <v>9289</v>
      </c>
      <c r="H1922" s="850"/>
      <c r="I1922" s="853" t="s">
        <v>5</v>
      </c>
      <c r="J1922" s="854" t="str">
        <f t="shared" si="242"/>
        <v>Other Water</v>
      </c>
      <c r="K1922" s="854" t="s">
        <v>122</v>
      </c>
      <c r="L1922" s="858">
        <v>2018</v>
      </c>
      <c r="M1922" s="855">
        <v>7.2</v>
      </c>
      <c r="N1922" s="855">
        <v>6.4</v>
      </c>
      <c r="O1922" s="855">
        <v>13.6</v>
      </c>
      <c r="P1922" s="855">
        <v>56</v>
      </c>
      <c r="Q1922" s="855">
        <f t="shared" si="243"/>
        <v>56</v>
      </c>
      <c r="R1922" s="854" t="s">
        <v>7750</v>
      </c>
      <c r="S1922" s="853" t="s">
        <v>49</v>
      </c>
      <c r="T1922" s="1007" t="s">
        <v>7761</v>
      </c>
      <c r="U1922" s="866" t="s">
        <v>7757</v>
      </c>
      <c r="V1922" s="884" t="s">
        <v>7724</v>
      </c>
      <c r="W1922" s="1008" t="s">
        <v>7762</v>
      </c>
      <c r="X1922" s="1107" t="s">
        <v>7679</v>
      </c>
    </row>
    <row r="1923" spans="1:24" ht="28.5" customHeight="1">
      <c r="A1923" s="849" t="s">
        <v>4592</v>
      </c>
      <c r="B1923" s="849"/>
      <c r="C1923" s="849" t="s">
        <v>4239</v>
      </c>
      <c r="D1923" s="849" t="s">
        <v>4593</v>
      </c>
      <c r="E1923" s="851">
        <v>45.044696770000002</v>
      </c>
      <c r="F1923" s="851">
        <v>-93.62299428</v>
      </c>
      <c r="G1923" s="852" t="s">
        <v>9299</v>
      </c>
      <c r="H1923" s="849"/>
      <c r="I1923" s="853" t="s">
        <v>33</v>
      </c>
      <c r="J1923" s="854" t="str">
        <f t="shared" si="242"/>
        <v>Groundwater</v>
      </c>
      <c r="K1923" s="852" t="s">
        <v>35</v>
      </c>
      <c r="L1923" s="851">
        <v>2019</v>
      </c>
      <c r="M1923" s="855">
        <v>580</v>
      </c>
      <c r="N1923" s="855">
        <v>530</v>
      </c>
      <c r="O1923" s="855">
        <v>1100</v>
      </c>
      <c r="P1923" s="855">
        <v>5010</v>
      </c>
      <c r="Q1923" s="855">
        <f t="shared" si="243"/>
        <v>5010</v>
      </c>
      <c r="R1923" s="854"/>
      <c r="S1923" s="868" t="s">
        <v>4271</v>
      </c>
      <c r="T1923" s="868" t="s">
        <v>4594</v>
      </c>
      <c r="U1923" s="856" t="s">
        <v>4271</v>
      </c>
      <c r="V1923" s="857" t="s">
        <v>4272</v>
      </c>
      <c r="W1923" s="854"/>
      <c r="X1923" s="877" t="s">
        <v>4274</v>
      </c>
    </row>
    <row r="1924" spans="1:24" ht="28.5" customHeight="1">
      <c r="A1924" s="849" t="s">
        <v>2879</v>
      </c>
      <c r="B1924" s="850"/>
      <c r="C1924" s="850" t="s">
        <v>2408</v>
      </c>
      <c r="D1924" s="850" t="s">
        <v>2880</v>
      </c>
      <c r="E1924" s="852">
        <v>44.292845900000003</v>
      </c>
      <c r="F1924" s="852">
        <v>-68.350291900000002</v>
      </c>
      <c r="G1924" s="854" t="s">
        <v>9289</v>
      </c>
      <c r="H1924" s="850"/>
      <c r="I1924" s="853" t="s">
        <v>33</v>
      </c>
      <c r="J1924" s="854" t="str">
        <f t="shared" si="242"/>
        <v>Other Water</v>
      </c>
      <c r="K1924" s="854" t="s">
        <v>80</v>
      </c>
      <c r="L1924" s="902">
        <v>2017</v>
      </c>
      <c r="M1924" s="855">
        <v>10.5</v>
      </c>
      <c r="N1924" s="855">
        <v>13.6</v>
      </c>
      <c r="O1924" s="855">
        <v>25</v>
      </c>
      <c r="P1924" s="855">
        <v>431.6</v>
      </c>
      <c r="Q1924" s="855">
        <f t="shared" si="243"/>
        <v>431.6</v>
      </c>
      <c r="R1924" s="888" t="s">
        <v>10998</v>
      </c>
      <c r="S1924" s="853"/>
      <c r="T1924" s="859" t="s">
        <v>2443</v>
      </c>
      <c r="U1924" s="864"/>
      <c r="V1924" s="881" t="s">
        <v>2411</v>
      </c>
      <c r="W1924" s="885"/>
      <c r="X1924" s="882" t="s">
        <v>2415</v>
      </c>
    </row>
    <row r="1925" spans="1:24" ht="28.5" customHeight="1">
      <c r="A1925" s="849" t="s">
        <v>8219</v>
      </c>
      <c r="B1925" s="850"/>
      <c r="C1925" s="850" t="s">
        <v>8166</v>
      </c>
      <c r="D1925" s="850" t="s">
        <v>8220</v>
      </c>
      <c r="E1925" s="852">
        <v>39.813729799999997</v>
      </c>
      <c r="F1925" s="852">
        <v>-84.053744800000004</v>
      </c>
      <c r="G1925" s="854" t="s">
        <v>9289</v>
      </c>
      <c r="H1925" s="850"/>
      <c r="I1925" s="853" t="s">
        <v>44</v>
      </c>
      <c r="J1925" s="854" t="str">
        <f t="shared" si="242"/>
        <v>Groundwater</v>
      </c>
      <c r="K1925" s="853" t="s">
        <v>35</v>
      </c>
      <c r="L1925" s="858">
        <v>2018</v>
      </c>
      <c r="M1925" s="855">
        <v>610</v>
      </c>
      <c r="N1925" s="855">
        <v>7000</v>
      </c>
      <c r="O1925" s="855">
        <v>7600</v>
      </c>
      <c r="P1925" s="855">
        <v>7870</v>
      </c>
      <c r="Q1925" s="855">
        <f t="shared" si="243"/>
        <v>7870</v>
      </c>
      <c r="R1925" s="854" t="s">
        <v>8221</v>
      </c>
      <c r="S1925" s="854" t="s">
        <v>49</v>
      </c>
      <c r="T1925" s="859" t="s">
        <v>8227</v>
      </c>
      <c r="U1925" s="856" t="s">
        <v>8222</v>
      </c>
      <c r="V1925" s="907" t="s">
        <v>8223</v>
      </c>
      <c r="W1925" s="1019" t="s">
        <v>8228</v>
      </c>
      <c r="X1925" s="917" t="s">
        <v>8176</v>
      </c>
    </row>
    <row r="1926" spans="1:24" ht="28.5" customHeight="1">
      <c r="A1926" s="849" t="s">
        <v>9255</v>
      </c>
      <c r="B1926" s="849"/>
      <c r="C1926" s="849" t="s">
        <v>9084</v>
      </c>
      <c r="D1926" s="849" t="s">
        <v>9256</v>
      </c>
      <c r="E1926" s="851">
        <v>44.757088500000002</v>
      </c>
      <c r="F1926" s="851">
        <v>-91.457942700000004</v>
      </c>
      <c r="G1926" s="851" t="s">
        <v>9798</v>
      </c>
      <c r="H1926" s="869"/>
      <c r="I1926" s="853" t="s">
        <v>1007</v>
      </c>
      <c r="J1926" s="854" t="str">
        <f t="shared" si="242"/>
        <v>Groundwater</v>
      </c>
      <c r="K1926" s="852" t="s">
        <v>35</v>
      </c>
      <c r="L1926" s="851">
        <v>2021</v>
      </c>
      <c r="M1926" s="855">
        <v>3800</v>
      </c>
      <c r="N1926" s="855">
        <v>2300</v>
      </c>
      <c r="O1926" s="855">
        <v>5400</v>
      </c>
      <c r="P1926" s="855">
        <v>20905.169999999998</v>
      </c>
      <c r="Q1926" s="855">
        <f t="shared" si="243"/>
        <v>20905.169999999998</v>
      </c>
      <c r="R1926" s="854" t="s">
        <v>9257</v>
      </c>
      <c r="S1926" s="854"/>
      <c r="T1926" s="854"/>
      <c r="U1926" s="880" t="s">
        <v>9258</v>
      </c>
      <c r="V1926" s="867" t="s">
        <v>9259</v>
      </c>
      <c r="W1926" s="868" t="s">
        <v>9260</v>
      </c>
      <c r="X1926" s="851"/>
    </row>
    <row r="1927" spans="1:24" ht="28.5" customHeight="1">
      <c r="A1927" s="849" t="s">
        <v>8893</v>
      </c>
      <c r="B1927" s="849"/>
      <c r="C1927" s="849" t="s">
        <v>8722</v>
      </c>
      <c r="D1927" s="849"/>
      <c r="E1927" s="851">
        <v>42.894269899999998</v>
      </c>
      <c r="F1927" s="851">
        <v>-72.540355099999999</v>
      </c>
      <c r="G1927" s="901" t="s">
        <v>9349</v>
      </c>
      <c r="H1927" s="900" t="s">
        <v>10999</v>
      </c>
      <c r="I1927" s="853" t="s">
        <v>33</v>
      </c>
      <c r="J1927" s="854" t="str">
        <f t="shared" si="242"/>
        <v>Groundwater</v>
      </c>
      <c r="K1927" s="852" t="s">
        <v>35</v>
      </c>
      <c r="L1927" s="851">
        <v>2020</v>
      </c>
      <c r="M1927" s="855"/>
      <c r="N1927" s="855"/>
      <c r="O1927" s="855"/>
      <c r="P1927" s="855">
        <v>33.119999999999997</v>
      </c>
      <c r="Q1927" s="855">
        <f t="shared" si="243"/>
        <v>33.119999999999997</v>
      </c>
      <c r="R1927" s="854"/>
      <c r="S1927" s="854"/>
      <c r="T1927" s="854"/>
      <c r="U1927" s="866" t="s">
        <v>8723</v>
      </c>
      <c r="V1927" s="884" t="s">
        <v>8724</v>
      </c>
      <c r="W1927" s="854"/>
      <c r="X1927" s="877" t="s">
        <v>8725</v>
      </c>
    </row>
    <row r="1928" spans="1:24" ht="28.5" customHeight="1">
      <c r="A1928" s="849" t="s">
        <v>4228</v>
      </c>
      <c r="B1928" s="849"/>
      <c r="C1928" s="849" t="s">
        <v>3158</v>
      </c>
      <c r="D1928" s="849" t="s">
        <v>4229</v>
      </c>
      <c r="E1928" s="851">
        <v>42.924940900000003</v>
      </c>
      <c r="F1928" s="851">
        <v>-85.741011</v>
      </c>
      <c r="G1928" s="852" t="s">
        <v>9289</v>
      </c>
      <c r="H1928" s="852"/>
      <c r="I1928" s="853" t="s">
        <v>765</v>
      </c>
      <c r="J1928" s="854" t="str">
        <f t="shared" si="242"/>
        <v>Other Water</v>
      </c>
      <c r="K1928" s="852" t="s">
        <v>2471</v>
      </c>
      <c r="L1928" s="851"/>
      <c r="M1928" s="855">
        <v>8.74</v>
      </c>
      <c r="N1928" s="855">
        <v>26.4</v>
      </c>
      <c r="O1928" s="855"/>
      <c r="P1928" s="855"/>
      <c r="Q1928" s="855">
        <f t="shared" si="243"/>
        <v>26.4</v>
      </c>
      <c r="R1928" s="854"/>
      <c r="S1928" s="885"/>
      <c r="T1928" s="852"/>
      <c r="U1928" s="864"/>
      <c r="V1928" s="857" t="s">
        <v>3266</v>
      </c>
      <c r="W1928" s="854"/>
      <c r="X1928" s="851"/>
    </row>
    <row r="1929" spans="1:24" ht="28.5" customHeight="1">
      <c r="A1929" s="849" t="s">
        <v>11001</v>
      </c>
      <c r="B1929" s="849"/>
      <c r="C1929" s="849" t="s">
        <v>8532</v>
      </c>
      <c r="D1929" s="849" t="s">
        <v>9779</v>
      </c>
      <c r="E1929" s="851">
        <v>35.987183140674396</v>
      </c>
      <c r="F1929" s="851">
        <v>-84.256083988590802</v>
      </c>
      <c r="G1929" s="862"/>
      <c r="H1929" s="861"/>
      <c r="I1929" s="853" t="s">
        <v>5</v>
      </c>
      <c r="J1929" s="852" t="s">
        <v>122</v>
      </c>
      <c r="K1929" s="852" t="s">
        <v>122</v>
      </c>
      <c r="L1929" s="863"/>
      <c r="M1929" s="855">
        <v>12.1</v>
      </c>
      <c r="N1929" s="855">
        <v>10.1</v>
      </c>
      <c r="O1929" s="855"/>
      <c r="P1929" s="855"/>
      <c r="Q1929" s="855">
        <v>12.1</v>
      </c>
      <c r="R1929" s="854"/>
      <c r="S1929" s="854"/>
      <c r="T1929" s="854"/>
      <c r="U1929" s="864" t="s">
        <v>9780</v>
      </c>
      <c r="V1929" s="865" t="s">
        <v>9781</v>
      </c>
      <c r="W1929" s="854" t="s">
        <v>9782</v>
      </c>
      <c r="X1929" s="851" t="s">
        <v>9783</v>
      </c>
    </row>
    <row r="1930" spans="1:24" ht="28.5" customHeight="1">
      <c r="A1930" s="849" t="s">
        <v>10198</v>
      </c>
      <c r="B1930" s="849"/>
      <c r="C1930" s="849" t="s">
        <v>8992</v>
      </c>
      <c r="D1930" s="849" t="s">
        <v>11002</v>
      </c>
      <c r="E1930" s="851">
        <v>46.682259999999999</v>
      </c>
      <c r="F1930" s="851">
        <v>-120.356517</v>
      </c>
      <c r="G1930" s="862"/>
      <c r="H1930" s="861"/>
      <c r="I1930" s="853" t="s">
        <v>44</v>
      </c>
      <c r="J1930" s="852" t="s">
        <v>35</v>
      </c>
      <c r="K1930" s="852" t="s">
        <v>35</v>
      </c>
      <c r="L1930" s="863">
        <v>2016</v>
      </c>
      <c r="M1930" s="855">
        <v>0.53</v>
      </c>
      <c r="N1930" s="855"/>
      <c r="O1930" s="855"/>
      <c r="P1930" s="855"/>
      <c r="Q1930" s="855">
        <v>0.53</v>
      </c>
      <c r="R1930" s="854"/>
      <c r="S1930" s="854"/>
      <c r="T1930" s="854" t="s">
        <v>11003</v>
      </c>
      <c r="U1930" s="864" t="s">
        <v>11003</v>
      </c>
      <c r="V1930" s="865" t="s">
        <v>11003</v>
      </c>
      <c r="W1930" s="854" t="s">
        <v>11004</v>
      </c>
      <c r="X1930" s="851" t="s">
        <v>9468</v>
      </c>
    </row>
    <row r="1931" spans="1:24" ht="28.5" customHeight="1">
      <c r="A1931" s="849" t="s">
        <v>337</v>
      </c>
      <c r="B1931" s="850"/>
      <c r="C1931" s="850" t="s">
        <v>76</v>
      </c>
      <c r="D1931" s="850" t="s">
        <v>338</v>
      </c>
      <c r="E1931" s="852">
        <v>59.509421400000001</v>
      </c>
      <c r="F1931" s="852">
        <v>-139.66894859999999</v>
      </c>
      <c r="G1931" s="854" t="s">
        <v>9299</v>
      </c>
      <c r="H1931" s="850"/>
      <c r="I1931" s="853" t="s">
        <v>113</v>
      </c>
      <c r="J1931" s="854" t="str">
        <f t="shared" ref="J1931:J1938" si="244">IF(K1931="Groundwater", "Groundwater", IF(OR(K1931="Wastewater", K1931="Surface Water", K1931="Drinking Water", K1931="Leachate"),"Other Water", IF(OR(K1931="Soil", K1931="Compost", K1931="Sludge", K1931="Septage"), "Solid", "Unknown")))</f>
        <v>Groundwater</v>
      </c>
      <c r="K1931" s="854" t="s">
        <v>35</v>
      </c>
      <c r="L1931" s="858">
        <v>2019</v>
      </c>
      <c r="M1931" s="855"/>
      <c r="N1931" s="855"/>
      <c r="O1931" s="855">
        <v>48</v>
      </c>
      <c r="P1931" s="855"/>
      <c r="Q1931" s="855">
        <f t="shared" ref="Q1931:Q1938" si="245">IF(M1931&amp;N1931&amp;O1931&amp;P1931="","",MAX(M1931:P1931))</f>
        <v>48</v>
      </c>
      <c r="R1931" s="854" t="s">
        <v>11005</v>
      </c>
      <c r="S1931" s="944" t="s">
        <v>341</v>
      </c>
      <c r="T1931" s="859" t="s">
        <v>341</v>
      </c>
      <c r="U1931" s="875" t="s">
        <v>85</v>
      </c>
      <c r="V1931" s="857" t="s">
        <v>85</v>
      </c>
      <c r="W1931" s="941" t="s">
        <v>343</v>
      </c>
      <c r="X1931" s="882" t="s">
        <v>87</v>
      </c>
    </row>
    <row r="1932" spans="1:24" ht="28.5" customHeight="1">
      <c r="A1932" s="849" t="s">
        <v>2885</v>
      </c>
      <c r="B1932" s="850"/>
      <c r="C1932" s="850" t="s">
        <v>2408</v>
      </c>
      <c r="D1932" s="850" t="s">
        <v>2886</v>
      </c>
      <c r="E1932" s="852">
        <v>43.790900000000001</v>
      </c>
      <c r="F1932" s="852">
        <v>-70.165700000000001</v>
      </c>
      <c r="G1932" s="854" t="s">
        <v>9289</v>
      </c>
      <c r="H1932" s="850"/>
      <c r="I1932" s="853" t="s">
        <v>2194</v>
      </c>
      <c r="J1932" s="854" t="str">
        <f t="shared" si="244"/>
        <v>Solid</v>
      </c>
      <c r="K1932" s="854" t="s">
        <v>2506</v>
      </c>
      <c r="L1932" s="902">
        <v>2019</v>
      </c>
      <c r="M1932" s="855">
        <v>3080</v>
      </c>
      <c r="N1932" s="855">
        <v>4360</v>
      </c>
      <c r="O1932" s="855">
        <v>7440</v>
      </c>
      <c r="P1932" s="855">
        <v>8167</v>
      </c>
      <c r="Q1932" s="855">
        <f t="shared" si="245"/>
        <v>8167</v>
      </c>
      <c r="R1932" s="854"/>
      <c r="S1932" s="853"/>
      <c r="T1932" s="859" t="s">
        <v>2443</v>
      </c>
      <c r="U1932" s="912"/>
      <c r="V1932" s="887" t="s">
        <v>2411</v>
      </c>
      <c r="W1932" s="885"/>
      <c r="X1932" s="882" t="s">
        <v>2415</v>
      </c>
    </row>
    <row r="1933" spans="1:24" ht="28.5" customHeight="1">
      <c r="A1933" s="849" t="s">
        <v>4230</v>
      </c>
      <c r="B1933" s="849"/>
      <c r="C1933" s="849" t="s">
        <v>3158</v>
      </c>
      <c r="D1933" s="849" t="s">
        <v>4231</v>
      </c>
      <c r="E1933" s="851">
        <v>42.225812500000004</v>
      </c>
      <c r="F1933" s="851">
        <v>-83.554568000000003</v>
      </c>
      <c r="G1933" s="852" t="s">
        <v>9289</v>
      </c>
      <c r="H1933" s="852"/>
      <c r="I1933" s="853" t="s">
        <v>765</v>
      </c>
      <c r="J1933" s="854" t="str">
        <f t="shared" si="244"/>
        <v>Other Water</v>
      </c>
      <c r="K1933" s="852" t="s">
        <v>2471</v>
      </c>
      <c r="L1933" s="851"/>
      <c r="M1933" s="855">
        <v>12.6</v>
      </c>
      <c r="N1933" s="855">
        <v>7.51</v>
      </c>
      <c r="O1933" s="855"/>
      <c r="P1933" s="855"/>
      <c r="Q1933" s="855">
        <f t="shared" si="245"/>
        <v>12.6</v>
      </c>
      <c r="R1933" s="854"/>
      <c r="S1933" s="885"/>
      <c r="T1933" s="852"/>
      <c r="U1933" s="864"/>
      <c r="V1933" s="884" t="s">
        <v>3266</v>
      </c>
      <c r="W1933" s="854"/>
      <c r="X1933" s="851"/>
    </row>
    <row r="1934" spans="1:24" ht="28.5" customHeight="1">
      <c r="A1934" s="849" t="s">
        <v>4595</v>
      </c>
      <c r="B1934" s="849"/>
      <c r="C1934" s="849" t="s">
        <v>4239</v>
      </c>
      <c r="D1934" s="849" t="s">
        <v>4596</v>
      </c>
      <c r="E1934" s="851">
        <v>44.852466579999998</v>
      </c>
      <c r="F1934" s="851">
        <v>-95.625350949999998</v>
      </c>
      <c r="G1934" s="852" t="s">
        <v>9299</v>
      </c>
      <c r="H1934" s="849"/>
      <c r="I1934" s="853" t="s">
        <v>33</v>
      </c>
      <c r="J1934" s="854" t="str">
        <f t="shared" si="244"/>
        <v>Groundwater</v>
      </c>
      <c r="K1934" s="852" t="s">
        <v>35</v>
      </c>
      <c r="L1934" s="851">
        <v>2018</v>
      </c>
      <c r="M1934" s="855">
        <v>530</v>
      </c>
      <c r="N1934" s="855">
        <v>490</v>
      </c>
      <c r="O1934" s="855">
        <v>1020</v>
      </c>
      <c r="P1934" s="855">
        <v>3540</v>
      </c>
      <c r="Q1934" s="855">
        <f t="shared" si="245"/>
        <v>3540</v>
      </c>
      <c r="R1934" s="854"/>
      <c r="S1934" s="868" t="s">
        <v>4271</v>
      </c>
      <c r="T1934" s="868" t="s">
        <v>4597</v>
      </c>
      <c r="U1934" s="866" t="s">
        <v>4271</v>
      </c>
      <c r="V1934" s="884" t="s">
        <v>4272</v>
      </c>
      <c r="W1934" s="854"/>
      <c r="X1934" s="877" t="s">
        <v>4274</v>
      </c>
    </row>
    <row r="1935" spans="1:24" ht="28.5" customHeight="1">
      <c r="A1935" s="849" t="s">
        <v>8229</v>
      </c>
      <c r="B1935" s="849"/>
      <c r="C1935" s="849" t="s">
        <v>8166</v>
      </c>
      <c r="D1935" s="849"/>
      <c r="E1935" s="851">
        <v>41.269412500000001</v>
      </c>
      <c r="F1935" s="851">
        <v>-80.677242199999995</v>
      </c>
      <c r="G1935" s="901" t="s">
        <v>9349</v>
      </c>
      <c r="H1935" s="900" t="s">
        <v>11007</v>
      </c>
      <c r="I1935" s="853" t="s">
        <v>44</v>
      </c>
      <c r="J1935" s="854" t="str">
        <f t="shared" si="244"/>
        <v>Groundwater</v>
      </c>
      <c r="K1935" s="852" t="s">
        <v>35</v>
      </c>
      <c r="L1935" s="851">
        <v>2019</v>
      </c>
      <c r="M1935" s="855">
        <v>11000</v>
      </c>
      <c r="N1935" s="855">
        <v>54000</v>
      </c>
      <c r="O1935" s="855"/>
      <c r="P1935" s="855"/>
      <c r="Q1935" s="855">
        <f t="shared" si="245"/>
        <v>54000</v>
      </c>
      <c r="R1935" s="854"/>
      <c r="S1935" s="854"/>
      <c r="T1935" s="854"/>
      <c r="U1935" s="856" t="s">
        <v>54</v>
      </c>
      <c r="V1935" s="907" t="s">
        <v>8230</v>
      </c>
      <c r="W1935" s="854"/>
      <c r="X1935" s="851"/>
    </row>
    <row r="1936" spans="1:24" ht="28.5" customHeight="1">
      <c r="A1936" s="849" t="s">
        <v>426</v>
      </c>
      <c r="B1936" s="849"/>
      <c r="C1936" s="849" t="s">
        <v>346</v>
      </c>
      <c r="D1936" s="849" t="s">
        <v>427</v>
      </c>
      <c r="E1936" s="852">
        <v>32.979519000000003</v>
      </c>
      <c r="F1936" s="852">
        <v>-114.267397</v>
      </c>
      <c r="G1936" s="852" t="s">
        <v>9449</v>
      </c>
      <c r="H1936" s="849" t="s">
        <v>11008</v>
      </c>
      <c r="I1936" s="853" t="s">
        <v>44</v>
      </c>
      <c r="J1936" s="854" t="str">
        <f t="shared" si="244"/>
        <v>Other Water</v>
      </c>
      <c r="K1936" s="852" t="s">
        <v>80</v>
      </c>
      <c r="L1936" s="851">
        <v>2016</v>
      </c>
      <c r="M1936" s="855"/>
      <c r="N1936" s="855"/>
      <c r="O1936" s="855" t="s">
        <v>36</v>
      </c>
      <c r="P1936" s="855">
        <v>66.599999999999994</v>
      </c>
      <c r="Q1936" s="855">
        <f t="shared" si="245"/>
        <v>66.599999999999994</v>
      </c>
      <c r="R1936" s="1022"/>
      <c r="S1936" s="854"/>
      <c r="T1936" s="1022" t="s">
        <v>49</v>
      </c>
      <c r="U1936" s="976"/>
      <c r="V1936" s="898" t="s">
        <v>355</v>
      </c>
      <c r="W1936" s="877" t="s">
        <v>92</v>
      </c>
      <c r="X1936" s="1108" t="s">
        <v>358</v>
      </c>
    </row>
    <row r="1937" spans="1:24" ht="28.5" customHeight="1">
      <c r="A1937" s="849" t="s">
        <v>4232</v>
      </c>
      <c r="B1937" s="850"/>
      <c r="C1937" s="850" t="s">
        <v>3158</v>
      </c>
      <c r="D1937" s="850" t="s">
        <v>4233</v>
      </c>
      <c r="E1937" s="871">
        <v>42.375970100000004</v>
      </c>
      <c r="F1937" s="871">
        <v>-83.303270400000002</v>
      </c>
      <c r="G1937" s="852" t="s">
        <v>9289</v>
      </c>
      <c r="H1937" s="852"/>
      <c r="I1937" s="853" t="s">
        <v>5</v>
      </c>
      <c r="J1937" s="854" t="str">
        <f t="shared" si="244"/>
        <v>Groundwater</v>
      </c>
      <c r="K1937" s="854" t="s">
        <v>35</v>
      </c>
      <c r="L1937" s="858">
        <v>2018</v>
      </c>
      <c r="M1937" s="855">
        <v>20</v>
      </c>
      <c r="N1937" s="855">
        <v>60</v>
      </c>
      <c r="O1937" s="855">
        <v>80</v>
      </c>
      <c r="P1937" s="855"/>
      <c r="Q1937" s="855">
        <f t="shared" si="245"/>
        <v>80</v>
      </c>
      <c r="R1937" s="885" t="s">
        <v>4235</v>
      </c>
      <c r="S1937" s="885"/>
      <c r="T1937" s="908" t="s">
        <v>3166</v>
      </c>
      <c r="U1937" s="856" t="s">
        <v>3190</v>
      </c>
      <c r="V1937" s="857" t="s">
        <v>3190</v>
      </c>
      <c r="W1937" s="885"/>
      <c r="X1937" s="877" t="s">
        <v>3027</v>
      </c>
    </row>
    <row r="1938" spans="1:24" ht="28.5" customHeight="1">
      <c r="A1938" s="849" t="s">
        <v>1564</v>
      </c>
      <c r="B1938" s="849"/>
      <c r="C1938" s="849" t="s">
        <v>448</v>
      </c>
      <c r="D1938" s="849" t="s">
        <v>879</v>
      </c>
      <c r="E1938" s="852">
        <v>37.438862460000003</v>
      </c>
      <c r="F1938" s="852">
        <v>-121.94905900000001</v>
      </c>
      <c r="G1938" s="852" t="s">
        <v>9289</v>
      </c>
      <c r="H1938" s="849"/>
      <c r="I1938" s="853" t="s">
        <v>33</v>
      </c>
      <c r="J1938" s="854" t="str">
        <f t="shared" si="244"/>
        <v>Groundwater</v>
      </c>
      <c r="K1938" s="852" t="s">
        <v>35</v>
      </c>
      <c r="L1938" s="851">
        <v>2019</v>
      </c>
      <c r="M1938" s="855">
        <v>19</v>
      </c>
      <c r="N1938" s="855"/>
      <c r="O1938" s="855" t="s">
        <v>36</v>
      </c>
      <c r="P1938" s="855">
        <v>148.30000000000001</v>
      </c>
      <c r="Q1938" s="855">
        <f t="shared" si="245"/>
        <v>148.30000000000001</v>
      </c>
      <c r="R1938" s="854"/>
      <c r="S1938" s="854"/>
      <c r="T1938" s="854"/>
      <c r="U1938" s="856" t="s">
        <v>451</v>
      </c>
      <c r="V1938" s="857" t="s">
        <v>451</v>
      </c>
      <c r="W1938" s="854"/>
      <c r="X1938" s="877" t="s">
        <v>453</v>
      </c>
    </row>
    <row r="1939" spans="1:24" ht="28.5" customHeight="1">
      <c r="A1939" s="849" t="s">
        <v>11009</v>
      </c>
      <c r="B1939" s="849"/>
      <c r="C1939" s="849" t="s">
        <v>3158</v>
      </c>
      <c r="D1939" s="849" t="s">
        <v>9637</v>
      </c>
      <c r="E1939" s="851">
        <v>45.985999999999997</v>
      </c>
      <c r="F1939" s="851">
        <v>-86.251999999999995</v>
      </c>
      <c r="G1939" s="862"/>
      <c r="H1939" s="861"/>
      <c r="I1939" s="853" t="s">
        <v>33</v>
      </c>
      <c r="J1939" s="852" t="s">
        <v>35</v>
      </c>
      <c r="K1939" s="852" t="s">
        <v>35</v>
      </c>
      <c r="L1939" s="863">
        <v>2020</v>
      </c>
      <c r="M1939" s="855">
        <v>590</v>
      </c>
      <c r="N1939" s="855">
        <v>72</v>
      </c>
      <c r="O1939" s="855">
        <v>662</v>
      </c>
      <c r="P1939" s="855">
        <v>662</v>
      </c>
      <c r="Q1939" s="855">
        <v>662</v>
      </c>
      <c r="R1939" s="854"/>
      <c r="S1939" s="854"/>
      <c r="T1939" s="854" t="s">
        <v>11010</v>
      </c>
      <c r="U1939" s="864" t="s">
        <v>11010</v>
      </c>
      <c r="V1939" s="865" t="s">
        <v>11011</v>
      </c>
      <c r="W1939" s="854" t="s">
        <v>9640</v>
      </c>
      <c r="X1939" s="851" t="s">
        <v>9295</v>
      </c>
    </row>
    <row r="1940" spans="1:24" ht="28.5" customHeight="1">
      <c r="A1940" s="849"/>
      <c r="B1940" s="849"/>
      <c r="C1940" s="849"/>
      <c r="D1940" s="849"/>
      <c r="E1940" s="851"/>
      <c r="F1940" s="851"/>
      <c r="G1940" s="862"/>
      <c r="H1940" s="861"/>
      <c r="I1940" s="853"/>
      <c r="J1940" s="852"/>
      <c r="K1940" s="852"/>
      <c r="L1940" s="863"/>
      <c r="M1940" s="855"/>
      <c r="N1940" s="855"/>
      <c r="O1940" s="855"/>
      <c r="P1940" s="855"/>
      <c r="Q1940" s="855"/>
      <c r="R1940" s="854"/>
      <c r="S1940" s="854"/>
      <c r="T1940" s="854"/>
      <c r="U1940" s="864"/>
      <c r="V1940" s="865"/>
      <c r="W1940" s="854"/>
      <c r="X1940" s="851"/>
    </row>
    <row r="1941" spans="1:24" ht="28.5" customHeight="1">
      <c r="A1941" s="849"/>
      <c r="B1941" s="849"/>
      <c r="C1941" s="849"/>
      <c r="D1941" s="849"/>
      <c r="E1941" s="851"/>
      <c r="F1941" s="851"/>
      <c r="G1941" s="862"/>
      <c r="H1941" s="861"/>
      <c r="I1941" s="853"/>
      <c r="J1941" s="852"/>
      <c r="K1941" s="852"/>
      <c r="L1941" s="851"/>
      <c r="M1941" s="855"/>
      <c r="N1941" s="855"/>
      <c r="O1941" s="855"/>
      <c r="P1941" s="855"/>
      <c r="Q1941" s="855" t="str">
        <f t="shared" ref="Q1941:Q1957" si="246">IF(M1941&amp;N1941&amp;O1941&amp;P1941="","",MAX(M1941:P1941))</f>
        <v/>
      </c>
      <c r="R1941" s="854"/>
      <c r="S1941" s="854"/>
      <c r="T1941" s="854"/>
      <c r="U1941" s="864"/>
      <c r="V1941" s="865"/>
      <c r="W1941" s="854"/>
      <c r="X1941" s="851"/>
    </row>
    <row r="1942" spans="1:24" ht="28.5" customHeight="1">
      <c r="A1942" s="849"/>
      <c r="B1942" s="849"/>
      <c r="C1942" s="849"/>
      <c r="D1942" s="849"/>
      <c r="E1942" s="851"/>
      <c r="F1942" s="851"/>
      <c r="G1942" s="862"/>
      <c r="H1942" s="861"/>
      <c r="I1942" s="853"/>
      <c r="J1942" s="852"/>
      <c r="K1942" s="852"/>
      <c r="L1942" s="851"/>
      <c r="M1942" s="855"/>
      <c r="N1942" s="855"/>
      <c r="O1942" s="855"/>
      <c r="P1942" s="855"/>
      <c r="Q1942" s="855" t="str">
        <f t="shared" si="246"/>
        <v/>
      </c>
      <c r="R1942" s="854"/>
      <c r="S1942" s="854"/>
      <c r="T1942" s="854"/>
      <c r="U1942" s="864"/>
      <c r="V1942" s="865"/>
      <c r="W1942" s="854"/>
      <c r="X1942" s="851"/>
    </row>
    <row r="1943" spans="1:24" ht="28.5" customHeight="1">
      <c r="A1943" s="849"/>
      <c r="B1943" s="849"/>
      <c r="C1943" s="849"/>
      <c r="D1943" s="849"/>
      <c r="E1943" s="851"/>
      <c r="F1943" s="851"/>
      <c r="G1943" s="862"/>
      <c r="H1943" s="861"/>
      <c r="I1943" s="853"/>
      <c r="J1943" s="852"/>
      <c r="K1943" s="852"/>
      <c r="L1943" s="851"/>
      <c r="M1943" s="855"/>
      <c r="N1943" s="855"/>
      <c r="O1943" s="855"/>
      <c r="P1943" s="855"/>
      <c r="Q1943" s="855" t="str">
        <f t="shared" si="246"/>
        <v/>
      </c>
      <c r="R1943" s="854"/>
      <c r="S1943" s="854"/>
      <c r="T1943" s="854"/>
      <c r="U1943" s="864"/>
      <c r="V1943" s="865"/>
      <c r="W1943" s="854"/>
      <c r="X1943" s="851"/>
    </row>
    <row r="1944" spans="1:24" ht="28.5" customHeight="1">
      <c r="A1944" s="849"/>
      <c r="B1944" s="849"/>
      <c r="C1944" s="849"/>
      <c r="D1944" s="849"/>
      <c r="E1944" s="851"/>
      <c r="F1944" s="851"/>
      <c r="G1944" s="862"/>
      <c r="H1944" s="861"/>
      <c r="I1944" s="853"/>
      <c r="J1944" s="852"/>
      <c r="K1944" s="852"/>
      <c r="L1944" s="851"/>
      <c r="M1944" s="855"/>
      <c r="N1944" s="855"/>
      <c r="O1944" s="855"/>
      <c r="P1944" s="855"/>
      <c r="Q1944" s="855" t="str">
        <f t="shared" si="246"/>
        <v/>
      </c>
      <c r="R1944" s="854"/>
      <c r="S1944" s="854"/>
      <c r="T1944" s="854"/>
      <c r="U1944" s="864"/>
      <c r="V1944" s="865"/>
      <c r="W1944" s="854"/>
      <c r="X1944" s="851"/>
    </row>
    <row r="1945" spans="1:24" ht="28.5" customHeight="1">
      <c r="A1945" s="849"/>
      <c r="B1945" s="849"/>
      <c r="C1945" s="849"/>
      <c r="D1945" s="849"/>
      <c r="E1945" s="851"/>
      <c r="F1945" s="851"/>
      <c r="G1945" s="862"/>
      <c r="H1945" s="861"/>
      <c r="I1945" s="853"/>
      <c r="J1945" s="852"/>
      <c r="K1945" s="852"/>
      <c r="L1945" s="851"/>
      <c r="M1945" s="855"/>
      <c r="N1945" s="855"/>
      <c r="O1945" s="855"/>
      <c r="P1945" s="855"/>
      <c r="Q1945" s="855" t="str">
        <f t="shared" si="246"/>
        <v/>
      </c>
      <c r="R1945" s="854"/>
      <c r="S1945" s="854"/>
      <c r="T1945" s="854"/>
      <c r="U1945" s="864"/>
      <c r="V1945" s="865"/>
      <c r="W1945" s="854"/>
      <c r="X1945" s="851"/>
    </row>
    <row r="1946" spans="1:24" ht="28.5" customHeight="1">
      <c r="A1946" s="849"/>
      <c r="B1946" s="849"/>
      <c r="C1946" s="849"/>
      <c r="D1946" s="849"/>
      <c r="E1946" s="851"/>
      <c r="F1946" s="851"/>
      <c r="G1946" s="862"/>
      <c r="H1946" s="861"/>
      <c r="I1946" s="853"/>
      <c r="J1946" s="852"/>
      <c r="K1946" s="852"/>
      <c r="L1946" s="851"/>
      <c r="M1946" s="855"/>
      <c r="N1946" s="855"/>
      <c r="O1946" s="855"/>
      <c r="P1946" s="855"/>
      <c r="Q1946" s="855" t="str">
        <f t="shared" si="246"/>
        <v/>
      </c>
      <c r="R1946" s="854"/>
      <c r="S1946" s="854"/>
      <c r="T1946" s="854"/>
      <c r="U1946" s="864"/>
      <c r="V1946" s="865"/>
      <c r="W1946" s="854"/>
      <c r="X1946" s="851"/>
    </row>
    <row r="1947" spans="1:24" ht="28.5" customHeight="1">
      <c r="A1947" s="849"/>
      <c r="B1947" s="849"/>
      <c r="C1947" s="849"/>
      <c r="D1947" s="849"/>
      <c r="E1947" s="851"/>
      <c r="F1947" s="851"/>
      <c r="G1947" s="862"/>
      <c r="H1947" s="861"/>
      <c r="I1947" s="853"/>
      <c r="J1947" s="852"/>
      <c r="K1947" s="852"/>
      <c r="L1947" s="851"/>
      <c r="M1947" s="855"/>
      <c r="N1947" s="855"/>
      <c r="O1947" s="855"/>
      <c r="P1947" s="855"/>
      <c r="Q1947" s="855" t="str">
        <f t="shared" si="246"/>
        <v/>
      </c>
      <c r="R1947" s="854"/>
      <c r="S1947" s="854"/>
      <c r="T1947" s="854"/>
      <c r="U1947" s="864"/>
      <c r="V1947" s="865"/>
      <c r="W1947" s="854"/>
      <c r="X1947" s="851"/>
    </row>
    <row r="1948" spans="1:24" ht="28.5" customHeight="1">
      <c r="A1948" s="849"/>
      <c r="B1948" s="849"/>
      <c r="C1948" s="849"/>
      <c r="D1948" s="849"/>
      <c r="E1948" s="851"/>
      <c r="F1948" s="851"/>
      <c r="G1948" s="862"/>
      <c r="H1948" s="861"/>
      <c r="I1948" s="853"/>
      <c r="J1948" s="852"/>
      <c r="K1948" s="852"/>
      <c r="L1948" s="851"/>
      <c r="M1948" s="855"/>
      <c r="N1948" s="855"/>
      <c r="O1948" s="855"/>
      <c r="P1948" s="855"/>
      <c r="Q1948" s="855" t="str">
        <f t="shared" si="246"/>
        <v/>
      </c>
      <c r="R1948" s="854"/>
      <c r="S1948" s="854"/>
      <c r="T1948" s="854"/>
      <c r="U1948" s="864"/>
      <c r="V1948" s="865"/>
      <c r="W1948" s="854"/>
      <c r="X1948" s="851"/>
    </row>
    <row r="1949" spans="1:24" ht="28.5" customHeight="1">
      <c r="A1949" s="849"/>
      <c r="B1949" s="849"/>
      <c r="C1949" s="849"/>
      <c r="D1949" s="849"/>
      <c r="E1949" s="851"/>
      <c r="F1949" s="851"/>
      <c r="G1949" s="862"/>
      <c r="H1949" s="861"/>
      <c r="I1949" s="853"/>
      <c r="J1949" s="852"/>
      <c r="K1949" s="852"/>
      <c r="L1949" s="851"/>
      <c r="M1949" s="855"/>
      <c r="N1949" s="855"/>
      <c r="O1949" s="855"/>
      <c r="P1949" s="855"/>
      <c r="Q1949" s="855" t="str">
        <f t="shared" si="246"/>
        <v/>
      </c>
      <c r="R1949" s="854"/>
      <c r="S1949" s="854"/>
      <c r="T1949" s="854"/>
      <c r="U1949" s="864"/>
      <c r="V1949" s="865"/>
      <c r="W1949" s="854"/>
      <c r="X1949" s="851"/>
    </row>
    <row r="1950" spans="1:24" ht="28.5" customHeight="1">
      <c r="A1950" s="849"/>
      <c r="B1950" s="849"/>
      <c r="C1950" s="849"/>
      <c r="D1950" s="849"/>
      <c r="E1950" s="851"/>
      <c r="F1950" s="851"/>
      <c r="G1950" s="862"/>
      <c r="H1950" s="861"/>
      <c r="I1950" s="853"/>
      <c r="J1950" s="852"/>
      <c r="K1950" s="852"/>
      <c r="L1950" s="851"/>
      <c r="M1950" s="855"/>
      <c r="N1950" s="855"/>
      <c r="O1950" s="855"/>
      <c r="P1950" s="855"/>
      <c r="Q1950" s="855" t="str">
        <f t="shared" si="246"/>
        <v/>
      </c>
      <c r="R1950" s="854"/>
      <c r="S1950" s="854"/>
      <c r="T1950" s="854"/>
      <c r="U1950" s="864"/>
      <c r="V1950" s="865"/>
      <c r="W1950" s="854"/>
      <c r="X1950" s="851"/>
    </row>
    <row r="1951" spans="1:24" ht="28.5" customHeight="1">
      <c r="A1951" s="849"/>
      <c r="B1951" s="849"/>
      <c r="C1951" s="849"/>
      <c r="D1951" s="849"/>
      <c r="E1951" s="851"/>
      <c r="F1951" s="851"/>
      <c r="G1951" s="862"/>
      <c r="H1951" s="861"/>
      <c r="I1951" s="853"/>
      <c r="J1951" s="852"/>
      <c r="K1951" s="852"/>
      <c r="L1951" s="851"/>
      <c r="M1951" s="855"/>
      <c r="N1951" s="855"/>
      <c r="O1951" s="855"/>
      <c r="P1951" s="855"/>
      <c r="Q1951" s="855" t="str">
        <f t="shared" si="246"/>
        <v/>
      </c>
      <c r="R1951" s="854"/>
      <c r="S1951" s="854"/>
      <c r="T1951" s="854"/>
      <c r="U1951" s="864"/>
      <c r="V1951" s="865"/>
      <c r="W1951" s="854"/>
      <c r="X1951" s="851"/>
    </row>
    <row r="1952" spans="1:24" ht="28.5" customHeight="1">
      <c r="A1952" s="849"/>
      <c r="B1952" s="849"/>
      <c r="C1952" s="849"/>
      <c r="D1952" s="849"/>
      <c r="E1952" s="851"/>
      <c r="F1952" s="851"/>
      <c r="G1952" s="862"/>
      <c r="H1952" s="861"/>
      <c r="I1952" s="853"/>
      <c r="J1952" s="852"/>
      <c r="K1952" s="852"/>
      <c r="L1952" s="851"/>
      <c r="M1952" s="855"/>
      <c r="N1952" s="855"/>
      <c r="O1952" s="855"/>
      <c r="P1952" s="855"/>
      <c r="Q1952" s="855" t="str">
        <f t="shared" si="246"/>
        <v/>
      </c>
      <c r="R1952" s="854"/>
      <c r="S1952" s="854"/>
      <c r="T1952" s="854"/>
      <c r="U1952" s="864"/>
      <c r="V1952" s="865"/>
      <c r="W1952" s="854"/>
      <c r="X1952" s="851"/>
    </row>
    <row r="1953" spans="1:24" ht="28.5" customHeight="1">
      <c r="A1953" s="849"/>
      <c r="B1953" s="849"/>
      <c r="C1953" s="849"/>
      <c r="D1953" s="849"/>
      <c r="E1953" s="851"/>
      <c r="F1953" s="851"/>
      <c r="G1953" s="862"/>
      <c r="H1953" s="861"/>
      <c r="I1953" s="853"/>
      <c r="J1953" s="852"/>
      <c r="K1953" s="852"/>
      <c r="L1953" s="851"/>
      <c r="M1953" s="855"/>
      <c r="N1953" s="855"/>
      <c r="O1953" s="855"/>
      <c r="P1953" s="855"/>
      <c r="Q1953" s="855" t="str">
        <f t="shared" si="246"/>
        <v/>
      </c>
      <c r="R1953" s="854"/>
      <c r="S1953" s="854"/>
      <c r="T1953" s="854"/>
      <c r="U1953" s="864"/>
      <c r="V1953" s="865"/>
      <c r="W1953" s="854"/>
      <c r="X1953" s="851"/>
    </row>
    <row r="1954" spans="1:24" ht="28.5" customHeight="1">
      <c r="A1954" s="849"/>
      <c r="B1954" s="849"/>
      <c r="C1954" s="849"/>
      <c r="D1954" s="849"/>
      <c r="E1954" s="851"/>
      <c r="F1954" s="851"/>
      <c r="G1954" s="862"/>
      <c r="H1954" s="861"/>
      <c r="I1954" s="853"/>
      <c r="J1954" s="852"/>
      <c r="K1954" s="852"/>
      <c r="L1954" s="851"/>
      <c r="M1954" s="855"/>
      <c r="N1954" s="855"/>
      <c r="O1954" s="855"/>
      <c r="P1954" s="855"/>
      <c r="Q1954" s="855" t="str">
        <f t="shared" si="246"/>
        <v/>
      </c>
      <c r="R1954" s="854"/>
      <c r="S1954" s="854"/>
      <c r="T1954" s="854"/>
      <c r="U1954" s="864"/>
      <c r="V1954" s="865"/>
      <c r="W1954" s="854"/>
      <c r="X1954" s="851"/>
    </row>
    <row r="1955" spans="1:24" ht="28.5" customHeight="1">
      <c r="A1955" s="849"/>
      <c r="B1955" s="849"/>
      <c r="C1955" s="849"/>
      <c r="D1955" s="849"/>
      <c r="E1955" s="851"/>
      <c r="F1955" s="851"/>
      <c r="G1955" s="862"/>
      <c r="H1955" s="861"/>
      <c r="I1955" s="853"/>
      <c r="J1955" s="852"/>
      <c r="K1955" s="852"/>
      <c r="L1955" s="851"/>
      <c r="M1955" s="855"/>
      <c r="N1955" s="855"/>
      <c r="O1955" s="855"/>
      <c r="P1955" s="855"/>
      <c r="Q1955" s="855" t="str">
        <f t="shared" si="246"/>
        <v/>
      </c>
      <c r="R1955" s="854"/>
      <c r="S1955" s="854"/>
      <c r="T1955" s="854"/>
      <c r="U1955" s="864"/>
      <c r="V1955" s="865"/>
      <c r="W1955" s="854"/>
      <c r="X1955" s="851"/>
    </row>
    <row r="1956" spans="1:24" ht="28.5" customHeight="1">
      <c r="A1956" s="849"/>
      <c r="B1956" s="849"/>
      <c r="C1956" s="849"/>
      <c r="D1956" s="849"/>
      <c r="E1956" s="851"/>
      <c r="F1956" s="851"/>
      <c r="G1956" s="862"/>
      <c r="H1956" s="861"/>
      <c r="I1956" s="853"/>
      <c r="J1956" s="852"/>
      <c r="K1956" s="852"/>
      <c r="L1956" s="851"/>
      <c r="M1956" s="855"/>
      <c r="N1956" s="855"/>
      <c r="O1956" s="855"/>
      <c r="P1956" s="855"/>
      <c r="Q1956" s="855" t="str">
        <f t="shared" si="246"/>
        <v/>
      </c>
      <c r="R1956" s="854"/>
      <c r="S1956" s="854"/>
      <c r="T1956" s="854"/>
      <c r="U1956" s="864"/>
      <c r="V1956" s="865"/>
      <c r="W1956" s="854"/>
      <c r="X1956" s="851"/>
    </row>
    <row r="1957" spans="1:24" ht="28.5" customHeight="1">
      <c r="A1957" s="849"/>
      <c r="B1957" s="849"/>
      <c r="C1957" s="849"/>
      <c r="D1957" s="849"/>
      <c r="E1957" s="851"/>
      <c r="F1957" s="851"/>
      <c r="G1957" s="862"/>
      <c r="H1957" s="861"/>
      <c r="I1957" s="853"/>
      <c r="J1957" s="852"/>
      <c r="K1957" s="852"/>
      <c r="L1957" s="851"/>
      <c r="M1957" s="855"/>
      <c r="N1957" s="855"/>
      <c r="O1957" s="855"/>
      <c r="P1957" s="855"/>
      <c r="Q1957" s="855" t="str">
        <f t="shared" si="246"/>
        <v/>
      </c>
      <c r="R1957" s="854"/>
      <c r="S1957" s="854"/>
      <c r="T1957" s="854"/>
      <c r="U1957" s="864"/>
      <c r="V1957" s="865"/>
      <c r="W1957" s="854"/>
      <c r="X1957" s="851"/>
    </row>
    <row r="1958" spans="1:24" ht="28.5" customHeight="1">
      <c r="A1958" s="849"/>
      <c r="B1958" s="849"/>
      <c r="C1958" s="849"/>
      <c r="D1958" s="849"/>
      <c r="E1958" s="851"/>
      <c r="F1958" s="851"/>
      <c r="G1958" s="862"/>
      <c r="H1958" s="861"/>
      <c r="I1958" s="853"/>
      <c r="J1958" s="852"/>
      <c r="K1958" s="852"/>
      <c r="L1958" s="851"/>
      <c r="M1958" s="855"/>
      <c r="N1958" s="855"/>
      <c r="O1958" s="855"/>
      <c r="P1958" s="855"/>
      <c r="Q1958" s="855"/>
      <c r="R1958" s="854"/>
      <c r="S1958" s="854"/>
      <c r="T1958" s="854"/>
      <c r="U1958" s="864"/>
      <c r="V1958" s="865"/>
      <c r="W1958" s="854"/>
      <c r="X1958" s="851"/>
    </row>
    <row r="1959" spans="1:24" ht="28.5" customHeight="1">
      <c r="A1959" s="849"/>
      <c r="B1959" s="849"/>
      <c r="C1959" s="849"/>
      <c r="D1959" s="849"/>
      <c r="E1959" s="851"/>
      <c r="F1959" s="851"/>
      <c r="G1959" s="862"/>
      <c r="H1959" s="861"/>
      <c r="I1959" s="853"/>
      <c r="J1959" s="852"/>
      <c r="K1959" s="852"/>
      <c r="L1959" s="851"/>
      <c r="M1959" s="855"/>
      <c r="N1959" s="855"/>
      <c r="O1959" s="855"/>
      <c r="P1959" s="855"/>
      <c r="Q1959" s="855"/>
      <c r="R1959" s="854"/>
      <c r="S1959" s="854"/>
      <c r="T1959" s="854"/>
      <c r="U1959" s="864"/>
      <c r="V1959" s="865"/>
      <c r="W1959" s="854"/>
      <c r="X1959" s="851"/>
    </row>
    <row r="1960" spans="1:24" ht="28.5" customHeight="1">
      <c r="A1960" s="849"/>
      <c r="B1960" s="849"/>
      <c r="C1960" s="849"/>
      <c r="D1960" s="849"/>
      <c r="E1960" s="851"/>
      <c r="F1960" s="851"/>
      <c r="G1960" s="862"/>
      <c r="H1960" s="861"/>
      <c r="I1960" s="853"/>
      <c r="J1960" s="852"/>
      <c r="K1960" s="852"/>
      <c r="L1960" s="851"/>
      <c r="M1960" s="855"/>
      <c r="N1960" s="855"/>
      <c r="O1960" s="855"/>
      <c r="P1960" s="855"/>
      <c r="Q1960" s="855"/>
      <c r="R1960" s="854"/>
      <c r="S1960" s="854"/>
      <c r="T1960" s="854"/>
      <c r="U1960" s="864"/>
      <c r="V1960" s="865"/>
      <c r="W1960" s="854"/>
      <c r="X1960" s="851"/>
    </row>
    <row r="1961" spans="1:24" ht="28.5" customHeight="1">
      <c r="A1961" s="849"/>
      <c r="B1961" s="849"/>
      <c r="C1961" s="849"/>
      <c r="D1961" s="849"/>
      <c r="E1961" s="851"/>
      <c r="F1961" s="851"/>
      <c r="G1961" s="862"/>
      <c r="H1961" s="861"/>
      <c r="I1961" s="853"/>
      <c r="J1961" s="852"/>
      <c r="K1961" s="852"/>
      <c r="L1961" s="851"/>
      <c r="M1961" s="855"/>
      <c r="N1961" s="855"/>
      <c r="O1961" s="855"/>
      <c r="P1961" s="855"/>
      <c r="Q1961" s="855"/>
      <c r="R1961" s="854"/>
      <c r="S1961" s="854"/>
      <c r="T1961" s="854"/>
      <c r="U1961" s="864"/>
      <c r="V1961" s="865"/>
      <c r="W1961" s="854"/>
      <c r="X1961" s="851"/>
    </row>
    <row r="1962" spans="1:24" ht="28.5" customHeight="1">
      <c r="A1962" s="849"/>
      <c r="B1962" s="849"/>
      <c r="C1962" s="849"/>
      <c r="D1962" s="849"/>
      <c r="E1962" s="851"/>
      <c r="F1962" s="851"/>
      <c r="G1962" s="862"/>
      <c r="H1962" s="861"/>
      <c r="I1962" s="853"/>
      <c r="J1962" s="852"/>
      <c r="K1962" s="852"/>
      <c r="L1962" s="851"/>
      <c r="M1962" s="855"/>
      <c r="N1962" s="855"/>
      <c r="O1962" s="855"/>
      <c r="P1962" s="855"/>
      <c r="Q1962" s="855"/>
      <c r="R1962" s="854"/>
      <c r="S1962" s="854"/>
      <c r="T1962" s="854"/>
      <c r="U1962" s="864"/>
      <c r="V1962" s="865"/>
      <c r="W1962" s="854"/>
      <c r="X1962" s="851"/>
    </row>
    <row r="1963" spans="1:24" ht="28.5" customHeight="1">
      <c r="A1963" s="849"/>
      <c r="B1963" s="849"/>
      <c r="C1963" s="849"/>
      <c r="D1963" s="849"/>
      <c r="E1963" s="851"/>
      <c r="F1963" s="851"/>
      <c r="G1963" s="862"/>
      <c r="H1963" s="861"/>
      <c r="I1963" s="853"/>
      <c r="J1963" s="852"/>
      <c r="K1963" s="852"/>
      <c r="L1963" s="851"/>
      <c r="M1963" s="855"/>
      <c r="N1963" s="855"/>
      <c r="O1963" s="855"/>
      <c r="P1963" s="855"/>
      <c r="Q1963" s="855"/>
      <c r="R1963" s="854"/>
      <c r="S1963" s="854"/>
      <c r="T1963" s="854"/>
      <c r="U1963" s="864"/>
      <c r="V1963" s="865"/>
      <c r="W1963" s="854"/>
      <c r="X1963" s="851"/>
    </row>
    <row r="1964" spans="1:24" ht="28.5" customHeight="1">
      <c r="A1964" s="849"/>
      <c r="B1964" s="849"/>
      <c r="C1964" s="849"/>
      <c r="D1964" s="849"/>
      <c r="E1964" s="851"/>
      <c r="F1964" s="851"/>
      <c r="G1964" s="862"/>
      <c r="H1964" s="861"/>
      <c r="I1964" s="853"/>
      <c r="J1964" s="852"/>
      <c r="K1964" s="852"/>
      <c r="L1964" s="851"/>
      <c r="M1964" s="855"/>
      <c r="N1964" s="855"/>
      <c r="O1964" s="855"/>
      <c r="P1964" s="855"/>
      <c r="Q1964" s="855"/>
      <c r="R1964" s="854"/>
      <c r="S1964" s="854"/>
      <c r="T1964" s="854"/>
      <c r="U1964" s="864"/>
      <c r="V1964" s="865"/>
      <c r="W1964" s="854"/>
      <c r="X1964" s="851"/>
    </row>
    <row r="1965" spans="1:24" ht="28.5" customHeight="1">
      <c r="A1965" s="849"/>
      <c r="B1965" s="849"/>
      <c r="C1965" s="849"/>
      <c r="D1965" s="849"/>
      <c r="E1965" s="851"/>
      <c r="F1965" s="851"/>
      <c r="G1965" s="862"/>
      <c r="H1965" s="861"/>
      <c r="I1965" s="853"/>
      <c r="J1965" s="852"/>
      <c r="K1965" s="852"/>
      <c r="L1965" s="851"/>
      <c r="M1965" s="855"/>
      <c r="N1965" s="855"/>
      <c r="O1965" s="855"/>
      <c r="P1965" s="855"/>
      <c r="Q1965" s="855"/>
      <c r="R1965" s="854"/>
      <c r="S1965" s="854"/>
      <c r="T1965" s="854"/>
      <c r="U1965" s="864"/>
      <c r="V1965" s="865"/>
      <c r="W1965" s="854"/>
      <c r="X1965" s="851"/>
    </row>
    <row r="1966" spans="1:24" ht="28.5" customHeight="1">
      <c r="A1966" s="849"/>
      <c r="B1966" s="849"/>
      <c r="C1966" s="849"/>
      <c r="D1966" s="849"/>
      <c r="E1966" s="851"/>
      <c r="F1966" s="851"/>
      <c r="G1966" s="862"/>
      <c r="H1966" s="861"/>
      <c r="I1966" s="853"/>
      <c r="J1966" s="852"/>
      <c r="K1966" s="852"/>
      <c r="L1966" s="851"/>
      <c r="M1966" s="855"/>
      <c r="N1966" s="855"/>
      <c r="O1966" s="855"/>
      <c r="P1966" s="855"/>
      <c r="Q1966" s="855"/>
      <c r="R1966" s="854"/>
      <c r="S1966" s="854"/>
      <c r="T1966" s="854"/>
      <c r="U1966" s="864"/>
      <c r="V1966" s="865"/>
      <c r="W1966" s="854"/>
      <c r="X1966" s="851"/>
    </row>
    <row r="1967" spans="1:24" ht="28.5" customHeight="1">
      <c r="A1967" s="849"/>
      <c r="B1967" s="849"/>
      <c r="C1967" s="849"/>
      <c r="D1967" s="849"/>
      <c r="E1967" s="851"/>
      <c r="F1967" s="851"/>
      <c r="G1967" s="862"/>
      <c r="H1967" s="861"/>
      <c r="I1967" s="853"/>
      <c r="J1967" s="852"/>
      <c r="K1967" s="852"/>
      <c r="L1967" s="851"/>
      <c r="M1967" s="855"/>
      <c r="N1967" s="855"/>
      <c r="O1967" s="855"/>
      <c r="P1967" s="855"/>
      <c r="Q1967" s="855"/>
      <c r="R1967" s="854"/>
      <c r="S1967" s="854"/>
      <c r="T1967" s="854"/>
      <c r="U1967" s="864"/>
      <c r="V1967" s="865"/>
      <c r="W1967" s="854"/>
      <c r="X1967" s="851"/>
    </row>
    <row r="1968" spans="1:24" ht="28.5" customHeight="1">
      <c r="A1968" s="849"/>
      <c r="B1968" s="849"/>
      <c r="C1968" s="849"/>
      <c r="D1968" s="849"/>
      <c r="E1968" s="851"/>
      <c r="F1968" s="851"/>
      <c r="G1968" s="862"/>
      <c r="H1968" s="861"/>
      <c r="I1968" s="853"/>
      <c r="J1968" s="852"/>
      <c r="K1968" s="852"/>
      <c r="L1968" s="851"/>
      <c r="M1968" s="855"/>
      <c r="N1968" s="855"/>
      <c r="O1968" s="855"/>
      <c r="P1968" s="855"/>
      <c r="Q1968" s="855"/>
      <c r="R1968" s="854"/>
      <c r="S1968" s="854"/>
      <c r="T1968" s="854"/>
      <c r="U1968" s="864"/>
      <c r="V1968" s="865"/>
      <c r="W1968" s="854"/>
      <c r="X1968" s="851"/>
    </row>
    <row r="1969" spans="1:24" ht="28.5" customHeight="1">
      <c r="A1969" s="849"/>
      <c r="B1969" s="849"/>
      <c r="C1969" s="849"/>
      <c r="D1969" s="849"/>
      <c r="E1969" s="851"/>
      <c r="F1969" s="851"/>
      <c r="G1969" s="862"/>
      <c r="H1969" s="861"/>
      <c r="I1969" s="853"/>
      <c r="J1969" s="852"/>
      <c r="K1969" s="852"/>
      <c r="L1969" s="851"/>
      <c r="M1969" s="855"/>
      <c r="N1969" s="855"/>
      <c r="O1969" s="855"/>
      <c r="P1969" s="855"/>
      <c r="Q1969" s="855"/>
      <c r="R1969" s="854"/>
      <c r="S1969" s="854"/>
      <c r="T1969" s="854"/>
      <c r="U1969" s="864"/>
      <c r="V1969" s="865"/>
      <c r="W1969" s="854"/>
      <c r="X1969" s="851"/>
    </row>
    <row r="1970" spans="1:24" ht="28.5" customHeight="1">
      <c r="A1970" s="849"/>
      <c r="B1970" s="849"/>
      <c r="C1970" s="849"/>
      <c r="D1970" s="849"/>
      <c r="E1970" s="851"/>
      <c r="F1970" s="851"/>
      <c r="G1970" s="862"/>
      <c r="H1970" s="861"/>
      <c r="I1970" s="853"/>
      <c r="J1970" s="852"/>
      <c r="K1970" s="852"/>
      <c r="L1970" s="851"/>
      <c r="M1970" s="855"/>
      <c r="N1970" s="855"/>
      <c r="O1970" s="855"/>
      <c r="P1970" s="855"/>
      <c r="Q1970" s="855"/>
      <c r="R1970" s="854"/>
      <c r="S1970" s="854"/>
      <c r="T1970" s="854"/>
      <c r="U1970" s="864"/>
      <c r="V1970" s="865"/>
      <c r="W1970" s="854"/>
      <c r="X1970" s="851"/>
    </row>
    <row r="1971" spans="1:24" ht="28.5" customHeight="1">
      <c r="A1971" s="849"/>
      <c r="B1971" s="849"/>
      <c r="C1971" s="849"/>
      <c r="D1971" s="849"/>
      <c r="E1971" s="851"/>
      <c r="F1971" s="851"/>
      <c r="G1971" s="862"/>
      <c r="H1971" s="861"/>
      <c r="I1971" s="853"/>
      <c r="J1971" s="852"/>
      <c r="K1971" s="852"/>
      <c r="L1971" s="851"/>
      <c r="M1971" s="855"/>
      <c r="N1971" s="855"/>
      <c r="O1971" s="855"/>
      <c r="P1971" s="855"/>
      <c r="Q1971" s="855"/>
      <c r="R1971" s="854"/>
      <c r="S1971" s="854"/>
      <c r="T1971" s="854"/>
      <c r="U1971" s="864"/>
      <c r="V1971" s="865"/>
      <c r="W1971" s="854"/>
      <c r="X1971" s="851"/>
    </row>
    <row r="1972" spans="1:24" ht="28.5" customHeight="1">
      <c r="A1972" s="849"/>
      <c r="B1972" s="849"/>
      <c r="C1972" s="849"/>
      <c r="D1972" s="849"/>
      <c r="E1972" s="851"/>
      <c r="F1972" s="851"/>
      <c r="G1972" s="862"/>
      <c r="H1972" s="861"/>
      <c r="I1972" s="853"/>
      <c r="J1972" s="852"/>
      <c r="K1972" s="852"/>
      <c r="L1972" s="851"/>
      <c r="M1972" s="855"/>
      <c r="N1972" s="855"/>
      <c r="O1972" s="855"/>
      <c r="P1972" s="855"/>
      <c r="Q1972" s="855"/>
      <c r="R1972" s="854"/>
      <c r="S1972" s="854"/>
      <c r="T1972" s="854"/>
      <c r="U1972" s="864"/>
      <c r="V1972" s="865"/>
      <c r="W1972" s="854"/>
      <c r="X1972" s="851"/>
    </row>
    <row r="1973" spans="1:24" ht="28.5" customHeight="1">
      <c r="A1973" s="849"/>
      <c r="B1973" s="849"/>
      <c r="C1973" s="849"/>
      <c r="D1973" s="849"/>
      <c r="E1973" s="851"/>
      <c r="F1973" s="851"/>
      <c r="G1973" s="862"/>
      <c r="H1973" s="861"/>
      <c r="I1973" s="853"/>
      <c r="J1973" s="852"/>
      <c r="K1973" s="852"/>
      <c r="L1973" s="851"/>
      <c r="M1973" s="855"/>
      <c r="N1973" s="855"/>
      <c r="O1973" s="855"/>
      <c r="P1973" s="855"/>
      <c r="Q1973" s="855"/>
      <c r="R1973" s="854"/>
      <c r="S1973" s="854"/>
      <c r="T1973" s="854"/>
      <c r="U1973" s="864"/>
      <c r="V1973" s="865"/>
      <c r="W1973" s="854"/>
      <c r="X1973" s="851"/>
    </row>
    <row r="1974" spans="1:24" ht="28.5" customHeight="1">
      <c r="A1974" s="849"/>
      <c r="B1974" s="849"/>
      <c r="C1974" s="849"/>
      <c r="D1974" s="849"/>
      <c r="E1974" s="851"/>
      <c r="F1974" s="851"/>
      <c r="G1974" s="862"/>
      <c r="H1974" s="861"/>
      <c r="I1974" s="853"/>
      <c r="J1974" s="852"/>
      <c r="K1974" s="852"/>
      <c r="L1974" s="851"/>
      <c r="M1974" s="855"/>
      <c r="N1974" s="855"/>
      <c r="O1974" s="855"/>
      <c r="P1974" s="855"/>
      <c r="Q1974" s="855"/>
      <c r="R1974" s="854"/>
      <c r="S1974" s="854"/>
      <c r="T1974" s="854"/>
      <c r="U1974" s="864"/>
      <c r="V1974" s="865"/>
      <c r="W1974" s="854"/>
      <c r="X1974" s="851"/>
    </row>
    <row r="1975" spans="1:24" ht="28.5" customHeight="1">
      <c r="A1975" s="849"/>
      <c r="B1975" s="849"/>
      <c r="C1975" s="849"/>
      <c r="D1975" s="849"/>
      <c r="E1975" s="851"/>
      <c r="F1975" s="851"/>
      <c r="G1975" s="862"/>
      <c r="H1975" s="861"/>
      <c r="I1975" s="853"/>
      <c r="J1975" s="852"/>
      <c r="K1975" s="852"/>
      <c r="L1975" s="851"/>
      <c r="M1975" s="855"/>
      <c r="N1975" s="855"/>
      <c r="O1975" s="855"/>
      <c r="P1975" s="855"/>
      <c r="Q1975" s="855"/>
      <c r="R1975" s="854"/>
      <c r="S1975" s="854"/>
      <c r="T1975" s="854"/>
      <c r="U1975" s="864"/>
      <c r="V1975" s="865"/>
      <c r="W1975" s="854"/>
      <c r="X1975" s="851"/>
    </row>
    <row r="1976" spans="1:24" ht="28.5" customHeight="1">
      <c r="A1976" s="849"/>
      <c r="B1976" s="849"/>
      <c r="C1976" s="849"/>
      <c r="D1976" s="849"/>
      <c r="E1976" s="851"/>
      <c r="F1976" s="851"/>
      <c r="G1976" s="862"/>
      <c r="H1976" s="861"/>
      <c r="I1976" s="853"/>
      <c r="J1976" s="852"/>
      <c r="K1976" s="852"/>
      <c r="L1976" s="851"/>
      <c r="M1976" s="855"/>
      <c r="N1976" s="855"/>
      <c r="O1976" s="855"/>
      <c r="P1976" s="855"/>
      <c r="Q1976" s="855"/>
      <c r="R1976" s="854"/>
      <c r="S1976" s="854"/>
      <c r="T1976" s="854"/>
      <c r="U1976" s="864"/>
      <c r="V1976" s="865"/>
      <c r="W1976" s="854"/>
      <c r="X1976" s="851"/>
    </row>
    <row r="1977" spans="1:24" ht="28.5" customHeight="1">
      <c r="A1977" s="849"/>
      <c r="B1977" s="849"/>
      <c r="C1977" s="849"/>
      <c r="D1977" s="849"/>
      <c r="E1977" s="851"/>
      <c r="F1977" s="851"/>
      <c r="G1977" s="862"/>
      <c r="H1977" s="861"/>
      <c r="I1977" s="853"/>
      <c r="J1977" s="852"/>
      <c r="K1977" s="852"/>
      <c r="L1977" s="851"/>
      <c r="M1977" s="855"/>
      <c r="N1977" s="855"/>
      <c r="O1977" s="855"/>
      <c r="P1977" s="855"/>
      <c r="Q1977" s="855"/>
      <c r="R1977" s="854"/>
      <c r="S1977" s="854"/>
      <c r="T1977" s="854"/>
      <c r="U1977" s="864"/>
      <c r="V1977" s="865"/>
      <c r="W1977" s="854"/>
      <c r="X1977" s="851"/>
    </row>
    <row r="1978" spans="1:24" ht="28.5" customHeight="1">
      <c r="A1978" s="849"/>
      <c r="B1978" s="849"/>
      <c r="C1978" s="849"/>
      <c r="D1978" s="849"/>
      <c r="E1978" s="851"/>
      <c r="F1978" s="851"/>
      <c r="G1978" s="862"/>
      <c r="H1978" s="861"/>
      <c r="I1978" s="853"/>
      <c r="J1978" s="852"/>
      <c r="K1978" s="852"/>
      <c r="L1978" s="851"/>
      <c r="M1978" s="855"/>
      <c r="N1978" s="855"/>
      <c r="O1978" s="855"/>
      <c r="P1978" s="855"/>
      <c r="Q1978" s="855"/>
      <c r="R1978" s="854"/>
      <c r="S1978" s="854"/>
      <c r="T1978" s="854"/>
      <c r="U1978" s="864"/>
      <c r="V1978" s="865"/>
      <c r="W1978" s="854"/>
      <c r="X1978" s="851"/>
    </row>
    <row r="1979" spans="1:24" ht="28.5" customHeight="1">
      <c r="A1979" s="849"/>
      <c r="B1979" s="849"/>
      <c r="C1979" s="849"/>
      <c r="D1979" s="849"/>
      <c r="E1979" s="851"/>
      <c r="F1979" s="851"/>
      <c r="G1979" s="862"/>
      <c r="H1979" s="861"/>
      <c r="I1979" s="853"/>
      <c r="J1979" s="852"/>
      <c r="K1979" s="852"/>
      <c r="L1979" s="851"/>
      <c r="M1979" s="855"/>
      <c r="N1979" s="855"/>
      <c r="O1979" s="855"/>
      <c r="P1979" s="855"/>
      <c r="Q1979" s="855"/>
      <c r="R1979" s="854"/>
      <c r="S1979" s="854"/>
      <c r="T1979" s="854"/>
      <c r="U1979" s="864"/>
      <c r="V1979" s="865"/>
      <c r="W1979" s="854"/>
      <c r="X1979" s="851"/>
    </row>
    <row r="1980" spans="1:24" ht="28.5" customHeight="1">
      <c r="A1980" s="849"/>
      <c r="B1980" s="849"/>
      <c r="C1980" s="849"/>
      <c r="D1980" s="849"/>
      <c r="E1980" s="851"/>
      <c r="F1980" s="851"/>
      <c r="G1980" s="862"/>
      <c r="H1980" s="861"/>
      <c r="I1980" s="853"/>
      <c r="J1980" s="852"/>
      <c r="K1980" s="852"/>
      <c r="L1980" s="851"/>
      <c r="M1980" s="855"/>
      <c r="N1980" s="855"/>
      <c r="O1980" s="855"/>
      <c r="P1980" s="855"/>
      <c r="Q1980" s="855"/>
      <c r="R1980" s="854"/>
      <c r="S1980" s="854"/>
      <c r="T1980" s="854"/>
      <c r="U1980" s="864"/>
      <c r="V1980" s="865"/>
      <c r="W1980" s="854"/>
      <c r="X1980" s="851"/>
    </row>
    <row r="1981" spans="1:24" ht="28.5" customHeight="1">
      <c r="A1981" s="849"/>
      <c r="B1981" s="849"/>
      <c r="C1981" s="849"/>
      <c r="D1981" s="849"/>
      <c r="E1981" s="851"/>
      <c r="F1981" s="851"/>
      <c r="G1981" s="862"/>
      <c r="H1981" s="861"/>
      <c r="I1981" s="853"/>
      <c r="J1981" s="852"/>
      <c r="K1981" s="852"/>
      <c r="L1981" s="851"/>
      <c r="M1981" s="855"/>
      <c r="N1981" s="855"/>
      <c r="O1981" s="855"/>
      <c r="P1981" s="855"/>
      <c r="Q1981" s="855"/>
      <c r="R1981" s="854"/>
      <c r="S1981" s="854"/>
      <c r="T1981" s="854"/>
      <c r="U1981" s="864"/>
      <c r="V1981" s="865"/>
      <c r="W1981" s="854"/>
      <c r="X1981" s="851"/>
    </row>
    <row r="1982" spans="1:24" ht="28.5" customHeight="1">
      <c r="A1982" s="849"/>
      <c r="B1982" s="849"/>
      <c r="C1982" s="849"/>
      <c r="D1982" s="849"/>
      <c r="E1982" s="1109"/>
      <c r="F1982" s="1109"/>
      <c r="G1982" s="1109"/>
      <c r="H1982" s="1047"/>
      <c r="I1982" s="853"/>
      <c r="J1982" s="852"/>
      <c r="K1982" s="852"/>
      <c r="L1982" s="851"/>
      <c r="M1982" s="855"/>
      <c r="N1982" s="855"/>
      <c r="O1982" s="855"/>
      <c r="P1982" s="855"/>
      <c r="Q1982" s="855"/>
      <c r="R1982" s="854"/>
      <c r="S1982" s="854"/>
      <c r="T1982" s="854"/>
      <c r="U1982" s="864"/>
      <c r="V1982" s="865"/>
      <c r="W1982" s="854"/>
      <c r="X1982" s="851"/>
    </row>
    <row r="1983" spans="1:24" ht="28.5" customHeight="1">
      <c r="A1983" s="849"/>
      <c r="B1983" s="1024"/>
      <c r="C1983" s="1024"/>
      <c r="D1983" s="1024"/>
      <c r="E1983" s="1109"/>
      <c r="F1983" s="1109"/>
      <c r="G1983" s="1109"/>
      <c r="H1983" s="1047"/>
      <c r="I1983" s="1110"/>
      <c r="J1983" s="1025"/>
      <c r="K1983" s="1025"/>
      <c r="L1983" s="1093"/>
      <c r="M1983" s="1097"/>
      <c r="N1983" s="1097"/>
      <c r="O1983" s="1097"/>
      <c r="P1983" s="1097"/>
      <c r="Q1983" s="1097"/>
      <c r="R1983" s="878"/>
      <c r="S1983" s="878"/>
      <c r="T1983" s="878"/>
      <c r="U1983" s="1111"/>
      <c r="V1983" s="1111"/>
      <c r="W1983" s="878"/>
      <c r="X1983" s="1093"/>
    </row>
  </sheetData>
  <customSheetViews>
    <customSheetView guid="{41A05B49-7F3F-4DEB-B608-0B143B59B54E}" filter="1" showAutoFilter="1">
      <pageMargins left="0.7" right="0.7" top="0.75" bottom="0.75" header="0.3" footer="0.3"/>
      <autoFilter ref="A1:AC1785" xr:uid="{0254BD90-3341-4A09-8D27-D6523B370B6E}"/>
    </customSheetView>
    <customSheetView guid="{33EAACD3-9AAF-49E5-97E0-5D8FB002F353}" filter="1" showAutoFilter="1">
      <pageMargins left="0.7" right="0.7" top="0.75" bottom="0.75" header="0.3" footer="0.3"/>
      <autoFilter ref="L1:L1447" xr:uid="{7F15229F-82B5-4D3D-9209-FFBACBC71376}"/>
    </customSheetView>
    <customSheetView guid="{519E3E12-F19C-4FC8-A672-4BCBBBA56ECE}" filter="1" showAutoFilter="1">
      <pageMargins left="0.7" right="0.7" top="0.75" bottom="0.75" header="0.3" footer="0.3"/>
      <autoFilter ref="C1:C1982" xr:uid="{A9B3C69E-6C3D-4A23-9489-E9126DE75BAE}">
        <filterColumn colId="0">
          <filters>
            <filter val="Florida"/>
            <filter val="Saipan, Commonwealth of the Northern Mariana Islands"/>
            <filter val="w"/>
            <filter val="Wake Island"/>
          </filters>
        </filterColumn>
      </autoFilter>
    </customSheetView>
  </customSheetViews>
  <dataValidations count="2">
    <dataValidation type="list" allowBlank="1" sqref="K2:K1983" xr:uid="{00000000-0002-0000-0100-000000000000}">
      <formula1>"Groundwater,Surface Water,Drinking Water,Wastewater,Sludge,Soil,Septage,Leachate,Compost"</formula1>
    </dataValidation>
    <dataValidation type="list" allowBlank="1" sqref="I2:I1983" xr:uid="{00000000-0002-0000-0100-000001000000}">
      <formula1>"Military,Airport,Landfill,Industry,WWTP,Waste,Fire Department/Training Facility,Superfund Site,AFFF,,Dry Cleaner,Other,Unknown"</formula1>
    </dataValidation>
  </dataValidations>
  <hyperlinks>
    <hyperlink ref="U2" r:id="rId1" xr:uid="{00000000-0004-0000-0100-000000000000}"/>
    <hyperlink ref="V2" r:id="rId2" xr:uid="{00000000-0004-0000-0100-000001000000}"/>
    <hyperlink ref="T3" r:id="rId3" xr:uid="{00000000-0004-0000-0100-000002000000}"/>
    <hyperlink ref="U3" r:id="rId4" xr:uid="{00000000-0004-0000-0100-000003000000}"/>
    <hyperlink ref="V3" r:id="rId5" xr:uid="{00000000-0004-0000-0100-000004000000}"/>
    <hyperlink ref="X3" r:id="rId6" xr:uid="{00000000-0004-0000-0100-000005000000}"/>
    <hyperlink ref="U5" r:id="rId7" xr:uid="{00000000-0004-0000-0100-000006000000}"/>
    <hyperlink ref="V5" r:id="rId8" xr:uid="{00000000-0004-0000-0100-000007000000}"/>
    <hyperlink ref="W5" r:id="rId9" xr:uid="{00000000-0004-0000-0100-000008000000}"/>
    <hyperlink ref="S6" r:id="rId10" xr:uid="{00000000-0004-0000-0100-000009000000}"/>
    <hyperlink ref="T6" r:id="rId11" xr:uid="{00000000-0004-0000-0100-00000A000000}"/>
    <hyperlink ref="U6" r:id="rId12" xr:uid="{00000000-0004-0000-0100-00000B000000}"/>
    <hyperlink ref="V6" r:id="rId13" xr:uid="{00000000-0004-0000-0100-00000C000000}"/>
    <hyperlink ref="W6" r:id="rId14" xr:uid="{00000000-0004-0000-0100-00000D000000}"/>
    <hyperlink ref="X6" r:id="rId15" xr:uid="{00000000-0004-0000-0100-00000E000000}"/>
    <hyperlink ref="T7" r:id="rId16" xr:uid="{00000000-0004-0000-0100-00000F000000}"/>
    <hyperlink ref="U7" r:id="rId17" xr:uid="{00000000-0004-0000-0100-000010000000}"/>
    <hyperlink ref="V7" r:id="rId18" xr:uid="{00000000-0004-0000-0100-000011000000}"/>
    <hyperlink ref="W7" r:id="rId19" xr:uid="{00000000-0004-0000-0100-000012000000}"/>
    <hyperlink ref="X7" r:id="rId20" xr:uid="{00000000-0004-0000-0100-000013000000}"/>
    <hyperlink ref="S8" r:id="rId21" xr:uid="{00000000-0004-0000-0100-000014000000}"/>
    <hyperlink ref="T8" r:id="rId22" xr:uid="{00000000-0004-0000-0100-000015000000}"/>
    <hyperlink ref="U8" r:id="rId23" xr:uid="{00000000-0004-0000-0100-000016000000}"/>
    <hyperlink ref="V8" r:id="rId24" xr:uid="{00000000-0004-0000-0100-000017000000}"/>
    <hyperlink ref="X8" r:id="rId25" xr:uid="{00000000-0004-0000-0100-000018000000}"/>
    <hyperlink ref="T9" r:id="rId26" xr:uid="{00000000-0004-0000-0100-000019000000}"/>
    <hyperlink ref="U9" r:id="rId27" xr:uid="{00000000-0004-0000-0100-00001A000000}"/>
    <hyperlink ref="V9" r:id="rId28" xr:uid="{00000000-0004-0000-0100-00001B000000}"/>
    <hyperlink ref="W9" r:id="rId29" xr:uid="{00000000-0004-0000-0100-00001C000000}"/>
    <hyperlink ref="X9" r:id="rId30" xr:uid="{00000000-0004-0000-0100-00001D000000}"/>
    <hyperlink ref="T10" r:id="rId31" xr:uid="{00000000-0004-0000-0100-00001E000000}"/>
    <hyperlink ref="U10" r:id="rId32" xr:uid="{00000000-0004-0000-0100-00001F000000}"/>
    <hyperlink ref="V10" r:id="rId33" xr:uid="{00000000-0004-0000-0100-000020000000}"/>
    <hyperlink ref="W10" r:id="rId34" xr:uid="{00000000-0004-0000-0100-000021000000}"/>
    <hyperlink ref="X10" r:id="rId35" xr:uid="{00000000-0004-0000-0100-000022000000}"/>
    <hyperlink ref="T11" r:id="rId36" xr:uid="{00000000-0004-0000-0100-000023000000}"/>
    <hyperlink ref="U11" r:id="rId37" xr:uid="{00000000-0004-0000-0100-000024000000}"/>
    <hyperlink ref="V11" r:id="rId38" xr:uid="{00000000-0004-0000-0100-000025000000}"/>
    <hyperlink ref="W11" r:id="rId39" xr:uid="{00000000-0004-0000-0100-000026000000}"/>
    <hyperlink ref="X11" r:id="rId40" xr:uid="{00000000-0004-0000-0100-000027000000}"/>
    <hyperlink ref="T12" r:id="rId41" xr:uid="{00000000-0004-0000-0100-000028000000}"/>
    <hyperlink ref="U12" r:id="rId42" xr:uid="{00000000-0004-0000-0100-000029000000}"/>
    <hyperlink ref="V12" r:id="rId43" xr:uid="{00000000-0004-0000-0100-00002A000000}"/>
    <hyperlink ref="W12" r:id="rId44" xr:uid="{00000000-0004-0000-0100-00002B000000}"/>
    <hyperlink ref="X12" r:id="rId45" xr:uid="{00000000-0004-0000-0100-00002C000000}"/>
    <hyperlink ref="T13" r:id="rId46" xr:uid="{00000000-0004-0000-0100-00002D000000}"/>
    <hyperlink ref="U13" r:id="rId47" xr:uid="{00000000-0004-0000-0100-00002E000000}"/>
    <hyperlink ref="V13" r:id="rId48" xr:uid="{00000000-0004-0000-0100-00002F000000}"/>
    <hyperlink ref="X13" r:id="rId49" xr:uid="{00000000-0004-0000-0100-000030000000}"/>
    <hyperlink ref="T14" r:id="rId50" xr:uid="{00000000-0004-0000-0100-000031000000}"/>
    <hyperlink ref="U14" r:id="rId51" xr:uid="{00000000-0004-0000-0100-000032000000}"/>
    <hyperlink ref="V14" r:id="rId52" xr:uid="{00000000-0004-0000-0100-000033000000}"/>
    <hyperlink ref="X14" r:id="rId53" xr:uid="{00000000-0004-0000-0100-000034000000}"/>
    <hyperlink ref="R15" r:id="rId54" xr:uid="{00000000-0004-0000-0100-000035000000}"/>
    <hyperlink ref="T15" r:id="rId55" xr:uid="{00000000-0004-0000-0100-000036000000}"/>
    <hyperlink ref="U15" r:id="rId56" xr:uid="{00000000-0004-0000-0100-000037000000}"/>
    <hyperlink ref="V15" r:id="rId57" xr:uid="{00000000-0004-0000-0100-000038000000}"/>
    <hyperlink ref="W15" r:id="rId58" xr:uid="{00000000-0004-0000-0100-000039000000}"/>
    <hyperlink ref="X15" r:id="rId59" xr:uid="{00000000-0004-0000-0100-00003A000000}"/>
    <hyperlink ref="T16" r:id="rId60" xr:uid="{00000000-0004-0000-0100-00003B000000}"/>
    <hyperlink ref="U16" r:id="rId61" xr:uid="{00000000-0004-0000-0100-00003C000000}"/>
    <hyperlink ref="V16" r:id="rId62" xr:uid="{00000000-0004-0000-0100-00003D000000}"/>
    <hyperlink ref="X16" r:id="rId63" xr:uid="{00000000-0004-0000-0100-00003E000000}"/>
    <hyperlink ref="T17" r:id="rId64" xr:uid="{00000000-0004-0000-0100-00003F000000}"/>
    <hyperlink ref="U17" r:id="rId65" xr:uid="{00000000-0004-0000-0100-000040000000}"/>
    <hyperlink ref="V17" r:id="rId66" xr:uid="{00000000-0004-0000-0100-000041000000}"/>
    <hyperlink ref="W17" r:id="rId67" xr:uid="{00000000-0004-0000-0100-000042000000}"/>
    <hyperlink ref="X17" r:id="rId68" xr:uid="{00000000-0004-0000-0100-000043000000}"/>
    <hyperlink ref="T18" r:id="rId69" xr:uid="{00000000-0004-0000-0100-000044000000}"/>
    <hyperlink ref="U18" r:id="rId70" xr:uid="{00000000-0004-0000-0100-000045000000}"/>
    <hyperlink ref="V18" r:id="rId71" xr:uid="{00000000-0004-0000-0100-000046000000}"/>
    <hyperlink ref="W18" r:id="rId72" xr:uid="{00000000-0004-0000-0100-000047000000}"/>
    <hyperlink ref="X18" r:id="rId73" xr:uid="{00000000-0004-0000-0100-000048000000}"/>
    <hyperlink ref="R20" r:id="rId74" xr:uid="{00000000-0004-0000-0100-000049000000}"/>
    <hyperlink ref="T20" r:id="rId75" xr:uid="{00000000-0004-0000-0100-00004A000000}"/>
    <hyperlink ref="U20" r:id="rId76" xr:uid="{00000000-0004-0000-0100-00004B000000}"/>
    <hyperlink ref="V20" r:id="rId77" xr:uid="{00000000-0004-0000-0100-00004C000000}"/>
    <hyperlink ref="X20" r:id="rId78" xr:uid="{00000000-0004-0000-0100-00004D000000}"/>
    <hyperlink ref="T21" r:id="rId79" xr:uid="{00000000-0004-0000-0100-00004E000000}"/>
    <hyperlink ref="U21" r:id="rId80" xr:uid="{00000000-0004-0000-0100-00004F000000}"/>
    <hyperlink ref="V21" r:id="rId81" xr:uid="{00000000-0004-0000-0100-000050000000}"/>
    <hyperlink ref="X21" r:id="rId82" xr:uid="{00000000-0004-0000-0100-000051000000}"/>
    <hyperlink ref="T22" r:id="rId83" xr:uid="{00000000-0004-0000-0100-000052000000}"/>
    <hyperlink ref="U22" r:id="rId84" xr:uid="{00000000-0004-0000-0100-000053000000}"/>
    <hyperlink ref="V22" r:id="rId85" xr:uid="{00000000-0004-0000-0100-000054000000}"/>
    <hyperlink ref="W22" r:id="rId86" xr:uid="{00000000-0004-0000-0100-000055000000}"/>
    <hyperlink ref="X22" r:id="rId87" xr:uid="{00000000-0004-0000-0100-000056000000}"/>
    <hyperlink ref="T23" r:id="rId88" xr:uid="{00000000-0004-0000-0100-000057000000}"/>
    <hyperlink ref="U23" r:id="rId89" xr:uid="{00000000-0004-0000-0100-000058000000}"/>
    <hyperlink ref="V23" r:id="rId90" xr:uid="{00000000-0004-0000-0100-000059000000}"/>
    <hyperlink ref="W23" r:id="rId91" xr:uid="{00000000-0004-0000-0100-00005A000000}"/>
    <hyperlink ref="X23" r:id="rId92" xr:uid="{00000000-0004-0000-0100-00005B000000}"/>
    <hyperlink ref="S26" r:id="rId93" xr:uid="{00000000-0004-0000-0100-00005C000000}"/>
    <hyperlink ref="T26" r:id="rId94" xr:uid="{00000000-0004-0000-0100-00005D000000}"/>
    <hyperlink ref="U26" r:id="rId95" xr:uid="{00000000-0004-0000-0100-00005E000000}"/>
    <hyperlink ref="W26" r:id="rId96" xr:uid="{00000000-0004-0000-0100-00005F000000}"/>
    <hyperlink ref="X26" r:id="rId97" xr:uid="{00000000-0004-0000-0100-000060000000}"/>
    <hyperlink ref="S27" r:id="rId98" location="OD" xr:uid="{00000000-0004-0000-0100-000061000000}"/>
    <hyperlink ref="T27" r:id="rId99" xr:uid="{00000000-0004-0000-0100-000062000000}"/>
    <hyperlink ref="U27" r:id="rId100" location="LE" xr:uid="{00000000-0004-0000-0100-000063000000}"/>
    <hyperlink ref="V27" r:id="rId101" xr:uid="{00000000-0004-0000-0100-000064000000}"/>
    <hyperlink ref="W27" r:id="rId102" xr:uid="{00000000-0004-0000-0100-000065000000}"/>
    <hyperlink ref="X27" r:id="rId103" xr:uid="{00000000-0004-0000-0100-000066000000}"/>
    <hyperlink ref="S28" r:id="rId104" xr:uid="{00000000-0004-0000-0100-000067000000}"/>
    <hyperlink ref="T28" r:id="rId105" xr:uid="{00000000-0004-0000-0100-000068000000}"/>
    <hyperlink ref="U28" r:id="rId106" xr:uid="{00000000-0004-0000-0100-000069000000}"/>
    <hyperlink ref="V28" r:id="rId107" xr:uid="{00000000-0004-0000-0100-00006A000000}"/>
    <hyperlink ref="X28" r:id="rId108" xr:uid="{00000000-0004-0000-0100-00006B000000}"/>
    <hyperlink ref="T29" r:id="rId109" xr:uid="{00000000-0004-0000-0100-00006D000000}"/>
    <hyperlink ref="U29" r:id="rId110" xr:uid="{00000000-0004-0000-0100-00006E000000}"/>
    <hyperlink ref="V29" r:id="rId111" xr:uid="{00000000-0004-0000-0100-00006F000000}"/>
    <hyperlink ref="X29" r:id="rId112" xr:uid="{00000000-0004-0000-0100-000070000000}"/>
    <hyperlink ref="U30" r:id="rId113" xr:uid="{00000000-0004-0000-0100-000071000000}"/>
    <hyperlink ref="V30" r:id="rId114" xr:uid="{00000000-0004-0000-0100-000072000000}"/>
    <hyperlink ref="W30" r:id="rId115" xr:uid="{00000000-0004-0000-0100-000073000000}"/>
    <hyperlink ref="X30" r:id="rId116" xr:uid="{00000000-0004-0000-0100-000074000000}"/>
    <hyperlink ref="T31" r:id="rId117" xr:uid="{00000000-0004-0000-0100-000075000000}"/>
    <hyperlink ref="U31" r:id="rId118" xr:uid="{00000000-0004-0000-0100-000076000000}"/>
    <hyperlink ref="V31" r:id="rId119" xr:uid="{00000000-0004-0000-0100-000077000000}"/>
    <hyperlink ref="W31" r:id="rId120" xr:uid="{00000000-0004-0000-0100-000078000000}"/>
    <hyperlink ref="X31" r:id="rId121" xr:uid="{00000000-0004-0000-0100-000079000000}"/>
    <hyperlink ref="R32" r:id="rId122" xr:uid="{00000000-0004-0000-0100-00007A000000}"/>
    <hyperlink ref="T32" r:id="rId123" xr:uid="{00000000-0004-0000-0100-00007B000000}"/>
    <hyperlink ref="U32" r:id="rId124" xr:uid="{00000000-0004-0000-0100-00007C000000}"/>
    <hyperlink ref="V32" r:id="rId125" xr:uid="{00000000-0004-0000-0100-00007D000000}"/>
    <hyperlink ref="X32" r:id="rId126" xr:uid="{00000000-0004-0000-0100-00007E000000}"/>
    <hyperlink ref="S33" r:id="rId127" xr:uid="{00000000-0004-0000-0100-00007F000000}"/>
    <hyperlink ref="T33" r:id="rId128" xr:uid="{00000000-0004-0000-0100-000080000000}"/>
    <hyperlink ref="U33" r:id="rId129" xr:uid="{00000000-0004-0000-0100-000081000000}"/>
    <hyperlink ref="V33" r:id="rId130" xr:uid="{00000000-0004-0000-0100-000082000000}"/>
    <hyperlink ref="W33" r:id="rId131" xr:uid="{00000000-0004-0000-0100-000083000000}"/>
    <hyperlink ref="X33" r:id="rId132" xr:uid="{00000000-0004-0000-0100-000084000000}"/>
    <hyperlink ref="T34" r:id="rId133" xr:uid="{00000000-0004-0000-0100-000085000000}"/>
    <hyperlink ref="V34" r:id="rId134" xr:uid="{00000000-0004-0000-0100-000086000000}"/>
    <hyperlink ref="W34" r:id="rId135" xr:uid="{00000000-0004-0000-0100-000087000000}"/>
    <hyperlink ref="R35" r:id="rId136" xr:uid="{00000000-0004-0000-0100-000088000000}"/>
    <hyperlink ref="T35" r:id="rId137" xr:uid="{00000000-0004-0000-0100-000089000000}"/>
    <hyperlink ref="U35" r:id="rId138" xr:uid="{00000000-0004-0000-0100-00008A000000}"/>
    <hyperlink ref="V35" r:id="rId139" xr:uid="{00000000-0004-0000-0100-00008B000000}"/>
    <hyperlink ref="X35" r:id="rId140" xr:uid="{00000000-0004-0000-0100-00008C000000}"/>
    <hyperlink ref="T37" r:id="rId141" xr:uid="{00000000-0004-0000-0100-00008D000000}"/>
    <hyperlink ref="V37" r:id="rId142" xr:uid="{00000000-0004-0000-0100-00008E000000}"/>
    <hyperlink ref="X37" r:id="rId143" xr:uid="{00000000-0004-0000-0100-00008F000000}"/>
    <hyperlink ref="U38" r:id="rId144" xr:uid="{00000000-0004-0000-0100-000090000000}"/>
    <hyperlink ref="V38" r:id="rId145" xr:uid="{00000000-0004-0000-0100-000091000000}"/>
    <hyperlink ref="W38" r:id="rId146" xr:uid="{00000000-0004-0000-0100-000092000000}"/>
    <hyperlink ref="T39" r:id="rId147" xr:uid="{00000000-0004-0000-0100-000093000000}"/>
    <hyperlink ref="U39" r:id="rId148" xr:uid="{00000000-0004-0000-0100-000094000000}"/>
    <hyperlink ref="V39" r:id="rId149" xr:uid="{00000000-0004-0000-0100-000095000000}"/>
    <hyperlink ref="X39" r:id="rId150" xr:uid="{00000000-0004-0000-0100-000096000000}"/>
    <hyperlink ref="T40" r:id="rId151" xr:uid="{00000000-0004-0000-0100-000097000000}"/>
    <hyperlink ref="U40" r:id="rId152" xr:uid="{00000000-0004-0000-0100-000098000000}"/>
    <hyperlink ref="V40" r:id="rId153" xr:uid="{00000000-0004-0000-0100-000099000000}"/>
    <hyperlink ref="X40" r:id="rId154" xr:uid="{00000000-0004-0000-0100-00009A000000}"/>
    <hyperlink ref="T41" r:id="rId155" xr:uid="{00000000-0004-0000-0100-00009B000000}"/>
    <hyperlink ref="U41" r:id="rId156" xr:uid="{00000000-0004-0000-0100-00009C000000}"/>
    <hyperlink ref="V41" r:id="rId157" xr:uid="{00000000-0004-0000-0100-00009D000000}"/>
    <hyperlink ref="X41" r:id="rId158" xr:uid="{00000000-0004-0000-0100-00009E000000}"/>
    <hyperlink ref="T42" r:id="rId159" xr:uid="{00000000-0004-0000-0100-00009F000000}"/>
    <hyperlink ref="U42" r:id="rId160" xr:uid="{00000000-0004-0000-0100-0000A0000000}"/>
    <hyperlink ref="V42" r:id="rId161" xr:uid="{00000000-0004-0000-0100-0000A1000000}"/>
    <hyperlink ref="W42" r:id="rId162" xr:uid="{00000000-0004-0000-0100-0000A2000000}"/>
    <hyperlink ref="X42" r:id="rId163" xr:uid="{00000000-0004-0000-0100-0000A3000000}"/>
    <hyperlink ref="U43" r:id="rId164" xr:uid="{00000000-0004-0000-0100-0000A4000000}"/>
    <hyperlink ref="V43" r:id="rId165" xr:uid="{00000000-0004-0000-0100-0000A5000000}"/>
    <hyperlink ref="X43" r:id="rId166" xr:uid="{00000000-0004-0000-0100-0000A6000000}"/>
    <hyperlink ref="T44" r:id="rId167" xr:uid="{00000000-0004-0000-0100-0000A7000000}"/>
    <hyperlink ref="U44" r:id="rId168" xr:uid="{00000000-0004-0000-0100-0000A8000000}"/>
    <hyperlink ref="V44" r:id="rId169" xr:uid="{00000000-0004-0000-0100-0000A9000000}"/>
    <hyperlink ref="W44" r:id="rId170" xr:uid="{00000000-0004-0000-0100-0000AA000000}"/>
    <hyperlink ref="X44" r:id="rId171" xr:uid="{00000000-0004-0000-0100-0000AB000000}"/>
    <hyperlink ref="T45" r:id="rId172" xr:uid="{00000000-0004-0000-0100-0000AC000000}"/>
    <hyperlink ref="U45" r:id="rId173" xr:uid="{00000000-0004-0000-0100-0000AD000000}"/>
    <hyperlink ref="V45" r:id="rId174" xr:uid="{00000000-0004-0000-0100-0000AE000000}"/>
    <hyperlink ref="X45" r:id="rId175" xr:uid="{00000000-0004-0000-0100-0000AF000000}"/>
    <hyperlink ref="T46" r:id="rId176" xr:uid="{00000000-0004-0000-0100-0000B0000000}"/>
    <hyperlink ref="U46" r:id="rId177" xr:uid="{00000000-0004-0000-0100-0000B1000000}"/>
    <hyperlink ref="V46" r:id="rId178" xr:uid="{00000000-0004-0000-0100-0000B2000000}"/>
    <hyperlink ref="W46" r:id="rId179" xr:uid="{00000000-0004-0000-0100-0000B3000000}"/>
    <hyperlink ref="X46" r:id="rId180" xr:uid="{00000000-0004-0000-0100-0000B4000000}"/>
    <hyperlink ref="T47" r:id="rId181" xr:uid="{00000000-0004-0000-0100-0000B5000000}"/>
    <hyperlink ref="U47" r:id="rId182" xr:uid="{00000000-0004-0000-0100-0000B6000000}"/>
    <hyperlink ref="V47" r:id="rId183" xr:uid="{00000000-0004-0000-0100-0000B7000000}"/>
    <hyperlink ref="X47" r:id="rId184" xr:uid="{00000000-0004-0000-0100-0000B8000000}"/>
    <hyperlink ref="S48" r:id="rId185" xr:uid="{00000000-0004-0000-0100-0000B9000000}"/>
    <hyperlink ref="T48" r:id="rId186" xr:uid="{00000000-0004-0000-0100-0000BA000000}"/>
    <hyperlink ref="U48" r:id="rId187" xr:uid="{00000000-0004-0000-0100-0000BB000000}"/>
    <hyperlink ref="V48" r:id="rId188" xr:uid="{00000000-0004-0000-0100-0000BC000000}"/>
    <hyperlink ref="W48" r:id="rId189" xr:uid="{00000000-0004-0000-0100-0000BD000000}"/>
    <hyperlink ref="X48" r:id="rId190" xr:uid="{00000000-0004-0000-0100-0000BE000000}"/>
    <hyperlink ref="S49" r:id="rId191" xr:uid="{00000000-0004-0000-0100-0000BF000000}"/>
    <hyperlink ref="T49" r:id="rId192" xr:uid="{00000000-0004-0000-0100-0000C0000000}"/>
    <hyperlink ref="U49" r:id="rId193" xr:uid="{00000000-0004-0000-0100-0000C1000000}"/>
    <hyperlink ref="V49" r:id="rId194" xr:uid="{00000000-0004-0000-0100-0000C2000000}"/>
    <hyperlink ref="X49" r:id="rId195" xr:uid="{00000000-0004-0000-0100-0000C3000000}"/>
    <hyperlink ref="T50" r:id="rId196" xr:uid="{00000000-0004-0000-0100-0000C4000000}"/>
    <hyperlink ref="U50" r:id="rId197" xr:uid="{00000000-0004-0000-0100-0000C5000000}"/>
    <hyperlink ref="V50" r:id="rId198" xr:uid="{00000000-0004-0000-0100-0000C6000000}"/>
    <hyperlink ref="X50" r:id="rId199" xr:uid="{00000000-0004-0000-0100-0000C7000000}"/>
    <hyperlink ref="T51" r:id="rId200" xr:uid="{00000000-0004-0000-0100-0000C8000000}"/>
    <hyperlink ref="U51" r:id="rId201" xr:uid="{00000000-0004-0000-0100-0000C9000000}"/>
    <hyperlink ref="W51" r:id="rId202" xr:uid="{00000000-0004-0000-0100-0000CA000000}"/>
    <hyperlink ref="X51" r:id="rId203" xr:uid="{00000000-0004-0000-0100-0000CB000000}"/>
    <hyperlink ref="S52" r:id="rId204" xr:uid="{00000000-0004-0000-0100-0000CC000000}"/>
    <hyperlink ref="T52" r:id="rId205" xr:uid="{00000000-0004-0000-0100-0000CD000000}"/>
    <hyperlink ref="U52" r:id="rId206" xr:uid="{00000000-0004-0000-0100-0000CE000000}"/>
    <hyperlink ref="V52" r:id="rId207" xr:uid="{00000000-0004-0000-0100-0000CF000000}"/>
    <hyperlink ref="X52" r:id="rId208" xr:uid="{00000000-0004-0000-0100-0000D0000000}"/>
    <hyperlink ref="T53" r:id="rId209" xr:uid="{00000000-0004-0000-0100-0000D1000000}"/>
    <hyperlink ref="U53" r:id="rId210" xr:uid="{00000000-0004-0000-0100-0000D2000000}"/>
    <hyperlink ref="V53" r:id="rId211" xr:uid="{00000000-0004-0000-0100-0000D3000000}"/>
    <hyperlink ref="X53" r:id="rId212" xr:uid="{00000000-0004-0000-0100-0000D4000000}"/>
    <hyperlink ref="T54" r:id="rId213" xr:uid="{00000000-0004-0000-0100-0000D5000000}"/>
    <hyperlink ref="U54" r:id="rId214" xr:uid="{00000000-0004-0000-0100-0000D6000000}"/>
    <hyperlink ref="V54" r:id="rId215" xr:uid="{00000000-0004-0000-0100-0000D7000000}"/>
    <hyperlink ref="X54" r:id="rId216" xr:uid="{00000000-0004-0000-0100-0000D8000000}"/>
    <hyperlink ref="S55" r:id="rId217" xr:uid="{00000000-0004-0000-0100-0000D9000000}"/>
    <hyperlink ref="T55" r:id="rId218" xr:uid="{00000000-0004-0000-0100-0000DA000000}"/>
    <hyperlink ref="U55" r:id="rId219" xr:uid="{00000000-0004-0000-0100-0000DB000000}"/>
    <hyperlink ref="V55" r:id="rId220" xr:uid="{00000000-0004-0000-0100-0000DC000000}"/>
    <hyperlink ref="X55" r:id="rId221" xr:uid="{00000000-0004-0000-0100-0000DD000000}"/>
    <hyperlink ref="T56" r:id="rId222" xr:uid="{00000000-0004-0000-0100-0000DE000000}"/>
    <hyperlink ref="U56" r:id="rId223" xr:uid="{00000000-0004-0000-0100-0000DF000000}"/>
    <hyperlink ref="V56" r:id="rId224" xr:uid="{00000000-0004-0000-0100-0000E0000000}"/>
    <hyperlink ref="X56" r:id="rId225" xr:uid="{00000000-0004-0000-0100-0000E1000000}"/>
    <hyperlink ref="U57" r:id="rId226" xr:uid="{00000000-0004-0000-0100-0000E2000000}"/>
    <hyperlink ref="V57" r:id="rId227" xr:uid="{00000000-0004-0000-0100-0000E3000000}"/>
    <hyperlink ref="U58" r:id="rId228" xr:uid="{00000000-0004-0000-0100-0000E4000000}"/>
    <hyperlink ref="V58" r:id="rId229" xr:uid="{00000000-0004-0000-0100-0000E5000000}"/>
    <hyperlink ref="U59" r:id="rId230" xr:uid="{00000000-0004-0000-0100-0000E6000000}"/>
    <hyperlink ref="V59" r:id="rId231" xr:uid="{00000000-0004-0000-0100-0000E7000000}"/>
    <hyperlink ref="U60" r:id="rId232" xr:uid="{00000000-0004-0000-0100-0000E8000000}"/>
    <hyperlink ref="V60" r:id="rId233" xr:uid="{00000000-0004-0000-0100-0000E9000000}"/>
    <hyperlink ref="U61" r:id="rId234" xr:uid="{00000000-0004-0000-0100-0000EA000000}"/>
    <hyperlink ref="V61" r:id="rId235" xr:uid="{00000000-0004-0000-0100-0000EB000000}"/>
    <hyperlink ref="T62" r:id="rId236" xr:uid="{00000000-0004-0000-0100-0000EC000000}"/>
    <hyperlink ref="U62" r:id="rId237" xr:uid="{00000000-0004-0000-0100-0000ED000000}"/>
    <hyperlink ref="V62" r:id="rId238" xr:uid="{00000000-0004-0000-0100-0000EE000000}"/>
    <hyperlink ref="U63" r:id="rId239" xr:uid="{00000000-0004-0000-0100-0000EF000000}"/>
    <hyperlink ref="V63" r:id="rId240" xr:uid="{00000000-0004-0000-0100-0000F0000000}"/>
    <hyperlink ref="W63" r:id="rId241" xr:uid="{00000000-0004-0000-0100-0000F1000000}"/>
    <hyperlink ref="X63" r:id="rId242" xr:uid="{00000000-0004-0000-0100-0000F2000000}"/>
    <hyperlink ref="S64" r:id="rId243" xr:uid="{00000000-0004-0000-0100-0000F3000000}"/>
    <hyperlink ref="T64" r:id="rId244" xr:uid="{00000000-0004-0000-0100-0000F4000000}"/>
    <hyperlink ref="U64" r:id="rId245" xr:uid="{00000000-0004-0000-0100-0000F5000000}"/>
    <hyperlink ref="V64" r:id="rId246" xr:uid="{00000000-0004-0000-0100-0000F6000000}"/>
    <hyperlink ref="W64" r:id="rId247" xr:uid="{00000000-0004-0000-0100-0000F7000000}"/>
    <hyperlink ref="X64" r:id="rId248" xr:uid="{00000000-0004-0000-0100-0000F8000000}"/>
    <hyperlink ref="T65" r:id="rId249" xr:uid="{00000000-0004-0000-0100-0000F9000000}"/>
    <hyperlink ref="U65" r:id="rId250" xr:uid="{00000000-0004-0000-0100-0000FA000000}"/>
    <hyperlink ref="V65" r:id="rId251" xr:uid="{00000000-0004-0000-0100-0000FB000000}"/>
    <hyperlink ref="V66" r:id="rId252" xr:uid="{00000000-0004-0000-0100-0000FC000000}"/>
    <hyperlink ref="S67" r:id="rId253" xr:uid="{00000000-0004-0000-0100-0000FD000000}"/>
    <hyperlink ref="T67" r:id="rId254" xr:uid="{00000000-0004-0000-0100-0000FE000000}"/>
    <hyperlink ref="U67" r:id="rId255" xr:uid="{00000000-0004-0000-0100-0000FF000000}"/>
    <hyperlink ref="V67" r:id="rId256" xr:uid="{00000000-0004-0000-0100-000000010000}"/>
    <hyperlink ref="X67" r:id="rId257" xr:uid="{00000000-0004-0000-0100-000001010000}"/>
    <hyperlink ref="T68" r:id="rId258" xr:uid="{00000000-0004-0000-0100-000002010000}"/>
    <hyperlink ref="U68" r:id="rId259" xr:uid="{00000000-0004-0000-0100-000003010000}"/>
    <hyperlink ref="V68" r:id="rId260" xr:uid="{00000000-0004-0000-0100-000004010000}"/>
    <hyperlink ref="W68" r:id="rId261" xr:uid="{00000000-0004-0000-0100-000005010000}"/>
    <hyperlink ref="X68" r:id="rId262" xr:uid="{00000000-0004-0000-0100-000006010000}"/>
    <hyperlink ref="S69" r:id="rId263" xr:uid="{00000000-0004-0000-0100-000007010000}"/>
    <hyperlink ref="T69" r:id="rId264" xr:uid="{00000000-0004-0000-0100-000008010000}"/>
    <hyperlink ref="U69" r:id="rId265" xr:uid="{00000000-0004-0000-0100-000009010000}"/>
    <hyperlink ref="V69" r:id="rId266" xr:uid="{00000000-0004-0000-0100-00000A010000}"/>
    <hyperlink ref="X69" r:id="rId267" xr:uid="{00000000-0004-0000-0100-00000B010000}"/>
    <hyperlink ref="T70" r:id="rId268" xr:uid="{00000000-0004-0000-0100-00000C010000}"/>
    <hyperlink ref="U70" r:id="rId269" xr:uid="{00000000-0004-0000-0100-00000D010000}"/>
    <hyperlink ref="V70" r:id="rId270" xr:uid="{00000000-0004-0000-0100-00000E010000}"/>
    <hyperlink ref="W70" r:id="rId271" xr:uid="{00000000-0004-0000-0100-00000F010000}"/>
    <hyperlink ref="X70" r:id="rId272" xr:uid="{00000000-0004-0000-0100-000010010000}"/>
    <hyperlink ref="T71" r:id="rId273" xr:uid="{00000000-0004-0000-0100-000011010000}"/>
    <hyperlink ref="U71" r:id="rId274" xr:uid="{00000000-0004-0000-0100-000012010000}"/>
    <hyperlink ref="T72" r:id="rId275" xr:uid="{00000000-0004-0000-0100-000013010000}"/>
    <hyperlink ref="U72" r:id="rId276" xr:uid="{00000000-0004-0000-0100-000014010000}"/>
    <hyperlink ref="V72" r:id="rId277" xr:uid="{00000000-0004-0000-0100-000015010000}"/>
    <hyperlink ref="W72" r:id="rId278" xr:uid="{00000000-0004-0000-0100-000016010000}"/>
    <hyperlink ref="X72" r:id="rId279" xr:uid="{00000000-0004-0000-0100-000017010000}"/>
    <hyperlink ref="T73" r:id="rId280" xr:uid="{00000000-0004-0000-0100-000018010000}"/>
    <hyperlink ref="U73" r:id="rId281" xr:uid="{00000000-0004-0000-0100-000019010000}"/>
    <hyperlink ref="V73" r:id="rId282" xr:uid="{00000000-0004-0000-0100-00001A010000}"/>
    <hyperlink ref="X73" r:id="rId283" xr:uid="{00000000-0004-0000-0100-00001B010000}"/>
    <hyperlink ref="S74" r:id="rId284" xr:uid="{00000000-0004-0000-0100-00001C010000}"/>
    <hyperlink ref="T74" r:id="rId285" xr:uid="{00000000-0004-0000-0100-00001D010000}"/>
    <hyperlink ref="U74" r:id="rId286" xr:uid="{00000000-0004-0000-0100-00001E010000}"/>
    <hyperlink ref="V74" r:id="rId287" xr:uid="{00000000-0004-0000-0100-00001F010000}"/>
    <hyperlink ref="X74" r:id="rId288" xr:uid="{00000000-0004-0000-0100-000020010000}"/>
    <hyperlink ref="T75" r:id="rId289" xr:uid="{00000000-0004-0000-0100-000021010000}"/>
    <hyperlink ref="V75" r:id="rId290" xr:uid="{00000000-0004-0000-0100-000022010000}"/>
    <hyperlink ref="X75" r:id="rId291" xr:uid="{00000000-0004-0000-0100-000023010000}"/>
    <hyperlink ref="T76" r:id="rId292" xr:uid="{00000000-0004-0000-0100-000024010000}"/>
    <hyperlink ref="U76" r:id="rId293" xr:uid="{00000000-0004-0000-0100-000025010000}"/>
    <hyperlink ref="V76" r:id="rId294" xr:uid="{00000000-0004-0000-0100-000026010000}"/>
    <hyperlink ref="W76" r:id="rId295" xr:uid="{00000000-0004-0000-0100-000027010000}"/>
    <hyperlink ref="X76" r:id="rId296" xr:uid="{00000000-0004-0000-0100-000028010000}"/>
    <hyperlink ref="S77" r:id="rId297" xr:uid="{00000000-0004-0000-0100-000029010000}"/>
    <hyperlink ref="T77" r:id="rId298" xr:uid="{00000000-0004-0000-0100-00002A010000}"/>
    <hyperlink ref="U77" r:id="rId299" xr:uid="{00000000-0004-0000-0100-00002B010000}"/>
    <hyperlink ref="V77" r:id="rId300" xr:uid="{00000000-0004-0000-0100-00002C010000}"/>
    <hyperlink ref="W77" r:id="rId301" xr:uid="{00000000-0004-0000-0100-00002D010000}"/>
    <hyperlink ref="X77" r:id="rId302" xr:uid="{00000000-0004-0000-0100-00002E010000}"/>
    <hyperlink ref="S78" r:id="rId303" xr:uid="{00000000-0004-0000-0100-00002F010000}"/>
    <hyperlink ref="T78" r:id="rId304" xr:uid="{00000000-0004-0000-0100-000030010000}"/>
    <hyperlink ref="U78" r:id="rId305" xr:uid="{00000000-0004-0000-0100-000031010000}"/>
    <hyperlink ref="V78" r:id="rId306" xr:uid="{00000000-0004-0000-0100-000032010000}"/>
    <hyperlink ref="W78" r:id="rId307" xr:uid="{00000000-0004-0000-0100-000033010000}"/>
    <hyperlink ref="X78" r:id="rId308" xr:uid="{00000000-0004-0000-0100-000034010000}"/>
    <hyperlink ref="V79" r:id="rId309" xr:uid="{00000000-0004-0000-0100-000035010000}"/>
    <hyperlink ref="T80" r:id="rId310" xr:uid="{00000000-0004-0000-0100-000036010000}"/>
    <hyperlink ref="U80" r:id="rId311" xr:uid="{00000000-0004-0000-0100-000037010000}"/>
    <hyperlink ref="V80" r:id="rId312" xr:uid="{00000000-0004-0000-0100-000038010000}"/>
    <hyperlink ref="X80" r:id="rId313" xr:uid="{00000000-0004-0000-0100-000039010000}"/>
    <hyperlink ref="T81" r:id="rId314" xr:uid="{00000000-0004-0000-0100-00003A010000}"/>
    <hyperlink ref="U81" r:id="rId315" xr:uid="{00000000-0004-0000-0100-00003B010000}"/>
    <hyperlink ref="V81" r:id="rId316" xr:uid="{00000000-0004-0000-0100-00003C010000}"/>
    <hyperlink ref="W81" r:id="rId317" xr:uid="{00000000-0004-0000-0100-00003D010000}"/>
    <hyperlink ref="X81" r:id="rId318" xr:uid="{00000000-0004-0000-0100-00003E010000}"/>
    <hyperlink ref="T82" r:id="rId319" xr:uid="{00000000-0004-0000-0100-00003F010000}"/>
    <hyperlink ref="U82" r:id="rId320" xr:uid="{00000000-0004-0000-0100-000040010000}"/>
    <hyperlink ref="V82" r:id="rId321" xr:uid="{00000000-0004-0000-0100-000041010000}"/>
    <hyperlink ref="W82" r:id="rId322" xr:uid="{00000000-0004-0000-0100-000042010000}"/>
    <hyperlink ref="X82" r:id="rId323" xr:uid="{00000000-0004-0000-0100-000043010000}"/>
    <hyperlink ref="T83" r:id="rId324" xr:uid="{00000000-0004-0000-0100-000044010000}"/>
    <hyperlink ref="U83" r:id="rId325" xr:uid="{00000000-0004-0000-0100-000045010000}"/>
    <hyperlink ref="V83" r:id="rId326" xr:uid="{00000000-0004-0000-0100-000046010000}"/>
    <hyperlink ref="X83" r:id="rId327" xr:uid="{00000000-0004-0000-0100-000047010000}"/>
    <hyperlink ref="T84" r:id="rId328" xr:uid="{00000000-0004-0000-0100-000048010000}"/>
    <hyperlink ref="U84" r:id="rId329" xr:uid="{00000000-0004-0000-0100-000049010000}"/>
    <hyperlink ref="V84" r:id="rId330" xr:uid="{00000000-0004-0000-0100-00004A010000}"/>
    <hyperlink ref="W84" r:id="rId331" xr:uid="{00000000-0004-0000-0100-00004B010000}"/>
    <hyperlink ref="X84" r:id="rId332" xr:uid="{00000000-0004-0000-0100-00004C010000}"/>
    <hyperlink ref="T85" r:id="rId333" xr:uid="{00000000-0004-0000-0100-00004D010000}"/>
    <hyperlink ref="V85" r:id="rId334" xr:uid="{00000000-0004-0000-0100-00004E010000}"/>
    <hyperlink ref="W85" r:id="rId335" xr:uid="{00000000-0004-0000-0100-00004F010000}"/>
    <hyperlink ref="T86" r:id="rId336" xr:uid="{00000000-0004-0000-0100-000050010000}"/>
    <hyperlink ref="U86" r:id="rId337" xr:uid="{00000000-0004-0000-0100-000051010000}"/>
    <hyperlink ref="V86" r:id="rId338" xr:uid="{00000000-0004-0000-0100-000052010000}"/>
    <hyperlink ref="W86" r:id="rId339" xr:uid="{00000000-0004-0000-0100-000053010000}"/>
    <hyperlink ref="X86" r:id="rId340" xr:uid="{00000000-0004-0000-0100-000054010000}"/>
    <hyperlink ref="U87" r:id="rId341" xr:uid="{00000000-0004-0000-0100-000055010000}"/>
    <hyperlink ref="V87" r:id="rId342" xr:uid="{00000000-0004-0000-0100-000056010000}"/>
    <hyperlink ref="W87" r:id="rId343" xr:uid="{00000000-0004-0000-0100-000057010000}"/>
    <hyperlink ref="X87" r:id="rId344" xr:uid="{00000000-0004-0000-0100-000058010000}"/>
    <hyperlink ref="T88" r:id="rId345" xr:uid="{00000000-0004-0000-0100-000059010000}"/>
    <hyperlink ref="U88" r:id="rId346" xr:uid="{00000000-0004-0000-0100-00005A010000}"/>
    <hyperlink ref="V88" r:id="rId347" xr:uid="{00000000-0004-0000-0100-00005B010000}"/>
    <hyperlink ref="X88" r:id="rId348" xr:uid="{00000000-0004-0000-0100-00005C010000}"/>
    <hyperlink ref="T89" r:id="rId349" xr:uid="{00000000-0004-0000-0100-00005D010000}"/>
    <hyperlink ref="U89" r:id="rId350" xr:uid="{00000000-0004-0000-0100-00005E010000}"/>
    <hyperlink ref="T90" r:id="rId351" xr:uid="{00000000-0004-0000-0100-00005F010000}"/>
    <hyperlink ref="V90" r:id="rId352" xr:uid="{00000000-0004-0000-0100-000060010000}"/>
    <hyperlink ref="W90" r:id="rId353" xr:uid="{00000000-0004-0000-0100-000061010000}"/>
    <hyperlink ref="T91" r:id="rId354" xr:uid="{00000000-0004-0000-0100-000062010000}"/>
    <hyperlink ref="U91" r:id="rId355" xr:uid="{00000000-0004-0000-0100-000063010000}"/>
    <hyperlink ref="V91" r:id="rId356" xr:uid="{00000000-0004-0000-0100-000064010000}"/>
    <hyperlink ref="X91" r:id="rId357" xr:uid="{00000000-0004-0000-0100-000065010000}"/>
    <hyperlink ref="S92" r:id="rId358" xr:uid="{00000000-0004-0000-0100-000066010000}"/>
    <hyperlink ref="T92" r:id="rId359" xr:uid="{00000000-0004-0000-0100-000067010000}"/>
    <hyperlink ref="U92" r:id="rId360" xr:uid="{00000000-0004-0000-0100-000068010000}"/>
    <hyperlink ref="V92" r:id="rId361" xr:uid="{00000000-0004-0000-0100-000069010000}"/>
    <hyperlink ref="X92" r:id="rId362" xr:uid="{00000000-0004-0000-0100-00006A010000}"/>
    <hyperlink ref="T93" r:id="rId363" xr:uid="{00000000-0004-0000-0100-00006B010000}"/>
    <hyperlink ref="U93" r:id="rId364" xr:uid="{00000000-0004-0000-0100-00006C010000}"/>
    <hyperlink ref="V93" r:id="rId365" xr:uid="{00000000-0004-0000-0100-00006D010000}"/>
    <hyperlink ref="W93" r:id="rId366" xr:uid="{00000000-0004-0000-0100-00006E010000}"/>
    <hyperlink ref="X93" r:id="rId367" xr:uid="{00000000-0004-0000-0100-00006F010000}"/>
    <hyperlink ref="T94" r:id="rId368" xr:uid="{00000000-0004-0000-0100-000070010000}"/>
    <hyperlink ref="U94" r:id="rId369" xr:uid="{00000000-0004-0000-0100-000071010000}"/>
    <hyperlink ref="V94" r:id="rId370" xr:uid="{00000000-0004-0000-0100-000072010000}"/>
    <hyperlink ref="W94" r:id="rId371" xr:uid="{00000000-0004-0000-0100-000073010000}"/>
    <hyperlink ref="V95" r:id="rId372" xr:uid="{00000000-0004-0000-0100-000074010000}"/>
    <hyperlink ref="S96" r:id="rId373" xr:uid="{00000000-0004-0000-0100-000075010000}"/>
    <hyperlink ref="T96" r:id="rId374" xr:uid="{00000000-0004-0000-0100-000076010000}"/>
    <hyperlink ref="U96" r:id="rId375" xr:uid="{00000000-0004-0000-0100-000077010000}"/>
    <hyperlink ref="V96" r:id="rId376" xr:uid="{00000000-0004-0000-0100-000078010000}"/>
    <hyperlink ref="X96" r:id="rId377" xr:uid="{00000000-0004-0000-0100-000079010000}"/>
    <hyperlink ref="T97" r:id="rId378" xr:uid="{00000000-0004-0000-0100-00007A010000}"/>
    <hyperlink ref="U97" r:id="rId379" xr:uid="{00000000-0004-0000-0100-00007B010000}"/>
    <hyperlink ref="V97" r:id="rId380" xr:uid="{00000000-0004-0000-0100-00007C010000}"/>
    <hyperlink ref="X97" r:id="rId381" xr:uid="{00000000-0004-0000-0100-00007D010000}"/>
    <hyperlink ref="T98" r:id="rId382" xr:uid="{00000000-0004-0000-0100-00007E010000}"/>
    <hyperlink ref="U98" r:id="rId383" xr:uid="{00000000-0004-0000-0100-00007F010000}"/>
    <hyperlink ref="V98" r:id="rId384" xr:uid="{00000000-0004-0000-0100-000080010000}"/>
    <hyperlink ref="X98" r:id="rId385" xr:uid="{00000000-0004-0000-0100-000081010000}"/>
    <hyperlink ref="T99" r:id="rId386" xr:uid="{00000000-0004-0000-0100-000082010000}"/>
    <hyperlink ref="U99" r:id="rId387" xr:uid="{00000000-0004-0000-0100-000083010000}"/>
    <hyperlink ref="V99" r:id="rId388" xr:uid="{00000000-0004-0000-0100-000084010000}"/>
    <hyperlink ref="X99" r:id="rId389" xr:uid="{00000000-0004-0000-0100-000085010000}"/>
    <hyperlink ref="T100" r:id="rId390" xr:uid="{00000000-0004-0000-0100-000086010000}"/>
    <hyperlink ref="U100" r:id="rId391" xr:uid="{00000000-0004-0000-0100-000087010000}"/>
    <hyperlink ref="V100" r:id="rId392" xr:uid="{00000000-0004-0000-0100-000088010000}"/>
    <hyperlink ref="X100" r:id="rId393" xr:uid="{00000000-0004-0000-0100-000089010000}"/>
    <hyperlink ref="T101" r:id="rId394" xr:uid="{00000000-0004-0000-0100-00008A010000}"/>
    <hyperlink ref="V101" r:id="rId395" xr:uid="{00000000-0004-0000-0100-00008B010000}"/>
    <hyperlink ref="X101" r:id="rId396" xr:uid="{00000000-0004-0000-0100-00008C010000}"/>
    <hyperlink ref="U102" r:id="rId397" xr:uid="{00000000-0004-0000-0100-00008D010000}"/>
    <hyperlink ref="V102" r:id="rId398" xr:uid="{00000000-0004-0000-0100-00008E010000}"/>
    <hyperlink ref="X102" r:id="rId399" xr:uid="{00000000-0004-0000-0100-00008F010000}"/>
    <hyperlink ref="U103" r:id="rId400" xr:uid="{00000000-0004-0000-0100-000090010000}"/>
    <hyperlink ref="V103" r:id="rId401" xr:uid="{00000000-0004-0000-0100-000091010000}"/>
    <hyperlink ref="S104" r:id="rId402" xr:uid="{00000000-0004-0000-0100-000092010000}"/>
    <hyperlink ref="T104" r:id="rId403" xr:uid="{00000000-0004-0000-0100-000093010000}"/>
    <hyperlink ref="U104" r:id="rId404" xr:uid="{00000000-0004-0000-0100-000094010000}"/>
    <hyperlink ref="V104" r:id="rId405" xr:uid="{00000000-0004-0000-0100-000095010000}"/>
    <hyperlink ref="W104" r:id="rId406" xr:uid="{00000000-0004-0000-0100-000096010000}"/>
    <hyperlink ref="X104" r:id="rId407" xr:uid="{00000000-0004-0000-0100-000097010000}"/>
    <hyperlink ref="T105" r:id="rId408" xr:uid="{00000000-0004-0000-0100-000098010000}"/>
    <hyperlink ref="U105" r:id="rId409" location="stream/0" xr:uid="{00000000-0004-0000-0100-000099010000}"/>
    <hyperlink ref="V105" r:id="rId410" xr:uid="{00000000-0004-0000-0100-00009A010000}"/>
    <hyperlink ref="W105" r:id="rId411" xr:uid="{00000000-0004-0000-0100-00009B010000}"/>
    <hyperlink ref="X105" r:id="rId412" xr:uid="{00000000-0004-0000-0100-00009C010000}"/>
    <hyperlink ref="T106" r:id="rId413" xr:uid="{00000000-0004-0000-0100-00009D010000}"/>
    <hyperlink ref="U106" r:id="rId414" xr:uid="{00000000-0004-0000-0100-00009E010000}"/>
    <hyperlink ref="T107" r:id="rId415" xr:uid="{00000000-0004-0000-0100-00009F010000}"/>
    <hyperlink ref="U107" r:id="rId416" xr:uid="{00000000-0004-0000-0100-0000A0010000}"/>
    <hyperlink ref="V107" r:id="rId417" xr:uid="{00000000-0004-0000-0100-0000A1010000}"/>
    <hyperlink ref="X107" r:id="rId418" xr:uid="{00000000-0004-0000-0100-0000A2010000}"/>
    <hyperlink ref="T108" r:id="rId419" xr:uid="{00000000-0004-0000-0100-0000A3010000}"/>
    <hyperlink ref="U108" r:id="rId420" xr:uid="{00000000-0004-0000-0100-0000A4010000}"/>
    <hyperlink ref="V108" r:id="rId421" xr:uid="{00000000-0004-0000-0100-0000A5010000}"/>
    <hyperlink ref="W108" r:id="rId422" xr:uid="{00000000-0004-0000-0100-0000A6010000}"/>
    <hyperlink ref="X108" r:id="rId423" xr:uid="{00000000-0004-0000-0100-0000A7010000}"/>
    <hyperlink ref="T109" r:id="rId424" xr:uid="{00000000-0004-0000-0100-0000A8010000}"/>
    <hyperlink ref="U109" r:id="rId425" xr:uid="{00000000-0004-0000-0100-0000A9010000}"/>
    <hyperlink ref="V109" r:id="rId426" xr:uid="{00000000-0004-0000-0100-0000AA010000}"/>
    <hyperlink ref="X109" r:id="rId427" xr:uid="{00000000-0004-0000-0100-0000AB010000}"/>
    <hyperlink ref="S110" r:id="rId428" xr:uid="{00000000-0004-0000-0100-0000AC010000}"/>
    <hyperlink ref="T110" r:id="rId429" xr:uid="{00000000-0004-0000-0100-0000AD010000}"/>
    <hyperlink ref="U110" r:id="rId430" xr:uid="{00000000-0004-0000-0100-0000AE010000}"/>
    <hyperlink ref="V110" r:id="rId431" xr:uid="{00000000-0004-0000-0100-0000AF010000}"/>
    <hyperlink ref="W110" r:id="rId432" xr:uid="{00000000-0004-0000-0100-0000B0010000}"/>
    <hyperlink ref="X110" r:id="rId433" xr:uid="{00000000-0004-0000-0100-0000B1010000}"/>
    <hyperlink ref="U111" r:id="rId434" xr:uid="{00000000-0004-0000-0100-0000B2010000}"/>
    <hyperlink ref="V111" r:id="rId435" xr:uid="{00000000-0004-0000-0100-0000B3010000}"/>
    <hyperlink ref="W111" r:id="rId436" xr:uid="{00000000-0004-0000-0100-0000B4010000}"/>
    <hyperlink ref="X111" r:id="rId437" xr:uid="{00000000-0004-0000-0100-0000B5010000}"/>
    <hyperlink ref="T112" r:id="rId438" xr:uid="{00000000-0004-0000-0100-0000B6010000}"/>
    <hyperlink ref="U112" r:id="rId439" xr:uid="{00000000-0004-0000-0100-0000B7010000}"/>
    <hyperlink ref="V112" r:id="rId440" xr:uid="{00000000-0004-0000-0100-0000B8010000}"/>
    <hyperlink ref="X112" r:id="rId441" xr:uid="{00000000-0004-0000-0100-0000B9010000}"/>
    <hyperlink ref="T113" r:id="rId442" xr:uid="{00000000-0004-0000-0100-0000BA010000}"/>
    <hyperlink ref="U113" r:id="rId443" xr:uid="{00000000-0004-0000-0100-0000BB010000}"/>
    <hyperlink ref="W113" r:id="rId444" xr:uid="{00000000-0004-0000-0100-0000BC010000}"/>
    <hyperlink ref="X113" r:id="rId445" xr:uid="{00000000-0004-0000-0100-0000BD010000}"/>
    <hyperlink ref="T114" r:id="rId446" xr:uid="{00000000-0004-0000-0100-0000BE010000}"/>
    <hyperlink ref="U114" r:id="rId447" xr:uid="{00000000-0004-0000-0100-0000BF010000}"/>
    <hyperlink ref="V114" r:id="rId448" xr:uid="{00000000-0004-0000-0100-0000C0010000}"/>
    <hyperlink ref="W114" r:id="rId449" xr:uid="{00000000-0004-0000-0100-0000C1010000}"/>
    <hyperlink ref="X114" r:id="rId450" xr:uid="{00000000-0004-0000-0100-0000C2010000}"/>
    <hyperlink ref="T115" r:id="rId451" xr:uid="{00000000-0004-0000-0100-0000C3010000}"/>
    <hyperlink ref="U115" r:id="rId452" xr:uid="{00000000-0004-0000-0100-0000C4010000}"/>
    <hyperlink ref="V115" r:id="rId453" xr:uid="{00000000-0004-0000-0100-0000C5010000}"/>
    <hyperlink ref="W115" r:id="rId454" xr:uid="{00000000-0004-0000-0100-0000C6010000}"/>
    <hyperlink ref="X115" r:id="rId455" xr:uid="{00000000-0004-0000-0100-0000C7010000}"/>
    <hyperlink ref="T116" r:id="rId456" xr:uid="{00000000-0004-0000-0100-0000C8010000}"/>
    <hyperlink ref="U116" r:id="rId457" xr:uid="{00000000-0004-0000-0100-0000C9010000}"/>
    <hyperlink ref="V116" r:id="rId458" xr:uid="{00000000-0004-0000-0100-0000CA010000}"/>
    <hyperlink ref="X116" r:id="rId459" xr:uid="{00000000-0004-0000-0100-0000CB010000}"/>
    <hyperlink ref="T117" r:id="rId460" xr:uid="{00000000-0004-0000-0100-0000CC010000}"/>
    <hyperlink ref="U117" r:id="rId461" xr:uid="{00000000-0004-0000-0100-0000CD010000}"/>
    <hyperlink ref="V117" r:id="rId462" xr:uid="{00000000-0004-0000-0100-0000CE010000}"/>
    <hyperlink ref="X117" r:id="rId463" xr:uid="{00000000-0004-0000-0100-0000CF010000}"/>
    <hyperlink ref="T118" r:id="rId464" xr:uid="{00000000-0004-0000-0100-0000D0010000}"/>
    <hyperlink ref="V118" r:id="rId465" xr:uid="{00000000-0004-0000-0100-0000D1010000}"/>
    <hyperlink ref="X118" r:id="rId466" xr:uid="{00000000-0004-0000-0100-0000D2010000}"/>
    <hyperlink ref="U119" r:id="rId467" xr:uid="{00000000-0004-0000-0100-0000D3010000}"/>
    <hyperlink ref="V119" r:id="rId468" xr:uid="{00000000-0004-0000-0100-0000D4010000}"/>
    <hyperlink ref="W119" r:id="rId469" xr:uid="{00000000-0004-0000-0100-0000D5010000}"/>
    <hyperlink ref="X119" r:id="rId470" xr:uid="{00000000-0004-0000-0100-0000D6010000}"/>
    <hyperlink ref="T120" r:id="rId471" xr:uid="{00000000-0004-0000-0100-0000D7010000}"/>
    <hyperlink ref="U120" r:id="rId472" xr:uid="{00000000-0004-0000-0100-0000D8010000}"/>
    <hyperlink ref="V120" r:id="rId473" xr:uid="{00000000-0004-0000-0100-0000D9010000}"/>
    <hyperlink ref="X120" r:id="rId474" xr:uid="{00000000-0004-0000-0100-0000DA010000}"/>
    <hyperlink ref="T121" r:id="rId475" xr:uid="{00000000-0004-0000-0100-0000DB010000}"/>
    <hyperlink ref="U121" r:id="rId476" xr:uid="{00000000-0004-0000-0100-0000DC010000}"/>
    <hyperlink ref="T122" r:id="rId477" xr:uid="{00000000-0004-0000-0100-0000DD010000}"/>
    <hyperlink ref="U122" r:id="rId478" xr:uid="{00000000-0004-0000-0100-0000DE010000}"/>
    <hyperlink ref="V122" r:id="rId479" xr:uid="{00000000-0004-0000-0100-0000DF010000}"/>
    <hyperlink ref="X122" r:id="rId480" xr:uid="{00000000-0004-0000-0100-0000E0010000}"/>
    <hyperlink ref="T123" r:id="rId481" xr:uid="{00000000-0004-0000-0100-0000E1010000}"/>
    <hyperlink ref="U123" r:id="rId482" xr:uid="{00000000-0004-0000-0100-0000E2010000}"/>
    <hyperlink ref="V123" r:id="rId483" xr:uid="{00000000-0004-0000-0100-0000E3010000}"/>
    <hyperlink ref="W123" r:id="rId484" xr:uid="{00000000-0004-0000-0100-0000E4010000}"/>
    <hyperlink ref="X123" r:id="rId485" xr:uid="{00000000-0004-0000-0100-0000E5010000}"/>
    <hyperlink ref="T125" r:id="rId486" xr:uid="{00000000-0004-0000-0100-0000E6010000}"/>
    <hyperlink ref="U125" r:id="rId487" xr:uid="{00000000-0004-0000-0100-0000E7010000}"/>
    <hyperlink ref="V125" r:id="rId488" xr:uid="{00000000-0004-0000-0100-0000E8010000}"/>
    <hyperlink ref="X125" r:id="rId489" xr:uid="{00000000-0004-0000-0100-0000E9010000}"/>
    <hyperlink ref="T126" r:id="rId490" xr:uid="{00000000-0004-0000-0100-0000EA010000}"/>
    <hyperlink ref="U126" r:id="rId491" xr:uid="{00000000-0004-0000-0100-0000EB010000}"/>
    <hyperlink ref="V126" r:id="rId492" xr:uid="{00000000-0004-0000-0100-0000EC010000}"/>
    <hyperlink ref="W126" r:id="rId493" xr:uid="{00000000-0004-0000-0100-0000ED010000}"/>
    <hyperlink ref="X126" r:id="rId494" xr:uid="{00000000-0004-0000-0100-0000EE010000}"/>
    <hyperlink ref="T127" r:id="rId495" xr:uid="{00000000-0004-0000-0100-0000EF010000}"/>
    <hyperlink ref="U127" r:id="rId496" xr:uid="{00000000-0004-0000-0100-0000F0010000}"/>
    <hyperlink ref="V127" r:id="rId497" xr:uid="{00000000-0004-0000-0100-0000F1010000}"/>
    <hyperlink ref="X127" r:id="rId498" xr:uid="{00000000-0004-0000-0100-0000F2010000}"/>
    <hyperlink ref="T128" r:id="rId499" xr:uid="{00000000-0004-0000-0100-0000F3010000}"/>
    <hyperlink ref="U128" r:id="rId500" xr:uid="{00000000-0004-0000-0100-0000F4010000}"/>
    <hyperlink ref="X128" r:id="rId501" xr:uid="{00000000-0004-0000-0100-0000F5010000}"/>
    <hyperlink ref="T129" r:id="rId502" xr:uid="{00000000-0004-0000-0100-0000F6010000}"/>
    <hyperlink ref="U129" r:id="rId503" xr:uid="{00000000-0004-0000-0100-0000F7010000}"/>
    <hyperlink ref="T130" r:id="rId504" xr:uid="{00000000-0004-0000-0100-0000F8010000}"/>
    <hyperlink ref="U130" r:id="rId505" xr:uid="{00000000-0004-0000-0100-0000F9010000}"/>
    <hyperlink ref="V130" r:id="rId506" xr:uid="{00000000-0004-0000-0100-0000FA010000}"/>
    <hyperlink ref="X130" r:id="rId507" xr:uid="{00000000-0004-0000-0100-0000FB010000}"/>
    <hyperlink ref="U131" r:id="rId508" xr:uid="{00000000-0004-0000-0100-0000FC010000}"/>
    <hyperlink ref="V131" r:id="rId509" xr:uid="{00000000-0004-0000-0100-0000FD010000}"/>
    <hyperlink ref="X131" r:id="rId510" xr:uid="{00000000-0004-0000-0100-0000FE010000}"/>
    <hyperlink ref="T132" r:id="rId511" location="esidata" xr:uid="{00000000-0004-0000-0100-0000FF010000}"/>
    <hyperlink ref="U132" r:id="rId512" xr:uid="{00000000-0004-0000-0100-000000020000}"/>
    <hyperlink ref="V132" r:id="rId513" xr:uid="{00000000-0004-0000-0100-000001020000}"/>
    <hyperlink ref="X132" r:id="rId514" xr:uid="{00000000-0004-0000-0100-000002020000}"/>
    <hyperlink ref="T133" r:id="rId515" xr:uid="{00000000-0004-0000-0100-000003020000}"/>
    <hyperlink ref="U133" r:id="rId516" xr:uid="{00000000-0004-0000-0100-000004020000}"/>
    <hyperlink ref="V133" r:id="rId517" xr:uid="{00000000-0004-0000-0100-000005020000}"/>
    <hyperlink ref="X133" r:id="rId518" xr:uid="{00000000-0004-0000-0100-000006020000}"/>
    <hyperlink ref="T134" r:id="rId519" xr:uid="{00000000-0004-0000-0100-000007020000}"/>
    <hyperlink ref="U134" r:id="rId520" xr:uid="{00000000-0004-0000-0100-000008020000}"/>
    <hyperlink ref="V134" r:id="rId521" xr:uid="{00000000-0004-0000-0100-000009020000}"/>
    <hyperlink ref="W134" r:id="rId522" xr:uid="{00000000-0004-0000-0100-00000A020000}"/>
    <hyperlink ref="X134" r:id="rId523" xr:uid="{00000000-0004-0000-0100-00000B020000}"/>
    <hyperlink ref="T136" r:id="rId524" xr:uid="{00000000-0004-0000-0100-00000C020000}"/>
    <hyperlink ref="U136" r:id="rId525" xr:uid="{00000000-0004-0000-0100-00000D020000}"/>
    <hyperlink ref="V136" r:id="rId526" xr:uid="{00000000-0004-0000-0100-00000E020000}"/>
    <hyperlink ref="W136" r:id="rId527" xr:uid="{00000000-0004-0000-0100-00000F020000}"/>
    <hyperlink ref="X136" r:id="rId528" xr:uid="{00000000-0004-0000-0100-000010020000}"/>
    <hyperlink ref="T137" r:id="rId529" xr:uid="{00000000-0004-0000-0100-000011020000}"/>
    <hyperlink ref="V137" r:id="rId530" xr:uid="{00000000-0004-0000-0100-000012020000}"/>
    <hyperlink ref="X137" r:id="rId531" xr:uid="{00000000-0004-0000-0100-000013020000}"/>
    <hyperlink ref="S138" r:id="rId532" xr:uid="{00000000-0004-0000-0100-000014020000}"/>
    <hyperlink ref="T138" r:id="rId533" xr:uid="{00000000-0004-0000-0100-000015020000}"/>
    <hyperlink ref="U138" r:id="rId534" xr:uid="{00000000-0004-0000-0100-000016020000}"/>
    <hyperlink ref="V138" r:id="rId535" xr:uid="{00000000-0004-0000-0100-000017020000}"/>
    <hyperlink ref="W138" r:id="rId536" xr:uid="{00000000-0004-0000-0100-000018020000}"/>
    <hyperlink ref="X138" r:id="rId537" xr:uid="{00000000-0004-0000-0100-000019020000}"/>
    <hyperlink ref="U139" r:id="rId538" xr:uid="{00000000-0004-0000-0100-00001A020000}"/>
    <hyperlink ref="V139" r:id="rId539" xr:uid="{00000000-0004-0000-0100-00001B020000}"/>
    <hyperlink ref="X139" r:id="rId540" xr:uid="{00000000-0004-0000-0100-00001C020000}"/>
    <hyperlink ref="T140" r:id="rId541" xr:uid="{00000000-0004-0000-0100-00001D020000}"/>
    <hyperlink ref="V140" r:id="rId542" xr:uid="{00000000-0004-0000-0100-00001E020000}"/>
    <hyperlink ref="W140" r:id="rId543" xr:uid="{00000000-0004-0000-0100-00001F020000}"/>
    <hyperlink ref="X140" r:id="rId544" xr:uid="{00000000-0004-0000-0100-000020020000}"/>
    <hyperlink ref="S141" r:id="rId545" xr:uid="{00000000-0004-0000-0100-000021020000}"/>
    <hyperlink ref="T141" r:id="rId546" xr:uid="{00000000-0004-0000-0100-000022020000}"/>
    <hyperlink ref="U141" r:id="rId547" xr:uid="{00000000-0004-0000-0100-000023020000}"/>
    <hyperlink ref="V141" r:id="rId548" xr:uid="{00000000-0004-0000-0100-000024020000}"/>
    <hyperlink ref="X141" r:id="rId549" xr:uid="{00000000-0004-0000-0100-000025020000}"/>
    <hyperlink ref="U142" r:id="rId550" xr:uid="{00000000-0004-0000-0100-000026020000}"/>
    <hyperlink ref="V142" r:id="rId551" xr:uid="{00000000-0004-0000-0100-000027020000}"/>
    <hyperlink ref="X142" r:id="rId552" xr:uid="{00000000-0004-0000-0100-000028020000}"/>
    <hyperlink ref="S143" r:id="rId553" xr:uid="{00000000-0004-0000-0100-000029020000}"/>
    <hyperlink ref="T143" r:id="rId554" xr:uid="{00000000-0004-0000-0100-00002A020000}"/>
    <hyperlink ref="U143" r:id="rId555" xr:uid="{00000000-0004-0000-0100-00002B020000}"/>
    <hyperlink ref="W143" r:id="rId556" xr:uid="{00000000-0004-0000-0100-00002C020000}"/>
    <hyperlink ref="X143" r:id="rId557" xr:uid="{00000000-0004-0000-0100-00002D020000}"/>
    <hyperlink ref="U144" r:id="rId558" xr:uid="{00000000-0004-0000-0100-00002E020000}"/>
    <hyperlink ref="V144" r:id="rId559" xr:uid="{00000000-0004-0000-0100-00002F020000}"/>
    <hyperlink ref="X144" r:id="rId560" xr:uid="{00000000-0004-0000-0100-000030020000}"/>
    <hyperlink ref="U145" r:id="rId561" xr:uid="{00000000-0004-0000-0100-000031020000}"/>
    <hyperlink ref="V145" r:id="rId562" xr:uid="{00000000-0004-0000-0100-000032020000}"/>
    <hyperlink ref="T146" r:id="rId563" xr:uid="{00000000-0004-0000-0100-000033020000}"/>
    <hyperlink ref="U146" r:id="rId564" xr:uid="{00000000-0004-0000-0100-000034020000}"/>
    <hyperlink ref="V146" r:id="rId565" xr:uid="{00000000-0004-0000-0100-000035020000}"/>
    <hyperlink ref="W146" r:id="rId566" xr:uid="{00000000-0004-0000-0100-000036020000}"/>
    <hyperlink ref="X146" r:id="rId567" xr:uid="{00000000-0004-0000-0100-000037020000}"/>
    <hyperlink ref="T147" r:id="rId568" xr:uid="{00000000-0004-0000-0100-000038020000}"/>
    <hyperlink ref="V147" r:id="rId569" xr:uid="{00000000-0004-0000-0100-000039020000}"/>
    <hyperlink ref="T149" r:id="rId570" xr:uid="{00000000-0004-0000-0100-00003A020000}"/>
    <hyperlink ref="U149" r:id="rId571" xr:uid="{00000000-0004-0000-0100-00003B020000}"/>
    <hyperlink ref="W149" r:id="rId572" xr:uid="{00000000-0004-0000-0100-00003C020000}"/>
    <hyperlink ref="X149" r:id="rId573" xr:uid="{00000000-0004-0000-0100-00003D020000}"/>
    <hyperlink ref="T150" r:id="rId574" xr:uid="{00000000-0004-0000-0100-00003E020000}"/>
    <hyperlink ref="U150" r:id="rId575" xr:uid="{00000000-0004-0000-0100-00003F020000}"/>
    <hyperlink ref="V150" r:id="rId576" xr:uid="{00000000-0004-0000-0100-000040020000}"/>
    <hyperlink ref="W150" r:id="rId577" xr:uid="{00000000-0004-0000-0100-000041020000}"/>
    <hyperlink ref="X150" r:id="rId578" xr:uid="{00000000-0004-0000-0100-000042020000}"/>
    <hyperlink ref="V151" r:id="rId579" xr:uid="{00000000-0004-0000-0100-000043020000}"/>
    <hyperlink ref="S152" r:id="rId580" xr:uid="{00000000-0004-0000-0100-000044020000}"/>
    <hyperlink ref="T152" r:id="rId581" xr:uid="{00000000-0004-0000-0100-000045020000}"/>
    <hyperlink ref="U152" r:id="rId582" xr:uid="{00000000-0004-0000-0100-000046020000}"/>
    <hyperlink ref="V152" r:id="rId583" xr:uid="{00000000-0004-0000-0100-000047020000}"/>
    <hyperlink ref="X152" r:id="rId584" xr:uid="{00000000-0004-0000-0100-000048020000}"/>
    <hyperlink ref="V153" r:id="rId585" xr:uid="{00000000-0004-0000-0100-000049020000}"/>
    <hyperlink ref="U154" r:id="rId586" xr:uid="{00000000-0004-0000-0100-00004A020000}"/>
    <hyperlink ref="V154" r:id="rId587" xr:uid="{00000000-0004-0000-0100-00004B020000}"/>
    <hyperlink ref="X154" r:id="rId588" xr:uid="{00000000-0004-0000-0100-00004C020000}"/>
    <hyperlink ref="T155" r:id="rId589" xr:uid="{00000000-0004-0000-0100-00004D020000}"/>
    <hyperlink ref="U155" r:id="rId590" xr:uid="{00000000-0004-0000-0100-00004E020000}"/>
    <hyperlink ref="V155" r:id="rId591" xr:uid="{00000000-0004-0000-0100-00004F020000}"/>
    <hyperlink ref="W155" r:id="rId592" xr:uid="{00000000-0004-0000-0100-000050020000}"/>
    <hyperlink ref="X155" r:id="rId593" xr:uid="{00000000-0004-0000-0100-000051020000}"/>
    <hyperlink ref="T156" r:id="rId594" xr:uid="{00000000-0004-0000-0100-000052020000}"/>
    <hyperlink ref="U156" r:id="rId595" xr:uid="{00000000-0004-0000-0100-000053020000}"/>
    <hyperlink ref="V156" r:id="rId596" xr:uid="{00000000-0004-0000-0100-000054020000}"/>
    <hyperlink ref="T157" r:id="rId597" xr:uid="{00000000-0004-0000-0100-000055020000}"/>
    <hyperlink ref="U157" r:id="rId598" xr:uid="{00000000-0004-0000-0100-000056020000}"/>
    <hyperlink ref="V157" r:id="rId599" xr:uid="{00000000-0004-0000-0100-000057020000}"/>
    <hyperlink ref="X157" r:id="rId600" xr:uid="{00000000-0004-0000-0100-000058020000}"/>
    <hyperlink ref="S158" r:id="rId601" xr:uid="{00000000-0004-0000-0100-000059020000}"/>
    <hyperlink ref="U158" r:id="rId602" xr:uid="{00000000-0004-0000-0100-00005A020000}"/>
    <hyperlink ref="V158" r:id="rId603" xr:uid="{00000000-0004-0000-0100-00005B020000}"/>
    <hyperlink ref="W158" r:id="rId604" xr:uid="{00000000-0004-0000-0100-00005C020000}"/>
    <hyperlink ref="X158" r:id="rId605" xr:uid="{00000000-0004-0000-0100-00005D020000}"/>
    <hyperlink ref="S159" r:id="rId606" xr:uid="{00000000-0004-0000-0100-00005E020000}"/>
    <hyperlink ref="T159" r:id="rId607" xr:uid="{00000000-0004-0000-0100-00005F020000}"/>
    <hyperlink ref="U159" r:id="rId608" xr:uid="{00000000-0004-0000-0100-000060020000}"/>
    <hyperlink ref="V159" r:id="rId609" xr:uid="{00000000-0004-0000-0100-000061020000}"/>
    <hyperlink ref="X159" r:id="rId610" xr:uid="{00000000-0004-0000-0100-000062020000}"/>
    <hyperlink ref="T160" r:id="rId611" xr:uid="{00000000-0004-0000-0100-000063020000}"/>
    <hyperlink ref="U160" r:id="rId612" xr:uid="{00000000-0004-0000-0100-000064020000}"/>
    <hyperlink ref="V160" r:id="rId613" xr:uid="{00000000-0004-0000-0100-000065020000}"/>
    <hyperlink ref="W160" r:id="rId614" xr:uid="{00000000-0004-0000-0100-000066020000}"/>
    <hyperlink ref="X160" r:id="rId615" xr:uid="{00000000-0004-0000-0100-000067020000}"/>
    <hyperlink ref="T161" r:id="rId616" xr:uid="{00000000-0004-0000-0100-000069020000}"/>
    <hyperlink ref="U161" r:id="rId617" xr:uid="{00000000-0004-0000-0100-00006A020000}"/>
    <hyperlink ref="W161" r:id="rId618" xr:uid="{00000000-0004-0000-0100-00006B020000}"/>
    <hyperlink ref="X161" r:id="rId619" xr:uid="{00000000-0004-0000-0100-00006C020000}"/>
    <hyperlink ref="T162" r:id="rId620" xr:uid="{00000000-0004-0000-0100-00006D020000}"/>
    <hyperlink ref="U162" r:id="rId621" xr:uid="{00000000-0004-0000-0100-00006E020000}"/>
    <hyperlink ref="V162" r:id="rId622" xr:uid="{00000000-0004-0000-0100-00006F020000}"/>
    <hyperlink ref="W162" r:id="rId623" xr:uid="{00000000-0004-0000-0100-000070020000}"/>
    <hyperlink ref="X162" r:id="rId624" xr:uid="{00000000-0004-0000-0100-000071020000}"/>
    <hyperlink ref="T163" r:id="rId625" xr:uid="{00000000-0004-0000-0100-000072020000}"/>
    <hyperlink ref="U163" r:id="rId626" xr:uid="{00000000-0004-0000-0100-000073020000}"/>
    <hyperlink ref="V163" r:id="rId627" xr:uid="{00000000-0004-0000-0100-000074020000}"/>
    <hyperlink ref="W163" r:id="rId628" xr:uid="{00000000-0004-0000-0100-000075020000}"/>
    <hyperlink ref="X163" r:id="rId629" xr:uid="{00000000-0004-0000-0100-000076020000}"/>
    <hyperlink ref="T164" r:id="rId630" xr:uid="{00000000-0004-0000-0100-000077020000}"/>
    <hyperlink ref="U164" r:id="rId631" xr:uid="{00000000-0004-0000-0100-000078020000}"/>
    <hyperlink ref="W164" r:id="rId632" xr:uid="{00000000-0004-0000-0100-000079020000}"/>
    <hyperlink ref="T166" r:id="rId633" xr:uid="{00000000-0004-0000-0100-00007A020000}"/>
    <hyperlink ref="V166" r:id="rId634" xr:uid="{00000000-0004-0000-0100-00007B020000}"/>
    <hyperlink ref="X166" r:id="rId635" xr:uid="{00000000-0004-0000-0100-00007C020000}"/>
    <hyperlink ref="T167" r:id="rId636" xr:uid="{00000000-0004-0000-0100-00007D020000}"/>
    <hyperlink ref="V167" r:id="rId637" xr:uid="{00000000-0004-0000-0100-00007E020000}"/>
    <hyperlink ref="X167" r:id="rId638" xr:uid="{00000000-0004-0000-0100-00007F020000}"/>
    <hyperlink ref="T168" r:id="rId639" location="esidata" xr:uid="{00000000-0004-0000-0100-000080020000}"/>
    <hyperlink ref="U168" r:id="rId640" xr:uid="{00000000-0004-0000-0100-000081020000}"/>
    <hyperlink ref="V168" r:id="rId641" xr:uid="{00000000-0004-0000-0100-000082020000}"/>
    <hyperlink ref="X168" r:id="rId642" xr:uid="{00000000-0004-0000-0100-000083020000}"/>
    <hyperlink ref="T169" r:id="rId643" xr:uid="{00000000-0004-0000-0100-000084020000}"/>
    <hyperlink ref="U169" r:id="rId644" xr:uid="{00000000-0004-0000-0100-000085020000}"/>
    <hyperlink ref="V169" r:id="rId645" xr:uid="{00000000-0004-0000-0100-000086020000}"/>
    <hyperlink ref="W169" r:id="rId646" xr:uid="{00000000-0004-0000-0100-000087020000}"/>
    <hyperlink ref="X169" r:id="rId647" xr:uid="{00000000-0004-0000-0100-000088020000}"/>
    <hyperlink ref="T170" r:id="rId648" xr:uid="{00000000-0004-0000-0100-000089020000}"/>
    <hyperlink ref="U170" r:id="rId649" xr:uid="{00000000-0004-0000-0100-00008A020000}"/>
    <hyperlink ref="V170" r:id="rId650" xr:uid="{00000000-0004-0000-0100-00008B020000}"/>
    <hyperlink ref="W170" r:id="rId651" xr:uid="{00000000-0004-0000-0100-00008C020000}"/>
    <hyperlink ref="X170" r:id="rId652" xr:uid="{00000000-0004-0000-0100-00008D020000}"/>
    <hyperlink ref="T171" r:id="rId653" xr:uid="{00000000-0004-0000-0100-00008E020000}"/>
    <hyperlink ref="U171" r:id="rId654" xr:uid="{00000000-0004-0000-0100-00008F020000}"/>
    <hyperlink ref="S172" r:id="rId655" location="AFFFdone" xr:uid="{00000000-0004-0000-0100-000090020000}"/>
    <hyperlink ref="T172" r:id="rId656" xr:uid="{00000000-0004-0000-0100-000091020000}"/>
    <hyperlink ref="U172" r:id="rId657" xr:uid="{00000000-0004-0000-0100-000092020000}"/>
    <hyperlink ref="V172" r:id="rId658" xr:uid="{00000000-0004-0000-0100-000093020000}"/>
    <hyperlink ref="W172" r:id="rId659" xr:uid="{00000000-0004-0000-0100-000094020000}"/>
    <hyperlink ref="X172" r:id="rId660" xr:uid="{00000000-0004-0000-0100-000095020000}"/>
    <hyperlink ref="U173" r:id="rId661" xr:uid="{00000000-0004-0000-0100-000096020000}"/>
    <hyperlink ref="V173" r:id="rId662" xr:uid="{00000000-0004-0000-0100-000097020000}"/>
    <hyperlink ref="W173" r:id="rId663" xr:uid="{00000000-0004-0000-0100-000098020000}"/>
    <hyperlink ref="X173" r:id="rId664" xr:uid="{00000000-0004-0000-0100-000099020000}"/>
    <hyperlink ref="T174" r:id="rId665" xr:uid="{00000000-0004-0000-0100-00009A020000}"/>
    <hyperlink ref="U174" r:id="rId666" xr:uid="{00000000-0004-0000-0100-00009B020000}"/>
    <hyperlink ref="V174" r:id="rId667" xr:uid="{00000000-0004-0000-0100-00009C020000}"/>
    <hyperlink ref="W174" r:id="rId668" xr:uid="{00000000-0004-0000-0100-00009D020000}"/>
    <hyperlink ref="X174" r:id="rId669" xr:uid="{00000000-0004-0000-0100-00009E020000}"/>
    <hyperlink ref="T175" r:id="rId670" xr:uid="{00000000-0004-0000-0100-00009F020000}"/>
    <hyperlink ref="U175" r:id="rId671" xr:uid="{00000000-0004-0000-0100-0000A0020000}"/>
    <hyperlink ref="V175" r:id="rId672" xr:uid="{00000000-0004-0000-0100-0000A1020000}"/>
    <hyperlink ref="U176" r:id="rId673" xr:uid="{00000000-0004-0000-0100-0000A2020000}"/>
    <hyperlink ref="S177" r:id="rId674" xr:uid="{00000000-0004-0000-0100-0000A3020000}"/>
    <hyperlink ref="T177" r:id="rId675" xr:uid="{00000000-0004-0000-0100-0000A4020000}"/>
    <hyperlink ref="U177" r:id="rId676" xr:uid="{00000000-0004-0000-0100-0000A5020000}"/>
    <hyperlink ref="V177" r:id="rId677" xr:uid="{00000000-0004-0000-0100-0000A6020000}"/>
    <hyperlink ref="X177" r:id="rId678" xr:uid="{00000000-0004-0000-0100-0000A7020000}"/>
    <hyperlink ref="T178" r:id="rId679" xr:uid="{00000000-0004-0000-0100-0000A8020000}"/>
    <hyperlink ref="U178" r:id="rId680" xr:uid="{00000000-0004-0000-0100-0000A9020000}"/>
    <hyperlink ref="V178" r:id="rId681" xr:uid="{00000000-0004-0000-0100-0000AA020000}"/>
    <hyperlink ref="W178" r:id="rId682" xr:uid="{00000000-0004-0000-0100-0000AB020000}"/>
    <hyperlink ref="X178" r:id="rId683" xr:uid="{00000000-0004-0000-0100-0000AC020000}"/>
    <hyperlink ref="S179" r:id="rId684" xr:uid="{00000000-0004-0000-0100-0000AD020000}"/>
    <hyperlink ref="T179" r:id="rId685" xr:uid="{00000000-0004-0000-0100-0000AE020000}"/>
    <hyperlink ref="U179" r:id="rId686" xr:uid="{00000000-0004-0000-0100-0000AF020000}"/>
    <hyperlink ref="V179" r:id="rId687" xr:uid="{00000000-0004-0000-0100-0000B0020000}"/>
    <hyperlink ref="W179" r:id="rId688" xr:uid="{00000000-0004-0000-0100-0000B1020000}"/>
    <hyperlink ref="X179" r:id="rId689" xr:uid="{00000000-0004-0000-0100-0000B2020000}"/>
    <hyperlink ref="T180" r:id="rId690" xr:uid="{00000000-0004-0000-0100-0000B3020000}"/>
    <hyperlink ref="U180" r:id="rId691" xr:uid="{00000000-0004-0000-0100-0000B4020000}"/>
    <hyperlink ref="V180" r:id="rId692" xr:uid="{00000000-0004-0000-0100-0000B5020000}"/>
    <hyperlink ref="W180" r:id="rId693" xr:uid="{00000000-0004-0000-0100-0000B6020000}"/>
    <hyperlink ref="X180" r:id="rId694" xr:uid="{00000000-0004-0000-0100-0000B7020000}"/>
    <hyperlink ref="T181" r:id="rId695" xr:uid="{00000000-0004-0000-0100-0000B8020000}"/>
    <hyperlink ref="U181" r:id="rId696" xr:uid="{00000000-0004-0000-0100-0000B9020000}"/>
    <hyperlink ref="V181" r:id="rId697" xr:uid="{00000000-0004-0000-0100-0000BA020000}"/>
    <hyperlink ref="W181" r:id="rId698" xr:uid="{00000000-0004-0000-0100-0000BB020000}"/>
    <hyperlink ref="X181" r:id="rId699" xr:uid="{00000000-0004-0000-0100-0000BC020000}"/>
    <hyperlink ref="T182" r:id="rId700" xr:uid="{00000000-0004-0000-0100-0000BD020000}"/>
    <hyperlink ref="W182" r:id="rId701" xr:uid="{00000000-0004-0000-0100-0000BE020000}"/>
    <hyperlink ref="U183" r:id="rId702" xr:uid="{00000000-0004-0000-0100-0000BF020000}"/>
    <hyperlink ref="V183" r:id="rId703" xr:uid="{00000000-0004-0000-0100-0000C0020000}"/>
    <hyperlink ref="X183" r:id="rId704" xr:uid="{00000000-0004-0000-0100-0000C1020000}"/>
    <hyperlink ref="T184" r:id="rId705" xr:uid="{00000000-0004-0000-0100-0000C2020000}"/>
    <hyperlink ref="U184" r:id="rId706" xr:uid="{00000000-0004-0000-0100-0000C3020000}"/>
    <hyperlink ref="X184" r:id="rId707" xr:uid="{00000000-0004-0000-0100-0000C4020000}"/>
    <hyperlink ref="U185" r:id="rId708" xr:uid="{00000000-0004-0000-0100-0000C5020000}"/>
    <hyperlink ref="V185" r:id="rId709" xr:uid="{00000000-0004-0000-0100-0000C6020000}"/>
    <hyperlink ref="W185" r:id="rId710" xr:uid="{00000000-0004-0000-0100-0000C7020000}"/>
    <hyperlink ref="T186" r:id="rId711" xr:uid="{00000000-0004-0000-0100-0000C8020000}"/>
    <hyperlink ref="U186" r:id="rId712" xr:uid="{00000000-0004-0000-0100-0000C9020000}"/>
    <hyperlink ref="V186" r:id="rId713" xr:uid="{00000000-0004-0000-0100-0000CA020000}"/>
    <hyperlink ref="W186" r:id="rId714" xr:uid="{00000000-0004-0000-0100-0000CB020000}"/>
    <hyperlink ref="X186" r:id="rId715" xr:uid="{00000000-0004-0000-0100-0000CC020000}"/>
    <hyperlink ref="T187" r:id="rId716" xr:uid="{00000000-0004-0000-0100-0000CD020000}"/>
    <hyperlink ref="U187" r:id="rId717" xr:uid="{00000000-0004-0000-0100-0000CE020000}"/>
    <hyperlink ref="U188" r:id="rId718" xr:uid="{00000000-0004-0000-0100-0000CF020000}"/>
    <hyperlink ref="V188" r:id="rId719" xr:uid="{00000000-0004-0000-0100-0000D0020000}"/>
    <hyperlink ref="W188" r:id="rId720" xr:uid="{00000000-0004-0000-0100-0000D1020000}"/>
    <hyperlink ref="X188" r:id="rId721" xr:uid="{00000000-0004-0000-0100-0000D2020000}"/>
    <hyperlink ref="T189" r:id="rId722" xr:uid="{00000000-0004-0000-0100-0000D3020000}"/>
    <hyperlink ref="V189" r:id="rId723" xr:uid="{00000000-0004-0000-0100-0000D4020000}"/>
    <hyperlink ref="X189" r:id="rId724" xr:uid="{00000000-0004-0000-0100-0000D5020000}"/>
    <hyperlink ref="T190" r:id="rId725" xr:uid="{00000000-0004-0000-0100-0000D6020000}"/>
    <hyperlink ref="U190" r:id="rId726" xr:uid="{00000000-0004-0000-0100-0000D7020000}"/>
    <hyperlink ref="V190" r:id="rId727" xr:uid="{00000000-0004-0000-0100-0000D8020000}"/>
    <hyperlink ref="X190" r:id="rId728" xr:uid="{00000000-0004-0000-0100-0000D9020000}"/>
    <hyperlink ref="T191" r:id="rId729" xr:uid="{00000000-0004-0000-0100-0000DA020000}"/>
    <hyperlink ref="U191" r:id="rId730" xr:uid="{00000000-0004-0000-0100-0000DB020000}"/>
    <hyperlink ref="V191" r:id="rId731" xr:uid="{00000000-0004-0000-0100-0000DC020000}"/>
    <hyperlink ref="W191" r:id="rId732" xr:uid="{00000000-0004-0000-0100-0000DD020000}"/>
    <hyperlink ref="X191" r:id="rId733" xr:uid="{00000000-0004-0000-0100-0000DE020000}"/>
    <hyperlink ref="T192" r:id="rId734" xr:uid="{00000000-0004-0000-0100-0000DF020000}"/>
    <hyperlink ref="U192" r:id="rId735" xr:uid="{00000000-0004-0000-0100-0000E0020000}"/>
    <hyperlink ref="V192" r:id="rId736" xr:uid="{00000000-0004-0000-0100-0000E1020000}"/>
    <hyperlink ref="X192" r:id="rId737" xr:uid="{00000000-0004-0000-0100-0000E2020000}"/>
    <hyperlink ref="V193" r:id="rId738" xr:uid="{00000000-0004-0000-0100-0000E3020000}"/>
    <hyperlink ref="U195" r:id="rId739" xr:uid="{00000000-0004-0000-0100-0000E4020000}"/>
    <hyperlink ref="V195" r:id="rId740" xr:uid="{00000000-0004-0000-0100-0000E5020000}"/>
    <hyperlink ref="W195" r:id="rId741" xr:uid="{00000000-0004-0000-0100-0000E6020000}"/>
    <hyperlink ref="X195" r:id="rId742" xr:uid="{00000000-0004-0000-0100-0000E7020000}"/>
    <hyperlink ref="S196" r:id="rId743" xr:uid="{00000000-0004-0000-0100-0000E8020000}"/>
    <hyperlink ref="T196" r:id="rId744" xr:uid="{00000000-0004-0000-0100-0000E9020000}"/>
    <hyperlink ref="U196" r:id="rId745" xr:uid="{00000000-0004-0000-0100-0000EA020000}"/>
    <hyperlink ref="V196" r:id="rId746" xr:uid="{00000000-0004-0000-0100-0000EB020000}"/>
    <hyperlink ref="X196" r:id="rId747" xr:uid="{00000000-0004-0000-0100-0000EC020000}"/>
    <hyperlink ref="U197" r:id="rId748" xr:uid="{00000000-0004-0000-0100-0000ED020000}"/>
    <hyperlink ref="V197" r:id="rId749" xr:uid="{00000000-0004-0000-0100-0000EE020000}"/>
    <hyperlink ref="W197" r:id="rId750" xr:uid="{00000000-0004-0000-0100-0000EF020000}"/>
    <hyperlink ref="X197" r:id="rId751" xr:uid="{00000000-0004-0000-0100-0000F0020000}"/>
    <hyperlink ref="T198" r:id="rId752" xr:uid="{00000000-0004-0000-0100-0000F1020000}"/>
    <hyperlink ref="U198" r:id="rId753" xr:uid="{00000000-0004-0000-0100-0000F2020000}"/>
    <hyperlink ref="V198" r:id="rId754" xr:uid="{00000000-0004-0000-0100-0000F3020000}"/>
    <hyperlink ref="X198" r:id="rId755" xr:uid="{00000000-0004-0000-0100-0000F4020000}"/>
    <hyperlink ref="T199" r:id="rId756" xr:uid="{00000000-0004-0000-0100-0000F5020000}"/>
    <hyperlink ref="V199" r:id="rId757" xr:uid="{00000000-0004-0000-0100-0000F6020000}"/>
    <hyperlink ref="X199" r:id="rId758" xr:uid="{00000000-0004-0000-0100-0000F7020000}"/>
    <hyperlink ref="T201" r:id="rId759" xr:uid="{00000000-0004-0000-0100-0000F8020000}"/>
    <hyperlink ref="U201" r:id="rId760" xr:uid="{00000000-0004-0000-0100-0000F9020000}"/>
    <hyperlink ref="V201" r:id="rId761" xr:uid="{00000000-0004-0000-0100-0000FA020000}"/>
    <hyperlink ref="X201" r:id="rId762" xr:uid="{00000000-0004-0000-0100-0000FB020000}"/>
    <hyperlink ref="T202" r:id="rId763" xr:uid="{00000000-0004-0000-0100-0000FC020000}"/>
    <hyperlink ref="U202" r:id="rId764" xr:uid="{00000000-0004-0000-0100-0000FD020000}"/>
    <hyperlink ref="V202" r:id="rId765" xr:uid="{00000000-0004-0000-0100-0000FE020000}"/>
    <hyperlink ref="X202" r:id="rId766" xr:uid="{00000000-0004-0000-0100-0000FF020000}"/>
    <hyperlink ref="V203" r:id="rId767" xr:uid="{00000000-0004-0000-0100-000000030000}"/>
    <hyperlink ref="V204" r:id="rId768" xr:uid="{00000000-0004-0000-0100-000001030000}"/>
    <hyperlink ref="T205" r:id="rId769" xr:uid="{00000000-0004-0000-0100-000002030000}"/>
    <hyperlink ref="U205" r:id="rId770" xr:uid="{00000000-0004-0000-0100-000003030000}"/>
    <hyperlink ref="T206" r:id="rId771" xr:uid="{00000000-0004-0000-0100-000004030000}"/>
    <hyperlink ref="U206" r:id="rId772" xr:uid="{00000000-0004-0000-0100-000005030000}"/>
    <hyperlink ref="V206" r:id="rId773" xr:uid="{00000000-0004-0000-0100-000006030000}"/>
    <hyperlink ref="X206" r:id="rId774" xr:uid="{00000000-0004-0000-0100-000007030000}"/>
    <hyperlink ref="T207" r:id="rId775" xr:uid="{00000000-0004-0000-0100-000008030000}"/>
    <hyperlink ref="U207" r:id="rId776" xr:uid="{00000000-0004-0000-0100-000009030000}"/>
    <hyperlink ref="V207" r:id="rId777" xr:uid="{00000000-0004-0000-0100-00000A030000}"/>
    <hyperlink ref="X207" r:id="rId778" xr:uid="{00000000-0004-0000-0100-00000B030000}"/>
    <hyperlink ref="U208" r:id="rId779" xr:uid="{00000000-0004-0000-0100-00000C030000}"/>
    <hyperlink ref="V208" r:id="rId780" xr:uid="{00000000-0004-0000-0100-00000D030000}"/>
    <hyperlink ref="W208" r:id="rId781" xr:uid="{00000000-0004-0000-0100-00000E030000}"/>
    <hyperlink ref="U209" r:id="rId782" xr:uid="{00000000-0004-0000-0100-00000F030000}"/>
    <hyperlink ref="V209" r:id="rId783" xr:uid="{00000000-0004-0000-0100-000010030000}"/>
    <hyperlink ref="X209" r:id="rId784" xr:uid="{00000000-0004-0000-0100-000011030000}"/>
    <hyperlink ref="T210" r:id="rId785" xr:uid="{00000000-0004-0000-0100-000012030000}"/>
    <hyperlink ref="V210" r:id="rId786" xr:uid="{00000000-0004-0000-0100-000013030000}"/>
    <hyperlink ref="W210" r:id="rId787" xr:uid="{00000000-0004-0000-0100-000014030000}"/>
    <hyperlink ref="T211" r:id="rId788" xr:uid="{00000000-0004-0000-0100-000015030000}"/>
    <hyperlink ref="V211" r:id="rId789" xr:uid="{00000000-0004-0000-0100-000016030000}"/>
    <hyperlink ref="X211" r:id="rId790" xr:uid="{00000000-0004-0000-0100-000017030000}"/>
    <hyperlink ref="U212" r:id="rId791" xr:uid="{00000000-0004-0000-0100-000018030000}"/>
    <hyperlink ref="V212" r:id="rId792" xr:uid="{00000000-0004-0000-0100-000019030000}"/>
    <hyperlink ref="X212" r:id="rId793" xr:uid="{00000000-0004-0000-0100-00001A030000}"/>
    <hyperlink ref="T213" r:id="rId794" xr:uid="{00000000-0004-0000-0100-00001B030000}"/>
    <hyperlink ref="U213" r:id="rId795" xr:uid="{00000000-0004-0000-0100-00001C030000}"/>
    <hyperlink ref="V213" r:id="rId796" xr:uid="{00000000-0004-0000-0100-00001D030000}"/>
    <hyperlink ref="X213" r:id="rId797" xr:uid="{00000000-0004-0000-0100-00001E030000}"/>
    <hyperlink ref="U215" r:id="rId798" xr:uid="{00000000-0004-0000-0100-00001F030000}"/>
    <hyperlink ref="V215" r:id="rId799" xr:uid="{00000000-0004-0000-0100-000020030000}"/>
    <hyperlink ref="X215" r:id="rId800" xr:uid="{00000000-0004-0000-0100-000021030000}"/>
    <hyperlink ref="S216" r:id="rId801" xr:uid="{00000000-0004-0000-0100-000022030000}"/>
    <hyperlink ref="T216" r:id="rId802" xr:uid="{00000000-0004-0000-0100-000023030000}"/>
    <hyperlink ref="U216" r:id="rId803" xr:uid="{00000000-0004-0000-0100-000024030000}"/>
    <hyperlink ref="V216" r:id="rId804" xr:uid="{00000000-0004-0000-0100-000025030000}"/>
    <hyperlink ref="W216" r:id="rId805" xr:uid="{00000000-0004-0000-0100-000026030000}"/>
    <hyperlink ref="X216" r:id="rId806" xr:uid="{00000000-0004-0000-0100-000027030000}"/>
    <hyperlink ref="U217" r:id="rId807" xr:uid="{00000000-0004-0000-0100-000028030000}"/>
    <hyperlink ref="W217" r:id="rId808" xr:uid="{00000000-0004-0000-0100-000029030000}"/>
    <hyperlink ref="X217" r:id="rId809" xr:uid="{00000000-0004-0000-0100-00002A030000}"/>
    <hyperlink ref="T218" r:id="rId810" xr:uid="{00000000-0004-0000-0100-00002B030000}"/>
    <hyperlink ref="U218" r:id="rId811" xr:uid="{00000000-0004-0000-0100-00002C030000}"/>
    <hyperlink ref="V218" r:id="rId812" xr:uid="{00000000-0004-0000-0100-00002D030000}"/>
    <hyperlink ref="W218" r:id="rId813" xr:uid="{00000000-0004-0000-0100-00002E030000}"/>
    <hyperlink ref="X218" r:id="rId814" xr:uid="{00000000-0004-0000-0100-00002F030000}"/>
    <hyperlink ref="T219" r:id="rId815" xr:uid="{00000000-0004-0000-0100-000030030000}"/>
    <hyperlink ref="U219" r:id="rId816" xr:uid="{00000000-0004-0000-0100-000031030000}"/>
    <hyperlink ref="V219" r:id="rId817" xr:uid="{00000000-0004-0000-0100-000032030000}"/>
    <hyperlink ref="U220" r:id="rId818" xr:uid="{00000000-0004-0000-0100-000033030000}"/>
    <hyperlink ref="V220" r:id="rId819" xr:uid="{00000000-0004-0000-0100-000034030000}"/>
    <hyperlink ref="X220" r:id="rId820" xr:uid="{00000000-0004-0000-0100-000035030000}"/>
    <hyperlink ref="T221" r:id="rId821" xr:uid="{00000000-0004-0000-0100-000036030000}"/>
    <hyperlink ref="U221" r:id="rId822" xr:uid="{00000000-0004-0000-0100-000037030000}"/>
    <hyperlink ref="V221" r:id="rId823" xr:uid="{00000000-0004-0000-0100-000038030000}"/>
    <hyperlink ref="X221" r:id="rId824" xr:uid="{00000000-0004-0000-0100-000039030000}"/>
    <hyperlink ref="T222" r:id="rId825" xr:uid="{00000000-0004-0000-0100-00003A030000}"/>
    <hyperlink ref="U222" r:id="rId826" xr:uid="{00000000-0004-0000-0100-00003B030000}"/>
    <hyperlink ref="V222" r:id="rId827" xr:uid="{00000000-0004-0000-0100-00003C030000}"/>
    <hyperlink ref="X222" r:id="rId828" xr:uid="{00000000-0004-0000-0100-00003D030000}"/>
    <hyperlink ref="U223" r:id="rId829" xr:uid="{00000000-0004-0000-0100-00003E030000}"/>
    <hyperlink ref="V223" r:id="rId830" xr:uid="{00000000-0004-0000-0100-00003F030000}"/>
    <hyperlink ref="X223" r:id="rId831" xr:uid="{00000000-0004-0000-0100-000040030000}"/>
    <hyperlink ref="T224" r:id="rId832" xr:uid="{00000000-0004-0000-0100-000041030000}"/>
    <hyperlink ref="U224" r:id="rId833" xr:uid="{00000000-0004-0000-0100-000042030000}"/>
    <hyperlink ref="V224" r:id="rId834" xr:uid="{00000000-0004-0000-0100-000043030000}"/>
    <hyperlink ref="W224" r:id="rId835" xr:uid="{00000000-0004-0000-0100-000044030000}"/>
    <hyperlink ref="X224" r:id="rId836" xr:uid="{00000000-0004-0000-0100-000045030000}"/>
    <hyperlink ref="T225" r:id="rId837" location="esidata" xr:uid="{00000000-0004-0000-0100-000046030000}"/>
    <hyperlink ref="U225" r:id="rId838" xr:uid="{00000000-0004-0000-0100-000047030000}"/>
    <hyperlink ref="V225" r:id="rId839" xr:uid="{00000000-0004-0000-0100-000048030000}"/>
    <hyperlink ref="W225" r:id="rId840" xr:uid="{00000000-0004-0000-0100-000049030000}"/>
    <hyperlink ref="X225" r:id="rId841" xr:uid="{00000000-0004-0000-0100-00004A030000}"/>
    <hyperlink ref="S226" r:id="rId842" xr:uid="{00000000-0004-0000-0100-00004B030000}"/>
    <hyperlink ref="T226" r:id="rId843" xr:uid="{00000000-0004-0000-0100-00004C030000}"/>
    <hyperlink ref="U226" r:id="rId844" xr:uid="{00000000-0004-0000-0100-00004D030000}"/>
    <hyperlink ref="V226" r:id="rId845" xr:uid="{00000000-0004-0000-0100-00004E030000}"/>
    <hyperlink ref="W226" r:id="rId846" xr:uid="{00000000-0004-0000-0100-00004F030000}"/>
    <hyperlink ref="X226" r:id="rId847" xr:uid="{00000000-0004-0000-0100-000050030000}"/>
    <hyperlink ref="U227" r:id="rId848" xr:uid="{00000000-0004-0000-0100-000051030000}"/>
    <hyperlink ref="T228" r:id="rId849" xr:uid="{00000000-0004-0000-0100-000052030000}"/>
    <hyperlink ref="U228" r:id="rId850" xr:uid="{00000000-0004-0000-0100-000053030000}"/>
    <hyperlink ref="V228" r:id="rId851" xr:uid="{00000000-0004-0000-0100-000054030000}"/>
    <hyperlink ref="X228" r:id="rId852" xr:uid="{00000000-0004-0000-0100-000055030000}"/>
    <hyperlink ref="T229" r:id="rId853" xr:uid="{00000000-0004-0000-0100-000056030000}"/>
    <hyperlink ref="U229" r:id="rId854" xr:uid="{00000000-0004-0000-0100-000057030000}"/>
    <hyperlink ref="V229" r:id="rId855" xr:uid="{00000000-0004-0000-0100-000058030000}"/>
    <hyperlink ref="X229" r:id="rId856" xr:uid="{00000000-0004-0000-0100-000059030000}"/>
    <hyperlink ref="S230" r:id="rId857" xr:uid="{00000000-0004-0000-0100-00005A030000}"/>
    <hyperlink ref="T230" r:id="rId858" xr:uid="{00000000-0004-0000-0100-00005B030000}"/>
    <hyperlink ref="U230" r:id="rId859" xr:uid="{00000000-0004-0000-0100-00005C030000}"/>
    <hyperlink ref="V230" r:id="rId860" xr:uid="{00000000-0004-0000-0100-00005D030000}"/>
    <hyperlink ref="W230" r:id="rId861" xr:uid="{00000000-0004-0000-0100-00005E030000}"/>
    <hyperlink ref="X230" r:id="rId862" xr:uid="{00000000-0004-0000-0100-00005F030000}"/>
    <hyperlink ref="T232" r:id="rId863" xr:uid="{00000000-0004-0000-0100-000060030000}"/>
    <hyperlink ref="U232" r:id="rId864" xr:uid="{00000000-0004-0000-0100-000061030000}"/>
    <hyperlink ref="T233" r:id="rId865" xr:uid="{00000000-0004-0000-0100-000062030000}"/>
    <hyperlink ref="U233" r:id="rId866" xr:uid="{00000000-0004-0000-0100-000063030000}"/>
    <hyperlink ref="V233" r:id="rId867" xr:uid="{00000000-0004-0000-0100-000064030000}"/>
    <hyperlink ref="X233" r:id="rId868" xr:uid="{00000000-0004-0000-0100-000065030000}"/>
    <hyperlink ref="T235" r:id="rId869" xr:uid="{00000000-0004-0000-0100-000066030000}"/>
    <hyperlink ref="U235" r:id="rId870" xr:uid="{00000000-0004-0000-0100-000067030000}"/>
    <hyperlink ref="T236" r:id="rId871" xr:uid="{00000000-0004-0000-0100-000068030000}"/>
    <hyperlink ref="U236" r:id="rId872" xr:uid="{00000000-0004-0000-0100-000069030000}"/>
    <hyperlink ref="V236" r:id="rId873" xr:uid="{00000000-0004-0000-0100-00006A030000}"/>
    <hyperlink ref="W236" r:id="rId874" xr:uid="{00000000-0004-0000-0100-00006B030000}"/>
    <hyperlink ref="X236" r:id="rId875" xr:uid="{00000000-0004-0000-0100-00006C030000}"/>
    <hyperlink ref="U237" r:id="rId876" xr:uid="{00000000-0004-0000-0100-00006D030000}"/>
    <hyperlink ref="V237" r:id="rId877" xr:uid="{00000000-0004-0000-0100-00006E030000}"/>
    <hyperlink ref="X237" r:id="rId878" xr:uid="{00000000-0004-0000-0100-00006F030000}"/>
    <hyperlink ref="T238" r:id="rId879" xr:uid="{00000000-0004-0000-0100-000070030000}"/>
    <hyperlink ref="V238" r:id="rId880" xr:uid="{00000000-0004-0000-0100-000071030000}"/>
    <hyperlink ref="X238" r:id="rId881" xr:uid="{00000000-0004-0000-0100-000072030000}"/>
    <hyperlink ref="T239" r:id="rId882" xr:uid="{00000000-0004-0000-0100-000073030000}"/>
    <hyperlink ref="U239" r:id="rId883" xr:uid="{00000000-0004-0000-0100-000074030000}"/>
    <hyperlink ref="V239" r:id="rId884" xr:uid="{00000000-0004-0000-0100-000075030000}"/>
    <hyperlink ref="X239" r:id="rId885" xr:uid="{00000000-0004-0000-0100-000076030000}"/>
    <hyperlink ref="U240" r:id="rId886" xr:uid="{00000000-0004-0000-0100-000077030000}"/>
    <hyperlink ref="V240" r:id="rId887" xr:uid="{00000000-0004-0000-0100-000078030000}"/>
    <hyperlink ref="W240" r:id="rId888" xr:uid="{00000000-0004-0000-0100-000079030000}"/>
    <hyperlink ref="X240" r:id="rId889" xr:uid="{00000000-0004-0000-0100-00007A030000}"/>
    <hyperlink ref="T241" r:id="rId890" xr:uid="{00000000-0004-0000-0100-00007B030000}"/>
    <hyperlink ref="U241" r:id="rId891" xr:uid="{00000000-0004-0000-0100-00007C030000}"/>
    <hyperlink ref="V241" r:id="rId892" xr:uid="{00000000-0004-0000-0100-00007D030000}"/>
    <hyperlink ref="W241" r:id="rId893" xr:uid="{00000000-0004-0000-0100-00007E030000}"/>
    <hyperlink ref="X241" r:id="rId894" xr:uid="{00000000-0004-0000-0100-00007F030000}"/>
    <hyperlink ref="U242" r:id="rId895" xr:uid="{00000000-0004-0000-0100-000080030000}"/>
    <hyperlink ref="V242" r:id="rId896" xr:uid="{00000000-0004-0000-0100-000081030000}"/>
    <hyperlink ref="X242" r:id="rId897" xr:uid="{00000000-0004-0000-0100-000082030000}"/>
    <hyperlink ref="U243" r:id="rId898" xr:uid="{00000000-0004-0000-0100-000083030000}"/>
    <hyperlink ref="V243" r:id="rId899" xr:uid="{00000000-0004-0000-0100-000084030000}"/>
    <hyperlink ref="W243" r:id="rId900" xr:uid="{00000000-0004-0000-0100-000085030000}"/>
    <hyperlink ref="X243" r:id="rId901" xr:uid="{00000000-0004-0000-0100-000086030000}"/>
    <hyperlink ref="T245" r:id="rId902" xr:uid="{00000000-0004-0000-0100-000087030000}"/>
    <hyperlink ref="U245" r:id="rId903" xr:uid="{00000000-0004-0000-0100-000088030000}"/>
    <hyperlink ref="V245" r:id="rId904" xr:uid="{00000000-0004-0000-0100-000089030000}"/>
    <hyperlink ref="X245" r:id="rId905" xr:uid="{00000000-0004-0000-0100-00008A030000}"/>
    <hyperlink ref="U246" r:id="rId906" xr:uid="{00000000-0004-0000-0100-00008B030000}"/>
    <hyperlink ref="V246" r:id="rId907" xr:uid="{00000000-0004-0000-0100-00008C030000}"/>
    <hyperlink ref="X246" r:id="rId908" xr:uid="{00000000-0004-0000-0100-00008D030000}"/>
    <hyperlink ref="V247" r:id="rId909" xr:uid="{00000000-0004-0000-0100-00008E030000}"/>
    <hyperlink ref="T248" r:id="rId910" xr:uid="{00000000-0004-0000-0100-00008F030000}"/>
    <hyperlink ref="U248" r:id="rId911" xr:uid="{00000000-0004-0000-0100-000090030000}"/>
    <hyperlink ref="V248" r:id="rId912" xr:uid="{00000000-0004-0000-0100-000091030000}"/>
    <hyperlink ref="W248" r:id="rId913" xr:uid="{00000000-0004-0000-0100-000092030000}"/>
    <hyperlink ref="X248" r:id="rId914" xr:uid="{00000000-0004-0000-0100-000093030000}"/>
    <hyperlink ref="T250" r:id="rId915" xr:uid="{00000000-0004-0000-0100-000094030000}"/>
    <hyperlink ref="U250" r:id="rId916" xr:uid="{00000000-0004-0000-0100-000095030000}"/>
    <hyperlink ref="T251" r:id="rId917" xr:uid="{00000000-0004-0000-0100-000096030000}"/>
    <hyperlink ref="U251" r:id="rId918" xr:uid="{00000000-0004-0000-0100-000097030000}"/>
    <hyperlink ref="V251" r:id="rId919" xr:uid="{00000000-0004-0000-0100-000098030000}"/>
    <hyperlink ref="X251" r:id="rId920" xr:uid="{00000000-0004-0000-0100-000099030000}"/>
    <hyperlink ref="T252" r:id="rId921" xr:uid="{00000000-0004-0000-0100-00009A030000}"/>
    <hyperlink ref="U252" r:id="rId922" xr:uid="{00000000-0004-0000-0100-00009B030000}"/>
    <hyperlink ref="W252" r:id="rId923" xr:uid="{00000000-0004-0000-0100-00009C030000}"/>
    <hyperlink ref="X252" r:id="rId924" xr:uid="{00000000-0004-0000-0100-00009D030000}"/>
    <hyperlink ref="T253" r:id="rId925" xr:uid="{00000000-0004-0000-0100-00009E030000}"/>
    <hyperlink ref="U253" r:id="rId926" xr:uid="{00000000-0004-0000-0100-00009F030000}"/>
    <hyperlink ref="V253" r:id="rId927" xr:uid="{00000000-0004-0000-0100-0000A0030000}"/>
    <hyperlink ref="W253" r:id="rId928" xr:uid="{00000000-0004-0000-0100-0000A1030000}"/>
    <hyperlink ref="X253" r:id="rId929" xr:uid="{00000000-0004-0000-0100-0000A2030000}"/>
    <hyperlink ref="T254" r:id="rId930" xr:uid="{00000000-0004-0000-0100-0000A3030000}"/>
    <hyperlink ref="U254" r:id="rId931" xr:uid="{00000000-0004-0000-0100-0000A4030000}"/>
    <hyperlink ref="V254" r:id="rId932" xr:uid="{00000000-0004-0000-0100-0000A5030000}"/>
    <hyperlink ref="X254" r:id="rId933" xr:uid="{00000000-0004-0000-0100-0000A6030000}"/>
    <hyperlink ref="T255" r:id="rId934" xr:uid="{00000000-0004-0000-0100-0000A7030000}"/>
    <hyperlink ref="U255" r:id="rId935" xr:uid="{00000000-0004-0000-0100-0000A8030000}"/>
    <hyperlink ref="V255" r:id="rId936" xr:uid="{00000000-0004-0000-0100-0000A9030000}"/>
    <hyperlink ref="W255" r:id="rId937" xr:uid="{00000000-0004-0000-0100-0000AA030000}"/>
    <hyperlink ref="X255" r:id="rId938" xr:uid="{00000000-0004-0000-0100-0000AB030000}"/>
    <hyperlink ref="T256" r:id="rId939" xr:uid="{00000000-0004-0000-0100-0000AC030000}"/>
    <hyperlink ref="U256" r:id="rId940" xr:uid="{00000000-0004-0000-0100-0000AD030000}"/>
    <hyperlink ref="V256" r:id="rId941" xr:uid="{00000000-0004-0000-0100-0000AE030000}"/>
    <hyperlink ref="W256" r:id="rId942" xr:uid="{00000000-0004-0000-0100-0000AF030000}"/>
    <hyperlink ref="X256" r:id="rId943" xr:uid="{00000000-0004-0000-0100-0000B0030000}"/>
    <hyperlink ref="T257" r:id="rId944" xr:uid="{00000000-0004-0000-0100-0000B1030000}"/>
    <hyperlink ref="U257" r:id="rId945" xr:uid="{00000000-0004-0000-0100-0000B2030000}"/>
    <hyperlink ref="V257" r:id="rId946" xr:uid="{00000000-0004-0000-0100-0000B3030000}"/>
    <hyperlink ref="X257" r:id="rId947" xr:uid="{00000000-0004-0000-0100-0000B4030000}"/>
    <hyperlink ref="R258" r:id="rId948" xr:uid="{00000000-0004-0000-0100-0000B5030000}"/>
    <hyperlink ref="T258" r:id="rId949" xr:uid="{00000000-0004-0000-0100-0000B6030000}"/>
    <hyperlink ref="U258" r:id="rId950" xr:uid="{00000000-0004-0000-0100-0000B7030000}"/>
    <hyperlink ref="V258" r:id="rId951" xr:uid="{00000000-0004-0000-0100-0000B8030000}"/>
    <hyperlink ref="X258" r:id="rId952" xr:uid="{00000000-0004-0000-0100-0000B9030000}"/>
    <hyperlink ref="U260" r:id="rId953" xr:uid="{00000000-0004-0000-0100-0000BA030000}"/>
    <hyperlink ref="V260" r:id="rId954" xr:uid="{00000000-0004-0000-0100-0000BB030000}"/>
    <hyperlink ref="W260" r:id="rId955" xr:uid="{00000000-0004-0000-0100-0000BC030000}"/>
    <hyperlink ref="X260" r:id="rId956" xr:uid="{00000000-0004-0000-0100-0000BD030000}"/>
    <hyperlink ref="T261" r:id="rId957" xr:uid="{00000000-0004-0000-0100-0000BE030000}"/>
    <hyperlink ref="V261" r:id="rId958" xr:uid="{00000000-0004-0000-0100-0000BF030000}"/>
    <hyperlink ref="W261" r:id="rId959" xr:uid="{00000000-0004-0000-0100-0000C0030000}"/>
    <hyperlink ref="X261" r:id="rId960" xr:uid="{00000000-0004-0000-0100-0000C1030000}"/>
    <hyperlink ref="T262" r:id="rId961" xr:uid="{00000000-0004-0000-0100-0000C2030000}"/>
    <hyperlink ref="V262" r:id="rId962" xr:uid="{00000000-0004-0000-0100-0000C3030000}"/>
    <hyperlink ref="X262" r:id="rId963" xr:uid="{00000000-0004-0000-0100-0000C4030000}"/>
    <hyperlink ref="S263" r:id="rId964" xr:uid="{00000000-0004-0000-0100-0000C5030000}"/>
    <hyperlink ref="T263" r:id="rId965" xr:uid="{00000000-0004-0000-0100-0000C6030000}"/>
    <hyperlink ref="U263" r:id="rId966" xr:uid="{00000000-0004-0000-0100-0000C7030000}"/>
    <hyperlink ref="V263" r:id="rId967" xr:uid="{00000000-0004-0000-0100-0000C8030000}"/>
    <hyperlink ref="X263" r:id="rId968" xr:uid="{00000000-0004-0000-0100-0000C9030000}"/>
    <hyperlink ref="T264" r:id="rId969" xr:uid="{00000000-0004-0000-0100-0000CA030000}"/>
    <hyperlink ref="U264" r:id="rId970" xr:uid="{00000000-0004-0000-0100-0000CB030000}"/>
    <hyperlink ref="V264" r:id="rId971" xr:uid="{00000000-0004-0000-0100-0000CC030000}"/>
    <hyperlink ref="X264" r:id="rId972" xr:uid="{00000000-0004-0000-0100-0000CD030000}"/>
    <hyperlink ref="T265" r:id="rId973" xr:uid="{00000000-0004-0000-0100-0000CE030000}"/>
    <hyperlink ref="U265" r:id="rId974" xr:uid="{00000000-0004-0000-0100-0000CF030000}"/>
    <hyperlink ref="V265" r:id="rId975" xr:uid="{00000000-0004-0000-0100-0000D0030000}"/>
    <hyperlink ref="W265" r:id="rId976" xr:uid="{00000000-0004-0000-0100-0000D1030000}"/>
    <hyperlink ref="X265" r:id="rId977" xr:uid="{00000000-0004-0000-0100-0000D2030000}"/>
    <hyperlink ref="T266" r:id="rId978" xr:uid="{00000000-0004-0000-0100-0000D3030000}"/>
    <hyperlink ref="U266" r:id="rId979" xr:uid="{00000000-0004-0000-0100-0000D4030000}"/>
    <hyperlink ref="V266" r:id="rId980" xr:uid="{00000000-0004-0000-0100-0000D5030000}"/>
    <hyperlink ref="X266" r:id="rId981" xr:uid="{00000000-0004-0000-0100-0000D6030000}"/>
    <hyperlink ref="U267" r:id="rId982" xr:uid="{00000000-0004-0000-0100-0000D7030000}"/>
    <hyperlink ref="V267" r:id="rId983" xr:uid="{00000000-0004-0000-0100-0000D8030000}"/>
    <hyperlink ref="X267" r:id="rId984" xr:uid="{00000000-0004-0000-0100-0000D9030000}"/>
    <hyperlink ref="T268" r:id="rId985" xr:uid="{00000000-0004-0000-0100-0000DA030000}"/>
    <hyperlink ref="U268" r:id="rId986" xr:uid="{00000000-0004-0000-0100-0000DB030000}"/>
    <hyperlink ref="V268" r:id="rId987" xr:uid="{00000000-0004-0000-0100-0000DC030000}"/>
    <hyperlink ref="X268" r:id="rId988" xr:uid="{00000000-0004-0000-0100-0000DD030000}"/>
    <hyperlink ref="U269" r:id="rId989" xr:uid="{00000000-0004-0000-0100-0000DE030000}"/>
    <hyperlink ref="V269" r:id="rId990" xr:uid="{00000000-0004-0000-0100-0000DF030000}"/>
    <hyperlink ref="W269" r:id="rId991" xr:uid="{00000000-0004-0000-0100-0000E0030000}"/>
    <hyperlink ref="T270" r:id="rId992" xr:uid="{00000000-0004-0000-0100-0000E1030000}"/>
    <hyperlink ref="U270" r:id="rId993" xr:uid="{00000000-0004-0000-0100-0000E2030000}"/>
    <hyperlink ref="V270" r:id="rId994" xr:uid="{00000000-0004-0000-0100-0000E3030000}"/>
    <hyperlink ref="X270" r:id="rId995" xr:uid="{00000000-0004-0000-0100-0000E4030000}"/>
    <hyperlink ref="T271" r:id="rId996" xr:uid="{00000000-0004-0000-0100-0000E5030000}"/>
    <hyperlink ref="V271" r:id="rId997" xr:uid="{00000000-0004-0000-0100-0000E6030000}"/>
    <hyperlink ref="W271" r:id="rId998" xr:uid="{00000000-0004-0000-0100-0000E7030000}"/>
    <hyperlink ref="X271" r:id="rId999" xr:uid="{00000000-0004-0000-0100-0000E8030000}"/>
    <hyperlink ref="U272" r:id="rId1000" xr:uid="{00000000-0004-0000-0100-0000E9030000}"/>
    <hyperlink ref="T273" r:id="rId1001" xr:uid="{00000000-0004-0000-0100-0000EA030000}"/>
    <hyperlink ref="U273" r:id="rId1002" xr:uid="{00000000-0004-0000-0100-0000EB030000}"/>
    <hyperlink ref="V273" r:id="rId1003" xr:uid="{00000000-0004-0000-0100-0000EC030000}"/>
    <hyperlink ref="W273" r:id="rId1004" xr:uid="{00000000-0004-0000-0100-0000ED030000}"/>
    <hyperlink ref="X273" r:id="rId1005" xr:uid="{00000000-0004-0000-0100-0000EE030000}"/>
    <hyperlink ref="U274" r:id="rId1006" xr:uid="{00000000-0004-0000-0100-0000EF030000}"/>
    <hyperlink ref="W274" r:id="rId1007" xr:uid="{00000000-0004-0000-0100-0000F0030000}"/>
    <hyperlink ref="T275" r:id="rId1008" xr:uid="{00000000-0004-0000-0100-0000F1030000}"/>
    <hyperlink ref="U275" r:id="rId1009" xr:uid="{00000000-0004-0000-0100-0000F2030000}"/>
    <hyperlink ref="V275" r:id="rId1010" xr:uid="{00000000-0004-0000-0100-0000F3030000}"/>
    <hyperlink ref="W275" r:id="rId1011" xr:uid="{00000000-0004-0000-0100-0000F4030000}"/>
    <hyperlink ref="X275" r:id="rId1012" xr:uid="{00000000-0004-0000-0100-0000F5030000}"/>
    <hyperlink ref="T276" r:id="rId1013" xr:uid="{00000000-0004-0000-0100-0000F6030000}"/>
    <hyperlink ref="U276" r:id="rId1014" xr:uid="{00000000-0004-0000-0100-0000F7030000}"/>
    <hyperlink ref="V276" r:id="rId1015" xr:uid="{00000000-0004-0000-0100-0000F8030000}"/>
    <hyperlink ref="X276" r:id="rId1016" xr:uid="{00000000-0004-0000-0100-0000F9030000}"/>
    <hyperlink ref="T278" r:id="rId1017" xr:uid="{00000000-0004-0000-0100-0000FA030000}"/>
    <hyperlink ref="U278" r:id="rId1018" xr:uid="{00000000-0004-0000-0100-0000FB030000}"/>
    <hyperlink ref="V278" r:id="rId1019" xr:uid="{00000000-0004-0000-0100-0000FC030000}"/>
    <hyperlink ref="X278" r:id="rId1020" xr:uid="{00000000-0004-0000-0100-0000FD030000}"/>
    <hyperlink ref="T279" r:id="rId1021" xr:uid="{00000000-0004-0000-0100-0000FE030000}"/>
    <hyperlink ref="U279" r:id="rId1022" xr:uid="{00000000-0004-0000-0100-0000FF030000}"/>
    <hyperlink ref="V279" r:id="rId1023" xr:uid="{00000000-0004-0000-0100-000000040000}"/>
    <hyperlink ref="W279" r:id="rId1024" xr:uid="{00000000-0004-0000-0100-000001040000}"/>
    <hyperlink ref="X279" r:id="rId1025" xr:uid="{00000000-0004-0000-0100-000002040000}"/>
    <hyperlink ref="T280" r:id="rId1026" xr:uid="{00000000-0004-0000-0100-000003040000}"/>
    <hyperlink ref="U280" r:id="rId1027" xr:uid="{00000000-0004-0000-0100-000004040000}"/>
    <hyperlink ref="V280" r:id="rId1028" xr:uid="{00000000-0004-0000-0100-000005040000}"/>
    <hyperlink ref="X280" r:id="rId1029" xr:uid="{00000000-0004-0000-0100-000006040000}"/>
    <hyperlink ref="U281" r:id="rId1030" xr:uid="{00000000-0004-0000-0100-000007040000}"/>
    <hyperlink ref="V281" r:id="rId1031" xr:uid="{00000000-0004-0000-0100-000008040000}"/>
    <hyperlink ref="X281" r:id="rId1032" xr:uid="{00000000-0004-0000-0100-000009040000}"/>
    <hyperlink ref="U282" r:id="rId1033" xr:uid="{00000000-0004-0000-0100-00000A040000}"/>
    <hyperlink ref="V282" r:id="rId1034" xr:uid="{00000000-0004-0000-0100-00000B040000}"/>
    <hyperlink ref="W282" r:id="rId1035" xr:uid="{00000000-0004-0000-0100-00000C040000}"/>
    <hyperlink ref="X282" r:id="rId1036" xr:uid="{00000000-0004-0000-0100-00000D040000}"/>
    <hyperlink ref="T283" r:id="rId1037" xr:uid="{00000000-0004-0000-0100-00000E040000}"/>
    <hyperlink ref="U283" r:id="rId1038" xr:uid="{00000000-0004-0000-0100-00000F040000}"/>
    <hyperlink ref="V283" r:id="rId1039" xr:uid="{00000000-0004-0000-0100-000010040000}"/>
    <hyperlink ref="X283" r:id="rId1040" xr:uid="{00000000-0004-0000-0100-000011040000}"/>
    <hyperlink ref="T284" r:id="rId1041" xr:uid="{00000000-0004-0000-0100-000012040000}"/>
    <hyperlink ref="U284" r:id="rId1042" xr:uid="{00000000-0004-0000-0100-000013040000}"/>
    <hyperlink ref="V284" r:id="rId1043" xr:uid="{00000000-0004-0000-0100-000014040000}"/>
    <hyperlink ref="W284" r:id="rId1044" xr:uid="{00000000-0004-0000-0100-000015040000}"/>
    <hyperlink ref="X284" r:id="rId1045" xr:uid="{00000000-0004-0000-0100-000016040000}"/>
    <hyperlink ref="U285" r:id="rId1046" xr:uid="{00000000-0004-0000-0100-000017040000}"/>
    <hyperlink ref="V285" r:id="rId1047" xr:uid="{00000000-0004-0000-0100-000018040000}"/>
    <hyperlink ref="W285" r:id="rId1048" xr:uid="{00000000-0004-0000-0100-000019040000}"/>
    <hyperlink ref="X285" r:id="rId1049" xr:uid="{00000000-0004-0000-0100-00001A040000}"/>
    <hyperlink ref="U286" r:id="rId1050" xr:uid="{00000000-0004-0000-0100-00001B040000}"/>
    <hyperlink ref="V286" r:id="rId1051" xr:uid="{00000000-0004-0000-0100-00001C040000}"/>
    <hyperlink ref="W286" r:id="rId1052" xr:uid="{00000000-0004-0000-0100-00001D040000}"/>
    <hyperlink ref="X286" r:id="rId1053" xr:uid="{00000000-0004-0000-0100-00001E040000}"/>
    <hyperlink ref="T287" r:id="rId1054" xr:uid="{00000000-0004-0000-0100-00001F040000}"/>
    <hyperlink ref="U287" r:id="rId1055" xr:uid="{00000000-0004-0000-0100-000020040000}"/>
    <hyperlink ref="V287" r:id="rId1056" xr:uid="{00000000-0004-0000-0100-000021040000}"/>
    <hyperlink ref="X287" r:id="rId1057" xr:uid="{00000000-0004-0000-0100-000022040000}"/>
    <hyperlink ref="U288" r:id="rId1058" xr:uid="{00000000-0004-0000-0100-000023040000}"/>
    <hyperlink ref="V288" r:id="rId1059" xr:uid="{00000000-0004-0000-0100-000024040000}"/>
    <hyperlink ref="W288" r:id="rId1060" xr:uid="{00000000-0004-0000-0100-000025040000}"/>
    <hyperlink ref="X288" r:id="rId1061" xr:uid="{00000000-0004-0000-0100-000026040000}"/>
    <hyperlink ref="U289" r:id="rId1062" xr:uid="{00000000-0004-0000-0100-000027040000}"/>
    <hyperlink ref="V289" r:id="rId1063" xr:uid="{00000000-0004-0000-0100-000028040000}"/>
    <hyperlink ref="W289" r:id="rId1064" xr:uid="{00000000-0004-0000-0100-000029040000}"/>
    <hyperlink ref="X289" r:id="rId1065" xr:uid="{00000000-0004-0000-0100-00002A040000}"/>
    <hyperlink ref="S290" r:id="rId1066" xr:uid="{00000000-0004-0000-0100-00002B040000}"/>
    <hyperlink ref="T290" r:id="rId1067" xr:uid="{00000000-0004-0000-0100-00002C040000}"/>
    <hyperlink ref="U290" r:id="rId1068" xr:uid="{00000000-0004-0000-0100-00002D040000}"/>
    <hyperlink ref="V290" r:id="rId1069" xr:uid="{00000000-0004-0000-0100-00002E040000}"/>
    <hyperlink ref="W290" r:id="rId1070" xr:uid="{00000000-0004-0000-0100-00002F040000}"/>
    <hyperlink ref="X290" r:id="rId1071" xr:uid="{00000000-0004-0000-0100-000030040000}"/>
    <hyperlink ref="U291" r:id="rId1072" xr:uid="{00000000-0004-0000-0100-000031040000}"/>
    <hyperlink ref="V291" r:id="rId1073" xr:uid="{00000000-0004-0000-0100-000032040000}"/>
    <hyperlink ref="W291" r:id="rId1074" xr:uid="{00000000-0004-0000-0100-000033040000}"/>
    <hyperlink ref="X291" r:id="rId1075" xr:uid="{00000000-0004-0000-0100-000034040000}"/>
    <hyperlink ref="U292" r:id="rId1076" xr:uid="{00000000-0004-0000-0100-000035040000}"/>
    <hyperlink ref="V292" r:id="rId1077" xr:uid="{00000000-0004-0000-0100-000036040000}"/>
    <hyperlink ref="W292" r:id="rId1078" xr:uid="{00000000-0004-0000-0100-000037040000}"/>
    <hyperlink ref="X292" r:id="rId1079" xr:uid="{00000000-0004-0000-0100-000038040000}"/>
    <hyperlink ref="U293" r:id="rId1080" xr:uid="{00000000-0004-0000-0100-000039040000}"/>
    <hyperlink ref="V293" r:id="rId1081" xr:uid="{00000000-0004-0000-0100-00003A040000}"/>
    <hyperlink ref="X293" r:id="rId1082" xr:uid="{00000000-0004-0000-0100-00003B040000}"/>
    <hyperlink ref="U294" r:id="rId1083" xr:uid="{00000000-0004-0000-0100-00003C040000}"/>
    <hyperlink ref="V294" r:id="rId1084" xr:uid="{00000000-0004-0000-0100-00003D040000}"/>
    <hyperlink ref="W294" r:id="rId1085" xr:uid="{00000000-0004-0000-0100-00003E040000}"/>
    <hyperlink ref="X294" r:id="rId1086" xr:uid="{00000000-0004-0000-0100-00003F040000}"/>
    <hyperlink ref="T295" r:id="rId1087" xr:uid="{00000000-0004-0000-0100-000040040000}"/>
    <hyperlink ref="U295" r:id="rId1088" xr:uid="{00000000-0004-0000-0100-000041040000}"/>
    <hyperlink ref="V295" r:id="rId1089" xr:uid="{00000000-0004-0000-0100-000042040000}"/>
    <hyperlink ref="W295" r:id="rId1090" xr:uid="{00000000-0004-0000-0100-000043040000}"/>
    <hyperlink ref="X295" r:id="rId1091" xr:uid="{00000000-0004-0000-0100-000044040000}"/>
    <hyperlink ref="T296" r:id="rId1092" xr:uid="{00000000-0004-0000-0100-000045040000}"/>
    <hyperlink ref="V296" r:id="rId1093" xr:uid="{00000000-0004-0000-0100-000046040000}"/>
    <hyperlink ref="W296" r:id="rId1094" xr:uid="{00000000-0004-0000-0100-000047040000}"/>
    <hyperlink ref="X296" r:id="rId1095" xr:uid="{00000000-0004-0000-0100-000048040000}"/>
    <hyperlink ref="T297" r:id="rId1096" xr:uid="{00000000-0004-0000-0100-000049040000}"/>
    <hyperlink ref="V297" r:id="rId1097" xr:uid="{00000000-0004-0000-0100-00004A040000}"/>
    <hyperlink ref="W297" r:id="rId1098" xr:uid="{00000000-0004-0000-0100-00004B040000}"/>
    <hyperlink ref="X297" r:id="rId1099" xr:uid="{00000000-0004-0000-0100-00004C040000}"/>
    <hyperlink ref="U298" r:id="rId1100" xr:uid="{00000000-0004-0000-0100-00004D040000}"/>
    <hyperlink ref="V298" r:id="rId1101" xr:uid="{00000000-0004-0000-0100-00004E040000}"/>
    <hyperlink ref="W298" r:id="rId1102" xr:uid="{00000000-0004-0000-0100-00004F040000}"/>
    <hyperlink ref="X298" r:id="rId1103" xr:uid="{00000000-0004-0000-0100-000050040000}"/>
    <hyperlink ref="U299" r:id="rId1104" xr:uid="{00000000-0004-0000-0100-000051040000}"/>
    <hyperlink ref="V299" r:id="rId1105" xr:uid="{00000000-0004-0000-0100-000052040000}"/>
    <hyperlink ref="W299" r:id="rId1106" xr:uid="{00000000-0004-0000-0100-000053040000}"/>
    <hyperlink ref="X299" r:id="rId1107" xr:uid="{00000000-0004-0000-0100-000054040000}"/>
    <hyperlink ref="U300" r:id="rId1108" xr:uid="{00000000-0004-0000-0100-000055040000}"/>
    <hyperlink ref="V300" r:id="rId1109" xr:uid="{00000000-0004-0000-0100-000056040000}"/>
    <hyperlink ref="W300" r:id="rId1110" xr:uid="{00000000-0004-0000-0100-000057040000}"/>
    <hyperlink ref="X300" r:id="rId1111" xr:uid="{00000000-0004-0000-0100-000058040000}"/>
    <hyperlink ref="T301" r:id="rId1112" xr:uid="{00000000-0004-0000-0100-000059040000}"/>
    <hyperlink ref="U301" r:id="rId1113" xr:uid="{00000000-0004-0000-0100-00005A040000}"/>
    <hyperlink ref="V301" r:id="rId1114" xr:uid="{00000000-0004-0000-0100-00005B040000}"/>
    <hyperlink ref="W301" r:id="rId1115" xr:uid="{00000000-0004-0000-0100-00005C040000}"/>
    <hyperlink ref="X301" r:id="rId1116" xr:uid="{00000000-0004-0000-0100-00005D040000}"/>
    <hyperlink ref="U302" r:id="rId1117" xr:uid="{00000000-0004-0000-0100-00005E040000}"/>
    <hyperlink ref="V302" r:id="rId1118" xr:uid="{00000000-0004-0000-0100-00005F040000}"/>
    <hyperlink ref="W302" r:id="rId1119" xr:uid="{00000000-0004-0000-0100-000060040000}"/>
    <hyperlink ref="U303" r:id="rId1120" xr:uid="{00000000-0004-0000-0100-000061040000}"/>
    <hyperlink ref="V303" r:id="rId1121" xr:uid="{00000000-0004-0000-0100-000062040000}"/>
    <hyperlink ref="W303" r:id="rId1122" xr:uid="{00000000-0004-0000-0100-000063040000}"/>
    <hyperlink ref="X303" r:id="rId1123" xr:uid="{00000000-0004-0000-0100-000064040000}"/>
    <hyperlink ref="U304" r:id="rId1124" xr:uid="{00000000-0004-0000-0100-000065040000}"/>
    <hyperlink ref="V304" r:id="rId1125" xr:uid="{00000000-0004-0000-0100-000066040000}"/>
    <hyperlink ref="W304" r:id="rId1126" xr:uid="{00000000-0004-0000-0100-000067040000}"/>
    <hyperlink ref="X304" r:id="rId1127" xr:uid="{00000000-0004-0000-0100-000068040000}"/>
    <hyperlink ref="U305" r:id="rId1128" xr:uid="{00000000-0004-0000-0100-000069040000}"/>
    <hyperlink ref="V305" r:id="rId1129" xr:uid="{00000000-0004-0000-0100-00006A040000}"/>
    <hyperlink ref="X305" r:id="rId1130" xr:uid="{00000000-0004-0000-0100-00006B040000}"/>
    <hyperlink ref="V306" r:id="rId1131" xr:uid="{00000000-0004-0000-0100-00006C040000}"/>
    <hyperlink ref="W306" r:id="rId1132" xr:uid="{00000000-0004-0000-0100-00006D040000}"/>
    <hyperlink ref="X306" r:id="rId1133" xr:uid="{00000000-0004-0000-0100-00006E040000}"/>
    <hyperlink ref="U307" r:id="rId1134" xr:uid="{00000000-0004-0000-0100-00006F040000}"/>
    <hyperlink ref="V307" r:id="rId1135" xr:uid="{00000000-0004-0000-0100-000070040000}"/>
    <hyperlink ref="W307" r:id="rId1136" xr:uid="{00000000-0004-0000-0100-000071040000}"/>
    <hyperlink ref="X307" r:id="rId1137" xr:uid="{00000000-0004-0000-0100-000072040000}"/>
    <hyperlink ref="T308" r:id="rId1138" xr:uid="{00000000-0004-0000-0100-000073040000}"/>
    <hyperlink ref="U308" r:id="rId1139" xr:uid="{00000000-0004-0000-0100-000074040000}"/>
    <hyperlink ref="V308" r:id="rId1140" xr:uid="{00000000-0004-0000-0100-000075040000}"/>
    <hyperlink ref="W308" r:id="rId1141" xr:uid="{00000000-0004-0000-0100-000076040000}"/>
    <hyperlink ref="X308" r:id="rId1142" xr:uid="{00000000-0004-0000-0100-000077040000}"/>
    <hyperlink ref="U309" r:id="rId1143" xr:uid="{00000000-0004-0000-0100-000078040000}"/>
    <hyperlink ref="V309" r:id="rId1144" xr:uid="{00000000-0004-0000-0100-000079040000}"/>
    <hyperlink ref="X309" r:id="rId1145" xr:uid="{00000000-0004-0000-0100-00007A040000}"/>
    <hyperlink ref="T310" r:id="rId1146" xr:uid="{00000000-0004-0000-0100-00007B040000}"/>
    <hyperlink ref="U310" r:id="rId1147" xr:uid="{00000000-0004-0000-0100-00007C040000}"/>
    <hyperlink ref="V310" r:id="rId1148" xr:uid="{00000000-0004-0000-0100-00007D040000}"/>
    <hyperlink ref="W310" r:id="rId1149" xr:uid="{00000000-0004-0000-0100-00007E040000}"/>
    <hyperlink ref="X310" r:id="rId1150" xr:uid="{00000000-0004-0000-0100-00007F040000}"/>
    <hyperlink ref="S311" r:id="rId1151" xr:uid="{00000000-0004-0000-0100-000080040000}"/>
    <hyperlink ref="T311" r:id="rId1152" xr:uid="{00000000-0004-0000-0100-000081040000}"/>
    <hyperlink ref="U311" r:id="rId1153" xr:uid="{00000000-0004-0000-0100-000082040000}"/>
    <hyperlink ref="V311" r:id="rId1154" xr:uid="{00000000-0004-0000-0100-000083040000}"/>
    <hyperlink ref="W311" r:id="rId1155" xr:uid="{00000000-0004-0000-0100-000084040000}"/>
    <hyperlink ref="X311" r:id="rId1156" xr:uid="{00000000-0004-0000-0100-000085040000}"/>
    <hyperlink ref="T312" r:id="rId1157" xr:uid="{00000000-0004-0000-0100-000086040000}"/>
    <hyperlink ref="U312" r:id="rId1158" xr:uid="{00000000-0004-0000-0100-000087040000}"/>
    <hyperlink ref="V312" r:id="rId1159" xr:uid="{00000000-0004-0000-0100-000088040000}"/>
    <hyperlink ref="W312" r:id="rId1160" xr:uid="{00000000-0004-0000-0100-000089040000}"/>
    <hyperlink ref="X312" r:id="rId1161" xr:uid="{00000000-0004-0000-0100-00008A040000}"/>
    <hyperlink ref="U313" r:id="rId1162" xr:uid="{00000000-0004-0000-0100-00008B040000}"/>
    <hyperlink ref="V313" r:id="rId1163" xr:uid="{00000000-0004-0000-0100-00008C040000}"/>
    <hyperlink ref="W313" r:id="rId1164" xr:uid="{00000000-0004-0000-0100-00008D040000}"/>
    <hyperlink ref="X313" r:id="rId1165" xr:uid="{00000000-0004-0000-0100-00008E040000}"/>
    <hyperlink ref="T314" r:id="rId1166" xr:uid="{00000000-0004-0000-0100-00008F040000}"/>
    <hyperlink ref="U314" r:id="rId1167" xr:uid="{00000000-0004-0000-0100-000090040000}"/>
    <hyperlink ref="V314" r:id="rId1168" xr:uid="{00000000-0004-0000-0100-000091040000}"/>
    <hyperlink ref="W314" r:id="rId1169" xr:uid="{00000000-0004-0000-0100-000092040000}"/>
    <hyperlink ref="X314" r:id="rId1170" xr:uid="{00000000-0004-0000-0100-000093040000}"/>
    <hyperlink ref="U316" r:id="rId1171" xr:uid="{00000000-0004-0000-0100-000094040000}"/>
    <hyperlink ref="V316" r:id="rId1172" xr:uid="{00000000-0004-0000-0100-000095040000}"/>
    <hyperlink ref="X316" r:id="rId1173" xr:uid="{00000000-0004-0000-0100-000096040000}"/>
    <hyperlink ref="T317" r:id="rId1174" xr:uid="{00000000-0004-0000-0100-000097040000}"/>
    <hyperlink ref="U317" r:id="rId1175" xr:uid="{00000000-0004-0000-0100-000098040000}"/>
    <hyperlink ref="V317" r:id="rId1176" xr:uid="{00000000-0004-0000-0100-000099040000}"/>
    <hyperlink ref="W317" r:id="rId1177" xr:uid="{00000000-0004-0000-0100-00009A040000}"/>
    <hyperlink ref="X317" r:id="rId1178" xr:uid="{00000000-0004-0000-0100-00009B040000}"/>
    <hyperlink ref="U318" r:id="rId1179" xr:uid="{00000000-0004-0000-0100-00009C040000}"/>
    <hyperlink ref="V318" r:id="rId1180" xr:uid="{00000000-0004-0000-0100-00009D040000}"/>
    <hyperlink ref="W318" r:id="rId1181" xr:uid="{00000000-0004-0000-0100-00009E040000}"/>
    <hyperlink ref="X318" r:id="rId1182" xr:uid="{00000000-0004-0000-0100-00009F040000}"/>
    <hyperlink ref="S319" r:id="rId1183" xr:uid="{00000000-0004-0000-0100-0000A0040000}"/>
    <hyperlink ref="T319" r:id="rId1184" xr:uid="{00000000-0004-0000-0100-0000A1040000}"/>
    <hyperlink ref="U319" r:id="rId1185" xr:uid="{00000000-0004-0000-0100-0000A2040000}"/>
    <hyperlink ref="V319" r:id="rId1186" xr:uid="{00000000-0004-0000-0100-0000A3040000}"/>
    <hyperlink ref="X319" r:id="rId1187" xr:uid="{00000000-0004-0000-0100-0000A4040000}"/>
    <hyperlink ref="S320" r:id="rId1188" xr:uid="{00000000-0004-0000-0100-0000A5040000}"/>
    <hyperlink ref="T320" r:id="rId1189" xr:uid="{00000000-0004-0000-0100-0000A6040000}"/>
    <hyperlink ref="U320" r:id="rId1190" xr:uid="{00000000-0004-0000-0100-0000A7040000}"/>
    <hyperlink ref="V320" r:id="rId1191" xr:uid="{00000000-0004-0000-0100-0000A8040000}"/>
    <hyperlink ref="X320" r:id="rId1192" xr:uid="{00000000-0004-0000-0100-0000A9040000}"/>
    <hyperlink ref="U321" r:id="rId1193" xr:uid="{00000000-0004-0000-0100-0000AA040000}"/>
    <hyperlink ref="V321" r:id="rId1194" xr:uid="{00000000-0004-0000-0100-0000AB040000}"/>
    <hyperlink ref="X321" r:id="rId1195" xr:uid="{00000000-0004-0000-0100-0000AC040000}"/>
    <hyperlink ref="T322" r:id="rId1196" xr:uid="{00000000-0004-0000-0100-0000AD040000}"/>
    <hyperlink ref="U322" r:id="rId1197" xr:uid="{00000000-0004-0000-0100-0000AE040000}"/>
    <hyperlink ref="V322" r:id="rId1198" xr:uid="{00000000-0004-0000-0100-0000AF040000}"/>
    <hyperlink ref="W322" r:id="rId1199" xr:uid="{00000000-0004-0000-0100-0000B0040000}"/>
    <hyperlink ref="X322" r:id="rId1200" xr:uid="{00000000-0004-0000-0100-0000B1040000}"/>
    <hyperlink ref="S323" r:id="rId1201" xr:uid="{00000000-0004-0000-0100-0000B2040000}"/>
    <hyperlink ref="U323" r:id="rId1202" xr:uid="{00000000-0004-0000-0100-0000B3040000}"/>
    <hyperlink ref="V323" r:id="rId1203" xr:uid="{00000000-0004-0000-0100-0000B4040000}"/>
    <hyperlink ref="W323" r:id="rId1204" xr:uid="{00000000-0004-0000-0100-0000B5040000}"/>
    <hyperlink ref="X323" r:id="rId1205" xr:uid="{00000000-0004-0000-0100-0000B6040000}"/>
    <hyperlink ref="T324" r:id="rId1206" xr:uid="{00000000-0004-0000-0100-0000B7040000}"/>
    <hyperlink ref="U324" r:id="rId1207" xr:uid="{00000000-0004-0000-0100-0000B8040000}"/>
    <hyperlink ref="V324" r:id="rId1208" xr:uid="{00000000-0004-0000-0100-0000B9040000}"/>
    <hyperlink ref="W324" r:id="rId1209" xr:uid="{00000000-0004-0000-0100-0000BA040000}"/>
    <hyperlink ref="X324" r:id="rId1210" xr:uid="{00000000-0004-0000-0100-0000BB040000}"/>
    <hyperlink ref="U325" r:id="rId1211" xr:uid="{00000000-0004-0000-0100-0000BC040000}"/>
    <hyperlink ref="V325" r:id="rId1212" xr:uid="{00000000-0004-0000-0100-0000BD040000}"/>
    <hyperlink ref="U326" r:id="rId1213" xr:uid="{00000000-0004-0000-0100-0000BE040000}"/>
    <hyperlink ref="V326" r:id="rId1214" xr:uid="{00000000-0004-0000-0100-0000BF040000}"/>
    <hyperlink ref="X326" r:id="rId1215" xr:uid="{00000000-0004-0000-0100-0000C0040000}"/>
    <hyperlink ref="T328" r:id="rId1216" xr:uid="{00000000-0004-0000-0100-0000C1040000}"/>
    <hyperlink ref="U328" r:id="rId1217" xr:uid="{00000000-0004-0000-0100-0000C2040000}"/>
    <hyperlink ref="V328" r:id="rId1218" xr:uid="{00000000-0004-0000-0100-0000C3040000}"/>
    <hyperlink ref="X328" r:id="rId1219" xr:uid="{00000000-0004-0000-0100-0000C4040000}"/>
    <hyperlink ref="U329" r:id="rId1220" xr:uid="{00000000-0004-0000-0100-0000C5040000}"/>
    <hyperlink ref="V329" r:id="rId1221" xr:uid="{00000000-0004-0000-0100-0000C6040000}"/>
    <hyperlink ref="T330" r:id="rId1222" xr:uid="{00000000-0004-0000-0100-0000C7040000}"/>
    <hyperlink ref="U330" r:id="rId1223" xr:uid="{00000000-0004-0000-0100-0000C8040000}"/>
    <hyperlink ref="V330" r:id="rId1224" xr:uid="{00000000-0004-0000-0100-0000C9040000}"/>
    <hyperlink ref="W330" r:id="rId1225" xr:uid="{00000000-0004-0000-0100-0000CA040000}"/>
    <hyperlink ref="X330" r:id="rId1226" xr:uid="{00000000-0004-0000-0100-0000CB040000}"/>
    <hyperlink ref="T331" r:id="rId1227" xr:uid="{00000000-0004-0000-0100-0000CC040000}"/>
    <hyperlink ref="U331" r:id="rId1228" xr:uid="{00000000-0004-0000-0100-0000CD040000}"/>
    <hyperlink ref="V331" r:id="rId1229" xr:uid="{00000000-0004-0000-0100-0000CE040000}"/>
    <hyperlink ref="X331" r:id="rId1230" xr:uid="{00000000-0004-0000-0100-0000CF040000}"/>
    <hyperlink ref="S332" r:id="rId1231" xr:uid="{00000000-0004-0000-0100-0000D0040000}"/>
    <hyperlink ref="T332" r:id="rId1232" xr:uid="{00000000-0004-0000-0100-0000D1040000}"/>
    <hyperlink ref="U332" r:id="rId1233" xr:uid="{00000000-0004-0000-0100-0000D2040000}"/>
    <hyperlink ref="W332" r:id="rId1234" xr:uid="{00000000-0004-0000-0100-0000D3040000}"/>
    <hyperlink ref="X332" r:id="rId1235" xr:uid="{00000000-0004-0000-0100-0000D4040000}"/>
    <hyperlink ref="U333" r:id="rId1236" xr:uid="{00000000-0004-0000-0100-0000D5040000}"/>
    <hyperlink ref="V333" r:id="rId1237" xr:uid="{00000000-0004-0000-0100-0000D6040000}"/>
    <hyperlink ref="X333" r:id="rId1238" xr:uid="{00000000-0004-0000-0100-0000D7040000}"/>
    <hyperlink ref="R334" r:id="rId1239" xr:uid="{00000000-0004-0000-0100-0000D8040000}"/>
    <hyperlink ref="T334" r:id="rId1240" xr:uid="{00000000-0004-0000-0100-0000D9040000}"/>
    <hyperlink ref="U334" r:id="rId1241" xr:uid="{00000000-0004-0000-0100-0000DA040000}"/>
    <hyperlink ref="V334" r:id="rId1242" xr:uid="{00000000-0004-0000-0100-0000DB040000}"/>
    <hyperlink ref="W334" r:id="rId1243" xr:uid="{00000000-0004-0000-0100-0000DC040000}"/>
    <hyperlink ref="X334" r:id="rId1244" xr:uid="{00000000-0004-0000-0100-0000DD040000}"/>
    <hyperlink ref="S335" r:id="rId1245" xr:uid="{00000000-0004-0000-0100-0000DE040000}"/>
    <hyperlink ref="T335" r:id="rId1246" xr:uid="{00000000-0004-0000-0100-0000DF040000}"/>
    <hyperlink ref="U335" r:id="rId1247" xr:uid="{00000000-0004-0000-0100-0000E0040000}"/>
    <hyperlink ref="V335" r:id="rId1248" xr:uid="{00000000-0004-0000-0100-0000E1040000}"/>
    <hyperlink ref="W335" r:id="rId1249" xr:uid="{00000000-0004-0000-0100-0000E2040000}"/>
    <hyperlink ref="X335" r:id="rId1250" xr:uid="{00000000-0004-0000-0100-0000E3040000}"/>
    <hyperlink ref="T336" r:id="rId1251" xr:uid="{00000000-0004-0000-0100-0000E4040000}"/>
    <hyperlink ref="U336" r:id="rId1252" xr:uid="{00000000-0004-0000-0100-0000E5040000}"/>
    <hyperlink ref="V336" r:id="rId1253" xr:uid="{00000000-0004-0000-0100-0000E6040000}"/>
    <hyperlink ref="W336" r:id="rId1254" xr:uid="{00000000-0004-0000-0100-0000E7040000}"/>
    <hyperlink ref="X336" r:id="rId1255" xr:uid="{00000000-0004-0000-0100-0000E8040000}"/>
    <hyperlink ref="T337" r:id="rId1256" xr:uid="{00000000-0004-0000-0100-0000E9040000}"/>
    <hyperlink ref="U337" r:id="rId1257" xr:uid="{00000000-0004-0000-0100-0000EA040000}"/>
    <hyperlink ref="V337" r:id="rId1258" xr:uid="{00000000-0004-0000-0100-0000EB040000}"/>
    <hyperlink ref="X337" r:id="rId1259" xr:uid="{00000000-0004-0000-0100-0000EC040000}"/>
    <hyperlink ref="U339" r:id="rId1260" xr:uid="{00000000-0004-0000-0100-0000ED040000}"/>
    <hyperlink ref="V339" r:id="rId1261" xr:uid="{00000000-0004-0000-0100-0000EE040000}"/>
    <hyperlink ref="U340" r:id="rId1262" xr:uid="{00000000-0004-0000-0100-0000EF040000}"/>
    <hyperlink ref="V340" r:id="rId1263" xr:uid="{00000000-0004-0000-0100-0000F0040000}"/>
    <hyperlink ref="T341" r:id="rId1264" xr:uid="{00000000-0004-0000-0100-0000F1040000}"/>
    <hyperlink ref="U341" r:id="rId1265" xr:uid="{00000000-0004-0000-0100-0000F2040000}"/>
    <hyperlink ref="T342" r:id="rId1266" xr:uid="{00000000-0004-0000-0100-0000F3040000}"/>
    <hyperlink ref="U342" r:id="rId1267" xr:uid="{00000000-0004-0000-0100-0000F4040000}"/>
    <hyperlink ref="V342" r:id="rId1268" xr:uid="{00000000-0004-0000-0100-0000F5040000}"/>
    <hyperlink ref="X342" r:id="rId1269" xr:uid="{00000000-0004-0000-0100-0000F6040000}"/>
    <hyperlink ref="U343" r:id="rId1270" xr:uid="{00000000-0004-0000-0100-0000F7040000}"/>
    <hyperlink ref="V343" r:id="rId1271" xr:uid="{00000000-0004-0000-0100-0000F8040000}"/>
    <hyperlink ref="X343" r:id="rId1272" xr:uid="{00000000-0004-0000-0100-0000F9040000}"/>
    <hyperlink ref="U345" r:id="rId1273" xr:uid="{00000000-0004-0000-0100-0000FA040000}"/>
    <hyperlink ref="V345" r:id="rId1274" xr:uid="{00000000-0004-0000-0100-0000FB040000}"/>
    <hyperlink ref="X345" r:id="rId1275" xr:uid="{00000000-0004-0000-0100-0000FC040000}"/>
    <hyperlink ref="T346" r:id="rId1276" xr:uid="{00000000-0004-0000-0100-0000FD040000}"/>
    <hyperlink ref="U346" r:id="rId1277" xr:uid="{00000000-0004-0000-0100-0000FE040000}"/>
    <hyperlink ref="V346" r:id="rId1278" xr:uid="{00000000-0004-0000-0100-0000FF040000}"/>
    <hyperlink ref="W346" r:id="rId1279" xr:uid="{00000000-0004-0000-0100-000000050000}"/>
    <hyperlink ref="X346" r:id="rId1280" xr:uid="{00000000-0004-0000-0100-000001050000}"/>
    <hyperlink ref="T347" r:id="rId1281" xr:uid="{00000000-0004-0000-0100-000002050000}"/>
    <hyperlink ref="U347" r:id="rId1282" xr:uid="{00000000-0004-0000-0100-000003050000}"/>
    <hyperlink ref="V347" r:id="rId1283" xr:uid="{00000000-0004-0000-0100-000004050000}"/>
    <hyperlink ref="W347" r:id="rId1284" xr:uid="{00000000-0004-0000-0100-000005050000}"/>
    <hyperlink ref="X347" r:id="rId1285" xr:uid="{00000000-0004-0000-0100-000006050000}"/>
    <hyperlink ref="V348" r:id="rId1286" xr:uid="{00000000-0004-0000-0100-000007050000}"/>
    <hyperlink ref="U349" r:id="rId1287" xr:uid="{00000000-0004-0000-0100-000008050000}"/>
    <hyperlink ref="T350" r:id="rId1288" xr:uid="{00000000-0004-0000-0100-000009050000}"/>
    <hyperlink ref="U350" r:id="rId1289" xr:uid="{00000000-0004-0000-0100-00000A050000}"/>
    <hyperlink ref="W350" r:id="rId1290" xr:uid="{00000000-0004-0000-0100-00000B050000}"/>
    <hyperlink ref="X350" r:id="rId1291" xr:uid="{00000000-0004-0000-0100-00000C050000}"/>
    <hyperlink ref="T351" r:id="rId1292" xr:uid="{00000000-0004-0000-0100-00000D050000}"/>
    <hyperlink ref="U351" r:id="rId1293" xr:uid="{00000000-0004-0000-0100-00000E050000}"/>
    <hyperlink ref="W351" r:id="rId1294" xr:uid="{00000000-0004-0000-0100-00000F050000}"/>
    <hyperlink ref="X351" r:id="rId1295" xr:uid="{00000000-0004-0000-0100-000010050000}"/>
    <hyperlink ref="U352" r:id="rId1296" xr:uid="{00000000-0004-0000-0100-000011050000}"/>
    <hyperlink ref="V352" r:id="rId1297" xr:uid="{00000000-0004-0000-0100-000012050000}"/>
    <hyperlink ref="T353" r:id="rId1298" xr:uid="{00000000-0004-0000-0100-000013050000}"/>
    <hyperlink ref="U353" r:id="rId1299" xr:uid="{00000000-0004-0000-0100-000014050000}"/>
    <hyperlink ref="W353" r:id="rId1300" xr:uid="{00000000-0004-0000-0100-000015050000}"/>
    <hyperlink ref="X353" r:id="rId1301" xr:uid="{00000000-0004-0000-0100-000016050000}"/>
    <hyperlink ref="T354" r:id="rId1302" xr:uid="{00000000-0004-0000-0100-000017050000}"/>
    <hyperlink ref="U354" r:id="rId1303" xr:uid="{00000000-0004-0000-0100-000018050000}"/>
    <hyperlink ref="V354" r:id="rId1304" xr:uid="{00000000-0004-0000-0100-000019050000}"/>
    <hyperlink ref="V355" r:id="rId1305" xr:uid="{00000000-0004-0000-0100-00001A050000}"/>
    <hyperlink ref="T356" r:id="rId1306" xr:uid="{00000000-0004-0000-0100-00001B050000}"/>
    <hyperlink ref="U356" r:id="rId1307" xr:uid="{00000000-0004-0000-0100-00001C050000}"/>
    <hyperlink ref="V356" r:id="rId1308" xr:uid="{00000000-0004-0000-0100-00001D050000}"/>
    <hyperlink ref="X356" r:id="rId1309" xr:uid="{00000000-0004-0000-0100-00001E050000}"/>
    <hyperlink ref="T357" r:id="rId1310" xr:uid="{00000000-0004-0000-0100-00001F050000}"/>
    <hyperlink ref="U357" r:id="rId1311" xr:uid="{00000000-0004-0000-0100-000020050000}"/>
    <hyperlink ref="V357" r:id="rId1312" xr:uid="{00000000-0004-0000-0100-000021050000}"/>
    <hyperlink ref="W357" r:id="rId1313" xr:uid="{00000000-0004-0000-0100-000022050000}"/>
    <hyperlink ref="X357" r:id="rId1314" xr:uid="{00000000-0004-0000-0100-000023050000}"/>
    <hyperlink ref="U358" r:id="rId1315" xr:uid="{00000000-0004-0000-0100-000024050000}"/>
    <hyperlink ref="V358" r:id="rId1316" xr:uid="{00000000-0004-0000-0100-000025050000}"/>
    <hyperlink ref="U359" r:id="rId1317" xr:uid="{00000000-0004-0000-0100-000026050000}"/>
    <hyperlink ref="V359" r:id="rId1318" xr:uid="{00000000-0004-0000-0100-000027050000}"/>
    <hyperlink ref="V360" r:id="rId1319" xr:uid="{00000000-0004-0000-0100-000028050000}"/>
    <hyperlink ref="W360" r:id="rId1320" xr:uid="{00000000-0004-0000-0100-000029050000}"/>
    <hyperlink ref="X360" r:id="rId1321" xr:uid="{00000000-0004-0000-0100-00002A050000}"/>
    <hyperlink ref="T361" r:id="rId1322" xr:uid="{00000000-0004-0000-0100-00002B050000}"/>
    <hyperlink ref="U361" r:id="rId1323" xr:uid="{00000000-0004-0000-0100-00002C050000}"/>
    <hyperlink ref="V361" r:id="rId1324" xr:uid="{00000000-0004-0000-0100-00002D050000}"/>
    <hyperlink ref="X361" r:id="rId1325" xr:uid="{00000000-0004-0000-0100-00002E050000}"/>
    <hyperlink ref="T362" r:id="rId1326" xr:uid="{00000000-0004-0000-0100-00002F050000}"/>
    <hyperlink ref="U362" r:id="rId1327" xr:uid="{00000000-0004-0000-0100-000030050000}"/>
    <hyperlink ref="V362" r:id="rId1328" xr:uid="{00000000-0004-0000-0100-000031050000}"/>
    <hyperlink ref="X362" r:id="rId1329" xr:uid="{00000000-0004-0000-0100-000032050000}"/>
    <hyperlink ref="T363" r:id="rId1330" xr:uid="{00000000-0004-0000-0100-000033050000}"/>
    <hyperlink ref="U363" r:id="rId1331" xr:uid="{00000000-0004-0000-0100-000034050000}"/>
    <hyperlink ref="V363" r:id="rId1332" xr:uid="{00000000-0004-0000-0100-000035050000}"/>
    <hyperlink ref="S364" r:id="rId1333" xr:uid="{00000000-0004-0000-0100-000036050000}"/>
    <hyperlink ref="T364" r:id="rId1334" xr:uid="{00000000-0004-0000-0100-000037050000}"/>
    <hyperlink ref="U364" r:id="rId1335" xr:uid="{00000000-0004-0000-0100-000038050000}"/>
    <hyperlink ref="V364" r:id="rId1336" xr:uid="{00000000-0004-0000-0100-000039050000}"/>
    <hyperlink ref="X364" r:id="rId1337" xr:uid="{00000000-0004-0000-0100-00003A050000}"/>
    <hyperlink ref="U365" r:id="rId1338" xr:uid="{00000000-0004-0000-0100-00003B050000}"/>
    <hyperlink ref="V365" r:id="rId1339" xr:uid="{00000000-0004-0000-0100-00003C050000}"/>
    <hyperlink ref="W365" r:id="rId1340" xr:uid="{00000000-0004-0000-0100-00003D050000}"/>
    <hyperlink ref="T366" r:id="rId1341" xr:uid="{00000000-0004-0000-0100-00003E050000}"/>
    <hyperlink ref="U366" r:id="rId1342" xr:uid="{00000000-0004-0000-0100-00003F050000}"/>
    <hyperlink ref="V366" r:id="rId1343" xr:uid="{00000000-0004-0000-0100-000040050000}"/>
    <hyperlink ref="X366" r:id="rId1344" xr:uid="{00000000-0004-0000-0100-000041050000}"/>
    <hyperlink ref="T367" r:id="rId1345" xr:uid="{00000000-0004-0000-0100-000042050000}"/>
    <hyperlink ref="U367" r:id="rId1346" xr:uid="{00000000-0004-0000-0100-000043050000}"/>
    <hyperlink ref="V367" r:id="rId1347" xr:uid="{00000000-0004-0000-0100-000044050000}"/>
    <hyperlink ref="X367" r:id="rId1348" xr:uid="{00000000-0004-0000-0100-000045050000}"/>
    <hyperlink ref="T368" r:id="rId1349" xr:uid="{00000000-0004-0000-0100-000046050000}"/>
    <hyperlink ref="U368" r:id="rId1350" xr:uid="{00000000-0004-0000-0100-000047050000}"/>
    <hyperlink ref="V368" r:id="rId1351" xr:uid="{00000000-0004-0000-0100-000048050000}"/>
    <hyperlink ref="X368" r:id="rId1352" xr:uid="{00000000-0004-0000-0100-000049050000}"/>
    <hyperlink ref="U369" r:id="rId1353" xr:uid="{00000000-0004-0000-0100-00004A050000}"/>
    <hyperlink ref="V369" r:id="rId1354" xr:uid="{00000000-0004-0000-0100-00004B050000}"/>
    <hyperlink ref="W369" r:id="rId1355" xr:uid="{00000000-0004-0000-0100-00004C050000}"/>
    <hyperlink ref="X369" r:id="rId1356" xr:uid="{00000000-0004-0000-0100-00004D050000}"/>
    <hyperlink ref="T370" r:id="rId1357" xr:uid="{00000000-0004-0000-0100-00004E050000}"/>
    <hyperlink ref="U370" r:id="rId1358" xr:uid="{00000000-0004-0000-0100-00004F050000}"/>
    <hyperlink ref="V370" r:id="rId1359" xr:uid="{00000000-0004-0000-0100-000050050000}"/>
    <hyperlink ref="X370" r:id="rId1360" xr:uid="{00000000-0004-0000-0100-000051050000}"/>
    <hyperlink ref="U372" r:id="rId1361" xr:uid="{00000000-0004-0000-0100-000052050000}"/>
    <hyperlink ref="V372" r:id="rId1362" xr:uid="{00000000-0004-0000-0100-000053050000}"/>
    <hyperlink ref="U373" r:id="rId1363" xr:uid="{00000000-0004-0000-0100-000054050000}"/>
    <hyperlink ref="V373" r:id="rId1364" xr:uid="{00000000-0004-0000-0100-000055050000}"/>
    <hyperlink ref="X373" r:id="rId1365" xr:uid="{00000000-0004-0000-0100-000056050000}"/>
    <hyperlink ref="T374" r:id="rId1366" xr:uid="{00000000-0004-0000-0100-000057050000}"/>
    <hyperlink ref="U374" r:id="rId1367" xr:uid="{00000000-0004-0000-0100-000058050000}"/>
    <hyperlink ref="V374" r:id="rId1368" xr:uid="{00000000-0004-0000-0100-000059050000}"/>
    <hyperlink ref="X374" r:id="rId1369" xr:uid="{00000000-0004-0000-0100-00005A050000}"/>
    <hyperlink ref="T375" r:id="rId1370" xr:uid="{00000000-0004-0000-0100-00005B050000}"/>
    <hyperlink ref="U375" r:id="rId1371" xr:uid="{00000000-0004-0000-0100-00005C050000}"/>
    <hyperlink ref="V375" r:id="rId1372" xr:uid="{00000000-0004-0000-0100-00005D050000}"/>
    <hyperlink ref="S376" r:id="rId1373" xr:uid="{00000000-0004-0000-0100-00005E050000}"/>
    <hyperlink ref="T376" r:id="rId1374" xr:uid="{00000000-0004-0000-0100-00005F050000}"/>
    <hyperlink ref="U376" r:id="rId1375" xr:uid="{00000000-0004-0000-0100-000060050000}"/>
    <hyperlink ref="V376" r:id="rId1376" xr:uid="{00000000-0004-0000-0100-000061050000}"/>
    <hyperlink ref="W376" r:id="rId1377" xr:uid="{00000000-0004-0000-0100-000062050000}"/>
    <hyperlink ref="X376" r:id="rId1378" xr:uid="{00000000-0004-0000-0100-000063050000}"/>
    <hyperlink ref="U377" r:id="rId1379" xr:uid="{00000000-0004-0000-0100-000064050000}"/>
    <hyperlink ref="V377" r:id="rId1380" xr:uid="{00000000-0004-0000-0100-000065050000}"/>
    <hyperlink ref="W377" r:id="rId1381" xr:uid="{00000000-0004-0000-0100-000066050000}"/>
    <hyperlink ref="X377" r:id="rId1382" xr:uid="{00000000-0004-0000-0100-000067050000}"/>
    <hyperlink ref="T378" r:id="rId1383" xr:uid="{00000000-0004-0000-0100-000068050000}"/>
    <hyperlink ref="U378" r:id="rId1384" xr:uid="{00000000-0004-0000-0100-000069050000}"/>
    <hyperlink ref="V378" r:id="rId1385" xr:uid="{00000000-0004-0000-0100-00006A050000}"/>
    <hyperlink ref="T379" r:id="rId1386" xr:uid="{00000000-0004-0000-0100-00006B050000}"/>
    <hyperlink ref="V379" r:id="rId1387" xr:uid="{00000000-0004-0000-0100-00006C050000}"/>
    <hyperlink ref="W379" r:id="rId1388" xr:uid="{00000000-0004-0000-0100-00006D050000}"/>
    <hyperlink ref="T380" r:id="rId1389" xr:uid="{00000000-0004-0000-0100-00006E050000}"/>
    <hyperlink ref="U380" r:id="rId1390" xr:uid="{00000000-0004-0000-0100-00006F050000}"/>
    <hyperlink ref="V380" r:id="rId1391" xr:uid="{00000000-0004-0000-0100-000070050000}"/>
    <hyperlink ref="X380" r:id="rId1392" xr:uid="{00000000-0004-0000-0100-000071050000}"/>
    <hyperlink ref="T384" r:id="rId1393" xr:uid="{00000000-0004-0000-0100-000072050000}"/>
    <hyperlink ref="U384" r:id="rId1394" xr:uid="{00000000-0004-0000-0100-000073050000}"/>
    <hyperlink ref="V384" r:id="rId1395" xr:uid="{00000000-0004-0000-0100-000074050000}"/>
    <hyperlink ref="T385" r:id="rId1396" xr:uid="{00000000-0004-0000-0100-000075050000}"/>
    <hyperlink ref="V385" r:id="rId1397" xr:uid="{00000000-0004-0000-0100-000076050000}"/>
    <hyperlink ref="T386" r:id="rId1398" xr:uid="{00000000-0004-0000-0100-000077050000}"/>
    <hyperlink ref="U386" r:id="rId1399" xr:uid="{00000000-0004-0000-0100-000078050000}"/>
    <hyperlink ref="V386" r:id="rId1400" xr:uid="{00000000-0004-0000-0100-000079050000}"/>
    <hyperlink ref="X386" r:id="rId1401" xr:uid="{00000000-0004-0000-0100-00007A050000}"/>
    <hyperlink ref="U388" r:id="rId1402" xr:uid="{00000000-0004-0000-0100-00007B050000}"/>
    <hyperlink ref="T389" r:id="rId1403" xr:uid="{00000000-0004-0000-0100-00007C050000}"/>
    <hyperlink ref="U389" r:id="rId1404" xr:uid="{00000000-0004-0000-0100-00007D050000}"/>
    <hyperlink ref="V389" r:id="rId1405" xr:uid="{00000000-0004-0000-0100-00007E050000}"/>
    <hyperlink ref="W389" r:id="rId1406" xr:uid="{00000000-0004-0000-0100-00007F050000}"/>
    <hyperlink ref="X389" r:id="rId1407" xr:uid="{00000000-0004-0000-0100-000080050000}"/>
    <hyperlink ref="U390" r:id="rId1408" xr:uid="{00000000-0004-0000-0100-000081050000}"/>
    <hyperlink ref="V390" r:id="rId1409" xr:uid="{00000000-0004-0000-0100-000082050000}"/>
    <hyperlink ref="U391" r:id="rId1410" xr:uid="{00000000-0004-0000-0100-000083050000}"/>
    <hyperlink ref="V391" r:id="rId1411" xr:uid="{00000000-0004-0000-0100-000084050000}"/>
    <hyperlink ref="X391" r:id="rId1412" xr:uid="{00000000-0004-0000-0100-000085050000}"/>
    <hyperlink ref="T392" r:id="rId1413" xr:uid="{00000000-0004-0000-0100-000086050000}"/>
    <hyperlink ref="U392" r:id="rId1414" xr:uid="{00000000-0004-0000-0100-000087050000}"/>
    <hyperlink ref="V392" r:id="rId1415" xr:uid="{00000000-0004-0000-0100-000088050000}"/>
    <hyperlink ref="X392" r:id="rId1416" xr:uid="{00000000-0004-0000-0100-000089050000}"/>
    <hyperlink ref="S393" r:id="rId1417" xr:uid="{00000000-0004-0000-0100-00008A050000}"/>
    <hyperlink ref="T393" r:id="rId1418" xr:uid="{00000000-0004-0000-0100-00008B050000}"/>
    <hyperlink ref="U393" r:id="rId1419" xr:uid="{00000000-0004-0000-0100-00008C050000}"/>
    <hyperlink ref="V393" r:id="rId1420" xr:uid="{00000000-0004-0000-0100-00008D050000}"/>
    <hyperlink ref="W393" r:id="rId1421" xr:uid="{00000000-0004-0000-0100-00008E050000}"/>
    <hyperlink ref="X393" r:id="rId1422" xr:uid="{00000000-0004-0000-0100-00008F050000}"/>
    <hyperlink ref="U394" r:id="rId1423" xr:uid="{00000000-0004-0000-0100-000090050000}"/>
    <hyperlink ref="V394" r:id="rId1424" xr:uid="{00000000-0004-0000-0100-000091050000}"/>
    <hyperlink ref="X394" r:id="rId1425" xr:uid="{00000000-0004-0000-0100-000092050000}"/>
    <hyperlink ref="T395" r:id="rId1426" xr:uid="{00000000-0004-0000-0100-000093050000}"/>
    <hyperlink ref="U395" r:id="rId1427" xr:uid="{00000000-0004-0000-0100-000094050000}"/>
    <hyperlink ref="V395" r:id="rId1428" xr:uid="{00000000-0004-0000-0100-000095050000}"/>
    <hyperlink ref="W395" r:id="rId1429" xr:uid="{00000000-0004-0000-0100-000096050000}"/>
    <hyperlink ref="X395" r:id="rId1430" xr:uid="{00000000-0004-0000-0100-000097050000}"/>
    <hyperlink ref="T396" r:id="rId1431" xr:uid="{00000000-0004-0000-0100-000098050000}"/>
    <hyperlink ref="U396" r:id="rId1432" xr:uid="{00000000-0004-0000-0100-000099050000}"/>
    <hyperlink ref="V396" r:id="rId1433" xr:uid="{00000000-0004-0000-0100-00009A050000}"/>
    <hyperlink ref="X396" r:id="rId1434" xr:uid="{00000000-0004-0000-0100-00009B050000}"/>
    <hyperlink ref="T397" r:id="rId1435" xr:uid="{00000000-0004-0000-0100-00009C050000}"/>
    <hyperlink ref="U397" r:id="rId1436" xr:uid="{00000000-0004-0000-0100-00009D050000}"/>
    <hyperlink ref="V397" r:id="rId1437" xr:uid="{00000000-0004-0000-0100-00009E050000}"/>
    <hyperlink ref="W397" r:id="rId1438" xr:uid="{00000000-0004-0000-0100-00009F050000}"/>
    <hyperlink ref="X397" r:id="rId1439" xr:uid="{00000000-0004-0000-0100-0000A0050000}"/>
    <hyperlink ref="T398" r:id="rId1440" xr:uid="{00000000-0004-0000-0100-0000A1050000}"/>
    <hyperlink ref="U398" r:id="rId1441" xr:uid="{00000000-0004-0000-0100-0000A2050000}"/>
    <hyperlink ref="V398" r:id="rId1442" xr:uid="{00000000-0004-0000-0100-0000A3050000}"/>
    <hyperlink ref="W398" r:id="rId1443" xr:uid="{00000000-0004-0000-0100-0000A4050000}"/>
    <hyperlink ref="X398" r:id="rId1444" xr:uid="{00000000-0004-0000-0100-0000A5050000}"/>
    <hyperlink ref="T399" r:id="rId1445" xr:uid="{00000000-0004-0000-0100-0000A6050000}"/>
    <hyperlink ref="U399" r:id="rId1446" xr:uid="{00000000-0004-0000-0100-0000A7050000}"/>
    <hyperlink ref="V399" r:id="rId1447" xr:uid="{00000000-0004-0000-0100-0000A8050000}"/>
    <hyperlink ref="X399" r:id="rId1448" xr:uid="{00000000-0004-0000-0100-0000A9050000}"/>
    <hyperlink ref="U400" r:id="rId1449" xr:uid="{00000000-0004-0000-0100-0000AA050000}"/>
    <hyperlink ref="V400" r:id="rId1450" xr:uid="{00000000-0004-0000-0100-0000AB050000}"/>
    <hyperlink ref="X400" r:id="rId1451" xr:uid="{00000000-0004-0000-0100-0000AC050000}"/>
    <hyperlink ref="T401" r:id="rId1452" xr:uid="{00000000-0004-0000-0100-0000AD050000}"/>
    <hyperlink ref="U401" r:id="rId1453" xr:uid="{00000000-0004-0000-0100-0000AE050000}"/>
    <hyperlink ref="V401" r:id="rId1454" xr:uid="{00000000-0004-0000-0100-0000AF050000}"/>
    <hyperlink ref="W401" r:id="rId1455" xr:uid="{00000000-0004-0000-0100-0000B0050000}"/>
    <hyperlink ref="X401" r:id="rId1456" xr:uid="{00000000-0004-0000-0100-0000B1050000}"/>
    <hyperlink ref="U402" r:id="rId1457" xr:uid="{00000000-0004-0000-0100-0000B2050000}"/>
    <hyperlink ref="V402" r:id="rId1458" xr:uid="{00000000-0004-0000-0100-0000B3050000}"/>
    <hyperlink ref="W402" r:id="rId1459" xr:uid="{00000000-0004-0000-0100-0000B4050000}"/>
    <hyperlink ref="X402" r:id="rId1460" xr:uid="{00000000-0004-0000-0100-0000B5050000}"/>
    <hyperlink ref="V403" r:id="rId1461" xr:uid="{00000000-0004-0000-0100-0000B6050000}"/>
    <hyperlink ref="T404" r:id="rId1462" xr:uid="{00000000-0004-0000-0100-0000B7050000}"/>
    <hyperlink ref="U404" r:id="rId1463" xr:uid="{00000000-0004-0000-0100-0000B8050000}"/>
    <hyperlink ref="V404" r:id="rId1464" xr:uid="{00000000-0004-0000-0100-0000B9050000}"/>
    <hyperlink ref="X404" r:id="rId1465" xr:uid="{00000000-0004-0000-0100-0000BA050000}"/>
    <hyperlink ref="U405" r:id="rId1466" xr:uid="{00000000-0004-0000-0100-0000BB050000}"/>
    <hyperlink ref="V405" r:id="rId1467" xr:uid="{00000000-0004-0000-0100-0000BC050000}"/>
    <hyperlink ref="X405" r:id="rId1468" xr:uid="{00000000-0004-0000-0100-0000BD050000}"/>
    <hyperlink ref="S406" r:id="rId1469" xr:uid="{00000000-0004-0000-0100-0000BE050000}"/>
    <hyperlink ref="T406" r:id="rId1470" xr:uid="{00000000-0004-0000-0100-0000BF050000}"/>
    <hyperlink ref="U406" r:id="rId1471" xr:uid="{00000000-0004-0000-0100-0000C0050000}"/>
    <hyperlink ref="V406" r:id="rId1472" xr:uid="{00000000-0004-0000-0100-0000C1050000}"/>
    <hyperlink ref="W406" r:id="rId1473" xr:uid="{00000000-0004-0000-0100-0000C2050000}"/>
    <hyperlink ref="X406" r:id="rId1474" xr:uid="{00000000-0004-0000-0100-0000C3050000}"/>
    <hyperlink ref="T407" r:id="rId1475" xr:uid="{00000000-0004-0000-0100-0000C4050000}"/>
    <hyperlink ref="U407" r:id="rId1476" xr:uid="{00000000-0004-0000-0100-0000C5050000}"/>
    <hyperlink ref="W407" r:id="rId1477" xr:uid="{00000000-0004-0000-0100-0000C6050000}"/>
    <hyperlink ref="X407" r:id="rId1478" xr:uid="{00000000-0004-0000-0100-0000C7050000}"/>
    <hyperlink ref="T408" r:id="rId1479" xr:uid="{00000000-0004-0000-0100-0000C8050000}"/>
    <hyperlink ref="U408" r:id="rId1480" xr:uid="{00000000-0004-0000-0100-0000C9050000}"/>
    <hyperlink ref="T409" r:id="rId1481" xr:uid="{00000000-0004-0000-0100-0000CA050000}"/>
    <hyperlink ref="U409" r:id="rId1482" xr:uid="{00000000-0004-0000-0100-0000CB050000}"/>
    <hyperlink ref="V409" r:id="rId1483" xr:uid="{00000000-0004-0000-0100-0000CC050000}"/>
    <hyperlink ref="X409" r:id="rId1484" xr:uid="{00000000-0004-0000-0100-0000CD050000}"/>
    <hyperlink ref="T410" r:id="rId1485" location="data,-results-and-required-reports" xr:uid="{00000000-0004-0000-0100-0000CE050000}"/>
    <hyperlink ref="U410" r:id="rId1486" xr:uid="{00000000-0004-0000-0100-0000CF050000}"/>
    <hyperlink ref="T412" r:id="rId1487" xr:uid="{00000000-0004-0000-0100-0000D0050000}"/>
    <hyperlink ref="U412" r:id="rId1488" xr:uid="{00000000-0004-0000-0100-0000D1050000}"/>
    <hyperlink ref="V412" r:id="rId1489" xr:uid="{00000000-0004-0000-0100-0000D2050000}"/>
    <hyperlink ref="X412" r:id="rId1490" xr:uid="{00000000-0004-0000-0100-0000D3050000}"/>
    <hyperlink ref="T413" r:id="rId1491" xr:uid="{00000000-0004-0000-0100-0000D4050000}"/>
    <hyperlink ref="U413" r:id="rId1492" xr:uid="{00000000-0004-0000-0100-0000D5050000}"/>
    <hyperlink ref="V413" r:id="rId1493" xr:uid="{00000000-0004-0000-0100-0000D6050000}"/>
    <hyperlink ref="W413" r:id="rId1494" xr:uid="{00000000-0004-0000-0100-0000D7050000}"/>
    <hyperlink ref="X413" r:id="rId1495" xr:uid="{00000000-0004-0000-0100-0000D8050000}"/>
    <hyperlink ref="T414" r:id="rId1496" xr:uid="{00000000-0004-0000-0100-0000D9050000}"/>
    <hyperlink ref="U414" r:id="rId1497" xr:uid="{00000000-0004-0000-0100-0000DA050000}"/>
    <hyperlink ref="V414" r:id="rId1498" xr:uid="{00000000-0004-0000-0100-0000DB050000}"/>
    <hyperlink ref="W414" r:id="rId1499" xr:uid="{00000000-0004-0000-0100-0000DC050000}"/>
    <hyperlink ref="X414" r:id="rId1500" xr:uid="{00000000-0004-0000-0100-0000DD050000}"/>
    <hyperlink ref="T415" r:id="rId1501" xr:uid="{00000000-0004-0000-0100-0000DE050000}"/>
    <hyperlink ref="U415" r:id="rId1502" xr:uid="{00000000-0004-0000-0100-0000DF050000}"/>
    <hyperlink ref="V416" r:id="rId1503" xr:uid="{00000000-0004-0000-0100-0000E0050000}"/>
    <hyperlink ref="T417" r:id="rId1504" xr:uid="{00000000-0004-0000-0100-0000E1050000}"/>
    <hyperlink ref="U417" r:id="rId1505" xr:uid="{00000000-0004-0000-0100-0000E2050000}"/>
    <hyperlink ref="V417" r:id="rId1506" xr:uid="{00000000-0004-0000-0100-0000E3050000}"/>
    <hyperlink ref="W417" r:id="rId1507" xr:uid="{00000000-0004-0000-0100-0000E4050000}"/>
    <hyperlink ref="X417" r:id="rId1508" xr:uid="{00000000-0004-0000-0100-0000E5050000}"/>
    <hyperlink ref="T418" r:id="rId1509" xr:uid="{00000000-0004-0000-0100-0000E6050000}"/>
    <hyperlink ref="U418" r:id="rId1510" xr:uid="{00000000-0004-0000-0100-0000E7050000}"/>
    <hyperlink ref="V418" r:id="rId1511" xr:uid="{00000000-0004-0000-0100-0000E8050000}"/>
    <hyperlink ref="W418" r:id="rId1512" xr:uid="{00000000-0004-0000-0100-0000E9050000}"/>
    <hyperlink ref="X418" r:id="rId1513" xr:uid="{00000000-0004-0000-0100-0000EA050000}"/>
    <hyperlink ref="T419" r:id="rId1514" xr:uid="{00000000-0004-0000-0100-0000EB050000}"/>
    <hyperlink ref="U419" r:id="rId1515" xr:uid="{00000000-0004-0000-0100-0000EC050000}"/>
    <hyperlink ref="V419" r:id="rId1516" xr:uid="{00000000-0004-0000-0100-0000ED050000}"/>
    <hyperlink ref="W419" r:id="rId1517" xr:uid="{00000000-0004-0000-0100-0000EE050000}"/>
    <hyperlink ref="X419" r:id="rId1518" xr:uid="{00000000-0004-0000-0100-0000EF050000}"/>
    <hyperlink ref="U420" r:id="rId1519" xr:uid="{00000000-0004-0000-0100-0000F0050000}"/>
    <hyperlink ref="V420" r:id="rId1520" xr:uid="{00000000-0004-0000-0100-0000F1050000}"/>
    <hyperlink ref="T421" r:id="rId1521" xr:uid="{00000000-0004-0000-0100-0000F2050000}"/>
    <hyperlink ref="U421" r:id="rId1522" xr:uid="{00000000-0004-0000-0100-0000F3050000}"/>
    <hyperlink ref="V421" r:id="rId1523" xr:uid="{00000000-0004-0000-0100-0000F4050000}"/>
    <hyperlink ref="W421" r:id="rId1524" xr:uid="{00000000-0004-0000-0100-0000F5050000}"/>
    <hyperlink ref="X421" r:id="rId1525" xr:uid="{00000000-0004-0000-0100-0000F6050000}"/>
    <hyperlink ref="T422" r:id="rId1526" xr:uid="{00000000-0004-0000-0100-0000F7050000}"/>
    <hyperlink ref="U422" r:id="rId1527" xr:uid="{00000000-0004-0000-0100-0000F8050000}"/>
    <hyperlink ref="V422" r:id="rId1528" xr:uid="{00000000-0004-0000-0100-0000F9050000}"/>
    <hyperlink ref="X422" r:id="rId1529" xr:uid="{00000000-0004-0000-0100-0000FA050000}"/>
    <hyperlink ref="U423" r:id="rId1530" xr:uid="{00000000-0004-0000-0100-0000FB050000}"/>
    <hyperlink ref="V423" r:id="rId1531" xr:uid="{00000000-0004-0000-0100-0000FC050000}"/>
    <hyperlink ref="X423" r:id="rId1532" xr:uid="{00000000-0004-0000-0100-0000FD050000}"/>
    <hyperlink ref="S424" r:id="rId1533" xr:uid="{00000000-0004-0000-0100-0000FE050000}"/>
    <hyperlink ref="T424" r:id="rId1534" xr:uid="{00000000-0004-0000-0100-0000FF050000}"/>
    <hyperlink ref="U424" r:id="rId1535" xr:uid="{00000000-0004-0000-0100-000000060000}"/>
    <hyperlink ref="V424" r:id="rId1536" xr:uid="{00000000-0004-0000-0100-000001060000}"/>
    <hyperlink ref="X424" r:id="rId1537" xr:uid="{00000000-0004-0000-0100-000002060000}"/>
    <hyperlink ref="T425" r:id="rId1538" xr:uid="{00000000-0004-0000-0100-000003060000}"/>
    <hyperlink ref="U425" r:id="rId1539" xr:uid="{00000000-0004-0000-0100-000004060000}"/>
    <hyperlink ref="V425" r:id="rId1540" xr:uid="{00000000-0004-0000-0100-000005060000}"/>
    <hyperlink ref="W425" r:id="rId1541" xr:uid="{00000000-0004-0000-0100-000006060000}"/>
    <hyperlink ref="X425" r:id="rId1542" xr:uid="{00000000-0004-0000-0100-000007060000}"/>
    <hyperlink ref="T426" r:id="rId1543" xr:uid="{00000000-0004-0000-0100-000008060000}"/>
    <hyperlink ref="U426" r:id="rId1544" xr:uid="{00000000-0004-0000-0100-000009060000}"/>
    <hyperlink ref="V426" r:id="rId1545" xr:uid="{00000000-0004-0000-0100-00000A060000}"/>
    <hyperlink ref="T427" r:id="rId1546" xr:uid="{00000000-0004-0000-0100-00000B060000}"/>
    <hyperlink ref="V427" r:id="rId1547" xr:uid="{00000000-0004-0000-0100-00000C060000}"/>
    <hyperlink ref="X427" r:id="rId1548" xr:uid="{00000000-0004-0000-0100-00000D060000}"/>
    <hyperlink ref="T428" r:id="rId1549" xr:uid="{00000000-0004-0000-0100-00000E060000}"/>
    <hyperlink ref="U428" r:id="rId1550" xr:uid="{00000000-0004-0000-0100-00000F060000}"/>
    <hyperlink ref="V428" r:id="rId1551" xr:uid="{00000000-0004-0000-0100-000010060000}"/>
    <hyperlink ref="W428" r:id="rId1552" xr:uid="{00000000-0004-0000-0100-000011060000}"/>
    <hyperlink ref="X428" r:id="rId1553" xr:uid="{00000000-0004-0000-0100-000012060000}"/>
    <hyperlink ref="T429" r:id="rId1554" location="esidata" xr:uid="{00000000-0004-0000-0100-000013060000}"/>
    <hyperlink ref="U429" r:id="rId1555" xr:uid="{00000000-0004-0000-0100-000014060000}"/>
    <hyperlink ref="V429" r:id="rId1556" xr:uid="{00000000-0004-0000-0100-000015060000}"/>
    <hyperlink ref="W429" r:id="rId1557" xr:uid="{00000000-0004-0000-0100-000016060000}"/>
    <hyperlink ref="X429" r:id="rId1558" xr:uid="{00000000-0004-0000-0100-000017060000}"/>
    <hyperlink ref="T430" r:id="rId1559" xr:uid="{00000000-0004-0000-0100-000018060000}"/>
    <hyperlink ref="U430" r:id="rId1560" xr:uid="{00000000-0004-0000-0100-000019060000}"/>
    <hyperlink ref="V430" r:id="rId1561" xr:uid="{00000000-0004-0000-0100-00001A060000}"/>
    <hyperlink ref="W430" r:id="rId1562" xr:uid="{00000000-0004-0000-0100-00001B060000}"/>
    <hyperlink ref="X430" r:id="rId1563" xr:uid="{00000000-0004-0000-0100-00001C060000}"/>
    <hyperlink ref="U431" r:id="rId1564" xr:uid="{00000000-0004-0000-0100-00001D060000}"/>
    <hyperlink ref="V431" r:id="rId1565" xr:uid="{00000000-0004-0000-0100-00001E060000}"/>
    <hyperlink ref="W431" r:id="rId1566" xr:uid="{00000000-0004-0000-0100-00001F060000}"/>
    <hyperlink ref="S432" r:id="rId1567" xr:uid="{00000000-0004-0000-0100-000020060000}"/>
    <hyperlink ref="T432" r:id="rId1568" xr:uid="{00000000-0004-0000-0100-000021060000}"/>
    <hyperlink ref="U432" r:id="rId1569" xr:uid="{00000000-0004-0000-0100-000022060000}"/>
    <hyperlink ref="V432" r:id="rId1570" xr:uid="{00000000-0004-0000-0100-000023060000}"/>
    <hyperlink ref="X432" r:id="rId1571" xr:uid="{00000000-0004-0000-0100-000024060000}"/>
    <hyperlink ref="T434" r:id="rId1572" xr:uid="{00000000-0004-0000-0100-000025060000}"/>
    <hyperlink ref="U434" r:id="rId1573" xr:uid="{00000000-0004-0000-0100-000026060000}"/>
    <hyperlink ref="V434" r:id="rId1574" xr:uid="{00000000-0004-0000-0100-000027060000}"/>
    <hyperlink ref="X434" r:id="rId1575" xr:uid="{00000000-0004-0000-0100-000028060000}"/>
    <hyperlink ref="U435" r:id="rId1576" xr:uid="{00000000-0004-0000-0100-000029060000}"/>
    <hyperlink ref="V435" r:id="rId1577" xr:uid="{00000000-0004-0000-0100-00002A060000}"/>
    <hyperlink ref="W435" r:id="rId1578" xr:uid="{00000000-0004-0000-0100-00002B060000}"/>
    <hyperlink ref="X435" r:id="rId1579" xr:uid="{00000000-0004-0000-0100-00002C060000}"/>
    <hyperlink ref="U436" r:id="rId1580" xr:uid="{00000000-0004-0000-0100-00002D060000}"/>
    <hyperlink ref="V436" r:id="rId1581" xr:uid="{00000000-0004-0000-0100-00002E060000}"/>
    <hyperlink ref="S437" r:id="rId1582" xr:uid="{00000000-0004-0000-0100-00002F060000}"/>
    <hyperlink ref="T437" r:id="rId1583" xr:uid="{00000000-0004-0000-0100-000030060000}"/>
    <hyperlink ref="U437" r:id="rId1584" xr:uid="{00000000-0004-0000-0100-000031060000}"/>
    <hyperlink ref="V437" r:id="rId1585" xr:uid="{00000000-0004-0000-0100-000032060000}"/>
    <hyperlink ref="X437" r:id="rId1586" xr:uid="{00000000-0004-0000-0100-000033060000}"/>
    <hyperlink ref="S438" r:id="rId1587" xr:uid="{00000000-0004-0000-0100-000034060000}"/>
    <hyperlink ref="T438" r:id="rId1588" xr:uid="{00000000-0004-0000-0100-000035060000}"/>
    <hyperlink ref="U438" r:id="rId1589" xr:uid="{00000000-0004-0000-0100-000036060000}"/>
    <hyperlink ref="V438" r:id="rId1590" xr:uid="{00000000-0004-0000-0100-000037060000}"/>
    <hyperlink ref="X438" r:id="rId1591" xr:uid="{00000000-0004-0000-0100-000038060000}"/>
    <hyperlink ref="T439" r:id="rId1592" xr:uid="{00000000-0004-0000-0100-000039060000}"/>
    <hyperlink ref="U439" r:id="rId1593" xr:uid="{00000000-0004-0000-0100-00003A060000}"/>
    <hyperlink ref="V439" r:id="rId1594" xr:uid="{00000000-0004-0000-0100-00003B060000}"/>
    <hyperlink ref="W439" r:id="rId1595" xr:uid="{00000000-0004-0000-0100-00003C060000}"/>
    <hyperlink ref="X439" r:id="rId1596" xr:uid="{00000000-0004-0000-0100-00003D060000}"/>
    <hyperlink ref="U440" r:id="rId1597" xr:uid="{00000000-0004-0000-0100-00003E060000}"/>
    <hyperlink ref="V440" r:id="rId1598" xr:uid="{00000000-0004-0000-0100-00003F060000}"/>
    <hyperlink ref="X440" r:id="rId1599" xr:uid="{00000000-0004-0000-0100-000040060000}"/>
    <hyperlink ref="S441" r:id="rId1600" xr:uid="{00000000-0004-0000-0100-000041060000}"/>
    <hyperlink ref="T441" r:id="rId1601" xr:uid="{00000000-0004-0000-0100-000042060000}"/>
    <hyperlink ref="U441" r:id="rId1602" xr:uid="{00000000-0004-0000-0100-000043060000}"/>
    <hyperlink ref="V441" r:id="rId1603" xr:uid="{00000000-0004-0000-0100-000044060000}"/>
    <hyperlink ref="X441" r:id="rId1604" xr:uid="{00000000-0004-0000-0100-000045060000}"/>
    <hyperlink ref="T442" r:id="rId1605" xr:uid="{00000000-0004-0000-0100-000046060000}"/>
    <hyperlink ref="U442" r:id="rId1606" xr:uid="{00000000-0004-0000-0100-000047060000}"/>
    <hyperlink ref="V442" r:id="rId1607" xr:uid="{00000000-0004-0000-0100-000048060000}"/>
    <hyperlink ref="W442" r:id="rId1608" xr:uid="{00000000-0004-0000-0100-000049060000}"/>
    <hyperlink ref="X442" r:id="rId1609" xr:uid="{00000000-0004-0000-0100-00004A060000}"/>
    <hyperlink ref="U443" r:id="rId1610" xr:uid="{00000000-0004-0000-0100-00004B060000}"/>
    <hyperlink ref="V443" r:id="rId1611" xr:uid="{00000000-0004-0000-0100-00004C060000}"/>
    <hyperlink ref="X443" r:id="rId1612" xr:uid="{00000000-0004-0000-0100-00004D060000}"/>
    <hyperlink ref="T444" r:id="rId1613" xr:uid="{00000000-0004-0000-0100-00004E060000}"/>
    <hyperlink ref="U444" r:id="rId1614" xr:uid="{00000000-0004-0000-0100-00004F060000}"/>
    <hyperlink ref="V444" r:id="rId1615" xr:uid="{00000000-0004-0000-0100-000050060000}"/>
    <hyperlink ref="W444" r:id="rId1616" xr:uid="{00000000-0004-0000-0100-000051060000}"/>
    <hyperlink ref="X444" r:id="rId1617" xr:uid="{00000000-0004-0000-0100-000052060000}"/>
    <hyperlink ref="T445" r:id="rId1618" xr:uid="{00000000-0004-0000-0100-000053060000}"/>
    <hyperlink ref="U445" r:id="rId1619" xr:uid="{00000000-0004-0000-0100-000054060000}"/>
    <hyperlink ref="U446" r:id="rId1620" xr:uid="{00000000-0004-0000-0100-000055060000}"/>
    <hyperlink ref="V446" r:id="rId1621" xr:uid="{00000000-0004-0000-0100-000056060000}"/>
    <hyperlink ref="W446" r:id="rId1622" xr:uid="{00000000-0004-0000-0100-000057060000}"/>
    <hyperlink ref="X446" r:id="rId1623" xr:uid="{00000000-0004-0000-0100-000058060000}"/>
    <hyperlink ref="U447" r:id="rId1624" xr:uid="{00000000-0004-0000-0100-000059060000}"/>
    <hyperlink ref="V447" r:id="rId1625" xr:uid="{00000000-0004-0000-0100-00005A060000}"/>
    <hyperlink ref="X447" r:id="rId1626" xr:uid="{00000000-0004-0000-0100-00005B060000}"/>
    <hyperlink ref="U450" r:id="rId1627" xr:uid="{00000000-0004-0000-0100-00005C060000}"/>
    <hyperlink ref="V450" r:id="rId1628" xr:uid="{00000000-0004-0000-0100-00005D060000}"/>
    <hyperlink ref="X450" r:id="rId1629" xr:uid="{00000000-0004-0000-0100-00005E060000}"/>
    <hyperlink ref="T451" r:id="rId1630" xr:uid="{00000000-0004-0000-0100-00005F060000}"/>
    <hyperlink ref="U451" r:id="rId1631" xr:uid="{00000000-0004-0000-0100-000060060000}"/>
    <hyperlink ref="V451" r:id="rId1632" xr:uid="{00000000-0004-0000-0100-000061060000}"/>
    <hyperlink ref="W451" r:id="rId1633" xr:uid="{00000000-0004-0000-0100-000062060000}"/>
    <hyperlink ref="X451" r:id="rId1634" xr:uid="{00000000-0004-0000-0100-000063060000}"/>
    <hyperlink ref="T452" r:id="rId1635" xr:uid="{00000000-0004-0000-0100-000064060000}"/>
    <hyperlink ref="U452" r:id="rId1636" xr:uid="{00000000-0004-0000-0100-000065060000}"/>
    <hyperlink ref="V452" r:id="rId1637" xr:uid="{00000000-0004-0000-0100-000066060000}"/>
    <hyperlink ref="X452" r:id="rId1638" xr:uid="{00000000-0004-0000-0100-000067060000}"/>
    <hyperlink ref="R453" r:id="rId1639" xr:uid="{00000000-0004-0000-0100-000068060000}"/>
    <hyperlink ref="T453" r:id="rId1640" xr:uid="{00000000-0004-0000-0100-000069060000}"/>
    <hyperlink ref="U453" r:id="rId1641" xr:uid="{00000000-0004-0000-0100-00006A060000}"/>
    <hyperlink ref="V453" r:id="rId1642" xr:uid="{00000000-0004-0000-0100-00006B060000}"/>
    <hyperlink ref="W453" r:id="rId1643" xr:uid="{00000000-0004-0000-0100-00006C060000}"/>
    <hyperlink ref="X453" r:id="rId1644" xr:uid="{00000000-0004-0000-0100-00006D060000}"/>
    <hyperlink ref="S454" r:id="rId1645" xr:uid="{00000000-0004-0000-0100-00006E060000}"/>
    <hyperlink ref="T454" r:id="rId1646" xr:uid="{00000000-0004-0000-0100-00006F060000}"/>
    <hyperlink ref="U454" r:id="rId1647" xr:uid="{00000000-0004-0000-0100-000070060000}"/>
    <hyperlink ref="V454" r:id="rId1648" xr:uid="{00000000-0004-0000-0100-000071060000}"/>
    <hyperlink ref="W454" r:id="rId1649" xr:uid="{00000000-0004-0000-0100-000072060000}"/>
    <hyperlink ref="X454" r:id="rId1650" xr:uid="{00000000-0004-0000-0100-000073060000}"/>
    <hyperlink ref="T455" r:id="rId1651" xr:uid="{00000000-0004-0000-0100-000074060000}"/>
    <hyperlink ref="U455" r:id="rId1652" xr:uid="{00000000-0004-0000-0100-000075060000}"/>
    <hyperlink ref="V455" r:id="rId1653" xr:uid="{00000000-0004-0000-0100-000076060000}"/>
    <hyperlink ref="T456" r:id="rId1654" xr:uid="{00000000-0004-0000-0100-000077060000}"/>
    <hyperlink ref="U456" r:id="rId1655" xr:uid="{00000000-0004-0000-0100-000078060000}"/>
    <hyperlink ref="V456" r:id="rId1656" xr:uid="{00000000-0004-0000-0100-000079060000}"/>
    <hyperlink ref="W456" r:id="rId1657" xr:uid="{00000000-0004-0000-0100-00007A060000}"/>
    <hyperlink ref="X456" r:id="rId1658" xr:uid="{00000000-0004-0000-0100-00007B060000}"/>
    <hyperlink ref="T458" r:id="rId1659" xr:uid="{00000000-0004-0000-0100-00007C060000}"/>
    <hyperlink ref="U458" r:id="rId1660" xr:uid="{00000000-0004-0000-0100-00007D060000}"/>
    <hyperlink ref="V458" r:id="rId1661" xr:uid="{00000000-0004-0000-0100-00007E060000}"/>
    <hyperlink ref="X458" r:id="rId1662" xr:uid="{00000000-0004-0000-0100-00007F060000}"/>
    <hyperlink ref="T459" r:id="rId1663" xr:uid="{00000000-0004-0000-0100-000080060000}"/>
    <hyperlink ref="U459" r:id="rId1664" xr:uid="{00000000-0004-0000-0100-000081060000}"/>
    <hyperlink ref="V459" r:id="rId1665" xr:uid="{00000000-0004-0000-0100-000082060000}"/>
    <hyperlink ref="W459" r:id="rId1666" xr:uid="{00000000-0004-0000-0100-000083060000}"/>
    <hyperlink ref="X459" r:id="rId1667" xr:uid="{00000000-0004-0000-0100-000084060000}"/>
    <hyperlink ref="T460" r:id="rId1668" xr:uid="{00000000-0004-0000-0100-000085060000}"/>
    <hyperlink ref="V460" r:id="rId1669" xr:uid="{00000000-0004-0000-0100-000086060000}"/>
    <hyperlink ref="X460" r:id="rId1670" xr:uid="{00000000-0004-0000-0100-000087060000}"/>
    <hyperlink ref="U461" r:id="rId1671" xr:uid="{00000000-0004-0000-0100-000088060000}"/>
    <hyperlink ref="V461" r:id="rId1672" xr:uid="{00000000-0004-0000-0100-000089060000}"/>
    <hyperlink ref="V462" r:id="rId1673" xr:uid="{00000000-0004-0000-0100-00008A060000}"/>
    <hyperlink ref="T463" r:id="rId1674" xr:uid="{00000000-0004-0000-0100-00008B060000}"/>
    <hyperlink ref="U463" r:id="rId1675" xr:uid="{00000000-0004-0000-0100-00008C060000}"/>
    <hyperlink ref="V463" r:id="rId1676" xr:uid="{00000000-0004-0000-0100-00008D060000}"/>
    <hyperlink ref="X463" r:id="rId1677" xr:uid="{00000000-0004-0000-0100-00008E060000}"/>
    <hyperlink ref="U465" r:id="rId1678" xr:uid="{00000000-0004-0000-0100-00008F060000}"/>
    <hyperlink ref="V465" r:id="rId1679" xr:uid="{00000000-0004-0000-0100-000090060000}"/>
    <hyperlink ref="W465" r:id="rId1680" xr:uid="{00000000-0004-0000-0100-000091060000}"/>
    <hyperlink ref="X465" r:id="rId1681" xr:uid="{00000000-0004-0000-0100-000092060000}"/>
    <hyperlink ref="T468" r:id="rId1682" xr:uid="{00000000-0004-0000-0100-000093060000}"/>
    <hyperlink ref="U468" r:id="rId1683" xr:uid="{00000000-0004-0000-0100-000094060000}"/>
    <hyperlink ref="V468" r:id="rId1684" xr:uid="{00000000-0004-0000-0100-000095060000}"/>
    <hyperlink ref="X468" r:id="rId1685" xr:uid="{00000000-0004-0000-0100-000096060000}"/>
    <hyperlink ref="T469" r:id="rId1686" xr:uid="{00000000-0004-0000-0100-000097060000}"/>
    <hyperlink ref="U469" r:id="rId1687" xr:uid="{00000000-0004-0000-0100-000098060000}"/>
    <hyperlink ref="V469" r:id="rId1688" xr:uid="{00000000-0004-0000-0100-000099060000}"/>
    <hyperlink ref="X469" r:id="rId1689" xr:uid="{00000000-0004-0000-0100-00009A060000}"/>
    <hyperlink ref="T470" r:id="rId1690" xr:uid="{00000000-0004-0000-0100-00009B060000}"/>
    <hyperlink ref="U470" r:id="rId1691" xr:uid="{00000000-0004-0000-0100-00009C060000}"/>
    <hyperlink ref="V470" r:id="rId1692" xr:uid="{00000000-0004-0000-0100-00009D060000}"/>
    <hyperlink ref="W470" r:id="rId1693" xr:uid="{00000000-0004-0000-0100-00009E060000}"/>
    <hyperlink ref="X470" r:id="rId1694" xr:uid="{00000000-0004-0000-0100-00009F060000}"/>
    <hyperlink ref="T471" r:id="rId1695" xr:uid="{00000000-0004-0000-0100-0000A0060000}"/>
    <hyperlink ref="U471" r:id="rId1696" location="stream/0" xr:uid="{00000000-0004-0000-0100-0000A1060000}"/>
    <hyperlink ref="V471" r:id="rId1697" xr:uid="{00000000-0004-0000-0100-0000A2060000}"/>
    <hyperlink ref="W471" r:id="rId1698" xr:uid="{00000000-0004-0000-0100-0000A3060000}"/>
    <hyperlink ref="X471" r:id="rId1699" xr:uid="{00000000-0004-0000-0100-0000A4060000}"/>
    <hyperlink ref="T472" r:id="rId1700" xr:uid="{00000000-0004-0000-0100-0000A5060000}"/>
    <hyperlink ref="U472" r:id="rId1701" xr:uid="{00000000-0004-0000-0100-0000A6060000}"/>
    <hyperlink ref="V472" r:id="rId1702" xr:uid="{00000000-0004-0000-0100-0000A7060000}"/>
    <hyperlink ref="X472" r:id="rId1703" xr:uid="{00000000-0004-0000-0100-0000A8060000}"/>
    <hyperlink ref="T473" r:id="rId1704" xr:uid="{00000000-0004-0000-0100-0000A9060000}"/>
    <hyperlink ref="U473" r:id="rId1705" xr:uid="{00000000-0004-0000-0100-0000AA060000}"/>
    <hyperlink ref="V473" r:id="rId1706" xr:uid="{00000000-0004-0000-0100-0000AB060000}"/>
    <hyperlink ref="X473" r:id="rId1707" xr:uid="{00000000-0004-0000-0100-0000AC060000}"/>
    <hyperlink ref="T474" r:id="rId1708" xr:uid="{00000000-0004-0000-0100-0000AD060000}"/>
    <hyperlink ref="U474" r:id="rId1709" xr:uid="{00000000-0004-0000-0100-0000AE060000}"/>
    <hyperlink ref="V474" r:id="rId1710" xr:uid="{00000000-0004-0000-0100-0000AF060000}"/>
    <hyperlink ref="X474" r:id="rId1711" xr:uid="{00000000-0004-0000-0100-0000B0060000}"/>
    <hyperlink ref="T475" r:id="rId1712" xr:uid="{00000000-0004-0000-0100-0000B1060000}"/>
    <hyperlink ref="U475" r:id="rId1713" xr:uid="{00000000-0004-0000-0100-0000B2060000}"/>
    <hyperlink ref="V475" r:id="rId1714" xr:uid="{00000000-0004-0000-0100-0000B3060000}"/>
    <hyperlink ref="W475" r:id="rId1715" xr:uid="{00000000-0004-0000-0100-0000B4060000}"/>
    <hyperlink ref="X475" r:id="rId1716" xr:uid="{00000000-0004-0000-0100-0000B5060000}"/>
    <hyperlink ref="V476" r:id="rId1717" xr:uid="{00000000-0004-0000-0100-0000B6060000}"/>
    <hyperlink ref="T477" r:id="rId1718" xr:uid="{00000000-0004-0000-0100-0000B7060000}"/>
    <hyperlink ref="U477" r:id="rId1719" xr:uid="{00000000-0004-0000-0100-0000B8060000}"/>
    <hyperlink ref="T478" r:id="rId1720" xr:uid="{00000000-0004-0000-0100-0000B9060000}"/>
    <hyperlink ref="V478" r:id="rId1721" xr:uid="{00000000-0004-0000-0100-0000BA060000}"/>
    <hyperlink ref="X478" r:id="rId1722" xr:uid="{00000000-0004-0000-0100-0000BB060000}"/>
    <hyperlink ref="V479" r:id="rId1723" xr:uid="{00000000-0004-0000-0100-0000BC060000}"/>
    <hyperlink ref="T481" r:id="rId1724" xr:uid="{00000000-0004-0000-0100-0000BD060000}"/>
    <hyperlink ref="U481" r:id="rId1725" xr:uid="{00000000-0004-0000-0100-0000BE060000}"/>
    <hyperlink ref="V481" r:id="rId1726" xr:uid="{00000000-0004-0000-0100-0000BF060000}"/>
    <hyperlink ref="W481" r:id="rId1727" xr:uid="{00000000-0004-0000-0100-0000C0060000}"/>
    <hyperlink ref="X481" r:id="rId1728" xr:uid="{00000000-0004-0000-0100-0000C1060000}"/>
    <hyperlink ref="V482" r:id="rId1729" xr:uid="{00000000-0004-0000-0100-0000C2060000}"/>
    <hyperlink ref="V483" r:id="rId1730" xr:uid="{00000000-0004-0000-0100-0000C3060000}"/>
    <hyperlink ref="T484" r:id="rId1731" xr:uid="{00000000-0004-0000-0100-0000C4060000}"/>
    <hyperlink ref="U484" r:id="rId1732" xr:uid="{00000000-0004-0000-0100-0000C5060000}"/>
    <hyperlink ref="W484" r:id="rId1733" xr:uid="{00000000-0004-0000-0100-0000C6060000}"/>
    <hyperlink ref="X484" r:id="rId1734" xr:uid="{00000000-0004-0000-0100-0000C7060000}"/>
    <hyperlink ref="S485" r:id="rId1735" xr:uid="{00000000-0004-0000-0100-0000C8060000}"/>
    <hyperlink ref="T485" r:id="rId1736" xr:uid="{00000000-0004-0000-0100-0000C9060000}"/>
    <hyperlink ref="U485" r:id="rId1737" xr:uid="{00000000-0004-0000-0100-0000CA060000}"/>
    <hyperlink ref="V485" r:id="rId1738" xr:uid="{00000000-0004-0000-0100-0000CB060000}"/>
    <hyperlink ref="W485" r:id="rId1739" xr:uid="{00000000-0004-0000-0100-0000CC060000}"/>
    <hyperlink ref="X485" r:id="rId1740" xr:uid="{00000000-0004-0000-0100-0000CD060000}"/>
    <hyperlink ref="V486" r:id="rId1741" xr:uid="{00000000-0004-0000-0100-0000CE060000}"/>
    <hyperlink ref="V487" r:id="rId1742" xr:uid="{00000000-0004-0000-0100-0000CF060000}"/>
    <hyperlink ref="S488" r:id="rId1743" xr:uid="{00000000-0004-0000-0100-0000D0060000}"/>
    <hyperlink ref="T488" r:id="rId1744" xr:uid="{00000000-0004-0000-0100-0000D1060000}"/>
    <hyperlink ref="U488" r:id="rId1745" xr:uid="{00000000-0004-0000-0100-0000D2060000}"/>
    <hyperlink ref="V488" r:id="rId1746" xr:uid="{00000000-0004-0000-0100-0000D3060000}"/>
    <hyperlink ref="W488" r:id="rId1747" xr:uid="{00000000-0004-0000-0100-0000D4060000}"/>
    <hyperlink ref="X488" r:id="rId1748" xr:uid="{00000000-0004-0000-0100-0000D5060000}"/>
    <hyperlink ref="T489" r:id="rId1749" xr:uid="{00000000-0004-0000-0100-0000D6060000}"/>
    <hyperlink ref="U489" r:id="rId1750" xr:uid="{00000000-0004-0000-0100-0000D7060000}"/>
    <hyperlink ref="V489" r:id="rId1751" xr:uid="{00000000-0004-0000-0100-0000D8060000}"/>
    <hyperlink ref="X489" r:id="rId1752" xr:uid="{00000000-0004-0000-0100-0000D9060000}"/>
    <hyperlink ref="S490" r:id="rId1753" xr:uid="{00000000-0004-0000-0100-0000DA060000}"/>
    <hyperlink ref="T490" r:id="rId1754" xr:uid="{00000000-0004-0000-0100-0000DB060000}"/>
    <hyperlink ref="V490" r:id="rId1755" xr:uid="{00000000-0004-0000-0100-0000DC060000}"/>
    <hyperlink ref="W490" r:id="rId1756" xr:uid="{00000000-0004-0000-0100-0000DD060000}"/>
    <hyperlink ref="X490" r:id="rId1757" xr:uid="{00000000-0004-0000-0100-0000DE060000}"/>
    <hyperlink ref="T491" r:id="rId1758" xr:uid="{00000000-0004-0000-0100-0000DF060000}"/>
    <hyperlink ref="V491" r:id="rId1759" xr:uid="{00000000-0004-0000-0100-0000E0060000}"/>
    <hyperlink ref="X491" r:id="rId1760" xr:uid="{00000000-0004-0000-0100-0000E1060000}"/>
    <hyperlink ref="S492" r:id="rId1761" xr:uid="{00000000-0004-0000-0100-0000E2060000}"/>
    <hyperlink ref="T492" r:id="rId1762" xr:uid="{00000000-0004-0000-0100-0000E3060000}"/>
    <hyperlink ref="U492" r:id="rId1763" xr:uid="{00000000-0004-0000-0100-0000E4060000}"/>
    <hyperlink ref="V492" r:id="rId1764" xr:uid="{00000000-0004-0000-0100-0000E5060000}"/>
    <hyperlink ref="X492" r:id="rId1765" xr:uid="{00000000-0004-0000-0100-0000E6060000}"/>
    <hyperlink ref="U493" r:id="rId1766" xr:uid="{00000000-0004-0000-0100-0000E7060000}"/>
    <hyperlink ref="V493" r:id="rId1767" xr:uid="{00000000-0004-0000-0100-0000E8060000}"/>
    <hyperlink ref="T494" r:id="rId1768" xr:uid="{00000000-0004-0000-0100-0000E9060000}"/>
    <hyperlink ref="U494" r:id="rId1769" xr:uid="{00000000-0004-0000-0100-0000EA060000}"/>
    <hyperlink ref="V494" r:id="rId1770" xr:uid="{00000000-0004-0000-0100-0000EB060000}"/>
    <hyperlink ref="X494" r:id="rId1771" xr:uid="{00000000-0004-0000-0100-0000EC060000}"/>
    <hyperlink ref="S495" r:id="rId1772" xr:uid="{00000000-0004-0000-0100-0000ED060000}"/>
    <hyperlink ref="T495" r:id="rId1773" xr:uid="{00000000-0004-0000-0100-0000EE060000}"/>
    <hyperlink ref="V495" r:id="rId1774" xr:uid="{00000000-0004-0000-0100-0000EF060000}"/>
    <hyperlink ref="W495" r:id="rId1775" xr:uid="{00000000-0004-0000-0100-0000F0060000}"/>
    <hyperlink ref="X495" r:id="rId1776" xr:uid="{00000000-0004-0000-0100-0000F1060000}"/>
    <hyperlink ref="U496" r:id="rId1777" xr:uid="{00000000-0004-0000-0100-0000F2060000}"/>
    <hyperlink ref="V496" r:id="rId1778" xr:uid="{00000000-0004-0000-0100-0000F3060000}"/>
    <hyperlink ref="X496" r:id="rId1779" xr:uid="{00000000-0004-0000-0100-0000F4060000}"/>
    <hyperlink ref="S497" r:id="rId1780" xr:uid="{00000000-0004-0000-0100-0000F5060000}"/>
    <hyperlink ref="T497" r:id="rId1781" xr:uid="{00000000-0004-0000-0100-0000F6060000}"/>
    <hyperlink ref="V497" r:id="rId1782" xr:uid="{00000000-0004-0000-0100-0000F7060000}"/>
    <hyperlink ref="W497" r:id="rId1783" xr:uid="{00000000-0004-0000-0100-0000F8060000}"/>
    <hyperlink ref="X497" r:id="rId1784" xr:uid="{00000000-0004-0000-0100-0000F9060000}"/>
    <hyperlink ref="U498" r:id="rId1785" xr:uid="{00000000-0004-0000-0100-0000FA060000}"/>
    <hyperlink ref="V498" r:id="rId1786" xr:uid="{00000000-0004-0000-0100-0000FB060000}"/>
    <hyperlink ref="X498" r:id="rId1787" xr:uid="{00000000-0004-0000-0100-0000FC060000}"/>
    <hyperlink ref="U499" r:id="rId1788" xr:uid="{00000000-0004-0000-0100-0000FD060000}"/>
    <hyperlink ref="V499" r:id="rId1789" xr:uid="{00000000-0004-0000-0100-0000FE060000}"/>
    <hyperlink ref="X499" r:id="rId1790" xr:uid="{00000000-0004-0000-0100-0000FF060000}"/>
    <hyperlink ref="T500" r:id="rId1791" xr:uid="{00000000-0004-0000-0100-000000070000}"/>
    <hyperlink ref="U500" r:id="rId1792" xr:uid="{00000000-0004-0000-0100-000001070000}"/>
    <hyperlink ref="V500" r:id="rId1793" xr:uid="{00000000-0004-0000-0100-000002070000}"/>
    <hyperlink ref="W500" r:id="rId1794" xr:uid="{00000000-0004-0000-0100-000003070000}"/>
    <hyperlink ref="X500" r:id="rId1795" xr:uid="{00000000-0004-0000-0100-000004070000}"/>
    <hyperlink ref="T501" r:id="rId1796" xr:uid="{00000000-0004-0000-0100-000005070000}"/>
    <hyperlink ref="U501" r:id="rId1797" xr:uid="{00000000-0004-0000-0100-000006070000}"/>
    <hyperlink ref="V501" r:id="rId1798" xr:uid="{00000000-0004-0000-0100-000007070000}"/>
    <hyperlink ref="X501" r:id="rId1799" xr:uid="{00000000-0004-0000-0100-000008070000}"/>
    <hyperlink ref="U502" r:id="rId1800" xr:uid="{00000000-0004-0000-0100-000009070000}"/>
    <hyperlink ref="V502" r:id="rId1801" xr:uid="{00000000-0004-0000-0100-00000A070000}"/>
    <hyperlink ref="X502" r:id="rId1802" xr:uid="{00000000-0004-0000-0100-00000B070000}"/>
    <hyperlink ref="T503" r:id="rId1803" xr:uid="{00000000-0004-0000-0100-00000C070000}"/>
    <hyperlink ref="V503" r:id="rId1804" xr:uid="{00000000-0004-0000-0100-00000D070000}"/>
    <hyperlink ref="X503" r:id="rId1805" xr:uid="{00000000-0004-0000-0100-00000E070000}"/>
    <hyperlink ref="T505" r:id="rId1806" xr:uid="{00000000-0004-0000-0100-00000F070000}"/>
    <hyperlink ref="U505" r:id="rId1807" xr:uid="{00000000-0004-0000-0100-000010070000}"/>
    <hyperlink ref="V505" r:id="rId1808" xr:uid="{00000000-0004-0000-0100-000011070000}"/>
    <hyperlink ref="X505" r:id="rId1809" xr:uid="{00000000-0004-0000-0100-000012070000}"/>
    <hyperlink ref="V506" r:id="rId1810" xr:uid="{00000000-0004-0000-0100-000013070000}"/>
    <hyperlink ref="U507" r:id="rId1811" xr:uid="{00000000-0004-0000-0100-000014070000}"/>
    <hyperlink ref="V507" r:id="rId1812" xr:uid="{00000000-0004-0000-0100-000015070000}"/>
    <hyperlink ref="T508" r:id="rId1813" xr:uid="{00000000-0004-0000-0100-000016070000}"/>
    <hyperlink ref="U508" r:id="rId1814" xr:uid="{00000000-0004-0000-0100-000017070000}"/>
    <hyperlink ref="S509" r:id="rId1815" xr:uid="{00000000-0004-0000-0100-000018070000}"/>
    <hyperlink ref="T509" r:id="rId1816" xr:uid="{00000000-0004-0000-0100-000019070000}"/>
    <hyperlink ref="U509" r:id="rId1817" xr:uid="{00000000-0004-0000-0100-00001A070000}"/>
    <hyperlink ref="V509" r:id="rId1818" xr:uid="{00000000-0004-0000-0100-00001B070000}"/>
    <hyperlink ref="W509" r:id="rId1819" xr:uid="{00000000-0004-0000-0100-00001C070000}"/>
    <hyperlink ref="X509" r:id="rId1820" xr:uid="{00000000-0004-0000-0100-00001D070000}"/>
    <hyperlink ref="T510" r:id="rId1821" xr:uid="{00000000-0004-0000-0100-00001E070000}"/>
    <hyperlink ref="U510" r:id="rId1822" xr:uid="{00000000-0004-0000-0100-00001F070000}"/>
    <hyperlink ref="V510" r:id="rId1823" xr:uid="{00000000-0004-0000-0100-000020070000}"/>
    <hyperlink ref="W510" r:id="rId1824" xr:uid="{00000000-0004-0000-0100-000021070000}"/>
    <hyperlink ref="X510" r:id="rId1825" xr:uid="{00000000-0004-0000-0100-000022070000}"/>
    <hyperlink ref="T511" r:id="rId1826" xr:uid="{00000000-0004-0000-0100-000023070000}"/>
    <hyperlink ref="U511" r:id="rId1827" xr:uid="{00000000-0004-0000-0100-000024070000}"/>
    <hyperlink ref="V511" r:id="rId1828" xr:uid="{00000000-0004-0000-0100-000025070000}"/>
    <hyperlink ref="X511" r:id="rId1829" xr:uid="{00000000-0004-0000-0100-000026070000}"/>
    <hyperlink ref="S512" r:id="rId1830" location="AFFFuse" xr:uid="{00000000-0004-0000-0100-000027070000}"/>
    <hyperlink ref="T512" r:id="rId1831" xr:uid="{00000000-0004-0000-0100-000028070000}"/>
    <hyperlink ref="U512" r:id="rId1832" xr:uid="{00000000-0004-0000-0100-000029070000}"/>
    <hyperlink ref="V512" r:id="rId1833" xr:uid="{00000000-0004-0000-0100-00002A070000}"/>
    <hyperlink ref="W512" r:id="rId1834" xr:uid="{00000000-0004-0000-0100-00002B070000}"/>
    <hyperlink ref="X512" r:id="rId1835" xr:uid="{00000000-0004-0000-0100-00002C070000}"/>
    <hyperlink ref="T513" r:id="rId1836" xr:uid="{00000000-0004-0000-0100-00002D070000}"/>
    <hyperlink ref="U513" r:id="rId1837" xr:uid="{00000000-0004-0000-0100-00002E070000}"/>
    <hyperlink ref="V513" r:id="rId1838" xr:uid="{00000000-0004-0000-0100-00002F070000}"/>
    <hyperlink ref="W513" r:id="rId1839" xr:uid="{00000000-0004-0000-0100-000030070000}"/>
    <hyperlink ref="X513" r:id="rId1840" xr:uid="{00000000-0004-0000-0100-000031070000}"/>
    <hyperlink ref="S515" r:id="rId1841" xr:uid="{00000000-0004-0000-0100-000032070000}"/>
    <hyperlink ref="T515" r:id="rId1842" xr:uid="{00000000-0004-0000-0100-000033070000}"/>
    <hyperlink ref="U515" r:id="rId1843" xr:uid="{00000000-0004-0000-0100-000034070000}"/>
    <hyperlink ref="V515" r:id="rId1844" xr:uid="{00000000-0004-0000-0100-000035070000}"/>
    <hyperlink ref="W515" r:id="rId1845" xr:uid="{00000000-0004-0000-0100-000036070000}"/>
    <hyperlink ref="X515" r:id="rId1846" xr:uid="{00000000-0004-0000-0100-000037070000}"/>
    <hyperlink ref="T516" r:id="rId1847" xr:uid="{00000000-0004-0000-0100-000038070000}"/>
    <hyperlink ref="U516" r:id="rId1848" xr:uid="{00000000-0004-0000-0100-000039070000}"/>
    <hyperlink ref="V516" r:id="rId1849" xr:uid="{00000000-0004-0000-0100-00003A070000}"/>
    <hyperlink ref="W516" r:id="rId1850" xr:uid="{00000000-0004-0000-0100-00003B070000}"/>
    <hyperlink ref="X516" r:id="rId1851" xr:uid="{00000000-0004-0000-0100-00003C070000}"/>
    <hyperlink ref="T517" r:id="rId1852" xr:uid="{00000000-0004-0000-0100-00003D070000}"/>
    <hyperlink ref="V517" r:id="rId1853" xr:uid="{00000000-0004-0000-0100-00003E070000}"/>
    <hyperlink ref="X517" r:id="rId1854" xr:uid="{00000000-0004-0000-0100-00003F070000}"/>
    <hyperlink ref="T518" r:id="rId1855" xr:uid="{00000000-0004-0000-0100-000040070000}"/>
    <hyperlink ref="V518" r:id="rId1856" xr:uid="{00000000-0004-0000-0100-000041070000}"/>
    <hyperlink ref="W518" r:id="rId1857" xr:uid="{00000000-0004-0000-0100-000042070000}"/>
    <hyperlink ref="X518" r:id="rId1858" xr:uid="{00000000-0004-0000-0100-000043070000}"/>
    <hyperlink ref="T519" r:id="rId1859" xr:uid="{00000000-0004-0000-0100-000044070000}"/>
    <hyperlink ref="U519" r:id="rId1860" xr:uid="{00000000-0004-0000-0100-000045070000}"/>
    <hyperlink ref="V519" r:id="rId1861" xr:uid="{00000000-0004-0000-0100-000046070000}"/>
    <hyperlink ref="X519" r:id="rId1862" xr:uid="{00000000-0004-0000-0100-000047070000}"/>
    <hyperlink ref="T520" r:id="rId1863" xr:uid="{00000000-0004-0000-0100-000048070000}"/>
    <hyperlink ref="U520" r:id="rId1864" xr:uid="{00000000-0004-0000-0100-000049070000}"/>
    <hyperlink ref="V520" r:id="rId1865" xr:uid="{00000000-0004-0000-0100-00004A070000}"/>
    <hyperlink ref="X520" r:id="rId1866" xr:uid="{00000000-0004-0000-0100-00004B070000}"/>
    <hyperlink ref="U521" r:id="rId1867" xr:uid="{00000000-0004-0000-0100-00004C070000}"/>
    <hyperlink ref="V521" r:id="rId1868" xr:uid="{00000000-0004-0000-0100-00004D070000}"/>
    <hyperlink ref="X521" r:id="rId1869" xr:uid="{00000000-0004-0000-0100-00004E070000}"/>
    <hyperlink ref="U523" r:id="rId1870" xr:uid="{00000000-0004-0000-0100-00004F070000}"/>
    <hyperlink ref="V523" r:id="rId1871" xr:uid="{00000000-0004-0000-0100-000050070000}"/>
    <hyperlink ref="W523" r:id="rId1872" xr:uid="{00000000-0004-0000-0100-000051070000}"/>
    <hyperlink ref="T524" r:id="rId1873" xr:uid="{00000000-0004-0000-0100-000052070000}"/>
    <hyperlink ref="V524" r:id="rId1874" xr:uid="{00000000-0004-0000-0100-000053070000}"/>
    <hyperlink ref="W524" r:id="rId1875" xr:uid="{00000000-0004-0000-0100-000054070000}"/>
    <hyperlink ref="X524" r:id="rId1876" xr:uid="{00000000-0004-0000-0100-000055070000}"/>
    <hyperlink ref="S525" r:id="rId1877" xr:uid="{00000000-0004-0000-0100-000056070000}"/>
    <hyperlink ref="U525" r:id="rId1878" xr:uid="{00000000-0004-0000-0100-000057070000}"/>
    <hyperlink ref="V525" r:id="rId1879" xr:uid="{00000000-0004-0000-0100-000058070000}"/>
    <hyperlink ref="W525" r:id="rId1880" xr:uid="{00000000-0004-0000-0100-000059070000}"/>
    <hyperlink ref="X525" r:id="rId1881" xr:uid="{00000000-0004-0000-0100-00005A070000}"/>
    <hyperlink ref="S526" r:id="rId1882" xr:uid="{00000000-0004-0000-0100-00005B070000}"/>
    <hyperlink ref="T526" r:id="rId1883" xr:uid="{00000000-0004-0000-0100-00005C070000}"/>
    <hyperlink ref="U526" r:id="rId1884" xr:uid="{00000000-0004-0000-0100-00005D070000}"/>
    <hyperlink ref="V526" r:id="rId1885" xr:uid="{00000000-0004-0000-0100-00005E070000}"/>
    <hyperlink ref="X526" r:id="rId1886" xr:uid="{00000000-0004-0000-0100-00005F070000}"/>
    <hyperlink ref="T527" r:id="rId1887" xr:uid="{00000000-0004-0000-0100-000060070000}"/>
    <hyperlink ref="V527" r:id="rId1888" xr:uid="{00000000-0004-0000-0100-000061070000}"/>
    <hyperlink ref="X527" r:id="rId1889" xr:uid="{00000000-0004-0000-0100-000062070000}"/>
    <hyperlink ref="S528" r:id="rId1890" xr:uid="{00000000-0004-0000-0100-000063070000}"/>
    <hyperlink ref="T528" r:id="rId1891" xr:uid="{00000000-0004-0000-0100-000064070000}"/>
    <hyperlink ref="V528" r:id="rId1892" xr:uid="{00000000-0004-0000-0100-000065070000}"/>
    <hyperlink ref="W528" r:id="rId1893" xr:uid="{00000000-0004-0000-0100-000066070000}"/>
    <hyperlink ref="X528" r:id="rId1894" xr:uid="{00000000-0004-0000-0100-000067070000}"/>
    <hyperlink ref="T529" r:id="rId1895" xr:uid="{00000000-0004-0000-0100-000068070000}"/>
    <hyperlink ref="U529" r:id="rId1896" xr:uid="{00000000-0004-0000-0100-000069070000}"/>
    <hyperlink ref="W529" r:id="rId1897" xr:uid="{00000000-0004-0000-0100-00006A070000}"/>
    <hyperlink ref="X529" r:id="rId1898" xr:uid="{00000000-0004-0000-0100-00006B070000}"/>
    <hyperlink ref="V530" r:id="rId1899" xr:uid="{00000000-0004-0000-0100-00006C070000}"/>
    <hyperlink ref="T531" r:id="rId1900" xr:uid="{00000000-0004-0000-0100-00006D070000}"/>
    <hyperlink ref="U531" r:id="rId1901" xr:uid="{00000000-0004-0000-0100-00006E070000}"/>
    <hyperlink ref="V531" r:id="rId1902" xr:uid="{00000000-0004-0000-0100-00006F070000}"/>
    <hyperlink ref="T533" r:id="rId1903" xr:uid="{00000000-0004-0000-0100-000070070000}"/>
    <hyperlink ref="U533" r:id="rId1904" xr:uid="{00000000-0004-0000-0100-000071070000}"/>
    <hyperlink ref="W533" r:id="rId1905" xr:uid="{00000000-0004-0000-0100-000072070000}"/>
    <hyperlink ref="X533" r:id="rId1906" xr:uid="{00000000-0004-0000-0100-000073070000}"/>
    <hyperlink ref="T534" r:id="rId1907" xr:uid="{00000000-0004-0000-0100-000074070000}"/>
    <hyperlink ref="U534" r:id="rId1908" xr:uid="{00000000-0004-0000-0100-000075070000}"/>
    <hyperlink ref="V534" r:id="rId1909" xr:uid="{00000000-0004-0000-0100-000076070000}"/>
    <hyperlink ref="X534" r:id="rId1910" xr:uid="{00000000-0004-0000-0100-000077070000}"/>
    <hyperlink ref="T535" r:id="rId1911" xr:uid="{00000000-0004-0000-0100-000078070000}"/>
    <hyperlink ref="U535" r:id="rId1912" xr:uid="{00000000-0004-0000-0100-000079070000}"/>
    <hyperlink ref="V535" r:id="rId1913" xr:uid="{00000000-0004-0000-0100-00007A070000}"/>
    <hyperlink ref="X535" r:id="rId1914" xr:uid="{00000000-0004-0000-0100-00007B070000}"/>
    <hyperlink ref="T536" r:id="rId1915" xr:uid="{00000000-0004-0000-0100-00007C070000}"/>
    <hyperlink ref="V536" r:id="rId1916" xr:uid="{00000000-0004-0000-0100-00007D070000}"/>
    <hyperlink ref="X536" r:id="rId1917" xr:uid="{00000000-0004-0000-0100-00007E070000}"/>
    <hyperlink ref="U537" r:id="rId1918" xr:uid="{00000000-0004-0000-0100-00007F070000}"/>
    <hyperlink ref="V537" r:id="rId1919" xr:uid="{00000000-0004-0000-0100-000080070000}"/>
    <hyperlink ref="X537" r:id="rId1920" xr:uid="{00000000-0004-0000-0100-000081070000}"/>
    <hyperlink ref="T538" r:id="rId1921" xr:uid="{00000000-0004-0000-0100-000082070000}"/>
    <hyperlink ref="V538" r:id="rId1922" xr:uid="{00000000-0004-0000-0100-000083070000}"/>
    <hyperlink ref="X538" r:id="rId1923" xr:uid="{00000000-0004-0000-0100-000084070000}"/>
    <hyperlink ref="S539" r:id="rId1924" xr:uid="{00000000-0004-0000-0100-000085070000}"/>
    <hyperlink ref="T539" r:id="rId1925" xr:uid="{00000000-0004-0000-0100-000086070000}"/>
    <hyperlink ref="U539" r:id="rId1926" xr:uid="{00000000-0004-0000-0100-000087070000}"/>
    <hyperlink ref="V539" r:id="rId1927" xr:uid="{00000000-0004-0000-0100-000088070000}"/>
    <hyperlink ref="W539" r:id="rId1928" xr:uid="{00000000-0004-0000-0100-000089070000}"/>
    <hyperlink ref="X539" r:id="rId1929" xr:uid="{00000000-0004-0000-0100-00008A070000}"/>
    <hyperlink ref="U540" r:id="rId1930" xr:uid="{00000000-0004-0000-0100-00008B070000}"/>
    <hyperlink ref="V540" r:id="rId1931" xr:uid="{00000000-0004-0000-0100-00008C070000}"/>
    <hyperlink ref="W540" r:id="rId1932" xr:uid="{00000000-0004-0000-0100-00008D070000}"/>
    <hyperlink ref="U543" r:id="rId1933" xr:uid="{00000000-0004-0000-0100-00008E070000}"/>
    <hyperlink ref="W543" r:id="rId1934" xr:uid="{00000000-0004-0000-0100-00008F070000}"/>
    <hyperlink ref="T545" r:id="rId1935" xr:uid="{00000000-0004-0000-0100-000090070000}"/>
    <hyperlink ref="U545" r:id="rId1936" xr:uid="{00000000-0004-0000-0100-000091070000}"/>
    <hyperlink ref="V545" r:id="rId1937" xr:uid="{00000000-0004-0000-0100-000092070000}"/>
    <hyperlink ref="X545" r:id="rId1938" xr:uid="{00000000-0004-0000-0100-000093070000}"/>
    <hyperlink ref="R546" r:id="rId1939" xr:uid="{00000000-0004-0000-0100-000094070000}"/>
    <hyperlink ref="T546" r:id="rId1940" xr:uid="{00000000-0004-0000-0100-000095070000}"/>
    <hyperlink ref="U546" r:id="rId1941" xr:uid="{00000000-0004-0000-0100-000096070000}"/>
    <hyperlink ref="V546" r:id="rId1942" xr:uid="{00000000-0004-0000-0100-000097070000}"/>
    <hyperlink ref="X546" r:id="rId1943" xr:uid="{00000000-0004-0000-0100-000098070000}"/>
    <hyperlink ref="S547" r:id="rId1944" xr:uid="{00000000-0004-0000-0100-000099070000}"/>
    <hyperlink ref="T547" r:id="rId1945" xr:uid="{00000000-0004-0000-0100-00009A070000}"/>
    <hyperlink ref="U547" r:id="rId1946" xr:uid="{00000000-0004-0000-0100-00009B070000}"/>
    <hyperlink ref="V547" r:id="rId1947" xr:uid="{00000000-0004-0000-0100-00009C070000}"/>
    <hyperlink ref="W547" r:id="rId1948" xr:uid="{00000000-0004-0000-0100-00009D070000}"/>
    <hyperlink ref="X547" r:id="rId1949" xr:uid="{00000000-0004-0000-0100-00009E070000}"/>
    <hyperlink ref="T548" r:id="rId1950" xr:uid="{00000000-0004-0000-0100-00009F070000}"/>
    <hyperlink ref="U548" r:id="rId1951" xr:uid="{00000000-0004-0000-0100-0000A0070000}"/>
    <hyperlink ref="V548" r:id="rId1952" xr:uid="{00000000-0004-0000-0100-0000A1070000}"/>
    <hyperlink ref="W548" r:id="rId1953" xr:uid="{00000000-0004-0000-0100-0000A2070000}"/>
    <hyperlink ref="X548" r:id="rId1954" xr:uid="{00000000-0004-0000-0100-0000A3070000}"/>
    <hyperlink ref="S549" r:id="rId1955" xr:uid="{00000000-0004-0000-0100-0000A4070000}"/>
    <hyperlink ref="U549" r:id="rId1956" xr:uid="{00000000-0004-0000-0100-0000A5070000}"/>
    <hyperlink ref="V549" r:id="rId1957" xr:uid="{00000000-0004-0000-0100-0000A6070000}"/>
    <hyperlink ref="W549" r:id="rId1958" xr:uid="{00000000-0004-0000-0100-0000A7070000}"/>
    <hyperlink ref="X549" r:id="rId1959" xr:uid="{00000000-0004-0000-0100-0000A8070000}"/>
    <hyperlink ref="S550" r:id="rId1960" xr:uid="{00000000-0004-0000-0100-0000A9070000}"/>
    <hyperlink ref="T550" r:id="rId1961" xr:uid="{00000000-0004-0000-0100-0000AA070000}"/>
    <hyperlink ref="U550" r:id="rId1962" xr:uid="{00000000-0004-0000-0100-0000AB070000}"/>
    <hyperlink ref="V550" r:id="rId1963" xr:uid="{00000000-0004-0000-0100-0000AC070000}"/>
    <hyperlink ref="W550" r:id="rId1964" xr:uid="{00000000-0004-0000-0100-0000AD070000}"/>
    <hyperlink ref="X550" r:id="rId1965" xr:uid="{00000000-0004-0000-0100-0000AE070000}"/>
    <hyperlink ref="S551" r:id="rId1966" xr:uid="{00000000-0004-0000-0100-0000AF070000}"/>
    <hyperlink ref="T551" r:id="rId1967" xr:uid="{00000000-0004-0000-0100-0000B0070000}"/>
    <hyperlink ref="U551" r:id="rId1968" xr:uid="{00000000-0004-0000-0100-0000B1070000}"/>
    <hyperlink ref="V551" r:id="rId1969" xr:uid="{00000000-0004-0000-0100-0000B2070000}"/>
    <hyperlink ref="X551" r:id="rId1970" xr:uid="{00000000-0004-0000-0100-0000B3070000}"/>
    <hyperlink ref="U552" r:id="rId1971" xr:uid="{00000000-0004-0000-0100-0000B4070000}"/>
    <hyperlink ref="V552" r:id="rId1972" xr:uid="{00000000-0004-0000-0100-0000B5070000}"/>
    <hyperlink ref="W552" r:id="rId1973" xr:uid="{00000000-0004-0000-0100-0000B6070000}"/>
    <hyperlink ref="X552" r:id="rId1974" xr:uid="{00000000-0004-0000-0100-0000B7070000}"/>
    <hyperlink ref="T553" r:id="rId1975" xr:uid="{00000000-0004-0000-0100-0000B8070000}"/>
    <hyperlink ref="U553" r:id="rId1976" xr:uid="{00000000-0004-0000-0100-0000B9070000}"/>
    <hyperlink ref="V553" r:id="rId1977" xr:uid="{00000000-0004-0000-0100-0000BA070000}"/>
    <hyperlink ref="X553" r:id="rId1978" xr:uid="{00000000-0004-0000-0100-0000BB070000}"/>
    <hyperlink ref="S554" r:id="rId1979" xr:uid="{00000000-0004-0000-0100-0000BC070000}"/>
    <hyperlink ref="U554" r:id="rId1980" xr:uid="{00000000-0004-0000-0100-0000BD070000}"/>
    <hyperlink ref="V554" r:id="rId1981" xr:uid="{00000000-0004-0000-0100-0000BE070000}"/>
    <hyperlink ref="W554" r:id="rId1982" xr:uid="{00000000-0004-0000-0100-0000BF070000}"/>
    <hyperlink ref="X554" r:id="rId1983" xr:uid="{00000000-0004-0000-0100-0000C0070000}"/>
    <hyperlink ref="S555" r:id="rId1984" xr:uid="{00000000-0004-0000-0100-0000C1070000}"/>
    <hyperlink ref="T555" r:id="rId1985" xr:uid="{00000000-0004-0000-0100-0000C2070000}"/>
    <hyperlink ref="U555" r:id="rId1986" xr:uid="{00000000-0004-0000-0100-0000C3070000}"/>
    <hyperlink ref="V555" r:id="rId1987" xr:uid="{00000000-0004-0000-0100-0000C4070000}"/>
    <hyperlink ref="W555" r:id="rId1988" xr:uid="{00000000-0004-0000-0100-0000C5070000}"/>
    <hyperlink ref="X555" r:id="rId1989" xr:uid="{00000000-0004-0000-0100-0000C6070000}"/>
    <hyperlink ref="T557" r:id="rId1990" xr:uid="{00000000-0004-0000-0100-0000C7070000}"/>
    <hyperlink ref="U557" r:id="rId1991" xr:uid="{00000000-0004-0000-0100-0000C8070000}"/>
    <hyperlink ref="V557" r:id="rId1992" xr:uid="{00000000-0004-0000-0100-0000C9070000}"/>
    <hyperlink ref="X557" r:id="rId1993" xr:uid="{00000000-0004-0000-0100-0000CA070000}"/>
    <hyperlink ref="T558" r:id="rId1994" xr:uid="{00000000-0004-0000-0100-0000CB070000}"/>
    <hyperlink ref="U558" r:id="rId1995" xr:uid="{00000000-0004-0000-0100-0000CC070000}"/>
    <hyperlink ref="V558" r:id="rId1996" xr:uid="{00000000-0004-0000-0100-0000CD070000}"/>
    <hyperlink ref="W558" r:id="rId1997" xr:uid="{00000000-0004-0000-0100-0000CE070000}"/>
    <hyperlink ref="X558" r:id="rId1998" xr:uid="{00000000-0004-0000-0100-0000CF070000}"/>
    <hyperlink ref="T559" r:id="rId1999" xr:uid="{00000000-0004-0000-0100-0000D0070000}"/>
    <hyperlink ref="U559" r:id="rId2000" xr:uid="{00000000-0004-0000-0100-0000D1070000}"/>
    <hyperlink ref="W559" r:id="rId2001" xr:uid="{00000000-0004-0000-0100-0000D2070000}"/>
    <hyperlink ref="X559" r:id="rId2002" xr:uid="{00000000-0004-0000-0100-0000D3070000}"/>
    <hyperlink ref="S560" r:id="rId2003" xr:uid="{00000000-0004-0000-0100-0000D4070000}"/>
    <hyperlink ref="T560" r:id="rId2004" xr:uid="{00000000-0004-0000-0100-0000D5070000}"/>
    <hyperlink ref="U560" r:id="rId2005" xr:uid="{00000000-0004-0000-0100-0000D6070000}"/>
    <hyperlink ref="V560" r:id="rId2006" xr:uid="{00000000-0004-0000-0100-0000D7070000}"/>
    <hyperlink ref="W560" r:id="rId2007" xr:uid="{00000000-0004-0000-0100-0000D8070000}"/>
    <hyperlink ref="X560" r:id="rId2008" xr:uid="{00000000-0004-0000-0100-0000D9070000}"/>
    <hyperlink ref="T561" r:id="rId2009" xr:uid="{00000000-0004-0000-0100-0000DA070000}"/>
    <hyperlink ref="V561" r:id="rId2010" xr:uid="{00000000-0004-0000-0100-0000DB070000}"/>
    <hyperlink ref="X561" r:id="rId2011" xr:uid="{00000000-0004-0000-0100-0000DC070000}"/>
    <hyperlink ref="T562" r:id="rId2012" xr:uid="{00000000-0004-0000-0100-0000DD070000}"/>
    <hyperlink ref="U562" r:id="rId2013" xr:uid="{00000000-0004-0000-0100-0000DE070000}"/>
    <hyperlink ref="V562" r:id="rId2014" xr:uid="{00000000-0004-0000-0100-0000DF070000}"/>
    <hyperlink ref="X562" r:id="rId2015" xr:uid="{00000000-0004-0000-0100-0000E0070000}"/>
    <hyperlink ref="T563" r:id="rId2016" xr:uid="{00000000-0004-0000-0100-0000E1070000}"/>
    <hyperlink ref="U563" r:id="rId2017" xr:uid="{00000000-0004-0000-0100-0000E2070000}"/>
    <hyperlink ref="V563" r:id="rId2018" xr:uid="{00000000-0004-0000-0100-0000E3070000}"/>
    <hyperlink ref="W563" r:id="rId2019" xr:uid="{00000000-0004-0000-0100-0000E4070000}"/>
    <hyperlink ref="X563" r:id="rId2020" xr:uid="{00000000-0004-0000-0100-0000E5070000}"/>
    <hyperlink ref="T564" r:id="rId2021" xr:uid="{00000000-0004-0000-0100-0000E6070000}"/>
    <hyperlink ref="U564" r:id="rId2022" xr:uid="{00000000-0004-0000-0100-0000E7070000}"/>
    <hyperlink ref="V564" r:id="rId2023" xr:uid="{00000000-0004-0000-0100-0000E8070000}"/>
    <hyperlink ref="W564" r:id="rId2024" xr:uid="{00000000-0004-0000-0100-0000E9070000}"/>
    <hyperlink ref="X564" r:id="rId2025" xr:uid="{00000000-0004-0000-0100-0000EA070000}"/>
    <hyperlink ref="T565" r:id="rId2026" location="esidata" xr:uid="{00000000-0004-0000-0100-0000EB070000}"/>
    <hyperlink ref="U565" r:id="rId2027" xr:uid="{00000000-0004-0000-0100-0000EC070000}"/>
    <hyperlink ref="V565" r:id="rId2028" xr:uid="{00000000-0004-0000-0100-0000ED070000}"/>
    <hyperlink ref="X565" r:id="rId2029" xr:uid="{00000000-0004-0000-0100-0000EE070000}"/>
    <hyperlink ref="T566" r:id="rId2030" xr:uid="{00000000-0004-0000-0100-0000EF070000}"/>
    <hyperlink ref="U566" r:id="rId2031" xr:uid="{00000000-0004-0000-0100-0000F0070000}"/>
    <hyperlink ref="V566" r:id="rId2032" xr:uid="{00000000-0004-0000-0100-0000F1070000}"/>
    <hyperlink ref="T567" r:id="rId2033" xr:uid="{00000000-0004-0000-0100-0000F2070000}"/>
    <hyperlink ref="U567" r:id="rId2034" xr:uid="{00000000-0004-0000-0100-0000F3070000}"/>
    <hyperlink ref="V567" r:id="rId2035" xr:uid="{00000000-0004-0000-0100-0000F4070000}"/>
    <hyperlink ref="W567" r:id="rId2036" xr:uid="{00000000-0004-0000-0100-0000F5070000}"/>
    <hyperlink ref="X567" r:id="rId2037" xr:uid="{00000000-0004-0000-0100-0000F6070000}"/>
    <hyperlink ref="U568" r:id="rId2038" xr:uid="{00000000-0004-0000-0100-0000F7070000}"/>
    <hyperlink ref="T569" r:id="rId2039" xr:uid="{00000000-0004-0000-0100-0000F8070000}"/>
    <hyperlink ref="U569" r:id="rId2040" xr:uid="{00000000-0004-0000-0100-0000F9070000}"/>
    <hyperlink ref="V569" r:id="rId2041" xr:uid="{00000000-0004-0000-0100-0000FA070000}"/>
    <hyperlink ref="X569" r:id="rId2042" xr:uid="{00000000-0004-0000-0100-0000FB070000}"/>
    <hyperlink ref="U570" r:id="rId2043" xr:uid="{00000000-0004-0000-0100-0000FC070000}"/>
    <hyperlink ref="V570" r:id="rId2044" xr:uid="{00000000-0004-0000-0100-0000FD070000}"/>
    <hyperlink ref="X570" r:id="rId2045" xr:uid="{00000000-0004-0000-0100-0000FE070000}"/>
    <hyperlink ref="T571" r:id="rId2046" xr:uid="{00000000-0004-0000-0100-0000FF070000}"/>
    <hyperlink ref="U571" r:id="rId2047" xr:uid="{00000000-0004-0000-0100-000000080000}"/>
    <hyperlink ref="V571" r:id="rId2048" xr:uid="{00000000-0004-0000-0100-000001080000}"/>
    <hyperlink ref="X571" r:id="rId2049" xr:uid="{00000000-0004-0000-0100-000002080000}"/>
    <hyperlink ref="T572" r:id="rId2050" xr:uid="{00000000-0004-0000-0100-000003080000}"/>
    <hyperlink ref="U572" r:id="rId2051" xr:uid="{00000000-0004-0000-0100-000004080000}"/>
    <hyperlink ref="V572" r:id="rId2052" xr:uid="{00000000-0004-0000-0100-000005080000}"/>
    <hyperlink ref="X572" r:id="rId2053" xr:uid="{00000000-0004-0000-0100-000006080000}"/>
    <hyperlink ref="T573" r:id="rId2054" xr:uid="{00000000-0004-0000-0100-000007080000}"/>
    <hyperlink ref="U573" r:id="rId2055" xr:uid="{00000000-0004-0000-0100-000008080000}"/>
    <hyperlink ref="V573" r:id="rId2056" xr:uid="{00000000-0004-0000-0100-000009080000}"/>
    <hyperlink ref="W573" r:id="rId2057" xr:uid="{00000000-0004-0000-0100-00000A080000}"/>
    <hyperlink ref="X573" r:id="rId2058" xr:uid="{00000000-0004-0000-0100-00000B080000}"/>
    <hyperlink ref="S574" r:id="rId2059" xr:uid="{00000000-0004-0000-0100-00000C080000}"/>
    <hyperlink ref="T574" r:id="rId2060" xr:uid="{00000000-0004-0000-0100-00000D080000}"/>
    <hyperlink ref="U574" r:id="rId2061" xr:uid="{00000000-0004-0000-0100-00000E080000}"/>
    <hyperlink ref="V574" r:id="rId2062" xr:uid="{00000000-0004-0000-0100-00000F080000}"/>
    <hyperlink ref="W574" r:id="rId2063" xr:uid="{00000000-0004-0000-0100-000010080000}"/>
    <hyperlink ref="X574" r:id="rId2064" xr:uid="{00000000-0004-0000-0100-000011080000}"/>
    <hyperlink ref="U575" r:id="rId2065" xr:uid="{00000000-0004-0000-0100-000012080000}"/>
    <hyperlink ref="V575" r:id="rId2066" xr:uid="{00000000-0004-0000-0100-000013080000}"/>
    <hyperlink ref="X575" r:id="rId2067" xr:uid="{00000000-0004-0000-0100-000014080000}"/>
    <hyperlink ref="U576" r:id="rId2068" xr:uid="{00000000-0004-0000-0100-000015080000}"/>
    <hyperlink ref="U577" r:id="rId2069" xr:uid="{00000000-0004-0000-0100-000016080000}"/>
    <hyperlink ref="T578" r:id="rId2070" xr:uid="{00000000-0004-0000-0100-000017080000}"/>
    <hyperlink ref="V578" r:id="rId2071" xr:uid="{00000000-0004-0000-0100-000018080000}"/>
    <hyperlink ref="X578" r:id="rId2072" xr:uid="{00000000-0004-0000-0100-000019080000}"/>
    <hyperlink ref="U579" r:id="rId2073" xr:uid="{00000000-0004-0000-0100-00001A080000}"/>
    <hyperlink ref="V579" r:id="rId2074" xr:uid="{00000000-0004-0000-0100-00001B080000}"/>
    <hyperlink ref="X579" r:id="rId2075" xr:uid="{00000000-0004-0000-0100-00001C080000}"/>
    <hyperlink ref="U580" r:id="rId2076" xr:uid="{00000000-0004-0000-0100-00001D080000}"/>
    <hyperlink ref="V580" r:id="rId2077" xr:uid="{00000000-0004-0000-0100-00001E080000}"/>
    <hyperlink ref="X580" r:id="rId2078" xr:uid="{00000000-0004-0000-0100-00001F080000}"/>
    <hyperlink ref="T581" r:id="rId2079" xr:uid="{00000000-0004-0000-0100-000020080000}"/>
    <hyperlink ref="U581" r:id="rId2080" xr:uid="{00000000-0004-0000-0100-000021080000}"/>
    <hyperlink ref="V581" r:id="rId2081" xr:uid="{00000000-0004-0000-0100-000022080000}"/>
    <hyperlink ref="W581" r:id="rId2082" xr:uid="{00000000-0004-0000-0100-000023080000}"/>
    <hyperlink ref="X581" r:id="rId2083" xr:uid="{00000000-0004-0000-0100-000024080000}"/>
    <hyperlink ref="T582" r:id="rId2084" xr:uid="{00000000-0004-0000-0100-000025080000}"/>
    <hyperlink ref="U582" r:id="rId2085" xr:uid="{00000000-0004-0000-0100-000026080000}"/>
    <hyperlink ref="V582" r:id="rId2086" xr:uid="{00000000-0004-0000-0100-000027080000}"/>
    <hyperlink ref="W582" r:id="rId2087" xr:uid="{00000000-0004-0000-0100-000028080000}"/>
    <hyperlink ref="X582" r:id="rId2088" xr:uid="{00000000-0004-0000-0100-000029080000}"/>
    <hyperlink ref="U583" r:id="rId2089" xr:uid="{00000000-0004-0000-0100-00002A080000}"/>
    <hyperlink ref="V583" r:id="rId2090" xr:uid="{00000000-0004-0000-0100-00002B080000}"/>
    <hyperlink ref="X583" r:id="rId2091" xr:uid="{00000000-0004-0000-0100-00002C080000}"/>
    <hyperlink ref="T584" r:id="rId2092" xr:uid="{00000000-0004-0000-0100-00002D080000}"/>
    <hyperlink ref="U584" r:id="rId2093" xr:uid="{00000000-0004-0000-0100-00002E080000}"/>
    <hyperlink ref="T585" r:id="rId2094" xr:uid="{00000000-0004-0000-0100-00002F080000}"/>
    <hyperlink ref="U585" r:id="rId2095" xr:uid="{00000000-0004-0000-0100-000030080000}"/>
    <hyperlink ref="V585" r:id="rId2096" xr:uid="{00000000-0004-0000-0100-000031080000}"/>
    <hyperlink ref="X585" r:id="rId2097" xr:uid="{00000000-0004-0000-0100-000032080000}"/>
    <hyperlink ref="T586" r:id="rId2098" xr:uid="{00000000-0004-0000-0100-000033080000}"/>
    <hyperlink ref="V586" r:id="rId2099" xr:uid="{00000000-0004-0000-0100-000034080000}"/>
    <hyperlink ref="W586" r:id="rId2100" xr:uid="{00000000-0004-0000-0100-000035080000}"/>
    <hyperlink ref="S587" r:id="rId2101" xr:uid="{00000000-0004-0000-0100-000036080000}"/>
    <hyperlink ref="U587" r:id="rId2102" xr:uid="{00000000-0004-0000-0100-000037080000}"/>
    <hyperlink ref="V587" r:id="rId2103" xr:uid="{00000000-0004-0000-0100-000038080000}"/>
    <hyperlink ref="W587" r:id="rId2104" xr:uid="{00000000-0004-0000-0100-000039080000}"/>
    <hyperlink ref="X587" r:id="rId2105" xr:uid="{00000000-0004-0000-0100-00003A080000}"/>
    <hyperlink ref="T588" r:id="rId2106" xr:uid="{00000000-0004-0000-0100-00003B080000}"/>
    <hyperlink ref="V588" r:id="rId2107" xr:uid="{00000000-0004-0000-0100-00003C080000}"/>
    <hyperlink ref="W588" r:id="rId2108" xr:uid="{00000000-0004-0000-0100-00003D080000}"/>
    <hyperlink ref="S589" r:id="rId2109" xr:uid="{00000000-0004-0000-0100-00003E080000}"/>
    <hyperlink ref="T589" r:id="rId2110" xr:uid="{00000000-0004-0000-0100-00003F080000}"/>
    <hyperlink ref="U589" r:id="rId2111" xr:uid="{00000000-0004-0000-0100-000040080000}"/>
    <hyperlink ref="V589" r:id="rId2112" xr:uid="{00000000-0004-0000-0100-000041080000}"/>
    <hyperlink ref="W589" r:id="rId2113" xr:uid="{00000000-0004-0000-0100-000042080000}"/>
    <hyperlink ref="X589" r:id="rId2114" xr:uid="{00000000-0004-0000-0100-000043080000}"/>
    <hyperlink ref="T590" r:id="rId2115" xr:uid="{00000000-0004-0000-0100-000044080000}"/>
    <hyperlink ref="U590" r:id="rId2116" xr:uid="{00000000-0004-0000-0100-000045080000}"/>
    <hyperlink ref="V590" r:id="rId2117" xr:uid="{00000000-0004-0000-0100-000046080000}"/>
    <hyperlink ref="X590" r:id="rId2118" xr:uid="{00000000-0004-0000-0100-000047080000}"/>
    <hyperlink ref="T591" r:id="rId2119" xr:uid="{00000000-0004-0000-0100-000048080000}"/>
    <hyperlink ref="V591" r:id="rId2120" xr:uid="{00000000-0004-0000-0100-000049080000}"/>
    <hyperlink ref="X591" r:id="rId2121" xr:uid="{00000000-0004-0000-0100-00004A080000}"/>
    <hyperlink ref="T592" r:id="rId2122" xr:uid="{00000000-0004-0000-0100-00004B080000}"/>
    <hyperlink ref="U592" r:id="rId2123" xr:uid="{00000000-0004-0000-0100-00004C080000}"/>
    <hyperlink ref="V592" r:id="rId2124" xr:uid="{00000000-0004-0000-0100-00004D080000}"/>
    <hyperlink ref="W592" r:id="rId2125" xr:uid="{00000000-0004-0000-0100-00004E080000}"/>
    <hyperlink ref="X592" r:id="rId2126" xr:uid="{00000000-0004-0000-0100-00004F080000}"/>
    <hyperlink ref="V593" r:id="rId2127" xr:uid="{00000000-0004-0000-0100-000050080000}"/>
    <hyperlink ref="V594" r:id="rId2128" xr:uid="{00000000-0004-0000-0100-000051080000}"/>
    <hyperlink ref="S595" r:id="rId2129" xr:uid="{00000000-0004-0000-0100-000052080000}"/>
    <hyperlink ref="T595" r:id="rId2130" xr:uid="{00000000-0004-0000-0100-000053080000}"/>
    <hyperlink ref="U595" r:id="rId2131" xr:uid="{00000000-0004-0000-0100-000054080000}"/>
    <hyperlink ref="V595" r:id="rId2132" xr:uid="{00000000-0004-0000-0100-000055080000}"/>
    <hyperlink ref="X595" r:id="rId2133" xr:uid="{00000000-0004-0000-0100-000056080000}"/>
    <hyperlink ref="T596" r:id="rId2134" xr:uid="{00000000-0004-0000-0100-000057080000}"/>
    <hyperlink ref="U596" r:id="rId2135" xr:uid="{00000000-0004-0000-0100-000058080000}"/>
    <hyperlink ref="V596" r:id="rId2136" xr:uid="{00000000-0004-0000-0100-000059080000}"/>
    <hyperlink ref="W596" r:id="rId2137" xr:uid="{00000000-0004-0000-0100-00005A080000}"/>
    <hyperlink ref="X596" r:id="rId2138" xr:uid="{00000000-0004-0000-0100-00005B080000}"/>
    <hyperlink ref="U597" r:id="rId2139" xr:uid="{00000000-0004-0000-0100-00005C080000}"/>
    <hyperlink ref="V597" r:id="rId2140" xr:uid="{00000000-0004-0000-0100-00005D080000}"/>
    <hyperlink ref="X597" r:id="rId2141" xr:uid="{00000000-0004-0000-0100-00005E080000}"/>
    <hyperlink ref="T598" r:id="rId2142" xr:uid="{00000000-0004-0000-0100-00005F080000}"/>
    <hyperlink ref="V598" r:id="rId2143" xr:uid="{00000000-0004-0000-0100-000060080000}"/>
    <hyperlink ref="X598" r:id="rId2144" xr:uid="{00000000-0004-0000-0100-000061080000}"/>
    <hyperlink ref="T599" r:id="rId2145" xr:uid="{00000000-0004-0000-0100-000062080000}"/>
    <hyperlink ref="U599" r:id="rId2146" xr:uid="{00000000-0004-0000-0100-000063080000}"/>
    <hyperlink ref="W599" r:id="rId2147" xr:uid="{00000000-0004-0000-0100-000064080000}"/>
    <hyperlink ref="X599" r:id="rId2148" xr:uid="{00000000-0004-0000-0100-000065080000}"/>
    <hyperlink ref="T600" r:id="rId2149" xr:uid="{00000000-0004-0000-0100-000066080000}"/>
    <hyperlink ref="U600" r:id="rId2150" xr:uid="{00000000-0004-0000-0100-000067080000}"/>
    <hyperlink ref="S602" r:id="rId2151" xr:uid="{00000000-0004-0000-0100-000068080000}"/>
    <hyperlink ref="T602" r:id="rId2152" xr:uid="{00000000-0004-0000-0100-000069080000}"/>
    <hyperlink ref="U602" r:id="rId2153" xr:uid="{00000000-0004-0000-0100-00006A080000}"/>
    <hyperlink ref="V602" r:id="rId2154" xr:uid="{00000000-0004-0000-0100-00006B080000}"/>
    <hyperlink ref="X602" r:id="rId2155" xr:uid="{00000000-0004-0000-0100-00006C080000}"/>
    <hyperlink ref="T603" r:id="rId2156" xr:uid="{00000000-0004-0000-0100-00006D080000}"/>
    <hyperlink ref="U603" r:id="rId2157" xr:uid="{00000000-0004-0000-0100-00006E080000}"/>
    <hyperlink ref="V603" r:id="rId2158" xr:uid="{00000000-0004-0000-0100-00006F080000}"/>
    <hyperlink ref="W603" r:id="rId2159" xr:uid="{00000000-0004-0000-0100-000070080000}"/>
    <hyperlink ref="X603" r:id="rId2160" xr:uid="{00000000-0004-0000-0100-000071080000}"/>
    <hyperlink ref="T604" r:id="rId2161" xr:uid="{00000000-0004-0000-0100-000072080000}"/>
    <hyperlink ref="U604" r:id="rId2162" xr:uid="{00000000-0004-0000-0100-000073080000}"/>
    <hyperlink ref="V604" r:id="rId2163" xr:uid="{00000000-0004-0000-0100-000074080000}"/>
    <hyperlink ref="W604" r:id="rId2164" xr:uid="{00000000-0004-0000-0100-000075080000}"/>
    <hyperlink ref="X604" r:id="rId2165" xr:uid="{00000000-0004-0000-0100-000076080000}"/>
    <hyperlink ref="T605" r:id="rId2166" xr:uid="{00000000-0004-0000-0100-000077080000}"/>
    <hyperlink ref="U605" r:id="rId2167" xr:uid="{00000000-0004-0000-0100-000078080000}"/>
    <hyperlink ref="V605" r:id="rId2168" xr:uid="{00000000-0004-0000-0100-000079080000}"/>
    <hyperlink ref="U606" r:id="rId2169" xr:uid="{00000000-0004-0000-0100-00007A080000}"/>
    <hyperlink ref="V606" r:id="rId2170" xr:uid="{00000000-0004-0000-0100-00007B080000}"/>
    <hyperlink ref="W606" r:id="rId2171" xr:uid="{00000000-0004-0000-0100-00007C080000}"/>
    <hyperlink ref="U607" r:id="rId2172" xr:uid="{00000000-0004-0000-0100-00007D080000}"/>
    <hyperlink ref="V607" r:id="rId2173" xr:uid="{00000000-0004-0000-0100-00007E080000}"/>
    <hyperlink ref="W607" r:id="rId2174" xr:uid="{00000000-0004-0000-0100-00007F080000}"/>
    <hyperlink ref="X607" r:id="rId2175" xr:uid="{00000000-0004-0000-0100-000080080000}"/>
    <hyperlink ref="U608" r:id="rId2176" xr:uid="{00000000-0004-0000-0100-000081080000}"/>
    <hyperlink ref="V608" r:id="rId2177" xr:uid="{00000000-0004-0000-0100-000082080000}"/>
    <hyperlink ref="X608" r:id="rId2178" xr:uid="{00000000-0004-0000-0100-000083080000}"/>
    <hyperlink ref="T609" r:id="rId2179" xr:uid="{00000000-0004-0000-0100-000084080000}"/>
    <hyperlink ref="U609" r:id="rId2180" xr:uid="{00000000-0004-0000-0100-000085080000}"/>
    <hyperlink ref="V609" r:id="rId2181" xr:uid="{00000000-0004-0000-0100-000086080000}"/>
    <hyperlink ref="W609" r:id="rId2182" xr:uid="{00000000-0004-0000-0100-000087080000}"/>
    <hyperlink ref="X609" r:id="rId2183" xr:uid="{00000000-0004-0000-0100-000088080000}"/>
    <hyperlink ref="T610" r:id="rId2184" xr:uid="{00000000-0004-0000-0100-000089080000}"/>
    <hyperlink ref="U610" r:id="rId2185" xr:uid="{00000000-0004-0000-0100-00008A080000}"/>
    <hyperlink ref="V610" r:id="rId2186" xr:uid="{00000000-0004-0000-0100-00008B080000}"/>
    <hyperlink ref="W610" r:id="rId2187" xr:uid="{00000000-0004-0000-0100-00008C080000}"/>
    <hyperlink ref="X610" r:id="rId2188" xr:uid="{00000000-0004-0000-0100-00008D080000}"/>
    <hyperlink ref="V611" r:id="rId2189" xr:uid="{00000000-0004-0000-0100-00008E080000}"/>
    <hyperlink ref="T612" r:id="rId2190" xr:uid="{00000000-0004-0000-0100-00008F080000}"/>
    <hyperlink ref="V612" r:id="rId2191" xr:uid="{00000000-0004-0000-0100-000090080000}"/>
    <hyperlink ref="X612" r:id="rId2192" xr:uid="{00000000-0004-0000-0100-000091080000}"/>
    <hyperlink ref="S613" r:id="rId2193" xr:uid="{00000000-0004-0000-0100-000092080000}"/>
    <hyperlink ref="T613" r:id="rId2194" xr:uid="{00000000-0004-0000-0100-000093080000}"/>
    <hyperlink ref="U613" r:id="rId2195" xr:uid="{00000000-0004-0000-0100-000094080000}"/>
    <hyperlink ref="V613" r:id="rId2196" xr:uid="{00000000-0004-0000-0100-000095080000}"/>
    <hyperlink ref="X613" r:id="rId2197" xr:uid="{00000000-0004-0000-0100-000096080000}"/>
    <hyperlink ref="U614" r:id="rId2198" xr:uid="{00000000-0004-0000-0100-000097080000}"/>
    <hyperlink ref="V614" r:id="rId2199" xr:uid="{00000000-0004-0000-0100-000098080000}"/>
    <hyperlink ref="W614" r:id="rId2200" xr:uid="{00000000-0004-0000-0100-000099080000}"/>
    <hyperlink ref="X614" r:id="rId2201" xr:uid="{00000000-0004-0000-0100-00009A080000}"/>
    <hyperlink ref="V615" r:id="rId2202" xr:uid="{00000000-0004-0000-0100-00009B080000}"/>
    <hyperlink ref="W615" r:id="rId2203" xr:uid="{00000000-0004-0000-0100-00009C080000}"/>
    <hyperlink ref="X615" r:id="rId2204" xr:uid="{00000000-0004-0000-0100-00009D080000}"/>
    <hyperlink ref="T616" r:id="rId2205" xr:uid="{00000000-0004-0000-0100-00009E080000}"/>
    <hyperlink ref="U616" r:id="rId2206" xr:uid="{00000000-0004-0000-0100-00009F080000}"/>
    <hyperlink ref="V616" r:id="rId2207" xr:uid="{00000000-0004-0000-0100-0000A0080000}"/>
    <hyperlink ref="W616" r:id="rId2208" xr:uid="{00000000-0004-0000-0100-0000A1080000}"/>
    <hyperlink ref="X616" r:id="rId2209" xr:uid="{00000000-0004-0000-0100-0000A2080000}"/>
    <hyperlink ref="U617" r:id="rId2210" xr:uid="{00000000-0004-0000-0100-0000A3080000}"/>
    <hyperlink ref="V617" r:id="rId2211" xr:uid="{00000000-0004-0000-0100-0000A4080000}"/>
    <hyperlink ref="W617" r:id="rId2212" xr:uid="{00000000-0004-0000-0100-0000A5080000}"/>
    <hyperlink ref="S618" r:id="rId2213" xr:uid="{00000000-0004-0000-0100-0000A6080000}"/>
    <hyperlink ref="T618" r:id="rId2214" xr:uid="{00000000-0004-0000-0100-0000A7080000}"/>
    <hyperlink ref="U618" r:id="rId2215" xr:uid="{00000000-0004-0000-0100-0000A8080000}"/>
    <hyperlink ref="V618" r:id="rId2216" xr:uid="{00000000-0004-0000-0100-0000A9080000}"/>
    <hyperlink ref="X618" r:id="rId2217" xr:uid="{00000000-0004-0000-0100-0000AA080000}"/>
    <hyperlink ref="U619" r:id="rId2218" xr:uid="{00000000-0004-0000-0100-0000AB080000}"/>
    <hyperlink ref="V619" r:id="rId2219" xr:uid="{00000000-0004-0000-0100-0000AC080000}"/>
    <hyperlink ref="X619" r:id="rId2220" xr:uid="{00000000-0004-0000-0100-0000AD080000}"/>
    <hyperlink ref="U620" r:id="rId2221" xr:uid="{00000000-0004-0000-0100-0000AE080000}"/>
    <hyperlink ref="V620" r:id="rId2222" xr:uid="{00000000-0004-0000-0100-0000AF080000}"/>
    <hyperlink ref="T621" r:id="rId2223" xr:uid="{00000000-0004-0000-0100-0000B0080000}"/>
    <hyperlink ref="U621" r:id="rId2224" xr:uid="{00000000-0004-0000-0100-0000B1080000}"/>
    <hyperlink ref="V621" r:id="rId2225" xr:uid="{00000000-0004-0000-0100-0000B2080000}"/>
    <hyperlink ref="X621" r:id="rId2226" xr:uid="{00000000-0004-0000-0100-0000B3080000}"/>
    <hyperlink ref="U622" r:id="rId2227" xr:uid="{00000000-0004-0000-0100-0000B4080000}"/>
    <hyperlink ref="V622" r:id="rId2228" xr:uid="{00000000-0004-0000-0100-0000B5080000}"/>
    <hyperlink ref="T624" r:id="rId2229" xr:uid="{00000000-0004-0000-0100-0000B6080000}"/>
    <hyperlink ref="U624" r:id="rId2230" xr:uid="{00000000-0004-0000-0100-0000B7080000}"/>
    <hyperlink ref="V624" r:id="rId2231" xr:uid="{00000000-0004-0000-0100-0000B8080000}"/>
    <hyperlink ref="X624" r:id="rId2232" xr:uid="{00000000-0004-0000-0100-0000B9080000}"/>
    <hyperlink ref="T625" r:id="rId2233" xr:uid="{00000000-0004-0000-0100-0000BA080000}"/>
    <hyperlink ref="U625" r:id="rId2234" xr:uid="{00000000-0004-0000-0100-0000BB080000}"/>
    <hyperlink ref="V625" r:id="rId2235" xr:uid="{00000000-0004-0000-0100-0000BC080000}"/>
    <hyperlink ref="X625" r:id="rId2236" xr:uid="{00000000-0004-0000-0100-0000BD080000}"/>
    <hyperlink ref="T626" r:id="rId2237" xr:uid="{00000000-0004-0000-0100-0000BE080000}"/>
    <hyperlink ref="U626" r:id="rId2238" xr:uid="{00000000-0004-0000-0100-0000BF080000}"/>
    <hyperlink ref="V626" r:id="rId2239" xr:uid="{00000000-0004-0000-0100-0000C0080000}"/>
    <hyperlink ref="X626" r:id="rId2240" xr:uid="{00000000-0004-0000-0100-0000C1080000}"/>
    <hyperlink ref="S627" r:id="rId2241" xr:uid="{00000000-0004-0000-0100-0000C2080000}"/>
    <hyperlink ref="T627" r:id="rId2242" xr:uid="{00000000-0004-0000-0100-0000C3080000}"/>
    <hyperlink ref="U627" r:id="rId2243" xr:uid="{00000000-0004-0000-0100-0000C4080000}"/>
    <hyperlink ref="V627" r:id="rId2244" xr:uid="{00000000-0004-0000-0100-0000C5080000}"/>
    <hyperlink ref="W627" r:id="rId2245" xr:uid="{00000000-0004-0000-0100-0000C6080000}"/>
    <hyperlink ref="X627" r:id="rId2246" xr:uid="{00000000-0004-0000-0100-0000C7080000}"/>
    <hyperlink ref="T630" r:id="rId2247" xr:uid="{00000000-0004-0000-0100-0000C8080000}"/>
    <hyperlink ref="U630" r:id="rId2248" xr:uid="{00000000-0004-0000-0100-0000C9080000}"/>
    <hyperlink ref="V630" r:id="rId2249" xr:uid="{00000000-0004-0000-0100-0000CA080000}"/>
    <hyperlink ref="W630" r:id="rId2250" xr:uid="{00000000-0004-0000-0100-0000CB080000}"/>
    <hyperlink ref="X630" r:id="rId2251" xr:uid="{00000000-0004-0000-0100-0000CC080000}"/>
    <hyperlink ref="T631" r:id="rId2252" xr:uid="{00000000-0004-0000-0100-0000CD080000}"/>
    <hyperlink ref="U631" r:id="rId2253" xr:uid="{00000000-0004-0000-0100-0000CE080000}"/>
    <hyperlink ref="V631" r:id="rId2254" xr:uid="{00000000-0004-0000-0100-0000CF080000}"/>
    <hyperlink ref="W631" r:id="rId2255" xr:uid="{00000000-0004-0000-0100-0000D0080000}"/>
    <hyperlink ref="X631" r:id="rId2256" xr:uid="{00000000-0004-0000-0100-0000D1080000}"/>
    <hyperlink ref="T632" r:id="rId2257" xr:uid="{00000000-0004-0000-0100-0000D2080000}"/>
    <hyperlink ref="U632" r:id="rId2258" xr:uid="{00000000-0004-0000-0100-0000D3080000}"/>
    <hyperlink ref="V632" r:id="rId2259" xr:uid="{00000000-0004-0000-0100-0000D4080000}"/>
    <hyperlink ref="W632" r:id="rId2260" xr:uid="{00000000-0004-0000-0100-0000D5080000}"/>
    <hyperlink ref="X632" r:id="rId2261" xr:uid="{00000000-0004-0000-0100-0000D6080000}"/>
    <hyperlink ref="T633" r:id="rId2262" xr:uid="{00000000-0004-0000-0100-0000D7080000}"/>
    <hyperlink ref="U633" r:id="rId2263" xr:uid="{00000000-0004-0000-0100-0000D8080000}"/>
    <hyperlink ref="V633" r:id="rId2264" xr:uid="{00000000-0004-0000-0100-0000D9080000}"/>
    <hyperlink ref="W633" r:id="rId2265" xr:uid="{00000000-0004-0000-0100-0000DA080000}"/>
    <hyperlink ref="X633" r:id="rId2266" xr:uid="{00000000-0004-0000-0100-0000DB080000}"/>
    <hyperlink ref="T634" r:id="rId2267" xr:uid="{00000000-0004-0000-0100-0000DC080000}"/>
    <hyperlink ref="U634" r:id="rId2268" xr:uid="{00000000-0004-0000-0100-0000DD080000}"/>
    <hyperlink ref="V634" r:id="rId2269" xr:uid="{00000000-0004-0000-0100-0000DE080000}"/>
    <hyperlink ref="W634" r:id="rId2270" xr:uid="{00000000-0004-0000-0100-0000DF080000}"/>
    <hyperlink ref="X634" r:id="rId2271" xr:uid="{00000000-0004-0000-0100-0000E0080000}"/>
    <hyperlink ref="T635" r:id="rId2272" xr:uid="{00000000-0004-0000-0100-0000E1080000}"/>
    <hyperlink ref="U635" r:id="rId2273" xr:uid="{00000000-0004-0000-0100-0000E2080000}"/>
    <hyperlink ref="V635" r:id="rId2274" xr:uid="{00000000-0004-0000-0100-0000E3080000}"/>
    <hyperlink ref="W635" r:id="rId2275" xr:uid="{00000000-0004-0000-0100-0000E4080000}"/>
    <hyperlink ref="X635" r:id="rId2276" xr:uid="{00000000-0004-0000-0100-0000E5080000}"/>
    <hyperlink ref="T636" r:id="rId2277" xr:uid="{00000000-0004-0000-0100-0000E6080000}"/>
    <hyperlink ref="U636" r:id="rId2278" xr:uid="{00000000-0004-0000-0100-0000E7080000}"/>
    <hyperlink ref="V636" r:id="rId2279" xr:uid="{00000000-0004-0000-0100-0000E8080000}"/>
    <hyperlink ref="W636" r:id="rId2280" xr:uid="{00000000-0004-0000-0100-0000E9080000}"/>
    <hyperlink ref="X636" r:id="rId2281" xr:uid="{00000000-0004-0000-0100-0000EA080000}"/>
    <hyperlink ref="T637" r:id="rId2282" xr:uid="{00000000-0004-0000-0100-0000EB080000}"/>
    <hyperlink ref="U637" r:id="rId2283" xr:uid="{00000000-0004-0000-0100-0000EC080000}"/>
    <hyperlink ref="V637" r:id="rId2284" xr:uid="{00000000-0004-0000-0100-0000ED080000}"/>
    <hyperlink ref="X637" r:id="rId2285" xr:uid="{00000000-0004-0000-0100-0000EE080000}"/>
    <hyperlink ref="T639" r:id="rId2286" xr:uid="{00000000-0004-0000-0100-0000EF080000}"/>
    <hyperlink ref="U639" r:id="rId2287" xr:uid="{00000000-0004-0000-0100-0000F0080000}"/>
    <hyperlink ref="V639" r:id="rId2288" xr:uid="{00000000-0004-0000-0100-0000F1080000}"/>
    <hyperlink ref="W639" r:id="rId2289" xr:uid="{00000000-0004-0000-0100-0000F2080000}"/>
    <hyperlink ref="X639" r:id="rId2290" xr:uid="{00000000-0004-0000-0100-0000F3080000}"/>
    <hyperlink ref="T640" r:id="rId2291" xr:uid="{00000000-0004-0000-0100-0000F4080000}"/>
    <hyperlink ref="U640" r:id="rId2292" xr:uid="{00000000-0004-0000-0100-0000F5080000}"/>
    <hyperlink ref="V640" r:id="rId2293" xr:uid="{00000000-0004-0000-0100-0000F6080000}"/>
    <hyperlink ref="W640" r:id="rId2294" xr:uid="{00000000-0004-0000-0100-0000F7080000}"/>
    <hyperlink ref="X640" r:id="rId2295" xr:uid="{00000000-0004-0000-0100-0000F8080000}"/>
    <hyperlink ref="S641" r:id="rId2296" xr:uid="{00000000-0004-0000-0100-0000F9080000}"/>
    <hyperlink ref="T641" r:id="rId2297" xr:uid="{00000000-0004-0000-0100-0000FA080000}"/>
    <hyperlink ref="U641" r:id="rId2298" xr:uid="{00000000-0004-0000-0100-0000FB080000}"/>
    <hyperlink ref="V641" r:id="rId2299" xr:uid="{00000000-0004-0000-0100-0000FC080000}"/>
    <hyperlink ref="W641" r:id="rId2300" xr:uid="{00000000-0004-0000-0100-0000FD080000}"/>
    <hyperlink ref="X641" r:id="rId2301" xr:uid="{00000000-0004-0000-0100-0000FE080000}"/>
    <hyperlink ref="T642" r:id="rId2302" location="bkground" xr:uid="{00000000-0004-0000-0100-0000FF080000}"/>
    <hyperlink ref="U642" r:id="rId2303" xr:uid="{00000000-0004-0000-0100-000000090000}"/>
    <hyperlink ref="V642" r:id="rId2304" xr:uid="{00000000-0004-0000-0100-000001090000}"/>
    <hyperlink ref="W642" r:id="rId2305" xr:uid="{00000000-0004-0000-0100-000002090000}"/>
    <hyperlink ref="X642" r:id="rId2306" xr:uid="{00000000-0004-0000-0100-000003090000}"/>
    <hyperlink ref="S643" r:id="rId2307" xr:uid="{00000000-0004-0000-0100-000004090000}"/>
    <hyperlink ref="T643" r:id="rId2308" xr:uid="{00000000-0004-0000-0100-000005090000}"/>
    <hyperlink ref="U643" r:id="rId2309" xr:uid="{00000000-0004-0000-0100-000006090000}"/>
    <hyperlink ref="V643" r:id="rId2310" xr:uid="{00000000-0004-0000-0100-000007090000}"/>
    <hyperlink ref="W643" r:id="rId2311" xr:uid="{00000000-0004-0000-0100-000008090000}"/>
    <hyperlink ref="X643" r:id="rId2312" xr:uid="{00000000-0004-0000-0100-000009090000}"/>
    <hyperlink ref="T644" r:id="rId2313" xr:uid="{00000000-0004-0000-0100-00000A090000}"/>
    <hyperlink ref="U644" r:id="rId2314" xr:uid="{00000000-0004-0000-0100-00000B090000}"/>
    <hyperlink ref="V644" r:id="rId2315" xr:uid="{00000000-0004-0000-0100-00000C090000}"/>
    <hyperlink ref="W644" r:id="rId2316" xr:uid="{00000000-0004-0000-0100-00000D090000}"/>
    <hyperlink ref="X644" r:id="rId2317" xr:uid="{00000000-0004-0000-0100-00000E090000}"/>
    <hyperlink ref="T646" r:id="rId2318" xr:uid="{00000000-0004-0000-0100-00000F090000}"/>
    <hyperlink ref="U646" r:id="rId2319" xr:uid="{00000000-0004-0000-0100-000010090000}"/>
    <hyperlink ref="V646" r:id="rId2320" xr:uid="{00000000-0004-0000-0100-000011090000}"/>
    <hyperlink ref="W646" r:id="rId2321" xr:uid="{00000000-0004-0000-0100-000012090000}"/>
    <hyperlink ref="X646" r:id="rId2322" xr:uid="{00000000-0004-0000-0100-000013090000}"/>
    <hyperlink ref="T647" r:id="rId2323" xr:uid="{00000000-0004-0000-0100-000014090000}"/>
    <hyperlink ref="U647" r:id="rId2324" xr:uid="{00000000-0004-0000-0100-000015090000}"/>
    <hyperlink ref="V647" r:id="rId2325" xr:uid="{00000000-0004-0000-0100-000016090000}"/>
    <hyperlink ref="W647" r:id="rId2326" xr:uid="{00000000-0004-0000-0100-000017090000}"/>
    <hyperlink ref="X647" r:id="rId2327" xr:uid="{00000000-0004-0000-0100-000018090000}"/>
    <hyperlink ref="S648" r:id="rId2328" xr:uid="{00000000-0004-0000-0100-000019090000}"/>
    <hyperlink ref="T648" r:id="rId2329" xr:uid="{00000000-0004-0000-0100-00001A090000}"/>
    <hyperlink ref="U648" r:id="rId2330" xr:uid="{00000000-0004-0000-0100-00001B090000}"/>
    <hyperlink ref="V648" r:id="rId2331" xr:uid="{00000000-0004-0000-0100-00001C090000}"/>
    <hyperlink ref="X648" r:id="rId2332" xr:uid="{00000000-0004-0000-0100-00001D090000}"/>
    <hyperlink ref="U649" r:id="rId2333" xr:uid="{00000000-0004-0000-0100-00001E090000}"/>
    <hyperlink ref="V649" r:id="rId2334" xr:uid="{00000000-0004-0000-0100-00001F090000}"/>
    <hyperlink ref="T650" r:id="rId2335" xr:uid="{00000000-0004-0000-0100-000020090000}"/>
    <hyperlink ref="U650" r:id="rId2336" xr:uid="{00000000-0004-0000-0100-000021090000}"/>
    <hyperlink ref="V650" r:id="rId2337" xr:uid="{00000000-0004-0000-0100-000022090000}"/>
    <hyperlink ref="W650" r:id="rId2338" xr:uid="{00000000-0004-0000-0100-000023090000}"/>
    <hyperlink ref="X650" r:id="rId2339" xr:uid="{00000000-0004-0000-0100-000024090000}"/>
    <hyperlink ref="T652" r:id="rId2340" xr:uid="{00000000-0004-0000-0100-000025090000}"/>
    <hyperlink ref="U652" r:id="rId2341" xr:uid="{00000000-0004-0000-0100-000026090000}"/>
    <hyperlink ref="V652" r:id="rId2342" xr:uid="{00000000-0004-0000-0100-000027090000}"/>
    <hyperlink ref="W652" r:id="rId2343" xr:uid="{00000000-0004-0000-0100-000028090000}"/>
    <hyperlink ref="X652" r:id="rId2344" xr:uid="{00000000-0004-0000-0100-000029090000}"/>
    <hyperlink ref="T653" r:id="rId2345" xr:uid="{00000000-0004-0000-0100-00002A090000}"/>
    <hyperlink ref="U653" r:id="rId2346" xr:uid="{00000000-0004-0000-0100-00002B090000}"/>
    <hyperlink ref="V653" r:id="rId2347" xr:uid="{00000000-0004-0000-0100-00002C090000}"/>
    <hyperlink ref="W653" r:id="rId2348" xr:uid="{00000000-0004-0000-0100-00002D090000}"/>
    <hyperlink ref="X653" r:id="rId2349" xr:uid="{00000000-0004-0000-0100-00002E090000}"/>
    <hyperlink ref="T654" r:id="rId2350" xr:uid="{00000000-0004-0000-0100-00002F090000}"/>
    <hyperlink ref="U654" r:id="rId2351" xr:uid="{00000000-0004-0000-0100-000030090000}"/>
    <hyperlink ref="V654" r:id="rId2352" xr:uid="{00000000-0004-0000-0100-000031090000}"/>
    <hyperlink ref="W654" r:id="rId2353" xr:uid="{00000000-0004-0000-0100-000032090000}"/>
    <hyperlink ref="X654" r:id="rId2354" xr:uid="{00000000-0004-0000-0100-000033090000}"/>
    <hyperlink ref="T655" r:id="rId2355" xr:uid="{00000000-0004-0000-0100-000034090000}"/>
    <hyperlink ref="U655" r:id="rId2356" xr:uid="{00000000-0004-0000-0100-000035090000}"/>
    <hyperlink ref="V655" r:id="rId2357" xr:uid="{00000000-0004-0000-0100-000036090000}"/>
    <hyperlink ref="W655" r:id="rId2358" xr:uid="{00000000-0004-0000-0100-000037090000}"/>
    <hyperlink ref="X655" r:id="rId2359" xr:uid="{00000000-0004-0000-0100-000038090000}"/>
    <hyperlink ref="T656" r:id="rId2360" xr:uid="{00000000-0004-0000-0100-000039090000}"/>
    <hyperlink ref="U656" r:id="rId2361" xr:uid="{00000000-0004-0000-0100-00003A090000}"/>
    <hyperlink ref="V656" r:id="rId2362" xr:uid="{00000000-0004-0000-0100-00003B090000}"/>
    <hyperlink ref="W656" r:id="rId2363" xr:uid="{00000000-0004-0000-0100-00003C090000}"/>
    <hyperlink ref="X656" r:id="rId2364" xr:uid="{00000000-0004-0000-0100-00003D090000}"/>
    <hyperlink ref="U657" r:id="rId2365" xr:uid="{00000000-0004-0000-0100-00003E090000}"/>
    <hyperlink ref="V657" r:id="rId2366" xr:uid="{00000000-0004-0000-0100-00003F090000}"/>
    <hyperlink ref="X657" r:id="rId2367" xr:uid="{00000000-0004-0000-0100-000040090000}"/>
    <hyperlink ref="T659" r:id="rId2368" xr:uid="{00000000-0004-0000-0100-000041090000}"/>
    <hyperlink ref="U659" r:id="rId2369" xr:uid="{00000000-0004-0000-0100-000042090000}"/>
    <hyperlink ref="V659" r:id="rId2370" xr:uid="{00000000-0004-0000-0100-000043090000}"/>
    <hyperlink ref="W659" r:id="rId2371" xr:uid="{00000000-0004-0000-0100-000044090000}"/>
    <hyperlink ref="X659" r:id="rId2372" xr:uid="{00000000-0004-0000-0100-000045090000}"/>
    <hyperlink ref="T662" r:id="rId2373" xr:uid="{00000000-0004-0000-0100-000046090000}"/>
    <hyperlink ref="U662" r:id="rId2374" xr:uid="{00000000-0004-0000-0100-000047090000}"/>
    <hyperlink ref="V662" r:id="rId2375" xr:uid="{00000000-0004-0000-0100-000048090000}"/>
    <hyperlink ref="W662" r:id="rId2376" xr:uid="{00000000-0004-0000-0100-000049090000}"/>
    <hyperlink ref="X662" r:id="rId2377" xr:uid="{00000000-0004-0000-0100-00004A090000}"/>
    <hyperlink ref="T663" r:id="rId2378" xr:uid="{00000000-0004-0000-0100-00004B090000}"/>
    <hyperlink ref="U663" r:id="rId2379" xr:uid="{00000000-0004-0000-0100-00004C090000}"/>
    <hyperlink ref="V663" r:id="rId2380" xr:uid="{00000000-0004-0000-0100-00004D090000}"/>
    <hyperlink ref="W663" r:id="rId2381" xr:uid="{00000000-0004-0000-0100-00004E090000}"/>
    <hyperlink ref="X663" r:id="rId2382" xr:uid="{00000000-0004-0000-0100-00004F090000}"/>
    <hyperlink ref="U664" r:id="rId2383" xr:uid="{00000000-0004-0000-0100-000050090000}"/>
    <hyperlink ref="V664" r:id="rId2384" xr:uid="{00000000-0004-0000-0100-000051090000}"/>
    <hyperlink ref="T665" r:id="rId2385" xr:uid="{00000000-0004-0000-0100-000052090000}"/>
    <hyperlink ref="W665" r:id="rId2386" xr:uid="{00000000-0004-0000-0100-000053090000}"/>
    <hyperlink ref="X665" r:id="rId2387" xr:uid="{00000000-0004-0000-0100-000054090000}"/>
    <hyperlink ref="T666" r:id="rId2388" xr:uid="{00000000-0004-0000-0100-000055090000}"/>
    <hyperlink ref="U666" r:id="rId2389" xr:uid="{00000000-0004-0000-0100-000056090000}"/>
    <hyperlink ref="V666" r:id="rId2390" xr:uid="{00000000-0004-0000-0100-000057090000}"/>
    <hyperlink ref="W666" r:id="rId2391" xr:uid="{00000000-0004-0000-0100-000058090000}"/>
    <hyperlink ref="X666" r:id="rId2392" xr:uid="{00000000-0004-0000-0100-000059090000}"/>
    <hyperlink ref="S667" r:id="rId2393" xr:uid="{00000000-0004-0000-0100-00005A090000}"/>
    <hyperlink ref="T667" r:id="rId2394" xr:uid="{00000000-0004-0000-0100-00005B090000}"/>
    <hyperlink ref="U667" r:id="rId2395" xr:uid="{00000000-0004-0000-0100-00005C090000}"/>
    <hyperlink ref="V667" r:id="rId2396" xr:uid="{00000000-0004-0000-0100-00005D090000}"/>
    <hyperlink ref="W667" r:id="rId2397" xr:uid="{00000000-0004-0000-0100-00005E090000}"/>
    <hyperlink ref="X667" r:id="rId2398" xr:uid="{00000000-0004-0000-0100-00005F090000}"/>
    <hyperlink ref="T669" r:id="rId2399" xr:uid="{00000000-0004-0000-0100-000060090000}"/>
    <hyperlink ref="U669" r:id="rId2400" xr:uid="{00000000-0004-0000-0100-000061090000}"/>
    <hyperlink ref="V669" r:id="rId2401" xr:uid="{00000000-0004-0000-0100-000062090000}"/>
    <hyperlink ref="W669" r:id="rId2402" xr:uid="{00000000-0004-0000-0100-000063090000}"/>
    <hyperlink ref="X669" r:id="rId2403" xr:uid="{00000000-0004-0000-0100-000064090000}"/>
    <hyperlink ref="U670" r:id="rId2404" xr:uid="{00000000-0004-0000-0100-000065090000}"/>
    <hyperlink ref="V670" r:id="rId2405" xr:uid="{00000000-0004-0000-0100-000066090000}"/>
    <hyperlink ref="X670" r:id="rId2406" xr:uid="{00000000-0004-0000-0100-000067090000}"/>
    <hyperlink ref="T671" r:id="rId2407" xr:uid="{00000000-0004-0000-0100-000068090000}"/>
    <hyperlink ref="U671" r:id="rId2408" xr:uid="{00000000-0004-0000-0100-000069090000}"/>
    <hyperlink ref="V671" r:id="rId2409" xr:uid="{00000000-0004-0000-0100-00006A090000}"/>
    <hyperlink ref="W671" r:id="rId2410" xr:uid="{00000000-0004-0000-0100-00006B090000}"/>
    <hyperlink ref="X671" r:id="rId2411" xr:uid="{00000000-0004-0000-0100-00006C090000}"/>
    <hyperlink ref="T672" r:id="rId2412" xr:uid="{00000000-0004-0000-0100-00006D090000}"/>
    <hyperlink ref="U672" r:id="rId2413" xr:uid="{00000000-0004-0000-0100-00006E090000}"/>
    <hyperlink ref="V672" r:id="rId2414" xr:uid="{00000000-0004-0000-0100-00006F090000}"/>
    <hyperlink ref="W672" r:id="rId2415" xr:uid="{00000000-0004-0000-0100-000070090000}"/>
    <hyperlink ref="X672" r:id="rId2416" xr:uid="{00000000-0004-0000-0100-000071090000}"/>
    <hyperlink ref="T674" r:id="rId2417" xr:uid="{00000000-0004-0000-0100-000072090000}"/>
    <hyperlink ref="U674" r:id="rId2418" xr:uid="{00000000-0004-0000-0100-000073090000}"/>
    <hyperlink ref="V674" r:id="rId2419" xr:uid="{00000000-0004-0000-0100-000074090000}"/>
    <hyperlink ref="W674" r:id="rId2420" xr:uid="{00000000-0004-0000-0100-000075090000}"/>
    <hyperlink ref="X674" r:id="rId2421" xr:uid="{00000000-0004-0000-0100-000076090000}"/>
    <hyperlink ref="S676" r:id="rId2422" xr:uid="{00000000-0004-0000-0100-000077090000}"/>
    <hyperlink ref="T676" r:id="rId2423" xr:uid="{00000000-0004-0000-0100-000078090000}"/>
    <hyperlink ref="V676" r:id="rId2424" xr:uid="{00000000-0004-0000-0100-000079090000}"/>
    <hyperlink ref="W676" r:id="rId2425" xr:uid="{00000000-0004-0000-0100-00007A090000}"/>
    <hyperlink ref="X676" r:id="rId2426" xr:uid="{00000000-0004-0000-0100-00007B090000}"/>
    <hyperlink ref="T677" r:id="rId2427" xr:uid="{00000000-0004-0000-0100-00007C090000}"/>
    <hyperlink ref="U677" r:id="rId2428" xr:uid="{00000000-0004-0000-0100-00007D090000}"/>
    <hyperlink ref="V677" r:id="rId2429" xr:uid="{00000000-0004-0000-0100-00007E090000}"/>
    <hyperlink ref="W677" r:id="rId2430" xr:uid="{00000000-0004-0000-0100-00007F090000}"/>
    <hyperlink ref="X677" r:id="rId2431" xr:uid="{00000000-0004-0000-0100-000080090000}"/>
    <hyperlink ref="U678" r:id="rId2432" xr:uid="{00000000-0004-0000-0100-000081090000}"/>
    <hyperlink ref="V678" r:id="rId2433" xr:uid="{00000000-0004-0000-0100-000082090000}"/>
    <hyperlink ref="X678" r:id="rId2434" xr:uid="{00000000-0004-0000-0100-000083090000}"/>
    <hyperlink ref="T679" r:id="rId2435" xr:uid="{00000000-0004-0000-0100-000084090000}"/>
    <hyperlink ref="U679" r:id="rId2436" xr:uid="{00000000-0004-0000-0100-000085090000}"/>
    <hyperlink ref="V679" r:id="rId2437" xr:uid="{00000000-0004-0000-0100-000086090000}"/>
    <hyperlink ref="W679" r:id="rId2438" xr:uid="{00000000-0004-0000-0100-000087090000}"/>
    <hyperlink ref="X679" r:id="rId2439" xr:uid="{00000000-0004-0000-0100-000088090000}"/>
    <hyperlink ref="T680" r:id="rId2440" xr:uid="{00000000-0004-0000-0100-000089090000}"/>
    <hyperlink ref="U680" r:id="rId2441" xr:uid="{00000000-0004-0000-0100-00008A090000}"/>
    <hyperlink ref="V680" r:id="rId2442" xr:uid="{00000000-0004-0000-0100-00008B090000}"/>
    <hyperlink ref="W680" r:id="rId2443" xr:uid="{00000000-0004-0000-0100-00008C090000}"/>
    <hyperlink ref="X680" r:id="rId2444" xr:uid="{00000000-0004-0000-0100-00008D090000}"/>
    <hyperlink ref="T681" r:id="rId2445" xr:uid="{00000000-0004-0000-0100-00008E090000}"/>
    <hyperlink ref="U681" r:id="rId2446" xr:uid="{00000000-0004-0000-0100-00008F090000}"/>
    <hyperlink ref="V681" r:id="rId2447" xr:uid="{00000000-0004-0000-0100-000090090000}"/>
    <hyperlink ref="W681" r:id="rId2448" xr:uid="{00000000-0004-0000-0100-000091090000}"/>
    <hyperlink ref="X681" r:id="rId2449" xr:uid="{00000000-0004-0000-0100-000092090000}"/>
    <hyperlink ref="T682" r:id="rId2450" xr:uid="{00000000-0004-0000-0100-000093090000}"/>
    <hyperlink ref="V682" r:id="rId2451" xr:uid="{00000000-0004-0000-0100-000094090000}"/>
    <hyperlink ref="W682" r:id="rId2452" xr:uid="{00000000-0004-0000-0100-000095090000}"/>
    <hyperlink ref="X682" r:id="rId2453" xr:uid="{00000000-0004-0000-0100-000096090000}"/>
    <hyperlink ref="S683" r:id="rId2454" xr:uid="{00000000-0004-0000-0100-000097090000}"/>
    <hyperlink ref="T683" r:id="rId2455" xr:uid="{00000000-0004-0000-0100-000098090000}"/>
    <hyperlink ref="U683" r:id="rId2456" xr:uid="{00000000-0004-0000-0100-000099090000}"/>
    <hyperlink ref="W683" r:id="rId2457" xr:uid="{00000000-0004-0000-0100-00009A090000}"/>
    <hyperlink ref="X683" r:id="rId2458" xr:uid="{00000000-0004-0000-0100-00009B090000}"/>
    <hyperlink ref="T684" r:id="rId2459" xr:uid="{00000000-0004-0000-0100-00009C090000}"/>
    <hyperlink ref="U684" r:id="rId2460" xr:uid="{00000000-0004-0000-0100-00009D090000}"/>
    <hyperlink ref="V684" r:id="rId2461" xr:uid="{00000000-0004-0000-0100-00009E090000}"/>
    <hyperlink ref="W684" r:id="rId2462" xr:uid="{00000000-0004-0000-0100-00009F090000}"/>
    <hyperlink ref="X684" r:id="rId2463" xr:uid="{00000000-0004-0000-0100-0000A0090000}"/>
    <hyperlink ref="T685" r:id="rId2464" xr:uid="{00000000-0004-0000-0100-0000A1090000}"/>
    <hyperlink ref="U685" r:id="rId2465" xr:uid="{00000000-0004-0000-0100-0000A2090000}"/>
    <hyperlink ref="V685" r:id="rId2466" xr:uid="{00000000-0004-0000-0100-0000A3090000}"/>
    <hyperlink ref="W685" r:id="rId2467" xr:uid="{00000000-0004-0000-0100-0000A4090000}"/>
    <hyperlink ref="X685" r:id="rId2468" xr:uid="{00000000-0004-0000-0100-0000A5090000}"/>
    <hyperlink ref="T686" r:id="rId2469" xr:uid="{00000000-0004-0000-0100-0000A6090000}"/>
    <hyperlink ref="U686" r:id="rId2470" xr:uid="{00000000-0004-0000-0100-0000A7090000}"/>
    <hyperlink ref="V686" r:id="rId2471" xr:uid="{00000000-0004-0000-0100-0000A8090000}"/>
    <hyperlink ref="W686" r:id="rId2472" xr:uid="{00000000-0004-0000-0100-0000A9090000}"/>
    <hyperlink ref="X686" r:id="rId2473" xr:uid="{00000000-0004-0000-0100-0000AA090000}"/>
    <hyperlink ref="T687" r:id="rId2474" xr:uid="{00000000-0004-0000-0100-0000AB090000}"/>
    <hyperlink ref="U687" r:id="rId2475" xr:uid="{00000000-0004-0000-0100-0000AC090000}"/>
    <hyperlink ref="V687" r:id="rId2476" xr:uid="{00000000-0004-0000-0100-0000AD090000}"/>
    <hyperlink ref="W687" r:id="rId2477" xr:uid="{00000000-0004-0000-0100-0000AE090000}"/>
    <hyperlink ref="X687" r:id="rId2478" xr:uid="{00000000-0004-0000-0100-0000AF090000}"/>
    <hyperlink ref="T688" r:id="rId2479" xr:uid="{00000000-0004-0000-0100-0000B0090000}"/>
    <hyperlink ref="U688" r:id="rId2480" xr:uid="{00000000-0004-0000-0100-0000B1090000}"/>
    <hyperlink ref="V688" r:id="rId2481" xr:uid="{00000000-0004-0000-0100-0000B2090000}"/>
    <hyperlink ref="W688" r:id="rId2482" xr:uid="{00000000-0004-0000-0100-0000B3090000}"/>
    <hyperlink ref="X688" r:id="rId2483" xr:uid="{00000000-0004-0000-0100-0000B4090000}"/>
    <hyperlink ref="T689" r:id="rId2484" xr:uid="{00000000-0004-0000-0100-0000B5090000}"/>
    <hyperlink ref="U689" r:id="rId2485" xr:uid="{00000000-0004-0000-0100-0000B6090000}"/>
    <hyperlink ref="V689" r:id="rId2486" xr:uid="{00000000-0004-0000-0100-0000B7090000}"/>
    <hyperlink ref="W689" r:id="rId2487" xr:uid="{00000000-0004-0000-0100-0000B8090000}"/>
    <hyperlink ref="X689" r:id="rId2488" xr:uid="{00000000-0004-0000-0100-0000B9090000}"/>
    <hyperlink ref="T690" r:id="rId2489" xr:uid="{00000000-0004-0000-0100-0000BA090000}"/>
    <hyperlink ref="U690" r:id="rId2490" xr:uid="{00000000-0004-0000-0100-0000BB090000}"/>
    <hyperlink ref="V690" r:id="rId2491" xr:uid="{00000000-0004-0000-0100-0000BC090000}"/>
    <hyperlink ref="W690" r:id="rId2492" xr:uid="{00000000-0004-0000-0100-0000BD090000}"/>
    <hyperlink ref="X690" r:id="rId2493" xr:uid="{00000000-0004-0000-0100-0000BE090000}"/>
    <hyperlink ref="T691" r:id="rId2494" xr:uid="{00000000-0004-0000-0100-0000BF090000}"/>
    <hyperlink ref="U691" r:id="rId2495" xr:uid="{00000000-0004-0000-0100-0000C0090000}"/>
    <hyperlink ref="V691" r:id="rId2496" xr:uid="{00000000-0004-0000-0100-0000C1090000}"/>
    <hyperlink ref="W691" r:id="rId2497" xr:uid="{00000000-0004-0000-0100-0000C2090000}"/>
    <hyperlink ref="X691" r:id="rId2498" xr:uid="{00000000-0004-0000-0100-0000C3090000}"/>
    <hyperlink ref="T692" r:id="rId2499" xr:uid="{00000000-0004-0000-0100-0000C4090000}"/>
    <hyperlink ref="U692" r:id="rId2500" xr:uid="{00000000-0004-0000-0100-0000C5090000}"/>
    <hyperlink ref="W692" r:id="rId2501" xr:uid="{00000000-0004-0000-0100-0000C6090000}"/>
    <hyperlink ref="X692" r:id="rId2502" xr:uid="{00000000-0004-0000-0100-0000C7090000}"/>
    <hyperlink ref="U693" r:id="rId2503" xr:uid="{00000000-0004-0000-0100-0000C8090000}"/>
    <hyperlink ref="V693" r:id="rId2504" xr:uid="{00000000-0004-0000-0100-0000C9090000}"/>
    <hyperlink ref="W693" r:id="rId2505" xr:uid="{00000000-0004-0000-0100-0000CA090000}"/>
    <hyperlink ref="T695" r:id="rId2506" xr:uid="{00000000-0004-0000-0100-0000CB090000}"/>
    <hyperlink ref="U695" r:id="rId2507" xr:uid="{00000000-0004-0000-0100-0000CC090000}"/>
    <hyperlink ref="V695" r:id="rId2508" xr:uid="{00000000-0004-0000-0100-0000CD090000}"/>
    <hyperlink ref="X695" r:id="rId2509" xr:uid="{00000000-0004-0000-0100-0000CE090000}"/>
    <hyperlink ref="T696" r:id="rId2510" location="esidata" xr:uid="{00000000-0004-0000-0100-0000CF090000}"/>
    <hyperlink ref="U696" r:id="rId2511" xr:uid="{00000000-0004-0000-0100-0000D0090000}"/>
    <hyperlink ref="V696" r:id="rId2512" xr:uid="{00000000-0004-0000-0100-0000D1090000}"/>
    <hyperlink ref="X696" r:id="rId2513" xr:uid="{00000000-0004-0000-0100-0000D2090000}"/>
    <hyperlink ref="T697" r:id="rId2514" xr:uid="{00000000-0004-0000-0100-0000D3090000}"/>
    <hyperlink ref="U697" r:id="rId2515" xr:uid="{00000000-0004-0000-0100-0000D4090000}"/>
    <hyperlink ref="V697" r:id="rId2516" xr:uid="{00000000-0004-0000-0100-0000D5090000}"/>
    <hyperlink ref="W697" r:id="rId2517" xr:uid="{00000000-0004-0000-0100-0000D6090000}"/>
    <hyperlink ref="X697" r:id="rId2518" xr:uid="{00000000-0004-0000-0100-0000D7090000}"/>
    <hyperlink ref="T698" r:id="rId2519" xr:uid="{00000000-0004-0000-0100-0000D8090000}"/>
    <hyperlink ref="U698" r:id="rId2520" xr:uid="{00000000-0004-0000-0100-0000D9090000}"/>
    <hyperlink ref="V698" r:id="rId2521" xr:uid="{00000000-0004-0000-0100-0000DA090000}"/>
    <hyperlink ref="W698" r:id="rId2522" xr:uid="{00000000-0004-0000-0100-0000DB090000}"/>
    <hyperlink ref="X698" r:id="rId2523" xr:uid="{00000000-0004-0000-0100-0000DC090000}"/>
    <hyperlink ref="T699" r:id="rId2524" xr:uid="{00000000-0004-0000-0100-0000DD090000}"/>
    <hyperlink ref="U699" r:id="rId2525" xr:uid="{00000000-0004-0000-0100-0000DE090000}"/>
    <hyperlink ref="V699" r:id="rId2526" xr:uid="{00000000-0004-0000-0100-0000DF090000}"/>
    <hyperlink ref="W699" r:id="rId2527" xr:uid="{00000000-0004-0000-0100-0000E0090000}"/>
    <hyperlink ref="X699" r:id="rId2528" xr:uid="{00000000-0004-0000-0100-0000E1090000}"/>
    <hyperlink ref="U700" r:id="rId2529" xr:uid="{00000000-0004-0000-0100-0000E2090000}"/>
    <hyperlink ref="V700" r:id="rId2530" xr:uid="{00000000-0004-0000-0100-0000E3090000}"/>
    <hyperlink ref="S701" r:id="rId2531" xr:uid="{00000000-0004-0000-0100-0000E4090000}"/>
    <hyperlink ref="T701" r:id="rId2532" xr:uid="{00000000-0004-0000-0100-0000E5090000}"/>
    <hyperlink ref="U701" r:id="rId2533" xr:uid="{00000000-0004-0000-0100-0000E6090000}"/>
    <hyperlink ref="V701" r:id="rId2534" xr:uid="{00000000-0004-0000-0100-0000E7090000}"/>
    <hyperlink ref="W701" r:id="rId2535" xr:uid="{00000000-0004-0000-0100-0000E8090000}"/>
    <hyperlink ref="X701" r:id="rId2536" xr:uid="{00000000-0004-0000-0100-0000E9090000}"/>
    <hyperlink ref="T702" r:id="rId2537" xr:uid="{00000000-0004-0000-0100-0000EA090000}"/>
    <hyperlink ref="U702" r:id="rId2538" xr:uid="{00000000-0004-0000-0100-0000EB090000}"/>
    <hyperlink ref="V702" r:id="rId2539" xr:uid="{00000000-0004-0000-0100-0000EC090000}"/>
    <hyperlink ref="W702" r:id="rId2540" xr:uid="{00000000-0004-0000-0100-0000ED090000}"/>
    <hyperlink ref="X702" r:id="rId2541" xr:uid="{00000000-0004-0000-0100-0000EE090000}"/>
    <hyperlink ref="T704" r:id="rId2542" xr:uid="{00000000-0004-0000-0100-0000EF090000}"/>
    <hyperlink ref="U704" r:id="rId2543" xr:uid="{00000000-0004-0000-0100-0000F0090000}"/>
    <hyperlink ref="V704" r:id="rId2544" xr:uid="{00000000-0004-0000-0100-0000F1090000}"/>
    <hyperlink ref="T705" r:id="rId2545" xr:uid="{00000000-0004-0000-0100-0000F2090000}"/>
    <hyperlink ref="U705" r:id="rId2546" xr:uid="{00000000-0004-0000-0100-0000F3090000}"/>
    <hyperlink ref="V705" r:id="rId2547" xr:uid="{00000000-0004-0000-0100-0000F4090000}"/>
    <hyperlink ref="W705" r:id="rId2548" xr:uid="{00000000-0004-0000-0100-0000F5090000}"/>
    <hyperlink ref="X705" r:id="rId2549" xr:uid="{00000000-0004-0000-0100-0000F6090000}"/>
    <hyperlink ref="T706" r:id="rId2550" xr:uid="{00000000-0004-0000-0100-0000F7090000}"/>
    <hyperlink ref="U706" r:id="rId2551" xr:uid="{00000000-0004-0000-0100-0000F8090000}"/>
    <hyperlink ref="V706" r:id="rId2552" xr:uid="{00000000-0004-0000-0100-0000F9090000}"/>
    <hyperlink ref="W706" r:id="rId2553" xr:uid="{00000000-0004-0000-0100-0000FA090000}"/>
    <hyperlink ref="X706" r:id="rId2554" xr:uid="{00000000-0004-0000-0100-0000FB090000}"/>
    <hyperlink ref="T707" r:id="rId2555" xr:uid="{00000000-0004-0000-0100-0000FC090000}"/>
    <hyperlink ref="U707" r:id="rId2556" xr:uid="{00000000-0004-0000-0100-0000FD090000}"/>
    <hyperlink ref="V707" r:id="rId2557" xr:uid="{00000000-0004-0000-0100-0000FE090000}"/>
    <hyperlink ref="W707" r:id="rId2558" xr:uid="{00000000-0004-0000-0100-0000FF090000}"/>
    <hyperlink ref="X707" r:id="rId2559" xr:uid="{00000000-0004-0000-0100-0000000A0000}"/>
    <hyperlink ref="S709" r:id="rId2560" xr:uid="{00000000-0004-0000-0100-0000010A0000}"/>
    <hyperlink ref="T709" r:id="rId2561" xr:uid="{00000000-0004-0000-0100-0000020A0000}"/>
    <hyperlink ref="U709" r:id="rId2562" xr:uid="{00000000-0004-0000-0100-0000030A0000}"/>
    <hyperlink ref="W709" r:id="rId2563" xr:uid="{00000000-0004-0000-0100-0000040A0000}"/>
    <hyperlink ref="X709" r:id="rId2564" xr:uid="{00000000-0004-0000-0100-0000050A0000}"/>
    <hyperlink ref="T710" r:id="rId2565" xr:uid="{00000000-0004-0000-0100-0000060A0000}"/>
    <hyperlink ref="U710" r:id="rId2566" xr:uid="{00000000-0004-0000-0100-0000070A0000}"/>
    <hyperlink ref="V710" r:id="rId2567" xr:uid="{00000000-0004-0000-0100-0000080A0000}"/>
    <hyperlink ref="W710" r:id="rId2568" xr:uid="{00000000-0004-0000-0100-0000090A0000}"/>
    <hyperlink ref="X710" r:id="rId2569" xr:uid="{00000000-0004-0000-0100-00000A0A0000}"/>
    <hyperlink ref="U711" r:id="rId2570" xr:uid="{00000000-0004-0000-0100-00000B0A0000}"/>
    <hyperlink ref="V711" r:id="rId2571" xr:uid="{00000000-0004-0000-0100-00000C0A0000}"/>
    <hyperlink ref="W711" r:id="rId2572" xr:uid="{00000000-0004-0000-0100-00000D0A0000}"/>
    <hyperlink ref="T712" r:id="rId2573" xr:uid="{00000000-0004-0000-0100-00000E0A0000}"/>
    <hyperlink ref="U712" r:id="rId2574" xr:uid="{00000000-0004-0000-0100-00000F0A0000}"/>
    <hyperlink ref="V712" r:id="rId2575" xr:uid="{00000000-0004-0000-0100-0000100A0000}"/>
    <hyperlink ref="W712" r:id="rId2576" xr:uid="{00000000-0004-0000-0100-0000110A0000}"/>
    <hyperlink ref="X712" r:id="rId2577" xr:uid="{00000000-0004-0000-0100-0000120A0000}"/>
    <hyperlink ref="T713" r:id="rId2578" xr:uid="{00000000-0004-0000-0100-0000130A0000}"/>
    <hyperlink ref="U713" r:id="rId2579" xr:uid="{00000000-0004-0000-0100-0000140A0000}"/>
    <hyperlink ref="V713" r:id="rId2580" xr:uid="{00000000-0004-0000-0100-0000150A0000}"/>
    <hyperlink ref="W713" r:id="rId2581" xr:uid="{00000000-0004-0000-0100-0000160A0000}"/>
    <hyperlink ref="X713" r:id="rId2582" xr:uid="{00000000-0004-0000-0100-0000170A0000}"/>
    <hyperlink ref="T714" r:id="rId2583" xr:uid="{00000000-0004-0000-0100-0000180A0000}"/>
    <hyperlink ref="U714" r:id="rId2584" xr:uid="{00000000-0004-0000-0100-0000190A0000}"/>
    <hyperlink ref="V714" r:id="rId2585" xr:uid="{00000000-0004-0000-0100-00001A0A0000}"/>
    <hyperlink ref="W714" r:id="rId2586" xr:uid="{00000000-0004-0000-0100-00001B0A0000}"/>
    <hyperlink ref="X714" r:id="rId2587" xr:uid="{00000000-0004-0000-0100-00001C0A0000}"/>
    <hyperlink ref="S716" r:id="rId2588" xr:uid="{00000000-0004-0000-0100-00001D0A0000}"/>
    <hyperlink ref="U716" r:id="rId2589" xr:uid="{00000000-0004-0000-0100-00001E0A0000}"/>
    <hyperlink ref="V716" r:id="rId2590" xr:uid="{00000000-0004-0000-0100-00001F0A0000}"/>
    <hyperlink ref="W716" r:id="rId2591" xr:uid="{00000000-0004-0000-0100-0000200A0000}"/>
    <hyperlink ref="X716" r:id="rId2592" xr:uid="{00000000-0004-0000-0100-0000210A0000}"/>
    <hyperlink ref="U717" r:id="rId2593" xr:uid="{00000000-0004-0000-0100-0000220A0000}"/>
    <hyperlink ref="V717" r:id="rId2594" xr:uid="{00000000-0004-0000-0100-0000230A0000}"/>
    <hyperlink ref="X717" r:id="rId2595" xr:uid="{00000000-0004-0000-0100-0000240A0000}"/>
    <hyperlink ref="S718" r:id="rId2596" xr:uid="{00000000-0004-0000-0100-0000250A0000}"/>
    <hyperlink ref="T718" r:id="rId2597" xr:uid="{00000000-0004-0000-0100-0000260A0000}"/>
    <hyperlink ref="U718" r:id="rId2598" xr:uid="{00000000-0004-0000-0100-0000270A0000}"/>
    <hyperlink ref="V718" r:id="rId2599" xr:uid="{00000000-0004-0000-0100-0000280A0000}"/>
    <hyperlink ref="W718" r:id="rId2600" xr:uid="{00000000-0004-0000-0100-0000290A0000}"/>
    <hyperlink ref="X718" r:id="rId2601" xr:uid="{00000000-0004-0000-0100-00002A0A0000}"/>
    <hyperlink ref="T719" r:id="rId2602" xr:uid="{00000000-0004-0000-0100-00002B0A0000}"/>
    <hyperlink ref="U719" r:id="rId2603" xr:uid="{00000000-0004-0000-0100-00002C0A0000}"/>
    <hyperlink ref="V719" r:id="rId2604" xr:uid="{00000000-0004-0000-0100-00002D0A0000}"/>
    <hyperlink ref="W719" r:id="rId2605" xr:uid="{00000000-0004-0000-0100-00002E0A0000}"/>
    <hyperlink ref="X719" r:id="rId2606" xr:uid="{00000000-0004-0000-0100-00002F0A0000}"/>
    <hyperlink ref="U720" r:id="rId2607" xr:uid="{00000000-0004-0000-0100-0000300A0000}"/>
    <hyperlink ref="V720" r:id="rId2608" xr:uid="{00000000-0004-0000-0100-0000310A0000}"/>
    <hyperlink ref="X720" r:id="rId2609" xr:uid="{00000000-0004-0000-0100-0000320A0000}"/>
    <hyperlink ref="T721" r:id="rId2610" location="esidata" xr:uid="{00000000-0004-0000-0100-0000330A0000}"/>
    <hyperlink ref="U721" r:id="rId2611" xr:uid="{00000000-0004-0000-0100-0000340A0000}"/>
    <hyperlink ref="V721" r:id="rId2612" xr:uid="{00000000-0004-0000-0100-0000350A0000}"/>
    <hyperlink ref="W721" r:id="rId2613" xr:uid="{00000000-0004-0000-0100-0000360A0000}"/>
    <hyperlink ref="X721" r:id="rId2614" xr:uid="{00000000-0004-0000-0100-0000370A0000}"/>
    <hyperlink ref="U722" r:id="rId2615" xr:uid="{00000000-0004-0000-0100-0000380A0000}"/>
    <hyperlink ref="V722" r:id="rId2616" xr:uid="{00000000-0004-0000-0100-0000390A0000}"/>
    <hyperlink ref="W722" r:id="rId2617" xr:uid="{00000000-0004-0000-0100-00003A0A0000}"/>
    <hyperlink ref="T723" r:id="rId2618" xr:uid="{00000000-0004-0000-0100-00003B0A0000}"/>
    <hyperlink ref="U723" r:id="rId2619" xr:uid="{00000000-0004-0000-0100-00003C0A0000}"/>
    <hyperlink ref="V723" r:id="rId2620" xr:uid="{00000000-0004-0000-0100-00003D0A0000}"/>
    <hyperlink ref="X723" r:id="rId2621" xr:uid="{00000000-0004-0000-0100-00003E0A0000}"/>
    <hyperlink ref="V724" r:id="rId2622" xr:uid="{00000000-0004-0000-0100-00003F0A0000}"/>
    <hyperlink ref="W724" r:id="rId2623" xr:uid="{00000000-0004-0000-0100-0000400A0000}"/>
    <hyperlink ref="X724" r:id="rId2624" xr:uid="{00000000-0004-0000-0100-0000410A0000}"/>
    <hyperlink ref="S725" r:id="rId2625" xr:uid="{00000000-0004-0000-0100-0000420A0000}"/>
    <hyperlink ref="T725" r:id="rId2626" xr:uid="{00000000-0004-0000-0100-0000430A0000}"/>
    <hyperlink ref="U725" r:id="rId2627" xr:uid="{00000000-0004-0000-0100-0000440A0000}"/>
    <hyperlink ref="W725" r:id="rId2628" xr:uid="{00000000-0004-0000-0100-0000450A0000}"/>
    <hyperlink ref="X725" r:id="rId2629" xr:uid="{00000000-0004-0000-0100-0000460A0000}"/>
    <hyperlink ref="T726" r:id="rId2630" xr:uid="{00000000-0004-0000-0100-0000470A0000}"/>
    <hyperlink ref="U726" r:id="rId2631" xr:uid="{00000000-0004-0000-0100-0000480A0000}"/>
    <hyperlink ref="T727" r:id="rId2632" xr:uid="{00000000-0004-0000-0100-0000490A0000}"/>
    <hyperlink ref="U727" r:id="rId2633" xr:uid="{00000000-0004-0000-0100-00004A0A0000}"/>
    <hyperlink ref="T728" r:id="rId2634" xr:uid="{00000000-0004-0000-0100-00004B0A0000}"/>
    <hyperlink ref="U728" r:id="rId2635" xr:uid="{00000000-0004-0000-0100-00004C0A0000}"/>
    <hyperlink ref="V728" r:id="rId2636" xr:uid="{00000000-0004-0000-0100-00004D0A0000}"/>
    <hyperlink ref="W728" r:id="rId2637" xr:uid="{00000000-0004-0000-0100-00004E0A0000}"/>
    <hyperlink ref="X728" r:id="rId2638" xr:uid="{00000000-0004-0000-0100-00004F0A0000}"/>
    <hyperlink ref="S729" r:id="rId2639" xr:uid="{00000000-0004-0000-0100-0000500A0000}"/>
    <hyperlink ref="T729" r:id="rId2640" xr:uid="{00000000-0004-0000-0100-0000510A0000}"/>
    <hyperlink ref="U729" r:id="rId2641" xr:uid="{00000000-0004-0000-0100-0000520A0000}"/>
    <hyperlink ref="V729" r:id="rId2642" xr:uid="{00000000-0004-0000-0100-0000530A0000}"/>
    <hyperlink ref="W729" r:id="rId2643" xr:uid="{00000000-0004-0000-0100-0000540A0000}"/>
    <hyperlink ref="X729" r:id="rId2644" xr:uid="{00000000-0004-0000-0100-0000550A0000}"/>
    <hyperlink ref="S730" r:id="rId2645" xr:uid="{00000000-0004-0000-0100-0000560A0000}"/>
    <hyperlink ref="T730" r:id="rId2646" xr:uid="{00000000-0004-0000-0100-0000570A0000}"/>
    <hyperlink ref="U730" r:id="rId2647" xr:uid="{00000000-0004-0000-0100-0000580A0000}"/>
    <hyperlink ref="V730" r:id="rId2648" xr:uid="{00000000-0004-0000-0100-0000590A0000}"/>
    <hyperlink ref="W730" r:id="rId2649" xr:uid="{00000000-0004-0000-0100-00005A0A0000}"/>
    <hyperlink ref="X730" r:id="rId2650" xr:uid="{00000000-0004-0000-0100-00005B0A0000}"/>
    <hyperlink ref="T731" r:id="rId2651" xr:uid="{00000000-0004-0000-0100-00005C0A0000}"/>
    <hyperlink ref="V731" r:id="rId2652" xr:uid="{00000000-0004-0000-0100-00005D0A0000}"/>
    <hyperlink ref="W731" r:id="rId2653" xr:uid="{00000000-0004-0000-0100-00005E0A0000}"/>
    <hyperlink ref="X731" r:id="rId2654" xr:uid="{00000000-0004-0000-0100-00005F0A0000}"/>
    <hyperlink ref="S732" r:id="rId2655" xr:uid="{00000000-0004-0000-0100-0000600A0000}"/>
    <hyperlink ref="U732" r:id="rId2656" xr:uid="{00000000-0004-0000-0100-0000610A0000}"/>
    <hyperlink ref="V732" r:id="rId2657" xr:uid="{00000000-0004-0000-0100-0000620A0000}"/>
    <hyperlink ref="W732" r:id="rId2658" xr:uid="{00000000-0004-0000-0100-0000630A0000}"/>
    <hyperlink ref="X732" r:id="rId2659" xr:uid="{00000000-0004-0000-0100-0000640A0000}"/>
    <hyperlink ref="S733" r:id="rId2660" xr:uid="{00000000-0004-0000-0100-0000650A0000}"/>
    <hyperlink ref="U733" r:id="rId2661" xr:uid="{00000000-0004-0000-0100-0000660A0000}"/>
    <hyperlink ref="V733" r:id="rId2662" xr:uid="{00000000-0004-0000-0100-0000670A0000}"/>
    <hyperlink ref="T734" r:id="rId2663" xr:uid="{00000000-0004-0000-0100-0000680A0000}"/>
    <hyperlink ref="U734" r:id="rId2664" xr:uid="{00000000-0004-0000-0100-0000690A0000}"/>
    <hyperlink ref="T735" r:id="rId2665" xr:uid="{00000000-0004-0000-0100-00006A0A0000}"/>
    <hyperlink ref="U735" r:id="rId2666" xr:uid="{00000000-0004-0000-0100-00006B0A0000}"/>
    <hyperlink ref="V735" r:id="rId2667" xr:uid="{00000000-0004-0000-0100-00006C0A0000}"/>
    <hyperlink ref="W735" r:id="rId2668" xr:uid="{00000000-0004-0000-0100-00006D0A0000}"/>
    <hyperlink ref="X735" r:id="rId2669" xr:uid="{00000000-0004-0000-0100-00006E0A0000}"/>
    <hyperlink ref="S736" r:id="rId2670" xr:uid="{00000000-0004-0000-0100-00006F0A0000}"/>
    <hyperlink ref="U736" r:id="rId2671" xr:uid="{00000000-0004-0000-0100-0000700A0000}"/>
    <hyperlink ref="V736" r:id="rId2672" xr:uid="{00000000-0004-0000-0100-0000710A0000}"/>
    <hyperlink ref="W736" r:id="rId2673" xr:uid="{00000000-0004-0000-0100-0000720A0000}"/>
    <hyperlink ref="X736" r:id="rId2674" xr:uid="{00000000-0004-0000-0100-0000730A0000}"/>
    <hyperlink ref="T737" r:id="rId2675" xr:uid="{00000000-0004-0000-0100-0000740A0000}"/>
    <hyperlink ref="V737" r:id="rId2676" xr:uid="{00000000-0004-0000-0100-0000750A0000}"/>
    <hyperlink ref="W737" r:id="rId2677" xr:uid="{00000000-0004-0000-0100-0000760A0000}"/>
    <hyperlink ref="X737" r:id="rId2678" xr:uid="{00000000-0004-0000-0100-0000770A0000}"/>
    <hyperlink ref="T738" r:id="rId2679" xr:uid="{00000000-0004-0000-0100-0000780A0000}"/>
    <hyperlink ref="V738" r:id="rId2680" xr:uid="{00000000-0004-0000-0100-0000790A0000}"/>
    <hyperlink ref="W738" r:id="rId2681" xr:uid="{00000000-0004-0000-0100-00007A0A0000}"/>
    <hyperlink ref="X738" r:id="rId2682" xr:uid="{00000000-0004-0000-0100-00007B0A0000}"/>
    <hyperlink ref="S739" r:id="rId2683" xr:uid="{00000000-0004-0000-0100-00007C0A0000}"/>
    <hyperlink ref="T739" r:id="rId2684" xr:uid="{00000000-0004-0000-0100-00007D0A0000}"/>
    <hyperlink ref="U739" r:id="rId2685" xr:uid="{00000000-0004-0000-0100-00007E0A0000}"/>
    <hyperlink ref="V739" r:id="rId2686" xr:uid="{00000000-0004-0000-0100-00007F0A0000}"/>
    <hyperlink ref="W739" r:id="rId2687" xr:uid="{00000000-0004-0000-0100-0000800A0000}"/>
    <hyperlink ref="X739" r:id="rId2688" xr:uid="{00000000-0004-0000-0100-0000810A0000}"/>
    <hyperlink ref="U740" r:id="rId2689" xr:uid="{00000000-0004-0000-0100-0000820A0000}"/>
    <hyperlink ref="V740" r:id="rId2690" xr:uid="{00000000-0004-0000-0100-0000830A0000}"/>
    <hyperlink ref="T741" r:id="rId2691" xr:uid="{00000000-0004-0000-0100-0000840A0000}"/>
    <hyperlink ref="U741" r:id="rId2692" xr:uid="{00000000-0004-0000-0100-0000850A0000}"/>
    <hyperlink ref="V741" r:id="rId2693" xr:uid="{00000000-0004-0000-0100-0000860A0000}"/>
    <hyperlink ref="W741" r:id="rId2694" xr:uid="{00000000-0004-0000-0100-0000870A0000}"/>
    <hyperlink ref="X741" r:id="rId2695" xr:uid="{00000000-0004-0000-0100-0000880A0000}"/>
    <hyperlink ref="T742" r:id="rId2696" xr:uid="{00000000-0004-0000-0100-0000890A0000}"/>
    <hyperlink ref="U742" r:id="rId2697" xr:uid="{00000000-0004-0000-0100-00008A0A0000}"/>
    <hyperlink ref="V742" r:id="rId2698" xr:uid="{00000000-0004-0000-0100-00008B0A0000}"/>
    <hyperlink ref="X742" r:id="rId2699" xr:uid="{00000000-0004-0000-0100-00008C0A0000}"/>
    <hyperlink ref="T743" r:id="rId2700" xr:uid="{00000000-0004-0000-0100-00008D0A0000}"/>
    <hyperlink ref="U743" r:id="rId2701" xr:uid="{00000000-0004-0000-0100-00008E0A0000}"/>
    <hyperlink ref="V743" r:id="rId2702" xr:uid="{00000000-0004-0000-0100-00008F0A0000}"/>
    <hyperlink ref="W743" r:id="rId2703" xr:uid="{00000000-0004-0000-0100-0000900A0000}"/>
    <hyperlink ref="X743" r:id="rId2704" xr:uid="{00000000-0004-0000-0100-0000910A0000}"/>
    <hyperlink ref="U744" r:id="rId2705" xr:uid="{00000000-0004-0000-0100-0000920A0000}"/>
    <hyperlink ref="V744" r:id="rId2706" xr:uid="{00000000-0004-0000-0100-0000930A0000}"/>
    <hyperlink ref="X744" r:id="rId2707" xr:uid="{00000000-0004-0000-0100-0000940A0000}"/>
    <hyperlink ref="S745" r:id="rId2708" xr:uid="{00000000-0004-0000-0100-0000950A0000}"/>
    <hyperlink ref="T745" r:id="rId2709" xr:uid="{00000000-0004-0000-0100-0000960A0000}"/>
    <hyperlink ref="V745" r:id="rId2710" xr:uid="{00000000-0004-0000-0100-0000970A0000}"/>
    <hyperlink ref="W745" r:id="rId2711" xr:uid="{00000000-0004-0000-0100-0000980A0000}"/>
    <hyperlink ref="X745" r:id="rId2712" xr:uid="{00000000-0004-0000-0100-0000990A0000}"/>
    <hyperlink ref="V746" r:id="rId2713" xr:uid="{00000000-0004-0000-0100-00009A0A0000}"/>
    <hyperlink ref="T747" r:id="rId2714" xr:uid="{00000000-0004-0000-0100-00009B0A0000}"/>
    <hyperlink ref="U747" r:id="rId2715" xr:uid="{00000000-0004-0000-0100-00009C0A0000}"/>
    <hyperlink ref="V747" r:id="rId2716" xr:uid="{00000000-0004-0000-0100-00009D0A0000}"/>
    <hyperlink ref="W747" r:id="rId2717" xr:uid="{00000000-0004-0000-0100-00009E0A0000}"/>
    <hyperlink ref="X747" r:id="rId2718" xr:uid="{00000000-0004-0000-0100-00009F0A0000}"/>
    <hyperlink ref="U748" r:id="rId2719" xr:uid="{00000000-0004-0000-0100-0000A00A0000}"/>
    <hyperlink ref="V748" r:id="rId2720" xr:uid="{00000000-0004-0000-0100-0000A10A0000}"/>
    <hyperlink ref="W748" r:id="rId2721" xr:uid="{00000000-0004-0000-0100-0000A20A0000}"/>
    <hyperlink ref="U749" r:id="rId2722" xr:uid="{00000000-0004-0000-0100-0000A30A0000}"/>
    <hyperlink ref="V749" r:id="rId2723" xr:uid="{00000000-0004-0000-0100-0000A40A0000}"/>
    <hyperlink ref="W749" r:id="rId2724" xr:uid="{00000000-0004-0000-0100-0000A50A0000}"/>
    <hyperlink ref="X749" r:id="rId2725" xr:uid="{00000000-0004-0000-0100-0000A60A0000}"/>
    <hyperlink ref="U750" r:id="rId2726" xr:uid="{00000000-0004-0000-0100-0000A70A0000}"/>
    <hyperlink ref="V750" r:id="rId2727" xr:uid="{00000000-0004-0000-0100-0000A80A0000}"/>
    <hyperlink ref="X750" r:id="rId2728" xr:uid="{00000000-0004-0000-0100-0000A90A0000}"/>
    <hyperlink ref="U751" r:id="rId2729" xr:uid="{00000000-0004-0000-0100-0000AA0A0000}"/>
    <hyperlink ref="V751" r:id="rId2730" xr:uid="{00000000-0004-0000-0100-0000AB0A0000}"/>
    <hyperlink ref="X751" r:id="rId2731" xr:uid="{00000000-0004-0000-0100-0000AC0A0000}"/>
    <hyperlink ref="U752" r:id="rId2732" xr:uid="{00000000-0004-0000-0100-0000AD0A0000}"/>
    <hyperlink ref="V752" r:id="rId2733" xr:uid="{00000000-0004-0000-0100-0000AE0A0000}"/>
    <hyperlink ref="W752" r:id="rId2734" xr:uid="{00000000-0004-0000-0100-0000AF0A0000}"/>
    <hyperlink ref="X752" r:id="rId2735" xr:uid="{00000000-0004-0000-0100-0000B00A0000}"/>
    <hyperlink ref="T753" r:id="rId2736" xr:uid="{00000000-0004-0000-0100-0000B10A0000}"/>
    <hyperlink ref="U753" r:id="rId2737" xr:uid="{00000000-0004-0000-0100-0000B20A0000}"/>
    <hyperlink ref="V753" r:id="rId2738" xr:uid="{00000000-0004-0000-0100-0000B30A0000}"/>
    <hyperlink ref="W753" r:id="rId2739" xr:uid="{00000000-0004-0000-0100-0000B40A0000}"/>
    <hyperlink ref="X753" r:id="rId2740" xr:uid="{00000000-0004-0000-0100-0000B50A0000}"/>
    <hyperlink ref="T754" r:id="rId2741" xr:uid="{00000000-0004-0000-0100-0000B60A0000}"/>
    <hyperlink ref="V754" r:id="rId2742" xr:uid="{00000000-0004-0000-0100-0000B70A0000}"/>
    <hyperlink ref="X754" r:id="rId2743" xr:uid="{00000000-0004-0000-0100-0000B80A0000}"/>
    <hyperlink ref="T755" r:id="rId2744" xr:uid="{00000000-0004-0000-0100-0000B90A0000}"/>
    <hyperlink ref="U755" r:id="rId2745" xr:uid="{00000000-0004-0000-0100-0000BA0A0000}"/>
    <hyperlink ref="V755" r:id="rId2746" xr:uid="{00000000-0004-0000-0100-0000BB0A0000}"/>
    <hyperlink ref="W755" r:id="rId2747" xr:uid="{00000000-0004-0000-0100-0000BC0A0000}"/>
    <hyperlink ref="X755" r:id="rId2748" xr:uid="{00000000-0004-0000-0100-0000BD0A0000}"/>
    <hyperlink ref="S756" r:id="rId2749" xr:uid="{00000000-0004-0000-0100-0000BE0A0000}"/>
    <hyperlink ref="T756" r:id="rId2750" xr:uid="{00000000-0004-0000-0100-0000BF0A0000}"/>
    <hyperlink ref="U756" r:id="rId2751" xr:uid="{00000000-0004-0000-0100-0000C00A0000}"/>
    <hyperlink ref="V756" r:id="rId2752" xr:uid="{00000000-0004-0000-0100-0000C10A0000}"/>
    <hyperlink ref="X756" r:id="rId2753" xr:uid="{00000000-0004-0000-0100-0000C20A0000}"/>
    <hyperlink ref="S757" r:id="rId2754" xr:uid="{00000000-0004-0000-0100-0000C30A0000}"/>
    <hyperlink ref="T757" r:id="rId2755" xr:uid="{00000000-0004-0000-0100-0000C40A0000}"/>
    <hyperlink ref="U757" r:id="rId2756" xr:uid="{00000000-0004-0000-0100-0000C50A0000}"/>
    <hyperlink ref="V757" r:id="rId2757" xr:uid="{00000000-0004-0000-0100-0000C60A0000}"/>
    <hyperlink ref="X757" r:id="rId2758" xr:uid="{00000000-0004-0000-0100-0000C70A0000}"/>
    <hyperlink ref="U758" r:id="rId2759" xr:uid="{00000000-0004-0000-0100-0000C80A0000}"/>
    <hyperlink ref="V758" r:id="rId2760" xr:uid="{00000000-0004-0000-0100-0000C90A0000}"/>
    <hyperlink ref="T759" r:id="rId2761" xr:uid="{00000000-0004-0000-0100-0000CA0A0000}"/>
    <hyperlink ref="U759" r:id="rId2762" xr:uid="{00000000-0004-0000-0100-0000CB0A0000}"/>
    <hyperlink ref="V759" r:id="rId2763" xr:uid="{00000000-0004-0000-0100-0000CC0A0000}"/>
    <hyperlink ref="W759" r:id="rId2764" xr:uid="{00000000-0004-0000-0100-0000CD0A0000}"/>
    <hyperlink ref="X759" r:id="rId2765" xr:uid="{00000000-0004-0000-0100-0000CE0A0000}"/>
    <hyperlink ref="S760" r:id="rId2766" xr:uid="{00000000-0004-0000-0100-0000CF0A0000}"/>
    <hyperlink ref="T760" r:id="rId2767" xr:uid="{00000000-0004-0000-0100-0000D00A0000}"/>
    <hyperlink ref="U760" r:id="rId2768" xr:uid="{00000000-0004-0000-0100-0000D10A0000}"/>
    <hyperlink ref="V760" r:id="rId2769" xr:uid="{00000000-0004-0000-0100-0000D20A0000}"/>
    <hyperlink ref="W760" r:id="rId2770" xr:uid="{00000000-0004-0000-0100-0000D30A0000}"/>
    <hyperlink ref="X760" r:id="rId2771" xr:uid="{00000000-0004-0000-0100-0000D40A0000}"/>
    <hyperlink ref="T761" r:id="rId2772" xr:uid="{00000000-0004-0000-0100-0000D50A0000}"/>
    <hyperlink ref="U761" r:id="rId2773" xr:uid="{00000000-0004-0000-0100-0000D60A0000}"/>
    <hyperlink ref="V761" r:id="rId2774" xr:uid="{00000000-0004-0000-0100-0000D70A0000}"/>
    <hyperlink ref="X761" r:id="rId2775" xr:uid="{00000000-0004-0000-0100-0000D80A0000}"/>
    <hyperlink ref="T762" r:id="rId2776" xr:uid="{00000000-0004-0000-0100-0000D90A0000}"/>
    <hyperlink ref="U762" r:id="rId2777" xr:uid="{00000000-0004-0000-0100-0000DA0A0000}"/>
    <hyperlink ref="V762" r:id="rId2778" xr:uid="{00000000-0004-0000-0100-0000DB0A0000}"/>
    <hyperlink ref="W762" r:id="rId2779" xr:uid="{00000000-0004-0000-0100-0000DC0A0000}"/>
    <hyperlink ref="X762" r:id="rId2780" xr:uid="{00000000-0004-0000-0100-0000DD0A0000}"/>
    <hyperlink ref="T763" r:id="rId2781" xr:uid="{00000000-0004-0000-0100-0000DE0A0000}"/>
    <hyperlink ref="U763" r:id="rId2782" xr:uid="{00000000-0004-0000-0100-0000DF0A0000}"/>
    <hyperlink ref="X763" r:id="rId2783" xr:uid="{00000000-0004-0000-0100-0000E00A0000}"/>
    <hyperlink ref="S764" r:id="rId2784" location=":~:text=The%20former%20Galena%20Forward%20Operating,350%20miles%20northwest%20of%20Anchorage." xr:uid="{00000000-0004-0000-0100-0000E10A0000}"/>
    <hyperlink ref="U764" r:id="rId2785" xr:uid="{00000000-0004-0000-0100-0000E20A0000}"/>
    <hyperlink ref="V764" r:id="rId2786" xr:uid="{00000000-0004-0000-0100-0000E30A0000}"/>
    <hyperlink ref="W764" r:id="rId2787" xr:uid="{00000000-0004-0000-0100-0000E40A0000}"/>
    <hyperlink ref="X764" r:id="rId2788" xr:uid="{00000000-0004-0000-0100-0000E50A0000}"/>
    <hyperlink ref="T765" r:id="rId2789" xr:uid="{00000000-0004-0000-0100-0000E60A0000}"/>
    <hyperlink ref="U765" r:id="rId2790" xr:uid="{00000000-0004-0000-0100-0000E70A0000}"/>
    <hyperlink ref="U766" r:id="rId2791" xr:uid="{00000000-0004-0000-0100-0000E80A0000}"/>
    <hyperlink ref="T767" r:id="rId2792" xr:uid="{00000000-0004-0000-0100-0000E90A0000}"/>
    <hyperlink ref="V767" r:id="rId2793" xr:uid="{00000000-0004-0000-0100-0000EA0A0000}"/>
    <hyperlink ref="X767" r:id="rId2794" xr:uid="{00000000-0004-0000-0100-0000EB0A0000}"/>
    <hyperlink ref="T768" r:id="rId2795" xr:uid="{00000000-0004-0000-0100-0000EC0A0000}"/>
    <hyperlink ref="U768" r:id="rId2796" xr:uid="{00000000-0004-0000-0100-0000ED0A0000}"/>
    <hyperlink ref="U769" r:id="rId2797" xr:uid="{00000000-0004-0000-0100-0000EE0A0000}"/>
    <hyperlink ref="V769" r:id="rId2798" xr:uid="{00000000-0004-0000-0100-0000EF0A0000}"/>
    <hyperlink ref="W769" r:id="rId2799" xr:uid="{00000000-0004-0000-0100-0000F00A0000}"/>
    <hyperlink ref="X769" r:id="rId2800" xr:uid="{00000000-0004-0000-0100-0000F10A0000}"/>
    <hyperlink ref="T770" r:id="rId2801" xr:uid="{00000000-0004-0000-0100-0000F20A0000}"/>
    <hyperlink ref="V770" r:id="rId2802" xr:uid="{00000000-0004-0000-0100-0000F30A0000}"/>
    <hyperlink ref="X770" r:id="rId2803" xr:uid="{00000000-0004-0000-0100-0000F40A0000}"/>
    <hyperlink ref="V771" r:id="rId2804" xr:uid="{00000000-0004-0000-0100-0000F50A0000}"/>
    <hyperlink ref="T772" r:id="rId2805" xr:uid="{00000000-0004-0000-0100-0000F60A0000}"/>
    <hyperlink ref="U772" r:id="rId2806" xr:uid="{00000000-0004-0000-0100-0000F70A0000}"/>
    <hyperlink ref="V772" r:id="rId2807" xr:uid="{00000000-0004-0000-0100-0000F80A0000}"/>
    <hyperlink ref="W772" r:id="rId2808" xr:uid="{00000000-0004-0000-0100-0000F90A0000}"/>
    <hyperlink ref="X772" r:id="rId2809" xr:uid="{00000000-0004-0000-0100-0000FA0A0000}"/>
    <hyperlink ref="U773" r:id="rId2810" xr:uid="{00000000-0004-0000-0100-0000FB0A0000}"/>
    <hyperlink ref="V773" r:id="rId2811" xr:uid="{00000000-0004-0000-0100-0000FC0A0000}"/>
    <hyperlink ref="W773" r:id="rId2812" xr:uid="{00000000-0004-0000-0100-0000FD0A0000}"/>
    <hyperlink ref="X773" r:id="rId2813" xr:uid="{00000000-0004-0000-0100-0000FE0A0000}"/>
    <hyperlink ref="T775" r:id="rId2814" xr:uid="{00000000-0004-0000-0100-0000FF0A0000}"/>
    <hyperlink ref="U775" r:id="rId2815" xr:uid="{00000000-0004-0000-0100-0000000B0000}"/>
    <hyperlink ref="V775" r:id="rId2816" xr:uid="{00000000-0004-0000-0100-0000010B0000}"/>
    <hyperlink ref="X775" r:id="rId2817" xr:uid="{00000000-0004-0000-0100-0000020B0000}"/>
    <hyperlink ref="V776" r:id="rId2818" xr:uid="{00000000-0004-0000-0100-0000030B0000}"/>
    <hyperlink ref="S777" r:id="rId2819" xr:uid="{00000000-0004-0000-0100-0000040B0000}"/>
    <hyperlink ref="U777" r:id="rId2820" xr:uid="{00000000-0004-0000-0100-0000050B0000}"/>
    <hyperlink ref="V777" r:id="rId2821" xr:uid="{00000000-0004-0000-0100-0000060B0000}"/>
    <hyperlink ref="W777" r:id="rId2822" xr:uid="{00000000-0004-0000-0100-0000070B0000}"/>
    <hyperlink ref="X777" r:id="rId2823" xr:uid="{00000000-0004-0000-0100-0000080B0000}"/>
    <hyperlink ref="U778" r:id="rId2824" xr:uid="{00000000-0004-0000-0100-0000090B0000}"/>
    <hyperlink ref="V778" r:id="rId2825" xr:uid="{00000000-0004-0000-0100-00000A0B0000}"/>
    <hyperlink ref="W778" r:id="rId2826" xr:uid="{00000000-0004-0000-0100-00000B0B0000}"/>
    <hyperlink ref="X778" r:id="rId2827" xr:uid="{00000000-0004-0000-0100-00000C0B0000}"/>
    <hyperlink ref="T779" r:id="rId2828" xr:uid="{00000000-0004-0000-0100-00000D0B0000}"/>
    <hyperlink ref="U779" r:id="rId2829" xr:uid="{00000000-0004-0000-0100-00000E0B0000}"/>
    <hyperlink ref="V779" r:id="rId2830" xr:uid="{00000000-0004-0000-0100-00000F0B0000}"/>
    <hyperlink ref="W779" r:id="rId2831" xr:uid="{00000000-0004-0000-0100-0000100B0000}"/>
    <hyperlink ref="X779" r:id="rId2832" xr:uid="{00000000-0004-0000-0100-0000110B0000}"/>
    <hyperlink ref="S780" r:id="rId2833" xr:uid="{00000000-0004-0000-0100-0000120B0000}"/>
    <hyperlink ref="T780" r:id="rId2834" xr:uid="{00000000-0004-0000-0100-0000130B0000}"/>
    <hyperlink ref="U780" r:id="rId2835" xr:uid="{00000000-0004-0000-0100-0000140B0000}"/>
    <hyperlink ref="V780" r:id="rId2836" xr:uid="{00000000-0004-0000-0100-0000150B0000}"/>
    <hyperlink ref="W780" r:id="rId2837" xr:uid="{00000000-0004-0000-0100-0000160B0000}"/>
    <hyperlink ref="X780" r:id="rId2838" xr:uid="{00000000-0004-0000-0100-0000170B0000}"/>
    <hyperlink ref="T781" r:id="rId2839" xr:uid="{00000000-0004-0000-0100-0000180B0000}"/>
    <hyperlink ref="U781" r:id="rId2840" xr:uid="{00000000-0004-0000-0100-0000190B0000}"/>
    <hyperlink ref="V781" r:id="rId2841" xr:uid="{00000000-0004-0000-0100-00001A0B0000}"/>
    <hyperlink ref="W781" r:id="rId2842" xr:uid="{00000000-0004-0000-0100-00001B0B0000}"/>
    <hyperlink ref="X781" r:id="rId2843" xr:uid="{00000000-0004-0000-0100-00001C0B0000}"/>
    <hyperlink ref="T782" r:id="rId2844" xr:uid="{00000000-0004-0000-0100-00001D0B0000}"/>
    <hyperlink ref="U782" r:id="rId2845" xr:uid="{00000000-0004-0000-0100-00001E0B0000}"/>
    <hyperlink ref="V782" r:id="rId2846" xr:uid="{00000000-0004-0000-0100-00001F0B0000}"/>
    <hyperlink ref="W782" r:id="rId2847" xr:uid="{00000000-0004-0000-0100-0000200B0000}"/>
    <hyperlink ref="X782" r:id="rId2848" xr:uid="{00000000-0004-0000-0100-0000210B0000}"/>
    <hyperlink ref="T783" r:id="rId2849" xr:uid="{00000000-0004-0000-0100-0000220B0000}"/>
    <hyperlink ref="U783" r:id="rId2850" xr:uid="{00000000-0004-0000-0100-0000230B0000}"/>
    <hyperlink ref="V783" r:id="rId2851" xr:uid="{00000000-0004-0000-0100-0000240B0000}"/>
    <hyperlink ref="X783" r:id="rId2852" xr:uid="{00000000-0004-0000-0100-0000250B0000}"/>
    <hyperlink ref="T784" r:id="rId2853" xr:uid="{00000000-0004-0000-0100-0000260B0000}"/>
    <hyperlink ref="U784" r:id="rId2854" xr:uid="{00000000-0004-0000-0100-0000270B0000}"/>
    <hyperlink ref="V784" r:id="rId2855" xr:uid="{00000000-0004-0000-0100-0000280B0000}"/>
    <hyperlink ref="W784" r:id="rId2856" xr:uid="{00000000-0004-0000-0100-0000290B0000}"/>
    <hyperlink ref="X784" r:id="rId2857" xr:uid="{00000000-0004-0000-0100-00002A0B0000}"/>
    <hyperlink ref="R785" r:id="rId2858" location="bkground" xr:uid="{00000000-0004-0000-0100-00002B0B0000}"/>
    <hyperlink ref="U785" r:id="rId2859" xr:uid="{00000000-0004-0000-0100-00002C0B0000}"/>
    <hyperlink ref="V785" r:id="rId2860" xr:uid="{00000000-0004-0000-0100-00002D0B0000}"/>
    <hyperlink ref="X785" r:id="rId2861" xr:uid="{00000000-0004-0000-0100-00002E0B0000}"/>
    <hyperlink ref="T786" r:id="rId2862" xr:uid="{00000000-0004-0000-0100-00002F0B0000}"/>
    <hyperlink ref="U786" r:id="rId2863" xr:uid="{00000000-0004-0000-0100-0000300B0000}"/>
    <hyperlink ref="V786" r:id="rId2864" xr:uid="{00000000-0004-0000-0100-0000310B0000}"/>
    <hyperlink ref="W786" r:id="rId2865" xr:uid="{00000000-0004-0000-0100-0000320B0000}"/>
    <hyperlink ref="X786" r:id="rId2866" xr:uid="{00000000-0004-0000-0100-0000330B0000}"/>
    <hyperlink ref="U787" r:id="rId2867" xr:uid="{00000000-0004-0000-0100-0000340B0000}"/>
    <hyperlink ref="V787" r:id="rId2868" xr:uid="{00000000-0004-0000-0100-0000350B0000}"/>
    <hyperlink ref="X787" r:id="rId2869" xr:uid="{00000000-0004-0000-0100-0000360B0000}"/>
    <hyperlink ref="S788" r:id="rId2870" xr:uid="{00000000-0004-0000-0100-0000370B0000}"/>
    <hyperlink ref="T788" r:id="rId2871" xr:uid="{00000000-0004-0000-0100-0000380B0000}"/>
    <hyperlink ref="V788" r:id="rId2872" xr:uid="{00000000-0004-0000-0100-0000390B0000}"/>
    <hyperlink ref="W788" r:id="rId2873" xr:uid="{00000000-0004-0000-0100-00003A0B0000}"/>
    <hyperlink ref="X788" r:id="rId2874" xr:uid="{00000000-0004-0000-0100-00003B0B0000}"/>
    <hyperlink ref="U789" r:id="rId2875" xr:uid="{00000000-0004-0000-0100-00003C0B0000}"/>
    <hyperlink ref="V789" r:id="rId2876" xr:uid="{00000000-0004-0000-0100-00003D0B0000}"/>
    <hyperlink ref="X789" r:id="rId2877" xr:uid="{00000000-0004-0000-0100-00003E0B0000}"/>
    <hyperlink ref="T790" r:id="rId2878" xr:uid="{00000000-0004-0000-0100-00003F0B0000}"/>
    <hyperlink ref="U790" r:id="rId2879" xr:uid="{00000000-0004-0000-0100-0000400B0000}"/>
    <hyperlink ref="V790" r:id="rId2880" xr:uid="{00000000-0004-0000-0100-0000410B0000}"/>
    <hyperlink ref="X790" r:id="rId2881" xr:uid="{00000000-0004-0000-0100-0000420B0000}"/>
    <hyperlink ref="U791" r:id="rId2882" xr:uid="{00000000-0004-0000-0100-0000430B0000}"/>
    <hyperlink ref="U792" r:id="rId2883" xr:uid="{00000000-0004-0000-0100-0000440B0000}"/>
    <hyperlink ref="V792" r:id="rId2884" xr:uid="{00000000-0004-0000-0100-0000450B0000}"/>
    <hyperlink ref="X792" r:id="rId2885" xr:uid="{00000000-0004-0000-0100-0000460B0000}"/>
    <hyperlink ref="V793" r:id="rId2886" xr:uid="{00000000-0004-0000-0100-0000470B0000}"/>
    <hyperlink ref="T796" r:id="rId2887" xr:uid="{00000000-0004-0000-0100-0000480B0000}"/>
    <hyperlink ref="U796" r:id="rId2888" xr:uid="{00000000-0004-0000-0100-0000490B0000}"/>
    <hyperlink ref="V796" r:id="rId2889" xr:uid="{00000000-0004-0000-0100-00004A0B0000}"/>
    <hyperlink ref="W796" r:id="rId2890" xr:uid="{00000000-0004-0000-0100-00004B0B0000}"/>
    <hyperlink ref="X796" r:id="rId2891" xr:uid="{00000000-0004-0000-0100-00004C0B0000}"/>
    <hyperlink ref="S797" r:id="rId2892" xr:uid="{00000000-0004-0000-0100-00004D0B0000}"/>
    <hyperlink ref="T797" r:id="rId2893" xr:uid="{00000000-0004-0000-0100-00004E0B0000}"/>
    <hyperlink ref="U797" r:id="rId2894" xr:uid="{00000000-0004-0000-0100-00004F0B0000}"/>
    <hyperlink ref="V797" r:id="rId2895" xr:uid="{00000000-0004-0000-0100-0000500B0000}"/>
    <hyperlink ref="X797" r:id="rId2896" xr:uid="{00000000-0004-0000-0100-0000510B0000}"/>
    <hyperlink ref="T798" r:id="rId2897" xr:uid="{00000000-0004-0000-0100-0000520B0000}"/>
    <hyperlink ref="U798" r:id="rId2898" xr:uid="{00000000-0004-0000-0100-0000530B0000}"/>
    <hyperlink ref="V798" r:id="rId2899" xr:uid="{00000000-0004-0000-0100-0000540B0000}"/>
    <hyperlink ref="W798" r:id="rId2900" xr:uid="{00000000-0004-0000-0100-0000550B0000}"/>
    <hyperlink ref="X798" r:id="rId2901" xr:uid="{00000000-0004-0000-0100-0000560B0000}"/>
    <hyperlink ref="T799" r:id="rId2902" xr:uid="{00000000-0004-0000-0100-0000570B0000}"/>
    <hyperlink ref="U799" r:id="rId2903" xr:uid="{00000000-0004-0000-0100-0000580B0000}"/>
    <hyperlink ref="V799" r:id="rId2904" xr:uid="{00000000-0004-0000-0100-0000590B0000}"/>
    <hyperlink ref="W799" r:id="rId2905" xr:uid="{00000000-0004-0000-0100-00005A0B0000}"/>
    <hyperlink ref="X799" r:id="rId2906" xr:uid="{00000000-0004-0000-0100-00005B0B0000}"/>
    <hyperlink ref="S801" r:id="rId2907" xr:uid="{00000000-0004-0000-0100-00005C0B0000}"/>
    <hyperlink ref="T801" r:id="rId2908" xr:uid="{00000000-0004-0000-0100-00005D0B0000}"/>
    <hyperlink ref="V801" r:id="rId2909" xr:uid="{00000000-0004-0000-0100-00005E0B0000}"/>
    <hyperlink ref="W801" r:id="rId2910" xr:uid="{00000000-0004-0000-0100-00005F0B0000}"/>
    <hyperlink ref="X801" r:id="rId2911" xr:uid="{00000000-0004-0000-0100-0000600B0000}"/>
    <hyperlink ref="T802" r:id="rId2912" xr:uid="{00000000-0004-0000-0100-0000610B0000}"/>
    <hyperlink ref="U802" r:id="rId2913" xr:uid="{00000000-0004-0000-0100-0000620B0000}"/>
    <hyperlink ref="V802" r:id="rId2914" xr:uid="{00000000-0004-0000-0100-0000630B0000}"/>
    <hyperlink ref="W802" r:id="rId2915" xr:uid="{00000000-0004-0000-0100-0000640B0000}"/>
    <hyperlink ref="X802" r:id="rId2916" xr:uid="{00000000-0004-0000-0100-0000650B0000}"/>
    <hyperlink ref="U803" r:id="rId2917" xr:uid="{00000000-0004-0000-0100-0000660B0000}"/>
    <hyperlink ref="V803" r:id="rId2918" xr:uid="{00000000-0004-0000-0100-0000670B0000}"/>
    <hyperlink ref="S804" r:id="rId2919" xr:uid="{00000000-0004-0000-0100-0000680B0000}"/>
    <hyperlink ref="T804" r:id="rId2920" xr:uid="{00000000-0004-0000-0100-0000690B0000}"/>
    <hyperlink ref="U804" r:id="rId2921" xr:uid="{00000000-0004-0000-0100-00006A0B0000}"/>
    <hyperlink ref="V804" r:id="rId2922" xr:uid="{00000000-0004-0000-0100-00006B0B0000}"/>
    <hyperlink ref="X804" r:id="rId2923" xr:uid="{00000000-0004-0000-0100-00006C0B0000}"/>
    <hyperlink ref="T805" r:id="rId2924" xr:uid="{00000000-0004-0000-0100-00006D0B0000}"/>
    <hyperlink ref="U805" r:id="rId2925" xr:uid="{00000000-0004-0000-0100-00006E0B0000}"/>
    <hyperlink ref="V805" r:id="rId2926" xr:uid="{00000000-0004-0000-0100-00006F0B0000}"/>
    <hyperlink ref="X805" r:id="rId2927" xr:uid="{00000000-0004-0000-0100-0000700B0000}"/>
    <hyperlink ref="S806" r:id="rId2928" xr:uid="{00000000-0004-0000-0100-0000710B0000}"/>
    <hyperlink ref="T806" r:id="rId2929" xr:uid="{00000000-0004-0000-0100-0000720B0000}"/>
    <hyperlink ref="U806" r:id="rId2930" xr:uid="{00000000-0004-0000-0100-0000730B0000}"/>
    <hyperlink ref="V806" r:id="rId2931" xr:uid="{00000000-0004-0000-0100-0000740B0000}"/>
    <hyperlink ref="W806" r:id="rId2932" xr:uid="{00000000-0004-0000-0100-0000750B0000}"/>
    <hyperlink ref="X806" r:id="rId2933" xr:uid="{00000000-0004-0000-0100-0000760B0000}"/>
    <hyperlink ref="U807" r:id="rId2934" xr:uid="{00000000-0004-0000-0100-0000770B0000}"/>
    <hyperlink ref="V807" r:id="rId2935" xr:uid="{00000000-0004-0000-0100-0000780B0000}"/>
    <hyperlink ref="X807" r:id="rId2936" xr:uid="{00000000-0004-0000-0100-0000790B0000}"/>
    <hyperlink ref="T808" r:id="rId2937" xr:uid="{00000000-0004-0000-0100-00007A0B0000}"/>
    <hyperlink ref="U808" r:id="rId2938" xr:uid="{00000000-0004-0000-0100-00007B0B0000}"/>
    <hyperlink ref="V808" r:id="rId2939" xr:uid="{00000000-0004-0000-0100-00007C0B0000}"/>
    <hyperlink ref="W808" r:id="rId2940" xr:uid="{00000000-0004-0000-0100-00007D0B0000}"/>
    <hyperlink ref="X808" r:id="rId2941" xr:uid="{00000000-0004-0000-0100-00007E0B0000}"/>
    <hyperlink ref="T809" r:id="rId2942" xr:uid="{00000000-0004-0000-0100-00007F0B0000}"/>
    <hyperlink ref="U809" r:id="rId2943" xr:uid="{00000000-0004-0000-0100-0000800B0000}"/>
    <hyperlink ref="V809" r:id="rId2944" xr:uid="{00000000-0004-0000-0100-0000810B0000}"/>
    <hyperlink ref="W809" r:id="rId2945" xr:uid="{00000000-0004-0000-0100-0000820B0000}"/>
    <hyperlink ref="X809" r:id="rId2946" xr:uid="{00000000-0004-0000-0100-0000830B0000}"/>
    <hyperlink ref="T810" r:id="rId2947" xr:uid="{00000000-0004-0000-0100-0000840B0000}"/>
    <hyperlink ref="U810" r:id="rId2948" xr:uid="{00000000-0004-0000-0100-0000850B0000}"/>
    <hyperlink ref="V810" r:id="rId2949" xr:uid="{00000000-0004-0000-0100-0000860B0000}"/>
    <hyperlink ref="W810" r:id="rId2950" xr:uid="{00000000-0004-0000-0100-0000870B0000}"/>
    <hyperlink ref="X810" r:id="rId2951" xr:uid="{00000000-0004-0000-0100-0000880B0000}"/>
    <hyperlink ref="T811" r:id="rId2952" xr:uid="{00000000-0004-0000-0100-0000890B0000}"/>
    <hyperlink ref="U811" r:id="rId2953" xr:uid="{00000000-0004-0000-0100-00008A0B0000}"/>
    <hyperlink ref="V811" r:id="rId2954" xr:uid="{00000000-0004-0000-0100-00008B0B0000}"/>
    <hyperlink ref="W811" r:id="rId2955" xr:uid="{00000000-0004-0000-0100-00008C0B0000}"/>
    <hyperlink ref="X811" r:id="rId2956" xr:uid="{00000000-0004-0000-0100-00008D0B0000}"/>
    <hyperlink ref="V812" r:id="rId2957" xr:uid="{00000000-0004-0000-0100-00008E0B0000}"/>
    <hyperlink ref="V813" r:id="rId2958" xr:uid="{00000000-0004-0000-0100-00008F0B0000}"/>
    <hyperlink ref="V814" r:id="rId2959" xr:uid="{00000000-0004-0000-0100-0000900B0000}"/>
    <hyperlink ref="T815" r:id="rId2960" xr:uid="{00000000-0004-0000-0100-0000910B0000}"/>
    <hyperlink ref="U815" r:id="rId2961" xr:uid="{00000000-0004-0000-0100-0000920B0000}"/>
    <hyperlink ref="V815" r:id="rId2962" xr:uid="{00000000-0004-0000-0100-0000930B0000}"/>
    <hyperlink ref="X815" r:id="rId2963" xr:uid="{00000000-0004-0000-0100-0000940B0000}"/>
    <hyperlink ref="T816" r:id="rId2964" xr:uid="{00000000-0004-0000-0100-0000950B0000}"/>
    <hyperlink ref="V816" r:id="rId2965" xr:uid="{00000000-0004-0000-0100-0000960B0000}"/>
    <hyperlink ref="X816" r:id="rId2966" xr:uid="{00000000-0004-0000-0100-0000970B0000}"/>
    <hyperlink ref="T817" r:id="rId2967" xr:uid="{00000000-0004-0000-0100-0000980B0000}"/>
    <hyperlink ref="U817" r:id="rId2968" xr:uid="{00000000-0004-0000-0100-0000990B0000}"/>
    <hyperlink ref="V817" r:id="rId2969" xr:uid="{00000000-0004-0000-0100-00009A0B0000}"/>
    <hyperlink ref="W817" r:id="rId2970" xr:uid="{00000000-0004-0000-0100-00009B0B0000}"/>
    <hyperlink ref="X817" r:id="rId2971" xr:uid="{00000000-0004-0000-0100-00009C0B0000}"/>
    <hyperlink ref="T818" r:id="rId2972" xr:uid="{00000000-0004-0000-0100-00009D0B0000}"/>
    <hyperlink ref="U818" r:id="rId2973" xr:uid="{00000000-0004-0000-0100-00009E0B0000}"/>
    <hyperlink ref="V818" r:id="rId2974" xr:uid="{00000000-0004-0000-0100-00009F0B0000}"/>
    <hyperlink ref="W818" r:id="rId2975" xr:uid="{00000000-0004-0000-0100-0000A00B0000}"/>
    <hyperlink ref="X818" r:id="rId2976" xr:uid="{00000000-0004-0000-0100-0000A10B0000}"/>
    <hyperlink ref="S819" r:id="rId2977" xr:uid="{00000000-0004-0000-0100-0000A20B0000}"/>
    <hyperlink ref="T819" r:id="rId2978" xr:uid="{00000000-0004-0000-0100-0000A30B0000}"/>
    <hyperlink ref="U819" r:id="rId2979" xr:uid="{00000000-0004-0000-0100-0000A40B0000}"/>
    <hyperlink ref="V819" r:id="rId2980" xr:uid="{00000000-0004-0000-0100-0000A50B0000}"/>
    <hyperlink ref="X819" r:id="rId2981" xr:uid="{00000000-0004-0000-0100-0000A60B0000}"/>
    <hyperlink ref="U820" r:id="rId2982" xr:uid="{00000000-0004-0000-0100-0000A70B0000}"/>
    <hyperlink ref="V820" r:id="rId2983" xr:uid="{00000000-0004-0000-0100-0000A80B0000}"/>
    <hyperlink ref="W820" r:id="rId2984" xr:uid="{00000000-0004-0000-0100-0000A90B0000}"/>
    <hyperlink ref="X820" r:id="rId2985" xr:uid="{00000000-0004-0000-0100-0000AA0B0000}"/>
    <hyperlink ref="V821" r:id="rId2986" xr:uid="{00000000-0004-0000-0100-0000AB0B0000}"/>
    <hyperlink ref="U822" r:id="rId2987" xr:uid="{00000000-0004-0000-0100-0000AC0B0000}"/>
    <hyperlink ref="V822" r:id="rId2988" xr:uid="{00000000-0004-0000-0100-0000AD0B0000}"/>
    <hyperlink ref="X822" r:id="rId2989" xr:uid="{00000000-0004-0000-0100-0000AE0B0000}"/>
    <hyperlink ref="T823" r:id="rId2990" xr:uid="{00000000-0004-0000-0100-0000AF0B0000}"/>
    <hyperlink ref="U823" r:id="rId2991" xr:uid="{00000000-0004-0000-0100-0000B00B0000}"/>
    <hyperlink ref="V823" r:id="rId2992" xr:uid="{00000000-0004-0000-0100-0000B10B0000}"/>
    <hyperlink ref="W823" r:id="rId2993" xr:uid="{00000000-0004-0000-0100-0000B20B0000}"/>
    <hyperlink ref="X823" r:id="rId2994" xr:uid="{00000000-0004-0000-0100-0000B30B0000}"/>
    <hyperlink ref="U824" r:id="rId2995" xr:uid="{00000000-0004-0000-0100-0000B40B0000}"/>
    <hyperlink ref="V824" r:id="rId2996" xr:uid="{00000000-0004-0000-0100-0000B50B0000}"/>
    <hyperlink ref="W824" r:id="rId2997" xr:uid="{00000000-0004-0000-0100-0000B60B0000}"/>
    <hyperlink ref="X824" r:id="rId2998" xr:uid="{00000000-0004-0000-0100-0000B70B0000}"/>
    <hyperlink ref="U829" r:id="rId2999" xr:uid="{00000000-0004-0000-0100-0000B80B0000}"/>
    <hyperlink ref="V829" r:id="rId3000" xr:uid="{00000000-0004-0000-0100-0000B90B0000}"/>
    <hyperlink ref="W829" r:id="rId3001" xr:uid="{00000000-0004-0000-0100-0000BA0B0000}"/>
    <hyperlink ref="X829" r:id="rId3002" xr:uid="{00000000-0004-0000-0100-0000BB0B0000}"/>
    <hyperlink ref="T830" r:id="rId3003" xr:uid="{00000000-0004-0000-0100-0000BC0B0000}"/>
    <hyperlink ref="U830" r:id="rId3004" xr:uid="{00000000-0004-0000-0100-0000BD0B0000}"/>
    <hyperlink ref="V830" r:id="rId3005" xr:uid="{00000000-0004-0000-0100-0000BE0B0000}"/>
    <hyperlink ref="W830" r:id="rId3006" xr:uid="{00000000-0004-0000-0100-0000BF0B0000}"/>
    <hyperlink ref="X830" r:id="rId3007" xr:uid="{00000000-0004-0000-0100-0000C00B0000}"/>
    <hyperlink ref="T831" r:id="rId3008" xr:uid="{00000000-0004-0000-0100-0000C10B0000}"/>
    <hyperlink ref="U831" r:id="rId3009" xr:uid="{00000000-0004-0000-0100-0000C20B0000}"/>
    <hyperlink ref="V831" r:id="rId3010" xr:uid="{00000000-0004-0000-0100-0000C30B0000}"/>
    <hyperlink ref="W831" r:id="rId3011" xr:uid="{00000000-0004-0000-0100-0000C40B0000}"/>
    <hyperlink ref="X831" r:id="rId3012" xr:uid="{00000000-0004-0000-0100-0000C50B0000}"/>
    <hyperlink ref="T832" r:id="rId3013" xr:uid="{00000000-0004-0000-0100-0000C60B0000}"/>
    <hyperlink ref="U832" r:id="rId3014" xr:uid="{00000000-0004-0000-0100-0000C70B0000}"/>
    <hyperlink ref="V832" r:id="rId3015" xr:uid="{00000000-0004-0000-0100-0000C80B0000}"/>
    <hyperlink ref="W832" r:id="rId3016" xr:uid="{00000000-0004-0000-0100-0000C90B0000}"/>
    <hyperlink ref="X832" r:id="rId3017" xr:uid="{00000000-0004-0000-0100-0000CA0B0000}"/>
    <hyperlink ref="T833" r:id="rId3018" xr:uid="{00000000-0004-0000-0100-0000CB0B0000}"/>
    <hyperlink ref="U833" r:id="rId3019" xr:uid="{00000000-0004-0000-0100-0000CC0B0000}"/>
    <hyperlink ref="T834" r:id="rId3020" xr:uid="{00000000-0004-0000-0100-0000CD0B0000}"/>
    <hyperlink ref="U834" r:id="rId3021" xr:uid="{00000000-0004-0000-0100-0000CE0B0000}"/>
    <hyperlink ref="V834" r:id="rId3022" xr:uid="{00000000-0004-0000-0100-0000CF0B0000}"/>
    <hyperlink ref="W834" r:id="rId3023" xr:uid="{00000000-0004-0000-0100-0000D00B0000}"/>
    <hyperlink ref="X834" r:id="rId3024" xr:uid="{00000000-0004-0000-0100-0000D10B0000}"/>
    <hyperlink ref="U835" r:id="rId3025" xr:uid="{00000000-0004-0000-0100-0000D20B0000}"/>
    <hyperlink ref="V835" r:id="rId3026" xr:uid="{00000000-0004-0000-0100-0000D30B0000}"/>
    <hyperlink ref="X835" r:id="rId3027" xr:uid="{00000000-0004-0000-0100-0000D40B0000}"/>
    <hyperlink ref="T836" r:id="rId3028" xr:uid="{00000000-0004-0000-0100-0000D50B0000}"/>
    <hyperlink ref="U836" r:id="rId3029" xr:uid="{00000000-0004-0000-0100-0000D60B0000}"/>
    <hyperlink ref="V836" r:id="rId3030" xr:uid="{00000000-0004-0000-0100-0000D70B0000}"/>
    <hyperlink ref="X836" r:id="rId3031" xr:uid="{00000000-0004-0000-0100-0000D80B0000}"/>
    <hyperlink ref="T837" r:id="rId3032" xr:uid="{00000000-0004-0000-0100-0000D90B0000}"/>
    <hyperlink ref="U837" r:id="rId3033" xr:uid="{00000000-0004-0000-0100-0000DA0B0000}"/>
    <hyperlink ref="V837" r:id="rId3034" xr:uid="{00000000-0004-0000-0100-0000DB0B0000}"/>
    <hyperlink ref="X837" r:id="rId3035" xr:uid="{00000000-0004-0000-0100-0000DC0B0000}"/>
    <hyperlink ref="T838" r:id="rId3036" xr:uid="{00000000-0004-0000-0100-0000DD0B0000}"/>
    <hyperlink ref="U838" r:id="rId3037" xr:uid="{00000000-0004-0000-0100-0000DE0B0000}"/>
    <hyperlink ref="T839" r:id="rId3038" xr:uid="{00000000-0004-0000-0100-0000DF0B0000}"/>
    <hyperlink ref="U839" r:id="rId3039" xr:uid="{00000000-0004-0000-0100-0000E00B0000}"/>
    <hyperlink ref="V839" r:id="rId3040" xr:uid="{00000000-0004-0000-0100-0000E10B0000}"/>
    <hyperlink ref="W839" r:id="rId3041" xr:uid="{00000000-0004-0000-0100-0000E20B0000}"/>
    <hyperlink ref="X839" r:id="rId3042" xr:uid="{00000000-0004-0000-0100-0000E30B0000}"/>
    <hyperlink ref="T840" r:id="rId3043" xr:uid="{00000000-0004-0000-0100-0000E40B0000}"/>
    <hyperlink ref="U840" r:id="rId3044" xr:uid="{00000000-0004-0000-0100-0000E50B0000}"/>
    <hyperlink ref="V840" r:id="rId3045" xr:uid="{00000000-0004-0000-0100-0000E60B0000}"/>
    <hyperlink ref="W840" r:id="rId3046" xr:uid="{00000000-0004-0000-0100-0000E70B0000}"/>
    <hyperlink ref="X840" r:id="rId3047" xr:uid="{00000000-0004-0000-0100-0000E80B0000}"/>
    <hyperlink ref="U841" r:id="rId3048" xr:uid="{00000000-0004-0000-0100-0000E90B0000}"/>
    <hyperlink ref="V841" r:id="rId3049" xr:uid="{00000000-0004-0000-0100-0000EA0B0000}"/>
    <hyperlink ref="W841" r:id="rId3050" xr:uid="{00000000-0004-0000-0100-0000EB0B0000}"/>
    <hyperlink ref="X841" r:id="rId3051" xr:uid="{00000000-0004-0000-0100-0000EC0B0000}"/>
    <hyperlink ref="S842" r:id="rId3052" xr:uid="{00000000-0004-0000-0100-0000ED0B0000}"/>
    <hyperlink ref="U842" r:id="rId3053" xr:uid="{00000000-0004-0000-0100-0000EE0B0000}"/>
    <hyperlink ref="V842" r:id="rId3054" xr:uid="{00000000-0004-0000-0100-0000EF0B0000}"/>
    <hyperlink ref="W842" r:id="rId3055" xr:uid="{00000000-0004-0000-0100-0000F00B0000}"/>
    <hyperlink ref="X842" r:id="rId3056" xr:uid="{00000000-0004-0000-0100-0000F10B0000}"/>
    <hyperlink ref="U843" r:id="rId3057" xr:uid="{00000000-0004-0000-0100-0000F20B0000}"/>
    <hyperlink ref="V843" r:id="rId3058" xr:uid="{00000000-0004-0000-0100-0000F30B0000}"/>
    <hyperlink ref="T844" r:id="rId3059" xr:uid="{00000000-0004-0000-0100-0000F40B0000}"/>
    <hyperlink ref="U844" r:id="rId3060" xr:uid="{00000000-0004-0000-0100-0000F50B0000}"/>
    <hyperlink ref="V844" r:id="rId3061" xr:uid="{00000000-0004-0000-0100-0000F60B0000}"/>
    <hyperlink ref="W844" r:id="rId3062" xr:uid="{00000000-0004-0000-0100-0000F70B0000}"/>
    <hyperlink ref="X844" r:id="rId3063" xr:uid="{00000000-0004-0000-0100-0000F80B0000}"/>
    <hyperlink ref="T845" r:id="rId3064" xr:uid="{00000000-0004-0000-0100-0000F90B0000}"/>
    <hyperlink ref="U845" r:id="rId3065" xr:uid="{00000000-0004-0000-0100-0000FA0B0000}"/>
    <hyperlink ref="V845" r:id="rId3066" xr:uid="{00000000-0004-0000-0100-0000FB0B0000}"/>
    <hyperlink ref="W845" r:id="rId3067" xr:uid="{00000000-0004-0000-0100-0000FC0B0000}"/>
    <hyperlink ref="X845" r:id="rId3068" xr:uid="{00000000-0004-0000-0100-0000FD0B0000}"/>
    <hyperlink ref="S846" r:id="rId3069" xr:uid="{00000000-0004-0000-0100-0000FE0B0000}"/>
    <hyperlink ref="T846" r:id="rId3070" xr:uid="{00000000-0004-0000-0100-0000FF0B0000}"/>
    <hyperlink ref="U846" r:id="rId3071" xr:uid="{00000000-0004-0000-0100-0000000C0000}"/>
    <hyperlink ref="V846" r:id="rId3072" xr:uid="{00000000-0004-0000-0100-0000010C0000}"/>
    <hyperlink ref="W846" r:id="rId3073" xr:uid="{00000000-0004-0000-0100-0000020C0000}"/>
    <hyperlink ref="X846" r:id="rId3074" xr:uid="{00000000-0004-0000-0100-0000030C0000}"/>
    <hyperlink ref="T847" r:id="rId3075" xr:uid="{00000000-0004-0000-0100-0000040C0000}"/>
    <hyperlink ref="U847" r:id="rId3076" xr:uid="{00000000-0004-0000-0100-0000050C0000}"/>
    <hyperlink ref="V847" r:id="rId3077" xr:uid="{00000000-0004-0000-0100-0000060C0000}"/>
    <hyperlink ref="X847" r:id="rId3078" xr:uid="{00000000-0004-0000-0100-0000070C0000}"/>
    <hyperlink ref="S848" r:id="rId3079" xr:uid="{00000000-0004-0000-0100-0000080C0000}"/>
    <hyperlink ref="T848" r:id="rId3080" xr:uid="{00000000-0004-0000-0100-0000090C0000}"/>
    <hyperlink ref="V848" r:id="rId3081" xr:uid="{00000000-0004-0000-0100-00000A0C0000}"/>
    <hyperlink ref="W848" r:id="rId3082" xr:uid="{00000000-0004-0000-0100-00000B0C0000}"/>
    <hyperlink ref="X848" r:id="rId3083" xr:uid="{00000000-0004-0000-0100-00000C0C0000}"/>
    <hyperlink ref="U849" r:id="rId3084" xr:uid="{00000000-0004-0000-0100-00000D0C0000}"/>
    <hyperlink ref="V849" r:id="rId3085" xr:uid="{00000000-0004-0000-0100-00000E0C0000}"/>
    <hyperlink ref="X849" r:id="rId3086" xr:uid="{00000000-0004-0000-0100-00000F0C0000}"/>
    <hyperlink ref="T850" r:id="rId3087" xr:uid="{00000000-0004-0000-0100-0000100C0000}"/>
    <hyperlink ref="U850" r:id="rId3088" xr:uid="{00000000-0004-0000-0100-0000110C0000}"/>
    <hyperlink ref="V850" r:id="rId3089" xr:uid="{00000000-0004-0000-0100-0000120C0000}"/>
    <hyperlink ref="X850" r:id="rId3090" xr:uid="{00000000-0004-0000-0100-0000130C0000}"/>
    <hyperlink ref="T852" r:id="rId3091" xr:uid="{00000000-0004-0000-0100-0000140C0000}"/>
    <hyperlink ref="U852" r:id="rId3092" xr:uid="{00000000-0004-0000-0100-0000150C0000}"/>
    <hyperlink ref="V852" r:id="rId3093" xr:uid="{00000000-0004-0000-0100-0000160C0000}"/>
    <hyperlink ref="W852" r:id="rId3094" xr:uid="{00000000-0004-0000-0100-0000170C0000}"/>
    <hyperlink ref="X852" r:id="rId3095" xr:uid="{00000000-0004-0000-0100-0000180C0000}"/>
    <hyperlink ref="T853" r:id="rId3096" xr:uid="{00000000-0004-0000-0100-0000190C0000}"/>
    <hyperlink ref="U853" r:id="rId3097" xr:uid="{00000000-0004-0000-0100-00001A0C0000}"/>
    <hyperlink ref="W853" r:id="rId3098" xr:uid="{00000000-0004-0000-0100-00001B0C0000}"/>
    <hyperlink ref="X853" r:id="rId3099" xr:uid="{00000000-0004-0000-0100-00001C0C0000}"/>
    <hyperlink ref="T854" r:id="rId3100" xr:uid="{00000000-0004-0000-0100-00001D0C0000}"/>
    <hyperlink ref="U854" r:id="rId3101" xr:uid="{00000000-0004-0000-0100-00001E0C0000}"/>
    <hyperlink ref="V854" r:id="rId3102" xr:uid="{00000000-0004-0000-0100-00001F0C0000}"/>
    <hyperlink ref="W854" r:id="rId3103" xr:uid="{00000000-0004-0000-0100-0000200C0000}"/>
    <hyperlink ref="X854" r:id="rId3104" xr:uid="{00000000-0004-0000-0100-0000210C0000}"/>
    <hyperlink ref="T855" r:id="rId3105" xr:uid="{00000000-0004-0000-0100-0000220C0000}"/>
    <hyperlink ref="U855" r:id="rId3106" xr:uid="{00000000-0004-0000-0100-0000230C0000}"/>
    <hyperlink ref="V855" r:id="rId3107" xr:uid="{00000000-0004-0000-0100-0000240C0000}"/>
    <hyperlink ref="W855" r:id="rId3108" xr:uid="{00000000-0004-0000-0100-0000250C0000}"/>
    <hyperlink ref="X855" r:id="rId3109" xr:uid="{00000000-0004-0000-0100-0000260C0000}"/>
    <hyperlink ref="T856" r:id="rId3110" xr:uid="{00000000-0004-0000-0100-0000270C0000}"/>
    <hyperlink ref="U856" r:id="rId3111" xr:uid="{00000000-0004-0000-0100-0000280C0000}"/>
    <hyperlink ref="V856" r:id="rId3112" xr:uid="{00000000-0004-0000-0100-0000290C0000}"/>
    <hyperlink ref="W856" r:id="rId3113" xr:uid="{00000000-0004-0000-0100-00002A0C0000}"/>
    <hyperlink ref="X856" r:id="rId3114" xr:uid="{00000000-0004-0000-0100-00002B0C0000}"/>
    <hyperlink ref="U857" r:id="rId3115" xr:uid="{00000000-0004-0000-0100-00002C0C0000}"/>
    <hyperlink ref="V857" r:id="rId3116" xr:uid="{00000000-0004-0000-0100-00002D0C0000}"/>
    <hyperlink ref="W857" r:id="rId3117" xr:uid="{00000000-0004-0000-0100-00002E0C0000}"/>
    <hyperlink ref="T858" r:id="rId3118" xr:uid="{00000000-0004-0000-0100-00002F0C0000}"/>
    <hyperlink ref="U858" r:id="rId3119" xr:uid="{00000000-0004-0000-0100-0000300C0000}"/>
    <hyperlink ref="V858" r:id="rId3120" xr:uid="{00000000-0004-0000-0100-0000310C0000}"/>
    <hyperlink ref="W858" r:id="rId3121" xr:uid="{00000000-0004-0000-0100-0000320C0000}"/>
    <hyperlink ref="X858" r:id="rId3122" xr:uid="{00000000-0004-0000-0100-0000330C0000}"/>
    <hyperlink ref="T859" r:id="rId3123" xr:uid="{00000000-0004-0000-0100-0000340C0000}"/>
    <hyperlink ref="U859" r:id="rId3124" xr:uid="{00000000-0004-0000-0100-0000350C0000}"/>
    <hyperlink ref="V859" r:id="rId3125" xr:uid="{00000000-0004-0000-0100-0000360C0000}"/>
    <hyperlink ref="W859" r:id="rId3126" xr:uid="{00000000-0004-0000-0100-0000370C0000}"/>
    <hyperlink ref="X859" r:id="rId3127" xr:uid="{00000000-0004-0000-0100-0000380C0000}"/>
    <hyperlink ref="T860" r:id="rId3128" xr:uid="{00000000-0004-0000-0100-0000390C0000}"/>
    <hyperlink ref="U860" r:id="rId3129" xr:uid="{00000000-0004-0000-0100-00003A0C0000}"/>
    <hyperlink ref="V860" r:id="rId3130" xr:uid="{00000000-0004-0000-0100-00003B0C0000}"/>
    <hyperlink ref="X860" r:id="rId3131" xr:uid="{00000000-0004-0000-0100-00003C0C0000}"/>
    <hyperlink ref="T861" r:id="rId3132" xr:uid="{00000000-0004-0000-0100-00003D0C0000}"/>
    <hyperlink ref="U861" r:id="rId3133" xr:uid="{00000000-0004-0000-0100-00003E0C0000}"/>
    <hyperlink ref="V861" r:id="rId3134" xr:uid="{00000000-0004-0000-0100-00003F0C0000}"/>
    <hyperlink ref="W861" r:id="rId3135" xr:uid="{00000000-0004-0000-0100-0000400C0000}"/>
    <hyperlink ref="X861" r:id="rId3136" xr:uid="{00000000-0004-0000-0100-0000410C0000}"/>
    <hyperlink ref="S862" r:id="rId3137" xr:uid="{00000000-0004-0000-0100-0000420C0000}"/>
    <hyperlink ref="T862" r:id="rId3138" xr:uid="{00000000-0004-0000-0100-0000430C0000}"/>
    <hyperlink ref="V862" r:id="rId3139" xr:uid="{00000000-0004-0000-0100-0000440C0000}"/>
    <hyperlink ref="W862" r:id="rId3140" xr:uid="{00000000-0004-0000-0100-0000450C0000}"/>
    <hyperlink ref="X862" r:id="rId3141" xr:uid="{00000000-0004-0000-0100-0000460C0000}"/>
    <hyperlink ref="U863" r:id="rId3142" xr:uid="{00000000-0004-0000-0100-0000470C0000}"/>
    <hyperlink ref="V863" r:id="rId3143" xr:uid="{00000000-0004-0000-0100-0000480C0000}"/>
    <hyperlink ref="X863" r:id="rId3144" xr:uid="{00000000-0004-0000-0100-0000490C0000}"/>
    <hyperlink ref="S864" r:id="rId3145" xr:uid="{00000000-0004-0000-0100-00004A0C0000}"/>
    <hyperlink ref="T864" r:id="rId3146" xr:uid="{00000000-0004-0000-0100-00004B0C0000}"/>
    <hyperlink ref="U864" r:id="rId3147" xr:uid="{00000000-0004-0000-0100-00004C0C0000}"/>
    <hyperlink ref="V864" r:id="rId3148" xr:uid="{00000000-0004-0000-0100-00004D0C0000}"/>
    <hyperlink ref="X864" r:id="rId3149" xr:uid="{00000000-0004-0000-0100-00004E0C0000}"/>
    <hyperlink ref="U865" r:id="rId3150" xr:uid="{00000000-0004-0000-0100-00004F0C0000}"/>
    <hyperlink ref="V865" r:id="rId3151" xr:uid="{00000000-0004-0000-0100-0000500C0000}"/>
    <hyperlink ref="W865" r:id="rId3152" xr:uid="{00000000-0004-0000-0100-0000510C0000}"/>
    <hyperlink ref="X865" r:id="rId3153" xr:uid="{00000000-0004-0000-0100-0000520C0000}"/>
    <hyperlink ref="U866" r:id="rId3154" xr:uid="{00000000-0004-0000-0100-0000530C0000}"/>
    <hyperlink ref="T867" r:id="rId3155" xr:uid="{00000000-0004-0000-0100-0000540C0000}"/>
    <hyperlink ref="U867" r:id="rId3156" xr:uid="{00000000-0004-0000-0100-0000550C0000}"/>
    <hyperlink ref="V867" r:id="rId3157" xr:uid="{00000000-0004-0000-0100-0000560C0000}"/>
    <hyperlink ref="W867" r:id="rId3158" xr:uid="{00000000-0004-0000-0100-0000570C0000}"/>
    <hyperlink ref="X867" r:id="rId3159" xr:uid="{00000000-0004-0000-0100-0000580C0000}"/>
    <hyperlink ref="T868" r:id="rId3160" xr:uid="{00000000-0004-0000-0100-0000590C0000}"/>
    <hyperlink ref="U868" r:id="rId3161" xr:uid="{00000000-0004-0000-0100-00005A0C0000}"/>
    <hyperlink ref="V868" r:id="rId3162" xr:uid="{00000000-0004-0000-0100-00005B0C0000}"/>
    <hyperlink ref="X868" r:id="rId3163" xr:uid="{00000000-0004-0000-0100-00005C0C0000}"/>
    <hyperlink ref="T870" r:id="rId3164" xr:uid="{00000000-0004-0000-0100-00005D0C0000}"/>
    <hyperlink ref="U870" r:id="rId3165" xr:uid="{00000000-0004-0000-0100-00005E0C0000}"/>
    <hyperlink ref="V870" r:id="rId3166" xr:uid="{00000000-0004-0000-0100-00005F0C0000}"/>
    <hyperlink ref="W870" r:id="rId3167" xr:uid="{00000000-0004-0000-0100-0000600C0000}"/>
    <hyperlink ref="X870" r:id="rId3168" xr:uid="{00000000-0004-0000-0100-0000610C0000}"/>
    <hyperlink ref="T871" r:id="rId3169" xr:uid="{00000000-0004-0000-0100-0000620C0000}"/>
    <hyperlink ref="U871" r:id="rId3170" xr:uid="{00000000-0004-0000-0100-0000630C0000}"/>
    <hyperlink ref="V871" r:id="rId3171" xr:uid="{00000000-0004-0000-0100-0000640C0000}"/>
    <hyperlink ref="W871" r:id="rId3172" xr:uid="{00000000-0004-0000-0100-0000650C0000}"/>
    <hyperlink ref="X871" r:id="rId3173" xr:uid="{00000000-0004-0000-0100-0000660C0000}"/>
    <hyperlink ref="U872" r:id="rId3174" xr:uid="{00000000-0004-0000-0100-0000670C0000}"/>
    <hyperlink ref="V872" r:id="rId3175" xr:uid="{00000000-0004-0000-0100-0000680C0000}"/>
    <hyperlink ref="T873" r:id="rId3176" xr:uid="{00000000-0004-0000-0100-0000690C0000}"/>
    <hyperlink ref="U873" r:id="rId3177" xr:uid="{00000000-0004-0000-0100-00006A0C0000}"/>
    <hyperlink ref="W873" r:id="rId3178" xr:uid="{00000000-0004-0000-0100-00006B0C0000}"/>
    <hyperlink ref="X873" r:id="rId3179" xr:uid="{00000000-0004-0000-0100-00006C0C0000}"/>
    <hyperlink ref="T874" r:id="rId3180" xr:uid="{00000000-0004-0000-0100-00006D0C0000}"/>
    <hyperlink ref="V874" r:id="rId3181" xr:uid="{00000000-0004-0000-0100-00006E0C0000}"/>
    <hyperlink ref="X874" r:id="rId3182" xr:uid="{00000000-0004-0000-0100-00006F0C0000}"/>
    <hyperlink ref="T875" r:id="rId3183" xr:uid="{00000000-0004-0000-0100-0000700C0000}"/>
    <hyperlink ref="V875" r:id="rId3184" xr:uid="{00000000-0004-0000-0100-0000710C0000}"/>
    <hyperlink ref="X875" r:id="rId3185" xr:uid="{00000000-0004-0000-0100-0000720C0000}"/>
    <hyperlink ref="U876" r:id="rId3186" xr:uid="{00000000-0004-0000-0100-0000730C0000}"/>
    <hyperlink ref="V876" r:id="rId3187" xr:uid="{00000000-0004-0000-0100-0000740C0000}"/>
    <hyperlink ref="W876" r:id="rId3188" xr:uid="{00000000-0004-0000-0100-0000750C0000}"/>
    <hyperlink ref="X876" r:id="rId3189" xr:uid="{00000000-0004-0000-0100-0000760C0000}"/>
    <hyperlink ref="T878" r:id="rId3190" xr:uid="{00000000-0004-0000-0100-0000770C0000}"/>
    <hyperlink ref="U878" r:id="rId3191" xr:uid="{00000000-0004-0000-0100-0000780C0000}"/>
    <hyperlink ref="V878" r:id="rId3192" xr:uid="{00000000-0004-0000-0100-0000790C0000}"/>
    <hyperlink ref="W878" r:id="rId3193" xr:uid="{00000000-0004-0000-0100-00007A0C0000}"/>
    <hyperlink ref="X878" r:id="rId3194" xr:uid="{00000000-0004-0000-0100-00007B0C0000}"/>
    <hyperlink ref="U879" r:id="rId3195" xr:uid="{00000000-0004-0000-0100-00007C0C0000}"/>
    <hyperlink ref="V879" r:id="rId3196" xr:uid="{00000000-0004-0000-0100-00007D0C0000}"/>
    <hyperlink ref="X879" r:id="rId3197" xr:uid="{00000000-0004-0000-0100-00007E0C0000}"/>
    <hyperlink ref="T880" r:id="rId3198" xr:uid="{00000000-0004-0000-0100-00007F0C0000}"/>
    <hyperlink ref="U880" r:id="rId3199" xr:uid="{00000000-0004-0000-0100-0000800C0000}"/>
    <hyperlink ref="T882" r:id="rId3200" xr:uid="{00000000-0004-0000-0100-0000810C0000}"/>
    <hyperlink ref="U882" r:id="rId3201" xr:uid="{00000000-0004-0000-0100-0000820C0000}"/>
    <hyperlink ref="V882" r:id="rId3202" xr:uid="{00000000-0004-0000-0100-0000830C0000}"/>
    <hyperlink ref="W882" r:id="rId3203" xr:uid="{00000000-0004-0000-0100-0000840C0000}"/>
    <hyperlink ref="X882" r:id="rId3204" xr:uid="{00000000-0004-0000-0100-0000850C0000}"/>
    <hyperlink ref="T883" r:id="rId3205" xr:uid="{00000000-0004-0000-0100-0000860C0000}"/>
    <hyperlink ref="U883" r:id="rId3206" xr:uid="{00000000-0004-0000-0100-0000870C0000}"/>
    <hyperlink ref="V883" r:id="rId3207" xr:uid="{00000000-0004-0000-0100-0000880C0000}"/>
    <hyperlink ref="W883" r:id="rId3208" xr:uid="{00000000-0004-0000-0100-0000890C0000}"/>
    <hyperlink ref="X883" r:id="rId3209" xr:uid="{00000000-0004-0000-0100-00008A0C0000}"/>
    <hyperlink ref="T884" r:id="rId3210" xr:uid="{00000000-0004-0000-0100-00008B0C0000}"/>
    <hyperlink ref="U884" r:id="rId3211" xr:uid="{00000000-0004-0000-0100-00008C0C0000}"/>
    <hyperlink ref="V884" r:id="rId3212" xr:uid="{00000000-0004-0000-0100-00008D0C0000}"/>
    <hyperlink ref="X884" r:id="rId3213" xr:uid="{00000000-0004-0000-0100-00008E0C0000}"/>
    <hyperlink ref="T885" r:id="rId3214" xr:uid="{00000000-0004-0000-0100-00008F0C0000}"/>
    <hyperlink ref="U885" r:id="rId3215" xr:uid="{00000000-0004-0000-0100-0000900C0000}"/>
    <hyperlink ref="V885" r:id="rId3216" xr:uid="{00000000-0004-0000-0100-0000910C0000}"/>
    <hyperlink ref="X885" r:id="rId3217" xr:uid="{00000000-0004-0000-0100-0000920C0000}"/>
    <hyperlink ref="V886" r:id="rId3218" xr:uid="{00000000-0004-0000-0100-0000930C0000}"/>
    <hyperlink ref="T887" r:id="rId3219" xr:uid="{00000000-0004-0000-0100-0000940C0000}"/>
    <hyperlink ref="U887" r:id="rId3220" xr:uid="{00000000-0004-0000-0100-0000950C0000}"/>
    <hyperlink ref="V887" r:id="rId3221" xr:uid="{00000000-0004-0000-0100-0000960C0000}"/>
    <hyperlink ref="X887" r:id="rId3222" xr:uid="{00000000-0004-0000-0100-0000970C0000}"/>
    <hyperlink ref="U888" r:id="rId3223" xr:uid="{00000000-0004-0000-0100-0000980C0000}"/>
    <hyperlink ref="V888" r:id="rId3224" xr:uid="{00000000-0004-0000-0100-0000990C0000}"/>
    <hyperlink ref="X888" r:id="rId3225" xr:uid="{00000000-0004-0000-0100-00009A0C0000}"/>
    <hyperlink ref="S890" r:id="rId3226" xr:uid="{00000000-0004-0000-0100-00009B0C0000}"/>
    <hyperlink ref="T890" r:id="rId3227" xr:uid="{00000000-0004-0000-0100-00009C0C0000}"/>
    <hyperlink ref="U890" r:id="rId3228" xr:uid="{00000000-0004-0000-0100-00009D0C0000}"/>
    <hyperlink ref="V890" r:id="rId3229" xr:uid="{00000000-0004-0000-0100-00009E0C0000}"/>
    <hyperlink ref="X890" r:id="rId3230" xr:uid="{00000000-0004-0000-0100-00009F0C0000}"/>
    <hyperlink ref="S891" r:id="rId3231" xr:uid="{00000000-0004-0000-0100-0000A00C0000}"/>
    <hyperlink ref="T891" r:id="rId3232" xr:uid="{00000000-0004-0000-0100-0000A10C0000}"/>
    <hyperlink ref="U891" r:id="rId3233" xr:uid="{00000000-0004-0000-0100-0000A20C0000}"/>
    <hyperlink ref="V891" r:id="rId3234" xr:uid="{00000000-0004-0000-0100-0000A30C0000}"/>
    <hyperlink ref="X891" r:id="rId3235" xr:uid="{00000000-0004-0000-0100-0000A40C0000}"/>
    <hyperlink ref="T892" r:id="rId3236" xr:uid="{00000000-0004-0000-0100-0000A50C0000}"/>
    <hyperlink ref="U892" r:id="rId3237" xr:uid="{00000000-0004-0000-0100-0000A60C0000}"/>
    <hyperlink ref="V892" r:id="rId3238" xr:uid="{00000000-0004-0000-0100-0000A70C0000}"/>
    <hyperlink ref="X892" r:id="rId3239" xr:uid="{00000000-0004-0000-0100-0000A80C0000}"/>
    <hyperlink ref="T893" r:id="rId3240" xr:uid="{00000000-0004-0000-0100-0000A90C0000}"/>
    <hyperlink ref="U893" r:id="rId3241" xr:uid="{00000000-0004-0000-0100-0000AA0C0000}"/>
    <hyperlink ref="V893" r:id="rId3242" xr:uid="{00000000-0004-0000-0100-0000AB0C0000}"/>
    <hyperlink ref="X893" r:id="rId3243" xr:uid="{00000000-0004-0000-0100-0000AC0C0000}"/>
    <hyperlink ref="S894" r:id="rId3244" xr:uid="{00000000-0004-0000-0100-0000AD0C0000}"/>
    <hyperlink ref="T894" r:id="rId3245" xr:uid="{00000000-0004-0000-0100-0000AE0C0000}"/>
    <hyperlink ref="U894" r:id="rId3246" xr:uid="{00000000-0004-0000-0100-0000AF0C0000}"/>
    <hyperlink ref="V894" r:id="rId3247" xr:uid="{00000000-0004-0000-0100-0000B00C0000}"/>
    <hyperlink ref="X894" r:id="rId3248" xr:uid="{00000000-0004-0000-0100-0000B10C0000}"/>
    <hyperlink ref="T895" r:id="rId3249" xr:uid="{00000000-0004-0000-0100-0000B20C0000}"/>
    <hyperlink ref="V895" r:id="rId3250" xr:uid="{00000000-0004-0000-0100-0000B30C0000}"/>
    <hyperlink ref="T896" r:id="rId3251" xr:uid="{00000000-0004-0000-0100-0000B40C0000}"/>
    <hyperlink ref="U896" r:id="rId3252" xr:uid="{00000000-0004-0000-0100-0000B50C0000}"/>
    <hyperlink ref="V896" r:id="rId3253" xr:uid="{00000000-0004-0000-0100-0000B60C0000}"/>
    <hyperlink ref="W896" r:id="rId3254" xr:uid="{00000000-0004-0000-0100-0000B70C0000}"/>
    <hyperlink ref="X896" r:id="rId3255" xr:uid="{00000000-0004-0000-0100-0000B80C0000}"/>
    <hyperlink ref="T897" r:id="rId3256" xr:uid="{00000000-0004-0000-0100-0000B90C0000}"/>
    <hyperlink ref="U897" r:id="rId3257" xr:uid="{00000000-0004-0000-0100-0000BA0C0000}"/>
    <hyperlink ref="V897" r:id="rId3258" xr:uid="{00000000-0004-0000-0100-0000BB0C0000}"/>
    <hyperlink ref="W897" r:id="rId3259" xr:uid="{00000000-0004-0000-0100-0000BC0C0000}"/>
    <hyperlink ref="X897" r:id="rId3260" xr:uid="{00000000-0004-0000-0100-0000BD0C0000}"/>
    <hyperlink ref="T898" r:id="rId3261" xr:uid="{00000000-0004-0000-0100-0000BE0C0000}"/>
    <hyperlink ref="U898" r:id="rId3262" xr:uid="{00000000-0004-0000-0100-0000BF0C0000}"/>
    <hyperlink ref="V898" r:id="rId3263" xr:uid="{00000000-0004-0000-0100-0000C00C0000}"/>
    <hyperlink ref="T899" r:id="rId3264" xr:uid="{00000000-0004-0000-0100-0000C10C0000}"/>
    <hyperlink ref="U899" r:id="rId3265" xr:uid="{00000000-0004-0000-0100-0000C20C0000}"/>
    <hyperlink ref="V899" r:id="rId3266" xr:uid="{00000000-0004-0000-0100-0000C30C0000}"/>
    <hyperlink ref="W899" r:id="rId3267" xr:uid="{00000000-0004-0000-0100-0000C40C0000}"/>
    <hyperlink ref="X899" r:id="rId3268" xr:uid="{00000000-0004-0000-0100-0000C50C0000}"/>
    <hyperlink ref="T900" r:id="rId3269" location="esidata" xr:uid="{00000000-0004-0000-0100-0000C60C0000}"/>
    <hyperlink ref="U900" r:id="rId3270" xr:uid="{00000000-0004-0000-0100-0000C70C0000}"/>
    <hyperlink ref="V900" r:id="rId3271" xr:uid="{00000000-0004-0000-0100-0000C80C0000}"/>
    <hyperlink ref="X900" r:id="rId3272" xr:uid="{00000000-0004-0000-0100-0000C90C0000}"/>
    <hyperlink ref="T901" r:id="rId3273" xr:uid="{00000000-0004-0000-0100-0000CA0C0000}"/>
    <hyperlink ref="U901" r:id="rId3274" xr:uid="{00000000-0004-0000-0100-0000CB0C0000}"/>
    <hyperlink ref="V901" r:id="rId3275" xr:uid="{00000000-0004-0000-0100-0000CC0C0000}"/>
    <hyperlink ref="W901" r:id="rId3276" xr:uid="{00000000-0004-0000-0100-0000CD0C0000}"/>
    <hyperlink ref="X901" r:id="rId3277" xr:uid="{00000000-0004-0000-0100-0000CE0C0000}"/>
    <hyperlink ref="T902" r:id="rId3278" xr:uid="{00000000-0004-0000-0100-0000CF0C0000}"/>
    <hyperlink ref="U902" r:id="rId3279" xr:uid="{00000000-0004-0000-0100-0000D00C0000}"/>
    <hyperlink ref="V902" r:id="rId3280" xr:uid="{00000000-0004-0000-0100-0000D10C0000}"/>
    <hyperlink ref="W902" r:id="rId3281" xr:uid="{00000000-0004-0000-0100-0000D20C0000}"/>
    <hyperlink ref="X902" r:id="rId3282" xr:uid="{00000000-0004-0000-0100-0000D30C0000}"/>
    <hyperlink ref="T903" r:id="rId3283" xr:uid="{00000000-0004-0000-0100-0000D40C0000}"/>
    <hyperlink ref="U903" r:id="rId3284" xr:uid="{00000000-0004-0000-0100-0000D50C0000}"/>
    <hyperlink ref="V903" r:id="rId3285" xr:uid="{00000000-0004-0000-0100-0000D60C0000}"/>
    <hyperlink ref="W903" r:id="rId3286" xr:uid="{00000000-0004-0000-0100-0000D70C0000}"/>
    <hyperlink ref="X903" r:id="rId3287" xr:uid="{00000000-0004-0000-0100-0000D80C0000}"/>
    <hyperlink ref="U904" r:id="rId3288" xr:uid="{00000000-0004-0000-0100-0000D90C0000}"/>
    <hyperlink ref="V904" r:id="rId3289" xr:uid="{00000000-0004-0000-0100-0000DA0C0000}"/>
    <hyperlink ref="U905" r:id="rId3290" xr:uid="{00000000-0004-0000-0100-0000DB0C0000}"/>
    <hyperlink ref="V905" r:id="rId3291" xr:uid="{00000000-0004-0000-0100-0000DC0C0000}"/>
    <hyperlink ref="W905" r:id="rId3292" xr:uid="{00000000-0004-0000-0100-0000DD0C0000}"/>
    <hyperlink ref="X905" r:id="rId3293" xr:uid="{00000000-0004-0000-0100-0000DE0C0000}"/>
    <hyperlink ref="T906" r:id="rId3294" xr:uid="{00000000-0004-0000-0100-0000DF0C0000}"/>
    <hyperlink ref="U906" r:id="rId3295" xr:uid="{00000000-0004-0000-0100-0000E00C0000}"/>
    <hyperlink ref="V906" r:id="rId3296" xr:uid="{00000000-0004-0000-0100-0000E10C0000}"/>
    <hyperlink ref="W906" r:id="rId3297" xr:uid="{00000000-0004-0000-0100-0000E20C0000}"/>
    <hyperlink ref="X906" r:id="rId3298" xr:uid="{00000000-0004-0000-0100-0000E30C0000}"/>
    <hyperlink ref="V907" r:id="rId3299" xr:uid="{00000000-0004-0000-0100-0000E40C0000}"/>
    <hyperlink ref="S908" r:id="rId3300" xr:uid="{00000000-0004-0000-0100-0000E50C0000}"/>
    <hyperlink ref="T908" r:id="rId3301" xr:uid="{00000000-0004-0000-0100-0000E60C0000}"/>
    <hyperlink ref="V908" r:id="rId3302" xr:uid="{00000000-0004-0000-0100-0000E70C0000}"/>
    <hyperlink ref="W908" r:id="rId3303" xr:uid="{00000000-0004-0000-0100-0000E80C0000}"/>
    <hyperlink ref="X908" r:id="rId3304" xr:uid="{00000000-0004-0000-0100-0000E90C0000}"/>
    <hyperlink ref="T909" r:id="rId3305" location="esidata" xr:uid="{00000000-0004-0000-0100-0000EA0C0000}"/>
    <hyperlink ref="U909" r:id="rId3306" xr:uid="{00000000-0004-0000-0100-0000EB0C0000}"/>
    <hyperlink ref="V909" r:id="rId3307" xr:uid="{00000000-0004-0000-0100-0000EC0C0000}"/>
    <hyperlink ref="X909" r:id="rId3308" xr:uid="{00000000-0004-0000-0100-0000ED0C0000}"/>
    <hyperlink ref="T910" r:id="rId3309" xr:uid="{00000000-0004-0000-0100-0000EE0C0000}"/>
    <hyperlink ref="V910" r:id="rId3310" xr:uid="{00000000-0004-0000-0100-0000EF0C0000}"/>
    <hyperlink ref="U911" r:id="rId3311" xr:uid="{00000000-0004-0000-0100-0000F00C0000}"/>
    <hyperlink ref="V911" r:id="rId3312" xr:uid="{00000000-0004-0000-0100-0000F10C0000}"/>
    <hyperlink ref="T912" r:id="rId3313" xr:uid="{00000000-0004-0000-0100-0000F20C0000}"/>
    <hyperlink ref="U912" r:id="rId3314" xr:uid="{00000000-0004-0000-0100-0000F30C0000}"/>
    <hyperlink ref="V912" r:id="rId3315" xr:uid="{00000000-0004-0000-0100-0000F40C0000}"/>
    <hyperlink ref="W912" r:id="rId3316" xr:uid="{00000000-0004-0000-0100-0000F50C0000}"/>
    <hyperlink ref="X912" r:id="rId3317" xr:uid="{00000000-0004-0000-0100-0000F60C0000}"/>
    <hyperlink ref="R913" r:id="rId3318" location="overview" xr:uid="{00000000-0004-0000-0100-0000F70C0000}"/>
    <hyperlink ref="T913" r:id="rId3319" xr:uid="{00000000-0004-0000-0100-0000F80C0000}"/>
    <hyperlink ref="U913" r:id="rId3320" xr:uid="{00000000-0004-0000-0100-0000F90C0000}"/>
    <hyperlink ref="V913" r:id="rId3321" xr:uid="{00000000-0004-0000-0100-0000FA0C0000}"/>
    <hyperlink ref="W913" r:id="rId3322" xr:uid="{00000000-0004-0000-0100-0000FB0C0000}"/>
    <hyperlink ref="X913" r:id="rId3323" xr:uid="{00000000-0004-0000-0100-0000FC0C0000}"/>
    <hyperlink ref="S914" r:id="rId3324" xr:uid="{00000000-0004-0000-0100-0000FD0C0000}"/>
    <hyperlink ref="T914" r:id="rId3325" xr:uid="{00000000-0004-0000-0100-0000FE0C0000}"/>
    <hyperlink ref="U914" r:id="rId3326" xr:uid="{00000000-0004-0000-0100-0000FF0C0000}"/>
    <hyperlink ref="V914" r:id="rId3327" xr:uid="{00000000-0004-0000-0100-0000000D0000}"/>
    <hyperlink ref="X914" r:id="rId3328" xr:uid="{00000000-0004-0000-0100-0000010D0000}"/>
    <hyperlink ref="T915" r:id="rId3329" xr:uid="{00000000-0004-0000-0100-0000020D0000}"/>
    <hyperlink ref="U915" r:id="rId3330" xr:uid="{00000000-0004-0000-0100-0000030D0000}"/>
    <hyperlink ref="V915" r:id="rId3331" xr:uid="{00000000-0004-0000-0100-0000040D0000}"/>
    <hyperlink ref="W915" r:id="rId3332" xr:uid="{00000000-0004-0000-0100-0000050D0000}"/>
    <hyperlink ref="X915" r:id="rId3333" xr:uid="{00000000-0004-0000-0100-0000060D0000}"/>
    <hyperlink ref="U916" r:id="rId3334" xr:uid="{00000000-0004-0000-0100-0000070D0000}"/>
    <hyperlink ref="V916" r:id="rId3335" xr:uid="{00000000-0004-0000-0100-0000080D0000}"/>
    <hyperlink ref="W916" r:id="rId3336" xr:uid="{00000000-0004-0000-0100-0000090D0000}"/>
    <hyperlink ref="X916" r:id="rId3337" xr:uid="{00000000-0004-0000-0100-00000A0D0000}"/>
    <hyperlink ref="S917" r:id="rId3338" xr:uid="{00000000-0004-0000-0100-00000B0D0000}"/>
    <hyperlink ref="T917" r:id="rId3339" xr:uid="{00000000-0004-0000-0100-00000C0D0000}"/>
    <hyperlink ref="V917" r:id="rId3340" xr:uid="{00000000-0004-0000-0100-00000D0D0000}"/>
    <hyperlink ref="W917" r:id="rId3341" xr:uid="{00000000-0004-0000-0100-00000E0D0000}"/>
    <hyperlink ref="X917" r:id="rId3342" xr:uid="{00000000-0004-0000-0100-00000F0D0000}"/>
    <hyperlink ref="T918" r:id="rId3343" location="esidata" xr:uid="{00000000-0004-0000-0100-0000100D0000}"/>
    <hyperlink ref="U918" r:id="rId3344" xr:uid="{00000000-0004-0000-0100-0000110D0000}"/>
    <hyperlink ref="V918" r:id="rId3345" xr:uid="{00000000-0004-0000-0100-0000120D0000}"/>
    <hyperlink ref="X918" r:id="rId3346" xr:uid="{00000000-0004-0000-0100-0000130D0000}"/>
    <hyperlink ref="T920" r:id="rId3347" xr:uid="{00000000-0004-0000-0100-0000140D0000}"/>
    <hyperlink ref="U920" r:id="rId3348" xr:uid="{00000000-0004-0000-0100-0000150D0000}"/>
    <hyperlink ref="V920" r:id="rId3349" xr:uid="{00000000-0004-0000-0100-0000160D0000}"/>
    <hyperlink ref="W920" r:id="rId3350" xr:uid="{00000000-0004-0000-0100-0000170D0000}"/>
    <hyperlink ref="X920" r:id="rId3351" xr:uid="{00000000-0004-0000-0100-0000180D0000}"/>
    <hyperlink ref="T921" r:id="rId3352" xr:uid="{00000000-0004-0000-0100-0000190D0000}"/>
    <hyperlink ref="V921" r:id="rId3353" xr:uid="{00000000-0004-0000-0100-00001A0D0000}"/>
    <hyperlink ref="X921" r:id="rId3354" xr:uid="{00000000-0004-0000-0100-00001B0D0000}"/>
    <hyperlink ref="S922" r:id="rId3355" xr:uid="{00000000-0004-0000-0100-00001C0D0000}"/>
    <hyperlink ref="T922" r:id="rId3356" xr:uid="{00000000-0004-0000-0100-00001D0D0000}"/>
    <hyperlink ref="U922" r:id="rId3357" xr:uid="{00000000-0004-0000-0100-00001E0D0000}"/>
    <hyperlink ref="V922" r:id="rId3358" xr:uid="{00000000-0004-0000-0100-00001F0D0000}"/>
    <hyperlink ref="X922" r:id="rId3359" xr:uid="{00000000-0004-0000-0100-0000200D0000}"/>
    <hyperlink ref="V923" r:id="rId3360" xr:uid="{00000000-0004-0000-0100-0000210D0000}"/>
    <hyperlink ref="S924" r:id="rId3361" xr:uid="{00000000-0004-0000-0100-0000220D0000}"/>
    <hyperlink ref="T924" r:id="rId3362" xr:uid="{00000000-0004-0000-0100-0000230D0000}"/>
    <hyperlink ref="U924" r:id="rId3363" xr:uid="{00000000-0004-0000-0100-0000240D0000}"/>
    <hyperlink ref="V924" r:id="rId3364" xr:uid="{00000000-0004-0000-0100-0000250D0000}"/>
    <hyperlink ref="X924" r:id="rId3365" xr:uid="{00000000-0004-0000-0100-0000260D0000}"/>
    <hyperlink ref="T925" r:id="rId3366" xr:uid="{00000000-0004-0000-0100-0000270D0000}"/>
    <hyperlink ref="U925" r:id="rId3367" xr:uid="{00000000-0004-0000-0100-0000280D0000}"/>
    <hyperlink ref="V925" r:id="rId3368" xr:uid="{00000000-0004-0000-0100-0000290D0000}"/>
    <hyperlink ref="X925" r:id="rId3369" xr:uid="{00000000-0004-0000-0100-00002A0D0000}"/>
    <hyperlink ref="T926" r:id="rId3370" xr:uid="{00000000-0004-0000-0100-00002B0D0000}"/>
    <hyperlink ref="U926" r:id="rId3371" xr:uid="{00000000-0004-0000-0100-00002C0D0000}"/>
    <hyperlink ref="V926" r:id="rId3372" xr:uid="{00000000-0004-0000-0100-00002D0D0000}"/>
    <hyperlink ref="W926" r:id="rId3373" xr:uid="{00000000-0004-0000-0100-00002E0D0000}"/>
    <hyperlink ref="X926" r:id="rId3374" xr:uid="{00000000-0004-0000-0100-00002F0D0000}"/>
    <hyperlink ref="T927" r:id="rId3375" xr:uid="{00000000-0004-0000-0100-0000300D0000}"/>
    <hyperlink ref="U927" r:id="rId3376" xr:uid="{00000000-0004-0000-0100-0000310D0000}"/>
    <hyperlink ref="V927" r:id="rId3377" xr:uid="{00000000-0004-0000-0100-0000320D0000}"/>
    <hyperlink ref="W927" r:id="rId3378" xr:uid="{00000000-0004-0000-0100-0000330D0000}"/>
    <hyperlink ref="X927" r:id="rId3379" xr:uid="{00000000-0004-0000-0100-0000340D0000}"/>
    <hyperlink ref="T929" r:id="rId3380" xr:uid="{00000000-0004-0000-0100-0000350D0000}"/>
    <hyperlink ref="U929" r:id="rId3381" xr:uid="{00000000-0004-0000-0100-0000360D0000}"/>
    <hyperlink ref="V929" r:id="rId3382" xr:uid="{00000000-0004-0000-0100-0000370D0000}"/>
    <hyperlink ref="W929" r:id="rId3383" xr:uid="{00000000-0004-0000-0100-0000380D0000}"/>
    <hyperlink ref="X929" r:id="rId3384" xr:uid="{00000000-0004-0000-0100-0000390D0000}"/>
    <hyperlink ref="T930" r:id="rId3385" xr:uid="{00000000-0004-0000-0100-00003A0D0000}"/>
    <hyperlink ref="V930" r:id="rId3386" xr:uid="{00000000-0004-0000-0100-00003B0D0000}"/>
    <hyperlink ref="U931" r:id="rId3387" xr:uid="{00000000-0004-0000-0100-00003C0D0000}"/>
    <hyperlink ref="V931" r:id="rId3388" xr:uid="{00000000-0004-0000-0100-00003D0D0000}"/>
    <hyperlink ref="X931" r:id="rId3389" xr:uid="{00000000-0004-0000-0100-00003E0D0000}"/>
    <hyperlink ref="T932" r:id="rId3390" location="esidata" xr:uid="{00000000-0004-0000-0100-00003F0D0000}"/>
    <hyperlink ref="U932" r:id="rId3391" xr:uid="{00000000-0004-0000-0100-0000400D0000}"/>
    <hyperlink ref="V932" r:id="rId3392" xr:uid="{00000000-0004-0000-0100-0000410D0000}"/>
    <hyperlink ref="X932" r:id="rId3393" xr:uid="{00000000-0004-0000-0100-0000420D0000}"/>
    <hyperlink ref="T933" r:id="rId3394" xr:uid="{00000000-0004-0000-0100-0000430D0000}"/>
    <hyperlink ref="U933" r:id="rId3395" xr:uid="{00000000-0004-0000-0100-0000440D0000}"/>
    <hyperlink ref="V933" r:id="rId3396" xr:uid="{00000000-0004-0000-0100-0000450D0000}"/>
    <hyperlink ref="W933" r:id="rId3397" xr:uid="{00000000-0004-0000-0100-0000460D0000}"/>
    <hyperlink ref="X933" r:id="rId3398" xr:uid="{00000000-0004-0000-0100-0000470D0000}"/>
    <hyperlink ref="T934" r:id="rId3399" xr:uid="{00000000-0004-0000-0100-0000480D0000}"/>
    <hyperlink ref="U934" r:id="rId3400" xr:uid="{00000000-0004-0000-0100-0000490D0000}"/>
    <hyperlink ref="V934" r:id="rId3401" xr:uid="{00000000-0004-0000-0100-00004A0D0000}"/>
    <hyperlink ref="X934" r:id="rId3402" xr:uid="{00000000-0004-0000-0100-00004B0D0000}"/>
    <hyperlink ref="T935" r:id="rId3403" xr:uid="{00000000-0004-0000-0100-00004C0D0000}"/>
    <hyperlink ref="U935" r:id="rId3404" xr:uid="{00000000-0004-0000-0100-00004D0D0000}"/>
    <hyperlink ref="V935" r:id="rId3405" xr:uid="{00000000-0004-0000-0100-00004E0D0000}"/>
    <hyperlink ref="W935" r:id="rId3406" xr:uid="{00000000-0004-0000-0100-00004F0D0000}"/>
    <hyperlink ref="X935" r:id="rId3407" xr:uid="{00000000-0004-0000-0100-0000500D0000}"/>
    <hyperlink ref="T936" r:id="rId3408" xr:uid="{00000000-0004-0000-0100-0000510D0000}"/>
    <hyperlink ref="U936" r:id="rId3409" xr:uid="{00000000-0004-0000-0100-0000520D0000}"/>
    <hyperlink ref="X936" r:id="rId3410" xr:uid="{00000000-0004-0000-0100-0000530D0000}"/>
    <hyperlink ref="T937" r:id="rId3411" xr:uid="{00000000-0004-0000-0100-0000540D0000}"/>
    <hyperlink ref="U937" r:id="rId3412" xr:uid="{00000000-0004-0000-0100-0000550D0000}"/>
    <hyperlink ref="V937" r:id="rId3413" xr:uid="{00000000-0004-0000-0100-0000560D0000}"/>
    <hyperlink ref="T938" r:id="rId3414" xr:uid="{00000000-0004-0000-0100-0000570D0000}"/>
    <hyperlink ref="U938" r:id="rId3415" xr:uid="{00000000-0004-0000-0100-0000580D0000}"/>
    <hyperlink ref="T939" r:id="rId3416" xr:uid="{00000000-0004-0000-0100-0000590D0000}"/>
    <hyperlink ref="U939" r:id="rId3417" xr:uid="{00000000-0004-0000-0100-00005A0D0000}"/>
    <hyperlink ref="V939" r:id="rId3418" xr:uid="{00000000-0004-0000-0100-00005B0D0000}"/>
    <hyperlink ref="X939" r:id="rId3419" xr:uid="{00000000-0004-0000-0100-00005C0D0000}"/>
    <hyperlink ref="T940" r:id="rId3420" xr:uid="{00000000-0004-0000-0100-00005D0D0000}"/>
    <hyperlink ref="U940" r:id="rId3421" xr:uid="{00000000-0004-0000-0100-00005E0D0000}"/>
    <hyperlink ref="V940" r:id="rId3422" xr:uid="{00000000-0004-0000-0100-00005F0D0000}"/>
    <hyperlink ref="X940" r:id="rId3423" xr:uid="{00000000-0004-0000-0100-0000600D0000}"/>
    <hyperlink ref="T941" r:id="rId3424" xr:uid="{00000000-0004-0000-0100-0000610D0000}"/>
    <hyperlink ref="U941" r:id="rId3425" xr:uid="{00000000-0004-0000-0100-0000620D0000}"/>
    <hyperlink ref="V941" r:id="rId3426" xr:uid="{00000000-0004-0000-0100-0000630D0000}"/>
    <hyperlink ref="X941" r:id="rId3427" xr:uid="{00000000-0004-0000-0100-0000640D0000}"/>
    <hyperlink ref="U942" r:id="rId3428" xr:uid="{00000000-0004-0000-0100-0000650D0000}"/>
    <hyperlink ref="V942" r:id="rId3429" xr:uid="{00000000-0004-0000-0100-0000660D0000}"/>
    <hyperlink ref="T943" r:id="rId3430" xr:uid="{00000000-0004-0000-0100-0000670D0000}"/>
    <hyperlink ref="U943" r:id="rId3431" xr:uid="{00000000-0004-0000-0100-0000680D0000}"/>
    <hyperlink ref="V943" r:id="rId3432" xr:uid="{00000000-0004-0000-0100-0000690D0000}"/>
    <hyperlink ref="W943" r:id="rId3433" xr:uid="{00000000-0004-0000-0100-00006A0D0000}"/>
    <hyperlink ref="X943" r:id="rId3434" xr:uid="{00000000-0004-0000-0100-00006B0D0000}"/>
    <hyperlink ref="T944" r:id="rId3435" xr:uid="{00000000-0004-0000-0100-00006C0D0000}"/>
    <hyperlink ref="V944" r:id="rId3436" xr:uid="{00000000-0004-0000-0100-00006D0D0000}"/>
    <hyperlink ref="X944" r:id="rId3437" xr:uid="{00000000-0004-0000-0100-00006E0D0000}"/>
    <hyperlink ref="V945" r:id="rId3438" xr:uid="{00000000-0004-0000-0100-00006F0D0000}"/>
    <hyperlink ref="T946" r:id="rId3439" xr:uid="{00000000-0004-0000-0100-0000700D0000}"/>
    <hyperlink ref="U946" r:id="rId3440" xr:uid="{00000000-0004-0000-0100-0000710D0000}"/>
    <hyperlink ref="U947" r:id="rId3441" xr:uid="{00000000-0004-0000-0100-0000720D0000}"/>
    <hyperlink ref="V947" r:id="rId3442" xr:uid="{00000000-0004-0000-0100-0000730D0000}"/>
    <hyperlink ref="S948" r:id="rId3443" xr:uid="{00000000-0004-0000-0100-0000740D0000}"/>
    <hyperlink ref="T948" r:id="rId3444" xr:uid="{00000000-0004-0000-0100-0000750D0000}"/>
    <hyperlink ref="U948" r:id="rId3445" xr:uid="{00000000-0004-0000-0100-0000760D0000}"/>
    <hyperlink ref="V948" r:id="rId3446" xr:uid="{00000000-0004-0000-0100-0000770D0000}"/>
    <hyperlink ref="X948" r:id="rId3447" xr:uid="{00000000-0004-0000-0100-0000780D0000}"/>
    <hyperlink ref="S949" r:id="rId3448" xr:uid="{00000000-0004-0000-0100-0000790D0000}"/>
    <hyperlink ref="T949" r:id="rId3449" xr:uid="{00000000-0004-0000-0100-00007A0D0000}"/>
    <hyperlink ref="U949" r:id="rId3450" xr:uid="{00000000-0004-0000-0100-00007B0D0000}"/>
    <hyperlink ref="V949" r:id="rId3451" xr:uid="{00000000-0004-0000-0100-00007C0D0000}"/>
    <hyperlink ref="X949" r:id="rId3452" xr:uid="{00000000-0004-0000-0100-00007D0D0000}"/>
    <hyperlink ref="T950" r:id="rId3453" xr:uid="{00000000-0004-0000-0100-00007E0D0000}"/>
    <hyperlink ref="U950" r:id="rId3454" xr:uid="{00000000-0004-0000-0100-00007F0D0000}"/>
    <hyperlink ref="V950" r:id="rId3455" xr:uid="{00000000-0004-0000-0100-0000800D0000}"/>
    <hyperlink ref="W950" r:id="rId3456" xr:uid="{00000000-0004-0000-0100-0000810D0000}"/>
    <hyperlink ref="X950" r:id="rId3457" xr:uid="{00000000-0004-0000-0100-0000820D0000}"/>
    <hyperlink ref="S951" r:id="rId3458" xr:uid="{00000000-0004-0000-0100-0000830D0000}"/>
    <hyperlink ref="T951" r:id="rId3459" xr:uid="{00000000-0004-0000-0100-0000840D0000}"/>
    <hyperlink ref="U951" r:id="rId3460" xr:uid="{00000000-0004-0000-0100-0000850D0000}"/>
    <hyperlink ref="V951" r:id="rId3461" xr:uid="{00000000-0004-0000-0100-0000860D0000}"/>
    <hyperlink ref="X951" r:id="rId3462" xr:uid="{00000000-0004-0000-0100-0000870D0000}"/>
    <hyperlink ref="T952" r:id="rId3463" xr:uid="{00000000-0004-0000-0100-0000880D0000}"/>
    <hyperlink ref="V952" r:id="rId3464" xr:uid="{00000000-0004-0000-0100-0000890D0000}"/>
    <hyperlink ref="X952" r:id="rId3465" xr:uid="{00000000-0004-0000-0100-00008A0D0000}"/>
    <hyperlink ref="S954" r:id="rId3466" xr:uid="{00000000-0004-0000-0100-00008B0D0000}"/>
    <hyperlink ref="T954" r:id="rId3467" xr:uid="{00000000-0004-0000-0100-00008C0D0000}"/>
    <hyperlink ref="V954" r:id="rId3468" xr:uid="{00000000-0004-0000-0100-00008D0D0000}"/>
    <hyperlink ref="W954" r:id="rId3469" xr:uid="{00000000-0004-0000-0100-00008E0D0000}"/>
    <hyperlink ref="X954" r:id="rId3470" xr:uid="{00000000-0004-0000-0100-00008F0D0000}"/>
    <hyperlink ref="T956" r:id="rId3471" xr:uid="{00000000-0004-0000-0100-0000900D0000}"/>
    <hyperlink ref="U956" r:id="rId3472" xr:uid="{00000000-0004-0000-0100-0000910D0000}"/>
    <hyperlink ref="V956" r:id="rId3473" xr:uid="{00000000-0004-0000-0100-0000920D0000}"/>
    <hyperlink ref="W956" r:id="rId3474" xr:uid="{00000000-0004-0000-0100-0000930D0000}"/>
    <hyperlink ref="X956" r:id="rId3475" xr:uid="{00000000-0004-0000-0100-0000940D0000}"/>
    <hyperlink ref="U957" r:id="rId3476" xr:uid="{00000000-0004-0000-0100-0000950D0000}"/>
    <hyperlink ref="V957" r:id="rId3477" xr:uid="{00000000-0004-0000-0100-0000960D0000}"/>
    <hyperlink ref="W957" r:id="rId3478" xr:uid="{00000000-0004-0000-0100-0000970D0000}"/>
    <hyperlink ref="S958" r:id="rId3479" xr:uid="{00000000-0004-0000-0100-0000980D0000}"/>
    <hyperlink ref="T958" r:id="rId3480" xr:uid="{00000000-0004-0000-0100-0000990D0000}"/>
    <hyperlink ref="U958" r:id="rId3481" xr:uid="{00000000-0004-0000-0100-00009A0D0000}"/>
    <hyperlink ref="V958" r:id="rId3482" xr:uid="{00000000-0004-0000-0100-00009B0D0000}"/>
    <hyperlink ref="X958" r:id="rId3483" xr:uid="{00000000-0004-0000-0100-00009C0D0000}"/>
    <hyperlink ref="T959" r:id="rId3484" xr:uid="{00000000-0004-0000-0100-00009D0D0000}"/>
    <hyperlink ref="U959" r:id="rId3485" xr:uid="{00000000-0004-0000-0100-00009E0D0000}"/>
    <hyperlink ref="V959" r:id="rId3486" xr:uid="{00000000-0004-0000-0100-00009F0D0000}"/>
    <hyperlink ref="W959" r:id="rId3487" xr:uid="{00000000-0004-0000-0100-0000A00D0000}"/>
    <hyperlink ref="X959" r:id="rId3488" xr:uid="{00000000-0004-0000-0100-0000A10D0000}"/>
    <hyperlink ref="V960" r:id="rId3489" xr:uid="{00000000-0004-0000-0100-0000A20D0000}"/>
    <hyperlink ref="T961" r:id="rId3490" xr:uid="{00000000-0004-0000-0100-0000A30D0000}"/>
    <hyperlink ref="U961" r:id="rId3491" xr:uid="{00000000-0004-0000-0100-0000A40D0000}"/>
    <hyperlink ref="V961" r:id="rId3492" xr:uid="{00000000-0004-0000-0100-0000A50D0000}"/>
    <hyperlink ref="W961" r:id="rId3493" xr:uid="{00000000-0004-0000-0100-0000A60D0000}"/>
    <hyperlink ref="X961" r:id="rId3494" xr:uid="{00000000-0004-0000-0100-0000A70D0000}"/>
    <hyperlink ref="V962" r:id="rId3495" xr:uid="{00000000-0004-0000-0100-0000A80D0000}"/>
    <hyperlink ref="T963" r:id="rId3496" location="esidata" xr:uid="{00000000-0004-0000-0100-0000A90D0000}"/>
    <hyperlink ref="U963" r:id="rId3497" xr:uid="{00000000-0004-0000-0100-0000AA0D0000}"/>
    <hyperlink ref="V963" r:id="rId3498" xr:uid="{00000000-0004-0000-0100-0000AB0D0000}"/>
    <hyperlink ref="X963" r:id="rId3499" xr:uid="{00000000-0004-0000-0100-0000AC0D0000}"/>
    <hyperlink ref="V964" r:id="rId3500" xr:uid="{00000000-0004-0000-0100-0000AD0D0000}"/>
    <hyperlink ref="V965" r:id="rId3501" xr:uid="{00000000-0004-0000-0100-0000AE0D0000}"/>
    <hyperlink ref="T966" r:id="rId3502" xr:uid="{00000000-0004-0000-0100-0000AF0D0000}"/>
    <hyperlink ref="U966" r:id="rId3503" xr:uid="{00000000-0004-0000-0100-0000B00D0000}"/>
    <hyperlink ref="V966" r:id="rId3504" xr:uid="{00000000-0004-0000-0100-0000B10D0000}"/>
    <hyperlink ref="W966" r:id="rId3505" xr:uid="{00000000-0004-0000-0100-0000B20D0000}"/>
    <hyperlink ref="X966" r:id="rId3506" xr:uid="{00000000-0004-0000-0100-0000B30D0000}"/>
    <hyperlink ref="U967" r:id="rId3507" xr:uid="{00000000-0004-0000-0100-0000B40D0000}"/>
    <hyperlink ref="V967" r:id="rId3508" xr:uid="{00000000-0004-0000-0100-0000B50D0000}"/>
    <hyperlink ref="X967" r:id="rId3509" xr:uid="{00000000-0004-0000-0100-0000B60D0000}"/>
    <hyperlink ref="T968" r:id="rId3510" xr:uid="{00000000-0004-0000-0100-0000B70D0000}"/>
    <hyperlink ref="U968" r:id="rId3511" xr:uid="{00000000-0004-0000-0100-0000B80D0000}"/>
    <hyperlink ref="V968" r:id="rId3512" xr:uid="{00000000-0004-0000-0100-0000B90D0000}"/>
    <hyperlink ref="S969" r:id="rId3513" xr:uid="{00000000-0004-0000-0100-0000BA0D0000}"/>
    <hyperlink ref="U969" r:id="rId3514" xr:uid="{00000000-0004-0000-0100-0000BB0D0000}"/>
    <hyperlink ref="V969" r:id="rId3515" xr:uid="{00000000-0004-0000-0100-0000BC0D0000}"/>
    <hyperlink ref="W969" r:id="rId3516" xr:uid="{00000000-0004-0000-0100-0000BD0D0000}"/>
    <hyperlink ref="X969" r:id="rId3517" xr:uid="{00000000-0004-0000-0100-0000BE0D0000}"/>
    <hyperlink ref="U970" r:id="rId3518" xr:uid="{00000000-0004-0000-0100-0000BF0D0000}"/>
    <hyperlink ref="V970" r:id="rId3519" xr:uid="{00000000-0004-0000-0100-0000C00D0000}"/>
    <hyperlink ref="T971" r:id="rId3520" xr:uid="{00000000-0004-0000-0100-0000C10D0000}"/>
    <hyperlink ref="U971" r:id="rId3521" xr:uid="{00000000-0004-0000-0100-0000C20D0000}"/>
    <hyperlink ref="V971" r:id="rId3522" xr:uid="{00000000-0004-0000-0100-0000C30D0000}"/>
    <hyperlink ref="W971" r:id="rId3523" xr:uid="{00000000-0004-0000-0100-0000C40D0000}"/>
    <hyperlink ref="X971" r:id="rId3524" xr:uid="{00000000-0004-0000-0100-0000C50D0000}"/>
    <hyperlink ref="T972" r:id="rId3525" xr:uid="{00000000-0004-0000-0100-0000C60D0000}"/>
    <hyperlink ref="U972" r:id="rId3526" xr:uid="{00000000-0004-0000-0100-0000C70D0000}"/>
    <hyperlink ref="V972" r:id="rId3527" xr:uid="{00000000-0004-0000-0100-0000C80D0000}"/>
    <hyperlink ref="W972" r:id="rId3528" xr:uid="{00000000-0004-0000-0100-0000C90D0000}"/>
    <hyperlink ref="X972" r:id="rId3529" xr:uid="{00000000-0004-0000-0100-0000CA0D0000}"/>
    <hyperlink ref="U973" r:id="rId3530" xr:uid="{00000000-0004-0000-0100-0000CB0D0000}"/>
    <hyperlink ref="V973" r:id="rId3531" xr:uid="{00000000-0004-0000-0100-0000CC0D0000}"/>
    <hyperlink ref="X973" r:id="rId3532" xr:uid="{00000000-0004-0000-0100-0000CD0D0000}"/>
    <hyperlink ref="T974" r:id="rId3533" xr:uid="{00000000-0004-0000-0100-0000CE0D0000}"/>
    <hyperlink ref="U974" r:id="rId3534" xr:uid="{00000000-0004-0000-0100-0000CF0D0000}"/>
    <hyperlink ref="V974" r:id="rId3535" xr:uid="{00000000-0004-0000-0100-0000D00D0000}"/>
    <hyperlink ref="X974" r:id="rId3536" xr:uid="{00000000-0004-0000-0100-0000D10D0000}"/>
    <hyperlink ref="T975" r:id="rId3537" xr:uid="{00000000-0004-0000-0100-0000D20D0000}"/>
    <hyperlink ref="U975" r:id="rId3538" xr:uid="{00000000-0004-0000-0100-0000D30D0000}"/>
    <hyperlink ref="V975" r:id="rId3539" xr:uid="{00000000-0004-0000-0100-0000D40D0000}"/>
    <hyperlink ref="X975" r:id="rId3540" xr:uid="{00000000-0004-0000-0100-0000D50D0000}"/>
    <hyperlink ref="T976" r:id="rId3541" xr:uid="{00000000-0004-0000-0100-0000D60D0000}"/>
    <hyperlink ref="U976" r:id="rId3542" xr:uid="{00000000-0004-0000-0100-0000D70D0000}"/>
    <hyperlink ref="V976" r:id="rId3543" xr:uid="{00000000-0004-0000-0100-0000D80D0000}"/>
    <hyperlink ref="W976" r:id="rId3544" xr:uid="{00000000-0004-0000-0100-0000D90D0000}"/>
    <hyperlink ref="X976" r:id="rId3545" xr:uid="{00000000-0004-0000-0100-0000DA0D0000}"/>
    <hyperlink ref="S977" r:id="rId3546" xr:uid="{00000000-0004-0000-0100-0000DB0D0000}"/>
    <hyperlink ref="T977" r:id="rId3547" xr:uid="{00000000-0004-0000-0100-0000DC0D0000}"/>
    <hyperlink ref="U977" r:id="rId3548" xr:uid="{00000000-0004-0000-0100-0000DD0D0000}"/>
    <hyperlink ref="V977" r:id="rId3549" xr:uid="{00000000-0004-0000-0100-0000DE0D0000}"/>
    <hyperlink ref="X977" r:id="rId3550" xr:uid="{00000000-0004-0000-0100-0000DF0D0000}"/>
    <hyperlink ref="T978" r:id="rId3551" xr:uid="{00000000-0004-0000-0100-0000E00D0000}"/>
    <hyperlink ref="U978" r:id="rId3552" xr:uid="{00000000-0004-0000-0100-0000E10D0000}"/>
    <hyperlink ref="V978" r:id="rId3553" xr:uid="{00000000-0004-0000-0100-0000E20D0000}"/>
    <hyperlink ref="X978" r:id="rId3554" xr:uid="{00000000-0004-0000-0100-0000E30D0000}"/>
    <hyperlink ref="T979" r:id="rId3555" xr:uid="{00000000-0004-0000-0100-0000E40D0000}"/>
    <hyperlink ref="V979" r:id="rId3556" xr:uid="{00000000-0004-0000-0100-0000E50D0000}"/>
    <hyperlink ref="W979" r:id="rId3557" xr:uid="{00000000-0004-0000-0100-0000E60D0000}"/>
    <hyperlink ref="X979" r:id="rId3558" xr:uid="{00000000-0004-0000-0100-0000E70D0000}"/>
    <hyperlink ref="T980" r:id="rId3559" xr:uid="{00000000-0004-0000-0100-0000E80D0000}"/>
    <hyperlink ref="U980" r:id="rId3560" xr:uid="{00000000-0004-0000-0100-0000E90D0000}"/>
    <hyperlink ref="V980" r:id="rId3561" xr:uid="{00000000-0004-0000-0100-0000EA0D0000}"/>
    <hyperlink ref="W980" r:id="rId3562" xr:uid="{00000000-0004-0000-0100-0000EB0D0000}"/>
    <hyperlink ref="X980" r:id="rId3563" xr:uid="{00000000-0004-0000-0100-0000EC0D0000}"/>
    <hyperlink ref="T981" r:id="rId3564" xr:uid="{00000000-0004-0000-0100-0000ED0D0000}"/>
    <hyperlink ref="V981" r:id="rId3565" xr:uid="{00000000-0004-0000-0100-0000EE0D0000}"/>
    <hyperlink ref="W981" r:id="rId3566" xr:uid="{00000000-0004-0000-0100-0000EF0D0000}"/>
    <hyperlink ref="X981" r:id="rId3567" xr:uid="{00000000-0004-0000-0100-0000F00D0000}"/>
    <hyperlink ref="S982" r:id="rId3568" xr:uid="{00000000-0004-0000-0100-0000F10D0000}"/>
    <hyperlink ref="T982" r:id="rId3569" xr:uid="{00000000-0004-0000-0100-0000F20D0000}"/>
    <hyperlink ref="V982" r:id="rId3570" xr:uid="{00000000-0004-0000-0100-0000F30D0000}"/>
    <hyperlink ref="W982" r:id="rId3571" xr:uid="{00000000-0004-0000-0100-0000F40D0000}"/>
    <hyperlink ref="X982" r:id="rId3572" xr:uid="{00000000-0004-0000-0100-0000F50D0000}"/>
    <hyperlink ref="S983" r:id="rId3573" xr:uid="{00000000-0004-0000-0100-0000F60D0000}"/>
    <hyperlink ref="T983" r:id="rId3574" xr:uid="{00000000-0004-0000-0100-0000F70D0000}"/>
    <hyperlink ref="U983" r:id="rId3575" xr:uid="{00000000-0004-0000-0100-0000F80D0000}"/>
    <hyperlink ref="V983" r:id="rId3576" xr:uid="{00000000-0004-0000-0100-0000F90D0000}"/>
    <hyperlink ref="W983" r:id="rId3577" xr:uid="{00000000-0004-0000-0100-0000FA0D0000}"/>
    <hyperlink ref="X983" r:id="rId3578" xr:uid="{00000000-0004-0000-0100-0000FB0D0000}"/>
    <hyperlink ref="S984" r:id="rId3579" xr:uid="{00000000-0004-0000-0100-0000FC0D0000}"/>
    <hyperlink ref="T984" r:id="rId3580" xr:uid="{00000000-0004-0000-0100-0000FD0D0000}"/>
    <hyperlink ref="U984" r:id="rId3581" xr:uid="{00000000-0004-0000-0100-0000FE0D0000}"/>
    <hyperlink ref="V984" r:id="rId3582" xr:uid="{00000000-0004-0000-0100-0000FF0D0000}"/>
    <hyperlink ref="W984" r:id="rId3583" xr:uid="{00000000-0004-0000-0100-0000000E0000}"/>
    <hyperlink ref="X984" r:id="rId3584" xr:uid="{00000000-0004-0000-0100-0000010E0000}"/>
    <hyperlink ref="S985" r:id="rId3585" xr:uid="{00000000-0004-0000-0100-0000020E0000}"/>
    <hyperlink ref="T985" r:id="rId3586" xr:uid="{00000000-0004-0000-0100-0000030E0000}"/>
    <hyperlink ref="U985" r:id="rId3587" xr:uid="{00000000-0004-0000-0100-0000040E0000}"/>
    <hyperlink ref="V985" r:id="rId3588" xr:uid="{00000000-0004-0000-0100-0000050E0000}"/>
    <hyperlink ref="W985" r:id="rId3589" xr:uid="{00000000-0004-0000-0100-0000060E0000}"/>
    <hyperlink ref="X985" r:id="rId3590" xr:uid="{00000000-0004-0000-0100-0000070E0000}"/>
    <hyperlink ref="T986" r:id="rId3591" xr:uid="{00000000-0004-0000-0100-0000080E0000}"/>
    <hyperlink ref="U986" r:id="rId3592" xr:uid="{00000000-0004-0000-0100-0000090E0000}"/>
    <hyperlink ref="V986" r:id="rId3593" xr:uid="{00000000-0004-0000-0100-00000A0E0000}"/>
    <hyperlink ref="W986" r:id="rId3594" xr:uid="{00000000-0004-0000-0100-00000B0E0000}"/>
    <hyperlink ref="X986" r:id="rId3595" xr:uid="{00000000-0004-0000-0100-00000C0E0000}"/>
    <hyperlink ref="T987" r:id="rId3596" xr:uid="{00000000-0004-0000-0100-00000D0E0000}"/>
    <hyperlink ref="U987" r:id="rId3597" xr:uid="{00000000-0004-0000-0100-00000E0E0000}"/>
    <hyperlink ref="V987" r:id="rId3598" xr:uid="{00000000-0004-0000-0100-00000F0E0000}"/>
    <hyperlink ref="W987" r:id="rId3599" xr:uid="{00000000-0004-0000-0100-0000100E0000}"/>
    <hyperlink ref="X987" r:id="rId3600" xr:uid="{00000000-0004-0000-0100-0000110E0000}"/>
    <hyperlink ref="T988" r:id="rId3601" xr:uid="{00000000-0004-0000-0100-0000120E0000}"/>
    <hyperlink ref="U988" r:id="rId3602" xr:uid="{00000000-0004-0000-0100-0000130E0000}"/>
    <hyperlink ref="V988" r:id="rId3603" xr:uid="{00000000-0004-0000-0100-0000140E0000}"/>
    <hyperlink ref="W988" r:id="rId3604" xr:uid="{00000000-0004-0000-0100-0000150E0000}"/>
    <hyperlink ref="X988" r:id="rId3605" xr:uid="{00000000-0004-0000-0100-0000160E0000}"/>
    <hyperlink ref="T989" r:id="rId3606" xr:uid="{00000000-0004-0000-0100-0000170E0000}"/>
    <hyperlink ref="U989" r:id="rId3607" xr:uid="{00000000-0004-0000-0100-0000180E0000}"/>
    <hyperlink ref="V989" r:id="rId3608" xr:uid="{00000000-0004-0000-0100-0000190E0000}"/>
    <hyperlink ref="W989" r:id="rId3609" xr:uid="{00000000-0004-0000-0100-00001A0E0000}"/>
    <hyperlink ref="X989" r:id="rId3610" xr:uid="{00000000-0004-0000-0100-00001B0E0000}"/>
    <hyperlink ref="U992" r:id="rId3611" xr:uid="{00000000-0004-0000-0100-00001C0E0000}"/>
    <hyperlink ref="V992" r:id="rId3612" xr:uid="{00000000-0004-0000-0100-00001D0E0000}"/>
    <hyperlink ref="T993" r:id="rId3613" xr:uid="{00000000-0004-0000-0100-00001E0E0000}"/>
    <hyperlink ref="U993" r:id="rId3614" xr:uid="{00000000-0004-0000-0100-00001F0E0000}"/>
    <hyperlink ref="V993" r:id="rId3615" xr:uid="{00000000-0004-0000-0100-0000200E0000}"/>
    <hyperlink ref="W993" r:id="rId3616" xr:uid="{00000000-0004-0000-0100-0000210E0000}"/>
    <hyperlink ref="X993" r:id="rId3617" xr:uid="{00000000-0004-0000-0100-0000220E0000}"/>
    <hyperlink ref="T996" r:id="rId3618" xr:uid="{00000000-0004-0000-0100-0000230E0000}"/>
    <hyperlink ref="U996" r:id="rId3619" xr:uid="{00000000-0004-0000-0100-0000240E0000}"/>
    <hyperlink ref="V996" r:id="rId3620" xr:uid="{00000000-0004-0000-0100-0000250E0000}"/>
    <hyperlink ref="X996" r:id="rId3621" xr:uid="{00000000-0004-0000-0100-0000260E0000}"/>
    <hyperlink ref="S997" r:id="rId3622" xr:uid="{00000000-0004-0000-0100-0000270E0000}"/>
    <hyperlink ref="T997" r:id="rId3623" xr:uid="{00000000-0004-0000-0100-0000280E0000}"/>
    <hyperlink ref="U997" r:id="rId3624" xr:uid="{00000000-0004-0000-0100-0000290E0000}"/>
    <hyperlink ref="V997" r:id="rId3625" xr:uid="{00000000-0004-0000-0100-00002A0E0000}"/>
    <hyperlink ref="X997" r:id="rId3626" xr:uid="{00000000-0004-0000-0100-00002B0E0000}"/>
    <hyperlink ref="T999" r:id="rId3627" xr:uid="{00000000-0004-0000-0100-00002C0E0000}"/>
    <hyperlink ref="U999" r:id="rId3628" xr:uid="{00000000-0004-0000-0100-00002D0E0000}"/>
    <hyperlink ref="V999" r:id="rId3629" xr:uid="{00000000-0004-0000-0100-00002E0E0000}"/>
    <hyperlink ref="W999" r:id="rId3630" xr:uid="{00000000-0004-0000-0100-00002F0E0000}"/>
    <hyperlink ref="X999" r:id="rId3631" xr:uid="{00000000-0004-0000-0100-0000300E0000}"/>
    <hyperlink ref="T1000" r:id="rId3632" xr:uid="{00000000-0004-0000-0100-0000310E0000}"/>
    <hyperlink ref="U1000" r:id="rId3633" xr:uid="{00000000-0004-0000-0100-0000320E0000}"/>
    <hyperlink ref="T1001" r:id="rId3634" xr:uid="{00000000-0004-0000-0100-0000330E0000}"/>
    <hyperlink ref="U1001" r:id="rId3635" xr:uid="{00000000-0004-0000-0100-0000340E0000}"/>
    <hyperlink ref="V1001" r:id="rId3636" xr:uid="{00000000-0004-0000-0100-0000350E0000}"/>
    <hyperlink ref="W1001" r:id="rId3637" xr:uid="{00000000-0004-0000-0100-0000360E0000}"/>
    <hyperlink ref="X1001" r:id="rId3638" xr:uid="{00000000-0004-0000-0100-0000370E0000}"/>
    <hyperlink ref="T1002" r:id="rId3639" xr:uid="{00000000-0004-0000-0100-0000380E0000}"/>
    <hyperlink ref="U1002" r:id="rId3640" xr:uid="{00000000-0004-0000-0100-0000390E0000}"/>
    <hyperlink ref="V1002" r:id="rId3641" xr:uid="{00000000-0004-0000-0100-00003A0E0000}"/>
    <hyperlink ref="W1002" r:id="rId3642" xr:uid="{00000000-0004-0000-0100-00003B0E0000}"/>
    <hyperlink ref="X1002" r:id="rId3643" xr:uid="{00000000-0004-0000-0100-00003C0E0000}"/>
    <hyperlink ref="T1003" r:id="rId3644" xr:uid="{00000000-0004-0000-0100-00003D0E0000}"/>
    <hyperlink ref="U1003" r:id="rId3645" xr:uid="{00000000-0004-0000-0100-00003E0E0000}"/>
    <hyperlink ref="V1003" r:id="rId3646" xr:uid="{00000000-0004-0000-0100-00003F0E0000}"/>
    <hyperlink ref="W1003" r:id="rId3647" xr:uid="{00000000-0004-0000-0100-0000400E0000}"/>
    <hyperlink ref="X1003" r:id="rId3648" xr:uid="{00000000-0004-0000-0100-0000410E0000}"/>
    <hyperlink ref="S1004" r:id="rId3649" xr:uid="{00000000-0004-0000-0100-0000420E0000}"/>
    <hyperlink ref="T1004" r:id="rId3650" xr:uid="{00000000-0004-0000-0100-0000430E0000}"/>
    <hyperlink ref="U1004" r:id="rId3651" xr:uid="{00000000-0004-0000-0100-0000440E0000}"/>
    <hyperlink ref="V1004" r:id="rId3652" xr:uid="{00000000-0004-0000-0100-0000450E0000}"/>
    <hyperlink ref="W1004" r:id="rId3653" xr:uid="{00000000-0004-0000-0100-0000460E0000}"/>
    <hyperlink ref="X1004" r:id="rId3654" xr:uid="{00000000-0004-0000-0100-0000470E0000}"/>
    <hyperlink ref="T1005" r:id="rId3655" xr:uid="{00000000-0004-0000-0100-0000480E0000}"/>
    <hyperlink ref="U1005" r:id="rId3656" xr:uid="{00000000-0004-0000-0100-0000490E0000}"/>
    <hyperlink ref="V1005" r:id="rId3657" xr:uid="{00000000-0004-0000-0100-00004A0E0000}"/>
    <hyperlink ref="X1005" r:id="rId3658" xr:uid="{00000000-0004-0000-0100-00004B0E0000}"/>
    <hyperlink ref="T1006" r:id="rId3659" xr:uid="{00000000-0004-0000-0100-00004C0E0000}"/>
    <hyperlink ref="U1006" r:id="rId3660" xr:uid="{00000000-0004-0000-0100-00004D0E0000}"/>
    <hyperlink ref="T1007" r:id="rId3661" xr:uid="{00000000-0004-0000-0100-00004E0E0000}"/>
    <hyperlink ref="U1007" r:id="rId3662" xr:uid="{00000000-0004-0000-0100-00004F0E0000}"/>
    <hyperlink ref="V1007" r:id="rId3663" xr:uid="{00000000-0004-0000-0100-0000500E0000}"/>
    <hyperlink ref="W1007" r:id="rId3664" xr:uid="{00000000-0004-0000-0100-0000510E0000}"/>
    <hyperlink ref="X1007" r:id="rId3665" xr:uid="{00000000-0004-0000-0100-0000520E0000}"/>
    <hyperlink ref="U1008" r:id="rId3666" xr:uid="{00000000-0004-0000-0100-0000530E0000}"/>
    <hyperlink ref="V1008" r:id="rId3667" xr:uid="{00000000-0004-0000-0100-0000540E0000}"/>
    <hyperlink ref="W1008" r:id="rId3668" xr:uid="{00000000-0004-0000-0100-0000550E0000}"/>
    <hyperlink ref="T1009" r:id="rId3669" xr:uid="{00000000-0004-0000-0100-0000560E0000}"/>
    <hyperlink ref="V1009" r:id="rId3670" xr:uid="{00000000-0004-0000-0100-0000570E0000}"/>
    <hyperlink ref="X1009" r:id="rId3671" xr:uid="{00000000-0004-0000-0100-0000580E0000}"/>
    <hyperlink ref="T1010" r:id="rId3672" xr:uid="{00000000-0004-0000-0100-0000590E0000}"/>
    <hyperlink ref="U1010" r:id="rId3673" xr:uid="{00000000-0004-0000-0100-00005A0E0000}"/>
    <hyperlink ref="V1010" r:id="rId3674" xr:uid="{00000000-0004-0000-0100-00005B0E0000}"/>
    <hyperlink ref="X1010" r:id="rId3675" xr:uid="{00000000-0004-0000-0100-00005C0E0000}"/>
    <hyperlink ref="T1011" r:id="rId3676" xr:uid="{00000000-0004-0000-0100-00005D0E0000}"/>
    <hyperlink ref="U1011" r:id="rId3677" xr:uid="{00000000-0004-0000-0100-00005E0E0000}"/>
    <hyperlink ref="V1011" r:id="rId3678" xr:uid="{00000000-0004-0000-0100-00005F0E0000}"/>
    <hyperlink ref="W1011" r:id="rId3679" xr:uid="{00000000-0004-0000-0100-0000600E0000}"/>
    <hyperlink ref="X1011" r:id="rId3680" xr:uid="{00000000-0004-0000-0100-0000610E0000}"/>
    <hyperlink ref="T1013" r:id="rId3681" xr:uid="{00000000-0004-0000-0100-0000620E0000}"/>
    <hyperlink ref="U1013" r:id="rId3682" xr:uid="{00000000-0004-0000-0100-0000630E0000}"/>
    <hyperlink ref="V1013" r:id="rId3683" xr:uid="{00000000-0004-0000-0100-0000640E0000}"/>
    <hyperlink ref="V1014" r:id="rId3684" xr:uid="{00000000-0004-0000-0100-0000650E0000}"/>
    <hyperlink ref="X1014" r:id="rId3685" xr:uid="{00000000-0004-0000-0100-0000660E0000}"/>
    <hyperlink ref="S1016" r:id="rId3686" xr:uid="{00000000-0004-0000-0100-0000670E0000}"/>
    <hyperlink ref="T1016" r:id="rId3687" xr:uid="{00000000-0004-0000-0100-0000680E0000}"/>
    <hyperlink ref="U1016" r:id="rId3688" xr:uid="{00000000-0004-0000-0100-0000690E0000}"/>
    <hyperlink ref="V1016" r:id="rId3689" xr:uid="{00000000-0004-0000-0100-00006A0E0000}"/>
    <hyperlink ref="W1016" r:id="rId3690" xr:uid="{00000000-0004-0000-0100-00006B0E0000}"/>
    <hyperlink ref="X1016" r:id="rId3691" xr:uid="{00000000-0004-0000-0100-00006C0E0000}"/>
    <hyperlink ref="V1017" r:id="rId3692" xr:uid="{00000000-0004-0000-0100-00006D0E0000}"/>
    <hyperlink ref="T1018" r:id="rId3693" xr:uid="{00000000-0004-0000-0100-00006E0E0000}"/>
    <hyperlink ref="U1018" r:id="rId3694" xr:uid="{00000000-0004-0000-0100-00006F0E0000}"/>
    <hyperlink ref="V1018" r:id="rId3695" xr:uid="{00000000-0004-0000-0100-0000700E0000}"/>
    <hyperlink ref="X1018" r:id="rId3696" xr:uid="{00000000-0004-0000-0100-0000710E0000}"/>
    <hyperlink ref="S1019" r:id="rId3697" xr:uid="{00000000-0004-0000-0100-0000720E0000}"/>
    <hyperlink ref="T1019" r:id="rId3698" xr:uid="{00000000-0004-0000-0100-0000730E0000}"/>
    <hyperlink ref="U1019" r:id="rId3699" xr:uid="{00000000-0004-0000-0100-0000740E0000}"/>
    <hyperlink ref="V1019" r:id="rId3700" xr:uid="{00000000-0004-0000-0100-0000750E0000}"/>
    <hyperlink ref="X1019" r:id="rId3701" xr:uid="{00000000-0004-0000-0100-0000760E0000}"/>
    <hyperlink ref="S1020" r:id="rId3702" xr:uid="{00000000-0004-0000-0100-0000770E0000}"/>
    <hyperlink ref="T1020" r:id="rId3703" xr:uid="{00000000-0004-0000-0100-0000780E0000}"/>
    <hyperlink ref="U1020" r:id="rId3704" xr:uid="{00000000-0004-0000-0100-0000790E0000}"/>
    <hyperlink ref="V1020" r:id="rId3705" xr:uid="{00000000-0004-0000-0100-00007A0E0000}"/>
    <hyperlink ref="X1020" r:id="rId3706" xr:uid="{00000000-0004-0000-0100-00007B0E0000}"/>
    <hyperlink ref="S1021" r:id="rId3707" xr:uid="{00000000-0004-0000-0100-00007C0E0000}"/>
    <hyperlink ref="T1021" r:id="rId3708" xr:uid="{00000000-0004-0000-0100-00007D0E0000}"/>
    <hyperlink ref="U1021" r:id="rId3709" xr:uid="{00000000-0004-0000-0100-00007E0E0000}"/>
    <hyperlink ref="V1021" r:id="rId3710" xr:uid="{00000000-0004-0000-0100-00007F0E0000}"/>
    <hyperlink ref="W1021" r:id="rId3711" xr:uid="{00000000-0004-0000-0100-0000800E0000}"/>
    <hyperlink ref="X1021" r:id="rId3712" xr:uid="{00000000-0004-0000-0100-0000810E0000}"/>
    <hyperlink ref="S1022" r:id="rId3713" xr:uid="{00000000-0004-0000-0100-0000820E0000}"/>
    <hyperlink ref="T1022" r:id="rId3714" xr:uid="{00000000-0004-0000-0100-0000830E0000}"/>
    <hyperlink ref="U1022" r:id="rId3715" xr:uid="{00000000-0004-0000-0100-0000840E0000}"/>
    <hyperlink ref="V1022" r:id="rId3716" xr:uid="{00000000-0004-0000-0100-0000850E0000}"/>
    <hyperlink ref="W1022" r:id="rId3717" xr:uid="{00000000-0004-0000-0100-0000860E0000}"/>
    <hyperlink ref="X1022" r:id="rId3718" xr:uid="{00000000-0004-0000-0100-0000870E0000}"/>
    <hyperlink ref="T1023" r:id="rId3719" xr:uid="{00000000-0004-0000-0100-0000880E0000}"/>
    <hyperlink ref="U1023" r:id="rId3720" xr:uid="{00000000-0004-0000-0100-0000890E0000}"/>
    <hyperlink ref="V1023" r:id="rId3721" xr:uid="{00000000-0004-0000-0100-00008A0E0000}"/>
    <hyperlink ref="W1023" r:id="rId3722" xr:uid="{00000000-0004-0000-0100-00008B0E0000}"/>
    <hyperlink ref="X1023" r:id="rId3723" xr:uid="{00000000-0004-0000-0100-00008C0E0000}"/>
    <hyperlink ref="T1024" r:id="rId3724" xr:uid="{00000000-0004-0000-0100-00008D0E0000}"/>
    <hyperlink ref="U1024" r:id="rId3725" xr:uid="{00000000-0004-0000-0100-00008E0E0000}"/>
    <hyperlink ref="V1024" r:id="rId3726" xr:uid="{00000000-0004-0000-0100-00008F0E0000}"/>
    <hyperlink ref="W1024" r:id="rId3727" xr:uid="{00000000-0004-0000-0100-0000900E0000}"/>
    <hyperlink ref="X1024" r:id="rId3728" xr:uid="{00000000-0004-0000-0100-0000910E0000}"/>
    <hyperlink ref="T1025" r:id="rId3729" xr:uid="{00000000-0004-0000-0100-0000920E0000}"/>
    <hyperlink ref="U1025" r:id="rId3730" xr:uid="{00000000-0004-0000-0100-0000930E0000}"/>
    <hyperlink ref="V1025" r:id="rId3731" xr:uid="{00000000-0004-0000-0100-0000940E0000}"/>
    <hyperlink ref="X1025" r:id="rId3732" xr:uid="{00000000-0004-0000-0100-0000950E0000}"/>
    <hyperlink ref="S1026" r:id="rId3733" xr:uid="{00000000-0004-0000-0100-0000960E0000}"/>
    <hyperlink ref="T1026" r:id="rId3734" xr:uid="{00000000-0004-0000-0100-0000970E0000}"/>
    <hyperlink ref="U1026" r:id="rId3735" xr:uid="{00000000-0004-0000-0100-0000980E0000}"/>
    <hyperlink ref="V1026" r:id="rId3736" xr:uid="{00000000-0004-0000-0100-0000990E0000}"/>
    <hyperlink ref="W1026" r:id="rId3737" xr:uid="{00000000-0004-0000-0100-00009A0E0000}"/>
    <hyperlink ref="X1026" r:id="rId3738" xr:uid="{00000000-0004-0000-0100-00009B0E0000}"/>
    <hyperlink ref="S1028" r:id="rId3739" xr:uid="{00000000-0004-0000-0100-00009C0E0000}"/>
    <hyperlink ref="T1028" r:id="rId3740" xr:uid="{00000000-0004-0000-0100-00009D0E0000}"/>
    <hyperlink ref="U1028" r:id="rId3741" xr:uid="{00000000-0004-0000-0100-00009E0E0000}"/>
    <hyperlink ref="V1028" r:id="rId3742" xr:uid="{00000000-0004-0000-0100-00009F0E0000}"/>
    <hyperlink ref="X1028" r:id="rId3743" xr:uid="{00000000-0004-0000-0100-0000A00E0000}"/>
    <hyperlink ref="S1031" r:id="rId3744" xr:uid="{00000000-0004-0000-0100-0000A10E0000}"/>
    <hyperlink ref="T1031" r:id="rId3745" xr:uid="{00000000-0004-0000-0100-0000A20E0000}"/>
    <hyperlink ref="U1031" r:id="rId3746" xr:uid="{00000000-0004-0000-0100-0000A30E0000}"/>
    <hyperlink ref="V1031" r:id="rId3747" xr:uid="{00000000-0004-0000-0100-0000A40E0000}"/>
    <hyperlink ref="X1031" r:id="rId3748" xr:uid="{00000000-0004-0000-0100-0000A50E0000}"/>
    <hyperlink ref="U1032" r:id="rId3749" xr:uid="{00000000-0004-0000-0100-0000A60E0000}"/>
    <hyperlink ref="V1032" r:id="rId3750" xr:uid="{00000000-0004-0000-0100-0000A70E0000}"/>
    <hyperlink ref="S1033" r:id="rId3751" xr:uid="{00000000-0004-0000-0100-0000A80E0000}"/>
    <hyperlink ref="T1033" r:id="rId3752" xr:uid="{00000000-0004-0000-0100-0000A90E0000}"/>
    <hyperlink ref="U1033" r:id="rId3753" xr:uid="{00000000-0004-0000-0100-0000AA0E0000}"/>
    <hyperlink ref="V1033" r:id="rId3754" xr:uid="{00000000-0004-0000-0100-0000AB0E0000}"/>
    <hyperlink ref="X1033" r:id="rId3755" xr:uid="{00000000-0004-0000-0100-0000AC0E0000}"/>
    <hyperlink ref="T1035" r:id="rId3756" xr:uid="{00000000-0004-0000-0100-0000AD0E0000}"/>
    <hyperlink ref="U1035" r:id="rId3757" xr:uid="{00000000-0004-0000-0100-0000AE0E0000}"/>
    <hyperlink ref="V1035" r:id="rId3758" xr:uid="{00000000-0004-0000-0100-0000AF0E0000}"/>
    <hyperlink ref="X1035" r:id="rId3759" xr:uid="{00000000-0004-0000-0100-0000B00E0000}"/>
    <hyperlink ref="S1036" r:id="rId3760" xr:uid="{00000000-0004-0000-0100-0000B10E0000}"/>
    <hyperlink ref="T1036" r:id="rId3761" xr:uid="{00000000-0004-0000-0100-0000B20E0000}"/>
    <hyperlink ref="U1036" r:id="rId3762" xr:uid="{00000000-0004-0000-0100-0000B30E0000}"/>
    <hyperlink ref="V1036" r:id="rId3763" xr:uid="{00000000-0004-0000-0100-0000B40E0000}"/>
    <hyperlink ref="W1036" r:id="rId3764" xr:uid="{00000000-0004-0000-0100-0000B50E0000}"/>
    <hyperlink ref="X1036" r:id="rId3765" xr:uid="{00000000-0004-0000-0100-0000B60E0000}"/>
    <hyperlink ref="S1037" r:id="rId3766" xr:uid="{00000000-0004-0000-0100-0000B70E0000}"/>
    <hyperlink ref="T1037" r:id="rId3767" xr:uid="{00000000-0004-0000-0100-0000B80E0000}"/>
    <hyperlink ref="U1037" r:id="rId3768" xr:uid="{00000000-0004-0000-0100-0000B90E0000}"/>
    <hyperlink ref="V1037" r:id="rId3769" xr:uid="{00000000-0004-0000-0100-0000BA0E0000}"/>
    <hyperlink ref="X1037" r:id="rId3770" xr:uid="{00000000-0004-0000-0100-0000BB0E0000}"/>
    <hyperlink ref="U1038" r:id="rId3771" xr:uid="{00000000-0004-0000-0100-0000BC0E0000}"/>
    <hyperlink ref="V1038" r:id="rId3772" xr:uid="{00000000-0004-0000-0100-0000BD0E0000}"/>
    <hyperlink ref="W1038" r:id="rId3773" xr:uid="{00000000-0004-0000-0100-0000BE0E0000}"/>
    <hyperlink ref="X1038" r:id="rId3774" xr:uid="{00000000-0004-0000-0100-0000BF0E0000}"/>
    <hyperlink ref="T1039" r:id="rId3775" xr:uid="{00000000-0004-0000-0100-0000C00E0000}"/>
    <hyperlink ref="U1039" r:id="rId3776" xr:uid="{00000000-0004-0000-0100-0000C10E0000}"/>
    <hyperlink ref="W1039" r:id="rId3777" xr:uid="{00000000-0004-0000-0100-0000C20E0000}"/>
    <hyperlink ref="X1039" r:id="rId3778" xr:uid="{00000000-0004-0000-0100-0000C30E0000}"/>
    <hyperlink ref="T1041" r:id="rId3779" xr:uid="{00000000-0004-0000-0100-0000C40E0000}"/>
    <hyperlink ref="U1041" r:id="rId3780" xr:uid="{00000000-0004-0000-0100-0000C50E0000}"/>
    <hyperlink ref="V1041" r:id="rId3781" xr:uid="{00000000-0004-0000-0100-0000C60E0000}"/>
    <hyperlink ref="W1041" r:id="rId3782" xr:uid="{00000000-0004-0000-0100-0000C70E0000}"/>
    <hyperlink ref="X1041" r:id="rId3783" xr:uid="{00000000-0004-0000-0100-0000C80E0000}"/>
    <hyperlink ref="T1042" r:id="rId3784" xr:uid="{00000000-0004-0000-0100-0000C90E0000}"/>
    <hyperlink ref="U1042" r:id="rId3785" xr:uid="{00000000-0004-0000-0100-0000CA0E0000}"/>
    <hyperlink ref="V1042" r:id="rId3786" xr:uid="{00000000-0004-0000-0100-0000CB0E0000}"/>
    <hyperlink ref="W1042" r:id="rId3787" xr:uid="{00000000-0004-0000-0100-0000CC0E0000}"/>
    <hyperlink ref="X1042" r:id="rId3788" xr:uid="{00000000-0004-0000-0100-0000CD0E0000}"/>
    <hyperlink ref="T1043" r:id="rId3789" xr:uid="{00000000-0004-0000-0100-0000CE0E0000}"/>
    <hyperlink ref="U1043" r:id="rId3790" xr:uid="{00000000-0004-0000-0100-0000CF0E0000}"/>
    <hyperlink ref="S1044" r:id="rId3791" xr:uid="{00000000-0004-0000-0100-0000D00E0000}"/>
    <hyperlink ref="T1044" r:id="rId3792" xr:uid="{00000000-0004-0000-0100-0000D10E0000}"/>
    <hyperlink ref="U1044" r:id="rId3793" xr:uid="{00000000-0004-0000-0100-0000D20E0000}"/>
    <hyperlink ref="V1044" r:id="rId3794" xr:uid="{00000000-0004-0000-0100-0000D30E0000}"/>
    <hyperlink ref="X1044" r:id="rId3795" xr:uid="{00000000-0004-0000-0100-0000D40E0000}"/>
    <hyperlink ref="S1045" r:id="rId3796" location="LE" xr:uid="{00000000-0004-0000-0100-0000D50E0000}"/>
    <hyperlink ref="T1045" r:id="rId3797" location="LE" xr:uid="{00000000-0004-0000-0100-0000D60E0000}"/>
    <hyperlink ref="U1045" r:id="rId3798" location="LE" xr:uid="{00000000-0004-0000-0100-0000D70E0000}"/>
    <hyperlink ref="W1045" r:id="rId3799" xr:uid="{00000000-0004-0000-0100-0000D80E0000}"/>
    <hyperlink ref="X1045" r:id="rId3800" xr:uid="{00000000-0004-0000-0100-0000D90E0000}"/>
    <hyperlink ref="S1046" r:id="rId3801" xr:uid="{00000000-0004-0000-0100-0000DA0E0000}"/>
    <hyperlink ref="T1046" r:id="rId3802" xr:uid="{00000000-0004-0000-0100-0000DB0E0000}"/>
    <hyperlink ref="U1046" r:id="rId3803" xr:uid="{00000000-0004-0000-0100-0000DC0E0000}"/>
    <hyperlink ref="V1046" r:id="rId3804" xr:uid="{00000000-0004-0000-0100-0000DD0E0000}"/>
    <hyperlink ref="X1046" r:id="rId3805" xr:uid="{00000000-0004-0000-0100-0000DE0E0000}"/>
    <hyperlink ref="T1047" r:id="rId3806" xr:uid="{00000000-0004-0000-0100-0000DF0E0000}"/>
    <hyperlink ref="U1047" r:id="rId3807" xr:uid="{00000000-0004-0000-0100-0000E00E0000}"/>
    <hyperlink ref="V1047" r:id="rId3808" xr:uid="{00000000-0004-0000-0100-0000E10E0000}"/>
    <hyperlink ref="U1048" r:id="rId3809" xr:uid="{00000000-0004-0000-0100-0000E20E0000}"/>
    <hyperlink ref="V1048" r:id="rId3810" xr:uid="{00000000-0004-0000-0100-0000E30E0000}"/>
    <hyperlink ref="W1048" r:id="rId3811" xr:uid="{00000000-0004-0000-0100-0000E40E0000}"/>
    <hyperlink ref="T1049" r:id="rId3812" xr:uid="{00000000-0004-0000-0100-0000E50E0000}"/>
    <hyperlink ref="U1049" r:id="rId3813" xr:uid="{00000000-0004-0000-0100-0000E60E0000}"/>
    <hyperlink ref="V1049" r:id="rId3814" xr:uid="{00000000-0004-0000-0100-0000E70E0000}"/>
    <hyperlink ref="W1049" r:id="rId3815" xr:uid="{00000000-0004-0000-0100-0000E80E0000}"/>
    <hyperlink ref="X1049" r:id="rId3816" xr:uid="{00000000-0004-0000-0100-0000E90E0000}"/>
    <hyperlink ref="T1050" r:id="rId3817" location="esidata" xr:uid="{00000000-0004-0000-0100-0000EA0E0000}"/>
    <hyperlink ref="U1050" r:id="rId3818" xr:uid="{00000000-0004-0000-0100-0000EB0E0000}"/>
    <hyperlink ref="V1050" r:id="rId3819" xr:uid="{00000000-0004-0000-0100-0000EC0E0000}"/>
    <hyperlink ref="W1050" r:id="rId3820" xr:uid="{00000000-0004-0000-0100-0000ED0E0000}"/>
    <hyperlink ref="X1050" r:id="rId3821" xr:uid="{00000000-0004-0000-0100-0000EE0E0000}"/>
    <hyperlink ref="T1051" r:id="rId3822" xr:uid="{00000000-0004-0000-0100-0000EF0E0000}"/>
    <hyperlink ref="U1051" r:id="rId3823" xr:uid="{00000000-0004-0000-0100-0000F00E0000}"/>
    <hyperlink ref="V1051" r:id="rId3824" xr:uid="{00000000-0004-0000-0100-0000F10E0000}"/>
    <hyperlink ref="W1051" r:id="rId3825" xr:uid="{00000000-0004-0000-0100-0000F20E0000}"/>
    <hyperlink ref="X1051" r:id="rId3826" xr:uid="{00000000-0004-0000-0100-0000F30E0000}"/>
    <hyperlink ref="T1052" r:id="rId3827" xr:uid="{00000000-0004-0000-0100-0000F40E0000}"/>
    <hyperlink ref="U1052" r:id="rId3828" xr:uid="{00000000-0004-0000-0100-0000F50E0000}"/>
    <hyperlink ref="V1052" r:id="rId3829" xr:uid="{00000000-0004-0000-0100-0000F60E0000}"/>
    <hyperlink ref="W1052" r:id="rId3830" xr:uid="{00000000-0004-0000-0100-0000F70E0000}"/>
    <hyperlink ref="X1052" r:id="rId3831" xr:uid="{00000000-0004-0000-0100-0000F80E0000}"/>
    <hyperlink ref="T1053" r:id="rId3832" xr:uid="{00000000-0004-0000-0100-0000F90E0000}"/>
    <hyperlink ref="U1053" r:id="rId3833" xr:uid="{00000000-0004-0000-0100-0000FA0E0000}"/>
    <hyperlink ref="V1053" r:id="rId3834" xr:uid="{00000000-0004-0000-0100-0000FB0E0000}"/>
    <hyperlink ref="X1053" r:id="rId3835" xr:uid="{00000000-0004-0000-0100-0000FC0E0000}"/>
    <hyperlink ref="T1054" r:id="rId3836" xr:uid="{00000000-0004-0000-0100-0000FD0E0000}"/>
    <hyperlink ref="U1054" r:id="rId3837" xr:uid="{00000000-0004-0000-0100-0000FE0E0000}"/>
    <hyperlink ref="V1054" r:id="rId3838" xr:uid="{00000000-0004-0000-0100-0000FF0E0000}"/>
    <hyperlink ref="X1054" r:id="rId3839" xr:uid="{00000000-0004-0000-0100-0000000F0000}"/>
    <hyperlink ref="T1055" r:id="rId3840" xr:uid="{00000000-0004-0000-0100-0000010F0000}"/>
    <hyperlink ref="U1055" r:id="rId3841" xr:uid="{00000000-0004-0000-0100-0000020F0000}"/>
    <hyperlink ref="V1057" r:id="rId3842" xr:uid="{00000000-0004-0000-0100-0000030F0000}"/>
    <hyperlink ref="S1058" r:id="rId3843" xr:uid="{00000000-0004-0000-0100-0000040F0000}"/>
    <hyperlink ref="T1058" r:id="rId3844" xr:uid="{00000000-0004-0000-0100-0000050F0000}"/>
    <hyperlink ref="U1058" r:id="rId3845" xr:uid="{00000000-0004-0000-0100-0000060F0000}"/>
    <hyperlink ref="V1058" r:id="rId3846" xr:uid="{00000000-0004-0000-0100-0000070F0000}"/>
    <hyperlink ref="W1058" r:id="rId3847" xr:uid="{00000000-0004-0000-0100-0000080F0000}"/>
    <hyperlink ref="X1058" r:id="rId3848" xr:uid="{00000000-0004-0000-0100-0000090F0000}"/>
    <hyperlink ref="V1059" r:id="rId3849" xr:uid="{00000000-0004-0000-0100-00000A0F0000}"/>
    <hyperlink ref="T1060" r:id="rId3850" xr:uid="{00000000-0004-0000-0100-00000B0F0000}"/>
    <hyperlink ref="V1060" r:id="rId3851" xr:uid="{00000000-0004-0000-0100-00000C0F0000}"/>
    <hyperlink ref="W1060" r:id="rId3852" xr:uid="{00000000-0004-0000-0100-00000D0F0000}"/>
    <hyperlink ref="X1060" r:id="rId3853" xr:uid="{00000000-0004-0000-0100-00000E0F0000}"/>
    <hyperlink ref="T1061" r:id="rId3854" xr:uid="{00000000-0004-0000-0100-00000F0F0000}"/>
    <hyperlink ref="U1061" r:id="rId3855" xr:uid="{00000000-0004-0000-0100-0000100F0000}"/>
    <hyperlink ref="T1062" r:id="rId3856" xr:uid="{00000000-0004-0000-0100-0000110F0000}"/>
    <hyperlink ref="V1062" r:id="rId3857" xr:uid="{00000000-0004-0000-0100-0000120F0000}"/>
    <hyperlink ref="X1062" r:id="rId3858" xr:uid="{00000000-0004-0000-0100-0000130F0000}"/>
    <hyperlink ref="U1063" r:id="rId3859" xr:uid="{00000000-0004-0000-0100-0000140F0000}"/>
    <hyperlink ref="V1063" r:id="rId3860" xr:uid="{00000000-0004-0000-0100-0000150F0000}"/>
    <hyperlink ref="X1063" r:id="rId3861" xr:uid="{00000000-0004-0000-0100-0000160F0000}"/>
    <hyperlink ref="T1065" r:id="rId3862" xr:uid="{00000000-0004-0000-0100-0000170F0000}"/>
    <hyperlink ref="U1065" r:id="rId3863" xr:uid="{00000000-0004-0000-0100-0000180F0000}"/>
    <hyperlink ref="V1065" r:id="rId3864" xr:uid="{00000000-0004-0000-0100-0000190F0000}"/>
    <hyperlink ref="X1065" r:id="rId3865" xr:uid="{00000000-0004-0000-0100-00001A0F0000}"/>
    <hyperlink ref="S1066" r:id="rId3866" location=":~:text=PFAS%20Sites-,Lear%20Siegler%20Inc.%2C%20Mendon%2C%20St.,Joseph%20County&amp;text=This%20automotive%20accessory%20manufacturer%20is,West%20Clark%20Street%20in%20Mendon." xr:uid="{00000000-0004-0000-0100-00001B0F0000}"/>
    <hyperlink ref="T1066" r:id="rId3867" xr:uid="{00000000-0004-0000-0100-00001C0F0000}"/>
    <hyperlink ref="U1066" r:id="rId3868" xr:uid="{00000000-0004-0000-0100-00001D0F0000}"/>
    <hyperlink ref="V1066" r:id="rId3869" location=":~:text=PFAS%20Sites-,Lear%20Siegler%20Inc.%2C%20Mendon%2C%20St.,Joseph%20County&amp;text=This%20automotive%20accessory%20manufacturer%20is,West%20Clark%20Street%20in%20Mendon." xr:uid="{00000000-0004-0000-0100-00001E0F0000}"/>
    <hyperlink ref="W1066" r:id="rId3870" xr:uid="{00000000-0004-0000-0100-00001F0F0000}"/>
    <hyperlink ref="X1066" r:id="rId3871" xr:uid="{00000000-0004-0000-0100-0000200F0000}"/>
    <hyperlink ref="U1067" r:id="rId3872" xr:uid="{00000000-0004-0000-0100-0000210F0000}"/>
    <hyperlink ref="V1067" r:id="rId3873" xr:uid="{00000000-0004-0000-0100-0000220F0000}"/>
    <hyperlink ref="W1067" r:id="rId3874" xr:uid="{00000000-0004-0000-0100-0000230F0000}"/>
    <hyperlink ref="X1067" r:id="rId3875" xr:uid="{00000000-0004-0000-0100-0000240F0000}"/>
    <hyperlink ref="T1068" r:id="rId3876" xr:uid="{00000000-0004-0000-0100-0000250F0000}"/>
    <hyperlink ref="U1068" r:id="rId3877" xr:uid="{00000000-0004-0000-0100-0000260F0000}"/>
    <hyperlink ref="V1068" r:id="rId3878" xr:uid="{00000000-0004-0000-0100-0000270F0000}"/>
    <hyperlink ref="W1068" r:id="rId3879" xr:uid="{00000000-0004-0000-0100-0000280F0000}"/>
    <hyperlink ref="X1068" r:id="rId3880" xr:uid="{00000000-0004-0000-0100-0000290F0000}"/>
    <hyperlink ref="T1069" r:id="rId3881" xr:uid="{00000000-0004-0000-0100-00002A0F0000}"/>
    <hyperlink ref="V1069" r:id="rId3882" xr:uid="{00000000-0004-0000-0100-00002B0F0000}"/>
    <hyperlink ref="X1069" r:id="rId3883" xr:uid="{00000000-0004-0000-0100-00002C0F0000}"/>
    <hyperlink ref="U1070" r:id="rId3884" xr:uid="{00000000-0004-0000-0100-00002D0F0000}"/>
    <hyperlink ref="V1070" r:id="rId3885" xr:uid="{00000000-0004-0000-0100-00002E0F0000}"/>
    <hyperlink ref="W1070" r:id="rId3886" xr:uid="{00000000-0004-0000-0100-00002F0F0000}"/>
    <hyperlink ref="T1071" r:id="rId3887" xr:uid="{00000000-0004-0000-0100-0000300F0000}"/>
    <hyperlink ref="U1071" r:id="rId3888" xr:uid="{00000000-0004-0000-0100-0000310F0000}"/>
    <hyperlink ref="V1071" r:id="rId3889" xr:uid="{00000000-0004-0000-0100-0000320F0000}"/>
    <hyperlink ref="W1071" r:id="rId3890" xr:uid="{00000000-0004-0000-0100-0000330F0000}"/>
    <hyperlink ref="X1071" r:id="rId3891" xr:uid="{00000000-0004-0000-0100-0000340F0000}"/>
    <hyperlink ref="T1072" r:id="rId3892" xr:uid="{00000000-0004-0000-0100-0000350F0000}"/>
    <hyperlink ref="V1072" r:id="rId3893" xr:uid="{00000000-0004-0000-0100-0000360F0000}"/>
    <hyperlink ref="X1072" r:id="rId3894" xr:uid="{00000000-0004-0000-0100-0000370F0000}"/>
    <hyperlink ref="S1073" r:id="rId3895" xr:uid="{00000000-0004-0000-0100-0000380F0000}"/>
    <hyperlink ref="T1073" r:id="rId3896" xr:uid="{00000000-0004-0000-0100-0000390F0000}"/>
    <hyperlink ref="V1073" r:id="rId3897" xr:uid="{00000000-0004-0000-0100-00003A0F0000}"/>
    <hyperlink ref="W1073" r:id="rId3898" xr:uid="{00000000-0004-0000-0100-00003B0F0000}"/>
    <hyperlink ref="X1073" r:id="rId3899" xr:uid="{00000000-0004-0000-0100-00003C0F0000}"/>
    <hyperlink ref="T1074" r:id="rId3900" xr:uid="{00000000-0004-0000-0100-00003D0F0000}"/>
    <hyperlink ref="U1074" r:id="rId3901" xr:uid="{00000000-0004-0000-0100-00003E0F0000}"/>
    <hyperlink ref="V1074" r:id="rId3902" xr:uid="{00000000-0004-0000-0100-00003F0F0000}"/>
    <hyperlink ref="X1074" r:id="rId3903" xr:uid="{00000000-0004-0000-0100-0000400F0000}"/>
    <hyperlink ref="T1075" r:id="rId3904" xr:uid="{00000000-0004-0000-0100-0000410F0000}"/>
    <hyperlink ref="U1075" r:id="rId3905" xr:uid="{00000000-0004-0000-0100-0000420F0000}"/>
    <hyperlink ref="W1075" r:id="rId3906" xr:uid="{00000000-0004-0000-0100-0000430F0000}"/>
    <hyperlink ref="X1075" r:id="rId3907" xr:uid="{00000000-0004-0000-0100-0000440F0000}"/>
    <hyperlink ref="T1076" r:id="rId3908" xr:uid="{00000000-0004-0000-0100-0000450F0000}"/>
    <hyperlink ref="V1076" r:id="rId3909" xr:uid="{00000000-0004-0000-0100-0000460F0000}"/>
    <hyperlink ref="X1076" r:id="rId3910" xr:uid="{00000000-0004-0000-0100-0000470F0000}"/>
    <hyperlink ref="T1078" r:id="rId3911" xr:uid="{00000000-0004-0000-0100-0000480F0000}"/>
    <hyperlink ref="U1078" r:id="rId3912" xr:uid="{00000000-0004-0000-0100-0000490F0000}"/>
    <hyperlink ref="V1078" r:id="rId3913" xr:uid="{00000000-0004-0000-0100-00004A0F0000}"/>
    <hyperlink ref="W1078" r:id="rId3914" xr:uid="{00000000-0004-0000-0100-00004B0F0000}"/>
    <hyperlink ref="X1078" r:id="rId3915" xr:uid="{00000000-0004-0000-0100-00004C0F0000}"/>
    <hyperlink ref="U1079" r:id="rId3916" xr:uid="{00000000-0004-0000-0100-00004D0F0000}"/>
    <hyperlink ref="V1079" r:id="rId3917" xr:uid="{00000000-0004-0000-0100-00004E0F0000}"/>
    <hyperlink ref="W1079" r:id="rId3918" xr:uid="{00000000-0004-0000-0100-00004F0F0000}"/>
    <hyperlink ref="X1079" r:id="rId3919" xr:uid="{00000000-0004-0000-0100-0000500F0000}"/>
    <hyperlink ref="T1080" r:id="rId3920" xr:uid="{00000000-0004-0000-0100-0000510F0000}"/>
    <hyperlink ref="V1080" r:id="rId3921" xr:uid="{00000000-0004-0000-0100-0000520F0000}"/>
    <hyperlink ref="W1080" r:id="rId3922" xr:uid="{00000000-0004-0000-0100-0000530F0000}"/>
    <hyperlink ref="X1080" r:id="rId3923" xr:uid="{00000000-0004-0000-0100-0000540F0000}"/>
    <hyperlink ref="T1081" r:id="rId3924" xr:uid="{00000000-0004-0000-0100-0000550F0000}"/>
    <hyperlink ref="U1081" r:id="rId3925" xr:uid="{00000000-0004-0000-0100-0000560F0000}"/>
    <hyperlink ref="V1081" r:id="rId3926" xr:uid="{00000000-0004-0000-0100-0000570F0000}"/>
    <hyperlink ref="W1081" r:id="rId3927" xr:uid="{00000000-0004-0000-0100-0000580F0000}"/>
    <hyperlink ref="X1081" r:id="rId3928" xr:uid="{00000000-0004-0000-0100-0000590F0000}"/>
    <hyperlink ref="U1082" r:id="rId3929" xr:uid="{00000000-0004-0000-0100-00005A0F0000}"/>
    <hyperlink ref="V1082" r:id="rId3930" xr:uid="{00000000-0004-0000-0100-00005B0F0000}"/>
    <hyperlink ref="X1082" r:id="rId3931" xr:uid="{00000000-0004-0000-0100-00005C0F0000}"/>
    <hyperlink ref="S1083" r:id="rId3932" xr:uid="{00000000-0004-0000-0100-00005D0F0000}"/>
    <hyperlink ref="T1083" r:id="rId3933" xr:uid="{00000000-0004-0000-0100-00005E0F0000}"/>
    <hyperlink ref="U1083" r:id="rId3934" xr:uid="{00000000-0004-0000-0100-00005F0F0000}"/>
    <hyperlink ref="V1083" r:id="rId3935" xr:uid="{00000000-0004-0000-0100-0000600F0000}"/>
    <hyperlink ref="X1083" r:id="rId3936" xr:uid="{00000000-0004-0000-0100-0000610F0000}"/>
    <hyperlink ref="S1084" r:id="rId3937" xr:uid="{00000000-0004-0000-0100-0000620F0000}"/>
    <hyperlink ref="T1084" r:id="rId3938" xr:uid="{00000000-0004-0000-0100-0000630F0000}"/>
    <hyperlink ref="U1084" r:id="rId3939" xr:uid="{00000000-0004-0000-0100-0000640F0000}"/>
    <hyperlink ref="V1084" r:id="rId3940" xr:uid="{00000000-0004-0000-0100-0000650F0000}"/>
    <hyperlink ref="X1084" r:id="rId3941" xr:uid="{00000000-0004-0000-0100-0000660F0000}"/>
    <hyperlink ref="T1085" r:id="rId3942" xr:uid="{00000000-0004-0000-0100-0000670F0000}"/>
    <hyperlink ref="U1085" r:id="rId3943" xr:uid="{00000000-0004-0000-0100-0000680F0000}"/>
    <hyperlink ref="V1085" r:id="rId3944" xr:uid="{00000000-0004-0000-0100-0000690F0000}"/>
    <hyperlink ref="W1085" r:id="rId3945" xr:uid="{00000000-0004-0000-0100-00006A0F0000}"/>
    <hyperlink ref="X1085" r:id="rId3946" xr:uid="{00000000-0004-0000-0100-00006B0F0000}"/>
    <hyperlink ref="U1086" r:id="rId3947" xr:uid="{00000000-0004-0000-0100-00006C0F0000}"/>
    <hyperlink ref="V1086" r:id="rId3948" xr:uid="{00000000-0004-0000-0100-00006D0F0000}"/>
    <hyperlink ref="T1087" r:id="rId3949" xr:uid="{00000000-0004-0000-0100-00006E0F0000}"/>
    <hyperlink ref="U1087" r:id="rId3950" xr:uid="{00000000-0004-0000-0100-00006F0F0000}"/>
    <hyperlink ref="V1087" r:id="rId3951" xr:uid="{00000000-0004-0000-0100-0000700F0000}"/>
    <hyperlink ref="W1087" r:id="rId3952" xr:uid="{00000000-0004-0000-0100-0000710F0000}"/>
    <hyperlink ref="X1087" r:id="rId3953" xr:uid="{00000000-0004-0000-0100-0000720F0000}"/>
    <hyperlink ref="S1088" r:id="rId3954" xr:uid="{00000000-0004-0000-0100-0000730F0000}"/>
    <hyperlink ref="T1088" r:id="rId3955" xr:uid="{00000000-0004-0000-0100-0000740F0000}"/>
    <hyperlink ref="V1088" r:id="rId3956" xr:uid="{00000000-0004-0000-0100-0000750F0000}"/>
    <hyperlink ref="W1088" r:id="rId3957" xr:uid="{00000000-0004-0000-0100-0000760F0000}"/>
    <hyperlink ref="X1088" r:id="rId3958" xr:uid="{00000000-0004-0000-0100-0000770F0000}"/>
    <hyperlink ref="S1091" r:id="rId3959" xr:uid="{00000000-0004-0000-0100-0000780F0000}"/>
    <hyperlink ref="T1091" r:id="rId3960" xr:uid="{00000000-0004-0000-0100-0000790F0000}"/>
    <hyperlink ref="U1091" r:id="rId3961" xr:uid="{00000000-0004-0000-0100-00007A0F0000}"/>
    <hyperlink ref="V1091" r:id="rId3962" xr:uid="{00000000-0004-0000-0100-00007B0F0000}"/>
    <hyperlink ref="W1091" r:id="rId3963" xr:uid="{00000000-0004-0000-0100-00007C0F0000}"/>
    <hyperlink ref="X1091" r:id="rId3964" xr:uid="{00000000-0004-0000-0100-00007D0F0000}"/>
    <hyperlink ref="T1093" r:id="rId3965" xr:uid="{00000000-0004-0000-0100-00007E0F0000}"/>
    <hyperlink ref="U1093" r:id="rId3966" xr:uid="{00000000-0004-0000-0100-00007F0F0000}"/>
    <hyperlink ref="V1093" r:id="rId3967" xr:uid="{00000000-0004-0000-0100-0000800F0000}"/>
    <hyperlink ref="X1093" r:id="rId3968" xr:uid="{00000000-0004-0000-0100-0000810F0000}"/>
    <hyperlink ref="T1094" r:id="rId3969" xr:uid="{00000000-0004-0000-0100-0000820F0000}"/>
    <hyperlink ref="U1094" r:id="rId3970" xr:uid="{00000000-0004-0000-0100-0000830F0000}"/>
    <hyperlink ref="V1094" r:id="rId3971" xr:uid="{00000000-0004-0000-0100-0000840F0000}"/>
    <hyperlink ref="W1094" r:id="rId3972" xr:uid="{00000000-0004-0000-0100-0000850F0000}"/>
    <hyperlink ref="X1094" r:id="rId3973" xr:uid="{00000000-0004-0000-0100-0000860F0000}"/>
    <hyperlink ref="T1095" r:id="rId3974" xr:uid="{00000000-0004-0000-0100-0000870F0000}"/>
    <hyperlink ref="U1095" r:id="rId3975" xr:uid="{00000000-0004-0000-0100-0000880F0000}"/>
    <hyperlink ref="V1095" r:id="rId3976" xr:uid="{00000000-0004-0000-0100-0000890F0000}"/>
    <hyperlink ref="W1095" r:id="rId3977" xr:uid="{00000000-0004-0000-0100-00008A0F0000}"/>
    <hyperlink ref="X1095" r:id="rId3978" xr:uid="{00000000-0004-0000-0100-00008B0F0000}"/>
    <hyperlink ref="S1096" r:id="rId3979" xr:uid="{00000000-0004-0000-0100-00008C0F0000}"/>
    <hyperlink ref="T1096" r:id="rId3980" xr:uid="{00000000-0004-0000-0100-00008D0F0000}"/>
    <hyperlink ref="U1096" r:id="rId3981" xr:uid="{00000000-0004-0000-0100-00008E0F0000}"/>
    <hyperlink ref="V1096" r:id="rId3982" xr:uid="{00000000-0004-0000-0100-00008F0F0000}"/>
    <hyperlink ref="W1096" r:id="rId3983" xr:uid="{00000000-0004-0000-0100-0000900F0000}"/>
    <hyperlink ref="X1096" r:id="rId3984" xr:uid="{00000000-0004-0000-0100-0000910F0000}"/>
    <hyperlink ref="T1097" r:id="rId3985" xr:uid="{00000000-0004-0000-0100-0000920F0000}"/>
    <hyperlink ref="U1097" r:id="rId3986" xr:uid="{00000000-0004-0000-0100-0000930F0000}"/>
    <hyperlink ref="V1097" r:id="rId3987" xr:uid="{00000000-0004-0000-0100-0000940F0000}"/>
    <hyperlink ref="X1097" r:id="rId3988" xr:uid="{00000000-0004-0000-0100-0000950F0000}"/>
    <hyperlink ref="T1098" r:id="rId3989" xr:uid="{00000000-0004-0000-0100-0000960F0000}"/>
    <hyperlink ref="U1098" r:id="rId3990" xr:uid="{00000000-0004-0000-0100-0000970F0000}"/>
    <hyperlink ref="V1098" r:id="rId3991" xr:uid="{00000000-0004-0000-0100-0000980F0000}"/>
    <hyperlink ref="W1098" r:id="rId3992" xr:uid="{00000000-0004-0000-0100-0000990F0000}"/>
    <hyperlink ref="X1098" r:id="rId3993" xr:uid="{00000000-0004-0000-0100-00009A0F0000}"/>
    <hyperlink ref="U1099" r:id="rId3994" xr:uid="{00000000-0004-0000-0100-00009B0F0000}"/>
    <hyperlink ref="V1099" r:id="rId3995" xr:uid="{00000000-0004-0000-0100-00009C0F0000}"/>
    <hyperlink ref="X1099" r:id="rId3996" xr:uid="{00000000-0004-0000-0100-00009D0F0000}"/>
    <hyperlink ref="T1100" r:id="rId3997" xr:uid="{00000000-0004-0000-0100-00009E0F0000}"/>
    <hyperlink ref="U1100" r:id="rId3998" xr:uid="{00000000-0004-0000-0100-00009F0F0000}"/>
    <hyperlink ref="V1100" r:id="rId3999" xr:uid="{00000000-0004-0000-0100-0000A00F0000}"/>
    <hyperlink ref="X1100" r:id="rId4000" xr:uid="{00000000-0004-0000-0100-0000A10F0000}"/>
    <hyperlink ref="T1101" r:id="rId4001" xr:uid="{00000000-0004-0000-0100-0000A20F0000}"/>
    <hyperlink ref="U1101" r:id="rId4002" xr:uid="{00000000-0004-0000-0100-0000A30F0000}"/>
    <hyperlink ref="W1101" r:id="rId4003" xr:uid="{00000000-0004-0000-0100-0000A40F0000}"/>
    <hyperlink ref="X1101" r:id="rId4004" xr:uid="{00000000-0004-0000-0100-0000A50F0000}"/>
    <hyperlink ref="T1102" r:id="rId4005" xr:uid="{00000000-0004-0000-0100-0000A60F0000}"/>
    <hyperlink ref="U1102" r:id="rId4006" xr:uid="{00000000-0004-0000-0100-0000A70F0000}"/>
    <hyperlink ref="V1102" r:id="rId4007" xr:uid="{00000000-0004-0000-0100-0000A80F0000}"/>
    <hyperlink ref="W1102" r:id="rId4008" xr:uid="{00000000-0004-0000-0100-0000A90F0000}"/>
    <hyperlink ref="X1102" r:id="rId4009" xr:uid="{00000000-0004-0000-0100-0000AA0F0000}"/>
    <hyperlink ref="T1103" r:id="rId4010" xr:uid="{00000000-0004-0000-0100-0000AB0F0000}"/>
    <hyperlink ref="U1103" r:id="rId4011" xr:uid="{00000000-0004-0000-0100-0000AC0F0000}"/>
    <hyperlink ref="U1104" r:id="rId4012" xr:uid="{00000000-0004-0000-0100-0000AD0F0000}"/>
    <hyperlink ref="V1104" r:id="rId4013" xr:uid="{00000000-0004-0000-0100-0000AE0F0000}"/>
    <hyperlink ref="S1105" r:id="rId4014" xr:uid="{00000000-0004-0000-0100-0000AF0F0000}"/>
    <hyperlink ref="T1105" r:id="rId4015" xr:uid="{00000000-0004-0000-0100-0000B00F0000}"/>
    <hyperlink ref="U1105" r:id="rId4016" xr:uid="{00000000-0004-0000-0100-0000B10F0000}"/>
    <hyperlink ref="V1105" r:id="rId4017" xr:uid="{00000000-0004-0000-0100-0000B20F0000}"/>
    <hyperlink ref="X1105" r:id="rId4018" xr:uid="{00000000-0004-0000-0100-0000B30F0000}"/>
    <hyperlink ref="T1106" r:id="rId4019" xr:uid="{00000000-0004-0000-0100-0000B40F0000}"/>
    <hyperlink ref="U1106" r:id="rId4020" xr:uid="{00000000-0004-0000-0100-0000B50F0000}"/>
    <hyperlink ref="V1106" r:id="rId4021" xr:uid="{00000000-0004-0000-0100-0000B60F0000}"/>
    <hyperlink ref="W1106" r:id="rId4022" xr:uid="{00000000-0004-0000-0100-0000B70F0000}"/>
    <hyperlink ref="X1106" r:id="rId4023" xr:uid="{00000000-0004-0000-0100-0000B80F0000}"/>
    <hyperlink ref="T1107" r:id="rId4024" xr:uid="{00000000-0004-0000-0100-0000B90F0000}"/>
    <hyperlink ref="V1107" r:id="rId4025" xr:uid="{00000000-0004-0000-0100-0000BA0F0000}"/>
    <hyperlink ref="X1107" r:id="rId4026" xr:uid="{00000000-0004-0000-0100-0000BB0F0000}"/>
    <hyperlink ref="T1108" r:id="rId4027" xr:uid="{00000000-0004-0000-0100-0000BC0F0000}"/>
    <hyperlink ref="U1108" r:id="rId4028" xr:uid="{00000000-0004-0000-0100-0000BD0F0000}"/>
    <hyperlink ref="V1108" r:id="rId4029" xr:uid="{00000000-0004-0000-0100-0000BE0F0000}"/>
    <hyperlink ref="X1108" r:id="rId4030" xr:uid="{00000000-0004-0000-0100-0000BF0F0000}"/>
    <hyperlink ref="S1111" r:id="rId4031" xr:uid="{00000000-0004-0000-0100-0000C00F0000}"/>
    <hyperlink ref="U1111" r:id="rId4032" xr:uid="{00000000-0004-0000-0100-0000C10F0000}"/>
    <hyperlink ref="V1111" r:id="rId4033" xr:uid="{00000000-0004-0000-0100-0000C20F0000}"/>
    <hyperlink ref="W1111" r:id="rId4034" xr:uid="{00000000-0004-0000-0100-0000C30F0000}"/>
    <hyperlink ref="X1111" r:id="rId4035" xr:uid="{00000000-0004-0000-0100-0000C40F0000}"/>
    <hyperlink ref="T1113" r:id="rId4036" xr:uid="{00000000-0004-0000-0100-0000C50F0000}"/>
    <hyperlink ref="U1113" r:id="rId4037" xr:uid="{00000000-0004-0000-0100-0000C60F0000}"/>
    <hyperlink ref="W1113" r:id="rId4038" xr:uid="{00000000-0004-0000-0100-0000C70F0000}"/>
    <hyperlink ref="X1113" r:id="rId4039" xr:uid="{00000000-0004-0000-0100-0000C80F0000}"/>
    <hyperlink ref="V1114" r:id="rId4040" xr:uid="{00000000-0004-0000-0100-0000C90F0000}"/>
    <hyperlink ref="S1115" r:id="rId4041" xr:uid="{00000000-0004-0000-0100-0000CA0F0000}"/>
    <hyperlink ref="T1115" r:id="rId4042" xr:uid="{00000000-0004-0000-0100-0000CB0F0000}"/>
    <hyperlink ref="U1115" r:id="rId4043" xr:uid="{00000000-0004-0000-0100-0000CC0F0000}"/>
    <hyperlink ref="V1115" r:id="rId4044" xr:uid="{00000000-0004-0000-0100-0000CD0F0000}"/>
    <hyperlink ref="W1115" r:id="rId4045" xr:uid="{00000000-0004-0000-0100-0000CE0F0000}"/>
    <hyperlink ref="X1115" r:id="rId4046" xr:uid="{00000000-0004-0000-0100-0000CF0F0000}"/>
    <hyperlink ref="S1117" r:id="rId4047" xr:uid="{00000000-0004-0000-0100-0000D00F0000}"/>
    <hyperlink ref="T1117" r:id="rId4048" xr:uid="{00000000-0004-0000-0100-0000D10F0000}"/>
    <hyperlink ref="U1117" r:id="rId4049" xr:uid="{00000000-0004-0000-0100-0000D20F0000}"/>
    <hyperlink ref="V1117" r:id="rId4050" xr:uid="{00000000-0004-0000-0100-0000D30F0000}"/>
    <hyperlink ref="W1117" r:id="rId4051" xr:uid="{00000000-0004-0000-0100-0000D40F0000}"/>
    <hyperlink ref="X1117" r:id="rId4052" xr:uid="{00000000-0004-0000-0100-0000D50F0000}"/>
    <hyperlink ref="T1118" r:id="rId4053" xr:uid="{00000000-0004-0000-0100-0000D60F0000}"/>
    <hyperlink ref="U1118" r:id="rId4054" xr:uid="{00000000-0004-0000-0100-0000D70F0000}"/>
    <hyperlink ref="V1118" r:id="rId4055" xr:uid="{00000000-0004-0000-0100-0000D80F0000}"/>
    <hyperlink ref="W1118" r:id="rId4056" xr:uid="{00000000-0004-0000-0100-0000D90F0000}"/>
    <hyperlink ref="X1118" r:id="rId4057" xr:uid="{00000000-0004-0000-0100-0000DA0F0000}"/>
    <hyperlink ref="T1119" r:id="rId4058" xr:uid="{00000000-0004-0000-0100-0000DB0F0000}"/>
    <hyperlink ref="V1119" r:id="rId4059" xr:uid="{00000000-0004-0000-0100-0000DC0F0000}"/>
    <hyperlink ref="X1119" r:id="rId4060" xr:uid="{00000000-0004-0000-0100-0000DD0F0000}"/>
    <hyperlink ref="T1120" r:id="rId4061" xr:uid="{00000000-0004-0000-0100-0000DE0F0000}"/>
    <hyperlink ref="V1120" r:id="rId4062" xr:uid="{00000000-0004-0000-0100-0000DF0F0000}"/>
    <hyperlink ref="X1120" r:id="rId4063" xr:uid="{00000000-0004-0000-0100-0000E00F0000}"/>
    <hyperlink ref="T1121" r:id="rId4064" xr:uid="{00000000-0004-0000-0100-0000E10F0000}"/>
    <hyperlink ref="U1121" r:id="rId4065" xr:uid="{00000000-0004-0000-0100-0000E20F0000}"/>
    <hyperlink ref="V1121" r:id="rId4066" xr:uid="{00000000-0004-0000-0100-0000E30F0000}"/>
    <hyperlink ref="W1121" r:id="rId4067" xr:uid="{00000000-0004-0000-0100-0000E40F0000}"/>
    <hyperlink ref="X1121" r:id="rId4068" xr:uid="{00000000-0004-0000-0100-0000E50F0000}"/>
    <hyperlink ref="T1122" r:id="rId4069" xr:uid="{00000000-0004-0000-0100-0000E60F0000}"/>
    <hyperlink ref="U1122" r:id="rId4070" xr:uid="{00000000-0004-0000-0100-0000E70F0000}"/>
    <hyperlink ref="W1122" r:id="rId4071" xr:uid="{00000000-0004-0000-0100-0000E80F0000}"/>
    <hyperlink ref="X1122" r:id="rId4072" xr:uid="{00000000-0004-0000-0100-0000E90F0000}"/>
    <hyperlink ref="T1123" r:id="rId4073" xr:uid="{00000000-0004-0000-0100-0000EA0F0000}"/>
    <hyperlink ref="U1123" r:id="rId4074" xr:uid="{00000000-0004-0000-0100-0000EB0F0000}"/>
    <hyperlink ref="V1123" r:id="rId4075" xr:uid="{00000000-0004-0000-0100-0000EC0F0000}"/>
    <hyperlink ref="W1123" r:id="rId4076" xr:uid="{00000000-0004-0000-0100-0000ED0F0000}"/>
    <hyperlink ref="X1123" r:id="rId4077" xr:uid="{00000000-0004-0000-0100-0000EE0F0000}"/>
    <hyperlink ref="T1124" r:id="rId4078" xr:uid="{00000000-0004-0000-0100-0000EF0F0000}"/>
    <hyperlink ref="U1124" r:id="rId4079" xr:uid="{00000000-0004-0000-0100-0000F00F0000}"/>
    <hyperlink ref="V1124" r:id="rId4080" xr:uid="{00000000-0004-0000-0100-0000F10F0000}"/>
    <hyperlink ref="X1124" r:id="rId4081" xr:uid="{00000000-0004-0000-0100-0000F20F0000}"/>
    <hyperlink ref="T1125" r:id="rId4082" xr:uid="{00000000-0004-0000-0100-0000F30F0000}"/>
    <hyperlink ref="V1125" r:id="rId4083" xr:uid="{00000000-0004-0000-0100-0000F40F0000}"/>
    <hyperlink ref="X1125" r:id="rId4084" xr:uid="{00000000-0004-0000-0100-0000F50F0000}"/>
    <hyperlink ref="T1126" r:id="rId4085" xr:uid="{00000000-0004-0000-0100-0000F60F0000}"/>
    <hyperlink ref="V1126" r:id="rId4086" xr:uid="{00000000-0004-0000-0100-0000F70F0000}"/>
    <hyperlink ref="X1126" r:id="rId4087" xr:uid="{00000000-0004-0000-0100-0000F80F0000}"/>
    <hyperlink ref="T1127" r:id="rId4088" xr:uid="{00000000-0004-0000-0100-0000F90F0000}"/>
    <hyperlink ref="U1127" r:id="rId4089" xr:uid="{00000000-0004-0000-0100-0000FA0F0000}"/>
    <hyperlink ref="V1127" r:id="rId4090" xr:uid="{00000000-0004-0000-0100-0000FB0F0000}"/>
    <hyperlink ref="W1127" r:id="rId4091" xr:uid="{00000000-0004-0000-0100-0000FC0F0000}"/>
    <hyperlink ref="X1127" r:id="rId4092" xr:uid="{00000000-0004-0000-0100-0000FD0F0000}"/>
    <hyperlink ref="S1128" r:id="rId4093" xr:uid="{00000000-0004-0000-0100-0000FE0F0000}"/>
    <hyperlink ref="T1128" r:id="rId4094" xr:uid="{00000000-0004-0000-0100-0000FF0F0000}"/>
    <hyperlink ref="U1128" r:id="rId4095" xr:uid="{00000000-0004-0000-0100-000000100000}"/>
    <hyperlink ref="V1128" r:id="rId4096" xr:uid="{00000000-0004-0000-0100-000001100000}"/>
    <hyperlink ref="W1128" r:id="rId4097" xr:uid="{00000000-0004-0000-0100-000002100000}"/>
    <hyperlink ref="X1128" r:id="rId4098" xr:uid="{00000000-0004-0000-0100-000003100000}"/>
    <hyperlink ref="U1129" r:id="rId4099" xr:uid="{00000000-0004-0000-0100-000004100000}"/>
    <hyperlink ref="V1129" r:id="rId4100" xr:uid="{00000000-0004-0000-0100-000005100000}"/>
    <hyperlink ref="X1129" r:id="rId4101" xr:uid="{00000000-0004-0000-0100-000006100000}"/>
    <hyperlink ref="T1130" r:id="rId4102" xr:uid="{00000000-0004-0000-0100-000007100000}"/>
    <hyperlink ref="U1130" r:id="rId4103" xr:uid="{00000000-0004-0000-0100-000008100000}"/>
    <hyperlink ref="V1130" r:id="rId4104" xr:uid="{00000000-0004-0000-0100-000009100000}"/>
    <hyperlink ref="W1130" r:id="rId4105" xr:uid="{00000000-0004-0000-0100-00000A100000}"/>
    <hyperlink ref="X1130" r:id="rId4106" xr:uid="{00000000-0004-0000-0100-00000B100000}"/>
    <hyperlink ref="T1131" r:id="rId4107" xr:uid="{00000000-0004-0000-0100-00000C100000}"/>
    <hyperlink ref="U1131" r:id="rId4108" xr:uid="{00000000-0004-0000-0100-00000D100000}"/>
    <hyperlink ref="V1131" r:id="rId4109" xr:uid="{00000000-0004-0000-0100-00000E100000}"/>
    <hyperlink ref="T1132" r:id="rId4110" xr:uid="{00000000-0004-0000-0100-00000F100000}"/>
    <hyperlink ref="U1132" r:id="rId4111" xr:uid="{00000000-0004-0000-0100-000010100000}"/>
    <hyperlink ref="V1132" r:id="rId4112" xr:uid="{00000000-0004-0000-0100-000011100000}"/>
    <hyperlink ref="W1132" r:id="rId4113" xr:uid="{00000000-0004-0000-0100-000012100000}"/>
    <hyperlink ref="X1132" r:id="rId4114" xr:uid="{00000000-0004-0000-0100-000013100000}"/>
    <hyperlink ref="T1133" r:id="rId4115" xr:uid="{00000000-0004-0000-0100-000014100000}"/>
    <hyperlink ref="U1133" r:id="rId4116" xr:uid="{00000000-0004-0000-0100-000015100000}"/>
    <hyperlink ref="V1133" r:id="rId4117" xr:uid="{00000000-0004-0000-0100-000016100000}"/>
    <hyperlink ref="W1133" r:id="rId4118" xr:uid="{00000000-0004-0000-0100-000017100000}"/>
    <hyperlink ref="X1133" r:id="rId4119" xr:uid="{00000000-0004-0000-0100-000018100000}"/>
    <hyperlink ref="T1134" r:id="rId4120" xr:uid="{00000000-0004-0000-0100-000019100000}"/>
    <hyperlink ref="U1134" r:id="rId4121" xr:uid="{00000000-0004-0000-0100-00001A100000}"/>
    <hyperlink ref="V1134" r:id="rId4122" xr:uid="{00000000-0004-0000-0100-00001B100000}"/>
    <hyperlink ref="W1134" r:id="rId4123" xr:uid="{00000000-0004-0000-0100-00001C100000}"/>
    <hyperlink ref="X1134" r:id="rId4124" xr:uid="{00000000-0004-0000-0100-00001D100000}"/>
    <hyperlink ref="U1135" r:id="rId4125" xr:uid="{00000000-0004-0000-0100-00001E100000}"/>
    <hyperlink ref="V1135" r:id="rId4126" xr:uid="{00000000-0004-0000-0100-00001F100000}"/>
    <hyperlink ref="X1135" r:id="rId4127" xr:uid="{00000000-0004-0000-0100-000020100000}"/>
    <hyperlink ref="T1136" r:id="rId4128" xr:uid="{00000000-0004-0000-0100-000021100000}"/>
    <hyperlink ref="U1136" r:id="rId4129" xr:uid="{00000000-0004-0000-0100-000022100000}"/>
    <hyperlink ref="V1136" r:id="rId4130" xr:uid="{00000000-0004-0000-0100-000023100000}"/>
    <hyperlink ref="W1136" r:id="rId4131" xr:uid="{00000000-0004-0000-0100-000024100000}"/>
    <hyperlink ref="X1136" r:id="rId4132" xr:uid="{00000000-0004-0000-0100-000025100000}"/>
    <hyperlink ref="S1138" r:id="rId4133" xr:uid="{00000000-0004-0000-0100-000026100000}"/>
    <hyperlink ref="T1138" r:id="rId4134" xr:uid="{00000000-0004-0000-0100-000027100000}"/>
    <hyperlink ref="U1138" r:id="rId4135" xr:uid="{00000000-0004-0000-0100-000028100000}"/>
    <hyperlink ref="V1138" r:id="rId4136" xr:uid="{00000000-0004-0000-0100-000029100000}"/>
    <hyperlink ref="W1138" r:id="rId4137" xr:uid="{00000000-0004-0000-0100-00002A100000}"/>
    <hyperlink ref="X1138" r:id="rId4138" xr:uid="{00000000-0004-0000-0100-00002B100000}"/>
    <hyperlink ref="S1139" r:id="rId4139" xr:uid="{00000000-0004-0000-0100-00002C100000}"/>
    <hyperlink ref="T1139" r:id="rId4140" xr:uid="{00000000-0004-0000-0100-00002D100000}"/>
    <hyperlink ref="U1139" r:id="rId4141" xr:uid="{00000000-0004-0000-0100-00002E100000}"/>
    <hyperlink ref="V1139" r:id="rId4142" xr:uid="{00000000-0004-0000-0100-00002F100000}"/>
    <hyperlink ref="X1139" r:id="rId4143" xr:uid="{00000000-0004-0000-0100-000030100000}"/>
    <hyperlink ref="U1140" r:id="rId4144" xr:uid="{00000000-0004-0000-0100-000031100000}"/>
    <hyperlink ref="V1140" r:id="rId4145" xr:uid="{00000000-0004-0000-0100-000032100000}"/>
    <hyperlink ref="S1141" r:id="rId4146" xr:uid="{00000000-0004-0000-0100-000033100000}"/>
    <hyperlink ref="T1141" r:id="rId4147" xr:uid="{00000000-0004-0000-0100-000034100000}"/>
    <hyperlink ref="U1141" r:id="rId4148" xr:uid="{00000000-0004-0000-0100-000035100000}"/>
    <hyperlink ref="V1141" r:id="rId4149" xr:uid="{00000000-0004-0000-0100-000036100000}"/>
    <hyperlink ref="X1141" r:id="rId4150" xr:uid="{00000000-0004-0000-0100-000037100000}"/>
    <hyperlink ref="T1142" r:id="rId4151" xr:uid="{00000000-0004-0000-0100-000038100000}"/>
    <hyperlink ref="V1142" r:id="rId4152" xr:uid="{00000000-0004-0000-0100-000039100000}"/>
    <hyperlink ref="X1142" r:id="rId4153" xr:uid="{00000000-0004-0000-0100-00003A100000}"/>
    <hyperlink ref="S1143" r:id="rId4154" xr:uid="{00000000-0004-0000-0100-00003B100000}"/>
    <hyperlink ref="U1143" r:id="rId4155" xr:uid="{00000000-0004-0000-0100-00003C100000}"/>
    <hyperlink ref="V1143" r:id="rId4156" xr:uid="{00000000-0004-0000-0100-00003D100000}"/>
    <hyperlink ref="W1143" r:id="rId4157" xr:uid="{00000000-0004-0000-0100-00003E100000}"/>
    <hyperlink ref="X1143" r:id="rId4158" xr:uid="{00000000-0004-0000-0100-00003F100000}"/>
    <hyperlink ref="U1144" r:id="rId4159" xr:uid="{00000000-0004-0000-0100-000040100000}"/>
    <hyperlink ref="V1144" r:id="rId4160" xr:uid="{00000000-0004-0000-0100-000041100000}"/>
    <hyperlink ref="X1144" r:id="rId4161" xr:uid="{00000000-0004-0000-0100-000042100000}"/>
    <hyperlink ref="T1145" r:id="rId4162" xr:uid="{00000000-0004-0000-0100-000043100000}"/>
    <hyperlink ref="U1145" r:id="rId4163" xr:uid="{00000000-0004-0000-0100-000044100000}"/>
    <hyperlink ref="V1145" r:id="rId4164" xr:uid="{00000000-0004-0000-0100-000045100000}"/>
    <hyperlink ref="W1145" r:id="rId4165" xr:uid="{00000000-0004-0000-0100-000046100000}"/>
    <hyperlink ref="S1146" r:id="rId4166" xr:uid="{00000000-0004-0000-0100-000047100000}"/>
    <hyperlink ref="U1146" r:id="rId4167" xr:uid="{00000000-0004-0000-0100-000048100000}"/>
    <hyperlink ref="V1146" r:id="rId4168" xr:uid="{00000000-0004-0000-0100-000049100000}"/>
    <hyperlink ref="W1146" r:id="rId4169" xr:uid="{00000000-0004-0000-0100-00004A100000}"/>
    <hyperlink ref="X1146" r:id="rId4170" xr:uid="{00000000-0004-0000-0100-00004B100000}"/>
    <hyperlink ref="S1147" r:id="rId4171" xr:uid="{00000000-0004-0000-0100-00004C100000}"/>
    <hyperlink ref="U1147" r:id="rId4172" xr:uid="{00000000-0004-0000-0100-00004D100000}"/>
    <hyperlink ref="V1147" r:id="rId4173" xr:uid="{00000000-0004-0000-0100-00004E100000}"/>
    <hyperlink ref="W1147" r:id="rId4174" xr:uid="{00000000-0004-0000-0100-00004F100000}"/>
    <hyperlink ref="X1147" r:id="rId4175" xr:uid="{00000000-0004-0000-0100-000050100000}"/>
    <hyperlink ref="S1148" r:id="rId4176" xr:uid="{00000000-0004-0000-0100-000051100000}"/>
    <hyperlink ref="U1148" r:id="rId4177" xr:uid="{00000000-0004-0000-0100-000052100000}"/>
    <hyperlink ref="W1148" r:id="rId4178" xr:uid="{00000000-0004-0000-0100-000053100000}"/>
    <hyperlink ref="X1148" r:id="rId4179" xr:uid="{00000000-0004-0000-0100-000054100000}"/>
    <hyperlink ref="U1149" r:id="rId4180" xr:uid="{00000000-0004-0000-0100-000055100000}"/>
    <hyperlink ref="V1149" r:id="rId4181" xr:uid="{00000000-0004-0000-0100-000056100000}"/>
    <hyperlink ref="W1149" r:id="rId4182" xr:uid="{00000000-0004-0000-0100-000057100000}"/>
    <hyperlink ref="S1150" r:id="rId4183" xr:uid="{00000000-0004-0000-0100-000058100000}"/>
    <hyperlink ref="U1150" r:id="rId4184" xr:uid="{00000000-0004-0000-0100-000059100000}"/>
    <hyperlink ref="V1150" r:id="rId4185" xr:uid="{00000000-0004-0000-0100-00005A100000}"/>
    <hyperlink ref="W1150" r:id="rId4186" xr:uid="{00000000-0004-0000-0100-00005B100000}"/>
    <hyperlink ref="X1150" r:id="rId4187" xr:uid="{00000000-0004-0000-0100-00005C100000}"/>
    <hyperlink ref="S1151" r:id="rId4188" xr:uid="{00000000-0004-0000-0100-00005D100000}"/>
    <hyperlink ref="U1151" r:id="rId4189" xr:uid="{00000000-0004-0000-0100-00005E100000}"/>
    <hyperlink ref="V1151" r:id="rId4190" xr:uid="{00000000-0004-0000-0100-00005F100000}"/>
    <hyperlink ref="W1151" r:id="rId4191" xr:uid="{00000000-0004-0000-0100-000060100000}"/>
    <hyperlink ref="X1151" r:id="rId4192" xr:uid="{00000000-0004-0000-0100-000061100000}"/>
    <hyperlink ref="T1152" r:id="rId4193" xr:uid="{00000000-0004-0000-0100-000062100000}"/>
    <hyperlink ref="U1152" r:id="rId4194" xr:uid="{00000000-0004-0000-0100-000063100000}"/>
    <hyperlink ref="V1152" r:id="rId4195" xr:uid="{00000000-0004-0000-0100-000064100000}"/>
    <hyperlink ref="X1152" r:id="rId4196" xr:uid="{00000000-0004-0000-0100-000065100000}"/>
    <hyperlink ref="U1153" r:id="rId4197" xr:uid="{00000000-0004-0000-0100-000066100000}"/>
    <hyperlink ref="V1153" r:id="rId4198" xr:uid="{00000000-0004-0000-0100-000067100000}"/>
    <hyperlink ref="X1153" r:id="rId4199" xr:uid="{00000000-0004-0000-0100-000068100000}"/>
    <hyperlink ref="T1154" r:id="rId4200" xr:uid="{00000000-0004-0000-0100-000069100000}"/>
    <hyperlink ref="U1154" r:id="rId4201" xr:uid="{00000000-0004-0000-0100-00006A100000}"/>
    <hyperlink ref="V1154" r:id="rId4202" xr:uid="{00000000-0004-0000-0100-00006B100000}"/>
    <hyperlink ref="W1154" r:id="rId4203" xr:uid="{00000000-0004-0000-0100-00006C100000}"/>
    <hyperlink ref="X1154" r:id="rId4204" xr:uid="{00000000-0004-0000-0100-00006D100000}"/>
    <hyperlink ref="T1155" r:id="rId4205" xr:uid="{00000000-0004-0000-0100-00006E100000}"/>
    <hyperlink ref="U1155" r:id="rId4206" xr:uid="{00000000-0004-0000-0100-00006F100000}"/>
    <hyperlink ref="V1155" r:id="rId4207" xr:uid="{00000000-0004-0000-0100-000070100000}"/>
    <hyperlink ref="W1155" r:id="rId4208" xr:uid="{00000000-0004-0000-0100-000071100000}"/>
    <hyperlink ref="X1155" r:id="rId4209" xr:uid="{00000000-0004-0000-0100-000072100000}"/>
    <hyperlink ref="V1156" r:id="rId4210" xr:uid="{00000000-0004-0000-0100-000073100000}"/>
    <hyperlink ref="T1157" r:id="rId4211" xr:uid="{00000000-0004-0000-0100-000074100000}"/>
    <hyperlink ref="U1157" r:id="rId4212" xr:uid="{00000000-0004-0000-0100-000075100000}"/>
    <hyperlink ref="V1157" r:id="rId4213" xr:uid="{00000000-0004-0000-0100-000076100000}"/>
    <hyperlink ref="X1157" r:id="rId4214" xr:uid="{00000000-0004-0000-0100-000077100000}"/>
    <hyperlink ref="T1158" r:id="rId4215" xr:uid="{00000000-0004-0000-0100-000078100000}"/>
    <hyperlink ref="U1158" r:id="rId4216" xr:uid="{00000000-0004-0000-0100-000079100000}"/>
    <hyperlink ref="W1158" r:id="rId4217" xr:uid="{00000000-0004-0000-0100-00007A100000}"/>
    <hyperlink ref="X1158" r:id="rId4218" xr:uid="{00000000-0004-0000-0100-00007B100000}"/>
    <hyperlink ref="T1159" r:id="rId4219" xr:uid="{00000000-0004-0000-0100-00007C100000}"/>
    <hyperlink ref="U1159" r:id="rId4220" xr:uid="{00000000-0004-0000-0100-00007D100000}"/>
    <hyperlink ref="T1160" r:id="rId4221" xr:uid="{00000000-0004-0000-0100-00007E100000}"/>
    <hyperlink ref="U1160" r:id="rId4222" xr:uid="{00000000-0004-0000-0100-00007F100000}"/>
    <hyperlink ref="V1160" r:id="rId4223" xr:uid="{00000000-0004-0000-0100-000080100000}"/>
    <hyperlink ref="W1160" r:id="rId4224" xr:uid="{00000000-0004-0000-0100-000081100000}"/>
    <hyperlink ref="X1160" r:id="rId4225" xr:uid="{00000000-0004-0000-0100-000082100000}"/>
    <hyperlink ref="U1161" r:id="rId4226" xr:uid="{00000000-0004-0000-0100-000083100000}"/>
    <hyperlink ref="V1161" r:id="rId4227" xr:uid="{00000000-0004-0000-0100-000084100000}"/>
    <hyperlink ref="X1161" r:id="rId4228" xr:uid="{00000000-0004-0000-0100-000085100000}"/>
    <hyperlink ref="S1162" r:id="rId4229" xr:uid="{00000000-0004-0000-0100-000086100000}"/>
    <hyperlink ref="U1162" r:id="rId4230" xr:uid="{00000000-0004-0000-0100-000087100000}"/>
    <hyperlink ref="V1162" r:id="rId4231" xr:uid="{00000000-0004-0000-0100-000088100000}"/>
    <hyperlink ref="W1162" r:id="rId4232" xr:uid="{00000000-0004-0000-0100-000089100000}"/>
    <hyperlink ref="X1162" r:id="rId4233" xr:uid="{00000000-0004-0000-0100-00008A100000}"/>
    <hyperlink ref="T1163" r:id="rId4234" xr:uid="{00000000-0004-0000-0100-00008B100000}"/>
    <hyperlink ref="U1163" r:id="rId4235" xr:uid="{00000000-0004-0000-0100-00008C100000}"/>
    <hyperlink ref="V1163" r:id="rId4236" xr:uid="{00000000-0004-0000-0100-00008D100000}"/>
    <hyperlink ref="X1163" r:id="rId4237" xr:uid="{00000000-0004-0000-0100-00008E100000}"/>
    <hyperlink ref="T1164" r:id="rId4238" xr:uid="{00000000-0004-0000-0100-00008F100000}"/>
    <hyperlink ref="V1164" r:id="rId4239" xr:uid="{00000000-0004-0000-0100-000090100000}"/>
    <hyperlink ref="W1164" r:id="rId4240" xr:uid="{00000000-0004-0000-0100-000091100000}"/>
    <hyperlink ref="X1164" r:id="rId4241" xr:uid="{00000000-0004-0000-0100-000092100000}"/>
    <hyperlink ref="R1165" r:id="rId4242" xr:uid="{00000000-0004-0000-0100-000093100000}"/>
    <hyperlink ref="T1165" r:id="rId4243" xr:uid="{00000000-0004-0000-0100-000094100000}"/>
    <hyperlink ref="V1165" r:id="rId4244" xr:uid="{00000000-0004-0000-0100-000095100000}"/>
    <hyperlink ref="X1165" r:id="rId4245" xr:uid="{00000000-0004-0000-0100-000096100000}"/>
    <hyperlink ref="S1166" r:id="rId4246" xr:uid="{00000000-0004-0000-0100-000097100000}"/>
    <hyperlink ref="U1166" r:id="rId4247" xr:uid="{00000000-0004-0000-0100-000098100000}"/>
    <hyperlink ref="V1166" r:id="rId4248" xr:uid="{00000000-0004-0000-0100-000099100000}"/>
    <hyperlink ref="W1166" r:id="rId4249" xr:uid="{00000000-0004-0000-0100-00009A100000}"/>
    <hyperlink ref="X1166" r:id="rId4250" xr:uid="{00000000-0004-0000-0100-00009B100000}"/>
    <hyperlink ref="T1167" r:id="rId4251" xr:uid="{00000000-0004-0000-0100-00009C100000}"/>
    <hyperlink ref="U1167" r:id="rId4252" xr:uid="{00000000-0004-0000-0100-00009D100000}"/>
    <hyperlink ref="V1167" r:id="rId4253" xr:uid="{00000000-0004-0000-0100-00009E100000}"/>
    <hyperlink ref="X1167" r:id="rId4254" xr:uid="{00000000-0004-0000-0100-00009F100000}"/>
    <hyperlink ref="U1168" r:id="rId4255" xr:uid="{00000000-0004-0000-0100-0000A0100000}"/>
    <hyperlink ref="V1168" r:id="rId4256" xr:uid="{00000000-0004-0000-0100-0000A1100000}"/>
    <hyperlink ref="U1169" r:id="rId4257" xr:uid="{00000000-0004-0000-0100-0000A2100000}"/>
    <hyperlink ref="V1169" r:id="rId4258" xr:uid="{00000000-0004-0000-0100-0000A3100000}"/>
    <hyperlink ref="W1169" r:id="rId4259" xr:uid="{00000000-0004-0000-0100-0000A4100000}"/>
    <hyperlink ref="X1169" r:id="rId4260" xr:uid="{00000000-0004-0000-0100-0000A5100000}"/>
    <hyperlink ref="V1170" r:id="rId4261" xr:uid="{00000000-0004-0000-0100-0000A6100000}"/>
    <hyperlink ref="U1171" r:id="rId4262" xr:uid="{00000000-0004-0000-0100-0000A7100000}"/>
    <hyperlink ref="V1171" r:id="rId4263" xr:uid="{00000000-0004-0000-0100-0000A8100000}"/>
    <hyperlink ref="W1171" r:id="rId4264" xr:uid="{00000000-0004-0000-0100-0000A9100000}"/>
    <hyperlink ref="X1171" r:id="rId4265" xr:uid="{00000000-0004-0000-0100-0000AA100000}"/>
    <hyperlink ref="T1172" r:id="rId4266" xr:uid="{00000000-0004-0000-0100-0000AB100000}"/>
    <hyperlink ref="V1172" r:id="rId4267" xr:uid="{00000000-0004-0000-0100-0000AC100000}"/>
    <hyperlink ref="W1172" r:id="rId4268" xr:uid="{00000000-0004-0000-0100-0000AD100000}"/>
    <hyperlink ref="X1172" r:id="rId4269" xr:uid="{00000000-0004-0000-0100-0000AE100000}"/>
    <hyperlink ref="T1173" r:id="rId4270" xr:uid="{00000000-0004-0000-0100-0000AF100000}"/>
    <hyperlink ref="U1173" r:id="rId4271" xr:uid="{00000000-0004-0000-0100-0000B0100000}"/>
    <hyperlink ref="V1173" r:id="rId4272" xr:uid="{00000000-0004-0000-0100-0000B1100000}"/>
    <hyperlink ref="X1173" r:id="rId4273" xr:uid="{00000000-0004-0000-0100-0000B2100000}"/>
    <hyperlink ref="T1174" r:id="rId4274" xr:uid="{00000000-0004-0000-0100-0000B3100000}"/>
    <hyperlink ref="V1174" r:id="rId4275" xr:uid="{00000000-0004-0000-0100-0000B4100000}"/>
    <hyperlink ref="W1174" r:id="rId4276" xr:uid="{00000000-0004-0000-0100-0000B5100000}"/>
    <hyperlink ref="X1174" r:id="rId4277" xr:uid="{00000000-0004-0000-0100-0000B6100000}"/>
    <hyperlink ref="V1175" r:id="rId4278" xr:uid="{00000000-0004-0000-0100-0000B7100000}"/>
    <hyperlink ref="T1176" r:id="rId4279" xr:uid="{00000000-0004-0000-0100-0000B8100000}"/>
    <hyperlink ref="U1176" r:id="rId4280" xr:uid="{00000000-0004-0000-0100-0000B9100000}"/>
    <hyperlink ref="U1177" r:id="rId4281" xr:uid="{00000000-0004-0000-0100-0000BA100000}"/>
    <hyperlink ref="V1177" r:id="rId4282" xr:uid="{00000000-0004-0000-0100-0000BB100000}"/>
    <hyperlink ref="X1177" r:id="rId4283" xr:uid="{00000000-0004-0000-0100-0000BC100000}"/>
    <hyperlink ref="U1178" r:id="rId4284" xr:uid="{00000000-0004-0000-0100-0000BD100000}"/>
    <hyperlink ref="V1178" r:id="rId4285" xr:uid="{00000000-0004-0000-0100-0000BE100000}"/>
    <hyperlink ref="S1179" r:id="rId4286" xr:uid="{00000000-0004-0000-0100-0000BF100000}"/>
    <hyperlink ref="T1179" r:id="rId4287" xr:uid="{00000000-0004-0000-0100-0000C0100000}"/>
    <hyperlink ref="U1179" r:id="rId4288" xr:uid="{00000000-0004-0000-0100-0000C1100000}"/>
    <hyperlink ref="V1179" r:id="rId4289" xr:uid="{00000000-0004-0000-0100-0000C2100000}"/>
    <hyperlink ref="W1179" r:id="rId4290" xr:uid="{00000000-0004-0000-0100-0000C3100000}"/>
    <hyperlink ref="X1179" r:id="rId4291" xr:uid="{00000000-0004-0000-0100-0000C4100000}"/>
    <hyperlink ref="T1180" r:id="rId4292" xr:uid="{00000000-0004-0000-0100-0000C5100000}"/>
    <hyperlink ref="U1180" r:id="rId4293" xr:uid="{00000000-0004-0000-0100-0000C6100000}"/>
    <hyperlink ref="V1180" r:id="rId4294" xr:uid="{00000000-0004-0000-0100-0000C7100000}"/>
    <hyperlink ref="X1180" r:id="rId4295" xr:uid="{00000000-0004-0000-0100-0000C8100000}"/>
    <hyperlink ref="U1181" r:id="rId4296" xr:uid="{00000000-0004-0000-0100-0000C9100000}"/>
    <hyperlink ref="V1181" r:id="rId4297" xr:uid="{00000000-0004-0000-0100-0000CA100000}"/>
    <hyperlink ref="W1181" r:id="rId4298" xr:uid="{00000000-0004-0000-0100-0000CB100000}"/>
    <hyperlink ref="X1181" r:id="rId4299" xr:uid="{00000000-0004-0000-0100-0000CC100000}"/>
    <hyperlink ref="U1182" r:id="rId4300" xr:uid="{00000000-0004-0000-0100-0000CD100000}"/>
    <hyperlink ref="V1182" r:id="rId4301" xr:uid="{00000000-0004-0000-0100-0000CE100000}"/>
    <hyperlink ref="X1182" r:id="rId4302" xr:uid="{00000000-0004-0000-0100-0000CF100000}"/>
    <hyperlink ref="T1183" r:id="rId4303" xr:uid="{00000000-0004-0000-0100-0000D0100000}"/>
    <hyperlink ref="U1183" r:id="rId4304" xr:uid="{00000000-0004-0000-0100-0000D1100000}"/>
    <hyperlink ref="V1183" r:id="rId4305" xr:uid="{00000000-0004-0000-0100-0000D2100000}"/>
    <hyperlink ref="W1183" r:id="rId4306" xr:uid="{00000000-0004-0000-0100-0000D3100000}"/>
    <hyperlink ref="X1183" r:id="rId4307" xr:uid="{00000000-0004-0000-0100-0000D4100000}"/>
    <hyperlink ref="S1184" r:id="rId4308" xr:uid="{00000000-0004-0000-0100-0000D5100000}"/>
    <hyperlink ref="T1184" r:id="rId4309" xr:uid="{00000000-0004-0000-0100-0000D6100000}"/>
    <hyperlink ref="U1184" r:id="rId4310" xr:uid="{00000000-0004-0000-0100-0000D7100000}"/>
    <hyperlink ref="V1184" r:id="rId4311" xr:uid="{00000000-0004-0000-0100-0000D8100000}"/>
    <hyperlink ref="W1184" r:id="rId4312" xr:uid="{00000000-0004-0000-0100-0000D9100000}"/>
    <hyperlink ref="X1184" r:id="rId4313" xr:uid="{00000000-0004-0000-0100-0000DA100000}"/>
    <hyperlink ref="T1185" r:id="rId4314" xr:uid="{00000000-0004-0000-0100-0000DB100000}"/>
    <hyperlink ref="U1185" r:id="rId4315" xr:uid="{00000000-0004-0000-0100-0000DC100000}"/>
    <hyperlink ref="V1185" r:id="rId4316" xr:uid="{00000000-0004-0000-0100-0000DD100000}"/>
    <hyperlink ref="W1185" r:id="rId4317" xr:uid="{00000000-0004-0000-0100-0000DE100000}"/>
    <hyperlink ref="X1185" r:id="rId4318" xr:uid="{00000000-0004-0000-0100-0000DF100000}"/>
    <hyperlink ref="S1186" r:id="rId4319" xr:uid="{00000000-0004-0000-0100-0000E0100000}"/>
    <hyperlink ref="T1186" r:id="rId4320" xr:uid="{00000000-0004-0000-0100-0000E1100000}"/>
    <hyperlink ref="U1186" r:id="rId4321" xr:uid="{00000000-0004-0000-0100-0000E2100000}"/>
    <hyperlink ref="V1186" r:id="rId4322" xr:uid="{00000000-0004-0000-0100-0000E3100000}"/>
    <hyperlink ref="X1186" r:id="rId4323" xr:uid="{00000000-0004-0000-0100-0000E4100000}"/>
    <hyperlink ref="T1187" r:id="rId4324" xr:uid="{00000000-0004-0000-0100-0000E5100000}"/>
    <hyperlink ref="U1187" r:id="rId4325" xr:uid="{00000000-0004-0000-0100-0000E6100000}"/>
    <hyperlink ref="V1187" r:id="rId4326" xr:uid="{00000000-0004-0000-0100-0000E7100000}"/>
    <hyperlink ref="W1187" r:id="rId4327" xr:uid="{00000000-0004-0000-0100-0000E8100000}"/>
    <hyperlink ref="X1187" r:id="rId4328" xr:uid="{00000000-0004-0000-0100-0000E9100000}"/>
    <hyperlink ref="T1188" r:id="rId4329" xr:uid="{00000000-0004-0000-0100-0000EA100000}"/>
    <hyperlink ref="U1188" r:id="rId4330" xr:uid="{00000000-0004-0000-0100-0000EB100000}"/>
    <hyperlink ref="V1188" r:id="rId4331" xr:uid="{00000000-0004-0000-0100-0000EC100000}"/>
    <hyperlink ref="T1190" r:id="rId4332" xr:uid="{00000000-0004-0000-0100-0000ED100000}"/>
    <hyperlink ref="V1190" r:id="rId4333" xr:uid="{00000000-0004-0000-0100-0000EE100000}"/>
    <hyperlink ref="W1190" r:id="rId4334" xr:uid="{00000000-0004-0000-0100-0000EF100000}"/>
    <hyperlink ref="X1190" r:id="rId4335" xr:uid="{00000000-0004-0000-0100-0000F0100000}"/>
    <hyperlink ref="T1191" r:id="rId4336" xr:uid="{00000000-0004-0000-0100-0000F1100000}"/>
    <hyperlink ref="U1191" r:id="rId4337" xr:uid="{00000000-0004-0000-0100-0000F2100000}"/>
    <hyperlink ref="V1191" r:id="rId4338" xr:uid="{00000000-0004-0000-0100-0000F3100000}"/>
    <hyperlink ref="X1191" r:id="rId4339" xr:uid="{00000000-0004-0000-0100-0000F4100000}"/>
    <hyperlink ref="T1192" r:id="rId4340" xr:uid="{00000000-0004-0000-0100-0000F5100000}"/>
    <hyperlink ref="U1192" r:id="rId4341" xr:uid="{00000000-0004-0000-0100-0000F6100000}"/>
    <hyperlink ref="V1192" r:id="rId4342" xr:uid="{00000000-0004-0000-0100-0000F7100000}"/>
    <hyperlink ref="W1192" r:id="rId4343" xr:uid="{00000000-0004-0000-0100-0000F8100000}"/>
    <hyperlink ref="X1192" r:id="rId4344" xr:uid="{00000000-0004-0000-0100-0000F9100000}"/>
    <hyperlink ref="T1193" r:id="rId4345" xr:uid="{00000000-0004-0000-0100-0000FA100000}"/>
    <hyperlink ref="U1193" r:id="rId4346" xr:uid="{00000000-0004-0000-0100-0000FB100000}"/>
    <hyperlink ref="V1193" r:id="rId4347" xr:uid="{00000000-0004-0000-0100-0000FC100000}"/>
    <hyperlink ref="W1193" r:id="rId4348" xr:uid="{00000000-0004-0000-0100-0000FD100000}"/>
    <hyperlink ref="X1193" r:id="rId4349" xr:uid="{00000000-0004-0000-0100-0000FE100000}"/>
    <hyperlink ref="T1194" r:id="rId4350" xr:uid="{00000000-0004-0000-0100-0000FF100000}"/>
    <hyperlink ref="U1194" r:id="rId4351" xr:uid="{00000000-0004-0000-0100-000000110000}"/>
    <hyperlink ref="V1194" r:id="rId4352" xr:uid="{00000000-0004-0000-0100-000001110000}"/>
    <hyperlink ref="X1194" r:id="rId4353" xr:uid="{00000000-0004-0000-0100-000002110000}"/>
    <hyperlink ref="U1195" r:id="rId4354" xr:uid="{00000000-0004-0000-0100-000003110000}"/>
    <hyperlink ref="V1195" r:id="rId4355" xr:uid="{00000000-0004-0000-0100-000004110000}"/>
    <hyperlink ref="X1195" r:id="rId4356" xr:uid="{00000000-0004-0000-0100-000005110000}"/>
    <hyperlink ref="T1196" r:id="rId4357" xr:uid="{00000000-0004-0000-0100-000006110000}"/>
    <hyperlink ref="U1196" r:id="rId4358" xr:uid="{00000000-0004-0000-0100-000007110000}"/>
    <hyperlink ref="V1196" r:id="rId4359" xr:uid="{00000000-0004-0000-0100-000008110000}"/>
    <hyperlink ref="W1196" r:id="rId4360" xr:uid="{00000000-0004-0000-0100-000009110000}"/>
    <hyperlink ref="X1196" r:id="rId4361" xr:uid="{00000000-0004-0000-0100-00000A110000}"/>
    <hyperlink ref="T1197" r:id="rId4362" xr:uid="{00000000-0004-0000-0100-00000B110000}"/>
    <hyperlink ref="U1197" r:id="rId4363" xr:uid="{00000000-0004-0000-0100-00000C110000}"/>
    <hyperlink ref="V1197" r:id="rId4364" xr:uid="{00000000-0004-0000-0100-00000D110000}"/>
    <hyperlink ref="W1197" r:id="rId4365" xr:uid="{00000000-0004-0000-0100-00000E110000}"/>
    <hyperlink ref="X1197" r:id="rId4366" xr:uid="{00000000-0004-0000-0100-00000F110000}"/>
    <hyperlink ref="T1199" r:id="rId4367" xr:uid="{00000000-0004-0000-0100-000010110000}"/>
    <hyperlink ref="U1199" r:id="rId4368" xr:uid="{00000000-0004-0000-0100-000011110000}"/>
    <hyperlink ref="V1199" r:id="rId4369" xr:uid="{00000000-0004-0000-0100-000012110000}"/>
    <hyperlink ref="W1199" r:id="rId4370" xr:uid="{00000000-0004-0000-0100-000013110000}"/>
    <hyperlink ref="X1199" r:id="rId4371" xr:uid="{00000000-0004-0000-0100-000014110000}"/>
    <hyperlink ref="U1200" r:id="rId4372" xr:uid="{00000000-0004-0000-0100-000015110000}"/>
    <hyperlink ref="V1200" r:id="rId4373" xr:uid="{00000000-0004-0000-0100-000016110000}"/>
    <hyperlink ref="W1200" r:id="rId4374" xr:uid="{00000000-0004-0000-0100-000017110000}"/>
    <hyperlink ref="T1201" r:id="rId4375" xr:uid="{00000000-0004-0000-0100-000018110000}"/>
    <hyperlink ref="U1201" r:id="rId4376" xr:uid="{00000000-0004-0000-0100-000019110000}"/>
    <hyperlink ref="V1201" r:id="rId4377" xr:uid="{00000000-0004-0000-0100-00001A110000}"/>
    <hyperlink ref="T1202" r:id="rId4378" xr:uid="{00000000-0004-0000-0100-00001B110000}"/>
    <hyperlink ref="U1202" r:id="rId4379" xr:uid="{00000000-0004-0000-0100-00001C110000}"/>
    <hyperlink ref="V1202" r:id="rId4380" xr:uid="{00000000-0004-0000-0100-00001D110000}"/>
    <hyperlink ref="S1205" r:id="rId4381" xr:uid="{00000000-0004-0000-0100-00001E110000}"/>
    <hyperlink ref="T1205" r:id="rId4382" xr:uid="{00000000-0004-0000-0100-00001F110000}"/>
    <hyperlink ref="U1205" r:id="rId4383" xr:uid="{00000000-0004-0000-0100-000020110000}"/>
    <hyperlink ref="V1205" r:id="rId4384" xr:uid="{00000000-0004-0000-0100-000021110000}"/>
    <hyperlink ref="W1205" r:id="rId4385" xr:uid="{00000000-0004-0000-0100-000022110000}"/>
    <hyperlink ref="X1205" r:id="rId4386" xr:uid="{00000000-0004-0000-0100-000023110000}"/>
    <hyperlink ref="T1206" r:id="rId4387" xr:uid="{00000000-0004-0000-0100-000024110000}"/>
    <hyperlink ref="U1206" r:id="rId4388" xr:uid="{00000000-0004-0000-0100-000025110000}"/>
    <hyperlink ref="U1207" r:id="rId4389" xr:uid="{00000000-0004-0000-0100-000026110000}"/>
    <hyperlink ref="V1207" r:id="rId4390" xr:uid="{00000000-0004-0000-0100-000027110000}"/>
    <hyperlink ref="W1207" r:id="rId4391" xr:uid="{00000000-0004-0000-0100-000028110000}"/>
    <hyperlink ref="X1207" r:id="rId4392" xr:uid="{00000000-0004-0000-0100-000029110000}"/>
    <hyperlink ref="T1208" r:id="rId4393" xr:uid="{00000000-0004-0000-0100-00002A110000}"/>
    <hyperlink ref="U1208" r:id="rId4394" xr:uid="{00000000-0004-0000-0100-00002B110000}"/>
    <hyperlink ref="V1210" r:id="rId4395" xr:uid="{00000000-0004-0000-0100-00002C110000}"/>
    <hyperlink ref="T1211" r:id="rId4396" xr:uid="{00000000-0004-0000-0100-00002E110000}"/>
    <hyperlink ref="U1211" r:id="rId4397" xr:uid="{00000000-0004-0000-0100-00002F110000}"/>
    <hyperlink ref="V1211" r:id="rId4398" xr:uid="{00000000-0004-0000-0100-000030110000}"/>
    <hyperlink ref="W1211" r:id="rId4399" xr:uid="{00000000-0004-0000-0100-000031110000}"/>
    <hyperlink ref="X1211" r:id="rId4400" xr:uid="{00000000-0004-0000-0100-000032110000}"/>
    <hyperlink ref="T1212" r:id="rId4401" xr:uid="{00000000-0004-0000-0100-000033110000}"/>
    <hyperlink ref="U1212" r:id="rId4402" xr:uid="{00000000-0004-0000-0100-000034110000}"/>
    <hyperlink ref="V1212" r:id="rId4403" xr:uid="{00000000-0004-0000-0100-000035110000}"/>
    <hyperlink ref="W1212" r:id="rId4404" xr:uid="{00000000-0004-0000-0100-000036110000}"/>
    <hyperlink ref="X1212" r:id="rId4405" xr:uid="{00000000-0004-0000-0100-000037110000}"/>
    <hyperlink ref="T1213" r:id="rId4406" xr:uid="{00000000-0004-0000-0100-000038110000}"/>
    <hyperlink ref="U1213" r:id="rId4407" xr:uid="{00000000-0004-0000-0100-000039110000}"/>
    <hyperlink ref="V1213" r:id="rId4408" xr:uid="{00000000-0004-0000-0100-00003A110000}"/>
    <hyperlink ref="W1213" r:id="rId4409" xr:uid="{00000000-0004-0000-0100-00003B110000}"/>
    <hyperlink ref="X1213" r:id="rId4410" xr:uid="{00000000-0004-0000-0100-00003C110000}"/>
    <hyperlink ref="S1214" r:id="rId4411" xr:uid="{00000000-0004-0000-0100-00003D110000}"/>
    <hyperlink ref="T1214" r:id="rId4412" xr:uid="{00000000-0004-0000-0100-00003E110000}"/>
    <hyperlink ref="U1214" r:id="rId4413" xr:uid="{00000000-0004-0000-0100-00003F110000}"/>
    <hyperlink ref="V1214" r:id="rId4414" xr:uid="{00000000-0004-0000-0100-000040110000}"/>
    <hyperlink ref="X1214" r:id="rId4415" xr:uid="{00000000-0004-0000-0100-000041110000}"/>
    <hyperlink ref="T1215" r:id="rId4416" xr:uid="{00000000-0004-0000-0100-000042110000}"/>
    <hyperlink ref="U1215" r:id="rId4417" xr:uid="{00000000-0004-0000-0100-000043110000}"/>
    <hyperlink ref="V1215" r:id="rId4418" xr:uid="{00000000-0004-0000-0100-000044110000}"/>
    <hyperlink ref="W1215" r:id="rId4419" xr:uid="{00000000-0004-0000-0100-000045110000}"/>
    <hyperlink ref="X1215" r:id="rId4420" xr:uid="{00000000-0004-0000-0100-000046110000}"/>
    <hyperlink ref="R1216" r:id="rId4421" xr:uid="{00000000-0004-0000-0100-000047110000}"/>
    <hyperlink ref="T1216" r:id="rId4422" xr:uid="{00000000-0004-0000-0100-000048110000}"/>
    <hyperlink ref="U1216" r:id="rId4423" xr:uid="{00000000-0004-0000-0100-000049110000}"/>
    <hyperlink ref="V1216" r:id="rId4424" xr:uid="{00000000-0004-0000-0100-00004A110000}"/>
    <hyperlink ref="W1216" r:id="rId4425" xr:uid="{00000000-0004-0000-0100-00004B110000}"/>
    <hyperlink ref="X1216" r:id="rId4426" xr:uid="{00000000-0004-0000-0100-00004C110000}"/>
    <hyperlink ref="U1217" r:id="rId4427" xr:uid="{00000000-0004-0000-0100-00004D110000}"/>
    <hyperlink ref="V1217" r:id="rId4428" xr:uid="{00000000-0004-0000-0100-00004E110000}"/>
    <hyperlink ref="S1218" r:id="rId4429" xr:uid="{00000000-0004-0000-0100-00004F110000}"/>
    <hyperlink ref="T1218" r:id="rId4430" xr:uid="{00000000-0004-0000-0100-000050110000}"/>
    <hyperlink ref="U1218" r:id="rId4431" xr:uid="{00000000-0004-0000-0100-000051110000}"/>
    <hyperlink ref="V1218" r:id="rId4432" xr:uid="{00000000-0004-0000-0100-000052110000}"/>
    <hyperlink ref="X1218" r:id="rId4433" xr:uid="{00000000-0004-0000-0100-000053110000}"/>
    <hyperlink ref="T1219" r:id="rId4434" xr:uid="{00000000-0004-0000-0100-000054110000}"/>
    <hyperlink ref="U1219" r:id="rId4435" xr:uid="{00000000-0004-0000-0100-000055110000}"/>
    <hyperlink ref="V1219" r:id="rId4436" xr:uid="{00000000-0004-0000-0100-000056110000}"/>
    <hyperlink ref="W1219" r:id="rId4437" xr:uid="{00000000-0004-0000-0100-000057110000}"/>
    <hyperlink ref="X1219" r:id="rId4438" xr:uid="{00000000-0004-0000-0100-000058110000}"/>
    <hyperlink ref="V1220" r:id="rId4439" xr:uid="{00000000-0004-0000-0100-000059110000}"/>
    <hyperlink ref="V1221" r:id="rId4440" xr:uid="{00000000-0004-0000-0100-00005A110000}"/>
    <hyperlink ref="U1222" r:id="rId4441" xr:uid="{00000000-0004-0000-0100-00005B110000}"/>
    <hyperlink ref="V1222" r:id="rId4442" xr:uid="{00000000-0004-0000-0100-00005C110000}"/>
    <hyperlink ref="T1223" r:id="rId4443" location="esidata" xr:uid="{00000000-0004-0000-0100-00005D110000}"/>
    <hyperlink ref="U1223" r:id="rId4444" xr:uid="{00000000-0004-0000-0100-00005E110000}"/>
    <hyperlink ref="V1223" r:id="rId4445" xr:uid="{00000000-0004-0000-0100-00005F110000}"/>
    <hyperlink ref="X1223" r:id="rId4446" xr:uid="{00000000-0004-0000-0100-000060110000}"/>
    <hyperlink ref="U1224" r:id="rId4447" xr:uid="{00000000-0004-0000-0100-000061110000}"/>
    <hyperlink ref="V1224" r:id="rId4448" xr:uid="{00000000-0004-0000-0100-000062110000}"/>
    <hyperlink ref="T1225" r:id="rId4449" xr:uid="{00000000-0004-0000-0100-000063110000}"/>
    <hyperlink ref="U1225" r:id="rId4450" xr:uid="{00000000-0004-0000-0100-000064110000}"/>
    <hyperlink ref="V1225" r:id="rId4451" xr:uid="{00000000-0004-0000-0100-000065110000}"/>
    <hyperlink ref="X1225" r:id="rId4452" xr:uid="{00000000-0004-0000-0100-000066110000}"/>
    <hyperlink ref="U1226" r:id="rId4453" xr:uid="{00000000-0004-0000-0100-000067110000}"/>
    <hyperlink ref="V1226" r:id="rId4454" xr:uid="{00000000-0004-0000-0100-000068110000}"/>
    <hyperlink ref="X1226" r:id="rId4455" xr:uid="{00000000-0004-0000-0100-000069110000}"/>
    <hyperlink ref="T1227" r:id="rId4456" xr:uid="{00000000-0004-0000-0100-00006A110000}"/>
    <hyperlink ref="U1227" r:id="rId4457" xr:uid="{00000000-0004-0000-0100-00006B110000}"/>
    <hyperlink ref="V1227" r:id="rId4458" xr:uid="{00000000-0004-0000-0100-00006C110000}"/>
    <hyperlink ref="V1228" r:id="rId4459" xr:uid="{00000000-0004-0000-0100-00006D110000}"/>
    <hyperlink ref="S1229" r:id="rId4460" xr:uid="{00000000-0004-0000-0100-00006E110000}"/>
    <hyperlink ref="T1229" r:id="rId4461" xr:uid="{00000000-0004-0000-0100-00006F110000}"/>
    <hyperlink ref="V1229" r:id="rId4462" xr:uid="{00000000-0004-0000-0100-000070110000}"/>
    <hyperlink ref="W1229" r:id="rId4463" xr:uid="{00000000-0004-0000-0100-000071110000}"/>
    <hyperlink ref="X1229" r:id="rId4464" xr:uid="{00000000-0004-0000-0100-000072110000}"/>
    <hyperlink ref="T1230" r:id="rId4465" xr:uid="{00000000-0004-0000-0100-000073110000}"/>
    <hyperlink ref="U1230" r:id="rId4466" xr:uid="{00000000-0004-0000-0100-000074110000}"/>
    <hyperlink ref="V1230" r:id="rId4467" xr:uid="{00000000-0004-0000-0100-000075110000}"/>
    <hyperlink ref="X1230" r:id="rId4468" xr:uid="{00000000-0004-0000-0100-000076110000}"/>
    <hyperlink ref="T1231" r:id="rId4469" xr:uid="{00000000-0004-0000-0100-000077110000}"/>
    <hyperlink ref="U1231" r:id="rId4470" xr:uid="{00000000-0004-0000-0100-000078110000}"/>
    <hyperlink ref="V1231" r:id="rId4471" xr:uid="{00000000-0004-0000-0100-000079110000}"/>
    <hyperlink ref="W1231" r:id="rId4472" xr:uid="{00000000-0004-0000-0100-00007A110000}"/>
    <hyperlink ref="X1231" r:id="rId4473" xr:uid="{00000000-0004-0000-0100-00007B110000}"/>
    <hyperlink ref="U1232" r:id="rId4474" xr:uid="{00000000-0004-0000-0100-00007C110000}"/>
    <hyperlink ref="V1232" r:id="rId4475" xr:uid="{00000000-0004-0000-0100-00007D110000}"/>
    <hyperlink ref="W1232" r:id="rId4476" xr:uid="{00000000-0004-0000-0100-00007E110000}"/>
    <hyperlink ref="X1232" r:id="rId4477" xr:uid="{00000000-0004-0000-0100-00007F110000}"/>
    <hyperlink ref="U1233" r:id="rId4478" xr:uid="{00000000-0004-0000-0100-000080110000}"/>
    <hyperlink ref="V1233" r:id="rId4479" xr:uid="{00000000-0004-0000-0100-000081110000}"/>
    <hyperlink ref="X1233" r:id="rId4480" xr:uid="{00000000-0004-0000-0100-000082110000}"/>
    <hyperlink ref="U1235" r:id="rId4481" xr:uid="{00000000-0004-0000-0100-000083110000}"/>
    <hyperlink ref="V1235" r:id="rId4482" xr:uid="{00000000-0004-0000-0100-000084110000}"/>
    <hyperlink ref="S1236" r:id="rId4483" xr:uid="{00000000-0004-0000-0100-000085110000}"/>
    <hyperlink ref="U1236" r:id="rId4484" xr:uid="{00000000-0004-0000-0100-000086110000}"/>
    <hyperlink ref="V1236" r:id="rId4485" xr:uid="{00000000-0004-0000-0100-000087110000}"/>
    <hyperlink ref="W1236" r:id="rId4486" xr:uid="{00000000-0004-0000-0100-000088110000}"/>
    <hyperlink ref="X1236" r:id="rId4487" xr:uid="{00000000-0004-0000-0100-000089110000}"/>
    <hyperlink ref="T1237" r:id="rId4488" xr:uid="{00000000-0004-0000-0100-00008A110000}"/>
    <hyperlink ref="U1237" r:id="rId4489" xr:uid="{00000000-0004-0000-0100-00008B110000}"/>
    <hyperlink ref="V1237" r:id="rId4490" xr:uid="{00000000-0004-0000-0100-00008C110000}"/>
    <hyperlink ref="W1237" r:id="rId4491" xr:uid="{00000000-0004-0000-0100-00008D110000}"/>
    <hyperlink ref="X1237" r:id="rId4492" xr:uid="{00000000-0004-0000-0100-00008E110000}"/>
    <hyperlink ref="T1238" r:id="rId4493" xr:uid="{00000000-0004-0000-0100-00008F110000}"/>
    <hyperlink ref="V1238" r:id="rId4494" xr:uid="{00000000-0004-0000-0100-000090110000}"/>
    <hyperlink ref="X1238" r:id="rId4495" xr:uid="{00000000-0004-0000-0100-000091110000}"/>
    <hyperlink ref="T1239" r:id="rId4496" xr:uid="{00000000-0004-0000-0100-000092110000}"/>
    <hyperlink ref="U1239" r:id="rId4497" xr:uid="{00000000-0004-0000-0100-000093110000}"/>
    <hyperlink ref="V1239" r:id="rId4498" xr:uid="{00000000-0004-0000-0100-000094110000}"/>
    <hyperlink ref="X1239" r:id="rId4499" xr:uid="{00000000-0004-0000-0100-000095110000}"/>
    <hyperlink ref="T1240" r:id="rId4500" xr:uid="{00000000-0004-0000-0100-000096110000}"/>
    <hyperlink ref="U1240" r:id="rId4501" xr:uid="{00000000-0004-0000-0100-000097110000}"/>
    <hyperlink ref="V1240" r:id="rId4502" xr:uid="{00000000-0004-0000-0100-000098110000}"/>
    <hyperlink ref="T1241" r:id="rId4503" xr:uid="{00000000-0004-0000-0100-000099110000}"/>
    <hyperlink ref="U1241" r:id="rId4504" xr:uid="{00000000-0004-0000-0100-00009A110000}"/>
    <hyperlink ref="T1242" r:id="rId4505" xr:uid="{00000000-0004-0000-0100-00009B110000}"/>
    <hyperlink ref="U1242" r:id="rId4506" xr:uid="{00000000-0004-0000-0100-00009C110000}"/>
    <hyperlink ref="V1242" r:id="rId4507" xr:uid="{00000000-0004-0000-0100-00009D110000}"/>
    <hyperlink ref="W1242" r:id="rId4508" xr:uid="{00000000-0004-0000-0100-00009E110000}"/>
    <hyperlink ref="X1242" r:id="rId4509" xr:uid="{00000000-0004-0000-0100-00009F110000}"/>
    <hyperlink ref="S1243" r:id="rId4510" xr:uid="{00000000-0004-0000-0100-0000A0110000}"/>
    <hyperlink ref="U1243" r:id="rId4511" xr:uid="{00000000-0004-0000-0100-0000A1110000}"/>
    <hyperlink ref="V1243" r:id="rId4512" xr:uid="{00000000-0004-0000-0100-0000A2110000}"/>
    <hyperlink ref="W1243" r:id="rId4513" xr:uid="{00000000-0004-0000-0100-0000A3110000}"/>
    <hyperlink ref="X1243" r:id="rId4514" xr:uid="{00000000-0004-0000-0100-0000A4110000}"/>
    <hyperlink ref="T1244" r:id="rId4515" xr:uid="{00000000-0004-0000-0100-0000A5110000}"/>
    <hyperlink ref="V1244" r:id="rId4516" xr:uid="{00000000-0004-0000-0100-0000A6110000}"/>
    <hyperlink ref="X1244" r:id="rId4517" xr:uid="{00000000-0004-0000-0100-0000A7110000}"/>
    <hyperlink ref="U1245" r:id="rId4518" xr:uid="{00000000-0004-0000-0100-0000A8110000}"/>
    <hyperlink ref="V1245" r:id="rId4519" xr:uid="{00000000-0004-0000-0100-0000A9110000}"/>
    <hyperlink ref="X1245" r:id="rId4520" xr:uid="{00000000-0004-0000-0100-0000AA110000}"/>
    <hyperlink ref="S1246" r:id="rId4521" xr:uid="{00000000-0004-0000-0100-0000AB110000}"/>
    <hyperlink ref="T1246" r:id="rId4522" xr:uid="{00000000-0004-0000-0100-0000AC110000}"/>
    <hyperlink ref="U1246" r:id="rId4523" xr:uid="{00000000-0004-0000-0100-0000AD110000}"/>
    <hyperlink ref="V1246" r:id="rId4524" xr:uid="{00000000-0004-0000-0100-0000AE110000}"/>
    <hyperlink ref="W1246" r:id="rId4525" xr:uid="{00000000-0004-0000-0100-0000AF110000}"/>
    <hyperlink ref="X1246" r:id="rId4526" xr:uid="{00000000-0004-0000-0100-0000B0110000}"/>
    <hyperlink ref="V1247" r:id="rId4527" xr:uid="{00000000-0004-0000-0100-0000B1110000}"/>
    <hyperlink ref="T1248" r:id="rId4528" xr:uid="{00000000-0004-0000-0100-0000B2110000}"/>
    <hyperlink ref="U1248" r:id="rId4529" xr:uid="{00000000-0004-0000-0100-0000B3110000}"/>
    <hyperlink ref="V1248" r:id="rId4530" xr:uid="{00000000-0004-0000-0100-0000B4110000}"/>
    <hyperlink ref="W1248" r:id="rId4531" xr:uid="{00000000-0004-0000-0100-0000B5110000}"/>
    <hyperlink ref="X1248" r:id="rId4532" xr:uid="{00000000-0004-0000-0100-0000B6110000}"/>
    <hyperlink ref="U1250" r:id="rId4533" xr:uid="{00000000-0004-0000-0100-0000B7110000}"/>
    <hyperlink ref="V1250" r:id="rId4534" xr:uid="{00000000-0004-0000-0100-0000B8110000}"/>
    <hyperlink ref="X1250" r:id="rId4535" xr:uid="{00000000-0004-0000-0100-0000B9110000}"/>
    <hyperlink ref="T1251" r:id="rId4536" xr:uid="{00000000-0004-0000-0100-0000BA110000}"/>
    <hyperlink ref="U1251" r:id="rId4537" xr:uid="{00000000-0004-0000-0100-0000BB110000}"/>
    <hyperlink ref="V1251" r:id="rId4538" xr:uid="{00000000-0004-0000-0100-0000BC110000}"/>
    <hyperlink ref="W1251" r:id="rId4539" xr:uid="{00000000-0004-0000-0100-0000BD110000}"/>
    <hyperlink ref="X1251" r:id="rId4540" xr:uid="{00000000-0004-0000-0100-0000BE110000}"/>
    <hyperlink ref="S1252" r:id="rId4541" xr:uid="{00000000-0004-0000-0100-0000BF110000}"/>
    <hyperlink ref="T1252" r:id="rId4542" xr:uid="{00000000-0004-0000-0100-0000C0110000}"/>
    <hyperlink ref="U1252" r:id="rId4543" xr:uid="{00000000-0004-0000-0100-0000C1110000}"/>
    <hyperlink ref="V1252" r:id="rId4544" xr:uid="{00000000-0004-0000-0100-0000C2110000}"/>
    <hyperlink ref="X1252" r:id="rId4545" xr:uid="{00000000-0004-0000-0100-0000C3110000}"/>
    <hyperlink ref="V1254" r:id="rId4546" xr:uid="{00000000-0004-0000-0100-0000C4110000}"/>
    <hyperlink ref="U1255" r:id="rId4547" xr:uid="{00000000-0004-0000-0100-0000C5110000}"/>
    <hyperlink ref="V1255" r:id="rId4548" xr:uid="{00000000-0004-0000-0100-0000C6110000}"/>
    <hyperlink ref="W1255" r:id="rId4549" xr:uid="{00000000-0004-0000-0100-0000C7110000}"/>
    <hyperlink ref="X1255" r:id="rId4550" xr:uid="{00000000-0004-0000-0100-0000C8110000}"/>
    <hyperlink ref="T1257" r:id="rId4551" xr:uid="{00000000-0004-0000-0100-0000C9110000}"/>
    <hyperlink ref="U1257" r:id="rId4552" xr:uid="{00000000-0004-0000-0100-0000CA110000}"/>
    <hyperlink ref="V1257" r:id="rId4553" xr:uid="{00000000-0004-0000-0100-0000CB110000}"/>
    <hyperlink ref="X1257" r:id="rId4554" xr:uid="{00000000-0004-0000-0100-0000CC110000}"/>
    <hyperlink ref="U1258" r:id="rId4555" xr:uid="{00000000-0004-0000-0100-0000CD110000}"/>
    <hyperlink ref="V1258" r:id="rId4556" xr:uid="{00000000-0004-0000-0100-0000CE110000}"/>
    <hyperlink ref="W1258" r:id="rId4557" xr:uid="{00000000-0004-0000-0100-0000CF110000}"/>
    <hyperlink ref="S1259" r:id="rId4558" xr:uid="{00000000-0004-0000-0100-0000D0110000}"/>
    <hyperlink ref="T1259" r:id="rId4559" xr:uid="{00000000-0004-0000-0100-0000D1110000}"/>
    <hyperlink ref="U1259" r:id="rId4560" xr:uid="{00000000-0004-0000-0100-0000D2110000}"/>
    <hyperlink ref="V1259" r:id="rId4561" xr:uid="{00000000-0004-0000-0100-0000D3110000}"/>
    <hyperlink ref="W1259" r:id="rId4562" xr:uid="{00000000-0004-0000-0100-0000D4110000}"/>
    <hyperlink ref="X1259" r:id="rId4563" xr:uid="{00000000-0004-0000-0100-0000D5110000}"/>
    <hyperlink ref="U1260" r:id="rId4564" xr:uid="{00000000-0004-0000-0100-0000D6110000}"/>
    <hyperlink ref="V1260" r:id="rId4565" xr:uid="{00000000-0004-0000-0100-0000D7110000}"/>
    <hyperlink ref="S1261" r:id="rId4566" xr:uid="{00000000-0004-0000-0100-0000D8110000}"/>
    <hyperlink ref="T1261" r:id="rId4567" xr:uid="{00000000-0004-0000-0100-0000D9110000}"/>
    <hyperlink ref="U1261" r:id="rId4568" xr:uid="{00000000-0004-0000-0100-0000DA110000}"/>
    <hyperlink ref="V1261" r:id="rId4569" xr:uid="{00000000-0004-0000-0100-0000DB110000}"/>
    <hyperlink ref="X1261" r:id="rId4570" xr:uid="{00000000-0004-0000-0100-0000DC110000}"/>
    <hyperlink ref="S1262" r:id="rId4571" xr:uid="{00000000-0004-0000-0100-0000DD110000}"/>
    <hyperlink ref="T1262" r:id="rId4572" xr:uid="{00000000-0004-0000-0100-0000DE110000}"/>
    <hyperlink ref="U1262" r:id="rId4573" xr:uid="{00000000-0004-0000-0100-0000DF110000}"/>
    <hyperlink ref="V1262" r:id="rId4574" xr:uid="{00000000-0004-0000-0100-0000E0110000}"/>
    <hyperlink ref="W1262" r:id="rId4575" xr:uid="{00000000-0004-0000-0100-0000E1110000}"/>
    <hyperlink ref="X1262" r:id="rId4576" xr:uid="{00000000-0004-0000-0100-0000E2110000}"/>
    <hyperlink ref="T1263" r:id="rId4577" xr:uid="{00000000-0004-0000-0100-0000E3110000}"/>
    <hyperlink ref="U1263" r:id="rId4578" xr:uid="{00000000-0004-0000-0100-0000E4110000}"/>
    <hyperlink ref="V1263" r:id="rId4579" xr:uid="{00000000-0004-0000-0100-0000E5110000}"/>
    <hyperlink ref="X1263" r:id="rId4580" xr:uid="{00000000-0004-0000-0100-0000E6110000}"/>
    <hyperlink ref="S1264" r:id="rId4581" xr:uid="{00000000-0004-0000-0100-0000E7110000}"/>
    <hyperlink ref="T1264" r:id="rId4582" xr:uid="{00000000-0004-0000-0100-0000E8110000}"/>
    <hyperlink ref="U1264" r:id="rId4583" xr:uid="{00000000-0004-0000-0100-0000E9110000}"/>
    <hyperlink ref="V1264" r:id="rId4584" xr:uid="{00000000-0004-0000-0100-0000EA110000}"/>
    <hyperlink ref="W1264" r:id="rId4585" xr:uid="{00000000-0004-0000-0100-0000EB110000}"/>
    <hyperlink ref="X1264" r:id="rId4586" xr:uid="{00000000-0004-0000-0100-0000EC110000}"/>
    <hyperlink ref="T1265" r:id="rId4587" xr:uid="{00000000-0004-0000-0100-0000ED110000}"/>
    <hyperlink ref="U1265" r:id="rId4588" xr:uid="{00000000-0004-0000-0100-0000EE110000}"/>
    <hyperlink ref="V1265" r:id="rId4589" xr:uid="{00000000-0004-0000-0100-0000EF110000}"/>
    <hyperlink ref="W1265" r:id="rId4590" xr:uid="{00000000-0004-0000-0100-0000F0110000}"/>
    <hyperlink ref="X1265" r:id="rId4591" xr:uid="{00000000-0004-0000-0100-0000F1110000}"/>
    <hyperlink ref="T1266" r:id="rId4592" xr:uid="{00000000-0004-0000-0100-0000F2110000}"/>
    <hyperlink ref="U1266" r:id="rId4593" xr:uid="{00000000-0004-0000-0100-0000F3110000}"/>
    <hyperlink ref="V1266" r:id="rId4594" xr:uid="{00000000-0004-0000-0100-0000F4110000}"/>
    <hyperlink ref="W1266" r:id="rId4595" xr:uid="{00000000-0004-0000-0100-0000F5110000}"/>
    <hyperlink ref="X1266" r:id="rId4596" xr:uid="{00000000-0004-0000-0100-0000F6110000}"/>
    <hyperlink ref="U1267" r:id="rId4597" xr:uid="{00000000-0004-0000-0100-0000F7110000}"/>
    <hyperlink ref="V1267" r:id="rId4598" xr:uid="{00000000-0004-0000-0100-0000F8110000}"/>
    <hyperlink ref="X1267" r:id="rId4599" xr:uid="{00000000-0004-0000-0100-0000F9110000}"/>
    <hyperlink ref="T1268" r:id="rId4600" xr:uid="{00000000-0004-0000-0100-0000FA110000}"/>
    <hyperlink ref="U1268" r:id="rId4601" xr:uid="{00000000-0004-0000-0100-0000FB110000}"/>
    <hyperlink ref="S1269" r:id="rId4602" xr:uid="{00000000-0004-0000-0100-0000FC110000}"/>
    <hyperlink ref="U1269" r:id="rId4603" xr:uid="{00000000-0004-0000-0100-0000FD110000}"/>
    <hyperlink ref="V1269" r:id="rId4604" xr:uid="{00000000-0004-0000-0100-0000FE110000}"/>
    <hyperlink ref="W1269" r:id="rId4605" xr:uid="{00000000-0004-0000-0100-0000FF110000}"/>
    <hyperlink ref="X1269" r:id="rId4606" xr:uid="{00000000-0004-0000-0100-000000120000}"/>
    <hyperlink ref="U1270" r:id="rId4607" xr:uid="{00000000-0004-0000-0100-000001120000}"/>
    <hyperlink ref="V1270" r:id="rId4608" xr:uid="{00000000-0004-0000-0100-000002120000}"/>
    <hyperlink ref="W1270" r:id="rId4609" xr:uid="{00000000-0004-0000-0100-000003120000}"/>
    <hyperlink ref="U1271" r:id="rId4610" xr:uid="{00000000-0004-0000-0100-000004120000}"/>
    <hyperlink ref="V1271" r:id="rId4611" xr:uid="{00000000-0004-0000-0100-000005120000}"/>
    <hyperlink ref="W1271" r:id="rId4612" xr:uid="{00000000-0004-0000-0100-000006120000}"/>
    <hyperlink ref="S1272" r:id="rId4613" xr:uid="{00000000-0004-0000-0100-000007120000}"/>
    <hyperlink ref="U1272" r:id="rId4614" xr:uid="{00000000-0004-0000-0100-000008120000}"/>
    <hyperlink ref="V1272" r:id="rId4615" xr:uid="{00000000-0004-0000-0100-000009120000}"/>
    <hyperlink ref="W1272" r:id="rId4616" xr:uid="{00000000-0004-0000-0100-00000A120000}"/>
    <hyperlink ref="X1272" r:id="rId4617" xr:uid="{00000000-0004-0000-0100-00000B120000}"/>
    <hyperlink ref="T1273" r:id="rId4618" xr:uid="{00000000-0004-0000-0100-00000C120000}"/>
    <hyperlink ref="U1273" r:id="rId4619" xr:uid="{00000000-0004-0000-0100-00000D120000}"/>
    <hyperlink ref="V1273" r:id="rId4620" xr:uid="{00000000-0004-0000-0100-00000E120000}"/>
    <hyperlink ref="W1273" r:id="rId4621" xr:uid="{00000000-0004-0000-0100-00000F120000}"/>
    <hyperlink ref="X1273" r:id="rId4622" xr:uid="{00000000-0004-0000-0100-000010120000}"/>
    <hyperlink ref="U1274" r:id="rId4623" xr:uid="{00000000-0004-0000-0100-000011120000}"/>
    <hyperlink ref="V1274" r:id="rId4624" xr:uid="{00000000-0004-0000-0100-000012120000}"/>
    <hyperlink ref="W1274" r:id="rId4625" xr:uid="{00000000-0004-0000-0100-000013120000}"/>
    <hyperlink ref="S1275" r:id="rId4626" xr:uid="{00000000-0004-0000-0100-000014120000}"/>
    <hyperlink ref="T1275" r:id="rId4627" xr:uid="{00000000-0004-0000-0100-000015120000}"/>
    <hyperlink ref="U1275" r:id="rId4628" xr:uid="{00000000-0004-0000-0100-000016120000}"/>
    <hyperlink ref="V1275" r:id="rId4629" xr:uid="{00000000-0004-0000-0100-000017120000}"/>
    <hyperlink ref="W1275" r:id="rId4630" xr:uid="{00000000-0004-0000-0100-000018120000}"/>
    <hyperlink ref="X1275" r:id="rId4631" xr:uid="{00000000-0004-0000-0100-000019120000}"/>
    <hyperlink ref="T1276" r:id="rId4632" xr:uid="{00000000-0004-0000-0100-00001A120000}"/>
    <hyperlink ref="U1276" r:id="rId4633" xr:uid="{00000000-0004-0000-0100-00001B120000}"/>
    <hyperlink ref="V1276" r:id="rId4634" xr:uid="{00000000-0004-0000-0100-00001C120000}"/>
    <hyperlink ref="W1276" r:id="rId4635" xr:uid="{00000000-0004-0000-0100-00001D120000}"/>
    <hyperlink ref="X1276" r:id="rId4636" xr:uid="{00000000-0004-0000-0100-00001E120000}"/>
    <hyperlink ref="S1277" r:id="rId4637" xr:uid="{00000000-0004-0000-0100-00001F120000}"/>
    <hyperlink ref="U1277" r:id="rId4638" xr:uid="{00000000-0004-0000-0100-000020120000}"/>
    <hyperlink ref="V1277" r:id="rId4639" xr:uid="{00000000-0004-0000-0100-000021120000}"/>
    <hyperlink ref="W1277" r:id="rId4640" xr:uid="{00000000-0004-0000-0100-000022120000}"/>
    <hyperlink ref="X1277" r:id="rId4641" xr:uid="{00000000-0004-0000-0100-000023120000}"/>
    <hyperlink ref="V1278" r:id="rId4642" xr:uid="{00000000-0004-0000-0100-000024120000}"/>
    <hyperlink ref="S1279" r:id="rId4643" xr:uid="{00000000-0004-0000-0100-000025120000}"/>
    <hyperlink ref="T1279" r:id="rId4644" xr:uid="{00000000-0004-0000-0100-000026120000}"/>
    <hyperlink ref="U1279" r:id="rId4645" xr:uid="{00000000-0004-0000-0100-000027120000}"/>
    <hyperlink ref="W1279" r:id="rId4646" xr:uid="{00000000-0004-0000-0100-000028120000}"/>
    <hyperlink ref="X1279" r:id="rId4647" xr:uid="{00000000-0004-0000-0100-000029120000}"/>
    <hyperlink ref="S1280" r:id="rId4648" xr:uid="{00000000-0004-0000-0100-00002A120000}"/>
    <hyperlink ref="T1280" r:id="rId4649" xr:uid="{00000000-0004-0000-0100-00002B120000}"/>
    <hyperlink ref="U1280" r:id="rId4650" xr:uid="{00000000-0004-0000-0100-00002C120000}"/>
    <hyperlink ref="V1280" r:id="rId4651" xr:uid="{00000000-0004-0000-0100-00002D120000}"/>
    <hyperlink ref="W1280" r:id="rId4652" xr:uid="{00000000-0004-0000-0100-00002E120000}"/>
    <hyperlink ref="X1280" r:id="rId4653" xr:uid="{00000000-0004-0000-0100-00002F120000}"/>
    <hyperlink ref="S1281" r:id="rId4654" xr:uid="{00000000-0004-0000-0100-000030120000}"/>
    <hyperlink ref="U1281" r:id="rId4655" xr:uid="{00000000-0004-0000-0100-000031120000}"/>
    <hyperlink ref="V1281" r:id="rId4656" xr:uid="{00000000-0004-0000-0100-000032120000}"/>
    <hyperlink ref="W1281" r:id="rId4657" xr:uid="{00000000-0004-0000-0100-000033120000}"/>
    <hyperlink ref="X1281" r:id="rId4658" xr:uid="{00000000-0004-0000-0100-000034120000}"/>
    <hyperlink ref="S1282" r:id="rId4659" location="Stayup" xr:uid="{00000000-0004-0000-0100-000035120000}"/>
    <hyperlink ref="T1282" r:id="rId4660" xr:uid="{00000000-0004-0000-0100-000036120000}"/>
    <hyperlink ref="V1282" r:id="rId4661" xr:uid="{00000000-0004-0000-0100-000037120000}"/>
    <hyperlink ref="W1282" r:id="rId4662" xr:uid="{00000000-0004-0000-0100-000038120000}"/>
    <hyperlink ref="X1282" r:id="rId4663" xr:uid="{00000000-0004-0000-0100-000039120000}"/>
    <hyperlink ref="U1283" r:id="rId4664" xr:uid="{00000000-0004-0000-0100-00003A120000}"/>
    <hyperlink ref="V1283" r:id="rId4665" xr:uid="{00000000-0004-0000-0100-00003B120000}"/>
    <hyperlink ref="W1283" r:id="rId4666" xr:uid="{00000000-0004-0000-0100-00003C120000}"/>
    <hyperlink ref="X1283" r:id="rId4667" xr:uid="{00000000-0004-0000-0100-00003D120000}"/>
    <hyperlink ref="U1284" r:id="rId4668" xr:uid="{00000000-0004-0000-0100-00003E120000}"/>
    <hyperlink ref="V1284" r:id="rId4669" xr:uid="{00000000-0004-0000-0100-00003F120000}"/>
    <hyperlink ref="W1284" r:id="rId4670" xr:uid="{00000000-0004-0000-0100-000040120000}"/>
    <hyperlink ref="S1285" r:id="rId4671" xr:uid="{00000000-0004-0000-0100-000041120000}"/>
    <hyperlink ref="T1285" r:id="rId4672" xr:uid="{00000000-0004-0000-0100-000042120000}"/>
    <hyperlink ref="U1285" r:id="rId4673" xr:uid="{00000000-0004-0000-0100-000043120000}"/>
    <hyperlink ref="V1285" r:id="rId4674" xr:uid="{00000000-0004-0000-0100-000044120000}"/>
    <hyperlink ref="W1285" r:id="rId4675" xr:uid="{00000000-0004-0000-0100-000045120000}"/>
    <hyperlink ref="X1285" r:id="rId4676" xr:uid="{00000000-0004-0000-0100-000046120000}"/>
    <hyperlink ref="T1286" r:id="rId4677" location=":~:text=Since%20February%202020%2C%20the%20Navy,substances%2C%20commonly%20known%20as%20PFAS.&amp;text=(Out%20of%20respect%20for%20owner,the%20Navy%20to%20the%20owners.)" xr:uid="{00000000-0004-0000-0100-000047120000}"/>
    <hyperlink ref="U1286" r:id="rId4678" location=":~:text=Since%20February%202020%2C%20the%20Navy,substances%2C%20commonly%20known%20as%20PFAS.&amp;text=(Out%20of%20respect%20for%20owner,the%20Navy%20to%20the%20owners.)" xr:uid="{00000000-0004-0000-0100-000048120000}"/>
    <hyperlink ref="V1286" r:id="rId4679" location=":~:text=Since%20February%202020%2C%20the%20Navy,substances%2C%20commonly%20known%20as%20PFAS.&amp;text=(Out%20of%20respect%20for%20owner,the%20Navy%20to%20the%20owners.)" xr:uid="{00000000-0004-0000-0100-000049120000}"/>
    <hyperlink ref="W1286" r:id="rId4680" xr:uid="{00000000-0004-0000-0100-00004A120000}"/>
    <hyperlink ref="X1286" r:id="rId4681" xr:uid="{00000000-0004-0000-0100-00004B120000}"/>
    <hyperlink ref="S1287" r:id="rId4682" xr:uid="{00000000-0004-0000-0100-00004C120000}"/>
    <hyperlink ref="U1287" r:id="rId4683" xr:uid="{00000000-0004-0000-0100-00004D120000}"/>
    <hyperlink ref="V1287" r:id="rId4684" xr:uid="{00000000-0004-0000-0100-00004E120000}"/>
    <hyperlink ref="W1287" r:id="rId4685" xr:uid="{00000000-0004-0000-0100-00004F120000}"/>
    <hyperlink ref="X1287" r:id="rId4686" xr:uid="{00000000-0004-0000-0100-000050120000}"/>
    <hyperlink ref="S1288" r:id="rId4687" xr:uid="{00000000-0004-0000-0100-000051120000}"/>
    <hyperlink ref="T1288" r:id="rId4688" xr:uid="{00000000-0004-0000-0100-000052120000}"/>
    <hyperlink ref="U1288" r:id="rId4689" xr:uid="{00000000-0004-0000-0100-000053120000}"/>
    <hyperlink ref="V1288" r:id="rId4690" xr:uid="{00000000-0004-0000-0100-000054120000}"/>
    <hyperlink ref="W1288" r:id="rId4691" xr:uid="{00000000-0004-0000-0100-000055120000}"/>
    <hyperlink ref="X1288" r:id="rId4692" xr:uid="{00000000-0004-0000-0100-000056120000}"/>
    <hyperlink ref="T1289" r:id="rId4693" xr:uid="{00000000-0004-0000-0100-000057120000}"/>
    <hyperlink ref="U1289" r:id="rId4694" xr:uid="{00000000-0004-0000-0100-000058120000}"/>
    <hyperlink ref="V1289" r:id="rId4695" xr:uid="{00000000-0004-0000-0100-000059120000}"/>
    <hyperlink ref="W1289" r:id="rId4696" xr:uid="{00000000-0004-0000-0100-00005A120000}"/>
    <hyperlink ref="X1289" r:id="rId4697" xr:uid="{00000000-0004-0000-0100-00005B120000}"/>
    <hyperlink ref="S1290" r:id="rId4698" xr:uid="{00000000-0004-0000-0100-00005C120000}"/>
    <hyperlink ref="U1290" r:id="rId4699" xr:uid="{00000000-0004-0000-0100-00005D120000}"/>
    <hyperlink ref="V1290" r:id="rId4700" xr:uid="{00000000-0004-0000-0100-00005E120000}"/>
    <hyperlink ref="W1290" r:id="rId4701" xr:uid="{00000000-0004-0000-0100-00005F120000}"/>
    <hyperlink ref="X1290" r:id="rId4702" xr:uid="{00000000-0004-0000-0100-000060120000}"/>
    <hyperlink ref="T1291" r:id="rId4703" xr:uid="{00000000-0004-0000-0100-000061120000}"/>
    <hyperlink ref="U1291" r:id="rId4704" xr:uid="{00000000-0004-0000-0100-000062120000}"/>
    <hyperlink ref="V1291" r:id="rId4705" xr:uid="{00000000-0004-0000-0100-000063120000}"/>
    <hyperlink ref="W1291" r:id="rId4706" xr:uid="{00000000-0004-0000-0100-000064120000}"/>
    <hyperlink ref="X1291" r:id="rId4707" xr:uid="{00000000-0004-0000-0100-000065120000}"/>
    <hyperlink ref="S1292" r:id="rId4708" xr:uid="{00000000-0004-0000-0100-000066120000}"/>
    <hyperlink ref="U1292" r:id="rId4709" xr:uid="{00000000-0004-0000-0100-000067120000}"/>
    <hyperlink ref="V1292" r:id="rId4710" xr:uid="{00000000-0004-0000-0100-000068120000}"/>
    <hyperlink ref="W1292" r:id="rId4711" xr:uid="{00000000-0004-0000-0100-000069120000}"/>
    <hyperlink ref="X1292" r:id="rId4712" xr:uid="{00000000-0004-0000-0100-00006A120000}"/>
    <hyperlink ref="U1293" r:id="rId4713" xr:uid="{00000000-0004-0000-0100-00006B120000}"/>
    <hyperlink ref="V1293" r:id="rId4714" xr:uid="{00000000-0004-0000-0100-00006C120000}"/>
    <hyperlink ref="W1293" r:id="rId4715" xr:uid="{00000000-0004-0000-0100-00006D120000}"/>
    <hyperlink ref="T1294" r:id="rId4716" xr:uid="{00000000-0004-0000-0100-00006E120000}"/>
    <hyperlink ref="V1294" r:id="rId4717" xr:uid="{00000000-0004-0000-0100-00006F120000}"/>
    <hyperlink ref="U1295" r:id="rId4718" xr:uid="{00000000-0004-0000-0100-000070120000}"/>
    <hyperlink ref="V1295" r:id="rId4719" xr:uid="{00000000-0004-0000-0100-000071120000}"/>
    <hyperlink ref="W1295" r:id="rId4720" xr:uid="{00000000-0004-0000-0100-000072120000}"/>
    <hyperlink ref="T1296" r:id="rId4721" xr:uid="{00000000-0004-0000-0100-000073120000}"/>
    <hyperlink ref="U1296" r:id="rId4722" xr:uid="{00000000-0004-0000-0100-000074120000}"/>
    <hyperlink ref="V1296" r:id="rId4723" xr:uid="{00000000-0004-0000-0100-000075120000}"/>
    <hyperlink ref="W1296" r:id="rId4724" xr:uid="{00000000-0004-0000-0100-000076120000}"/>
    <hyperlink ref="X1296" r:id="rId4725" xr:uid="{00000000-0004-0000-0100-000077120000}"/>
    <hyperlink ref="U1297" r:id="rId4726" xr:uid="{00000000-0004-0000-0100-000078120000}"/>
    <hyperlink ref="V1297" r:id="rId4727" xr:uid="{00000000-0004-0000-0100-000079120000}"/>
    <hyperlink ref="W1297" r:id="rId4728" xr:uid="{00000000-0004-0000-0100-00007A120000}"/>
    <hyperlink ref="S1298" r:id="rId4729" xr:uid="{00000000-0004-0000-0100-00007B120000}"/>
    <hyperlink ref="T1298" r:id="rId4730" xr:uid="{00000000-0004-0000-0100-00007C120000}"/>
    <hyperlink ref="U1298" r:id="rId4731" xr:uid="{00000000-0004-0000-0100-00007D120000}"/>
    <hyperlink ref="W1298" r:id="rId4732" xr:uid="{00000000-0004-0000-0100-00007E120000}"/>
    <hyperlink ref="X1298" r:id="rId4733" xr:uid="{00000000-0004-0000-0100-00007F120000}"/>
    <hyperlink ref="T1299" r:id="rId4734" xr:uid="{00000000-0004-0000-0100-000080120000}"/>
    <hyperlink ref="U1299" r:id="rId4735" xr:uid="{00000000-0004-0000-0100-000081120000}"/>
    <hyperlink ref="S1300" r:id="rId4736" xr:uid="{00000000-0004-0000-0100-000082120000}"/>
    <hyperlink ref="T1300" r:id="rId4737" xr:uid="{00000000-0004-0000-0100-000083120000}"/>
    <hyperlink ref="W1300" r:id="rId4738" xr:uid="{00000000-0004-0000-0100-000084120000}"/>
    <hyperlink ref="X1300" r:id="rId4739" xr:uid="{00000000-0004-0000-0100-000085120000}"/>
    <hyperlink ref="T1301" r:id="rId4740" xr:uid="{00000000-0004-0000-0100-000086120000}"/>
    <hyperlink ref="V1301" r:id="rId4741" xr:uid="{00000000-0004-0000-0100-000087120000}"/>
    <hyperlink ref="T1302" r:id="rId4742" xr:uid="{00000000-0004-0000-0100-000088120000}"/>
    <hyperlink ref="U1302" r:id="rId4743" xr:uid="{00000000-0004-0000-0100-000089120000}"/>
    <hyperlink ref="T1303" r:id="rId4744" xr:uid="{00000000-0004-0000-0100-00008A120000}"/>
    <hyperlink ref="U1303" r:id="rId4745" xr:uid="{00000000-0004-0000-0100-00008B120000}"/>
    <hyperlink ref="W1303" r:id="rId4746" xr:uid="{00000000-0004-0000-0100-00008C120000}"/>
    <hyperlink ref="X1303" r:id="rId4747" xr:uid="{00000000-0004-0000-0100-00008D120000}"/>
    <hyperlink ref="T1304" r:id="rId4748" xr:uid="{00000000-0004-0000-0100-00008E120000}"/>
    <hyperlink ref="U1304" r:id="rId4749" xr:uid="{00000000-0004-0000-0100-00008F120000}"/>
    <hyperlink ref="V1304" r:id="rId4750" xr:uid="{00000000-0004-0000-0100-000090120000}"/>
    <hyperlink ref="W1304" r:id="rId4751" xr:uid="{00000000-0004-0000-0100-000091120000}"/>
    <hyperlink ref="X1304" r:id="rId4752" xr:uid="{00000000-0004-0000-0100-000092120000}"/>
    <hyperlink ref="U1305" r:id="rId4753" xr:uid="{00000000-0004-0000-0100-000093120000}"/>
    <hyperlink ref="V1305" r:id="rId4754" xr:uid="{00000000-0004-0000-0100-000094120000}"/>
    <hyperlink ref="W1305" r:id="rId4755" xr:uid="{00000000-0004-0000-0100-000095120000}"/>
    <hyperlink ref="T1306" r:id="rId4756" xr:uid="{00000000-0004-0000-0100-000096120000}"/>
    <hyperlink ref="V1306" r:id="rId4757" xr:uid="{00000000-0004-0000-0100-000097120000}"/>
    <hyperlink ref="X1306" r:id="rId4758" xr:uid="{00000000-0004-0000-0100-000098120000}"/>
    <hyperlink ref="T1307" r:id="rId4759" xr:uid="{00000000-0004-0000-0100-000099120000}"/>
    <hyperlink ref="U1307" r:id="rId4760" xr:uid="{00000000-0004-0000-0100-00009A120000}"/>
    <hyperlink ref="V1307" r:id="rId4761" xr:uid="{00000000-0004-0000-0100-00009B120000}"/>
    <hyperlink ref="X1307" r:id="rId4762" xr:uid="{00000000-0004-0000-0100-00009C120000}"/>
    <hyperlink ref="T1308" r:id="rId4763" xr:uid="{00000000-0004-0000-0100-00009D120000}"/>
    <hyperlink ref="U1308" r:id="rId4764" xr:uid="{00000000-0004-0000-0100-00009E120000}"/>
    <hyperlink ref="V1308" r:id="rId4765" xr:uid="{00000000-0004-0000-0100-00009F120000}"/>
    <hyperlink ref="X1308" r:id="rId4766" xr:uid="{00000000-0004-0000-0100-0000A0120000}"/>
    <hyperlink ref="U1309" r:id="rId4767" xr:uid="{00000000-0004-0000-0100-0000A1120000}"/>
    <hyperlink ref="V1309" r:id="rId4768" xr:uid="{00000000-0004-0000-0100-0000A2120000}"/>
    <hyperlink ref="T1310" r:id="rId4769" xr:uid="{00000000-0004-0000-0100-0000A3120000}"/>
    <hyperlink ref="V1310" r:id="rId4770" xr:uid="{00000000-0004-0000-0100-0000A4120000}"/>
    <hyperlink ref="X1310" r:id="rId4771" xr:uid="{00000000-0004-0000-0100-0000A5120000}"/>
    <hyperlink ref="S1311" r:id="rId4772" xr:uid="{00000000-0004-0000-0100-0000A6120000}"/>
    <hyperlink ref="T1311" r:id="rId4773" xr:uid="{00000000-0004-0000-0100-0000A7120000}"/>
    <hyperlink ref="U1311" r:id="rId4774" xr:uid="{00000000-0004-0000-0100-0000A8120000}"/>
    <hyperlink ref="V1311" r:id="rId4775" xr:uid="{00000000-0004-0000-0100-0000A9120000}"/>
    <hyperlink ref="W1311" r:id="rId4776" xr:uid="{00000000-0004-0000-0100-0000AA120000}"/>
    <hyperlink ref="X1311" r:id="rId4777" xr:uid="{00000000-0004-0000-0100-0000AB120000}"/>
    <hyperlink ref="T1312" r:id="rId4778" xr:uid="{00000000-0004-0000-0100-0000AC120000}"/>
    <hyperlink ref="U1312" r:id="rId4779" xr:uid="{00000000-0004-0000-0100-0000AD120000}"/>
    <hyperlink ref="V1312" r:id="rId4780" xr:uid="{00000000-0004-0000-0100-0000AE120000}"/>
    <hyperlink ref="W1312" r:id="rId4781" xr:uid="{00000000-0004-0000-0100-0000AF120000}"/>
    <hyperlink ref="X1312" r:id="rId4782" xr:uid="{00000000-0004-0000-0100-0000B0120000}"/>
    <hyperlink ref="S1313" r:id="rId4783" xr:uid="{00000000-0004-0000-0100-0000B1120000}"/>
    <hyperlink ref="V1313" r:id="rId4784" xr:uid="{00000000-0004-0000-0100-0000B2120000}"/>
    <hyperlink ref="W1313" r:id="rId4785" xr:uid="{00000000-0004-0000-0100-0000B3120000}"/>
    <hyperlink ref="X1313" r:id="rId4786" xr:uid="{00000000-0004-0000-0100-0000B4120000}"/>
    <hyperlink ref="T1314" r:id="rId4787" xr:uid="{00000000-0004-0000-0100-0000B5120000}"/>
    <hyperlink ref="U1314" r:id="rId4788" xr:uid="{00000000-0004-0000-0100-0000B6120000}"/>
    <hyperlink ref="V1314" r:id="rId4789" xr:uid="{00000000-0004-0000-0100-0000B7120000}"/>
    <hyperlink ref="W1314" r:id="rId4790" xr:uid="{00000000-0004-0000-0100-0000B8120000}"/>
    <hyperlink ref="X1314" r:id="rId4791" xr:uid="{00000000-0004-0000-0100-0000B9120000}"/>
    <hyperlink ref="T1315" r:id="rId4792" xr:uid="{00000000-0004-0000-0100-0000BA120000}"/>
    <hyperlink ref="V1315" r:id="rId4793" xr:uid="{00000000-0004-0000-0100-0000BB120000}"/>
    <hyperlink ref="X1315" r:id="rId4794" xr:uid="{00000000-0004-0000-0100-0000BC120000}"/>
    <hyperlink ref="U1316" r:id="rId4795" xr:uid="{00000000-0004-0000-0100-0000BD120000}"/>
    <hyperlink ref="V1316" r:id="rId4796" xr:uid="{00000000-0004-0000-0100-0000BE120000}"/>
    <hyperlink ref="W1316" r:id="rId4797" xr:uid="{00000000-0004-0000-0100-0000BF120000}"/>
    <hyperlink ref="X1316" r:id="rId4798" xr:uid="{00000000-0004-0000-0100-0000C0120000}"/>
    <hyperlink ref="U1317" r:id="rId4799" xr:uid="{00000000-0004-0000-0100-0000C1120000}"/>
    <hyperlink ref="V1317" r:id="rId4800" xr:uid="{00000000-0004-0000-0100-0000C2120000}"/>
    <hyperlink ref="X1317" r:id="rId4801" xr:uid="{00000000-0004-0000-0100-0000C3120000}"/>
    <hyperlink ref="T1318" r:id="rId4802" xr:uid="{00000000-0004-0000-0100-0000C4120000}"/>
    <hyperlink ref="U1318" r:id="rId4803" xr:uid="{00000000-0004-0000-0100-0000C5120000}"/>
    <hyperlink ref="V1318" r:id="rId4804" xr:uid="{00000000-0004-0000-0100-0000C6120000}"/>
    <hyperlink ref="W1318" r:id="rId4805" xr:uid="{00000000-0004-0000-0100-0000C7120000}"/>
    <hyperlink ref="X1318" r:id="rId4806" xr:uid="{00000000-0004-0000-0100-0000C8120000}"/>
    <hyperlink ref="U1319" r:id="rId4807" xr:uid="{00000000-0004-0000-0100-0000C9120000}"/>
    <hyperlink ref="V1319" r:id="rId4808" xr:uid="{00000000-0004-0000-0100-0000CA120000}"/>
    <hyperlink ref="T1320" r:id="rId4809" xr:uid="{00000000-0004-0000-0100-0000CB120000}"/>
    <hyperlink ref="U1320" r:id="rId4810" xr:uid="{00000000-0004-0000-0100-0000CC120000}"/>
    <hyperlink ref="V1320" r:id="rId4811" xr:uid="{00000000-0004-0000-0100-0000CD120000}"/>
    <hyperlink ref="W1320" r:id="rId4812" xr:uid="{00000000-0004-0000-0100-0000CE120000}"/>
    <hyperlink ref="X1320" r:id="rId4813" xr:uid="{00000000-0004-0000-0100-0000CF120000}"/>
    <hyperlink ref="T1321" r:id="rId4814" xr:uid="{00000000-0004-0000-0100-0000D0120000}"/>
    <hyperlink ref="U1321" r:id="rId4815" xr:uid="{00000000-0004-0000-0100-0000D1120000}"/>
    <hyperlink ref="V1321" r:id="rId4816" xr:uid="{00000000-0004-0000-0100-0000D2120000}"/>
    <hyperlink ref="W1321" r:id="rId4817" xr:uid="{00000000-0004-0000-0100-0000D3120000}"/>
    <hyperlink ref="X1321" r:id="rId4818" xr:uid="{00000000-0004-0000-0100-0000D4120000}"/>
    <hyperlink ref="T1322" r:id="rId4819" xr:uid="{00000000-0004-0000-0100-0000D5120000}"/>
    <hyperlink ref="U1322" r:id="rId4820" xr:uid="{00000000-0004-0000-0100-0000D6120000}"/>
    <hyperlink ref="T1323" r:id="rId4821" xr:uid="{00000000-0004-0000-0100-0000D7120000}"/>
    <hyperlink ref="U1323" r:id="rId4822" xr:uid="{00000000-0004-0000-0100-0000D8120000}"/>
    <hyperlink ref="W1323" r:id="rId4823" xr:uid="{00000000-0004-0000-0100-0000D9120000}"/>
    <hyperlink ref="X1323" r:id="rId4824" xr:uid="{00000000-0004-0000-0100-0000DA120000}"/>
    <hyperlink ref="T1324" r:id="rId4825" xr:uid="{00000000-0004-0000-0100-0000DB120000}"/>
    <hyperlink ref="V1324" r:id="rId4826" xr:uid="{00000000-0004-0000-0100-0000DC120000}"/>
    <hyperlink ref="W1324" r:id="rId4827" xr:uid="{00000000-0004-0000-0100-0000DD120000}"/>
    <hyperlink ref="X1324" r:id="rId4828" xr:uid="{00000000-0004-0000-0100-0000DE120000}"/>
    <hyperlink ref="U1325" r:id="rId4829" xr:uid="{00000000-0004-0000-0100-0000DF120000}"/>
    <hyperlink ref="V1325" r:id="rId4830" xr:uid="{00000000-0004-0000-0100-0000E0120000}"/>
    <hyperlink ref="X1325" r:id="rId4831" xr:uid="{00000000-0004-0000-0100-0000E1120000}"/>
    <hyperlink ref="T1326" r:id="rId4832" xr:uid="{00000000-0004-0000-0100-0000E2120000}"/>
    <hyperlink ref="U1326" r:id="rId4833" xr:uid="{00000000-0004-0000-0100-0000E3120000}"/>
    <hyperlink ref="V1326" r:id="rId4834" xr:uid="{00000000-0004-0000-0100-0000E4120000}"/>
    <hyperlink ref="W1326" r:id="rId4835" xr:uid="{00000000-0004-0000-0100-0000E5120000}"/>
    <hyperlink ref="X1326" r:id="rId4836" xr:uid="{00000000-0004-0000-0100-0000E6120000}"/>
    <hyperlink ref="T1327" r:id="rId4837" xr:uid="{00000000-0004-0000-0100-0000E7120000}"/>
    <hyperlink ref="U1327" r:id="rId4838" xr:uid="{00000000-0004-0000-0100-0000E8120000}"/>
    <hyperlink ref="V1327" r:id="rId4839" xr:uid="{00000000-0004-0000-0100-0000E9120000}"/>
    <hyperlink ref="X1327" r:id="rId4840" xr:uid="{00000000-0004-0000-0100-0000EA120000}"/>
    <hyperlink ref="U1328" r:id="rId4841" xr:uid="{00000000-0004-0000-0100-0000EB120000}"/>
    <hyperlink ref="V1328" r:id="rId4842" xr:uid="{00000000-0004-0000-0100-0000EC120000}"/>
    <hyperlink ref="X1328" r:id="rId4843" xr:uid="{00000000-0004-0000-0100-0000ED120000}"/>
    <hyperlink ref="T1329" r:id="rId4844" xr:uid="{00000000-0004-0000-0100-0000EE120000}"/>
    <hyperlink ref="U1329" r:id="rId4845" xr:uid="{00000000-0004-0000-0100-0000EF120000}"/>
    <hyperlink ref="V1329" r:id="rId4846" xr:uid="{00000000-0004-0000-0100-0000F0120000}"/>
    <hyperlink ref="W1329" r:id="rId4847" xr:uid="{00000000-0004-0000-0100-0000F1120000}"/>
    <hyperlink ref="X1329" r:id="rId4848" xr:uid="{00000000-0004-0000-0100-0000F2120000}"/>
    <hyperlink ref="U1330" r:id="rId4849" xr:uid="{00000000-0004-0000-0100-0000F3120000}"/>
    <hyperlink ref="V1330" r:id="rId4850" xr:uid="{00000000-0004-0000-0100-0000F4120000}"/>
    <hyperlink ref="U1331" r:id="rId4851" xr:uid="{00000000-0004-0000-0100-0000F5120000}"/>
    <hyperlink ref="V1331" r:id="rId4852" xr:uid="{00000000-0004-0000-0100-0000F6120000}"/>
    <hyperlink ref="X1331" r:id="rId4853" xr:uid="{00000000-0004-0000-0100-0000F7120000}"/>
    <hyperlink ref="T1332" r:id="rId4854" xr:uid="{00000000-0004-0000-0100-0000F8120000}"/>
    <hyperlink ref="U1332" r:id="rId4855" xr:uid="{00000000-0004-0000-0100-0000F9120000}"/>
    <hyperlink ref="V1332" r:id="rId4856" xr:uid="{00000000-0004-0000-0100-0000FA120000}"/>
    <hyperlink ref="X1332" r:id="rId4857" xr:uid="{00000000-0004-0000-0100-0000FB120000}"/>
    <hyperlink ref="T1333" r:id="rId4858" xr:uid="{00000000-0004-0000-0100-0000FC120000}"/>
    <hyperlink ref="U1333" r:id="rId4859" xr:uid="{00000000-0004-0000-0100-0000FD120000}"/>
    <hyperlink ref="V1333" r:id="rId4860" xr:uid="{00000000-0004-0000-0100-0000FE120000}"/>
    <hyperlink ref="W1333" r:id="rId4861" xr:uid="{00000000-0004-0000-0100-0000FF120000}"/>
    <hyperlink ref="X1333" r:id="rId4862" xr:uid="{00000000-0004-0000-0100-000000130000}"/>
    <hyperlink ref="T1334" r:id="rId4863" xr:uid="{00000000-0004-0000-0100-000001130000}"/>
    <hyperlink ref="U1334" r:id="rId4864" xr:uid="{00000000-0004-0000-0100-000002130000}"/>
    <hyperlink ref="V1334" r:id="rId4865" xr:uid="{00000000-0004-0000-0100-000003130000}"/>
    <hyperlink ref="W1334" r:id="rId4866" xr:uid="{00000000-0004-0000-0100-000004130000}"/>
    <hyperlink ref="X1334" r:id="rId4867" xr:uid="{00000000-0004-0000-0100-000005130000}"/>
    <hyperlink ref="T1335" r:id="rId4868" xr:uid="{00000000-0004-0000-0100-000006130000}"/>
    <hyperlink ref="U1335" r:id="rId4869" xr:uid="{00000000-0004-0000-0100-000007130000}"/>
    <hyperlink ref="V1335" r:id="rId4870" xr:uid="{00000000-0004-0000-0100-000008130000}"/>
    <hyperlink ref="W1335" r:id="rId4871" xr:uid="{00000000-0004-0000-0100-000009130000}"/>
    <hyperlink ref="X1335" r:id="rId4872" xr:uid="{00000000-0004-0000-0100-00000A130000}"/>
    <hyperlink ref="T1336" r:id="rId4873" xr:uid="{00000000-0004-0000-0100-00000B130000}"/>
    <hyperlink ref="U1336" r:id="rId4874" xr:uid="{00000000-0004-0000-0100-00000C130000}"/>
    <hyperlink ref="V1336" r:id="rId4875" xr:uid="{00000000-0004-0000-0100-00000D130000}"/>
    <hyperlink ref="W1336" r:id="rId4876" xr:uid="{00000000-0004-0000-0100-00000E130000}"/>
    <hyperlink ref="X1336" r:id="rId4877" xr:uid="{00000000-0004-0000-0100-00000F130000}"/>
    <hyperlink ref="T1337" r:id="rId4878" xr:uid="{00000000-0004-0000-0100-000010130000}"/>
    <hyperlink ref="U1337" r:id="rId4879" xr:uid="{00000000-0004-0000-0100-000011130000}"/>
    <hyperlink ref="V1337" r:id="rId4880" xr:uid="{00000000-0004-0000-0100-000012130000}"/>
    <hyperlink ref="W1337" r:id="rId4881" xr:uid="{00000000-0004-0000-0100-000013130000}"/>
    <hyperlink ref="X1337" r:id="rId4882" xr:uid="{00000000-0004-0000-0100-000014130000}"/>
    <hyperlink ref="T1338" r:id="rId4883" location="esidata" xr:uid="{00000000-0004-0000-0100-000015130000}"/>
    <hyperlink ref="U1338" r:id="rId4884" xr:uid="{00000000-0004-0000-0100-000016130000}"/>
    <hyperlink ref="V1338" r:id="rId4885" xr:uid="{00000000-0004-0000-0100-000017130000}"/>
    <hyperlink ref="X1338" r:id="rId4886" xr:uid="{00000000-0004-0000-0100-000018130000}"/>
    <hyperlink ref="S1339" r:id="rId4887" xr:uid="{00000000-0004-0000-0100-000019130000}"/>
    <hyperlink ref="T1339" r:id="rId4888" xr:uid="{00000000-0004-0000-0100-00001A130000}"/>
    <hyperlink ref="U1339" r:id="rId4889" xr:uid="{00000000-0004-0000-0100-00001B130000}"/>
    <hyperlink ref="V1339" r:id="rId4890" xr:uid="{00000000-0004-0000-0100-00001C130000}"/>
    <hyperlink ref="W1339" r:id="rId4891" xr:uid="{00000000-0004-0000-0100-00001D130000}"/>
    <hyperlink ref="X1339" r:id="rId4892" xr:uid="{00000000-0004-0000-0100-00001E130000}"/>
    <hyperlink ref="V1340" r:id="rId4893" xr:uid="{00000000-0004-0000-0100-00001F130000}"/>
    <hyperlink ref="U1341" r:id="rId4894" xr:uid="{00000000-0004-0000-0100-000020130000}"/>
    <hyperlink ref="V1341" r:id="rId4895" xr:uid="{00000000-0004-0000-0100-000021130000}"/>
    <hyperlink ref="W1341" r:id="rId4896" xr:uid="{00000000-0004-0000-0100-000022130000}"/>
    <hyperlink ref="X1341" r:id="rId4897" xr:uid="{00000000-0004-0000-0100-000023130000}"/>
    <hyperlink ref="T1342" r:id="rId4898" xr:uid="{00000000-0004-0000-0100-000024130000}"/>
    <hyperlink ref="U1342" r:id="rId4899" xr:uid="{00000000-0004-0000-0100-000025130000}"/>
    <hyperlink ref="V1342" r:id="rId4900" xr:uid="{00000000-0004-0000-0100-000026130000}"/>
    <hyperlink ref="W1342" r:id="rId4901" xr:uid="{00000000-0004-0000-0100-000027130000}"/>
    <hyperlink ref="X1342" r:id="rId4902" xr:uid="{00000000-0004-0000-0100-000028130000}"/>
    <hyperlink ref="U1343" r:id="rId4903" xr:uid="{00000000-0004-0000-0100-000029130000}"/>
    <hyperlink ref="V1343" r:id="rId4904" xr:uid="{00000000-0004-0000-0100-00002A130000}"/>
    <hyperlink ref="W1343" r:id="rId4905" xr:uid="{00000000-0004-0000-0100-00002B130000}"/>
    <hyperlink ref="T1344" r:id="rId4906" xr:uid="{00000000-0004-0000-0100-00002C130000}"/>
    <hyperlink ref="V1344" r:id="rId4907" xr:uid="{00000000-0004-0000-0100-00002D130000}"/>
    <hyperlink ref="X1344" r:id="rId4908" xr:uid="{00000000-0004-0000-0100-00002E130000}"/>
    <hyperlink ref="T1345" r:id="rId4909" xr:uid="{00000000-0004-0000-0100-00002F130000}"/>
    <hyperlink ref="U1345" r:id="rId4910" xr:uid="{00000000-0004-0000-0100-000030130000}"/>
    <hyperlink ref="V1345" r:id="rId4911" xr:uid="{00000000-0004-0000-0100-000031130000}"/>
    <hyperlink ref="X1345" r:id="rId4912" xr:uid="{00000000-0004-0000-0100-000032130000}"/>
    <hyperlink ref="U1346" r:id="rId4913" xr:uid="{00000000-0004-0000-0100-000033130000}"/>
    <hyperlink ref="V1346" r:id="rId4914" xr:uid="{00000000-0004-0000-0100-000034130000}"/>
    <hyperlink ref="X1346" r:id="rId4915" xr:uid="{00000000-0004-0000-0100-000035130000}"/>
    <hyperlink ref="S1347" r:id="rId4916" xr:uid="{00000000-0004-0000-0100-000036130000}"/>
    <hyperlink ref="T1347" r:id="rId4917" xr:uid="{00000000-0004-0000-0100-000037130000}"/>
    <hyperlink ref="U1347" r:id="rId4918" xr:uid="{00000000-0004-0000-0100-000038130000}"/>
    <hyperlink ref="W1347" r:id="rId4919" xr:uid="{00000000-0004-0000-0100-000039130000}"/>
    <hyperlink ref="X1347" r:id="rId4920" xr:uid="{00000000-0004-0000-0100-00003A130000}"/>
    <hyperlink ref="T1348" r:id="rId4921" xr:uid="{00000000-0004-0000-0100-00003B130000}"/>
    <hyperlink ref="U1348" r:id="rId4922" xr:uid="{00000000-0004-0000-0100-00003C130000}"/>
    <hyperlink ref="V1348" r:id="rId4923" xr:uid="{00000000-0004-0000-0100-00003D130000}"/>
    <hyperlink ref="X1348" r:id="rId4924" xr:uid="{00000000-0004-0000-0100-00003E130000}"/>
    <hyperlink ref="V1350" r:id="rId4925" xr:uid="{00000000-0004-0000-0100-00003F130000}"/>
    <hyperlink ref="T1351" r:id="rId4926" location="esidata" xr:uid="{00000000-0004-0000-0100-000040130000}"/>
    <hyperlink ref="U1351" r:id="rId4927" xr:uid="{00000000-0004-0000-0100-000041130000}"/>
    <hyperlink ref="V1351" r:id="rId4928" xr:uid="{00000000-0004-0000-0100-000042130000}"/>
    <hyperlink ref="X1351" r:id="rId4929" xr:uid="{00000000-0004-0000-0100-000043130000}"/>
    <hyperlink ref="T1352" r:id="rId4930" xr:uid="{00000000-0004-0000-0100-000044130000}"/>
    <hyperlink ref="U1352" r:id="rId4931" xr:uid="{00000000-0004-0000-0100-000045130000}"/>
    <hyperlink ref="T1353" r:id="rId4932" xr:uid="{00000000-0004-0000-0100-000046130000}"/>
    <hyperlink ref="U1353" r:id="rId4933" xr:uid="{00000000-0004-0000-0100-000047130000}"/>
    <hyperlink ref="T1354" r:id="rId4934" xr:uid="{00000000-0004-0000-0100-000048130000}"/>
    <hyperlink ref="U1354" r:id="rId4935" xr:uid="{00000000-0004-0000-0100-000049130000}"/>
    <hyperlink ref="V1354" r:id="rId4936" xr:uid="{00000000-0004-0000-0100-00004A130000}"/>
    <hyperlink ref="W1354" r:id="rId4937" xr:uid="{00000000-0004-0000-0100-00004B130000}"/>
    <hyperlink ref="X1354" r:id="rId4938" xr:uid="{00000000-0004-0000-0100-00004C130000}"/>
    <hyperlink ref="T1355" r:id="rId4939" xr:uid="{00000000-0004-0000-0100-00004D130000}"/>
    <hyperlink ref="U1355" r:id="rId4940" xr:uid="{00000000-0004-0000-0100-00004E130000}"/>
    <hyperlink ref="V1355" r:id="rId4941" xr:uid="{00000000-0004-0000-0100-00004F130000}"/>
    <hyperlink ref="W1355" r:id="rId4942" xr:uid="{00000000-0004-0000-0100-000050130000}"/>
    <hyperlink ref="X1355" r:id="rId4943" xr:uid="{00000000-0004-0000-0100-000051130000}"/>
    <hyperlink ref="T1356" r:id="rId4944" xr:uid="{00000000-0004-0000-0100-000052130000}"/>
    <hyperlink ref="U1356" r:id="rId4945" xr:uid="{00000000-0004-0000-0100-000053130000}"/>
    <hyperlink ref="V1356" r:id="rId4946" xr:uid="{00000000-0004-0000-0100-000054130000}"/>
    <hyperlink ref="W1356" r:id="rId4947" xr:uid="{00000000-0004-0000-0100-000055130000}"/>
    <hyperlink ref="X1356" r:id="rId4948" xr:uid="{00000000-0004-0000-0100-000056130000}"/>
    <hyperlink ref="T1357" r:id="rId4949" xr:uid="{00000000-0004-0000-0100-000057130000}"/>
    <hyperlink ref="U1357" r:id="rId4950" xr:uid="{00000000-0004-0000-0100-000058130000}"/>
    <hyperlink ref="V1357" r:id="rId4951" xr:uid="{00000000-0004-0000-0100-000059130000}"/>
    <hyperlink ref="W1357" r:id="rId4952" xr:uid="{00000000-0004-0000-0100-00005A130000}"/>
    <hyperlink ref="X1357" r:id="rId4953" xr:uid="{00000000-0004-0000-0100-00005B130000}"/>
    <hyperlink ref="U1358" r:id="rId4954" xr:uid="{00000000-0004-0000-0100-00005C130000}"/>
    <hyperlink ref="V1358" r:id="rId4955" xr:uid="{00000000-0004-0000-0100-00005D130000}"/>
    <hyperlink ref="S1359" r:id="rId4956" xr:uid="{00000000-0004-0000-0100-00005E130000}"/>
    <hyperlink ref="T1359" r:id="rId4957" xr:uid="{00000000-0004-0000-0100-00005F130000}"/>
    <hyperlink ref="U1359" r:id="rId4958" xr:uid="{00000000-0004-0000-0100-000060130000}"/>
    <hyperlink ref="V1359" r:id="rId4959" xr:uid="{00000000-0004-0000-0100-000061130000}"/>
    <hyperlink ref="W1359" r:id="rId4960" xr:uid="{00000000-0004-0000-0100-000062130000}"/>
    <hyperlink ref="X1359" r:id="rId4961" xr:uid="{00000000-0004-0000-0100-000063130000}"/>
    <hyperlink ref="S1360" r:id="rId4962" xr:uid="{00000000-0004-0000-0100-000064130000}"/>
    <hyperlink ref="T1360" r:id="rId4963" xr:uid="{00000000-0004-0000-0100-000065130000}"/>
    <hyperlink ref="U1360" r:id="rId4964" xr:uid="{00000000-0004-0000-0100-000066130000}"/>
    <hyperlink ref="V1360" r:id="rId4965" xr:uid="{00000000-0004-0000-0100-000067130000}"/>
    <hyperlink ref="X1360" r:id="rId4966" xr:uid="{00000000-0004-0000-0100-000068130000}"/>
    <hyperlink ref="U1361" r:id="rId4967" xr:uid="{00000000-0004-0000-0100-000069130000}"/>
    <hyperlink ref="V1361" r:id="rId4968" xr:uid="{00000000-0004-0000-0100-00006A130000}"/>
    <hyperlink ref="X1361" r:id="rId4969" xr:uid="{00000000-0004-0000-0100-00006B130000}"/>
    <hyperlink ref="U1362" r:id="rId4970" xr:uid="{00000000-0004-0000-0100-00006C130000}"/>
    <hyperlink ref="V1362" r:id="rId4971" xr:uid="{00000000-0004-0000-0100-00006D130000}"/>
    <hyperlink ref="X1362" r:id="rId4972" xr:uid="{00000000-0004-0000-0100-00006E130000}"/>
    <hyperlink ref="S1363" r:id="rId4973" xr:uid="{00000000-0004-0000-0100-00006F130000}"/>
    <hyperlink ref="T1363" r:id="rId4974" xr:uid="{00000000-0004-0000-0100-000070130000}"/>
    <hyperlink ref="U1363" r:id="rId4975" xr:uid="{00000000-0004-0000-0100-000071130000}"/>
    <hyperlink ref="V1363" r:id="rId4976" xr:uid="{00000000-0004-0000-0100-000072130000}"/>
    <hyperlink ref="X1363" r:id="rId4977" xr:uid="{00000000-0004-0000-0100-000073130000}"/>
    <hyperlink ref="U1364" r:id="rId4978" xr:uid="{00000000-0004-0000-0100-000074130000}"/>
    <hyperlink ref="V1364" r:id="rId4979" xr:uid="{00000000-0004-0000-0100-000075130000}"/>
    <hyperlink ref="X1364" r:id="rId4980" xr:uid="{00000000-0004-0000-0100-000076130000}"/>
    <hyperlink ref="S1365" r:id="rId4981" xr:uid="{00000000-0004-0000-0100-000077130000}"/>
    <hyperlink ref="T1365" r:id="rId4982" xr:uid="{00000000-0004-0000-0100-000078130000}"/>
    <hyperlink ref="U1365" r:id="rId4983" xr:uid="{00000000-0004-0000-0100-000079130000}"/>
    <hyperlink ref="V1365" r:id="rId4984" xr:uid="{00000000-0004-0000-0100-00007A130000}"/>
    <hyperlink ref="X1365" r:id="rId4985" xr:uid="{00000000-0004-0000-0100-00007B130000}"/>
    <hyperlink ref="S1366" r:id="rId4986" xr:uid="{00000000-0004-0000-0100-00007C130000}"/>
    <hyperlink ref="T1366" r:id="rId4987" xr:uid="{00000000-0004-0000-0100-00007D130000}"/>
    <hyperlink ref="V1366" r:id="rId4988" xr:uid="{00000000-0004-0000-0100-00007E130000}"/>
    <hyperlink ref="W1366" r:id="rId4989" xr:uid="{00000000-0004-0000-0100-00007F130000}"/>
    <hyperlink ref="X1366" r:id="rId4990" xr:uid="{00000000-0004-0000-0100-000080130000}"/>
    <hyperlink ref="T1367" r:id="rId4991" xr:uid="{00000000-0004-0000-0100-000081130000}"/>
    <hyperlink ref="U1367" r:id="rId4992" xr:uid="{00000000-0004-0000-0100-000082130000}"/>
    <hyperlink ref="V1367" r:id="rId4993" xr:uid="{00000000-0004-0000-0100-000083130000}"/>
    <hyperlink ref="W1367" r:id="rId4994" xr:uid="{00000000-0004-0000-0100-000084130000}"/>
    <hyperlink ref="X1367" r:id="rId4995" xr:uid="{00000000-0004-0000-0100-000085130000}"/>
    <hyperlink ref="T1368" r:id="rId4996" xr:uid="{00000000-0004-0000-0100-000086130000}"/>
    <hyperlink ref="U1368" r:id="rId4997" xr:uid="{00000000-0004-0000-0100-000087130000}"/>
    <hyperlink ref="V1368" r:id="rId4998" xr:uid="{00000000-0004-0000-0100-000088130000}"/>
    <hyperlink ref="W1368" r:id="rId4999" xr:uid="{00000000-0004-0000-0100-000089130000}"/>
    <hyperlink ref="X1368" r:id="rId5000" xr:uid="{00000000-0004-0000-0100-00008A130000}"/>
    <hyperlink ref="R1369" r:id="rId5001" xr:uid="{00000000-0004-0000-0100-00008B130000}"/>
    <hyperlink ref="U1369" r:id="rId5002" xr:uid="{00000000-0004-0000-0100-00008C130000}"/>
    <hyperlink ref="V1369" r:id="rId5003" xr:uid="{00000000-0004-0000-0100-00008D130000}"/>
    <hyperlink ref="W1369" r:id="rId5004" xr:uid="{00000000-0004-0000-0100-00008E130000}"/>
    <hyperlink ref="T1370" r:id="rId5005" xr:uid="{00000000-0004-0000-0100-00008F130000}"/>
    <hyperlink ref="U1370" r:id="rId5006" xr:uid="{00000000-0004-0000-0100-000090130000}"/>
    <hyperlink ref="T1371" r:id="rId5007" xr:uid="{00000000-0004-0000-0100-000091130000}"/>
    <hyperlink ref="U1371" r:id="rId5008" xr:uid="{00000000-0004-0000-0100-000092130000}"/>
    <hyperlink ref="U1372" r:id="rId5009" xr:uid="{00000000-0004-0000-0100-000093130000}"/>
    <hyperlink ref="S1373" r:id="rId5010" xr:uid="{00000000-0004-0000-0100-000094130000}"/>
    <hyperlink ref="T1373" r:id="rId5011" xr:uid="{00000000-0004-0000-0100-000095130000}"/>
    <hyperlink ref="U1373" r:id="rId5012" xr:uid="{00000000-0004-0000-0100-000096130000}"/>
    <hyperlink ref="V1373" r:id="rId5013" xr:uid="{00000000-0004-0000-0100-000097130000}"/>
    <hyperlink ref="X1373" r:id="rId5014" xr:uid="{00000000-0004-0000-0100-000098130000}"/>
    <hyperlink ref="T1374" r:id="rId5015" xr:uid="{00000000-0004-0000-0100-000099130000}"/>
    <hyperlink ref="U1374" r:id="rId5016" xr:uid="{00000000-0004-0000-0100-00009A130000}"/>
    <hyperlink ref="V1374" r:id="rId5017" xr:uid="{00000000-0004-0000-0100-00009B130000}"/>
    <hyperlink ref="X1374" r:id="rId5018" xr:uid="{00000000-0004-0000-0100-00009C130000}"/>
    <hyperlink ref="V1376" r:id="rId5019" xr:uid="{00000000-0004-0000-0100-00009D130000}"/>
    <hyperlink ref="U1377" r:id="rId5020" xr:uid="{00000000-0004-0000-0100-00009E130000}"/>
    <hyperlink ref="V1377" r:id="rId5021" xr:uid="{00000000-0004-0000-0100-00009F130000}"/>
    <hyperlink ref="T1378" r:id="rId5022" xr:uid="{00000000-0004-0000-0100-0000A0130000}"/>
    <hyperlink ref="U1378" r:id="rId5023" xr:uid="{00000000-0004-0000-0100-0000A1130000}"/>
    <hyperlink ref="V1378" r:id="rId5024" xr:uid="{00000000-0004-0000-0100-0000A2130000}"/>
    <hyperlink ref="X1378" r:id="rId5025" xr:uid="{00000000-0004-0000-0100-0000A3130000}"/>
    <hyperlink ref="T1379" r:id="rId5026" xr:uid="{00000000-0004-0000-0100-0000A4130000}"/>
    <hyperlink ref="V1379" r:id="rId5027" xr:uid="{00000000-0004-0000-0100-0000A5130000}"/>
    <hyperlink ref="X1379" r:id="rId5028" xr:uid="{00000000-0004-0000-0100-0000A6130000}"/>
    <hyperlink ref="T1380" r:id="rId5029" xr:uid="{00000000-0004-0000-0100-0000A7130000}"/>
    <hyperlink ref="U1380" r:id="rId5030" xr:uid="{00000000-0004-0000-0100-0000A8130000}"/>
    <hyperlink ref="V1380" r:id="rId5031" xr:uid="{00000000-0004-0000-0100-0000A9130000}"/>
    <hyperlink ref="X1380" r:id="rId5032" xr:uid="{00000000-0004-0000-0100-0000AA130000}"/>
    <hyperlink ref="U1381" r:id="rId5033" xr:uid="{00000000-0004-0000-0100-0000AB130000}"/>
    <hyperlink ref="V1381" r:id="rId5034" xr:uid="{00000000-0004-0000-0100-0000AC130000}"/>
    <hyperlink ref="W1381" r:id="rId5035" xr:uid="{00000000-0004-0000-0100-0000AD130000}"/>
    <hyperlink ref="T1382" r:id="rId5036" location="esidata" xr:uid="{00000000-0004-0000-0100-0000AE130000}"/>
    <hyperlink ref="U1382" r:id="rId5037" xr:uid="{00000000-0004-0000-0100-0000AF130000}"/>
    <hyperlink ref="V1382" r:id="rId5038" xr:uid="{00000000-0004-0000-0100-0000B0130000}"/>
    <hyperlink ref="X1382" r:id="rId5039" xr:uid="{00000000-0004-0000-0100-0000B1130000}"/>
    <hyperlink ref="R1383" r:id="rId5040" xr:uid="{00000000-0004-0000-0100-0000B2130000}"/>
    <hyperlink ref="T1383" r:id="rId5041" xr:uid="{00000000-0004-0000-0100-0000B3130000}"/>
    <hyperlink ref="U1383" r:id="rId5042" xr:uid="{00000000-0004-0000-0100-0000B4130000}"/>
    <hyperlink ref="V1383" r:id="rId5043" xr:uid="{00000000-0004-0000-0100-0000B5130000}"/>
    <hyperlink ref="X1383" r:id="rId5044" xr:uid="{00000000-0004-0000-0100-0000B6130000}"/>
    <hyperlink ref="U1384" r:id="rId5045" xr:uid="{00000000-0004-0000-0100-0000B7130000}"/>
    <hyperlink ref="V1384" r:id="rId5046" xr:uid="{00000000-0004-0000-0100-0000B8130000}"/>
    <hyperlink ref="T1385" r:id="rId5047" xr:uid="{00000000-0004-0000-0100-0000B9130000}"/>
    <hyperlink ref="U1385" r:id="rId5048" xr:uid="{00000000-0004-0000-0100-0000BA130000}"/>
    <hyperlink ref="V1385" r:id="rId5049" xr:uid="{00000000-0004-0000-0100-0000BB130000}"/>
    <hyperlink ref="W1385" r:id="rId5050" xr:uid="{00000000-0004-0000-0100-0000BC130000}"/>
    <hyperlink ref="X1385" r:id="rId5051" xr:uid="{00000000-0004-0000-0100-0000BD130000}"/>
    <hyperlink ref="S1386" r:id="rId5052" xr:uid="{00000000-0004-0000-0100-0000BE130000}"/>
    <hyperlink ref="T1386" r:id="rId5053" xr:uid="{00000000-0004-0000-0100-0000BF130000}"/>
    <hyperlink ref="U1386" r:id="rId5054" xr:uid="{00000000-0004-0000-0100-0000C0130000}"/>
    <hyperlink ref="V1386" r:id="rId5055" xr:uid="{00000000-0004-0000-0100-0000C1130000}"/>
    <hyperlink ref="W1386" r:id="rId5056" xr:uid="{00000000-0004-0000-0100-0000C2130000}"/>
    <hyperlink ref="X1386" r:id="rId5057" xr:uid="{00000000-0004-0000-0100-0000C3130000}"/>
    <hyperlink ref="T1387" r:id="rId5058" xr:uid="{00000000-0004-0000-0100-0000C4130000}"/>
    <hyperlink ref="U1387" r:id="rId5059" xr:uid="{00000000-0004-0000-0100-0000C5130000}"/>
    <hyperlink ref="V1387" r:id="rId5060" xr:uid="{00000000-0004-0000-0100-0000C6130000}"/>
    <hyperlink ref="W1387" r:id="rId5061" xr:uid="{00000000-0004-0000-0100-0000C7130000}"/>
    <hyperlink ref="X1387" r:id="rId5062" xr:uid="{00000000-0004-0000-0100-0000C8130000}"/>
    <hyperlink ref="T1388" r:id="rId5063" xr:uid="{00000000-0004-0000-0100-0000C9130000}"/>
    <hyperlink ref="U1388" r:id="rId5064" xr:uid="{00000000-0004-0000-0100-0000CA130000}"/>
    <hyperlink ref="V1388" r:id="rId5065" xr:uid="{00000000-0004-0000-0100-0000CB130000}"/>
    <hyperlink ref="X1388" r:id="rId5066" xr:uid="{00000000-0004-0000-0100-0000CC130000}"/>
    <hyperlink ref="T1389" r:id="rId5067" xr:uid="{00000000-0004-0000-0100-0000CD130000}"/>
    <hyperlink ref="U1389" r:id="rId5068" xr:uid="{00000000-0004-0000-0100-0000CE130000}"/>
    <hyperlink ref="V1389" r:id="rId5069" xr:uid="{00000000-0004-0000-0100-0000CF130000}"/>
    <hyperlink ref="W1389" r:id="rId5070" xr:uid="{00000000-0004-0000-0100-0000D0130000}"/>
    <hyperlink ref="X1389" r:id="rId5071" xr:uid="{00000000-0004-0000-0100-0000D1130000}"/>
    <hyperlink ref="T1390" r:id="rId5072" xr:uid="{00000000-0004-0000-0100-0000D2130000}"/>
    <hyperlink ref="U1390" r:id="rId5073" xr:uid="{00000000-0004-0000-0100-0000D3130000}"/>
    <hyperlink ref="V1390" r:id="rId5074" xr:uid="{00000000-0004-0000-0100-0000D4130000}"/>
    <hyperlink ref="W1390" r:id="rId5075" xr:uid="{00000000-0004-0000-0100-0000D5130000}"/>
    <hyperlink ref="X1390" r:id="rId5076" xr:uid="{00000000-0004-0000-0100-0000D6130000}"/>
    <hyperlink ref="T1391" r:id="rId5077" xr:uid="{00000000-0004-0000-0100-0000D7130000}"/>
    <hyperlink ref="U1391" r:id="rId5078" xr:uid="{00000000-0004-0000-0100-0000D8130000}"/>
    <hyperlink ref="T1392" r:id="rId5079" xr:uid="{00000000-0004-0000-0100-0000D9130000}"/>
    <hyperlink ref="U1392" r:id="rId5080" xr:uid="{00000000-0004-0000-0100-0000DA130000}"/>
    <hyperlink ref="V1392" r:id="rId5081" xr:uid="{00000000-0004-0000-0100-0000DB130000}"/>
    <hyperlink ref="W1392" r:id="rId5082" xr:uid="{00000000-0004-0000-0100-0000DC130000}"/>
    <hyperlink ref="X1392" r:id="rId5083" xr:uid="{00000000-0004-0000-0100-0000DD130000}"/>
    <hyperlink ref="T1393" r:id="rId5084" xr:uid="{00000000-0004-0000-0100-0000DE130000}"/>
    <hyperlink ref="V1393" r:id="rId5085" xr:uid="{00000000-0004-0000-0100-0000DF130000}"/>
    <hyperlink ref="X1393" r:id="rId5086" xr:uid="{00000000-0004-0000-0100-0000E0130000}"/>
    <hyperlink ref="T1394" r:id="rId5087" xr:uid="{00000000-0004-0000-0100-0000E1130000}"/>
    <hyperlink ref="V1394" r:id="rId5088" xr:uid="{00000000-0004-0000-0100-0000E2130000}"/>
    <hyperlink ref="X1394" r:id="rId5089" xr:uid="{00000000-0004-0000-0100-0000E3130000}"/>
    <hyperlink ref="T1395" r:id="rId5090" xr:uid="{00000000-0004-0000-0100-0000E4130000}"/>
    <hyperlink ref="U1395" r:id="rId5091" xr:uid="{00000000-0004-0000-0100-0000E5130000}"/>
    <hyperlink ref="T1396" r:id="rId5092" xr:uid="{00000000-0004-0000-0100-0000E6130000}"/>
    <hyperlink ref="U1396" r:id="rId5093" xr:uid="{00000000-0004-0000-0100-0000E7130000}"/>
    <hyperlink ref="V1396" r:id="rId5094" xr:uid="{00000000-0004-0000-0100-0000E8130000}"/>
    <hyperlink ref="X1396" r:id="rId5095" xr:uid="{00000000-0004-0000-0100-0000E9130000}"/>
    <hyperlink ref="S1397" r:id="rId5096" xr:uid="{00000000-0004-0000-0100-0000EA130000}"/>
    <hyperlink ref="T1397" r:id="rId5097" xr:uid="{00000000-0004-0000-0100-0000EB130000}"/>
    <hyperlink ref="U1397" r:id="rId5098" xr:uid="{00000000-0004-0000-0100-0000EC130000}"/>
    <hyperlink ref="V1397" r:id="rId5099" xr:uid="{00000000-0004-0000-0100-0000ED130000}"/>
    <hyperlink ref="X1397" r:id="rId5100" xr:uid="{00000000-0004-0000-0100-0000EE130000}"/>
    <hyperlink ref="U1398" r:id="rId5101" xr:uid="{00000000-0004-0000-0100-0000EF130000}"/>
    <hyperlink ref="V1398" r:id="rId5102" xr:uid="{00000000-0004-0000-0100-0000F0130000}"/>
    <hyperlink ref="W1398" r:id="rId5103" xr:uid="{00000000-0004-0000-0100-0000F1130000}"/>
    <hyperlink ref="U1399" r:id="rId5104" xr:uid="{00000000-0004-0000-0100-0000F2130000}"/>
    <hyperlink ref="V1399" r:id="rId5105" xr:uid="{00000000-0004-0000-0100-0000F3130000}"/>
    <hyperlink ref="X1399" r:id="rId5106" xr:uid="{00000000-0004-0000-0100-0000F4130000}"/>
    <hyperlink ref="T1400" r:id="rId5107" xr:uid="{00000000-0004-0000-0100-0000F5130000}"/>
    <hyperlink ref="U1400" r:id="rId5108" xr:uid="{00000000-0004-0000-0100-0000F6130000}"/>
    <hyperlink ref="T1401" r:id="rId5109" xr:uid="{00000000-0004-0000-0100-0000F7130000}"/>
    <hyperlink ref="U1401" r:id="rId5110" xr:uid="{00000000-0004-0000-0100-0000F8130000}"/>
    <hyperlink ref="V1401" r:id="rId5111" xr:uid="{00000000-0004-0000-0100-0000F9130000}"/>
    <hyperlink ref="W1401" r:id="rId5112" xr:uid="{00000000-0004-0000-0100-0000FA130000}"/>
    <hyperlink ref="X1401" r:id="rId5113" xr:uid="{00000000-0004-0000-0100-0000FB130000}"/>
    <hyperlink ref="U1402" r:id="rId5114" xr:uid="{00000000-0004-0000-0100-0000FC130000}"/>
    <hyperlink ref="V1402" r:id="rId5115" xr:uid="{00000000-0004-0000-0100-0000FD130000}"/>
    <hyperlink ref="W1402" r:id="rId5116" xr:uid="{00000000-0004-0000-0100-0000FE130000}"/>
    <hyperlink ref="X1402" r:id="rId5117" xr:uid="{00000000-0004-0000-0100-0000FF130000}"/>
    <hyperlink ref="R1403" r:id="rId5118" xr:uid="{00000000-0004-0000-0100-000000140000}"/>
    <hyperlink ref="T1403" r:id="rId5119" xr:uid="{00000000-0004-0000-0100-000001140000}"/>
    <hyperlink ref="U1403" r:id="rId5120" xr:uid="{00000000-0004-0000-0100-000002140000}"/>
    <hyperlink ref="V1403" r:id="rId5121" xr:uid="{00000000-0004-0000-0100-000003140000}"/>
    <hyperlink ref="X1403" r:id="rId5122" xr:uid="{00000000-0004-0000-0100-000004140000}"/>
    <hyperlink ref="T1404" r:id="rId5123" xr:uid="{00000000-0004-0000-0100-000005140000}"/>
    <hyperlink ref="U1404" r:id="rId5124" xr:uid="{00000000-0004-0000-0100-000006140000}"/>
    <hyperlink ref="S1406" r:id="rId5125" xr:uid="{00000000-0004-0000-0100-000007140000}"/>
    <hyperlink ref="T1406" r:id="rId5126" xr:uid="{00000000-0004-0000-0100-000008140000}"/>
    <hyperlink ref="U1406" r:id="rId5127" xr:uid="{00000000-0004-0000-0100-000009140000}"/>
    <hyperlink ref="V1406" r:id="rId5128" xr:uid="{00000000-0004-0000-0100-00000A140000}"/>
    <hyperlink ref="W1406" r:id="rId5129" xr:uid="{00000000-0004-0000-0100-00000B140000}"/>
    <hyperlink ref="X1406" r:id="rId5130" xr:uid="{00000000-0004-0000-0100-00000C140000}"/>
    <hyperlink ref="T1407" r:id="rId5131" xr:uid="{00000000-0004-0000-0100-00000D140000}"/>
    <hyperlink ref="U1407" r:id="rId5132" xr:uid="{00000000-0004-0000-0100-00000E140000}"/>
    <hyperlink ref="V1407" r:id="rId5133" xr:uid="{00000000-0004-0000-0100-00000F140000}"/>
    <hyperlink ref="W1407" r:id="rId5134" xr:uid="{00000000-0004-0000-0100-000010140000}"/>
    <hyperlink ref="X1407" r:id="rId5135" xr:uid="{00000000-0004-0000-0100-000011140000}"/>
    <hyperlink ref="S1408" r:id="rId5136" xr:uid="{00000000-0004-0000-0100-000012140000}"/>
    <hyperlink ref="T1408" r:id="rId5137" xr:uid="{00000000-0004-0000-0100-000013140000}"/>
    <hyperlink ref="U1408" r:id="rId5138" xr:uid="{00000000-0004-0000-0100-000014140000}"/>
    <hyperlink ref="V1408" r:id="rId5139" xr:uid="{00000000-0004-0000-0100-000015140000}"/>
    <hyperlink ref="X1408" r:id="rId5140" xr:uid="{00000000-0004-0000-0100-000016140000}"/>
    <hyperlink ref="S1409" r:id="rId5141" xr:uid="{00000000-0004-0000-0100-000017140000}"/>
    <hyperlink ref="U1409" r:id="rId5142" xr:uid="{00000000-0004-0000-0100-000018140000}"/>
    <hyperlink ref="V1409" r:id="rId5143" xr:uid="{00000000-0004-0000-0100-000019140000}"/>
    <hyperlink ref="W1409" r:id="rId5144" xr:uid="{00000000-0004-0000-0100-00001A140000}"/>
    <hyperlink ref="X1409" r:id="rId5145" xr:uid="{00000000-0004-0000-0100-00001B140000}"/>
    <hyperlink ref="T1410" r:id="rId5146" xr:uid="{00000000-0004-0000-0100-00001C140000}"/>
    <hyperlink ref="U1410" r:id="rId5147" xr:uid="{00000000-0004-0000-0100-00001D140000}"/>
    <hyperlink ref="V1410" r:id="rId5148" xr:uid="{00000000-0004-0000-0100-00001E140000}"/>
    <hyperlink ref="W1410" r:id="rId5149" xr:uid="{00000000-0004-0000-0100-00001F140000}"/>
    <hyperlink ref="X1410" r:id="rId5150" xr:uid="{00000000-0004-0000-0100-000020140000}"/>
    <hyperlink ref="V1411" r:id="rId5151" xr:uid="{00000000-0004-0000-0100-000021140000}"/>
    <hyperlink ref="T1412" r:id="rId5152" xr:uid="{00000000-0004-0000-0100-000022140000}"/>
    <hyperlink ref="U1412" r:id="rId5153" xr:uid="{00000000-0004-0000-0100-000023140000}"/>
    <hyperlink ref="V1412" r:id="rId5154" xr:uid="{00000000-0004-0000-0100-000024140000}"/>
    <hyperlink ref="W1412" r:id="rId5155" xr:uid="{00000000-0004-0000-0100-000025140000}"/>
    <hyperlink ref="X1412" r:id="rId5156" xr:uid="{00000000-0004-0000-0100-000026140000}"/>
    <hyperlink ref="U1413" r:id="rId5157" xr:uid="{00000000-0004-0000-0100-000027140000}"/>
    <hyperlink ref="V1413" r:id="rId5158" xr:uid="{00000000-0004-0000-0100-000028140000}"/>
    <hyperlink ref="X1413" r:id="rId5159" xr:uid="{00000000-0004-0000-0100-000029140000}"/>
    <hyperlink ref="T1414" r:id="rId5160" xr:uid="{00000000-0004-0000-0100-00002A140000}"/>
    <hyperlink ref="U1414" r:id="rId5161" xr:uid="{00000000-0004-0000-0100-00002B140000}"/>
    <hyperlink ref="V1414" r:id="rId5162" xr:uid="{00000000-0004-0000-0100-00002C140000}"/>
    <hyperlink ref="X1414" r:id="rId5163" xr:uid="{00000000-0004-0000-0100-00002D140000}"/>
    <hyperlink ref="T1415" r:id="rId5164" xr:uid="{00000000-0004-0000-0100-00002E140000}"/>
    <hyperlink ref="U1415" r:id="rId5165" xr:uid="{00000000-0004-0000-0100-00002F140000}"/>
    <hyperlink ref="V1415" r:id="rId5166" xr:uid="{00000000-0004-0000-0100-000030140000}"/>
    <hyperlink ref="X1415" r:id="rId5167" xr:uid="{00000000-0004-0000-0100-000031140000}"/>
    <hyperlink ref="T1416" r:id="rId5168" location="esidata" xr:uid="{00000000-0004-0000-0100-000032140000}"/>
    <hyperlink ref="U1416" r:id="rId5169" xr:uid="{00000000-0004-0000-0100-000033140000}"/>
    <hyperlink ref="V1416" r:id="rId5170" xr:uid="{00000000-0004-0000-0100-000034140000}"/>
    <hyperlink ref="X1416" r:id="rId5171" xr:uid="{00000000-0004-0000-0100-000035140000}"/>
    <hyperlink ref="T1417" r:id="rId5172" xr:uid="{00000000-0004-0000-0100-000036140000}"/>
    <hyperlink ref="U1417" r:id="rId5173" xr:uid="{00000000-0004-0000-0100-000037140000}"/>
    <hyperlink ref="U1418" r:id="rId5174" xr:uid="{00000000-0004-0000-0100-000038140000}"/>
    <hyperlink ref="V1418" r:id="rId5175" xr:uid="{00000000-0004-0000-0100-000039140000}"/>
    <hyperlink ref="X1418" r:id="rId5176" xr:uid="{00000000-0004-0000-0100-00003A140000}"/>
    <hyperlink ref="T1419" r:id="rId5177" xr:uid="{00000000-0004-0000-0100-00003B140000}"/>
    <hyperlink ref="U1419" r:id="rId5178" xr:uid="{00000000-0004-0000-0100-00003C140000}"/>
    <hyperlink ref="V1419" r:id="rId5179" xr:uid="{00000000-0004-0000-0100-00003D140000}"/>
    <hyperlink ref="X1419" r:id="rId5180" xr:uid="{00000000-0004-0000-0100-00003E140000}"/>
    <hyperlink ref="T1420" r:id="rId5181" xr:uid="{00000000-0004-0000-0100-00003F140000}"/>
    <hyperlink ref="U1420" r:id="rId5182" xr:uid="{00000000-0004-0000-0100-000040140000}"/>
    <hyperlink ref="V1420" r:id="rId5183" xr:uid="{00000000-0004-0000-0100-000041140000}"/>
    <hyperlink ref="X1420" r:id="rId5184" xr:uid="{00000000-0004-0000-0100-000042140000}"/>
    <hyperlink ref="T1421" r:id="rId5185" xr:uid="{00000000-0004-0000-0100-000043140000}"/>
    <hyperlink ref="U1421" r:id="rId5186" xr:uid="{00000000-0004-0000-0100-000044140000}"/>
    <hyperlink ref="V1421" r:id="rId5187" xr:uid="{00000000-0004-0000-0100-000045140000}"/>
    <hyperlink ref="W1421" r:id="rId5188" xr:uid="{00000000-0004-0000-0100-000046140000}"/>
    <hyperlink ref="X1421" r:id="rId5189" xr:uid="{00000000-0004-0000-0100-000047140000}"/>
    <hyperlink ref="T1422" r:id="rId5190" xr:uid="{00000000-0004-0000-0100-000048140000}"/>
    <hyperlink ref="U1422" r:id="rId5191" xr:uid="{00000000-0004-0000-0100-000049140000}"/>
    <hyperlink ref="V1422" r:id="rId5192" xr:uid="{00000000-0004-0000-0100-00004A140000}"/>
    <hyperlink ref="W1422" r:id="rId5193" xr:uid="{00000000-0004-0000-0100-00004B140000}"/>
    <hyperlink ref="X1422" r:id="rId5194" xr:uid="{00000000-0004-0000-0100-00004C140000}"/>
    <hyperlink ref="T1424" r:id="rId5195" xr:uid="{00000000-0004-0000-0100-00004D140000}"/>
    <hyperlink ref="U1424" r:id="rId5196" xr:uid="{00000000-0004-0000-0100-00004E140000}"/>
    <hyperlink ref="V1424" r:id="rId5197" xr:uid="{00000000-0004-0000-0100-00004F140000}"/>
    <hyperlink ref="W1424" r:id="rId5198" xr:uid="{00000000-0004-0000-0100-000050140000}"/>
    <hyperlink ref="X1424" r:id="rId5199" xr:uid="{00000000-0004-0000-0100-000051140000}"/>
    <hyperlink ref="T1425" r:id="rId5200" xr:uid="{00000000-0004-0000-0100-000052140000}"/>
    <hyperlink ref="U1425" r:id="rId5201" xr:uid="{00000000-0004-0000-0100-000053140000}"/>
    <hyperlink ref="V1425" r:id="rId5202" xr:uid="{00000000-0004-0000-0100-000054140000}"/>
    <hyperlink ref="T1426" r:id="rId5203" xr:uid="{00000000-0004-0000-0100-000055140000}"/>
    <hyperlink ref="U1426" r:id="rId5204" xr:uid="{00000000-0004-0000-0100-000056140000}"/>
    <hyperlink ref="V1426" r:id="rId5205" xr:uid="{00000000-0004-0000-0100-000057140000}"/>
    <hyperlink ref="U1427" r:id="rId5206" xr:uid="{00000000-0004-0000-0100-000058140000}"/>
    <hyperlink ref="V1427" r:id="rId5207" xr:uid="{00000000-0004-0000-0100-000059140000}"/>
    <hyperlink ref="W1427" r:id="rId5208" xr:uid="{00000000-0004-0000-0100-00005A140000}"/>
    <hyperlink ref="T1428" r:id="rId5209" xr:uid="{00000000-0004-0000-0100-00005B140000}"/>
    <hyperlink ref="V1428" r:id="rId5210" xr:uid="{00000000-0004-0000-0100-00005C140000}"/>
    <hyperlink ref="W1428" r:id="rId5211" xr:uid="{00000000-0004-0000-0100-00005D140000}"/>
    <hyperlink ref="X1428" r:id="rId5212" xr:uid="{00000000-0004-0000-0100-00005E140000}"/>
    <hyperlink ref="T1429" r:id="rId5213" location="esidata" xr:uid="{00000000-0004-0000-0100-00005F140000}"/>
    <hyperlink ref="U1429" r:id="rId5214" xr:uid="{00000000-0004-0000-0100-000060140000}"/>
    <hyperlink ref="V1429" r:id="rId5215" xr:uid="{00000000-0004-0000-0100-000061140000}"/>
    <hyperlink ref="X1429" r:id="rId5216" xr:uid="{00000000-0004-0000-0100-000062140000}"/>
    <hyperlink ref="T1430" r:id="rId5217" xr:uid="{00000000-0004-0000-0100-000063140000}"/>
    <hyperlink ref="U1430" r:id="rId5218" xr:uid="{00000000-0004-0000-0100-000064140000}"/>
    <hyperlink ref="V1430" r:id="rId5219" xr:uid="{00000000-0004-0000-0100-000065140000}"/>
    <hyperlink ref="X1430" r:id="rId5220" xr:uid="{00000000-0004-0000-0100-000066140000}"/>
    <hyperlink ref="T1431" r:id="rId5221" location="esidata" xr:uid="{00000000-0004-0000-0100-000067140000}"/>
    <hyperlink ref="U1431" r:id="rId5222" xr:uid="{00000000-0004-0000-0100-000068140000}"/>
    <hyperlink ref="V1431" r:id="rId5223" xr:uid="{00000000-0004-0000-0100-000069140000}"/>
    <hyperlink ref="X1431" r:id="rId5224" xr:uid="{00000000-0004-0000-0100-00006A140000}"/>
    <hyperlink ref="T1432" r:id="rId5225" xr:uid="{00000000-0004-0000-0100-00006B140000}"/>
    <hyperlink ref="U1432" r:id="rId5226" xr:uid="{00000000-0004-0000-0100-00006C140000}"/>
    <hyperlink ref="V1432" r:id="rId5227" xr:uid="{00000000-0004-0000-0100-00006D140000}"/>
    <hyperlink ref="W1432" r:id="rId5228" xr:uid="{00000000-0004-0000-0100-00006E140000}"/>
    <hyperlink ref="T1434" r:id="rId5229" xr:uid="{00000000-0004-0000-0100-00006F140000}"/>
    <hyperlink ref="U1434" r:id="rId5230" xr:uid="{00000000-0004-0000-0100-000070140000}"/>
    <hyperlink ref="V1434" r:id="rId5231" xr:uid="{00000000-0004-0000-0100-000071140000}"/>
    <hyperlink ref="T1435" r:id="rId5232" xr:uid="{00000000-0004-0000-0100-000072140000}"/>
    <hyperlink ref="U1435" r:id="rId5233" xr:uid="{00000000-0004-0000-0100-000073140000}"/>
    <hyperlink ref="V1435" r:id="rId5234" xr:uid="{00000000-0004-0000-0100-000074140000}"/>
    <hyperlink ref="X1435" r:id="rId5235" xr:uid="{00000000-0004-0000-0100-000075140000}"/>
    <hyperlink ref="T1436" r:id="rId5236" xr:uid="{00000000-0004-0000-0100-000076140000}"/>
    <hyperlink ref="V1436" r:id="rId5237" xr:uid="{00000000-0004-0000-0100-000077140000}"/>
    <hyperlink ref="X1436" r:id="rId5238" xr:uid="{00000000-0004-0000-0100-000078140000}"/>
    <hyperlink ref="U1437" r:id="rId5239" xr:uid="{00000000-0004-0000-0100-000079140000}"/>
    <hyperlink ref="V1437" r:id="rId5240" xr:uid="{00000000-0004-0000-0100-00007A140000}"/>
    <hyperlink ref="W1437" r:id="rId5241" xr:uid="{00000000-0004-0000-0100-00007B140000}"/>
    <hyperlink ref="X1437" r:id="rId5242" xr:uid="{00000000-0004-0000-0100-00007C140000}"/>
    <hyperlink ref="R1439" r:id="rId5243" xr:uid="{00000000-0004-0000-0100-00007D140000}"/>
    <hyperlink ref="S1439" r:id="rId5244" xr:uid="{00000000-0004-0000-0100-00007E140000}"/>
    <hyperlink ref="T1439" r:id="rId5245" xr:uid="{00000000-0004-0000-0100-00007F140000}"/>
    <hyperlink ref="V1439" r:id="rId5246" xr:uid="{00000000-0004-0000-0100-000080140000}"/>
    <hyperlink ref="W1439" r:id="rId5247" xr:uid="{00000000-0004-0000-0100-000081140000}"/>
    <hyperlink ref="X1439" r:id="rId5248" xr:uid="{00000000-0004-0000-0100-000082140000}"/>
    <hyperlink ref="S1440" r:id="rId5249" xr:uid="{00000000-0004-0000-0100-000083140000}"/>
    <hyperlink ref="T1440" r:id="rId5250" xr:uid="{00000000-0004-0000-0100-000084140000}"/>
    <hyperlink ref="U1440" r:id="rId5251" xr:uid="{00000000-0004-0000-0100-000085140000}"/>
    <hyperlink ref="V1440" r:id="rId5252" xr:uid="{00000000-0004-0000-0100-000086140000}"/>
    <hyperlink ref="W1440" r:id="rId5253" xr:uid="{00000000-0004-0000-0100-000087140000}"/>
    <hyperlink ref="X1440" r:id="rId5254" xr:uid="{00000000-0004-0000-0100-000088140000}"/>
    <hyperlink ref="T1441" r:id="rId5255" xr:uid="{00000000-0004-0000-0100-000089140000}"/>
    <hyperlink ref="U1441" r:id="rId5256" xr:uid="{00000000-0004-0000-0100-00008A140000}"/>
    <hyperlink ref="V1441" r:id="rId5257" xr:uid="{00000000-0004-0000-0100-00008B140000}"/>
    <hyperlink ref="W1441" r:id="rId5258" xr:uid="{00000000-0004-0000-0100-00008C140000}"/>
    <hyperlink ref="X1441" r:id="rId5259" xr:uid="{00000000-0004-0000-0100-00008D140000}"/>
    <hyperlink ref="T1442" r:id="rId5260" xr:uid="{00000000-0004-0000-0100-00008E140000}"/>
    <hyperlink ref="U1442" r:id="rId5261" xr:uid="{00000000-0004-0000-0100-00008F140000}"/>
    <hyperlink ref="V1442" r:id="rId5262" xr:uid="{00000000-0004-0000-0100-000090140000}"/>
    <hyperlink ref="W1442" r:id="rId5263" xr:uid="{00000000-0004-0000-0100-000091140000}"/>
    <hyperlink ref="X1442" r:id="rId5264" xr:uid="{00000000-0004-0000-0100-000092140000}"/>
    <hyperlink ref="T1443" r:id="rId5265" xr:uid="{00000000-0004-0000-0100-000093140000}"/>
    <hyperlink ref="U1443" r:id="rId5266" xr:uid="{00000000-0004-0000-0100-000094140000}"/>
    <hyperlink ref="V1443" r:id="rId5267" xr:uid="{00000000-0004-0000-0100-000095140000}"/>
    <hyperlink ref="X1443" r:id="rId5268" xr:uid="{00000000-0004-0000-0100-000096140000}"/>
    <hyperlink ref="T1444" r:id="rId5269" xr:uid="{00000000-0004-0000-0100-000097140000}"/>
    <hyperlink ref="U1444" r:id="rId5270" xr:uid="{00000000-0004-0000-0100-000098140000}"/>
    <hyperlink ref="V1444" r:id="rId5271" xr:uid="{00000000-0004-0000-0100-000099140000}"/>
    <hyperlink ref="T1445" r:id="rId5272" xr:uid="{00000000-0004-0000-0100-00009A140000}"/>
    <hyperlink ref="U1445" r:id="rId5273" xr:uid="{00000000-0004-0000-0100-00009B140000}"/>
    <hyperlink ref="V1445" r:id="rId5274" xr:uid="{00000000-0004-0000-0100-00009C140000}"/>
    <hyperlink ref="W1445" r:id="rId5275" xr:uid="{00000000-0004-0000-0100-00009D140000}"/>
    <hyperlink ref="X1445" r:id="rId5276" xr:uid="{00000000-0004-0000-0100-00009E140000}"/>
    <hyperlink ref="T1447" r:id="rId5277" xr:uid="{00000000-0004-0000-0100-00009F140000}"/>
    <hyperlink ref="V1447" r:id="rId5278" xr:uid="{00000000-0004-0000-0100-0000A0140000}"/>
    <hyperlink ref="W1447" r:id="rId5279" xr:uid="{00000000-0004-0000-0100-0000A1140000}"/>
    <hyperlink ref="X1447" r:id="rId5280" xr:uid="{00000000-0004-0000-0100-0000A2140000}"/>
    <hyperlink ref="T1448" r:id="rId5281" xr:uid="{00000000-0004-0000-0100-0000A3140000}"/>
    <hyperlink ref="U1448" r:id="rId5282" xr:uid="{00000000-0004-0000-0100-0000A4140000}"/>
    <hyperlink ref="V1448" r:id="rId5283" xr:uid="{00000000-0004-0000-0100-0000A5140000}"/>
    <hyperlink ref="X1448" r:id="rId5284" xr:uid="{00000000-0004-0000-0100-0000A6140000}"/>
    <hyperlink ref="T1449" r:id="rId5285" xr:uid="{00000000-0004-0000-0100-0000A7140000}"/>
    <hyperlink ref="U1449" r:id="rId5286" xr:uid="{00000000-0004-0000-0100-0000A8140000}"/>
    <hyperlink ref="V1449" r:id="rId5287" xr:uid="{00000000-0004-0000-0100-0000A9140000}"/>
    <hyperlink ref="X1449" r:id="rId5288" xr:uid="{00000000-0004-0000-0100-0000AA140000}"/>
    <hyperlink ref="T1450" r:id="rId5289" xr:uid="{00000000-0004-0000-0100-0000AB140000}"/>
    <hyperlink ref="U1450" r:id="rId5290" xr:uid="{00000000-0004-0000-0100-0000AC140000}"/>
    <hyperlink ref="V1450" r:id="rId5291" xr:uid="{00000000-0004-0000-0100-0000AD140000}"/>
    <hyperlink ref="W1450" r:id="rId5292" xr:uid="{00000000-0004-0000-0100-0000AE140000}"/>
    <hyperlink ref="X1450" r:id="rId5293" xr:uid="{00000000-0004-0000-0100-0000AF140000}"/>
    <hyperlink ref="S1451" r:id="rId5294" xr:uid="{00000000-0004-0000-0100-0000B0140000}"/>
    <hyperlink ref="T1451" r:id="rId5295" xr:uid="{00000000-0004-0000-0100-0000B1140000}"/>
    <hyperlink ref="U1451" r:id="rId5296" xr:uid="{00000000-0004-0000-0100-0000B2140000}"/>
    <hyperlink ref="V1451" r:id="rId5297" xr:uid="{00000000-0004-0000-0100-0000B3140000}"/>
    <hyperlink ref="X1451" r:id="rId5298" xr:uid="{00000000-0004-0000-0100-0000B4140000}"/>
    <hyperlink ref="U1452" r:id="rId5299" xr:uid="{00000000-0004-0000-0100-0000B5140000}"/>
    <hyperlink ref="V1452" r:id="rId5300" xr:uid="{00000000-0004-0000-0100-0000B6140000}"/>
    <hyperlink ref="W1452" r:id="rId5301" xr:uid="{00000000-0004-0000-0100-0000B7140000}"/>
    <hyperlink ref="X1452" r:id="rId5302" xr:uid="{00000000-0004-0000-0100-0000B8140000}"/>
    <hyperlink ref="V1453" r:id="rId5303" xr:uid="{00000000-0004-0000-0100-0000B9140000}"/>
    <hyperlink ref="U1455" r:id="rId5304" xr:uid="{00000000-0004-0000-0100-0000BA140000}"/>
    <hyperlink ref="V1455" r:id="rId5305" xr:uid="{00000000-0004-0000-0100-0000BB140000}"/>
    <hyperlink ref="W1455" r:id="rId5306" xr:uid="{00000000-0004-0000-0100-0000BC140000}"/>
    <hyperlink ref="T1456" r:id="rId5307" xr:uid="{00000000-0004-0000-0100-0000BD140000}"/>
    <hyperlink ref="V1456" r:id="rId5308" xr:uid="{00000000-0004-0000-0100-0000BE140000}"/>
    <hyperlink ref="W1456" r:id="rId5309" xr:uid="{00000000-0004-0000-0100-0000BF140000}"/>
    <hyperlink ref="X1456" r:id="rId5310" xr:uid="{00000000-0004-0000-0100-0000C0140000}"/>
    <hyperlink ref="U1457" r:id="rId5311" xr:uid="{00000000-0004-0000-0100-0000C1140000}"/>
    <hyperlink ref="V1457" r:id="rId5312" xr:uid="{00000000-0004-0000-0100-0000C2140000}"/>
    <hyperlink ref="W1457" r:id="rId5313" xr:uid="{00000000-0004-0000-0100-0000C3140000}"/>
    <hyperlink ref="X1457" r:id="rId5314" xr:uid="{00000000-0004-0000-0100-0000C4140000}"/>
    <hyperlink ref="T1458" r:id="rId5315" location="esidata" xr:uid="{00000000-0004-0000-0100-0000C5140000}"/>
    <hyperlink ref="U1458" r:id="rId5316" xr:uid="{00000000-0004-0000-0100-0000C6140000}"/>
    <hyperlink ref="V1458" r:id="rId5317" xr:uid="{00000000-0004-0000-0100-0000C7140000}"/>
    <hyperlink ref="X1458" r:id="rId5318" xr:uid="{00000000-0004-0000-0100-0000C8140000}"/>
    <hyperlink ref="V1459" r:id="rId5319" xr:uid="{00000000-0004-0000-0100-0000C9140000}"/>
    <hyperlink ref="W1459" r:id="rId5320" xr:uid="{00000000-0004-0000-0100-0000CA140000}"/>
    <hyperlink ref="X1459" r:id="rId5321" xr:uid="{00000000-0004-0000-0100-0000CB140000}"/>
    <hyperlink ref="T1460" r:id="rId5322" xr:uid="{00000000-0004-0000-0100-0000CC140000}"/>
    <hyperlink ref="U1460" r:id="rId5323" xr:uid="{00000000-0004-0000-0100-0000CD140000}"/>
    <hyperlink ref="T1461" r:id="rId5324" xr:uid="{00000000-0004-0000-0100-0000CE140000}"/>
    <hyperlink ref="U1461" r:id="rId5325" xr:uid="{00000000-0004-0000-0100-0000CF140000}"/>
    <hyperlink ref="V1461" r:id="rId5326" xr:uid="{00000000-0004-0000-0100-0000D0140000}"/>
    <hyperlink ref="W1461" r:id="rId5327" xr:uid="{00000000-0004-0000-0100-0000D1140000}"/>
    <hyperlink ref="X1461" r:id="rId5328" xr:uid="{00000000-0004-0000-0100-0000D2140000}"/>
    <hyperlink ref="T1462" r:id="rId5329" xr:uid="{00000000-0004-0000-0100-0000D3140000}"/>
    <hyperlink ref="U1462" r:id="rId5330" xr:uid="{00000000-0004-0000-0100-0000D4140000}"/>
    <hyperlink ref="V1462" r:id="rId5331" xr:uid="{00000000-0004-0000-0100-0000D5140000}"/>
    <hyperlink ref="W1462" r:id="rId5332" xr:uid="{00000000-0004-0000-0100-0000D6140000}"/>
    <hyperlink ref="X1462" r:id="rId5333" xr:uid="{00000000-0004-0000-0100-0000D7140000}"/>
    <hyperlink ref="T1463" r:id="rId5334" xr:uid="{00000000-0004-0000-0100-0000D8140000}"/>
    <hyperlink ref="U1463" r:id="rId5335" xr:uid="{00000000-0004-0000-0100-0000D9140000}"/>
    <hyperlink ref="V1463" r:id="rId5336" xr:uid="{00000000-0004-0000-0100-0000DA140000}"/>
    <hyperlink ref="W1463" r:id="rId5337" xr:uid="{00000000-0004-0000-0100-0000DB140000}"/>
    <hyperlink ref="X1463" r:id="rId5338" xr:uid="{00000000-0004-0000-0100-0000DC140000}"/>
    <hyperlink ref="S1464" r:id="rId5339" xr:uid="{00000000-0004-0000-0100-0000DD140000}"/>
    <hyperlink ref="T1464" r:id="rId5340" xr:uid="{00000000-0004-0000-0100-0000DE140000}"/>
    <hyperlink ref="U1464" r:id="rId5341" xr:uid="{00000000-0004-0000-0100-0000DF140000}"/>
    <hyperlink ref="V1464" r:id="rId5342" xr:uid="{00000000-0004-0000-0100-0000E0140000}"/>
    <hyperlink ref="X1464" r:id="rId5343" xr:uid="{00000000-0004-0000-0100-0000E1140000}"/>
    <hyperlink ref="T1465" r:id="rId5344" xr:uid="{00000000-0004-0000-0100-0000E2140000}"/>
    <hyperlink ref="U1465" r:id="rId5345" xr:uid="{00000000-0004-0000-0100-0000E3140000}"/>
    <hyperlink ref="V1465" r:id="rId5346" xr:uid="{00000000-0004-0000-0100-0000E4140000}"/>
    <hyperlink ref="X1465" r:id="rId5347" xr:uid="{00000000-0004-0000-0100-0000E5140000}"/>
    <hyperlink ref="T1466" r:id="rId5348" xr:uid="{00000000-0004-0000-0100-0000E6140000}"/>
    <hyperlink ref="U1466" r:id="rId5349" xr:uid="{00000000-0004-0000-0100-0000E7140000}"/>
    <hyperlink ref="V1466" r:id="rId5350" xr:uid="{00000000-0004-0000-0100-0000E8140000}"/>
    <hyperlink ref="X1466" r:id="rId5351" xr:uid="{00000000-0004-0000-0100-0000E9140000}"/>
    <hyperlink ref="S1467" r:id="rId5352" xr:uid="{00000000-0004-0000-0100-0000EA140000}"/>
    <hyperlink ref="T1467" r:id="rId5353" xr:uid="{00000000-0004-0000-0100-0000EB140000}"/>
    <hyperlink ref="U1467" r:id="rId5354" xr:uid="{00000000-0004-0000-0100-0000EC140000}"/>
    <hyperlink ref="V1467" r:id="rId5355" xr:uid="{00000000-0004-0000-0100-0000ED140000}"/>
    <hyperlink ref="X1467" r:id="rId5356" xr:uid="{00000000-0004-0000-0100-0000EE140000}"/>
    <hyperlink ref="U1469" r:id="rId5357" xr:uid="{00000000-0004-0000-0100-0000EF140000}"/>
    <hyperlink ref="V1469" r:id="rId5358" xr:uid="{00000000-0004-0000-0100-0000F0140000}"/>
    <hyperlink ref="X1469" r:id="rId5359" xr:uid="{00000000-0004-0000-0100-0000F1140000}"/>
    <hyperlink ref="U1470" r:id="rId5360" xr:uid="{00000000-0004-0000-0100-0000F2140000}"/>
    <hyperlink ref="V1470" r:id="rId5361" xr:uid="{00000000-0004-0000-0100-0000F3140000}"/>
    <hyperlink ref="X1470" r:id="rId5362" xr:uid="{00000000-0004-0000-0100-0000F4140000}"/>
    <hyperlink ref="U1471" r:id="rId5363" xr:uid="{00000000-0004-0000-0100-0000F5140000}"/>
    <hyperlink ref="V1471" r:id="rId5364" xr:uid="{00000000-0004-0000-0100-0000F6140000}"/>
    <hyperlink ref="U1472" r:id="rId5365" xr:uid="{00000000-0004-0000-0100-0000F7140000}"/>
    <hyperlink ref="V1472" r:id="rId5366" xr:uid="{00000000-0004-0000-0100-0000F8140000}"/>
    <hyperlink ref="X1472" r:id="rId5367" xr:uid="{00000000-0004-0000-0100-0000F9140000}"/>
    <hyperlink ref="U1473" r:id="rId5368" xr:uid="{00000000-0004-0000-0100-0000FA140000}"/>
    <hyperlink ref="V1473" r:id="rId5369" xr:uid="{00000000-0004-0000-0100-0000FB140000}"/>
    <hyperlink ref="X1473" r:id="rId5370" xr:uid="{00000000-0004-0000-0100-0000FC140000}"/>
    <hyperlink ref="U1474" r:id="rId5371" xr:uid="{00000000-0004-0000-0100-0000FD140000}"/>
    <hyperlink ref="V1474" r:id="rId5372" xr:uid="{00000000-0004-0000-0100-0000FE140000}"/>
    <hyperlink ref="X1474" r:id="rId5373" xr:uid="{00000000-0004-0000-0100-0000FF140000}"/>
    <hyperlink ref="T1475" r:id="rId5374" xr:uid="{00000000-0004-0000-0100-000000150000}"/>
    <hyperlink ref="U1475" r:id="rId5375" xr:uid="{00000000-0004-0000-0100-000001150000}"/>
    <hyperlink ref="V1475" r:id="rId5376" xr:uid="{00000000-0004-0000-0100-000002150000}"/>
    <hyperlink ref="T1476" r:id="rId5377" xr:uid="{00000000-0004-0000-0100-000003150000}"/>
    <hyperlink ref="U1476" r:id="rId5378" xr:uid="{00000000-0004-0000-0100-000004150000}"/>
    <hyperlink ref="V1476" r:id="rId5379" xr:uid="{00000000-0004-0000-0100-000005150000}"/>
    <hyperlink ref="X1476" r:id="rId5380" xr:uid="{00000000-0004-0000-0100-000006150000}"/>
    <hyperlink ref="T1477" r:id="rId5381" xr:uid="{00000000-0004-0000-0100-000007150000}"/>
    <hyperlink ref="U1477" r:id="rId5382" xr:uid="{00000000-0004-0000-0100-000008150000}"/>
    <hyperlink ref="S1478" r:id="rId5383" xr:uid="{00000000-0004-0000-0100-000009150000}"/>
    <hyperlink ref="T1478" r:id="rId5384" xr:uid="{00000000-0004-0000-0100-00000A150000}"/>
    <hyperlink ref="W1478" r:id="rId5385" xr:uid="{00000000-0004-0000-0100-00000B150000}"/>
    <hyperlink ref="X1478" r:id="rId5386" xr:uid="{00000000-0004-0000-0100-00000C150000}"/>
    <hyperlink ref="T1479" r:id="rId5387" xr:uid="{00000000-0004-0000-0100-00000D150000}"/>
    <hyperlink ref="U1479" r:id="rId5388" xr:uid="{00000000-0004-0000-0100-00000E150000}"/>
    <hyperlink ref="V1479" r:id="rId5389" xr:uid="{00000000-0004-0000-0100-00000F150000}"/>
    <hyperlink ref="W1479" r:id="rId5390" xr:uid="{00000000-0004-0000-0100-000010150000}"/>
    <hyperlink ref="X1479" r:id="rId5391" xr:uid="{00000000-0004-0000-0100-000011150000}"/>
    <hyperlink ref="T1480" r:id="rId5392" xr:uid="{00000000-0004-0000-0100-000012150000}"/>
    <hyperlink ref="U1480" r:id="rId5393" xr:uid="{00000000-0004-0000-0100-000013150000}"/>
    <hyperlink ref="V1480" r:id="rId5394" xr:uid="{00000000-0004-0000-0100-000014150000}"/>
    <hyperlink ref="W1480" r:id="rId5395" xr:uid="{00000000-0004-0000-0100-000015150000}"/>
    <hyperlink ref="X1480" r:id="rId5396" xr:uid="{00000000-0004-0000-0100-000016150000}"/>
    <hyperlink ref="T1481" r:id="rId5397" xr:uid="{00000000-0004-0000-0100-000017150000}"/>
    <hyperlink ref="U1481" r:id="rId5398" xr:uid="{00000000-0004-0000-0100-000018150000}"/>
    <hyperlink ref="V1481" r:id="rId5399" xr:uid="{00000000-0004-0000-0100-000019150000}"/>
    <hyperlink ref="W1481" r:id="rId5400" xr:uid="{00000000-0004-0000-0100-00001A150000}"/>
    <hyperlink ref="X1481" r:id="rId5401" xr:uid="{00000000-0004-0000-0100-00001B150000}"/>
    <hyperlink ref="T1483" r:id="rId5402" xr:uid="{00000000-0004-0000-0100-00001C150000}"/>
    <hyperlink ref="U1483" r:id="rId5403" xr:uid="{00000000-0004-0000-0100-00001D150000}"/>
    <hyperlink ref="V1483" r:id="rId5404" xr:uid="{00000000-0004-0000-0100-00001E150000}"/>
    <hyperlink ref="X1483" r:id="rId5405" xr:uid="{00000000-0004-0000-0100-00001F150000}"/>
    <hyperlink ref="T1484" r:id="rId5406" xr:uid="{00000000-0004-0000-0100-000020150000}"/>
    <hyperlink ref="U1484" r:id="rId5407" xr:uid="{00000000-0004-0000-0100-000021150000}"/>
    <hyperlink ref="V1484" r:id="rId5408" xr:uid="{00000000-0004-0000-0100-000022150000}"/>
    <hyperlink ref="V1486" r:id="rId5409" xr:uid="{00000000-0004-0000-0100-000023150000}"/>
    <hyperlink ref="U1487" r:id="rId5410" xr:uid="{00000000-0004-0000-0100-000024150000}"/>
    <hyperlink ref="V1487" r:id="rId5411" xr:uid="{00000000-0004-0000-0100-000025150000}"/>
    <hyperlink ref="T1488" r:id="rId5412" xr:uid="{00000000-0004-0000-0100-000026150000}"/>
    <hyperlink ref="U1488" r:id="rId5413" xr:uid="{00000000-0004-0000-0100-000027150000}"/>
    <hyperlink ref="V1488" r:id="rId5414" xr:uid="{00000000-0004-0000-0100-000028150000}"/>
    <hyperlink ref="W1488" r:id="rId5415" xr:uid="{00000000-0004-0000-0100-000029150000}"/>
    <hyperlink ref="X1488" r:id="rId5416" xr:uid="{00000000-0004-0000-0100-00002A150000}"/>
    <hyperlink ref="T1489" r:id="rId5417" xr:uid="{00000000-0004-0000-0100-00002B150000}"/>
    <hyperlink ref="U1489" r:id="rId5418" xr:uid="{00000000-0004-0000-0100-00002C150000}"/>
    <hyperlink ref="V1489" r:id="rId5419" xr:uid="{00000000-0004-0000-0100-00002D150000}"/>
    <hyperlink ref="W1489" r:id="rId5420" xr:uid="{00000000-0004-0000-0100-00002E150000}"/>
    <hyperlink ref="X1489" r:id="rId5421" xr:uid="{00000000-0004-0000-0100-00002F150000}"/>
    <hyperlink ref="T1490" r:id="rId5422" xr:uid="{00000000-0004-0000-0100-000030150000}"/>
    <hyperlink ref="U1490" r:id="rId5423" xr:uid="{00000000-0004-0000-0100-000031150000}"/>
    <hyperlink ref="V1490" r:id="rId5424" xr:uid="{00000000-0004-0000-0100-000032150000}"/>
    <hyperlink ref="X1490" r:id="rId5425" xr:uid="{00000000-0004-0000-0100-000033150000}"/>
    <hyperlink ref="T1491" r:id="rId5426" xr:uid="{00000000-0004-0000-0100-000034150000}"/>
    <hyperlink ref="U1491" r:id="rId5427" xr:uid="{00000000-0004-0000-0100-000035150000}"/>
    <hyperlink ref="V1491" r:id="rId5428" xr:uid="{00000000-0004-0000-0100-000036150000}"/>
    <hyperlink ref="W1491" r:id="rId5429" xr:uid="{00000000-0004-0000-0100-000037150000}"/>
    <hyperlink ref="X1491" r:id="rId5430" xr:uid="{00000000-0004-0000-0100-000038150000}"/>
    <hyperlink ref="T1492" r:id="rId5431" xr:uid="{00000000-0004-0000-0100-000039150000}"/>
    <hyperlink ref="U1492" r:id="rId5432" xr:uid="{00000000-0004-0000-0100-00003A150000}"/>
    <hyperlink ref="V1492" r:id="rId5433" xr:uid="{00000000-0004-0000-0100-00003B150000}"/>
    <hyperlink ref="W1492" r:id="rId5434" xr:uid="{00000000-0004-0000-0100-00003C150000}"/>
    <hyperlink ref="X1492" r:id="rId5435" xr:uid="{00000000-0004-0000-0100-00003D150000}"/>
    <hyperlink ref="T1493" r:id="rId5436" xr:uid="{00000000-0004-0000-0100-00003E150000}"/>
    <hyperlink ref="U1493" r:id="rId5437" xr:uid="{00000000-0004-0000-0100-00003F150000}"/>
    <hyperlink ref="V1493" r:id="rId5438" xr:uid="{00000000-0004-0000-0100-000040150000}"/>
    <hyperlink ref="X1493" r:id="rId5439" xr:uid="{00000000-0004-0000-0100-000041150000}"/>
    <hyperlink ref="T1494" r:id="rId5440" location="esidata" xr:uid="{00000000-0004-0000-0100-000042150000}"/>
    <hyperlink ref="U1494" r:id="rId5441" xr:uid="{00000000-0004-0000-0100-000043150000}"/>
    <hyperlink ref="V1494" r:id="rId5442" xr:uid="{00000000-0004-0000-0100-000044150000}"/>
    <hyperlink ref="X1494" r:id="rId5443" xr:uid="{00000000-0004-0000-0100-000045150000}"/>
    <hyperlink ref="U1495" r:id="rId5444" xr:uid="{00000000-0004-0000-0100-000046150000}"/>
    <hyperlink ref="V1495" r:id="rId5445" xr:uid="{00000000-0004-0000-0100-000047150000}"/>
    <hyperlink ref="U1496" r:id="rId5446" xr:uid="{00000000-0004-0000-0100-000048150000}"/>
    <hyperlink ref="V1496" r:id="rId5447" xr:uid="{00000000-0004-0000-0100-000049150000}"/>
    <hyperlink ref="X1496" r:id="rId5448" xr:uid="{00000000-0004-0000-0100-00004A150000}"/>
    <hyperlink ref="T1497" r:id="rId5449" xr:uid="{00000000-0004-0000-0100-00004B150000}"/>
    <hyperlink ref="U1497" r:id="rId5450" xr:uid="{00000000-0004-0000-0100-00004C150000}"/>
    <hyperlink ref="V1497" r:id="rId5451" xr:uid="{00000000-0004-0000-0100-00004D150000}"/>
    <hyperlink ref="T1498" r:id="rId5452" xr:uid="{00000000-0004-0000-0100-00004E150000}"/>
    <hyperlink ref="U1498" r:id="rId5453" xr:uid="{00000000-0004-0000-0100-00004F150000}"/>
    <hyperlink ref="W1498" r:id="rId5454" xr:uid="{00000000-0004-0000-0100-000050150000}"/>
    <hyperlink ref="X1498" r:id="rId5455" xr:uid="{00000000-0004-0000-0100-000051150000}"/>
    <hyperlink ref="T1499" r:id="rId5456" xr:uid="{00000000-0004-0000-0100-000052150000}"/>
    <hyperlink ref="U1499" r:id="rId5457" xr:uid="{00000000-0004-0000-0100-000053150000}"/>
    <hyperlink ref="V1499" r:id="rId5458" xr:uid="{00000000-0004-0000-0100-000054150000}"/>
    <hyperlink ref="T1500" r:id="rId5459" xr:uid="{00000000-0004-0000-0100-000055150000}"/>
    <hyperlink ref="V1500" r:id="rId5460" xr:uid="{00000000-0004-0000-0100-000056150000}"/>
    <hyperlink ref="X1500" r:id="rId5461" xr:uid="{00000000-0004-0000-0100-000057150000}"/>
    <hyperlink ref="T1501" r:id="rId5462" location="esidata" xr:uid="{00000000-0004-0000-0100-000058150000}"/>
    <hyperlink ref="U1501" r:id="rId5463" xr:uid="{00000000-0004-0000-0100-000059150000}"/>
    <hyperlink ref="V1501" r:id="rId5464" xr:uid="{00000000-0004-0000-0100-00005A150000}"/>
    <hyperlink ref="W1501" r:id="rId5465" xr:uid="{00000000-0004-0000-0100-00005B150000}"/>
    <hyperlink ref="X1501" r:id="rId5466" xr:uid="{00000000-0004-0000-0100-00005C150000}"/>
    <hyperlink ref="U1502" r:id="rId5467" xr:uid="{00000000-0004-0000-0100-00005D150000}"/>
    <hyperlink ref="V1502" r:id="rId5468" xr:uid="{00000000-0004-0000-0100-00005E150000}"/>
    <hyperlink ref="S1503" r:id="rId5469" xr:uid="{00000000-0004-0000-0100-00005F150000}"/>
    <hyperlink ref="T1503" r:id="rId5470" xr:uid="{00000000-0004-0000-0100-000060150000}"/>
    <hyperlink ref="U1503" r:id="rId5471" xr:uid="{00000000-0004-0000-0100-000061150000}"/>
    <hyperlink ref="V1503" r:id="rId5472" xr:uid="{00000000-0004-0000-0100-000062150000}"/>
    <hyperlink ref="W1503" r:id="rId5473" xr:uid="{00000000-0004-0000-0100-000063150000}"/>
    <hyperlink ref="X1503" r:id="rId5474" xr:uid="{00000000-0004-0000-0100-000064150000}"/>
    <hyperlink ref="T1505" r:id="rId5475" xr:uid="{00000000-0004-0000-0100-000065150000}"/>
    <hyperlink ref="U1505" r:id="rId5476" xr:uid="{00000000-0004-0000-0100-000066150000}"/>
    <hyperlink ref="V1505" r:id="rId5477" xr:uid="{00000000-0004-0000-0100-000067150000}"/>
    <hyperlink ref="W1505" r:id="rId5478" xr:uid="{00000000-0004-0000-0100-000068150000}"/>
    <hyperlink ref="X1505" r:id="rId5479" xr:uid="{00000000-0004-0000-0100-000069150000}"/>
    <hyperlink ref="T1506" r:id="rId5480" xr:uid="{00000000-0004-0000-0100-00006A150000}"/>
    <hyperlink ref="U1506" r:id="rId5481" xr:uid="{00000000-0004-0000-0100-00006B150000}"/>
    <hyperlink ref="V1506" r:id="rId5482" xr:uid="{00000000-0004-0000-0100-00006C150000}"/>
    <hyperlink ref="X1506" r:id="rId5483" xr:uid="{00000000-0004-0000-0100-00006D150000}"/>
    <hyperlink ref="T1507" r:id="rId5484" xr:uid="{00000000-0004-0000-0100-00006E150000}"/>
    <hyperlink ref="U1507" r:id="rId5485" xr:uid="{00000000-0004-0000-0100-00006F150000}"/>
    <hyperlink ref="V1507" r:id="rId5486" xr:uid="{00000000-0004-0000-0100-000070150000}"/>
    <hyperlink ref="W1507" r:id="rId5487" xr:uid="{00000000-0004-0000-0100-000071150000}"/>
    <hyperlink ref="X1507" r:id="rId5488" xr:uid="{00000000-0004-0000-0100-000072150000}"/>
    <hyperlink ref="U1508" r:id="rId5489" xr:uid="{00000000-0004-0000-0100-000073150000}"/>
    <hyperlink ref="V1508" r:id="rId5490" xr:uid="{00000000-0004-0000-0100-000074150000}"/>
    <hyperlink ref="W1508" r:id="rId5491" xr:uid="{00000000-0004-0000-0100-000075150000}"/>
    <hyperlink ref="T1509" r:id="rId5492" xr:uid="{00000000-0004-0000-0100-000076150000}"/>
    <hyperlink ref="U1509" r:id="rId5493" xr:uid="{00000000-0004-0000-0100-000077150000}"/>
    <hyperlink ref="V1509" r:id="rId5494" xr:uid="{00000000-0004-0000-0100-000078150000}"/>
    <hyperlink ref="X1509" r:id="rId5495" xr:uid="{00000000-0004-0000-0100-000079150000}"/>
    <hyperlink ref="U1510" r:id="rId5496" xr:uid="{00000000-0004-0000-0100-00007A150000}"/>
    <hyperlink ref="V1510" r:id="rId5497" xr:uid="{00000000-0004-0000-0100-00007B150000}"/>
    <hyperlink ref="X1510" r:id="rId5498" xr:uid="{00000000-0004-0000-0100-00007C150000}"/>
    <hyperlink ref="T1511" r:id="rId5499" xr:uid="{00000000-0004-0000-0100-00007D150000}"/>
    <hyperlink ref="U1511" r:id="rId5500" xr:uid="{00000000-0004-0000-0100-00007E150000}"/>
    <hyperlink ref="V1511" r:id="rId5501" xr:uid="{00000000-0004-0000-0100-00007F150000}"/>
    <hyperlink ref="X1511" r:id="rId5502" xr:uid="{00000000-0004-0000-0100-000080150000}"/>
    <hyperlink ref="U1512" r:id="rId5503" xr:uid="{00000000-0004-0000-0100-000081150000}"/>
    <hyperlink ref="V1512" r:id="rId5504" xr:uid="{00000000-0004-0000-0100-000082150000}"/>
    <hyperlink ref="W1512" r:id="rId5505" xr:uid="{00000000-0004-0000-0100-000083150000}"/>
    <hyperlink ref="X1512" r:id="rId5506" xr:uid="{00000000-0004-0000-0100-000084150000}"/>
    <hyperlink ref="T1513" r:id="rId5507" xr:uid="{00000000-0004-0000-0100-000085150000}"/>
    <hyperlink ref="U1513" r:id="rId5508" xr:uid="{00000000-0004-0000-0100-000086150000}"/>
    <hyperlink ref="V1513" r:id="rId5509" xr:uid="{00000000-0004-0000-0100-000087150000}"/>
    <hyperlink ref="W1513" r:id="rId5510" xr:uid="{00000000-0004-0000-0100-000088150000}"/>
    <hyperlink ref="X1513" r:id="rId5511" xr:uid="{00000000-0004-0000-0100-000089150000}"/>
    <hyperlink ref="S1514" r:id="rId5512" location=":~:text=This%20site%20is%20located%20at,11%20bankruptcy%20protection%20in%202011." xr:uid="{00000000-0004-0000-0100-00008A150000}"/>
    <hyperlink ref="T1514" r:id="rId5513" xr:uid="{00000000-0004-0000-0100-00008B150000}"/>
    <hyperlink ref="U1514" r:id="rId5514" xr:uid="{00000000-0004-0000-0100-00008C150000}"/>
    <hyperlink ref="V1514" r:id="rId5515" location=":~:text=This%20site%20is%20located%20at,11%20bankruptcy%20protection%20in%202011." xr:uid="{00000000-0004-0000-0100-00008D150000}"/>
    <hyperlink ref="W1514" r:id="rId5516" xr:uid="{00000000-0004-0000-0100-00008E150000}"/>
    <hyperlink ref="X1514" r:id="rId5517" xr:uid="{00000000-0004-0000-0100-00008F150000}"/>
    <hyperlink ref="S1515" r:id="rId5518" xr:uid="{00000000-0004-0000-0100-000090150000}"/>
    <hyperlink ref="T1515" r:id="rId5519" xr:uid="{00000000-0004-0000-0100-000091150000}"/>
    <hyperlink ref="U1515" r:id="rId5520" xr:uid="{00000000-0004-0000-0100-000092150000}"/>
    <hyperlink ref="V1515" r:id="rId5521" xr:uid="{00000000-0004-0000-0100-000093150000}"/>
    <hyperlink ref="W1515" r:id="rId5522" xr:uid="{00000000-0004-0000-0100-000094150000}"/>
    <hyperlink ref="X1515" r:id="rId5523" xr:uid="{00000000-0004-0000-0100-000095150000}"/>
    <hyperlink ref="S1517" r:id="rId5524" xr:uid="{00000000-0004-0000-0100-000096150000}"/>
    <hyperlink ref="T1517" r:id="rId5525" xr:uid="{00000000-0004-0000-0100-000097150000}"/>
    <hyperlink ref="U1517" r:id="rId5526" xr:uid="{00000000-0004-0000-0100-000098150000}"/>
    <hyperlink ref="V1517" r:id="rId5527" xr:uid="{00000000-0004-0000-0100-000099150000}"/>
    <hyperlink ref="W1517" r:id="rId5528" xr:uid="{00000000-0004-0000-0100-00009A150000}"/>
    <hyperlink ref="X1517" r:id="rId5529" xr:uid="{00000000-0004-0000-0100-00009B150000}"/>
    <hyperlink ref="T1518" r:id="rId5530" xr:uid="{00000000-0004-0000-0100-00009C150000}"/>
    <hyperlink ref="U1518" r:id="rId5531" xr:uid="{00000000-0004-0000-0100-00009D150000}"/>
    <hyperlink ref="V1518" r:id="rId5532" xr:uid="{00000000-0004-0000-0100-00009E150000}"/>
    <hyperlink ref="X1518" r:id="rId5533" xr:uid="{00000000-0004-0000-0100-00009F150000}"/>
    <hyperlink ref="S1519" r:id="rId5534" xr:uid="{00000000-0004-0000-0100-0000A0150000}"/>
    <hyperlink ref="T1519" r:id="rId5535" xr:uid="{00000000-0004-0000-0100-0000A1150000}"/>
    <hyperlink ref="U1519" r:id="rId5536" xr:uid="{00000000-0004-0000-0100-0000A2150000}"/>
    <hyperlink ref="V1519" r:id="rId5537" xr:uid="{00000000-0004-0000-0100-0000A3150000}"/>
    <hyperlink ref="W1519" r:id="rId5538" xr:uid="{00000000-0004-0000-0100-0000A4150000}"/>
    <hyperlink ref="X1519" r:id="rId5539" xr:uid="{00000000-0004-0000-0100-0000A5150000}"/>
    <hyperlink ref="T1521" r:id="rId5540" location="esidata" xr:uid="{00000000-0004-0000-0100-0000A6150000}"/>
    <hyperlink ref="U1521" r:id="rId5541" xr:uid="{00000000-0004-0000-0100-0000A7150000}"/>
    <hyperlink ref="V1521" r:id="rId5542" xr:uid="{00000000-0004-0000-0100-0000A8150000}"/>
    <hyperlink ref="X1521" r:id="rId5543" xr:uid="{00000000-0004-0000-0100-0000A9150000}"/>
    <hyperlink ref="U1522" r:id="rId5544" xr:uid="{00000000-0004-0000-0100-0000AA150000}"/>
    <hyperlink ref="V1522" r:id="rId5545" xr:uid="{00000000-0004-0000-0100-0000AB150000}"/>
    <hyperlink ref="T1523" r:id="rId5546" xr:uid="{00000000-0004-0000-0100-0000AC150000}"/>
    <hyperlink ref="U1523" r:id="rId5547" xr:uid="{00000000-0004-0000-0100-0000AD150000}"/>
    <hyperlink ref="V1523" r:id="rId5548" xr:uid="{00000000-0004-0000-0100-0000AE150000}"/>
    <hyperlink ref="X1523" r:id="rId5549" xr:uid="{00000000-0004-0000-0100-0000AF150000}"/>
    <hyperlink ref="T1524" r:id="rId5550" xr:uid="{00000000-0004-0000-0100-0000B0150000}"/>
    <hyperlink ref="U1524" r:id="rId5551" xr:uid="{00000000-0004-0000-0100-0000B1150000}"/>
    <hyperlink ref="V1524" r:id="rId5552" xr:uid="{00000000-0004-0000-0100-0000B2150000}"/>
    <hyperlink ref="W1524" r:id="rId5553" xr:uid="{00000000-0004-0000-0100-0000B3150000}"/>
    <hyperlink ref="X1524" r:id="rId5554" xr:uid="{00000000-0004-0000-0100-0000B4150000}"/>
    <hyperlink ref="U1525" r:id="rId5555" xr:uid="{00000000-0004-0000-0100-0000B5150000}"/>
    <hyperlink ref="T1526" r:id="rId5556" xr:uid="{00000000-0004-0000-0100-0000B6150000}"/>
    <hyperlink ref="U1526" r:id="rId5557" xr:uid="{00000000-0004-0000-0100-0000B7150000}"/>
    <hyperlink ref="V1526" r:id="rId5558" xr:uid="{00000000-0004-0000-0100-0000B8150000}"/>
    <hyperlink ref="X1526" r:id="rId5559" xr:uid="{00000000-0004-0000-0100-0000B9150000}"/>
    <hyperlink ref="T1527" r:id="rId5560" xr:uid="{00000000-0004-0000-0100-0000BA150000}"/>
    <hyperlink ref="U1527" r:id="rId5561" xr:uid="{00000000-0004-0000-0100-0000BB150000}"/>
    <hyperlink ref="V1527" r:id="rId5562" xr:uid="{00000000-0004-0000-0100-0000BC150000}"/>
    <hyperlink ref="W1527" r:id="rId5563" xr:uid="{00000000-0004-0000-0100-0000BD150000}"/>
    <hyperlink ref="X1527" r:id="rId5564" xr:uid="{00000000-0004-0000-0100-0000BE150000}"/>
    <hyperlink ref="T1528" r:id="rId5565" xr:uid="{00000000-0004-0000-0100-0000BF150000}"/>
    <hyperlink ref="U1528" r:id="rId5566" xr:uid="{00000000-0004-0000-0100-0000C0150000}"/>
    <hyperlink ref="T1529" r:id="rId5567" xr:uid="{00000000-0004-0000-0100-0000C1150000}"/>
    <hyperlink ref="U1529" r:id="rId5568" xr:uid="{00000000-0004-0000-0100-0000C2150000}"/>
    <hyperlink ref="V1529" r:id="rId5569" xr:uid="{00000000-0004-0000-0100-0000C3150000}"/>
    <hyperlink ref="W1529" r:id="rId5570" xr:uid="{00000000-0004-0000-0100-0000C4150000}"/>
    <hyperlink ref="X1529" r:id="rId5571" xr:uid="{00000000-0004-0000-0100-0000C5150000}"/>
    <hyperlink ref="T1530" r:id="rId5572" xr:uid="{00000000-0004-0000-0100-0000C6150000}"/>
    <hyperlink ref="U1530" r:id="rId5573" xr:uid="{00000000-0004-0000-0100-0000C7150000}"/>
    <hyperlink ref="T1531" r:id="rId5574" xr:uid="{00000000-0004-0000-0100-0000C8150000}"/>
    <hyperlink ref="U1531" r:id="rId5575" xr:uid="{00000000-0004-0000-0100-0000C9150000}"/>
    <hyperlink ref="V1531" r:id="rId5576" xr:uid="{00000000-0004-0000-0100-0000CA150000}"/>
    <hyperlink ref="X1531" r:id="rId5577" xr:uid="{00000000-0004-0000-0100-0000CB150000}"/>
    <hyperlink ref="T1532" r:id="rId5578" xr:uid="{00000000-0004-0000-0100-0000CC150000}"/>
    <hyperlink ref="U1532" r:id="rId5579" xr:uid="{00000000-0004-0000-0100-0000CD150000}"/>
    <hyperlink ref="V1532" r:id="rId5580" xr:uid="{00000000-0004-0000-0100-0000CE150000}"/>
    <hyperlink ref="X1532" r:id="rId5581" xr:uid="{00000000-0004-0000-0100-0000CF150000}"/>
    <hyperlink ref="S1534" r:id="rId5582" xr:uid="{00000000-0004-0000-0100-0000D0150000}"/>
    <hyperlink ref="T1534" r:id="rId5583" xr:uid="{00000000-0004-0000-0100-0000D1150000}"/>
    <hyperlink ref="U1534" r:id="rId5584" xr:uid="{00000000-0004-0000-0100-0000D2150000}"/>
    <hyperlink ref="V1534" r:id="rId5585" xr:uid="{00000000-0004-0000-0100-0000D3150000}"/>
    <hyperlink ref="X1534" r:id="rId5586" xr:uid="{00000000-0004-0000-0100-0000D4150000}"/>
    <hyperlink ref="T1535" r:id="rId5587" xr:uid="{00000000-0004-0000-0100-0000D5150000}"/>
    <hyperlink ref="U1535" r:id="rId5588" xr:uid="{00000000-0004-0000-0100-0000D6150000}"/>
    <hyperlink ref="V1535" r:id="rId5589" xr:uid="{00000000-0004-0000-0100-0000D7150000}"/>
    <hyperlink ref="W1535" r:id="rId5590" xr:uid="{00000000-0004-0000-0100-0000D8150000}"/>
    <hyperlink ref="X1535" r:id="rId5591" xr:uid="{00000000-0004-0000-0100-0000D9150000}"/>
    <hyperlink ref="S1536" r:id="rId5592" xr:uid="{00000000-0004-0000-0100-0000DA150000}"/>
    <hyperlink ref="T1536" r:id="rId5593" xr:uid="{00000000-0004-0000-0100-0000DB150000}"/>
    <hyperlink ref="U1536" r:id="rId5594" xr:uid="{00000000-0004-0000-0100-0000DC150000}"/>
    <hyperlink ref="V1536" r:id="rId5595" xr:uid="{00000000-0004-0000-0100-0000DD150000}"/>
    <hyperlink ref="X1536" r:id="rId5596" xr:uid="{00000000-0004-0000-0100-0000DE150000}"/>
    <hyperlink ref="T1537" r:id="rId5597" xr:uid="{00000000-0004-0000-0100-0000DF150000}"/>
    <hyperlink ref="U1537" r:id="rId5598" xr:uid="{00000000-0004-0000-0100-0000E0150000}"/>
    <hyperlink ref="V1537" r:id="rId5599" xr:uid="{00000000-0004-0000-0100-0000E1150000}"/>
    <hyperlink ref="X1537" r:id="rId5600" xr:uid="{00000000-0004-0000-0100-0000E2150000}"/>
    <hyperlink ref="S1538" r:id="rId5601" xr:uid="{00000000-0004-0000-0100-0000E3150000}"/>
    <hyperlink ref="T1538" r:id="rId5602" xr:uid="{00000000-0004-0000-0100-0000E4150000}"/>
    <hyperlink ref="V1538" r:id="rId5603" xr:uid="{00000000-0004-0000-0100-0000E5150000}"/>
    <hyperlink ref="W1538" r:id="rId5604" xr:uid="{00000000-0004-0000-0100-0000E6150000}"/>
    <hyperlink ref="X1538" r:id="rId5605" xr:uid="{00000000-0004-0000-0100-0000E7150000}"/>
    <hyperlink ref="U1539" r:id="rId5606" xr:uid="{00000000-0004-0000-0100-0000E8150000}"/>
    <hyperlink ref="T1540" r:id="rId5607" xr:uid="{00000000-0004-0000-0100-0000E9150000}"/>
    <hyperlink ref="U1540" r:id="rId5608" xr:uid="{00000000-0004-0000-0100-0000EA150000}"/>
    <hyperlink ref="V1540" r:id="rId5609" xr:uid="{00000000-0004-0000-0100-0000EB150000}"/>
    <hyperlink ref="W1540" r:id="rId5610" xr:uid="{00000000-0004-0000-0100-0000EC150000}"/>
    <hyperlink ref="X1540" r:id="rId5611" xr:uid="{00000000-0004-0000-0100-0000ED150000}"/>
    <hyperlink ref="U1542" r:id="rId5612" xr:uid="{00000000-0004-0000-0100-0000EE150000}"/>
    <hyperlink ref="V1542" r:id="rId5613" xr:uid="{00000000-0004-0000-0100-0000EF150000}"/>
    <hyperlink ref="W1542" r:id="rId5614" xr:uid="{00000000-0004-0000-0100-0000F0150000}"/>
    <hyperlink ref="T1543" r:id="rId5615" xr:uid="{00000000-0004-0000-0100-0000F1150000}"/>
    <hyperlink ref="U1543" r:id="rId5616" xr:uid="{00000000-0004-0000-0100-0000F2150000}"/>
    <hyperlink ref="V1543" r:id="rId5617" xr:uid="{00000000-0004-0000-0100-0000F3150000}"/>
    <hyperlink ref="W1543" r:id="rId5618" xr:uid="{00000000-0004-0000-0100-0000F4150000}"/>
    <hyperlink ref="X1543" r:id="rId5619" xr:uid="{00000000-0004-0000-0100-0000F5150000}"/>
    <hyperlink ref="U1544" r:id="rId5620" xr:uid="{00000000-0004-0000-0100-0000F6150000}"/>
    <hyperlink ref="V1544" r:id="rId5621" xr:uid="{00000000-0004-0000-0100-0000F7150000}"/>
    <hyperlink ref="W1544" r:id="rId5622" xr:uid="{00000000-0004-0000-0100-0000F8150000}"/>
    <hyperlink ref="T1545" r:id="rId5623" xr:uid="{00000000-0004-0000-0100-0000F9150000}"/>
    <hyperlink ref="U1545" r:id="rId5624" xr:uid="{00000000-0004-0000-0100-0000FA150000}"/>
    <hyperlink ref="V1545" r:id="rId5625" xr:uid="{00000000-0004-0000-0100-0000FB150000}"/>
    <hyperlink ref="W1545" r:id="rId5626" xr:uid="{00000000-0004-0000-0100-0000FC150000}"/>
    <hyperlink ref="X1545" r:id="rId5627" xr:uid="{00000000-0004-0000-0100-0000FD150000}"/>
    <hyperlink ref="T1546" r:id="rId5628" xr:uid="{00000000-0004-0000-0100-0000FE150000}"/>
    <hyperlink ref="U1546" r:id="rId5629" location="stream/0" xr:uid="{00000000-0004-0000-0100-0000FF150000}"/>
    <hyperlink ref="V1546" r:id="rId5630" xr:uid="{00000000-0004-0000-0100-000000160000}"/>
    <hyperlink ref="W1546" r:id="rId5631" xr:uid="{00000000-0004-0000-0100-000001160000}"/>
    <hyperlink ref="X1546" r:id="rId5632" xr:uid="{00000000-0004-0000-0100-000002160000}"/>
    <hyperlink ref="T1547" r:id="rId5633" xr:uid="{00000000-0004-0000-0100-000003160000}"/>
    <hyperlink ref="U1547" r:id="rId5634" xr:uid="{00000000-0004-0000-0100-000004160000}"/>
    <hyperlink ref="V1547" r:id="rId5635" xr:uid="{00000000-0004-0000-0100-000005160000}"/>
    <hyperlink ref="W1547" r:id="rId5636" xr:uid="{00000000-0004-0000-0100-000006160000}"/>
    <hyperlink ref="X1547" r:id="rId5637" xr:uid="{00000000-0004-0000-0100-000007160000}"/>
    <hyperlink ref="S1548" r:id="rId5638" xr:uid="{00000000-0004-0000-0100-000008160000}"/>
    <hyperlink ref="T1548" r:id="rId5639" xr:uid="{00000000-0004-0000-0100-000009160000}"/>
    <hyperlink ref="U1548" r:id="rId5640" xr:uid="{00000000-0004-0000-0100-00000A160000}"/>
    <hyperlink ref="W1548" r:id="rId5641" xr:uid="{00000000-0004-0000-0100-00000B160000}"/>
    <hyperlink ref="X1548" r:id="rId5642" xr:uid="{00000000-0004-0000-0100-00000C160000}"/>
    <hyperlink ref="T1549" r:id="rId5643" xr:uid="{00000000-0004-0000-0100-00000D160000}"/>
    <hyperlink ref="V1549" r:id="rId5644" xr:uid="{00000000-0004-0000-0100-00000E160000}"/>
    <hyperlink ref="X1549" r:id="rId5645" xr:uid="{00000000-0004-0000-0100-00000F160000}"/>
    <hyperlink ref="T1550" r:id="rId5646" xr:uid="{00000000-0004-0000-0100-000010160000}"/>
    <hyperlink ref="U1550" r:id="rId5647" xr:uid="{00000000-0004-0000-0100-000011160000}"/>
    <hyperlink ref="V1550" r:id="rId5648" xr:uid="{00000000-0004-0000-0100-000012160000}"/>
    <hyperlink ref="X1550" r:id="rId5649" xr:uid="{00000000-0004-0000-0100-000013160000}"/>
    <hyperlink ref="T1551" r:id="rId5650" xr:uid="{00000000-0004-0000-0100-000014160000}"/>
    <hyperlink ref="U1551" r:id="rId5651" xr:uid="{00000000-0004-0000-0100-000015160000}"/>
    <hyperlink ref="W1551" r:id="rId5652" xr:uid="{00000000-0004-0000-0100-000016160000}"/>
    <hyperlink ref="X1551" r:id="rId5653" xr:uid="{00000000-0004-0000-0100-000017160000}"/>
    <hyperlink ref="T1552" r:id="rId5654" xr:uid="{00000000-0004-0000-0100-000018160000}"/>
    <hyperlink ref="V1552" r:id="rId5655" xr:uid="{00000000-0004-0000-0100-000019160000}"/>
    <hyperlink ref="W1552" r:id="rId5656" xr:uid="{00000000-0004-0000-0100-00001A160000}"/>
    <hyperlink ref="X1552" r:id="rId5657" xr:uid="{00000000-0004-0000-0100-00001B160000}"/>
    <hyperlink ref="T1553" r:id="rId5658" xr:uid="{00000000-0004-0000-0100-00001C160000}"/>
    <hyperlink ref="U1553" r:id="rId5659" xr:uid="{00000000-0004-0000-0100-00001D160000}"/>
    <hyperlink ref="V1553" r:id="rId5660" xr:uid="{00000000-0004-0000-0100-00001E160000}"/>
    <hyperlink ref="W1553" r:id="rId5661" xr:uid="{00000000-0004-0000-0100-00001F160000}"/>
    <hyperlink ref="X1553" r:id="rId5662" xr:uid="{00000000-0004-0000-0100-000020160000}"/>
    <hyperlink ref="T1554" r:id="rId5663" xr:uid="{00000000-0004-0000-0100-000021160000}"/>
    <hyperlink ref="U1554" r:id="rId5664" xr:uid="{00000000-0004-0000-0100-000022160000}"/>
    <hyperlink ref="V1554" r:id="rId5665" xr:uid="{00000000-0004-0000-0100-000023160000}"/>
    <hyperlink ref="X1554" r:id="rId5666" xr:uid="{00000000-0004-0000-0100-000024160000}"/>
    <hyperlink ref="T1555" r:id="rId5667" xr:uid="{00000000-0004-0000-0100-000025160000}"/>
    <hyperlink ref="U1555" r:id="rId5668" xr:uid="{00000000-0004-0000-0100-000026160000}"/>
    <hyperlink ref="V1555" r:id="rId5669" xr:uid="{00000000-0004-0000-0100-000027160000}"/>
    <hyperlink ref="W1555" r:id="rId5670" xr:uid="{00000000-0004-0000-0100-000028160000}"/>
    <hyperlink ref="X1555" r:id="rId5671" xr:uid="{00000000-0004-0000-0100-000029160000}"/>
    <hyperlink ref="T1557" r:id="rId5672" xr:uid="{00000000-0004-0000-0100-00002A160000}"/>
    <hyperlink ref="U1557" r:id="rId5673" xr:uid="{00000000-0004-0000-0100-00002B160000}"/>
    <hyperlink ref="V1557" r:id="rId5674" xr:uid="{00000000-0004-0000-0100-00002C160000}"/>
    <hyperlink ref="X1557" r:id="rId5675" xr:uid="{00000000-0004-0000-0100-00002D160000}"/>
    <hyperlink ref="U1558" r:id="rId5676" xr:uid="{00000000-0004-0000-0100-00002E160000}"/>
    <hyperlink ref="W1558" r:id="rId5677" xr:uid="{00000000-0004-0000-0100-00002F160000}"/>
    <hyperlink ref="X1558" r:id="rId5678" xr:uid="{00000000-0004-0000-0100-000030160000}"/>
    <hyperlink ref="U1559" r:id="rId5679" xr:uid="{00000000-0004-0000-0100-000031160000}"/>
    <hyperlink ref="V1559" r:id="rId5680" xr:uid="{00000000-0004-0000-0100-000032160000}"/>
    <hyperlink ref="V1560" r:id="rId5681" xr:uid="{00000000-0004-0000-0100-000033160000}"/>
    <hyperlink ref="U1561" r:id="rId5682" xr:uid="{00000000-0004-0000-0100-000034160000}"/>
    <hyperlink ref="V1561" r:id="rId5683" xr:uid="{00000000-0004-0000-0100-000035160000}"/>
    <hyperlink ref="X1561" r:id="rId5684" xr:uid="{00000000-0004-0000-0100-000036160000}"/>
    <hyperlink ref="S1562" r:id="rId5685" xr:uid="{00000000-0004-0000-0100-000037160000}"/>
    <hyperlink ref="T1562" r:id="rId5686" xr:uid="{00000000-0004-0000-0100-000038160000}"/>
    <hyperlink ref="U1562" r:id="rId5687" xr:uid="{00000000-0004-0000-0100-000039160000}"/>
    <hyperlink ref="V1562" r:id="rId5688" xr:uid="{00000000-0004-0000-0100-00003A160000}"/>
    <hyperlink ref="X1562" r:id="rId5689" xr:uid="{00000000-0004-0000-0100-00003B160000}"/>
    <hyperlink ref="T1563" r:id="rId5690" xr:uid="{00000000-0004-0000-0100-00003C160000}"/>
    <hyperlink ref="U1563" r:id="rId5691" xr:uid="{00000000-0004-0000-0100-00003D160000}"/>
    <hyperlink ref="V1563" r:id="rId5692" xr:uid="{00000000-0004-0000-0100-00003E160000}"/>
    <hyperlink ref="X1563" r:id="rId5693" xr:uid="{00000000-0004-0000-0100-00003F160000}"/>
    <hyperlink ref="T1564" r:id="rId5694" xr:uid="{00000000-0004-0000-0100-000040160000}"/>
    <hyperlink ref="V1564" r:id="rId5695" xr:uid="{00000000-0004-0000-0100-000041160000}"/>
    <hyperlink ref="W1564" r:id="rId5696" xr:uid="{00000000-0004-0000-0100-000042160000}"/>
    <hyperlink ref="X1564" r:id="rId5697" xr:uid="{00000000-0004-0000-0100-000043160000}"/>
    <hyperlink ref="U1565" r:id="rId5698" xr:uid="{00000000-0004-0000-0100-000044160000}"/>
    <hyperlink ref="V1565" r:id="rId5699" xr:uid="{00000000-0004-0000-0100-000045160000}"/>
    <hyperlink ref="W1565" r:id="rId5700" xr:uid="{00000000-0004-0000-0100-000046160000}"/>
    <hyperlink ref="S1566" r:id="rId5701" xr:uid="{00000000-0004-0000-0100-000047160000}"/>
    <hyperlink ref="T1566" r:id="rId5702" xr:uid="{00000000-0004-0000-0100-000048160000}"/>
    <hyperlink ref="U1566" r:id="rId5703" xr:uid="{00000000-0004-0000-0100-000049160000}"/>
    <hyperlink ref="V1566" r:id="rId5704" xr:uid="{00000000-0004-0000-0100-00004A160000}"/>
    <hyperlink ref="W1566" r:id="rId5705" xr:uid="{00000000-0004-0000-0100-00004B160000}"/>
    <hyperlink ref="X1566" r:id="rId5706" xr:uid="{00000000-0004-0000-0100-00004C160000}"/>
    <hyperlink ref="S1568" r:id="rId5707" xr:uid="{00000000-0004-0000-0100-00004D160000}"/>
    <hyperlink ref="T1568" r:id="rId5708" xr:uid="{00000000-0004-0000-0100-00004E160000}"/>
    <hyperlink ref="V1568" r:id="rId5709" xr:uid="{00000000-0004-0000-0100-00004F160000}"/>
    <hyperlink ref="W1568" r:id="rId5710" xr:uid="{00000000-0004-0000-0100-000050160000}"/>
    <hyperlink ref="X1568" r:id="rId5711" xr:uid="{00000000-0004-0000-0100-000051160000}"/>
    <hyperlink ref="T1569" r:id="rId5712" xr:uid="{00000000-0004-0000-0100-000052160000}"/>
    <hyperlink ref="U1569" r:id="rId5713" xr:uid="{00000000-0004-0000-0100-000053160000}"/>
    <hyperlink ref="R1570" r:id="rId5714" xr:uid="{00000000-0004-0000-0100-000054160000}"/>
    <hyperlink ref="T1570" r:id="rId5715" xr:uid="{00000000-0004-0000-0100-000055160000}"/>
    <hyperlink ref="U1570" r:id="rId5716" xr:uid="{00000000-0004-0000-0100-000056160000}"/>
    <hyperlink ref="V1570" r:id="rId5717" xr:uid="{00000000-0004-0000-0100-000057160000}"/>
    <hyperlink ref="X1570" r:id="rId5718" xr:uid="{00000000-0004-0000-0100-000058160000}"/>
    <hyperlink ref="T1571" r:id="rId5719" xr:uid="{00000000-0004-0000-0100-000059160000}"/>
    <hyperlink ref="U1571" r:id="rId5720" xr:uid="{00000000-0004-0000-0100-00005A160000}"/>
    <hyperlink ref="V1571" r:id="rId5721" xr:uid="{00000000-0004-0000-0100-00005B160000}"/>
    <hyperlink ref="W1571" r:id="rId5722" xr:uid="{00000000-0004-0000-0100-00005C160000}"/>
    <hyperlink ref="X1571" r:id="rId5723" xr:uid="{00000000-0004-0000-0100-00005D160000}"/>
    <hyperlink ref="S1572" r:id="rId5724" xr:uid="{00000000-0004-0000-0100-00005E160000}"/>
    <hyperlink ref="T1572" r:id="rId5725" xr:uid="{00000000-0004-0000-0100-00005F160000}"/>
    <hyperlink ref="U1572" r:id="rId5726" xr:uid="{00000000-0004-0000-0100-000060160000}"/>
    <hyperlink ref="V1572" r:id="rId5727" xr:uid="{00000000-0004-0000-0100-000061160000}"/>
    <hyperlink ref="W1572" r:id="rId5728" xr:uid="{00000000-0004-0000-0100-000062160000}"/>
    <hyperlink ref="X1572" r:id="rId5729" xr:uid="{00000000-0004-0000-0100-000063160000}"/>
    <hyperlink ref="V1573" r:id="rId5730" xr:uid="{00000000-0004-0000-0100-000064160000}"/>
    <hyperlink ref="S1574" r:id="rId5731" xr:uid="{00000000-0004-0000-0100-000065160000}"/>
    <hyperlink ref="T1574" r:id="rId5732" xr:uid="{00000000-0004-0000-0100-000066160000}"/>
    <hyperlink ref="U1574" r:id="rId5733" xr:uid="{00000000-0004-0000-0100-000067160000}"/>
    <hyperlink ref="V1574" r:id="rId5734" xr:uid="{00000000-0004-0000-0100-000068160000}"/>
    <hyperlink ref="X1574" r:id="rId5735" xr:uid="{00000000-0004-0000-0100-000069160000}"/>
    <hyperlink ref="U1575" r:id="rId5736" xr:uid="{00000000-0004-0000-0100-00006A160000}"/>
    <hyperlink ref="V1575" r:id="rId5737" xr:uid="{00000000-0004-0000-0100-00006B160000}"/>
    <hyperlink ref="W1575" r:id="rId5738" xr:uid="{00000000-0004-0000-0100-00006C160000}"/>
    <hyperlink ref="X1575" r:id="rId5739" xr:uid="{00000000-0004-0000-0100-00006D160000}"/>
    <hyperlink ref="T1576" r:id="rId5740" xr:uid="{00000000-0004-0000-0100-00006E160000}"/>
    <hyperlink ref="U1576" r:id="rId5741" xr:uid="{00000000-0004-0000-0100-00006F160000}"/>
    <hyperlink ref="V1576" r:id="rId5742" xr:uid="{00000000-0004-0000-0100-000070160000}"/>
    <hyperlink ref="W1576" r:id="rId5743" xr:uid="{00000000-0004-0000-0100-000071160000}"/>
    <hyperlink ref="X1576" r:id="rId5744" xr:uid="{00000000-0004-0000-0100-000072160000}"/>
    <hyperlink ref="T1577" r:id="rId5745" xr:uid="{00000000-0004-0000-0100-000073160000}"/>
    <hyperlink ref="U1577" r:id="rId5746" xr:uid="{00000000-0004-0000-0100-000074160000}"/>
    <hyperlink ref="V1577" r:id="rId5747" xr:uid="{00000000-0004-0000-0100-000075160000}"/>
    <hyperlink ref="W1577" r:id="rId5748" xr:uid="{00000000-0004-0000-0100-000076160000}"/>
    <hyperlink ref="X1577" r:id="rId5749" xr:uid="{00000000-0004-0000-0100-000077160000}"/>
    <hyperlink ref="T1578" r:id="rId5750" xr:uid="{00000000-0004-0000-0100-000078160000}"/>
    <hyperlink ref="U1578" r:id="rId5751" xr:uid="{00000000-0004-0000-0100-000079160000}"/>
    <hyperlink ref="V1578" r:id="rId5752" xr:uid="{00000000-0004-0000-0100-00007A160000}"/>
    <hyperlink ref="X1578" r:id="rId5753" xr:uid="{00000000-0004-0000-0100-00007B160000}"/>
    <hyperlink ref="T1579" r:id="rId5754" xr:uid="{00000000-0004-0000-0100-00007C160000}"/>
    <hyperlink ref="U1579" r:id="rId5755" xr:uid="{00000000-0004-0000-0100-00007D160000}"/>
    <hyperlink ref="V1579" r:id="rId5756" xr:uid="{00000000-0004-0000-0100-00007E160000}"/>
    <hyperlink ref="W1579" r:id="rId5757" xr:uid="{00000000-0004-0000-0100-00007F160000}"/>
    <hyperlink ref="X1579" r:id="rId5758" xr:uid="{00000000-0004-0000-0100-000080160000}"/>
    <hyperlink ref="U1580" r:id="rId5759" xr:uid="{00000000-0004-0000-0100-000081160000}"/>
    <hyperlink ref="V1580" r:id="rId5760" xr:uid="{00000000-0004-0000-0100-000082160000}"/>
    <hyperlink ref="X1580" r:id="rId5761" xr:uid="{00000000-0004-0000-0100-000083160000}"/>
    <hyperlink ref="T1581" r:id="rId5762" xr:uid="{00000000-0004-0000-0100-000084160000}"/>
    <hyperlink ref="V1581" r:id="rId5763" xr:uid="{00000000-0004-0000-0100-000085160000}"/>
    <hyperlink ref="X1581" r:id="rId5764" xr:uid="{00000000-0004-0000-0100-000086160000}"/>
    <hyperlink ref="S1582" r:id="rId5765" xr:uid="{00000000-0004-0000-0100-000087160000}"/>
    <hyperlink ref="T1582" r:id="rId5766" xr:uid="{00000000-0004-0000-0100-000088160000}"/>
    <hyperlink ref="U1582" r:id="rId5767" xr:uid="{00000000-0004-0000-0100-000089160000}"/>
    <hyperlink ref="V1582" r:id="rId5768" xr:uid="{00000000-0004-0000-0100-00008A160000}"/>
    <hyperlink ref="W1582" r:id="rId5769" xr:uid="{00000000-0004-0000-0100-00008B160000}"/>
    <hyperlink ref="X1582" r:id="rId5770" xr:uid="{00000000-0004-0000-0100-00008C160000}"/>
    <hyperlink ref="U1583" r:id="rId5771" xr:uid="{00000000-0004-0000-0100-00008D160000}"/>
    <hyperlink ref="V1583" r:id="rId5772" xr:uid="{00000000-0004-0000-0100-00008E160000}"/>
    <hyperlink ref="X1583" r:id="rId5773" xr:uid="{00000000-0004-0000-0100-00008F160000}"/>
    <hyperlink ref="S1584" r:id="rId5774" xr:uid="{00000000-0004-0000-0100-000090160000}"/>
    <hyperlink ref="T1584" r:id="rId5775" xr:uid="{00000000-0004-0000-0100-000091160000}"/>
    <hyperlink ref="U1584" r:id="rId5776" xr:uid="{00000000-0004-0000-0100-000092160000}"/>
    <hyperlink ref="W1584" r:id="rId5777" xr:uid="{00000000-0004-0000-0100-000093160000}"/>
    <hyperlink ref="X1584" r:id="rId5778" xr:uid="{00000000-0004-0000-0100-000094160000}"/>
    <hyperlink ref="T1585" r:id="rId5779" xr:uid="{00000000-0004-0000-0100-000095160000}"/>
    <hyperlink ref="U1585" r:id="rId5780" xr:uid="{00000000-0004-0000-0100-000096160000}"/>
    <hyperlink ref="V1585" r:id="rId5781" xr:uid="{00000000-0004-0000-0100-000097160000}"/>
    <hyperlink ref="W1585" r:id="rId5782" xr:uid="{00000000-0004-0000-0100-000098160000}"/>
    <hyperlink ref="X1585" r:id="rId5783" xr:uid="{00000000-0004-0000-0100-000099160000}"/>
    <hyperlink ref="V1586" r:id="rId5784" xr:uid="{00000000-0004-0000-0100-00009A160000}"/>
    <hyperlink ref="T1587" r:id="rId5785" xr:uid="{00000000-0004-0000-0100-00009B160000}"/>
    <hyperlink ref="V1587" r:id="rId5786" xr:uid="{00000000-0004-0000-0100-00009C160000}"/>
    <hyperlink ref="X1587" r:id="rId5787" xr:uid="{00000000-0004-0000-0100-00009D160000}"/>
    <hyperlink ref="T1588" r:id="rId5788" xr:uid="{00000000-0004-0000-0100-00009E160000}"/>
    <hyperlink ref="U1588" r:id="rId5789" xr:uid="{00000000-0004-0000-0100-00009F160000}"/>
    <hyperlink ref="V1588" r:id="rId5790" xr:uid="{00000000-0004-0000-0100-0000A0160000}"/>
    <hyperlink ref="W1588" r:id="rId5791" xr:uid="{00000000-0004-0000-0100-0000A1160000}"/>
    <hyperlink ref="X1588" r:id="rId5792" xr:uid="{00000000-0004-0000-0100-0000A2160000}"/>
    <hyperlink ref="T1589" r:id="rId5793" xr:uid="{00000000-0004-0000-0100-0000A3160000}"/>
    <hyperlink ref="U1589" r:id="rId5794" xr:uid="{00000000-0004-0000-0100-0000A4160000}"/>
    <hyperlink ref="V1591" r:id="rId5795" xr:uid="{00000000-0004-0000-0100-0000A5160000}"/>
    <hyperlink ref="S1592" r:id="rId5796" xr:uid="{00000000-0004-0000-0100-0000A6160000}"/>
    <hyperlink ref="T1592" r:id="rId5797" xr:uid="{00000000-0004-0000-0100-0000A7160000}"/>
    <hyperlink ref="U1592" r:id="rId5798" xr:uid="{00000000-0004-0000-0100-0000A8160000}"/>
    <hyperlink ref="V1592" r:id="rId5799" xr:uid="{00000000-0004-0000-0100-0000A9160000}"/>
    <hyperlink ref="W1592" r:id="rId5800" xr:uid="{00000000-0004-0000-0100-0000AA160000}"/>
    <hyperlink ref="X1592" r:id="rId5801" xr:uid="{00000000-0004-0000-0100-0000AB160000}"/>
    <hyperlink ref="S1593" r:id="rId5802" xr:uid="{00000000-0004-0000-0100-0000AC160000}"/>
    <hyperlink ref="T1593" r:id="rId5803" xr:uid="{00000000-0004-0000-0100-0000AD160000}"/>
    <hyperlink ref="U1593" r:id="rId5804" xr:uid="{00000000-0004-0000-0100-0000AE160000}"/>
    <hyperlink ref="V1593" r:id="rId5805" xr:uid="{00000000-0004-0000-0100-0000AF160000}"/>
    <hyperlink ref="W1593" r:id="rId5806" xr:uid="{00000000-0004-0000-0100-0000B0160000}"/>
    <hyperlink ref="X1593" r:id="rId5807" xr:uid="{00000000-0004-0000-0100-0000B1160000}"/>
    <hyperlink ref="U1595" r:id="rId5808" xr:uid="{00000000-0004-0000-0100-0000B2160000}"/>
    <hyperlink ref="V1595" r:id="rId5809" xr:uid="{00000000-0004-0000-0100-0000B3160000}"/>
    <hyperlink ref="W1595" r:id="rId5810" xr:uid="{00000000-0004-0000-0100-0000B4160000}"/>
    <hyperlink ref="X1595" r:id="rId5811" xr:uid="{00000000-0004-0000-0100-0000B5160000}"/>
    <hyperlink ref="T1596" r:id="rId5812" xr:uid="{00000000-0004-0000-0100-0000B6160000}"/>
    <hyperlink ref="U1596" r:id="rId5813" xr:uid="{00000000-0004-0000-0100-0000B7160000}"/>
    <hyperlink ref="V1596" r:id="rId5814" xr:uid="{00000000-0004-0000-0100-0000B8160000}"/>
    <hyperlink ref="W1596" r:id="rId5815" xr:uid="{00000000-0004-0000-0100-0000B9160000}"/>
    <hyperlink ref="X1596" r:id="rId5816" xr:uid="{00000000-0004-0000-0100-0000BA160000}"/>
    <hyperlink ref="T1597" r:id="rId5817" xr:uid="{00000000-0004-0000-0100-0000BB160000}"/>
    <hyperlink ref="V1597" r:id="rId5818" xr:uid="{00000000-0004-0000-0100-0000BC160000}"/>
    <hyperlink ref="W1597" r:id="rId5819" xr:uid="{00000000-0004-0000-0100-0000BD160000}"/>
    <hyperlink ref="X1597" r:id="rId5820" xr:uid="{00000000-0004-0000-0100-0000BE160000}"/>
    <hyperlink ref="T1598" r:id="rId5821" location="esidata" xr:uid="{00000000-0004-0000-0100-0000BF160000}"/>
    <hyperlink ref="U1598" r:id="rId5822" xr:uid="{00000000-0004-0000-0100-0000C0160000}"/>
    <hyperlink ref="V1598" r:id="rId5823" xr:uid="{00000000-0004-0000-0100-0000C1160000}"/>
    <hyperlink ref="X1598" r:id="rId5824" xr:uid="{00000000-0004-0000-0100-0000C2160000}"/>
    <hyperlink ref="T1599" r:id="rId5825" location="esidata" xr:uid="{00000000-0004-0000-0100-0000C3160000}"/>
    <hyperlink ref="U1599" r:id="rId5826" xr:uid="{00000000-0004-0000-0100-0000C4160000}"/>
    <hyperlink ref="V1599" r:id="rId5827" xr:uid="{00000000-0004-0000-0100-0000C5160000}"/>
    <hyperlink ref="W1599" r:id="rId5828" xr:uid="{00000000-0004-0000-0100-0000C6160000}"/>
    <hyperlink ref="X1599" r:id="rId5829" xr:uid="{00000000-0004-0000-0100-0000C7160000}"/>
    <hyperlink ref="T1600" r:id="rId5830" xr:uid="{00000000-0004-0000-0100-0000C8160000}"/>
    <hyperlink ref="U1600" r:id="rId5831" xr:uid="{00000000-0004-0000-0100-0000C9160000}"/>
    <hyperlink ref="V1600" r:id="rId5832" xr:uid="{00000000-0004-0000-0100-0000CA160000}"/>
    <hyperlink ref="W1600" r:id="rId5833" xr:uid="{00000000-0004-0000-0100-0000CB160000}"/>
    <hyperlink ref="X1600" r:id="rId5834" xr:uid="{00000000-0004-0000-0100-0000CC160000}"/>
    <hyperlink ref="T1601" r:id="rId5835" xr:uid="{00000000-0004-0000-0100-0000CD160000}"/>
    <hyperlink ref="U1601" r:id="rId5836" xr:uid="{00000000-0004-0000-0100-0000CE160000}"/>
    <hyperlink ref="V1601" r:id="rId5837" xr:uid="{00000000-0004-0000-0100-0000CF160000}"/>
    <hyperlink ref="W1601" r:id="rId5838" xr:uid="{00000000-0004-0000-0100-0000D0160000}"/>
    <hyperlink ref="X1601" r:id="rId5839" xr:uid="{00000000-0004-0000-0100-0000D1160000}"/>
    <hyperlink ref="T1602" r:id="rId5840" xr:uid="{00000000-0004-0000-0100-0000D2160000}"/>
    <hyperlink ref="U1602" r:id="rId5841" xr:uid="{00000000-0004-0000-0100-0000D3160000}"/>
    <hyperlink ref="V1602" r:id="rId5842" xr:uid="{00000000-0004-0000-0100-0000D4160000}"/>
    <hyperlink ref="W1602" r:id="rId5843" xr:uid="{00000000-0004-0000-0100-0000D5160000}"/>
    <hyperlink ref="X1602" r:id="rId5844" xr:uid="{00000000-0004-0000-0100-0000D6160000}"/>
    <hyperlink ref="T1603" r:id="rId5845" location="esidata" xr:uid="{00000000-0004-0000-0100-0000D7160000}"/>
    <hyperlink ref="U1603" r:id="rId5846" xr:uid="{00000000-0004-0000-0100-0000D8160000}"/>
    <hyperlink ref="V1603" r:id="rId5847" xr:uid="{00000000-0004-0000-0100-0000D9160000}"/>
    <hyperlink ref="X1603" r:id="rId5848" xr:uid="{00000000-0004-0000-0100-0000DA160000}"/>
    <hyperlink ref="U1604" r:id="rId5849" xr:uid="{00000000-0004-0000-0100-0000DB160000}"/>
    <hyperlink ref="V1604" r:id="rId5850" xr:uid="{00000000-0004-0000-0100-0000DC160000}"/>
    <hyperlink ref="X1604" r:id="rId5851" xr:uid="{00000000-0004-0000-0100-0000DD160000}"/>
    <hyperlink ref="T1605" r:id="rId5852" xr:uid="{00000000-0004-0000-0100-0000DE160000}"/>
    <hyperlink ref="U1605" r:id="rId5853" xr:uid="{00000000-0004-0000-0100-0000DF160000}"/>
    <hyperlink ref="V1605" r:id="rId5854" xr:uid="{00000000-0004-0000-0100-0000E0160000}"/>
    <hyperlink ref="W1605" r:id="rId5855" xr:uid="{00000000-0004-0000-0100-0000E1160000}"/>
    <hyperlink ref="X1605" r:id="rId5856" xr:uid="{00000000-0004-0000-0100-0000E2160000}"/>
    <hyperlink ref="V1606" r:id="rId5857" xr:uid="{00000000-0004-0000-0100-0000E3160000}"/>
    <hyperlink ref="T1607" r:id="rId5858" xr:uid="{00000000-0004-0000-0100-0000E4160000}"/>
    <hyperlink ref="U1607" r:id="rId5859" xr:uid="{00000000-0004-0000-0100-0000E5160000}"/>
    <hyperlink ref="V1607" r:id="rId5860" xr:uid="{00000000-0004-0000-0100-0000E6160000}"/>
    <hyperlink ref="W1607" r:id="rId5861" xr:uid="{00000000-0004-0000-0100-0000E7160000}"/>
    <hyperlink ref="X1607" r:id="rId5862" xr:uid="{00000000-0004-0000-0100-0000E8160000}"/>
    <hyperlink ref="T1608" r:id="rId5863" xr:uid="{00000000-0004-0000-0100-0000E9160000}"/>
    <hyperlink ref="V1608" r:id="rId5864" xr:uid="{00000000-0004-0000-0100-0000EA160000}"/>
    <hyperlink ref="X1608" r:id="rId5865" xr:uid="{00000000-0004-0000-0100-0000EB160000}"/>
    <hyperlink ref="T1609" r:id="rId5866" location="esidata" xr:uid="{00000000-0004-0000-0100-0000EC160000}"/>
    <hyperlink ref="U1609" r:id="rId5867" xr:uid="{00000000-0004-0000-0100-0000ED160000}"/>
    <hyperlink ref="V1609" r:id="rId5868" xr:uid="{00000000-0004-0000-0100-0000EE160000}"/>
    <hyperlink ref="W1609" r:id="rId5869" xr:uid="{00000000-0004-0000-0100-0000EF160000}"/>
    <hyperlink ref="X1609" r:id="rId5870" xr:uid="{00000000-0004-0000-0100-0000F0160000}"/>
    <hyperlink ref="T1610" r:id="rId5871" xr:uid="{00000000-0004-0000-0100-0000F1160000}"/>
    <hyperlink ref="U1610" r:id="rId5872" xr:uid="{00000000-0004-0000-0100-0000F2160000}"/>
    <hyperlink ref="V1610" r:id="rId5873" xr:uid="{00000000-0004-0000-0100-0000F3160000}"/>
    <hyperlink ref="X1610" r:id="rId5874" xr:uid="{00000000-0004-0000-0100-0000F4160000}"/>
    <hyperlink ref="T1611" r:id="rId5875" xr:uid="{00000000-0004-0000-0100-0000F5160000}"/>
    <hyperlink ref="U1611" r:id="rId5876" xr:uid="{00000000-0004-0000-0100-0000F6160000}"/>
    <hyperlink ref="V1611" r:id="rId5877" xr:uid="{00000000-0004-0000-0100-0000F7160000}"/>
    <hyperlink ref="X1611" r:id="rId5878" xr:uid="{00000000-0004-0000-0100-0000F8160000}"/>
    <hyperlink ref="T1612" r:id="rId5879" xr:uid="{00000000-0004-0000-0100-0000F9160000}"/>
    <hyperlink ref="U1612" r:id="rId5880" xr:uid="{00000000-0004-0000-0100-0000FA160000}"/>
    <hyperlink ref="V1612" r:id="rId5881" xr:uid="{00000000-0004-0000-0100-0000FB160000}"/>
    <hyperlink ref="W1612" r:id="rId5882" xr:uid="{00000000-0004-0000-0100-0000FC160000}"/>
    <hyperlink ref="X1612" r:id="rId5883" xr:uid="{00000000-0004-0000-0100-0000FD160000}"/>
    <hyperlink ref="T1613" r:id="rId5884" xr:uid="{00000000-0004-0000-0100-0000FE160000}"/>
    <hyperlink ref="U1613" r:id="rId5885" xr:uid="{00000000-0004-0000-0100-0000FF160000}"/>
    <hyperlink ref="V1613" r:id="rId5886" xr:uid="{00000000-0004-0000-0100-000000170000}"/>
    <hyperlink ref="X1613" r:id="rId5887" xr:uid="{00000000-0004-0000-0100-000001170000}"/>
    <hyperlink ref="U1615" r:id="rId5888" xr:uid="{00000000-0004-0000-0100-000002170000}"/>
    <hyperlink ref="V1615" r:id="rId5889" xr:uid="{00000000-0004-0000-0100-000003170000}"/>
    <hyperlink ref="X1615" r:id="rId5890" xr:uid="{00000000-0004-0000-0100-000004170000}"/>
    <hyperlink ref="U1616" r:id="rId5891" xr:uid="{00000000-0004-0000-0100-000005170000}"/>
    <hyperlink ref="V1616" r:id="rId5892" xr:uid="{00000000-0004-0000-0100-000006170000}"/>
    <hyperlink ref="W1616" r:id="rId5893" xr:uid="{00000000-0004-0000-0100-000007170000}"/>
    <hyperlink ref="U1617" r:id="rId5894" xr:uid="{00000000-0004-0000-0100-000008170000}"/>
    <hyperlink ref="V1617" r:id="rId5895" xr:uid="{00000000-0004-0000-0100-000009170000}"/>
    <hyperlink ref="W1617" r:id="rId5896" xr:uid="{00000000-0004-0000-0100-00000A170000}"/>
    <hyperlink ref="V1618" r:id="rId5897" xr:uid="{00000000-0004-0000-0100-00000B170000}"/>
    <hyperlink ref="S1619" r:id="rId5898" xr:uid="{00000000-0004-0000-0100-00000C170000}"/>
    <hyperlink ref="T1619" r:id="rId5899" xr:uid="{00000000-0004-0000-0100-00000D170000}"/>
    <hyperlink ref="U1619" r:id="rId5900" xr:uid="{00000000-0004-0000-0100-00000E170000}"/>
    <hyperlink ref="V1619" r:id="rId5901" xr:uid="{00000000-0004-0000-0100-00000F170000}"/>
    <hyperlink ref="X1619" r:id="rId5902" xr:uid="{00000000-0004-0000-0100-000010170000}"/>
    <hyperlink ref="T1620" r:id="rId5903" xr:uid="{00000000-0004-0000-0100-000011170000}"/>
    <hyperlink ref="U1620" r:id="rId5904" xr:uid="{00000000-0004-0000-0100-000012170000}"/>
    <hyperlink ref="U1621" r:id="rId5905" xr:uid="{00000000-0004-0000-0100-000013170000}"/>
    <hyperlink ref="V1621" r:id="rId5906" xr:uid="{00000000-0004-0000-0100-000014170000}"/>
    <hyperlink ref="V1622" r:id="rId5907" xr:uid="{00000000-0004-0000-0100-000015170000}"/>
    <hyperlink ref="U1623" r:id="rId5908" xr:uid="{00000000-0004-0000-0100-000016170000}"/>
    <hyperlink ref="V1623" r:id="rId5909" xr:uid="{00000000-0004-0000-0100-000017170000}"/>
    <hyperlink ref="T1624" r:id="rId5910" xr:uid="{00000000-0004-0000-0100-000018170000}"/>
    <hyperlink ref="U1624" r:id="rId5911" xr:uid="{00000000-0004-0000-0100-000019170000}"/>
    <hyperlink ref="V1624" r:id="rId5912" xr:uid="{00000000-0004-0000-0100-00001A170000}"/>
    <hyperlink ref="W1624" r:id="rId5913" xr:uid="{00000000-0004-0000-0100-00001B170000}"/>
    <hyperlink ref="X1624" r:id="rId5914" xr:uid="{00000000-0004-0000-0100-00001C170000}"/>
    <hyperlink ref="U1625" r:id="rId5915" xr:uid="{00000000-0004-0000-0100-00001D170000}"/>
    <hyperlink ref="V1625" r:id="rId5916" xr:uid="{00000000-0004-0000-0100-00001E170000}"/>
    <hyperlink ref="X1625" r:id="rId5917" xr:uid="{00000000-0004-0000-0100-00001F170000}"/>
    <hyperlink ref="U1626" r:id="rId5918" xr:uid="{00000000-0004-0000-0100-000020170000}"/>
    <hyperlink ref="V1626" r:id="rId5919" xr:uid="{00000000-0004-0000-0100-000021170000}"/>
    <hyperlink ref="X1626" r:id="rId5920" xr:uid="{00000000-0004-0000-0100-000022170000}"/>
    <hyperlink ref="U1627" r:id="rId5921" xr:uid="{00000000-0004-0000-0100-000023170000}"/>
    <hyperlink ref="V1627" r:id="rId5922" xr:uid="{00000000-0004-0000-0100-000024170000}"/>
    <hyperlink ref="U1628" r:id="rId5923" xr:uid="{00000000-0004-0000-0100-000025170000}"/>
    <hyperlink ref="V1628" r:id="rId5924" xr:uid="{00000000-0004-0000-0100-000026170000}"/>
    <hyperlink ref="T1629" r:id="rId5925" xr:uid="{00000000-0004-0000-0100-000027170000}"/>
    <hyperlink ref="V1629" r:id="rId5926" xr:uid="{00000000-0004-0000-0100-000028170000}"/>
    <hyperlink ref="X1629" r:id="rId5927" xr:uid="{00000000-0004-0000-0100-000029170000}"/>
    <hyperlink ref="S1630" r:id="rId5928" xr:uid="{00000000-0004-0000-0100-00002A170000}"/>
    <hyperlink ref="T1630" r:id="rId5929" xr:uid="{00000000-0004-0000-0100-00002B170000}"/>
    <hyperlink ref="U1630" r:id="rId5930" xr:uid="{00000000-0004-0000-0100-00002C170000}"/>
    <hyperlink ref="V1630" r:id="rId5931" xr:uid="{00000000-0004-0000-0100-00002D170000}"/>
    <hyperlink ref="W1630" r:id="rId5932" xr:uid="{00000000-0004-0000-0100-00002E170000}"/>
    <hyperlink ref="X1630" r:id="rId5933" xr:uid="{00000000-0004-0000-0100-00002F170000}"/>
    <hyperlink ref="T1631" r:id="rId5934" xr:uid="{00000000-0004-0000-0100-000030170000}"/>
    <hyperlink ref="U1631" r:id="rId5935" xr:uid="{00000000-0004-0000-0100-000031170000}"/>
    <hyperlink ref="V1631" r:id="rId5936" xr:uid="{00000000-0004-0000-0100-000032170000}"/>
    <hyperlink ref="X1631" r:id="rId5937" xr:uid="{00000000-0004-0000-0100-000033170000}"/>
    <hyperlink ref="S1632" r:id="rId5938" xr:uid="{00000000-0004-0000-0100-000034170000}"/>
    <hyperlink ref="T1632" r:id="rId5939" xr:uid="{00000000-0004-0000-0100-000035170000}"/>
    <hyperlink ref="U1632" r:id="rId5940" xr:uid="{00000000-0004-0000-0100-000036170000}"/>
    <hyperlink ref="W1632" r:id="rId5941" xr:uid="{00000000-0004-0000-0100-000037170000}"/>
    <hyperlink ref="X1632" r:id="rId5942" xr:uid="{00000000-0004-0000-0100-000038170000}"/>
    <hyperlink ref="V1633" r:id="rId5943" xr:uid="{00000000-0004-0000-0100-000039170000}"/>
    <hyperlink ref="W1633" r:id="rId5944" xr:uid="{00000000-0004-0000-0100-00003A170000}"/>
    <hyperlink ref="X1633" r:id="rId5945" xr:uid="{00000000-0004-0000-0100-00003B170000}"/>
    <hyperlink ref="U1634" r:id="rId5946" xr:uid="{00000000-0004-0000-0100-00003C170000}"/>
    <hyperlink ref="V1634" r:id="rId5947" xr:uid="{00000000-0004-0000-0100-00003D170000}"/>
    <hyperlink ref="U1635" r:id="rId5948" xr:uid="{00000000-0004-0000-0100-00003E170000}"/>
    <hyperlink ref="V1635" r:id="rId5949" xr:uid="{00000000-0004-0000-0100-00003F170000}"/>
    <hyperlink ref="X1635" r:id="rId5950" xr:uid="{00000000-0004-0000-0100-000040170000}"/>
    <hyperlink ref="T1636" r:id="rId5951" xr:uid="{00000000-0004-0000-0100-000041170000}"/>
    <hyperlink ref="U1636" r:id="rId5952" xr:uid="{00000000-0004-0000-0100-000042170000}"/>
    <hyperlink ref="V1636" r:id="rId5953" xr:uid="{00000000-0004-0000-0100-000043170000}"/>
    <hyperlink ref="W1636" r:id="rId5954" xr:uid="{00000000-0004-0000-0100-000044170000}"/>
    <hyperlink ref="X1636" r:id="rId5955" xr:uid="{00000000-0004-0000-0100-000045170000}"/>
    <hyperlink ref="U1637" r:id="rId5956" xr:uid="{00000000-0004-0000-0100-000046170000}"/>
    <hyperlink ref="V1637" r:id="rId5957" xr:uid="{00000000-0004-0000-0100-000047170000}"/>
    <hyperlink ref="X1637" r:id="rId5958" xr:uid="{00000000-0004-0000-0100-000048170000}"/>
    <hyperlink ref="U1638" r:id="rId5959" xr:uid="{00000000-0004-0000-0100-000049170000}"/>
    <hyperlink ref="V1638" r:id="rId5960" xr:uid="{00000000-0004-0000-0100-00004A170000}"/>
    <hyperlink ref="U1639" r:id="rId5961" xr:uid="{00000000-0004-0000-0100-00004B170000}"/>
    <hyperlink ref="V1639" r:id="rId5962" xr:uid="{00000000-0004-0000-0100-00004C170000}"/>
    <hyperlink ref="U1640" r:id="rId5963" xr:uid="{00000000-0004-0000-0100-00004D170000}"/>
    <hyperlink ref="V1640" r:id="rId5964" xr:uid="{00000000-0004-0000-0100-00004E170000}"/>
    <hyperlink ref="T1641" r:id="rId5965" xr:uid="{00000000-0004-0000-0100-00004F170000}"/>
    <hyperlink ref="U1641" r:id="rId5966" xr:uid="{00000000-0004-0000-0100-000050170000}"/>
    <hyperlink ref="V1641" r:id="rId5967" xr:uid="{00000000-0004-0000-0100-000051170000}"/>
    <hyperlink ref="W1641" r:id="rId5968" xr:uid="{00000000-0004-0000-0100-000052170000}"/>
    <hyperlink ref="X1641" r:id="rId5969" xr:uid="{00000000-0004-0000-0100-000053170000}"/>
    <hyperlink ref="T1642" r:id="rId5970" xr:uid="{00000000-0004-0000-0100-000054170000}"/>
    <hyperlink ref="V1642" r:id="rId5971" xr:uid="{00000000-0004-0000-0100-000055170000}"/>
    <hyperlink ref="W1642" r:id="rId5972" xr:uid="{00000000-0004-0000-0100-000056170000}"/>
    <hyperlink ref="X1642" r:id="rId5973" xr:uid="{00000000-0004-0000-0100-000057170000}"/>
    <hyperlink ref="S1643" r:id="rId5974" xr:uid="{00000000-0004-0000-0100-000058170000}"/>
    <hyperlink ref="T1643" r:id="rId5975" xr:uid="{00000000-0004-0000-0100-000059170000}"/>
    <hyperlink ref="U1643" r:id="rId5976" xr:uid="{00000000-0004-0000-0100-00005A170000}"/>
    <hyperlink ref="V1643" r:id="rId5977" xr:uid="{00000000-0004-0000-0100-00005B170000}"/>
    <hyperlink ref="W1643" r:id="rId5978" xr:uid="{00000000-0004-0000-0100-00005C170000}"/>
    <hyperlink ref="X1643" r:id="rId5979" xr:uid="{00000000-0004-0000-0100-00005D170000}"/>
    <hyperlink ref="T1644" r:id="rId5980" xr:uid="{00000000-0004-0000-0100-00005E170000}"/>
    <hyperlink ref="U1644" r:id="rId5981" xr:uid="{00000000-0004-0000-0100-00005F170000}"/>
    <hyperlink ref="V1644" r:id="rId5982" xr:uid="{00000000-0004-0000-0100-000060170000}"/>
    <hyperlink ref="W1644" r:id="rId5983" xr:uid="{00000000-0004-0000-0100-000061170000}"/>
    <hyperlink ref="X1644" r:id="rId5984" xr:uid="{00000000-0004-0000-0100-000062170000}"/>
    <hyperlink ref="U1645" r:id="rId5985" xr:uid="{00000000-0004-0000-0100-000063170000}"/>
    <hyperlink ref="V1645" r:id="rId5986" xr:uid="{00000000-0004-0000-0100-000064170000}"/>
    <hyperlink ref="W1645" r:id="rId5987" xr:uid="{00000000-0004-0000-0100-000065170000}"/>
    <hyperlink ref="X1645" r:id="rId5988" xr:uid="{00000000-0004-0000-0100-000066170000}"/>
    <hyperlink ref="S1646" r:id="rId5989" xr:uid="{00000000-0004-0000-0100-000067170000}"/>
    <hyperlink ref="U1646" r:id="rId5990" xr:uid="{00000000-0004-0000-0100-000068170000}"/>
    <hyperlink ref="V1646" r:id="rId5991" xr:uid="{00000000-0004-0000-0100-000069170000}"/>
    <hyperlink ref="W1646" r:id="rId5992" xr:uid="{00000000-0004-0000-0100-00006A170000}"/>
    <hyperlink ref="X1646" r:id="rId5993" xr:uid="{00000000-0004-0000-0100-00006B170000}"/>
    <hyperlink ref="T1647" r:id="rId5994" xr:uid="{00000000-0004-0000-0100-00006C170000}"/>
    <hyperlink ref="V1647" r:id="rId5995" xr:uid="{00000000-0004-0000-0100-00006D170000}"/>
    <hyperlink ref="W1647" r:id="rId5996" xr:uid="{00000000-0004-0000-0100-00006E170000}"/>
    <hyperlink ref="X1647" r:id="rId5997" xr:uid="{00000000-0004-0000-0100-00006F170000}"/>
    <hyperlink ref="R1649" r:id="rId5998" xr:uid="{00000000-0004-0000-0100-000070170000}"/>
    <hyperlink ref="T1649" r:id="rId5999" xr:uid="{00000000-0004-0000-0100-000071170000}"/>
    <hyperlink ref="U1649" r:id="rId6000" xr:uid="{00000000-0004-0000-0100-000072170000}"/>
    <hyperlink ref="V1649" r:id="rId6001" xr:uid="{00000000-0004-0000-0100-000073170000}"/>
    <hyperlink ref="X1649" r:id="rId6002" xr:uid="{00000000-0004-0000-0100-000074170000}"/>
    <hyperlink ref="S1650" r:id="rId6003" xr:uid="{00000000-0004-0000-0100-000075170000}"/>
    <hyperlink ref="T1650" r:id="rId6004" xr:uid="{00000000-0004-0000-0100-000076170000}"/>
    <hyperlink ref="U1650" r:id="rId6005" xr:uid="{00000000-0004-0000-0100-000077170000}"/>
    <hyperlink ref="V1650" r:id="rId6006" xr:uid="{00000000-0004-0000-0100-000078170000}"/>
    <hyperlink ref="X1650" r:id="rId6007" xr:uid="{00000000-0004-0000-0100-000079170000}"/>
    <hyperlink ref="T1651" r:id="rId6008" xr:uid="{00000000-0004-0000-0100-00007A170000}"/>
    <hyperlink ref="V1651" r:id="rId6009" xr:uid="{00000000-0004-0000-0100-00007B170000}"/>
    <hyperlink ref="W1651" r:id="rId6010" xr:uid="{00000000-0004-0000-0100-00007C170000}"/>
    <hyperlink ref="T1652" r:id="rId6011" xr:uid="{00000000-0004-0000-0100-00007D170000}"/>
    <hyperlink ref="U1652" r:id="rId6012" xr:uid="{00000000-0004-0000-0100-00007E170000}"/>
    <hyperlink ref="U1653" r:id="rId6013" xr:uid="{00000000-0004-0000-0100-00007F170000}"/>
    <hyperlink ref="V1653" r:id="rId6014" xr:uid="{00000000-0004-0000-0100-000080170000}"/>
    <hyperlink ref="W1653" r:id="rId6015" xr:uid="{00000000-0004-0000-0100-000081170000}"/>
    <hyperlink ref="X1653" r:id="rId6016" xr:uid="{00000000-0004-0000-0100-000082170000}"/>
    <hyperlink ref="U1654" r:id="rId6017" xr:uid="{00000000-0004-0000-0100-000083170000}"/>
    <hyperlink ref="V1654" r:id="rId6018" xr:uid="{00000000-0004-0000-0100-000084170000}"/>
    <hyperlink ref="W1654" r:id="rId6019" xr:uid="{00000000-0004-0000-0100-000085170000}"/>
    <hyperlink ref="T1655" r:id="rId6020" xr:uid="{00000000-0004-0000-0100-000086170000}"/>
    <hyperlink ref="U1655" r:id="rId6021" xr:uid="{00000000-0004-0000-0100-000087170000}"/>
    <hyperlink ref="V1655" r:id="rId6022" xr:uid="{00000000-0004-0000-0100-000088170000}"/>
    <hyperlink ref="X1655" r:id="rId6023" xr:uid="{00000000-0004-0000-0100-000089170000}"/>
    <hyperlink ref="T1656" r:id="rId6024" xr:uid="{00000000-0004-0000-0100-00008A170000}"/>
    <hyperlink ref="U1656" r:id="rId6025" xr:uid="{00000000-0004-0000-0100-00008B170000}"/>
    <hyperlink ref="V1656" r:id="rId6026" xr:uid="{00000000-0004-0000-0100-00008C170000}"/>
    <hyperlink ref="W1656" r:id="rId6027" xr:uid="{00000000-0004-0000-0100-00008D170000}"/>
    <hyperlink ref="X1656" r:id="rId6028" xr:uid="{00000000-0004-0000-0100-00008E170000}"/>
    <hyperlink ref="T1657" r:id="rId6029" location=":~:text=Based%20on%20sampling%20data%20to,be%20lower%20at%20this%20point." xr:uid="{00000000-0004-0000-0100-00008F170000}"/>
    <hyperlink ref="U1657" r:id="rId6030" location="stream/0" xr:uid="{00000000-0004-0000-0100-000090170000}"/>
    <hyperlink ref="V1657" r:id="rId6031" xr:uid="{00000000-0004-0000-0100-000091170000}"/>
    <hyperlink ref="W1657" r:id="rId6032" xr:uid="{00000000-0004-0000-0100-000092170000}"/>
    <hyperlink ref="X1657" r:id="rId6033" xr:uid="{00000000-0004-0000-0100-000093170000}"/>
    <hyperlink ref="T1658" r:id="rId6034" xr:uid="{00000000-0004-0000-0100-000094170000}"/>
    <hyperlink ref="U1658" r:id="rId6035" xr:uid="{00000000-0004-0000-0100-000095170000}"/>
    <hyperlink ref="V1658" r:id="rId6036" xr:uid="{00000000-0004-0000-0100-000096170000}"/>
    <hyperlink ref="W1658" r:id="rId6037" xr:uid="{00000000-0004-0000-0100-000097170000}"/>
    <hyperlink ref="X1658" r:id="rId6038" xr:uid="{00000000-0004-0000-0100-000098170000}"/>
    <hyperlink ref="U1659" r:id="rId6039" xr:uid="{00000000-0004-0000-0100-000099170000}"/>
    <hyperlink ref="V1659" r:id="rId6040" xr:uid="{00000000-0004-0000-0100-00009A170000}"/>
    <hyperlink ref="W1659" r:id="rId6041" xr:uid="{00000000-0004-0000-0100-00009B170000}"/>
    <hyperlink ref="T1660" r:id="rId6042" xr:uid="{00000000-0004-0000-0100-00009C170000}"/>
    <hyperlink ref="V1660" r:id="rId6043" xr:uid="{00000000-0004-0000-0100-00009D170000}"/>
    <hyperlink ref="X1660" r:id="rId6044" xr:uid="{00000000-0004-0000-0100-00009E170000}"/>
    <hyperlink ref="T1661" r:id="rId6045" xr:uid="{00000000-0004-0000-0100-00009F170000}"/>
    <hyperlink ref="V1661" r:id="rId6046" xr:uid="{00000000-0004-0000-0100-0000A0170000}"/>
    <hyperlink ref="X1661" r:id="rId6047" xr:uid="{00000000-0004-0000-0100-0000A1170000}"/>
    <hyperlink ref="T1662" r:id="rId6048" xr:uid="{00000000-0004-0000-0100-0000A2170000}"/>
    <hyperlink ref="U1662" r:id="rId6049" xr:uid="{00000000-0004-0000-0100-0000A3170000}"/>
    <hyperlink ref="V1662" r:id="rId6050" xr:uid="{00000000-0004-0000-0100-0000A4170000}"/>
    <hyperlink ref="X1662" r:id="rId6051" xr:uid="{00000000-0004-0000-0100-0000A5170000}"/>
    <hyperlink ref="T1663" r:id="rId6052" xr:uid="{00000000-0004-0000-0100-0000A6170000}"/>
    <hyperlink ref="U1663" r:id="rId6053" xr:uid="{00000000-0004-0000-0100-0000A7170000}"/>
    <hyperlink ref="V1663" r:id="rId6054" xr:uid="{00000000-0004-0000-0100-0000A8170000}"/>
    <hyperlink ref="W1663" r:id="rId6055" xr:uid="{00000000-0004-0000-0100-0000A9170000}"/>
    <hyperlink ref="X1663" r:id="rId6056" xr:uid="{00000000-0004-0000-0100-0000AA170000}"/>
    <hyperlink ref="T1664" r:id="rId6057" xr:uid="{00000000-0004-0000-0100-0000AB170000}"/>
    <hyperlink ref="U1664" r:id="rId6058" xr:uid="{00000000-0004-0000-0100-0000AC170000}"/>
    <hyperlink ref="X1664" r:id="rId6059" xr:uid="{00000000-0004-0000-0100-0000AD170000}"/>
    <hyperlink ref="T1665" r:id="rId6060" xr:uid="{00000000-0004-0000-0100-0000AE170000}"/>
    <hyperlink ref="U1665" r:id="rId6061" xr:uid="{00000000-0004-0000-0100-0000AF170000}"/>
    <hyperlink ref="V1665" r:id="rId6062" xr:uid="{00000000-0004-0000-0100-0000B0170000}"/>
    <hyperlink ref="X1665" r:id="rId6063" xr:uid="{00000000-0004-0000-0100-0000B1170000}"/>
    <hyperlink ref="T1666" r:id="rId6064" xr:uid="{00000000-0004-0000-0100-0000B2170000}"/>
    <hyperlink ref="U1666" r:id="rId6065" xr:uid="{00000000-0004-0000-0100-0000B3170000}"/>
    <hyperlink ref="V1666" r:id="rId6066" xr:uid="{00000000-0004-0000-0100-0000B4170000}"/>
    <hyperlink ref="T1667" r:id="rId6067" xr:uid="{00000000-0004-0000-0100-0000B5170000}"/>
    <hyperlink ref="U1667" r:id="rId6068" xr:uid="{00000000-0004-0000-0100-0000B6170000}"/>
    <hyperlink ref="V1667" r:id="rId6069" xr:uid="{00000000-0004-0000-0100-0000B7170000}"/>
    <hyperlink ref="W1667" r:id="rId6070" xr:uid="{00000000-0004-0000-0100-0000B8170000}"/>
    <hyperlink ref="X1667" r:id="rId6071" xr:uid="{00000000-0004-0000-0100-0000B9170000}"/>
    <hyperlink ref="T1668" r:id="rId6072" xr:uid="{00000000-0004-0000-0100-0000BA170000}"/>
    <hyperlink ref="U1668" r:id="rId6073" xr:uid="{00000000-0004-0000-0100-0000BB170000}"/>
    <hyperlink ref="V1668" r:id="rId6074" xr:uid="{00000000-0004-0000-0100-0000BC170000}"/>
    <hyperlink ref="W1668" r:id="rId6075" xr:uid="{00000000-0004-0000-0100-0000BD170000}"/>
    <hyperlink ref="X1668" r:id="rId6076" xr:uid="{00000000-0004-0000-0100-0000BE170000}"/>
    <hyperlink ref="T1669" r:id="rId6077" xr:uid="{00000000-0004-0000-0100-0000BF170000}"/>
    <hyperlink ref="U1669" r:id="rId6078" xr:uid="{00000000-0004-0000-0100-0000C0170000}"/>
    <hyperlink ref="V1669" r:id="rId6079" xr:uid="{00000000-0004-0000-0100-0000C1170000}"/>
    <hyperlink ref="X1669" r:id="rId6080" xr:uid="{00000000-0004-0000-0100-0000C2170000}"/>
    <hyperlink ref="T1670" r:id="rId6081" xr:uid="{00000000-0004-0000-0100-0000C3170000}"/>
    <hyperlink ref="U1670" r:id="rId6082" xr:uid="{00000000-0004-0000-0100-0000C4170000}"/>
    <hyperlink ref="V1670" r:id="rId6083" xr:uid="{00000000-0004-0000-0100-0000C5170000}"/>
    <hyperlink ref="W1670" r:id="rId6084" xr:uid="{00000000-0004-0000-0100-0000C6170000}"/>
    <hyperlink ref="X1670" r:id="rId6085" xr:uid="{00000000-0004-0000-0100-0000C7170000}"/>
    <hyperlink ref="T1671" r:id="rId6086" xr:uid="{00000000-0004-0000-0100-0000C8170000}"/>
    <hyperlink ref="U1671" r:id="rId6087" xr:uid="{00000000-0004-0000-0100-0000C9170000}"/>
    <hyperlink ref="V1671" r:id="rId6088" xr:uid="{00000000-0004-0000-0100-0000CA170000}"/>
    <hyperlink ref="X1671" r:id="rId6089" xr:uid="{00000000-0004-0000-0100-0000CB170000}"/>
    <hyperlink ref="U1672" r:id="rId6090" xr:uid="{00000000-0004-0000-0100-0000CC170000}"/>
    <hyperlink ref="T1673" r:id="rId6091" location="esidata" xr:uid="{00000000-0004-0000-0100-0000CD170000}"/>
    <hyperlink ref="U1673" r:id="rId6092" xr:uid="{00000000-0004-0000-0100-0000CE170000}"/>
    <hyperlink ref="V1673" r:id="rId6093" xr:uid="{00000000-0004-0000-0100-0000CF170000}"/>
    <hyperlink ref="X1673" r:id="rId6094" xr:uid="{00000000-0004-0000-0100-0000D0170000}"/>
    <hyperlink ref="T1674" r:id="rId6095" xr:uid="{00000000-0004-0000-0100-0000D1170000}"/>
    <hyperlink ref="U1674" r:id="rId6096" xr:uid="{00000000-0004-0000-0100-0000D2170000}"/>
    <hyperlink ref="V1674" r:id="rId6097" xr:uid="{00000000-0004-0000-0100-0000D3170000}"/>
    <hyperlink ref="U1675" r:id="rId6098" xr:uid="{00000000-0004-0000-0100-0000D4170000}"/>
    <hyperlink ref="V1675" r:id="rId6099" xr:uid="{00000000-0004-0000-0100-0000D5170000}"/>
    <hyperlink ref="X1675" r:id="rId6100" xr:uid="{00000000-0004-0000-0100-0000D6170000}"/>
    <hyperlink ref="T1676" r:id="rId6101" xr:uid="{00000000-0004-0000-0100-0000D7170000}"/>
    <hyperlink ref="U1676" r:id="rId6102" xr:uid="{00000000-0004-0000-0100-0000D8170000}"/>
    <hyperlink ref="V1676" r:id="rId6103" xr:uid="{00000000-0004-0000-0100-0000D9170000}"/>
    <hyperlink ref="X1676" r:id="rId6104" xr:uid="{00000000-0004-0000-0100-0000DA170000}"/>
    <hyperlink ref="T1677" r:id="rId6105" location="esidata" xr:uid="{00000000-0004-0000-0100-0000DB170000}"/>
    <hyperlink ref="U1677" r:id="rId6106" xr:uid="{00000000-0004-0000-0100-0000DC170000}"/>
    <hyperlink ref="V1677" r:id="rId6107" xr:uid="{00000000-0004-0000-0100-0000DD170000}"/>
    <hyperlink ref="X1677" r:id="rId6108" xr:uid="{00000000-0004-0000-0100-0000DE170000}"/>
    <hyperlink ref="T1678" r:id="rId6109" xr:uid="{00000000-0004-0000-0100-0000DF170000}"/>
    <hyperlink ref="U1678" r:id="rId6110" xr:uid="{00000000-0004-0000-0100-0000E0170000}"/>
    <hyperlink ref="R1679" r:id="rId6111" location="Status" xr:uid="{00000000-0004-0000-0100-0000E1170000}"/>
    <hyperlink ref="T1679" r:id="rId6112" xr:uid="{00000000-0004-0000-0100-0000E2170000}"/>
    <hyperlink ref="U1679" r:id="rId6113" xr:uid="{00000000-0004-0000-0100-0000E3170000}"/>
    <hyperlink ref="V1679" r:id="rId6114" xr:uid="{00000000-0004-0000-0100-0000E4170000}"/>
    <hyperlink ref="W1679" r:id="rId6115" xr:uid="{00000000-0004-0000-0100-0000E5170000}"/>
    <hyperlink ref="X1679" r:id="rId6116" xr:uid="{00000000-0004-0000-0100-0000E6170000}"/>
    <hyperlink ref="T1680" r:id="rId6117" xr:uid="{00000000-0004-0000-0100-0000E7170000}"/>
    <hyperlink ref="V1680" r:id="rId6118" xr:uid="{00000000-0004-0000-0100-0000E8170000}"/>
    <hyperlink ref="X1680" r:id="rId6119" xr:uid="{00000000-0004-0000-0100-0000E9170000}"/>
    <hyperlink ref="T1682" r:id="rId6120" xr:uid="{00000000-0004-0000-0100-0000EA170000}"/>
    <hyperlink ref="U1682" r:id="rId6121" xr:uid="{00000000-0004-0000-0100-0000EB170000}"/>
    <hyperlink ref="V1682" r:id="rId6122" xr:uid="{00000000-0004-0000-0100-0000EC170000}"/>
    <hyperlink ref="X1682" r:id="rId6123" xr:uid="{00000000-0004-0000-0100-0000ED170000}"/>
    <hyperlink ref="R1684" r:id="rId6124" xr:uid="{00000000-0004-0000-0100-0000EE170000}"/>
    <hyperlink ref="T1684" r:id="rId6125" xr:uid="{00000000-0004-0000-0100-0000EF170000}"/>
    <hyperlink ref="U1684" r:id="rId6126" xr:uid="{00000000-0004-0000-0100-0000F0170000}"/>
    <hyperlink ref="V1684" r:id="rId6127" xr:uid="{00000000-0004-0000-0100-0000F1170000}"/>
    <hyperlink ref="W1684" r:id="rId6128" xr:uid="{00000000-0004-0000-0100-0000F2170000}"/>
    <hyperlink ref="X1684" r:id="rId6129" xr:uid="{00000000-0004-0000-0100-0000F3170000}"/>
    <hyperlink ref="T1686" r:id="rId6130" xr:uid="{00000000-0004-0000-0100-0000F4170000}"/>
    <hyperlink ref="U1686" r:id="rId6131" xr:uid="{00000000-0004-0000-0100-0000F5170000}"/>
    <hyperlink ref="V1686" r:id="rId6132" xr:uid="{00000000-0004-0000-0100-0000F6170000}"/>
    <hyperlink ref="X1686" r:id="rId6133" xr:uid="{00000000-0004-0000-0100-0000F7170000}"/>
    <hyperlink ref="T1688" r:id="rId6134" xr:uid="{00000000-0004-0000-0100-0000F8170000}"/>
    <hyperlink ref="U1688" r:id="rId6135" xr:uid="{00000000-0004-0000-0100-0000F9170000}"/>
    <hyperlink ref="V1688" r:id="rId6136" xr:uid="{00000000-0004-0000-0100-0000FA170000}"/>
    <hyperlink ref="W1688" r:id="rId6137" xr:uid="{00000000-0004-0000-0100-0000FB170000}"/>
    <hyperlink ref="X1688" r:id="rId6138" xr:uid="{00000000-0004-0000-0100-0000FC170000}"/>
    <hyperlink ref="U1689" r:id="rId6139" xr:uid="{00000000-0004-0000-0100-0000FD170000}"/>
    <hyperlink ref="V1689" r:id="rId6140" xr:uid="{00000000-0004-0000-0100-0000FE170000}"/>
    <hyperlink ref="X1689" r:id="rId6141" xr:uid="{00000000-0004-0000-0100-0000FF170000}"/>
    <hyperlink ref="U1690" r:id="rId6142" xr:uid="{00000000-0004-0000-0100-000000180000}"/>
    <hyperlink ref="V1690" r:id="rId6143" xr:uid="{00000000-0004-0000-0100-000001180000}"/>
    <hyperlink ref="W1690" r:id="rId6144" xr:uid="{00000000-0004-0000-0100-000002180000}"/>
    <hyperlink ref="T1692" r:id="rId6145" xr:uid="{00000000-0004-0000-0100-000003180000}"/>
    <hyperlink ref="U1692" r:id="rId6146" xr:uid="{00000000-0004-0000-0100-000004180000}"/>
    <hyperlink ref="V1692" r:id="rId6147" xr:uid="{00000000-0004-0000-0100-000005180000}"/>
    <hyperlink ref="W1692" r:id="rId6148" xr:uid="{00000000-0004-0000-0100-000006180000}"/>
    <hyperlink ref="X1692" r:id="rId6149" xr:uid="{00000000-0004-0000-0100-000007180000}"/>
    <hyperlink ref="T1693" r:id="rId6150" xr:uid="{00000000-0004-0000-0100-000008180000}"/>
    <hyperlink ref="U1693" r:id="rId6151" xr:uid="{00000000-0004-0000-0100-000009180000}"/>
    <hyperlink ref="V1693" r:id="rId6152" xr:uid="{00000000-0004-0000-0100-00000A180000}"/>
    <hyperlink ref="X1693" r:id="rId6153" xr:uid="{00000000-0004-0000-0100-00000B180000}"/>
    <hyperlink ref="T1694" r:id="rId6154" xr:uid="{00000000-0004-0000-0100-00000C180000}"/>
    <hyperlink ref="U1694" r:id="rId6155" xr:uid="{00000000-0004-0000-0100-00000D180000}"/>
    <hyperlink ref="V1694" r:id="rId6156" xr:uid="{00000000-0004-0000-0100-00000E180000}"/>
    <hyperlink ref="W1694" r:id="rId6157" xr:uid="{00000000-0004-0000-0100-00000F180000}"/>
    <hyperlink ref="X1694" r:id="rId6158" xr:uid="{00000000-0004-0000-0100-000010180000}"/>
    <hyperlink ref="U1695" r:id="rId6159" xr:uid="{00000000-0004-0000-0100-000011180000}"/>
    <hyperlink ref="V1695" r:id="rId6160" xr:uid="{00000000-0004-0000-0100-000012180000}"/>
    <hyperlink ref="T1696" r:id="rId6161" xr:uid="{00000000-0004-0000-0100-000013180000}"/>
    <hyperlink ref="U1696" r:id="rId6162" xr:uid="{00000000-0004-0000-0100-000014180000}"/>
    <hyperlink ref="W1696" r:id="rId6163" xr:uid="{00000000-0004-0000-0100-000015180000}"/>
    <hyperlink ref="X1696" r:id="rId6164" xr:uid="{00000000-0004-0000-0100-000016180000}"/>
    <hyperlink ref="S1698" r:id="rId6165" xr:uid="{00000000-0004-0000-0100-000017180000}"/>
    <hyperlink ref="T1698" r:id="rId6166" xr:uid="{00000000-0004-0000-0100-000018180000}"/>
    <hyperlink ref="U1698" r:id="rId6167" xr:uid="{00000000-0004-0000-0100-000019180000}"/>
    <hyperlink ref="V1698" r:id="rId6168" xr:uid="{00000000-0004-0000-0100-00001A180000}"/>
    <hyperlink ref="X1698" r:id="rId6169" xr:uid="{00000000-0004-0000-0100-00001B180000}"/>
    <hyperlink ref="T1699" r:id="rId6170" xr:uid="{00000000-0004-0000-0100-00001C180000}"/>
    <hyperlink ref="U1699" r:id="rId6171" xr:uid="{00000000-0004-0000-0100-00001D180000}"/>
    <hyperlink ref="T1700" r:id="rId6172" xr:uid="{00000000-0004-0000-0100-00001E180000}"/>
    <hyperlink ref="U1700" r:id="rId6173" xr:uid="{00000000-0004-0000-0100-00001F180000}"/>
    <hyperlink ref="W1700" r:id="rId6174" xr:uid="{00000000-0004-0000-0100-000020180000}"/>
    <hyperlink ref="X1700" r:id="rId6175" xr:uid="{00000000-0004-0000-0100-000021180000}"/>
    <hyperlink ref="T1701" r:id="rId6176" xr:uid="{00000000-0004-0000-0100-000022180000}"/>
    <hyperlink ref="V1701" r:id="rId6177" xr:uid="{00000000-0004-0000-0100-000023180000}"/>
    <hyperlink ref="W1701" r:id="rId6178" xr:uid="{00000000-0004-0000-0100-000024180000}"/>
    <hyperlink ref="X1701" r:id="rId6179" xr:uid="{00000000-0004-0000-0100-000025180000}"/>
    <hyperlink ref="U1703" r:id="rId6180" xr:uid="{00000000-0004-0000-0100-000026180000}"/>
    <hyperlink ref="V1703" r:id="rId6181" xr:uid="{00000000-0004-0000-0100-000027180000}"/>
    <hyperlink ref="X1703" r:id="rId6182" xr:uid="{00000000-0004-0000-0100-000028180000}"/>
    <hyperlink ref="S1704" r:id="rId6183" xr:uid="{00000000-0004-0000-0100-000029180000}"/>
    <hyperlink ref="T1704" r:id="rId6184" xr:uid="{00000000-0004-0000-0100-00002A180000}"/>
    <hyperlink ref="U1704" r:id="rId6185" xr:uid="{00000000-0004-0000-0100-00002B180000}"/>
    <hyperlink ref="V1704" r:id="rId6186" xr:uid="{00000000-0004-0000-0100-00002C180000}"/>
    <hyperlink ref="W1704" r:id="rId6187" xr:uid="{00000000-0004-0000-0100-00002D180000}"/>
    <hyperlink ref="X1704" r:id="rId6188" xr:uid="{00000000-0004-0000-0100-00002E180000}"/>
    <hyperlink ref="T1706" r:id="rId6189" xr:uid="{00000000-0004-0000-0100-00002F180000}"/>
    <hyperlink ref="U1706" r:id="rId6190" xr:uid="{00000000-0004-0000-0100-000030180000}"/>
    <hyperlink ref="V1706" r:id="rId6191" xr:uid="{00000000-0004-0000-0100-000031180000}"/>
    <hyperlink ref="W1706" r:id="rId6192" xr:uid="{00000000-0004-0000-0100-000032180000}"/>
    <hyperlink ref="X1706" r:id="rId6193" xr:uid="{00000000-0004-0000-0100-000033180000}"/>
    <hyperlink ref="S1707" r:id="rId6194" xr:uid="{00000000-0004-0000-0100-000034180000}"/>
    <hyperlink ref="T1707" r:id="rId6195" xr:uid="{00000000-0004-0000-0100-000035180000}"/>
    <hyperlink ref="U1707" r:id="rId6196" xr:uid="{00000000-0004-0000-0100-000036180000}"/>
    <hyperlink ref="V1707" r:id="rId6197" xr:uid="{00000000-0004-0000-0100-000037180000}"/>
    <hyperlink ref="X1707" r:id="rId6198" xr:uid="{00000000-0004-0000-0100-000038180000}"/>
    <hyperlink ref="V1708" r:id="rId6199" xr:uid="{00000000-0004-0000-0100-000039180000}"/>
    <hyperlink ref="W1708" r:id="rId6200" xr:uid="{00000000-0004-0000-0100-00003A180000}"/>
    <hyperlink ref="X1708" r:id="rId6201" xr:uid="{00000000-0004-0000-0100-00003B180000}"/>
    <hyperlink ref="S1709" r:id="rId6202" xr:uid="{00000000-0004-0000-0100-00003C180000}"/>
    <hyperlink ref="T1709" r:id="rId6203" xr:uid="{00000000-0004-0000-0100-00003D180000}"/>
    <hyperlink ref="U1709" r:id="rId6204" xr:uid="{00000000-0004-0000-0100-00003E180000}"/>
    <hyperlink ref="V1709" r:id="rId6205" xr:uid="{00000000-0004-0000-0100-00003F180000}"/>
    <hyperlink ref="X1709" r:id="rId6206" xr:uid="{00000000-0004-0000-0100-000040180000}"/>
    <hyperlink ref="T1710" r:id="rId6207" xr:uid="{00000000-0004-0000-0100-000041180000}"/>
    <hyperlink ref="U1710" r:id="rId6208" xr:uid="{00000000-0004-0000-0100-000042180000}"/>
    <hyperlink ref="V1710" r:id="rId6209" xr:uid="{00000000-0004-0000-0100-000043180000}"/>
    <hyperlink ref="W1710" r:id="rId6210" xr:uid="{00000000-0004-0000-0100-000044180000}"/>
    <hyperlink ref="X1710" r:id="rId6211" xr:uid="{00000000-0004-0000-0100-000045180000}"/>
    <hyperlink ref="T1711" r:id="rId6212" xr:uid="{00000000-0004-0000-0100-000046180000}"/>
    <hyperlink ref="U1711" r:id="rId6213" xr:uid="{00000000-0004-0000-0100-000047180000}"/>
    <hyperlink ref="V1711" r:id="rId6214" xr:uid="{00000000-0004-0000-0100-000048180000}"/>
    <hyperlink ref="X1711" r:id="rId6215" xr:uid="{00000000-0004-0000-0100-000049180000}"/>
    <hyperlink ref="U1712" r:id="rId6216" xr:uid="{00000000-0004-0000-0100-00004A180000}"/>
    <hyperlink ref="V1712" r:id="rId6217" xr:uid="{00000000-0004-0000-0100-00004B180000}"/>
    <hyperlink ref="X1712" r:id="rId6218" xr:uid="{00000000-0004-0000-0100-00004C180000}"/>
    <hyperlink ref="T1713" r:id="rId6219" xr:uid="{00000000-0004-0000-0100-00004D180000}"/>
    <hyperlink ref="U1713" r:id="rId6220" xr:uid="{00000000-0004-0000-0100-00004E180000}"/>
    <hyperlink ref="V1713" r:id="rId6221" xr:uid="{00000000-0004-0000-0100-00004F180000}"/>
    <hyperlink ref="W1713" r:id="rId6222" xr:uid="{00000000-0004-0000-0100-000050180000}"/>
    <hyperlink ref="X1713" r:id="rId6223" xr:uid="{00000000-0004-0000-0100-000051180000}"/>
    <hyperlink ref="T1714" r:id="rId6224" xr:uid="{00000000-0004-0000-0100-000052180000}"/>
    <hyperlink ref="U1714" r:id="rId6225" xr:uid="{00000000-0004-0000-0100-000053180000}"/>
    <hyperlink ref="V1714" r:id="rId6226" xr:uid="{00000000-0004-0000-0100-000054180000}"/>
    <hyperlink ref="W1714" r:id="rId6227" xr:uid="{00000000-0004-0000-0100-000055180000}"/>
    <hyperlink ref="X1714" r:id="rId6228" xr:uid="{00000000-0004-0000-0100-000056180000}"/>
    <hyperlink ref="T1715" r:id="rId6229" xr:uid="{00000000-0004-0000-0100-000057180000}"/>
    <hyperlink ref="U1715" r:id="rId6230" xr:uid="{00000000-0004-0000-0100-000058180000}"/>
    <hyperlink ref="V1715" r:id="rId6231" xr:uid="{00000000-0004-0000-0100-000059180000}"/>
    <hyperlink ref="W1715" r:id="rId6232" xr:uid="{00000000-0004-0000-0100-00005A180000}"/>
    <hyperlink ref="X1715" r:id="rId6233" xr:uid="{00000000-0004-0000-0100-00005B180000}"/>
    <hyperlink ref="T1716" r:id="rId6234" xr:uid="{00000000-0004-0000-0100-00005C180000}"/>
    <hyperlink ref="U1716" r:id="rId6235" xr:uid="{00000000-0004-0000-0100-00005D180000}"/>
    <hyperlink ref="V1716" r:id="rId6236" xr:uid="{00000000-0004-0000-0100-00005E180000}"/>
    <hyperlink ref="X1716" r:id="rId6237" xr:uid="{00000000-0004-0000-0100-00005F180000}"/>
    <hyperlink ref="U1718" r:id="rId6238" xr:uid="{00000000-0004-0000-0100-000060180000}"/>
    <hyperlink ref="V1718" r:id="rId6239" xr:uid="{00000000-0004-0000-0100-000061180000}"/>
    <hyperlink ref="W1718" r:id="rId6240" xr:uid="{00000000-0004-0000-0100-000062180000}"/>
    <hyperlink ref="X1718" r:id="rId6241" xr:uid="{00000000-0004-0000-0100-000063180000}"/>
    <hyperlink ref="T1719" r:id="rId6242" xr:uid="{00000000-0004-0000-0100-000064180000}"/>
    <hyperlink ref="U1719" r:id="rId6243" xr:uid="{00000000-0004-0000-0100-000065180000}"/>
    <hyperlink ref="V1719" r:id="rId6244" xr:uid="{00000000-0004-0000-0100-000066180000}"/>
    <hyperlink ref="X1719" r:id="rId6245" xr:uid="{00000000-0004-0000-0100-000067180000}"/>
    <hyperlink ref="S1720" r:id="rId6246" xr:uid="{00000000-0004-0000-0100-000068180000}"/>
    <hyperlink ref="T1720" r:id="rId6247" xr:uid="{00000000-0004-0000-0100-000069180000}"/>
    <hyperlink ref="U1720" r:id="rId6248" xr:uid="{00000000-0004-0000-0100-00006A180000}"/>
    <hyperlink ref="W1720" r:id="rId6249" xr:uid="{00000000-0004-0000-0100-00006B180000}"/>
    <hyperlink ref="X1720" r:id="rId6250" xr:uid="{00000000-0004-0000-0100-00006C180000}"/>
    <hyperlink ref="S1721" r:id="rId6251" xr:uid="{00000000-0004-0000-0100-00006D180000}"/>
    <hyperlink ref="T1721" r:id="rId6252" xr:uid="{00000000-0004-0000-0100-00006E180000}"/>
    <hyperlink ref="U1721" r:id="rId6253" xr:uid="{00000000-0004-0000-0100-00006F180000}"/>
    <hyperlink ref="V1721" r:id="rId6254" xr:uid="{00000000-0004-0000-0100-000070180000}"/>
    <hyperlink ref="W1721" r:id="rId6255" xr:uid="{00000000-0004-0000-0100-000071180000}"/>
    <hyperlink ref="X1721" r:id="rId6256" xr:uid="{00000000-0004-0000-0100-000072180000}"/>
    <hyperlink ref="T1722" r:id="rId6257" xr:uid="{00000000-0004-0000-0100-000073180000}"/>
    <hyperlink ref="U1722" r:id="rId6258" xr:uid="{00000000-0004-0000-0100-000074180000}"/>
    <hyperlink ref="V1723" r:id="rId6259" xr:uid="{00000000-0004-0000-0100-000075180000}"/>
    <hyperlink ref="W1723" r:id="rId6260" xr:uid="{00000000-0004-0000-0100-000076180000}"/>
    <hyperlink ref="X1723" r:id="rId6261" xr:uid="{00000000-0004-0000-0100-000077180000}"/>
    <hyperlink ref="S1724" r:id="rId6262" xr:uid="{00000000-0004-0000-0100-000078180000}"/>
    <hyperlink ref="T1724" r:id="rId6263" xr:uid="{00000000-0004-0000-0100-000079180000}"/>
    <hyperlink ref="U1724" r:id="rId6264" xr:uid="{00000000-0004-0000-0100-00007A180000}"/>
    <hyperlink ref="V1724" r:id="rId6265" xr:uid="{00000000-0004-0000-0100-00007B180000}"/>
    <hyperlink ref="X1724" r:id="rId6266" xr:uid="{00000000-0004-0000-0100-00007C180000}"/>
    <hyperlink ref="T1725" r:id="rId6267" xr:uid="{00000000-0004-0000-0100-00007D180000}"/>
    <hyperlink ref="U1725" r:id="rId6268" xr:uid="{00000000-0004-0000-0100-00007E180000}"/>
    <hyperlink ref="V1725" r:id="rId6269" xr:uid="{00000000-0004-0000-0100-00007F180000}"/>
    <hyperlink ref="W1725" r:id="rId6270" xr:uid="{00000000-0004-0000-0100-000080180000}"/>
    <hyperlink ref="X1725" r:id="rId6271" xr:uid="{00000000-0004-0000-0100-000081180000}"/>
    <hyperlink ref="T1726" r:id="rId6272" xr:uid="{00000000-0004-0000-0100-000082180000}"/>
    <hyperlink ref="U1726" r:id="rId6273" xr:uid="{00000000-0004-0000-0100-000083180000}"/>
    <hyperlink ref="V1726" r:id="rId6274" xr:uid="{00000000-0004-0000-0100-000084180000}"/>
    <hyperlink ref="W1726" r:id="rId6275" xr:uid="{00000000-0004-0000-0100-000085180000}"/>
    <hyperlink ref="X1726" r:id="rId6276" xr:uid="{00000000-0004-0000-0100-000086180000}"/>
    <hyperlink ref="T1727" r:id="rId6277" xr:uid="{00000000-0004-0000-0100-000087180000}"/>
    <hyperlink ref="U1727" r:id="rId6278" xr:uid="{00000000-0004-0000-0100-000088180000}"/>
    <hyperlink ref="V1727" r:id="rId6279" xr:uid="{00000000-0004-0000-0100-000089180000}"/>
    <hyperlink ref="X1727" r:id="rId6280" xr:uid="{00000000-0004-0000-0100-00008A180000}"/>
    <hyperlink ref="T1728" r:id="rId6281" xr:uid="{00000000-0004-0000-0100-00008B180000}"/>
    <hyperlink ref="U1728" r:id="rId6282" xr:uid="{00000000-0004-0000-0100-00008C180000}"/>
    <hyperlink ref="V1728" r:id="rId6283" xr:uid="{00000000-0004-0000-0100-00008D180000}"/>
    <hyperlink ref="W1728" r:id="rId6284" xr:uid="{00000000-0004-0000-0100-00008E180000}"/>
    <hyperlink ref="X1728" r:id="rId6285" xr:uid="{00000000-0004-0000-0100-00008F180000}"/>
    <hyperlink ref="S1729" r:id="rId6286" xr:uid="{00000000-0004-0000-0100-000090180000}"/>
    <hyperlink ref="T1729" r:id="rId6287" xr:uid="{00000000-0004-0000-0100-000091180000}"/>
    <hyperlink ref="V1729" r:id="rId6288" xr:uid="{00000000-0004-0000-0100-000092180000}"/>
    <hyperlink ref="X1729" r:id="rId6289" xr:uid="{00000000-0004-0000-0100-000093180000}"/>
    <hyperlink ref="U1730" r:id="rId6290" xr:uid="{00000000-0004-0000-0100-000094180000}"/>
    <hyperlink ref="V1730" r:id="rId6291" xr:uid="{00000000-0004-0000-0100-000095180000}"/>
    <hyperlink ref="W1730" r:id="rId6292" xr:uid="{00000000-0004-0000-0100-000096180000}"/>
    <hyperlink ref="T1731" r:id="rId6293" xr:uid="{00000000-0004-0000-0100-000097180000}"/>
    <hyperlink ref="U1731" r:id="rId6294" xr:uid="{00000000-0004-0000-0100-000098180000}"/>
    <hyperlink ref="U1732" r:id="rId6295" xr:uid="{00000000-0004-0000-0100-000099180000}"/>
    <hyperlink ref="V1732" r:id="rId6296" xr:uid="{00000000-0004-0000-0100-00009A180000}"/>
    <hyperlink ref="X1732" r:id="rId6297" xr:uid="{00000000-0004-0000-0100-00009B180000}"/>
    <hyperlink ref="T1733" r:id="rId6298" location="esidata" xr:uid="{00000000-0004-0000-0100-00009C180000}"/>
    <hyperlink ref="U1733" r:id="rId6299" xr:uid="{00000000-0004-0000-0100-00009D180000}"/>
    <hyperlink ref="V1733" r:id="rId6300" xr:uid="{00000000-0004-0000-0100-00009E180000}"/>
    <hyperlink ref="X1733" r:id="rId6301" xr:uid="{00000000-0004-0000-0100-00009F180000}"/>
    <hyperlink ref="T1734" r:id="rId6302" xr:uid="{00000000-0004-0000-0100-0000A0180000}"/>
    <hyperlink ref="U1734" r:id="rId6303" xr:uid="{00000000-0004-0000-0100-0000A1180000}"/>
    <hyperlink ref="V1734" r:id="rId6304" xr:uid="{00000000-0004-0000-0100-0000A2180000}"/>
    <hyperlink ref="W1734" r:id="rId6305" xr:uid="{00000000-0004-0000-0100-0000A3180000}"/>
    <hyperlink ref="X1734" r:id="rId6306" xr:uid="{00000000-0004-0000-0100-0000A4180000}"/>
    <hyperlink ref="T1735" r:id="rId6307" xr:uid="{00000000-0004-0000-0100-0000A5180000}"/>
    <hyperlink ref="V1735" r:id="rId6308" xr:uid="{00000000-0004-0000-0100-0000A6180000}"/>
    <hyperlink ref="X1735" r:id="rId6309" xr:uid="{00000000-0004-0000-0100-0000A7180000}"/>
    <hyperlink ref="U1736" r:id="rId6310" xr:uid="{00000000-0004-0000-0100-0000A8180000}"/>
    <hyperlink ref="V1736" r:id="rId6311" xr:uid="{00000000-0004-0000-0100-0000A9180000}"/>
    <hyperlink ref="X1736" r:id="rId6312" xr:uid="{00000000-0004-0000-0100-0000AA180000}"/>
    <hyperlink ref="S1737" r:id="rId6313" xr:uid="{00000000-0004-0000-0100-0000AB180000}"/>
    <hyperlink ref="T1737" r:id="rId6314" xr:uid="{00000000-0004-0000-0100-0000AC180000}"/>
    <hyperlink ref="U1737" r:id="rId6315" xr:uid="{00000000-0004-0000-0100-0000AD180000}"/>
    <hyperlink ref="V1737" r:id="rId6316" xr:uid="{00000000-0004-0000-0100-0000AE180000}"/>
    <hyperlink ref="W1737" r:id="rId6317" xr:uid="{00000000-0004-0000-0100-0000AF180000}"/>
    <hyperlink ref="X1737" r:id="rId6318" xr:uid="{00000000-0004-0000-0100-0000B0180000}"/>
    <hyperlink ref="T1738" r:id="rId6319" xr:uid="{00000000-0004-0000-0100-0000B1180000}"/>
    <hyperlink ref="U1738" r:id="rId6320" xr:uid="{00000000-0004-0000-0100-0000B2180000}"/>
    <hyperlink ref="V1738" r:id="rId6321" xr:uid="{00000000-0004-0000-0100-0000B3180000}"/>
    <hyperlink ref="X1738" r:id="rId6322" xr:uid="{00000000-0004-0000-0100-0000B4180000}"/>
    <hyperlink ref="T1739" r:id="rId6323" xr:uid="{00000000-0004-0000-0100-0000B5180000}"/>
    <hyperlink ref="U1739" r:id="rId6324" xr:uid="{00000000-0004-0000-0100-0000B6180000}"/>
    <hyperlink ref="V1739" r:id="rId6325" xr:uid="{00000000-0004-0000-0100-0000B7180000}"/>
    <hyperlink ref="T1740" r:id="rId6326" xr:uid="{00000000-0004-0000-0100-0000B8180000}"/>
    <hyperlink ref="U1740" r:id="rId6327" xr:uid="{00000000-0004-0000-0100-0000B9180000}"/>
    <hyperlink ref="V1740" r:id="rId6328" xr:uid="{00000000-0004-0000-0100-0000BA180000}"/>
    <hyperlink ref="T1741" r:id="rId6329" xr:uid="{00000000-0004-0000-0100-0000BB180000}"/>
    <hyperlink ref="U1741" r:id="rId6330" xr:uid="{00000000-0004-0000-0100-0000BC180000}"/>
    <hyperlink ref="V1741" r:id="rId6331" xr:uid="{00000000-0004-0000-0100-0000BD180000}"/>
    <hyperlink ref="W1741" r:id="rId6332" xr:uid="{00000000-0004-0000-0100-0000BE180000}"/>
    <hyperlink ref="X1741" r:id="rId6333" xr:uid="{00000000-0004-0000-0100-0000BF180000}"/>
    <hyperlink ref="T1742" r:id="rId6334" xr:uid="{00000000-0004-0000-0100-0000C0180000}"/>
    <hyperlink ref="U1742" r:id="rId6335" xr:uid="{00000000-0004-0000-0100-0000C1180000}"/>
    <hyperlink ref="V1742" r:id="rId6336" xr:uid="{00000000-0004-0000-0100-0000C2180000}"/>
    <hyperlink ref="X1742" r:id="rId6337" xr:uid="{00000000-0004-0000-0100-0000C3180000}"/>
    <hyperlink ref="U1744" r:id="rId6338" xr:uid="{00000000-0004-0000-0100-0000C4180000}"/>
    <hyperlink ref="V1744" r:id="rId6339" xr:uid="{00000000-0004-0000-0100-0000C5180000}"/>
    <hyperlink ref="W1744" r:id="rId6340" xr:uid="{00000000-0004-0000-0100-0000C6180000}"/>
    <hyperlink ref="T1745" r:id="rId6341" xr:uid="{00000000-0004-0000-0100-0000C7180000}"/>
    <hyperlink ref="U1745" r:id="rId6342" xr:uid="{00000000-0004-0000-0100-0000C8180000}"/>
    <hyperlink ref="V1745" r:id="rId6343" xr:uid="{00000000-0004-0000-0100-0000C9180000}"/>
    <hyperlink ref="W1745" r:id="rId6344" xr:uid="{00000000-0004-0000-0100-0000CA180000}"/>
    <hyperlink ref="X1745" r:id="rId6345" xr:uid="{00000000-0004-0000-0100-0000CB180000}"/>
    <hyperlink ref="T1746" r:id="rId6346" xr:uid="{00000000-0004-0000-0100-0000CC180000}"/>
    <hyperlink ref="U1746" r:id="rId6347" xr:uid="{00000000-0004-0000-0100-0000CD180000}"/>
    <hyperlink ref="V1746" r:id="rId6348" xr:uid="{00000000-0004-0000-0100-0000CE180000}"/>
    <hyperlink ref="X1746" r:id="rId6349" xr:uid="{00000000-0004-0000-0100-0000CF180000}"/>
    <hyperlink ref="S1747" r:id="rId6350" xr:uid="{00000000-0004-0000-0100-0000D0180000}"/>
    <hyperlink ref="T1747" r:id="rId6351" xr:uid="{00000000-0004-0000-0100-0000D1180000}"/>
    <hyperlink ref="U1747" r:id="rId6352" xr:uid="{00000000-0004-0000-0100-0000D2180000}"/>
    <hyperlink ref="V1747" r:id="rId6353" xr:uid="{00000000-0004-0000-0100-0000D3180000}"/>
    <hyperlink ref="X1747" r:id="rId6354" xr:uid="{00000000-0004-0000-0100-0000D4180000}"/>
    <hyperlink ref="T1748" r:id="rId6355" xr:uid="{00000000-0004-0000-0100-0000D5180000}"/>
    <hyperlink ref="V1748" r:id="rId6356" xr:uid="{00000000-0004-0000-0100-0000D6180000}"/>
    <hyperlink ref="X1748" r:id="rId6357" xr:uid="{00000000-0004-0000-0100-0000D7180000}"/>
    <hyperlink ref="U1749" r:id="rId6358" xr:uid="{00000000-0004-0000-0100-0000D8180000}"/>
    <hyperlink ref="V1749" r:id="rId6359" xr:uid="{00000000-0004-0000-0100-0000D9180000}"/>
    <hyperlink ref="W1749" r:id="rId6360" xr:uid="{00000000-0004-0000-0100-0000DA180000}"/>
    <hyperlink ref="S1750" r:id="rId6361" xr:uid="{00000000-0004-0000-0100-0000DB180000}"/>
    <hyperlink ref="T1750" r:id="rId6362" xr:uid="{00000000-0004-0000-0100-0000DC180000}"/>
    <hyperlink ref="U1750" r:id="rId6363" xr:uid="{00000000-0004-0000-0100-0000DD180000}"/>
    <hyperlink ref="V1750" r:id="rId6364" xr:uid="{00000000-0004-0000-0100-0000DE180000}"/>
    <hyperlink ref="W1750" r:id="rId6365" xr:uid="{00000000-0004-0000-0100-0000DF180000}"/>
    <hyperlink ref="X1750" r:id="rId6366" xr:uid="{00000000-0004-0000-0100-0000E0180000}"/>
    <hyperlink ref="T1751" r:id="rId6367" xr:uid="{00000000-0004-0000-0100-0000E1180000}"/>
    <hyperlink ref="U1751" r:id="rId6368" xr:uid="{00000000-0004-0000-0100-0000E2180000}"/>
    <hyperlink ref="V1751" r:id="rId6369" xr:uid="{00000000-0004-0000-0100-0000E3180000}"/>
    <hyperlink ref="W1751" r:id="rId6370" xr:uid="{00000000-0004-0000-0100-0000E4180000}"/>
    <hyperlink ref="X1751" r:id="rId6371" xr:uid="{00000000-0004-0000-0100-0000E5180000}"/>
    <hyperlink ref="T1752" r:id="rId6372" xr:uid="{00000000-0004-0000-0100-0000E6180000}"/>
    <hyperlink ref="V1752" r:id="rId6373" xr:uid="{00000000-0004-0000-0100-0000E7180000}"/>
    <hyperlink ref="X1752" r:id="rId6374" xr:uid="{00000000-0004-0000-0100-0000E8180000}"/>
    <hyperlink ref="T1753" r:id="rId6375" xr:uid="{00000000-0004-0000-0100-0000E9180000}"/>
    <hyperlink ref="U1753" r:id="rId6376" xr:uid="{00000000-0004-0000-0100-0000EA180000}"/>
    <hyperlink ref="V1753" r:id="rId6377" xr:uid="{00000000-0004-0000-0100-0000EB180000}"/>
    <hyperlink ref="W1753" r:id="rId6378" xr:uid="{00000000-0004-0000-0100-0000EC180000}"/>
    <hyperlink ref="X1753" r:id="rId6379" xr:uid="{00000000-0004-0000-0100-0000ED180000}"/>
    <hyperlink ref="U1754" r:id="rId6380" xr:uid="{00000000-0004-0000-0100-0000EE180000}"/>
    <hyperlink ref="V1754" r:id="rId6381" xr:uid="{00000000-0004-0000-0100-0000EF180000}"/>
    <hyperlink ref="X1754" r:id="rId6382" xr:uid="{00000000-0004-0000-0100-0000F0180000}"/>
    <hyperlink ref="T1755" r:id="rId6383" xr:uid="{00000000-0004-0000-0100-0000F1180000}"/>
    <hyperlink ref="U1755" r:id="rId6384" xr:uid="{00000000-0004-0000-0100-0000F2180000}"/>
    <hyperlink ref="V1755" r:id="rId6385" xr:uid="{00000000-0004-0000-0100-0000F3180000}"/>
    <hyperlink ref="W1755" r:id="rId6386" xr:uid="{00000000-0004-0000-0100-0000F4180000}"/>
    <hyperlink ref="X1755" r:id="rId6387" xr:uid="{00000000-0004-0000-0100-0000F5180000}"/>
    <hyperlink ref="T1756" r:id="rId6388" xr:uid="{00000000-0004-0000-0100-0000F6180000}"/>
    <hyperlink ref="U1756" r:id="rId6389" xr:uid="{00000000-0004-0000-0100-0000F7180000}"/>
    <hyperlink ref="V1756" r:id="rId6390" xr:uid="{00000000-0004-0000-0100-0000F8180000}"/>
    <hyperlink ref="W1756" r:id="rId6391" xr:uid="{00000000-0004-0000-0100-0000F9180000}"/>
    <hyperlink ref="X1756" r:id="rId6392" xr:uid="{00000000-0004-0000-0100-0000FA180000}"/>
    <hyperlink ref="T1757" r:id="rId6393" xr:uid="{00000000-0004-0000-0100-0000FB180000}"/>
    <hyperlink ref="U1757" r:id="rId6394" xr:uid="{00000000-0004-0000-0100-0000FC180000}"/>
    <hyperlink ref="V1757" r:id="rId6395" xr:uid="{00000000-0004-0000-0100-0000FD180000}"/>
    <hyperlink ref="W1757" r:id="rId6396" xr:uid="{00000000-0004-0000-0100-0000FE180000}"/>
    <hyperlink ref="X1757" r:id="rId6397" xr:uid="{00000000-0004-0000-0100-0000FF180000}"/>
    <hyperlink ref="R1758" r:id="rId6398" xr:uid="{00000000-0004-0000-0100-000000190000}"/>
    <hyperlink ref="T1758" r:id="rId6399" xr:uid="{00000000-0004-0000-0100-000001190000}"/>
    <hyperlink ref="U1758" r:id="rId6400" xr:uid="{00000000-0004-0000-0100-000002190000}"/>
    <hyperlink ref="V1758" r:id="rId6401" xr:uid="{00000000-0004-0000-0100-000003190000}"/>
    <hyperlink ref="W1758" r:id="rId6402" xr:uid="{00000000-0004-0000-0100-000004190000}"/>
    <hyperlink ref="X1758" r:id="rId6403" xr:uid="{00000000-0004-0000-0100-000005190000}"/>
    <hyperlink ref="T1759" r:id="rId6404" xr:uid="{00000000-0004-0000-0100-000006190000}"/>
    <hyperlink ref="U1759" r:id="rId6405" xr:uid="{00000000-0004-0000-0100-000007190000}"/>
    <hyperlink ref="T1761" r:id="rId6406" xr:uid="{00000000-0004-0000-0100-000008190000}"/>
    <hyperlink ref="U1761" r:id="rId6407" xr:uid="{00000000-0004-0000-0100-000009190000}"/>
    <hyperlink ref="V1761" r:id="rId6408" xr:uid="{00000000-0004-0000-0100-00000A190000}"/>
    <hyperlink ref="W1761" r:id="rId6409" xr:uid="{00000000-0004-0000-0100-00000B190000}"/>
    <hyperlink ref="X1761" r:id="rId6410" xr:uid="{00000000-0004-0000-0100-00000C190000}"/>
    <hyperlink ref="T1762" r:id="rId6411" xr:uid="{00000000-0004-0000-0100-00000D190000}"/>
    <hyperlink ref="V1762" r:id="rId6412" xr:uid="{00000000-0004-0000-0100-00000E190000}"/>
    <hyperlink ref="W1762" r:id="rId6413" xr:uid="{00000000-0004-0000-0100-00000F190000}"/>
    <hyperlink ref="X1762" r:id="rId6414" xr:uid="{00000000-0004-0000-0100-000010190000}"/>
    <hyperlink ref="T1763" r:id="rId6415" xr:uid="{00000000-0004-0000-0100-000011190000}"/>
    <hyperlink ref="V1763" r:id="rId6416" xr:uid="{00000000-0004-0000-0100-000012190000}"/>
    <hyperlink ref="X1763" r:id="rId6417" xr:uid="{00000000-0004-0000-0100-000013190000}"/>
    <hyperlink ref="T1764" r:id="rId6418" xr:uid="{00000000-0004-0000-0100-000014190000}"/>
    <hyperlink ref="U1764" r:id="rId6419" xr:uid="{00000000-0004-0000-0100-000015190000}"/>
    <hyperlink ref="V1764" r:id="rId6420" xr:uid="{00000000-0004-0000-0100-000016190000}"/>
    <hyperlink ref="W1764" r:id="rId6421" xr:uid="{00000000-0004-0000-0100-000017190000}"/>
    <hyperlink ref="X1764" r:id="rId6422" xr:uid="{00000000-0004-0000-0100-000018190000}"/>
    <hyperlink ref="U1765" r:id="rId6423" xr:uid="{00000000-0004-0000-0100-000019190000}"/>
    <hyperlink ref="W1765" r:id="rId6424" xr:uid="{00000000-0004-0000-0100-00001A190000}"/>
    <hyperlink ref="U1766" r:id="rId6425" xr:uid="{00000000-0004-0000-0100-00001B190000}"/>
    <hyperlink ref="V1766" r:id="rId6426" xr:uid="{00000000-0004-0000-0100-00001C190000}"/>
    <hyperlink ref="T1767" r:id="rId6427" xr:uid="{00000000-0004-0000-0100-00001D190000}"/>
    <hyperlink ref="U1767" r:id="rId6428" xr:uid="{00000000-0004-0000-0100-00001E190000}"/>
    <hyperlink ref="X1767" r:id="rId6429" xr:uid="{00000000-0004-0000-0100-00001F190000}"/>
    <hyperlink ref="V1768" r:id="rId6430" xr:uid="{00000000-0004-0000-0100-000020190000}"/>
    <hyperlink ref="S1769" r:id="rId6431" xr:uid="{00000000-0004-0000-0100-000021190000}"/>
    <hyperlink ref="U1769" r:id="rId6432" xr:uid="{00000000-0004-0000-0100-000022190000}"/>
    <hyperlink ref="V1769" r:id="rId6433" xr:uid="{00000000-0004-0000-0100-000023190000}"/>
    <hyperlink ref="W1769" r:id="rId6434" xr:uid="{00000000-0004-0000-0100-000024190000}"/>
    <hyperlink ref="X1769" r:id="rId6435" xr:uid="{00000000-0004-0000-0100-000025190000}"/>
    <hyperlink ref="T1770" r:id="rId6436" xr:uid="{00000000-0004-0000-0100-000026190000}"/>
    <hyperlink ref="V1770" r:id="rId6437" xr:uid="{00000000-0004-0000-0100-000027190000}"/>
    <hyperlink ref="X1770" r:id="rId6438" xr:uid="{00000000-0004-0000-0100-000028190000}"/>
    <hyperlink ref="T1773" r:id="rId6439" xr:uid="{00000000-0004-0000-0100-000029190000}"/>
    <hyperlink ref="U1773" r:id="rId6440" xr:uid="{00000000-0004-0000-0100-00002A190000}"/>
    <hyperlink ref="V1773" r:id="rId6441" xr:uid="{00000000-0004-0000-0100-00002B190000}"/>
    <hyperlink ref="W1773" r:id="rId6442" xr:uid="{00000000-0004-0000-0100-00002C190000}"/>
    <hyperlink ref="X1773" r:id="rId6443" xr:uid="{00000000-0004-0000-0100-00002D190000}"/>
    <hyperlink ref="U1774" r:id="rId6444" xr:uid="{00000000-0004-0000-0100-00002E190000}"/>
    <hyperlink ref="V1774" r:id="rId6445" xr:uid="{00000000-0004-0000-0100-00002F190000}"/>
    <hyperlink ref="X1774" r:id="rId6446" xr:uid="{00000000-0004-0000-0100-000030190000}"/>
    <hyperlink ref="U1775" r:id="rId6447" xr:uid="{00000000-0004-0000-0100-000031190000}"/>
    <hyperlink ref="V1775" r:id="rId6448" xr:uid="{00000000-0004-0000-0100-000032190000}"/>
    <hyperlink ref="X1775" r:id="rId6449" xr:uid="{00000000-0004-0000-0100-000033190000}"/>
    <hyperlink ref="T1776" r:id="rId6450" xr:uid="{00000000-0004-0000-0100-000034190000}"/>
    <hyperlink ref="U1776" r:id="rId6451" xr:uid="{00000000-0004-0000-0100-000035190000}"/>
    <hyperlink ref="V1776" r:id="rId6452" xr:uid="{00000000-0004-0000-0100-000036190000}"/>
    <hyperlink ref="W1776" r:id="rId6453" xr:uid="{00000000-0004-0000-0100-000037190000}"/>
    <hyperlink ref="X1776" r:id="rId6454" xr:uid="{00000000-0004-0000-0100-000038190000}"/>
    <hyperlink ref="T1777" r:id="rId6455" xr:uid="{00000000-0004-0000-0100-000039190000}"/>
    <hyperlink ref="U1777" r:id="rId6456" xr:uid="{00000000-0004-0000-0100-00003A190000}"/>
    <hyperlink ref="V1777" r:id="rId6457" xr:uid="{00000000-0004-0000-0100-00003B190000}"/>
    <hyperlink ref="W1777" r:id="rId6458" xr:uid="{00000000-0004-0000-0100-00003C190000}"/>
    <hyperlink ref="X1777" r:id="rId6459" xr:uid="{00000000-0004-0000-0100-00003D190000}"/>
    <hyperlink ref="S1778" r:id="rId6460" location=":~:text=Dane%20County%20Regional%20Airport%20Stormwater,and%20cleanup%20of%20the%20site." xr:uid="{00000000-0004-0000-0100-00003E190000}"/>
    <hyperlink ref="U1778" r:id="rId6461" xr:uid="{00000000-0004-0000-0100-00003F190000}"/>
    <hyperlink ref="V1778" r:id="rId6462" xr:uid="{00000000-0004-0000-0100-000040190000}"/>
    <hyperlink ref="W1778" r:id="rId6463" xr:uid="{00000000-0004-0000-0100-000041190000}"/>
    <hyperlink ref="X1778" r:id="rId6464" xr:uid="{00000000-0004-0000-0100-000042190000}"/>
    <hyperlink ref="U1779" r:id="rId6465" xr:uid="{00000000-0004-0000-0100-000043190000}"/>
    <hyperlink ref="V1779" r:id="rId6466" xr:uid="{00000000-0004-0000-0100-000044190000}"/>
    <hyperlink ref="W1779" r:id="rId6467" xr:uid="{00000000-0004-0000-0100-000045190000}"/>
    <hyperlink ref="T1780" r:id="rId6468" xr:uid="{00000000-0004-0000-0100-000046190000}"/>
    <hyperlink ref="U1780" r:id="rId6469" xr:uid="{00000000-0004-0000-0100-000047190000}"/>
    <hyperlink ref="V1780" r:id="rId6470" xr:uid="{00000000-0004-0000-0100-000048190000}"/>
    <hyperlink ref="X1780" r:id="rId6471" xr:uid="{00000000-0004-0000-0100-000049190000}"/>
    <hyperlink ref="S1781" r:id="rId6472" xr:uid="{00000000-0004-0000-0100-00004A190000}"/>
    <hyperlink ref="T1781" r:id="rId6473" xr:uid="{00000000-0004-0000-0100-00004B190000}"/>
    <hyperlink ref="V1781" r:id="rId6474" xr:uid="{00000000-0004-0000-0100-00004C190000}"/>
    <hyperlink ref="W1781" r:id="rId6475" xr:uid="{00000000-0004-0000-0100-00004D190000}"/>
    <hyperlink ref="X1781" r:id="rId6476" xr:uid="{00000000-0004-0000-0100-00004E190000}"/>
    <hyperlink ref="T1782" r:id="rId6477" xr:uid="{00000000-0004-0000-0100-00004F190000}"/>
    <hyperlink ref="U1782" r:id="rId6478" xr:uid="{00000000-0004-0000-0100-000050190000}"/>
    <hyperlink ref="V1782" r:id="rId6479" xr:uid="{00000000-0004-0000-0100-000051190000}"/>
    <hyperlink ref="W1782" r:id="rId6480" xr:uid="{00000000-0004-0000-0100-000052190000}"/>
    <hyperlink ref="X1782" r:id="rId6481" xr:uid="{00000000-0004-0000-0100-000053190000}"/>
    <hyperlink ref="R1783" r:id="rId6482" location=":~:text=Description%3A%20The%20Tujunga%20Remediation%20Planning,wells%20in%20the%20Tujunga%20Wellfield." xr:uid="{00000000-0004-0000-0100-000054190000}"/>
    <hyperlink ref="U1783" r:id="rId6483" xr:uid="{00000000-0004-0000-0100-000055190000}"/>
    <hyperlink ref="V1783" r:id="rId6484" xr:uid="{00000000-0004-0000-0100-000056190000}"/>
    <hyperlink ref="X1783" r:id="rId6485" xr:uid="{00000000-0004-0000-0100-000057190000}"/>
    <hyperlink ref="T1784" r:id="rId6486" xr:uid="{00000000-0004-0000-0100-000058190000}"/>
    <hyperlink ref="V1784" r:id="rId6487" xr:uid="{00000000-0004-0000-0100-000059190000}"/>
    <hyperlink ref="W1784" r:id="rId6488" xr:uid="{00000000-0004-0000-0100-00005A190000}"/>
    <hyperlink ref="X1784" r:id="rId6489" xr:uid="{00000000-0004-0000-0100-00005B190000}"/>
    <hyperlink ref="U1785" r:id="rId6490" xr:uid="{00000000-0004-0000-0100-00005C190000}"/>
    <hyperlink ref="V1785" r:id="rId6491" xr:uid="{00000000-0004-0000-0100-00005D190000}"/>
    <hyperlink ref="W1785" r:id="rId6492" xr:uid="{00000000-0004-0000-0100-00005E190000}"/>
    <hyperlink ref="T1786" r:id="rId6493" xr:uid="{00000000-0004-0000-0100-00005F190000}"/>
    <hyperlink ref="U1786" r:id="rId6494" xr:uid="{00000000-0004-0000-0100-000060190000}"/>
    <hyperlink ref="V1786" r:id="rId6495" xr:uid="{00000000-0004-0000-0100-000061190000}"/>
    <hyperlink ref="W1786" r:id="rId6496" xr:uid="{00000000-0004-0000-0100-000062190000}"/>
    <hyperlink ref="X1786" r:id="rId6497" xr:uid="{00000000-0004-0000-0100-000063190000}"/>
    <hyperlink ref="T1787" r:id="rId6498" xr:uid="{00000000-0004-0000-0100-000064190000}"/>
    <hyperlink ref="U1787" r:id="rId6499" xr:uid="{00000000-0004-0000-0100-000065190000}"/>
    <hyperlink ref="V1787" r:id="rId6500" xr:uid="{00000000-0004-0000-0100-000066190000}"/>
    <hyperlink ref="W1787" r:id="rId6501" xr:uid="{00000000-0004-0000-0100-000067190000}"/>
    <hyperlink ref="X1787" r:id="rId6502" xr:uid="{00000000-0004-0000-0100-000068190000}"/>
    <hyperlink ref="T1788" r:id="rId6503" xr:uid="{00000000-0004-0000-0100-000069190000}"/>
    <hyperlink ref="U1788" r:id="rId6504" xr:uid="{00000000-0004-0000-0100-00006A190000}"/>
    <hyperlink ref="V1788" r:id="rId6505" xr:uid="{00000000-0004-0000-0100-00006B190000}"/>
    <hyperlink ref="W1788" r:id="rId6506" xr:uid="{00000000-0004-0000-0100-00006C190000}"/>
    <hyperlink ref="X1788" r:id="rId6507" xr:uid="{00000000-0004-0000-0100-00006D190000}"/>
    <hyperlink ref="T1789" r:id="rId6508" xr:uid="{00000000-0004-0000-0100-00006E190000}"/>
    <hyperlink ref="V1789" r:id="rId6509" xr:uid="{00000000-0004-0000-0100-00006F190000}"/>
    <hyperlink ref="X1789" r:id="rId6510" xr:uid="{00000000-0004-0000-0100-000070190000}"/>
    <hyperlink ref="T1790" r:id="rId6511" xr:uid="{00000000-0004-0000-0100-000071190000}"/>
    <hyperlink ref="U1790" r:id="rId6512" xr:uid="{00000000-0004-0000-0100-000072190000}"/>
    <hyperlink ref="V1790" r:id="rId6513" xr:uid="{00000000-0004-0000-0100-000073190000}"/>
    <hyperlink ref="W1790" r:id="rId6514" xr:uid="{00000000-0004-0000-0100-000074190000}"/>
    <hyperlink ref="X1790" r:id="rId6515" xr:uid="{00000000-0004-0000-0100-000075190000}"/>
    <hyperlink ref="U1791" r:id="rId6516" xr:uid="{00000000-0004-0000-0100-000076190000}"/>
    <hyperlink ref="V1791" r:id="rId6517" xr:uid="{00000000-0004-0000-0100-000077190000}"/>
    <hyperlink ref="T1792" r:id="rId6518" xr:uid="{00000000-0004-0000-0100-000078190000}"/>
    <hyperlink ref="U1792" r:id="rId6519" xr:uid="{00000000-0004-0000-0100-000079190000}"/>
    <hyperlink ref="V1792" r:id="rId6520" xr:uid="{00000000-0004-0000-0100-00007A190000}"/>
    <hyperlink ref="W1792" r:id="rId6521" xr:uid="{00000000-0004-0000-0100-00007B190000}"/>
    <hyperlink ref="X1792" r:id="rId6522" xr:uid="{00000000-0004-0000-0100-00007C190000}"/>
    <hyperlink ref="U1793" r:id="rId6523" xr:uid="{00000000-0004-0000-0100-00007D190000}"/>
    <hyperlink ref="V1793" r:id="rId6524" xr:uid="{00000000-0004-0000-0100-00007E190000}"/>
    <hyperlink ref="X1793" r:id="rId6525" xr:uid="{00000000-0004-0000-0100-00007F190000}"/>
    <hyperlink ref="U1794" r:id="rId6526" xr:uid="{00000000-0004-0000-0100-000080190000}"/>
    <hyperlink ref="V1794" r:id="rId6527" xr:uid="{00000000-0004-0000-0100-000081190000}"/>
    <hyperlink ref="W1794" r:id="rId6528" xr:uid="{00000000-0004-0000-0100-000082190000}"/>
    <hyperlink ref="U1795" r:id="rId6529" xr:uid="{00000000-0004-0000-0100-000083190000}"/>
    <hyperlink ref="V1795" r:id="rId6530" xr:uid="{00000000-0004-0000-0100-000084190000}"/>
    <hyperlink ref="W1795" r:id="rId6531" xr:uid="{00000000-0004-0000-0100-000085190000}"/>
    <hyperlink ref="X1795" r:id="rId6532" xr:uid="{00000000-0004-0000-0100-000086190000}"/>
    <hyperlink ref="T1796" r:id="rId6533" xr:uid="{00000000-0004-0000-0100-000087190000}"/>
    <hyperlink ref="U1796" r:id="rId6534" xr:uid="{00000000-0004-0000-0100-000088190000}"/>
    <hyperlink ref="T1797" r:id="rId6535" xr:uid="{00000000-0004-0000-0100-000089190000}"/>
    <hyperlink ref="U1797" r:id="rId6536" xr:uid="{00000000-0004-0000-0100-00008A190000}"/>
    <hyperlink ref="V1797" r:id="rId6537" xr:uid="{00000000-0004-0000-0100-00008B190000}"/>
    <hyperlink ref="X1797" r:id="rId6538" xr:uid="{00000000-0004-0000-0100-00008C190000}"/>
    <hyperlink ref="T1798" r:id="rId6539" xr:uid="{00000000-0004-0000-0100-00008D190000}"/>
    <hyperlink ref="U1798" r:id="rId6540" xr:uid="{00000000-0004-0000-0100-00008E190000}"/>
    <hyperlink ref="V1798" r:id="rId6541" xr:uid="{00000000-0004-0000-0100-00008F190000}"/>
    <hyperlink ref="X1798" r:id="rId6542" xr:uid="{00000000-0004-0000-0100-000090190000}"/>
    <hyperlink ref="U1799" r:id="rId6543" xr:uid="{00000000-0004-0000-0100-000091190000}"/>
    <hyperlink ref="W1799" r:id="rId6544" xr:uid="{00000000-0004-0000-0100-000092190000}"/>
    <hyperlink ref="X1799" r:id="rId6545" xr:uid="{00000000-0004-0000-0100-000093190000}"/>
    <hyperlink ref="T1800" r:id="rId6546" xr:uid="{00000000-0004-0000-0100-000094190000}"/>
    <hyperlink ref="U1800" r:id="rId6547" xr:uid="{00000000-0004-0000-0100-000095190000}"/>
    <hyperlink ref="T1801" r:id="rId6548" xr:uid="{00000000-0004-0000-0100-000096190000}"/>
    <hyperlink ref="U1801" r:id="rId6549" xr:uid="{00000000-0004-0000-0100-000097190000}"/>
    <hyperlink ref="V1801" r:id="rId6550" xr:uid="{00000000-0004-0000-0100-000098190000}"/>
    <hyperlink ref="X1801" r:id="rId6551" xr:uid="{00000000-0004-0000-0100-000099190000}"/>
    <hyperlink ref="S1802" r:id="rId6552" xr:uid="{00000000-0004-0000-0100-00009A190000}"/>
    <hyperlink ref="T1802" r:id="rId6553" xr:uid="{00000000-0004-0000-0100-00009B190000}"/>
    <hyperlink ref="U1802" r:id="rId6554" xr:uid="{00000000-0004-0000-0100-00009C190000}"/>
    <hyperlink ref="V1802" r:id="rId6555" xr:uid="{00000000-0004-0000-0100-00009D190000}"/>
    <hyperlink ref="X1802" r:id="rId6556" xr:uid="{00000000-0004-0000-0100-00009E190000}"/>
    <hyperlink ref="T1803" r:id="rId6557" location="esidata" xr:uid="{00000000-0004-0000-0100-00009F190000}"/>
    <hyperlink ref="U1803" r:id="rId6558" xr:uid="{00000000-0004-0000-0100-0000A0190000}"/>
    <hyperlink ref="V1803" r:id="rId6559" xr:uid="{00000000-0004-0000-0100-0000A1190000}"/>
    <hyperlink ref="X1803" r:id="rId6560" xr:uid="{00000000-0004-0000-0100-0000A2190000}"/>
    <hyperlink ref="T1804" r:id="rId6561" xr:uid="{00000000-0004-0000-0100-0000A3190000}"/>
    <hyperlink ref="U1804" r:id="rId6562" xr:uid="{00000000-0004-0000-0100-0000A4190000}"/>
    <hyperlink ref="T1805" r:id="rId6563" xr:uid="{00000000-0004-0000-0100-0000A5190000}"/>
    <hyperlink ref="V1805" r:id="rId6564" xr:uid="{00000000-0004-0000-0100-0000A6190000}"/>
    <hyperlink ref="X1805" r:id="rId6565" xr:uid="{00000000-0004-0000-0100-0000A7190000}"/>
    <hyperlink ref="U1806" r:id="rId6566" xr:uid="{00000000-0004-0000-0100-0000A8190000}"/>
    <hyperlink ref="V1806" r:id="rId6567" xr:uid="{00000000-0004-0000-0100-0000A9190000}"/>
    <hyperlink ref="W1806" r:id="rId6568" xr:uid="{00000000-0004-0000-0100-0000AA190000}"/>
    <hyperlink ref="X1806" r:id="rId6569" xr:uid="{00000000-0004-0000-0100-0000AB190000}"/>
    <hyperlink ref="T1807" r:id="rId6570" xr:uid="{00000000-0004-0000-0100-0000AC190000}"/>
    <hyperlink ref="V1807" r:id="rId6571" xr:uid="{00000000-0004-0000-0100-0000AD190000}"/>
    <hyperlink ref="W1807" r:id="rId6572" xr:uid="{00000000-0004-0000-0100-0000AE190000}"/>
    <hyperlink ref="X1807" r:id="rId6573" xr:uid="{00000000-0004-0000-0100-0000AF190000}"/>
    <hyperlink ref="S1808" r:id="rId6574" xr:uid="{00000000-0004-0000-0100-0000B0190000}"/>
    <hyperlink ref="T1808" r:id="rId6575" xr:uid="{00000000-0004-0000-0100-0000B1190000}"/>
    <hyperlink ref="V1808" r:id="rId6576" xr:uid="{00000000-0004-0000-0100-0000B2190000}"/>
    <hyperlink ref="W1808" r:id="rId6577" xr:uid="{00000000-0004-0000-0100-0000B3190000}"/>
    <hyperlink ref="X1808" r:id="rId6578" xr:uid="{00000000-0004-0000-0100-0000B4190000}"/>
    <hyperlink ref="T1809" r:id="rId6579" xr:uid="{00000000-0004-0000-0100-0000B5190000}"/>
    <hyperlink ref="U1809" r:id="rId6580" xr:uid="{00000000-0004-0000-0100-0000B6190000}"/>
    <hyperlink ref="V1809" r:id="rId6581" xr:uid="{00000000-0004-0000-0100-0000B7190000}"/>
    <hyperlink ref="W1809" r:id="rId6582" xr:uid="{00000000-0004-0000-0100-0000B8190000}"/>
    <hyperlink ref="X1809" r:id="rId6583" xr:uid="{00000000-0004-0000-0100-0000B9190000}"/>
    <hyperlink ref="U1810" r:id="rId6584" xr:uid="{00000000-0004-0000-0100-0000BA190000}"/>
    <hyperlink ref="V1810" r:id="rId6585" xr:uid="{00000000-0004-0000-0100-0000BB190000}"/>
    <hyperlink ref="X1810" r:id="rId6586" xr:uid="{00000000-0004-0000-0100-0000BC190000}"/>
    <hyperlink ref="T1811" r:id="rId6587" xr:uid="{00000000-0004-0000-0100-0000BD190000}"/>
    <hyperlink ref="V1811" r:id="rId6588" xr:uid="{00000000-0004-0000-0100-0000BE190000}"/>
    <hyperlink ref="X1811" r:id="rId6589" xr:uid="{00000000-0004-0000-0100-0000BF190000}"/>
    <hyperlink ref="T1812" r:id="rId6590" xr:uid="{00000000-0004-0000-0100-0000C0190000}"/>
    <hyperlink ref="V1812" r:id="rId6591" xr:uid="{00000000-0004-0000-0100-0000C1190000}"/>
    <hyperlink ref="X1812" r:id="rId6592" xr:uid="{00000000-0004-0000-0100-0000C2190000}"/>
    <hyperlink ref="T1814" r:id="rId6593" xr:uid="{00000000-0004-0000-0100-0000C3190000}"/>
    <hyperlink ref="U1814" r:id="rId6594" xr:uid="{00000000-0004-0000-0100-0000C4190000}"/>
    <hyperlink ref="V1814" r:id="rId6595" xr:uid="{00000000-0004-0000-0100-0000C5190000}"/>
    <hyperlink ref="W1814" r:id="rId6596" xr:uid="{00000000-0004-0000-0100-0000C6190000}"/>
    <hyperlink ref="X1814" r:id="rId6597" xr:uid="{00000000-0004-0000-0100-0000C7190000}"/>
    <hyperlink ref="T1815" r:id="rId6598" xr:uid="{00000000-0004-0000-0100-0000C8190000}"/>
    <hyperlink ref="V1815" r:id="rId6599" xr:uid="{00000000-0004-0000-0100-0000C9190000}"/>
    <hyperlink ref="X1815" r:id="rId6600" xr:uid="{00000000-0004-0000-0100-0000CA190000}"/>
    <hyperlink ref="T1816" r:id="rId6601" xr:uid="{00000000-0004-0000-0100-0000CB190000}"/>
    <hyperlink ref="U1816" r:id="rId6602" xr:uid="{00000000-0004-0000-0100-0000CC190000}"/>
    <hyperlink ref="V1816" r:id="rId6603" xr:uid="{00000000-0004-0000-0100-0000CD190000}"/>
    <hyperlink ref="U1817" r:id="rId6604" xr:uid="{00000000-0004-0000-0100-0000CE190000}"/>
    <hyperlink ref="V1817" r:id="rId6605" xr:uid="{00000000-0004-0000-0100-0000CF190000}"/>
    <hyperlink ref="X1817" r:id="rId6606" xr:uid="{00000000-0004-0000-0100-0000D0190000}"/>
    <hyperlink ref="T1818" r:id="rId6607" location="esidata" xr:uid="{00000000-0004-0000-0100-0000D1190000}"/>
    <hyperlink ref="U1818" r:id="rId6608" xr:uid="{00000000-0004-0000-0100-0000D2190000}"/>
    <hyperlink ref="V1818" r:id="rId6609" xr:uid="{00000000-0004-0000-0100-0000D3190000}"/>
    <hyperlink ref="X1818" r:id="rId6610" xr:uid="{00000000-0004-0000-0100-0000D4190000}"/>
    <hyperlink ref="S1819" r:id="rId6611" xr:uid="{00000000-0004-0000-0100-0000D5190000}"/>
    <hyperlink ref="T1819" r:id="rId6612" xr:uid="{00000000-0004-0000-0100-0000D6190000}"/>
    <hyperlink ref="U1819" r:id="rId6613" xr:uid="{00000000-0004-0000-0100-0000D7190000}"/>
    <hyperlink ref="V1819" r:id="rId6614" xr:uid="{00000000-0004-0000-0100-0000D8190000}"/>
    <hyperlink ref="W1819" r:id="rId6615" xr:uid="{00000000-0004-0000-0100-0000D9190000}"/>
    <hyperlink ref="X1819" r:id="rId6616" xr:uid="{00000000-0004-0000-0100-0000DA190000}"/>
    <hyperlink ref="U1820" r:id="rId6617" xr:uid="{00000000-0004-0000-0100-0000DB190000}"/>
    <hyperlink ref="V1820" r:id="rId6618" xr:uid="{00000000-0004-0000-0100-0000DC190000}"/>
    <hyperlink ref="X1820" r:id="rId6619" xr:uid="{00000000-0004-0000-0100-0000DD190000}"/>
    <hyperlink ref="U1821" r:id="rId6620" xr:uid="{00000000-0004-0000-0100-0000DE190000}"/>
    <hyperlink ref="V1821" r:id="rId6621" xr:uid="{00000000-0004-0000-0100-0000DF190000}"/>
    <hyperlink ref="W1821" r:id="rId6622" xr:uid="{00000000-0004-0000-0100-0000E0190000}"/>
    <hyperlink ref="X1821" r:id="rId6623" xr:uid="{00000000-0004-0000-0100-0000E1190000}"/>
    <hyperlink ref="T1822" r:id="rId6624" xr:uid="{00000000-0004-0000-0100-0000E2190000}"/>
    <hyperlink ref="U1822" r:id="rId6625" xr:uid="{00000000-0004-0000-0100-0000E3190000}"/>
    <hyperlink ref="V1822" r:id="rId6626" xr:uid="{00000000-0004-0000-0100-0000E4190000}"/>
    <hyperlink ref="T1823" r:id="rId6627" xr:uid="{00000000-0004-0000-0100-0000E5190000}"/>
    <hyperlink ref="U1823" r:id="rId6628" xr:uid="{00000000-0004-0000-0100-0000E6190000}"/>
    <hyperlink ref="S1824" r:id="rId6629" xr:uid="{00000000-0004-0000-0100-0000E7190000}"/>
    <hyperlink ref="T1824" r:id="rId6630" xr:uid="{00000000-0004-0000-0100-0000E8190000}"/>
    <hyperlink ref="U1824" r:id="rId6631" xr:uid="{00000000-0004-0000-0100-0000E9190000}"/>
    <hyperlink ref="V1824" r:id="rId6632" xr:uid="{00000000-0004-0000-0100-0000EA190000}"/>
    <hyperlink ref="X1824" r:id="rId6633" xr:uid="{00000000-0004-0000-0100-0000EB190000}"/>
    <hyperlink ref="S1825" r:id="rId6634" xr:uid="{00000000-0004-0000-0100-0000EC190000}"/>
    <hyperlink ref="T1825" r:id="rId6635" xr:uid="{00000000-0004-0000-0100-0000ED190000}"/>
    <hyperlink ref="U1825" r:id="rId6636" xr:uid="{00000000-0004-0000-0100-0000EE190000}"/>
    <hyperlink ref="V1825" r:id="rId6637" xr:uid="{00000000-0004-0000-0100-0000EF190000}"/>
    <hyperlink ref="X1825" r:id="rId6638" xr:uid="{00000000-0004-0000-0100-0000F0190000}"/>
    <hyperlink ref="U1826" r:id="rId6639" xr:uid="{00000000-0004-0000-0100-0000F1190000}"/>
    <hyperlink ref="V1826" r:id="rId6640" xr:uid="{00000000-0004-0000-0100-0000F2190000}"/>
    <hyperlink ref="W1826" r:id="rId6641" xr:uid="{00000000-0004-0000-0100-0000F3190000}"/>
    <hyperlink ref="U1827" r:id="rId6642" xr:uid="{00000000-0004-0000-0100-0000F4190000}"/>
    <hyperlink ref="V1827" r:id="rId6643" xr:uid="{00000000-0004-0000-0100-0000F5190000}"/>
    <hyperlink ref="T1828" r:id="rId6644" xr:uid="{00000000-0004-0000-0100-0000F6190000}"/>
    <hyperlink ref="U1828" r:id="rId6645" xr:uid="{00000000-0004-0000-0100-0000F7190000}"/>
    <hyperlink ref="V1828" r:id="rId6646" xr:uid="{00000000-0004-0000-0100-0000F8190000}"/>
    <hyperlink ref="W1828" r:id="rId6647" xr:uid="{00000000-0004-0000-0100-0000F9190000}"/>
    <hyperlink ref="X1828" r:id="rId6648" xr:uid="{00000000-0004-0000-0100-0000FA190000}"/>
    <hyperlink ref="T1829" r:id="rId6649" xr:uid="{00000000-0004-0000-0100-0000FB190000}"/>
    <hyperlink ref="U1829" r:id="rId6650" xr:uid="{00000000-0004-0000-0100-0000FC190000}"/>
    <hyperlink ref="V1829" r:id="rId6651" xr:uid="{00000000-0004-0000-0100-0000FD190000}"/>
    <hyperlink ref="W1829" r:id="rId6652" xr:uid="{00000000-0004-0000-0100-0000FE190000}"/>
    <hyperlink ref="X1829" r:id="rId6653" xr:uid="{00000000-0004-0000-0100-0000FF190000}"/>
    <hyperlink ref="U1830" r:id="rId6654" xr:uid="{00000000-0004-0000-0100-0000001A0000}"/>
    <hyperlink ref="V1830" r:id="rId6655" xr:uid="{00000000-0004-0000-0100-0000011A0000}"/>
    <hyperlink ref="X1830" r:id="rId6656" xr:uid="{00000000-0004-0000-0100-0000021A0000}"/>
    <hyperlink ref="V1831" r:id="rId6657" xr:uid="{00000000-0004-0000-0100-0000031A0000}"/>
    <hyperlink ref="U1832" r:id="rId6658" xr:uid="{00000000-0004-0000-0100-0000041A0000}"/>
    <hyperlink ref="V1832" r:id="rId6659" xr:uid="{00000000-0004-0000-0100-0000051A0000}"/>
    <hyperlink ref="W1832" r:id="rId6660" xr:uid="{00000000-0004-0000-0100-0000061A0000}"/>
    <hyperlink ref="X1832" r:id="rId6661" xr:uid="{00000000-0004-0000-0100-0000071A0000}"/>
    <hyperlink ref="U1833" r:id="rId6662" xr:uid="{00000000-0004-0000-0100-0000081A0000}"/>
    <hyperlink ref="V1833" r:id="rId6663" xr:uid="{00000000-0004-0000-0100-0000091A0000}"/>
    <hyperlink ref="X1833" r:id="rId6664" xr:uid="{00000000-0004-0000-0100-00000A1A0000}"/>
    <hyperlink ref="S1834" r:id="rId6665" xr:uid="{00000000-0004-0000-0100-00000B1A0000}"/>
    <hyperlink ref="T1834" r:id="rId6666" xr:uid="{00000000-0004-0000-0100-00000C1A0000}"/>
    <hyperlink ref="U1834" r:id="rId6667" xr:uid="{00000000-0004-0000-0100-00000D1A0000}"/>
    <hyperlink ref="V1834" r:id="rId6668" xr:uid="{00000000-0004-0000-0100-00000E1A0000}"/>
    <hyperlink ref="X1834" r:id="rId6669" xr:uid="{00000000-0004-0000-0100-00000F1A0000}"/>
    <hyperlink ref="U1835" r:id="rId6670" xr:uid="{00000000-0004-0000-0100-0000101A0000}"/>
    <hyperlink ref="V1835" r:id="rId6671" xr:uid="{00000000-0004-0000-0100-0000111A0000}"/>
    <hyperlink ref="X1835" r:id="rId6672" xr:uid="{00000000-0004-0000-0100-0000121A0000}"/>
    <hyperlink ref="T1836" r:id="rId6673" xr:uid="{00000000-0004-0000-0100-0000131A0000}"/>
    <hyperlink ref="V1836" r:id="rId6674" xr:uid="{00000000-0004-0000-0100-0000141A0000}"/>
    <hyperlink ref="X1836" r:id="rId6675" xr:uid="{00000000-0004-0000-0100-0000151A0000}"/>
    <hyperlink ref="T1837" r:id="rId6676" xr:uid="{00000000-0004-0000-0100-0000161A0000}"/>
    <hyperlink ref="U1837" r:id="rId6677" xr:uid="{00000000-0004-0000-0100-0000171A0000}"/>
    <hyperlink ref="V1837" r:id="rId6678" xr:uid="{00000000-0004-0000-0100-0000181A0000}"/>
    <hyperlink ref="W1837" r:id="rId6679" xr:uid="{00000000-0004-0000-0100-0000191A0000}"/>
    <hyperlink ref="X1837" r:id="rId6680" xr:uid="{00000000-0004-0000-0100-00001A1A0000}"/>
    <hyperlink ref="T1838" r:id="rId6681" xr:uid="{00000000-0004-0000-0100-00001B1A0000}"/>
    <hyperlink ref="U1838" r:id="rId6682" xr:uid="{00000000-0004-0000-0100-00001C1A0000}"/>
    <hyperlink ref="U1839" r:id="rId6683" xr:uid="{00000000-0004-0000-0100-00001D1A0000}"/>
    <hyperlink ref="V1839" r:id="rId6684" xr:uid="{00000000-0004-0000-0100-00001E1A0000}"/>
    <hyperlink ref="W1839" r:id="rId6685" xr:uid="{00000000-0004-0000-0100-00001F1A0000}"/>
    <hyperlink ref="U1840" r:id="rId6686" xr:uid="{00000000-0004-0000-0100-0000201A0000}"/>
    <hyperlink ref="V1840" r:id="rId6687" xr:uid="{00000000-0004-0000-0100-0000211A0000}"/>
    <hyperlink ref="W1840" r:id="rId6688" xr:uid="{00000000-0004-0000-0100-0000221A0000}"/>
    <hyperlink ref="U1841" r:id="rId6689" xr:uid="{00000000-0004-0000-0100-0000231A0000}"/>
    <hyperlink ref="V1841" r:id="rId6690" xr:uid="{00000000-0004-0000-0100-0000241A0000}"/>
    <hyperlink ref="X1841" r:id="rId6691" xr:uid="{00000000-0004-0000-0100-0000251A0000}"/>
    <hyperlink ref="T1843" r:id="rId6692" xr:uid="{00000000-0004-0000-0100-0000261A0000}"/>
    <hyperlink ref="U1843" r:id="rId6693" xr:uid="{00000000-0004-0000-0100-0000271A0000}"/>
    <hyperlink ref="V1843" r:id="rId6694" xr:uid="{00000000-0004-0000-0100-0000281A0000}"/>
    <hyperlink ref="W1843" r:id="rId6695" xr:uid="{00000000-0004-0000-0100-0000291A0000}"/>
    <hyperlink ref="X1843" r:id="rId6696" xr:uid="{00000000-0004-0000-0100-00002A1A0000}"/>
    <hyperlink ref="V1844" r:id="rId6697" xr:uid="{00000000-0004-0000-0100-00002B1A0000}"/>
    <hyperlink ref="U1845" r:id="rId6698" xr:uid="{00000000-0004-0000-0100-00002C1A0000}"/>
    <hyperlink ref="V1845" r:id="rId6699" xr:uid="{00000000-0004-0000-0100-00002D1A0000}"/>
    <hyperlink ref="U1846" r:id="rId6700" xr:uid="{00000000-0004-0000-0100-00002E1A0000}"/>
    <hyperlink ref="V1846" r:id="rId6701" xr:uid="{00000000-0004-0000-0100-00002F1A0000}"/>
    <hyperlink ref="X1846" r:id="rId6702" xr:uid="{00000000-0004-0000-0100-0000301A0000}"/>
    <hyperlink ref="S1847" r:id="rId6703" xr:uid="{00000000-0004-0000-0100-0000311A0000}"/>
    <hyperlink ref="T1847" r:id="rId6704" xr:uid="{00000000-0004-0000-0100-0000321A0000}"/>
    <hyperlink ref="U1847" r:id="rId6705" xr:uid="{00000000-0004-0000-0100-0000331A0000}"/>
    <hyperlink ref="V1847" r:id="rId6706" xr:uid="{00000000-0004-0000-0100-0000341A0000}"/>
    <hyperlink ref="X1847" r:id="rId6707" xr:uid="{00000000-0004-0000-0100-0000351A0000}"/>
    <hyperlink ref="S1848" r:id="rId6708" xr:uid="{00000000-0004-0000-0100-0000361A0000}"/>
    <hyperlink ref="T1848" r:id="rId6709" xr:uid="{00000000-0004-0000-0100-0000371A0000}"/>
    <hyperlink ref="U1848" r:id="rId6710" xr:uid="{00000000-0004-0000-0100-0000381A0000}"/>
    <hyperlink ref="V1848" r:id="rId6711" xr:uid="{00000000-0004-0000-0100-0000391A0000}"/>
    <hyperlink ref="W1848" r:id="rId6712" xr:uid="{00000000-0004-0000-0100-00003A1A0000}"/>
    <hyperlink ref="X1848" r:id="rId6713" xr:uid="{00000000-0004-0000-0100-00003B1A0000}"/>
    <hyperlink ref="U1849" r:id="rId6714" xr:uid="{00000000-0004-0000-0100-00003C1A0000}"/>
    <hyperlink ref="W1849" r:id="rId6715" xr:uid="{00000000-0004-0000-0100-00003D1A0000}"/>
    <hyperlink ref="S1850" r:id="rId6716" xr:uid="{00000000-0004-0000-0100-00003E1A0000}"/>
    <hyperlink ref="T1850" r:id="rId6717" xr:uid="{00000000-0004-0000-0100-00003F1A0000}"/>
    <hyperlink ref="U1850" r:id="rId6718" xr:uid="{00000000-0004-0000-0100-0000401A0000}"/>
    <hyperlink ref="V1850" r:id="rId6719" xr:uid="{00000000-0004-0000-0100-0000411A0000}"/>
    <hyperlink ref="X1850" r:id="rId6720" xr:uid="{00000000-0004-0000-0100-0000421A0000}"/>
    <hyperlink ref="T1851" r:id="rId6721" xr:uid="{00000000-0004-0000-0100-0000431A0000}"/>
    <hyperlink ref="U1851" r:id="rId6722" xr:uid="{00000000-0004-0000-0100-0000441A0000}"/>
    <hyperlink ref="V1851" r:id="rId6723" xr:uid="{00000000-0004-0000-0100-0000451A0000}"/>
    <hyperlink ref="W1851" r:id="rId6724" xr:uid="{00000000-0004-0000-0100-0000461A0000}"/>
    <hyperlink ref="X1851" r:id="rId6725" xr:uid="{00000000-0004-0000-0100-0000471A0000}"/>
    <hyperlink ref="T1852" r:id="rId6726" xr:uid="{00000000-0004-0000-0100-0000481A0000}"/>
    <hyperlink ref="U1852" r:id="rId6727" xr:uid="{00000000-0004-0000-0100-0000491A0000}"/>
    <hyperlink ref="V1852" r:id="rId6728" xr:uid="{00000000-0004-0000-0100-00004A1A0000}"/>
    <hyperlink ref="W1852" r:id="rId6729" xr:uid="{00000000-0004-0000-0100-00004B1A0000}"/>
    <hyperlink ref="S1853" r:id="rId6730" xr:uid="{00000000-0004-0000-0100-00004C1A0000}"/>
    <hyperlink ref="T1853" r:id="rId6731" xr:uid="{00000000-0004-0000-0100-00004D1A0000}"/>
    <hyperlink ref="U1853" r:id="rId6732" xr:uid="{00000000-0004-0000-0100-00004E1A0000}"/>
    <hyperlink ref="V1853" r:id="rId6733" xr:uid="{00000000-0004-0000-0100-00004F1A0000}"/>
    <hyperlink ref="W1853" r:id="rId6734" xr:uid="{00000000-0004-0000-0100-0000501A0000}"/>
    <hyperlink ref="X1853" r:id="rId6735" xr:uid="{00000000-0004-0000-0100-0000511A0000}"/>
    <hyperlink ref="S1854" r:id="rId6736" xr:uid="{00000000-0004-0000-0100-0000521A0000}"/>
    <hyperlink ref="T1854" r:id="rId6737" xr:uid="{00000000-0004-0000-0100-0000531A0000}"/>
    <hyperlink ref="U1854" r:id="rId6738" xr:uid="{00000000-0004-0000-0100-0000541A0000}"/>
    <hyperlink ref="V1854" r:id="rId6739" xr:uid="{00000000-0004-0000-0100-0000551A0000}"/>
    <hyperlink ref="X1854" r:id="rId6740" xr:uid="{00000000-0004-0000-0100-0000561A0000}"/>
    <hyperlink ref="T1855" r:id="rId6741" xr:uid="{00000000-0004-0000-0100-0000571A0000}"/>
    <hyperlink ref="U1855" r:id="rId6742" xr:uid="{00000000-0004-0000-0100-0000581A0000}"/>
    <hyperlink ref="V1855" r:id="rId6743" xr:uid="{00000000-0004-0000-0100-0000591A0000}"/>
    <hyperlink ref="X1855" r:id="rId6744" xr:uid="{00000000-0004-0000-0100-00005A1A0000}"/>
    <hyperlink ref="T1856" r:id="rId6745" xr:uid="{00000000-0004-0000-0100-00005B1A0000}"/>
    <hyperlink ref="U1856" r:id="rId6746" xr:uid="{00000000-0004-0000-0100-00005C1A0000}"/>
    <hyperlink ref="V1856" r:id="rId6747" xr:uid="{00000000-0004-0000-0100-00005D1A0000}"/>
    <hyperlink ref="X1856" r:id="rId6748" xr:uid="{00000000-0004-0000-0100-00005E1A0000}"/>
    <hyperlink ref="T1857" r:id="rId6749" xr:uid="{00000000-0004-0000-0100-00005F1A0000}"/>
    <hyperlink ref="U1857" r:id="rId6750" xr:uid="{00000000-0004-0000-0100-0000601A0000}"/>
    <hyperlink ref="V1857" r:id="rId6751" xr:uid="{00000000-0004-0000-0100-0000611A0000}"/>
    <hyperlink ref="X1857" r:id="rId6752" xr:uid="{00000000-0004-0000-0100-0000621A0000}"/>
    <hyperlink ref="U1858" r:id="rId6753" xr:uid="{00000000-0004-0000-0100-0000631A0000}"/>
    <hyperlink ref="V1858" r:id="rId6754" xr:uid="{00000000-0004-0000-0100-0000641A0000}"/>
    <hyperlink ref="X1858" r:id="rId6755" xr:uid="{00000000-0004-0000-0100-0000651A0000}"/>
    <hyperlink ref="T1859" r:id="rId6756" xr:uid="{00000000-0004-0000-0100-0000661A0000}"/>
    <hyperlink ref="U1859" r:id="rId6757" xr:uid="{00000000-0004-0000-0100-0000671A0000}"/>
    <hyperlink ref="V1859" r:id="rId6758" xr:uid="{00000000-0004-0000-0100-0000681A0000}"/>
    <hyperlink ref="X1859" r:id="rId6759" xr:uid="{00000000-0004-0000-0100-0000691A0000}"/>
    <hyperlink ref="T1860" r:id="rId6760" xr:uid="{00000000-0004-0000-0100-00006A1A0000}"/>
    <hyperlink ref="V1860" r:id="rId6761" xr:uid="{00000000-0004-0000-0100-00006B1A0000}"/>
    <hyperlink ref="X1860" r:id="rId6762" xr:uid="{00000000-0004-0000-0100-00006C1A0000}"/>
    <hyperlink ref="U1861" r:id="rId6763" xr:uid="{00000000-0004-0000-0100-00006D1A0000}"/>
    <hyperlink ref="V1861" r:id="rId6764" xr:uid="{00000000-0004-0000-0100-00006E1A0000}"/>
    <hyperlink ref="X1861" r:id="rId6765" xr:uid="{00000000-0004-0000-0100-00006F1A0000}"/>
    <hyperlink ref="S1862" r:id="rId6766" xr:uid="{00000000-0004-0000-0100-0000701A0000}"/>
    <hyperlink ref="T1862" r:id="rId6767" xr:uid="{00000000-0004-0000-0100-0000711A0000}"/>
    <hyperlink ref="U1862" r:id="rId6768" xr:uid="{00000000-0004-0000-0100-0000721A0000}"/>
    <hyperlink ref="V1862" r:id="rId6769" xr:uid="{00000000-0004-0000-0100-0000731A0000}"/>
    <hyperlink ref="X1862" r:id="rId6770" xr:uid="{00000000-0004-0000-0100-0000741A0000}"/>
    <hyperlink ref="T1863" r:id="rId6771" xr:uid="{00000000-0004-0000-0100-0000751A0000}"/>
    <hyperlink ref="U1863" r:id="rId6772" xr:uid="{00000000-0004-0000-0100-0000761A0000}"/>
    <hyperlink ref="U1864" r:id="rId6773" xr:uid="{00000000-0004-0000-0100-0000771A0000}"/>
    <hyperlink ref="V1864" r:id="rId6774" xr:uid="{00000000-0004-0000-0100-0000781A0000}"/>
    <hyperlink ref="W1864" r:id="rId6775" xr:uid="{00000000-0004-0000-0100-0000791A0000}"/>
    <hyperlink ref="X1864" r:id="rId6776" xr:uid="{00000000-0004-0000-0100-00007A1A0000}"/>
    <hyperlink ref="U1865" r:id="rId6777" xr:uid="{00000000-0004-0000-0100-00007B1A0000}"/>
    <hyperlink ref="V1865" r:id="rId6778" xr:uid="{00000000-0004-0000-0100-00007C1A0000}"/>
    <hyperlink ref="X1865" r:id="rId6779" xr:uid="{00000000-0004-0000-0100-00007D1A0000}"/>
    <hyperlink ref="T1867" r:id="rId6780" xr:uid="{00000000-0004-0000-0100-00007E1A0000}"/>
    <hyperlink ref="U1867" r:id="rId6781" xr:uid="{00000000-0004-0000-0100-00007F1A0000}"/>
    <hyperlink ref="V1867" r:id="rId6782" xr:uid="{00000000-0004-0000-0100-0000801A0000}"/>
    <hyperlink ref="W1867" r:id="rId6783" xr:uid="{00000000-0004-0000-0100-0000811A0000}"/>
    <hyperlink ref="X1867" r:id="rId6784" xr:uid="{00000000-0004-0000-0100-0000821A0000}"/>
    <hyperlink ref="U1868" r:id="rId6785" xr:uid="{00000000-0004-0000-0100-0000831A0000}"/>
    <hyperlink ref="V1868" r:id="rId6786" xr:uid="{00000000-0004-0000-0100-0000841A0000}"/>
    <hyperlink ref="X1868" r:id="rId6787" xr:uid="{00000000-0004-0000-0100-0000851A0000}"/>
    <hyperlink ref="S1869" r:id="rId6788" xr:uid="{00000000-0004-0000-0100-0000861A0000}"/>
    <hyperlink ref="T1869" r:id="rId6789" xr:uid="{00000000-0004-0000-0100-0000871A0000}"/>
    <hyperlink ref="U1869" r:id="rId6790" xr:uid="{00000000-0004-0000-0100-0000881A0000}"/>
    <hyperlink ref="V1869" r:id="rId6791" xr:uid="{00000000-0004-0000-0100-0000891A0000}"/>
    <hyperlink ref="X1869" r:id="rId6792" xr:uid="{00000000-0004-0000-0100-00008A1A0000}"/>
    <hyperlink ref="T1870" r:id="rId6793" xr:uid="{00000000-0004-0000-0100-00008B1A0000}"/>
    <hyperlink ref="U1870" r:id="rId6794" xr:uid="{00000000-0004-0000-0100-00008C1A0000}"/>
    <hyperlink ref="V1870" r:id="rId6795" xr:uid="{00000000-0004-0000-0100-00008D1A0000}"/>
    <hyperlink ref="W1870" r:id="rId6796" xr:uid="{00000000-0004-0000-0100-00008E1A0000}"/>
    <hyperlink ref="X1870" r:id="rId6797" xr:uid="{00000000-0004-0000-0100-00008F1A0000}"/>
    <hyperlink ref="T1871" r:id="rId6798" xr:uid="{00000000-0004-0000-0100-0000901A0000}"/>
    <hyperlink ref="U1871" r:id="rId6799" xr:uid="{00000000-0004-0000-0100-0000911A0000}"/>
    <hyperlink ref="U1872" r:id="rId6800" xr:uid="{00000000-0004-0000-0100-0000921A0000}"/>
    <hyperlink ref="V1872" r:id="rId6801" xr:uid="{00000000-0004-0000-0100-0000931A0000}"/>
    <hyperlink ref="X1872" r:id="rId6802" xr:uid="{00000000-0004-0000-0100-0000941A0000}"/>
    <hyperlink ref="T1873" r:id="rId6803" xr:uid="{00000000-0004-0000-0100-0000951A0000}"/>
    <hyperlink ref="U1873" r:id="rId6804" xr:uid="{00000000-0004-0000-0100-0000961A0000}"/>
    <hyperlink ref="V1873" r:id="rId6805" xr:uid="{00000000-0004-0000-0100-0000971A0000}"/>
    <hyperlink ref="W1873" r:id="rId6806" xr:uid="{00000000-0004-0000-0100-0000981A0000}"/>
    <hyperlink ref="X1873" r:id="rId6807" xr:uid="{00000000-0004-0000-0100-0000991A0000}"/>
    <hyperlink ref="U1875" r:id="rId6808" xr:uid="{00000000-0004-0000-0100-00009A1A0000}"/>
    <hyperlink ref="V1875" r:id="rId6809" xr:uid="{00000000-0004-0000-0100-00009B1A0000}"/>
    <hyperlink ref="W1875" r:id="rId6810" xr:uid="{00000000-0004-0000-0100-00009C1A0000}"/>
    <hyperlink ref="X1875" r:id="rId6811" xr:uid="{00000000-0004-0000-0100-00009D1A0000}"/>
    <hyperlink ref="U1876" r:id="rId6812" xr:uid="{00000000-0004-0000-0100-00009E1A0000}"/>
    <hyperlink ref="V1876" r:id="rId6813" xr:uid="{00000000-0004-0000-0100-00009F1A0000}"/>
    <hyperlink ref="X1876" r:id="rId6814" xr:uid="{00000000-0004-0000-0100-0000A01A0000}"/>
    <hyperlink ref="U1877" r:id="rId6815" xr:uid="{00000000-0004-0000-0100-0000A11A0000}"/>
    <hyperlink ref="V1877" r:id="rId6816" xr:uid="{00000000-0004-0000-0100-0000A21A0000}"/>
    <hyperlink ref="W1877" r:id="rId6817" xr:uid="{00000000-0004-0000-0100-0000A31A0000}"/>
    <hyperlink ref="U1878" r:id="rId6818" xr:uid="{00000000-0004-0000-0100-0000A41A0000}"/>
    <hyperlink ref="V1878" r:id="rId6819" xr:uid="{00000000-0004-0000-0100-0000A51A0000}"/>
    <hyperlink ref="W1878" r:id="rId6820" xr:uid="{00000000-0004-0000-0100-0000A61A0000}"/>
    <hyperlink ref="X1878" r:id="rId6821" xr:uid="{00000000-0004-0000-0100-0000A71A0000}"/>
    <hyperlink ref="T1879" r:id="rId6822" location="esidata" xr:uid="{00000000-0004-0000-0100-0000A81A0000}"/>
    <hyperlink ref="U1879" r:id="rId6823" xr:uid="{00000000-0004-0000-0100-0000A91A0000}"/>
    <hyperlink ref="V1879" r:id="rId6824" xr:uid="{00000000-0004-0000-0100-0000AA1A0000}"/>
    <hyperlink ref="X1879" r:id="rId6825" xr:uid="{00000000-0004-0000-0100-0000AB1A0000}"/>
    <hyperlink ref="V1880" r:id="rId6826" xr:uid="{00000000-0004-0000-0100-0000AC1A0000}"/>
    <hyperlink ref="W1880" r:id="rId6827" xr:uid="{00000000-0004-0000-0100-0000AD1A0000}"/>
    <hyperlink ref="X1880" r:id="rId6828" xr:uid="{00000000-0004-0000-0100-0000AE1A0000}"/>
    <hyperlink ref="T1881" r:id="rId6829" xr:uid="{00000000-0004-0000-0100-0000AF1A0000}"/>
    <hyperlink ref="U1881" r:id="rId6830" xr:uid="{00000000-0004-0000-0100-0000B01A0000}"/>
    <hyperlink ref="V1881" r:id="rId6831" xr:uid="{00000000-0004-0000-0100-0000B11A0000}"/>
    <hyperlink ref="W1881" r:id="rId6832" xr:uid="{00000000-0004-0000-0100-0000B21A0000}"/>
    <hyperlink ref="X1881" r:id="rId6833" xr:uid="{00000000-0004-0000-0100-0000B31A0000}"/>
    <hyperlink ref="U1882" r:id="rId6834" xr:uid="{00000000-0004-0000-0100-0000B41A0000}"/>
    <hyperlink ref="V1882" r:id="rId6835" xr:uid="{00000000-0004-0000-0100-0000B51A0000}"/>
    <hyperlink ref="X1882" r:id="rId6836" xr:uid="{00000000-0004-0000-0100-0000B61A0000}"/>
    <hyperlink ref="T1883" r:id="rId6837" xr:uid="{00000000-0004-0000-0100-0000B71A0000}"/>
    <hyperlink ref="V1883" r:id="rId6838" xr:uid="{00000000-0004-0000-0100-0000B81A0000}"/>
    <hyperlink ref="X1883" r:id="rId6839" xr:uid="{00000000-0004-0000-0100-0000B91A0000}"/>
    <hyperlink ref="T1884" r:id="rId6840" xr:uid="{00000000-0004-0000-0100-0000BA1A0000}"/>
    <hyperlink ref="U1884" r:id="rId6841" xr:uid="{00000000-0004-0000-0100-0000BB1A0000}"/>
    <hyperlink ref="W1884" r:id="rId6842" xr:uid="{00000000-0004-0000-0100-0000BC1A0000}"/>
    <hyperlink ref="X1884" r:id="rId6843" xr:uid="{00000000-0004-0000-0100-0000BD1A0000}"/>
    <hyperlink ref="S1885" r:id="rId6844" xr:uid="{00000000-0004-0000-0100-0000BE1A0000}"/>
    <hyperlink ref="T1885" r:id="rId6845" xr:uid="{00000000-0004-0000-0100-0000BF1A0000}"/>
    <hyperlink ref="U1885" r:id="rId6846" xr:uid="{00000000-0004-0000-0100-0000C01A0000}"/>
    <hyperlink ref="V1885" r:id="rId6847" xr:uid="{00000000-0004-0000-0100-0000C11A0000}"/>
    <hyperlink ref="X1885" r:id="rId6848" xr:uid="{00000000-0004-0000-0100-0000C21A0000}"/>
    <hyperlink ref="T1886" r:id="rId6849" xr:uid="{00000000-0004-0000-0100-0000C31A0000}"/>
    <hyperlink ref="U1886" r:id="rId6850" xr:uid="{00000000-0004-0000-0100-0000C41A0000}"/>
    <hyperlink ref="T1887" r:id="rId6851" xr:uid="{00000000-0004-0000-0100-0000C51A0000}"/>
    <hyperlink ref="U1887" r:id="rId6852" xr:uid="{00000000-0004-0000-0100-0000C61A0000}"/>
    <hyperlink ref="V1887" r:id="rId6853" xr:uid="{00000000-0004-0000-0100-0000C71A0000}"/>
    <hyperlink ref="X1887" r:id="rId6854" xr:uid="{00000000-0004-0000-0100-0000C81A0000}"/>
    <hyperlink ref="T1888" r:id="rId6855" xr:uid="{00000000-0004-0000-0100-0000C91A0000}"/>
    <hyperlink ref="U1888" r:id="rId6856" xr:uid="{00000000-0004-0000-0100-0000CA1A0000}"/>
    <hyperlink ref="V1888" r:id="rId6857" xr:uid="{00000000-0004-0000-0100-0000CB1A0000}"/>
    <hyperlink ref="W1888" r:id="rId6858" xr:uid="{00000000-0004-0000-0100-0000CC1A0000}"/>
    <hyperlink ref="X1888" r:id="rId6859" xr:uid="{00000000-0004-0000-0100-0000CD1A0000}"/>
    <hyperlink ref="V1889" r:id="rId6860" xr:uid="{00000000-0004-0000-0100-0000CE1A0000}"/>
    <hyperlink ref="W1889" r:id="rId6861" xr:uid="{00000000-0004-0000-0100-0000CF1A0000}"/>
    <hyperlink ref="X1889" r:id="rId6862" xr:uid="{00000000-0004-0000-0100-0000D01A0000}"/>
    <hyperlink ref="U1891" r:id="rId6863" xr:uid="{00000000-0004-0000-0100-0000D11A0000}"/>
    <hyperlink ref="V1891" r:id="rId6864" xr:uid="{00000000-0004-0000-0100-0000D21A0000}"/>
    <hyperlink ref="X1891" r:id="rId6865" xr:uid="{00000000-0004-0000-0100-0000D31A0000}"/>
    <hyperlink ref="U1892" r:id="rId6866" xr:uid="{00000000-0004-0000-0100-0000D41A0000}"/>
    <hyperlink ref="V1892" r:id="rId6867" xr:uid="{00000000-0004-0000-0100-0000D51A0000}"/>
    <hyperlink ref="W1892" r:id="rId6868" xr:uid="{00000000-0004-0000-0100-0000D61A0000}"/>
    <hyperlink ref="X1892" r:id="rId6869" xr:uid="{00000000-0004-0000-0100-0000D71A0000}"/>
    <hyperlink ref="U1893" r:id="rId6870" xr:uid="{00000000-0004-0000-0100-0000D81A0000}"/>
    <hyperlink ref="V1893" r:id="rId6871" xr:uid="{00000000-0004-0000-0100-0000D91A0000}"/>
    <hyperlink ref="X1893" r:id="rId6872" xr:uid="{00000000-0004-0000-0100-0000DA1A0000}"/>
    <hyperlink ref="T1894" r:id="rId6873" xr:uid="{00000000-0004-0000-0100-0000DB1A0000}"/>
    <hyperlink ref="U1894" r:id="rId6874" xr:uid="{00000000-0004-0000-0100-0000DC1A0000}"/>
    <hyperlink ref="V1894" r:id="rId6875" xr:uid="{00000000-0004-0000-0100-0000DD1A0000}"/>
    <hyperlink ref="W1894" r:id="rId6876" xr:uid="{00000000-0004-0000-0100-0000DE1A0000}"/>
    <hyperlink ref="X1894" r:id="rId6877" xr:uid="{00000000-0004-0000-0100-0000DF1A0000}"/>
    <hyperlink ref="S1895" r:id="rId6878" xr:uid="{00000000-0004-0000-0100-0000E01A0000}"/>
    <hyperlink ref="T1895" r:id="rId6879" xr:uid="{00000000-0004-0000-0100-0000E11A0000}"/>
    <hyperlink ref="U1895" r:id="rId6880" xr:uid="{00000000-0004-0000-0100-0000E21A0000}"/>
    <hyperlink ref="V1895" r:id="rId6881" xr:uid="{00000000-0004-0000-0100-0000E31A0000}"/>
    <hyperlink ref="X1895" r:id="rId6882" xr:uid="{00000000-0004-0000-0100-0000E41A0000}"/>
    <hyperlink ref="V1896" r:id="rId6883" xr:uid="{00000000-0004-0000-0100-0000E51A0000}"/>
    <hyperlink ref="W1896" r:id="rId6884" xr:uid="{00000000-0004-0000-0100-0000E61A0000}"/>
    <hyperlink ref="X1896" r:id="rId6885" xr:uid="{00000000-0004-0000-0100-0000E71A0000}"/>
    <hyperlink ref="S1897" r:id="rId6886" xr:uid="{00000000-0004-0000-0100-0000E81A0000}"/>
    <hyperlink ref="T1897" r:id="rId6887" xr:uid="{00000000-0004-0000-0100-0000E91A0000}"/>
    <hyperlink ref="U1897" r:id="rId6888" xr:uid="{00000000-0004-0000-0100-0000EA1A0000}"/>
    <hyperlink ref="V1897" r:id="rId6889" xr:uid="{00000000-0004-0000-0100-0000EB1A0000}"/>
    <hyperlink ref="W1897" r:id="rId6890" xr:uid="{00000000-0004-0000-0100-0000EC1A0000}"/>
    <hyperlink ref="X1897" r:id="rId6891" xr:uid="{00000000-0004-0000-0100-0000ED1A0000}"/>
    <hyperlink ref="T1898" r:id="rId6892" xr:uid="{00000000-0004-0000-0100-0000EE1A0000}"/>
    <hyperlink ref="V1898" r:id="rId6893" xr:uid="{00000000-0004-0000-0100-0000EF1A0000}"/>
    <hyperlink ref="W1898" r:id="rId6894" xr:uid="{00000000-0004-0000-0100-0000F01A0000}"/>
    <hyperlink ref="X1898" r:id="rId6895" xr:uid="{00000000-0004-0000-0100-0000F11A0000}"/>
    <hyperlink ref="V1899" r:id="rId6896" xr:uid="{00000000-0004-0000-0100-0000F21A0000}"/>
    <hyperlink ref="S1900" r:id="rId6897" xr:uid="{00000000-0004-0000-0100-0000F31A0000}"/>
    <hyperlink ref="T1900" r:id="rId6898" xr:uid="{00000000-0004-0000-0100-0000F41A0000}"/>
    <hyperlink ref="U1900" r:id="rId6899" xr:uid="{00000000-0004-0000-0100-0000F51A0000}"/>
    <hyperlink ref="V1900" r:id="rId6900" xr:uid="{00000000-0004-0000-0100-0000F61A0000}"/>
    <hyperlink ref="X1900" r:id="rId6901" xr:uid="{00000000-0004-0000-0100-0000F71A0000}"/>
    <hyperlink ref="T1901" r:id="rId6902" xr:uid="{00000000-0004-0000-0100-0000F81A0000}"/>
    <hyperlink ref="U1901" r:id="rId6903" xr:uid="{00000000-0004-0000-0100-0000F91A0000}"/>
    <hyperlink ref="V1901" r:id="rId6904" xr:uid="{00000000-0004-0000-0100-0000FA1A0000}"/>
    <hyperlink ref="W1901" r:id="rId6905" xr:uid="{00000000-0004-0000-0100-0000FB1A0000}"/>
    <hyperlink ref="X1901" r:id="rId6906" xr:uid="{00000000-0004-0000-0100-0000FC1A0000}"/>
    <hyperlink ref="T1902" r:id="rId6907" xr:uid="{00000000-0004-0000-0100-0000FD1A0000}"/>
    <hyperlink ref="U1902" r:id="rId6908" xr:uid="{00000000-0004-0000-0100-0000FE1A0000}"/>
    <hyperlink ref="V1902" r:id="rId6909" xr:uid="{00000000-0004-0000-0100-0000FF1A0000}"/>
    <hyperlink ref="W1902" r:id="rId6910" xr:uid="{00000000-0004-0000-0100-0000001B0000}"/>
    <hyperlink ref="X1902" r:id="rId6911" xr:uid="{00000000-0004-0000-0100-0000011B0000}"/>
    <hyperlink ref="T1903" r:id="rId6912" xr:uid="{00000000-0004-0000-0100-0000021B0000}"/>
    <hyperlink ref="V1903" r:id="rId6913" xr:uid="{00000000-0004-0000-0100-0000031B0000}"/>
    <hyperlink ref="X1903" r:id="rId6914" xr:uid="{00000000-0004-0000-0100-0000041B0000}"/>
    <hyperlink ref="T1904" r:id="rId6915" xr:uid="{00000000-0004-0000-0100-0000051B0000}"/>
    <hyperlink ref="U1904" r:id="rId6916" xr:uid="{00000000-0004-0000-0100-0000061B0000}"/>
    <hyperlink ref="V1904" r:id="rId6917" xr:uid="{00000000-0004-0000-0100-0000071B0000}"/>
    <hyperlink ref="W1904" r:id="rId6918" xr:uid="{00000000-0004-0000-0100-0000081B0000}"/>
    <hyperlink ref="X1904" r:id="rId6919" xr:uid="{00000000-0004-0000-0100-0000091B0000}"/>
    <hyperlink ref="T1905" r:id="rId6920" xr:uid="{00000000-0004-0000-0100-00000A1B0000}"/>
    <hyperlink ref="U1905" r:id="rId6921" xr:uid="{00000000-0004-0000-0100-00000B1B0000}"/>
    <hyperlink ref="V1905" r:id="rId6922" xr:uid="{00000000-0004-0000-0100-00000C1B0000}"/>
    <hyperlink ref="W1905" r:id="rId6923" xr:uid="{00000000-0004-0000-0100-00000D1B0000}"/>
    <hyperlink ref="X1905" r:id="rId6924" xr:uid="{00000000-0004-0000-0100-00000E1B0000}"/>
    <hyperlink ref="T1906" r:id="rId6925" xr:uid="{00000000-0004-0000-0100-00000F1B0000}"/>
    <hyperlink ref="U1906" r:id="rId6926" xr:uid="{00000000-0004-0000-0100-0000101B0000}"/>
    <hyperlink ref="V1906" r:id="rId6927" xr:uid="{00000000-0004-0000-0100-0000111B0000}"/>
    <hyperlink ref="X1906" r:id="rId6928" xr:uid="{00000000-0004-0000-0100-0000121B0000}"/>
    <hyperlink ref="S1907" r:id="rId6929" xr:uid="{00000000-0004-0000-0100-0000131B0000}"/>
    <hyperlink ref="T1907" r:id="rId6930" xr:uid="{00000000-0004-0000-0100-0000141B0000}"/>
    <hyperlink ref="U1907" r:id="rId6931" xr:uid="{00000000-0004-0000-0100-0000151B0000}"/>
    <hyperlink ref="V1907" r:id="rId6932" xr:uid="{00000000-0004-0000-0100-0000161B0000}"/>
    <hyperlink ref="X1907" r:id="rId6933" xr:uid="{00000000-0004-0000-0100-0000171B0000}"/>
    <hyperlink ref="T1908" r:id="rId6934" xr:uid="{00000000-0004-0000-0100-0000181B0000}"/>
    <hyperlink ref="V1908" r:id="rId6935" xr:uid="{00000000-0004-0000-0100-0000191B0000}"/>
    <hyperlink ref="X1908" r:id="rId6936" xr:uid="{00000000-0004-0000-0100-00001A1B0000}"/>
    <hyperlink ref="T1909" r:id="rId6937" xr:uid="{00000000-0004-0000-0100-00001B1B0000}"/>
    <hyperlink ref="V1909" r:id="rId6938" xr:uid="{00000000-0004-0000-0100-00001C1B0000}"/>
    <hyperlink ref="X1909" r:id="rId6939" xr:uid="{00000000-0004-0000-0100-00001D1B0000}"/>
    <hyperlink ref="T1910" r:id="rId6940" xr:uid="{00000000-0004-0000-0100-00001E1B0000}"/>
    <hyperlink ref="V1910" r:id="rId6941" xr:uid="{00000000-0004-0000-0100-00001F1B0000}"/>
    <hyperlink ref="X1910" r:id="rId6942" xr:uid="{00000000-0004-0000-0100-0000201B0000}"/>
    <hyperlink ref="V1911" r:id="rId6943" xr:uid="{00000000-0004-0000-0100-0000211B0000}"/>
    <hyperlink ref="T1912" r:id="rId6944" xr:uid="{00000000-0004-0000-0100-0000221B0000}"/>
    <hyperlink ref="V1912" r:id="rId6945" xr:uid="{00000000-0004-0000-0100-0000231B0000}"/>
    <hyperlink ref="X1912" r:id="rId6946" xr:uid="{00000000-0004-0000-0100-0000241B0000}"/>
    <hyperlink ref="T1913" r:id="rId6947" xr:uid="{00000000-0004-0000-0100-0000251B0000}"/>
    <hyperlink ref="V1913" r:id="rId6948" xr:uid="{00000000-0004-0000-0100-0000261B0000}"/>
    <hyperlink ref="W1913" r:id="rId6949" xr:uid="{00000000-0004-0000-0100-0000271B0000}"/>
    <hyperlink ref="X1913" r:id="rId6950" xr:uid="{00000000-0004-0000-0100-0000281B0000}"/>
    <hyperlink ref="T1914" r:id="rId6951" xr:uid="{00000000-0004-0000-0100-0000291B0000}"/>
    <hyperlink ref="V1914" r:id="rId6952" xr:uid="{00000000-0004-0000-0100-00002A1B0000}"/>
    <hyperlink ref="W1914" r:id="rId6953" xr:uid="{00000000-0004-0000-0100-00002B1B0000}"/>
    <hyperlink ref="X1914" r:id="rId6954" xr:uid="{00000000-0004-0000-0100-00002C1B0000}"/>
    <hyperlink ref="U1915" r:id="rId6955" xr:uid="{00000000-0004-0000-0100-00002D1B0000}"/>
    <hyperlink ref="V1915" r:id="rId6956" xr:uid="{00000000-0004-0000-0100-00002E1B0000}"/>
    <hyperlink ref="X1915" r:id="rId6957" xr:uid="{00000000-0004-0000-0100-00002F1B0000}"/>
    <hyperlink ref="U1916" r:id="rId6958" xr:uid="{00000000-0004-0000-0100-0000301B0000}"/>
    <hyperlink ref="V1916" r:id="rId6959" xr:uid="{00000000-0004-0000-0100-0000311B0000}"/>
    <hyperlink ref="X1916" r:id="rId6960" xr:uid="{00000000-0004-0000-0100-0000321B0000}"/>
    <hyperlink ref="S1917" r:id="rId6961" xr:uid="{00000000-0004-0000-0100-0000331B0000}"/>
    <hyperlink ref="T1917" r:id="rId6962" xr:uid="{00000000-0004-0000-0100-0000341B0000}"/>
    <hyperlink ref="U1917" r:id="rId6963" xr:uid="{00000000-0004-0000-0100-0000351B0000}"/>
    <hyperlink ref="W1917" r:id="rId6964" xr:uid="{00000000-0004-0000-0100-0000361B0000}"/>
    <hyperlink ref="X1917" r:id="rId6965" xr:uid="{00000000-0004-0000-0100-0000371B0000}"/>
    <hyperlink ref="S1919" r:id="rId6966" xr:uid="{00000000-0004-0000-0100-0000381B0000}"/>
    <hyperlink ref="T1919" r:id="rId6967" xr:uid="{00000000-0004-0000-0100-0000391B0000}"/>
    <hyperlink ref="U1919" r:id="rId6968" xr:uid="{00000000-0004-0000-0100-00003A1B0000}"/>
    <hyperlink ref="V1919" r:id="rId6969" xr:uid="{00000000-0004-0000-0100-00003B1B0000}"/>
    <hyperlink ref="W1919" r:id="rId6970" xr:uid="{00000000-0004-0000-0100-00003C1B0000}"/>
    <hyperlink ref="X1919" r:id="rId6971" xr:uid="{00000000-0004-0000-0100-00003D1B0000}"/>
    <hyperlink ref="U1921" r:id="rId6972" xr:uid="{00000000-0004-0000-0100-00003E1B0000}"/>
    <hyperlink ref="V1921" r:id="rId6973" xr:uid="{00000000-0004-0000-0100-00003F1B0000}"/>
    <hyperlink ref="T1922" r:id="rId6974" xr:uid="{00000000-0004-0000-0100-0000401B0000}"/>
    <hyperlink ref="U1922" r:id="rId6975" xr:uid="{00000000-0004-0000-0100-0000411B0000}"/>
    <hyperlink ref="V1922" r:id="rId6976" xr:uid="{00000000-0004-0000-0100-0000421B0000}"/>
    <hyperlink ref="W1922" r:id="rId6977" xr:uid="{00000000-0004-0000-0100-0000431B0000}"/>
    <hyperlink ref="X1922" r:id="rId6978" xr:uid="{00000000-0004-0000-0100-0000441B0000}"/>
    <hyperlink ref="S1923" r:id="rId6979" xr:uid="{00000000-0004-0000-0100-0000451B0000}"/>
    <hyperlink ref="T1923" r:id="rId6980" xr:uid="{00000000-0004-0000-0100-0000461B0000}"/>
    <hyperlink ref="U1923" r:id="rId6981" xr:uid="{00000000-0004-0000-0100-0000471B0000}"/>
    <hyperlink ref="V1923" r:id="rId6982" xr:uid="{00000000-0004-0000-0100-0000481B0000}"/>
    <hyperlink ref="X1923" r:id="rId6983" xr:uid="{00000000-0004-0000-0100-0000491B0000}"/>
    <hyperlink ref="R1924" r:id="rId6984" xr:uid="{00000000-0004-0000-0100-00004A1B0000}"/>
    <hyperlink ref="T1924" r:id="rId6985" xr:uid="{00000000-0004-0000-0100-00004B1B0000}"/>
    <hyperlink ref="V1924" r:id="rId6986" xr:uid="{00000000-0004-0000-0100-00004C1B0000}"/>
    <hyperlink ref="X1924" r:id="rId6987" xr:uid="{00000000-0004-0000-0100-00004D1B0000}"/>
    <hyperlink ref="T1925" r:id="rId6988" xr:uid="{00000000-0004-0000-0100-00004E1B0000}"/>
    <hyperlink ref="U1925" r:id="rId6989" xr:uid="{00000000-0004-0000-0100-00004F1B0000}"/>
    <hyperlink ref="V1925" r:id="rId6990" xr:uid="{00000000-0004-0000-0100-0000501B0000}"/>
    <hyperlink ref="W1925" r:id="rId6991" xr:uid="{00000000-0004-0000-0100-0000511B0000}"/>
    <hyperlink ref="X1925" r:id="rId6992" xr:uid="{00000000-0004-0000-0100-0000521B0000}"/>
    <hyperlink ref="U1926" r:id="rId6993" xr:uid="{00000000-0004-0000-0100-0000531B0000}"/>
    <hyperlink ref="V1926" r:id="rId6994" xr:uid="{00000000-0004-0000-0100-0000541B0000}"/>
    <hyperlink ref="W1926" r:id="rId6995" xr:uid="{00000000-0004-0000-0100-0000551B0000}"/>
    <hyperlink ref="U1927" r:id="rId6996" xr:uid="{00000000-0004-0000-0100-0000561B0000}"/>
    <hyperlink ref="V1927" r:id="rId6997" xr:uid="{00000000-0004-0000-0100-0000571B0000}"/>
    <hyperlink ref="X1927" r:id="rId6998" xr:uid="{00000000-0004-0000-0100-0000581B0000}"/>
    <hyperlink ref="V1928" r:id="rId6999" xr:uid="{00000000-0004-0000-0100-0000591B0000}"/>
    <hyperlink ref="S1931" r:id="rId7000" xr:uid="{00000000-0004-0000-0100-00005A1B0000}"/>
    <hyperlink ref="T1931" r:id="rId7001" xr:uid="{00000000-0004-0000-0100-00005B1B0000}"/>
    <hyperlink ref="U1931" r:id="rId7002" xr:uid="{00000000-0004-0000-0100-00005C1B0000}"/>
    <hyperlink ref="V1931" r:id="rId7003" xr:uid="{00000000-0004-0000-0100-00005D1B0000}"/>
    <hyperlink ref="W1931" r:id="rId7004" xr:uid="{00000000-0004-0000-0100-00005E1B0000}"/>
    <hyperlink ref="X1931" r:id="rId7005" xr:uid="{00000000-0004-0000-0100-00005F1B0000}"/>
    <hyperlink ref="T1932" r:id="rId7006" xr:uid="{00000000-0004-0000-0100-0000601B0000}"/>
    <hyperlink ref="V1932" r:id="rId7007" xr:uid="{00000000-0004-0000-0100-0000611B0000}"/>
    <hyperlink ref="X1932" r:id="rId7008" xr:uid="{00000000-0004-0000-0100-0000621B0000}"/>
    <hyperlink ref="V1933" r:id="rId7009" xr:uid="{00000000-0004-0000-0100-0000631B0000}"/>
    <hyperlink ref="S1934" r:id="rId7010" xr:uid="{00000000-0004-0000-0100-0000641B0000}"/>
    <hyperlink ref="T1934" r:id="rId7011" xr:uid="{00000000-0004-0000-0100-0000651B0000}"/>
    <hyperlink ref="U1934" r:id="rId7012" xr:uid="{00000000-0004-0000-0100-0000661B0000}"/>
    <hyperlink ref="V1934" r:id="rId7013" xr:uid="{00000000-0004-0000-0100-0000671B0000}"/>
    <hyperlink ref="X1934" r:id="rId7014" xr:uid="{00000000-0004-0000-0100-0000681B0000}"/>
    <hyperlink ref="U1935" r:id="rId7015" xr:uid="{00000000-0004-0000-0100-0000691B0000}"/>
    <hyperlink ref="V1935" r:id="rId7016" xr:uid="{00000000-0004-0000-0100-00006A1B0000}"/>
    <hyperlink ref="V1936" r:id="rId7017" xr:uid="{00000000-0004-0000-0100-00006B1B0000}"/>
    <hyperlink ref="W1936" r:id="rId7018" xr:uid="{00000000-0004-0000-0100-00006C1B0000}"/>
    <hyperlink ref="X1936" r:id="rId7019" xr:uid="{00000000-0004-0000-0100-00006D1B0000}"/>
    <hyperlink ref="T1937" r:id="rId7020" xr:uid="{00000000-0004-0000-0100-00006E1B0000}"/>
    <hyperlink ref="U1937" r:id="rId7021" xr:uid="{00000000-0004-0000-0100-00006F1B0000}"/>
    <hyperlink ref="V1937" r:id="rId7022" xr:uid="{00000000-0004-0000-0100-0000701B0000}"/>
    <hyperlink ref="X1937" r:id="rId7023" xr:uid="{00000000-0004-0000-0100-0000711B0000}"/>
    <hyperlink ref="U1938" r:id="rId7024" xr:uid="{00000000-0004-0000-0100-0000721B0000}"/>
    <hyperlink ref="V1938" r:id="rId7025" xr:uid="{00000000-0004-0000-0100-0000731B0000}"/>
    <hyperlink ref="X1938" r:id="rId7026" xr:uid="{00000000-0004-0000-0100-0000741B0000}"/>
  </hyperlinks>
  <pageMargins left="0.7" right="0.7" top="0.75" bottom="0.75" header="0" footer="0"/>
  <pageSetup orientation="portrait"/>
  <legacyDrawing r:id="rId7027"/>
  <tableParts count="1">
    <tablePart r:id="rId7028"/>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D2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53125" defaultRowHeight="15" customHeight="1"/>
  <cols>
    <col min="1" max="1" width="32.7265625" customWidth="1"/>
    <col min="6" max="6" width="49.1796875" hidden="1" customWidth="1"/>
    <col min="7" max="7" width="42.54296875" customWidth="1"/>
    <col min="11" max="12" width="40.1796875" customWidth="1"/>
    <col min="16" max="16" width="24.1796875" customWidth="1"/>
    <col min="17" max="17" width="25.7265625" customWidth="1"/>
    <col min="40" max="52" width="14.453125" hidden="1"/>
  </cols>
  <sheetData>
    <row r="1" spans="1:56" ht="28.5" customHeight="1">
      <c r="A1" s="1" t="s">
        <v>0</v>
      </c>
      <c r="B1" s="2" t="s">
        <v>1</v>
      </c>
      <c r="C1" s="3" t="s">
        <v>2</v>
      </c>
      <c r="D1" s="2" t="s">
        <v>3</v>
      </c>
      <c r="E1" s="2" t="s">
        <v>11012</v>
      </c>
      <c r="F1" s="283" t="s">
        <v>11013</v>
      </c>
      <c r="G1" s="4" t="s">
        <v>11014</v>
      </c>
      <c r="H1" s="5" t="s">
        <v>11015</v>
      </c>
      <c r="I1" s="5" t="s">
        <v>11016</v>
      </c>
      <c r="J1" s="284" t="s">
        <v>11017</v>
      </c>
      <c r="K1" s="285" t="s">
        <v>11018</v>
      </c>
      <c r="L1" s="285" t="s">
        <v>11019</v>
      </c>
      <c r="M1" s="6"/>
      <c r="N1" s="6" t="s">
        <v>5</v>
      </c>
      <c r="O1" s="3" t="s">
        <v>11020</v>
      </c>
      <c r="P1" s="2" t="s">
        <v>11021</v>
      </c>
      <c r="Q1" s="2" t="s">
        <v>7</v>
      </c>
      <c r="R1" s="2" t="s">
        <v>8</v>
      </c>
      <c r="S1" s="7" t="s">
        <v>9</v>
      </c>
      <c r="T1" s="7" t="s">
        <v>10</v>
      </c>
      <c r="U1" s="8" t="s">
        <v>11</v>
      </c>
      <c r="V1" s="8" t="s">
        <v>12</v>
      </c>
      <c r="W1" s="8" t="s">
        <v>13</v>
      </c>
      <c r="X1" s="8" t="s">
        <v>14</v>
      </c>
      <c r="Y1" s="8" t="s">
        <v>15</v>
      </c>
      <c r="Z1" s="2" t="s">
        <v>11022</v>
      </c>
      <c r="AA1" s="2" t="s">
        <v>16</v>
      </c>
      <c r="AB1" s="3" t="s">
        <v>17</v>
      </c>
      <c r="AC1" s="3" t="s">
        <v>18</v>
      </c>
      <c r="AD1" s="3" t="s">
        <v>19</v>
      </c>
      <c r="AE1" s="6" t="s">
        <v>20</v>
      </c>
      <c r="AF1" s="9" t="s">
        <v>11023</v>
      </c>
      <c r="AG1" s="6" t="s">
        <v>11024</v>
      </c>
      <c r="AH1" s="2" t="s">
        <v>11025</v>
      </c>
      <c r="AI1" s="2" t="s">
        <v>21</v>
      </c>
      <c r="AJ1" s="2" t="s">
        <v>22</v>
      </c>
      <c r="AK1" s="2" t="s">
        <v>23</v>
      </c>
      <c r="AL1" s="3" t="s">
        <v>24</v>
      </c>
      <c r="AM1" s="3" t="s">
        <v>11026</v>
      </c>
      <c r="AN1" s="2" t="s">
        <v>11027</v>
      </c>
      <c r="AO1" s="3" t="s">
        <v>11028</v>
      </c>
      <c r="AP1" s="2" t="s">
        <v>11029</v>
      </c>
      <c r="AQ1" s="2" t="s">
        <v>25</v>
      </c>
      <c r="AR1" s="3" t="s">
        <v>11030</v>
      </c>
      <c r="AS1" s="3" t="s">
        <v>26</v>
      </c>
      <c r="AT1" s="3" t="s">
        <v>11031</v>
      </c>
      <c r="AU1" s="10" t="s">
        <v>11032</v>
      </c>
      <c r="AV1" s="3" t="s">
        <v>11033</v>
      </c>
      <c r="AW1" s="2" t="s">
        <v>11034</v>
      </c>
      <c r="AX1" s="2" t="s">
        <v>11035</v>
      </c>
      <c r="AY1" s="3" t="s">
        <v>11036</v>
      </c>
      <c r="AZ1" s="2" t="s">
        <v>11037</v>
      </c>
      <c r="BA1" s="3" t="s">
        <v>27</v>
      </c>
      <c r="BB1" s="11" t="s">
        <v>28</v>
      </c>
      <c r="BC1" s="12" t="s">
        <v>11038</v>
      </c>
      <c r="BD1" s="2" t="s">
        <v>11039</v>
      </c>
    </row>
    <row r="2" spans="1:56" ht="28.5" customHeight="1">
      <c r="A2" s="142" t="s">
        <v>3157</v>
      </c>
      <c r="B2" s="143"/>
      <c r="C2" s="144" t="s">
        <v>3158</v>
      </c>
      <c r="D2" s="144" t="s">
        <v>3159</v>
      </c>
      <c r="E2" s="59">
        <v>187</v>
      </c>
      <c r="F2" s="15" t="str">
        <f t="shared" ref="F2:F16" si="0">A2 &amp; ", " &amp; D2</f>
        <v>120th Avenue Area, Robinson Township, Ottawa County, Michigan</v>
      </c>
      <c r="G2" s="16" t="s">
        <v>3160</v>
      </c>
      <c r="H2" s="17">
        <v>42.985219000000001</v>
      </c>
      <c r="I2" s="17">
        <v>-86.082739000000004</v>
      </c>
      <c r="J2" s="17" t="s">
        <v>11040</v>
      </c>
      <c r="K2" s="17"/>
      <c r="L2" s="274" t="str">
        <f t="shared" ref="L2:L35" si="1">IF(K2="",G2,K2)</f>
        <v>42.985219, -86.082739</v>
      </c>
      <c r="M2" s="134"/>
      <c r="N2" s="134" t="s">
        <v>77</v>
      </c>
      <c r="O2" s="145" t="s">
        <v>11041</v>
      </c>
      <c r="P2" s="146" t="s">
        <v>3161</v>
      </c>
      <c r="Q2" s="122" t="s">
        <v>3162</v>
      </c>
      <c r="R2" s="20" t="str">
        <f t="shared" ref="R2:R184" si="2">IF(S2="Groundwater", "Groundwater", IF(OR(S2="Wastewater", S2="Surface Water", S2="Drinking Water", S2="Leachate"),"Other Water", IF(OR(S2="Soil", S2="Compost", S2="Sludge", S2="Septage"), "Solid", "Unknown")))</f>
        <v>Groundwater</v>
      </c>
      <c r="S2" s="21" t="s">
        <v>35</v>
      </c>
      <c r="T2" s="22">
        <v>2018</v>
      </c>
      <c r="U2" s="74"/>
      <c r="V2" s="74"/>
      <c r="W2" s="23">
        <v>643.61</v>
      </c>
      <c r="X2" s="23">
        <v>2142.27</v>
      </c>
      <c r="Y2" s="23">
        <f t="shared" ref="Y2:Y184" si="3">IF(U2&amp;V2&amp;W2&amp;X2="","",MAX(U2:X2))</f>
        <v>2142.27</v>
      </c>
      <c r="Z2" s="147" t="s">
        <v>3163</v>
      </c>
      <c r="AA2" s="147" t="s">
        <v>11042</v>
      </c>
      <c r="AB2" s="25" t="s">
        <v>49</v>
      </c>
      <c r="AC2" s="24" t="s">
        <v>3164</v>
      </c>
      <c r="AD2" s="25" t="s">
        <v>72</v>
      </c>
      <c r="AE2" s="27" t="s">
        <v>11043</v>
      </c>
      <c r="AF2" s="27" t="s">
        <v>1281</v>
      </c>
      <c r="AG2" s="148">
        <v>2018</v>
      </c>
      <c r="AH2" s="130" t="s">
        <v>11044</v>
      </c>
      <c r="AI2" s="62" t="s">
        <v>3162</v>
      </c>
      <c r="AJ2" s="149" t="s">
        <v>49</v>
      </c>
      <c r="AK2" s="131" t="s">
        <v>11045</v>
      </c>
      <c r="AL2" s="131" t="s">
        <v>3165</v>
      </c>
      <c r="AM2" s="150" t="s">
        <v>3166</v>
      </c>
      <c r="AN2" s="151"/>
      <c r="AO2" s="151"/>
      <c r="AP2" s="151"/>
      <c r="AQ2" s="151"/>
      <c r="AR2" s="151"/>
      <c r="AS2" s="151"/>
      <c r="AT2" s="151"/>
      <c r="AU2" s="151"/>
      <c r="AV2" s="151"/>
      <c r="AW2" s="151"/>
      <c r="AX2" s="151"/>
      <c r="AY2" s="152" t="s">
        <v>342</v>
      </c>
      <c r="AZ2" s="153">
        <v>28</v>
      </c>
      <c r="BA2" s="87" t="s">
        <v>3167</v>
      </c>
      <c r="BB2" s="64" t="s">
        <v>3168</v>
      </c>
      <c r="BC2" s="32">
        <v>44018</v>
      </c>
      <c r="BD2" s="123" t="s">
        <v>3169</v>
      </c>
    </row>
    <row r="3" spans="1:56" ht="28.5" customHeight="1">
      <c r="A3" s="110" t="s">
        <v>3170</v>
      </c>
      <c r="B3" s="111"/>
      <c r="C3" s="111" t="s">
        <v>3158</v>
      </c>
      <c r="D3" s="111" t="s">
        <v>3171</v>
      </c>
      <c r="E3" s="59">
        <v>1108</v>
      </c>
      <c r="F3" s="15" t="str">
        <f t="shared" si="0"/>
        <v>1279 Rickett Road, Brighton, Livingston County, Michigan</v>
      </c>
      <c r="G3" s="16"/>
      <c r="H3" s="17">
        <v>42.517867000000003</v>
      </c>
      <c r="I3" s="17">
        <v>-83.770949999999999</v>
      </c>
      <c r="J3" s="17" t="s">
        <v>11040</v>
      </c>
      <c r="K3" s="17" t="s">
        <v>9300</v>
      </c>
      <c r="L3" s="17" t="str">
        <f t="shared" si="1"/>
        <v>1279 Rickett Road, Brighton, MI</v>
      </c>
      <c r="M3" s="18"/>
      <c r="N3" s="18" t="s">
        <v>5</v>
      </c>
      <c r="O3" s="45" t="s">
        <v>3172</v>
      </c>
      <c r="P3" s="88" t="s">
        <v>3173</v>
      </c>
      <c r="Q3" s="62" t="s">
        <v>3173</v>
      </c>
      <c r="R3" s="20" t="str">
        <f t="shared" si="2"/>
        <v>Groundwater</v>
      </c>
      <c r="S3" s="21" t="s">
        <v>35</v>
      </c>
      <c r="T3" s="22">
        <v>2020</v>
      </c>
      <c r="U3" s="23">
        <v>2900</v>
      </c>
      <c r="V3" s="23">
        <v>130</v>
      </c>
      <c r="W3" s="23">
        <v>3030</v>
      </c>
      <c r="X3" s="23"/>
      <c r="Y3" s="23">
        <f t="shared" si="3"/>
        <v>3030</v>
      </c>
      <c r="Z3" s="154"/>
      <c r="AA3" s="154"/>
      <c r="AB3" s="25"/>
      <c r="AC3" s="28"/>
      <c r="AD3" s="25"/>
      <c r="AE3" s="27"/>
      <c r="AF3" s="27"/>
      <c r="AG3" s="27"/>
      <c r="AH3" s="25"/>
      <c r="AI3" s="62" t="s">
        <v>3173</v>
      </c>
      <c r="AJ3" s="25"/>
      <c r="AK3" s="155" t="s">
        <v>3173</v>
      </c>
      <c r="AL3" s="25"/>
      <c r="AM3" s="29" t="s">
        <v>3173</v>
      </c>
      <c r="AN3" s="76"/>
      <c r="AO3" s="25"/>
      <c r="AP3" s="25"/>
      <c r="AQ3" s="25"/>
      <c r="AR3" s="25"/>
      <c r="AS3" s="25"/>
      <c r="AT3" s="25"/>
      <c r="AU3" s="76"/>
      <c r="AV3" s="76"/>
      <c r="AW3" s="25"/>
      <c r="AX3" s="76"/>
      <c r="AY3" s="25"/>
      <c r="AZ3" s="125"/>
      <c r="BA3" s="31"/>
      <c r="BB3" s="64" t="s">
        <v>3168</v>
      </c>
      <c r="BC3" s="32">
        <v>44145</v>
      </c>
      <c r="BD3" s="34" t="s">
        <v>39</v>
      </c>
    </row>
    <row r="4" spans="1:56" ht="28.5" customHeight="1">
      <c r="A4" s="156" t="s">
        <v>3174</v>
      </c>
      <c r="B4" s="170" t="s">
        <v>9324</v>
      </c>
      <c r="C4" s="144" t="s">
        <v>3158</v>
      </c>
      <c r="D4" s="144" t="s">
        <v>3175</v>
      </c>
      <c r="E4" s="59">
        <v>177</v>
      </c>
      <c r="F4" s="15" t="str">
        <f t="shared" si="0"/>
        <v>636 40th Street East, Holland, Allegan County, Michigan</v>
      </c>
      <c r="G4" s="15"/>
      <c r="H4" s="17">
        <v>42.761114399999997</v>
      </c>
      <c r="I4" s="17">
        <v>-86.080834600000003</v>
      </c>
      <c r="J4" s="17" t="s">
        <v>11040</v>
      </c>
      <c r="K4" s="17" t="s">
        <v>9325</v>
      </c>
      <c r="L4" s="17" t="str">
        <f t="shared" si="1"/>
        <v>636 40th St E, Holland, MI</v>
      </c>
      <c r="M4" s="136"/>
      <c r="N4" s="136" t="s">
        <v>5</v>
      </c>
      <c r="O4" s="145" t="s">
        <v>3176</v>
      </c>
      <c r="P4" s="286" t="s">
        <v>3177</v>
      </c>
      <c r="Q4" s="122" t="s">
        <v>3177</v>
      </c>
      <c r="R4" s="20" t="str">
        <f t="shared" si="2"/>
        <v>Groundwater</v>
      </c>
      <c r="S4" s="21" t="s">
        <v>35</v>
      </c>
      <c r="T4" s="22">
        <v>2018</v>
      </c>
      <c r="U4" s="74"/>
      <c r="V4" s="74"/>
      <c r="W4" s="23">
        <v>33437</v>
      </c>
      <c r="X4" s="23">
        <v>73866</v>
      </c>
      <c r="Y4" s="23">
        <f t="shared" si="3"/>
        <v>73866</v>
      </c>
      <c r="Z4" s="131" t="s">
        <v>3178</v>
      </c>
      <c r="AA4" s="131" t="s">
        <v>3179</v>
      </c>
      <c r="AB4" s="25" t="s">
        <v>3180</v>
      </c>
      <c r="AC4" s="25" t="s">
        <v>3181</v>
      </c>
      <c r="AD4" s="25" t="s">
        <v>72</v>
      </c>
      <c r="AE4" s="27" t="s">
        <v>3182</v>
      </c>
      <c r="AF4" s="27" t="s">
        <v>5</v>
      </c>
      <c r="AG4" s="148">
        <v>2018</v>
      </c>
      <c r="AH4" s="130" t="s">
        <v>3183</v>
      </c>
      <c r="AI4" s="62" t="s">
        <v>3177</v>
      </c>
      <c r="AJ4" s="149" t="s">
        <v>49</v>
      </c>
      <c r="AK4" s="157"/>
      <c r="AL4" s="131" t="s">
        <v>3184</v>
      </c>
      <c r="AM4" s="150" t="s">
        <v>3166</v>
      </c>
      <c r="AN4" s="151"/>
      <c r="AO4" s="152" t="s">
        <v>49</v>
      </c>
      <c r="AP4" s="152" t="s">
        <v>49</v>
      </c>
      <c r="AQ4" s="152" t="s">
        <v>49</v>
      </c>
      <c r="AR4" s="152" t="s">
        <v>49</v>
      </c>
      <c r="AS4" s="152" t="s">
        <v>72</v>
      </c>
      <c r="AT4" s="152" t="s">
        <v>72</v>
      </c>
      <c r="AU4" s="151"/>
      <c r="AV4" s="151"/>
      <c r="AW4" s="152" t="s">
        <v>1954</v>
      </c>
      <c r="AX4" s="151"/>
      <c r="AY4" s="152" t="s">
        <v>342</v>
      </c>
      <c r="AZ4" s="153">
        <v>0</v>
      </c>
      <c r="BA4" s="35" t="s">
        <v>3185</v>
      </c>
      <c r="BB4" s="64" t="s">
        <v>3168</v>
      </c>
      <c r="BC4" s="32">
        <v>44018</v>
      </c>
      <c r="BD4" s="34" t="s">
        <v>3169</v>
      </c>
    </row>
    <row r="5" spans="1:56" ht="28.5" customHeight="1">
      <c r="A5" s="110" t="s">
        <v>3186</v>
      </c>
      <c r="B5" s="111"/>
      <c r="C5" s="111" t="s">
        <v>3158</v>
      </c>
      <c r="D5" s="111" t="s">
        <v>3187</v>
      </c>
      <c r="E5" s="37">
        <v>445</v>
      </c>
      <c r="F5" s="15" t="str">
        <f t="shared" si="0"/>
        <v>A-W Custom Chrome, East Pointe, Macomb County, Michigan</v>
      </c>
      <c r="G5" s="16" t="s">
        <v>3188</v>
      </c>
      <c r="H5" s="17">
        <v>42.464854099999997</v>
      </c>
      <c r="I5" s="17">
        <v>-82.938349700000003</v>
      </c>
      <c r="J5" s="17" t="s">
        <v>11040</v>
      </c>
      <c r="K5" s="17"/>
      <c r="L5" s="274" t="str">
        <f t="shared" si="1"/>
        <v>17726 E. 9 Mile Rd, East Pointe</v>
      </c>
      <c r="M5" s="18"/>
      <c r="N5" s="18" t="s">
        <v>5</v>
      </c>
      <c r="O5" s="45" t="s">
        <v>3189</v>
      </c>
      <c r="P5" s="88" t="s">
        <v>3190</v>
      </c>
      <c r="Q5" s="62" t="s">
        <v>3190</v>
      </c>
      <c r="R5" s="20" t="str">
        <f t="shared" si="2"/>
        <v>Groundwater</v>
      </c>
      <c r="S5" s="21" t="s">
        <v>35</v>
      </c>
      <c r="T5" s="22">
        <v>2018</v>
      </c>
      <c r="U5" s="74"/>
      <c r="V5" s="23">
        <v>180</v>
      </c>
      <c r="W5" s="23" t="s">
        <v>36</v>
      </c>
      <c r="X5" s="23" t="s">
        <v>36</v>
      </c>
      <c r="Y5" s="23">
        <f t="shared" si="3"/>
        <v>180</v>
      </c>
      <c r="Z5" s="154" t="s">
        <v>3191</v>
      </c>
      <c r="AA5" s="154"/>
      <c r="AB5" s="25"/>
      <c r="AC5" s="24" t="s">
        <v>3192</v>
      </c>
      <c r="AD5" s="25"/>
      <c r="AE5" s="27"/>
      <c r="AF5" s="27"/>
      <c r="AG5" s="27"/>
      <c r="AH5" s="25"/>
      <c r="AI5" s="45"/>
      <c r="AJ5" s="25"/>
      <c r="AK5" s="28"/>
      <c r="AL5" s="25"/>
      <c r="AM5" s="29" t="s">
        <v>3166</v>
      </c>
      <c r="AN5" s="76"/>
      <c r="AO5" s="25"/>
      <c r="AP5" s="25"/>
      <c r="AQ5" s="25"/>
      <c r="AR5" s="25"/>
      <c r="AS5" s="25"/>
      <c r="AT5" s="25"/>
      <c r="AU5" s="76"/>
      <c r="AV5" s="76"/>
      <c r="AW5" s="25"/>
      <c r="AX5" s="76"/>
      <c r="AY5" s="25"/>
      <c r="AZ5" s="125"/>
      <c r="BA5" s="31"/>
      <c r="BB5" s="64" t="s">
        <v>3168</v>
      </c>
      <c r="BC5" s="32">
        <v>44089</v>
      </c>
      <c r="BD5" s="34" t="s">
        <v>39</v>
      </c>
    </row>
    <row r="6" spans="1:56" ht="28.5" customHeight="1">
      <c r="A6" s="110" t="s">
        <v>3193</v>
      </c>
      <c r="B6" s="111"/>
      <c r="C6" s="111" t="s">
        <v>3158</v>
      </c>
      <c r="D6" s="111" t="s">
        <v>3194</v>
      </c>
      <c r="E6" s="59">
        <v>446</v>
      </c>
      <c r="F6" s="15" t="str">
        <f t="shared" si="0"/>
        <v>A.G. Simpson, Sterling Heights, Macomb County, Michigan</v>
      </c>
      <c r="G6" s="16" t="s">
        <v>3195</v>
      </c>
      <c r="H6" s="17">
        <v>42.542652699999998</v>
      </c>
      <c r="I6" s="17">
        <v>-83.039940200000004</v>
      </c>
      <c r="J6" s="17" t="s">
        <v>11040</v>
      </c>
      <c r="K6" s="17"/>
      <c r="L6" s="274" t="str">
        <f t="shared" si="1"/>
        <v>6640 Sterling Dr South, Sterling Heights</v>
      </c>
      <c r="M6" s="18"/>
      <c r="N6" s="18" t="s">
        <v>5</v>
      </c>
      <c r="O6" s="45" t="s">
        <v>3196</v>
      </c>
      <c r="P6" s="88" t="s">
        <v>3190</v>
      </c>
      <c r="Q6" s="62" t="s">
        <v>3190</v>
      </c>
      <c r="R6" s="20" t="str">
        <f t="shared" si="2"/>
        <v>Groundwater</v>
      </c>
      <c r="S6" s="21" t="s">
        <v>35</v>
      </c>
      <c r="T6" s="22">
        <v>2018</v>
      </c>
      <c r="U6" s="74"/>
      <c r="V6" s="23">
        <v>350</v>
      </c>
      <c r="W6" s="23" t="s">
        <v>36</v>
      </c>
      <c r="X6" s="23" t="s">
        <v>36</v>
      </c>
      <c r="Y6" s="23">
        <f t="shared" si="3"/>
        <v>350</v>
      </c>
      <c r="Z6" s="154" t="s">
        <v>3197</v>
      </c>
      <c r="AA6" s="154"/>
      <c r="AB6" s="25"/>
      <c r="AC6" s="24" t="s">
        <v>3198</v>
      </c>
      <c r="AD6" s="158"/>
      <c r="AE6" s="27"/>
      <c r="AF6" s="27"/>
      <c r="AG6" s="27"/>
      <c r="AH6" s="25"/>
      <c r="AI6" s="45"/>
      <c r="AJ6" s="25"/>
      <c r="AK6" s="28"/>
      <c r="AL6" s="25"/>
      <c r="AM6" s="29" t="s">
        <v>3166</v>
      </c>
      <c r="AN6" s="76"/>
      <c r="AO6" s="25"/>
      <c r="AP6" s="25"/>
      <c r="AQ6" s="25"/>
      <c r="AR6" s="25"/>
      <c r="AS6" s="25"/>
      <c r="AT6" s="25"/>
      <c r="AU6" s="76"/>
      <c r="AV6" s="76"/>
      <c r="AW6" s="25"/>
      <c r="AX6" s="76"/>
      <c r="AY6" s="25"/>
      <c r="AZ6" s="125"/>
      <c r="BA6" s="31"/>
      <c r="BB6" s="64" t="s">
        <v>3168</v>
      </c>
      <c r="BC6" s="32">
        <v>44088</v>
      </c>
      <c r="BD6" s="34" t="s">
        <v>39</v>
      </c>
    </row>
    <row r="7" spans="1:56" ht="28.5" customHeight="1">
      <c r="A7" s="13" t="s">
        <v>3199</v>
      </c>
      <c r="B7" s="14"/>
      <c r="C7" s="14" t="s">
        <v>3158</v>
      </c>
      <c r="D7" s="14" t="s">
        <v>3200</v>
      </c>
      <c r="E7" s="37">
        <v>1109</v>
      </c>
      <c r="F7" s="15" t="str">
        <f t="shared" si="0"/>
        <v>Adams Plating, Lansing, Ingham County, Michigan</v>
      </c>
      <c r="G7" s="16" t="s">
        <v>3201</v>
      </c>
      <c r="H7" s="17">
        <v>42.739477999999998</v>
      </c>
      <c r="I7" s="17">
        <v>-84.587918999999999</v>
      </c>
      <c r="J7" s="17" t="s">
        <v>11046</v>
      </c>
      <c r="K7" s="287"/>
      <c r="L7" s="274" t="str">
        <f t="shared" si="1"/>
        <v>521 N. Rosemary, Lansing, MI</v>
      </c>
      <c r="M7" s="281"/>
      <c r="N7" s="18" t="s">
        <v>5</v>
      </c>
      <c r="O7" s="45" t="s">
        <v>3202</v>
      </c>
      <c r="P7" s="55" t="s">
        <v>3203</v>
      </c>
      <c r="Q7" s="55" t="s">
        <v>3203</v>
      </c>
      <c r="R7" s="20" t="str">
        <f t="shared" si="2"/>
        <v>Groundwater</v>
      </c>
      <c r="S7" s="21" t="s">
        <v>35</v>
      </c>
      <c r="T7" s="22">
        <v>2020</v>
      </c>
      <c r="U7" s="74"/>
      <c r="V7" s="23"/>
      <c r="W7" s="23">
        <v>544</v>
      </c>
      <c r="X7" s="23"/>
      <c r="Y7" s="23">
        <f t="shared" si="3"/>
        <v>544</v>
      </c>
      <c r="Z7" s="24"/>
      <c r="AA7" s="24"/>
      <c r="AB7" s="26"/>
      <c r="AC7" s="26"/>
      <c r="AD7" s="26"/>
      <c r="AE7" s="56"/>
      <c r="AF7" s="56"/>
      <c r="AG7" s="56"/>
      <c r="AH7" s="26"/>
      <c r="AI7" s="55" t="s">
        <v>3203</v>
      </c>
      <c r="AJ7" s="56"/>
      <c r="AK7" s="67" t="s">
        <v>3204</v>
      </c>
      <c r="AL7" s="26"/>
      <c r="AM7" s="69" t="s">
        <v>3166</v>
      </c>
      <c r="AN7" s="151"/>
      <c r="AO7" s="151"/>
      <c r="AP7" s="151"/>
      <c r="AQ7" s="151"/>
      <c r="AR7" s="151"/>
      <c r="AS7" s="151"/>
      <c r="AT7" s="151"/>
      <c r="AU7" s="151"/>
      <c r="AV7" s="151"/>
      <c r="AW7" s="151"/>
      <c r="AX7" s="151"/>
      <c r="AY7" s="151"/>
      <c r="AZ7" s="140"/>
      <c r="BA7" s="31"/>
      <c r="BB7" s="64" t="s">
        <v>3168</v>
      </c>
      <c r="BC7" s="32">
        <v>44145</v>
      </c>
      <c r="BD7" s="34" t="s">
        <v>39</v>
      </c>
    </row>
    <row r="8" spans="1:56" ht="28.5" customHeight="1">
      <c r="A8" s="13" t="s">
        <v>3205</v>
      </c>
      <c r="B8" s="14" t="s">
        <v>9338</v>
      </c>
      <c r="C8" s="54" t="s">
        <v>3158</v>
      </c>
      <c r="D8" s="54" t="s">
        <v>3206</v>
      </c>
      <c r="E8" s="59">
        <v>133</v>
      </c>
      <c r="F8" s="15" t="str">
        <f t="shared" si="0"/>
        <v>Adept Plastic Finishing Inc. Factory, Wixom, Oakland County, Michigan</v>
      </c>
      <c r="G8" s="16" t="s">
        <v>3207</v>
      </c>
      <c r="H8" s="17">
        <v>42.499938899999997</v>
      </c>
      <c r="I8" s="17">
        <v>-83.529464700000005</v>
      </c>
      <c r="J8" s="230" t="s">
        <v>11047</v>
      </c>
      <c r="K8" s="17" t="s">
        <v>9339</v>
      </c>
      <c r="L8" s="17" t="str">
        <f t="shared" si="1"/>
        <v>48668 Alpha Dr, Wixom, MI 48393</v>
      </c>
      <c r="M8" s="18"/>
      <c r="N8" s="18" t="s">
        <v>5</v>
      </c>
      <c r="O8" s="19" t="s">
        <v>3208</v>
      </c>
      <c r="P8" s="116" t="s">
        <v>3209</v>
      </c>
      <c r="Q8" s="24" t="s">
        <v>49</v>
      </c>
      <c r="R8" s="20" t="str">
        <f t="shared" si="2"/>
        <v>Groundwater</v>
      </c>
      <c r="S8" s="21" t="s">
        <v>35</v>
      </c>
      <c r="T8" s="22">
        <v>2018</v>
      </c>
      <c r="U8" s="74"/>
      <c r="V8" s="23">
        <v>28000</v>
      </c>
      <c r="W8" s="23" t="s">
        <v>36</v>
      </c>
      <c r="X8" s="23" t="s">
        <v>36</v>
      </c>
      <c r="Y8" s="23">
        <f t="shared" si="3"/>
        <v>28000</v>
      </c>
      <c r="Z8" s="24" t="s">
        <v>3210</v>
      </c>
      <c r="AA8" s="24" t="s">
        <v>3211</v>
      </c>
      <c r="AB8" s="26"/>
      <c r="AC8" s="26"/>
      <c r="AD8" s="26"/>
      <c r="AE8" s="56"/>
      <c r="AF8" s="56"/>
      <c r="AG8" s="56">
        <v>2018</v>
      </c>
      <c r="AH8" s="26" t="s">
        <v>3212</v>
      </c>
      <c r="AI8" s="45" t="s">
        <v>49</v>
      </c>
      <c r="AJ8" s="107" t="s">
        <v>49</v>
      </c>
      <c r="AK8" s="107"/>
      <c r="AL8" s="33" t="s">
        <v>3213</v>
      </c>
      <c r="AM8" s="151" t="s">
        <v>3166</v>
      </c>
      <c r="AN8" s="151"/>
      <c r="AO8" s="151"/>
      <c r="AP8" s="151"/>
      <c r="AQ8" s="151"/>
      <c r="AR8" s="151"/>
      <c r="AS8" s="151"/>
      <c r="AT8" s="151"/>
      <c r="AU8" s="151"/>
      <c r="AV8" s="151"/>
      <c r="AW8" s="151"/>
      <c r="AX8" s="151"/>
      <c r="AY8" s="151"/>
      <c r="AZ8" s="140">
        <v>0</v>
      </c>
      <c r="BA8" s="35" t="s">
        <v>3214</v>
      </c>
      <c r="BB8" s="64" t="s">
        <v>3168</v>
      </c>
      <c r="BC8" s="32">
        <v>44130</v>
      </c>
      <c r="BD8" s="34" t="s">
        <v>3215</v>
      </c>
    </row>
    <row r="9" spans="1:56" ht="28.5" customHeight="1">
      <c r="A9" s="110" t="s">
        <v>3216</v>
      </c>
      <c r="B9" s="111"/>
      <c r="C9" s="111" t="s">
        <v>3158</v>
      </c>
      <c r="D9" s="111" t="s">
        <v>3217</v>
      </c>
      <c r="E9" s="59">
        <v>1110</v>
      </c>
      <c r="F9" s="15" t="str">
        <f t="shared" si="0"/>
        <v>Adrian Landfill, Adrian, Lenawee County, Michigan</v>
      </c>
      <c r="G9" s="16" t="s">
        <v>3218</v>
      </c>
      <c r="H9" s="17">
        <v>41.888356999999999</v>
      </c>
      <c r="I9" s="17">
        <v>-83.992734999999996</v>
      </c>
      <c r="J9" s="230" t="s">
        <v>11048</v>
      </c>
      <c r="K9" s="17" t="s">
        <v>9340</v>
      </c>
      <c r="L9" s="17" t="str">
        <f t="shared" si="1"/>
        <v>1970 Ogden Hwy, Cadmus, MI 49221</v>
      </c>
      <c r="M9" s="18"/>
      <c r="N9" s="18" t="s">
        <v>33</v>
      </c>
      <c r="O9" s="19"/>
      <c r="P9" s="88" t="s">
        <v>3219</v>
      </c>
      <c r="Q9" s="62" t="s">
        <v>3220</v>
      </c>
      <c r="R9" s="20" t="str">
        <f t="shared" si="2"/>
        <v>Groundwater</v>
      </c>
      <c r="S9" s="21" t="s">
        <v>35</v>
      </c>
      <c r="T9" s="22">
        <v>2019</v>
      </c>
      <c r="U9" s="23"/>
      <c r="V9" s="23"/>
      <c r="W9" s="23">
        <v>85.7</v>
      </c>
      <c r="X9" s="23"/>
      <c r="Y9" s="23">
        <f t="shared" si="3"/>
        <v>85.7</v>
      </c>
      <c r="Z9" s="154"/>
      <c r="AA9" s="154"/>
      <c r="AB9" s="25"/>
      <c r="AC9" s="28"/>
      <c r="AD9" s="25"/>
      <c r="AE9" s="27"/>
      <c r="AF9" s="27"/>
      <c r="AG9" s="27"/>
      <c r="AH9" s="25"/>
      <c r="AI9" s="62" t="s">
        <v>3220</v>
      </c>
      <c r="AJ9" s="25"/>
      <c r="AK9" s="159" t="s">
        <v>3220</v>
      </c>
      <c r="AL9" s="25"/>
      <c r="AM9" s="29" t="s">
        <v>3166</v>
      </c>
      <c r="AN9" s="76"/>
      <c r="AO9" s="25"/>
      <c r="AP9" s="25"/>
      <c r="AQ9" s="25"/>
      <c r="AR9" s="25"/>
      <c r="AS9" s="25"/>
      <c r="AT9" s="25"/>
      <c r="AU9" s="76"/>
      <c r="AV9" s="76"/>
      <c r="AW9" s="25"/>
      <c r="AX9" s="76"/>
      <c r="AY9" s="25"/>
      <c r="AZ9" s="125"/>
      <c r="BA9" s="31"/>
      <c r="BB9" s="64" t="s">
        <v>3168</v>
      </c>
      <c r="BC9" s="32">
        <v>44144</v>
      </c>
      <c r="BD9" s="34" t="s">
        <v>39</v>
      </c>
    </row>
    <row r="10" spans="1:56" ht="28.5" customHeight="1">
      <c r="A10" s="110" t="s">
        <v>9341</v>
      </c>
      <c r="B10" s="111"/>
      <c r="C10" s="111" t="s">
        <v>3158</v>
      </c>
      <c r="D10" s="111" t="s">
        <v>3221</v>
      </c>
      <c r="E10" s="59">
        <v>447</v>
      </c>
      <c r="F10" s="15" t="str">
        <f t="shared" si="0"/>
        <v>Advanced Disposal Services Solid Waste Midwest, Inc, Pontiac, Oakland County, Michigan</v>
      </c>
      <c r="G10" s="16" t="s">
        <v>3222</v>
      </c>
      <c r="H10" s="17">
        <v>42.6877067</v>
      </c>
      <c r="I10" s="17">
        <v>-83.292238499999996</v>
      </c>
      <c r="J10" s="17" t="s">
        <v>11049</v>
      </c>
      <c r="K10" s="17"/>
      <c r="L10" s="274" t="str">
        <f t="shared" si="1"/>
        <v>501 Collier Rd, Pontiac, Michigan</v>
      </c>
      <c r="M10" s="18"/>
      <c r="N10" s="18" t="s">
        <v>5</v>
      </c>
      <c r="O10" s="19"/>
      <c r="P10" s="88" t="s">
        <v>3190</v>
      </c>
      <c r="Q10" s="62" t="s">
        <v>3190</v>
      </c>
      <c r="R10" s="20" t="str">
        <f t="shared" si="2"/>
        <v>Groundwater</v>
      </c>
      <c r="S10" s="21" t="s">
        <v>35</v>
      </c>
      <c r="T10" s="22">
        <v>2019</v>
      </c>
      <c r="U10" s="23">
        <v>170</v>
      </c>
      <c r="V10" s="23">
        <v>49</v>
      </c>
      <c r="W10" s="23">
        <v>219</v>
      </c>
      <c r="X10" s="23"/>
      <c r="Y10" s="23">
        <f t="shared" si="3"/>
        <v>219</v>
      </c>
      <c r="Z10" s="158" t="s">
        <v>3223</v>
      </c>
      <c r="AA10" s="154"/>
      <c r="AB10" s="24" t="s">
        <v>3224</v>
      </c>
      <c r="AC10" s="77" t="s">
        <v>3225</v>
      </c>
      <c r="AD10" s="25"/>
      <c r="AE10" s="27"/>
      <c r="AF10" s="27"/>
      <c r="AG10" s="27"/>
      <c r="AH10" s="25"/>
      <c r="AI10" s="45"/>
      <c r="AJ10" s="25"/>
      <c r="AK10" s="28"/>
      <c r="AL10" s="25"/>
      <c r="AM10" s="29" t="s">
        <v>3166</v>
      </c>
      <c r="AN10" s="76"/>
      <c r="AO10" s="25"/>
      <c r="AP10" s="25"/>
      <c r="AQ10" s="25"/>
      <c r="AR10" s="25"/>
      <c r="AS10" s="25"/>
      <c r="AT10" s="25"/>
      <c r="AU10" s="76"/>
      <c r="AV10" s="76"/>
      <c r="AW10" s="25"/>
      <c r="AX10" s="76"/>
      <c r="AY10" s="25"/>
      <c r="AZ10" s="125"/>
      <c r="BA10" s="31"/>
      <c r="BB10" s="64" t="s">
        <v>3168</v>
      </c>
      <c r="BC10" s="32">
        <v>44089</v>
      </c>
      <c r="BD10" s="34" t="s">
        <v>39</v>
      </c>
    </row>
    <row r="11" spans="1:56" ht="28.5" customHeight="1">
      <c r="A11" s="110" t="s">
        <v>3226</v>
      </c>
      <c r="B11" s="111"/>
      <c r="C11" s="111" t="s">
        <v>3158</v>
      </c>
      <c r="D11" s="111" t="s">
        <v>3227</v>
      </c>
      <c r="E11" s="59">
        <v>449</v>
      </c>
      <c r="F11" s="15" t="str">
        <f t="shared" si="0"/>
        <v>Aero Box, Roseville, Macomb County, Michigan</v>
      </c>
      <c r="G11" s="16" t="s">
        <v>3228</v>
      </c>
      <c r="H11" s="17">
        <v>42.5218281</v>
      </c>
      <c r="I11" s="17">
        <v>-82.913680499999998</v>
      </c>
      <c r="J11" s="17" t="s">
        <v>11049</v>
      </c>
      <c r="K11" s="17"/>
      <c r="L11" s="274" t="str">
        <f t="shared" si="1"/>
        <v>20101 Cornille Dr, Detroit</v>
      </c>
      <c r="M11" s="18"/>
      <c r="N11" s="18" t="s">
        <v>5</v>
      </c>
      <c r="O11" s="19"/>
      <c r="P11" s="88" t="s">
        <v>3190</v>
      </c>
      <c r="Q11" s="62" t="s">
        <v>3190</v>
      </c>
      <c r="R11" s="20" t="str">
        <f t="shared" si="2"/>
        <v>Groundwater</v>
      </c>
      <c r="S11" s="21" t="s">
        <v>35</v>
      </c>
      <c r="T11" s="22">
        <v>2018</v>
      </c>
      <c r="U11" s="23">
        <v>40</v>
      </c>
      <c r="V11" s="74"/>
      <c r="W11" s="23" t="s">
        <v>36</v>
      </c>
      <c r="X11" s="23" t="s">
        <v>36</v>
      </c>
      <c r="Y11" s="23">
        <f t="shared" si="3"/>
        <v>40</v>
      </c>
      <c r="Z11" s="154" t="s">
        <v>3229</v>
      </c>
      <c r="AA11" s="154"/>
      <c r="AB11" s="25"/>
      <c r="AC11" s="24" t="s">
        <v>3230</v>
      </c>
      <c r="AD11" s="158"/>
      <c r="AE11" s="27"/>
      <c r="AF11" s="27"/>
      <c r="AG11" s="27"/>
      <c r="AH11" s="25"/>
      <c r="AI11" s="45"/>
      <c r="AJ11" s="25"/>
      <c r="AK11" s="28"/>
      <c r="AL11" s="25"/>
      <c r="AM11" s="29" t="s">
        <v>3166</v>
      </c>
      <c r="AN11" s="76"/>
      <c r="AO11" s="25"/>
      <c r="AP11" s="25"/>
      <c r="AQ11" s="25"/>
      <c r="AR11" s="25"/>
      <c r="AS11" s="25"/>
      <c r="AT11" s="25"/>
      <c r="AU11" s="76"/>
      <c r="AV11" s="76"/>
      <c r="AW11" s="25"/>
      <c r="AX11" s="76"/>
      <c r="AY11" s="25"/>
      <c r="AZ11" s="125"/>
      <c r="BA11" s="31"/>
      <c r="BB11" s="64" t="s">
        <v>3168</v>
      </c>
      <c r="BC11" s="32">
        <v>44088</v>
      </c>
      <c r="BD11" s="34" t="s">
        <v>39</v>
      </c>
    </row>
    <row r="12" spans="1:56" ht="28.5" customHeight="1">
      <c r="A12" s="110" t="s">
        <v>3231</v>
      </c>
      <c r="B12" s="111"/>
      <c r="C12" s="111" t="s">
        <v>3158</v>
      </c>
      <c r="D12" s="111" t="s">
        <v>3232</v>
      </c>
      <c r="E12" s="59">
        <v>1111</v>
      </c>
      <c r="F12" s="15" t="str">
        <f t="shared" si="0"/>
        <v>Aero-Motive Company, Kalamazoo, Kalamazoo County, Michigan</v>
      </c>
      <c r="G12" s="16" t="s">
        <v>3233</v>
      </c>
      <c r="H12" s="17">
        <v>42.266511199999997</v>
      </c>
      <c r="I12" s="17">
        <v>-85.517798900000003</v>
      </c>
      <c r="J12" s="17" t="s">
        <v>11046</v>
      </c>
      <c r="K12" s="17"/>
      <c r="L12" s="274" t="str">
        <f t="shared" si="1"/>
        <v>5688 ML Avenue, Kalamazoo, MI</v>
      </c>
      <c r="M12" s="18"/>
      <c r="N12" s="18" t="s">
        <v>5</v>
      </c>
      <c r="O12" s="45" t="s">
        <v>3234</v>
      </c>
      <c r="P12" s="88" t="s">
        <v>3235</v>
      </c>
      <c r="Q12" s="62" t="s">
        <v>3235</v>
      </c>
      <c r="R12" s="20" t="str">
        <f t="shared" si="2"/>
        <v>Groundwater</v>
      </c>
      <c r="S12" s="21" t="s">
        <v>35</v>
      </c>
      <c r="T12" s="22">
        <v>2019</v>
      </c>
      <c r="U12" s="23">
        <v>40.5</v>
      </c>
      <c r="V12" s="23">
        <v>31.1</v>
      </c>
      <c r="W12" s="23">
        <v>71.599999999999994</v>
      </c>
      <c r="X12" s="23"/>
      <c r="Y12" s="23">
        <f t="shared" si="3"/>
        <v>71.599999999999994</v>
      </c>
      <c r="Z12" s="154"/>
      <c r="AA12" s="154"/>
      <c r="AB12" s="25"/>
      <c r="AC12" s="24"/>
      <c r="AD12" s="158"/>
      <c r="AE12" s="27"/>
      <c r="AF12" s="27"/>
      <c r="AG12" s="27"/>
      <c r="AH12" s="25"/>
      <c r="AI12" s="62" t="s">
        <v>3235</v>
      </c>
      <c r="AJ12" s="25"/>
      <c r="AK12" s="28"/>
      <c r="AL12" s="25"/>
      <c r="AM12" s="29" t="s">
        <v>3166</v>
      </c>
      <c r="AN12" s="76"/>
      <c r="AO12" s="25"/>
      <c r="AP12" s="25"/>
      <c r="AQ12" s="25"/>
      <c r="AR12" s="25"/>
      <c r="AS12" s="25"/>
      <c r="AT12" s="25"/>
      <c r="AU12" s="76"/>
      <c r="AV12" s="76"/>
      <c r="AW12" s="25"/>
      <c r="AX12" s="76"/>
      <c r="AY12" s="25"/>
      <c r="AZ12" s="125"/>
      <c r="BA12" s="31"/>
      <c r="BB12" s="64" t="s">
        <v>3168</v>
      </c>
      <c r="BC12" s="32">
        <v>44145</v>
      </c>
      <c r="BD12" s="34" t="s">
        <v>39</v>
      </c>
    </row>
    <row r="13" spans="1:56" ht="28.5" customHeight="1">
      <c r="A13" s="110" t="s">
        <v>3236</v>
      </c>
      <c r="B13" s="111"/>
      <c r="C13" s="111" t="s">
        <v>3158</v>
      </c>
      <c r="D13" s="111" t="s">
        <v>3237</v>
      </c>
      <c r="E13" s="37">
        <v>450</v>
      </c>
      <c r="F13" s="15" t="str">
        <f t="shared" si="0"/>
        <v>Aevitas Specialty Services Corp., Detroit, Wayne County, Michigan</v>
      </c>
      <c r="G13" s="16" t="s">
        <v>3238</v>
      </c>
      <c r="H13" s="17">
        <v>42.365333</v>
      </c>
      <c r="I13" s="17">
        <v>-82.966375999999997</v>
      </c>
      <c r="J13" s="17" t="s">
        <v>11049</v>
      </c>
      <c r="K13" s="17"/>
      <c r="L13" s="274" t="str">
        <f t="shared" si="1"/>
        <v>663 Lycaste St, Detroit</v>
      </c>
      <c r="M13" s="18"/>
      <c r="N13" s="18" t="s">
        <v>5</v>
      </c>
      <c r="O13" s="45" t="s">
        <v>3239</v>
      </c>
      <c r="P13" s="88" t="s">
        <v>3190</v>
      </c>
      <c r="Q13" s="62" t="s">
        <v>3190</v>
      </c>
      <c r="R13" s="20" t="str">
        <f t="shared" si="2"/>
        <v>Groundwater</v>
      </c>
      <c r="S13" s="21" t="s">
        <v>35</v>
      </c>
      <c r="T13" s="22">
        <v>2018</v>
      </c>
      <c r="U13" s="23">
        <v>10</v>
      </c>
      <c r="V13" s="23">
        <v>70</v>
      </c>
      <c r="W13" s="23">
        <v>80</v>
      </c>
      <c r="X13" s="23"/>
      <c r="Y13" s="23">
        <f t="shared" si="3"/>
        <v>80</v>
      </c>
      <c r="Z13" s="154" t="s">
        <v>3240</v>
      </c>
      <c r="AA13" s="154"/>
      <c r="AB13" s="25"/>
      <c r="AC13" s="24" t="s">
        <v>3241</v>
      </c>
      <c r="AD13" s="158"/>
      <c r="AE13" s="27"/>
      <c r="AF13" s="27"/>
      <c r="AG13" s="27"/>
      <c r="AH13" s="25"/>
      <c r="AI13" s="45"/>
      <c r="AJ13" s="25"/>
      <c r="AK13" s="28"/>
      <c r="AL13" s="25"/>
      <c r="AM13" s="29" t="s">
        <v>3166</v>
      </c>
      <c r="AN13" s="76"/>
      <c r="AO13" s="25"/>
      <c r="AP13" s="25"/>
      <c r="AQ13" s="25"/>
      <c r="AR13" s="25"/>
      <c r="AS13" s="25"/>
      <c r="AT13" s="25"/>
      <c r="AU13" s="76"/>
      <c r="AV13" s="76"/>
      <c r="AW13" s="25"/>
      <c r="AX13" s="76"/>
      <c r="AY13" s="25"/>
      <c r="AZ13" s="125"/>
      <c r="BA13" s="31"/>
      <c r="BB13" s="64" t="s">
        <v>3168</v>
      </c>
      <c r="BC13" s="32">
        <v>44088</v>
      </c>
      <c r="BD13" s="34" t="s">
        <v>39</v>
      </c>
    </row>
    <row r="14" spans="1:56" ht="28.5" customHeight="1">
      <c r="A14" s="98" t="s">
        <v>3242</v>
      </c>
      <c r="B14" s="96"/>
      <c r="C14" s="96" t="s">
        <v>3158</v>
      </c>
      <c r="D14" s="96" t="s">
        <v>3232</v>
      </c>
      <c r="E14" s="37">
        <v>1112</v>
      </c>
      <c r="F14" s="15" t="str">
        <f t="shared" si="0"/>
        <v>Allied Paper Landfill, Kalamazoo, Kalamazoo County, Michigan</v>
      </c>
      <c r="G14" s="16" t="s">
        <v>3243</v>
      </c>
      <c r="H14" s="17">
        <v>42.270188699999999</v>
      </c>
      <c r="I14" s="17">
        <v>-85.5787397</v>
      </c>
      <c r="J14" s="17" t="s">
        <v>11049</v>
      </c>
      <c r="K14" s="17"/>
      <c r="L14" s="274" t="str">
        <f t="shared" si="1"/>
        <v>268 East Alcott, Kalamazoo, MI</v>
      </c>
      <c r="M14" s="18"/>
      <c r="N14" s="18" t="s">
        <v>33</v>
      </c>
      <c r="O14" s="19"/>
      <c r="P14" s="99" t="s">
        <v>3244</v>
      </c>
      <c r="Q14" s="122" t="s">
        <v>3244</v>
      </c>
      <c r="R14" s="20" t="str">
        <f t="shared" si="2"/>
        <v>Groundwater</v>
      </c>
      <c r="S14" s="21" t="s">
        <v>35</v>
      </c>
      <c r="T14" s="22">
        <v>2018</v>
      </c>
      <c r="U14" s="23"/>
      <c r="V14" s="23"/>
      <c r="W14" s="23">
        <v>1834</v>
      </c>
      <c r="X14" s="23"/>
      <c r="Y14" s="23">
        <f t="shared" si="3"/>
        <v>1834</v>
      </c>
      <c r="Z14" s="24"/>
      <c r="AA14" s="24"/>
      <c r="AB14" s="28"/>
      <c r="AC14" s="28"/>
      <c r="AD14" s="28"/>
      <c r="AE14" s="81"/>
      <c r="AF14" s="82"/>
      <c r="AG14" s="81"/>
      <c r="AH14" s="28"/>
      <c r="AI14" s="122" t="s">
        <v>3244</v>
      </c>
      <c r="AJ14" s="28"/>
      <c r="AK14" s="28"/>
      <c r="AL14" s="28"/>
      <c r="AM14" s="29" t="s">
        <v>3245</v>
      </c>
      <c r="AN14" s="139"/>
      <c r="AO14" s="139"/>
      <c r="AP14" s="139"/>
      <c r="AQ14" s="139"/>
      <c r="AR14" s="139"/>
      <c r="AS14" s="139"/>
      <c r="AT14" s="139"/>
      <c r="AU14" s="139"/>
      <c r="AV14" s="139"/>
      <c r="AW14" s="139"/>
      <c r="AX14" s="139"/>
      <c r="AY14" s="139"/>
      <c r="AZ14" s="140"/>
      <c r="BA14" s="90"/>
      <c r="BB14" s="64" t="s">
        <v>3168</v>
      </c>
      <c r="BC14" s="32">
        <v>44145</v>
      </c>
      <c r="BD14" s="85" t="s">
        <v>39</v>
      </c>
    </row>
    <row r="15" spans="1:56" ht="28.5" customHeight="1">
      <c r="A15" s="98" t="s">
        <v>3246</v>
      </c>
      <c r="B15" s="98" t="s">
        <v>3247</v>
      </c>
      <c r="C15" s="80" t="s">
        <v>3158</v>
      </c>
      <c r="D15" s="80" t="s">
        <v>3248</v>
      </c>
      <c r="E15" s="59">
        <v>131</v>
      </c>
      <c r="F15" s="15" t="str">
        <f t="shared" si="0"/>
        <v>Alpena Combat Readiness Training Center (CRTC), Alpena, Alpena County, Michigan</v>
      </c>
      <c r="G15" s="16" t="s">
        <v>3249</v>
      </c>
      <c r="H15" s="17">
        <v>45.068038860000001</v>
      </c>
      <c r="I15" s="17">
        <v>-83.565936829999998</v>
      </c>
      <c r="J15" s="17" t="s">
        <v>11040</v>
      </c>
      <c r="K15" s="230" t="s">
        <v>9358</v>
      </c>
      <c r="L15" s="17" t="str">
        <f t="shared" si="1"/>
        <v>5884 A St, Alpena, MI 49707</v>
      </c>
      <c r="M15" s="18"/>
      <c r="N15" s="18" t="s">
        <v>44</v>
      </c>
      <c r="O15" s="19" t="s">
        <v>3250</v>
      </c>
      <c r="P15" s="83" t="s">
        <v>3251</v>
      </c>
      <c r="Q15" s="122" t="s">
        <v>3251</v>
      </c>
      <c r="R15" s="20" t="str">
        <f t="shared" si="2"/>
        <v>Groundwater</v>
      </c>
      <c r="S15" s="21" t="s">
        <v>35</v>
      </c>
      <c r="T15" s="22">
        <v>2017</v>
      </c>
      <c r="U15" s="23">
        <v>15000</v>
      </c>
      <c r="V15" s="23">
        <v>67000</v>
      </c>
      <c r="W15" s="23">
        <v>82000</v>
      </c>
      <c r="X15" s="23" t="s">
        <v>36</v>
      </c>
      <c r="Y15" s="23">
        <f t="shared" si="3"/>
        <v>82000</v>
      </c>
      <c r="Z15" s="24" t="s">
        <v>3252</v>
      </c>
      <c r="AA15" s="24" t="s">
        <v>3253</v>
      </c>
      <c r="AB15" s="28"/>
      <c r="AC15" s="28"/>
      <c r="AD15" s="28"/>
      <c r="AE15" s="81"/>
      <c r="AF15" s="82" t="s">
        <v>156</v>
      </c>
      <c r="AG15" s="81">
        <v>2017</v>
      </c>
      <c r="AH15" s="28" t="s">
        <v>3254</v>
      </c>
      <c r="AI15" s="122" t="s">
        <v>3255</v>
      </c>
      <c r="AJ15" s="77" t="s">
        <v>49</v>
      </c>
      <c r="AK15" s="77"/>
      <c r="AL15" s="77" t="s">
        <v>3256</v>
      </c>
      <c r="AM15" s="78" t="s">
        <v>3251</v>
      </c>
      <c r="AN15" s="139"/>
      <c r="AO15" s="139"/>
      <c r="AP15" s="139"/>
      <c r="AQ15" s="139"/>
      <c r="AR15" s="139"/>
      <c r="AS15" s="139"/>
      <c r="AT15" s="139"/>
      <c r="AU15" s="139"/>
      <c r="AV15" s="139"/>
      <c r="AW15" s="139"/>
      <c r="AX15" s="139"/>
      <c r="AY15" s="139"/>
      <c r="AZ15" s="140">
        <v>26</v>
      </c>
      <c r="BA15" s="84" t="s">
        <v>3257</v>
      </c>
      <c r="BB15" s="104" t="s">
        <v>3027</v>
      </c>
      <c r="BC15" s="32">
        <v>44032</v>
      </c>
      <c r="BD15" s="85" t="s">
        <v>39</v>
      </c>
    </row>
    <row r="16" spans="1:56" ht="28.5" customHeight="1">
      <c r="A16" s="219" t="s">
        <v>3258</v>
      </c>
      <c r="B16" s="220"/>
      <c r="C16" s="220" t="s">
        <v>3158</v>
      </c>
      <c r="D16" s="220" t="s">
        <v>3248</v>
      </c>
      <c r="E16" s="72">
        <v>132</v>
      </c>
      <c r="F16" s="15" t="str">
        <f t="shared" si="0"/>
        <v>Alpena Hide and Leather, Alpena, Alpena County, Michigan</v>
      </c>
      <c r="G16" s="16" t="s">
        <v>3259</v>
      </c>
      <c r="H16" s="230">
        <v>45.074489999999997</v>
      </c>
      <c r="I16" s="230">
        <v>-83.436063000000004</v>
      </c>
      <c r="J16" s="230" t="s">
        <v>11040</v>
      </c>
      <c r="K16" s="230"/>
      <c r="L16" s="274" t="str">
        <f t="shared" si="1"/>
        <v>45.074490, -83.436063</v>
      </c>
      <c r="M16" s="255"/>
      <c r="N16" s="255" t="s">
        <v>5</v>
      </c>
      <c r="O16" s="257" t="s">
        <v>3260</v>
      </c>
      <c r="P16" s="288" t="s">
        <v>3261</v>
      </c>
      <c r="Q16" s="289" t="s">
        <v>3261</v>
      </c>
      <c r="R16" s="256" t="str">
        <f t="shared" si="2"/>
        <v>Groundwater</v>
      </c>
      <c r="S16" s="256" t="s">
        <v>35</v>
      </c>
      <c r="T16" s="290">
        <v>2020</v>
      </c>
      <c r="U16" s="291"/>
      <c r="V16" s="291"/>
      <c r="W16" s="277">
        <v>70</v>
      </c>
      <c r="X16" s="277"/>
      <c r="Y16" s="277">
        <f t="shared" si="3"/>
        <v>70</v>
      </c>
      <c r="Z16" s="256" t="s">
        <v>3262</v>
      </c>
      <c r="AA16" s="256" t="s">
        <v>49</v>
      </c>
      <c r="AB16" s="257"/>
      <c r="AC16" s="257"/>
      <c r="AD16" s="257"/>
      <c r="AE16" s="255"/>
      <c r="AF16" s="255"/>
      <c r="AG16" s="255"/>
      <c r="AH16" s="257"/>
      <c r="AI16" s="292" t="s">
        <v>3261</v>
      </c>
      <c r="AJ16" s="257"/>
      <c r="AK16" s="257"/>
      <c r="AL16" s="257"/>
      <c r="AM16" s="69" t="s">
        <v>3261</v>
      </c>
      <c r="AN16" s="293"/>
      <c r="AO16" s="293"/>
      <c r="AP16" s="293"/>
      <c r="AQ16" s="293"/>
      <c r="AR16" s="293"/>
      <c r="AS16" s="293"/>
      <c r="AT16" s="293"/>
      <c r="AU16" s="293"/>
      <c r="AV16" s="293"/>
      <c r="AW16" s="293"/>
      <c r="AX16" s="293"/>
      <c r="AY16" s="293"/>
      <c r="AZ16" s="294">
        <v>0</v>
      </c>
      <c r="BA16" s="258" t="s">
        <v>3263</v>
      </c>
      <c r="BB16" s="259" t="s">
        <v>3027</v>
      </c>
      <c r="BC16" s="260">
        <v>44015</v>
      </c>
      <c r="BD16" s="261" t="s">
        <v>3169</v>
      </c>
    </row>
    <row r="17" spans="1:56" ht="28.5" customHeight="1">
      <c r="A17" s="36" t="s">
        <v>3264</v>
      </c>
      <c r="B17" s="65"/>
      <c r="C17" s="36" t="s">
        <v>3158</v>
      </c>
      <c r="D17" s="36" t="s">
        <v>3265</v>
      </c>
      <c r="E17" s="37">
        <v>1589</v>
      </c>
      <c r="F17" s="15"/>
      <c r="G17" s="38" t="s">
        <v>9360</v>
      </c>
      <c r="H17" s="39">
        <v>45.060345499999997</v>
      </c>
      <c r="I17" s="39">
        <v>-83.429020299999905</v>
      </c>
      <c r="J17" s="39" t="s">
        <v>11046</v>
      </c>
      <c r="K17" s="39"/>
      <c r="L17" s="17" t="str">
        <f t="shared" si="1"/>
        <v>210 Harbor Drive, Alpena, MI 49707</v>
      </c>
      <c r="M17" s="40"/>
      <c r="N17" s="40" t="s">
        <v>765</v>
      </c>
      <c r="O17" s="19"/>
      <c r="P17" s="61"/>
      <c r="Q17" s="41" t="s">
        <v>3266</v>
      </c>
      <c r="R17" s="20" t="str">
        <f t="shared" si="2"/>
        <v>Other Water</v>
      </c>
      <c r="S17" s="43" t="s">
        <v>2471</v>
      </c>
      <c r="T17" s="44">
        <v>2018</v>
      </c>
      <c r="U17" s="23">
        <v>7.49</v>
      </c>
      <c r="V17" s="23">
        <v>5.44</v>
      </c>
      <c r="W17" s="23"/>
      <c r="X17" s="23"/>
      <c r="Y17" s="23">
        <f t="shared" si="3"/>
        <v>7.49</v>
      </c>
      <c r="Z17" s="19"/>
      <c r="AA17" s="19"/>
      <c r="AB17" s="19"/>
      <c r="AC17" s="19"/>
      <c r="AD17" s="19"/>
      <c r="AE17" s="18"/>
      <c r="AF17" s="18"/>
      <c r="AG17" s="18"/>
      <c r="AH17" s="19"/>
      <c r="AI17" s="19"/>
      <c r="AJ17" s="19"/>
      <c r="AK17" s="19"/>
      <c r="AL17" s="19"/>
      <c r="AM17" s="19"/>
      <c r="AN17" s="19"/>
      <c r="AO17" s="19"/>
      <c r="AP17" s="19"/>
      <c r="AQ17" s="19"/>
      <c r="AR17" s="19"/>
      <c r="AS17" s="19"/>
      <c r="AT17" s="19"/>
      <c r="AU17" s="19"/>
      <c r="AV17" s="19"/>
      <c r="AW17" s="19"/>
      <c r="AX17" s="19"/>
      <c r="AY17" s="19"/>
      <c r="AZ17" s="19"/>
      <c r="BA17" s="19"/>
      <c r="BB17" s="63"/>
      <c r="BC17" s="117">
        <v>44454</v>
      </c>
      <c r="BD17" s="121" t="s">
        <v>39</v>
      </c>
    </row>
    <row r="18" spans="1:56" ht="28.5" customHeight="1">
      <c r="A18" s="36" t="s">
        <v>3267</v>
      </c>
      <c r="B18" s="36"/>
      <c r="C18" s="36" t="s">
        <v>3158</v>
      </c>
      <c r="D18" s="36" t="s">
        <v>3268</v>
      </c>
      <c r="E18" s="37">
        <v>1590</v>
      </c>
      <c r="F18" s="15"/>
      <c r="G18" s="38" t="s">
        <v>11050</v>
      </c>
      <c r="H18" s="39">
        <v>42.269992799999997</v>
      </c>
      <c r="I18" s="39">
        <v>-83.665333099999998</v>
      </c>
      <c r="J18" s="39" t="s">
        <v>11049</v>
      </c>
      <c r="K18" s="39" t="s">
        <v>9370</v>
      </c>
      <c r="L18" s="17" t="str">
        <f t="shared" si="1"/>
        <v>49 S Dixboro Road, Ann Arbor, MI 48105</v>
      </c>
      <c r="M18" s="40"/>
      <c r="N18" s="40" t="s">
        <v>765</v>
      </c>
      <c r="O18" s="19"/>
      <c r="P18" s="61"/>
      <c r="Q18" s="41" t="s">
        <v>3266</v>
      </c>
      <c r="R18" s="20" t="str">
        <f t="shared" si="2"/>
        <v>Other Water</v>
      </c>
      <c r="S18" s="43" t="s">
        <v>2471</v>
      </c>
      <c r="T18" s="44">
        <v>2018</v>
      </c>
      <c r="U18" s="23">
        <v>4.42</v>
      </c>
      <c r="V18" s="23">
        <v>178</v>
      </c>
      <c r="W18" s="23"/>
      <c r="X18" s="23"/>
      <c r="Y18" s="23">
        <f t="shared" si="3"/>
        <v>178</v>
      </c>
      <c r="Z18" s="19"/>
      <c r="AA18" s="19"/>
      <c r="AB18" s="19"/>
      <c r="AC18" s="19"/>
      <c r="AD18" s="19"/>
      <c r="AE18" s="18"/>
      <c r="AF18" s="18"/>
      <c r="AG18" s="18"/>
      <c r="AH18" s="19"/>
      <c r="AI18" s="19"/>
      <c r="AJ18" s="19"/>
      <c r="AK18" s="19"/>
      <c r="AL18" s="45"/>
      <c r="AM18" s="61"/>
      <c r="AN18" s="61"/>
      <c r="AO18" s="19"/>
      <c r="AP18" s="19"/>
      <c r="AQ18" s="19"/>
      <c r="AR18" s="19"/>
      <c r="AS18" s="19"/>
      <c r="AT18" s="19"/>
      <c r="AU18" s="19"/>
      <c r="AV18" s="19"/>
      <c r="AW18" s="19"/>
      <c r="AX18" s="19"/>
      <c r="AY18" s="19"/>
      <c r="AZ18" s="19"/>
      <c r="BA18" s="19"/>
      <c r="BB18" s="63"/>
      <c r="BC18" s="117">
        <v>44454</v>
      </c>
      <c r="BD18" s="121" t="s">
        <v>39</v>
      </c>
    </row>
    <row r="19" spans="1:56" ht="28.5" customHeight="1">
      <c r="A19" s="110" t="s">
        <v>3269</v>
      </c>
      <c r="B19" s="111"/>
      <c r="C19" s="111" t="s">
        <v>3158</v>
      </c>
      <c r="D19" s="111" t="s">
        <v>3237</v>
      </c>
      <c r="E19" s="59">
        <v>451</v>
      </c>
      <c r="F19" s="15" t="str">
        <f t="shared" ref="F19:F21" si="4">A19 &amp; ", " &amp; D19</f>
        <v>Arted Chrome Plating, Detroit, Wayne County, Michigan</v>
      </c>
      <c r="G19" s="16" t="s">
        <v>3270</v>
      </c>
      <c r="H19" s="17">
        <v>42.366324300000002</v>
      </c>
      <c r="I19" s="17">
        <v>-83.069735800000004</v>
      </c>
      <c r="J19" s="17" t="s">
        <v>11049</v>
      </c>
      <c r="K19" s="188" t="s">
        <v>9382</v>
      </c>
      <c r="L19" s="17" t="str">
        <f t="shared" si="1"/>
        <v>38 Piquette Street, Detroit, MI 48202</v>
      </c>
      <c r="M19" s="281"/>
      <c r="N19" s="18" t="s">
        <v>5</v>
      </c>
      <c r="O19" s="45" t="s">
        <v>3271</v>
      </c>
      <c r="P19" s="88" t="s">
        <v>3190</v>
      </c>
      <c r="Q19" s="62" t="s">
        <v>3190</v>
      </c>
      <c r="R19" s="20" t="str">
        <f t="shared" si="2"/>
        <v>Groundwater</v>
      </c>
      <c r="S19" s="21" t="s">
        <v>35</v>
      </c>
      <c r="T19" s="22">
        <v>2018</v>
      </c>
      <c r="U19" s="74"/>
      <c r="V19" s="23">
        <v>69</v>
      </c>
      <c r="W19" s="23" t="s">
        <v>36</v>
      </c>
      <c r="X19" s="23" t="s">
        <v>36</v>
      </c>
      <c r="Y19" s="23">
        <f t="shared" si="3"/>
        <v>69</v>
      </c>
      <c r="Z19" s="154" t="s">
        <v>3272</v>
      </c>
      <c r="AA19" s="154"/>
      <c r="AB19" s="25"/>
      <c r="AC19" s="24" t="s">
        <v>3273</v>
      </c>
      <c r="AD19" s="158"/>
      <c r="AE19" s="27"/>
      <c r="AF19" s="27"/>
      <c r="AG19" s="27"/>
      <c r="AH19" s="25"/>
      <c r="AI19" s="45"/>
      <c r="AJ19" s="25"/>
      <c r="AK19" s="28"/>
      <c r="AL19" s="25"/>
      <c r="AM19" s="29" t="s">
        <v>3166</v>
      </c>
      <c r="AN19" s="76"/>
      <c r="AO19" s="25"/>
      <c r="AP19" s="25"/>
      <c r="AQ19" s="25"/>
      <c r="AR19" s="25"/>
      <c r="AS19" s="25"/>
      <c r="AT19" s="25"/>
      <c r="AU19" s="76"/>
      <c r="AV19" s="76"/>
      <c r="AW19" s="25"/>
      <c r="AX19" s="76"/>
      <c r="AY19" s="25"/>
      <c r="AZ19" s="125"/>
      <c r="BA19" s="31"/>
      <c r="BB19" s="64" t="s">
        <v>3168</v>
      </c>
      <c r="BC19" s="32">
        <v>44088</v>
      </c>
      <c r="BD19" s="34" t="s">
        <v>39</v>
      </c>
    </row>
    <row r="20" spans="1:56" ht="28.5" customHeight="1">
      <c r="A20" s="142" t="s">
        <v>3274</v>
      </c>
      <c r="B20" s="143"/>
      <c r="C20" s="144" t="s">
        <v>3158</v>
      </c>
      <c r="D20" s="144" t="s">
        <v>3275</v>
      </c>
      <c r="E20" s="37">
        <v>184</v>
      </c>
      <c r="F20" s="15" t="str">
        <f t="shared" si="4"/>
        <v>Ashley Avenue Disposal Area, Grattan Township, Kent County, Michigan</v>
      </c>
      <c r="G20" s="16" t="s">
        <v>3276</v>
      </c>
      <c r="H20" s="17">
        <v>43.064660809999999</v>
      </c>
      <c r="I20" s="17">
        <v>-85.327143629999995</v>
      </c>
      <c r="J20" s="230" t="s">
        <v>11040</v>
      </c>
      <c r="K20" s="17"/>
      <c r="L20" s="274" t="str">
        <f t="shared" si="1"/>
        <v>43.06466081, -85.32714363</v>
      </c>
      <c r="M20" s="134"/>
      <c r="N20" s="134" t="s">
        <v>2194</v>
      </c>
      <c r="O20" s="145" t="s">
        <v>11051</v>
      </c>
      <c r="P20" s="146" t="s">
        <v>3277</v>
      </c>
      <c r="Q20" s="122" t="s">
        <v>3278</v>
      </c>
      <c r="R20" s="20" t="str">
        <f t="shared" si="2"/>
        <v>Groundwater</v>
      </c>
      <c r="S20" s="21" t="s">
        <v>35</v>
      </c>
      <c r="T20" s="22">
        <v>2019</v>
      </c>
      <c r="U20" s="74"/>
      <c r="V20" s="74"/>
      <c r="W20" s="23">
        <v>103</v>
      </c>
      <c r="X20" s="23">
        <v>110</v>
      </c>
      <c r="Y20" s="23">
        <f t="shared" si="3"/>
        <v>110</v>
      </c>
      <c r="Z20" s="160" t="s">
        <v>3279</v>
      </c>
      <c r="AA20" s="161" t="s">
        <v>11052</v>
      </c>
      <c r="AB20" s="25" t="s">
        <v>49</v>
      </c>
      <c r="AC20" s="25" t="s">
        <v>11053</v>
      </c>
      <c r="AD20" s="25" t="s">
        <v>72</v>
      </c>
      <c r="AE20" s="27" t="s">
        <v>11054</v>
      </c>
      <c r="AF20" s="27" t="s">
        <v>1281</v>
      </c>
      <c r="AG20" s="148">
        <v>2019</v>
      </c>
      <c r="AH20" s="130" t="s">
        <v>11055</v>
      </c>
      <c r="AI20" s="62" t="s">
        <v>3278</v>
      </c>
      <c r="AJ20" s="149" t="s">
        <v>49</v>
      </c>
      <c r="AK20" s="157"/>
      <c r="AL20" s="157" t="s">
        <v>49</v>
      </c>
      <c r="AM20" s="150" t="s">
        <v>3166</v>
      </c>
      <c r="AN20" s="151"/>
      <c r="AO20" s="151"/>
      <c r="AP20" s="151"/>
      <c r="AQ20" s="151"/>
      <c r="AR20" s="151"/>
      <c r="AS20" s="151"/>
      <c r="AT20" s="151"/>
      <c r="AU20" s="151"/>
      <c r="AV20" s="151"/>
      <c r="AW20" s="151"/>
      <c r="AX20" s="151"/>
      <c r="AY20" s="152" t="s">
        <v>548</v>
      </c>
      <c r="AZ20" s="153">
        <v>0</v>
      </c>
      <c r="BA20" s="87" t="s">
        <v>3280</v>
      </c>
      <c r="BB20" s="64" t="s">
        <v>3168</v>
      </c>
      <c r="BC20" s="32">
        <v>44018</v>
      </c>
      <c r="BD20" s="123" t="s">
        <v>3169</v>
      </c>
    </row>
    <row r="21" spans="1:56" ht="28.5" customHeight="1">
      <c r="A21" s="156" t="s">
        <v>3281</v>
      </c>
      <c r="B21" s="144"/>
      <c r="C21" s="144" t="s">
        <v>3158</v>
      </c>
      <c r="D21" s="162" t="s">
        <v>3282</v>
      </c>
      <c r="E21" s="59">
        <v>190</v>
      </c>
      <c r="F21" s="15" t="str">
        <f t="shared" si="4"/>
        <v>BASF Corporation, Wyoming, Kent County, Michigan</v>
      </c>
      <c r="G21" s="16" t="s">
        <v>3283</v>
      </c>
      <c r="H21" s="17">
        <v>42.934717999999997</v>
      </c>
      <c r="I21" s="17">
        <v>-85.688407999999995</v>
      </c>
      <c r="J21" s="17" t="s">
        <v>11056</v>
      </c>
      <c r="K21" s="17" t="s">
        <v>9424</v>
      </c>
      <c r="L21" s="17" t="str">
        <f t="shared" si="1"/>
        <v>836 Chicago Dr SW, Wyoming, MI 49509</v>
      </c>
      <c r="M21" s="136"/>
      <c r="N21" s="136" t="s">
        <v>5</v>
      </c>
      <c r="O21" s="145" t="s">
        <v>11057</v>
      </c>
      <c r="P21" s="146" t="s">
        <v>3284</v>
      </c>
      <c r="Q21" s="147" t="s">
        <v>49</v>
      </c>
      <c r="R21" s="20" t="str">
        <f t="shared" si="2"/>
        <v>Groundwater</v>
      </c>
      <c r="S21" s="21" t="s">
        <v>35</v>
      </c>
      <c r="T21" s="22">
        <v>2018</v>
      </c>
      <c r="U21" s="23">
        <v>30.6</v>
      </c>
      <c r="V21" s="23">
        <v>517</v>
      </c>
      <c r="W21" s="23">
        <v>547.6</v>
      </c>
      <c r="X21" s="23" t="s">
        <v>36</v>
      </c>
      <c r="Y21" s="23">
        <f t="shared" si="3"/>
        <v>547.6</v>
      </c>
      <c r="Z21" s="160" t="s">
        <v>3285</v>
      </c>
      <c r="AA21" s="160" t="s">
        <v>49</v>
      </c>
      <c r="AB21" s="25" t="s">
        <v>49</v>
      </c>
      <c r="AC21" s="25" t="s">
        <v>11058</v>
      </c>
      <c r="AD21" s="25" t="s">
        <v>72</v>
      </c>
      <c r="AE21" s="27" t="s">
        <v>11059</v>
      </c>
      <c r="AF21" s="27" t="s">
        <v>3286</v>
      </c>
      <c r="AG21" s="148">
        <v>2018</v>
      </c>
      <c r="AH21" s="130" t="s">
        <v>11060</v>
      </c>
      <c r="AI21" s="163" t="s">
        <v>49</v>
      </c>
      <c r="AJ21" s="149" t="s">
        <v>49</v>
      </c>
      <c r="AK21" s="157"/>
      <c r="AL21" s="131" t="s">
        <v>11061</v>
      </c>
      <c r="AM21" s="150" t="s">
        <v>3166</v>
      </c>
      <c r="AN21" s="151"/>
      <c r="AO21" s="151"/>
      <c r="AP21" s="151"/>
      <c r="AQ21" s="151"/>
      <c r="AR21" s="151"/>
      <c r="AS21" s="152" t="s">
        <v>72</v>
      </c>
      <c r="AT21" s="152" t="s">
        <v>72</v>
      </c>
      <c r="AU21" s="151"/>
      <c r="AV21" s="151"/>
      <c r="AW21" s="152" t="s">
        <v>1954</v>
      </c>
      <c r="AX21" s="151"/>
      <c r="AY21" s="152" t="s">
        <v>342</v>
      </c>
      <c r="AZ21" s="153">
        <v>2</v>
      </c>
      <c r="BA21" s="35" t="s">
        <v>3287</v>
      </c>
      <c r="BB21" s="64" t="s">
        <v>3168</v>
      </c>
      <c r="BC21" s="32">
        <v>44018</v>
      </c>
      <c r="BD21" s="34" t="s">
        <v>3169</v>
      </c>
    </row>
    <row r="22" spans="1:56" ht="28.5" customHeight="1">
      <c r="A22" s="36" t="s">
        <v>3288</v>
      </c>
      <c r="B22" s="36"/>
      <c r="C22" s="36" t="s">
        <v>3158</v>
      </c>
      <c r="D22" s="36" t="s">
        <v>3289</v>
      </c>
      <c r="E22" s="59">
        <v>1591</v>
      </c>
      <c r="F22" s="15"/>
      <c r="G22" s="38" t="s">
        <v>9431</v>
      </c>
      <c r="H22" s="39">
        <v>42.3441349</v>
      </c>
      <c r="I22" s="39">
        <v>-85.265072199999906</v>
      </c>
      <c r="J22" s="39" t="s">
        <v>11049</v>
      </c>
      <c r="K22" s="39"/>
      <c r="L22" s="17" t="str">
        <f t="shared" si="1"/>
        <v>2000 River Rd W, Battle Creek, MI 49037</v>
      </c>
      <c r="M22" s="40"/>
      <c r="N22" s="40" t="s">
        <v>765</v>
      </c>
      <c r="O22" s="19"/>
      <c r="P22" s="61"/>
      <c r="Q22" s="41" t="s">
        <v>3266</v>
      </c>
      <c r="R22" s="20" t="str">
        <f t="shared" si="2"/>
        <v>Other Water</v>
      </c>
      <c r="S22" s="43" t="s">
        <v>2471</v>
      </c>
      <c r="T22" s="44">
        <v>2018</v>
      </c>
      <c r="U22" s="23">
        <v>8.43</v>
      </c>
      <c r="V22" s="23">
        <v>5.14</v>
      </c>
      <c r="W22" s="23"/>
      <c r="X22" s="23"/>
      <c r="Y22" s="23">
        <f t="shared" si="3"/>
        <v>8.43</v>
      </c>
      <c r="Z22" s="19"/>
      <c r="AA22" s="19"/>
      <c r="AB22" s="19"/>
      <c r="AC22" s="19"/>
      <c r="AD22" s="19"/>
      <c r="AE22" s="18"/>
      <c r="AF22" s="18"/>
      <c r="AG22" s="18"/>
      <c r="AH22" s="19"/>
      <c r="AI22" s="19"/>
      <c r="AJ22" s="19"/>
      <c r="AK22" s="19"/>
      <c r="AL22" s="45"/>
      <c r="AM22" s="61"/>
      <c r="AN22" s="61"/>
      <c r="AO22" s="19"/>
      <c r="AP22" s="19"/>
      <c r="AQ22" s="19"/>
      <c r="AR22" s="19"/>
      <c r="AS22" s="19"/>
      <c r="AT22" s="19"/>
      <c r="AU22" s="19"/>
      <c r="AV22" s="19"/>
      <c r="AW22" s="19"/>
      <c r="AX22" s="19"/>
      <c r="AY22" s="19"/>
      <c r="AZ22" s="19"/>
      <c r="BA22" s="19"/>
      <c r="BB22" s="63"/>
      <c r="BC22" s="117">
        <v>44454</v>
      </c>
      <c r="BD22" s="121" t="s">
        <v>39</v>
      </c>
    </row>
    <row r="23" spans="1:56" ht="28.5" customHeight="1">
      <c r="A23" s="36" t="s">
        <v>3290</v>
      </c>
      <c r="B23" s="36"/>
      <c r="C23" s="36" t="s">
        <v>3158</v>
      </c>
      <c r="D23" s="36" t="s">
        <v>3291</v>
      </c>
      <c r="E23" s="37">
        <v>1592</v>
      </c>
      <c r="F23" s="15"/>
      <c r="G23" s="38" t="s">
        <v>9433</v>
      </c>
      <c r="H23" s="39">
        <v>43.609886699999997</v>
      </c>
      <c r="I23" s="39">
        <v>-83.868631499999907</v>
      </c>
      <c r="J23" s="39" t="s">
        <v>11049</v>
      </c>
      <c r="L23" s="17" t="str">
        <f t="shared" si="1"/>
        <v>2905 N Water St, Bay City, MI 48708</v>
      </c>
      <c r="M23" s="295"/>
      <c r="N23" s="40" t="s">
        <v>765</v>
      </c>
      <c r="O23" s="19"/>
      <c r="P23" s="61"/>
      <c r="Q23" s="41" t="s">
        <v>3266</v>
      </c>
      <c r="R23" s="20" t="str">
        <f t="shared" si="2"/>
        <v>Other Water</v>
      </c>
      <c r="S23" s="43" t="s">
        <v>2471</v>
      </c>
      <c r="T23" s="44">
        <v>2018</v>
      </c>
      <c r="U23" s="23">
        <v>6.09</v>
      </c>
      <c r="V23" s="23">
        <v>44</v>
      </c>
      <c r="W23" s="23"/>
      <c r="X23" s="23"/>
      <c r="Y23" s="23">
        <f t="shared" si="3"/>
        <v>44</v>
      </c>
      <c r="Z23" s="19"/>
      <c r="AA23" s="19"/>
      <c r="AB23" s="19"/>
      <c r="AC23" s="19"/>
      <c r="AD23" s="19"/>
      <c r="AE23" s="18"/>
      <c r="AF23" s="18"/>
      <c r="AG23" s="18"/>
      <c r="AH23" s="19"/>
      <c r="AI23" s="19"/>
      <c r="AJ23" s="19"/>
      <c r="AK23" s="19"/>
      <c r="AL23" s="45"/>
      <c r="AM23" s="61"/>
      <c r="AN23" s="61"/>
      <c r="AO23" s="19"/>
      <c r="AP23" s="19"/>
      <c r="AQ23" s="19"/>
      <c r="AR23" s="19"/>
      <c r="AS23" s="19"/>
      <c r="AT23" s="19"/>
      <c r="AU23" s="19"/>
      <c r="AV23" s="19"/>
      <c r="AW23" s="19"/>
      <c r="AX23" s="19"/>
      <c r="AY23" s="19"/>
      <c r="AZ23" s="19"/>
      <c r="BA23" s="19"/>
      <c r="BB23" s="63"/>
      <c r="BC23" s="117">
        <v>44454</v>
      </c>
      <c r="BD23" s="121" t="s">
        <v>39</v>
      </c>
    </row>
    <row r="24" spans="1:56" ht="28.5" customHeight="1">
      <c r="A24" s="110" t="s">
        <v>3292</v>
      </c>
      <c r="B24" s="111"/>
      <c r="C24" s="111" t="s">
        <v>3158</v>
      </c>
      <c r="D24" s="111" t="s">
        <v>3227</v>
      </c>
      <c r="E24" s="37">
        <v>452</v>
      </c>
      <c r="F24" s="15" t="str">
        <f t="shared" ref="F24:F26" si="5">A24 &amp; ", " &amp; D24</f>
        <v>Beacon Park Finishing, Roseville, Macomb County, Michigan</v>
      </c>
      <c r="G24" s="16" t="s">
        <v>3293</v>
      </c>
      <c r="H24" s="17">
        <v>42.5143165</v>
      </c>
      <c r="I24" s="17">
        <v>-82.960069500000003</v>
      </c>
      <c r="J24" s="17" t="s">
        <v>11049</v>
      </c>
      <c r="K24" s="17"/>
      <c r="L24" s="274" t="str">
        <f t="shared" si="1"/>
        <v>15765 Sturgeon, Roseville</v>
      </c>
      <c r="M24" s="18"/>
      <c r="N24" s="18" t="s">
        <v>5</v>
      </c>
      <c r="O24" s="45" t="s">
        <v>3189</v>
      </c>
      <c r="P24" s="88" t="s">
        <v>3190</v>
      </c>
      <c r="Q24" s="62" t="s">
        <v>3190</v>
      </c>
      <c r="R24" s="20" t="str">
        <f t="shared" si="2"/>
        <v>Groundwater</v>
      </c>
      <c r="S24" s="21" t="s">
        <v>35</v>
      </c>
      <c r="T24" s="22">
        <v>2018</v>
      </c>
      <c r="U24" s="23">
        <v>4.3</v>
      </c>
      <c r="V24" s="23">
        <v>50000</v>
      </c>
      <c r="W24" s="23">
        <v>50004.3</v>
      </c>
      <c r="X24" s="23"/>
      <c r="Y24" s="23">
        <f t="shared" si="3"/>
        <v>50004.3</v>
      </c>
      <c r="Z24" s="158" t="s">
        <v>3294</v>
      </c>
      <c r="AA24" s="154"/>
      <c r="AB24" s="24" t="s">
        <v>3224</v>
      </c>
      <c r="AC24" s="77" t="s">
        <v>3295</v>
      </c>
      <c r="AD24" s="25"/>
      <c r="AE24" s="27"/>
      <c r="AF24" s="27"/>
      <c r="AG24" s="27"/>
      <c r="AH24" s="25"/>
      <c r="AI24" s="45"/>
      <c r="AJ24" s="25"/>
      <c r="AK24" s="28"/>
      <c r="AL24" s="25"/>
      <c r="AM24" s="151" t="s">
        <v>3166</v>
      </c>
      <c r="AN24" s="76"/>
      <c r="AO24" s="25"/>
      <c r="AP24" s="25"/>
      <c r="AQ24" s="25"/>
      <c r="AR24" s="25"/>
      <c r="AS24" s="25"/>
      <c r="AT24" s="25"/>
      <c r="AU24" s="76"/>
      <c r="AV24" s="76"/>
      <c r="AW24" s="25"/>
      <c r="AX24" s="76"/>
      <c r="AY24" s="25"/>
      <c r="AZ24" s="125"/>
      <c r="BA24" s="31"/>
      <c r="BB24" s="64" t="s">
        <v>3168</v>
      </c>
      <c r="BC24" s="32">
        <v>44089</v>
      </c>
      <c r="BD24" s="34" t="s">
        <v>39</v>
      </c>
    </row>
    <row r="25" spans="1:56" ht="28.5" customHeight="1">
      <c r="A25" s="36" t="s">
        <v>3296</v>
      </c>
      <c r="B25" s="36"/>
      <c r="C25" s="36" t="s">
        <v>3158</v>
      </c>
      <c r="D25" s="36" t="s">
        <v>3297</v>
      </c>
      <c r="E25" s="59">
        <v>1296</v>
      </c>
      <c r="F25" s="15" t="str">
        <f t="shared" si="5"/>
        <v>Belmont Armory, Belmont, Kent County, Michigan</v>
      </c>
      <c r="G25" s="65"/>
      <c r="H25" s="17">
        <v>43.102082000000003</v>
      </c>
      <c r="I25" s="17">
        <v>-85.62594</v>
      </c>
      <c r="J25" s="188" t="s">
        <v>11056</v>
      </c>
      <c r="K25" s="17" t="s">
        <v>9447</v>
      </c>
      <c r="L25" s="17" t="str">
        <f t="shared" si="1"/>
        <v>1650 HOUSE ST BELMONT, MI 49306</v>
      </c>
      <c r="M25" s="40"/>
      <c r="N25" s="40" t="s">
        <v>44</v>
      </c>
      <c r="O25" s="19"/>
      <c r="P25" s="66" t="s">
        <v>90</v>
      </c>
      <c r="Q25" s="66" t="s">
        <v>90</v>
      </c>
      <c r="R25" s="20" t="str">
        <f t="shared" si="2"/>
        <v>Other Water</v>
      </c>
      <c r="S25" s="43" t="s">
        <v>80</v>
      </c>
      <c r="T25" s="44">
        <v>2018</v>
      </c>
      <c r="U25" s="23">
        <v>95.3</v>
      </c>
      <c r="V25" s="23">
        <v>25.6</v>
      </c>
      <c r="W25" s="23">
        <v>120.9</v>
      </c>
      <c r="X25" s="23">
        <v>507.7</v>
      </c>
      <c r="Y25" s="23">
        <f t="shared" si="3"/>
        <v>507.7</v>
      </c>
      <c r="Z25" s="19"/>
      <c r="AA25" s="19"/>
      <c r="AB25" s="19"/>
      <c r="AC25" s="19"/>
      <c r="AD25" s="19"/>
      <c r="AE25" s="18"/>
      <c r="AF25" s="40" t="s">
        <v>44</v>
      </c>
      <c r="AG25" s="40">
        <v>2019</v>
      </c>
      <c r="AH25" s="19"/>
      <c r="AI25" s="19"/>
      <c r="AJ25" s="19"/>
      <c r="AK25" s="19"/>
      <c r="AL25" s="19"/>
      <c r="AM25" s="151" t="s">
        <v>3166</v>
      </c>
      <c r="AN25" s="19"/>
      <c r="AO25" s="19"/>
      <c r="AP25" s="19"/>
      <c r="AQ25" s="19"/>
      <c r="AR25" s="19"/>
      <c r="AS25" s="19"/>
      <c r="AT25" s="19"/>
      <c r="AU25" s="19"/>
      <c r="AV25" s="19"/>
      <c r="AW25" s="19"/>
      <c r="AX25" s="19"/>
      <c r="AY25" s="19"/>
      <c r="AZ25" s="19"/>
      <c r="BA25" s="68" t="s">
        <v>92</v>
      </c>
      <c r="BB25" s="42" t="s">
        <v>3168</v>
      </c>
      <c r="BC25" s="32">
        <v>44257</v>
      </c>
      <c r="BD25" s="46" t="s">
        <v>39</v>
      </c>
    </row>
    <row r="26" spans="1:56" ht="28.5" customHeight="1">
      <c r="A26" s="110" t="s">
        <v>3298</v>
      </c>
      <c r="B26" s="111"/>
      <c r="C26" s="111" t="s">
        <v>3158</v>
      </c>
      <c r="D26" s="111" t="s">
        <v>3299</v>
      </c>
      <c r="E26" s="59">
        <v>844</v>
      </c>
      <c r="F26" s="15" t="str">
        <f t="shared" si="5"/>
        <v>Big Hill Landfill, Sturgis, Michigan</v>
      </c>
      <c r="G26" s="16" t="s">
        <v>3300</v>
      </c>
      <c r="H26" s="230">
        <v>41.806755000000003</v>
      </c>
      <c r="I26" s="230">
        <v>-85.390336000000005</v>
      </c>
      <c r="J26" s="230" t="s">
        <v>11056</v>
      </c>
      <c r="K26" s="230" t="s">
        <v>11062</v>
      </c>
      <c r="L26" s="17" t="str">
        <f t="shared" si="1"/>
        <v xml:space="preserve">68710 Big Hill Rd </v>
      </c>
      <c r="M26" s="18"/>
      <c r="N26" s="18" t="s">
        <v>33</v>
      </c>
      <c r="O26" s="40" t="s">
        <v>3301</v>
      </c>
      <c r="P26" s="73" t="s">
        <v>3302</v>
      </c>
      <c r="Q26" s="73" t="s">
        <v>3303</v>
      </c>
      <c r="R26" s="20" t="str">
        <f t="shared" si="2"/>
        <v>Groundwater</v>
      </c>
      <c r="S26" s="21" t="s">
        <v>35</v>
      </c>
      <c r="T26" s="22">
        <v>2019</v>
      </c>
      <c r="U26" s="23">
        <v>11.5</v>
      </c>
      <c r="V26" s="23">
        <v>5.15</v>
      </c>
      <c r="W26" s="23">
        <v>16.649999999999999</v>
      </c>
      <c r="X26" s="23"/>
      <c r="Y26" s="23">
        <f t="shared" si="3"/>
        <v>16.649999999999999</v>
      </c>
      <c r="Z26" s="26"/>
      <c r="AA26" s="26"/>
      <c r="AB26" s="26"/>
      <c r="AC26" s="26"/>
      <c r="AD26" s="24" t="s">
        <v>72</v>
      </c>
      <c r="AE26" s="164"/>
      <c r="AF26" s="149" t="s">
        <v>3304</v>
      </c>
      <c r="AG26" s="165">
        <v>2019</v>
      </c>
      <c r="AH26" s="26"/>
      <c r="AI26" s="75" t="s">
        <v>49</v>
      </c>
      <c r="AJ26" s="75" t="s">
        <v>49</v>
      </c>
      <c r="AK26" s="75"/>
      <c r="AL26" s="24" t="s">
        <v>3305</v>
      </c>
      <c r="AM26" s="75" t="s">
        <v>49</v>
      </c>
      <c r="AN26" s="56"/>
      <c r="AO26" s="56"/>
      <c r="AP26" s="56"/>
      <c r="AQ26" s="56"/>
      <c r="AR26" s="56"/>
      <c r="AS26" s="56"/>
      <c r="AT26" s="56"/>
      <c r="AU26" s="56"/>
      <c r="AV26" s="56"/>
      <c r="AW26" s="56"/>
      <c r="AX26" s="56"/>
      <c r="AY26" s="75" t="s">
        <v>342</v>
      </c>
      <c r="AZ26" s="166"/>
      <c r="BA26" s="88" t="s">
        <v>3306</v>
      </c>
      <c r="BB26" s="104" t="s">
        <v>3307</v>
      </c>
      <c r="BC26" s="32">
        <v>44020</v>
      </c>
      <c r="BD26" s="34" t="s">
        <v>3308</v>
      </c>
    </row>
    <row r="27" spans="1:56" ht="28.5" customHeight="1">
      <c r="A27" s="36" t="s">
        <v>3309</v>
      </c>
      <c r="B27" s="36"/>
      <c r="C27" s="36" t="s">
        <v>3158</v>
      </c>
      <c r="D27" s="36" t="s">
        <v>3310</v>
      </c>
      <c r="E27" s="37">
        <v>1593</v>
      </c>
      <c r="F27" s="15"/>
      <c r="G27" s="38" t="s">
        <v>9520</v>
      </c>
      <c r="H27" s="39">
        <v>41.8771743</v>
      </c>
      <c r="I27" s="39">
        <v>-85.199553399999999</v>
      </c>
      <c r="J27" s="39" t="s">
        <v>11049</v>
      </c>
      <c r="K27" s="39"/>
      <c r="L27" s="17" t="str">
        <f t="shared" si="1"/>
        <v>408 Mill Street, Bronson, MI 49028</v>
      </c>
      <c r="M27" s="40"/>
      <c r="N27" s="40" t="s">
        <v>765</v>
      </c>
      <c r="O27" s="19"/>
      <c r="P27" s="61"/>
      <c r="Q27" s="41" t="s">
        <v>3266</v>
      </c>
      <c r="R27" s="20" t="str">
        <f t="shared" si="2"/>
        <v>Other Water</v>
      </c>
      <c r="S27" s="43" t="s">
        <v>2471</v>
      </c>
      <c r="T27" s="44">
        <v>2018</v>
      </c>
      <c r="U27" s="23">
        <v>2.4</v>
      </c>
      <c r="V27" s="23">
        <v>843</v>
      </c>
      <c r="W27" s="23"/>
      <c r="X27" s="23"/>
      <c r="Y27" s="23">
        <f t="shared" si="3"/>
        <v>843</v>
      </c>
      <c r="Z27" s="19"/>
      <c r="AA27" s="19"/>
      <c r="AB27" s="19"/>
      <c r="AC27" s="19"/>
      <c r="AD27" s="19"/>
      <c r="AE27" s="18"/>
      <c r="AF27" s="18"/>
      <c r="AG27" s="18"/>
      <c r="AH27" s="19"/>
      <c r="AI27" s="19"/>
      <c r="AJ27" s="19"/>
      <c r="AK27" s="19"/>
      <c r="AL27" s="45"/>
      <c r="AM27" s="61"/>
      <c r="AN27" s="61"/>
      <c r="AO27" s="19"/>
      <c r="AP27" s="19"/>
      <c r="AQ27" s="19"/>
      <c r="AR27" s="19"/>
      <c r="AS27" s="19"/>
      <c r="AT27" s="19"/>
      <c r="AU27" s="19"/>
      <c r="AV27" s="19"/>
      <c r="AW27" s="19"/>
      <c r="AX27" s="19"/>
      <c r="AY27" s="19"/>
      <c r="AZ27" s="19"/>
      <c r="BA27" s="19"/>
      <c r="BB27" s="63"/>
      <c r="BC27" s="117">
        <v>44454</v>
      </c>
      <c r="BD27" s="121" t="s">
        <v>39</v>
      </c>
    </row>
    <row r="28" spans="1:56" ht="28.5" customHeight="1">
      <c r="A28" s="100" t="s">
        <v>3311</v>
      </c>
      <c r="B28" s="54"/>
      <c r="C28" s="54" t="s">
        <v>3158</v>
      </c>
      <c r="D28" s="144" t="s">
        <v>3312</v>
      </c>
      <c r="E28" s="37">
        <v>127</v>
      </c>
      <c r="F28" s="15" t="str">
        <f t="shared" ref="F28:F39" si="6">A28 &amp; ", " &amp; D28</f>
        <v>Camp Grayling Joint Maneuver Training Center, Grayling, Crawford County, Michigan</v>
      </c>
      <c r="G28" s="16"/>
      <c r="H28" s="17">
        <v>44.629753100000002</v>
      </c>
      <c r="I28" s="17">
        <v>-84.775588900000002</v>
      </c>
      <c r="J28" s="17" t="s">
        <v>11056</v>
      </c>
      <c r="K28" s="17" t="s">
        <v>9554</v>
      </c>
      <c r="L28" s="17" t="str">
        <f t="shared" si="1"/>
        <v>Camp Grayling Joint Maneuver Training Center, Grayling, MI 49738</v>
      </c>
      <c r="M28" s="18"/>
      <c r="N28" s="18" t="s">
        <v>44</v>
      </c>
      <c r="O28" s="19" t="s">
        <v>3313</v>
      </c>
      <c r="P28" s="167" t="s">
        <v>3314</v>
      </c>
      <c r="Q28" s="122" t="s">
        <v>3315</v>
      </c>
      <c r="R28" s="20" t="str">
        <f t="shared" si="2"/>
        <v>Groundwater</v>
      </c>
      <c r="S28" s="21" t="s">
        <v>35</v>
      </c>
      <c r="T28" s="22">
        <v>2017</v>
      </c>
      <c r="U28" s="74"/>
      <c r="V28" s="74"/>
      <c r="W28" s="23">
        <v>2650</v>
      </c>
      <c r="X28" s="23"/>
      <c r="Y28" s="23">
        <f t="shared" si="3"/>
        <v>2650</v>
      </c>
      <c r="Z28" s="24" t="s">
        <v>3316</v>
      </c>
      <c r="AA28" s="24" t="s">
        <v>3317</v>
      </c>
      <c r="AB28" s="26"/>
      <c r="AC28" s="26"/>
      <c r="AD28" s="26"/>
      <c r="AE28" s="56"/>
      <c r="AF28" s="56"/>
      <c r="AG28" s="56">
        <v>2016</v>
      </c>
      <c r="AH28" s="26" t="s">
        <v>3318</v>
      </c>
      <c r="AI28" s="62" t="s">
        <v>3315</v>
      </c>
      <c r="AJ28" s="33" t="s">
        <v>49</v>
      </c>
      <c r="AK28" s="107"/>
      <c r="AL28" s="116" t="s">
        <v>11063</v>
      </c>
      <c r="AM28" s="151" t="s">
        <v>3166</v>
      </c>
      <c r="AN28" s="151"/>
      <c r="AO28" s="151"/>
      <c r="AP28" s="151"/>
      <c r="AQ28" s="151"/>
      <c r="AR28" s="151"/>
      <c r="AS28" s="151"/>
      <c r="AT28" s="151"/>
      <c r="AU28" s="151"/>
      <c r="AV28" s="151"/>
      <c r="AW28" s="151"/>
      <c r="AX28" s="151"/>
      <c r="AY28" s="151"/>
      <c r="AZ28" s="140">
        <v>1</v>
      </c>
      <c r="BA28" s="35" t="s">
        <v>3319</v>
      </c>
      <c r="BB28" s="104" t="s">
        <v>3168</v>
      </c>
      <c r="BC28" s="32">
        <v>44015</v>
      </c>
      <c r="BD28" s="34" t="s">
        <v>3169</v>
      </c>
    </row>
    <row r="29" spans="1:56" ht="28.5" customHeight="1">
      <c r="A29" s="156" t="s">
        <v>3320</v>
      </c>
      <c r="B29" s="144"/>
      <c r="C29" s="144" t="s">
        <v>3158</v>
      </c>
      <c r="D29" s="144" t="s">
        <v>3321</v>
      </c>
      <c r="E29" s="59">
        <v>160</v>
      </c>
      <c r="F29" s="15" t="str">
        <f t="shared" si="6"/>
        <v>Central Sanitary Landfill, Pierson, Montcalm County, Michigan</v>
      </c>
      <c r="G29" s="16" t="s">
        <v>3322</v>
      </c>
      <c r="H29" s="17">
        <v>43.335741499999997</v>
      </c>
      <c r="I29" s="17">
        <v>-85.507388399999996</v>
      </c>
      <c r="J29" s="17" t="s">
        <v>11049</v>
      </c>
      <c r="K29" s="17"/>
      <c r="L29" s="274" t="str">
        <f t="shared" si="1"/>
        <v>21545 W Cannonsville Rd, Pierson, MI 49339</v>
      </c>
      <c r="M29" s="134"/>
      <c r="N29" s="134" t="s">
        <v>33</v>
      </c>
      <c r="O29" s="168" t="s">
        <v>3323</v>
      </c>
      <c r="P29" s="146" t="s">
        <v>3324</v>
      </c>
      <c r="Q29" s="122" t="s">
        <v>3324</v>
      </c>
      <c r="R29" s="20" t="str">
        <f t="shared" si="2"/>
        <v>Groundwater</v>
      </c>
      <c r="S29" s="21" t="s">
        <v>35</v>
      </c>
      <c r="T29" s="22">
        <v>2018</v>
      </c>
      <c r="U29" s="74"/>
      <c r="V29" s="74"/>
      <c r="W29" s="23">
        <v>250</v>
      </c>
      <c r="X29" s="23">
        <v>1062</v>
      </c>
      <c r="Y29" s="23">
        <f t="shared" si="3"/>
        <v>1062</v>
      </c>
      <c r="Z29" s="130" t="s">
        <v>3325</v>
      </c>
      <c r="AA29" s="160" t="s">
        <v>49</v>
      </c>
      <c r="AB29" s="25" t="s">
        <v>49</v>
      </c>
      <c r="AC29" s="25" t="s">
        <v>3326</v>
      </c>
      <c r="AD29" s="25" t="s">
        <v>72</v>
      </c>
      <c r="AE29" s="27" t="s">
        <v>3327</v>
      </c>
      <c r="AF29" s="27" t="s">
        <v>5</v>
      </c>
      <c r="AG29" s="148">
        <v>2018</v>
      </c>
      <c r="AH29" s="131" t="s">
        <v>3328</v>
      </c>
      <c r="AI29" s="62" t="s">
        <v>3324</v>
      </c>
      <c r="AJ29" s="149" t="s">
        <v>49</v>
      </c>
      <c r="AK29" s="130" t="s">
        <v>3329</v>
      </c>
      <c r="AL29" s="131" t="s">
        <v>3330</v>
      </c>
      <c r="AM29" s="150" t="s">
        <v>3166</v>
      </c>
      <c r="AN29" s="151"/>
      <c r="AO29" s="152" t="s">
        <v>49</v>
      </c>
      <c r="AP29" s="152" t="s">
        <v>49</v>
      </c>
      <c r="AQ29" s="152" t="s">
        <v>49</v>
      </c>
      <c r="AR29" s="152" t="s">
        <v>49</v>
      </c>
      <c r="AS29" s="152" t="s">
        <v>72</v>
      </c>
      <c r="AT29" s="103" t="s">
        <v>3331</v>
      </c>
      <c r="AU29" s="151"/>
      <c r="AV29" s="151"/>
      <c r="AW29" s="152" t="s">
        <v>1954</v>
      </c>
      <c r="AX29" s="151"/>
      <c r="AY29" s="152" t="s">
        <v>342</v>
      </c>
      <c r="AZ29" s="153">
        <v>5</v>
      </c>
      <c r="BA29" s="35" t="s">
        <v>3332</v>
      </c>
      <c r="BB29" s="64" t="s">
        <v>3168</v>
      </c>
      <c r="BC29" s="32">
        <v>44018</v>
      </c>
      <c r="BD29" s="34" t="s">
        <v>3169</v>
      </c>
    </row>
    <row r="30" spans="1:56" ht="28.5" customHeight="1">
      <c r="A30" s="36" t="s">
        <v>3333</v>
      </c>
      <c r="B30" s="36"/>
      <c r="C30" s="36" t="s">
        <v>3158</v>
      </c>
      <c r="D30" s="36" t="s">
        <v>3334</v>
      </c>
      <c r="E30" s="37">
        <v>1295</v>
      </c>
      <c r="F30" s="15" t="str">
        <f t="shared" si="6"/>
        <v>Cherry Capital Airport, Traverse City, Grand Traverse County, Michigan</v>
      </c>
      <c r="G30" s="65"/>
      <c r="H30" s="230">
        <v>44.736913700000002</v>
      </c>
      <c r="I30" s="230">
        <v>-85.579620800000001</v>
      </c>
      <c r="J30" s="230" t="s">
        <v>11040</v>
      </c>
      <c r="K30" s="230" t="s">
        <v>9599</v>
      </c>
      <c r="L30" s="17" t="str">
        <f t="shared" si="1"/>
        <v>Cherry Capital Airport, Traverse City, MI 49686</v>
      </c>
      <c r="M30" s="40"/>
      <c r="N30" s="40" t="s">
        <v>113</v>
      </c>
      <c r="O30" s="45" t="s">
        <v>3335</v>
      </c>
      <c r="P30" s="42" t="s">
        <v>3336</v>
      </c>
      <c r="Q30" s="61"/>
      <c r="R30" s="20" t="str">
        <f t="shared" si="2"/>
        <v>Groundwater</v>
      </c>
      <c r="S30" s="43" t="s">
        <v>35</v>
      </c>
      <c r="T30" s="44"/>
      <c r="U30" s="23">
        <v>3050</v>
      </c>
      <c r="V30" s="23">
        <v>511</v>
      </c>
      <c r="W30" s="23"/>
      <c r="X30" s="23">
        <v>4273.1000000000004</v>
      </c>
      <c r="Y30" s="23">
        <f t="shared" si="3"/>
        <v>4273.1000000000004</v>
      </c>
      <c r="Z30" s="19"/>
      <c r="AA30" s="19"/>
      <c r="AB30" s="19"/>
      <c r="AC30" s="19"/>
      <c r="AD30" s="19"/>
      <c r="AE30" s="18"/>
      <c r="AF30" s="18"/>
      <c r="AG30" s="18"/>
      <c r="AH30" s="19"/>
      <c r="AI30" s="19"/>
      <c r="AJ30" s="19"/>
      <c r="AK30" s="19"/>
      <c r="AL30" s="45" t="s">
        <v>3337</v>
      </c>
      <c r="AM30" s="29" t="s">
        <v>3338</v>
      </c>
      <c r="AN30" s="19"/>
      <c r="AO30" s="19"/>
      <c r="AP30" s="19"/>
      <c r="AQ30" s="19"/>
      <c r="AR30" s="19"/>
      <c r="AS30" s="19"/>
      <c r="AT30" s="19"/>
      <c r="AU30" s="19"/>
      <c r="AV30" s="19"/>
      <c r="AW30" s="19"/>
      <c r="AX30" s="19"/>
      <c r="AY30" s="19"/>
      <c r="AZ30" s="19"/>
      <c r="BA30" s="42" t="s">
        <v>3339</v>
      </c>
      <c r="BB30" s="42" t="s">
        <v>3340</v>
      </c>
      <c r="BC30" s="32">
        <v>44257</v>
      </c>
      <c r="BD30" s="46" t="s">
        <v>1284</v>
      </c>
    </row>
    <row r="31" spans="1:56" ht="28.5" customHeight="1">
      <c r="A31" s="110" t="s">
        <v>3341</v>
      </c>
      <c r="B31" s="111"/>
      <c r="C31" s="111" t="s">
        <v>3158</v>
      </c>
      <c r="D31" s="111" t="s">
        <v>3342</v>
      </c>
      <c r="E31" s="59">
        <v>453</v>
      </c>
      <c r="F31" s="15" t="str">
        <f t="shared" si="6"/>
        <v>Chor Industries, Troy, Oakland County, Michigan</v>
      </c>
      <c r="G31" s="16" t="s">
        <v>3343</v>
      </c>
      <c r="H31" s="230">
        <v>42.539309199999998</v>
      </c>
      <c r="I31" s="230">
        <v>-83.101293999999996</v>
      </c>
      <c r="J31" s="230" t="s">
        <v>11049</v>
      </c>
      <c r="K31" s="230"/>
      <c r="L31" s="274" t="str">
        <f t="shared" si="1"/>
        <v>500 Robbins, Troy</v>
      </c>
      <c r="M31" s="18"/>
      <c r="N31" s="18" t="s">
        <v>5</v>
      </c>
      <c r="O31" s="45" t="s">
        <v>3196</v>
      </c>
      <c r="P31" s="88" t="s">
        <v>3190</v>
      </c>
      <c r="Q31" s="62" t="s">
        <v>3190</v>
      </c>
      <c r="R31" s="20" t="str">
        <f t="shared" si="2"/>
        <v>Groundwater</v>
      </c>
      <c r="S31" s="21" t="s">
        <v>35</v>
      </c>
      <c r="T31" s="22">
        <v>2018</v>
      </c>
      <c r="U31" s="23"/>
      <c r="V31" s="23">
        <v>250</v>
      </c>
      <c r="W31" s="23" t="s">
        <v>36</v>
      </c>
      <c r="X31" s="23" t="s">
        <v>36</v>
      </c>
      <c r="Y31" s="23">
        <f t="shared" si="3"/>
        <v>250</v>
      </c>
      <c r="Z31" s="158" t="s">
        <v>3344</v>
      </c>
      <c r="AA31" s="154"/>
      <c r="AB31" s="24" t="s">
        <v>3224</v>
      </c>
      <c r="AC31" s="77" t="s">
        <v>3345</v>
      </c>
      <c r="AD31" s="25"/>
      <c r="AE31" s="27"/>
      <c r="AF31" s="27"/>
      <c r="AG31" s="27"/>
      <c r="AH31" s="25"/>
      <c r="AI31" s="45"/>
      <c r="AJ31" s="25"/>
      <c r="AK31" s="28"/>
      <c r="AL31" s="25"/>
      <c r="AM31" s="169" t="s">
        <v>3166</v>
      </c>
      <c r="AN31" s="76"/>
      <c r="AO31" s="25"/>
      <c r="AP31" s="25"/>
      <c r="AQ31" s="25"/>
      <c r="AR31" s="25"/>
      <c r="AS31" s="25"/>
      <c r="AT31" s="25"/>
      <c r="AU31" s="76"/>
      <c r="AV31" s="76"/>
      <c r="AW31" s="25"/>
      <c r="AX31" s="76"/>
      <c r="AY31" s="25"/>
      <c r="AZ31" s="125"/>
      <c r="BA31" s="31"/>
      <c r="BB31" s="64" t="s">
        <v>3168</v>
      </c>
      <c r="BC31" s="32">
        <v>44089</v>
      </c>
      <c r="BD31" s="34" t="s">
        <v>39</v>
      </c>
    </row>
    <row r="32" spans="1:56" ht="28.5" customHeight="1">
      <c r="A32" s="110" t="s">
        <v>3346</v>
      </c>
      <c r="B32" s="111"/>
      <c r="C32" s="111" t="s">
        <v>3158</v>
      </c>
      <c r="D32" s="111" t="s">
        <v>3347</v>
      </c>
      <c r="E32" s="59">
        <v>454</v>
      </c>
      <c r="F32" s="15" t="str">
        <f t="shared" si="6"/>
        <v>Cintas Corporation, Westland, Wayne County, Michigan</v>
      </c>
      <c r="G32" s="16" t="s">
        <v>3348</v>
      </c>
      <c r="H32" s="230">
        <v>42.970590000000001</v>
      </c>
      <c r="I32" s="230">
        <v>-83.761588000000003</v>
      </c>
      <c r="J32" s="230" t="s">
        <v>11064</v>
      </c>
      <c r="K32" s="230" t="s">
        <v>9619</v>
      </c>
      <c r="L32" s="17" t="str">
        <f t="shared" si="1"/>
        <v>39145 Webb Dr, Westland, MI 48185</v>
      </c>
      <c r="M32" s="18"/>
      <c r="N32" s="18" t="s">
        <v>5</v>
      </c>
      <c r="O32" s="19"/>
      <c r="P32" s="88" t="s">
        <v>3190</v>
      </c>
      <c r="Q32" s="62" t="s">
        <v>3190</v>
      </c>
      <c r="R32" s="20" t="str">
        <f t="shared" si="2"/>
        <v>Groundwater</v>
      </c>
      <c r="S32" s="21" t="s">
        <v>35</v>
      </c>
      <c r="T32" s="22">
        <v>2018</v>
      </c>
      <c r="U32" s="23"/>
      <c r="V32" s="23">
        <v>40</v>
      </c>
      <c r="W32" s="23" t="s">
        <v>36</v>
      </c>
      <c r="X32" s="23" t="s">
        <v>36</v>
      </c>
      <c r="Y32" s="23">
        <f t="shared" si="3"/>
        <v>40</v>
      </c>
      <c r="Z32" s="158" t="s">
        <v>3349</v>
      </c>
      <c r="AA32" s="154"/>
      <c r="AB32" s="24" t="s">
        <v>3224</v>
      </c>
      <c r="AC32" s="77" t="s">
        <v>3350</v>
      </c>
      <c r="AD32" s="25"/>
      <c r="AE32" s="27"/>
      <c r="AF32" s="27"/>
      <c r="AG32" s="27"/>
      <c r="AH32" s="25"/>
      <c r="AI32" s="45"/>
      <c r="AJ32" s="25"/>
      <c r="AK32" s="28"/>
      <c r="AL32" s="25"/>
      <c r="AM32" s="169" t="s">
        <v>3166</v>
      </c>
      <c r="AN32" s="76"/>
      <c r="AO32" s="25"/>
      <c r="AP32" s="25"/>
      <c r="AQ32" s="25"/>
      <c r="AR32" s="25"/>
      <c r="AS32" s="25"/>
      <c r="AT32" s="25"/>
      <c r="AU32" s="76"/>
      <c r="AV32" s="76"/>
      <c r="AW32" s="25"/>
      <c r="AX32" s="76"/>
      <c r="AY32" s="25"/>
      <c r="AZ32" s="125"/>
      <c r="BA32" s="31"/>
      <c r="BB32" s="64" t="s">
        <v>3168</v>
      </c>
      <c r="BC32" s="32">
        <v>44089</v>
      </c>
      <c r="BD32" s="34" t="s">
        <v>39</v>
      </c>
    </row>
    <row r="33" spans="1:56" ht="28.5" customHeight="1">
      <c r="A33" s="156" t="s">
        <v>3351</v>
      </c>
      <c r="B33" s="144"/>
      <c r="C33" s="144" t="s">
        <v>3158</v>
      </c>
      <c r="D33" s="170" t="s">
        <v>3352</v>
      </c>
      <c r="E33" s="59">
        <v>167</v>
      </c>
      <c r="F33" s="15" t="str">
        <f t="shared" si="6"/>
        <v>City of Flint Landfill at Bishop International Airport, Floridaint, Genesse County, Michigan</v>
      </c>
      <c r="G33" s="16" t="s">
        <v>3353</v>
      </c>
      <c r="H33" s="17">
        <v>42.970202999999998</v>
      </c>
      <c r="I33" s="17">
        <v>-83.764171000000005</v>
      </c>
      <c r="J33" s="17" t="s">
        <v>11040</v>
      </c>
      <c r="K33" s="17"/>
      <c r="L33" s="274" t="str">
        <f t="shared" si="1"/>
        <v>42.970203, -83.764171</v>
      </c>
      <c r="M33" s="136"/>
      <c r="N33" s="136" t="s">
        <v>33</v>
      </c>
      <c r="O33" s="145" t="s">
        <v>3354</v>
      </c>
      <c r="P33" s="146" t="s">
        <v>3355</v>
      </c>
      <c r="Q33" s="122" t="s">
        <v>3355</v>
      </c>
      <c r="R33" s="20" t="str">
        <f t="shared" si="2"/>
        <v>Groundwater</v>
      </c>
      <c r="S33" s="21" t="s">
        <v>35</v>
      </c>
      <c r="T33" s="22">
        <v>2018</v>
      </c>
      <c r="U33" s="74"/>
      <c r="V33" s="74"/>
      <c r="W33" s="23">
        <v>810</v>
      </c>
      <c r="X33" s="23">
        <v>1236</v>
      </c>
      <c r="Y33" s="23">
        <f t="shared" si="3"/>
        <v>1236</v>
      </c>
      <c r="Z33" s="130" t="s">
        <v>3356</v>
      </c>
      <c r="AA33" s="160" t="s">
        <v>49</v>
      </c>
      <c r="AB33" s="25" t="s">
        <v>3357</v>
      </c>
      <c r="AC33" s="25" t="s">
        <v>3358</v>
      </c>
      <c r="AD33" s="25" t="s">
        <v>72</v>
      </c>
      <c r="AE33" s="27" t="s">
        <v>3359</v>
      </c>
      <c r="AF33" s="27" t="s">
        <v>156</v>
      </c>
      <c r="AG33" s="148">
        <v>2018</v>
      </c>
      <c r="AH33" s="130" t="s">
        <v>3360</v>
      </c>
      <c r="AI33" s="62" t="s">
        <v>3355</v>
      </c>
      <c r="AJ33" s="149" t="s">
        <v>49</v>
      </c>
      <c r="AK33" s="157"/>
      <c r="AL33" s="131" t="s">
        <v>3361</v>
      </c>
      <c r="AM33" s="150" t="s">
        <v>3166</v>
      </c>
      <c r="AN33" s="151"/>
      <c r="AO33" s="152" t="s">
        <v>49</v>
      </c>
      <c r="AP33" s="152" t="s">
        <v>49</v>
      </c>
      <c r="AQ33" s="152" t="s">
        <v>49</v>
      </c>
      <c r="AR33" s="152" t="s">
        <v>49</v>
      </c>
      <c r="AS33" s="152" t="s">
        <v>72</v>
      </c>
      <c r="AT33" s="152" t="s">
        <v>72</v>
      </c>
      <c r="AU33" s="151"/>
      <c r="AV33" s="151"/>
      <c r="AW33" s="152" t="s">
        <v>1954</v>
      </c>
      <c r="AX33" s="152" t="s">
        <v>3362</v>
      </c>
      <c r="AY33" s="152" t="s">
        <v>342</v>
      </c>
      <c r="AZ33" s="153">
        <v>2</v>
      </c>
      <c r="BA33" s="35" t="s">
        <v>3363</v>
      </c>
      <c r="BB33" s="64" t="s">
        <v>3168</v>
      </c>
      <c r="BC33" s="32">
        <v>44018</v>
      </c>
      <c r="BD33" s="34" t="s">
        <v>3169</v>
      </c>
    </row>
    <row r="34" spans="1:56" ht="28.5" customHeight="1">
      <c r="A34" s="110" t="s">
        <v>3364</v>
      </c>
      <c r="B34" s="111"/>
      <c r="C34" s="111" t="s">
        <v>3158</v>
      </c>
      <c r="D34" s="111" t="s">
        <v>3365</v>
      </c>
      <c r="E34" s="59">
        <v>455</v>
      </c>
      <c r="F34" s="15" t="str">
        <f t="shared" si="6"/>
        <v>City of Livonia - Type III Landfill, Livonia, Wayne County, Michigan</v>
      </c>
      <c r="G34" s="16" t="s">
        <v>3366</v>
      </c>
      <c r="H34" s="17">
        <v>42.377482200000003</v>
      </c>
      <c r="I34" s="17">
        <v>-83.366926399999997</v>
      </c>
      <c r="J34" s="17" t="s">
        <v>11046</v>
      </c>
      <c r="K34" s="17"/>
      <c r="L34" s="274" t="str">
        <f t="shared" si="1"/>
        <v>32500 Glendale Rd, Livonia, Michigan</v>
      </c>
      <c r="M34" s="18"/>
      <c r="N34" s="18" t="s">
        <v>33</v>
      </c>
      <c r="O34" s="19"/>
      <c r="P34" s="88" t="s">
        <v>3190</v>
      </c>
      <c r="Q34" s="62" t="s">
        <v>3190</v>
      </c>
      <c r="R34" s="20" t="str">
        <f t="shared" si="2"/>
        <v>Groundwater</v>
      </c>
      <c r="S34" s="21" t="s">
        <v>35</v>
      </c>
      <c r="T34" s="22">
        <v>2018</v>
      </c>
      <c r="U34" s="23">
        <v>50</v>
      </c>
      <c r="V34" s="23">
        <v>100</v>
      </c>
      <c r="W34" s="23">
        <v>150</v>
      </c>
      <c r="X34" s="23"/>
      <c r="Y34" s="23">
        <f t="shared" si="3"/>
        <v>150</v>
      </c>
      <c r="Z34" s="158" t="s">
        <v>3367</v>
      </c>
      <c r="AA34" s="154"/>
      <c r="AB34" s="24" t="s">
        <v>3224</v>
      </c>
      <c r="AC34" s="77" t="s">
        <v>3368</v>
      </c>
      <c r="AD34" s="25"/>
      <c r="AE34" s="27"/>
      <c r="AF34" s="27"/>
      <c r="AG34" s="27"/>
      <c r="AH34" s="25"/>
      <c r="AI34" s="45"/>
      <c r="AJ34" s="25"/>
      <c r="AK34" s="28"/>
      <c r="AL34" s="25"/>
      <c r="AM34" s="150" t="s">
        <v>3166</v>
      </c>
      <c r="AN34" s="76"/>
      <c r="AO34" s="25"/>
      <c r="AP34" s="25"/>
      <c r="AQ34" s="25"/>
      <c r="AR34" s="25"/>
      <c r="AS34" s="25"/>
      <c r="AT34" s="25"/>
      <c r="AU34" s="76"/>
      <c r="AV34" s="76"/>
      <c r="AW34" s="25"/>
      <c r="AX34" s="76"/>
      <c r="AY34" s="25"/>
      <c r="AZ34" s="125"/>
      <c r="BA34" s="31"/>
      <c r="BB34" s="64" t="s">
        <v>3168</v>
      </c>
      <c r="BC34" s="32">
        <v>44089</v>
      </c>
      <c r="BD34" s="34" t="s">
        <v>39</v>
      </c>
    </row>
    <row r="35" spans="1:56" ht="28.5" customHeight="1">
      <c r="A35" s="110" t="s">
        <v>3369</v>
      </c>
      <c r="B35" s="111"/>
      <c r="C35" s="111" t="s">
        <v>3158</v>
      </c>
      <c r="D35" s="111" t="s">
        <v>3221</v>
      </c>
      <c r="E35" s="37">
        <v>456</v>
      </c>
      <c r="F35" s="15" t="str">
        <f t="shared" si="6"/>
        <v>City of Pontiac, Pontiac, Oakland County, Michigan</v>
      </c>
      <c r="G35" s="16" t="s">
        <v>3370</v>
      </c>
      <c r="H35" s="17">
        <v>42.687960699999998</v>
      </c>
      <c r="I35" s="17">
        <v>-83.290859299999994</v>
      </c>
      <c r="J35" s="17" t="s">
        <v>11049</v>
      </c>
      <c r="K35" s="17"/>
      <c r="L35" s="274" t="str">
        <f t="shared" si="1"/>
        <v>575 Collier Rd, Pontiac, Michigan</v>
      </c>
      <c r="M35" s="18"/>
      <c r="N35" s="18" t="s">
        <v>5</v>
      </c>
      <c r="O35" s="19"/>
      <c r="P35" s="88" t="s">
        <v>3190</v>
      </c>
      <c r="Q35" s="62" t="s">
        <v>3190</v>
      </c>
      <c r="R35" s="20" t="str">
        <f t="shared" si="2"/>
        <v>Groundwater</v>
      </c>
      <c r="S35" s="21" t="s">
        <v>35</v>
      </c>
      <c r="T35" s="22">
        <v>2018</v>
      </c>
      <c r="U35" s="23">
        <v>75</v>
      </c>
      <c r="V35" s="23">
        <v>15</v>
      </c>
      <c r="W35" s="23">
        <v>90</v>
      </c>
      <c r="X35" s="23"/>
      <c r="Y35" s="23">
        <f t="shared" si="3"/>
        <v>90</v>
      </c>
      <c r="Z35" s="158" t="s">
        <v>3371</v>
      </c>
      <c r="AA35" s="154"/>
      <c r="AB35" s="24" t="s">
        <v>3224</v>
      </c>
      <c r="AC35" s="77" t="s">
        <v>3372</v>
      </c>
      <c r="AD35" s="25"/>
      <c r="AE35" s="27"/>
      <c r="AF35" s="27"/>
      <c r="AG35" s="27"/>
      <c r="AH35" s="25"/>
      <c r="AI35" s="45"/>
      <c r="AJ35" s="25"/>
      <c r="AK35" s="28"/>
      <c r="AL35" s="25"/>
      <c r="AM35" s="29" t="s">
        <v>3373</v>
      </c>
      <c r="AN35" s="76"/>
      <c r="AO35" s="25"/>
      <c r="AP35" s="25"/>
      <c r="AQ35" s="25"/>
      <c r="AR35" s="25"/>
      <c r="AS35" s="25"/>
      <c r="AT35" s="25"/>
      <c r="AU35" s="76"/>
      <c r="AV35" s="76"/>
      <c r="AW35" s="25"/>
      <c r="AX35" s="76"/>
      <c r="AY35" s="25"/>
      <c r="AZ35" s="125"/>
      <c r="BA35" s="31"/>
      <c r="BB35" s="64" t="s">
        <v>3168</v>
      </c>
      <c r="BC35" s="32">
        <v>44089</v>
      </c>
      <c r="BD35" s="34" t="s">
        <v>39</v>
      </c>
    </row>
    <row r="36" spans="1:56" ht="28.5" customHeight="1">
      <c r="A36" s="110" t="s">
        <v>3374</v>
      </c>
      <c r="B36" s="111"/>
      <c r="C36" s="111" t="s">
        <v>3158</v>
      </c>
      <c r="D36" s="72" t="s">
        <v>3237</v>
      </c>
      <c r="E36" s="59">
        <v>457</v>
      </c>
      <c r="F36" s="15" t="str">
        <f t="shared" si="6"/>
        <v>Clean Earth of Michigan, Detroit, Wayne County, Michigan</v>
      </c>
      <c r="G36" s="230" t="s">
        <v>9651</v>
      </c>
      <c r="H36" s="17">
        <v>43.0916918</v>
      </c>
      <c r="I36" s="17">
        <v>-83.6850977</v>
      </c>
      <c r="J36" s="17" t="s">
        <v>11056</v>
      </c>
      <c r="K36" s="296" t="s">
        <v>11065</v>
      </c>
      <c r="L36" s="17" t="str">
        <f>IF(G36="",#REF!,G36)</f>
        <v>8647 Lyndon St, Detroit, MI 48238</v>
      </c>
      <c r="M36" s="18"/>
      <c r="N36" s="18" t="s">
        <v>5</v>
      </c>
      <c r="O36" s="19"/>
      <c r="P36" s="297" t="s">
        <v>3190</v>
      </c>
      <c r="Q36" s="62" t="s">
        <v>3190</v>
      </c>
      <c r="R36" s="20" t="str">
        <f t="shared" si="2"/>
        <v>Groundwater</v>
      </c>
      <c r="S36" s="21" t="s">
        <v>35</v>
      </c>
      <c r="T36" s="22">
        <v>2019</v>
      </c>
      <c r="U36" s="23">
        <v>900</v>
      </c>
      <c r="V36" s="23">
        <v>1600</v>
      </c>
      <c r="W36" s="23">
        <v>2500</v>
      </c>
      <c r="X36" s="23"/>
      <c r="Y36" s="23">
        <f t="shared" si="3"/>
        <v>2500</v>
      </c>
      <c r="Z36" s="158" t="s">
        <v>3376</v>
      </c>
      <c r="AA36" s="154"/>
      <c r="AB36" s="24" t="s">
        <v>3224</v>
      </c>
      <c r="AC36" s="77" t="s">
        <v>3377</v>
      </c>
      <c r="AD36" s="25"/>
      <c r="AE36" s="27"/>
      <c r="AF36" s="27"/>
      <c r="AG36" s="27"/>
      <c r="AH36" s="25"/>
      <c r="AI36" s="45"/>
      <c r="AJ36" s="25"/>
      <c r="AK36" s="28"/>
      <c r="AL36" s="25"/>
      <c r="AM36" s="171" t="s">
        <v>3166</v>
      </c>
      <c r="AN36" s="76"/>
      <c r="AO36" s="25"/>
      <c r="AP36" s="25"/>
      <c r="AQ36" s="25"/>
      <c r="AR36" s="25"/>
      <c r="AS36" s="25"/>
      <c r="AT36" s="25"/>
      <c r="AU36" s="76"/>
      <c r="AV36" s="76"/>
      <c r="AW36" s="25"/>
      <c r="AX36" s="76"/>
      <c r="AY36" s="25"/>
      <c r="AZ36" s="125"/>
      <c r="BA36" s="31"/>
      <c r="BB36" s="64" t="s">
        <v>3168</v>
      </c>
      <c r="BC36" s="32">
        <v>44089</v>
      </c>
      <c r="BD36" s="34" t="s">
        <v>39</v>
      </c>
    </row>
    <row r="37" spans="1:56" ht="28.5" customHeight="1">
      <c r="A37" s="142" t="s">
        <v>3378</v>
      </c>
      <c r="B37" s="143"/>
      <c r="C37" s="144" t="s">
        <v>3158</v>
      </c>
      <c r="D37" s="144" t="s">
        <v>3379</v>
      </c>
      <c r="E37" s="59">
        <v>155</v>
      </c>
      <c r="F37" s="15" t="str">
        <f t="shared" si="6"/>
        <v>Colbath Road - Oscoda Area, Oscoda, Iosco County, Michigan</v>
      </c>
      <c r="G37" s="16" t="s">
        <v>3380</v>
      </c>
      <c r="H37" s="17">
        <v>44.483075839999998</v>
      </c>
      <c r="I37" s="17">
        <v>-83.390987469999999</v>
      </c>
      <c r="J37" s="17" t="s">
        <v>11056</v>
      </c>
      <c r="K37" s="17" t="s">
        <v>9655</v>
      </c>
      <c r="L37" s="17" t="str">
        <f t="shared" ref="L37:L38" si="7">IF(K37="",G37,K37)</f>
        <v>Oscoda, MI 48750</v>
      </c>
      <c r="M37" s="134"/>
      <c r="N37" s="134" t="s">
        <v>77</v>
      </c>
      <c r="O37" s="145" t="s">
        <v>3381</v>
      </c>
      <c r="P37" s="172" t="s">
        <v>3382</v>
      </c>
      <c r="Q37" s="88" t="s">
        <v>3383</v>
      </c>
      <c r="R37" s="20" t="str">
        <f t="shared" si="2"/>
        <v>Groundwater</v>
      </c>
      <c r="S37" s="21" t="s">
        <v>35</v>
      </c>
      <c r="T37" s="22">
        <v>2018</v>
      </c>
      <c r="U37" s="74"/>
      <c r="V37" s="74"/>
      <c r="W37" s="23">
        <v>46.86</v>
      </c>
      <c r="X37" s="23" t="s">
        <v>36</v>
      </c>
      <c r="Y37" s="23">
        <f t="shared" si="3"/>
        <v>46.86</v>
      </c>
      <c r="Z37" s="129" t="s">
        <v>3384</v>
      </c>
      <c r="AA37" s="173" t="s">
        <v>49</v>
      </c>
      <c r="AB37" s="25" t="s">
        <v>3385</v>
      </c>
      <c r="AC37" s="25" t="s">
        <v>3386</v>
      </c>
      <c r="AD37" s="25" t="s">
        <v>72</v>
      </c>
      <c r="AE37" s="27" t="s">
        <v>3387</v>
      </c>
      <c r="AF37" s="27" t="s">
        <v>156</v>
      </c>
      <c r="AG37" s="148">
        <v>2016</v>
      </c>
      <c r="AH37" s="124" t="s">
        <v>3388</v>
      </c>
      <c r="AI37" s="163" t="s">
        <v>49</v>
      </c>
      <c r="AJ37" s="149" t="s">
        <v>49</v>
      </c>
      <c r="AK37" s="157"/>
      <c r="AL37" s="130" t="s">
        <v>3389</v>
      </c>
      <c r="AM37" s="171" t="s">
        <v>3166</v>
      </c>
      <c r="AN37" s="151"/>
      <c r="AO37" s="139"/>
      <c r="AP37" s="139"/>
      <c r="AQ37" s="139"/>
      <c r="AR37" s="139"/>
      <c r="AS37" s="152" t="s">
        <v>72</v>
      </c>
      <c r="AT37" s="152" t="s">
        <v>72</v>
      </c>
      <c r="AU37" s="151"/>
      <c r="AV37" s="151"/>
      <c r="AW37" s="152" t="s">
        <v>1954</v>
      </c>
      <c r="AX37" s="151"/>
      <c r="AY37" s="152" t="s">
        <v>342</v>
      </c>
      <c r="AZ37" s="153">
        <v>0</v>
      </c>
      <c r="BA37" s="35" t="s">
        <v>3390</v>
      </c>
      <c r="BB37" s="64" t="s">
        <v>3168</v>
      </c>
      <c r="BC37" s="32">
        <v>44018</v>
      </c>
      <c r="BD37" s="34" t="s">
        <v>3169</v>
      </c>
    </row>
    <row r="38" spans="1:56" ht="28.5" customHeight="1">
      <c r="A38" s="100" t="s">
        <v>3391</v>
      </c>
      <c r="B38" s="54"/>
      <c r="C38" s="54" t="s">
        <v>3158</v>
      </c>
      <c r="D38" s="14" t="s">
        <v>3392</v>
      </c>
      <c r="E38" s="37">
        <v>124</v>
      </c>
      <c r="F38" s="15" t="str">
        <f t="shared" si="6"/>
        <v>Coldwater Road Landfill, Floridaint, Michigan</v>
      </c>
      <c r="G38" s="16" t="s">
        <v>3393</v>
      </c>
      <c r="H38" s="17">
        <v>43.089960499999997</v>
      </c>
      <c r="I38" s="17">
        <v>-83.703431100000003</v>
      </c>
      <c r="J38" s="17" t="s">
        <v>11046</v>
      </c>
      <c r="K38" s="17"/>
      <c r="L38" s="274" t="str">
        <f t="shared" si="7"/>
        <v>1245 Coldwater Rd, Flint, MI</v>
      </c>
      <c r="M38" s="18"/>
      <c r="N38" s="18" t="s">
        <v>33</v>
      </c>
      <c r="O38" s="19" t="s">
        <v>3394</v>
      </c>
      <c r="P38" s="167" t="s">
        <v>3395</v>
      </c>
      <c r="Q38" s="122" t="s">
        <v>3396</v>
      </c>
      <c r="R38" s="20" t="str">
        <f t="shared" si="2"/>
        <v>Groundwater</v>
      </c>
      <c r="S38" s="21" t="s">
        <v>35</v>
      </c>
      <c r="T38" s="22">
        <v>2016</v>
      </c>
      <c r="U38" s="74"/>
      <c r="V38" s="74"/>
      <c r="W38" s="23">
        <v>70</v>
      </c>
      <c r="X38" s="23"/>
      <c r="Y38" s="23">
        <f t="shared" si="3"/>
        <v>70</v>
      </c>
      <c r="Z38" s="24" t="s">
        <v>3397</v>
      </c>
      <c r="AA38" s="26" t="s">
        <v>49</v>
      </c>
      <c r="AB38" s="26"/>
      <c r="AC38" s="26"/>
      <c r="AD38" s="26"/>
      <c r="AE38" s="56"/>
      <c r="AF38" s="56"/>
      <c r="AG38" s="56">
        <v>2016</v>
      </c>
      <c r="AH38" s="26"/>
      <c r="AI38" s="62" t="s">
        <v>3396</v>
      </c>
      <c r="AJ38" s="33" t="s">
        <v>49</v>
      </c>
      <c r="AK38" s="107"/>
      <c r="AL38" s="33" t="s">
        <v>3398</v>
      </c>
      <c r="AM38" s="151" t="s">
        <v>3166</v>
      </c>
      <c r="AN38" s="151"/>
      <c r="AO38" s="151"/>
      <c r="AP38" s="151"/>
      <c r="AQ38" s="151"/>
      <c r="AR38" s="151"/>
      <c r="AS38" s="151"/>
      <c r="AT38" s="151"/>
      <c r="AU38" s="151"/>
      <c r="AV38" s="151"/>
      <c r="AW38" s="151"/>
      <c r="AX38" s="151"/>
      <c r="AY38" s="151"/>
      <c r="AZ38" s="140">
        <v>17</v>
      </c>
      <c r="BA38" s="64" t="s">
        <v>3399</v>
      </c>
      <c r="BB38" s="104" t="s">
        <v>3168</v>
      </c>
      <c r="BC38" s="32">
        <v>44015</v>
      </c>
      <c r="BD38" s="123" t="s">
        <v>3169</v>
      </c>
    </row>
    <row r="39" spans="1:56" ht="28.5" customHeight="1">
      <c r="A39" s="110" t="s">
        <v>3400</v>
      </c>
      <c r="B39" s="111"/>
      <c r="C39" s="111" t="s">
        <v>3158</v>
      </c>
      <c r="D39" s="111" t="s">
        <v>3401</v>
      </c>
      <c r="E39" s="37">
        <v>458</v>
      </c>
      <c r="F39" s="15" t="str">
        <f t="shared" si="6"/>
        <v>Color Coat Plating Company, Madison Heights, Oakland County, Michigan</v>
      </c>
      <c r="G39" s="16" t="s">
        <v>3402</v>
      </c>
      <c r="H39" s="230">
        <v>42.512489700000003</v>
      </c>
      <c r="I39" s="230">
        <v>-83.109980699999994</v>
      </c>
      <c r="J39" s="17" t="s">
        <v>11049</v>
      </c>
      <c r="L39" s="17" t="str">
        <f>IF(K36="",G39,K36)</f>
        <v>42.395189, -83.156449</v>
      </c>
      <c r="M39" s="18"/>
      <c r="N39" s="18" t="s">
        <v>5</v>
      </c>
      <c r="O39" s="45" t="s">
        <v>3196</v>
      </c>
      <c r="P39" s="88" t="s">
        <v>3190</v>
      </c>
      <c r="Q39" s="62" t="s">
        <v>3190</v>
      </c>
      <c r="R39" s="20" t="str">
        <f t="shared" si="2"/>
        <v>Groundwater</v>
      </c>
      <c r="S39" s="21" t="s">
        <v>35</v>
      </c>
      <c r="T39" s="22">
        <v>2018</v>
      </c>
      <c r="U39" s="23"/>
      <c r="V39" s="23">
        <v>230</v>
      </c>
      <c r="W39" s="23" t="s">
        <v>36</v>
      </c>
      <c r="X39" s="23" t="s">
        <v>36</v>
      </c>
      <c r="Y39" s="23">
        <f t="shared" si="3"/>
        <v>230</v>
      </c>
      <c r="Z39" s="158" t="s">
        <v>3403</v>
      </c>
      <c r="AA39" s="154"/>
      <c r="AB39" s="24" t="s">
        <v>3224</v>
      </c>
      <c r="AC39" s="77" t="s">
        <v>3404</v>
      </c>
      <c r="AD39" s="25"/>
      <c r="AE39" s="27"/>
      <c r="AF39" s="27"/>
      <c r="AG39" s="27"/>
      <c r="AH39" s="25"/>
      <c r="AI39" s="45"/>
      <c r="AJ39" s="25"/>
      <c r="AK39" s="28"/>
      <c r="AL39" s="25"/>
      <c r="AM39" s="151" t="s">
        <v>3166</v>
      </c>
      <c r="AN39" s="76"/>
      <c r="AO39" s="25"/>
      <c r="AP39" s="25"/>
      <c r="AQ39" s="25"/>
      <c r="AR39" s="25"/>
      <c r="AS39" s="25"/>
      <c r="AT39" s="25"/>
      <c r="AU39" s="76"/>
      <c r="AV39" s="76"/>
      <c r="AW39" s="25"/>
      <c r="AX39" s="76"/>
      <c r="AY39" s="25"/>
      <c r="AZ39" s="125"/>
      <c r="BA39" s="31"/>
      <c r="BB39" s="64" t="s">
        <v>3027</v>
      </c>
      <c r="BC39" s="32">
        <v>44089</v>
      </c>
      <c r="BD39" s="34" t="s">
        <v>39</v>
      </c>
    </row>
    <row r="40" spans="1:56" ht="28.5" customHeight="1">
      <c r="A40" s="36" t="s">
        <v>3405</v>
      </c>
      <c r="B40" s="36"/>
      <c r="C40" s="36" t="s">
        <v>3158</v>
      </c>
      <c r="D40" s="36" t="s">
        <v>3406</v>
      </c>
      <c r="E40" s="59">
        <v>1594</v>
      </c>
      <c r="F40" s="15"/>
      <c r="G40" s="38" t="s">
        <v>9667</v>
      </c>
      <c r="H40" s="39">
        <v>42.536489199999998</v>
      </c>
      <c r="I40" s="39">
        <v>-83.459311799999995</v>
      </c>
      <c r="J40" s="39" t="s">
        <v>11040</v>
      </c>
      <c r="K40" s="39"/>
      <c r="L40" s="17" t="str">
        <f t="shared" ref="L40:L184" si="8">IF(K40="",G40,K40)</f>
        <v>649 Welch Road, Commerce Township, MI 48390</v>
      </c>
      <c r="M40" s="40"/>
      <c r="N40" s="40" t="s">
        <v>765</v>
      </c>
      <c r="O40" s="19"/>
      <c r="P40" s="61"/>
      <c r="Q40" s="41" t="s">
        <v>3266</v>
      </c>
      <c r="R40" s="20" t="str">
        <f t="shared" si="2"/>
        <v>Other Water</v>
      </c>
      <c r="S40" s="43" t="s">
        <v>2471</v>
      </c>
      <c r="T40" s="44">
        <v>2018</v>
      </c>
      <c r="U40" s="23">
        <v>17.899999999999999</v>
      </c>
      <c r="V40" s="23">
        <v>6.38</v>
      </c>
      <c r="W40" s="23"/>
      <c r="X40" s="23"/>
      <c r="Y40" s="23">
        <f t="shared" si="3"/>
        <v>17.899999999999999</v>
      </c>
      <c r="Z40" s="19"/>
      <c r="AA40" s="19"/>
      <c r="AB40" s="19"/>
      <c r="AC40" s="19"/>
      <c r="AD40" s="19"/>
      <c r="AE40" s="18"/>
      <c r="AF40" s="18"/>
      <c r="AG40" s="18"/>
      <c r="AH40" s="19"/>
      <c r="AI40" s="19"/>
      <c r="AJ40" s="19"/>
      <c r="AK40" s="19"/>
      <c r="AL40" s="45"/>
      <c r="AM40" s="61"/>
      <c r="AN40" s="61"/>
      <c r="AO40" s="19"/>
      <c r="AP40" s="19"/>
      <c r="AQ40" s="19"/>
      <c r="AR40" s="19"/>
      <c r="AS40" s="19"/>
      <c r="AT40" s="19"/>
      <c r="AU40" s="19"/>
      <c r="AV40" s="19"/>
      <c r="AW40" s="19"/>
      <c r="AX40" s="19"/>
      <c r="AY40" s="19"/>
      <c r="AZ40" s="19"/>
      <c r="BA40" s="19"/>
      <c r="BB40" s="63"/>
      <c r="BC40" s="117">
        <v>44454</v>
      </c>
      <c r="BD40" s="121" t="s">
        <v>39</v>
      </c>
    </row>
    <row r="41" spans="1:56" ht="28.5" customHeight="1">
      <c r="A41" s="110" t="s">
        <v>3407</v>
      </c>
      <c r="B41" s="111"/>
      <c r="C41" s="111" t="s">
        <v>3158</v>
      </c>
      <c r="D41" s="111" t="s">
        <v>3342</v>
      </c>
      <c r="E41" s="59">
        <v>459</v>
      </c>
      <c r="F41" s="15" t="str">
        <f t="shared" ref="F41:F42" si="9">A41 &amp; ", " &amp; D41</f>
        <v>Controlled Power Company, Troy, Oakland County, Michigan</v>
      </c>
      <c r="G41" s="16" t="s">
        <v>3408</v>
      </c>
      <c r="H41" s="230">
        <v>42.553133199999998</v>
      </c>
      <c r="I41" s="230">
        <v>-83.126867700000005</v>
      </c>
      <c r="J41" s="17" t="s">
        <v>11040</v>
      </c>
      <c r="K41" s="17"/>
      <c r="L41" s="274" t="str">
        <f t="shared" si="8"/>
        <v>1955 Stephenson Highway, Troy</v>
      </c>
      <c r="M41" s="18"/>
      <c r="N41" s="18" t="s">
        <v>5</v>
      </c>
      <c r="O41" s="45" t="s">
        <v>3196</v>
      </c>
      <c r="P41" s="88" t="s">
        <v>3190</v>
      </c>
      <c r="Q41" s="62" t="s">
        <v>3190</v>
      </c>
      <c r="R41" s="20" t="str">
        <f t="shared" si="2"/>
        <v>Groundwater</v>
      </c>
      <c r="S41" s="21" t="s">
        <v>35</v>
      </c>
      <c r="T41" s="22">
        <v>2018</v>
      </c>
      <c r="U41" s="23"/>
      <c r="V41" s="23">
        <v>20</v>
      </c>
      <c r="W41" s="23" t="s">
        <v>36</v>
      </c>
      <c r="X41" s="23" t="s">
        <v>36</v>
      </c>
      <c r="Y41" s="23">
        <f t="shared" si="3"/>
        <v>20</v>
      </c>
      <c r="Z41" s="158" t="s">
        <v>3409</v>
      </c>
      <c r="AA41" s="154"/>
      <c r="AB41" s="24" t="s">
        <v>3224</v>
      </c>
      <c r="AC41" s="77" t="s">
        <v>3410</v>
      </c>
      <c r="AD41" s="25"/>
      <c r="AE41" s="27"/>
      <c r="AF41" s="27"/>
      <c r="AG41" s="27"/>
      <c r="AH41" s="25"/>
      <c r="AI41" s="45"/>
      <c r="AJ41" s="25"/>
      <c r="AK41" s="28"/>
      <c r="AL41" s="25"/>
      <c r="AM41" s="151" t="s">
        <v>3166</v>
      </c>
      <c r="AN41" s="76"/>
      <c r="AO41" s="25"/>
      <c r="AP41" s="25"/>
      <c r="AQ41" s="25"/>
      <c r="AR41" s="25"/>
      <c r="AS41" s="25"/>
      <c r="AT41" s="25"/>
      <c r="AU41" s="76"/>
      <c r="AV41" s="76"/>
      <c r="AW41" s="25"/>
      <c r="AX41" s="76"/>
      <c r="AY41" s="25"/>
      <c r="AZ41" s="125"/>
      <c r="BA41" s="31"/>
      <c r="BB41" s="64" t="s">
        <v>3168</v>
      </c>
      <c r="BC41" s="32">
        <v>44089</v>
      </c>
      <c r="BD41" s="34" t="s">
        <v>39</v>
      </c>
    </row>
    <row r="42" spans="1:56" ht="28.5" customHeight="1">
      <c r="A42" s="110" t="s">
        <v>3411</v>
      </c>
      <c r="B42" s="111"/>
      <c r="C42" s="111" t="s">
        <v>3158</v>
      </c>
      <c r="D42" s="111" t="s">
        <v>3237</v>
      </c>
      <c r="E42" s="37">
        <v>460</v>
      </c>
      <c r="F42" s="15" t="str">
        <f t="shared" si="9"/>
        <v>Dana Container Tank Cleaning Division, Detroit, Wayne County, Michigan</v>
      </c>
      <c r="G42" s="16" t="s">
        <v>3412</v>
      </c>
      <c r="H42" s="17">
        <v>42.396031999999998</v>
      </c>
      <c r="I42" s="17">
        <v>-83.072382000000005</v>
      </c>
      <c r="J42" s="17" t="s">
        <v>11049</v>
      </c>
      <c r="K42" s="17"/>
      <c r="L42" s="274" t="str">
        <f t="shared" si="8"/>
        <v>1551 Caniff St, Detroit, MI</v>
      </c>
      <c r="M42" s="18"/>
      <c r="N42" s="18" t="s">
        <v>5</v>
      </c>
      <c r="O42" s="45" t="s">
        <v>3413</v>
      </c>
      <c r="P42" s="88" t="s">
        <v>3190</v>
      </c>
      <c r="Q42" s="62" t="s">
        <v>3190</v>
      </c>
      <c r="R42" s="20" t="str">
        <f t="shared" si="2"/>
        <v>Groundwater</v>
      </c>
      <c r="S42" s="21" t="s">
        <v>35</v>
      </c>
      <c r="T42" s="22">
        <v>2018</v>
      </c>
      <c r="U42" s="23">
        <v>280</v>
      </c>
      <c r="V42" s="23">
        <v>140</v>
      </c>
      <c r="W42" s="23">
        <v>420</v>
      </c>
      <c r="X42" s="23"/>
      <c r="Y42" s="23">
        <f t="shared" si="3"/>
        <v>420</v>
      </c>
      <c r="Z42" s="158" t="s">
        <v>3414</v>
      </c>
      <c r="AA42" s="154"/>
      <c r="AB42" s="24" t="s">
        <v>3224</v>
      </c>
      <c r="AC42" s="77" t="s">
        <v>3415</v>
      </c>
      <c r="AD42" s="25"/>
      <c r="AE42" s="27"/>
      <c r="AF42" s="27"/>
      <c r="AG42" s="27"/>
      <c r="AH42" s="25"/>
      <c r="AI42" s="45"/>
      <c r="AJ42" s="25"/>
      <c r="AK42" s="28"/>
      <c r="AL42" s="25"/>
      <c r="AM42" s="151" t="s">
        <v>3166</v>
      </c>
      <c r="AN42" s="76"/>
      <c r="AO42" s="25"/>
      <c r="AP42" s="25"/>
      <c r="AQ42" s="25"/>
      <c r="AR42" s="25"/>
      <c r="AS42" s="25"/>
      <c r="AT42" s="25"/>
      <c r="AU42" s="76"/>
      <c r="AV42" s="76"/>
      <c r="AW42" s="25"/>
      <c r="AX42" s="76"/>
      <c r="AY42" s="25"/>
      <c r="AZ42" s="125"/>
      <c r="BA42" s="31"/>
      <c r="BB42" s="64" t="s">
        <v>3168</v>
      </c>
      <c r="BC42" s="32">
        <v>44089</v>
      </c>
      <c r="BD42" s="34" t="s">
        <v>39</v>
      </c>
    </row>
    <row r="43" spans="1:56" ht="28.5" customHeight="1">
      <c r="A43" s="36" t="s">
        <v>3416</v>
      </c>
      <c r="B43" s="36"/>
      <c r="C43" s="36" t="s">
        <v>3158</v>
      </c>
      <c r="D43" s="36" t="s">
        <v>3417</v>
      </c>
      <c r="E43" s="37">
        <v>1595</v>
      </c>
      <c r="F43" s="15"/>
      <c r="G43" s="38" t="s">
        <v>9709</v>
      </c>
      <c r="H43" s="39">
        <v>42.623914200000002</v>
      </c>
      <c r="I43" s="39">
        <v>-84.579534899999999</v>
      </c>
      <c r="J43" s="39" t="s">
        <v>11049</v>
      </c>
      <c r="K43" s="39"/>
      <c r="L43" s="17" t="str">
        <f t="shared" si="8"/>
        <v>5961 Mccue, Holt, MI 48842</v>
      </c>
      <c r="M43" s="40"/>
      <c r="N43" s="40" t="s">
        <v>765</v>
      </c>
      <c r="O43" s="19"/>
      <c r="P43" s="61"/>
      <c r="Q43" s="41" t="s">
        <v>3266</v>
      </c>
      <c r="R43" s="20" t="str">
        <f t="shared" si="2"/>
        <v>Other Water</v>
      </c>
      <c r="S43" s="43" t="s">
        <v>2471</v>
      </c>
      <c r="T43" s="44">
        <v>2018</v>
      </c>
      <c r="U43" s="23">
        <v>2.33</v>
      </c>
      <c r="V43" s="23">
        <v>1.76</v>
      </c>
      <c r="W43" s="23"/>
      <c r="X43" s="23"/>
      <c r="Y43" s="23">
        <f t="shared" si="3"/>
        <v>2.33</v>
      </c>
      <c r="Z43" s="19"/>
      <c r="AA43" s="19"/>
      <c r="AB43" s="19"/>
      <c r="AC43" s="19"/>
      <c r="AD43" s="19"/>
      <c r="AE43" s="18"/>
      <c r="AF43" s="18"/>
      <c r="AG43" s="18"/>
      <c r="AH43" s="19"/>
      <c r="AI43" s="19"/>
      <c r="AJ43" s="19"/>
      <c r="AK43" s="19"/>
      <c r="AL43" s="45"/>
      <c r="AM43" s="61"/>
      <c r="AN43" s="61"/>
      <c r="AO43" s="19"/>
      <c r="AP43" s="19"/>
      <c r="AQ43" s="19"/>
      <c r="AR43" s="19"/>
      <c r="AS43" s="19"/>
      <c r="AT43" s="19"/>
      <c r="AU43" s="19"/>
      <c r="AV43" s="19"/>
      <c r="AW43" s="19"/>
      <c r="AX43" s="19"/>
      <c r="AY43" s="19"/>
      <c r="AZ43" s="19"/>
      <c r="BA43" s="19"/>
      <c r="BB43" s="63"/>
      <c r="BC43" s="117">
        <v>44454</v>
      </c>
      <c r="BD43" s="121" t="s">
        <v>39</v>
      </c>
    </row>
    <row r="44" spans="1:56" ht="28.5" customHeight="1">
      <c r="A44" s="110" t="s">
        <v>3418</v>
      </c>
      <c r="B44" s="111"/>
      <c r="C44" s="111" t="s">
        <v>3158</v>
      </c>
      <c r="D44" s="111" t="s">
        <v>3419</v>
      </c>
      <c r="E44" s="59">
        <v>461</v>
      </c>
      <c r="F44" s="15" t="str">
        <f t="shared" ref="F44:F48" si="10">A44 &amp; ", " &amp; D44</f>
        <v>Depor Industries (Metal Improvement Company), Shelby Township, Macomb County, Michigan</v>
      </c>
      <c r="G44" s="16" t="s">
        <v>3420</v>
      </c>
      <c r="H44" s="17">
        <v>42.670310200000003</v>
      </c>
      <c r="I44" s="17">
        <v>-82.979556700000003</v>
      </c>
      <c r="J44" s="17" t="s">
        <v>11049</v>
      </c>
      <c r="K44" s="17"/>
      <c r="L44" s="274" t="str">
        <f t="shared" si="8"/>
        <v>14830 23 Mile Rd, Shelby Township, Michigan</v>
      </c>
      <c r="M44" s="18"/>
      <c r="N44" s="18" t="s">
        <v>5</v>
      </c>
      <c r="O44" s="45" t="s">
        <v>3196</v>
      </c>
      <c r="P44" s="88" t="s">
        <v>3190</v>
      </c>
      <c r="Q44" s="62" t="s">
        <v>3190</v>
      </c>
      <c r="R44" s="20" t="str">
        <f t="shared" si="2"/>
        <v>Groundwater</v>
      </c>
      <c r="S44" s="21" t="s">
        <v>35</v>
      </c>
      <c r="T44" s="22">
        <v>2018</v>
      </c>
      <c r="U44" s="23">
        <v>20</v>
      </c>
      <c r="V44" s="23"/>
      <c r="W44" s="23" t="s">
        <v>36</v>
      </c>
      <c r="X44" s="23" t="s">
        <v>36</v>
      </c>
      <c r="Y44" s="23">
        <f t="shared" si="3"/>
        <v>20</v>
      </c>
      <c r="Z44" s="158" t="s">
        <v>3421</v>
      </c>
      <c r="AA44" s="154"/>
      <c r="AB44" s="24" t="s">
        <v>3224</v>
      </c>
      <c r="AC44" s="77" t="s">
        <v>3422</v>
      </c>
      <c r="AD44" s="25"/>
      <c r="AE44" s="27"/>
      <c r="AF44" s="27"/>
      <c r="AG44" s="27"/>
      <c r="AH44" s="25"/>
      <c r="AI44" s="45"/>
      <c r="AJ44" s="25"/>
      <c r="AK44" s="28"/>
      <c r="AL44" s="25"/>
      <c r="AM44" s="151" t="s">
        <v>3166</v>
      </c>
      <c r="AN44" s="76"/>
      <c r="AO44" s="25"/>
      <c r="AP44" s="25"/>
      <c r="AQ44" s="25"/>
      <c r="AR44" s="25"/>
      <c r="AS44" s="25"/>
      <c r="AT44" s="25"/>
      <c r="AU44" s="76"/>
      <c r="AV44" s="76"/>
      <c r="AW44" s="25"/>
      <c r="AX44" s="76"/>
      <c r="AY44" s="25"/>
      <c r="AZ44" s="125"/>
      <c r="BA44" s="31"/>
      <c r="BB44" s="64" t="s">
        <v>3168</v>
      </c>
      <c r="BC44" s="32">
        <v>44089</v>
      </c>
      <c r="BD44" s="34" t="s">
        <v>39</v>
      </c>
    </row>
    <row r="45" spans="1:56" ht="28.5" customHeight="1">
      <c r="A45" s="110" t="s">
        <v>3423</v>
      </c>
      <c r="B45" s="111"/>
      <c r="C45" s="111" t="s">
        <v>3158</v>
      </c>
      <c r="D45" s="111" t="s">
        <v>3342</v>
      </c>
      <c r="E45" s="59">
        <v>462</v>
      </c>
      <c r="F45" s="15" t="str">
        <f t="shared" si="10"/>
        <v>Depor Industries (Troy), Troy, Oakland County, Michigan</v>
      </c>
      <c r="G45" s="16" t="s">
        <v>3424</v>
      </c>
      <c r="H45" s="17">
        <v>42.552535399999996</v>
      </c>
      <c r="I45" s="17">
        <v>-83.162722599999995</v>
      </c>
      <c r="J45" s="17" t="s">
        <v>11049</v>
      </c>
      <c r="K45" s="17"/>
      <c r="L45" s="274" t="str">
        <f t="shared" si="8"/>
        <v>1902 Northwood, Troy, Michigan</v>
      </c>
      <c r="M45" s="18"/>
      <c r="N45" s="18" t="s">
        <v>5</v>
      </c>
      <c r="O45" s="45" t="s">
        <v>3271</v>
      </c>
      <c r="P45" s="88" t="s">
        <v>3190</v>
      </c>
      <c r="Q45" s="62" t="s">
        <v>3190</v>
      </c>
      <c r="R45" s="20" t="str">
        <f t="shared" si="2"/>
        <v>Groundwater</v>
      </c>
      <c r="S45" s="21" t="s">
        <v>35</v>
      </c>
      <c r="T45" s="22">
        <v>2018</v>
      </c>
      <c r="U45" s="23"/>
      <c r="V45" s="23">
        <v>9750</v>
      </c>
      <c r="W45" s="23" t="s">
        <v>36</v>
      </c>
      <c r="X45" s="23" t="s">
        <v>36</v>
      </c>
      <c r="Y45" s="23">
        <f t="shared" si="3"/>
        <v>9750</v>
      </c>
      <c r="Z45" s="158" t="s">
        <v>3425</v>
      </c>
      <c r="AA45" s="154"/>
      <c r="AB45" s="24" t="s">
        <v>3224</v>
      </c>
      <c r="AC45" s="77" t="s">
        <v>3426</v>
      </c>
      <c r="AD45" s="25"/>
      <c r="AE45" s="27"/>
      <c r="AF45" s="27"/>
      <c r="AG45" s="27"/>
      <c r="AH45" s="25"/>
      <c r="AI45" s="45"/>
      <c r="AJ45" s="25"/>
      <c r="AK45" s="28"/>
      <c r="AL45" s="25"/>
      <c r="AM45" s="151" t="s">
        <v>3166</v>
      </c>
      <c r="AN45" s="76"/>
      <c r="AO45" s="25"/>
      <c r="AP45" s="25"/>
      <c r="AQ45" s="25"/>
      <c r="AR45" s="25"/>
      <c r="AS45" s="25"/>
      <c r="AT45" s="25"/>
      <c r="AU45" s="76"/>
      <c r="AV45" s="76"/>
      <c r="AW45" s="25"/>
      <c r="AX45" s="76"/>
      <c r="AY45" s="25"/>
      <c r="AZ45" s="125"/>
      <c r="BA45" s="31"/>
      <c r="BB45" s="64" t="s">
        <v>3168</v>
      </c>
      <c r="BC45" s="32">
        <v>44089</v>
      </c>
      <c r="BD45" s="34" t="s">
        <v>39</v>
      </c>
    </row>
    <row r="46" spans="1:56" ht="28.5" customHeight="1">
      <c r="A46" s="110" t="s">
        <v>3427</v>
      </c>
      <c r="B46" s="111"/>
      <c r="C46" s="111" t="s">
        <v>3158</v>
      </c>
      <c r="D46" s="111" t="s">
        <v>3237</v>
      </c>
      <c r="E46" s="37">
        <v>463</v>
      </c>
      <c r="F46" s="15" t="str">
        <f t="shared" si="10"/>
        <v>Detroit Chrome, Inc. dba DCI Aerotech, Detroit, Wayne County, Michigan</v>
      </c>
      <c r="G46" s="16" t="s">
        <v>3428</v>
      </c>
      <c r="H46" s="17">
        <v>42.395249700000001</v>
      </c>
      <c r="I46" s="17">
        <v>-83.146132800000004</v>
      </c>
      <c r="J46" s="17" t="s">
        <v>11049</v>
      </c>
      <c r="K46" s="17"/>
      <c r="L46" s="274" t="str">
        <f t="shared" si="8"/>
        <v>7515 Lyndin, Detroit, Michigan</v>
      </c>
      <c r="M46" s="18"/>
      <c r="N46" s="18" t="s">
        <v>5</v>
      </c>
      <c r="O46" s="19"/>
      <c r="P46" s="88" t="s">
        <v>3190</v>
      </c>
      <c r="Q46" s="62" t="s">
        <v>3190</v>
      </c>
      <c r="R46" s="20" t="str">
        <f t="shared" si="2"/>
        <v>Groundwater</v>
      </c>
      <c r="S46" s="21" t="s">
        <v>35</v>
      </c>
      <c r="T46" s="22">
        <v>2019</v>
      </c>
      <c r="U46" s="23">
        <v>19000</v>
      </c>
      <c r="V46" s="23"/>
      <c r="W46" s="23" t="s">
        <v>36</v>
      </c>
      <c r="X46" s="23"/>
      <c r="Y46" s="23">
        <f t="shared" si="3"/>
        <v>19000</v>
      </c>
      <c r="Z46" s="158" t="s">
        <v>3429</v>
      </c>
      <c r="AA46" s="154"/>
      <c r="AB46" s="24" t="s">
        <v>3224</v>
      </c>
      <c r="AC46" s="77" t="s">
        <v>3430</v>
      </c>
      <c r="AD46" s="25"/>
      <c r="AE46" s="27"/>
      <c r="AF46" s="27"/>
      <c r="AG46" s="27"/>
      <c r="AH46" s="25"/>
      <c r="AI46" s="45"/>
      <c r="AJ46" s="25"/>
      <c r="AK46" s="28"/>
      <c r="AL46" s="25"/>
      <c r="AM46" s="151" t="s">
        <v>3166</v>
      </c>
      <c r="AN46" s="76"/>
      <c r="AO46" s="25"/>
      <c r="AP46" s="25"/>
      <c r="AQ46" s="25"/>
      <c r="AR46" s="25"/>
      <c r="AS46" s="25"/>
      <c r="AT46" s="25"/>
      <c r="AU46" s="76"/>
      <c r="AV46" s="76"/>
      <c r="AW46" s="25"/>
      <c r="AX46" s="76"/>
      <c r="AY46" s="25"/>
      <c r="AZ46" s="125"/>
      <c r="BA46" s="31"/>
      <c r="BB46" s="64" t="s">
        <v>3168</v>
      </c>
      <c r="BC46" s="32">
        <v>44089</v>
      </c>
      <c r="BD46" s="34" t="s">
        <v>39</v>
      </c>
    </row>
    <row r="47" spans="1:56" ht="28.5" customHeight="1">
      <c r="A47" s="110" t="s">
        <v>3431</v>
      </c>
      <c r="B47" s="111"/>
      <c r="C47" s="111" t="s">
        <v>3158</v>
      </c>
      <c r="D47" s="111" t="s">
        <v>3237</v>
      </c>
      <c r="E47" s="59">
        <v>464</v>
      </c>
      <c r="F47" s="15" t="str">
        <f t="shared" si="10"/>
        <v>Detroit Diesel Corporation, Detroit, Wayne County, Michigan</v>
      </c>
      <c r="G47" s="16" t="s">
        <v>3432</v>
      </c>
      <c r="H47" s="17">
        <v>42.376810399999997</v>
      </c>
      <c r="I47" s="17">
        <v>-83.267994799999997</v>
      </c>
      <c r="J47" s="17" t="s">
        <v>11049</v>
      </c>
      <c r="K47" s="17"/>
      <c r="L47" s="274" t="str">
        <f t="shared" si="8"/>
        <v>13400 W. Outer Dr, Detroit</v>
      </c>
      <c r="M47" s="18"/>
      <c r="N47" s="18" t="s">
        <v>5</v>
      </c>
      <c r="O47" s="19"/>
      <c r="P47" s="88" t="s">
        <v>3190</v>
      </c>
      <c r="Q47" s="62" t="s">
        <v>3190</v>
      </c>
      <c r="R47" s="20" t="str">
        <f t="shared" si="2"/>
        <v>Groundwater</v>
      </c>
      <c r="S47" s="21" t="s">
        <v>35</v>
      </c>
      <c r="T47" s="22">
        <v>2018</v>
      </c>
      <c r="U47" s="23">
        <v>5.7</v>
      </c>
      <c r="V47" s="23">
        <v>11</v>
      </c>
      <c r="W47" s="23">
        <v>16.7</v>
      </c>
      <c r="X47" s="23"/>
      <c r="Y47" s="23">
        <f t="shared" si="3"/>
        <v>16.7</v>
      </c>
      <c r="Z47" s="158" t="s">
        <v>3433</v>
      </c>
      <c r="AA47" s="154"/>
      <c r="AB47" s="24" t="s">
        <v>3224</v>
      </c>
      <c r="AC47" s="77" t="s">
        <v>3434</v>
      </c>
      <c r="AD47" s="25"/>
      <c r="AE47" s="27"/>
      <c r="AF47" s="27"/>
      <c r="AG47" s="27"/>
      <c r="AH47" s="25"/>
      <c r="AI47" s="45"/>
      <c r="AJ47" s="25"/>
      <c r="AK47" s="28"/>
      <c r="AL47" s="25"/>
      <c r="AM47" s="151" t="s">
        <v>3166</v>
      </c>
      <c r="AN47" s="76"/>
      <c r="AO47" s="25"/>
      <c r="AP47" s="25"/>
      <c r="AQ47" s="25"/>
      <c r="AR47" s="25"/>
      <c r="AS47" s="25"/>
      <c r="AT47" s="25"/>
      <c r="AU47" s="76"/>
      <c r="AV47" s="76"/>
      <c r="AW47" s="25"/>
      <c r="AX47" s="76"/>
      <c r="AY47" s="25"/>
      <c r="AZ47" s="125"/>
      <c r="BA47" s="31"/>
      <c r="BB47" s="64" t="s">
        <v>3168</v>
      </c>
      <c r="BC47" s="32">
        <v>44089</v>
      </c>
      <c r="BD47" s="34" t="s">
        <v>39</v>
      </c>
    </row>
    <row r="48" spans="1:56" ht="28.5" customHeight="1">
      <c r="A48" s="110" t="s">
        <v>3435</v>
      </c>
      <c r="B48" s="111"/>
      <c r="C48" s="111" t="s">
        <v>3158</v>
      </c>
      <c r="D48" s="111" t="s">
        <v>3237</v>
      </c>
      <c r="E48" s="59">
        <v>465</v>
      </c>
      <c r="F48" s="15" t="str">
        <f t="shared" si="10"/>
        <v>Detroit Metropolitan Wayne County Airport, Detroit, Wayne County, Michigan</v>
      </c>
      <c r="G48" s="16" t="s">
        <v>3436</v>
      </c>
      <c r="H48" s="230">
        <v>42.6029938</v>
      </c>
      <c r="I48" s="230">
        <v>-83.932721799999996</v>
      </c>
      <c r="J48" s="17" t="s">
        <v>11056</v>
      </c>
      <c r="K48" s="17" t="s">
        <v>9726</v>
      </c>
      <c r="L48" s="17" t="str">
        <f t="shared" si="8"/>
        <v xml:space="preserve">One L. C. Smith Terminal - Mezzanine, Detroit, Wayne </v>
      </c>
      <c r="M48" s="40"/>
      <c r="N48" s="40" t="s">
        <v>113</v>
      </c>
      <c r="O48" s="19"/>
      <c r="P48" s="88" t="s">
        <v>3190</v>
      </c>
      <c r="Q48" s="62" t="s">
        <v>3190</v>
      </c>
      <c r="R48" s="20" t="str">
        <f t="shared" si="2"/>
        <v>Groundwater</v>
      </c>
      <c r="S48" s="21" t="s">
        <v>35</v>
      </c>
      <c r="T48" s="22">
        <v>2019</v>
      </c>
      <c r="U48" s="23">
        <v>140</v>
      </c>
      <c r="V48" s="23">
        <v>220</v>
      </c>
      <c r="W48" s="23">
        <v>360</v>
      </c>
      <c r="X48" s="23"/>
      <c r="Y48" s="23">
        <f t="shared" si="3"/>
        <v>360</v>
      </c>
      <c r="Z48" s="158" t="s">
        <v>3437</v>
      </c>
      <c r="AA48" s="154"/>
      <c r="AB48" s="24" t="s">
        <v>3224</v>
      </c>
      <c r="AC48" s="77" t="s">
        <v>3438</v>
      </c>
      <c r="AD48" s="25"/>
      <c r="AE48" s="27"/>
      <c r="AF48" s="27"/>
      <c r="AG48" s="27"/>
      <c r="AH48" s="25"/>
      <c r="AI48" s="45"/>
      <c r="AJ48" s="25"/>
      <c r="AK48" s="28"/>
      <c r="AL48" s="25"/>
      <c r="AM48" s="151" t="s">
        <v>3166</v>
      </c>
      <c r="AN48" s="76"/>
      <c r="AO48" s="25"/>
      <c r="AP48" s="25"/>
      <c r="AQ48" s="25"/>
      <c r="AR48" s="25"/>
      <c r="AS48" s="25"/>
      <c r="AT48" s="25"/>
      <c r="AU48" s="76"/>
      <c r="AV48" s="76"/>
      <c r="AW48" s="25"/>
      <c r="AX48" s="76"/>
      <c r="AY48" s="25"/>
      <c r="AZ48" s="125"/>
      <c r="BA48" s="31"/>
      <c r="BB48" s="64" t="s">
        <v>3168</v>
      </c>
      <c r="BC48" s="32">
        <v>44089</v>
      </c>
      <c r="BD48" s="34" t="s">
        <v>39</v>
      </c>
    </row>
    <row r="49" spans="1:56" ht="28.5" customHeight="1">
      <c r="A49" s="36" t="s">
        <v>3439</v>
      </c>
      <c r="B49" s="36"/>
      <c r="C49" s="36" t="s">
        <v>3158</v>
      </c>
      <c r="D49" s="36" t="s">
        <v>3440</v>
      </c>
      <c r="E49" s="37">
        <v>1596</v>
      </c>
      <c r="F49" s="15"/>
      <c r="G49" s="38" t="s">
        <v>9731</v>
      </c>
      <c r="H49" s="39">
        <v>42.3408722</v>
      </c>
      <c r="I49" s="39">
        <v>-83.888624199999995</v>
      </c>
      <c r="J49" s="39" t="s">
        <v>11046</v>
      </c>
      <c r="K49" s="39"/>
      <c r="L49" s="17" t="str">
        <f t="shared" si="8"/>
        <v>8360 Huron St., Dexter, MI 48130</v>
      </c>
      <c r="M49" s="40"/>
      <c r="N49" s="40" t="s">
        <v>765</v>
      </c>
      <c r="O49" s="19"/>
      <c r="P49" s="61"/>
      <c r="Q49" s="41" t="s">
        <v>3266</v>
      </c>
      <c r="R49" s="20" t="str">
        <f t="shared" si="2"/>
        <v>Other Water</v>
      </c>
      <c r="S49" s="43" t="s">
        <v>2471</v>
      </c>
      <c r="T49" s="44">
        <v>2018</v>
      </c>
      <c r="U49" s="23">
        <v>7.97</v>
      </c>
      <c r="V49" s="23">
        <v>1.51</v>
      </c>
      <c r="W49" s="23"/>
      <c r="X49" s="23"/>
      <c r="Y49" s="23">
        <f t="shared" si="3"/>
        <v>7.97</v>
      </c>
      <c r="Z49" s="19"/>
      <c r="AA49" s="19"/>
      <c r="AB49" s="19"/>
      <c r="AC49" s="19"/>
      <c r="AD49" s="19"/>
      <c r="AE49" s="18"/>
      <c r="AF49" s="18"/>
      <c r="AG49" s="18"/>
      <c r="AH49" s="19"/>
      <c r="AI49" s="19"/>
      <c r="AJ49" s="19"/>
      <c r="AK49" s="19"/>
      <c r="AL49" s="45"/>
      <c r="AM49" s="61"/>
      <c r="AN49" s="61"/>
      <c r="AO49" s="19"/>
      <c r="AP49" s="19"/>
      <c r="AQ49" s="19"/>
      <c r="AR49" s="19"/>
      <c r="AS49" s="19"/>
      <c r="AT49" s="19"/>
      <c r="AU49" s="19"/>
      <c r="AV49" s="19"/>
      <c r="AW49" s="19"/>
      <c r="AX49" s="19"/>
      <c r="AY49" s="19"/>
      <c r="AZ49" s="19"/>
      <c r="BA49" s="19"/>
      <c r="BB49" s="63"/>
      <c r="BC49" s="117">
        <v>44454</v>
      </c>
      <c r="BD49" s="121" t="s">
        <v>39</v>
      </c>
    </row>
    <row r="50" spans="1:56" ht="28.5" customHeight="1">
      <c r="A50" s="156" t="s">
        <v>3441</v>
      </c>
      <c r="B50" s="144"/>
      <c r="C50" s="144" t="s">
        <v>3158</v>
      </c>
      <c r="D50" s="144" t="s">
        <v>3442</v>
      </c>
      <c r="E50" s="59">
        <v>169</v>
      </c>
      <c r="F50" s="15" t="str">
        <f t="shared" ref="F50:F52" si="11">A50 &amp; ", " &amp; D50</f>
        <v>Diamond Chrome Plating, Howell, Livingston County, Michigan</v>
      </c>
      <c r="G50" s="16" t="s">
        <v>3443</v>
      </c>
      <c r="H50" s="230">
        <v>42.603167514809897</v>
      </c>
      <c r="I50" s="230">
        <v>-83.932764717115703</v>
      </c>
      <c r="J50" s="17" t="s">
        <v>11056</v>
      </c>
      <c r="K50" s="17" t="s">
        <v>9738</v>
      </c>
      <c r="L50" s="17" t="str">
        <f t="shared" si="8"/>
        <v xml:space="preserve">604 S Michigan Ave, Howell, MI 48843
</v>
      </c>
      <c r="M50" s="136"/>
      <c r="N50" s="136" t="s">
        <v>5</v>
      </c>
      <c r="O50" s="145" t="s">
        <v>3444</v>
      </c>
      <c r="P50" s="146" t="s">
        <v>3445</v>
      </c>
      <c r="Q50" s="122" t="s">
        <v>3445</v>
      </c>
      <c r="R50" s="20" t="str">
        <f t="shared" si="2"/>
        <v>Groundwater</v>
      </c>
      <c r="S50" s="21" t="s">
        <v>35</v>
      </c>
      <c r="T50" s="22">
        <v>2019</v>
      </c>
      <c r="U50" s="23">
        <v>23</v>
      </c>
      <c r="V50" s="23">
        <v>30000</v>
      </c>
      <c r="W50" s="23"/>
      <c r="X50" s="23">
        <v>30016</v>
      </c>
      <c r="Y50" s="23">
        <f t="shared" si="3"/>
        <v>30016</v>
      </c>
      <c r="Z50" s="130" t="s">
        <v>3446</v>
      </c>
      <c r="AA50" s="160" t="s">
        <v>49</v>
      </c>
      <c r="AB50" s="25" t="s">
        <v>3447</v>
      </c>
      <c r="AC50" s="25" t="s">
        <v>3448</v>
      </c>
      <c r="AD50" s="25" t="s">
        <v>72</v>
      </c>
      <c r="AE50" s="27" t="s">
        <v>3449</v>
      </c>
      <c r="AF50" s="27" t="s">
        <v>5</v>
      </c>
      <c r="AG50" s="148">
        <v>2018</v>
      </c>
      <c r="AH50" s="130" t="s">
        <v>3450</v>
      </c>
      <c r="AI50" s="62" t="s">
        <v>3445</v>
      </c>
      <c r="AJ50" s="149" t="s">
        <v>49</v>
      </c>
      <c r="AK50" s="174"/>
      <c r="AL50" s="75" t="s">
        <v>3451</v>
      </c>
      <c r="AM50" s="150" t="s">
        <v>3166</v>
      </c>
      <c r="AN50" s="151"/>
      <c r="AO50" s="152" t="s">
        <v>49</v>
      </c>
      <c r="AP50" s="152" t="s">
        <v>49</v>
      </c>
      <c r="AQ50" s="152" t="s">
        <v>49</v>
      </c>
      <c r="AR50" s="152" t="s">
        <v>49</v>
      </c>
      <c r="AS50" s="152" t="s">
        <v>72</v>
      </c>
      <c r="AT50" s="152" t="s">
        <v>3452</v>
      </c>
      <c r="AU50" s="151"/>
      <c r="AV50" s="151"/>
      <c r="AW50" s="139" t="s">
        <v>1954</v>
      </c>
      <c r="AX50" s="103" t="s">
        <v>3453</v>
      </c>
      <c r="AY50" s="152" t="s">
        <v>342</v>
      </c>
      <c r="AZ50" s="153">
        <v>3</v>
      </c>
      <c r="BA50" s="35" t="s">
        <v>3454</v>
      </c>
      <c r="BB50" s="64" t="s">
        <v>3168</v>
      </c>
      <c r="BC50" s="32">
        <v>44018</v>
      </c>
      <c r="BD50" s="34" t="s">
        <v>3169</v>
      </c>
    </row>
    <row r="51" spans="1:56" ht="28.5" customHeight="1">
      <c r="A51" s="110" t="s">
        <v>3455</v>
      </c>
      <c r="B51" s="111"/>
      <c r="C51" s="111" t="s">
        <v>3158</v>
      </c>
      <c r="D51" s="111" t="s">
        <v>3237</v>
      </c>
      <c r="E51" s="37">
        <v>466</v>
      </c>
      <c r="F51" s="15" t="str">
        <f t="shared" si="11"/>
        <v>Disposal and Recycling Technologies, Detroit, Wayne County, Michigan</v>
      </c>
      <c r="G51" s="16" t="s">
        <v>3456</v>
      </c>
      <c r="H51" s="230">
        <v>42.394737300000003</v>
      </c>
      <c r="I51" s="230">
        <v>-83.156105999999994</v>
      </c>
      <c r="J51" s="17" t="s">
        <v>11049</v>
      </c>
      <c r="K51" s="17"/>
      <c r="L51" s="274" t="str">
        <f t="shared" si="8"/>
        <v>8647 Lyndon, Detroit</v>
      </c>
      <c r="M51" s="18"/>
      <c r="N51" s="18" t="s">
        <v>5</v>
      </c>
      <c r="O51" s="45" t="s">
        <v>3239</v>
      </c>
      <c r="P51" s="88" t="s">
        <v>3190</v>
      </c>
      <c r="Q51" s="62" t="s">
        <v>3190</v>
      </c>
      <c r="R51" s="20" t="str">
        <f t="shared" si="2"/>
        <v>Groundwater</v>
      </c>
      <c r="S51" s="21" t="s">
        <v>35</v>
      </c>
      <c r="T51" s="22">
        <v>2018</v>
      </c>
      <c r="U51" s="23">
        <v>1790</v>
      </c>
      <c r="V51" s="23">
        <v>530</v>
      </c>
      <c r="W51" s="23">
        <v>2320</v>
      </c>
      <c r="X51" s="23"/>
      <c r="Y51" s="23">
        <f t="shared" si="3"/>
        <v>2320</v>
      </c>
      <c r="Z51" s="158" t="s">
        <v>3457</v>
      </c>
      <c r="AA51" s="154"/>
      <c r="AB51" s="24" t="s">
        <v>3224</v>
      </c>
      <c r="AC51" s="77" t="s">
        <v>3458</v>
      </c>
      <c r="AD51" s="25"/>
      <c r="AE51" s="27"/>
      <c r="AF51" s="27"/>
      <c r="AG51" s="27"/>
      <c r="AH51" s="25"/>
      <c r="AI51" s="45"/>
      <c r="AJ51" s="25"/>
      <c r="AK51" s="28"/>
      <c r="AL51" s="25"/>
      <c r="AM51" s="150" t="s">
        <v>3166</v>
      </c>
      <c r="AN51" s="76"/>
      <c r="AO51" s="25"/>
      <c r="AP51" s="25"/>
      <c r="AQ51" s="25"/>
      <c r="AR51" s="25"/>
      <c r="AS51" s="25"/>
      <c r="AT51" s="25"/>
      <c r="AU51" s="76"/>
      <c r="AV51" s="76"/>
      <c r="AW51" s="25"/>
      <c r="AX51" s="76"/>
      <c r="AY51" s="25"/>
      <c r="AZ51" s="125"/>
      <c r="BA51" s="31"/>
      <c r="BB51" s="64" t="s">
        <v>3168</v>
      </c>
      <c r="BC51" s="32">
        <v>44089</v>
      </c>
      <c r="BD51" s="34" t="s">
        <v>39</v>
      </c>
    </row>
    <row r="52" spans="1:56" ht="28.5" customHeight="1">
      <c r="A52" s="110" t="s">
        <v>3459</v>
      </c>
      <c r="B52" s="111"/>
      <c r="C52" s="111" t="s">
        <v>3158</v>
      </c>
      <c r="D52" s="111" t="s">
        <v>3237</v>
      </c>
      <c r="E52" s="59">
        <v>467</v>
      </c>
      <c r="F52" s="15" t="str">
        <f t="shared" si="11"/>
        <v>Domestic Uniform Rental, Detroit, Wayne County, Michigan</v>
      </c>
      <c r="G52" s="16" t="s">
        <v>3460</v>
      </c>
      <c r="H52" s="230">
        <v>42.200048000000002</v>
      </c>
      <c r="I52" s="230">
        <v>-86.172082700000004</v>
      </c>
      <c r="J52" s="17" t="s">
        <v>11066</v>
      </c>
      <c r="K52" s="17" t="s">
        <v>11067</v>
      </c>
      <c r="L52" s="17" t="str">
        <f t="shared" si="8"/>
        <v xml:space="preserve">3800 18th Street Detroit Wayne </v>
      </c>
      <c r="M52" s="18"/>
      <c r="N52" s="18" t="s">
        <v>5</v>
      </c>
      <c r="O52" s="45" t="s">
        <v>3196</v>
      </c>
      <c r="P52" s="88" t="s">
        <v>3190</v>
      </c>
      <c r="Q52" s="62" t="s">
        <v>3190</v>
      </c>
      <c r="R52" s="20" t="str">
        <f t="shared" si="2"/>
        <v>Groundwater</v>
      </c>
      <c r="S52" s="21" t="s">
        <v>35</v>
      </c>
      <c r="T52" s="22">
        <v>2018</v>
      </c>
      <c r="U52" s="23">
        <v>20</v>
      </c>
      <c r="V52" s="23">
        <v>50</v>
      </c>
      <c r="W52" s="23">
        <v>70</v>
      </c>
      <c r="X52" s="23"/>
      <c r="Y52" s="23">
        <f t="shared" si="3"/>
        <v>70</v>
      </c>
      <c r="Z52" s="158" t="s">
        <v>3461</v>
      </c>
      <c r="AA52" s="154"/>
      <c r="AB52" s="24" t="s">
        <v>3224</v>
      </c>
      <c r="AC52" s="77" t="s">
        <v>3462</v>
      </c>
      <c r="AD52" s="25"/>
      <c r="AE52" s="27"/>
      <c r="AF52" s="27"/>
      <c r="AG52" s="27"/>
      <c r="AH52" s="25"/>
      <c r="AI52" s="45"/>
      <c r="AJ52" s="25"/>
      <c r="AK52" s="28"/>
      <c r="AL52" s="25"/>
      <c r="AM52" s="150" t="s">
        <v>3166</v>
      </c>
      <c r="AN52" s="76"/>
      <c r="AO52" s="25"/>
      <c r="AP52" s="25"/>
      <c r="AQ52" s="25"/>
      <c r="AR52" s="25"/>
      <c r="AS52" s="25"/>
      <c r="AT52" s="25"/>
      <c r="AU52" s="76"/>
      <c r="AV52" s="76"/>
      <c r="AW52" s="25"/>
      <c r="AX52" s="76"/>
      <c r="AY52" s="25"/>
      <c r="AZ52" s="125"/>
      <c r="BA52" s="31"/>
      <c r="BB52" s="64" t="s">
        <v>3168</v>
      </c>
      <c r="BC52" s="32">
        <v>44089</v>
      </c>
      <c r="BD52" s="34" t="s">
        <v>39</v>
      </c>
    </row>
    <row r="53" spans="1:56" ht="28.5" customHeight="1">
      <c r="A53" s="36" t="s">
        <v>3463</v>
      </c>
      <c r="B53" s="36"/>
      <c r="C53" s="36" t="s">
        <v>3158</v>
      </c>
      <c r="D53" s="36" t="s">
        <v>3464</v>
      </c>
      <c r="E53" s="59">
        <v>1597</v>
      </c>
      <c r="F53" s="15"/>
      <c r="G53" s="38" t="s">
        <v>9754</v>
      </c>
      <c r="H53" s="39">
        <v>42.186571699999902</v>
      </c>
      <c r="I53" s="39">
        <v>-83.161591999999999</v>
      </c>
      <c r="J53" s="39" t="s">
        <v>11046</v>
      </c>
      <c r="K53" s="39"/>
      <c r="L53" s="17" t="str">
        <f t="shared" si="8"/>
        <v>797 Central St, Wyandotte, MI 48192</v>
      </c>
      <c r="M53" s="40"/>
      <c r="N53" s="40" t="s">
        <v>765</v>
      </c>
      <c r="O53" s="19"/>
      <c r="P53" s="61"/>
      <c r="Q53" s="41" t="s">
        <v>3266</v>
      </c>
      <c r="R53" s="20" t="str">
        <f t="shared" si="2"/>
        <v>Other Water</v>
      </c>
      <c r="S53" s="43" t="s">
        <v>2471</v>
      </c>
      <c r="T53" s="44">
        <v>2018</v>
      </c>
      <c r="U53" s="23">
        <v>12.7</v>
      </c>
      <c r="V53" s="23">
        <v>22.2</v>
      </c>
      <c r="W53" s="23"/>
      <c r="X53" s="23"/>
      <c r="Y53" s="23">
        <f t="shared" si="3"/>
        <v>22.2</v>
      </c>
      <c r="Z53" s="19"/>
      <c r="AA53" s="19"/>
      <c r="AB53" s="19"/>
      <c r="AC53" s="19"/>
      <c r="AD53" s="19"/>
      <c r="AE53" s="18"/>
      <c r="AF53" s="18"/>
      <c r="AG53" s="18"/>
      <c r="AH53" s="19"/>
      <c r="AI53" s="19"/>
      <c r="AJ53" s="19"/>
      <c r="AK53" s="19"/>
      <c r="AL53" s="45"/>
      <c r="AM53" s="61"/>
      <c r="AN53" s="61"/>
      <c r="AO53" s="19"/>
      <c r="AP53" s="19"/>
      <c r="AQ53" s="19"/>
      <c r="AR53" s="19"/>
      <c r="AS53" s="19"/>
      <c r="AT53" s="19"/>
      <c r="AU53" s="19"/>
      <c r="AV53" s="19"/>
      <c r="AW53" s="19"/>
      <c r="AX53" s="19"/>
      <c r="AY53" s="19"/>
      <c r="AZ53" s="19"/>
      <c r="BA53" s="19"/>
      <c r="BB53" s="63"/>
      <c r="BC53" s="117">
        <v>44454</v>
      </c>
      <c r="BD53" s="121" t="s">
        <v>39</v>
      </c>
    </row>
    <row r="54" spans="1:56" ht="28.5" customHeight="1">
      <c r="A54" s="36" t="s">
        <v>3465</v>
      </c>
      <c r="B54" s="36" t="s">
        <v>9755</v>
      </c>
      <c r="C54" s="36" t="s">
        <v>3158</v>
      </c>
      <c r="D54" s="36"/>
      <c r="E54" s="37">
        <v>1598</v>
      </c>
      <c r="F54" s="15"/>
      <c r="G54" s="60"/>
      <c r="H54" s="39">
        <v>42.106280699999999</v>
      </c>
      <c r="I54" s="39">
        <v>-83.199059199999994</v>
      </c>
      <c r="J54" s="39" t="s">
        <v>11066</v>
      </c>
      <c r="K54" s="39" t="s">
        <v>9756</v>
      </c>
      <c r="L54" s="17" t="str">
        <f t="shared" si="8"/>
        <v>28000 W. Jefferson Ave., Gibraltar, Michigan</v>
      </c>
      <c r="M54" s="40"/>
      <c r="N54" s="40" t="s">
        <v>1201</v>
      </c>
      <c r="O54" s="19"/>
      <c r="P54" s="41" t="s">
        <v>1570</v>
      </c>
      <c r="Q54" s="61"/>
      <c r="R54" s="20" t="str">
        <f t="shared" si="2"/>
        <v>Unknown</v>
      </c>
      <c r="S54" s="43"/>
      <c r="T54" s="44"/>
      <c r="U54" s="23"/>
      <c r="V54" s="23"/>
      <c r="W54" s="23"/>
      <c r="X54" s="23"/>
      <c r="Y54" s="23" t="str">
        <f t="shared" si="3"/>
        <v/>
      </c>
      <c r="Z54" s="19"/>
      <c r="AA54" s="19"/>
      <c r="AB54" s="19"/>
      <c r="AC54" s="19"/>
      <c r="AD54" s="19"/>
      <c r="AE54" s="18"/>
      <c r="AF54" s="18"/>
      <c r="AG54" s="18"/>
      <c r="AH54" s="19"/>
      <c r="AI54" s="19"/>
      <c r="AJ54" s="19"/>
      <c r="AK54" s="19"/>
      <c r="AL54" s="45" t="s">
        <v>1572</v>
      </c>
      <c r="AM54" s="41" t="s">
        <v>3466</v>
      </c>
      <c r="AN54" s="61" t="s">
        <v>2292</v>
      </c>
      <c r="AO54" s="19"/>
      <c r="AP54" s="19"/>
      <c r="AQ54" s="19"/>
      <c r="AR54" s="19"/>
      <c r="AS54" s="19"/>
      <c r="AT54" s="19"/>
      <c r="AU54" s="19"/>
      <c r="AV54" s="19"/>
      <c r="AW54" s="19"/>
      <c r="AX54" s="19"/>
      <c r="AY54" s="19"/>
      <c r="AZ54" s="19"/>
      <c r="BA54" s="19"/>
      <c r="BB54" s="63"/>
      <c r="BC54" s="117">
        <v>44454</v>
      </c>
      <c r="BD54" s="121" t="s">
        <v>39</v>
      </c>
    </row>
    <row r="55" spans="1:56" ht="28.5" customHeight="1">
      <c r="A55" s="156" t="s">
        <v>3467</v>
      </c>
      <c r="B55" s="144"/>
      <c r="C55" s="144" t="s">
        <v>3158</v>
      </c>
      <c r="D55" s="144" t="s">
        <v>3468</v>
      </c>
      <c r="E55" s="59">
        <v>179</v>
      </c>
      <c r="F55" s="15" t="str">
        <f t="shared" ref="F55:F57" si="12">A55 &amp; ", " &amp; D55</f>
        <v>Du-Wel Metals, Hartford, Van Buren County, Michigan</v>
      </c>
      <c r="G55" s="16" t="s">
        <v>3469</v>
      </c>
      <c r="H55" s="230">
        <v>42.340513700000002</v>
      </c>
      <c r="I55" s="230">
        <v>-83.086549399999996</v>
      </c>
      <c r="J55" s="17" t="s">
        <v>11066</v>
      </c>
      <c r="K55" s="39" t="s">
        <v>9757</v>
      </c>
      <c r="L55" s="17" t="str">
        <f t="shared" si="8"/>
        <v>520 Heywood St, Hartford, MI 49057</v>
      </c>
      <c r="M55" s="136"/>
      <c r="N55" s="136" t="s">
        <v>5</v>
      </c>
      <c r="O55" s="145" t="s">
        <v>3470</v>
      </c>
      <c r="P55" s="146" t="s">
        <v>3471</v>
      </c>
      <c r="Q55" s="122" t="s">
        <v>3472</v>
      </c>
      <c r="R55" s="20" t="str">
        <f t="shared" si="2"/>
        <v>Groundwater</v>
      </c>
      <c r="S55" s="21" t="s">
        <v>35</v>
      </c>
      <c r="T55" s="22">
        <v>2019</v>
      </c>
      <c r="U55" s="23">
        <v>35.299999999999997</v>
      </c>
      <c r="V55" s="23">
        <v>8690</v>
      </c>
      <c r="W55" s="23"/>
      <c r="X55" s="23">
        <v>8808.2999999999993</v>
      </c>
      <c r="Y55" s="23">
        <f t="shared" si="3"/>
        <v>8808.2999999999993</v>
      </c>
      <c r="Z55" s="131" t="s">
        <v>3473</v>
      </c>
      <c r="AA55" s="131" t="s">
        <v>3474</v>
      </c>
      <c r="AB55" s="25" t="s">
        <v>3475</v>
      </c>
      <c r="AC55" s="25" t="s">
        <v>3476</v>
      </c>
      <c r="AD55" s="25" t="s">
        <v>72</v>
      </c>
      <c r="AE55" s="27" t="s">
        <v>11068</v>
      </c>
      <c r="AF55" s="27" t="s">
        <v>156</v>
      </c>
      <c r="AG55" s="148">
        <v>2019</v>
      </c>
      <c r="AH55" s="130" t="s">
        <v>3477</v>
      </c>
      <c r="AI55" s="62" t="s">
        <v>3472</v>
      </c>
      <c r="AJ55" s="149" t="s">
        <v>49</v>
      </c>
      <c r="AK55" s="157"/>
      <c r="AL55" s="131" t="s">
        <v>11069</v>
      </c>
      <c r="AM55" s="150" t="s">
        <v>3166</v>
      </c>
      <c r="AN55" s="151"/>
      <c r="AO55" s="152" t="s">
        <v>49</v>
      </c>
      <c r="AP55" s="152" t="s">
        <v>49</v>
      </c>
      <c r="AQ55" s="152" t="s">
        <v>49</v>
      </c>
      <c r="AR55" s="152" t="s">
        <v>49</v>
      </c>
      <c r="AS55" s="152" t="s">
        <v>72</v>
      </c>
      <c r="AT55" s="152" t="s">
        <v>3478</v>
      </c>
      <c r="AU55" s="151"/>
      <c r="AV55" s="151"/>
      <c r="AW55" s="152" t="s">
        <v>1954</v>
      </c>
      <c r="AX55" s="152" t="s">
        <v>3479</v>
      </c>
      <c r="AY55" s="152" t="s">
        <v>548</v>
      </c>
      <c r="AZ55" s="153">
        <v>0</v>
      </c>
      <c r="BA55" s="35" t="s">
        <v>3480</v>
      </c>
      <c r="BB55" s="64" t="s">
        <v>3168</v>
      </c>
      <c r="BC55" s="32">
        <v>44018</v>
      </c>
      <c r="BD55" s="34" t="s">
        <v>3169</v>
      </c>
    </row>
    <row r="56" spans="1:56" ht="28.5" customHeight="1">
      <c r="A56" s="110" t="s">
        <v>3481</v>
      </c>
      <c r="B56" s="111"/>
      <c r="C56" s="111" t="s">
        <v>3158</v>
      </c>
      <c r="D56" s="111" t="s">
        <v>3237</v>
      </c>
      <c r="E56" s="37">
        <v>468</v>
      </c>
      <c r="F56" s="15" t="str">
        <f t="shared" si="12"/>
        <v>Dynamic Metal Finishing, Detroit, Wayne County, Michigan</v>
      </c>
      <c r="G56" s="16" t="s">
        <v>3482</v>
      </c>
      <c r="H56" s="17">
        <v>42.393148799999999</v>
      </c>
      <c r="I56" s="17">
        <v>-83.001622600000005</v>
      </c>
      <c r="J56" s="17" t="s">
        <v>11046</v>
      </c>
      <c r="K56" s="17"/>
      <c r="L56" s="274" t="str">
        <f t="shared" si="8"/>
        <v>5999 Bewick St, Detroit</v>
      </c>
      <c r="M56" s="18"/>
      <c r="N56" s="18" t="s">
        <v>5</v>
      </c>
      <c r="O56" s="45" t="s">
        <v>3196</v>
      </c>
      <c r="P56" s="88" t="s">
        <v>3190</v>
      </c>
      <c r="Q56" s="62" t="s">
        <v>3190</v>
      </c>
      <c r="R56" s="20" t="str">
        <f t="shared" si="2"/>
        <v>Groundwater</v>
      </c>
      <c r="S56" s="21" t="s">
        <v>35</v>
      </c>
      <c r="T56" s="22">
        <v>2018</v>
      </c>
      <c r="U56" s="23"/>
      <c r="V56" s="23">
        <v>10</v>
      </c>
      <c r="W56" s="23" t="s">
        <v>36</v>
      </c>
      <c r="X56" s="23" t="s">
        <v>36</v>
      </c>
      <c r="Y56" s="23">
        <f t="shared" si="3"/>
        <v>10</v>
      </c>
      <c r="Z56" s="158" t="s">
        <v>3483</v>
      </c>
      <c r="AA56" s="154"/>
      <c r="AB56" s="24" t="s">
        <v>3224</v>
      </c>
      <c r="AC56" s="77" t="s">
        <v>3484</v>
      </c>
      <c r="AD56" s="25"/>
      <c r="AE56" s="27"/>
      <c r="AF56" s="27"/>
      <c r="AG56" s="27"/>
      <c r="AH56" s="25"/>
      <c r="AI56" s="45"/>
      <c r="AJ56" s="25"/>
      <c r="AK56" s="28"/>
      <c r="AL56" s="25"/>
      <c r="AM56" s="150" t="s">
        <v>3166</v>
      </c>
      <c r="AN56" s="76"/>
      <c r="AO56" s="25"/>
      <c r="AP56" s="25"/>
      <c r="AQ56" s="25"/>
      <c r="AR56" s="25"/>
      <c r="AS56" s="25"/>
      <c r="AT56" s="25"/>
      <c r="AU56" s="76"/>
      <c r="AV56" s="76"/>
      <c r="AW56" s="25"/>
      <c r="AX56" s="76"/>
      <c r="AY56" s="25"/>
      <c r="AZ56" s="125"/>
      <c r="BA56" s="31"/>
      <c r="BB56" s="64" t="s">
        <v>3168</v>
      </c>
      <c r="BC56" s="32">
        <v>44089</v>
      </c>
      <c r="BD56" s="34" t="s">
        <v>39</v>
      </c>
    </row>
    <row r="57" spans="1:56" ht="28.5" customHeight="1">
      <c r="A57" s="110" t="s">
        <v>3485</v>
      </c>
      <c r="B57" s="111"/>
      <c r="C57" s="111" t="s">
        <v>3158</v>
      </c>
      <c r="D57" s="111" t="s">
        <v>3486</v>
      </c>
      <c r="E57" s="59">
        <v>469</v>
      </c>
      <c r="F57" s="15" t="str">
        <f t="shared" si="12"/>
        <v>Dynamic Robotic Solutions, Auburn Hills, Oakland County, Michigan</v>
      </c>
      <c r="G57" s="16" t="s">
        <v>3487</v>
      </c>
      <c r="H57" s="17">
        <v>42.700369199999997</v>
      </c>
      <c r="I57" s="17">
        <v>-83.273404999999997</v>
      </c>
      <c r="J57" s="17" t="s">
        <v>11046</v>
      </c>
      <c r="K57" s="17"/>
      <c r="L57" s="274" t="str">
        <f t="shared" si="8"/>
        <v>1255 Harmon Rd, Auburn Hills, MI 48326</v>
      </c>
      <c r="M57" s="18"/>
      <c r="N57" s="18" t="s">
        <v>5</v>
      </c>
      <c r="O57" s="19"/>
      <c r="P57" s="88" t="s">
        <v>3190</v>
      </c>
      <c r="Q57" s="62" t="s">
        <v>3190</v>
      </c>
      <c r="R57" s="20" t="str">
        <f t="shared" si="2"/>
        <v>Groundwater</v>
      </c>
      <c r="S57" s="21" t="s">
        <v>35</v>
      </c>
      <c r="T57" s="22">
        <v>2018</v>
      </c>
      <c r="U57" s="23">
        <v>1.7</v>
      </c>
      <c r="V57" s="23"/>
      <c r="W57" s="23" t="s">
        <v>36</v>
      </c>
      <c r="X57" s="23" t="s">
        <v>36</v>
      </c>
      <c r="Y57" s="23">
        <f t="shared" si="3"/>
        <v>1.7</v>
      </c>
      <c r="Z57" s="158" t="s">
        <v>3488</v>
      </c>
      <c r="AA57" s="154"/>
      <c r="AB57" s="24" t="s">
        <v>3224</v>
      </c>
      <c r="AC57" s="77" t="s">
        <v>3489</v>
      </c>
      <c r="AD57" s="25"/>
      <c r="AE57" s="27"/>
      <c r="AF57" s="27"/>
      <c r="AG57" s="27"/>
      <c r="AH57" s="25"/>
      <c r="AI57" s="45"/>
      <c r="AJ57" s="25"/>
      <c r="AK57" s="28"/>
      <c r="AL57" s="25"/>
      <c r="AM57" s="150" t="s">
        <v>3166</v>
      </c>
      <c r="AN57" s="76"/>
      <c r="AO57" s="25"/>
      <c r="AP57" s="25"/>
      <c r="AQ57" s="25"/>
      <c r="AR57" s="25"/>
      <c r="AS57" s="25"/>
      <c r="AT57" s="25"/>
      <c r="AU57" s="76"/>
      <c r="AV57" s="76"/>
      <c r="AW57" s="25"/>
      <c r="AX57" s="76"/>
      <c r="AY57" s="25"/>
      <c r="AZ57" s="125"/>
      <c r="BA57" s="31"/>
      <c r="BB57" s="64" t="s">
        <v>3168</v>
      </c>
      <c r="BC57" s="32">
        <v>44089</v>
      </c>
      <c r="BD57" s="34" t="s">
        <v>39</v>
      </c>
    </row>
    <row r="58" spans="1:56" ht="28.5" customHeight="1">
      <c r="A58" s="36" t="s">
        <v>3490</v>
      </c>
      <c r="B58" s="36"/>
      <c r="C58" s="36" t="s">
        <v>3158</v>
      </c>
      <c r="D58" s="36" t="s">
        <v>3491</v>
      </c>
      <c r="E58" s="37">
        <v>1599</v>
      </c>
      <c r="F58" s="15"/>
      <c r="G58" s="38" t="s">
        <v>9776</v>
      </c>
      <c r="H58" s="39">
        <v>42.721493500000001</v>
      </c>
      <c r="I58" s="39">
        <v>-84.509591499999999</v>
      </c>
      <c r="J58" s="39" t="s">
        <v>11046</v>
      </c>
      <c r="K58" s="39"/>
      <c r="L58" s="17" t="str">
        <f t="shared" si="8"/>
        <v>1700 Trowbridge Rd, East Lansing, MI 48823</v>
      </c>
      <c r="M58" s="40"/>
      <c r="N58" s="40" t="s">
        <v>765</v>
      </c>
      <c r="O58" s="19"/>
      <c r="P58" s="61"/>
      <c r="Q58" s="41" t="s">
        <v>3266</v>
      </c>
      <c r="R58" s="20" t="str">
        <f t="shared" si="2"/>
        <v>Other Water</v>
      </c>
      <c r="S58" s="43" t="s">
        <v>2471</v>
      </c>
      <c r="T58" s="44">
        <v>2018</v>
      </c>
      <c r="U58" s="23">
        <v>3.28</v>
      </c>
      <c r="V58" s="23">
        <v>2.62</v>
      </c>
      <c r="W58" s="23"/>
      <c r="X58" s="23"/>
      <c r="Y58" s="23">
        <f t="shared" si="3"/>
        <v>3.28</v>
      </c>
      <c r="Z58" s="19"/>
      <c r="AA58" s="19"/>
      <c r="AB58" s="19"/>
      <c r="AC58" s="19"/>
      <c r="AD58" s="19"/>
      <c r="AE58" s="18"/>
      <c r="AF58" s="18"/>
      <c r="AG58" s="18"/>
      <c r="AH58" s="19"/>
      <c r="AI58" s="19"/>
      <c r="AJ58" s="19"/>
      <c r="AK58" s="19"/>
      <c r="AL58" s="45"/>
      <c r="AM58" s="61"/>
      <c r="AN58" s="61"/>
      <c r="AO58" s="19"/>
      <c r="AP58" s="19"/>
      <c r="AQ58" s="19"/>
      <c r="AR58" s="19"/>
      <c r="AS58" s="19"/>
      <c r="AT58" s="19"/>
      <c r="AU58" s="19"/>
      <c r="AV58" s="19"/>
      <c r="AW58" s="19"/>
      <c r="AX58" s="19"/>
      <c r="AY58" s="19"/>
      <c r="AZ58" s="19"/>
      <c r="BA58" s="19"/>
      <c r="BB58" s="63"/>
      <c r="BC58" s="117">
        <v>44454</v>
      </c>
      <c r="BD58" s="121" t="s">
        <v>39</v>
      </c>
    </row>
    <row r="59" spans="1:56" ht="28.5" customHeight="1">
      <c r="A59" s="175" t="s">
        <v>3492</v>
      </c>
      <c r="B59" s="170"/>
      <c r="C59" s="144" t="s">
        <v>3158</v>
      </c>
      <c r="D59" s="144" t="s">
        <v>3282</v>
      </c>
      <c r="E59" s="37">
        <v>180</v>
      </c>
      <c r="F59" s="15" t="str">
        <f t="shared" ref="F59:F63" si="13">A59 &amp; ", " &amp; D59</f>
        <v>EleCentero Chemical Finishing - Remico, Wyoming, Kent County, Michigan</v>
      </c>
      <c r="G59" s="16" t="s">
        <v>3493</v>
      </c>
      <c r="H59" s="17">
        <v>42.700369199999997</v>
      </c>
      <c r="I59" s="17">
        <v>-83.273404999999997</v>
      </c>
      <c r="J59" s="17" t="s">
        <v>11066</v>
      </c>
      <c r="K59" s="17" t="s">
        <v>9811</v>
      </c>
      <c r="L59" s="17" t="str">
        <f t="shared" si="8"/>
        <v>2610 Remico St SW, Wyoming, MI 49519</v>
      </c>
      <c r="M59" s="136"/>
      <c r="N59" s="136" t="s">
        <v>5</v>
      </c>
      <c r="O59" s="145" t="s">
        <v>3494</v>
      </c>
      <c r="P59" s="146" t="s">
        <v>3495</v>
      </c>
      <c r="Q59" s="122" t="s">
        <v>3496</v>
      </c>
      <c r="R59" s="20" t="str">
        <f t="shared" si="2"/>
        <v>Groundwater</v>
      </c>
      <c r="S59" s="21" t="s">
        <v>35</v>
      </c>
      <c r="T59" s="22">
        <v>2019</v>
      </c>
      <c r="U59" s="74"/>
      <c r="V59" s="74"/>
      <c r="W59" s="23"/>
      <c r="X59" s="23">
        <v>12215</v>
      </c>
      <c r="Y59" s="23">
        <f t="shared" si="3"/>
        <v>12215</v>
      </c>
      <c r="Z59" s="130" t="s">
        <v>3497</v>
      </c>
      <c r="AA59" s="131" t="s">
        <v>3498</v>
      </c>
      <c r="AB59" s="25" t="s">
        <v>49</v>
      </c>
      <c r="AC59" s="25" t="s">
        <v>3499</v>
      </c>
      <c r="AD59" s="25" t="s">
        <v>72</v>
      </c>
      <c r="AE59" s="27" t="s">
        <v>3500</v>
      </c>
      <c r="AF59" s="27" t="s">
        <v>5</v>
      </c>
      <c r="AG59" s="148">
        <v>2019</v>
      </c>
      <c r="AH59" s="130" t="s">
        <v>3501</v>
      </c>
      <c r="AI59" s="62" t="s">
        <v>3496</v>
      </c>
      <c r="AJ59" s="149" t="s">
        <v>49</v>
      </c>
      <c r="AK59" s="157"/>
      <c r="AL59" s="131" t="s">
        <v>3502</v>
      </c>
      <c r="AM59" s="150" t="s">
        <v>3166</v>
      </c>
      <c r="AN59" s="151"/>
      <c r="AO59" s="152" t="s">
        <v>49</v>
      </c>
      <c r="AP59" s="152" t="s">
        <v>49</v>
      </c>
      <c r="AQ59" s="152" t="s">
        <v>49</v>
      </c>
      <c r="AR59" s="152" t="s">
        <v>49</v>
      </c>
      <c r="AS59" s="152" t="s">
        <v>72</v>
      </c>
      <c r="AT59" s="152" t="s">
        <v>72</v>
      </c>
      <c r="AU59" s="151"/>
      <c r="AV59" s="151"/>
      <c r="AW59" s="152" t="s">
        <v>1954</v>
      </c>
      <c r="AX59" s="151"/>
      <c r="AY59" s="152" t="s">
        <v>548</v>
      </c>
      <c r="AZ59" s="153">
        <v>0</v>
      </c>
      <c r="BA59" s="87" t="s">
        <v>3503</v>
      </c>
      <c r="BB59" s="64" t="s">
        <v>3168</v>
      </c>
      <c r="BC59" s="32">
        <v>44018</v>
      </c>
      <c r="BD59" s="123" t="s">
        <v>3169</v>
      </c>
    </row>
    <row r="60" spans="1:56" ht="28.5" customHeight="1">
      <c r="A60" s="110" t="s">
        <v>3504</v>
      </c>
      <c r="B60" s="111"/>
      <c r="C60" s="111" t="s">
        <v>3158</v>
      </c>
      <c r="D60" s="111" t="s">
        <v>3505</v>
      </c>
      <c r="E60" s="59">
        <v>470</v>
      </c>
      <c r="F60" s="15" t="str">
        <f t="shared" si="13"/>
        <v>EnviroSolids, Dearborn, Wayne County, Michigan</v>
      </c>
      <c r="G60" s="16" t="s">
        <v>3506</v>
      </c>
      <c r="H60" s="17">
        <v>42.3349148</v>
      </c>
      <c r="I60" s="17">
        <v>-83.157309999999995</v>
      </c>
      <c r="J60" s="17" t="s">
        <v>11046</v>
      </c>
      <c r="K60" s="17"/>
      <c r="L60" s="274" t="str">
        <f t="shared" si="8"/>
        <v>6011 Wyoming Ave, Dearborn</v>
      </c>
      <c r="M60" s="18"/>
      <c r="N60" s="18" t="s">
        <v>5</v>
      </c>
      <c r="O60" s="45" t="s">
        <v>3239</v>
      </c>
      <c r="P60" s="88" t="s">
        <v>3190</v>
      </c>
      <c r="Q60" s="62" t="s">
        <v>3190</v>
      </c>
      <c r="R60" s="20" t="str">
        <f t="shared" si="2"/>
        <v>Groundwater</v>
      </c>
      <c r="S60" s="21" t="s">
        <v>35</v>
      </c>
      <c r="T60" s="22">
        <v>2018</v>
      </c>
      <c r="U60" s="23">
        <v>70</v>
      </c>
      <c r="V60" s="23"/>
      <c r="W60" s="23" t="s">
        <v>36</v>
      </c>
      <c r="X60" s="23" t="s">
        <v>36</v>
      </c>
      <c r="Y60" s="23">
        <f t="shared" si="3"/>
        <v>70</v>
      </c>
      <c r="Z60" s="158" t="s">
        <v>3507</v>
      </c>
      <c r="AA60" s="154"/>
      <c r="AB60" s="24" t="s">
        <v>3224</v>
      </c>
      <c r="AC60" s="77" t="s">
        <v>3508</v>
      </c>
      <c r="AD60" s="25"/>
      <c r="AE60" s="27"/>
      <c r="AF60" s="27"/>
      <c r="AG60" s="27"/>
      <c r="AH60" s="25"/>
      <c r="AI60" s="45"/>
      <c r="AJ60" s="25"/>
      <c r="AK60" s="28"/>
      <c r="AL60" s="25"/>
      <c r="AM60" s="150" t="s">
        <v>3166</v>
      </c>
      <c r="AN60" s="76"/>
      <c r="AO60" s="25"/>
      <c r="AP60" s="25"/>
      <c r="AQ60" s="25"/>
      <c r="AR60" s="25"/>
      <c r="AS60" s="25"/>
      <c r="AT60" s="25"/>
      <c r="AU60" s="76"/>
      <c r="AV60" s="76"/>
      <c r="AW60" s="25"/>
      <c r="AX60" s="76"/>
      <c r="AY60" s="25"/>
      <c r="AZ60" s="125"/>
      <c r="BA60" s="31"/>
      <c r="BB60" s="64" t="s">
        <v>3168</v>
      </c>
      <c r="BC60" s="32">
        <v>44089</v>
      </c>
      <c r="BD60" s="34" t="s">
        <v>39</v>
      </c>
    </row>
    <row r="61" spans="1:56" ht="28.5" customHeight="1">
      <c r="A61" s="110" t="s">
        <v>3509</v>
      </c>
      <c r="B61" s="111"/>
      <c r="C61" s="111" t="s">
        <v>3158</v>
      </c>
      <c r="D61" s="111" t="s">
        <v>3237</v>
      </c>
      <c r="E61" s="37">
        <v>471</v>
      </c>
      <c r="F61" s="15" t="str">
        <f t="shared" si="13"/>
        <v>EQ Detroit dba US Ecology, Detroit, Wayne County, Michigan</v>
      </c>
      <c r="G61" s="16" t="s">
        <v>3510</v>
      </c>
      <c r="H61" s="17">
        <v>42.3663746</v>
      </c>
      <c r="I61" s="17">
        <v>-83.047213099999993</v>
      </c>
      <c r="J61" s="17" t="s">
        <v>11046</v>
      </c>
      <c r="K61" s="17"/>
      <c r="L61" s="274" t="str">
        <f t="shared" si="8"/>
        <v>1923 Frederick St, Detroit, Michigan</v>
      </c>
      <c r="M61" s="18"/>
      <c r="N61" s="18" t="s">
        <v>5</v>
      </c>
      <c r="O61" s="45" t="s">
        <v>3239</v>
      </c>
      <c r="P61" s="88" t="s">
        <v>3190</v>
      </c>
      <c r="Q61" s="62" t="s">
        <v>3190</v>
      </c>
      <c r="R61" s="20" t="str">
        <f t="shared" si="2"/>
        <v>Groundwater</v>
      </c>
      <c r="S61" s="21" t="s">
        <v>35</v>
      </c>
      <c r="T61" s="22">
        <v>2018</v>
      </c>
      <c r="U61" s="23">
        <v>60</v>
      </c>
      <c r="V61" s="23">
        <v>650</v>
      </c>
      <c r="W61" s="23">
        <v>710</v>
      </c>
      <c r="X61" s="23"/>
      <c r="Y61" s="23">
        <f t="shared" si="3"/>
        <v>710</v>
      </c>
      <c r="Z61" s="158" t="s">
        <v>3511</v>
      </c>
      <c r="AA61" s="154"/>
      <c r="AB61" s="24" t="s">
        <v>3224</v>
      </c>
      <c r="AC61" s="77" t="s">
        <v>3512</v>
      </c>
      <c r="AD61" s="25"/>
      <c r="AE61" s="27"/>
      <c r="AF61" s="27"/>
      <c r="AG61" s="27"/>
      <c r="AH61" s="25"/>
      <c r="AI61" s="45"/>
      <c r="AJ61" s="25"/>
      <c r="AK61" s="28"/>
      <c r="AL61" s="25"/>
      <c r="AM61" s="150" t="s">
        <v>3166</v>
      </c>
      <c r="AN61" s="76"/>
      <c r="AO61" s="25"/>
      <c r="AP61" s="25"/>
      <c r="AQ61" s="25"/>
      <c r="AR61" s="25"/>
      <c r="AS61" s="25"/>
      <c r="AT61" s="25"/>
      <c r="AU61" s="76"/>
      <c r="AV61" s="76"/>
      <c r="AW61" s="25"/>
      <c r="AX61" s="76"/>
      <c r="AY61" s="25"/>
      <c r="AZ61" s="125"/>
      <c r="BA61" s="31"/>
      <c r="BB61" s="64" t="s">
        <v>3168</v>
      </c>
      <c r="BC61" s="32">
        <v>44089</v>
      </c>
      <c r="BD61" s="34" t="s">
        <v>39</v>
      </c>
    </row>
    <row r="62" spans="1:56" ht="28.5" customHeight="1">
      <c r="A62" s="110" t="s">
        <v>3513</v>
      </c>
      <c r="B62" s="111"/>
      <c r="C62" s="111" t="s">
        <v>3158</v>
      </c>
      <c r="D62" s="111" t="s">
        <v>3514</v>
      </c>
      <c r="E62" s="59">
        <v>472</v>
      </c>
      <c r="F62" s="15" t="str">
        <f t="shared" si="13"/>
        <v>EQ Resource Recovery, Romulus, Wayne County, Michigan</v>
      </c>
      <c r="G62" s="16" t="s">
        <v>3515</v>
      </c>
      <c r="H62" s="17">
        <v>45.791902999999998</v>
      </c>
      <c r="I62" s="17">
        <v>-87.061034000000006</v>
      </c>
      <c r="J62" s="17" t="s">
        <v>11066</v>
      </c>
      <c r="K62" s="17" t="s">
        <v>11070</v>
      </c>
      <c r="L62" s="17" t="str">
        <f t="shared" si="8"/>
        <v>36345 Van Born Road Romulus</v>
      </c>
      <c r="M62" s="18"/>
      <c r="N62" s="18" t="s">
        <v>5</v>
      </c>
      <c r="O62" s="45" t="s">
        <v>3239</v>
      </c>
      <c r="P62" s="88" t="s">
        <v>3190</v>
      </c>
      <c r="Q62" s="62" t="s">
        <v>3190</v>
      </c>
      <c r="R62" s="20" t="str">
        <f t="shared" si="2"/>
        <v>Groundwater</v>
      </c>
      <c r="S62" s="21" t="s">
        <v>35</v>
      </c>
      <c r="T62" s="22">
        <v>2018</v>
      </c>
      <c r="U62" s="23">
        <v>130</v>
      </c>
      <c r="V62" s="23">
        <v>240</v>
      </c>
      <c r="W62" s="23">
        <v>370</v>
      </c>
      <c r="X62" s="23"/>
      <c r="Y62" s="23">
        <f t="shared" si="3"/>
        <v>370</v>
      </c>
      <c r="Z62" s="158" t="s">
        <v>3516</v>
      </c>
      <c r="AA62" s="154"/>
      <c r="AB62" s="24" t="s">
        <v>3224</v>
      </c>
      <c r="AC62" s="77" t="s">
        <v>3517</v>
      </c>
      <c r="AD62" s="25"/>
      <c r="AE62" s="27"/>
      <c r="AF62" s="27"/>
      <c r="AG62" s="27"/>
      <c r="AH62" s="25"/>
      <c r="AI62" s="45"/>
      <c r="AJ62" s="25"/>
      <c r="AK62" s="28"/>
      <c r="AL62" s="25"/>
      <c r="AM62" s="108" t="s">
        <v>3166</v>
      </c>
      <c r="AN62" s="76"/>
      <c r="AO62" s="25"/>
      <c r="AP62" s="25"/>
      <c r="AQ62" s="25"/>
      <c r="AR62" s="25"/>
      <c r="AS62" s="25"/>
      <c r="AT62" s="25"/>
      <c r="AU62" s="76"/>
      <c r="AV62" s="76"/>
      <c r="AW62" s="25"/>
      <c r="AX62" s="76"/>
      <c r="AY62" s="25"/>
      <c r="AZ62" s="125"/>
      <c r="BA62" s="31"/>
      <c r="BB62" s="64" t="s">
        <v>3168</v>
      </c>
      <c r="BC62" s="32">
        <v>44089</v>
      </c>
      <c r="BD62" s="34" t="s">
        <v>39</v>
      </c>
    </row>
    <row r="63" spans="1:56" ht="28.5" customHeight="1">
      <c r="A63" s="13" t="s">
        <v>9826</v>
      </c>
      <c r="B63" s="14"/>
      <c r="C63" s="54" t="s">
        <v>3158</v>
      </c>
      <c r="D63" s="54" t="s">
        <v>3518</v>
      </c>
      <c r="E63" s="59">
        <v>134</v>
      </c>
      <c r="F63" s="15" t="str">
        <f t="shared" si="13"/>
        <v>Escanaba Defense Fuel Supply Point, Escanaba, Michigan</v>
      </c>
      <c r="G63" s="16" t="s">
        <v>3519</v>
      </c>
      <c r="H63" s="17">
        <v>45.848332999999997</v>
      </c>
      <c r="I63" s="17">
        <v>-87.023332999999994</v>
      </c>
      <c r="J63" s="17" t="s">
        <v>11066</v>
      </c>
      <c r="K63" s="17" t="s">
        <v>9827</v>
      </c>
      <c r="L63" s="17" t="str">
        <f t="shared" si="8"/>
        <v>45.79257497868724, -87.06120877715843</v>
      </c>
      <c r="M63" s="18"/>
      <c r="N63" s="18" t="s">
        <v>44</v>
      </c>
      <c r="O63" s="19" t="s">
        <v>3520</v>
      </c>
      <c r="P63" s="57" t="s">
        <v>3521</v>
      </c>
      <c r="Q63" s="88" t="s">
        <v>3522</v>
      </c>
      <c r="R63" s="20" t="str">
        <f t="shared" si="2"/>
        <v>Groundwater</v>
      </c>
      <c r="S63" s="21" t="s">
        <v>35</v>
      </c>
      <c r="T63" s="22">
        <v>2018</v>
      </c>
      <c r="U63" s="23">
        <v>189</v>
      </c>
      <c r="V63" s="23">
        <v>11100</v>
      </c>
      <c r="W63" s="23"/>
      <c r="X63" s="23" t="s">
        <v>36</v>
      </c>
      <c r="Y63" s="23">
        <f t="shared" si="3"/>
        <v>11100</v>
      </c>
      <c r="Z63" s="24" t="s">
        <v>3523</v>
      </c>
      <c r="AA63" s="24" t="s">
        <v>3524</v>
      </c>
      <c r="AB63" s="26"/>
      <c r="AC63" s="26"/>
      <c r="AD63" s="26"/>
      <c r="AE63" s="56"/>
      <c r="AF63" s="56"/>
      <c r="AG63" s="56">
        <v>2014</v>
      </c>
      <c r="AH63" s="33" t="s">
        <v>49</v>
      </c>
      <c r="AI63" s="73" t="s">
        <v>3522</v>
      </c>
      <c r="AJ63" s="33" t="s">
        <v>49</v>
      </c>
      <c r="AK63" s="56" t="s">
        <v>3525</v>
      </c>
      <c r="AL63" s="33" t="s">
        <v>3526</v>
      </c>
      <c r="AM63" s="151" t="s">
        <v>3166</v>
      </c>
      <c r="AN63" s="151"/>
      <c r="AO63" s="151"/>
      <c r="AP63" s="151"/>
      <c r="AQ63" s="151"/>
      <c r="AR63" s="151"/>
      <c r="AS63" s="151"/>
      <c r="AT63" s="151"/>
      <c r="AU63" s="151"/>
      <c r="AV63" s="151"/>
      <c r="AW63" s="151"/>
      <c r="AX63" s="151"/>
      <c r="AY63" s="151"/>
      <c r="AZ63" s="140">
        <v>13</v>
      </c>
      <c r="BA63" s="35" t="s">
        <v>3527</v>
      </c>
      <c r="BB63" s="64" t="s">
        <v>3168</v>
      </c>
      <c r="BC63" s="32">
        <v>44015</v>
      </c>
      <c r="BD63" s="34" t="s">
        <v>3169</v>
      </c>
    </row>
    <row r="64" spans="1:56" ht="28.5" customHeight="1">
      <c r="A64" s="36" t="s">
        <v>3528</v>
      </c>
      <c r="B64" s="36"/>
      <c r="C64" s="36" t="s">
        <v>3158</v>
      </c>
      <c r="D64" s="36" t="s">
        <v>3529</v>
      </c>
      <c r="E64" s="59">
        <v>1600</v>
      </c>
      <c r="F64" s="15"/>
      <c r="G64" s="38" t="s">
        <v>9853</v>
      </c>
      <c r="H64" s="39">
        <v>43.0310384</v>
      </c>
      <c r="I64" s="39">
        <v>-83.803529100000006</v>
      </c>
      <c r="J64" s="39" t="s">
        <v>11049</v>
      </c>
      <c r="K64" s="39"/>
      <c r="L64" s="17" t="str">
        <f t="shared" si="8"/>
        <v>G4652 Beecher Road, Flint, MI 48532</v>
      </c>
      <c r="M64" s="40"/>
      <c r="N64" s="40" t="s">
        <v>765</v>
      </c>
      <c r="O64" s="19"/>
      <c r="P64" s="61"/>
      <c r="Q64" s="41" t="s">
        <v>3266</v>
      </c>
      <c r="R64" s="20" t="str">
        <f t="shared" si="2"/>
        <v>Other Water</v>
      </c>
      <c r="S64" s="43" t="s">
        <v>2471</v>
      </c>
      <c r="T64" s="44">
        <v>2018</v>
      </c>
      <c r="U64" s="23">
        <v>6.35</v>
      </c>
      <c r="V64" s="23">
        <v>43.3</v>
      </c>
      <c r="W64" s="23"/>
      <c r="X64" s="23"/>
      <c r="Y64" s="23">
        <f t="shared" si="3"/>
        <v>43.3</v>
      </c>
      <c r="Z64" s="19"/>
      <c r="AA64" s="19"/>
      <c r="AB64" s="19"/>
      <c r="AC64" s="19"/>
      <c r="AD64" s="19"/>
      <c r="AE64" s="18"/>
      <c r="AF64" s="18"/>
      <c r="AG64" s="18"/>
      <c r="AH64" s="19"/>
      <c r="AI64" s="19"/>
      <c r="AJ64" s="19"/>
      <c r="AK64" s="19"/>
      <c r="AL64" s="45"/>
      <c r="AM64" s="61"/>
      <c r="AN64" s="61"/>
      <c r="AO64" s="19"/>
      <c r="AP64" s="19"/>
      <c r="AQ64" s="19"/>
      <c r="AR64" s="19"/>
      <c r="AS64" s="19"/>
      <c r="AT64" s="19"/>
      <c r="AU64" s="19"/>
      <c r="AV64" s="19"/>
      <c r="AW64" s="19"/>
      <c r="AX64" s="19"/>
      <c r="AY64" s="19"/>
      <c r="AZ64" s="19"/>
      <c r="BA64" s="19"/>
      <c r="BB64" s="63"/>
      <c r="BC64" s="117">
        <v>44454</v>
      </c>
      <c r="BD64" s="121" t="s">
        <v>39</v>
      </c>
    </row>
    <row r="65" spans="1:56" ht="28.5" customHeight="1">
      <c r="A65" s="110" t="s">
        <v>3530</v>
      </c>
      <c r="B65" s="111"/>
      <c r="C65" s="111" t="s">
        <v>3158</v>
      </c>
      <c r="D65" s="111" t="s">
        <v>3531</v>
      </c>
      <c r="E65" s="59">
        <v>473</v>
      </c>
      <c r="F65" s="15" t="str">
        <f t="shared" ref="F65:F73" si="14">A65 &amp; ", " &amp; D65</f>
        <v>Ford Motor Company - Allen Park Clay Mine Landfill, Allen Park, Wayne County, Michigan</v>
      </c>
      <c r="G65" s="16" t="s">
        <v>3532</v>
      </c>
      <c r="H65" s="17">
        <v>42.286210699999998</v>
      </c>
      <c r="I65" s="17">
        <v>-83.198629699999998</v>
      </c>
      <c r="J65" s="17" t="s">
        <v>11049</v>
      </c>
      <c r="K65" s="17"/>
      <c r="L65" s="274" t="str">
        <f t="shared" si="8"/>
        <v>17005 Oakwood Blvd, Allen Park</v>
      </c>
      <c r="M65" s="18"/>
      <c r="N65" s="18" t="s">
        <v>33</v>
      </c>
      <c r="O65" s="19"/>
      <c r="P65" s="88" t="s">
        <v>3190</v>
      </c>
      <c r="Q65" s="62" t="s">
        <v>3190</v>
      </c>
      <c r="R65" s="20" t="str">
        <f t="shared" si="2"/>
        <v>Groundwater</v>
      </c>
      <c r="S65" s="21" t="s">
        <v>35</v>
      </c>
      <c r="T65" s="22">
        <v>2019</v>
      </c>
      <c r="U65" s="23">
        <v>50</v>
      </c>
      <c r="V65" s="23">
        <v>160</v>
      </c>
      <c r="W65" s="23">
        <v>210</v>
      </c>
      <c r="X65" s="23"/>
      <c r="Y65" s="23">
        <f t="shared" si="3"/>
        <v>210</v>
      </c>
      <c r="Z65" s="158" t="s">
        <v>3533</v>
      </c>
      <c r="AA65" s="154"/>
      <c r="AB65" s="24" t="s">
        <v>3224</v>
      </c>
      <c r="AC65" s="77" t="s">
        <v>3534</v>
      </c>
      <c r="AD65" s="25"/>
      <c r="AE65" s="27"/>
      <c r="AF65" s="27"/>
      <c r="AG65" s="27"/>
      <c r="AH65" s="25"/>
      <c r="AI65" s="45"/>
      <c r="AJ65" s="25"/>
      <c r="AK65" s="28"/>
      <c r="AL65" s="25"/>
      <c r="AM65" s="151" t="s">
        <v>3166</v>
      </c>
      <c r="AN65" s="76"/>
      <c r="AO65" s="25"/>
      <c r="AP65" s="25"/>
      <c r="AQ65" s="25"/>
      <c r="AR65" s="25"/>
      <c r="AS65" s="25"/>
      <c r="AT65" s="25"/>
      <c r="AU65" s="76"/>
      <c r="AV65" s="76"/>
      <c r="AW65" s="25"/>
      <c r="AX65" s="76"/>
      <c r="AY65" s="25"/>
      <c r="AZ65" s="125"/>
      <c r="BA65" s="31"/>
      <c r="BB65" s="64" t="s">
        <v>3168</v>
      </c>
      <c r="BC65" s="32">
        <v>44089</v>
      </c>
      <c r="BD65" s="34" t="s">
        <v>39</v>
      </c>
    </row>
    <row r="66" spans="1:56" ht="28.5" customHeight="1">
      <c r="A66" s="110" t="s">
        <v>3535</v>
      </c>
      <c r="B66" s="111"/>
      <c r="C66" s="111" t="s">
        <v>3158</v>
      </c>
      <c r="D66" s="111" t="s">
        <v>3505</v>
      </c>
      <c r="E66" s="37">
        <v>474</v>
      </c>
      <c r="F66" s="15" t="str">
        <f t="shared" si="14"/>
        <v>Ford Motor Company - Dearborn Truck Plant, Dearborn, Wayne County, Michigan</v>
      </c>
      <c r="G66" s="16" t="s">
        <v>3536</v>
      </c>
      <c r="H66" s="17">
        <v>42.3083375</v>
      </c>
      <c r="I66" s="17">
        <v>-83.156357799999995</v>
      </c>
      <c r="J66" s="17" t="s">
        <v>11049</v>
      </c>
      <c r="K66" s="17"/>
      <c r="L66" s="274" t="str">
        <f t="shared" si="8"/>
        <v>3001 Miller Rd, Dearborn</v>
      </c>
      <c r="M66" s="18"/>
      <c r="N66" s="18" t="s">
        <v>5</v>
      </c>
      <c r="O66" s="45" t="s">
        <v>3196</v>
      </c>
      <c r="P66" s="88" t="s">
        <v>3190</v>
      </c>
      <c r="Q66" s="62" t="s">
        <v>3190</v>
      </c>
      <c r="R66" s="20" t="str">
        <f t="shared" si="2"/>
        <v>Groundwater</v>
      </c>
      <c r="S66" s="21" t="s">
        <v>35</v>
      </c>
      <c r="T66" s="22">
        <v>2019</v>
      </c>
      <c r="U66" s="23">
        <v>2.8</v>
      </c>
      <c r="V66" s="23">
        <v>2.5</v>
      </c>
      <c r="W66" s="23">
        <v>5.3</v>
      </c>
      <c r="X66" s="23">
        <v>80</v>
      </c>
      <c r="Y66" s="23">
        <f t="shared" si="3"/>
        <v>80</v>
      </c>
      <c r="Z66" s="158" t="s">
        <v>3537</v>
      </c>
      <c r="AA66" s="154"/>
      <c r="AB66" s="24" t="s">
        <v>3224</v>
      </c>
      <c r="AC66" s="77" t="s">
        <v>3241</v>
      </c>
      <c r="AD66" s="25"/>
      <c r="AE66" s="27"/>
      <c r="AF66" s="27"/>
      <c r="AG66" s="27"/>
      <c r="AH66" s="25"/>
      <c r="AI66" s="45"/>
      <c r="AJ66" s="25"/>
      <c r="AK66" s="28"/>
      <c r="AL66" s="25"/>
      <c r="AM66" s="151" t="s">
        <v>3166</v>
      </c>
      <c r="AN66" s="76"/>
      <c r="AO66" s="25"/>
      <c r="AP66" s="25"/>
      <c r="AQ66" s="25"/>
      <c r="AR66" s="25"/>
      <c r="AS66" s="25"/>
      <c r="AT66" s="25"/>
      <c r="AU66" s="76"/>
      <c r="AV66" s="76"/>
      <c r="AW66" s="25"/>
      <c r="AX66" s="76"/>
      <c r="AY66" s="25"/>
      <c r="AZ66" s="125"/>
      <c r="BA66" s="31"/>
      <c r="BB66" s="64" t="s">
        <v>3168</v>
      </c>
      <c r="BC66" s="32">
        <v>44089</v>
      </c>
      <c r="BD66" s="34" t="s">
        <v>39</v>
      </c>
    </row>
    <row r="67" spans="1:56" ht="28.5" customHeight="1">
      <c r="A67" s="110" t="s">
        <v>3538</v>
      </c>
      <c r="B67" s="111"/>
      <c r="C67" s="111" t="s">
        <v>3158</v>
      </c>
      <c r="D67" s="111" t="s">
        <v>3531</v>
      </c>
      <c r="E67" s="59">
        <v>475</v>
      </c>
      <c r="F67" s="15" t="str">
        <f t="shared" si="14"/>
        <v>Ford Motor Company - New Model Program Development Center, Allen Park, Wayne County, Michigan</v>
      </c>
      <c r="G67" s="16" t="s">
        <v>3539</v>
      </c>
      <c r="H67" s="17">
        <v>42.288435800000002</v>
      </c>
      <c r="I67" s="17">
        <v>-83.198055499999995</v>
      </c>
      <c r="J67" s="17" t="s">
        <v>11049</v>
      </c>
      <c r="K67" s="17"/>
      <c r="L67" s="274" t="str">
        <f t="shared" si="8"/>
        <v>17000 Oakwood Boulevard, Allen Park, Michigan</v>
      </c>
      <c r="M67" s="18"/>
      <c r="N67" s="18" t="s">
        <v>5</v>
      </c>
      <c r="O67" s="45" t="s">
        <v>3196</v>
      </c>
      <c r="P67" s="88" t="s">
        <v>3190</v>
      </c>
      <c r="Q67" s="62" t="s">
        <v>3190</v>
      </c>
      <c r="R67" s="20" t="str">
        <f t="shared" si="2"/>
        <v>Groundwater</v>
      </c>
      <c r="S67" s="21" t="s">
        <v>35</v>
      </c>
      <c r="T67" s="22">
        <v>2018</v>
      </c>
      <c r="U67" s="23"/>
      <c r="V67" s="23">
        <v>10</v>
      </c>
      <c r="W67" s="23" t="s">
        <v>36</v>
      </c>
      <c r="X67" s="23" t="s">
        <v>36</v>
      </c>
      <c r="Y67" s="23">
        <f t="shared" si="3"/>
        <v>10</v>
      </c>
      <c r="Z67" s="158" t="s">
        <v>3540</v>
      </c>
      <c r="AA67" s="154"/>
      <c r="AB67" s="24" t="s">
        <v>3224</v>
      </c>
      <c r="AC67" s="77" t="s">
        <v>3541</v>
      </c>
      <c r="AD67" s="25"/>
      <c r="AE67" s="27"/>
      <c r="AF67" s="27"/>
      <c r="AG67" s="27"/>
      <c r="AH67" s="25"/>
      <c r="AI67" s="45"/>
      <c r="AJ67" s="25"/>
      <c r="AK67" s="28"/>
      <c r="AL67" s="25"/>
      <c r="AM67" s="151" t="s">
        <v>3166</v>
      </c>
      <c r="AN67" s="76"/>
      <c r="AO67" s="25"/>
      <c r="AP67" s="25"/>
      <c r="AQ67" s="25"/>
      <c r="AR67" s="25"/>
      <c r="AS67" s="25"/>
      <c r="AT67" s="25"/>
      <c r="AU67" s="76"/>
      <c r="AV67" s="76"/>
      <c r="AW67" s="25"/>
      <c r="AX67" s="76"/>
      <c r="AY67" s="25"/>
      <c r="AZ67" s="125"/>
      <c r="BA67" s="31"/>
      <c r="BB67" s="64" t="s">
        <v>3168</v>
      </c>
      <c r="BC67" s="32">
        <v>44089</v>
      </c>
      <c r="BD67" s="34" t="s">
        <v>39</v>
      </c>
    </row>
    <row r="68" spans="1:56" ht="28.5" customHeight="1">
      <c r="A68" s="269" t="s">
        <v>3542</v>
      </c>
      <c r="B68" s="144"/>
      <c r="C68" s="144" t="s">
        <v>3158</v>
      </c>
      <c r="D68" s="144" t="s">
        <v>3543</v>
      </c>
      <c r="E68" s="37">
        <v>178</v>
      </c>
      <c r="F68" s="15" t="str">
        <f t="shared" si="14"/>
        <v>Ford Motor Company - Saline Plant, Saline, Washtenaw County, Michigan</v>
      </c>
      <c r="G68" s="16" t="s">
        <v>3536</v>
      </c>
      <c r="H68" s="17">
        <v>42.3083375</v>
      </c>
      <c r="I68" s="17">
        <v>-83.156357799999995</v>
      </c>
      <c r="J68" s="17" t="s">
        <v>11056</v>
      </c>
      <c r="K68" s="298" t="s">
        <v>9864</v>
      </c>
      <c r="L68" s="17" t="str">
        <f t="shared" si="8"/>
        <v>7700 Michigan Avenue, Saline, MI</v>
      </c>
      <c r="M68" s="299"/>
      <c r="N68" s="136" t="s">
        <v>5</v>
      </c>
      <c r="O68" s="145" t="s">
        <v>3544</v>
      </c>
      <c r="P68" s="146" t="s">
        <v>3545</v>
      </c>
      <c r="Q68" s="122" t="s">
        <v>3546</v>
      </c>
      <c r="R68" s="20" t="str">
        <f t="shared" si="2"/>
        <v>Groundwater</v>
      </c>
      <c r="S68" s="21" t="s">
        <v>35</v>
      </c>
      <c r="T68" s="22">
        <v>2019</v>
      </c>
      <c r="U68" s="74"/>
      <c r="V68" s="74"/>
      <c r="W68" s="23">
        <v>819</v>
      </c>
      <c r="X68" s="23">
        <v>7418.1</v>
      </c>
      <c r="Y68" s="23">
        <f t="shared" si="3"/>
        <v>7418.1</v>
      </c>
      <c r="Z68" s="131" t="s">
        <v>3547</v>
      </c>
      <c r="AA68" s="131" t="s">
        <v>3548</v>
      </c>
      <c r="AB68" s="25" t="s">
        <v>49</v>
      </c>
      <c r="AC68" s="25" t="s">
        <v>3549</v>
      </c>
      <c r="AD68" s="25" t="s">
        <v>72</v>
      </c>
      <c r="AE68" s="27" t="s">
        <v>3550</v>
      </c>
      <c r="AF68" s="27" t="s">
        <v>5</v>
      </c>
      <c r="AG68" s="148">
        <v>2018</v>
      </c>
      <c r="AH68" s="130" t="s">
        <v>3551</v>
      </c>
      <c r="AI68" s="62" t="s">
        <v>3546</v>
      </c>
      <c r="AJ68" s="149" t="s">
        <v>49</v>
      </c>
      <c r="AK68" s="157"/>
      <c r="AL68" s="131" t="s">
        <v>49</v>
      </c>
      <c r="AM68" s="29" t="s">
        <v>3552</v>
      </c>
      <c r="AN68" s="151"/>
      <c r="AO68" s="152" t="s">
        <v>49</v>
      </c>
      <c r="AP68" s="152" t="s">
        <v>49</v>
      </c>
      <c r="AQ68" s="152" t="s">
        <v>49</v>
      </c>
      <c r="AR68" s="152" t="s">
        <v>49</v>
      </c>
      <c r="AS68" s="152" t="s">
        <v>72</v>
      </c>
      <c r="AT68" s="152" t="s">
        <v>72</v>
      </c>
      <c r="AU68" s="151"/>
      <c r="AV68" s="151"/>
      <c r="AW68" s="152" t="s">
        <v>1954</v>
      </c>
      <c r="AX68" s="151"/>
      <c r="AY68" s="152" t="s">
        <v>342</v>
      </c>
      <c r="AZ68" s="153">
        <v>0</v>
      </c>
      <c r="BA68" s="35" t="s">
        <v>3553</v>
      </c>
      <c r="BB68" s="64" t="s">
        <v>3168</v>
      </c>
      <c r="BC68" s="32">
        <v>44018</v>
      </c>
      <c r="BD68" s="34" t="s">
        <v>3169</v>
      </c>
    </row>
    <row r="69" spans="1:56" ht="28.5" customHeight="1">
      <c r="A69" s="13" t="s">
        <v>3554</v>
      </c>
      <c r="B69" s="14"/>
      <c r="C69" s="54" t="s">
        <v>3158</v>
      </c>
      <c r="D69" s="71" t="s">
        <v>3555</v>
      </c>
      <c r="E69" s="37">
        <v>148</v>
      </c>
      <c r="F69" s="15" t="str">
        <f t="shared" si="14"/>
        <v>Former Carl's Retreading Company facility, Grawn, Grand Traverse County, Michigan</v>
      </c>
      <c r="G69" s="16" t="s">
        <v>3556</v>
      </c>
      <c r="H69" s="17">
        <v>44.662595099999997</v>
      </c>
      <c r="I69" s="17">
        <v>-85.6798249</v>
      </c>
      <c r="J69" s="17" t="s">
        <v>11049</v>
      </c>
      <c r="K69" s="17" t="s">
        <v>11071</v>
      </c>
      <c r="L69" s="17" t="str">
        <f t="shared" si="8"/>
        <v>5175 Sawyer Woods Drive
Grawn, MI 49637</v>
      </c>
      <c r="M69" s="18"/>
      <c r="N69" s="18" t="s">
        <v>5</v>
      </c>
      <c r="O69" s="19" t="s">
        <v>3557</v>
      </c>
      <c r="P69" s="57" t="s">
        <v>3558</v>
      </c>
      <c r="Q69" s="88" t="s">
        <v>3558</v>
      </c>
      <c r="R69" s="20" t="str">
        <f t="shared" si="2"/>
        <v>Groundwater</v>
      </c>
      <c r="S69" s="21" t="s">
        <v>35</v>
      </c>
      <c r="T69" s="22">
        <v>2018</v>
      </c>
      <c r="U69" s="23">
        <v>60</v>
      </c>
      <c r="V69" s="23">
        <v>260</v>
      </c>
      <c r="W69" s="23"/>
      <c r="X69" s="23" t="s">
        <v>36</v>
      </c>
      <c r="Y69" s="23">
        <f t="shared" si="3"/>
        <v>260</v>
      </c>
      <c r="Z69" s="24" t="s">
        <v>3559</v>
      </c>
      <c r="AA69" s="95" t="s">
        <v>49</v>
      </c>
      <c r="AB69" s="26"/>
      <c r="AC69" s="26"/>
      <c r="AD69" s="26"/>
      <c r="AE69" s="56"/>
      <c r="AF69" s="56"/>
      <c r="AG69" s="56">
        <v>2018</v>
      </c>
      <c r="AH69" s="26" t="s">
        <v>3560</v>
      </c>
      <c r="AI69" s="73" t="s">
        <v>3558</v>
      </c>
      <c r="AJ69" s="33" t="s">
        <v>49</v>
      </c>
      <c r="AK69" s="82"/>
      <c r="AL69" s="107" t="s">
        <v>3561</v>
      </c>
      <c r="AM69" s="151" t="s">
        <v>3166</v>
      </c>
      <c r="AN69" s="151"/>
      <c r="AO69" s="151"/>
      <c r="AP69" s="151"/>
      <c r="AQ69" s="151"/>
      <c r="AR69" s="151"/>
      <c r="AS69" s="151"/>
      <c r="AT69" s="151"/>
      <c r="AU69" s="151"/>
      <c r="AV69" s="151"/>
      <c r="AW69" s="151"/>
      <c r="AX69" s="151"/>
      <c r="AY69" s="151"/>
      <c r="AZ69" s="140">
        <v>0</v>
      </c>
      <c r="BA69" s="35" t="s">
        <v>3562</v>
      </c>
      <c r="BB69" s="64" t="s">
        <v>3168</v>
      </c>
      <c r="BC69" s="32">
        <v>44018</v>
      </c>
      <c r="BD69" s="34" t="s">
        <v>3169</v>
      </c>
    </row>
    <row r="70" spans="1:56" ht="28.5" customHeight="1">
      <c r="A70" s="98" t="s">
        <v>3563</v>
      </c>
      <c r="B70" s="96"/>
      <c r="C70" s="80" t="s">
        <v>3158</v>
      </c>
      <c r="D70" s="80" t="s">
        <v>3564</v>
      </c>
      <c r="E70" s="59">
        <v>146</v>
      </c>
      <c r="F70" s="15" t="str">
        <f t="shared" si="14"/>
        <v>Former Crown Vantage Papermill &amp; Landfill, Parchment &amp; Cooper Townships, Michigan</v>
      </c>
      <c r="G70" s="16" t="s">
        <v>3565</v>
      </c>
      <c r="H70" s="17">
        <v>44.662595099999997</v>
      </c>
      <c r="I70" s="17">
        <v>-85.6798249</v>
      </c>
      <c r="J70" s="17" t="s">
        <v>11056</v>
      </c>
      <c r="K70" s="17" t="s">
        <v>9889</v>
      </c>
      <c r="L70" s="17" t="str">
        <f t="shared" si="8"/>
        <v>42.337856393840894, -85.57822982081262</v>
      </c>
      <c r="M70" s="18"/>
      <c r="N70" s="18" t="s">
        <v>5</v>
      </c>
      <c r="O70" s="19" t="s">
        <v>3566</v>
      </c>
      <c r="P70" s="99" t="s">
        <v>3567</v>
      </c>
      <c r="Q70" s="88" t="s">
        <v>3568</v>
      </c>
      <c r="R70" s="20" t="str">
        <f t="shared" si="2"/>
        <v>Groundwater</v>
      </c>
      <c r="S70" s="21" t="s">
        <v>35</v>
      </c>
      <c r="T70" s="92"/>
      <c r="U70" s="74"/>
      <c r="V70" s="74"/>
      <c r="W70" s="23">
        <v>1410</v>
      </c>
      <c r="X70" s="23">
        <v>1828</v>
      </c>
      <c r="Y70" s="23">
        <f t="shared" si="3"/>
        <v>1828</v>
      </c>
      <c r="Z70" s="94" t="s">
        <v>11072</v>
      </c>
      <c r="AA70" s="95" t="s">
        <v>49</v>
      </c>
      <c r="AB70" s="28"/>
      <c r="AC70" s="28"/>
      <c r="AD70" s="28"/>
      <c r="AE70" s="81"/>
      <c r="AF70" s="81"/>
      <c r="AG70" s="81">
        <v>2018</v>
      </c>
      <c r="AH70" s="28" t="s">
        <v>3569</v>
      </c>
      <c r="AI70" s="73" t="s">
        <v>3568</v>
      </c>
      <c r="AJ70" s="28" t="s">
        <v>3570</v>
      </c>
      <c r="AK70" s="82"/>
      <c r="AL70" s="82" t="s">
        <v>3571</v>
      </c>
      <c r="AM70" s="139" t="s">
        <v>3166</v>
      </c>
      <c r="AN70" s="139"/>
      <c r="AO70" s="139"/>
      <c r="AP70" s="139"/>
      <c r="AQ70" s="139"/>
      <c r="AR70" s="139"/>
      <c r="AS70" s="139"/>
      <c r="AT70" s="139"/>
      <c r="AU70" s="139"/>
      <c r="AV70" s="139"/>
      <c r="AW70" s="139"/>
      <c r="AX70" s="139"/>
      <c r="AY70" s="139"/>
      <c r="AZ70" s="140">
        <v>0</v>
      </c>
      <c r="BA70" s="28"/>
      <c r="BB70" s="176" t="s">
        <v>3168</v>
      </c>
      <c r="BC70" s="32">
        <v>44018</v>
      </c>
      <c r="BD70" s="141" t="s">
        <v>3169</v>
      </c>
    </row>
    <row r="71" spans="1:56" ht="28.5" customHeight="1">
      <c r="A71" s="47" t="s">
        <v>3572</v>
      </c>
      <c r="B71" s="47" t="s">
        <v>3573</v>
      </c>
      <c r="C71" s="37" t="s">
        <v>3158</v>
      </c>
      <c r="D71" s="177" t="s">
        <v>3574</v>
      </c>
      <c r="E71" s="37">
        <v>145</v>
      </c>
      <c r="F71" s="15" t="str">
        <f t="shared" si="14"/>
        <v>Former Portage City Landfill, Portage, Kalamazoo County, Michigan</v>
      </c>
      <c r="G71" s="16" t="s">
        <v>3575</v>
      </c>
      <c r="H71" s="17">
        <v>42.332726999999998</v>
      </c>
      <c r="I71" s="17">
        <v>-85.575018999999998</v>
      </c>
      <c r="J71" s="17" t="s">
        <v>11056</v>
      </c>
      <c r="K71" s="17" t="s">
        <v>9947</v>
      </c>
      <c r="L71" s="17" t="str">
        <f t="shared" si="8"/>
        <v>9010 South Westnedge Avenue, Portage, MI</v>
      </c>
      <c r="M71" s="18"/>
      <c r="N71" s="18" t="s">
        <v>33</v>
      </c>
      <c r="O71" s="45" t="s">
        <v>3576</v>
      </c>
      <c r="P71" s="48" t="s">
        <v>3577</v>
      </c>
      <c r="Q71" s="88" t="s">
        <v>3577</v>
      </c>
      <c r="R71" s="20" t="str">
        <f t="shared" si="2"/>
        <v>Groundwater</v>
      </c>
      <c r="S71" s="21" t="s">
        <v>35</v>
      </c>
      <c r="T71" s="22">
        <v>2019</v>
      </c>
      <c r="U71" s="74"/>
      <c r="V71" s="74"/>
      <c r="W71" s="23">
        <v>7190</v>
      </c>
      <c r="X71" s="23"/>
      <c r="Y71" s="23">
        <f t="shared" si="3"/>
        <v>7190</v>
      </c>
      <c r="Z71" s="49" t="s">
        <v>3578</v>
      </c>
      <c r="AA71" s="49" t="s">
        <v>49</v>
      </c>
      <c r="AB71" s="50"/>
      <c r="AC71" s="50"/>
      <c r="AD71" s="50"/>
      <c r="AE71" s="52"/>
      <c r="AF71" s="52"/>
      <c r="AG71" s="52"/>
      <c r="AH71" s="50"/>
      <c r="AI71" s="73" t="s">
        <v>3577</v>
      </c>
      <c r="AJ71" s="50"/>
      <c r="AK71" s="52"/>
      <c r="AL71" s="52"/>
      <c r="AM71" s="69" t="s">
        <v>3577</v>
      </c>
      <c r="AN71" s="138"/>
      <c r="AO71" s="138"/>
      <c r="AP71" s="138"/>
      <c r="AQ71" s="138"/>
      <c r="AR71" s="138"/>
      <c r="AS71" s="138"/>
      <c r="AT71" s="138"/>
      <c r="AU71" s="138"/>
      <c r="AV71" s="138"/>
      <c r="AW71" s="138"/>
      <c r="AX71" s="138"/>
      <c r="AY71" s="138"/>
      <c r="AZ71" s="140">
        <v>1</v>
      </c>
      <c r="BA71" s="178" t="s">
        <v>3579</v>
      </c>
      <c r="BB71" s="64" t="s">
        <v>3168</v>
      </c>
      <c r="BC71" s="32">
        <v>44018</v>
      </c>
      <c r="BD71" s="53" t="s">
        <v>3169</v>
      </c>
    </row>
    <row r="72" spans="1:56" ht="28.5" customHeight="1">
      <c r="A72" s="58" t="s">
        <v>3580</v>
      </c>
      <c r="B72" s="106" t="s">
        <v>9964</v>
      </c>
      <c r="C72" s="113" t="s">
        <v>3158</v>
      </c>
      <c r="D72" s="54" t="s">
        <v>3581</v>
      </c>
      <c r="E72" s="59">
        <v>126</v>
      </c>
      <c r="F72" s="15" t="str">
        <f t="shared" si="14"/>
        <v>Former Wurtsmith Air Force Base, Oscoda Township, Michigan</v>
      </c>
      <c r="G72" s="16" t="s">
        <v>3582</v>
      </c>
      <c r="H72" s="230">
        <v>44.453645863891502</v>
      </c>
      <c r="I72" s="230">
        <v>-83.380250352037393</v>
      </c>
      <c r="J72" s="230" t="s">
        <v>11056</v>
      </c>
      <c r="K72" s="300" t="s">
        <v>9965</v>
      </c>
      <c r="L72" s="17" t="str">
        <f t="shared" si="8"/>
        <v>Oscoda-Wurtsmith Airport, Oscoda, MI</v>
      </c>
      <c r="M72" s="281"/>
      <c r="N72" s="18" t="s">
        <v>44</v>
      </c>
      <c r="O72" s="19" t="s">
        <v>3583</v>
      </c>
      <c r="P72" s="57" t="s">
        <v>3584</v>
      </c>
      <c r="Q72" s="122" t="s">
        <v>3585</v>
      </c>
      <c r="R72" s="20" t="str">
        <f t="shared" si="2"/>
        <v>Groundwater</v>
      </c>
      <c r="S72" s="21" t="s">
        <v>35</v>
      </c>
      <c r="T72" s="22">
        <v>2017</v>
      </c>
      <c r="U72" s="74"/>
      <c r="V72" s="74"/>
      <c r="W72" s="23">
        <v>810000</v>
      </c>
      <c r="X72" s="23"/>
      <c r="Y72" s="23">
        <f t="shared" si="3"/>
        <v>810000</v>
      </c>
      <c r="Z72" s="24" t="s">
        <v>3586</v>
      </c>
      <c r="AA72" s="24" t="s">
        <v>3587</v>
      </c>
      <c r="AB72" s="26"/>
      <c r="AC72" s="26"/>
      <c r="AD72" s="26"/>
      <c r="AE72" s="56"/>
      <c r="AF72" s="56"/>
      <c r="AG72" s="56" t="s">
        <v>3588</v>
      </c>
      <c r="AH72" s="24" t="s">
        <v>3589</v>
      </c>
      <c r="AI72" s="62" t="s">
        <v>3585</v>
      </c>
      <c r="AJ72" s="33" t="s">
        <v>49</v>
      </c>
      <c r="AK72" s="33" t="s">
        <v>11073</v>
      </c>
      <c r="AL72" s="33" t="s">
        <v>3590</v>
      </c>
      <c r="AM72" s="151" t="s">
        <v>3166</v>
      </c>
      <c r="AN72" s="151"/>
      <c r="AO72" s="151"/>
      <c r="AP72" s="151"/>
      <c r="AQ72" s="151"/>
      <c r="AR72" s="151"/>
      <c r="AS72" s="151"/>
      <c r="AT72" s="151"/>
      <c r="AU72" s="151"/>
      <c r="AV72" s="151"/>
      <c r="AW72" s="151"/>
      <c r="AX72" s="151"/>
      <c r="AY72" s="151"/>
      <c r="AZ72" s="140">
        <v>493</v>
      </c>
      <c r="BA72" s="35" t="s">
        <v>3591</v>
      </c>
      <c r="BB72" s="104" t="s">
        <v>3168</v>
      </c>
      <c r="BC72" s="32">
        <v>44015</v>
      </c>
      <c r="BD72" s="34" t="s">
        <v>3169</v>
      </c>
    </row>
    <row r="73" spans="1:56" ht="28.5" customHeight="1">
      <c r="A73" s="156" t="s">
        <v>3592</v>
      </c>
      <c r="B73" s="144"/>
      <c r="C73" s="144" t="s">
        <v>3158</v>
      </c>
      <c r="D73" s="144" t="s">
        <v>3593</v>
      </c>
      <c r="E73" s="37">
        <v>173</v>
      </c>
      <c r="F73" s="15" t="str">
        <f t="shared" si="14"/>
        <v>Fort Gratiot Landfill, Fort Gratiot Township, St. Clair County, Michigan</v>
      </c>
      <c r="G73" s="16" t="s">
        <v>3594</v>
      </c>
      <c r="H73" s="230">
        <v>43.040415000000003</v>
      </c>
      <c r="I73" s="230">
        <v>-82.4682095</v>
      </c>
      <c r="J73" s="230" t="s">
        <v>11049</v>
      </c>
      <c r="K73" s="230"/>
      <c r="L73" s="274" t="str">
        <f t="shared" si="8"/>
        <v>3290 Keewahdin Road, Fort Gratiot Township, MI</v>
      </c>
      <c r="M73" s="136"/>
      <c r="N73" s="136" t="s">
        <v>33</v>
      </c>
      <c r="O73" s="145" t="s">
        <v>3595</v>
      </c>
      <c r="P73" s="146" t="s">
        <v>3596</v>
      </c>
      <c r="Q73" s="122" t="s">
        <v>3596</v>
      </c>
      <c r="R73" s="20" t="str">
        <f t="shared" si="2"/>
        <v>Groundwater</v>
      </c>
      <c r="S73" s="21" t="s">
        <v>35</v>
      </c>
      <c r="T73" s="22">
        <v>2019</v>
      </c>
      <c r="U73" s="74"/>
      <c r="V73" s="74"/>
      <c r="W73" s="23">
        <v>421.9</v>
      </c>
      <c r="X73" s="23">
        <v>4845</v>
      </c>
      <c r="Y73" s="23">
        <f t="shared" si="3"/>
        <v>4845</v>
      </c>
      <c r="Z73" s="130" t="s">
        <v>3597</v>
      </c>
      <c r="AA73" s="160" t="s">
        <v>49</v>
      </c>
      <c r="AB73" s="25" t="s">
        <v>49</v>
      </c>
      <c r="AC73" s="25" t="s">
        <v>3598</v>
      </c>
      <c r="AD73" s="25" t="s">
        <v>72</v>
      </c>
      <c r="AE73" s="27" t="s">
        <v>3599</v>
      </c>
      <c r="AF73" s="27" t="s">
        <v>156</v>
      </c>
      <c r="AG73" s="148">
        <v>2018</v>
      </c>
      <c r="AH73" s="130" t="s">
        <v>3600</v>
      </c>
      <c r="AI73" s="62" t="s">
        <v>3596</v>
      </c>
      <c r="AJ73" s="149" t="s">
        <v>49</v>
      </c>
      <c r="AK73" s="157"/>
      <c r="AL73" s="131" t="s">
        <v>3601</v>
      </c>
      <c r="AM73" s="150" t="s">
        <v>3166</v>
      </c>
      <c r="AN73" s="151"/>
      <c r="AO73" s="152" t="s">
        <v>49</v>
      </c>
      <c r="AP73" s="152" t="s">
        <v>49</v>
      </c>
      <c r="AQ73" s="152" t="s">
        <v>49</v>
      </c>
      <c r="AR73" s="152" t="s">
        <v>49</v>
      </c>
      <c r="AS73" s="152" t="s">
        <v>72</v>
      </c>
      <c r="AT73" s="152" t="s">
        <v>72</v>
      </c>
      <c r="AU73" s="151"/>
      <c r="AV73" s="151"/>
      <c r="AW73" s="152" t="s">
        <v>1954</v>
      </c>
      <c r="AX73" s="151"/>
      <c r="AY73" s="152" t="s">
        <v>342</v>
      </c>
      <c r="AZ73" s="153">
        <v>0</v>
      </c>
      <c r="BA73" s="35" t="s">
        <v>3602</v>
      </c>
      <c r="BB73" s="64" t="s">
        <v>3027</v>
      </c>
      <c r="BC73" s="32">
        <v>44018</v>
      </c>
      <c r="BD73" s="34" t="s">
        <v>3169</v>
      </c>
    </row>
    <row r="74" spans="1:56" ht="28.5" customHeight="1">
      <c r="A74" s="36" t="s">
        <v>3603</v>
      </c>
      <c r="B74" s="36"/>
      <c r="C74" s="36" t="s">
        <v>3158</v>
      </c>
      <c r="D74" s="36" t="s">
        <v>3604</v>
      </c>
      <c r="E74" s="37">
        <v>1601</v>
      </c>
      <c r="F74" s="15"/>
      <c r="G74" s="38" t="s">
        <v>9998</v>
      </c>
      <c r="H74" s="39">
        <v>42.666563400000001</v>
      </c>
      <c r="I74" s="39">
        <v>-84.085715999999906</v>
      </c>
      <c r="J74" s="39" t="s">
        <v>11049</v>
      </c>
      <c r="K74" s="39"/>
      <c r="L74" s="17" t="str">
        <f t="shared" si="8"/>
        <v>8610 West Grand River, Fowlerville, MI 48836</v>
      </c>
      <c r="M74" s="40"/>
      <c r="N74" s="40" t="s">
        <v>765</v>
      </c>
      <c r="O74" s="19"/>
      <c r="P74" s="61"/>
      <c r="Q74" s="41" t="s">
        <v>3266</v>
      </c>
      <c r="R74" s="20" t="str">
        <f t="shared" si="2"/>
        <v>Other Water</v>
      </c>
      <c r="S74" s="43" t="s">
        <v>2471</v>
      </c>
      <c r="T74" s="44">
        <v>2018</v>
      </c>
      <c r="U74" s="23">
        <v>231</v>
      </c>
      <c r="V74" s="23">
        <v>94.1</v>
      </c>
      <c r="W74" s="23"/>
      <c r="X74" s="23"/>
      <c r="Y74" s="23">
        <f t="shared" si="3"/>
        <v>231</v>
      </c>
      <c r="Z74" s="19"/>
      <c r="AA74" s="19"/>
      <c r="AB74" s="19"/>
      <c r="AC74" s="19"/>
      <c r="AD74" s="19"/>
      <c r="AE74" s="18"/>
      <c r="AF74" s="18"/>
      <c r="AG74" s="18"/>
      <c r="AH74" s="19"/>
      <c r="AI74" s="19"/>
      <c r="AJ74" s="19"/>
      <c r="AK74" s="19"/>
      <c r="AL74" s="45"/>
      <c r="AM74" s="61"/>
      <c r="AN74" s="61"/>
      <c r="AO74" s="19"/>
      <c r="AP74" s="19"/>
      <c r="AQ74" s="19"/>
      <c r="AR74" s="19"/>
      <c r="AS74" s="19"/>
      <c r="AT74" s="19"/>
      <c r="AU74" s="19"/>
      <c r="AV74" s="19"/>
      <c r="AW74" s="19"/>
      <c r="AX74" s="19"/>
      <c r="AY74" s="19"/>
      <c r="AZ74" s="19"/>
      <c r="BA74" s="19"/>
      <c r="BB74" s="63"/>
      <c r="BC74" s="117">
        <v>44454</v>
      </c>
      <c r="BD74" s="121" t="s">
        <v>39</v>
      </c>
    </row>
    <row r="75" spans="1:56" ht="28.5" customHeight="1">
      <c r="A75" s="110" t="s">
        <v>3605</v>
      </c>
      <c r="B75" s="111"/>
      <c r="C75" s="111" t="s">
        <v>3158</v>
      </c>
      <c r="D75" s="111" t="s">
        <v>3237</v>
      </c>
      <c r="E75" s="37">
        <v>476</v>
      </c>
      <c r="F75" s="15" t="str">
        <f>A75 &amp; ", " &amp; D75</f>
        <v>G2O Energy, Detroit, Wayne County, Michigan</v>
      </c>
      <c r="G75" s="16" t="s">
        <v>3606</v>
      </c>
      <c r="H75" s="230">
        <v>42.400730799999998</v>
      </c>
      <c r="I75" s="230">
        <v>-83.014736600000006</v>
      </c>
      <c r="J75" s="230" t="s">
        <v>11064</v>
      </c>
      <c r="K75" s="230" t="s">
        <v>10005</v>
      </c>
      <c r="L75" s="17" t="str">
        <f t="shared" si="8"/>
        <v>8750 Grinnell Ave, Detroit, MI</v>
      </c>
      <c r="M75" s="18"/>
      <c r="N75" s="18" t="s">
        <v>5</v>
      </c>
      <c r="O75" s="19"/>
      <c r="P75" s="88" t="s">
        <v>3190</v>
      </c>
      <c r="Q75" s="62" t="s">
        <v>3190</v>
      </c>
      <c r="R75" s="20" t="str">
        <f t="shared" si="2"/>
        <v>Groundwater</v>
      </c>
      <c r="S75" s="21" t="s">
        <v>35</v>
      </c>
      <c r="T75" s="22">
        <v>2018</v>
      </c>
      <c r="U75" s="23"/>
      <c r="V75" s="23">
        <v>10</v>
      </c>
      <c r="W75" s="23" t="s">
        <v>36</v>
      </c>
      <c r="X75" s="23" t="s">
        <v>36</v>
      </c>
      <c r="Y75" s="23">
        <f t="shared" si="3"/>
        <v>10</v>
      </c>
      <c r="Z75" s="158" t="s">
        <v>3540</v>
      </c>
      <c r="AA75" s="154"/>
      <c r="AB75" s="24" t="s">
        <v>3224</v>
      </c>
      <c r="AC75" s="77" t="s">
        <v>3541</v>
      </c>
      <c r="AD75" s="25"/>
      <c r="AE75" s="27"/>
      <c r="AF75" s="27"/>
      <c r="AG75" s="27"/>
      <c r="AH75" s="25"/>
      <c r="AI75" s="45"/>
      <c r="AJ75" s="25"/>
      <c r="AK75" s="28"/>
      <c r="AL75" s="25"/>
      <c r="AM75" s="151" t="s">
        <v>3166</v>
      </c>
      <c r="AN75" s="76"/>
      <c r="AO75" s="25"/>
      <c r="AP75" s="25"/>
      <c r="AQ75" s="25"/>
      <c r="AR75" s="25"/>
      <c r="AS75" s="25"/>
      <c r="AT75" s="25"/>
      <c r="AU75" s="76"/>
      <c r="AV75" s="76"/>
      <c r="AW75" s="25"/>
      <c r="AX75" s="76"/>
      <c r="AY75" s="25"/>
      <c r="AZ75" s="125"/>
      <c r="BA75" s="31"/>
      <c r="BB75" s="64" t="s">
        <v>3168</v>
      </c>
      <c r="BC75" s="32">
        <v>44089</v>
      </c>
      <c r="BD75" s="34" t="s">
        <v>39</v>
      </c>
    </row>
    <row r="76" spans="1:56" ht="28.5" customHeight="1">
      <c r="A76" s="36" t="s">
        <v>3607</v>
      </c>
      <c r="B76" s="36"/>
      <c r="C76" s="36" t="s">
        <v>3158</v>
      </c>
      <c r="D76" s="36" t="s">
        <v>3608</v>
      </c>
      <c r="E76" s="37">
        <v>1602</v>
      </c>
      <c r="F76" s="15"/>
      <c r="G76" s="38" t="s">
        <v>10008</v>
      </c>
      <c r="H76" s="39">
        <v>45.019717100000001</v>
      </c>
      <c r="I76" s="39">
        <v>-84.672137800000002</v>
      </c>
      <c r="J76" s="39" t="s">
        <v>11040</v>
      </c>
      <c r="K76" s="39"/>
      <c r="L76" s="17" t="str">
        <f t="shared" si="8"/>
        <v>500 East Seventh Street, Gaylord, MI 49735</v>
      </c>
      <c r="M76" s="40"/>
      <c r="N76" s="40" t="s">
        <v>765</v>
      </c>
      <c r="O76" s="19"/>
      <c r="P76" s="61"/>
      <c r="Q76" s="41" t="s">
        <v>3266</v>
      </c>
      <c r="R76" s="20" t="str">
        <f t="shared" si="2"/>
        <v>Other Water</v>
      </c>
      <c r="S76" s="43" t="s">
        <v>2471</v>
      </c>
      <c r="T76" s="44">
        <v>2018</v>
      </c>
      <c r="U76" s="23">
        <v>8.7200000000000006</v>
      </c>
      <c r="V76" s="23">
        <v>4.26</v>
      </c>
      <c r="W76" s="23"/>
      <c r="X76" s="23"/>
      <c r="Y76" s="23">
        <f t="shared" si="3"/>
        <v>8.7200000000000006</v>
      </c>
      <c r="Z76" s="19"/>
      <c r="AA76" s="19"/>
      <c r="AB76" s="19"/>
      <c r="AC76" s="19"/>
      <c r="AD76" s="19"/>
      <c r="AE76" s="18"/>
      <c r="AF76" s="18"/>
      <c r="AG76" s="18"/>
      <c r="AH76" s="19"/>
      <c r="AI76" s="19"/>
      <c r="AJ76" s="19"/>
      <c r="AK76" s="19"/>
      <c r="AL76" s="45"/>
      <c r="AM76" s="61"/>
      <c r="AN76" s="61"/>
      <c r="AO76" s="19"/>
      <c r="AP76" s="19"/>
      <c r="AQ76" s="19"/>
      <c r="AR76" s="19"/>
      <c r="AS76" s="19"/>
      <c r="AT76" s="19"/>
      <c r="AU76" s="19"/>
      <c r="AV76" s="19"/>
      <c r="AW76" s="19"/>
      <c r="AX76" s="19"/>
      <c r="AY76" s="19"/>
      <c r="AZ76" s="19"/>
      <c r="BA76" s="19"/>
      <c r="BB76" s="63"/>
      <c r="BC76" s="117">
        <v>44454</v>
      </c>
      <c r="BD76" s="121" t="s">
        <v>39</v>
      </c>
    </row>
    <row r="77" spans="1:56" ht="28.5" customHeight="1">
      <c r="A77" s="110" t="s">
        <v>10014</v>
      </c>
      <c r="B77" s="111"/>
      <c r="C77" s="111" t="s">
        <v>3158</v>
      </c>
      <c r="D77" s="111" t="s">
        <v>3609</v>
      </c>
      <c r="E77" s="59">
        <v>477</v>
      </c>
      <c r="F77" s="15" t="str">
        <f>A77 &amp; ", " &amp; D77</f>
        <v>General Motors Orion Assembly, Lake Orion, Oakland County, Michigan</v>
      </c>
      <c r="G77" s="16" t="s">
        <v>3610</v>
      </c>
      <c r="H77" s="230">
        <v>42.300294000000001</v>
      </c>
      <c r="I77" s="230">
        <v>-83.107421000000002</v>
      </c>
      <c r="J77" s="230" t="s">
        <v>11056</v>
      </c>
      <c r="K77" s="188" t="s">
        <v>11074</v>
      </c>
      <c r="L77" s="17" t="str">
        <f t="shared" si="8"/>
        <v>4555 Giddings Road Lake Orion Oakland</v>
      </c>
      <c r="M77" s="281"/>
      <c r="N77" s="18" t="s">
        <v>5</v>
      </c>
      <c r="O77" s="45" t="s">
        <v>3196</v>
      </c>
      <c r="P77" s="88" t="s">
        <v>3190</v>
      </c>
      <c r="Q77" s="62" t="s">
        <v>3190</v>
      </c>
      <c r="R77" s="20" t="str">
        <f t="shared" si="2"/>
        <v>Groundwater</v>
      </c>
      <c r="S77" s="21" t="s">
        <v>35</v>
      </c>
      <c r="T77" s="22">
        <v>2018</v>
      </c>
      <c r="U77" s="23"/>
      <c r="V77" s="23">
        <v>30</v>
      </c>
      <c r="W77" s="23" t="s">
        <v>36</v>
      </c>
      <c r="X77" s="23" t="s">
        <v>36</v>
      </c>
      <c r="Y77" s="23">
        <f t="shared" si="3"/>
        <v>30</v>
      </c>
      <c r="Z77" s="158" t="s">
        <v>3611</v>
      </c>
      <c r="AA77" s="154"/>
      <c r="AB77" s="24" t="s">
        <v>3224</v>
      </c>
      <c r="AC77" s="77" t="s">
        <v>3612</v>
      </c>
      <c r="AD77" s="25"/>
      <c r="AE77" s="27"/>
      <c r="AF77" s="27"/>
      <c r="AG77" s="27"/>
      <c r="AH77" s="25"/>
      <c r="AI77" s="45"/>
      <c r="AJ77" s="25"/>
      <c r="AK77" s="28"/>
      <c r="AL77" s="25"/>
      <c r="AM77" s="151" t="s">
        <v>3166</v>
      </c>
      <c r="AN77" s="76"/>
      <c r="AO77" s="25"/>
      <c r="AP77" s="25"/>
      <c r="AQ77" s="25"/>
      <c r="AR77" s="25"/>
      <c r="AS77" s="25"/>
      <c r="AT77" s="25"/>
      <c r="AU77" s="76"/>
      <c r="AV77" s="76"/>
      <c r="AW77" s="25"/>
      <c r="AX77" s="76"/>
      <c r="AY77" s="25"/>
      <c r="AZ77" s="125"/>
      <c r="BA77" s="31"/>
      <c r="BB77" s="64" t="s">
        <v>3168</v>
      </c>
      <c r="BC77" s="32">
        <v>44089</v>
      </c>
      <c r="BD77" s="34" t="s">
        <v>39</v>
      </c>
    </row>
    <row r="78" spans="1:56" ht="28.5" customHeight="1">
      <c r="A78" s="36" t="s">
        <v>3613</v>
      </c>
      <c r="B78" s="36"/>
      <c r="C78" s="36" t="s">
        <v>3158</v>
      </c>
      <c r="D78" s="36" t="s">
        <v>3614</v>
      </c>
      <c r="E78" s="59">
        <v>1603</v>
      </c>
      <c r="F78" s="15"/>
      <c r="G78" s="38" t="s">
        <v>10016</v>
      </c>
      <c r="H78" s="39">
        <v>43.191688999999997</v>
      </c>
      <c r="I78" s="39">
        <v>-83.864159000000001</v>
      </c>
      <c r="J78" s="39" t="s">
        <v>11049</v>
      </c>
      <c r="K78" s="39"/>
      <c r="L78" s="17" t="str">
        <f t="shared" si="8"/>
        <v>9290 Farrand Road, Montrose, MI 48457</v>
      </c>
      <c r="M78" s="40"/>
      <c r="N78" s="40" t="s">
        <v>765</v>
      </c>
      <c r="O78" s="19"/>
      <c r="P78" s="61"/>
      <c r="Q78" s="41" t="s">
        <v>3266</v>
      </c>
      <c r="R78" s="20" t="str">
        <f t="shared" si="2"/>
        <v>Other Water</v>
      </c>
      <c r="S78" s="43" t="s">
        <v>2471</v>
      </c>
      <c r="T78" s="44">
        <v>2018</v>
      </c>
      <c r="U78" s="23">
        <v>7.23</v>
      </c>
      <c r="V78" s="23">
        <v>5.22</v>
      </c>
      <c r="W78" s="23"/>
      <c r="X78" s="23"/>
      <c r="Y78" s="23">
        <f t="shared" si="3"/>
        <v>7.23</v>
      </c>
      <c r="Z78" s="19"/>
      <c r="AA78" s="19"/>
      <c r="AB78" s="19"/>
      <c r="AC78" s="19"/>
      <c r="AD78" s="19"/>
      <c r="AE78" s="18"/>
      <c r="AF78" s="18"/>
      <c r="AG78" s="18"/>
      <c r="AH78" s="19"/>
      <c r="AI78" s="19"/>
      <c r="AJ78" s="19"/>
      <c r="AK78" s="19"/>
      <c r="AL78" s="45"/>
      <c r="AM78" s="61"/>
      <c r="AN78" s="61"/>
      <c r="AO78" s="19"/>
      <c r="AP78" s="19"/>
      <c r="AQ78" s="19"/>
      <c r="AR78" s="19"/>
      <c r="AS78" s="19"/>
      <c r="AT78" s="19"/>
      <c r="AU78" s="19"/>
      <c r="AV78" s="19"/>
      <c r="AW78" s="19"/>
      <c r="AX78" s="19"/>
      <c r="AY78" s="19"/>
      <c r="AZ78" s="19"/>
      <c r="BA78" s="19"/>
      <c r="BB78" s="63"/>
      <c r="BC78" s="117">
        <v>44454</v>
      </c>
      <c r="BD78" s="121" t="s">
        <v>39</v>
      </c>
    </row>
    <row r="79" spans="1:56" ht="28.5" customHeight="1">
      <c r="A79" s="98" t="s">
        <v>3615</v>
      </c>
      <c r="B79" s="96"/>
      <c r="C79" s="54" t="s">
        <v>3158</v>
      </c>
      <c r="D79" s="14" t="s">
        <v>3616</v>
      </c>
      <c r="E79" s="37">
        <v>142</v>
      </c>
      <c r="F79" s="15" t="str">
        <f>A79 &amp; ", " &amp; D79</f>
        <v>Gerald Ford International Airport, Grand Rapids, Michigan</v>
      </c>
      <c r="G79" s="16" t="s">
        <v>3617</v>
      </c>
      <c r="H79" s="230">
        <v>42.716262299999997</v>
      </c>
      <c r="I79" s="230">
        <v>-83.260636399999996</v>
      </c>
      <c r="J79" s="230" t="s">
        <v>11066</v>
      </c>
      <c r="K79" s="230" t="s">
        <v>10022</v>
      </c>
      <c r="L79" s="17" t="str">
        <f t="shared" si="8"/>
        <v>5500 44th St SE, Grand Rapids, MI 49512</v>
      </c>
      <c r="M79" s="18"/>
      <c r="N79" s="18" t="s">
        <v>113</v>
      </c>
      <c r="O79" s="45" t="s">
        <v>3618</v>
      </c>
      <c r="P79" s="57" t="s">
        <v>3619</v>
      </c>
      <c r="Q79" s="88" t="s">
        <v>3620</v>
      </c>
      <c r="R79" s="20" t="str">
        <f t="shared" si="2"/>
        <v>Groundwater</v>
      </c>
      <c r="S79" s="21" t="s">
        <v>35</v>
      </c>
      <c r="T79" s="22">
        <v>2018</v>
      </c>
      <c r="U79" s="23">
        <v>103</v>
      </c>
      <c r="V79" s="23">
        <v>870</v>
      </c>
      <c r="W79" s="23">
        <v>973</v>
      </c>
      <c r="X79" s="23">
        <v>3364</v>
      </c>
      <c r="Y79" s="23">
        <f t="shared" si="3"/>
        <v>3364</v>
      </c>
      <c r="Z79" s="24" t="s">
        <v>3621</v>
      </c>
      <c r="AA79" s="24" t="s">
        <v>3622</v>
      </c>
      <c r="AB79" s="26"/>
      <c r="AC79" s="26"/>
      <c r="AD79" s="26"/>
      <c r="AE79" s="56"/>
      <c r="AF79" s="56"/>
      <c r="AG79" s="56">
        <v>2018</v>
      </c>
      <c r="AH79" s="26" t="s">
        <v>3623</v>
      </c>
      <c r="AI79" s="73" t="s">
        <v>3620</v>
      </c>
      <c r="AJ79" s="33" t="s">
        <v>49</v>
      </c>
      <c r="AK79" s="107"/>
      <c r="AL79" s="26" t="s">
        <v>3624</v>
      </c>
      <c r="AM79" s="151" t="s">
        <v>3166</v>
      </c>
      <c r="AN79" s="151"/>
      <c r="AO79" s="151"/>
      <c r="AP79" s="151"/>
      <c r="AQ79" s="151"/>
      <c r="AR79" s="151"/>
      <c r="AS79" s="151"/>
      <c r="AT79" s="151"/>
      <c r="AU79" s="151"/>
      <c r="AV79" s="151"/>
      <c r="AW79" s="151"/>
      <c r="AX79" s="151"/>
      <c r="AY79" s="151"/>
      <c r="AZ79" s="140">
        <v>0</v>
      </c>
      <c r="BA79" s="88" t="s">
        <v>3625</v>
      </c>
      <c r="BB79" s="64" t="s">
        <v>3168</v>
      </c>
      <c r="BC79" s="32">
        <v>44018</v>
      </c>
      <c r="BD79" s="34" t="s">
        <v>3169</v>
      </c>
    </row>
    <row r="80" spans="1:56" ht="28.5" customHeight="1">
      <c r="A80" s="36" t="s">
        <v>3626</v>
      </c>
      <c r="B80" s="36"/>
      <c r="C80" s="36" t="s">
        <v>3158</v>
      </c>
      <c r="D80" s="36" t="s">
        <v>3627</v>
      </c>
      <c r="E80" s="37">
        <v>1604</v>
      </c>
      <c r="F80" s="15"/>
      <c r="G80" s="38" t="s">
        <v>10027</v>
      </c>
      <c r="H80" s="39">
        <v>42.285217299999999</v>
      </c>
      <c r="I80" s="39">
        <v>-83.128711199999998</v>
      </c>
      <c r="J80" s="39" t="s">
        <v>11046</v>
      </c>
      <c r="K80" s="39"/>
      <c r="L80" s="17" t="str">
        <f t="shared" si="8"/>
        <v>9300 W Jefferson Ave, Detroit, MI 48209</v>
      </c>
      <c r="M80" s="40"/>
      <c r="N80" s="40" t="s">
        <v>765</v>
      </c>
      <c r="O80" s="19"/>
      <c r="P80" s="61"/>
      <c r="Q80" s="41" t="s">
        <v>3266</v>
      </c>
      <c r="R80" s="20" t="str">
        <f t="shared" si="2"/>
        <v>Other Water</v>
      </c>
      <c r="S80" s="43" t="s">
        <v>2471</v>
      </c>
      <c r="T80" s="44">
        <v>2018</v>
      </c>
      <c r="U80" s="23">
        <v>11.2</v>
      </c>
      <c r="V80" s="23">
        <v>23.6</v>
      </c>
      <c r="W80" s="23"/>
      <c r="X80" s="23"/>
      <c r="Y80" s="23">
        <f t="shared" si="3"/>
        <v>23.6</v>
      </c>
      <c r="Z80" s="19"/>
      <c r="AA80" s="19"/>
      <c r="AB80" s="19"/>
      <c r="AC80" s="19"/>
      <c r="AD80" s="19"/>
      <c r="AE80" s="18"/>
      <c r="AF80" s="18"/>
      <c r="AG80" s="18"/>
      <c r="AH80" s="19"/>
      <c r="AI80" s="19"/>
      <c r="AJ80" s="19"/>
      <c r="AK80" s="19"/>
      <c r="AL80" s="45"/>
      <c r="AM80" s="61"/>
      <c r="AN80" s="61"/>
      <c r="AO80" s="19"/>
      <c r="AP80" s="19"/>
      <c r="AQ80" s="19"/>
      <c r="AR80" s="19"/>
      <c r="AS80" s="19"/>
      <c r="AT80" s="19"/>
      <c r="AU80" s="19"/>
      <c r="AV80" s="19"/>
      <c r="AW80" s="19"/>
      <c r="AX80" s="19"/>
      <c r="AY80" s="19"/>
      <c r="AZ80" s="19"/>
      <c r="BA80" s="19"/>
      <c r="BB80" s="63"/>
      <c r="BC80" s="117">
        <v>44454</v>
      </c>
      <c r="BD80" s="121" t="s">
        <v>39</v>
      </c>
    </row>
    <row r="81" spans="1:56" ht="28.5" customHeight="1">
      <c r="A81" s="100" t="s">
        <v>3628</v>
      </c>
      <c r="B81" s="54"/>
      <c r="C81" s="54" t="s">
        <v>3158</v>
      </c>
      <c r="D81" s="71" t="s">
        <v>3237</v>
      </c>
      <c r="E81" s="37">
        <v>152</v>
      </c>
      <c r="F81" s="15" t="str">
        <f t="shared" ref="F81:F82" si="15">A81 &amp; ", " &amp; D81</f>
        <v>Gordie Howe International Bridge U.S. Port of Entry (Customs Plaza), Detroit, Wayne County, Michigan</v>
      </c>
      <c r="H81" s="230">
        <v>42.311971999999997</v>
      </c>
      <c r="I81" s="230">
        <v>-83.074303</v>
      </c>
      <c r="J81" s="230" t="s">
        <v>11056</v>
      </c>
      <c r="K81" s="16" t="s">
        <v>10046</v>
      </c>
      <c r="L81" s="274" t="str">
        <f t="shared" si="8"/>
        <v>42.311972, -83.074303</v>
      </c>
      <c r="M81" s="18"/>
      <c r="N81" s="18" t="s">
        <v>5</v>
      </c>
      <c r="O81" s="19" t="s">
        <v>3629</v>
      </c>
      <c r="P81" s="55" t="s">
        <v>3630</v>
      </c>
      <c r="Q81" s="122" t="s">
        <v>3631</v>
      </c>
      <c r="R81" s="20" t="str">
        <f t="shared" si="2"/>
        <v>Groundwater</v>
      </c>
      <c r="S81" s="21" t="s">
        <v>35</v>
      </c>
      <c r="T81" s="22">
        <v>2018</v>
      </c>
      <c r="U81" s="74"/>
      <c r="V81" s="74"/>
      <c r="W81" s="23">
        <v>710</v>
      </c>
      <c r="X81" s="23"/>
      <c r="Y81" s="23">
        <f t="shared" si="3"/>
        <v>710</v>
      </c>
      <c r="Z81" s="24" t="s">
        <v>3632</v>
      </c>
      <c r="AA81" s="24" t="s">
        <v>3633</v>
      </c>
      <c r="AB81" s="26"/>
      <c r="AC81" s="26"/>
      <c r="AD81" s="26"/>
      <c r="AE81" s="56"/>
      <c r="AF81" s="56"/>
      <c r="AG81" s="56">
        <v>2018</v>
      </c>
      <c r="AH81" s="26" t="s">
        <v>3634</v>
      </c>
      <c r="AI81" s="41" t="s">
        <v>3631</v>
      </c>
      <c r="AJ81" s="119" t="s">
        <v>49</v>
      </c>
      <c r="AK81" s="82"/>
      <c r="AL81" s="56" t="s">
        <v>3635</v>
      </c>
      <c r="AM81" s="151" t="s">
        <v>3166</v>
      </c>
      <c r="AN81" s="151"/>
      <c r="AO81" s="151"/>
      <c r="AP81" s="151"/>
      <c r="AQ81" s="151"/>
      <c r="AR81" s="151"/>
      <c r="AS81" s="151"/>
      <c r="AT81" s="151"/>
      <c r="AU81" s="151"/>
      <c r="AV81" s="151"/>
      <c r="AW81" s="151"/>
      <c r="AX81" s="151"/>
      <c r="AY81" s="151"/>
      <c r="AZ81" s="153">
        <v>15</v>
      </c>
      <c r="BA81" s="35" t="s">
        <v>3636</v>
      </c>
      <c r="BB81" s="64" t="s">
        <v>3168</v>
      </c>
      <c r="BC81" s="32">
        <v>44018</v>
      </c>
      <c r="BD81" s="34" t="s">
        <v>3169</v>
      </c>
    </row>
    <row r="82" spans="1:56" ht="28.5" customHeight="1">
      <c r="A82" s="36" t="s">
        <v>10051</v>
      </c>
      <c r="B82" s="36"/>
      <c r="C82" s="36" t="s">
        <v>3158</v>
      </c>
      <c r="D82" s="36" t="s">
        <v>3637</v>
      </c>
      <c r="E82" s="37">
        <v>1301</v>
      </c>
      <c r="F82" s="15" t="str">
        <f t="shared" si="15"/>
        <v>Grand Ledge Army Aviation Support Facility and Armory, Grand Ledge, Eaton County, Michigan</v>
      </c>
      <c r="G82" s="65"/>
      <c r="H82" s="230">
        <v>42.771490200000002</v>
      </c>
      <c r="I82" s="230">
        <v>-84.734041199999993</v>
      </c>
      <c r="J82" s="230" t="s">
        <v>11056</v>
      </c>
      <c r="K82" s="230" t="s">
        <v>10052</v>
      </c>
      <c r="L82" s="17" t="str">
        <f t="shared" si="8"/>
        <v>10600 W Eaton Hwy, Grand Ledge, MI 48837</v>
      </c>
      <c r="M82" s="40"/>
      <c r="N82" s="40" t="s">
        <v>44</v>
      </c>
      <c r="O82" s="19"/>
      <c r="P82" s="42" t="s">
        <v>10053</v>
      </c>
      <c r="Q82" s="101" t="s">
        <v>10054</v>
      </c>
      <c r="R82" s="20" t="str">
        <f t="shared" si="2"/>
        <v>Groundwater</v>
      </c>
      <c r="S82" s="43" t="s">
        <v>35</v>
      </c>
      <c r="T82" s="44">
        <v>2021</v>
      </c>
      <c r="U82" s="23">
        <v>53</v>
      </c>
      <c r="V82" s="23">
        <v>60</v>
      </c>
      <c r="W82" s="23">
        <v>113</v>
      </c>
      <c r="X82" s="23">
        <v>1075.5999999999999</v>
      </c>
      <c r="Y82" s="23">
        <f t="shared" si="3"/>
        <v>1075.5999999999999</v>
      </c>
      <c r="Z82" s="19"/>
      <c r="AA82" s="19"/>
      <c r="AB82" s="19"/>
      <c r="AC82" s="19"/>
      <c r="AD82" s="19"/>
      <c r="AE82" s="18"/>
      <c r="AF82" s="40" t="s">
        <v>356</v>
      </c>
      <c r="AG82" s="18"/>
      <c r="AH82" s="19"/>
      <c r="AI82" s="19"/>
      <c r="AJ82" s="19"/>
      <c r="AK82" s="19"/>
      <c r="AL82" s="45" t="s">
        <v>3638</v>
      </c>
      <c r="AM82" s="29" t="s">
        <v>3639</v>
      </c>
      <c r="AN82" s="19"/>
      <c r="AO82" s="19"/>
      <c r="AP82" s="19"/>
      <c r="AQ82" s="19"/>
      <c r="AR82" s="19"/>
      <c r="AS82" s="19"/>
      <c r="AT82" s="19"/>
      <c r="AU82" s="19"/>
      <c r="AV82" s="19"/>
      <c r="AW82" s="19"/>
      <c r="AX82" s="19"/>
      <c r="AY82" s="19"/>
      <c r="AZ82" s="19"/>
      <c r="BA82" s="301" t="s">
        <v>10055</v>
      </c>
      <c r="BB82" s="42" t="s">
        <v>3340</v>
      </c>
      <c r="BC82" s="32">
        <v>44719</v>
      </c>
      <c r="BD82" s="46" t="s">
        <v>39</v>
      </c>
    </row>
    <row r="83" spans="1:56" ht="28.5" customHeight="1">
      <c r="A83" s="36" t="s">
        <v>3640</v>
      </c>
      <c r="B83" s="36"/>
      <c r="C83" s="36" t="s">
        <v>3158</v>
      </c>
      <c r="D83" s="36" t="s">
        <v>3616</v>
      </c>
      <c r="E83" s="37">
        <v>1605</v>
      </c>
      <c r="F83" s="15"/>
      <c r="G83" s="38" t="s">
        <v>10061</v>
      </c>
      <c r="H83" s="39">
        <v>42.9475987</v>
      </c>
      <c r="I83" s="39">
        <v>-85.702304699999999</v>
      </c>
      <c r="J83" s="39" t="s">
        <v>11049</v>
      </c>
      <c r="K83" s="39"/>
      <c r="L83" s="17" t="str">
        <f t="shared" si="8"/>
        <v>1300 Market Ave Sw, Grand Rapids, MI 49503</v>
      </c>
      <c r="M83" s="40"/>
      <c r="N83" s="40" t="s">
        <v>765</v>
      </c>
      <c r="O83" s="19"/>
      <c r="P83" s="61"/>
      <c r="Q83" s="41" t="s">
        <v>3266</v>
      </c>
      <c r="R83" s="20" t="str">
        <f t="shared" si="2"/>
        <v>Other Water</v>
      </c>
      <c r="S83" s="43" t="s">
        <v>2471</v>
      </c>
      <c r="T83" s="44">
        <v>2018</v>
      </c>
      <c r="U83" s="23">
        <v>11.4</v>
      </c>
      <c r="V83" s="23">
        <v>35.6</v>
      </c>
      <c r="W83" s="23"/>
      <c r="X83" s="23"/>
      <c r="Y83" s="23">
        <f t="shared" si="3"/>
        <v>35.6</v>
      </c>
      <c r="Z83" s="19"/>
      <c r="AA83" s="19"/>
      <c r="AB83" s="19"/>
      <c r="AC83" s="19"/>
      <c r="AD83" s="19"/>
      <c r="AE83" s="18"/>
      <c r="AF83" s="18"/>
      <c r="AG83" s="18"/>
      <c r="AH83" s="19"/>
      <c r="AI83" s="19"/>
      <c r="AJ83" s="19"/>
      <c r="AK83" s="19"/>
      <c r="AL83" s="45"/>
      <c r="AM83" s="61"/>
      <c r="AN83" s="61"/>
      <c r="AO83" s="19"/>
      <c r="AP83" s="19"/>
      <c r="AQ83" s="19"/>
      <c r="AR83" s="19"/>
      <c r="AS83" s="19"/>
      <c r="AT83" s="19"/>
      <c r="AU83" s="19"/>
      <c r="AV83" s="19"/>
      <c r="AW83" s="19"/>
      <c r="AX83" s="19"/>
      <c r="AY83" s="19"/>
      <c r="AZ83" s="19"/>
      <c r="BA83" s="19"/>
      <c r="BB83" s="63"/>
      <c r="BC83" s="117">
        <v>44454</v>
      </c>
      <c r="BD83" s="121" t="s">
        <v>39</v>
      </c>
    </row>
    <row r="84" spans="1:56" ht="28.5" customHeight="1">
      <c r="A84" s="110" t="s">
        <v>3641</v>
      </c>
      <c r="B84" s="111"/>
      <c r="C84" s="111" t="s">
        <v>3158</v>
      </c>
      <c r="D84" s="111" t="s">
        <v>3365</v>
      </c>
      <c r="E84" s="59">
        <v>478</v>
      </c>
      <c r="F84" s="15" t="str">
        <f t="shared" ref="F84:F86" si="16">A84 &amp; ", " &amp; D84</f>
        <v>GST AuthoLeather, Livonia, Wayne County, Michigan</v>
      </c>
      <c r="G84" s="16" t="s">
        <v>3642</v>
      </c>
      <c r="H84" s="230">
        <v>42.380053699999998</v>
      </c>
      <c r="I84" s="230">
        <v>-83.356314499999996</v>
      </c>
      <c r="J84" s="230" t="s">
        <v>11049</v>
      </c>
      <c r="K84" s="230"/>
      <c r="L84" s="274" t="str">
        <f t="shared" si="8"/>
        <v>31601 Industrial Rd, Livonia</v>
      </c>
      <c r="M84" s="18"/>
      <c r="N84" s="18" t="s">
        <v>5</v>
      </c>
      <c r="O84" s="19"/>
      <c r="P84" s="88" t="s">
        <v>3190</v>
      </c>
      <c r="Q84" s="62" t="s">
        <v>3190</v>
      </c>
      <c r="R84" s="20" t="str">
        <f t="shared" si="2"/>
        <v>Groundwater</v>
      </c>
      <c r="S84" s="21" t="s">
        <v>35</v>
      </c>
      <c r="T84" s="22">
        <v>2018</v>
      </c>
      <c r="U84" s="23">
        <v>20</v>
      </c>
      <c r="V84" s="23"/>
      <c r="W84" s="23" t="s">
        <v>36</v>
      </c>
      <c r="X84" s="23"/>
      <c r="Y84" s="23">
        <f t="shared" si="3"/>
        <v>20</v>
      </c>
      <c r="Z84" s="158" t="s">
        <v>3643</v>
      </c>
      <c r="AA84" s="154"/>
      <c r="AB84" s="24" t="s">
        <v>3224</v>
      </c>
      <c r="AC84" s="77" t="s">
        <v>3644</v>
      </c>
      <c r="AD84" s="25"/>
      <c r="AE84" s="27"/>
      <c r="AF84" s="27"/>
      <c r="AG84" s="27"/>
      <c r="AH84" s="25"/>
      <c r="AI84" s="45"/>
      <c r="AJ84" s="25"/>
      <c r="AK84" s="28"/>
      <c r="AL84" s="25"/>
      <c r="AM84" s="151" t="s">
        <v>3166</v>
      </c>
      <c r="AN84" s="76"/>
      <c r="AO84" s="25"/>
      <c r="AP84" s="25"/>
      <c r="AQ84" s="25"/>
      <c r="AR84" s="25"/>
      <c r="AS84" s="25"/>
      <c r="AT84" s="25"/>
      <c r="AU84" s="76"/>
      <c r="AV84" s="76"/>
      <c r="AW84" s="25"/>
      <c r="AX84" s="76"/>
      <c r="AY84" s="25"/>
      <c r="AZ84" s="125"/>
      <c r="BA84" s="31"/>
      <c r="BB84" s="64" t="s">
        <v>3168</v>
      </c>
      <c r="BC84" s="32">
        <v>44089</v>
      </c>
      <c r="BD84" s="34" t="s">
        <v>39</v>
      </c>
    </row>
    <row r="85" spans="1:56" ht="28.5" customHeight="1">
      <c r="A85" s="110" t="s">
        <v>3645</v>
      </c>
      <c r="B85" s="111"/>
      <c r="C85" s="111" t="s">
        <v>3158</v>
      </c>
      <c r="D85" s="111" t="s">
        <v>3646</v>
      </c>
      <c r="E85" s="37">
        <v>479</v>
      </c>
      <c r="F85" s="15" t="str">
        <f t="shared" si="16"/>
        <v>Hajjar Plating Services, Wayne, Wayne County, Michigan</v>
      </c>
      <c r="G85" s="16" t="s">
        <v>3647</v>
      </c>
      <c r="H85" s="230">
        <v>42.2665024</v>
      </c>
      <c r="I85" s="230">
        <v>-83.415196399999999</v>
      </c>
      <c r="J85" s="230" t="s">
        <v>11049</v>
      </c>
      <c r="K85" s="230"/>
      <c r="L85" s="274" t="str">
        <f t="shared" si="8"/>
        <v>38300 Van Born Rd, Wayne, MI</v>
      </c>
      <c r="M85" s="18"/>
      <c r="N85" s="18" t="s">
        <v>5</v>
      </c>
      <c r="O85" s="45" t="s">
        <v>3648</v>
      </c>
      <c r="P85" s="88" t="s">
        <v>3190</v>
      </c>
      <c r="Q85" s="62" t="s">
        <v>3190</v>
      </c>
      <c r="R85" s="20" t="str">
        <f t="shared" si="2"/>
        <v>Groundwater</v>
      </c>
      <c r="S85" s="21" t="s">
        <v>35</v>
      </c>
      <c r="T85" s="22">
        <v>2018</v>
      </c>
      <c r="U85" s="23"/>
      <c r="V85" s="23">
        <v>370</v>
      </c>
      <c r="W85" s="23" t="s">
        <v>36</v>
      </c>
      <c r="X85" s="23"/>
      <c r="Y85" s="23">
        <f t="shared" si="3"/>
        <v>370</v>
      </c>
      <c r="Z85" s="158" t="s">
        <v>3649</v>
      </c>
      <c r="AA85" s="154"/>
      <c r="AB85" s="24" t="s">
        <v>3224</v>
      </c>
      <c r="AC85" s="77" t="s">
        <v>3650</v>
      </c>
      <c r="AD85" s="25"/>
      <c r="AE85" s="27"/>
      <c r="AF85" s="27"/>
      <c r="AG85" s="27"/>
      <c r="AH85" s="25"/>
      <c r="AI85" s="45"/>
      <c r="AJ85" s="25"/>
      <c r="AK85" s="28"/>
      <c r="AL85" s="25"/>
      <c r="AM85" s="151" t="s">
        <v>3166</v>
      </c>
      <c r="AN85" s="76"/>
      <c r="AO85" s="25"/>
      <c r="AP85" s="25"/>
      <c r="AQ85" s="25"/>
      <c r="AR85" s="25"/>
      <c r="AS85" s="25"/>
      <c r="AT85" s="25"/>
      <c r="AU85" s="76"/>
      <c r="AV85" s="76"/>
      <c r="AW85" s="25"/>
      <c r="AX85" s="76"/>
      <c r="AY85" s="25"/>
      <c r="AZ85" s="125"/>
      <c r="BA85" s="31"/>
      <c r="BB85" s="64" t="s">
        <v>3168</v>
      </c>
      <c r="BC85" s="32">
        <v>44089</v>
      </c>
      <c r="BD85" s="34" t="s">
        <v>39</v>
      </c>
    </row>
    <row r="86" spans="1:56" ht="28.5" customHeight="1">
      <c r="A86" s="110" t="s">
        <v>3651</v>
      </c>
      <c r="B86" s="111"/>
      <c r="C86" s="111" t="s">
        <v>3158</v>
      </c>
      <c r="D86" s="111" t="s">
        <v>3237</v>
      </c>
      <c r="E86" s="59">
        <v>480</v>
      </c>
      <c r="F86" s="15" t="str">
        <f t="shared" si="16"/>
        <v>Henry Ford Hospital, Detroit, Wayne County, Michigan</v>
      </c>
      <c r="G86" s="16" t="s">
        <v>3652</v>
      </c>
      <c r="H86" s="230">
        <v>42.367480800000003</v>
      </c>
      <c r="I86" s="230">
        <v>-83.0863911</v>
      </c>
      <c r="J86" s="230" t="s">
        <v>11049</v>
      </c>
      <c r="K86" s="230"/>
      <c r="L86" s="274" t="str">
        <f t="shared" si="8"/>
        <v>2799 West Grand Blvd, Detroit</v>
      </c>
      <c r="M86" s="18"/>
      <c r="N86" s="18" t="s">
        <v>5</v>
      </c>
      <c r="O86" s="19"/>
      <c r="P86" s="88" t="s">
        <v>3190</v>
      </c>
      <c r="Q86" s="62" t="s">
        <v>3190</v>
      </c>
      <c r="R86" s="20" t="str">
        <f t="shared" si="2"/>
        <v>Groundwater</v>
      </c>
      <c r="S86" s="21" t="s">
        <v>35</v>
      </c>
      <c r="T86" s="22">
        <v>2018</v>
      </c>
      <c r="U86" s="23">
        <v>5.62</v>
      </c>
      <c r="V86" s="23">
        <v>3.49</v>
      </c>
      <c r="W86" s="23">
        <v>9.11</v>
      </c>
      <c r="X86" s="23"/>
      <c r="Y86" s="23">
        <f t="shared" si="3"/>
        <v>9.11</v>
      </c>
      <c r="Z86" s="158" t="s">
        <v>3653</v>
      </c>
      <c r="AA86" s="154"/>
      <c r="AB86" s="24" t="s">
        <v>3224</v>
      </c>
      <c r="AC86" s="77" t="s">
        <v>3654</v>
      </c>
      <c r="AD86" s="25"/>
      <c r="AE86" s="27"/>
      <c r="AF86" s="27"/>
      <c r="AG86" s="27"/>
      <c r="AH86" s="25"/>
      <c r="AI86" s="45"/>
      <c r="AJ86" s="25"/>
      <c r="AK86" s="28"/>
      <c r="AL86" s="25"/>
      <c r="AM86" s="151" t="s">
        <v>3166</v>
      </c>
      <c r="AN86" s="76"/>
      <c r="AO86" s="25"/>
      <c r="AP86" s="25"/>
      <c r="AQ86" s="25"/>
      <c r="AR86" s="25"/>
      <c r="AS86" s="25"/>
      <c r="AT86" s="25"/>
      <c r="AU86" s="76"/>
      <c r="AV86" s="76"/>
      <c r="AW86" s="25"/>
      <c r="AX86" s="76"/>
      <c r="AY86" s="25"/>
      <c r="AZ86" s="125"/>
      <c r="BA86" s="31"/>
      <c r="BB86" s="64" t="s">
        <v>3168</v>
      </c>
      <c r="BC86" s="32">
        <v>44089</v>
      </c>
      <c r="BD86" s="34" t="s">
        <v>39</v>
      </c>
    </row>
    <row r="87" spans="1:56" ht="28.5" customHeight="1">
      <c r="A87" s="36" t="s">
        <v>3655</v>
      </c>
      <c r="B87" s="36"/>
      <c r="C87" s="36" t="s">
        <v>3158</v>
      </c>
      <c r="D87" s="36" t="s">
        <v>3656</v>
      </c>
      <c r="E87" s="59">
        <v>1606</v>
      </c>
      <c r="F87" s="15"/>
      <c r="G87" s="38" t="s">
        <v>10153</v>
      </c>
      <c r="H87" s="39">
        <v>42.796018699999998</v>
      </c>
      <c r="I87" s="39">
        <v>-86.109529199999997</v>
      </c>
      <c r="J87" s="39" t="s">
        <v>11046</v>
      </c>
      <c r="K87" s="39"/>
      <c r="L87" s="17" t="str">
        <f t="shared" si="8"/>
        <v>42 S River Ave, Holland, MI 49423</v>
      </c>
      <c r="M87" s="40"/>
      <c r="N87" s="40" t="s">
        <v>765</v>
      </c>
      <c r="O87" s="19"/>
      <c r="P87" s="61"/>
      <c r="Q87" s="41" t="s">
        <v>3266</v>
      </c>
      <c r="R87" s="20" t="str">
        <f t="shared" si="2"/>
        <v>Other Water</v>
      </c>
      <c r="S87" s="43" t="s">
        <v>2471</v>
      </c>
      <c r="T87" s="44">
        <v>2018</v>
      </c>
      <c r="U87" s="23">
        <v>5.73</v>
      </c>
      <c r="V87" s="23">
        <v>3.79</v>
      </c>
      <c r="W87" s="23"/>
      <c r="X87" s="23"/>
      <c r="Y87" s="23">
        <f t="shared" si="3"/>
        <v>5.73</v>
      </c>
      <c r="Z87" s="19"/>
      <c r="AA87" s="19"/>
      <c r="AB87" s="19"/>
      <c r="AC87" s="19"/>
      <c r="AD87" s="19"/>
      <c r="AE87" s="18"/>
      <c r="AF87" s="18"/>
      <c r="AG87" s="18"/>
      <c r="AH87" s="19"/>
      <c r="AI87" s="19"/>
      <c r="AJ87" s="19"/>
      <c r="AK87" s="19"/>
      <c r="AL87" s="45"/>
      <c r="AM87" s="61"/>
      <c r="AN87" s="61"/>
      <c r="AO87" s="19"/>
      <c r="AP87" s="19"/>
      <c r="AQ87" s="19"/>
      <c r="AR87" s="19"/>
      <c r="AS87" s="19"/>
      <c r="AT87" s="19"/>
      <c r="AU87" s="19"/>
      <c r="AV87" s="19"/>
      <c r="AW87" s="19"/>
      <c r="AX87" s="19"/>
      <c r="AY87" s="19"/>
      <c r="AZ87" s="19"/>
      <c r="BA87" s="19"/>
      <c r="BB87" s="63"/>
      <c r="BC87" s="117">
        <v>44454</v>
      </c>
      <c r="BD87" s="121" t="s">
        <v>39</v>
      </c>
    </row>
    <row r="88" spans="1:56" ht="28.5" customHeight="1">
      <c r="A88" s="36" t="s">
        <v>3657</v>
      </c>
      <c r="B88" s="36"/>
      <c r="C88" s="36" t="s">
        <v>3158</v>
      </c>
      <c r="D88" s="36" t="s">
        <v>3658</v>
      </c>
      <c r="E88" s="37">
        <v>1607</v>
      </c>
      <c r="F88" s="15"/>
      <c r="G88" s="38" t="s">
        <v>10165</v>
      </c>
      <c r="H88" s="39">
        <v>42.593557099999998</v>
      </c>
      <c r="I88" s="39">
        <v>-83.931749499999995</v>
      </c>
      <c r="J88" s="39" t="s">
        <v>11049</v>
      </c>
      <c r="K88" s="39"/>
      <c r="L88" s="17" t="str">
        <f t="shared" si="8"/>
        <v>1191 S Michigan Ave, Howell, MI 48843</v>
      </c>
      <c r="M88" s="40"/>
      <c r="N88" s="40" t="s">
        <v>765</v>
      </c>
      <c r="O88" s="19"/>
      <c r="P88" s="61"/>
      <c r="Q88" s="41" t="s">
        <v>3266</v>
      </c>
      <c r="R88" s="20" t="str">
        <f t="shared" si="2"/>
        <v>Other Water</v>
      </c>
      <c r="S88" s="43" t="s">
        <v>2471</v>
      </c>
      <c r="T88" s="44">
        <v>2018</v>
      </c>
      <c r="U88" s="23">
        <v>7.39</v>
      </c>
      <c r="V88" s="23">
        <v>63.9</v>
      </c>
      <c r="W88" s="23"/>
      <c r="X88" s="23"/>
      <c r="Y88" s="23">
        <f t="shared" si="3"/>
        <v>63.9</v>
      </c>
      <c r="Z88" s="19"/>
      <c r="AA88" s="19"/>
      <c r="AB88" s="19"/>
      <c r="AC88" s="19"/>
      <c r="AD88" s="19"/>
      <c r="AE88" s="18"/>
      <c r="AF88" s="18"/>
      <c r="AG88" s="18"/>
      <c r="AH88" s="19"/>
      <c r="AI88" s="19"/>
      <c r="AJ88" s="19"/>
      <c r="AK88" s="19"/>
      <c r="AL88" s="45"/>
      <c r="AM88" s="61"/>
      <c r="AN88" s="61"/>
      <c r="AO88" s="19"/>
      <c r="AP88" s="19"/>
      <c r="AQ88" s="19"/>
      <c r="AR88" s="19"/>
      <c r="AS88" s="19"/>
      <c r="AT88" s="19"/>
      <c r="AU88" s="19"/>
      <c r="AV88" s="19"/>
      <c r="AW88" s="19"/>
      <c r="AX88" s="19"/>
      <c r="AY88" s="19"/>
      <c r="AZ88" s="19"/>
      <c r="BA88" s="19"/>
      <c r="BB88" s="63"/>
      <c r="BC88" s="117">
        <v>44454</v>
      </c>
      <c r="BD88" s="121" t="s">
        <v>39</v>
      </c>
    </row>
    <row r="89" spans="1:56" ht="28.5" customHeight="1">
      <c r="A89" s="110" t="s">
        <v>3659</v>
      </c>
      <c r="B89" s="111"/>
      <c r="C89" s="111" t="s">
        <v>3158</v>
      </c>
      <c r="D89" s="111" t="s">
        <v>3194</v>
      </c>
      <c r="E89" s="37">
        <v>481</v>
      </c>
      <c r="F89" s="15" t="str">
        <f t="shared" ref="F89:F90" si="17">A89 &amp; ", " &amp; D89</f>
        <v>Industrial Metal Coating, Sterling Heights, Macomb County, Michigan</v>
      </c>
      <c r="G89" s="16" t="s">
        <v>3660</v>
      </c>
      <c r="H89" s="17">
        <v>42.593860499999998</v>
      </c>
      <c r="I89" s="17">
        <v>-83.049058799999997</v>
      </c>
      <c r="J89" s="17" t="s">
        <v>11046</v>
      </c>
      <c r="K89" s="17"/>
      <c r="L89" s="274" t="str">
        <f t="shared" si="8"/>
        <v>6070 18 Mile Rd, Sterling Heights</v>
      </c>
      <c r="M89" s="18"/>
      <c r="N89" s="18" t="s">
        <v>5</v>
      </c>
      <c r="O89" s="45" t="s">
        <v>3196</v>
      </c>
      <c r="P89" s="88" t="s">
        <v>3190</v>
      </c>
      <c r="Q89" s="62" t="s">
        <v>3190</v>
      </c>
      <c r="R89" s="20" t="str">
        <f t="shared" si="2"/>
        <v>Groundwater</v>
      </c>
      <c r="S89" s="21" t="s">
        <v>35</v>
      </c>
      <c r="T89" s="22">
        <v>2018</v>
      </c>
      <c r="U89" s="23">
        <v>50</v>
      </c>
      <c r="V89" s="23"/>
      <c r="W89" s="23" t="s">
        <v>36</v>
      </c>
      <c r="X89" s="23"/>
      <c r="Y89" s="23">
        <f t="shared" si="3"/>
        <v>50</v>
      </c>
      <c r="Z89" s="158" t="s">
        <v>3661</v>
      </c>
      <c r="AA89" s="154"/>
      <c r="AB89" s="24" t="s">
        <v>3224</v>
      </c>
      <c r="AC89" s="77" t="s">
        <v>3662</v>
      </c>
      <c r="AD89" s="25"/>
      <c r="AE89" s="27"/>
      <c r="AF89" s="27"/>
      <c r="AG89" s="27"/>
      <c r="AH89" s="25"/>
      <c r="AI89" s="45"/>
      <c r="AJ89" s="25"/>
      <c r="AK89" s="28"/>
      <c r="AL89" s="25"/>
      <c r="AM89" s="151" t="s">
        <v>3166</v>
      </c>
      <c r="AN89" s="76"/>
      <c r="AO89" s="25"/>
      <c r="AP89" s="25"/>
      <c r="AQ89" s="25"/>
      <c r="AR89" s="25"/>
      <c r="AS89" s="25"/>
      <c r="AT89" s="25"/>
      <c r="AU89" s="76"/>
      <c r="AV89" s="76"/>
      <c r="AW89" s="25"/>
      <c r="AX89" s="76"/>
      <c r="AY89" s="25"/>
      <c r="AZ89" s="125"/>
      <c r="BA89" s="31"/>
      <c r="BB89" s="64" t="s">
        <v>3168</v>
      </c>
      <c r="BC89" s="32">
        <v>44089</v>
      </c>
      <c r="BD89" s="34" t="s">
        <v>39</v>
      </c>
    </row>
    <row r="90" spans="1:56" ht="28.5" customHeight="1">
      <c r="A90" s="110" t="s">
        <v>3663</v>
      </c>
      <c r="B90" s="111"/>
      <c r="C90" s="111" t="s">
        <v>3158</v>
      </c>
      <c r="D90" s="111" t="s">
        <v>3237</v>
      </c>
      <c r="E90" s="59">
        <v>482</v>
      </c>
      <c r="F90" s="15" t="str">
        <f t="shared" si="17"/>
        <v>International Hardcoat, Detroit, Wayne County, Michigan</v>
      </c>
      <c r="G90" s="16" t="s">
        <v>3664</v>
      </c>
      <c r="H90" s="17">
        <v>43.059778700000003</v>
      </c>
      <c r="I90" s="17">
        <v>-83.307850900000005</v>
      </c>
      <c r="J90" s="17" t="s">
        <v>11056</v>
      </c>
      <c r="K90" s="188" t="s">
        <v>10176</v>
      </c>
      <c r="L90" s="17" t="str">
        <f t="shared" si="8"/>
        <v>12400 Burt Road, Detroit, MI</v>
      </c>
      <c r="M90" s="281"/>
      <c r="N90" s="18" t="s">
        <v>5</v>
      </c>
      <c r="O90" s="45" t="s">
        <v>3196</v>
      </c>
      <c r="P90" s="88" t="s">
        <v>3190</v>
      </c>
      <c r="Q90" s="62" t="s">
        <v>3190</v>
      </c>
      <c r="R90" s="20" t="str">
        <f t="shared" si="2"/>
        <v>Groundwater</v>
      </c>
      <c r="S90" s="21" t="s">
        <v>35</v>
      </c>
      <c r="T90" s="22">
        <v>2018</v>
      </c>
      <c r="U90" s="23"/>
      <c r="V90" s="23">
        <v>20</v>
      </c>
      <c r="W90" s="23" t="s">
        <v>36</v>
      </c>
      <c r="X90" s="23" t="s">
        <v>36</v>
      </c>
      <c r="Y90" s="23">
        <f t="shared" si="3"/>
        <v>20</v>
      </c>
      <c r="Z90" s="158" t="s">
        <v>3665</v>
      </c>
      <c r="AA90" s="154"/>
      <c r="AB90" s="24" t="s">
        <v>3224</v>
      </c>
      <c r="AC90" s="77" t="s">
        <v>3666</v>
      </c>
      <c r="AD90" s="25"/>
      <c r="AE90" s="27"/>
      <c r="AF90" s="27"/>
      <c r="AG90" s="27"/>
      <c r="AH90" s="25"/>
      <c r="AI90" s="45"/>
      <c r="AJ90" s="25"/>
      <c r="AK90" s="28"/>
      <c r="AL90" s="25"/>
      <c r="AM90" s="151" t="s">
        <v>3166</v>
      </c>
      <c r="AN90" s="76"/>
      <c r="AO90" s="25"/>
      <c r="AP90" s="25"/>
      <c r="AQ90" s="25"/>
      <c r="AR90" s="25"/>
      <c r="AS90" s="25"/>
      <c r="AT90" s="25"/>
      <c r="AU90" s="76"/>
      <c r="AV90" s="76"/>
      <c r="AW90" s="25"/>
      <c r="AX90" s="76"/>
      <c r="AY90" s="25"/>
      <c r="AZ90" s="125"/>
      <c r="BA90" s="31"/>
      <c r="BB90" s="64" t="s">
        <v>3168</v>
      </c>
      <c r="BC90" s="32">
        <v>44089</v>
      </c>
      <c r="BD90" s="34" t="s">
        <v>39</v>
      </c>
    </row>
    <row r="91" spans="1:56" ht="28.5" customHeight="1">
      <c r="A91" s="36" t="s">
        <v>3667</v>
      </c>
      <c r="B91" s="36"/>
      <c r="C91" s="36" t="s">
        <v>3158</v>
      </c>
      <c r="D91" s="36" t="s">
        <v>3668</v>
      </c>
      <c r="E91" s="37">
        <v>1608</v>
      </c>
      <c r="F91" s="15"/>
      <c r="G91" s="38" t="s">
        <v>10178</v>
      </c>
      <c r="H91" s="39">
        <v>42.9794871</v>
      </c>
      <c r="I91" s="39">
        <v>-85.074521799999999</v>
      </c>
      <c r="J91" s="39" t="s">
        <v>11046</v>
      </c>
      <c r="K91" s="39"/>
      <c r="L91" s="17" t="str">
        <f t="shared" si="8"/>
        <v>720 Wells Street, Ionia, MI 48846</v>
      </c>
      <c r="M91" s="40"/>
      <c r="N91" s="40" t="s">
        <v>765</v>
      </c>
      <c r="O91" s="19"/>
      <c r="P91" s="61"/>
      <c r="Q91" s="41" t="s">
        <v>3266</v>
      </c>
      <c r="R91" s="20" t="str">
        <f t="shared" si="2"/>
        <v>Other Water</v>
      </c>
      <c r="S91" s="43" t="s">
        <v>2471</v>
      </c>
      <c r="T91" s="44">
        <v>2018</v>
      </c>
      <c r="U91" s="23">
        <v>10.1</v>
      </c>
      <c r="V91" s="23">
        <v>2920</v>
      </c>
      <c r="W91" s="23"/>
      <c r="X91" s="23"/>
      <c r="Y91" s="23">
        <f t="shared" si="3"/>
        <v>2920</v>
      </c>
      <c r="Z91" s="19"/>
      <c r="AA91" s="19"/>
      <c r="AB91" s="19"/>
      <c r="AC91" s="19"/>
      <c r="AD91" s="19"/>
      <c r="AE91" s="18"/>
      <c r="AF91" s="18"/>
      <c r="AG91" s="18"/>
      <c r="AH91" s="19"/>
      <c r="AI91" s="19"/>
      <c r="AJ91" s="19"/>
      <c r="AK91" s="19"/>
      <c r="AL91" s="45"/>
      <c r="AM91" s="61"/>
      <c r="AN91" s="61"/>
      <c r="AO91" s="19"/>
      <c r="AP91" s="19"/>
      <c r="AQ91" s="19"/>
      <c r="AR91" s="19"/>
      <c r="AS91" s="19"/>
      <c r="AT91" s="19"/>
      <c r="AU91" s="19"/>
      <c r="AV91" s="19"/>
      <c r="AW91" s="19"/>
      <c r="AX91" s="19"/>
      <c r="AY91" s="19"/>
      <c r="AZ91" s="19"/>
      <c r="BA91" s="19"/>
      <c r="BB91" s="63"/>
      <c r="BC91" s="117">
        <v>44454</v>
      </c>
      <c r="BD91" s="121" t="s">
        <v>39</v>
      </c>
    </row>
    <row r="92" spans="1:56" ht="28.5" customHeight="1">
      <c r="A92" s="13" t="s">
        <v>3669</v>
      </c>
      <c r="B92" s="14"/>
      <c r="C92" s="54" t="s">
        <v>3158</v>
      </c>
      <c r="D92" s="71" t="s">
        <v>3670</v>
      </c>
      <c r="E92" s="59">
        <v>150</v>
      </c>
      <c r="F92" s="15" t="str">
        <f>A92 &amp; ", " &amp; D92</f>
        <v>Ithaca Sanitary Landfill, Ithaca, Michigan</v>
      </c>
      <c r="G92" s="16" t="s">
        <v>3671</v>
      </c>
      <c r="H92" s="230">
        <v>42.378675200000004</v>
      </c>
      <c r="I92" s="230">
        <v>-83.2450805</v>
      </c>
      <c r="J92" s="230" t="s">
        <v>11064</v>
      </c>
      <c r="K92" s="230" t="s">
        <v>10184</v>
      </c>
      <c r="L92" s="17" t="str">
        <f t="shared" si="8"/>
        <v>43.28812586168302, -84.65395627999204</v>
      </c>
      <c r="M92" s="18"/>
      <c r="N92" s="18" t="s">
        <v>33</v>
      </c>
      <c r="O92" s="19" t="s">
        <v>3672</v>
      </c>
      <c r="P92" s="302"/>
      <c r="Q92" s="88" t="s">
        <v>3674</v>
      </c>
      <c r="R92" s="20" t="str">
        <f t="shared" si="2"/>
        <v>Groundwater</v>
      </c>
      <c r="S92" s="21" t="s">
        <v>35</v>
      </c>
      <c r="T92" s="22">
        <v>2018</v>
      </c>
      <c r="U92" s="74"/>
      <c r="V92" s="74"/>
      <c r="W92" s="23">
        <v>7300</v>
      </c>
      <c r="X92" s="23"/>
      <c r="Y92" s="23">
        <f t="shared" si="3"/>
        <v>7300</v>
      </c>
      <c r="Z92" s="24" t="s">
        <v>3675</v>
      </c>
      <c r="AA92" s="95" t="s">
        <v>49</v>
      </c>
      <c r="AB92" s="26"/>
      <c r="AC92" s="26"/>
      <c r="AD92" s="26"/>
      <c r="AE92" s="56"/>
      <c r="AF92" s="56"/>
      <c r="AG92" s="56">
        <v>2018</v>
      </c>
      <c r="AH92" s="26" t="s">
        <v>3676</v>
      </c>
      <c r="AI92" s="73" t="s">
        <v>3674</v>
      </c>
      <c r="AJ92" s="119" t="s">
        <v>49</v>
      </c>
      <c r="AK92" s="82"/>
      <c r="AL92" s="56" t="s">
        <v>3677</v>
      </c>
      <c r="AM92" s="151" t="s">
        <v>3166</v>
      </c>
      <c r="AN92" s="151"/>
      <c r="AO92" s="151"/>
      <c r="AP92" s="151"/>
      <c r="AQ92" s="151"/>
      <c r="AR92" s="151"/>
      <c r="AS92" s="151"/>
      <c r="AT92" s="151"/>
      <c r="AU92" s="151"/>
      <c r="AV92" s="151"/>
      <c r="AW92" s="151"/>
      <c r="AX92" s="151"/>
      <c r="AY92" s="151"/>
      <c r="AZ92" s="153">
        <v>3</v>
      </c>
      <c r="BA92" s="35" t="s">
        <v>3678</v>
      </c>
      <c r="BB92" s="64" t="s">
        <v>3168</v>
      </c>
      <c r="BC92" s="32">
        <v>44018</v>
      </c>
      <c r="BD92" s="34" t="s">
        <v>3169</v>
      </c>
    </row>
    <row r="93" spans="1:56" ht="28.5" customHeight="1">
      <c r="A93" s="36" t="s">
        <v>3679</v>
      </c>
      <c r="B93" s="36"/>
      <c r="C93" s="36" t="s">
        <v>3158</v>
      </c>
      <c r="D93" s="36" t="s">
        <v>3680</v>
      </c>
      <c r="E93" s="59">
        <v>1609</v>
      </c>
      <c r="F93" s="15"/>
      <c r="G93" s="38" t="s">
        <v>10189</v>
      </c>
      <c r="H93" s="39">
        <v>42.282136000000001</v>
      </c>
      <c r="I93" s="39">
        <v>-84.410849999999996</v>
      </c>
      <c r="J93" s="39" t="s">
        <v>11049</v>
      </c>
      <c r="K93" s="39"/>
      <c r="L93" s="17" t="str">
        <f t="shared" si="8"/>
        <v>2995 Lansing Avenue, Jackson, MI 49202</v>
      </c>
      <c r="M93" s="40"/>
      <c r="N93" s="40" t="s">
        <v>765</v>
      </c>
      <c r="O93" s="19"/>
      <c r="P93" s="61"/>
      <c r="Q93" s="41" t="s">
        <v>3266</v>
      </c>
      <c r="R93" s="20" t="str">
        <f t="shared" si="2"/>
        <v>Other Water</v>
      </c>
      <c r="S93" s="43" t="s">
        <v>2471</v>
      </c>
      <c r="T93" s="44">
        <v>2018</v>
      </c>
      <c r="U93" s="23">
        <v>23.9</v>
      </c>
      <c r="V93" s="23">
        <v>45.1</v>
      </c>
      <c r="W93" s="23"/>
      <c r="X93" s="23"/>
      <c r="Y93" s="23">
        <f t="shared" si="3"/>
        <v>45.1</v>
      </c>
      <c r="Z93" s="19"/>
      <c r="AA93" s="19"/>
      <c r="AB93" s="19"/>
      <c r="AC93" s="19"/>
      <c r="AD93" s="19"/>
      <c r="AE93" s="18"/>
      <c r="AF93" s="18"/>
      <c r="AG93" s="18"/>
      <c r="AH93" s="19"/>
      <c r="AI93" s="19"/>
      <c r="AJ93" s="19"/>
      <c r="AK93" s="19"/>
      <c r="AL93" s="45"/>
      <c r="AM93" s="61"/>
      <c r="AN93" s="61"/>
      <c r="AO93" s="19"/>
      <c r="AP93" s="19"/>
      <c r="AQ93" s="19"/>
      <c r="AR93" s="19"/>
      <c r="AS93" s="19"/>
      <c r="AT93" s="19"/>
      <c r="AU93" s="19"/>
      <c r="AV93" s="19"/>
      <c r="AW93" s="19"/>
      <c r="AX93" s="19"/>
      <c r="AY93" s="19"/>
      <c r="AZ93" s="19"/>
      <c r="BA93" s="19"/>
      <c r="BB93" s="63"/>
      <c r="BC93" s="117">
        <v>44454</v>
      </c>
      <c r="BD93" s="121" t="s">
        <v>39</v>
      </c>
    </row>
    <row r="94" spans="1:56" ht="28.5" customHeight="1">
      <c r="A94" s="36" t="s">
        <v>3681</v>
      </c>
      <c r="B94" s="36"/>
      <c r="C94" s="36" t="s">
        <v>3158</v>
      </c>
      <c r="D94" s="36" t="s">
        <v>3682</v>
      </c>
      <c r="E94" s="37">
        <v>1610</v>
      </c>
      <c r="F94" s="15"/>
      <c r="G94" s="38" t="s">
        <v>10208</v>
      </c>
      <c r="H94" s="39">
        <v>42.307656199999997</v>
      </c>
      <c r="I94" s="39">
        <v>-85.574315299999995</v>
      </c>
      <c r="J94" s="39" t="s">
        <v>11049</v>
      </c>
      <c r="K94" s="39"/>
      <c r="L94" s="17" t="str">
        <f t="shared" si="8"/>
        <v>1415 North Harrison, Kalamazoo, MI 49007</v>
      </c>
      <c r="M94" s="40"/>
      <c r="N94" s="40" t="s">
        <v>765</v>
      </c>
      <c r="O94" s="45" t="s">
        <v>3683</v>
      </c>
      <c r="P94" s="42" t="s">
        <v>3684</v>
      </c>
      <c r="Q94" s="41" t="s">
        <v>3266</v>
      </c>
      <c r="R94" s="20" t="str">
        <f t="shared" si="2"/>
        <v>Other Water</v>
      </c>
      <c r="S94" s="43" t="s">
        <v>2471</v>
      </c>
      <c r="T94" s="44">
        <v>2021</v>
      </c>
      <c r="U94" s="23"/>
      <c r="V94" s="23">
        <v>2360</v>
      </c>
      <c r="W94" s="23"/>
      <c r="X94" s="23"/>
      <c r="Y94" s="23">
        <f t="shared" si="3"/>
        <v>2360</v>
      </c>
      <c r="Z94" s="19"/>
      <c r="AA94" s="19"/>
      <c r="AB94" s="19"/>
      <c r="AC94" s="19"/>
      <c r="AD94" s="19"/>
      <c r="AE94" s="18"/>
      <c r="AF94" s="18"/>
      <c r="AG94" s="18"/>
      <c r="AH94" s="19"/>
      <c r="AI94" s="19"/>
      <c r="AJ94" s="19"/>
      <c r="AK94" s="19"/>
      <c r="AL94" s="45" t="s">
        <v>3685</v>
      </c>
      <c r="AM94" s="61"/>
      <c r="AN94" s="61"/>
      <c r="AO94" s="19"/>
      <c r="AP94" s="19"/>
      <c r="AQ94" s="19"/>
      <c r="AR94" s="19"/>
      <c r="AS94" s="19"/>
      <c r="AT94" s="19"/>
      <c r="AU94" s="19"/>
      <c r="AV94" s="19"/>
      <c r="AW94" s="19"/>
      <c r="AX94" s="19"/>
      <c r="AY94" s="19"/>
      <c r="AZ94" s="19"/>
      <c r="BA94" s="19"/>
      <c r="BB94" s="63"/>
      <c r="BC94" s="117">
        <v>44490</v>
      </c>
      <c r="BD94" s="121" t="s">
        <v>39</v>
      </c>
    </row>
    <row r="95" spans="1:56" ht="28.5" customHeight="1">
      <c r="A95" s="36" t="s">
        <v>3686</v>
      </c>
      <c r="B95" s="36"/>
      <c r="C95" s="36" t="s">
        <v>3158</v>
      </c>
      <c r="D95" s="36" t="s">
        <v>3232</v>
      </c>
      <c r="E95" s="59">
        <v>1369</v>
      </c>
      <c r="F95" s="15" t="str">
        <f>A95 &amp; ", " &amp; D95</f>
        <v>Kalamazoo-Battle Creek International Airport, Kalamazoo, Kalamazoo County, Michigan</v>
      </c>
      <c r="G95" s="65"/>
      <c r="H95" s="230">
        <v>42.231586700000001</v>
      </c>
      <c r="I95" s="230">
        <v>-85.550012100000004</v>
      </c>
      <c r="J95" s="230" t="s">
        <v>11056</v>
      </c>
      <c r="K95" s="230" t="s">
        <v>10209</v>
      </c>
      <c r="L95" s="17" t="str">
        <f t="shared" si="8"/>
        <v>5235 Portage Rd, Portage, MI 49002</v>
      </c>
      <c r="M95" s="40"/>
      <c r="N95" s="40" t="s">
        <v>113</v>
      </c>
      <c r="O95" s="45" t="s">
        <v>3687</v>
      </c>
      <c r="P95" s="42" t="s">
        <v>3684</v>
      </c>
      <c r="Q95" s="42" t="s">
        <v>3688</v>
      </c>
      <c r="R95" s="20" t="str">
        <f t="shared" si="2"/>
        <v>Groundwater</v>
      </c>
      <c r="S95" s="43" t="s">
        <v>35</v>
      </c>
      <c r="T95" s="44">
        <v>2021</v>
      </c>
      <c r="U95" s="23"/>
      <c r="V95" s="23">
        <v>1940</v>
      </c>
      <c r="W95" s="23" t="s">
        <v>36</v>
      </c>
      <c r="X95" s="23" t="s">
        <v>36</v>
      </c>
      <c r="Y95" s="23">
        <f t="shared" si="3"/>
        <v>1940</v>
      </c>
      <c r="Z95" s="19"/>
      <c r="AA95" s="19"/>
      <c r="AB95" s="19"/>
      <c r="AC95" s="19"/>
      <c r="AD95" s="19"/>
      <c r="AE95" s="18"/>
      <c r="AF95" s="18"/>
      <c r="AG95" s="18"/>
      <c r="AH95" s="19"/>
      <c r="AI95" s="19"/>
      <c r="AJ95" s="19"/>
      <c r="AK95" s="19"/>
      <c r="AL95" s="19"/>
      <c r="AM95" s="29" t="s">
        <v>3688</v>
      </c>
      <c r="AN95" s="19"/>
      <c r="AO95" s="19"/>
      <c r="AP95" s="19"/>
      <c r="AQ95" s="19"/>
      <c r="AR95" s="19"/>
      <c r="AS95" s="19"/>
      <c r="AT95" s="19"/>
      <c r="AU95" s="19"/>
      <c r="AV95" s="19"/>
      <c r="AW95" s="19"/>
      <c r="AX95" s="19"/>
      <c r="AY95" s="19"/>
      <c r="AZ95" s="19"/>
      <c r="BA95" s="109" t="s">
        <v>3689</v>
      </c>
      <c r="BB95" s="109" t="s">
        <v>3340</v>
      </c>
      <c r="BC95" s="32">
        <v>44305</v>
      </c>
      <c r="BD95" s="46" t="s">
        <v>1284</v>
      </c>
    </row>
    <row r="96" spans="1:56" ht="28.5" customHeight="1">
      <c r="A96" s="36" t="s">
        <v>3690</v>
      </c>
      <c r="B96" s="36"/>
      <c r="C96" s="36" t="s">
        <v>3158</v>
      </c>
      <c r="D96" s="36"/>
      <c r="E96" s="37">
        <v>1611</v>
      </c>
      <c r="F96" s="15"/>
      <c r="G96" s="60"/>
      <c r="H96" s="39">
        <v>42.876058700000002</v>
      </c>
      <c r="I96" s="39">
        <v>-85.5962459</v>
      </c>
      <c r="J96" s="39" t="s">
        <v>11056</v>
      </c>
      <c r="K96" s="39" t="s">
        <v>10235</v>
      </c>
      <c r="L96" s="17" t="str">
        <f t="shared" si="8"/>
        <v>4900 WALMA AVENUE KENTWOOD, MI 49512</v>
      </c>
      <c r="M96" s="40"/>
      <c r="N96" s="40" t="s">
        <v>33</v>
      </c>
      <c r="O96" s="19"/>
      <c r="P96" s="41" t="s">
        <v>3691</v>
      </c>
      <c r="Q96" s="41" t="s">
        <v>3691</v>
      </c>
      <c r="R96" s="20" t="str">
        <f t="shared" si="2"/>
        <v>Other Water</v>
      </c>
      <c r="S96" s="43" t="s">
        <v>1742</v>
      </c>
      <c r="T96" s="44"/>
      <c r="U96" s="23"/>
      <c r="V96" s="23"/>
      <c r="W96" s="23">
        <v>70</v>
      </c>
      <c r="X96" s="23"/>
      <c r="Y96" s="23">
        <f t="shared" si="3"/>
        <v>70</v>
      </c>
      <c r="Z96" s="19"/>
      <c r="AA96" s="19"/>
      <c r="AB96" s="19"/>
      <c r="AC96" s="19"/>
      <c r="AD96" s="19"/>
      <c r="AE96" s="18"/>
      <c r="AF96" s="18"/>
      <c r="AG96" s="18"/>
      <c r="AH96" s="19"/>
      <c r="AI96" s="19"/>
      <c r="AJ96" s="19"/>
      <c r="AK96" s="19"/>
      <c r="AL96" s="45" t="s">
        <v>1572</v>
      </c>
      <c r="AM96" s="41" t="s">
        <v>3692</v>
      </c>
      <c r="AN96" s="61" t="s">
        <v>2292</v>
      </c>
      <c r="AO96" s="19"/>
      <c r="AP96" s="19"/>
      <c r="AQ96" s="19"/>
      <c r="AR96" s="19"/>
      <c r="AS96" s="19"/>
      <c r="AT96" s="19"/>
      <c r="AU96" s="19"/>
      <c r="AV96" s="19"/>
      <c r="AW96" s="19"/>
      <c r="AX96" s="19"/>
      <c r="AY96" s="19"/>
      <c r="AZ96" s="19"/>
      <c r="BA96" s="19"/>
      <c r="BB96" s="63"/>
      <c r="BC96" s="117">
        <v>44454</v>
      </c>
      <c r="BD96" s="121" t="s">
        <v>39</v>
      </c>
    </row>
    <row r="97" spans="1:56" ht="28.5" customHeight="1">
      <c r="A97" s="100" t="s">
        <v>3693</v>
      </c>
      <c r="B97" s="54"/>
      <c r="C97" s="54" t="s">
        <v>3158</v>
      </c>
      <c r="D97" s="54" t="s">
        <v>3694</v>
      </c>
      <c r="E97" s="37">
        <v>135</v>
      </c>
      <c r="F97" s="15" t="str">
        <f>A97 &amp; ", " &amp; D97</f>
        <v>KI Sawyer Air Force Base, Gwinn, Michigan</v>
      </c>
      <c r="G97" s="16" t="s">
        <v>3695</v>
      </c>
      <c r="H97" s="230">
        <v>43.287937999999997</v>
      </c>
      <c r="I97" s="230">
        <v>-84.654106999999996</v>
      </c>
      <c r="J97" s="230" t="s">
        <v>11056</v>
      </c>
      <c r="K97" s="230" t="s">
        <v>10241</v>
      </c>
      <c r="L97" s="17" t="str">
        <f t="shared" si="8"/>
        <v>K. I. Sawyer AFB, Michigan 49841</v>
      </c>
      <c r="M97" s="18"/>
      <c r="N97" s="18" t="s">
        <v>44</v>
      </c>
      <c r="O97" s="19" t="s">
        <v>3696</v>
      </c>
      <c r="P97" s="57" t="s">
        <v>3697</v>
      </c>
      <c r="Q97" s="88" t="s">
        <v>3698</v>
      </c>
      <c r="R97" s="20" t="str">
        <f t="shared" si="2"/>
        <v>Groundwater</v>
      </c>
      <c r="S97" s="21" t="s">
        <v>35</v>
      </c>
      <c r="T97" s="22">
        <v>2015</v>
      </c>
      <c r="U97" s="74"/>
      <c r="V97" s="74"/>
      <c r="W97" s="23">
        <v>58210</v>
      </c>
      <c r="X97" s="23">
        <v>176910</v>
      </c>
      <c r="Y97" s="23">
        <f t="shared" si="3"/>
        <v>176910</v>
      </c>
      <c r="Z97" s="24" t="s">
        <v>3699</v>
      </c>
      <c r="AA97" s="28" t="s">
        <v>49</v>
      </c>
      <c r="AB97" s="26"/>
      <c r="AC97" s="26"/>
      <c r="AD97" s="26"/>
      <c r="AE97" s="56"/>
      <c r="AF97" s="56"/>
      <c r="AG97" s="56">
        <v>2015</v>
      </c>
      <c r="AH97" s="26" t="s">
        <v>3700</v>
      </c>
      <c r="AI97" s="73" t="s">
        <v>3698</v>
      </c>
      <c r="AJ97" s="33" t="s">
        <v>49</v>
      </c>
      <c r="AK97" s="107"/>
      <c r="AL97" s="26" t="s">
        <v>3701</v>
      </c>
      <c r="AM97" s="151" t="s">
        <v>3166</v>
      </c>
      <c r="AN97" s="151"/>
      <c r="AO97" s="151"/>
      <c r="AP97" s="151"/>
      <c r="AQ97" s="151"/>
      <c r="AR97" s="151"/>
      <c r="AS97" s="151"/>
      <c r="AT97" s="151"/>
      <c r="AU97" s="151"/>
      <c r="AV97" s="151"/>
      <c r="AW97" s="151"/>
      <c r="AX97" s="151"/>
      <c r="AY97" s="151"/>
      <c r="AZ97" s="140">
        <v>21</v>
      </c>
      <c r="BA97" s="35" t="s">
        <v>3702</v>
      </c>
      <c r="BB97" s="64" t="s">
        <v>3168</v>
      </c>
      <c r="BC97" s="32">
        <v>44015</v>
      </c>
      <c r="BD97" s="34" t="s">
        <v>3169</v>
      </c>
    </row>
    <row r="98" spans="1:56" ht="28.5" customHeight="1">
      <c r="A98" s="36" t="s">
        <v>3703</v>
      </c>
      <c r="B98" s="36"/>
      <c r="C98" s="36" t="s">
        <v>3158</v>
      </c>
      <c r="D98" s="36" t="s">
        <v>3694</v>
      </c>
      <c r="E98" s="59">
        <v>1612</v>
      </c>
      <c r="F98" s="15"/>
      <c r="G98" s="38" t="s">
        <v>10243</v>
      </c>
      <c r="H98" s="39">
        <v>46.340372500000001</v>
      </c>
      <c r="I98" s="39">
        <v>-87.3695156</v>
      </c>
      <c r="J98" s="39" t="s">
        <v>11046</v>
      </c>
      <c r="K98" s="39"/>
      <c r="L98" s="17" t="str">
        <f t="shared" si="8"/>
        <v>1080 M-94, Gwinn, MI 49841</v>
      </c>
      <c r="M98" s="40"/>
      <c r="N98" s="40" t="s">
        <v>765</v>
      </c>
      <c r="O98" s="19"/>
      <c r="P98" s="61"/>
      <c r="Q98" s="41" t="s">
        <v>3266</v>
      </c>
      <c r="R98" s="20" t="str">
        <f t="shared" si="2"/>
        <v>Other Water</v>
      </c>
      <c r="S98" s="43" t="s">
        <v>2471</v>
      </c>
      <c r="T98" s="44"/>
      <c r="U98" s="23">
        <v>1000</v>
      </c>
      <c r="V98" s="23">
        <v>1560</v>
      </c>
      <c r="W98" s="23"/>
      <c r="X98" s="23"/>
      <c r="Y98" s="23">
        <f t="shared" si="3"/>
        <v>1560</v>
      </c>
      <c r="Z98" s="19"/>
      <c r="AA98" s="19"/>
      <c r="AB98" s="19"/>
      <c r="AC98" s="19"/>
      <c r="AD98" s="19"/>
      <c r="AE98" s="18"/>
      <c r="AF98" s="18"/>
      <c r="AG98" s="18"/>
      <c r="AH98" s="19"/>
      <c r="AI98" s="19"/>
      <c r="AJ98" s="19"/>
      <c r="AK98" s="19"/>
      <c r="AL98" s="45"/>
      <c r="AM98" s="61"/>
      <c r="AN98" s="61"/>
      <c r="AO98" s="19"/>
      <c r="AP98" s="19"/>
      <c r="AQ98" s="19"/>
      <c r="AR98" s="19"/>
      <c r="AS98" s="19"/>
      <c r="AT98" s="19"/>
      <c r="AU98" s="19"/>
      <c r="AV98" s="19"/>
      <c r="AW98" s="19"/>
      <c r="AX98" s="19"/>
      <c r="AY98" s="19"/>
      <c r="AZ98" s="19"/>
      <c r="BA98" s="19"/>
      <c r="BB98" s="63"/>
      <c r="BC98" s="117">
        <v>44454</v>
      </c>
      <c r="BD98" s="121" t="s">
        <v>39</v>
      </c>
    </row>
    <row r="99" spans="1:56" ht="28.5" customHeight="1">
      <c r="A99" s="175" t="s">
        <v>3704</v>
      </c>
      <c r="B99" s="170" t="s">
        <v>10245</v>
      </c>
      <c r="C99" s="170" t="s">
        <v>3158</v>
      </c>
      <c r="D99" s="170" t="s">
        <v>3232</v>
      </c>
      <c r="E99" s="59">
        <v>1113</v>
      </c>
      <c r="F99" s="15" t="str">
        <f t="shared" ref="F99:F101" si="18">A99 &amp; ", " &amp; D99</f>
        <v>King Highway Landfill, Kalamazoo, Kalamazoo County, Michigan</v>
      </c>
      <c r="G99" s="16" t="s">
        <v>3705</v>
      </c>
      <c r="H99" s="17">
        <v>42.286211000000002</v>
      </c>
      <c r="I99" s="17">
        <v>-85.555815999999993</v>
      </c>
      <c r="J99" s="17" t="s">
        <v>11040</v>
      </c>
      <c r="K99" s="17"/>
      <c r="L99" s="274" t="str">
        <f t="shared" si="8"/>
        <v>42.286211, -85.555816</v>
      </c>
      <c r="M99" s="136"/>
      <c r="N99" s="136" t="s">
        <v>33</v>
      </c>
      <c r="O99" s="168"/>
      <c r="P99" s="172" t="s">
        <v>3706</v>
      </c>
      <c r="Q99" s="180" t="s">
        <v>3706</v>
      </c>
      <c r="R99" s="20" t="str">
        <f t="shared" si="2"/>
        <v>Groundwater</v>
      </c>
      <c r="S99" s="21" t="s">
        <v>35</v>
      </c>
      <c r="T99" s="22">
        <v>2018</v>
      </c>
      <c r="U99" s="23">
        <v>26</v>
      </c>
      <c r="V99" s="23">
        <v>49</v>
      </c>
      <c r="W99" s="23">
        <v>75</v>
      </c>
      <c r="X99" s="23">
        <v>84</v>
      </c>
      <c r="Y99" s="23">
        <f t="shared" si="3"/>
        <v>84</v>
      </c>
      <c r="Z99" s="131"/>
      <c r="AA99" s="130"/>
      <c r="AB99" s="25"/>
      <c r="AC99" s="25"/>
      <c r="AD99" s="25"/>
      <c r="AE99" s="27"/>
      <c r="AF99" s="27"/>
      <c r="AG99" s="148"/>
      <c r="AH99" s="130"/>
      <c r="AI99" s="172" t="s">
        <v>3706</v>
      </c>
      <c r="AJ99" s="120"/>
      <c r="AK99" s="181"/>
      <c r="AL99" s="130"/>
      <c r="AM99" s="151" t="s">
        <v>3166</v>
      </c>
      <c r="AN99" s="151"/>
      <c r="AO99" s="152"/>
      <c r="AP99" s="152"/>
      <c r="AQ99" s="152"/>
      <c r="AR99" s="152"/>
      <c r="AS99" s="152"/>
      <c r="AT99" s="139"/>
      <c r="AU99" s="151"/>
      <c r="AV99" s="151"/>
      <c r="AW99" s="152"/>
      <c r="AX99" s="151"/>
      <c r="AY99" s="152"/>
      <c r="AZ99" s="153"/>
      <c r="BA99" s="31"/>
      <c r="BB99" s="64" t="s">
        <v>3168</v>
      </c>
      <c r="BC99" s="32">
        <v>44145</v>
      </c>
      <c r="BD99" s="34" t="s">
        <v>39</v>
      </c>
    </row>
    <row r="100" spans="1:56" ht="28.5" customHeight="1">
      <c r="A100" s="156" t="s">
        <v>3707</v>
      </c>
      <c r="B100" s="144"/>
      <c r="C100" s="144" t="s">
        <v>3158</v>
      </c>
      <c r="D100" s="144" t="s">
        <v>3708</v>
      </c>
      <c r="E100" s="59">
        <v>163</v>
      </c>
      <c r="F100" s="15" t="str">
        <f t="shared" si="18"/>
        <v>Lacks Industries, Grand Rapids, Kent County, Michigan</v>
      </c>
      <c r="G100" s="16" t="s">
        <v>3709</v>
      </c>
      <c r="H100" s="230">
        <v>46.342317600000001</v>
      </c>
      <c r="I100" s="230">
        <v>-87.387860099999997</v>
      </c>
      <c r="J100" s="230" t="s">
        <v>11066</v>
      </c>
      <c r="K100" s="230" t="s">
        <v>3723</v>
      </c>
      <c r="L100" s="17" t="str">
        <f t="shared" si="8"/>
        <v>1601 Galbraith Ave S.E., Grand Rapids, MI</v>
      </c>
      <c r="M100" s="136"/>
      <c r="N100" s="136" t="s">
        <v>5</v>
      </c>
      <c r="O100" s="168" t="s">
        <v>3710</v>
      </c>
      <c r="P100" s="146" t="s">
        <v>3711</v>
      </c>
      <c r="Q100" s="131" t="s">
        <v>49</v>
      </c>
      <c r="R100" s="20" t="str">
        <f t="shared" si="2"/>
        <v>Groundwater</v>
      </c>
      <c r="S100" s="21" t="s">
        <v>35</v>
      </c>
      <c r="T100" s="22">
        <v>2019</v>
      </c>
      <c r="U100" s="74"/>
      <c r="V100" s="74"/>
      <c r="W100" s="23">
        <v>970</v>
      </c>
      <c r="X100" s="23">
        <v>1170</v>
      </c>
      <c r="Y100" s="23">
        <f t="shared" si="3"/>
        <v>1170</v>
      </c>
      <c r="Z100" s="131" t="s">
        <v>3712</v>
      </c>
      <c r="AA100" s="130" t="s">
        <v>3713</v>
      </c>
      <c r="AB100" s="25" t="s">
        <v>3714</v>
      </c>
      <c r="AC100" s="25" t="s">
        <v>3715</v>
      </c>
      <c r="AD100" s="25" t="s">
        <v>72</v>
      </c>
      <c r="AE100" s="27" t="s">
        <v>3716</v>
      </c>
      <c r="AF100" s="27" t="s">
        <v>156</v>
      </c>
      <c r="AG100" s="148">
        <v>2018</v>
      </c>
      <c r="AH100" s="130" t="s">
        <v>3717</v>
      </c>
      <c r="AI100" s="163" t="s">
        <v>49</v>
      </c>
      <c r="AJ100" s="149" t="s">
        <v>49</v>
      </c>
      <c r="AK100" s="157"/>
      <c r="AL100" s="131" t="s">
        <v>3718</v>
      </c>
      <c r="AM100" s="150" t="s">
        <v>3166</v>
      </c>
      <c r="AN100" s="151"/>
      <c r="AO100" s="152" t="s">
        <v>49</v>
      </c>
      <c r="AP100" s="152" t="s">
        <v>49</v>
      </c>
      <c r="AQ100" s="152" t="s">
        <v>49</v>
      </c>
      <c r="AR100" s="152" t="s">
        <v>49</v>
      </c>
      <c r="AS100" s="152" t="s">
        <v>72</v>
      </c>
      <c r="AT100" s="139" t="s">
        <v>72</v>
      </c>
      <c r="AU100" s="151"/>
      <c r="AV100" s="151"/>
      <c r="AW100" s="152" t="s">
        <v>3719</v>
      </c>
      <c r="AX100" s="151"/>
      <c r="AY100" s="152" t="s">
        <v>342</v>
      </c>
      <c r="AZ100" s="153">
        <v>9</v>
      </c>
      <c r="BA100" s="35" t="s">
        <v>3720</v>
      </c>
      <c r="BB100" s="64" t="s">
        <v>3168</v>
      </c>
      <c r="BC100" s="32">
        <v>44018</v>
      </c>
      <c r="BD100" s="34" t="s">
        <v>3169</v>
      </c>
    </row>
    <row r="101" spans="1:56" ht="28.5" customHeight="1">
      <c r="A101" s="156" t="s">
        <v>3721</v>
      </c>
      <c r="B101" s="144"/>
      <c r="C101" s="144" t="s">
        <v>3158</v>
      </c>
      <c r="D101" s="144" t="s">
        <v>3722</v>
      </c>
      <c r="E101" s="37">
        <v>168</v>
      </c>
      <c r="F101" s="15" t="str">
        <f t="shared" si="18"/>
        <v>Lacks Industries - Saranac, Saranac, Ionia County,  Michigan</v>
      </c>
      <c r="G101" s="16" t="s">
        <v>3723</v>
      </c>
      <c r="H101" s="230">
        <v>42.934640999999999</v>
      </c>
      <c r="I101" s="230">
        <v>-85.535955099999995</v>
      </c>
      <c r="J101" s="230" t="s">
        <v>11064</v>
      </c>
      <c r="K101" s="16" t="s">
        <v>3740</v>
      </c>
      <c r="L101" s="274" t="str">
        <f t="shared" si="8"/>
        <v>6138 Riverside Drive, Saranac, Michigan</v>
      </c>
      <c r="M101" s="136"/>
      <c r="N101" s="136" t="s">
        <v>5</v>
      </c>
      <c r="O101" s="145" t="s">
        <v>3724</v>
      </c>
      <c r="P101" s="146" t="s">
        <v>3725</v>
      </c>
      <c r="Q101" s="122" t="s">
        <v>3726</v>
      </c>
      <c r="R101" s="20" t="str">
        <f t="shared" si="2"/>
        <v>Groundwater</v>
      </c>
      <c r="S101" s="21" t="s">
        <v>35</v>
      </c>
      <c r="T101" s="22">
        <v>2018</v>
      </c>
      <c r="U101" s="23">
        <v>35</v>
      </c>
      <c r="V101" s="23">
        <v>1800</v>
      </c>
      <c r="W101" s="23">
        <v>1835</v>
      </c>
      <c r="X101" s="23">
        <v>2340</v>
      </c>
      <c r="Y101" s="23">
        <f t="shared" si="3"/>
        <v>2340</v>
      </c>
      <c r="Z101" s="130" t="s">
        <v>3727</v>
      </c>
      <c r="AA101" s="130" t="s">
        <v>3728</v>
      </c>
      <c r="AB101" s="25" t="s">
        <v>3729</v>
      </c>
      <c r="AC101" s="25" t="s">
        <v>3730</v>
      </c>
      <c r="AD101" s="25" t="s">
        <v>72</v>
      </c>
      <c r="AE101" s="27" t="s">
        <v>3731</v>
      </c>
      <c r="AF101" s="27" t="s">
        <v>156</v>
      </c>
      <c r="AG101" s="148">
        <v>2018</v>
      </c>
      <c r="AH101" s="130" t="s">
        <v>3732</v>
      </c>
      <c r="AI101" s="163" t="s">
        <v>49</v>
      </c>
      <c r="AJ101" s="149" t="s">
        <v>49</v>
      </c>
      <c r="AK101" s="157"/>
      <c r="AL101" s="130" t="s">
        <v>3733</v>
      </c>
      <c r="AM101" s="150" t="s">
        <v>3166</v>
      </c>
      <c r="AN101" s="151"/>
      <c r="AO101" s="152" t="s">
        <v>49</v>
      </c>
      <c r="AP101" s="152" t="s">
        <v>49</v>
      </c>
      <c r="AQ101" s="152" t="s">
        <v>49</v>
      </c>
      <c r="AR101" s="152" t="s">
        <v>49</v>
      </c>
      <c r="AS101" s="152" t="s">
        <v>72</v>
      </c>
      <c r="AT101" s="152" t="s">
        <v>72</v>
      </c>
      <c r="AU101" s="151"/>
      <c r="AV101" s="151"/>
      <c r="AW101" s="152" t="s">
        <v>1954</v>
      </c>
      <c r="AX101" s="151"/>
      <c r="AY101" s="152" t="s">
        <v>342</v>
      </c>
      <c r="AZ101" s="153">
        <v>9</v>
      </c>
      <c r="BA101" s="35" t="s">
        <v>3734</v>
      </c>
      <c r="BB101" s="64" t="s">
        <v>3168</v>
      </c>
      <c r="BC101" s="32">
        <v>44018</v>
      </c>
      <c r="BD101" s="34" t="s">
        <v>3169</v>
      </c>
    </row>
    <row r="102" spans="1:56" ht="28.5" customHeight="1">
      <c r="A102" s="36" t="s">
        <v>3735</v>
      </c>
      <c r="B102" s="36"/>
      <c r="C102" s="36" t="s">
        <v>3158</v>
      </c>
      <c r="D102" s="36" t="s">
        <v>3736</v>
      </c>
      <c r="E102" s="37">
        <v>1613</v>
      </c>
      <c r="F102" s="15"/>
      <c r="G102" s="38" t="s">
        <v>10291</v>
      </c>
      <c r="H102" s="39">
        <v>42.752594599999902</v>
      </c>
      <c r="I102" s="39">
        <v>-84.580782900000003</v>
      </c>
      <c r="J102" s="39" t="s">
        <v>10846</v>
      </c>
      <c r="K102" s="39"/>
      <c r="L102" s="17" t="str">
        <f t="shared" si="8"/>
        <v>1625 Sunset Avenue, Lansing, MI 48917</v>
      </c>
      <c r="M102" s="40"/>
      <c r="N102" s="40" t="s">
        <v>765</v>
      </c>
      <c r="O102" s="19"/>
      <c r="P102" s="61"/>
      <c r="Q102" s="41" t="s">
        <v>3266</v>
      </c>
      <c r="R102" s="20" t="str">
        <f t="shared" si="2"/>
        <v>Other Water</v>
      </c>
      <c r="S102" s="43" t="s">
        <v>2471</v>
      </c>
      <c r="T102" s="44"/>
      <c r="U102" s="23">
        <v>7.58</v>
      </c>
      <c r="V102" s="23">
        <v>5.51</v>
      </c>
      <c r="W102" s="23"/>
      <c r="X102" s="23"/>
      <c r="Y102" s="23">
        <f t="shared" si="3"/>
        <v>7.58</v>
      </c>
      <c r="Z102" s="19"/>
      <c r="AA102" s="19"/>
      <c r="AB102" s="19"/>
      <c r="AC102" s="19"/>
      <c r="AD102" s="19"/>
      <c r="AE102" s="18"/>
      <c r="AF102" s="18"/>
      <c r="AG102" s="18"/>
      <c r="AH102" s="19"/>
      <c r="AI102" s="19"/>
      <c r="AJ102" s="19"/>
      <c r="AK102" s="19"/>
      <c r="AL102" s="45"/>
      <c r="AM102" s="61"/>
      <c r="AN102" s="61"/>
      <c r="AO102" s="19"/>
      <c r="AP102" s="19"/>
      <c r="AQ102" s="19"/>
      <c r="AR102" s="19"/>
      <c r="AS102" s="19"/>
      <c r="AT102" s="19"/>
      <c r="AU102" s="19"/>
      <c r="AV102" s="19"/>
      <c r="AW102" s="19"/>
      <c r="AX102" s="19"/>
      <c r="AY102" s="19"/>
      <c r="AZ102" s="19"/>
      <c r="BA102" s="19"/>
      <c r="BB102" s="63"/>
      <c r="BC102" s="117">
        <v>44454</v>
      </c>
      <c r="BD102" s="121" t="s">
        <v>39</v>
      </c>
    </row>
    <row r="103" spans="1:56" ht="28.5" customHeight="1">
      <c r="A103" s="13" t="s">
        <v>3737</v>
      </c>
      <c r="B103" s="303"/>
      <c r="C103" s="54" t="s">
        <v>3158</v>
      </c>
      <c r="D103" s="54" t="s">
        <v>3739</v>
      </c>
      <c r="E103" s="59">
        <v>137</v>
      </c>
      <c r="F103" s="15" t="str">
        <f>A103 &amp; ", " &amp; D103</f>
        <v>Lapeer Plating &amp; Plastics, Lapeer, Michigan</v>
      </c>
      <c r="G103" s="16" t="s">
        <v>3740</v>
      </c>
      <c r="H103" s="230">
        <v>42.934368999999997</v>
      </c>
      <c r="I103" s="230">
        <v>-85.196229900000006</v>
      </c>
      <c r="J103" s="230" t="s">
        <v>11075</v>
      </c>
      <c r="K103" s="230" t="s">
        <v>10292</v>
      </c>
      <c r="L103" s="17" t="str">
        <f t="shared" si="8"/>
        <v>395 DeMille Road, Lapeer, Michigan</v>
      </c>
      <c r="M103" s="18"/>
      <c r="N103" s="18" t="s">
        <v>5</v>
      </c>
      <c r="O103" s="19" t="s">
        <v>3741</v>
      </c>
      <c r="P103" s="57" t="s">
        <v>3742</v>
      </c>
      <c r="Q103" s="88" t="s">
        <v>3743</v>
      </c>
      <c r="R103" s="20" t="str">
        <f t="shared" si="2"/>
        <v>Other Water</v>
      </c>
      <c r="S103" s="21" t="s">
        <v>2471</v>
      </c>
      <c r="T103" s="22">
        <v>2017</v>
      </c>
      <c r="U103" s="74"/>
      <c r="V103" s="23">
        <v>19000</v>
      </c>
      <c r="W103" s="23" t="s">
        <v>36</v>
      </c>
      <c r="X103" s="23" t="s">
        <v>36</v>
      </c>
      <c r="Y103" s="23">
        <f t="shared" si="3"/>
        <v>19000</v>
      </c>
      <c r="Z103" s="24" t="s">
        <v>3744</v>
      </c>
      <c r="AA103" s="28" t="s">
        <v>49</v>
      </c>
      <c r="AB103" s="26"/>
      <c r="AC103" s="26"/>
      <c r="AD103" s="26"/>
      <c r="AE103" s="56"/>
      <c r="AF103" s="56"/>
      <c r="AG103" s="56">
        <v>2017</v>
      </c>
      <c r="AH103" s="26" t="s">
        <v>3745</v>
      </c>
      <c r="AI103" s="73" t="s">
        <v>3743</v>
      </c>
      <c r="AJ103" s="33" t="s">
        <v>49</v>
      </c>
      <c r="AK103" s="33"/>
      <c r="AL103" s="33" t="s">
        <v>3746</v>
      </c>
      <c r="AM103" s="151" t="s">
        <v>3166</v>
      </c>
      <c r="AN103" s="151"/>
      <c r="AO103" s="151"/>
      <c r="AP103" s="151"/>
      <c r="AQ103" s="151"/>
      <c r="AR103" s="151"/>
      <c r="AS103" s="151"/>
      <c r="AT103" s="151"/>
      <c r="AU103" s="151"/>
      <c r="AV103" s="151"/>
      <c r="AW103" s="151"/>
      <c r="AX103" s="151"/>
      <c r="AY103" s="151"/>
      <c r="AZ103" s="140">
        <v>10</v>
      </c>
      <c r="BA103" s="35" t="s">
        <v>3747</v>
      </c>
      <c r="BB103" s="64" t="s">
        <v>3168</v>
      </c>
      <c r="BC103" s="32">
        <v>44015</v>
      </c>
      <c r="BD103" s="34" t="s">
        <v>3169</v>
      </c>
    </row>
    <row r="104" spans="1:56" ht="28.5" customHeight="1">
      <c r="A104" s="36" t="s">
        <v>3738</v>
      </c>
      <c r="B104" s="36"/>
      <c r="C104" s="36" t="s">
        <v>3158</v>
      </c>
      <c r="D104" s="36" t="s">
        <v>3739</v>
      </c>
      <c r="E104" s="37">
        <v>1614</v>
      </c>
      <c r="F104" s="15"/>
      <c r="G104" s="38" t="s">
        <v>10293</v>
      </c>
      <c r="H104" s="39">
        <v>43.059778700000003</v>
      </c>
      <c r="I104" s="39">
        <v>-83.307850899999906</v>
      </c>
      <c r="J104" s="39" t="s">
        <v>10846</v>
      </c>
      <c r="K104" s="39"/>
      <c r="L104" s="17" t="str">
        <f t="shared" si="8"/>
        <v>1264 Industrial Drive, Lapeer, MI 48446</v>
      </c>
      <c r="M104" s="40"/>
      <c r="N104" s="40" t="s">
        <v>765</v>
      </c>
      <c r="O104" s="19"/>
      <c r="P104" s="61"/>
      <c r="Q104" s="41" t="s">
        <v>3266</v>
      </c>
      <c r="R104" s="20" t="str">
        <f t="shared" si="2"/>
        <v>Other Water</v>
      </c>
      <c r="S104" s="43" t="s">
        <v>2471</v>
      </c>
      <c r="T104" s="44"/>
      <c r="U104" s="23">
        <v>91.6</v>
      </c>
      <c r="V104" s="23">
        <v>3180</v>
      </c>
      <c r="W104" s="23"/>
      <c r="X104" s="23"/>
      <c r="Y104" s="23">
        <f t="shared" si="3"/>
        <v>3180</v>
      </c>
      <c r="Z104" s="19"/>
      <c r="AA104" s="19"/>
      <c r="AB104" s="19"/>
      <c r="AC104" s="19"/>
      <c r="AD104" s="19"/>
      <c r="AE104" s="18"/>
      <c r="AF104" s="18"/>
      <c r="AG104" s="18"/>
      <c r="AH104" s="19"/>
      <c r="AI104" s="19"/>
      <c r="AJ104" s="19"/>
      <c r="AK104" s="19"/>
      <c r="AL104" s="45"/>
      <c r="AM104" s="61"/>
      <c r="AN104" s="61"/>
      <c r="AO104" s="19"/>
      <c r="AP104" s="19"/>
      <c r="AQ104" s="19"/>
      <c r="AR104" s="19"/>
      <c r="AS104" s="19"/>
      <c r="AT104" s="19"/>
      <c r="AU104" s="19"/>
      <c r="AV104" s="19"/>
      <c r="AW104" s="19"/>
      <c r="AX104" s="19"/>
      <c r="AY104" s="19"/>
      <c r="AZ104" s="19"/>
      <c r="BA104" s="19"/>
      <c r="BB104" s="63"/>
      <c r="BC104" s="117">
        <v>44454</v>
      </c>
      <c r="BD104" s="121" t="s">
        <v>39</v>
      </c>
    </row>
    <row r="105" spans="1:56" ht="28.5" customHeight="1">
      <c r="A105" s="110" t="s">
        <v>3748</v>
      </c>
      <c r="B105" s="111"/>
      <c r="C105" s="111" t="s">
        <v>3158</v>
      </c>
      <c r="D105" s="111" t="s">
        <v>3749</v>
      </c>
      <c r="E105" s="37">
        <v>483</v>
      </c>
      <c r="F105" s="15" t="str">
        <f t="shared" ref="F105:F107" si="19">A105 &amp; ", " &amp; D105</f>
        <v>Lear Corporation dba Eagle Ottawa, Rochester Hills, Oakland County, Michigan</v>
      </c>
      <c r="G105" s="16" t="s">
        <v>3750</v>
      </c>
      <c r="H105" s="230">
        <v>44.248635499999999</v>
      </c>
      <c r="I105" s="230">
        <v>-86.327611899999994</v>
      </c>
      <c r="J105" s="230" t="s">
        <v>11066</v>
      </c>
      <c r="K105" s="230" t="s">
        <v>10299</v>
      </c>
      <c r="L105" s="17" t="str">
        <f t="shared" si="8"/>
        <v>2930 W Auburn Rd, Rochester Hills, MI</v>
      </c>
      <c r="M105" s="18"/>
      <c r="N105" s="18" t="s">
        <v>5</v>
      </c>
      <c r="O105" s="45" t="s">
        <v>3751</v>
      </c>
      <c r="P105" s="88" t="s">
        <v>3190</v>
      </c>
      <c r="Q105" s="62" t="s">
        <v>3190</v>
      </c>
      <c r="R105" s="20" t="str">
        <f t="shared" si="2"/>
        <v>Groundwater</v>
      </c>
      <c r="S105" s="21" t="s">
        <v>35</v>
      </c>
      <c r="T105" s="22">
        <v>2018</v>
      </c>
      <c r="U105" s="23">
        <v>43</v>
      </c>
      <c r="V105" s="23">
        <v>14</v>
      </c>
      <c r="W105" s="23">
        <v>57</v>
      </c>
      <c r="X105" s="23"/>
      <c r="Y105" s="23">
        <f t="shared" si="3"/>
        <v>57</v>
      </c>
      <c r="Z105" s="158" t="s">
        <v>3752</v>
      </c>
      <c r="AA105" s="154"/>
      <c r="AB105" s="24" t="s">
        <v>3224</v>
      </c>
      <c r="AC105" s="77" t="s">
        <v>3753</v>
      </c>
      <c r="AD105" s="25"/>
      <c r="AE105" s="27"/>
      <c r="AF105" s="27"/>
      <c r="AG105" s="27"/>
      <c r="AH105" s="25"/>
      <c r="AI105" s="45"/>
      <c r="AJ105" s="25"/>
      <c r="AK105" s="28"/>
      <c r="AL105" s="25"/>
      <c r="AM105" s="151" t="s">
        <v>3166</v>
      </c>
      <c r="AN105" s="76"/>
      <c r="AO105" s="25"/>
      <c r="AP105" s="25"/>
      <c r="AQ105" s="25"/>
      <c r="AR105" s="25"/>
      <c r="AS105" s="25"/>
      <c r="AT105" s="25"/>
      <c r="AU105" s="76"/>
      <c r="AV105" s="76"/>
      <c r="AW105" s="25"/>
      <c r="AX105" s="76"/>
      <c r="AY105" s="25"/>
      <c r="AZ105" s="125"/>
      <c r="BA105" s="31"/>
      <c r="BB105" s="64" t="s">
        <v>3168</v>
      </c>
      <c r="BC105" s="32">
        <v>44089</v>
      </c>
      <c r="BD105" s="34" t="s">
        <v>39</v>
      </c>
    </row>
    <row r="106" spans="1:56" ht="28.5" customHeight="1">
      <c r="A106" s="142" t="s">
        <v>3754</v>
      </c>
      <c r="B106" s="143"/>
      <c r="C106" s="144" t="s">
        <v>3158</v>
      </c>
      <c r="D106" s="144" t="s">
        <v>3755</v>
      </c>
      <c r="E106" s="37">
        <v>185</v>
      </c>
      <c r="F106" s="15" t="str">
        <f t="shared" si="19"/>
        <v>Lear Siegler Inc, Mendon, St. Joseph County, Michigan</v>
      </c>
      <c r="G106" s="16" t="s">
        <v>3756</v>
      </c>
      <c r="H106" s="230">
        <v>42.635632000000001</v>
      </c>
      <c r="I106" s="230">
        <v>-83.191526300000007</v>
      </c>
      <c r="J106" s="230" t="s">
        <v>11056</v>
      </c>
      <c r="K106" s="230" t="s">
        <v>10300</v>
      </c>
      <c r="L106" s="17" t="str">
        <f t="shared" si="8"/>
        <v>236 West Clark Street, Mendon , MI</v>
      </c>
      <c r="M106" s="136"/>
      <c r="N106" s="136" t="s">
        <v>5</v>
      </c>
      <c r="O106" s="145" t="s">
        <v>11076</v>
      </c>
      <c r="P106" s="146" t="s">
        <v>3757</v>
      </c>
      <c r="Q106" s="122" t="s">
        <v>3758</v>
      </c>
      <c r="R106" s="20" t="str">
        <f t="shared" si="2"/>
        <v>Groundwater</v>
      </c>
      <c r="S106" s="21" t="s">
        <v>35</v>
      </c>
      <c r="T106" s="22">
        <v>2018</v>
      </c>
      <c r="U106" s="74"/>
      <c r="V106" s="74"/>
      <c r="W106" s="23">
        <v>1312</v>
      </c>
      <c r="X106" s="23">
        <v>1334</v>
      </c>
      <c r="Y106" s="23">
        <f t="shared" si="3"/>
        <v>1334</v>
      </c>
      <c r="Z106" s="160" t="s">
        <v>3759</v>
      </c>
      <c r="AA106" s="160" t="s">
        <v>11077</v>
      </c>
      <c r="AB106" s="25" t="s">
        <v>49</v>
      </c>
      <c r="AC106" s="25" t="s">
        <v>11078</v>
      </c>
      <c r="AD106" s="25" t="s">
        <v>72</v>
      </c>
      <c r="AE106" s="27" t="s">
        <v>11079</v>
      </c>
      <c r="AF106" s="27" t="s">
        <v>5</v>
      </c>
      <c r="AG106" s="148">
        <v>2019</v>
      </c>
      <c r="AH106" s="130" t="s">
        <v>11080</v>
      </c>
      <c r="AI106" s="62" t="s">
        <v>3758</v>
      </c>
      <c r="AJ106" s="149" t="s">
        <v>49</v>
      </c>
      <c r="AK106" s="157"/>
      <c r="AL106" s="131" t="s">
        <v>11081</v>
      </c>
      <c r="AM106" s="150" t="s">
        <v>3166</v>
      </c>
      <c r="AN106" s="151"/>
      <c r="AO106" s="151"/>
      <c r="AP106" s="151"/>
      <c r="AQ106" s="151"/>
      <c r="AR106" s="151"/>
      <c r="AS106" s="151"/>
      <c r="AT106" s="151"/>
      <c r="AU106" s="151"/>
      <c r="AV106" s="151"/>
      <c r="AW106" s="151"/>
      <c r="AX106" s="151"/>
      <c r="AY106" s="152" t="s">
        <v>548</v>
      </c>
      <c r="AZ106" s="153">
        <v>0</v>
      </c>
      <c r="BA106" s="87" t="s">
        <v>3760</v>
      </c>
      <c r="BB106" s="64" t="s">
        <v>3168</v>
      </c>
      <c r="BC106" s="32">
        <v>44018</v>
      </c>
      <c r="BD106" s="123" t="s">
        <v>3169</v>
      </c>
    </row>
    <row r="107" spans="1:56" ht="28.5" customHeight="1">
      <c r="A107" s="142" t="s">
        <v>3761</v>
      </c>
      <c r="B107" s="143"/>
      <c r="C107" s="126" t="s">
        <v>3158</v>
      </c>
      <c r="D107" s="144" t="s">
        <v>3379</v>
      </c>
      <c r="E107" s="37">
        <v>154</v>
      </c>
      <c r="F107" s="15" t="str">
        <f t="shared" si="19"/>
        <v>Loud Drive - Oscoda Area, Oscoda, Iosco County, Michigan</v>
      </c>
      <c r="G107" s="16" t="s">
        <v>3762</v>
      </c>
      <c r="H107" s="230">
        <v>42.0135091</v>
      </c>
      <c r="I107" s="230">
        <v>-85.452223799999999</v>
      </c>
      <c r="J107" s="230" t="s">
        <v>11066</v>
      </c>
      <c r="K107" s="230" t="s">
        <v>10329</v>
      </c>
      <c r="L107" s="17" t="str">
        <f t="shared" si="8"/>
        <v xml:space="preserve">6914 Loud Dr, Oscoda, MI 48750
</v>
      </c>
      <c r="M107" s="136"/>
      <c r="N107" s="136" t="s">
        <v>44</v>
      </c>
      <c r="O107" s="168" t="s">
        <v>3763</v>
      </c>
      <c r="P107" s="172" t="s">
        <v>3382</v>
      </c>
      <c r="Q107" s="89"/>
      <c r="R107" s="20" t="str">
        <f t="shared" si="2"/>
        <v>Groundwater</v>
      </c>
      <c r="S107" s="21" t="s">
        <v>35</v>
      </c>
      <c r="T107" s="22">
        <v>2018</v>
      </c>
      <c r="U107" s="74"/>
      <c r="V107" s="74"/>
      <c r="W107" s="23">
        <v>5.23</v>
      </c>
      <c r="X107" s="23">
        <v>98</v>
      </c>
      <c r="Y107" s="23">
        <f t="shared" si="3"/>
        <v>98</v>
      </c>
      <c r="Z107" s="131" t="s">
        <v>3764</v>
      </c>
      <c r="AA107" s="173" t="s">
        <v>49</v>
      </c>
      <c r="AB107" s="25" t="s">
        <v>49</v>
      </c>
      <c r="AC107" s="25" t="s">
        <v>3765</v>
      </c>
      <c r="AD107" s="25" t="s">
        <v>72</v>
      </c>
      <c r="AE107" s="27" t="s">
        <v>3766</v>
      </c>
      <c r="AF107" s="27" t="s">
        <v>156</v>
      </c>
      <c r="AG107" s="148">
        <v>2016</v>
      </c>
      <c r="AH107" s="130" t="s">
        <v>3767</v>
      </c>
      <c r="AI107" s="163" t="s">
        <v>49</v>
      </c>
      <c r="AJ107" s="149" t="s">
        <v>49</v>
      </c>
      <c r="AK107" s="181"/>
      <c r="AL107" s="130" t="s">
        <v>3768</v>
      </c>
      <c r="AM107" s="150" t="s">
        <v>3166</v>
      </c>
      <c r="AN107" s="151"/>
      <c r="AO107" s="182" t="s">
        <v>3769</v>
      </c>
      <c r="AP107" s="152" t="s">
        <v>180</v>
      </c>
      <c r="AQ107" s="139"/>
      <c r="AR107" s="139"/>
      <c r="AS107" s="152" t="s">
        <v>72</v>
      </c>
      <c r="AT107" s="139"/>
      <c r="AU107" s="151"/>
      <c r="AV107" s="151"/>
      <c r="AW107" s="139"/>
      <c r="AX107" s="151"/>
      <c r="AY107" s="152" t="s">
        <v>342</v>
      </c>
      <c r="AZ107" s="153">
        <v>0</v>
      </c>
      <c r="BA107" s="35" t="s">
        <v>3770</v>
      </c>
      <c r="BB107" s="64" t="s">
        <v>3168</v>
      </c>
      <c r="BC107" s="32">
        <v>44018</v>
      </c>
      <c r="BD107" s="34" t="s">
        <v>3169</v>
      </c>
    </row>
    <row r="108" spans="1:56" ht="28.5" customHeight="1">
      <c r="A108" s="36" t="s">
        <v>3771</v>
      </c>
      <c r="B108" s="36"/>
      <c r="C108" s="36" t="s">
        <v>3158</v>
      </c>
      <c r="D108" s="36" t="s">
        <v>3772</v>
      </c>
      <c r="E108" s="59">
        <v>1615</v>
      </c>
      <c r="F108" s="15"/>
      <c r="G108" s="38" t="s">
        <v>10346</v>
      </c>
      <c r="H108" s="39">
        <v>42.468640899999997</v>
      </c>
      <c r="I108" s="39">
        <v>-83.578033399999995</v>
      </c>
      <c r="J108" s="39" t="s">
        <v>11046</v>
      </c>
      <c r="K108" s="39"/>
      <c r="L108" s="17" t="str">
        <f t="shared" si="8"/>
        <v>53656 Ten Mile Road, New Hudson, MI 48178</v>
      </c>
      <c r="M108" s="40"/>
      <c r="N108" s="40" t="s">
        <v>765</v>
      </c>
      <c r="O108" s="19"/>
      <c r="P108" s="61"/>
      <c r="Q108" s="41" t="s">
        <v>3266</v>
      </c>
      <c r="R108" s="20" t="str">
        <f t="shared" si="2"/>
        <v>Other Water</v>
      </c>
      <c r="S108" s="43" t="s">
        <v>2471</v>
      </c>
      <c r="T108" s="44"/>
      <c r="U108" s="23">
        <v>15.4</v>
      </c>
      <c r="V108" s="23">
        <v>0</v>
      </c>
      <c r="W108" s="23"/>
      <c r="X108" s="23"/>
      <c r="Y108" s="23">
        <f t="shared" si="3"/>
        <v>15.4</v>
      </c>
      <c r="Z108" s="19"/>
      <c r="AA108" s="19"/>
      <c r="AB108" s="19"/>
      <c r="AC108" s="19"/>
      <c r="AD108" s="19"/>
      <c r="AE108" s="18"/>
      <c r="AF108" s="18"/>
      <c r="AG108" s="18"/>
      <c r="AH108" s="19"/>
      <c r="AI108" s="19"/>
      <c r="AJ108" s="19"/>
      <c r="AK108" s="19"/>
      <c r="AL108" s="45"/>
      <c r="AM108" s="61"/>
      <c r="AN108" s="61"/>
      <c r="AO108" s="19"/>
      <c r="AP108" s="19"/>
      <c r="AQ108" s="19"/>
      <c r="AR108" s="19"/>
      <c r="AS108" s="19"/>
      <c r="AT108" s="19"/>
      <c r="AU108" s="19"/>
      <c r="AV108" s="19"/>
      <c r="AW108" s="19"/>
      <c r="AX108" s="19"/>
      <c r="AY108" s="19"/>
      <c r="AZ108" s="19"/>
      <c r="BA108" s="19"/>
      <c r="BB108" s="63"/>
      <c r="BC108" s="117">
        <v>44454</v>
      </c>
      <c r="BD108" s="121" t="s">
        <v>39</v>
      </c>
    </row>
    <row r="109" spans="1:56" ht="28.5" customHeight="1">
      <c r="A109" s="156" t="s">
        <v>3773</v>
      </c>
      <c r="B109" s="144"/>
      <c r="C109" s="144" t="s">
        <v>3158</v>
      </c>
      <c r="D109" s="144" t="s">
        <v>3774</v>
      </c>
      <c r="E109" s="59">
        <v>159</v>
      </c>
      <c r="F109" s="15" t="str">
        <f t="shared" ref="F109:F113" si="20">A109 &amp; ", " &amp; D109</f>
        <v>M-60 Tanker Spill, Howard Township, Cass County, Michigan</v>
      </c>
      <c r="G109" s="16" t="s">
        <v>3775</v>
      </c>
      <c r="H109" s="230">
        <v>41.840657999999998</v>
      </c>
      <c r="I109" s="230">
        <v>-86.156789000000003</v>
      </c>
      <c r="J109" s="230" t="s">
        <v>11040</v>
      </c>
      <c r="K109" s="230"/>
      <c r="L109" s="274" t="str">
        <f t="shared" si="8"/>
        <v>41.840658, -86.156789</v>
      </c>
      <c r="M109" s="134"/>
      <c r="N109" s="134" t="s">
        <v>77</v>
      </c>
      <c r="O109" s="145" t="s">
        <v>3776</v>
      </c>
      <c r="P109" s="146" t="s">
        <v>3777</v>
      </c>
      <c r="Q109" s="122" t="s">
        <v>3778</v>
      </c>
      <c r="R109" s="20" t="str">
        <f t="shared" si="2"/>
        <v>Groundwater</v>
      </c>
      <c r="S109" s="21" t="s">
        <v>35</v>
      </c>
      <c r="T109" s="22">
        <v>2018</v>
      </c>
      <c r="U109" s="23">
        <v>40000</v>
      </c>
      <c r="V109" s="23">
        <v>1280000</v>
      </c>
      <c r="W109" s="23">
        <v>1320000</v>
      </c>
      <c r="X109" s="23" t="s">
        <v>36</v>
      </c>
      <c r="Y109" s="23">
        <f t="shared" si="3"/>
        <v>1320000</v>
      </c>
      <c r="Z109" s="131" t="s">
        <v>3779</v>
      </c>
      <c r="AA109" s="160" t="s">
        <v>49</v>
      </c>
      <c r="AB109" s="25" t="s">
        <v>3780</v>
      </c>
      <c r="AC109" s="25" t="s">
        <v>3781</v>
      </c>
      <c r="AD109" s="25" t="s">
        <v>72</v>
      </c>
      <c r="AE109" s="27" t="s">
        <v>3782</v>
      </c>
      <c r="AF109" s="27" t="s">
        <v>3783</v>
      </c>
      <c r="AG109" s="148">
        <v>2017</v>
      </c>
      <c r="AH109" s="130" t="s">
        <v>3784</v>
      </c>
      <c r="AI109" s="62" t="s">
        <v>3778</v>
      </c>
      <c r="AJ109" s="149" t="s">
        <v>49</v>
      </c>
      <c r="AK109" s="157"/>
      <c r="AL109" s="131" t="s">
        <v>3785</v>
      </c>
      <c r="AM109" s="150" t="s">
        <v>3166</v>
      </c>
      <c r="AN109" s="151"/>
      <c r="AO109" s="152" t="s">
        <v>49</v>
      </c>
      <c r="AP109" s="152" t="s">
        <v>49</v>
      </c>
      <c r="AQ109" s="152" t="s">
        <v>49</v>
      </c>
      <c r="AR109" s="152" t="s">
        <v>49</v>
      </c>
      <c r="AS109" s="152" t="s">
        <v>72</v>
      </c>
      <c r="AT109" s="152" t="s">
        <v>72</v>
      </c>
      <c r="AU109" s="151"/>
      <c r="AV109" s="151"/>
      <c r="AW109" s="152" t="s">
        <v>1954</v>
      </c>
      <c r="AX109" s="151"/>
      <c r="AY109" s="152" t="s">
        <v>342</v>
      </c>
      <c r="AZ109" s="153">
        <v>0</v>
      </c>
      <c r="BA109" s="35" t="s">
        <v>3786</v>
      </c>
      <c r="BB109" s="64" t="s">
        <v>3168</v>
      </c>
      <c r="BC109" s="32">
        <v>44018</v>
      </c>
      <c r="BD109" s="34" t="s">
        <v>3169</v>
      </c>
    </row>
    <row r="110" spans="1:56" ht="28.5" customHeight="1">
      <c r="A110" s="156" t="s">
        <v>3787</v>
      </c>
      <c r="B110" s="144"/>
      <c r="C110" s="144" t="s">
        <v>3158</v>
      </c>
      <c r="D110" s="144" t="s">
        <v>3788</v>
      </c>
      <c r="E110" s="59">
        <v>174</v>
      </c>
      <c r="F110" s="15" t="str">
        <f t="shared" si="20"/>
        <v>MacDermid Inc., Ferndale, Oakland County, Michigan</v>
      </c>
      <c r="G110" s="16" t="s">
        <v>3789</v>
      </c>
      <c r="H110" s="17">
        <v>41.840634000000001</v>
      </c>
      <c r="I110" s="17">
        <v>-86.157420999999999</v>
      </c>
      <c r="J110" s="17" t="s">
        <v>11066</v>
      </c>
      <c r="K110" s="17" t="s">
        <v>10354</v>
      </c>
      <c r="L110" s="17" t="str">
        <f t="shared" si="8"/>
        <v>1221 Farrow Street, Ferndale, MI</v>
      </c>
      <c r="M110" s="136"/>
      <c r="N110" s="136" t="s">
        <v>5</v>
      </c>
      <c r="O110" s="145" t="s">
        <v>3790</v>
      </c>
      <c r="P110" s="146" t="s">
        <v>3791</v>
      </c>
      <c r="Q110" s="122" t="s">
        <v>3791</v>
      </c>
      <c r="R110" s="20" t="str">
        <f t="shared" si="2"/>
        <v>Groundwater</v>
      </c>
      <c r="S110" s="21" t="s">
        <v>35</v>
      </c>
      <c r="T110" s="22">
        <v>2018</v>
      </c>
      <c r="U110" s="74"/>
      <c r="V110" s="74"/>
      <c r="W110" s="23">
        <v>18570</v>
      </c>
      <c r="X110" s="23">
        <v>205277</v>
      </c>
      <c r="Y110" s="23">
        <f t="shared" si="3"/>
        <v>205277</v>
      </c>
      <c r="Z110" s="130" t="s">
        <v>3792</v>
      </c>
      <c r="AA110" s="160" t="s">
        <v>49</v>
      </c>
      <c r="AB110" s="25" t="s">
        <v>49</v>
      </c>
      <c r="AC110" s="25" t="s">
        <v>3793</v>
      </c>
      <c r="AD110" s="25" t="s">
        <v>72</v>
      </c>
      <c r="AE110" s="25" t="s">
        <v>3794</v>
      </c>
      <c r="AF110" s="27" t="s">
        <v>5</v>
      </c>
      <c r="AG110" s="148">
        <v>2018</v>
      </c>
      <c r="AH110" s="130" t="s">
        <v>3795</v>
      </c>
      <c r="AI110" s="62" t="s">
        <v>3791</v>
      </c>
      <c r="AJ110" s="149" t="s">
        <v>49</v>
      </c>
      <c r="AK110" s="157"/>
      <c r="AL110" s="131" t="s">
        <v>3796</v>
      </c>
      <c r="AM110" s="150" t="s">
        <v>3166</v>
      </c>
      <c r="AN110" s="151"/>
      <c r="AO110" s="152" t="s">
        <v>49</v>
      </c>
      <c r="AP110" s="152" t="s">
        <v>49</v>
      </c>
      <c r="AQ110" s="152" t="s">
        <v>49</v>
      </c>
      <c r="AR110" s="152" t="s">
        <v>49</v>
      </c>
      <c r="AS110" s="152" t="s">
        <v>72</v>
      </c>
      <c r="AT110" s="152" t="s">
        <v>72</v>
      </c>
      <c r="AU110" s="151"/>
      <c r="AV110" s="151"/>
      <c r="AW110" s="152" t="s">
        <v>1954</v>
      </c>
      <c r="AX110" s="151"/>
      <c r="AY110" s="152" t="s">
        <v>342</v>
      </c>
      <c r="AZ110" s="153">
        <v>0</v>
      </c>
      <c r="BA110" s="35" t="s">
        <v>3797</v>
      </c>
      <c r="BB110" s="64" t="s">
        <v>3168</v>
      </c>
      <c r="BC110" s="32">
        <v>44018</v>
      </c>
      <c r="BD110" s="34" t="s">
        <v>3169</v>
      </c>
    </row>
    <row r="111" spans="1:56" ht="28.5" customHeight="1">
      <c r="A111" s="156" t="s">
        <v>3798</v>
      </c>
      <c r="B111" s="144"/>
      <c r="C111" s="144" t="s">
        <v>3158</v>
      </c>
      <c r="D111" s="144" t="s">
        <v>3799</v>
      </c>
      <c r="E111" s="37">
        <v>175</v>
      </c>
      <c r="F111" s="15" t="str">
        <f t="shared" si="20"/>
        <v>MAHLE Engine Components, Muskegon, Muskegon County, Michigan</v>
      </c>
      <c r="G111" s="15"/>
      <c r="H111" s="17">
        <v>43.214693699999998</v>
      </c>
      <c r="I111" s="17">
        <v>-86.2455839</v>
      </c>
      <c r="J111" s="17" t="s">
        <v>11066</v>
      </c>
      <c r="K111" s="17" t="s">
        <v>10357</v>
      </c>
      <c r="L111" s="17" t="str">
        <f t="shared" si="8"/>
        <v>2051 South Harvey Street, Muskegon, MI</v>
      </c>
      <c r="M111" s="136"/>
      <c r="N111" s="136" t="s">
        <v>5</v>
      </c>
      <c r="O111" s="145" t="s">
        <v>3800</v>
      </c>
      <c r="P111" s="146" t="s">
        <v>3801</v>
      </c>
      <c r="Q111" s="147" t="s">
        <v>49</v>
      </c>
      <c r="R111" s="20" t="str">
        <f t="shared" si="2"/>
        <v>Groundwater</v>
      </c>
      <c r="S111" s="21" t="s">
        <v>35</v>
      </c>
      <c r="T111" s="22">
        <v>2018</v>
      </c>
      <c r="U111" s="74"/>
      <c r="V111" s="74"/>
      <c r="W111" s="23">
        <v>946.75</v>
      </c>
      <c r="X111" s="23">
        <v>73121.399999999994</v>
      </c>
      <c r="Y111" s="23">
        <f t="shared" si="3"/>
        <v>73121.399999999994</v>
      </c>
      <c r="Z111" s="130" t="s">
        <v>3802</v>
      </c>
      <c r="AA111" s="160" t="s">
        <v>49</v>
      </c>
      <c r="AB111" s="25" t="s">
        <v>49</v>
      </c>
      <c r="AC111" s="25" t="s">
        <v>3803</v>
      </c>
      <c r="AD111" s="25" t="s">
        <v>72</v>
      </c>
      <c r="AE111" s="27" t="s">
        <v>3804</v>
      </c>
      <c r="AF111" s="27" t="s">
        <v>5</v>
      </c>
      <c r="AG111" s="148">
        <v>2018</v>
      </c>
      <c r="AH111" s="130" t="s">
        <v>3805</v>
      </c>
      <c r="AI111" s="163" t="s">
        <v>49</v>
      </c>
      <c r="AJ111" s="149" t="s">
        <v>49</v>
      </c>
      <c r="AK111" s="157"/>
      <c r="AL111" s="24" t="s">
        <v>3806</v>
      </c>
      <c r="AM111" s="150" t="s">
        <v>3166</v>
      </c>
      <c r="AN111" s="151"/>
      <c r="AO111" s="152" t="s">
        <v>49</v>
      </c>
      <c r="AP111" s="152" t="s">
        <v>49</v>
      </c>
      <c r="AQ111" s="152" t="s">
        <v>49</v>
      </c>
      <c r="AR111" s="152" t="s">
        <v>49</v>
      </c>
      <c r="AS111" s="152" t="s">
        <v>72</v>
      </c>
      <c r="AT111" s="152" t="s">
        <v>72</v>
      </c>
      <c r="AU111" s="151"/>
      <c r="AV111" s="151"/>
      <c r="AW111" s="152" t="s">
        <v>1954</v>
      </c>
      <c r="AX111" s="151"/>
      <c r="AY111" s="152" t="s">
        <v>342</v>
      </c>
      <c r="AZ111" s="153">
        <v>0</v>
      </c>
      <c r="BA111" s="35" t="s">
        <v>3807</v>
      </c>
      <c r="BB111" s="64" t="s">
        <v>3168</v>
      </c>
      <c r="BC111" s="32">
        <v>44018</v>
      </c>
      <c r="BD111" s="34" t="s">
        <v>3169</v>
      </c>
    </row>
    <row r="112" spans="1:56" ht="28.5" customHeight="1">
      <c r="A112" s="156" t="s">
        <v>3808</v>
      </c>
      <c r="B112" s="144"/>
      <c r="C112" s="144" t="s">
        <v>3158</v>
      </c>
      <c r="D112" s="144" t="s">
        <v>3809</v>
      </c>
      <c r="E112" s="59">
        <v>164</v>
      </c>
      <c r="F112" s="15" t="str">
        <f t="shared" si="20"/>
        <v>Manistee Plating, Manistee, Manistee County, Michigan</v>
      </c>
      <c r="G112" s="16" t="s">
        <v>3750</v>
      </c>
      <c r="H112" s="17">
        <v>44.248635499999999</v>
      </c>
      <c r="I112" s="17">
        <v>-86.327611899999994</v>
      </c>
      <c r="J112" s="17" t="s">
        <v>11046</v>
      </c>
      <c r="K112" s="17"/>
      <c r="L112" s="274" t="str">
        <f t="shared" si="8"/>
        <v>259 Sixth Avenue, Manistee, MI</v>
      </c>
      <c r="M112" s="136"/>
      <c r="N112" s="136" t="s">
        <v>5</v>
      </c>
      <c r="O112" s="145" t="s">
        <v>3810</v>
      </c>
      <c r="P112" s="146" t="s">
        <v>3811</v>
      </c>
      <c r="Q112" s="122" t="s">
        <v>3811</v>
      </c>
      <c r="R112" s="20" t="str">
        <f t="shared" si="2"/>
        <v>Groundwater</v>
      </c>
      <c r="S112" s="21" t="s">
        <v>35</v>
      </c>
      <c r="T112" s="22">
        <v>2018</v>
      </c>
      <c r="U112" s="23"/>
      <c r="V112" s="23">
        <v>1700</v>
      </c>
      <c r="W112" s="23" t="s">
        <v>36</v>
      </c>
      <c r="X112" s="23"/>
      <c r="Y112" s="23">
        <f t="shared" si="3"/>
        <v>1700</v>
      </c>
      <c r="Z112" s="131" t="s">
        <v>3812</v>
      </c>
      <c r="AA112" s="160" t="s">
        <v>49</v>
      </c>
      <c r="AB112" s="25" t="s">
        <v>49</v>
      </c>
      <c r="AC112" s="25" t="s">
        <v>3813</v>
      </c>
      <c r="AD112" s="25" t="s">
        <v>72</v>
      </c>
      <c r="AE112" s="27" t="s">
        <v>3814</v>
      </c>
      <c r="AF112" s="27" t="s">
        <v>156</v>
      </c>
      <c r="AG112" s="148">
        <v>2018</v>
      </c>
      <c r="AH112" s="130" t="s">
        <v>3815</v>
      </c>
      <c r="AI112" s="62" t="s">
        <v>3811</v>
      </c>
      <c r="AJ112" s="149" t="s">
        <v>49</v>
      </c>
      <c r="AK112" s="157"/>
      <c r="AL112" s="157" t="s">
        <v>49</v>
      </c>
      <c r="AM112" s="150" t="s">
        <v>3166</v>
      </c>
      <c r="AN112" s="151"/>
      <c r="AO112" s="152" t="s">
        <v>49</v>
      </c>
      <c r="AP112" s="152" t="s">
        <v>49</v>
      </c>
      <c r="AQ112" s="152" t="s">
        <v>49</v>
      </c>
      <c r="AR112" s="152" t="s">
        <v>49</v>
      </c>
      <c r="AS112" s="152" t="s">
        <v>72</v>
      </c>
      <c r="AT112" s="152" t="s">
        <v>72</v>
      </c>
      <c r="AU112" s="151"/>
      <c r="AV112" s="151"/>
      <c r="AW112" s="152" t="s">
        <v>1954</v>
      </c>
      <c r="AX112" s="151"/>
      <c r="AY112" s="152" t="s">
        <v>342</v>
      </c>
      <c r="AZ112" s="153">
        <v>1</v>
      </c>
      <c r="BA112" s="35" t="s">
        <v>3816</v>
      </c>
      <c r="BB112" s="64" t="s">
        <v>3168</v>
      </c>
      <c r="BC112" s="32">
        <v>44018</v>
      </c>
      <c r="BD112" s="34" t="s">
        <v>3169</v>
      </c>
    </row>
    <row r="113" spans="1:56" ht="28.5" customHeight="1">
      <c r="A113" s="110" t="s">
        <v>3817</v>
      </c>
      <c r="B113" s="111"/>
      <c r="C113" s="111" t="s">
        <v>3158</v>
      </c>
      <c r="D113" s="111" t="s">
        <v>3237</v>
      </c>
      <c r="E113" s="59">
        <v>484</v>
      </c>
      <c r="F113" s="15" t="str">
        <f t="shared" si="20"/>
        <v>Marathon Petroleum Company, Detroit, Wayne County, Michigan</v>
      </c>
      <c r="G113" s="16" t="s">
        <v>3818</v>
      </c>
      <c r="H113" s="17">
        <v>44.507468000000003</v>
      </c>
      <c r="I113" s="17">
        <v>-83.421364999999994</v>
      </c>
      <c r="J113" s="17" t="s">
        <v>11066</v>
      </c>
      <c r="K113" s="17"/>
      <c r="L113" s="274" t="str">
        <f t="shared" si="8"/>
        <v>44.507468, -83.421365</v>
      </c>
      <c r="M113" s="18"/>
      <c r="N113" s="18" t="s">
        <v>5</v>
      </c>
      <c r="O113" s="19"/>
      <c r="P113" s="31"/>
      <c r="Q113" s="62" t="s">
        <v>3190</v>
      </c>
      <c r="R113" s="20" t="str">
        <f t="shared" si="2"/>
        <v>Groundwater</v>
      </c>
      <c r="S113" s="21" t="s">
        <v>35</v>
      </c>
      <c r="T113" s="22">
        <v>2018</v>
      </c>
      <c r="U113" s="23">
        <v>76</v>
      </c>
      <c r="V113" s="23">
        <v>800</v>
      </c>
      <c r="W113" s="23">
        <v>876</v>
      </c>
      <c r="X113" s="23"/>
      <c r="Y113" s="23">
        <f t="shared" si="3"/>
        <v>876</v>
      </c>
      <c r="Z113" s="154" t="s">
        <v>3819</v>
      </c>
      <c r="AA113" s="154"/>
      <c r="AB113" s="25"/>
      <c r="AC113" s="24" t="s">
        <v>3820</v>
      </c>
      <c r="AD113" s="158"/>
      <c r="AE113" s="27"/>
      <c r="AF113" s="27"/>
      <c r="AG113" s="27"/>
      <c r="AH113" s="25"/>
      <c r="AI113" s="45"/>
      <c r="AJ113" s="25"/>
      <c r="AK113" s="28"/>
      <c r="AL113" s="25"/>
      <c r="AM113" s="29" t="s">
        <v>3821</v>
      </c>
      <c r="AN113" s="76"/>
      <c r="AO113" s="25"/>
      <c r="AP113" s="25"/>
      <c r="AQ113" s="25"/>
      <c r="AR113" s="25"/>
      <c r="AS113" s="25"/>
      <c r="AT113" s="25"/>
      <c r="AU113" s="76"/>
      <c r="AV113" s="76"/>
      <c r="AW113" s="25"/>
      <c r="AX113" s="76"/>
      <c r="AY113" s="25"/>
      <c r="AZ113" s="125"/>
      <c r="BA113" s="31"/>
      <c r="BB113" s="64" t="s">
        <v>3168</v>
      </c>
      <c r="BC113" s="32">
        <v>44088</v>
      </c>
      <c r="BD113" s="34" t="s">
        <v>39</v>
      </c>
    </row>
    <row r="114" spans="1:56" ht="28.5" customHeight="1">
      <c r="A114" s="36" t="s">
        <v>3822</v>
      </c>
      <c r="B114" s="36"/>
      <c r="C114" s="36" t="s">
        <v>3158</v>
      </c>
      <c r="D114" s="36" t="s">
        <v>3823</v>
      </c>
      <c r="E114" s="37">
        <v>1616</v>
      </c>
      <c r="F114" s="15"/>
      <c r="G114" s="38" t="s">
        <v>10377</v>
      </c>
      <c r="H114" s="39">
        <v>46.541902800000003</v>
      </c>
      <c r="I114" s="39">
        <v>-87.399101099999996</v>
      </c>
      <c r="J114" s="39" t="s">
        <v>11040</v>
      </c>
      <c r="K114" s="39"/>
      <c r="L114" s="17" t="str">
        <f t="shared" si="8"/>
        <v>300 W. Baraga, Marquette, MI 49855</v>
      </c>
      <c r="M114" s="40"/>
      <c r="N114" s="40" t="s">
        <v>765</v>
      </c>
      <c r="O114" s="19"/>
      <c r="P114" s="61"/>
      <c r="Q114" s="41" t="s">
        <v>3266</v>
      </c>
      <c r="R114" s="20" t="str">
        <f t="shared" si="2"/>
        <v>Other Water</v>
      </c>
      <c r="S114" s="43" t="s">
        <v>2471</v>
      </c>
      <c r="T114" s="44"/>
      <c r="U114" s="23">
        <v>6.56</v>
      </c>
      <c r="V114" s="23">
        <v>10.7</v>
      </c>
      <c r="W114" s="23"/>
      <c r="X114" s="23"/>
      <c r="Y114" s="23">
        <f t="shared" si="3"/>
        <v>10.7</v>
      </c>
      <c r="Z114" s="19"/>
      <c r="AA114" s="19"/>
      <c r="AB114" s="19"/>
      <c r="AC114" s="19"/>
      <c r="AD114" s="19"/>
      <c r="AE114" s="18"/>
      <c r="AF114" s="18"/>
      <c r="AG114" s="18"/>
      <c r="AH114" s="19"/>
      <c r="AI114" s="19"/>
      <c r="AJ114" s="19"/>
      <c r="AK114" s="19"/>
      <c r="AL114" s="45"/>
      <c r="AM114" s="61"/>
      <c r="AN114" s="61"/>
      <c r="AO114" s="19"/>
      <c r="AP114" s="19"/>
      <c r="AQ114" s="19"/>
      <c r="AR114" s="19"/>
      <c r="AS114" s="19"/>
      <c r="AT114" s="19"/>
      <c r="AU114" s="19"/>
      <c r="AV114" s="19"/>
      <c r="AW114" s="19"/>
      <c r="AX114" s="19"/>
      <c r="AY114" s="19"/>
      <c r="AZ114" s="19"/>
      <c r="BA114" s="19"/>
      <c r="BB114" s="63"/>
      <c r="BC114" s="117">
        <v>44454</v>
      </c>
      <c r="BD114" s="121" t="s">
        <v>39</v>
      </c>
    </row>
    <row r="115" spans="1:56" ht="28.5" customHeight="1">
      <c r="A115" s="156" t="s">
        <v>3824</v>
      </c>
      <c r="B115" s="144"/>
      <c r="C115" s="144" t="s">
        <v>3158</v>
      </c>
      <c r="D115" s="144" t="s">
        <v>3379</v>
      </c>
      <c r="E115" s="59">
        <v>157</v>
      </c>
      <c r="F115" s="15" t="str">
        <f t="shared" ref="F115:F119" si="21">A115 &amp; ", " &amp; D115</f>
        <v>McDonald Store Fire, Oscoda, Iosco County, Michigan</v>
      </c>
      <c r="G115" s="16" t="s">
        <v>3825</v>
      </c>
      <c r="H115" s="230">
        <v>42.280526899999998</v>
      </c>
      <c r="I115" s="230">
        <v>-83.151021499999999</v>
      </c>
      <c r="J115" s="230" t="s">
        <v>11056</v>
      </c>
      <c r="K115" s="230" t="s">
        <v>10386</v>
      </c>
      <c r="L115" s="17" t="str">
        <f t="shared" si="8"/>
        <v>7793 F-41, Oscoda, MI</v>
      </c>
      <c r="M115" s="134"/>
      <c r="N115" s="134" t="s">
        <v>1007</v>
      </c>
      <c r="O115" s="145" t="s">
        <v>3826</v>
      </c>
      <c r="P115" s="286" t="s">
        <v>3382</v>
      </c>
      <c r="Q115" s="286" t="s">
        <v>10387</v>
      </c>
      <c r="R115" s="20" t="str">
        <f t="shared" si="2"/>
        <v>Other Water</v>
      </c>
      <c r="S115" s="21" t="s">
        <v>122</v>
      </c>
      <c r="T115" s="22">
        <v>2018</v>
      </c>
      <c r="U115" s="74"/>
      <c r="V115" s="74"/>
      <c r="W115" s="23">
        <v>10.1</v>
      </c>
      <c r="X115" s="23"/>
      <c r="Y115" s="23">
        <f t="shared" si="3"/>
        <v>10.1</v>
      </c>
      <c r="Z115" s="129" t="s">
        <v>3828</v>
      </c>
      <c r="AA115" s="160" t="s">
        <v>49</v>
      </c>
      <c r="AB115" s="25" t="s">
        <v>49</v>
      </c>
      <c r="AC115" s="28" t="s">
        <v>49</v>
      </c>
      <c r="AD115" s="25" t="s">
        <v>72</v>
      </c>
      <c r="AE115" s="27" t="s">
        <v>3829</v>
      </c>
      <c r="AF115" s="27" t="s">
        <v>156</v>
      </c>
      <c r="AG115" s="148">
        <v>2018</v>
      </c>
      <c r="AH115" s="130" t="s">
        <v>3830</v>
      </c>
      <c r="AI115" s="149" t="s">
        <v>49</v>
      </c>
      <c r="AJ115" s="149" t="s">
        <v>49</v>
      </c>
      <c r="AK115" s="130" t="s">
        <v>3831</v>
      </c>
      <c r="AL115" s="131" t="s">
        <v>3832</v>
      </c>
      <c r="AM115" s="171" t="s">
        <v>3166</v>
      </c>
      <c r="AN115" s="151"/>
      <c r="AO115" s="139"/>
      <c r="AP115" s="139"/>
      <c r="AQ115" s="139"/>
      <c r="AR115" s="139"/>
      <c r="AS115" s="152" t="s">
        <v>72</v>
      </c>
      <c r="AT115" s="139" t="s">
        <v>72</v>
      </c>
      <c r="AU115" s="151"/>
      <c r="AV115" s="151"/>
      <c r="AW115" s="152" t="s">
        <v>1954</v>
      </c>
      <c r="AX115" s="151"/>
      <c r="AY115" s="152" t="s">
        <v>342</v>
      </c>
      <c r="AZ115" s="153">
        <v>0</v>
      </c>
      <c r="BA115" s="35" t="s">
        <v>3833</v>
      </c>
      <c r="BB115" s="64" t="s">
        <v>3168</v>
      </c>
      <c r="BC115" s="32">
        <v>44018</v>
      </c>
      <c r="BD115" s="34" t="s">
        <v>3169</v>
      </c>
    </row>
    <row r="116" spans="1:56" ht="28.5" customHeight="1">
      <c r="A116" s="110" t="s">
        <v>3834</v>
      </c>
      <c r="B116" s="111"/>
      <c r="C116" s="111" t="s">
        <v>3158</v>
      </c>
      <c r="D116" s="111" t="s">
        <v>3365</v>
      </c>
      <c r="E116" s="59">
        <v>485</v>
      </c>
      <c r="F116" s="15" t="str">
        <f t="shared" si="21"/>
        <v>McGean-Rohco, Livonia, Wayne County, Michigan</v>
      </c>
      <c r="G116" s="16" t="s">
        <v>3835</v>
      </c>
      <c r="H116" s="230">
        <v>42.380447799999999</v>
      </c>
      <c r="I116" s="230">
        <v>-83.422829100000001</v>
      </c>
      <c r="J116" s="230" t="s">
        <v>11046</v>
      </c>
      <c r="K116" s="230"/>
      <c r="L116" s="274" t="str">
        <f t="shared" si="8"/>
        <v>38521 Schoolcraft Rd, Livonia</v>
      </c>
      <c r="M116" s="18"/>
      <c r="N116" s="18" t="s">
        <v>5</v>
      </c>
      <c r="O116" s="19"/>
      <c r="P116" s="88" t="s">
        <v>3190</v>
      </c>
      <c r="Q116" s="62" t="s">
        <v>3190</v>
      </c>
      <c r="R116" s="20" t="str">
        <f t="shared" si="2"/>
        <v>Groundwater</v>
      </c>
      <c r="S116" s="21" t="s">
        <v>35</v>
      </c>
      <c r="T116" s="22">
        <v>2018</v>
      </c>
      <c r="U116" s="23">
        <v>120</v>
      </c>
      <c r="V116" s="23">
        <v>310</v>
      </c>
      <c r="W116" s="23">
        <v>430</v>
      </c>
      <c r="X116" s="23"/>
      <c r="Y116" s="23">
        <f t="shared" si="3"/>
        <v>430</v>
      </c>
      <c r="Z116" s="158" t="s">
        <v>3836</v>
      </c>
      <c r="AA116" s="154"/>
      <c r="AB116" s="24" t="s">
        <v>3224</v>
      </c>
      <c r="AC116" s="77" t="s">
        <v>3837</v>
      </c>
      <c r="AD116" s="25"/>
      <c r="AE116" s="27"/>
      <c r="AF116" s="27"/>
      <c r="AG116" s="27"/>
      <c r="AH116" s="25"/>
      <c r="AI116" s="45"/>
      <c r="AJ116" s="25"/>
      <c r="AK116" s="28"/>
      <c r="AL116" s="25"/>
      <c r="AM116" s="150" t="s">
        <v>3166</v>
      </c>
      <c r="AN116" s="76"/>
      <c r="AO116" s="25"/>
      <c r="AP116" s="25"/>
      <c r="AQ116" s="25"/>
      <c r="AR116" s="25"/>
      <c r="AS116" s="25"/>
      <c r="AT116" s="25"/>
      <c r="AU116" s="76"/>
      <c r="AV116" s="76"/>
      <c r="AW116" s="25"/>
      <c r="AX116" s="76"/>
      <c r="AY116" s="25"/>
      <c r="AZ116" s="125"/>
      <c r="BA116" s="31"/>
      <c r="BB116" s="64" t="s">
        <v>3168</v>
      </c>
      <c r="BC116" s="32">
        <v>44089</v>
      </c>
      <c r="BD116" s="34" t="s">
        <v>39</v>
      </c>
    </row>
    <row r="117" spans="1:56" ht="28.5" customHeight="1">
      <c r="A117" s="65" t="s">
        <v>3838</v>
      </c>
      <c r="B117" s="304"/>
      <c r="C117" s="304" t="s">
        <v>3158</v>
      </c>
      <c r="D117" s="304" t="s">
        <v>3237</v>
      </c>
      <c r="E117" s="304">
        <v>486</v>
      </c>
      <c r="F117" s="305" t="str">
        <f t="shared" si="21"/>
        <v>MDOT - Parcel 5348, Detroit, Wayne County, Michigan</v>
      </c>
      <c r="G117" s="16" t="s">
        <v>3839</v>
      </c>
      <c r="H117" s="230">
        <v>42.305462200000001</v>
      </c>
      <c r="I117" s="230">
        <v>-83.102616299999994</v>
      </c>
      <c r="J117" s="230" t="s">
        <v>11040</v>
      </c>
      <c r="K117" s="230"/>
      <c r="L117" s="274" t="str">
        <f t="shared" si="8"/>
        <v>330 Livernois, Detroit, Michigan</v>
      </c>
      <c r="M117" s="306"/>
      <c r="N117" s="306" t="s">
        <v>5</v>
      </c>
      <c r="O117" s="307" t="s">
        <v>35</v>
      </c>
      <c r="P117" s="297" t="s">
        <v>3190</v>
      </c>
      <c r="Q117" s="308" t="s">
        <v>3190</v>
      </c>
      <c r="R117" s="307" t="str">
        <f t="shared" si="2"/>
        <v>Groundwater</v>
      </c>
      <c r="S117" s="307" t="s">
        <v>35</v>
      </c>
      <c r="T117" s="309">
        <v>2019</v>
      </c>
      <c r="U117" s="310">
        <v>29</v>
      </c>
      <c r="V117" s="310">
        <v>14</v>
      </c>
      <c r="W117" s="310">
        <v>43</v>
      </c>
      <c r="X117" s="310"/>
      <c r="Y117" s="310">
        <f t="shared" si="3"/>
        <v>43</v>
      </c>
      <c r="Z117" s="307" t="s">
        <v>3840</v>
      </c>
      <c r="AA117" s="302"/>
      <c r="AB117" s="307" t="s">
        <v>3224</v>
      </c>
      <c r="AC117" s="307" t="s">
        <v>3841</v>
      </c>
      <c r="AD117" s="302"/>
      <c r="AE117" s="306"/>
      <c r="AF117" s="306"/>
      <c r="AG117" s="306"/>
      <c r="AH117" s="302"/>
      <c r="AI117" s="307"/>
      <c r="AJ117" s="302"/>
      <c r="AK117" s="302"/>
      <c r="AL117" s="302"/>
      <c r="AM117" s="311" t="s">
        <v>3166</v>
      </c>
      <c r="AN117" s="302"/>
      <c r="AO117" s="302"/>
      <c r="AP117" s="302"/>
      <c r="AQ117" s="302"/>
      <c r="AR117" s="302"/>
      <c r="AS117" s="302"/>
      <c r="AT117" s="302"/>
      <c r="AU117" s="302"/>
      <c r="AV117" s="302"/>
      <c r="AW117" s="302"/>
      <c r="AX117" s="302"/>
      <c r="AY117" s="302"/>
      <c r="AZ117" s="307"/>
      <c r="BA117" s="312"/>
      <c r="BB117" s="313" t="s">
        <v>3168</v>
      </c>
      <c r="BC117" s="314">
        <v>44089</v>
      </c>
      <c r="BD117" s="315" t="s">
        <v>39</v>
      </c>
    </row>
    <row r="118" spans="1:56" ht="28.5" customHeight="1">
      <c r="A118" s="110" t="s">
        <v>3842</v>
      </c>
      <c r="B118" s="111"/>
      <c r="C118" s="111" t="s">
        <v>3158</v>
      </c>
      <c r="D118" s="111" t="s">
        <v>3486</v>
      </c>
      <c r="E118" s="59">
        <v>487</v>
      </c>
      <c r="F118" s="15" t="str">
        <f t="shared" si="21"/>
        <v>Merlin Entertainments - Sea Life Michigan, Auburn Hills, Oakland County, Michigan</v>
      </c>
      <c r="G118" s="16" t="s">
        <v>3843</v>
      </c>
      <c r="H118" s="230">
        <v>42.702008800000002</v>
      </c>
      <c r="I118" s="230">
        <v>-83.305367200000006</v>
      </c>
      <c r="J118" s="230" t="s">
        <v>11082</v>
      </c>
      <c r="K118" s="230"/>
      <c r="L118" s="274" t="str">
        <f t="shared" si="8"/>
        <v>4316 Baldwin Rd, Auburn Hills, MI 48326</v>
      </c>
      <c r="M118" s="18"/>
      <c r="N118" s="18" t="s">
        <v>5</v>
      </c>
      <c r="O118" s="45" t="s">
        <v>3271</v>
      </c>
      <c r="P118" s="88" t="s">
        <v>3190</v>
      </c>
      <c r="Q118" s="62" t="s">
        <v>3190</v>
      </c>
      <c r="R118" s="20" t="str">
        <f t="shared" si="2"/>
        <v>Groundwater</v>
      </c>
      <c r="S118" s="21" t="s">
        <v>35</v>
      </c>
      <c r="T118" s="22">
        <v>2018</v>
      </c>
      <c r="U118" s="23"/>
      <c r="V118" s="23">
        <v>6.4</v>
      </c>
      <c r="W118" s="23" t="s">
        <v>36</v>
      </c>
      <c r="X118" s="23" t="s">
        <v>36</v>
      </c>
      <c r="Y118" s="23">
        <f t="shared" si="3"/>
        <v>6.4</v>
      </c>
      <c r="Z118" s="158" t="s">
        <v>3844</v>
      </c>
      <c r="AA118" s="154"/>
      <c r="AB118" s="24" t="s">
        <v>3224</v>
      </c>
      <c r="AC118" s="77" t="s">
        <v>3845</v>
      </c>
      <c r="AD118" s="25"/>
      <c r="AE118" s="27"/>
      <c r="AF118" s="27"/>
      <c r="AG118" s="27"/>
      <c r="AH118" s="25"/>
      <c r="AI118" s="45"/>
      <c r="AJ118" s="25"/>
      <c r="AK118" s="28"/>
      <c r="AL118" s="25"/>
      <c r="AM118" s="150" t="s">
        <v>3166</v>
      </c>
      <c r="AN118" s="76"/>
      <c r="AO118" s="25"/>
      <c r="AP118" s="25"/>
      <c r="AQ118" s="25"/>
      <c r="AR118" s="25"/>
      <c r="AS118" s="25"/>
      <c r="AT118" s="25"/>
      <c r="AU118" s="76"/>
      <c r="AV118" s="76"/>
      <c r="AW118" s="25"/>
      <c r="AX118" s="76"/>
      <c r="AY118" s="25"/>
      <c r="AZ118" s="125"/>
      <c r="BA118" s="31"/>
      <c r="BB118" s="64" t="s">
        <v>3168</v>
      </c>
      <c r="BC118" s="32">
        <v>44089</v>
      </c>
      <c r="BD118" s="34" t="s">
        <v>39</v>
      </c>
    </row>
    <row r="119" spans="1:56" ht="28.5" customHeight="1">
      <c r="A119" s="156" t="s">
        <v>3852</v>
      </c>
      <c r="B119" s="144"/>
      <c r="C119" s="144" t="s">
        <v>3158</v>
      </c>
      <c r="D119" s="144" t="s">
        <v>3853</v>
      </c>
      <c r="E119" s="37">
        <v>165</v>
      </c>
      <c r="F119" s="15" t="str">
        <f t="shared" si="21"/>
        <v>Michner Plating, Jackson, Jackson County, Michigan</v>
      </c>
      <c r="G119" s="16" t="s">
        <v>3854</v>
      </c>
      <c r="H119" s="230">
        <v>42.702008800000002</v>
      </c>
      <c r="I119" s="230">
        <v>-83.305367200000006</v>
      </c>
      <c r="J119" s="230" t="s">
        <v>11066</v>
      </c>
      <c r="K119" s="230" t="s">
        <v>10422</v>
      </c>
      <c r="L119" s="17" t="str">
        <f t="shared" si="8"/>
        <v>520 North Mechanic Street, JACKSON, MI 49201</v>
      </c>
      <c r="M119" s="136"/>
      <c r="N119" s="136" t="s">
        <v>5</v>
      </c>
      <c r="O119" s="145" t="s">
        <v>3855</v>
      </c>
      <c r="P119" s="146" t="s">
        <v>3856</v>
      </c>
      <c r="Q119" s="122" t="s">
        <v>3856</v>
      </c>
      <c r="R119" s="20" t="str">
        <f t="shared" si="2"/>
        <v>Groundwater</v>
      </c>
      <c r="S119" s="21" t="s">
        <v>35</v>
      </c>
      <c r="T119" s="22">
        <v>2018</v>
      </c>
      <c r="U119" s="74"/>
      <c r="V119" s="74"/>
      <c r="W119" s="23">
        <v>9479</v>
      </c>
      <c r="X119" s="23" t="s">
        <v>36</v>
      </c>
      <c r="Y119" s="23">
        <f t="shared" si="3"/>
        <v>9479</v>
      </c>
      <c r="Z119" s="131" t="s">
        <v>3857</v>
      </c>
      <c r="AA119" s="160" t="s">
        <v>49</v>
      </c>
      <c r="AB119" s="25" t="s">
        <v>49</v>
      </c>
      <c r="AC119" s="27" t="s">
        <v>3858</v>
      </c>
      <c r="AD119" s="25" t="s">
        <v>72</v>
      </c>
      <c r="AE119" s="27" t="s">
        <v>3859</v>
      </c>
      <c r="AF119" s="27" t="s">
        <v>156</v>
      </c>
      <c r="AG119" s="148">
        <v>2018</v>
      </c>
      <c r="AH119" s="130" t="s">
        <v>3860</v>
      </c>
      <c r="AI119" s="62" t="s">
        <v>3856</v>
      </c>
      <c r="AJ119" s="149" t="s">
        <v>49</v>
      </c>
      <c r="AK119" s="157"/>
      <c r="AL119" s="149" t="s">
        <v>3861</v>
      </c>
      <c r="AM119" s="150" t="s">
        <v>3166</v>
      </c>
      <c r="AN119" s="151"/>
      <c r="AO119" s="152" t="s">
        <v>49</v>
      </c>
      <c r="AP119" s="152" t="s">
        <v>49</v>
      </c>
      <c r="AQ119" s="152" t="s">
        <v>49</v>
      </c>
      <c r="AR119" s="152" t="s">
        <v>49</v>
      </c>
      <c r="AS119" s="152" t="s">
        <v>72</v>
      </c>
      <c r="AT119" s="152" t="s">
        <v>72</v>
      </c>
      <c r="AU119" s="151"/>
      <c r="AV119" s="151"/>
      <c r="AW119" s="152" t="s">
        <v>1954</v>
      </c>
      <c r="AX119" s="151"/>
      <c r="AY119" s="152" t="s">
        <v>342</v>
      </c>
      <c r="AZ119" s="153">
        <v>6</v>
      </c>
      <c r="BA119" s="35" t="s">
        <v>3862</v>
      </c>
      <c r="BB119" s="64" t="s">
        <v>3168</v>
      </c>
      <c r="BC119" s="32">
        <v>44018</v>
      </c>
      <c r="BD119" s="34" t="s">
        <v>3169</v>
      </c>
    </row>
    <row r="120" spans="1:56" ht="28.5" customHeight="1">
      <c r="A120" s="36" t="s">
        <v>3863</v>
      </c>
      <c r="B120" s="36"/>
      <c r="C120" s="36" t="s">
        <v>3158</v>
      </c>
      <c r="D120" s="36" t="s">
        <v>3864</v>
      </c>
      <c r="E120" s="37">
        <v>1617</v>
      </c>
      <c r="F120" s="15"/>
      <c r="G120" s="38" t="s">
        <v>10431</v>
      </c>
      <c r="H120" s="39">
        <v>43.607292100000002</v>
      </c>
      <c r="I120" s="39">
        <v>-84.199904799999999</v>
      </c>
      <c r="J120" s="39" t="s">
        <v>11049</v>
      </c>
      <c r="K120" s="39"/>
      <c r="L120" s="17" t="str">
        <f t="shared" si="8"/>
        <v>2125 Austin, Midland, MI 48642</v>
      </c>
      <c r="M120" s="40"/>
      <c r="N120" s="40" t="s">
        <v>765</v>
      </c>
      <c r="O120" s="19"/>
      <c r="P120" s="61"/>
      <c r="Q120" s="41" t="s">
        <v>3266</v>
      </c>
      <c r="R120" s="20" t="str">
        <f t="shared" si="2"/>
        <v>Other Water</v>
      </c>
      <c r="S120" s="43" t="s">
        <v>2471</v>
      </c>
      <c r="T120" s="44"/>
      <c r="U120" s="23">
        <v>10.5</v>
      </c>
      <c r="V120" s="23">
        <v>4.03</v>
      </c>
      <c r="W120" s="23"/>
      <c r="X120" s="23"/>
      <c r="Y120" s="23">
        <f t="shared" si="3"/>
        <v>10.5</v>
      </c>
      <c r="Z120" s="19"/>
      <c r="AA120" s="19"/>
      <c r="AB120" s="19"/>
      <c r="AC120" s="19"/>
      <c r="AD120" s="19"/>
      <c r="AE120" s="18"/>
      <c r="AF120" s="18"/>
      <c r="AG120" s="18"/>
      <c r="AH120" s="19"/>
      <c r="AI120" s="19"/>
      <c r="AJ120" s="19"/>
      <c r="AK120" s="19"/>
      <c r="AL120" s="45"/>
      <c r="AM120" s="61"/>
      <c r="AN120" s="61"/>
      <c r="AO120" s="19"/>
      <c r="AP120" s="19"/>
      <c r="AQ120" s="19"/>
      <c r="AR120" s="19"/>
      <c r="AS120" s="19"/>
      <c r="AT120" s="19"/>
      <c r="AU120" s="19"/>
      <c r="AV120" s="19"/>
      <c r="AW120" s="19"/>
      <c r="AX120" s="19"/>
      <c r="AY120" s="19"/>
      <c r="AZ120" s="19"/>
      <c r="BA120" s="19"/>
      <c r="BB120" s="63"/>
      <c r="BC120" s="117">
        <v>44454</v>
      </c>
      <c r="BD120" s="121" t="s">
        <v>39</v>
      </c>
    </row>
    <row r="121" spans="1:56" ht="28.5" customHeight="1">
      <c r="A121" s="36" t="s">
        <v>3865</v>
      </c>
      <c r="B121" s="36"/>
      <c r="C121" s="36" t="s">
        <v>3158</v>
      </c>
      <c r="D121" s="36" t="s">
        <v>3866</v>
      </c>
      <c r="E121" s="59">
        <v>1618</v>
      </c>
      <c r="F121" s="15"/>
      <c r="G121" s="38" t="s">
        <v>10441</v>
      </c>
      <c r="H121" s="39">
        <v>41.901679399999999</v>
      </c>
      <c r="I121" s="39">
        <v>-83.369130499999997</v>
      </c>
      <c r="J121" s="39" t="s">
        <v>11049</v>
      </c>
      <c r="K121" s="39"/>
      <c r="L121" s="17" t="str">
        <f t="shared" si="8"/>
        <v>2205 East Front Street, Monroe, MI 48161</v>
      </c>
      <c r="M121" s="40"/>
      <c r="N121" s="40" t="s">
        <v>765</v>
      </c>
      <c r="O121" s="19"/>
      <c r="P121" s="61"/>
      <c r="Q121" s="41" t="s">
        <v>3266</v>
      </c>
      <c r="R121" s="20" t="str">
        <f t="shared" si="2"/>
        <v>Other Water</v>
      </c>
      <c r="S121" s="43" t="s">
        <v>2471</v>
      </c>
      <c r="T121" s="44"/>
      <c r="U121" s="23">
        <v>5.35</v>
      </c>
      <c r="V121" s="23">
        <v>6.22</v>
      </c>
      <c r="W121" s="23"/>
      <c r="X121" s="23"/>
      <c r="Y121" s="23">
        <f t="shared" si="3"/>
        <v>6.22</v>
      </c>
      <c r="Z121" s="19"/>
      <c r="AA121" s="19"/>
      <c r="AB121" s="19"/>
      <c r="AC121" s="19"/>
      <c r="AD121" s="19"/>
      <c r="AE121" s="18"/>
      <c r="AF121" s="18"/>
      <c r="AG121" s="18"/>
      <c r="AH121" s="19"/>
      <c r="AI121" s="19"/>
      <c r="AJ121" s="19"/>
      <c r="AK121" s="19"/>
      <c r="AL121" s="45"/>
      <c r="AM121" s="61"/>
      <c r="AN121" s="61"/>
      <c r="AO121" s="19"/>
      <c r="AP121" s="19"/>
      <c r="AQ121" s="19"/>
      <c r="AR121" s="19"/>
      <c r="AS121" s="19"/>
      <c r="AT121" s="19"/>
      <c r="AU121" s="19"/>
      <c r="AV121" s="19"/>
      <c r="AW121" s="19"/>
      <c r="AX121" s="19"/>
      <c r="AY121" s="19"/>
      <c r="AZ121" s="19"/>
      <c r="BA121" s="19"/>
      <c r="BB121" s="63"/>
      <c r="BC121" s="117">
        <v>44454</v>
      </c>
      <c r="BD121" s="121" t="s">
        <v>39</v>
      </c>
    </row>
    <row r="122" spans="1:56" ht="28.5" customHeight="1">
      <c r="A122" s="156" t="s">
        <v>3867</v>
      </c>
      <c r="B122" s="144"/>
      <c r="C122" s="144" t="s">
        <v>3158</v>
      </c>
      <c r="D122" s="144" t="s">
        <v>3868</v>
      </c>
      <c r="E122" s="37">
        <v>170</v>
      </c>
      <c r="F122" s="15" t="str">
        <f>A122 &amp; ", " &amp; D122</f>
        <v>MRP Properties Co, LLC, Alma, Gratiot County, Michigan</v>
      </c>
      <c r="G122" s="16" t="s">
        <v>3869</v>
      </c>
      <c r="H122" s="230">
        <v>42.253267000000001</v>
      </c>
      <c r="I122" s="230">
        <v>-84.406329999999997</v>
      </c>
      <c r="J122" s="230" t="s">
        <v>11056</v>
      </c>
      <c r="K122" s="39" t="s">
        <v>3884</v>
      </c>
      <c r="L122" s="17" t="str">
        <f t="shared" si="8"/>
        <v>1610 East Superior Street, Alma, MI</v>
      </c>
      <c r="M122" s="136"/>
      <c r="N122" s="136" t="s">
        <v>5</v>
      </c>
      <c r="O122" s="145" t="s">
        <v>3870</v>
      </c>
      <c r="P122" s="146" t="s">
        <v>3871</v>
      </c>
      <c r="Q122" s="122" t="s">
        <v>3871</v>
      </c>
      <c r="R122" s="20" t="str">
        <f t="shared" si="2"/>
        <v>Groundwater</v>
      </c>
      <c r="S122" s="21" t="s">
        <v>35</v>
      </c>
      <c r="T122" s="22">
        <v>2018</v>
      </c>
      <c r="U122" s="23">
        <v>140</v>
      </c>
      <c r="V122" s="23">
        <v>2500</v>
      </c>
      <c r="W122" s="23"/>
      <c r="X122" s="23">
        <v>2973</v>
      </c>
      <c r="Y122" s="23">
        <f t="shared" si="3"/>
        <v>2973</v>
      </c>
      <c r="Z122" s="130" t="s">
        <v>3872</v>
      </c>
      <c r="AA122" s="130" t="s">
        <v>3873</v>
      </c>
      <c r="AB122" s="25" t="s">
        <v>49</v>
      </c>
      <c r="AC122" s="25" t="s">
        <v>3874</v>
      </c>
      <c r="AD122" s="25" t="s">
        <v>72</v>
      </c>
      <c r="AE122" s="27" t="s">
        <v>3875</v>
      </c>
      <c r="AF122" s="27" t="s">
        <v>5</v>
      </c>
      <c r="AG122" s="148">
        <v>2018</v>
      </c>
      <c r="AH122" s="130" t="s">
        <v>3876</v>
      </c>
      <c r="AI122" s="62" t="s">
        <v>3871</v>
      </c>
      <c r="AJ122" s="149" t="s">
        <v>49</v>
      </c>
      <c r="AK122" s="157"/>
      <c r="AL122" s="130" t="s">
        <v>3877</v>
      </c>
      <c r="AM122" s="150" t="s">
        <v>3166</v>
      </c>
      <c r="AN122" s="151"/>
      <c r="AO122" s="152" t="s">
        <v>49</v>
      </c>
      <c r="AP122" s="152" t="s">
        <v>49</v>
      </c>
      <c r="AQ122" s="152" t="s">
        <v>49</v>
      </c>
      <c r="AR122" s="152" t="s">
        <v>49</v>
      </c>
      <c r="AS122" s="152" t="s">
        <v>72</v>
      </c>
      <c r="AT122" s="152" t="s">
        <v>72</v>
      </c>
      <c r="AU122" s="151"/>
      <c r="AV122" s="151"/>
      <c r="AW122" s="152" t="s">
        <v>1954</v>
      </c>
      <c r="AX122" s="151"/>
      <c r="AY122" s="152" t="s">
        <v>342</v>
      </c>
      <c r="AZ122" s="153">
        <v>2</v>
      </c>
      <c r="BA122" s="35" t="s">
        <v>3878</v>
      </c>
      <c r="BB122" s="64" t="s">
        <v>3168</v>
      </c>
      <c r="BC122" s="32">
        <v>44018</v>
      </c>
      <c r="BD122" s="34" t="s">
        <v>3169</v>
      </c>
    </row>
    <row r="123" spans="1:56" ht="28.5" customHeight="1">
      <c r="A123" s="36" t="s">
        <v>3879</v>
      </c>
      <c r="B123" s="36"/>
      <c r="C123" s="36" t="s">
        <v>3158</v>
      </c>
      <c r="D123" s="36" t="s">
        <v>3880</v>
      </c>
      <c r="E123" s="37">
        <v>1619</v>
      </c>
      <c r="F123" s="15"/>
      <c r="G123" s="38" t="s">
        <v>10459</v>
      </c>
      <c r="H123" s="39">
        <v>42.601673499999997</v>
      </c>
      <c r="I123" s="39">
        <v>-82.864777399999994</v>
      </c>
      <c r="J123" s="39" t="s">
        <v>11049</v>
      </c>
      <c r="K123" s="39"/>
      <c r="L123" s="17" t="str">
        <f t="shared" si="8"/>
        <v>1750 Clara Street, Mount Clemens, MI 48043</v>
      </c>
      <c r="M123" s="40"/>
      <c r="N123" s="40" t="s">
        <v>765</v>
      </c>
      <c r="O123" s="19"/>
      <c r="P123" s="61"/>
      <c r="Q123" s="41" t="s">
        <v>3266</v>
      </c>
      <c r="R123" s="20" t="str">
        <f t="shared" si="2"/>
        <v>Other Water</v>
      </c>
      <c r="S123" s="43" t="s">
        <v>2471</v>
      </c>
      <c r="T123" s="44"/>
      <c r="U123" s="23">
        <v>9.0299999999999994</v>
      </c>
      <c r="V123" s="23">
        <v>5.0199999999999996</v>
      </c>
      <c r="W123" s="23"/>
      <c r="X123" s="23"/>
      <c r="Y123" s="23">
        <f t="shared" si="3"/>
        <v>9.0299999999999994</v>
      </c>
      <c r="Z123" s="19"/>
      <c r="AA123" s="19"/>
      <c r="AB123" s="19"/>
      <c r="AC123" s="19"/>
      <c r="AD123" s="19"/>
      <c r="AE123" s="18"/>
      <c r="AF123" s="18"/>
      <c r="AG123" s="18"/>
      <c r="AH123" s="19"/>
      <c r="AI123" s="19"/>
      <c r="AJ123" s="19"/>
      <c r="AK123" s="19"/>
      <c r="AL123" s="45"/>
      <c r="AM123" s="61"/>
      <c r="AN123" s="61"/>
      <c r="AO123" s="19"/>
      <c r="AP123" s="19"/>
      <c r="AQ123" s="19"/>
      <c r="AR123" s="19"/>
      <c r="AS123" s="19"/>
      <c r="AT123" s="19"/>
      <c r="AU123" s="19"/>
      <c r="AV123" s="19"/>
      <c r="AW123" s="19"/>
      <c r="AX123" s="19"/>
      <c r="AY123" s="19"/>
      <c r="AZ123" s="19"/>
      <c r="BA123" s="19"/>
      <c r="BB123" s="63"/>
      <c r="BC123" s="117">
        <v>44454</v>
      </c>
      <c r="BD123" s="121" t="s">
        <v>39</v>
      </c>
    </row>
    <row r="124" spans="1:56" ht="28.5" customHeight="1">
      <c r="A124" s="36" t="s">
        <v>3881</v>
      </c>
      <c r="B124" s="36"/>
      <c r="C124" s="36" t="s">
        <v>3158</v>
      </c>
      <c r="D124" s="36" t="s">
        <v>3882</v>
      </c>
      <c r="E124" s="37">
        <v>1620</v>
      </c>
      <c r="F124" s="15"/>
      <c r="G124" s="38" t="s">
        <v>10468</v>
      </c>
      <c r="H124" s="39">
        <v>43.266498899999903</v>
      </c>
      <c r="I124" s="39">
        <v>-86.067532299999996</v>
      </c>
      <c r="J124" s="39" t="s">
        <v>11049</v>
      </c>
      <c r="K124" s="39"/>
      <c r="L124" s="17" t="str">
        <f t="shared" si="8"/>
        <v>698 N. Maple Island Road, Muskegon, MI 49442</v>
      </c>
      <c r="M124" s="40"/>
      <c r="N124" s="40" t="s">
        <v>765</v>
      </c>
      <c r="O124" s="19"/>
      <c r="P124" s="61"/>
      <c r="Q124" s="41" t="s">
        <v>3266</v>
      </c>
      <c r="R124" s="20" t="str">
        <f t="shared" si="2"/>
        <v>Other Water</v>
      </c>
      <c r="S124" s="43" t="s">
        <v>2471</v>
      </c>
      <c r="T124" s="44"/>
      <c r="U124" s="23">
        <v>36.9</v>
      </c>
      <c r="V124" s="23">
        <v>26.1</v>
      </c>
      <c r="W124" s="23"/>
      <c r="X124" s="23"/>
      <c r="Y124" s="23">
        <f t="shared" si="3"/>
        <v>36.9</v>
      </c>
      <c r="Z124" s="19"/>
      <c r="AA124" s="19"/>
      <c r="AB124" s="19"/>
      <c r="AC124" s="19"/>
      <c r="AD124" s="19"/>
      <c r="AE124" s="18"/>
      <c r="AF124" s="18"/>
      <c r="AG124" s="18"/>
      <c r="AH124" s="19"/>
      <c r="AI124" s="19"/>
      <c r="AJ124" s="19"/>
      <c r="AK124" s="19"/>
      <c r="AL124" s="45"/>
      <c r="AM124" s="61"/>
      <c r="AN124" s="61"/>
      <c r="AO124" s="19"/>
      <c r="AP124" s="19"/>
      <c r="AQ124" s="19"/>
      <c r="AR124" s="19"/>
      <c r="AS124" s="19"/>
      <c r="AT124" s="19"/>
      <c r="AU124" s="19"/>
      <c r="AV124" s="19"/>
      <c r="AW124" s="19"/>
      <c r="AX124" s="19"/>
      <c r="AY124" s="19"/>
      <c r="AZ124" s="19"/>
      <c r="BA124" s="19"/>
      <c r="BB124" s="63"/>
      <c r="BC124" s="117">
        <v>44454</v>
      </c>
      <c r="BD124" s="121" t="s">
        <v>39</v>
      </c>
    </row>
    <row r="125" spans="1:56" ht="28.5" customHeight="1">
      <c r="A125" s="156" t="s">
        <v>3883</v>
      </c>
      <c r="B125" s="144"/>
      <c r="C125" s="144" t="s">
        <v>3158</v>
      </c>
      <c r="D125" s="144" t="s">
        <v>3232</v>
      </c>
      <c r="E125" s="59">
        <v>182</v>
      </c>
      <c r="F125" s="15" t="str">
        <f>A125 &amp; ", " &amp; D125</f>
        <v>Nolichucky Industrial Corp, Kalamazoo, Kalamazoo County, Michigan</v>
      </c>
      <c r="G125" s="16" t="s">
        <v>3884</v>
      </c>
      <c r="H125" s="230">
        <v>43.378106799999998</v>
      </c>
      <c r="I125" s="230">
        <v>-84.636382299999994</v>
      </c>
      <c r="J125" s="230" t="s">
        <v>11056</v>
      </c>
      <c r="K125" s="316" t="s">
        <v>10531</v>
      </c>
      <c r="L125" s="17" t="str">
        <f t="shared" si="8"/>
        <v>2305 King Highway, Kalamazoo, MI</v>
      </c>
      <c r="M125" s="299"/>
      <c r="N125" s="136" t="s">
        <v>5</v>
      </c>
      <c r="O125" s="145" t="s">
        <v>3885</v>
      </c>
      <c r="P125" s="146" t="s">
        <v>3886</v>
      </c>
      <c r="Q125" s="122" t="s">
        <v>3887</v>
      </c>
      <c r="R125" s="20" t="str">
        <f t="shared" si="2"/>
        <v>Groundwater</v>
      </c>
      <c r="S125" s="21" t="s">
        <v>35</v>
      </c>
      <c r="T125" s="22">
        <v>2019</v>
      </c>
      <c r="U125" s="23">
        <v>31.1</v>
      </c>
      <c r="V125" s="23">
        <v>298</v>
      </c>
      <c r="W125" s="23">
        <v>329.1</v>
      </c>
      <c r="X125" s="23">
        <v>360.83</v>
      </c>
      <c r="Y125" s="23">
        <f t="shared" si="3"/>
        <v>360.83</v>
      </c>
      <c r="Z125" s="131" t="s">
        <v>11083</v>
      </c>
      <c r="AA125" s="131" t="s">
        <v>11084</v>
      </c>
      <c r="AB125" s="25" t="s">
        <v>49</v>
      </c>
      <c r="AC125" s="27" t="s">
        <v>11085</v>
      </c>
      <c r="AD125" s="25" t="s">
        <v>72</v>
      </c>
      <c r="AE125" s="27" t="s">
        <v>11086</v>
      </c>
      <c r="AF125" s="27" t="s">
        <v>156</v>
      </c>
      <c r="AG125" s="148">
        <v>2019</v>
      </c>
      <c r="AH125" s="124" t="s">
        <v>3888</v>
      </c>
      <c r="AI125" s="62" t="s">
        <v>3887</v>
      </c>
      <c r="AJ125" s="149" t="s">
        <v>49</v>
      </c>
      <c r="AK125" s="157"/>
      <c r="AL125" s="131" t="s">
        <v>11087</v>
      </c>
      <c r="AM125" s="150" t="s">
        <v>3166</v>
      </c>
      <c r="AN125" s="151"/>
      <c r="AO125" s="139" t="s">
        <v>49</v>
      </c>
      <c r="AP125" s="152" t="s">
        <v>49</v>
      </c>
      <c r="AQ125" s="152" t="s">
        <v>49</v>
      </c>
      <c r="AR125" s="152" t="s">
        <v>49</v>
      </c>
      <c r="AS125" s="152" t="s">
        <v>72</v>
      </c>
      <c r="AT125" s="152" t="s">
        <v>72</v>
      </c>
      <c r="AU125" s="151"/>
      <c r="AV125" s="151"/>
      <c r="AW125" s="152" t="s">
        <v>1954</v>
      </c>
      <c r="AX125" s="151"/>
      <c r="AY125" s="152" t="s">
        <v>548</v>
      </c>
      <c r="AZ125" s="153">
        <v>2</v>
      </c>
      <c r="BA125" s="87" t="s">
        <v>3889</v>
      </c>
      <c r="BB125" s="64" t="s">
        <v>3168</v>
      </c>
      <c r="BC125" s="32">
        <v>44018</v>
      </c>
      <c r="BD125" s="123" t="s">
        <v>3169</v>
      </c>
    </row>
    <row r="126" spans="1:56" ht="28.5" customHeight="1">
      <c r="A126" s="36" t="s">
        <v>3890</v>
      </c>
      <c r="B126" s="36"/>
      <c r="C126" s="36" t="s">
        <v>3158</v>
      </c>
      <c r="D126" s="36" t="s">
        <v>3616</v>
      </c>
      <c r="E126" s="59">
        <v>1621</v>
      </c>
      <c r="F126" s="15"/>
      <c r="G126" s="38" t="s">
        <v>10539</v>
      </c>
      <c r="H126" s="39">
        <v>43.049756000000002</v>
      </c>
      <c r="I126" s="39">
        <v>-85.636365299999994</v>
      </c>
      <c r="J126" s="39" t="s">
        <v>11049</v>
      </c>
      <c r="K126" s="39"/>
      <c r="L126" s="17" t="str">
        <f t="shared" si="8"/>
        <v>4775 Coit Avenue Ne, Grand Rapids, MI 49525</v>
      </c>
      <c r="M126" s="40"/>
      <c r="N126" s="40" t="s">
        <v>765</v>
      </c>
      <c r="O126" s="19"/>
      <c r="P126" s="61"/>
      <c r="Q126" s="41" t="s">
        <v>3266</v>
      </c>
      <c r="R126" s="20" t="str">
        <f t="shared" si="2"/>
        <v>Other Water</v>
      </c>
      <c r="S126" s="43" t="s">
        <v>2471</v>
      </c>
      <c r="T126" s="44"/>
      <c r="U126" s="23">
        <v>21.2</v>
      </c>
      <c r="V126" s="23">
        <v>31.1</v>
      </c>
      <c r="W126" s="23"/>
      <c r="X126" s="23"/>
      <c r="Y126" s="23">
        <f t="shared" si="3"/>
        <v>31.1</v>
      </c>
      <c r="Z126" s="19"/>
      <c r="AA126" s="19"/>
      <c r="AB126" s="19"/>
      <c r="AC126" s="19"/>
      <c r="AD126" s="19"/>
      <c r="AE126" s="18"/>
      <c r="AF126" s="18"/>
      <c r="AG126" s="18"/>
      <c r="AH126" s="19"/>
      <c r="AI126" s="19"/>
      <c r="AJ126" s="19"/>
      <c r="AK126" s="19"/>
      <c r="AL126" s="45"/>
      <c r="AM126" s="61"/>
      <c r="AN126" s="61"/>
      <c r="AO126" s="19"/>
      <c r="AP126" s="19"/>
      <c r="AQ126" s="19"/>
      <c r="AR126" s="19"/>
      <c r="AS126" s="19"/>
      <c r="AT126" s="19"/>
      <c r="AU126" s="19"/>
      <c r="AV126" s="19"/>
      <c r="AW126" s="19"/>
      <c r="AX126" s="19"/>
      <c r="AY126" s="19"/>
      <c r="AZ126" s="19"/>
      <c r="BA126" s="19"/>
      <c r="BB126" s="63"/>
      <c r="BC126" s="117">
        <v>44454</v>
      </c>
      <c r="BD126" s="121" t="s">
        <v>39</v>
      </c>
    </row>
    <row r="127" spans="1:56" ht="28.5" customHeight="1">
      <c r="A127" s="142" t="s">
        <v>3891</v>
      </c>
      <c r="B127" s="143"/>
      <c r="C127" s="144" t="s">
        <v>3158</v>
      </c>
      <c r="D127" s="144" t="s">
        <v>3297</v>
      </c>
      <c r="E127" s="37">
        <v>189</v>
      </c>
      <c r="F127" s="15" t="str">
        <f>A127 &amp; ", " &amp; D127</f>
        <v>Northeast Gravel, Belmont, Kent County, Michigan</v>
      </c>
      <c r="G127" s="16" t="s">
        <v>3892</v>
      </c>
      <c r="H127" s="230">
        <v>43.064264899999998</v>
      </c>
      <c r="I127" s="230">
        <v>-85.562779599999999</v>
      </c>
      <c r="J127" s="230" t="s">
        <v>11049</v>
      </c>
      <c r="K127" s="230"/>
      <c r="L127" s="274" t="str">
        <f t="shared" si="8"/>
        <v>3769 Cannonsburg Road, Belmont, MI</v>
      </c>
      <c r="M127" s="136"/>
      <c r="N127" s="136" t="s">
        <v>33</v>
      </c>
      <c r="O127" s="145" t="s">
        <v>11088</v>
      </c>
      <c r="P127" s="146" t="s">
        <v>3893</v>
      </c>
      <c r="Q127" s="122" t="s">
        <v>3894</v>
      </c>
      <c r="R127" s="20" t="str">
        <f t="shared" si="2"/>
        <v>Groundwater</v>
      </c>
      <c r="S127" s="21" t="s">
        <v>35</v>
      </c>
      <c r="T127" s="22"/>
      <c r="U127" s="74"/>
      <c r="V127" s="74"/>
      <c r="W127" s="23">
        <v>2491</v>
      </c>
      <c r="X127" s="23">
        <v>3475</v>
      </c>
      <c r="Y127" s="23">
        <f t="shared" si="3"/>
        <v>3475</v>
      </c>
      <c r="Z127" s="160" t="s">
        <v>3895</v>
      </c>
      <c r="AA127" s="160" t="s">
        <v>11089</v>
      </c>
      <c r="AB127" s="25" t="s">
        <v>49</v>
      </c>
      <c r="AC127" s="28" t="s">
        <v>49</v>
      </c>
      <c r="AD127" s="25" t="s">
        <v>72</v>
      </c>
      <c r="AE127" s="27" t="s">
        <v>11090</v>
      </c>
      <c r="AF127" s="27" t="s">
        <v>1281</v>
      </c>
      <c r="AG127" s="148">
        <v>2017</v>
      </c>
      <c r="AH127" s="130" t="s">
        <v>11091</v>
      </c>
      <c r="AI127" s="62" t="s">
        <v>3894</v>
      </c>
      <c r="AJ127" s="149" t="s">
        <v>49</v>
      </c>
      <c r="AK127" s="157"/>
      <c r="AL127" s="131" t="s">
        <v>11092</v>
      </c>
      <c r="AM127" s="150" t="s">
        <v>3166</v>
      </c>
      <c r="AN127" s="151"/>
      <c r="AO127" s="151"/>
      <c r="AP127" s="151"/>
      <c r="AQ127" s="151"/>
      <c r="AR127" s="151"/>
      <c r="AS127" s="151"/>
      <c r="AT127" s="151"/>
      <c r="AU127" s="151"/>
      <c r="AV127" s="151"/>
      <c r="AW127" s="151"/>
      <c r="AX127" s="151"/>
      <c r="AY127" s="152" t="s">
        <v>342</v>
      </c>
      <c r="AZ127" s="153">
        <v>41</v>
      </c>
      <c r="BA127" s="84" t="s">
        <v>3896</v>
      </c>
      <c r="BB127" s="64" t="s">
        <v>3168</v>
      </c>
      <c r="BC127" s="32">
        <v>44018</v>
      </c>
      <c r="BD127" s="85" t="s">
        <v>3169</v>
      </c>
    </row>
    <row r="128" spans="1:56" ht="28.5" customHeight="1">
      <c r="A128" s="36" t="s">
        <v>3897</v>
      </c>
      <c r="B128" s="36"/>
      <c r="C128" s="36" t="s">
        <v>3158</v>
      </c>
      <c r="D128" s="36" t="s">
        <v>3898</v>
      </c>
      <c r="E128" s="37">
        <v>1622</v>
      </c>
      <c r="F128" s="15"/>
      <c r="G128" s="38" t="s">
        <v>10557</v>
      </c>
      <c r="H128" s="39">
        <v>42.639232999999997</v>
      </c>
      <c r="I128" s="39">
        <v>-83.256204199999999</v>
      </c>
      <c r="J128" s="39" t="s">
        <v>11049</v>
      </c>
      <c r="K128" s="39"/>
      <c r="L128" s="17" t="str">
        <f t="shared" si="8"/>
        <v>155 N Opdyke Rd, Pontiac, MI 48342</v>
      </c>
      <c r="M128" s="40"/>
      <c r="N128" s="40" t="s">
        <v>765</v>
      </c>
      <c r="O128" s="19"/>
      <c r="P128" s="61"/>
      <c r="Q128" s="41" t="s">
        <v>3266</v>
      </c>
      <c r="R128" s="20" t="str">
        <f t="shared" si="2"/>
        <v>Other Water</v>
      </c>
      <c r="S128" s="43" t="s">
        <v>2471</v>
      </c>
      <c r="T128" s="44"/>
      <c r="U128" s="23">
        <v>38.1</v>
      </c>
      <c r="V128" s="23">
        <v>20</v>
      </c>
      <c r="W128" s="23"/>
      <c r="X128" s="23"/>
      <c r="Y128" s="23">
        <f t="shared" si="3"/>
        <v>38.1</v>
      </c>
      <c r="Z128" s="19"/>
      <c r="AA128" s="19"/>
      <c r="AB128" s="19"/>
      <c r="AC128" s="19"/>
      <c r="AD128" s="19"/>
      <c r="AE128" s="18"/>
      <c r="AF128" s="18"/>
      <c r="AG128" s="18"/>
      <c r="AH128" s="19"/>
      <c r="AI128" s="19"/>
      <c r="AJ128" s="19"/>
      <c r="AK128" s="19"/>
      <c r="AL128" s="45"/>
      <c r="AM128" s="61"/>
      <c r="AN128" s="61"/>
      <c r="AO128" s="19"/>
      <c r="AP128" s="19"/>
      <c r="AQ128" s="19"/>
      <c r="AR128" s="19"/>
      <c r="AS128" s="19"/>
      <c r="AT128" s="19"/>
      <c r="AU128" s="19"/>
      <c r="AV128" s="19"/>
      <c r="AW128" s="19"/>
      <c r="AX128" s="19"/>
      <c r="AY128" s="19"/>
      <c r="AZ128" s="19"/>
      <c r="BA128" s="19"/>
      <c r="BB128" s="63"/>
      <c r="BC128" s="117">
        <v>44454</v>
      </c>
      <c r="BD128" s="121" t="s">
        <v>39</v>
      </c>
    </row>
    <row r="129" spans="1:56" ht="28.5" customHeight="1">
      <c r="A129" s="36" t="s">
        <v>3899</v>
      </c>
      <c r="B129" s="36"/>
      <c r="C129" s="36" t="s">
        <v>3158</v>
      </c>
      <c r="D129" s="36" t="s">
        <v>3900</v>
      </c>
      <c r="E129" s="37">
        <v>1838</v>
      </c>
      <c r="F129" s="15"/>
      <c r="G129" s="317" t="s">
        <v>10558</v>
      </c>
      <c r="H129" s="39">
        <v>42.664099999999998</v>
      </c>
      <c r="I129" s="39">
        <v>-83.420199999999994</v>
      </c>
      <c r="J129" s="39" t="s">
        <v>11056</v>
      </c>
      <c r="K129" s="39"/>
      <c r="L129" s="17" t="str">
        <f t="shared" si="8"/>
        <v xml:space="preserve">6500 Highland Rd Waterford, MI  48327
</v>
      </c>
      <c r="M129" s="40"/>
      <c r="N129" s="40" t="s">
        <v>113</v>
      </c>
      <c r="O129" s="45" t="s">
        <v>1007</v>
      </c>
      <c r="P129" s="41" t="s">
        <v>3901</v>
      </c>
      <c r="Q129" s="42" t="s">
        <v>3902</v>
      </c>
      <c r="R129" s="20" t="str">
        <f t="shared" si="2"/>
        <v>Groundwater</v>
      </c>
      <c r="S129" s="43" t="s">
        <v>35</v>
      </c>
      <c r="T129" s="44">
        <v>2021</v>
      </c>
      <c r="U129" s="23">
        <v>52</v>
      </c>
      <c r="V129" s="23">
        <v>4800</v>
      </c>
      <c r="W129" s="23">
        <v>4836</v>
      </c>
      <c r="X129" s="23">
        <v>6700.9</v>
      </c>
      <c r="Y129" s="23">
        <f t="shared" si="3"/>
        <v>6700.9</v>
      </c>
      <c r="Z129" s="19"/>
      <c r="AA129" s="19"/>
      <c r="AB129" s="19"/>
      <c r="AC129" s="19"/>
      <c r="AD129" s="19"/>
      <c r="AE129" s="18"/>
      <c r="AF129" s="18"/>
      <c r="AG129" s="18"/>
      <c r="AH129" s="19"/>
      <c r="AI129" s="19"/>
      <c r="AJ129" s="19"/>
      <c r="AK129" s="19"/>
      <c r="AL129" s="19"/>
      <c r="AM129" s="19"/>
      <c r="AN129" s="19"/>
      <c r="AO129" s="19"/>
      <c r="AP129" s="19"/>
      <c r="AQ129" s="19"/>
      <c r="AR129" s="19"/>
      <c r="AS129" s="19"/>
      <c r="AT129" s="19"/>
      <c r="AU129" s="19"/>
      <c r="AV129" s="19"/>
      <c r="AW129" s="19"/>
      <c r="AX129" s="19"/>
      <c r="AY129" s="19"/>
      <c r="AZ129" s="19"/>
      <c r="BA129" s="19"/>
      <c r="BB129" s="63"/>
      <c r="BC129" s="32"/>
      <c r="BD129" s="46"/>
    </row>
    <row r="130" spans="1:56" ht="28.5" customHeight="1">
      <c r="A130" s="110" t="s">
        <v>3903</v>
      </c>
      <c r="B130" s="111"/>
      <c r="C130" s="111" t="s">
        <v>3158</v>
      </c>
      <c r="D130" s="111" t="s">
        <v>3486</v>
      </c>
      <c r="E130" s="37">
        <v>488</v>
      </c>
      <c r="F130" s="15" t="str">
        <f t="shared" ref="F130:F132" si="22">A130 &amp; ", " &amp; D130</f>
        <v>Oakland Heights Development Landfill, Auburn Hills, Oakland County, Michigan</v>
      </c>
      <c r="G130" s="16" t="s">
        <v>3904</v>
      </c>
      <c r="H130" s="230">
        <v>42.704352999999998</v>
      </c>
      <c r="I130" s="230">
        <v>-83.248508000000001</v>
      </c>
      <c r="J130" s="230" t="s">
        <v>11049</v>
      </c>
      <c r="K130" s="230"/>
      <c r="L130" s="274" t="str">
        <f t="shared" si="8"/>
        <v>2350 Brown Road, Auburn Hills, Michigan</v>
      </c>
      <c r="M130" s="18"/>
      <c r="N130" s="18" t="s">
        <v>5</v>
      </c>
      <c r="O130" s="19"/>
      <c r="P130" s="88" t="s">
        <v>3190</v>
      </c>
      <c r="Q130" s="62" t="s">
        <v>3190</v>
      </c>
      <c r="R130" s="20" t="str">
        <f t="shared" si="2"/>
        <v>Groundwater</v>
      </c>
      <c r="S130" s="21" t="s">
        <v>35</v>
      </c>
      <c r="T130" s="22">
        <v>2018</v>
      </c>
      <c r="U130" s="23">
        <v>840</v>
      </c>
      <c r="V130" s="23">
        <v>700</v>
      </c>
      <c r="W130" s="23">
        <v>1540</v>
      </c>
      <c r="X130" s="23"/>
      <c r="Y130" s="23">
        <f t="shared" si="3"/>
        <v>1540</v>
      </c>
      <c r="Z130" s="158" t="s">
        <v>3905</v>
      </c>
      <c r="AA130" s="154"/>
      <c r="AB130" s="24" t="s">
        <v>3224</v>
      </c>
      <c r="AC130" s="77" t="s">
        <v>3906</v>
      </c>
      <c r="AD130" s="25"/>
      <c r="AE130" s="27"/>
      <c r="AF130" s="27"/>
      <c r="AG130" s="27"/>
      <c r="AH130" s="25"/>
      <c r="AI130" s="45"/>
      <c r="AJ130" s="25"/>
      <c r="AK130" s="28"/>
      <c r="AL130" s="25"/>
      <c r="AM130" s="29" t="s">
        <v>3907</v>
      </c>
      <c r="AN130" s="76"/>
      <c r="AO130" s="25"/>
      <c r="AP130" s="25"/>
      <c r="AQ130" s="25"/>
      <c r="AR130" s="25"/>
      <c r="AS130" s="25"/>
      <c r="AT130" s="25"/>
      <c r="AU130" s="76"/>
      <c r="AV130" s="76"/>
      <c r="AW130" s="25"/>
      <c r="AX130" s="76"/>
      <c r="AY130" s="25"/>
      <c r="AZ130" s="125"/>
      <c r="BA130" s="31"/>
      <c r="BB130" s="64" t="s">
        <v>3168</v>
      </c>
      <c r="BC130" s="32">
        <v>44089</v>
      </c>
      <c r="BD130" s="34" t="s">
        <v>39</v>
      </c>
    </row>
    <row r="131" spans="1:56" ht="28.5" customHeight="1">
      <c r="A131" s="156" t="s">
        <v>3908</v>
      </c>
      <c r="B131" s="156" t="s">
        <v>3909</v>
      </c>
      <c r="C131" s="144" t="s">
        <v>3158</v>
      </c>
      <c r="D131" s="144" t="s">
        <v>3379</v>
      </c>
      <c r="E131" s="37">
        <v>156</v>
      </c>
      <c r="F131" s="15" t="str">
        <f t="shared" si="22"/>
        <v>Oscoda Area Schools, Oscoda, Iosco County, Michigan</v>
      </c>
      <c r="G131" s="16" t="s">
        <v>3910</v>
      </c>
      <c r="H131" s="230">
        <v>44.423940319706396</v>
      </c>
      <c r="I131" s="230">
        <v>-83.377932820588697</v>
      </c>
      <c r="J131" s="230" t="s">
        <v>11049</v>
      </c>
      <c r="K131" s="230"/>
      <c r="L131" s="274" t="str">
        <f t="shared" si="8"/>
        <v>3550 E River Rd, Oscoda, MI 48750</v>
      </c>
      <c r="M131" s="134"/>
      <c r="N131" s="134" t="s">
        <v>1007</v>
      </c>
      <c r="O131" s="145" t="s">
        <v>3911</v>
      </c>
      <c r="P131" s="172" t="s">
        <v>3382</v>
      </c>
      <c r="Q131" s="88" t="s">
        <v>3383</v>
      </c>
      <c r="R131" s="20" t="str">
        <f t="shared" si="2"/>
        <v>Groundwater</v>
      </c>
      <c r="S131" s="21" t="s">
        <v>35</v>
      </c>
      <c r="T131" s="22">
        <v>2018</v>
      </c>
      <c r="U131" s="74"/>
      <c r="V131" s="74"/>
      <c r="W131" s="23">
        <v>99.2</v>
      </c>
      <c r="X131" s="23" t="s">
        <v>36</v>
      </c>
      <c r="Y131" s="23">
        <f t="shared" si="3"/>
        <v>99.2</v>
      </c>
      <c r="Z131" s="129" t="s">
        <v>3912</v>
      </c>
      <c r="AA131" s="160" t="s">
        <v>49</v>
      </c>
      <c r="AB131" s="25" t="s">
        <v>3913</v>
      </c>
      <c r="AC131" s="28" t="s">
        <v>3914</v>
      </c>
      <c r="AD131" s="25" t="s">
        <v>72</v>
      </c>
      <c r="AE131" s="81" t="s">
        <v>3915</v>
      </c>
      <c r="AF131" s="27" t="s">
        <v>156</v>
      </c>
      <c r="AG131" s="148">
        <v>2016</v>
      </c>
      <c r="AH131" s="181" t="s">
        <v>3916</v>
      </c>
      <c r="AI131" s="41" t="s">
        <v>3917</v>
      </c>
      <c r="AJ131" s="119" t="s">
        <v>49</v>
      </c>
      <c r="AK131" s="157"/>
      <c r="AL131" s="183" t="s">
        <v>49</v>
      </c>
      <c r="AM131" s="184" t="s">
        <v>3166</v>
      </c>
      <c r="AN131" s="151"/>
      <c r="AO131" s="139"/>
      <c r="AP131" s="139"/>
      <c r="AQ131" s="139"/>
      <c r="AR131" s="139"/>
      <c r="AS131" s="151"/>
      <c r="AT131" s="151"/>
      <c r="AU131" s="151"/>
      <c r="AV131" s="151"/>
      <c r="AW131" s="151"/>
      <c r="AX131" s="151"/>
      <c r="AY131" s="152" t="s">
        <v>342</v>
      </c>
      <c r="AZ131" s="153">
        <v>1</v>
      </c>
      <c r="BA131" s="35" t="s">
        <v>3918</v>
      </c>
      <c r="BB131" s="64" t="s">
        <v>3168</v>
      </c>
      <c r="BC131" s="32">
        <v>44018</v>
      </c>
      <c r="BD131" s="34" t="s">
        <v>3169</v>
      </c>
    </row>
    <row r="132" spans="1:56" ht="28.5" customHeight="1">
      <c r="A132" s="142" t="s">
        <v>3919</v>
      </c>
      <c r="B132" s="143"/>
      <c r="C132" s="144" t="s">
        <v>3158</v>
      </c>
      <c r="D132" s="144" t="s">
        <v>3379</v>
      </c>
      <c r="E132" s="59">
        <v>183</v>
      </c>
      <c r="F132" s="15" t="str">
        <f t="shared" si="22"/>
        <v>Oscoda Township Dump, Oscoda, Iosco County, Michigan</v>
      </c>
      <c r="G132" s="16" t="s">
        <v>3920</v>
      </c>
      <c r="H132" s="230">
        <v>44.506340000000002</v>
      </c>
      <c r="I132" s="230">
        <v>-83.380301000000003</v>
      </c>
      <c r="J132" s="230" t="s">
        <v>11040</v>
      </c>
      <c r="K132" s="230"/>
      <c r="L132" s="274" t="str">
        <f t="shared" si="8"/>
        <v>44.506340, -83.380301</v>
      </c>
      <c r="M132" s="134"/>
      <c r="N132" s="134" t="s">
        <v>33</v>
      </c>
      <c r="O132" s="185" t="s">
        <v>11093</v>
      </c>
      <c r="P132" s="286" t="s">
        <v>10579</v>
      </c>
      <c r="Q132" s="172" t="s">
        <v>3382</v>
      </c>
      <c r="R132" s="20" t="str">
        <f t="shared" si="2"/>
        <v>Groundwater</v>
      </c>
      <c r="S132" s="21" t="s">
        <v>35</v>
      </c>
      <c r="T132" s="22">
        <v>2018</v>
      </c>
      <c r="U132" s="74"/>
      <c r="V132" s="74"/>
      <c r="W132" s="23">
        <v>363.2</v>
      </c>
      <c r="X132" s="23">
        <v>618.83000000000004</v>
      </c>
      <c r="Y132" s="23">
        <f t="shared" si="3"/>
        <v>618.83000000000004</v>
      </c>
      <c r="Z132" s="130" t="s">
        <v>3922</v>
      </c>
      <c r="AA132" s="131" t="s">
        <v>3923</v>
      </c>
      <c r="AB132" s="25" t="s">
        <v>49</v>
      </c>
      <c r="AC132" s="25" t="s">
        <v>11094</v>
      </c>
      <c r="AD132" s="25" t="s">
        <v>72</v>
      </c>
      <c r="AE132" s="27" t="s">
        <v>11095</v>
      </c>
      <c r="AF132" s="27" t="s">
        <v>1281</v>
      </c>
      <c r="AG132" s="148">
        <v>2019</v>
      </c>
      <c r="AH132" s="130" t="s">
        <v>11096</v>
      </c>
      <c r="AI132" s="186" t="s">
        <v>49</v>
      </c>
      <c r="AJ132" s="187" t="s">
        <v>49</v>
      </c>
      <c r="AK132" s="157"/>
      <c r="AL132" s="27" t="s">
        <v>11097</v>
      </c>
      <c r="AM132" s="150" t="s">
        <v>3166</v>
      </c>
      <c r="AN132" s="151"/>
      <c r="AO132" s="151"/>
      <c r="AP132" s="151"/>
      <c r="AQ132" s="151"/>
      <c r="AR132" s="151"/>
      <c r="AS132" s="151"/>
      <c r="AT132" s="151"/>
      <c r="AU132" s="151"/>
      <c r="AV132" s="151"/>
      <c r="AW132" s="151"/>
      <c r="AX132" s="151"/>
      <c r="AY132" s="152" t="s">
        <v>548</v>
      </c>
      <c r="AZ132" s="153">
        <v>0</v>
      </c>
      <c r="BA132" s="87" t="s">
        <v>3924</v>
      </c>
      <c r="BB132" s="64" t="s">
        <v>3168</v>
      </c>
      <c r="BC132" s="32">
        <v>44018</v>
      </c>
      <c r="BD132" s="123" t="s">
        <v>3169</v>
      </c>
    </row>
    <row r="133" spans="1:56" ht="28.5" customHeight="1">
      <c r="A133" s="36" t="s">
        <v>10580</v>
      </c>
      <c r="B133" s="36"/>
      <c r="C133" s="36" t="s">
        <v>3158</v>
      </c>
      <c r="D133" s="36" t="s">
        <v>3925</v>
      </c>
      <c r="E133" s="37">
        <v>1623</v>
      </c>
      <c r="F133" s="15"/>
      <c r="G133" s="38" t="s">
        <v>10581</v>
      </c>
      <c r="H133" s="39">
        <v>44.458722700000003</v>
      </c>
      <c r="I133" s="39">
        <v>-83.485691299999999</v>
      </c>
      <c r="J133" s="39" t="s">
        <v>11040</v>
      </c>
      <c r="K133" s="39"/>
      <c r="L133" s="17" t="str">
        <f t="shared" si="8"/>
        <v>2998 Hunt, Oscoda, MI 48750</v>
      </c>
      <c r="M133" s="40"/>
      <c r="N133" s="40" t="s">
        <v>765</v>
      </c>
      <c r="O133" s="19"/>
      <c r="P133" s="61"/>
      <c r="Q133" s="41" t="s">
        <v>3266</v>
      </c>
      <c r="R133" s="20" t="str">
        <f t="shared" si="2"/>
        <v>Other Water</v>
      </c>
      <c r="S133" s="43" t="s">
        <v>2471</v>
      </c>
      <c r="T133" s="44"/>
      <c r="U133" s="23">
        <v>12.4</v>
      </c>
      <c r="V133" s="23">
        <v>75.8</v>
      </c>
      <c r="W133" s="23"/>
      <c r="X133" s="23"/>
      <c r="Y133" s="23">
        <f t="shared" si="3"/>
        <v>75.8</v>
      </c>
      <c r="Z133" s="19"/>
      <c r="AA133" s="19"/>
      <c r="AB133" s="19"/>
      <c r="AC133" s="19"/>
      <c r="AD133" s="19"/>
      <c r="AE133" s="18"/>
      <c r="AF133" s="18"/>
      <c r="AG133" s="18"/>
      <c r="AH133" s="19"/>
      <c r="AI133" s="19"/>
      <c r="AJ133" s="19"/>
      <c r="AK133" s="19"/>
      <c r="AL133" s="45"/>
      <c r="AM133" s="61"/>
      <c r="AN133" s="61"/>
      <c r="AO133" s="19"/>
      <c r="AP133" s="19"/>
      <c r="AQ133" s="19"/>
      <c r="AR133" s="19"/>
      <c r="AS133" s="19"/>
      <c r="AT133" s="19"/>
      <c r="AU133" s="19"/>
      <c r="AV133" s="19"/>
      <c r="AW133" s="19"/>
      <c r="AX133" s="19"/>
      <c r="AY133" s="19"/>
      <c r="AZ133" s="19"/>
      <c r="BA133" s="19"/>
      <c r="BB133" s="63"/>
      <c r="BC133" s="117">
        <v>44454</v>
      </c>
      <c r="BD133" s="121" t="s">
        <v>39</v>
      </c>
    </row>
    <row r="134" spans="1:56" ht="28.5" customHeight="1">
      <c r="A134" s="156" t="s">
        <v>3926</v>
      </c>
      <c r="B134" s="144"/>
      <c r="C134" s="144" t="s">
        <v>3158</v>
      </c>
      <c r="D134" s="144" t="s">
        <v>3927</v>
      </c>
      <c r="E134" s="59">
        <v>181</v>
      </c>
      <c r="F134" s="15" t="str">
        <f t="shared" ref="F134:F137" si="23">A134 &amp; ", " &amp; D134</f>
        <v>Peerless Plating, Muskegon Heights, Muskegon County, Michigan</v>
      </c>
      <c r="G134" s="16" t="s">
        <v>3928</v>
      </c>
      <c r="H134" s="230">
        <v>43.205513400000001</v>
      </c>
      <c r="I134" s="230">
        <v>-86.224588900000001</v>
      </c>
      <c r="J134" s="230" t="s">
        <v>11049</v>
      </c>
      <c r="K134" s="230"/>
      <c r="L134" s="274" t="str">
        <f t="shared" si="8"/>
        <v>2554 S Getty St
Muskegon Heights, MI 49444</v>
      </c>
      <c r="M134" s="136"/>
      <c r="N134" s="136" t="s">
        <v>5</v>
      </c>
      <c r="O134" s="145" t="s">
        <v>3929</v>
      </c>
      <c r="P134" s="146" t="s">
        <v>3930</v>
      </c>
      <c r="Q134" s="122" t="s">
        <v>3931</v>
      </c>
      <c r="R134" s="20" t="str">
        <f t="shared" si="2"/>
        <v>Groundwater</v>
      </c>
      <c r="S134" s="21" t="s">
        <v>35</v>
      </c>
      <c r="T134" s="22">
        <v>2018</v>
      </c>
      <c r="U134" s="74"/>
      <c r="V134" s="74"/>
      <c r="W134" s="23">
        <v>80</v>
      </c>
      <c r="X134" s="23">
        <v>102</v>
      </c>
      <c r="Y134" s="23">
        <f t="shared" si="3"/>
        <v>102</v>
      </c>
      <c r="Z134" s="130" t="s">
        <v>3932</v>
      </c>
      <c r="AA134" s="131" t="s">
        <v>3933</v>
      </c>
      <c r="AB134" s="25" t="s">
        <v>49</v>
      </c>
      <c r="AC134" s="25" t="s">
        <v>3934</v>
      </c>
      <c r="AD134" s="25" t="s">
        <v>72</v>
      </c>
      <c r="AE134" s="27" t="s">
        <v>3935</v>
      </c>
      <c r="AF134" s="27" t="s">
        <v>1281</v>
      </c>
      <c r="AG134" s="148">
        <v>2018</v>
      </c>
      <c r="AH134" s="130" t="s">
        <v>3936</v>
      </c>
      <c r="AI134" s="62" t="s">
        <v>3931</v>
      </c>
      <c r="AJ134" s="149" t="s">
        <v>49</v>
      </c>
      <c r="AK134" s="157"/>
      <c r="AL134" s="130" t="s">
        <v>3937</v>
      </c>
      <c r="AM134" s="150" t="s">
        <v>3166</v>
      </c>
      <c r="AN134" s="151"/>
      <c r="AO134" s="152" t="s">
        <v>49</v>
      </c>
      <c r="AP134" s="152" t="s">
        <v>49</v>
      </c>
      <c r="AQ134" s="152" t="s">
        <v>49</v>
      </c>
      <c r="AR134" s="152" t="s">
        <v>49</v>
      </c>
      <c r="AS134" s="152" t="s">
        <v>72</v>
      </c>
      <c r="AT134" s="152" t="s">
        <v>72</v>
      </c>
      <c r="AU134" s="151"/>
      <c r="AV134" s="151"/>
      <c r="AW134" s="152" t="s">
        <v>1954</v>
      </c>
      <c r="AX134" s="151"/>
      <c r="AY134" s="152" t="s">
        <v>342</v>
      </c>
      <c r="AZ134" s="153">
        <v>0</v>
      </c>
      <c r="BA134" s="87" t="s">
        <v>3938</v>
      </c>
      <c r="BB134" s="64" t="s">
        <v>3168</v>
      </c>
      <c r="BC134" s="32">
        <v>44018</v>
      </c>
      <c r="BD134" s="123" t="s">
        <v>3169</v>
      </c>
    </row>
    <row r="135" spans="1:56" ht="28.5" customHeight="1">
      <c r="A135" s="36" t="s">
        <v>3939</v>
      </c>
      <c r="B135" s="36"/>
      <c r="C135" s="36" t="s">
        <v>3158</v>
      </c>
      <c r="D135" s="36" t="s">
        <v>3940</v>
      </c>
      <c r="E135" s="37">
        <v>1299</v>
      </c>
      <c r="F135" s="15" t="str">
        <f t="shared" si="23"/>
        <v xml:space="preserve">Pellston Regional Airport, Pellston, Emmet County, Michigan </v>
      </c>
      <c r="G135" s="65"/>
      <c r="H135" s="230">
        <v>45.571490300000001</v>
      </c>
      <c r="I135" s="230">
        <v>-84.786183399999999</v>
      </c>
      <c r="J135" s="230" t="s">
        <v>11056</v>
      </c>
      <c r="K135" s="230" t="s">
        <v>10608</v>
      </c>
      <c r="L135" s="17" t="str">
        <f t="shared" si="8"/>
        <v>1395 US-31, Pellston, MI 49769</v>
      </c>
      <c r="M135" s="40"/>
      <c r="N135" s="40" t="s">
        <v>113</v>
      </c>
      <c r="O135" s="45" t="s">
        <v>3941</v>
      </c>
      <c r="P135" s="42" t="s">
        <v>3942</v>
      </c>
      <c r="Q135" s="41" t="s">
        <v>3943</v>
      </c>
      <c r="R135" s="20" t="str">
        <f t="shared" si="2"/>
        <v>Other Water</v>
      </c>
      <c r="S135" s="43" t="s">
        <v>80</v>
      </c>
      <c r="T135" s="44">
        <v>2021</v>
      </c>
      <c r="U135" s="23">
        <v>48</v>
      </c>
      <c r="V135" s="23">
        <v>410</v>
      </c>
      <c r="W135" s="23"/>
      <c r="X135" s="23">
        <v>798</v>
      </c>
      <c r="Y135" s="23">
        <f t="shared" si="3"/>
        <v>798</v>
      </c>
      <c r="Z135" s="19"/>
      <c r="AA135" s="19"/>
      <c r="AB135" s="19"/>
      <c r="AC135" s="19"/>
      <c r="AD135" s="19"/>
      <c r="AE135" s="18"/>
      <c r="AF135" s="18"/>
      <c r="AG135" s="18"/>
      <c r="AH135" s="19"/>
      <c r="AI135" s="19"/>
      <c r="AJ135" s="19"/>
      <c r="AK135" s="19"/>
      <c r="AL135" s="45" t="s">
        <v>3944</v>
      </c>
      <c r="AM135" s="29" t="s">
        <v>3943</v>
      </c>
      <c r="AN135" s="19"/>
      <c r="AO135" s="19"/>
      <c r="AP135" s="19"/>
      <c r="AQ135" s="19"/>
      <c r="AR135" s="19"/>
      <c r="AS135" s="19"/>
      <c r="AT135" s="19"/>
      <c r="AU135" s="19"/>
      <c r="AV135" s="19"/>
      <c r="AW135" s="19"/>
      <c r="AX135" s="19"/>
      <c r="AY135" s="19"/>
      <c r="AZ135" s="19"/>
      <c r="BA135" s="42" t="s">
        <v>3945</v>
      </c>
      <c r="BB135" s="42" t="s">
        <v>3340</v>
      </c>
      <c r="BC135" s="32">
        <v>44257</v>
      </c>
      <c r="BD135" s="46" t="s">
        <v>1284</v>
      </c>
    </row>
    <row r="136" spans="1:56" ht="28.5" customHeight="1">
      <c r="A136" s="110" t="s">
        <v>3946</v>
      </c>
      <c r="B136" s="111"/>
      <c r="C136" s="111" t="s">
        <v>3158</v>
      </c>
      <c r="D136" s="111" t="s">
        <v>3947</v>
      </c>
      <c r="E136" s="37">
        <v>489</v>
      </c>
      <c r="F136" s="15" t="str">
        <f t="shared" si="23"/>
        <v>Pine Tree Acres, Lenox Township, Macomb County, Michigan</v>
      </c>
      <c r="G136" s="16" t="s">
        <v>3948</v>
      </c>
      <c r="H136" s="230">
        <v>42.7642545</v>
      </c>
      <c r="I136" s="230">
        <v>-82.746117499999997</v>
      </c>
      <c r="J136" s="230" t="s">
        <v>11098</v>
      </c>
      <c r="K136" s="230"/>
      <c r="L136" s="274" t="str">
        <f t="shared" si="8"/>
        <v>36600 29 Mile Rd, Lenox Township</v>
      </c>
      <c r="M136" s="18"/>
      <c r="N136" s="18" t="s">
        <v>33</v>
      </c>
      <c r="O136" s="45" t="s">
        <v>33</v>
      </c>
      <c r="P136" s="88" t="s">
        <v>3190</v>
      </c>
      <c r="Q136" s="62" t="s">
        <v>3190</v>
      </c>
      <c r="R136" s="20" t="str">
        <f t="shared" si="2"/>
        <v>Groundwater</v>
      </c>
      <c r="S136" s="21" t="s">
        <v>35</v>
      </c>
      <c r="T136" s="22">
        <v>2018</v>
      </c>
      <c r="U136" s="23">
        <v>1800</v>
      </c>
      <c r="V136" s="23">
        <v>430</v>
      </c>
      <c r="W136" s="23">
        <v>2230</v>
      </c>
      <c r="X136" s="23"/>
      <c r="Y136" s="23">
        <f t="shared" si="3"/>
        <v>2230</v>
      </c>
      <c r="Z136" s="158" t="s">
        <v>3949</v>
      </c>
      <c r="AA136" s="154"/>
      <c r="AB136" s="24" t="s">
        <v>3224</v>
      </c>
      <c r="AC136" s="77" t="s">
        <v>3950</v>
      </c>
      <c r="AD136" s="25"/>
      <c r="AE136" s="27"/>
      <c r="AF136" s="27"/>
      <c r="AG136" s="27"/>
      <c r="AH136" s="25"/>
      <c r="AI136" s="45"/>
      <c r="AJ136" s="25"/>
      <c r="AK136" s="28"/>
      <c r="AL136" s="25"/>
      <c r="AM136" s="150" t="s">
        <v>3166</v>
      </c>
      <c r="AN136" s="76"/>
      <c r="AO136" s="25"/>
      <c r="AP136" s="25"/>
      <c r="AQ136" s="25"/>
      <c r="AR136" s="25"/>
      <c r="AS136" s="25"/>
      <c r="AT136" s="25"/>
      <c r="AU136" s="76"/>
      <c r="AV136" s="76"/>
      <c r="AW136" s="25"/>
      <c r="AX136" s="76"/>
      <c r="AY136" s="25"/>
      <c r="AZ136" s="125"/>
      <c r="BA136" s="31"/>
      <c r="BB136" s="64" t="s">
        <v>3168</v>
      </c>
      <c r="BC136" s="32">
        <v>44089</v>
      </c>
      <c r="BD136" s="34" t="s">
        <v>39</v>
      </c>
    </row>
    <row r="137" spans="1:56" ht="28.5" customHeight="1">
      <c r="A137" s="110" t="s">
        <v>3951</v>
      </c>
      <c r="B137" s="111"/>
      <c r="C137" s="111" t="s">
        <v>3158</v>
      </c>
      <c r="D137" s="111" t="s">
        <v>3401</v>
      </c>
      <c r="E137" s="59">
        <v>490</v>
      </c>
      <c r="F137" s="15" t="str">
        <f t="shared" si="23"/>
        <v>Plating Specialties, Madison Heights, Oakland County, Michigan</v>
      </c>
      <c r="G137" s="16" t="s">
        <v>3952</v>
      </c>
      <c r="H137" s="230">
        <v>42.476646799999997</v>
      </c>
      <c r="I137" s="230">
        <v>-83.087765200000007</v>
      </c>
      <c r="J137" s="230" t="s">
        <v>11098</v>
      </c>
      <c r="K137" s="230"/>
      <c r="L137" s="274" t="str">
        <f t="shared" si="8"/>
        <v>1675 E. Ten Mile Rd, Madison Heights</v>
      </c>
      <c r="M137" s="18"/>
      <c r="N137" s="18" t="s">
        <v>5</v>
      </c>
      <c r="O137" s="45" t="s">
        <v>3271</v>
      </c>
      <c r="P137" s="88" t="s">
        <v>3190</v>
      </c>
      <c r="Q137" s="62" t="s">
        <v>3190</v>
      </c>
      <c r="R137" s="20" t="str">
        <f t="shared" si="2"/>
        <v>Groundwater</v>
      </c>
      <c r="S137" s="21" t="s">
        <v>35</v>
      </c>
      <c r="T137" s="22">
        <v>2018</v>
      </c>
      <c r="U137" s="23"/>
      <c r="V137" s="23">
        <v>10</v>
      </c>
      <c r="W137" s="23" t="s">
        <v>36</v>
      </c>
      <c r="X137" s="23" t="s">
        <v>36</v>
      </c>
      <c r="Y137" s="23">
        <f t="shared" si="3"/>
        <v>10</v>
      </c>
      <c r="Z137" s="158" t="s">
        <v>3483</v>
      </c>
      <c r="AA137" s="154"/>
      <c r="AB137" s="24" t="s">
        <v>3224</v>
      </c>
      <c r="AC137" s="77" t="s">
        <v>3484</v>
      </c>
      <c r="AD137" s="25"/>
      <c r="AE137" s="27"/>
      <c r="AF137" s="27"/>
      <c r="AG137" s="27"/>
      <c r="AH137" s="25"/>
      <c r="AI137" s="45"/>
      <c r="AJ137" s="25"/>
      <c r="AK137" s="28"/>
      <c r="AL137" s="25"/>
      <c r="AM137" s="150" t="s">
        <v>3166</v>
      </c>
      <c r="AN137" s="76"/>
      <c r="AO137" s="25"/>
      <c r="AP137" s="25"/>
      <c r="AQ137" s="25"/>
      <c r="AR137" s="25"/>
      <c r="AS137" s="25"/>
      <c r="AT137" s="25"/>
      <c r="AU137" s="76"/>
      <c r="AV137" s="76"/>
      <c r="AW137" s="25"/>
      <c r="AX137" s="76"/>
      <c r="AY137" s="25"/>
      <c r="AZ137" s="125"/>
      <c r="BA137" s="31"/>
      <c r="BB137" s="64" t="s">
        <v>3168</v>
      </c>
      <c r="BC137" s="32">
        <v>44089</v>
      </c>
      <c r="BD137" s="34" t="s">
        <v>39</v>
      </c>
    </row>
    <row r="138" spans="1:56" ht="28.5" customHeight="1">
      <c r="A138" s="36" t="s">
        <v>3953</v>
      </c>
      <c r="B138" s="36"/>
      <c r="C138" s="36" t="s">
        <v>3158</v>
      </c>
      <c r="D138" s="36" t="s">
        <v>3954</v>
      </c>
      <c r="E138" s="59">
        <v>1624</v>
      </c>
      <c r="G138" s="38" t="s">
        <v>10654</v>
      </c>
      <c r="H138" s="39">
        <v>42.975531500000002</v>
      </c>
      <c r="I138" s="39">
        <v>-82.419408899999993</v>
      </c>
      <c r="J138" s="39" t="s">
        <v>11098</v>
      </c>
      <c r="K138" s="39"/>
      <c r="L138" s="17" t="str">
        <f t="shared" si="8"/>
        <v>100 Merchant Street, Port Huron, MI 48060</v>
      </c>
      <c r="M138" s="40"/>
      <c r="N138" s="40" t="s">
        <v>765</v>
      </c>
      <c r="O138" s="19"/>
      <c r="P138" s="61"/>
      <c r="Q138" s="41" t="s">
        <v>3266</v>
      </c>
      <c r="R138" s="20" t="str">
        <f t="shared" si="2"/>
        <v>Other Water</v>
      </c>
      <c r="S138" s="43" t="s">
        <v>2471</v>
      </c>
      <c r="T138" s="44"/>
      <c r="U138" s="23">
        <v>92.1</v>
      </c>
      <c r="V138" s="23">
        <v>277</v>
      </c>
      <c r="W138" s="23"/>
      <c r="X138" s="23"/>
      <c r="Y138" s="23">
        <f t="shared" si="3"/>
        <v>277</v>
      </c>
      <c r="Z138" s="19"/>
      <c r="AA138" s="19"/>
      <c r="AB138" s="19"/>
      <c r="AC138" s="19"/>
      <c r="AD138" s="19"/>
      <c r="AE138" s="18"/>
      <c r="AF138" s="18"/>
      <c r="AG138" s="18"/>
      <c r="AH138" s="19"/>
      <c r="AI138" s="19"/>
      <c r="AJ138" s="19"/>
      <c r="AK138" s="19"/>
      <c r="AL138" s="45"/>
      <c r="AM138" s="61"/>
      <c r="AN138" s="61"/>
      <c r="AO138" s="19"/>
      <c r="AP138" s="19"/>
      <c r="AQ138" s="19"/>
      <c r="AR138" s="19"/>
      <c r="AS138" s="19"/>
      <c r="AT138" s="19"/>
      <c r="AU138" s="19"/>
      <c r="AV138" s="19"/>
      <c r="AW138" s="19"/>
      <c r="AX138" s="19"/>
      <c r="AY138" s="19"/>
      <c r="AZ138" s="19"/>
      <c r="BA138" s="19"/>
      <c r="BB138" s="63"/>
      <c r="BC138" s="117">
        <v>44454</v>
      </c>
      <c r="BD138" s="121" t="s">
        <v>39</v>
      </c>
    </row>
    <row r="139" spans="1:56" ht="28.5" customHeight="1">
      <c r="A139" s="98" t="s">
        <v>3955</v>
      </c>
      <c r="B139" s="96" t="s">
        <v>3956</v>
      </c>
      <c r="C139" s="54" t="s">
        <v>3158</v>
      </c>
      <c r="D139" s="14" t="s">
        <v>3957</v>
      </c>
      <c r="E139" s="59">
        <v>144</v>
      </c>
      <c r="F139" s="15" t="str">
        <f t="shared" ref="F139:F151" si="24">A139 &amp; ", " &amp; D139</f>
        <v>Production Plated Plastics, Richland Township, Kalamazoo County, Michigan</v>
      </c>
      <c r="G139" s="16" t="s">
        <v>3958</v>
      </c>
      <c r="H139" s="188">
        <v>42.377060999999998</v>
      </c>
      <c r="I139" s="188">
        <v>-85.438916000000006</v>
      </c>
      <c r="J139" s="188" t="s">
        <v>11040</v>
      </c>
      <c r="K139" s="188"/>
      <c r="L139" s="274" t="str">
        <f t="shared" si="8"/>
        <v>42.377061, -85.438916</v>
      </c>
      <c r="M139" s="281"/>
      <c r="N139" s="18" t="s">
        <v>5</v>
      </c>
      <c r="O139" s="19" t="s">
        <v>3959</v>
      </c>
      <c r="P139" s="99" t="s">
        <v>3960</v>
      </c>
      <c r="Q139" s="189" t="s">
        <v>3961</v>
      </c>
      <c r="R139" s="20" t="str">
        <f t="shared" si="2"/>
        <v>Other Water</v>
      </c>
      <c r="S139" s="21" t="s">
        <v>2471</v>
      </c>
      <c r="T139" s="22">
        <v>2018</v>
      </c>
      <c r="U139" s="74"/>
      <c r="V139" s="23">
        <v>8000</v>
      </c>
      <c r="W139" s="23" t="s">
        <v>36</v>
      </c>
      <c r="X139" s="23" t="s">
        <v>36</v>
      </c>
      <c r="Y139" s="23">
        <f t="shared" si="3"/>
        <v>8000</v>
      </c>
      <c r="Z139" s="24" t="s">
        <v>3962</v>
      </c>
      <c r="AA139" s="95" t="s">
        <v>49</v>
      </c>
      <c r="AB139" s="26"/>
      <c r="AC139" s="26"/>
      <c r="AD139" s="26"/>
      <c r="AE139" s="56"/>
      <c r="AF139" s="56"/>
      <c r="AG139" s="56">
        <v>2018</v>
      </c>
      <c r="AH139" s="26" t="s">
        <v>3963</v>
      </c>
      <c r="AI139" s="62" t="s">
        <v>3960</v>
      </c>
      <c r="AJ139" s="26" t="s">
        <v>3964</v>
      </c>
      <c r="AK139" s="56" t="s">
        <v>3965</v>
      </c>
      <c r="AL139" s="107" t="s">
        <v>3966</v>
      </c>
      <c r="AM139" s="151" t="s">
        <v>3166</v>
      </c>
      <c r="AN139" s="151"/>
      <c r="AO139" s="151"/>
      <c r="AP139" s="151"/>
      <c r="AQ139" s="151"/>
      <c r="AR139" s="151"/>
      <c r="AS139" s="151"/>
      <c r="AT139" s="151"/>
      <c r="AU139" s="151"/>
      <c r="AV139" s="151"/>
      <c r="AW139" s="151"/>
      <c r="AX139" s="151"/>
      <c r="AY139" s="151"/>
      <c r="AZ139" s="140">
        <v>17</v>
      </c>
      <c r="BA139" s="35" t="s">
        <v>3967</v>
      </c>
      <c r="BB139" s="64" t="s">
        <v>3168</v>
      </c>
      <c r="BC139" s="32">
        <v>44018</v>
      </c>
      <c r="BD139" s="34" t="s">
        <v>3169</v>
      </c>
    </row>
    <row r="140" spans="1:56" ht="28.5" customHeight="1">
      <c r="A140" s="110" t="s">
        <v>3968</v>
      </c>
      <c r="B140" s="111"/>
      <c r="C140" s="111" t="s">
        <v>3158</v>
      </c>
      <c r="D140" s="111" t="s">
        <v>3486</v>
      </c>
      <c r="E140" s="37">
        <v>491</v>
      </c>
      <c r="F140" s="15" t="str">
        <f t="shared" si="24"/>
        <v>PSB Credit Services, Auburn Hills, Oakland County, Michigan</v>
      </c>
      <c r="G140" s="16" t="s">
        <v>3969</v>
      </c>
      <c r="H140" s="230">
        <v>42.740499999999997</v>
      </c>
      <c r="I140" s="230">
        <v>-84.582727000000006</v>
      </c>
      <c r="J140" s="230" t="s">
        <v>11099</v>
      </c>
      <c r="K140" s="16" t="s">
        <v>3973</v>
      </c>
      <c r="L140" s="274" t="str">
        <f t="shared" si="8"/>
        <v>561 Collier Rd, Auburn Hills, Michigan</v>
      </c>
      <c r="M140" s="18"/>
      <c r="N140" s="18" t="s">
        <v>5</v>
      </c>
      <c r="O140" s="19"/>
      <c r="P140" s="88" t="s">
        <v>3190</v>
      </c>
      <c r="Q140" s="62" t="s">
        <v>3190</v>
      </c>
      <c r="R140" s="20" t="str">
        <f t="shared" si="2"/>
        <v>Groundwater</v>
      </c>
      <c r="S140" s="21" t="s">
        <v>35</v>
      </c>
      <c r="T140" s="22">
        <v>2018</v>
      </c>
      <c r="U140" s="23">
        <v>200</v>
      </c>
      <c r="V140" s="23">
        <v>160</v>
      </c>
      <c r="W140" s="23">
        <v>360</v>
      </c>
      <c r="X140" s="23"/>
      <c r="Y140" s="23">
        <f t="shared" si="3"/>
        <v>360</v>
      </c>
      <c r="Z140" s="158" t="s">
        <v>3970</v>
      </c>
      <c r="AA140" s="154"/>
      <c r="AB140" s="24" t="s">
        <v>3224</v>
      </c>
      <c r="AC140" s="77" t="s">
        <v>3971</v>
      </c>
      <c r="AD140" s="25"/>
      <c r="AE140" s="27"/>
      <c r="AF140" s="27"/>
      <c r="AG140" s="27"/>
      <c r="AH140" s="25"/>
      <c r="AI140" s="45"/>
      <c r="AJ140" s="25"/>
      <c r="AK140" s="28"/>
      <c r="AL140" s="25"/>
      <c r="AM140" s="151" t="s">
        <v>3166</v>
      </c>
      <c r="AN140" s="76"/>
      <c r="AO140" s="25"/>
      <c r="AP140" s="25"/>
      <c r="AQ140" s="25"/>
      <c r="AR140" s="25"/>
      <c r="AS140" s="25"/>
      <c r="AT140" s="25"/>
      <c r="AU140" s="76"/>
      <c r="AV140" s="76"/>
      <c r="AW140" s="25"/>
      <c r="AX140" s="76"/>
      <c r="AY140" s="25"/>
      <c r="AZ140" s="125"/>
      <c r="BA140" s="31"/>
      <c r="BB140" s="64" t="s">
        <v>3168</v>
      </c>
      <c r="BC140" s="32">
        <v>44089</v>
      </c>
      <c r="BD140" s="34" t="s">
        <v>39</v>
      </c>
    </row>
    <row r="141" spans="1:56" ht="28.5" customHeight="1">
      <c r="A141" s="100" t="s">
        <v>3972</v>
      </c>
      <c r="B141" s="54"/>
      <c r="C141" s="54" t="s">
        <v>3158</v>
      </c>
      <c r="D141" s="14" t="s">
        <v>3392</v>
      </c>
      <c r="E141" s="37">
        <v>125</v>
      </c>
      <c r="F141" s="15" t="str">
        <f t="shared" si="24"/>
        <v>RACER Buick City Site, Floridaint, Michigan</v>
      </c>
      <c r="G141" s="16" t="s">
        <v>3973</v>
      </c>
      <c r="H141" s="230">
        <v>42.687976599999999</v>
      </c>
      <c r="I141" s="230">
        <v>-83.290943999999996</v>
      </c>
      <c r="J141" s="230" t="s">
        <v>11099</v>
      </c>
      <c r="K141" s="230" t="s">
        <v>10667</v>
      </c>
      <c r="L141" s="17" t="str">
        <f t="shared" si="8"/>
        <v>902 East Leith St, Flint, MI</v>
      </c>
      <c r="M141" s="18"/>
      <c r="N141" s="18" t="s">
        <v>5</v>
      </c>
      <c r="O141" s="19" t="s">
        <v>3974</v>
      </c>
      <c r="P141" s="190" t="s">
        <v>3975</v>
      </c>
      <c r="Q141" s="62" t="s">
        <v>3976</v>
      </c>
      <c r="R141" s="20" t="str">
        <f t="shared" si="2"/>
        <v>Groundwater</v>
      </c>
      <c r="S141" s="21" t="s">
        <v>35</v>
      </c>
      <c r="T141" s="22">
        <v>2018</v>
      </c>
      <c r="U141" s="74"/>
      <c r="V141" s="23">
        <v>38000</v>
      </c>
      <c r="W141" s="23" t="s">
        <v>36</v>
      </c>
      <c r="X141" s="23" t="s">
        <v>36</v>
      </c>
      <c r="Y141" s="23">
        <f t="shared" si="3"/>
        <v>38000</v>
      </c>
      <c r="Z141" s="24" t="s">
        <v>3977</v>
      </c>
      <c r="AA141" s="24" t="s">
        <v>3978</v>
      </c>
      <c r="AB141" s="26"/>
      <c r="AC141" s="26"/>
      <c r="AD141" s="26"/>
      <c r="AE141" s="56"/>
      <c r="AF141" s="56"/>
      <c r="AG141" s="56">
        <v>2018</v>
      </c>
      <c r="AH141" s="33" t="s">
        <v>3979</v>
      </c>
      <c r="AI141" s="62" t="s">
        <v>3976</v>
      </c>
      <c r="AJ141" s="107" t="s">
        <v>49</v>
      </c>
      <c r="AK141" s="107"/>
      <c r="AL141" s="33" t="s">
        <v>3980</v>
      </c>
      <c r="AM141" s="151" t="s">
        <v>3166</v>
      </c>
      <c r="AN141" s="151"/>
      <c r="AO141" s="151"/>
      <c r="AP141" s="151"/>
      <c r="AQ141" s="151"/>
      <c r="AR141" s="151"/>
      <c r="AS141" s="151"/>
      <c r="AT141" s="151"/>
      <c r="AU141" s="151"/>
      <c r="AV141" s="151"/>
      <c r="AW141" s="151"/>
      <c r="AX141" s="151"/>
      <c r="AY141" s="151"/>
      <c r="AZ141" s="140">
        <v>1</v>
      </c>
      <c r="BA141" s="35" t="s">
        <v>3981</v>
      </c>
      <c r="BB141" s="105" t="s">
        <v>3168</v>
      </c>
      <c r="BC141" s="32">
        <v>44015</v>
      </c>
      <c r="BD141" s="34" t="s">
        <v>3169</v>
      </c>
    </row>
    <row r="142" spans="1:56" ht="28.5" customHeight="1">
      <c r="A142" s="156" t="s">
        <v>3982</v>
      </c>
      <c r="B142" s="144"/>
      <c r="C142" s="144" t="s">
        <v>3158</v>
      </c>
      <c r="D142" s="144" t="s">
        <v>3365</v>
      </c>
      <c r="E142" s="59">
        <v>166</v>
      </c>
      <c r="F142" s="15" t="str">
        <f t="shared" si="24"/>
        <v>RACER Eckles Road, Livonia, Wayne County, Michigan</v>
      </c>
      <c r="G142" s="16" t="s">
        <v>3983</v>
      </c>
      <c r="H142" s="230">
        <v>42.374745500000003</v>
      </c>
      <c r="I142" s="230">
        <v>-83.426600699999995</v>
      </c>
      <c r="J142" s="230" t="s">
        <v>11098</v>
      </c>
      <c r="K142" s="230"/>
      <c r="L142" s="274" t="str">
        <f t="shared" si="8"/>
        <v>12950 Eckles Road, Livonia, MI</v>
      </c>
      <c r="M142" s="136"/>
      <c r="N142" s="136" t="s">
        <v>5</v>
      </c>
      <c r="O142" s="145" t="s">
        <v>3984</v>
      </c>
      <c r="P142" s="146" t="s">
        <v>3985</v>
      </c>
      <c r="Q142" s="122" t="s">
        <v>3986</v>
      </c>
      <c r="R142" s="20" t="str">
        <f t="shared" si="2"/>
        <v>Other Water</v>
      </c>
      <c r="S142" s="21" t="s">
        <v>2471</v>
      </c>
      <c r="T142" s="22">
        <v>2018</v>
      </c>
      <c r="U142" s="74"/>
      <c r="V142" s="23">
        <v>110</v>
      </c>
      <c r="W142" s="23"/>
      <c r="X142" s="23"/>
      <c r="Y142" s="23">
        <f t="shared" si="3"/>
        <v>110</v>
      </c>
      <c r="Z142" s="131" t="s">
        <v>3987</v>
      </c>
      <c r="AA142" s="160" t="s">
        <v>49</v>
      </c>
      <c r="AB142" s="25" t="s">
        <v>49</v>
      </c>
      <c r="AC142" s="28" t="s">
        <v>49</v>
      </c>
      <c r="AD142" s="25" t="s">
        <v>72</v>
      </c>
      <c r="AE142" s="27" t="s">
        <v>3988</v>
      </c>
      <c r="AF142" s="27" t="s">
        <v>5</v>
      </c>
      <c r="AG142" s="148">
        <v>2018</v>
      </c>
      <c r="AH142" s="130" t="s">
        <v>3989</v>
      </c>
      <c r="AI142" s="62" t="s">
        <v>3986</v>
      </c>
      <c r="AJ142" s="149" t="s">
        <v>49</v>
      </c>
      <c r="AK142" s="157"/>
      <c r="AL142" s="129" t="s">
        <v>3990</v>
      </c>
      <c r="AM142" s="150" t="s">
        <v>3166</v>
      </c>
      <c r="AN142" s="151"/>
      <c r="AO142" s="152" t="s">
        <v>49</v>
      </c>
      <c r="AP142" s="152" t="s">
        <v>49</v>
      </c>
      <c r="AQ142" s="152" t="s">
        <v>49</v>
      </c>
      <c r="AR142" s="152" t="s">
        <v>49</v>
      </c>
      <c r="AS142" s="152" t="s">
        <v>72</v>
      </c>
      <c r="AT142" s="152" t="s">
        <v>72</v>
      </c>
      <c r="AU142" s="151"/>
      <c r="AV142" s="151"/>
      <c r="AW142" s="152" t="s">
        <v>1954</v>
      </c>
      <c r="AX142" s="151"/>
      <c r="AY142" s="152" t="s">
        <v>342</v>
      </c>
      <c r="AZ142" s="153">
        <v>0</v>
      </c>
      <c r="BA142" s="35" t="s">
        <v>3991</v>
      </c>
      <c r="BB142" s="64" t="s">
        <v>3027</v>
      </c>
      <c r="BC142" s="32">
        <v>44018</v>
      </c>
      <c r="BD142" s="34" t="s">
        <v>3169</v>
      </c>
    </row>
    <row r="143" spans="1:56" ht="28.5" customHeight="1">
      <c r="A143" s="98" t="s">
        <v>3199</v>
      </c>
      <c r="B143" s="96" t="s">
        <v>11100</v>
      </c>
      <c r="C143" s="54" t="s">
        <v>3158</v>
      </c>
      <c r="D143" s="54" t="s">
        <v>3736</v>
      </c>
      <c r="E143" s="37">
        <v>136</v>
      </c>
      <c r="F143" s="15" t="str">
        <f t="shared" si="24"/>
        <v>Adams Plating, Lansing, Michigan</v>
      </c>
      <c r="G143" s="16" t="s">
        <v>3983</v>
      </c>
      <c r="H143" s="230">
        <v>42.374745500000003</v>
      </c>
      <c r="I143" s="230">
        <v>-83.426632900000001</v>
      </c>
      <c r="J143" s="230" t="s">
        <v>11099</v>
      </c>
      <c r="K143" s="230" t="s">
        <v>9336</v>
      </c>
      <c r="L143" s="17" t="str">
        <f t="shared" si="8"/>
        <v>521 N Rosemary St, Lansing, MI 48917</v>
      </c>
      <c r="M143" s="18"/>
      <c r="N143" s="18" t="s">
        <v>5</v>
      </c>
      <c r="O143" s="19" t="s">
        <v>3992</v>
      </c>
      <c r="P143" s="57" t="s">
        <v>3993</v>
      </c>
      <c r="Q143" s="122" t="s">
        <v>3204</v>
      </c>
      <c r="R143" s="20" t="str">
        <f t="shared" si="2"/>
        <v>Groundwater</v>
      </c>
      <c r="S143" s="21" t="s">
        <v>35</v>
      </c>
      <c r="T143" s="22">
        <v>2018</v>
      </c>
      <c r="U143" s="74"/>
      <c r="V143" s="74"/>
      <c r="W143" s="23">
        <v>14000</v>
      </c>
      <c r="X143" s="23"/>
      <c r="Y143" s="23">
        <f t="shared" si="3"/>
        <v>14000</v>
      </c>
      <c r="Z143" s="24" t="s">
        <v>3994</v>
      </c>
      <c r="AA143" s="28" t="s">
        <v>49</v>
      </c>
      <c r="AB143" s="26"/>
      <c r="AC143" s="26"/>
      <c r="AD143" s="26"/>
      <c r="AE143" s="56"/>
      <c r="AF143" s="56"/>
      <c r="AG143" s="56">
        <v>2016</v>
      </c>
      <c r="AH143" s="26" t="s">
        <v>3995</v>
      </c>
      <c r="AI143" s="62" t="s">
        <v>3204</v>
      </c>
      <c r="AJ143" s="33" t="s">
        <v>49</v>
      </c>
      <c r="AK143" s="107"/>
      <c r="AL143" s="33" t="s">
        <v>3996</v>
      </c>
      <c r="AM143" s="151" t="s">
        <v>3166</v>
      </c>
      <c r="AN143" s="151"/>
      <c r="AO143" s="151"/>
      <c r="AP143" s="151"/>
      <c r="AQ143" s="151"/>
      <c r="AR143" s="151"/>
      <c r="AS143" s="151"/>
      <c r="AT143" s="151"/>
      <c r="AU143" s="151"/>
      <c r="AV143" s="151"/>
      <c r="AW143" s="151"/>
      <c r="AX143" s="151"/>
      <c r="AY143" s="151"/>
      <c r="AZ143" s="140">
        <v>0</v>
      </c>
      <c r="BA143" s="35" t="s">
        <v>3997</v>
      </c>
      <c r="BB143" s="64" t="s">
        <v>3168</v>
      </c>
      <c r="BC143" s="32">
        <v>44015</v>
      </c>
      <c r="BD143" s="34" t="s">
        <v>3169</v>
      </c>
    </row>
    <row r="144" spans="1:56" ht="28.5" customHeight="1">
      <c r="A144" s="175" t="s">
        <v>3998</v>
      </c>
      <c r="B144" s="170"/>
      <c r="C144" s="144" t="s">
        <v>3158</v>
      </c>
      <c r="D144" s="144" t="s">
        <v>3200</v>
      </c>
      <c r="E144" s="59">
        <v>158</v>
      </c>
      <c r="F144" s="15" t="str">
        <f t="shared" si="24"/>
        <v>RACER Lansing Plants 2, 3, 6, Lansing, Ingham County, Michigan</v>
      </c>
      <c r="G144" s="16" t="s">
        <v>3999</v>
      </c>
      <c r="H144" s="17">
        <v>42.739477999999998</v>
      </c>
      <c r="I144" s="17">
        <v>-84.587918999999999</v>
      </c>
      <c r="J144" s="17" t="s">
        <v>11064</v>
      </c>
      <c r="K144" s="17" t="s">
        <v>10671</v>
      </c>
      <c r="L144" s="17" t="str">
        <f t="shared" si="8"/>
        <v>42.74353507438432, -84.58493125655824</v>
      </c>
      <c r="M144" s="136"/>
      <c r="N144" s="136" t="s">
        <v>5</v>
      </c>
      <c r="O144" s="145" t="s">
        <v>4000</v>
      </c>
      <c r="P144" s="146" t="s">
        <v>4001</v>
      </c>
      <c r="Q144" s="122" t="s">
        <v>4001</v>
      </c>
      <c r="R144" s="20" t="str">
        <f t="shared" si="2"/>
        <v>Groundwater</v>
      </c>
      <c r="S144" s="21" t="s">
        <v>35</v>
      </c>
      <c r="T144" s="22">
        <v>2018</v>
      </c>
      <c r="U144" s="74"/>
      <c r="V144" s="74"/>
      <c r="W144" s="23">
        <v>70</v>
      </c>
      <c r="X144" s="23"/>
      <c r="Y144" s="23">
        <f t="shared" si="3"/>
        <v>70</v>
      </c>
      <c r="Z144" s="130" t="s">
        <v>4002</v>
      </c>
      <c r="AA144" s="160" t="s">
        <v>49</v>
      </c>
      <c r="AB144" s="25" t="s">
        <v>49</v>
      </c>
      <c r="AC144" s="28" t="s">
        <v>49</v>
      </c>
      <c r="AD144" s="25" t="s">
        <v>72</v>
      </c>
      <c r="AE144" s="25" t="s">
        <v>4003</v>
      </c>
      <c r="AF144" s="27" t="s">
        <v>3783</v>
      </c>
      <c r="AG144" s="148">
        <v>2016</v>
      </c>
      <c r="AH144" s="130" t="s">
        <v>4004</v>
      </c>
      <c r="AI144" s="62" t="s">
        <v>4001</v>
      </c>
      <c r="AJ144" s="149" t="s">
        <v>49</v>
      </c>
      <c r="AK144" s="157"/>
      <c r="AL144" s="130" t="s">
        <v>4005</v>
      </c>
      <c r="AM144" s="191" t="s">
        <v>3166</v>
      </c>
      <c r="AN144" s="151"/>
      <c r="AO144" s="152" t="s">
        <v>49</v>
      </c>
      <c r="AP144" s="152" t="s">
        <v>49</v>
      </c>
      <c r="AQ144" s="152" t="s">
        <v>49</v>
      </c>
      <c r="AR144" s="152" t="s">
        <v>49</v>
      </c>
      <c r="AS144" s="152" t="s">
        <v>72</v>
      </c>
      <c r="AT144" s="152" t="s">
        <v>72</v>
      </c>
      <c r="AU144" s="151"/>
      <c r="AV144" s="151"/>
      <c r="AW144" s="152" t="s">
        <v>1954</v>
      </c>
      <c r="AX144" s="151"/>
      <c r="AY144" s="152" t="s">
        <v>342</v>
      </c>
      <c r="AZ144" s="153">
        <v>0</v>
      </c>
      <c r="BA144" s="35" t="s">
        <v>4006</v>
      </c>
      <c r="BB144" s="64" t="s">
        <v>3168</v>
      </c>
      <c r="BC144" s="32">
        <v>44018</v>
      </c>
      <c r="BD144" s="34" t="s">
        <v>3169</v>
      </c>
    </row>
    <row r="145" spans="1:56" ht="28.5" customHeight="1">
      <c r="A145" s="110" t="s">
        <v>10672</v>
      </c>
      <c r="B145" s="111" t="s">
        <v>4007</v>
      </c>
      <c r="C145" s="111" t="s">
        <v>3158</v>
      </c>
      <c r="D145" s="111" t="s">
        <v>3365</v>
      </c>
      <c r="E145" s="59">
        <v>492</v>
      </c>
      <c r="F145" s="15" t="str">
        <f t="shared" si="24"/>
        <v>RACER Trust Site, Livonia, Wayne County, Michigan</v>
      </c>
      <c r="G145" s="16" t="s">
        <v>4008</v>
      </c>
      <c r="H145" s="230">
        <v>42.374745500000003</v>
      </c>
      <c r="I145" s="230">
        <v>-83.426632900000001</v>
      </c>
      <c r="J145" s="230" t="s">
        <v>11064</v>
      </c>
      <c r="K145" s="230" t="s">
        <v>4013</v>
      </c>
      <c r="L145" s="17" t="str">
        <f t="shared" si="8"/>
        <v>13000 Eckles Rd, Livonia, MI</v>
      </c>
      <c r="M145" s="18"/>
      <c r="N145" s="18" t="s">
        <v>5</v>
      </c>
      <c r="O145" s="45" t="s">
        <v>35</v>
      </c>
      <c r="P145" s="88" t="s">
        <v>3190</v>
      </c>
      <c r="Q145" s="62" t="s">
        <v>3190</v>
      </c>
      <c r="R145" s="20" t="str">
        <f t="shared" si="2"/>
        <v>Groundwater</v>
      </c>
      <c r="S145" s="21" t="s">
        <v>35</v>
      </c>
      <c r="T145" s="22">
        <v>2018</v>
      </c>
      <c r="U145" s="23">
        <v>5</v>
      </c>
      <c r="V145" s="23">
        <v>96</v>
      </c>
      <c r="W145" s="23">
        <v>101</v>
      </c>
      <c r="X145" s="23"/>
      <c r="Y145" s="23">
        <f t="shared" si="3"/>
        <v>101</v>
      </c>
      <c r="Z145" s="158" t="s">
        <v>4009</v>
      </c>
      <c r="AA145" s="154"/>
      <c r="AB145" s="24" t="s">
        <v>3224</v>
      </c>
      <c r="AC145" s="77" t="s">
        <v>4010</v>
      </c>
      <c r="AD145" s="25"/>
      <c r="AE145" s="27"/>
      <c r="AF145" s="27"/>
      <c r="AG145" s="27"/>
      <c r="AH145" s="25"/>
      <c r="AI145" s="45"/>
      <c r="AJ145" s="25"/>
      <c r="AK145" s="28"/>
      <c r="AL145" s="25"/>
      <c r="AM145" s="29" t="s">
        <v>3985</v>
      </c>
      <c r="AN145" s="76"/>
      <c r="AO145" s="25"/>
      <c r="AP145" s="25"/>
      <c r="AQ145" s="25"/>
      <c r="AR145" s="25"/>
      <c r="AS145" s="25"/>
      <c r="AT145" s="25"/>
      <c r="AU145" s="76"/>
      <c r="AV145" s="76"/>
      <c r="AW145" s="25"/>
      <c r="AX145" s="76"/>
      <c r="AY145" s="25"/>
      <c r="AZ145" s="125"/>
      <c r="BA145" s="31"/>
      <c r="BB145" s="64" t="s">
        <v>3168</v>
      </c>
      <c r="BC145" s="32">
        <v>44089</v>
      </c>
      <c r="BD145" s="34" t="s">
        <v>39</v>
      </c>
    </row>
    <row r="146" spans="1:56" ht="28.5" customHeight="1">
      <c r="A146" s="142" t="s">
        <v>4011</v>
      </c>
      <c r="B146" s="143"/>
      <c r="C146" s="144" t="s">
        <v>3158</v>
      </c>
      <c r="D146" s="144" t="s">
        <v>4012</v>
      </c>
      <c r="E146" s="59">
        <v>186</v>
      </c>
      <c r="F146" s="15" t="str">
        <f t="shared" si="24"/>
        <v>RACER Willow Run, Ypsilanti, Washtenaw County, Michigan</v>
      </c>
      <c r="G146" s="16" t="s">
        <v>4013</v>
      </c>
      <c r="H146" s="230">
        <v>42.377874499999997</v>
      </c>
      <c r="I146" s="230">
        <v>-83.428667799999999</v>
      </c>
      <c r="J146" s="230" t="s">
        <v>11099</v>
      </c>
      <c r="K146" s="230" t="s">
        <v>10673</v>
      </c>
      <c r="L146" s="17" t="str">
        <f t="shared" si="8"/>
        <v>2930 Ecorse Road, Ypsilanti, Washtenaw County, Michigan</v>
      </c>
      <c r="M146" s="127"/>
      <c r="N146" s="127" t="s">
        <v>5</v>
      </c>
      <c r="O146" s="145" t="s">
        <v>11101</v>
      </c>
      <c r="P146" s="146" t="s">
        <v>4014</v>
      </c>
      <c r="Q146" s="122" t="s">
        <v>4015</v>
      </c>
      <c r="R146" s="20" t="str">
        <f t="shared" si="2"/>
        <v>Groundwater</v>
      </c>
      <c r="S146" s="21" t="s">
        <v>35</v>
      </c>
      <c r="T146" s="22">
        <v>2018</v>
      </c>
      <c r="U146" s="74"/>
      <c r="V146" s="74"/>
      <c r="W146" s="23">
        <v>164</v>
      </c>
      <c r="X146" s="23">
        <v>1400</v>
      </c>
      <c r="Y146" s="23">
        <f t="shared" si="3"/>
        <v>1400</v>
      </c>
      <c r="Z146" s="160" t="s">
        <v>11102</v>
      </c>
      <c r="AA146" s="173" t="s">
        <v>11103</v>
      </c>
      <c r="AB146" s="25" t="s">
        <v>49</v>
      </c>
      <c r="AC146" s="25" t="s">
        <v>4016</v>
      </c>
      <c r="AD146" s="25" t="s">
        <v>72</v>
      </c>
      <c r="AE146" s="27" t="s">
        <v>11104</v>
      </c>
      <c r="AF146" s="27" t="s">
        <v>5</v>
      </c>
      <c r="AG146" s="148">
        <v>2018</v>
      </c>
      <c r="AH146" s="130" t="s">
        <v>11105</v>
      </c>
      <c r="AI146" s="62" t="s">
        <v>4015</v>
      </c>
      <c r="AJ146" s="149" t="s">
        <v>49</v>
      </c>
      <c r="AK146" s="157"/>
      <c r="AL146" s="131" t="s">
        <v>11106</v>
      </c>
      <c r="AM146" s="150" t="s">
        <v>3166</v>
      </c>
      <c r="AN146" s="151"/>
      <c r="AO146" s="151"/>
      <c r="AP146" s="151"/>
      <c r="AQ146" s="151"/>
      <c r="AR146" s="151"/>
      <c r="AS146" s="151"/>
      <c r="AT146" s="151"/>
      <c r="AU146" s="151"/>
      <c r="AV146" s="151"/>
      <c r="AW146" s="151"/>
      <c r="AX146" s="151"/>
      <c r="AY146" s="152" t="s">
        <v>342</v>
      </c>
      <c r="AZ146" s="153">
        <v>1</v>
      </c>
      <c r="BA146" s="87" t="s">
        <v>4017</v>
      </c>
      <c r="BB146" s="64" t="s">
        <v>3168</v>
      </c>
      <c r="BC146" s="32">
        <v>44018</v>
      </c>
      <c r="BD146" s="123" t="s">
        <v>3169</v>
      </c>
    </row>
    <row r="147" spans="1:56" ht="28.5" customHeight="1">
      <c r="A147" s="110" t="s">
        <v>4018</v>
      </c>
      <c r="B147" s="111"/>
      <c r="C147" s="111" t="s">
        <v>3158</v>
      </c>
      <c r="D147" s="111" t="s">
        <v>3194</v>
      </c>
      <c r="E147" s="59">
        <v>493</v>
      </c>
      <c r="F147" s="15" t="str">
        <f t="shared" si="24"/>
        <v>Richcoat, Sterling Heights, Macomb County, Michigan</v>
      </c>
      <c r="G147" s="16" t="s">
        <v>4019</v>
      </c>
      <c r="H147" s="230">
        <v>43.133113000000002</v>
      </c>
      <c r="I147" s="230">
        <v>-83.491881000000006</v>
      </c>
      <c r="J147" s="230" t="s">
        <v>11099</v>
      </c>
      <c r="K147" s="188" t="s">
        <v>10698</v>
      </c>
      <c r="L147" s="17" t="str">
        <f t="shared" si="8"/>
        <v>40573 Brentwood, Sterling Heights, Macomb County, Michigan</v>
      </c>
      <c r="M147" s="281"/>
      <c r="N147" s="18" t="s">
        <v>5</v>
      </c>
      <c r="O147" s="45" t="s">
        <v>3196</v>
      </c>
      <c r="P147" s="88" t="s">
        <v>3190</v>
      </c>
      <c r="Q147" s="62" t="s">
        <v>3190</v>
      </c>
      <c r="R147" s="20" t="str">
        <f t="shared" si="2"/>
        <v>Groundwater</v>
      </c>
      <c r="S147" s="21" t="s">
        <v>35</v>
      </c>
      <c r="T147" s="22">
        <v>2018</v>
      </c>
      <c r="U147" s="23"/>
      <c r="V147" s="23">
        <v>30</v>
      </c>
      <c r="W147" s="23" t="s">
        <v>36</v>
      </c>
      <c r="X147" s="23" t="s">
        <v>36</v>
      </c>
      <c r="Y147" s="23">
        <f t="shared" si="3"/>
        <v>30</v>
      </c>
      <c r="Z147" s="158" t="s">
        <v>4020</v>
      </c>
      <c r="AA147" s="154"/>
      <c r="AB147" s="24" t="s">
        <v>3224</v>
      </c>
      <c r="AC147" s="77" t="s">
        <v>4021</v>
      </c>
      <c r="AD147" s="25"/>
      <c r="AE147" s="27"/>
      <c r="AF147" s="27"/>
      <c r="AG147" s="27"/>
      <c r="AH147" s="25"/>
      <c r="AI147" s="45"/>
      <c r="AJ147" s="25"/>
      <c r="AK147" s="28"/>
      <c r="AL147" s="25"/>
      <c r="AM147" s="150" t="s">
        <v>3166</v>
      </c>
      <c r="AN147" s="76"/>
      <c r="AO147" s="25"/>
      <c r="AP147" s="25"/>
      <c r="AQ147" s="25"/>
      <c r="AR147" s="25"/>
      <c r="AS147" s="25"/>
      <c r="AT147" s="25"/>
      <c r="AU147" s="76"/>
      <c r="AV147" s="76"/>
      <c r="AW147" s="25"/>
      <c r="AX147" s="76"/>
      <c r="AY147" s="25"/>
      <c r="AZ147" s="125"/>
      <c r="BA147" s="31"/>
      <c r="BB147" s="64" t="s">
        <v>3168</v>
      </c>
      <c r="BC147" s="32">
        <v>44089</v>
      </c>
      <c r="BD147" s="34" t="s">
        <v>39</v>
      </c>
    </row>
    <row r="148" spans="1:56" ht="28.5" customHeight="1">
      <c r="A148" s="156" t="s">
        <v>4022</v>
      </c>
      <c r="B148" s="144"/>
      <c r="C148" s="144" t="s">
        <v>3158</v>
      </c>
      <c r="D148" s="144" t="s">
        <v>4023</v>
      </c>
      <c r="E148" s="37">
        <v>161</v>
      </c>
      <c r="F148" s="15" t="str">
        <f t="shared" si="24"/>
        <v>Richfield Landfill, Davison, Genesee County, Michigan</v>
      </c>
      <c r="G148" s="16" t="s">
        <v>4024</v>
      </c>
      <c r="H148" s="230">
        <v>42.590214699999997</v>
      </c>
      <c r="I148" s="230">
        <v>-83.055518399999997</v>
      </c>
      <c r="J148" s="230" t="s">
        <v>11099</v>
      </c>
      <c r="K148" s="230" t="s">
        <v>10699</v>
      </c>
      <c r="L148" s="17" t="str">
        <f t="shared" si="8"/>
        <v>11145 East Mount Morris Road, Davison, Genesee County, Michigan</v>
      </c>
      <c r="M148" s="136"/>
      <c r="N148" s="136" t="s">
        <v>33</v>
      </c>
      <c r="O148" s="145" t="s">
        <v>4025</v>
      </c>
      <c r="P148" s="146" t="s">
        <v>4026</v>
      </c>
      <c r="Q148" s="147" t="s">
        <v>49</v>
      </c>
      <c r="R148" s="20" t="str">
        <f t="shared" si="2"/>
        <v>Groundwater</v>
      </c>
      <c r="S148" s="21" t="s">
        <v>35</v>
      </c>
      <c r="T148" s="22">
        <v>2012</v>
      </c>
      <c r="U148" s="74"/>
      <c r="V148" s="74"/>
      <c r="W148" s="23">
        <v>201</v>
      </c>
      <c r="X148" s="23">
        <v>888.2</v>
      </c>
      <c r="Y148" s="23">
        <f t="shared" si="3"/>
        <v>888.2</v>
      </c>
      <c r="Z148" s="131" t="s">
        <v>4027</v>
      </c>
      <c r="AA148" s="160" t="s">
        <v>49</v>
      </c>
      <c r="AB148" s="25" t="s">
        <v>3357</v>
      </c>
      <c r="AC148" s="25" t="s">
        <v>4028</v>
      </c>
      <c r="AD148" s="25" t="s">
        <v>72</v>
      </c>
      <c r="AE148" s="27" t="s">
        <v>4029</v>
      </c>
      <c r="AF148" s="27" t="s">
        <v>156</v>
      </c>
      <c r="AG148" s="148">
        <v>2018</v>
      </c>
      <c r="AH148" s="130" t="s">
        <v>4030</v>
      </c>
      <c r="AI148" s="163" t="s">
        <v>49</v>
      </c>
      <c r="AJ148" s="149" t="s">
        <v>49</v>
      </c>
      <c r="AK148" s="157"/>
      <c r="AL148" s="131" t="s">
        <v>4031</v>
      </c>
      <c r="AM148" s="150" t="s">
        <v>3166</v>
      </c>
      <c r="AN148" s="151"/>
      <c r="AO148" s="152" t="s">
        <v>49</v>
      </c>
      <c r="AP148" s="152" t="s">
        <v>49</v>
      </c>
      <c r="AQ148" s="152" t="s">
        <v>49</v>
      </c>
      <c r="AR148" s="152" t="s">
        <v>49</v>
      </c>
      <c r="AS148" s="152" t="s">
        <v>72</v>
      </c>
      <c r="AT148" s="152" t="s">
        <v>72</v>
      </c>
      <c r="AU148" s="151"/>
      <c r="AV148" s="151"/>
      <c r="AW148" s="152" t="s">
        <v>1954</v>
      </c>
      <c r="AX148" s="151"/>
      <c r="AY148" s="152" t="s">
        <v>342</v>
      </c>
      <c r="AZ148" s="153">
        <v>7</v>
      </c>
      <c r="BA148" s="35" t="s">
        <v>4032</v>
      </c>
      <c r="BB148" s="64" t="s">
        <v>3168</v>
      </c>
      <c r="BC148" s="32">
        <v>44018</v>
      </c>
      <c r="BD148" s="34" t="s">
        <v>3169</v>
      </c>
    </row>
    <row r="149" spans="1:56" ht="28.5" customHeight="1">
      <c r="A149" s="110" t="s">
        <v>4033</v>
      </c>
      <c r="B149" s="111"/>
      <c r="C149" s="111" t="s">
        <v>3158</v>
      </c>
      <c r="D149" s="111" t="s">
        <v>3486</v>
      </c>
      <c r="E149" s="37">
        <v>494</v>
      </c>
      <c r="F149" s="15" t="str">
        <f t="shared" si="24"/>
        <v>RJL Equity Holdings, Auburn Hills, Oakland County, Michigan</v>
      </c>
      <c r="G149" s="16" t="s">
        <v>4034</v>
      </c>
      <c r="H149" s="230">
        <v>42.707679400000004</v>
      </c>
      <c r="I149" s="230">
        <v>-83.242261499999998</v>
      </c>
      <c r="J149" s="230" t="s">
        <v>11098</v>
      </c>
      <c r="K149" s="230"/>
      <c r="L149" s="274" t="str">
        <f t="shared" si="8"/>
        <v>4430 Lapeer Rd, Auburn Hills, MI</v>
      </c>
      <c r="M149" s="18"/>
      <c r="N149" s="18" t="s">
        <v>5</v>
      </c>
      <c r="O149" s="19"/>
      <c r="P149" s="88" t="s">
        <v>3190</v>
      </c>
      <c r="Q149" s="62" t="s">
        <v>3190</v>
      </c>
      <c r="R149" s="20" t="str">
        <f t="shared" si="2"/>
        <v>Groundwater</v>
      </c>
      <c r="S149" s="21" t="s">
        <v>35</v>
      </c>
      <c r="T149" s="22">
        <v>2018</v>
      </c>
      <c r="U149" s="23"/>
      <c r="V149" s="23">
        <v>20</v>
      </c>
      <c r="W149" s="23" t="s">
        <v>36</v>
      </c>
      <c r="X149" s="23" t="s">
        <v>36</v>
      </c>
      <c r="Y149" s="23">
        <f t="shared" si="3"/>
        <v>20</v>
      </c>
      <c r="Z149" s="158" t="s">
        <v>4035</v>
      </c>
      <c r="AA149" s="154"/>
      <c r="AB149" s="24" t="s">
        <v>3224</v>
      </c>
      <c r="AC149" s="77" t="s">
        <v>4036</v>
      </c>
      <c r="AD149" s="25"/>
      <c r="AE149" s="27"/>
      <c r="AF149" s="27"/>
      <c r="AG149" s="27"/>
      <c r="AH149" s="25"/>
      <c r="AI149" s="45"/>
      <c r="AJ149" s="25"/>
      <c r="AK149" s="28"/>
      <c r="AL149" s="25"/>
      <c r="AM149" s="150" t="s">
        <v>3166</v>
      </c>
      <c r="AN149" s="76"/>
      <c r="AO149" s="25"/>
      <c r="AP149" s="25"/>
      <c r="AQ149" s="25"/>
      <c r="AR149" s="25"/>
      <c r="AS149" s="25"/>
      <c r="AT149" s="25"/>
      <c r="AU149" s="76"/>
      <c r="AV149" s="76"/>
      <c r="AW149" s="25"/>
      <c r="AX149" s="76"/>
      <c r="AY149" s="25"/>
      <c r="AZ149" s="125"/>
      <c r="BA149" s="31"/>
      <c r="BB149" s="64" t="s">
        <v>3168</v>
      </c>
      <c r="BC149" s="32">
        <v>44089</v>
      </c>
      <c r="BD149" s="34" t="s">
        <v>39</v>
      </c>
    </row>
    <row r="150" spans="1:56" ht="28.5" customHeight="1">
      <c r="A150" s="110" t="s">
        <v>4037</v>
      </c>
      <c r="B150" s="111" t="s">
        <v>10716</v>
      </c>
      <c r="C150" s="111" t="s">
        <v>3158</v>
      </c>
      <c r="D150" s="111" t="s">
        <v>3505</v>
      </c>
      <c r="E150" s="59">
        <v>495</v>
      </c>
      <c r="F150" s="15" t="str">
        <f t="shared" si="24"/>
        <v>Rogue Manufacturing Complex, Dearborn, Wayne County, Michigan</v>
      </c>
      <c r="G150" s="16" t="s">
        <v>4038</v>
      </c>
      <c r="H150" s="230">
        <v>43.6119482</v>
      </c>
      <c r="I150" s="230">
        <v>-84.783358300000003</v>
      </c>
      <c r="J150" s="230" t="s">
        <v>11099</v>
      </c>
      <c r="K150" s="230" t="s">
        <v>9863</v>
      </c>
      <c r="L150" s="17" t="str">
        <f t="shared" si="8"/>
        <v>3001 Miller Rd, Dearborn, MI</v>
      </c>
      <c r="M150" s="18"/>
      <c r="N150" s="18" t="s">
        <v>5</v>
      </c>
      <c r="O150" s="45" t="s">
        <v>4039</v>
      </c>
      <c r="P150" s="78" t="s">
        <v>10718</v>
      </c>
      <c r="Q150" s="318" t="s">
        <v>3190</v>
      </c>
      <c r="R150" s="20" t="str">
        <f t="shared" si="2"/>
        <v>Groundwater</v>
      </c>
      <c r="S150" s="21" t="s">
        <v>35</v>
      </c>
      <c r="T150" s="22">
        <v>2020</v>
      </c>
      <c r="U150" s="23">
        <v>8</v>
      </c>
      <c r="V150" s="23">
        <v>16</v>
      </c>
      <c r="W150" s="23"/>
      <c r="X150" s="23" t="s">
        <v>36</v>
      </c>
      <c r="Y150" s="23">
        <f t="shared" si="3"/>
        <v>16</v>
      </c>
      <c r="Z150" s="154"/>
      <c r="AA150" s="154"/>
      <c r="AB150" s="25"/>
      <c r="AC150" s="28"/>
      <c r="AD150" s="25"/>
      <c r="AE150" s="27"/>
      <c r="AF150" s="75" t="s">
        <v>156</v>
      </c>
      <c r="AG150" s="75">
        <v>2020</v>
      </c>
      <c r="AH150" s="25"/>
      <c r="AI150" s="45"/>
      <c r="AJ150" s="25"/>
      <c r="AK150" s="28"/>
      <c r="AL150" s="108" t="s">
        <v>4041</v>
      </c>
      <c r="AM150" s="29" t="s">
        <v>4042</v>
      </c>
      <c r="AN150" s="76"/>
      <c r="AO150" s="25"/>
      <c r="AP150" s="25"/>
      <c r="AQ150" s="25"/>
      <c r="AR150" s="25"/>
      <c r="AS150" s="25"/>
      <c r="AT150" s="25"/>
      <c r="AU150" s="76"/>
      <c r="AV150" s="76"/>
      <c r="AW150" s="25"/>
      <c r="AX150" s="76"/>
      <c r="AY150" s="25"/>
      <c r="AZ150" s="125"/>
      <c r="BA150" s="31"/>
      <c r="BB150" s="64" t="s">
        <v>3168</v>
      </c>
      <c r="BC150" s="32">
        <v>44088</v>
      </c>
      <c r="BD150" s="34" t="s">
        <v>39</v>
      </c>
    </row>
    <row r="151" spans="1:56" ht="28.5" customHeight="1">
      <c r="A151" s="13" t="s">
        <v>4043</v>
      </c>
      <c r="B151" s="14"/>
      <c r="C151" s="54" t="s">
        <v>3158</v>
      </c>
      <c r="D151" s="54" t="s">
        <v>4044</v>
      </c>
      <c r="E151" s="37">
        <v>139</v>
      </c>
      <c r="F151" s="15" t="str">
        <f t="shared" si="24"/>
        <v>Roosevelt Refinery, Mt. Pleasant, Michigan</v>
      </c>
      <c r="G151" s="16" t="s">
        <v>4038</v>
      </c>
      <c r="H151" s="230">
        <v>43.6119482</v>
      </c>
      <c r="I151" s="230">
        <v>-84.783358300000003</v>
      </c>
      <c r="J151" s="230" t="s">
        <v>11098</v>
      </c>
      <c r="K151" s="230"/>
      <c r="L151" s="274" t="str">
        <f t="shared" si="8"/>
        <v>600 W. Pickard, Mt. Pleasant, MI</v>
      </c>
      <c r="M151" s="18"/>
      <c r="N151" s="18" t="s">
        <v>5</v>
      </c>
      <c r="O151" s="19" t="s">
        <v>4045</v>
      </c>
      <c r="P151" s="57" t="s">
        <v>4046</v>
      </c>
      <c r="Q151" s="122" t="s">
        <v>4047</v>
      </c>
      <c r="R151" s="20" t="str">
        <f t="shared" si="2"/>
        <v>Groundwater</v>
      </c>
      <c r="S151" s="21" t="s">
        <v>35</v>
      </c>
      <c r="T151" s="22">
        <v>2017</v>
      </c>
      <c r="U151" s="74"/>
      <c r="V151" s="74"/>
      <c r="W151" s="23">
        <v>1370</v>
      </c>
      <c r="X151" s="23"/>
      <c r="Y151" s="23">
        <f t="shared" si="3"/>
        <v>1370</v>
      </c>
      <c r="Z151" s="24" t="s">
        <v>4048</v>
      </c>
      <c r="AA151" s="28" t="s">
        <v>49</v>
      </c>
      <c r="AB151" s="26"/>
      <c r="AC151" s="26"/>
      <c r="AD151" s="26"/>
      <c r="AE151" s="56"/>
      <c r="AF151" s="56"/>
      <c r="AG151" s="56">
        <v>2017</v>
      </c>
      <c r="AH151" s="26" t="s">
        <v>4049</v>
      </c>
      <c r="AI151" s="62" t="s">
        <v>4047</v>
      </c>
      <c r="AJ151" s="33" t="s">
        <v>49</v>
      </c>
      <c r="AK151" s="56" t="s">
        <v>4050</v>
      </c>
      <c r="AL151" s="33" t="s">
        <v>49</v>
      </c>
      <c r="AM151" s="151" t="s">
        <v>3166</v>
      </c>
      <c r="AN151" s="151"/>
      <c r="AO151" s="151"/>
      <c r="AP151" s="151"/>
      <c r="AQ151" s="151"/>
      <c r="AR151" s="151"/>
      <c r="AS151" s="151"/>
      <c r="AT151" s="151"/>
      <c r="AU151" s="151"/>
      <c r="AV151" s="151"/>
      <c r="AW151" s="151"/>
      <c r="AX151" s="151"/>
      <c r="AY151" s="151"/>
      <c r="AZ151" s="140">
        <v>10</v>
      </c>
      <c r="BA151" s="35" t="s">
        <v>4051</v>
      </c>
      <c r="BB151" s="64" t="s">
        <v>3168</v>
      </c>
      <c r="BC151" s="32">
        <v>44018</v>
      </c>
      <c r="BD151" s="34" t="s">
        <v>3169</v>
      </c>
    </row>
    <row r="152" spans="1:56" ht="28.5" customHeight="1">
      <c r="A152" s="36" t="s">
        <v>4052</v>
      </c>
      <c r="B152" s="36"/>
      <c r="C152" s="36" t="s">
        <v>3158</v>
      </c>
      <c r="D152" s="36" t="s">
        <v>4053</v>
      </c>
      <c r="E152" s="37">
        <v>1625</v>
      </c>
      <c r="F152" s="15"/>
      <c r="G152" s="38" t="s">
        <v>4054</v>
      </c>
      <c r="H152" s="39">
        <v>42.060361</v>
      </c>
      <c r="I152" s="39">
        <v>-83.213354199999998</v>
      </c>
      <c r="J152" s="39" t="s">
        <v>11098</v>
      </c>
      <c r="K152" s="39"/>
      <c r="L152" s="17" t="str">
        <f t="shared" si="8"/>
        <v>34001 W Jefferson Ave, Brownstwn Twp, Mi</v>
      </c>
      <c r="M152" s="40"/>
      <c r="N152" s="40" t="s">
        <v>765</v>
      </c>
      <c r="O152" s="19"/>
      <c r="P152" s="42"/>
      <c r="Q152" s="41" t="s">
        <v>3266</v>
      </c>
      <c r="R152" s="20" t="str">
        <f t="shared" si="2"/>
        <v>Other Water</v>
      </c>
      <c r="S152" s="43" t="s">
        <v>2471</v>
      </c>
      <c r="T152" s="44"/>
      <c r="U152" s="23">
        <v>26.8</v>
      </c>
      <c r="V152" s="23">
        <v>34.1</v>
      </c>
      <c r="W152" s="23"/>
      <c r="X152" s="23"/>
      <c r="Y152" s="23">
        <f t="shared" si="3"/>
        <v>34.1</v>
      </c>
      <c r="Z152" s="19"/>
      <c r="AA152" s="19"/>
      <c r="AB152" s="19"/>
      <c r="AC152" s="19"/>
      <c r="AD152" s="19"/>
      <c r="AE152" s="18"/>
      <c r="AF152" s="18"/>
      <c r="AG152" s="18"/>
      <c r="AH152" s="19"/>
      <c r="AI152" s="19"/>
      <c r="AJ152" s="19"/>
      <c r="AK152" s="19"/>
      <c r="AL152" s="45"/>
      <c r="AM152" s="61"/>
      <c r="AN152" s="61"/>
      <c r="AO152" s="19"/>
      <c r="AP152" s="19"/>
      <c r="AQ152" s="19"/>
      <c r="AR152" s="19"/>
      <c r="AS152" s="19"/>
      <c r="AT152" s="19"/>
      <c r="AU152" s="19"/>
      <c r="AV152" s="19"/>
      <c r="AW152" s="19"/>
      <c r="AX152" s="19"/>
      <c r="AY152" s="19"/>
      <c r="AZ152" s="19"/>
      <c r="BA152" s="19"/>
      <c r="BB152" s="63"/>
      <c r="BC152" s="117">
        <v>44454</v>
      </c>
      <c r="BD152" s="121" t="s">
        <v>39</v>
      </c>
    </row>
    <row r="153" spans="1:56" ht="28.5" customHeight="1">
      <c r="A153" s="36" t="s">
        <v>4055</v>
      </c>
      <c r="B153" s="36"/>
      <c r="C153" s="36" t="s">
        <v>3158</v>
      </c>
      <c r="D153" s="36" t="s">
        <v>4056</v>
      </c>
      <c r="E153" s="37">
        <v>1626</v>
      </c>
      <c r="F153" s="15"/>
      <c r="G153" s="38" t="s">
        <v>10733</v>
      </c>
      <c r="H153" s="39">
        <v>43.465756399999997</v>
      </c>
      <c r="I153" s="39">
        <v>-83.908524</v>
      </c>
      <c r="J153" s="39" t="s">
        <v>11098</v>
      </c>
      <c r="K153" s="39"/>
      <c r="L153" s="17" t="str">
        <f t="shared" si="8"/>
        <v>2406 Veterans Memorial Pkwy, Saginaw, MI 48601</v>
      </c>
      <c r="M153" s="40"/>
      <c r="N153" s="40" t="s">
        <v>765</v>
      </c>
      <c r="O153" s="19"/>
      <c r="P153" s="61"/>
      <c r="Q153" s="41" t="s">
        <v>3266</v>
      </c>
      <c r="R153" s="20" t="str">
        <f t="shared" si="2"/>
        <v>Other Water</v>
      </c>
      <c r="S153" s="43" t="s">
        <v>2471</v>
      </c>
      <c r="T153" s="44"/>
      <c r="U153" s="23">
        <v>4.58</v>
      </c>
      <c r="V153" s="23">
        <v>4.1900000000000004</v>
      </c>
      <c r="W153" s="23"/>
      <c r="X153" s="23"/>
      <c r="Y153" s="23">
        <f t="shared" si="3"/>
        <v>4.58</v>
      </c>
      <c r="Z153" s="19"/>
      <c r="AA153" s="19"/>
      <c r="AB153" s="19"/>
      <c r="AC153" s="19"/>
      <c r="AD153" s="19"/>
      <c r="AE153" s="18"/>
      <c r="AF153" s="18"/>
      <c r="AG153" s="18"/>
      <c r="AH153" s="19"/>
      <c r="AI153" s="19"/>
      <c r="AJ153" s="19"/>
      <c r="AK153" s="19"/>
      <c r="AL153" s="45"/>
      <c r="AM153" s="61"/>
      <c r="AN153" s="61"/>
      <c r="AO153" s="19"/>
      <c r="AP153" s="19"/>
      <c r="AQ153" s="19"/>
      <c r="AR153" s="19"/>
      <c r="AS153" s="19"/>
      <c r="AT153" s="19"/>
      <c r="AU153" s="19"/>
      <c r="AV153" s="19"/>
      <c r="AW153" s="19"/>
      <c r="AX153" s="19"/>
      <c r="AY153" s="19"/>
      <c r="AZ153" s="19"/>
      <c r="BA153" s="19"/>
      <c r="BB153" s="63"/>
      <c r="BC153" s="117">
        <v>44454</v>
      </c>
      <c r="BD153" s="121" t="s">
        <v>39</v>
      </c>
    </row>
    <row r="154" spans="1:56" ht="28.5" customHeight="1">
      <c r="A154" s="36" t="s">
        <v>4057</v>
      </c>
      <c r="B154" s="36"/>
      <c r="C154" s="36" t="s">
        <v>3158</v>
      </c>
      <c r="D154" s="36" t="s">
        <v>4058</v>
      </c>
      <c r="E154" s="59">
        <v>1627</v>
      </c>
      <c r="F154" s="15"/>
      <c r="G154" s="38" t="s">
        <v>10749</v>
      </c>
      <c r="H154" s="39">
        <v>41.431010099999902</v>
      </c>
      <c r="I154" s="39">
        <v>-82.704981799999999</v>
      </c>
      <c r="J154" s="39" t="s">
        <v>11107</v>
      </c>
      <c r="K154" s="39"/>
      <c r="L154" s="17" t="str">
        <f t="shared" si="8"/>
        <v>103 South Campbell Street, Sandusky, MI 48471</v>
      </c>
      <c r="M154" s="40"/>
      <c r="N154" s="40" t="s">
        <v>765</v>
      </c>
      <c r="O154" s="19"/>
      <c r="P154" s="61"/>
      <c r="Q154" s="41" t="s">
        <v>3266</v>
      </c>
      <c r="R154" s="20" t="str">
        <f t="shared" si="2"/>
        <v>Other Water</v>
      </c>
      <c r="S154" s="43" t="s">
        <v>2471</v>
      </c>
      <c r="T154" s="44"/>
      <c r="U154" s="23">
        <v>17.600000000000001</v>
      </c>
      <c r="V154" s="23">
        <v>24.7</v>
      </c>
      <c r="W154" s="23"/>
      <c r="X154" s="23"/>
      <c r="Y154" s="23">
        <f t="shared" si="3"/>
        <v>24.7</v>
      </c>
      <c r="Z154" s="19"/>
      <c r="AA154" s="19"/>
      <c r="AB154" s="19"/>
      <c r="AC154" s="19"/>
      <c r="AD154" s="19"/>
      <c r="AE154" s="18"/>
      <c r="AF154" s="18"/>
      <c r="AG154" s="18"/>
      <c r="AH154" s="19"/>
      <c r="AI154" s="19"/>
      <c r="AJ154" s="19"/>
      <c r="AK154" s="19"/>
      <c r="AL154" s="45"/>
      <c r="AM154" s="61"/>
      <c r="AN154" s="61"/>
      <c r="AO154" s="19"/>
      <c r="AP154" s="19"/>
      <c r="AQ154" s="19"/>
      <c r="AR154" s="19"/>
      <c r="AS154" s="19"/>
      <c r="AT154" s="19"/>
      <c r="AU154" s="19"/>
      <c r="AV154" s="19"/>
      <c r="AW154" s="19"/>
      <c r="AX154" s="19"/>
      <c r="AY154" s="19"/>
      <c r="AZ154" s="19"/>
      <c r="BA154" s="19"/>
      <c r="BB154" s="63"/>
      <c r="BC154" s="117">
        <v>44454</v>
      </c>
      <c r="BD154" s="121" t="s">
        <v>39</v>
      </c>
    </row>
    <row r="155" spans="1:56" ht="28.5" customHeight="1">
      <c r="A155" s="100" t="s">
        <v>4060</v>
      </c>
      <c r="B155" s="54"/>
      <c r="C155" s="54" t="s">
        <v>3158</v>
      </c>
      <c r="D155" s="54" t="s">
        <v>4061</v>
      </c>
      <c r="E155" s="59">
        <v>138</v>
      </c>
      <c r="F155" s="15" t="str">
        <f t="shared" ref="F155:F162" si="25">A155 &amp; ", " &amp; D155</f>
        <v>Selfridge Air National Guard Base, Mt. Clemens / Harrison Township, Michigan</v>
      </c>
      <c r="G155" s="15"/>
      <c r="H155" s="230">
        <v>42.606530200000002</v>
      </c>
      <c r="I155" s="230">
        <v>-82.803124600000004</v>
      </c>
      <c r="J155" s="230" t="s">
        <v>11099</v>
      </c>
      <c r="K155" s="230" t="s">
        <v>10761</v>
      </c>
      <c r="L155" s="17" t="str">
        <f t="shared" si="8"/>
        <v>44875 N. Jefferson Ave, Mount Clemens, MI 48045</v>
      </c>
      <c r="M155" s="18"/>
      <c r="N155" s="18" t="s">
        <v>44</v>
      </c>
      <c r="O155" s="19" t="s">
        <v>4062</v>
      </c>
      <c r="P155" s="55" t="s">
        <v>4063</v>
      </c>
      <c r="Q155" s="88" t="s">
        <v>4064</v>
      </c>
      <c r="R155" s="20" t="str">
        <f t="shared" si="2"/>
        <v>Groundwater</v>
      </c>
      <c r="S155" s="21" t="s">
        <v>35</v>
      </c>
      <c r="T155" s="22">
        <v>2017</v>
      </c>
      <c r="U155" s="23">
        <v>5500</v>
      </c>
      <c r="V155" s="23">
        <v>17000</v>
      </c>
      <c r="W155" s="23">
        <v>22500</v>
      </c>
      <c r="X155" s="23">
        <v>32160</v>
      </c>
      <c r="Y155" s="23">
        <f t="shared" si="3"/>
        <v>32160</v>
      </c>
      <c r="Z155" s="192" t="s">
        <v>4065</v>
      </c>
      <c r="AA155" s="24" t="s">
        <v>4066</v>
      </c>
      <c r="AB155" s="26"/>
      <c r="AC155" s="26"/>
      <c r="AD155" s="26"/>
      <c r="AE155" s="56"/>
      <c r="AF155" s="56"/>
      <c r="AG155" s="56">
        <v>2015</v>
      </c>
      <c r="AH155" s="26" t="s">
        <v>4067</v>
      </c>
      <c r="AI155" s="62" t="s">
        <v>4068</v>
      </c>
      <c r="AJ155" s="33" t="s">
        <v>49</v>
      </c>
      <c r="AK155" s="107"/>
      <c r="AL155" s="33" t="s">
        <v>4069</v>
      </c>
      <c r="AM155" s="151" t="s">
        <v>3166</v>
      </c>
      <c r="AN155" s="151"/>
      <c r="AO155" s="151"/>
      <c r="AP155" s="151"/>
      <c r="AQ155" s="151"/>
      <c r="AR155" s="151"/>
      <c r="AS155" s="151"/>
      <c r="AT155" s="151"/>
      <c r="AU155" s="151"/>
      <c r="AV155" s="151"/>
      <c r="AW155" s="151"/>
      <c r="AX155" s="151"/>
      <c r="AY155" s="151"/>
      <c r="AZ155" s="140">
        <v>40</v>
      </c>
      <c r="BA155" s="35" t="s">
        <v>4070</v>
      </c>
      <c r="BB155" s="64" t="s">
        <v>3168</v>
      </c>
      <c r="BC155" s="32">
        <v>44018</v>
      </c>
      <c r="BD155" s="34" t="s">
        <v>3169</v>
      </c>
    </row>
    <row r="156" spans="1:56" ht="28.5" customHeight="1">
      <c r="A156" s="110" t="s">
        <v>4071</v>
      </c>
      <c r="B156" s="111"/>
      <c r="C156" s="111" t="s">
        <v>3158</v>
      </c>
      <c r="D156" s="111" t="s">
        <v>4072</v>
      </c>
      <c r="E156" s="37">
        <v>497</v>
      </c>
      <c r="F156" s="15" t="str">
        <f t="shared" si="25"/>
        <v>Selfridge Plating, Harrison Township, Macomb County, Michigan</v>
      </c>
      <c r="G156" s="16" t="s">
        <v>4073</v>
      </c>
      <c r="H156" s="230">
        <v>42.761114399999997</v>
      </c>
      <c r="I156" s="230">
        <v>-86.080834600000003</v>
      </c>
      <c r="J156" s="230" t="s">
        <v>11099</v>
      </c>
      <c r="K156" s="16" t="s">
        <v>4077</v>
      </c>
      <c r="L156" s="274" t="str">
        <f t="shared" si="8"/>
        <v>42081 Irwin Rd, Harrison Twsp, MI</v>
      </c>
      <c r="M156" s="18"/>
      <c r="N156" s="18" t="s">
        <v>5</v>
      </c>
      <c r="O156" s="45" t="s">
        <v>4074</v>
      </c>
      <c r="P156" s="88" t="s">
        <v>3190</v>
      </c>
      <c r="Q156" s="62" t="s">
        <v>3190</v>
      </c>
      <c r="R156" s="20" t="str">
        <f t="shared" si="2"/>
        <v>Groundwater</v>
      </c>
      <c r="S156" s="21" t="s">
        <v>35</v>
      </c>
      <c r="T156" s="22">
        <v>2018</v>
      </c>
      <c r="U156" s="23"/>
      <c r="V156" s="23">
        <v>30</v>
      </c>
      <c r="W156" s="23" t="s">
        <v>36</v>
      </c>
      <c r="X156" s="23" t="s">
        <v>36</v>
      </c>
      <c r="Y156" s="23">
        <f t="shared" si="3"/>
        <v>30</v>
      </c>
      <c r="Z156" s="158" t="s">
        <v>4075</v>
      </c>
      <c r="AA156" s="154"/>
      <c r="AB156" s="24" t="s">
        <v>3224</v>
      </c>
      <c r="AC156" s="77" t="s">
        <v>4076</v>
      </c>
      <c r="AD156" s="25"/>
      <c r="AE156" s="27"/>
      <c r="AF156" s="27"/>
      <c r="AG156" s="27"/>
      <c r="AH156" s="25"/>
      <c r="AI156" s="45"/>
      <c r="AJ156" s="25"/>
      <c r="AK156" s="28"/>
      <c r="AL156" s="25"/>
      <c r="AM156" s="151" t="s">
        <v>3166</v>
      </c>
      <c r="AN156" s="76"/>
      <c r="AO156" s="25"/>
      <c r="AP156" s="25"/>
      <c r="AQ156" s="25"/>
      <c r="AR156" s="25"/>
      <c r="AS156" s="25"/>
      <c r="AT156" s="25"/>
      <c r="AU156" s="76"/>
      <c r="AV156" s="76"/>
      <c r="AW156" s="25"/>
      <c r="AX156" s="76"/>
      <c r="AY156" s="25"/>
      <c r="AZ156" s="125"/>
      <c r="BA156" s="31"/>
      <c r="BB156" s="64" t="s">
        <v>3168</v>
      </c>
      <c r="BC156" s="32">
        <v>44089</v>
      </c>
      <c r="BD156" s="34" t="s">
        <v>39</v>
      </c>
    </row>
    <row r="157" spans="1:56" ht="28.5" customHeight="1">
      <c r="A157" s="110" t="s">
        <v>4083</v>
      </c>
      <c r="B157" s="111"/>
      <c r="C157" s="111" t="s">
        <v>3158</v>
      </c>
      <c r="D157" s="111" t="s">
        <v>4084</v>
      </c>
      <c r="E157" s="59">
        <v>498</v>
      </c>
      <c r="F157" s="15" t="str">
        <f t="shared" si="25"/>
        <v>South Macomb Disposal Authority, Macomb, Macomb County, Michigan</v>
      </c>
      <c r="G157" s="16" t="s">
        <v>4085</v>
      </c>
      <c r="H157" s="230">
        <v>42.687558500000002</v>
      </c>
      <c r="I157" s="230">
        <v>-82.907900400000003</v>
      </c>
      <c r="J157" s="230" t="s">
        <v>11098</v>
      </c>
      <c r="K157" s="230"/>
      <c r="L157" s="274" t="str">
        <f t="shared" si="8"/>
        <v>21290 24 Mile Rd, Macomb, MI</v>
      </c>
      <c r="M157" s="18"/>
      <c r="N157" s="18" t="s">
        <v>5</v>
      </c>
      <c r="O157" s="19"/>
      <c r="P157" s="88" t="s">
        <v>3190</v>
      </c>
      <c r="Q157" s="62" t="s">
        <v>3190</v>
      </c>
      <c r="R157" s="20" t="str">
        <f t="shared" si="2"/>
        <v>Groundwater</v>
      </c>
      <c r="S157" s="21" t="s">
        <v>35</v>
      </c>
      <c r="T157" s="22">
        <v>2018</v>
      </c>
      <c r="U157" s="23">
        <v>30</v>
      </c>
      <c r="V157" s="23">
        <v>20</v>
      </c>
      <c r="W157" s="23">
        <v>50</v>
      </c>
      <c r="X157" s="23"/>
      <c r="Y157" s="23">
        <f t="shared" si="3"/>
        <v>50</v>
      </c>
      <c r="Z157" s="158" t="s">
        <v>4086</v>
      </c>
      <c r="AA157" s="154"/>
      <c r="AB157" s="24" t="s">
        <v>3224</v>
      </c>
      <c r="AC157" s="77" t="s">
        <v>4087</v>
      </c>
      <c r="AD157" s="25"/>
      <c r="AE157" s="27"/>
      <c r="AF157" s="27"/>
      <c r="AG157" s="27"/>
      <c r="AH157" s="25"/>
      <c r="AI157" s="45"/>
      <c r="AJ157" s="25"/>
      <c r="AK157" s="28"/>
      <c r="AL157" s="25"/>
      <c r="AM157" s="151" t="s">
        <v>3166</v>
      </c>
      <c r="AN157" s="76"/>
      <c r="AO157" s="25"/>
      <c r="AP157" s="25"/>
      <c r="AQ157" s="25"/>
      <c r="AR157" s="25"/>
      <c r="AS157" s="25"/>
      <c r="AT157" s="25"/>
      <c r="AU157" s="76"/>
      <c r="AV157" s="76"/>
      <c r="AW157" s="25"/>
      <c r="AX157" s="76"/>
      <c r="AY157" s="25"/>
      <c r="AZ157" s="125"/>
      <c r="BA157" s="31"/>
      <c r="BB157" s="64" t="s">
        <v>3168</v>
      </c>
      <c r="BC157" s="32">
        <v>44089</v>
      </c>
      <c r="BD157" s="34" t="s">
        <v>39</v>
      </c>
    </row>
    <row r="158" spans="1:56" ht="28.5" customHeight="1">
      <c r="A158" s="110" t="s">
        <v>4088</v>
      </c>
      <c r="B158" s="111"/>
      <c r="C158" s="111" t="s">
        <v>3158</v>
      </c>
      <c r="D158" s="111" t="s">
        <v>3749</v>
      </c>
      <c r="E158" s="37">
        <v>499</v>
      </c>
      <c r="F158" s="15" t="str">
        <f t="shared" si="25"/>
        <v>Southeastern Oakland County Resource Recovery Authority, Rochester Hills, Oakland County, Michigan</v>
      </c>
      <c r="G158" s="16" t="s">
        <v>4089</v>
      </c>
      <c r="H158" s="230">
        <v>42.660800600000002</v>
      </c>
      <c r="I158" s="230">
        <v>-83.095258999999999</v>
      </c>
      <c r="J158" s="230" t="s">
        <v>11107</v>
      </c>
      <c r="K158" s="230"/>
      <c r="L158" s="274" t="str">
        <f t="shared" si="8"/>
        <v>1741 School Rd, Rochester Hills, MI</v>
      </c>
      <c r="M158" s="18"/>
      <c r="N158" s="18" t="s">
        <v>5</v>
      </c>
      <c r="O158" s="19"/>
      <c r="P158" s="88" t="s">
        <v>3190</v>
      </c>
      <c r="Q158" s="62" t="s">
        <v>3190</v>
      </c>
      <c r="R158" s="20" t="str">
        <f t="shared" si="2"/>
        <v>Groundwater</v>
      </c>
      <c r="S158" s="21" t="s">
        <v>35</v>
      </c>
      <c r="T158" s="22">
        <v>2018</v>
      </c>
      <c r="U158" s="23">
        <v>30</v>
      </c>
      <c r="V158" s="23">
        <v>40</v>
      </c>
      <c r="W158" s="23">
        <v>70</v>
      </c>
      <c r="X158" s="23"/>
      <c r="Y158" s="23">
        <f t="shared" si="3"/>
        <v>70</v>
      </c>
      <c r="Z158" s="158" t="s">
        <v>4090</v>
      </c>
      <c r="AA158" s="154"/>
      <c r="AB158" s="24" t="s">
        <v>3224</v>
      </c>
      <c r="AC158" s="77" t="s">
        <v>4091</v>
      </c>
      <c r="AD158" s="25"/>
      <c r="AE158" s="27"/>
      <c r="AF158" s="27"/>
      <c r="AG158" s="27"/>
      <c r="AH158" s="25"/>
      <c r="AI158" s="45"/>
      <c r="AJ158" s="25"/>
      <c r="AK158" s="28"/>
      <c r="AL158" s="25"/>
      <c r="AM158" s="29" t="s">
        <v>4092</v>
      </c>
      <c r="AN158" s="76"/>
      <c r="AO158" s="25"/>
      <c r="AP158" s="25"/>
      <c r="AQ158" s="25"/>
      <c r="AR158" s="25"/>
      <c r="AS158" s="25"/>
      <c r="AT158" s="25"/>
      <c r="AU158" s="76"/>
      <c r="AV158" s="76"/>
      <c r="AW158" s="25"/>
      <c r="AX158" s="76"/>
      <c r="AY158" s="25"/>
      <c r="AZ158" s="125"/>
      <c r="BA158" s="31"/>
      <c r="BB158" s="64" t="s">
        <v>3168</v>
      </c>
      <c r="BC158" s="32">
        <v>44089</v>
      </c>
      <c r="BD158" s="34" t="s">
        <v>39</v>
      </c>
    </row>
    <row r="159" spans="1:56" ht="28.5" customHeight="1">
      <c r="A159" s="110" t="s">
        <v>4093</v>
      </c>
      <c r="B159" s="111"/>
      <c r="C159" s="111" t="s">
        <v>3158</v>
      </c>
      <c r="D159" s="111" t="s">
        <v>3788</v>
      </c>
      <c r="E159" s="59">
        <v>500</v>
      </c>
      <c r="F159" s="15" t="str">
        <f t="shared" si="25"/>
        <v>SprayTek, Ferndale, Oakland County, Michigan</v>
      </c>
      <c r="G159" s="16" t="s">
        <v>4094</v>
      </c>
      <c r="H159" s="230">
        <v>43.030279</v>
      </c>
      <c r="I159" s="230">
        <v>-85.588288000000006</v>
      </c>
      <c r="J159" s="230" t="s">
        <v>11099</v>
      </c>
      <c r="K159" s="230" t="s">
        <v>10815</v>
      </c>
      <c r="L159" s="17" t="str">
        <f t="shared" si="8"/>
        <v>2535 Wolcott St., Ferndale, Oakland, MI,  48220</v>
      </c>
      <c r="M159" s="18"/>
      <c r="N159" s="18" t="s">
        <v>5</v>
      </c>
      <c r="O159" s="45" t="s">
        <v>3196</v>
      </c>
      <c r="P159" s="88" t="s">
        <v>3190</v>
      </c>
      <c r="Q159" s="62" t="s">
        <v>3190</v>
      </c>
      <c r="R159" s="20" t="str">
        <f t="shared" si="2"/>
        <v>Groundwater</v>
      </c>
      <c r="S159" s="21" t="s">
        <v>35</v>
      </c>
      <c r="T159" s="22">
        <v>2018</v>
      </c>
      <c r="U159" s="23">
        <v>10</v>
      </c>
      <c r="V159" s="23"/>
      <c r="W159" s="23" t="s">
        <v>36</v>
      </c>
      <c r="X159" s="23" t="s">
        <v>36</v>
      </c>
      <c r="Y159" s="23">
        <f t="shared" si="3"/>
        <v>10</v>
      </c>
      <c r="Z159" s="158" t="s">
        <v>4095</v>
      </c>
      <c r="AA159" s="154"/>
      <c r="AB159" s="24" t="s">
        <v>3224</v>
      </c>
      <c r="AC159" s="77" t="s">
        <v>4096</v>
      </c>
      <c r="AD159" s="25"/>
      <c r="AE159" s="27"/>
      <c r="AF159" s="27"/>
      <c r="AG159" s="27"/>
      <c r="AH159" s="25"/>
      <c r="AI159" s="45"/>
      <c r="AJ159" s="25"/>
      <c r="AK159" s="28"/>
      <c r="AL159" s="25"/>
      <c r="AM159" s="151" t="s">
        <v>3166</v>
      </c>
      <c r="AN159" s="76"/>
      <c r="AO159" s="25"/>
      <c r="AP159" s="25"/>
      <c r="AQ159" s="25"/>
      <c r="AR159" s="25"/>
      <c r="AS159" s="25"/>
      <c r="AT159" s="25"/>
      <c r="AU159" s="76"/>
      <c r="AV159" s="76"/>
      <c r="AW159" s="25"/>
      <c r="AX159" s="76"/>
      <c r="AY159" s="25"/>
      <c r="AZ159" s="125"/>
      <c r="BA159" s="31"/>
      <c r="BB159" s="64" t="s">
        <v>3168</v>
      </c>
      <c r="BC159" s="32">
        <v>44089</v>
      </c>
      <c r="BD159" s="34" t="s">
        <v>39</v>
      </c>
    </row>
    <row r="160" spans="1:56" ht="28.5" customHeight="1">
      <c r="A160" s="193" t="s">
        <v>4097</v>
      </c>
      <c r="B160" s="194"/>
      <c r="C160" s="194" t="s">
        <v>3158</v>
      </c>
      <c r="D160" s="194" t="s">
        <v>4098</v>
      </c>
      <c r="E160" s="59">
        <v>130</v>
      </c>
      <c r="F160" s="15" t="str">
        <f t="shared" si="25"/>
        <v>State Disposal Superfund, Plainfield Township, Kent County, Michigan</v>
      </c>
      <c r="G160" s="16" t="s">
        <v>4099</v>
      </c>
      <c r="H160" s="230">
        <v>42.467089399999999</v>
      </c>
      <c r="I160" s="230">
        <v>-83.127538099999995</v>
      </c>
      <c r="J160" s="230" t="s">
        <v>11099</v>
      </c>
      <c r="K160" s="230" t="s">
        <v>10827</v>
      </c>
      <c r="L160" s="17" t="str">
        <f t="shared" si="8"/>
        <v>43.03435152078158, -85.58685337119044</v>
      </c>
      <c r="M160" s="18"/>
      <c r="N160" s="18" t="s">
        <v>33</v>
      </c>
      <c r="O160" s="45" t="s">
        <v>11108</v>
      </c>
      <c r="P160" s="195" t="s">
        <v>4100</v>
      </c>
      <c r="Q160" s="122" t="s">
        <v>4101</v>
      </c>
      <c r="R160" s="20" t="str">
        <f t="shared" si="2"/>
        <v>Groundwater</v>
      </c>
      <c r="S160" s="21" t="s">
        <v>35</v>
      </c>
      <c r="T160" s="22">
        <v>2019</v>
      </c>
      <c r="U160" s="23"/>
      <c r="V160" s="23"/>
      <c r="W160" s="23">
        <v>1110</v>
      </c>
      <c r="X160" s="23">
        <v>2652</v>
      </c>
      <c r="Y160" s="23">
        <f t="shared" si="3"/>
        <v>2652</v>
      </c>
      <c r="Z160" s="24" t="s">
        <v>11109</v>
      </c>
      <c r="AA160" s="25" t="s">
        <v>49</v>
      </c>
      <c r="AB160" s="196" t="s">
        <v>49</v>
      </c>
      <c r="AC160" s="24" t="s">
        <v>11110</v>
      </c>
      <c r="AD160" s="197" t="s">
        <v>180</v>
      </c>
      <c r="AE160" s="198" t="s">
        <v>11111</v>
      </c>
      <c r="AF160" s="198" t="s">
        <v>786</v>
      </c>
      <c r="AG160" s="198">
        <v>2015</v>
      </c>
      <c r="AH160" s="24" t="s">
        <v>11112</v>
      </c>
      <c r="AI160" s="62" t="s">
        <v>4101</v>
      </c>
      <c r="AJ160" s="28" t="s">
        <v>11113</v>
      </c>
      <c r="AK160" s="77" t="s">
        <v>11114</v>
      </c>
      <c r="AL160" s="199"/>
      <c r="AM160" s="200" t="s">
        <v>3166</v>
      </c>
      <c r="AN160" s="201"/>
      <c r="AO160" s="201"/>
      <c r="AP160" s="201"/>
      <c r="AQ160" s="201"/>
      <c r="AR160" s="201"/>
      <c r="AS160" s="201"/>
      <c r="AT160" s="201"/>
      <c r="AU160" s="201"/>
      <c r="AV160" s="201"/>
      <c r="AW160" s="201"/>
      <c r="AX160" s="202" t="s">
        <v>11115</v>
      </c>
      <c r="AY160" s="201"/>
      <c r="AZ160" s="140">
        <v>1</v>
      </c>
      <c r="BA160" s="84" t="s">
        <v>4102</v>
      </c>
      <c r="BB160" s="104" t="s">
        <v>3168</v>
      </c>
      <c r="BC160" s="32">
        <v>44015</v>
      </c>
      <c r="BD160" s="85" t="s">
        <v>3169</v>
      </c>
    </row>
    <row r="161" spans="1:56" ht="28.5" customHeight="1">
      <c r="A161" s="110" t="s">
        <v>4103</v>
      </c>
      <c r="B161" s="111" t="s">
        <v>4104</v>
      </c>
      <c r="C161" s="111" t="s">
        <v>3158</v>
      </c>
      <c r="D161" s="111" t="s">
        <v>4105</v>
      </c>
      <c r="E161" s="59">
        <v>501</v>
      </c>
      <c r="F161" s="15" t="str">
        <f t="shared" si="25"/>
        <v>Strength Environmental, Inkster, MI</v>
      </c>
      <c r="G161" s="16" t="s">
        <v>4106</v>
      </c>
      <c r="H161" s="230">
        <v>42.290496099999999</v>
      </c>
      <c r="I161" s="230">
        <v>-83.306571300000002</v>
      </c>
      <c r="J161" s="230" t="s">
        <v>11098</v>
      </c>
      <c r="K161" s="230"/>
      <c r="L161" s="274" t="str">
        <f t="shared" si="8"/>
        <v>27140 Princeton St, Inkster, MI 48141</v>
      </c>
      <c r="M161" s="18"/>
      <c r="N161" s="18" t="s">
        <v>5</v>
      </c>
      <c r="O161" s="19"/>
      <c r="P161" s="88" t="s">
        <v>3190</v>
      </c>
      <c r="Q161" s="62" t="s">
        <v>3190</v>
      </c>
      <c r="R161" s="20" t="str">
        <f t="shared" si="2"/>
        <v>Groundwater</v>
      </c>
      <c r="S161" s="21" t="s">
        <v>35</v>
      </c>
      <c r="T161" s="22">
        <v>2019</v>
      </c>
      <c r="U161" s="23">
        <v>470</v>
      </c>
      <c r="V161" s="23">
        <v>710</v>
      </c>
      <c r="W161" s="23">
        <v>880</v>
      </c>
      <c r="X161" s="23"/>
      <c r="Y161" s="23">
        <f t="shared" si="3"/>
        <v>880</v>
      </c>
      <c r="Z161" s="158" t="s">
        <v>4107</v>
      </c>
      <c r="AA161" s="154"/>
      <c r="AB161" s="24" t="s">
        <v>3224</v>
      </c>
      <c r="AC161" s="77" t="s">
        <v>4108</v>
      </c>
      <c r="AD161" s="25"/>
      <c r="AE161" s="27"/>
      <c r="AF161" s="27"/>
      <c r="AG161" s="75"/>
      <c r="AH161" s="25"/>
      <c r="AI161" s="45"/>
      <c r="AJ161" s="25"/>
      <c r="AK161" s="28"/>
      <c r="AL161" s="25"/>
      <c r="AM161" s="200" t="s">
        <v>3166</v>
      </c>
      <c r="AN161" s="76"/>
      <c r="AO161" s="25"/>
      <c r="AP161" s="25"/>
      <c r="AQ161" s="25"/>
      <c r="AR161" s="25"/>
      <c r="AS161" s="25"/>
      <c r="AT161" s="25"/>
      <c r="AU161" s="76"/>
      <c r="AV161" s="76"/>
      <c r="AW161" s="25"/>
      <c r="AX161" s="76"/>
      <c r="AY161" s="25"/>
      <c r="AZ161" s="125"/>
      <c r="BA161" s="31"/>
      <c r="BB161" s="64" t="s">
        <v>3027</v>
      </c>
      <c r="BC161" s="32">
        <v>44089</v>
      </c>
      <c r="BD161" s="34" t="s">
        <v>39</v>
      </c>
    </row>
    <row r="162" spans="1:56" ht="28.5" customHeight="1">
      <c r="A162" s="142" t="s">
        <v>4109</v>
      </c>
      <c r="B162" s="143"/>
      <c r="C162" s="144" t="s">
        <v>3158</v>
      </c>
      <c r="D162" s="144" t="s">
        <v>4110</v>
      </c>
      <c r="E162" s="37">
        <v>188</v>
      </c>
      <c r="F162" s="15" t="str">
        <f t="shared" si="25"/>
        <v>Thermofil, Green Oaks Township, Livingston County, Michigan</v>
      </c>
      <c r="G162" s="16" t="s">
        <v>4111</v>
      </c>
      <c r="H162" s="230">
        <v>42.5137134</v>
      </c>
      <c r="I162" s="230">
        <v>-83.760580099999999</v>
      </c>
      <c r="J162" s="230" t="s">
        <v>11098</v>
      </c>
      <c r="K162" s="230"/>
      <c r="L162" s="274" t="str">
        <f t="shared" si="8"/>
        <v>6150 Whitmore Lake Rd
Brighton, MI 48116</v>
      </c>
      <c r="M162" s="136"/>
      <c r="N162" s="136" t="s">
        <v>5</v>
      </c>
      <c r="O162" s="145" t="s">
        <v>11116</v>
      </c>
      <c r="P162" s="146" t="s">
        <v>4112</v>
      </c>
      <c r="Q162" s="122" t="s">
        <v>4113</v>
      </c>
      <c r="R162" s="20" t="str">
        <f t="shared" si="2"/>
        <v>Groundwater</v>
      </c>
      <c r="S162" s="21" t="s">
        <v>35</v>
      </c>
      <c r="T162" s="22">
        <v>2018</v>
      </c>
      <c r="U162" s="74"/>
      <c r="V162" s="74"/>
      <c r="W162" s="23">
        <v>163</v>
      </c>
      <c r="X162" s="23">
        <v>294</v>
      </c>
      <c r="Y162" s="23">
        <f t="shared" si="3"/>
        <v>294</v>
      </c>
      <c r="Z162" s="173" t="s">
        <v>4114</v>
      </c>
      <c r="AA162" s="160" t="s">
        <v>11117</v>
      </c>
      <c r="AB162" s="25" t="s">
        <v>49</v>
      </c>
      <c r="AC162" s="25" t="s">
        <v>11118</v>
      </c>
      <c r="AD162" s="25" t="s">
        <v>72</v>
      </c>
      <c r="AE162" s="27" t="s">
        <v>11119</v>
      </c>
      <c r="AF162" s="27" t="s">
        <v>1281</v>
      </c>
      <c r="AG162" s="148">
        <v>2019</v>
      </c>
      <c r="AH162" s="130" t="s">
        <v>11120</v>
      </c>
      <c r="AI162" s="62" t="s">
        <v>4113</v>
      </c>
      <c r="AJ162" s="149" t="s">
        <v>49</v>
      </c>
      <c r="AK162" s="157"/>
      <c r="AL162" s="124" t="s">
        <v>11121</v>
      </c>
      <c r="AM162" s="150" t="s">
        <v>3166</v>
      </c>
      <c r="AN162" s="151"/>
      <c r="AO162" s="151"/>
      <c r="AP162" s="151"/>
      <c r="AQ162" s="151"/>
      <c r="AR162" s="151"/>
      <c r="AS162" s="151"/>
      <c r="AT162" s="151"/>
      <c r="AU162" s="151"/>
      <c r="AV162" s="151"/>
      <c r="AW162" s="151"/>
      <c r="AX162" s="151"/>
      <c r="AY162" s="152" t="s">
        <v>548</v>
      </c>
      <c r="AZ162" s="153">
        <v>1</v>
      </c>
      <c r="BA162" s="87" t="s">
        <v>4115</v>
      </c>
      <c r="BB162" s="64" t="s">
        <v>3168</v>
      </c>
      <c r="BC162" s="32">
        <v>44018</v>
      </c>
      <c r="BD162" s="123" t="s">
        <v>3169</v>
      </c>
    </row>
    <row r="163" spans="1:56" ht="28.5" customHeight="1">
      <c r="A163" s="36" t="s">
        <v>4116</v>
      </c>
      <c r="B163" s="36"/>
      <c r="C163" s="36" t="s">
        <v>3158</v>
      </c>
      <c r="D163" s="36" t="s">
        <v>4117</v>
      </c>
      <c r="E163" s="37">
        <v>1629</v>
      </c>
      <c r="F163" s="15"/>
      <c r="G163" s="38" t="s">
        <v>10868</v>
      </c>
      <c r="H163" s="39">
        <v>44.757365399999998</v>
      </c>
      <c r="I163" s="39">
        <v>-85.611494699999994</v>
      </c>
      <c r="J163" s="39" t="s">
        <v>11098</v>
      </c>
      <c r="K163" s="39"/>
      <c r="L163" s="17" t="str">
        <f t="shared" si="8"/>
        <v>606 Hannah Avenue, Traverse City, MI 49686</v>
      </c>
      <c r="M163" s="40"/>
      <c r="N163" s="40" t="s">
        <v>765</v>
      </c>
      <c r="O163" s="19"/>
      <c r="P163" s="61"/>
      <c r="Q163" s="41" t="s">
        <v>3266</v>
      </c>
      <c r="R163" s="20" t="str">
        <f t="shared" si="2"/>
        <v>Other Water</v>
      </c>
      <c r="S163" s="43" t="s">
        <v>2471</v>
      </c>
      <c r="T163" s="44"/>
      <c r="U163" s="23">
        <v>20.7</v>
      </c>
      <c r="V163" s="23">
        <v>4.7300000000000004</v>
      </c>
      <c r="W163" s="23"/>
      <c r="X163" s="23"/>
      <c r="Y163" s="23">
        <f t="shared" si="3"/>
        <v>20.7</v>
      </c>
      <c r="Z163" s="19"/>
      <c r="AA163" s="19"/>
      <c r="AB163" s="19"/>
      <c r="AC163" s="19"/>
      <c r="AD163" s="19"/>
      <c r="AE163" s="18"/>
      <c r="AF163" s="18"/>
      <c r="AG163" s="18"/>
      <c r="AH163" s="19"/>
      <c r="AI163" s="19"/>
      <c r="AJ163" s="19"/>
      <c r="AK163" s="19"/>
      <c r="AL163" s="45"/>
      <c r="AM163" s="61"/>
      <c r="AN163" s="61"/>
      <c r="AO163" s="19"/>
      <c r="AP163" s="19"/>
      <c r="AQ163" s="19"/>
      <c r="AR163" s="19"/>
      <c r="AS163" s="19"/>
      <c r="AT163" s="19"/>
      <c r="AU163" s="19"/>
      <c r="AV163" s="19"/>
      <c r="AW163" s="19"/>
      <c r="AX163" s="19"/>
      <c r="AY163" s="19"/>
      <c r="AZ163" s="19"/>
      <c r="BA163" s="19"/>
      <c r="BB163" s="63"/>
      <c r="BC163" s="117">
        <v>44454</v>
      </c>
      <c r="BD163" s="121" t="s">
        <v>39</v>
      </c>
    </row>
    <row r="164" spans="1:56" ht="28.5" customHeight="1">
      <c r="A164" s="110" t="s">
        <v>4118</v>
      </c>
      <c r="B164" s="111"/>
      <c r="C164" s="111" t="s">
        <v>3158</v>
      </c>
      <c r="D164" s="111" t="s">
        <v>3237</v>
      </c>
      <c r="E164" s="37">
        <v>502</v>
      </c>
      <c r="F164" s="15" t="str">
        <f t="shared" ref="F164:F169" si="26">A164 &amp; ", " &amp; D164</f>
        <v>US Ecology Michigan, Detroit, Wayne County, Michigan</v>
      </c>
      <c r="G164" s="16" t="s">
        <v>4119</v>
      </c>
      <c r="H164" s="230">
        <v>42.393179000000003</v>
      </c>
      <c r="I164" s="230">
        <v>-83.032617700000003</v>
      </c>
      <c r="J164" s="230" t="s">
        <v>11098</v>
      </c>
      <c r="K164" s="230"/>
      <c r="L164" s="274" t="str">
        <f t="shared" si="8"/>
        <v>6520 Georgia St, Detroit, MI</v>
      </c>
      <c r="M164" s="18"/>
      <c r="N164" s="18" t="s">
        <v>5</v>
      </c>
      <c r="O164" s="45" t="s">
        <v>3239</v>
      </c>
      <c r="P164" s="88" t="s">
        <v>3190</v>
      </c>
      <c r="Q164" s="62" t="s">
        <v>3190</v>
      </c>
      <c r="R164" s="20" t="str">
        <f t="shared" si="2"/>
        <v>Groundwater</v>
      </c>
      <c r="S164" s="21" t="s">
        <v>35</v>
      </c>
      <c r="T164" s="22">
        <v>2018</v>
      </c>
      <c r="U164" s="23"/>
      <c r="V164" s="23">
        <v>30</v>
      </c>
      <c r="W164" s="23" t="s">
        <v>36</v>
      </c>
      <c r="X164" s="23" t="s">
        <v>36</v>
      </c>
      <c r="Y164" s="23">
        <f t="shared" si="3"/>
        <v>30</v>
      </c>
      <c r="Z164" s="158" t="s">
        <v>4120</v>
      </c>
      <c r="AA164" s="154"/>
      <c r="AB164" s="24" t="s">
        <v>3224</v>
      </c>
      <c r="AC164" s="77" t="s">
        <v>4121</v>
      </c>
      <c r="AD164" s="25"/>
      <c r="AE164" s="27"/>
      <c r="AF164" s="27"/>
      <c r="AG164" s="27"/>
      <c r="AH164" s="25"/>
      <c r="AI164" s="45"/>
      <c r="AJ164" s="25"/>
      <c r="AK164" s="28"/>
      <c r="AL164" s="25"/>
      <c r="AM164" s="150" t="s">
        <v>3166</v>
      </c>
      <c r="AN164" s="76"/>
      <c r="AO164" s="25"/>
      <c r="AP164" s="25"/>
      <c r="AQ164" s="25"/>
      <c r="AR164" s="25"/>
      <c r="AS164" s="25"/>
      <c r="AT164" s="25"/>
      <c r="AU164" s="76"/>
      <c r="AV164" s="76"/>
      <c r="AW164" s="25"/>
      <c r="AX164" s="76"/>
      <c r="AY164" s="25"/>
      <c r="AZ164" s="125"/>
      <c r="BA164" s="31"/>
      <c r="BB164" s="64" t="s">
        <v>3168</v>
      </c>
      <c r="BC164" s="32">
        <v>44089</v>
      </c>
      <c r="BD164" s="34" t="s">
        <v>39</v>
      </c>
    </row>
    <row r="165" spans="1:56" ht="28.5" customHeight="1">
      <c r="A165" s="110" t="s">
        <v>4122</v>
      </c>
      <c r="B165" s="111"/>
      <c r="C165" s="111" t="s">
        <v>3158</v>
      </c>
      <c r="D165" s="111" t="s">
        <v>3514</v>
      </c>
      <c r="E165" s="59">
        <v>503</v>
      </c>
      <c r="F165" s="15" t="str">
        <f t="shared" si="26"/>
        <v>US Ecology Romulus, Romulus, Wayne County, Michigan</v>
      </c>
      <c r="G165" s="16" t="s">
        <v>4123</v>
      </c>
      <c r="H165" s="230">
        <v>42.265854699999998</v>
      </c>
      <c r="I165" s="230">
        <v>-83.395609899999997</v>
      </c>
      <c r="J165" s="230" t="s">
        <v>11098</v>
      </c>
      <c r="K165" s="230"/>
      <c r="L165" s="274" t="str">
        <f t="shared" si="8"/>
        <v>36345 Van Born Rd, Romulus, MI</v>
      </c>
      <c r="M165" s="18"/>
      <c r="N165" s="18" t="s">
        <v>5</v>
      </c>
      <c r="O165" s="19"/>
      <c r="P165" s="88" t="s">
        <v>3190</v>
      </c>
      <c r="Q165" s="62" t="s">
        <v>3190</v>
      </c>
      <c r="R165" s="20" t="str">
        <f t="shared" si="2"/>
        <v>Groundwater</v>
      </c>
      <c r="S165" s="21" t="s">
        <v>35</v>
      </c>
      <c r="T165" s="22">
        <v>2019</v>
      </c>
      <c r="U165" s="23">
        <v>350</v>
      </c>
      <c r="V165" s="23">
        <v>170</v>
      </c>
      <c r="W165" s="23">
        <v>520</v>
      </c>
      <c r="X165" s="23"/>
      <c r="Y165" s="23">
        <f t="shared" si="3"/>
        <v>520</v>
      </c>
      <c r="Z165" s="158" t="s">
        <v>4124</v>
      </c>
      <c r="AA165" s="154"/>
      <c r="AB165" s="24" t="s">
        <v>3224</v>
      </c>
      <c r="AC165" s="77" t="s">
        <v>4125</v>
      </c>
      <c r="AD165" s="25"/>
      <c r="AE165" s="27"/>
      <c r="AF165" s="27"/>
      <c r="AG165" s="27"/>
      <c r="AH165" s="25"/>
      <c r="AI165" s="45"/>
      <c r="AJ165" s="25"/>
      <c r="AK165" s="28"/>
      <c r="AL165" s="25"/>
      <c r="AM165" s="150" t="s">
        <v>3166</v>
      </c>
      <c r="AN165" s="76"/>
      <c r="AO165" s="25"/>
      <c r="AP165" s="25"/>
      <c r="AQ165" s="25"/>
      <c r="AR165" s="25"/>
      <c r="AS165" s="25"/>
      <c r="AT165" s="25"/>
      <c r="AU165" s="76"/>
      <c r="AV165" s="76"/>
      <c r="AW165" s="25"/>
      <c r="AX165" s="76"/>
      <c r="AY165" s="25"/>
      <c r="AZ165" s="125"/>
      <c r="BA165" s="31"/>
      <c r="BB165" s="64" t="s">
        <v>3168</v>
      </c>
      <c r="BC165" s="32">
        <v>44089</v>
      </c>
      <c r="BD165" s="34" t="s">
        <v>39</v>
      </c>
    </row>
    <row r="166" spans="1:56" ht="28.5" customHeight="1">
      <c r="A166" s="110" t="s">
        <v>4126</v>
      </c>
      <c r="B166" s="111"/>
      <c r="C166" s="111" t="s">
        <v>3158</v>
      </c>
      <c r="D166" s="111" t="s">
        <v>3237</v>
      </c>
      <c r="E166" s="37">
        <v>504</v>
      </c>
      <c r="F166" s="15" t="str">
        <f t="shared" si="26"/>
        <v>Usher Oil Company, Detroit, Wayne County, Michigan</v>
      </c>
      <c r="G166" s="16" t="s">
        <v>4127</v>
      </c>
      <c r="H166" s="230">
        <v>42.160658400000003</v>
      </c>
      <c r="I166" s="230">
        <v>-83.782195999999999</v>
      </c>
      <c r="J166" s="230" t="s">
        <v>11099</v>
      </c>
      <c r="K166" s="16" t="s">
        <v>10897</v>
      </c>
      <c r="L166" s="274" t="str">
        <f t="shared" si="8"/>
        <v>9000 Roselawn St, Detroit, MI, 48204</v>
      </c>
      <c r="M166" s="18"/>
      <c r="N166" s="18" t="s">
        <v>5</v>
      </c>
      <c r="O166" s="45" t="s">
        <v>3239</v>
      </c>
      <c r="P166" s="88" t="s">
        <v>3190</v>
      </c>
      <c r="Q166" s="62" t="s">
        <v>3190</v>
      </c>
      <c r="R166" s="20" t="str">
        <f t="shared" si="2"/>
        <v>Groundwater</v>
      </c>
      <c r="S166" s="21" t="s">
        <v>35</v>
      </c>
      <c r="T166" s="22">
        <v>2018</v>
      </c>
      <c r="U166" s="23">
        <v>40</v>
      </c>
      <c r="V166" s="23">
        <v>120</v>
      </c>
      <c r="W166" s="23">
        <v>160</v>
      </c>
      <c r="X166" s="23"/>
      <c r="Y166" s="23">
        <f t="shared" si="3"/>
        <v>160</v>
      </c>
      <c r="Z166" s="158" t="s">
        <v>4128</v>
      </c>
      <c r="AA166" s="154"/>
      <c r="AB166" s="24" t="s">
        <v>3224</v>
      </c>
      <c r="AC166" s="77" t="s">
        <v>4129</v>
      </c>
      <c r="AD166" s="25"/>
      <c r="AE166" s="27"/>
      <c r="AF166" s="27"/>
      <c r="AG166" s="27"/>
      <c r="AH166" s="25"/>
      <c r="AI166" s="45"/>
      <c r="AJ166" s="25"/>
      <c r="AK166" s="28"/>
      <c r="AL166" s="25"/>
      <c r="AM166" s="150" t="s">
        <v>3166</v>
      </c>
      <c r="AN166" s="76"/>
      <c r="AO166" s="25"/>
      <c r="AP166" s="25"/>
      <c r="AQ166" s="25"/>
      <c r="AR166" s="25"/>
      <c r="AS166" s="25"/>
      <c r="AT166" s="25"/>
      <c r="AU166" s="76"/>
      <c r="AV166" s="76"/>
      <c r="AW166" s="25"/>
      <c r="AX166" s="76"/>
      <c r="AY166" s="25"/>
      <c r="AZ166" s="125"/>
      <c r="BA166" s="31"/>
      <c r="BB166" s="64" t="s">
        <v>3168</v>
      </c>
      <c r="BC166" s="32">
        <v>44089</v>
      </c>
      <c r="BD166" s="34" t="s">
        <v>39</v>
      </c>
    </row>
    <row r="167" spans="1:56" ht="28.5" customHeight="1">
      <c r="A167" s="79" t="s">
        <v>4130</v>
      </c>
      <c r="B167" s="80"/>
      <c r="C167" s="93" t="s">
        <v>3158</v>
      </c>
      <c r="D167" s="203" t="s">
        <v>3379</v>
      </c>
      <c r="E167" s="59">
        <v>153</v>
      </c>
      <c r="F167" s="15" t="str">
        <f t="shared" si="26"/>
        <v>Van Etten Lake - Oscoda Area, Oscoda, Iosco County, Michigan</v>
      </c>
      <c r="G167" s="16" t="s">
        <v>4131</v>
      </c>
      <c r="H167" s="230">
        <v>42.361151300000003</v>
      </c>
      <c r="I167" s="230">
        <v>-83.149425899999997</v>
      </c>
      <c r="J167" s="230" t="s">
        <v>11099</v>
      </c>
      <c r="K167" s="230" t="s">
        <v>10898</v>
      </c>
      <c r="L167" s="17" t="str">
        <f t="shared" si="8"/>
        <v>Van Etten Lake, Oscoda, MI</v>
      </c>
      <c r="M167" s="18"/>
      <c r="N167" s="18" t="s">
        <v>44</v>
      </c>
      <c r="O167" s="168" t="s">
        <v>3763</v>
      </c>
      <c r="P167" s="286" t="s">
        <v>3382</v>
      </c>
      <c r="Q167" s="286" t="s">
        <v>3382</v>
      </c>
      <c r="R167" s="20" t="str">
        <f t="shared" si="2"/>
        <v>Groundwater</v>
      </c>
      <c r="S167" s="21" t="s">
        <v>35</v>
      </c>
      <c r="T167" s="22">
        <v>2018</v>
      </c>
      <c r="U167" s="23">
        <v>108</v>
      </c>
      <c r="V167" s="23">
        <v>556</v>
      </c>
      <c r="W167" s="23"/>
      <c r="X167" s="23" t="s">
        <v>36</v>
      </c>
      <c r="Y167" s="23">
        <f t="shared" si="3"/>
        <v>556</v>
      </c>
      <c r="Z167" s="131" t="s">
        <v>4132</v>
      </c>
      <c r="AA167" s="129" t="s">
        <v>4133</v>
      </c>
      <c r="AB167" s="26"/>
      <c r="AC167" s="26"/>
      <c r="AD167" s="26"/>
      <c r="AE167" s="56"/>
      <c r="AF167" s="56"/>
      <c r="AG167" s="204">
        <v>2017</v>
      </c>
      <c r="AH167" s="183" t="s">
        <v>4134</v>
      </c>
      <c r="AI167" s="205" t="s">
        <v>49</v>
      </c>
      <c r="AJ167" s="119" t="s">
        <v>49</v>
      </c>
      <c r="AK167" s="181"/>
      <c r="AL167" s="174" t="s">
        <v>4135</v>
      </c>
      <c r="AM167" s="184" t="s">
        <v>3166</v>
      </c>
      <c r="AN167" s="151"/>
      <c r="AO167" s="182" t="s">
        <v>3769</v>
      </c>
      <c r="AP167" s="152" t="s">
        <v>180</v>
      </c>
      <c r="AQ167" s="139"/>
      <c r="AR167" s="139"/>
      <c r="AS167" s="151"/>
      <c r="AT167" s="151"/>
      <c r="AU167" s="151"/>
      <c r="AV167" s="151"/>
      <c r="AW167" s="151"/>
      <c r="AX167" s="151"/>
      <c r="AY167" s="151"/>
      <c r="AZ167" s="153">
        <v>523</v>
      </c>
      <c r="BA167" s="35" t="s">
        <v>4136</v>
      </c>
      <c r="BB167" s="64" t="s">
        <v>3168</v>
      </c>
      <c r="BC167" s="32">
        <v>44018</v>
      </c>
      <c r="BD167" s="34" t="s">
        <v>3169</v>
      </c>
    </row>
    <row r="168" spans="1:56" ht="28.5" customHeight="1">
      <c r="A168" s="156" t="s">
        <v>4137</v>
      </c>
      <c r="B168" s="144"/>
      <c r="C168" s="144" t="s">
        <v>3158</v>
      </c>
      <c r="D168" s="144" t="s">
        <v>4138</v>
      </c>
      <c r="E168" s="37">
        <v>171</v>
      </c>
      <c r="F168" s="15" t="str">
        <f t="shared" si="26"/>
        <v>Viking Corporation, Hastings, Barry County, Michigan</v>
      </c>
      <c r="G168" s="16"/>
      <c r="H168" s="230">
        <v>42.65061</v>
      </c>
      <c r="I168" s="230">
        <v>-85.304282999999998</v>
      </c>
      <c r="J168" s="230" t="s">
        <v>11099</v>
      </c>
      <c r="K168" s="16" t="s">
        <v>4155</v>
      </c>
      <c r="L168" s="274" t="str">
        <f t="shared" si="8"/>
        <v>210 North Industrial Park Drive
Hastings, Michigan</v>
      </c>
      <c r="M168" s="134"/>
      <c r="N168" s="134" t="s">
        <v>1007</v>
      </c>
      <c r="O168" s="145" t="s">
        <v>4139</v>
      </c>
      <c r="P168" s="146" t="s">
        <v>4140</v>
      </c>
      <c r="Q168" s="122" t="s">
        <v>4140</v>
      </c>
      <c r="R168" s="20" t="str">
        <f t="shared" si="2"/>
        <v>Groundwater</v>
      </c>
      <c r="S168" s="21" t="s">
        <v>35</v>
      </c>
      <c r="T168" s="22">
        <v>2018</v>
      </c>
      <c r="U168" s="74"/>
      <c r="V168" s="74"/>
      <c r="W168" s="23">
        <v>192000</v>
      </c>
      <c r="X168" s="23">
        <v>335090</v>
      </c>
      <c r="Y168" s="23">
        <f t="shared" si="3"/>
        <v>335090</v>
      </c>
      <c r="Z168" s="131" t="s">
        <v>4141</v>
      </c>
      <c r="AA168" s="130" t="s">
        <v>4142</v>
      </c>
      <c r="AB168" s="25" t="s">
        <v>49</v>
      </c>
      <c r="AC168" s="25" t="s">
        <v>4143</v>
      </c>
      <c r="AD168" s="25" t="s">
        <v>72</v>
      </c>
      <c r="AE168" s="27" t="s">
        <v>4144</v>
      </c>
      <c r="AF168" s="27" t="s">
        <v>5</v>
      </c>
      <c r="AG168" s="148">
        <v>2018</v>
      </c>
      <c r="AH168" s="130" t="s">
        <v>4145</v>
      </c>
      <c r="AI168" s="62" t="s">
        <v>4140</v>
      </c>
      <c r="AJ168" s="149" t="s">
        <v>49</v>
      </c>
      <c r="AK168" s="157"/>
      <c r="AL168" s="130" t="s">
        <v>4146</v>
      </c>
      <c r="AM168" s="150" t="s">
        <v>3166</v>
      </c>
      <c r="AN168" s="151"/>
      <c r="AO168" s="152" t="s">
        <v>49</v>
      </c>
      <c r="AP168" s="152" t="s">
        <v>49</v>
      </c>
      <c r="AQ168" s="152" t="s">
        <v>49</v>
      </c>
      <c r="AR168" s="152" t="s">
        <v>49</v>
      </c>
      <c r="AS168" s="152" t="s">
        <v>72</v>
      </c>
      <c r="AT168" s="152" t="s">
        <v>72</v>
      </c>
      <c r="AU168" s="151"/>
      <c r="AV168" s="151"/>
      <c r="AW168" s="152" t="s">
        <v>1954</v>
      </c>
      <c r="AX168" s="151"/>
      <c r="AY168" s="152" t="s">
        <v>342</v>
      </c>
      <c r="AZ168" s="153">
        <v>0</v>
      </c>
      <c r="BA168" s="35" t="s">
        <v>4147</v>
      </c>
      <c r="BB168" s="64" t="s">
        <v>3168</v>
      </c>
      <c r="BC168" s="32">
        <v>44018</v>
      </c>
      <c r="BD168" s="34" t="s">
        <v>3169</v>
      </c>
    </row>
    <row r="169" spans="1:56" ht="28.5" customHeight="1">
      <c r="A169" s="36" t="s">
        <v>11122</v>
      </c>
      <c r="B169" s="106" t="s">
        <v>9427</v>
      </c>
      <c r="C169" s="106" t="s">
        <v>3158</v>
      </c>
      <c r="D169" s="106" t="s">
        <v>3289</v>
      </c>
      <c r="E169" s="37">
        <v>1114</v>
      </c>
      <c r="F169" s="15" t="str">
        <f t="shared" si="26"/>
        <v>Kellogg Air National Guard Base, Battle Creek, Michigan</v>
      </c>
      <c r="G169" s="72" t="s">
        <v>4148</v>
      </c>
      <c r="H169" s="230">
        <v>42.298662999999998</v>
      </c>
      <c r="I169" s="230">
        <v>-85.257813499999997</v>
      </c>
      <c r="J169" s="230" t="s">
        <v>11098</v>
      </c>
      <c r="K169" s="230"/>
      <c r="L169" s="274" t="str">
        <f t="shared" si="8"/>
        <v>15551 S Airport Rd, Battle Creek, MI 49015</v>
      </c>
      <c r="M169" s="40"/>
      <c r="N169" s="40" t="s">
        <v>113</v>
      </c>
      <c r="O169" s="19"/>
      <c r="P169" s="70" t="s">
        <v>11123</v>
      </c>
      <c r="Q169" s="70" t="s">
        <v>4149</v>
      </c>
      <c r="R169" s="20" t="str">
        <f t="shared" si="2"/>
        <v>Groundwater</v>
      </c>
      <c r="S169" s="21" t="s">
        <v>35</v>
      </c>
      <c r="T169" s="22">
        <v>2020</v>
      </c>
      <c r="U169" s="23">
        <v>220</v>
      </c>
      <c r="V169" s="23">
        <v>590</v>
      </c>
      <c r="W169" s="23">
        <v>613</v>
      </c>
      <c r="X169" s="23">
        <v>1596.2</v>
      </c>
      <c r="Y169" s="23">
        <f t="shared" si="3"/>
        <v>1596.2</v>
      </c>
      <c r="Z169" s="19"/>
      <c r="AA169" s="19"/>
      <c r="AB169" s="19"/>
      <c r="AC169" s="19"/>
      <c r="AD169" s="19"/>
      <c r="AE169" s="18"/>
      <c r="AF169" s="18"/>
      <c r="AG169" s="18"/>
      <c r="AH169" s="19"/>
      <c r="AI169" s="19"/>
      <c r="AJ169" s="19"/>
      <c r="AK169" s="19"/>
      <c r="AL169" s="45" t="s">
        <v>4150</v>
      </c>
      <c r="AM169" s="150" t="s">
        <v>3166</v>
      </c>
      <c r="AN169" s="19"/>
      <c r="AO169" s="19"/>
      <c r="AP169" s="19"/>
      <c r="AQ169" s="19"/>
      <c r="AR169" s="19"/>
      <c r="AS169" s="19"/>
      <c r="AT169" s="19"/>
      <c r="AU169" s="19"/>
      <c r="AV169" s="19"/>
      <c r="AW169" s="19"/>
      <c r="AX169" s="19"/>
      <c r="AY169" s="19"/>
      <c r="AZ169" s="19"/>
      <c r="BA169" s="19"/>
      <c r="BB169" s="64" t="s">
        <v>3168</v>
      </c>
      <c r="BC169" s="32">
        <v>44155</v>
      </c>
      <c r="BD169" s="34" t="s">
        <v>39</v>
      </c>
    </row>
    <row r="170" spans="1:56" ht="28.5" customHeight="1">
      <c r="A170" s="36" t="s">
        <v>4151</v>
      </c>
      <c r="B170" s="36"/>
      <c r="C170" s="36" t="s">
        <v>3158</v>
      </c>
      <c r="D170" s="36" t="s">
        <v>4152</v>
      </c>
      <c r="E170" s="59">
        <v>1630</v>
      </c>
      <c r="F170" s="15"/>
      <c r="G170" s="38" t="s">
        <v>10933</v>
      </c>
      <c r="H170" s="39">
        <v>42.533661799999997</v>
      </c>
      <c r="I170" s="39">
        <v>-83.019353099999904</v>
      </c>
      <c r="J170" s="39" t="s">
        <v>11098</v>
      </c>
      <c r="K170" s="39"/>
      <c r="L170" s="17" t="str">
        <f t="shared" si="8"/>
        <v>32360 Warkop Ave, Warren, MI 48093</v>
      </c>
      <c r="M170" s="40"/>
      <c r="N170" s="40" t="s">
        <v>765</v>
      </c>
      <c r="O170" s="19"/>
      <c r="P170" s="61"/>
      <c r="Q170" s="41" t="s">
        <v>3266</v>
      </c>
      <c r="R170" s="20" t="str">
        <f t="shared" si="2"/>
        <v>Other Water</v>
      </c>
      <c r="S170" s="43" t="s">
        <v>2471</v>
      </c>
      <c r="T170" s="44"/>
      <c r="U170" s="23">
        <v>7.21</v>
      </c>
      <c r="V170" s="23">
        <v>7.64</v>
      </c>
      <c r="W170" s="23"/>
      <c r="X170" s="23"/>
      <c r="Y170" s="23">
        <f t="shared" si="3"/>
        <v>7.64</v>
      </c>
      <c r="Z170" s="19"/>
      <c r="AA170" s="19"/>
      <c r="AB170" s="19"/>
      <c r="AC170" s="19"/>
      <c r="AD170" s="19"/>
      <c r="AE170" s="18"/>
      <c r="AF170" s="18"/>
      <c r="AG170" s="18"/>
      <c r="AH170" s="19"/>
      <c r="AI170" s="19"/>
      <c r="AJ170" s="19"/>
      <c r="AK170" s="19"/>
      <c r="AL170" s="45"/>
      <c r="AM170" s="61"/>
      <c r="AN170" s="61"/>
      <c r="AO170" s="19"/>
      <c r="AP170" s="19"/>
      <c r="AQ170" s="19"/>
      <c r="AR170" s="19"/>
      <c r="AS170" s="19"/>
      <c r="AT170" s="19"/>
      <c r="AU170" s="19"/>
      <c r="AV170" s="19"/>
      <c r="AW170" s="19"/>
      <c r="AX170" s="19"/>
      <c r="AY170" s="19"/>
      <c r="AZ170" s="19"/>
      <c r="BA170" s="19"/>
      <c r="BB170" s="63"/>
      <c r="BC170" s="117">
        <v>44454</v>
      </c>
      <c r="BD170" s="121" t="s">
        <v>39</v>
      </c>
    </row>
    <row r="171" spans="1:56" ht="28.5" customHeight="1">
      <c r="A171" s="156" t="s">
        <v>4153</v>
      </c>
      <c r="B171" s="144"/>
      <c r="C171" s="144" t="s">
        <v>3158</v>
      </c>
      <c r="D171" s="278" t="s">
        <v>4154</v>
      </c>
      <c r="E171" s="37">
        <v>162</v>
      </c>
      <c r="F171" s="15" t="str">
        <f t="shared" ref="F171:F178" si="27">A171 &amp; ", " &amp; D171</f>
        <v>Wash King Laundry, Baldwin, Lake County, Michigan</v>
      </c>
      <c r="G171" s="16" t="s">
        <v>4155</v>
      </c>
      <c r="H171" s="230">
        <v>42.650385300000003</v>
      </c>
      <c r="I171" s="230">
        <v>-85.304250600000003</v>
      </c>
      <c r="J171" s="230" t="s">
        <v>11099</v>
      </c>
      <c r="K171" s="16" t="s">
        <v>4167</v>
      </c>
      <c r="L171" s="274" t="str">
        <f t="shared" si="8"/>
        <v>9247 South M-37, Baldwin, MI</v>
      </c>
      <c r="M171" s="136"/>
      <c r="N171" s="136" t="s">
        <v>5</v>
      </c>
      <c r="O171" s="145" t="s">
        <v>4156</v>
      </c>
      <c r="P171" s="146" t="s">
        <v>4157</v>
      </c>
      <c r="Q171" s="122" t="s">
        <v>4157</v>
      </c>
      <c r="R171" s="20" t="str">
        <f t="shared" si="2"/>
        <v>Groundwater</v>
      </c>
      <c r="S171" s="21" t="s">
        <v>35</v>
      </c>
      <c r="T171" s="22">
        <v>2018</v>
      </c>
      <c r="U171" s="74"/>
      <c r="V171" s="74"/>
      <c r="W171" s="23">
        <v>310</v>
      </c>
      <c r="X171" s="23">
        <v>550</v>
      </c>
      <c r="Y171" s="23">
        <f t="shared" si="3"/>
        <v>550</v>
      </c>
      <c r="Z171" s="131" t="s">
        <v>4158</v>
      </c>
      <c r="AA171" s="160" t="s">
        <v>49</v>
      </c>
      <c r="AB171" s="25" t="s">
        <v>4159</v>
      </c>
      <c r="AC171" s="25" t="s">
        <v>4160</v>
      </c>
      <c r="AD171" s="25" t="s">
        <v>72</v>
      </c>
      <c r="AE171" s="27" t="s">
        <v>4161</v>
      </c>
      <c r="AF171" s="27" t="s">
        <v>156</v>
      </c>
      <c r="AG171" s="148">
        <v>2018</v>
      </c>
      <c r="AH171" s="130" t="s">
        <v>4162</v>
      </c>
      <c r="AI171" s="62" t="s">
        <v>4157</v>
      </c>
      <c r="AJ171" s="149" t="s">
        <v>49</v>
      </c>
      <c r="AK171" s="157"/>
      <c r="AL171" s="131" t="s">
        <v>4163</v>
      </c>
      <c r="AM171" s="150" t="s">
        <v>3166</v>
      </c>
      <c r="AN171" s="151"/>
      <c r="AO171" s="152" t="s">
        <v>49</v>
      </c>
      <c r="AP171" s="152" t="s">
        <v>49</v>
      </c>
      <c r="AQ171" s="152" t="s">
        <v>49</v>
      </c>
      <c r="AR171" s="152" t="s">
        <v>49</v>
      </c>
      <c r="AS171" s="152" t="s">
        <v>72</v>
      </c>
      <c r="AT171" s="171" t="s">
        <v>4164</v>
      </c>
      <c r="AU171" s="151"/>
      <c r="AV171" s="151"/>
      <c r="AW171" s="152" t="s">
        <v>1954</v>
      </c>
      <c r="AX171" s="151"/>
      <c r="AY171" s="152" t="s">
        <v>342</v>
      </c>
      <c r="AZ171" s="153">
        <v>7</v>
      </c>
      <c r="BA171" s="35" t="s">
        <v>4165</v>
      </c>
      <c r="BB171" s="64" t="s">
        <v>3168</v>
      </c>
      <c r="BC171" s="32">
        <v>44018</v>
      </c>
      <c r="BD171" s="34" t="s">
        <v>3169</v>
      </c>
    </row>
    <row r="172" spans="1:56" ht="28.5" customHeight="1">
      <c r="A172" s="156" t="s">
        <v>4166</v>
      </c>
      <c r="B172" s="144"/>
      <c r="C172" s="144" t="s">
        <v>3158</v>
      </c>
      <c r="D172" s="144" t="s">
        <v>3543</v>
      </c>
      <c r="E172" s="59">
        <v>172</v>
      </c>
      <c r="F172" s="15" t="str">
        <f t="shared" si="27"/>
        <v>Washtenaw Industrial Facility, Saline, Washtenaw County, Michigan</v>
      </c>
      <c r="G172" s="16" t="s">
        <v>4167</v>
      </c>
      <c r="H172" s="230">
        <v>43.853724200000002</v>
      </c>
      <c r="I172" s="230">
        <v>-85.851855099999995</v>
      </c>
      <c r="J172" s="230" t="s">
        <v>11099</v>
      </c>
      <c r="K172" s="230" t="s">
        <v>10937</v>
      </c>
      <c r="L172" s="17" t="str">
        <f t="shared" si="8"/>
        <v>290 Monroe St, Saline, MI 48176</v>
      </c>
      <c r="M172" s="136"/>
      <c r="N172" s="136" t="s">
        <v>5</v>
      </c>
      <c r="O172" s="145" t="s">
        <v>4168</v>
      </c>
      <c r="P172" s="146" t="s">
        <v>4169</v>
      </c>
      <c r="Q172" s="122" t="s">
        <v>4170</v>
      </c>
      <c r="R172" s="20" t="str">
        <f t="shared" si="2"/>
        <v>Groundwater</v>
      </c>
      <c r="S172" s="21" t="s">
        <v>35</v>
      </c>
      <c r="T172" s="22">
        <v>2019</v>
      </c>
      <c r="U172" s="23">
        <v>260</v>
      </c>
      <c r="V172" s="23">
        <v>7400</v>
      </c>
      <c r="W172" s="23">
        <v>7660</v>
      </c>
      <c r="X172" s="23">
        <v>8197</v>
      </c>
      <c r="Y172" s="23">
        <f t="shared" si="3"/>
        <v>8197</v>
      </c>
      <c r="Z172" s="130" t="s">
        <v>4171</v>
      </c>
      <c r="AA172" s="131" t="s">
        <v>4172</v>
      </c>
      <c r="AB172" s="25" t="s">
        <v>4173</v>
      </c>
      <c r="AC172" s="25" t="s">
        <v>4174</v>
      </c>
      <c r="AD172" s="25" t="s">
        <v>72</v>
      </c>
      <c r="AE172" s="27" t="s">
        <v>4175</v>
      </c>
      <c r="AF172" s="27" t="s">
        <v>3783</v>
      </c>
      <c r="AG172" s="148">
        <v>2018</v>
      </c>
      <c r="AH172" s="130" t="s">
        <v>4176</v>
      </c>
      <c r="AI172" s="62" t="s">
        <v>4170</v>
      </c>
      <c r="AJ172" s="149" t="s">
        <v>49</v>
      </c>
      <c r="AK172" s="157"/>
      <c r="AL172" s="130" t="s">
        <v>4177</v>
      </c>
      <c r="AM172" s="150" t="s">
        <v>3166</v>
      </c>
      <c r="AN172" s="151"/>
      <c r="AO172" s="152" t="s">
        <v>49</v>
      </c>
      <c r="AP172" s="152" t="s">
        <v>49</v>
      </c>
      <c r="AQ172" s="152" t="s">
        <v>49</v>
      </c>
      <c r="AR172" s="152" t="s">
        <v>49</v>
      </c>
      <c r="AS172" s="152" t="s">
        <v>72</v>
      </c>
      <c r="AT172" s="152" t="s">
        <v>72</v>
      </c>
      <c r="AU172" s="151"/>
      <c r="AV172" s="151"/>
      <c r="AW172" s="152" t="s">
        <v>1954</v>
      </c>
      <c r="AX172" s="151"/>
      <c r="AY172" s="152" t="s">
        <v>342</v>
      </c>
      <c r="AZ172" s="153">
        <v>1</v>
      </c>
      <c r="BA172" s="35" t="s">
        <v>4178</v>
      </c>
      <c r="BB172" s="64" t="s">
        <v>3168</v>
      </c>
      <c r="BC172" s="32">
        <v>44018</v>
      </c>
      <c r="BD172" s="34" t="s">
        <v>3169</v>
      </c>
    </row>
    <row r="173" spans="1:56" ht="28.5" customHeight="1">
      <c r="A173" s="110" t="s">
        <v>4179</v>
      </c>
      <c r="B173" s="111"/>
      <c r="C173" s="111" t="s">
        <v>3158</v>
      </c>
      <c r="D173" s="111" t="s">
        <v>4180</v>
      </c>
      <c r="E173" s="59">
        <v>505</v>
      </c>
      <c r="F173" s="15" t="str">
        <f t="shared" si="27"/>
        <v>Waste Management of MI - Eagle Valley Recycle and Disposal, Orion, Oakland County, Michigan</v>
      </c>
      <c r="G173" s="16" t="s">
        <v>4181</v>
      </c>
      <c r="H173" s="230">
        <v>42.723427999999998</v>
      </c>
      <c r="I173" s="230">
        <v>-83.2487189</v>
      </c>
      <c r="J173" s="230" t="s">
        <v>11098</v>
      </c>
      <c r="K173" s="230"/>
      <c r="L173" s="274" t="str">
        <f t="shared" si="8"/>
        <v>600 W. Silverbell Rd, Orion, Michigan</v>
      </c>
      <c r="M173" s="18"/>
      <c r="N173" s="18" t="s">
        <v>33</v>
      </c>
      <c r="O173" s="45" t="s">
        <v>33</v>
      </c>
      <c r="P173" s="88" t="s">
        <v>3190</v>
      </c>
      <c r="Q173" s="62" t="s">
        <v>3190</v>
      </c>
      <c r="R173" s="20" t="str">
        <f t="shared" si="2"/>
        <v>Groundwater</v>
      </c>
      <c r="S173" s="21" t="s">
        <v>35</v>
      </c>
      <c r="T173" s="22">
        <v>2018</v>
      </c>
      <c r="U173" s="23"/>
      <c r="V173" s="23">
        <v>170</v>
      </c>
      <c r="W173" s="23" t="s">
        <v>36</v>
      </c>
      <c r="X173" s="23" t="s">
        <v>36</v>
      </c>
      <c r="Y173" s="23">
        <f t="shared" si="3"/>
        <v>170</v>
      </c>
      <c r="Z173" s="158" t="s">
        <v>4182</v>
      </c>
      <c r="AA173" s="154"/>
      <c r="AB173" s="24" t="s">
        <v>3224</v>
      </c>
      <c r="AC173" s="77" t="s">
        <v>4183</v>
      </c>
      <c r="AD173" s="25"/>
      <c r="AE173" s="27"/>
      <c r="AF173" s="27"/>
      <c r="AG173" s="27"/>
      <c r="AH173" s="25"/>
      <c r="AI173" s="45"/>
      <c r="AJ173" s="25"/>
      <c r="AK173" s="28"/>
      <c r="AL173" s="25"/>
      <c r="AM173" s="150" t="s">
        <v>3166</v>
      </c>
      <c r="AN173" s="76"/>
      <c r="AO173" s="25"/>
      <c r="AP173" s="25"/>
      <c r="AQ173" s="25"/>
      <c r="AR173" s="25"/>
      <c r="AS173" s="25"/>
      <c r="AT173" s="25"/>
      <c r="AU173" s="76"/>
      <c r="AV173" s="76"/>
      <c r="AW173" s="25"/>
      <c r="AX173" s="76"/>
      <c r="AY173" s="25"/>
      <c r="AZ173" s="125"/>
      <c r="BA173" s="31"/>
      <c r="BB173" s="64" t="s">
        <v>3168</v>
      </c>
      <c r="BC173" s="32">
        <v>44089</v>
      </c>
      <c r="BD173" s="34" t="s">
        <v>39</v>
      </c>
    </row>
    <row r="174" spans="1:56" ht="28.5" customHeight="1">
      <c r="A174" s="110" t="s">
        <v>4184</v>
      </c>
      <c r="B174" s="111"/>
      <c r="C174" s="111" t="s">
        <v>3158</v>
      </c>
      <c r="D174" s="111" t="s">
        <v>3646</v>
      </c>
      <c r="E174" s="37">
        <v>506</v>
      </c>
      <c r="F174" s="15" t="str">
        <f t="shared" si="27"/>
        <v>Waste Management of MI - Woodland Meadows North Landfill, Wayne, Wayne County, Michigan</v>
      </c>
      <c r="G174" s="16" t="s">
        <v>4185</v>
      </c>
      <c r="H174" s="230">
        <v>42.271634499999998</v>
      </c>
      <c r="I174" s="230">
        <v>-83.426799200000005</v>
      </c>
      <c r="J174" s="230" t="s">
        <v>11098</v>
      </c>
      <c r="K174" s="230"/>
      <c r="L174" s="274" t="str">
        <f t="shared" si="8"/>
        <v>4620 Hannan Rd, Wayne, Michigan</v>
      </c>
      <c r="M174" s="18"/>
      <c r="N174" s="18" t="s">
        <v>33</v>
      </c>
      <c r="O174" s="45" t="s">
        <v>33</v>
      </c>
      <c r="P174" s="88" t="s">
        <v>3190</v>
      </c>
      <c r="Q174" s="62" t="s">
        <v>3190</v>
      </c>
      <c r="R174" s="20" t="str">
        <f t="shared" si="2"/>
        <v>Groundwater</v>
      </c>
      <c r="S174" s="21" t="s">
        <v>35</v>
      </c>
      <c r="T174" s="22">
        <v>2018</v>
      </c>
      <c r="U174" s="23">
        <v>150</v>
      </c>
      <c r="V174" s="23">
        <v>57</v>
      </c>
      <c r="W174" s="23">
        <v>207</v>
      </c>
      <c r="X174" s="23"/>
      <c r="Y174" s="23">
        <f t="shared" si="3"/>
        <v>207</v>
      </c>
      <c r="Z174" s="158" t="s">
        <v>4186</v>
      </c>
      <c r="AA174" s="154"/>
      <c r="AB174" s="24" t="s">
        <v>3224</v>
      </c>
      <c r="AC174" s="77" t="s">
        <v>4187</v>
      </c>
      <c r="AD174" s="25"/>
      <c r="AE174" s="27"/>
      <c r="AF174" s="27"/>
      <c r="AG174" s="27"/>
      <c r="AH174" s="25"/>
      <c r="AI174" s="45"/>
      <c r="AJ174" s="25"/>
      <c r="AK174" s="28"/>
      <c r="AL174" s="25"/>
      <c r="AM174" s="150" t="s">
        <v>3166</v>
      </c>
      <c r="AN174" s="76"/>
      <c r="AO174" s="25"/>
      <c r="AP174" s="25"/>
      <c r="AQ174" s="25"/>
      <c r="AR174" s="25"/>
      <c r="AS174" s="25"/>
      <c r="AT174" s="25"/>
      <c r="AU174" s="76"/>
      <c r="AV174" s="76"/>
      <c r="AW174" s="25"/>
      <c r="AX174" s="76"/>
      <c r="AY174" s="25"/>
      <c r="AZ174" s="125"/>
      <c r="BA174" s="31"/>
      <c r="BB174" s="64" t="s">
        <v>3168</v>
      </c>
      <c r="BC174" s="32">
        <v>44089</v>
      </c>
      <c r="BD174" s="34" t="s">
        <v>39</v>
      </c>
    </row>
    <row r="175" spans="1:56" ht="28.5" customHeight="1">
      <c r="A175" s="110" t="s">
        <v>4188</v>
      </c>
      <c r="B175" s="111"/>
      <c r="C175" s="111" t="s">
        <v>3158</v>
      </c>
      <c r="D175" s="111" t="s">
        <v>3646</v>
      </c>
      <c r="E175" s="59">
        <v>507</v>
      </c>
      <c r="F175" s="15" t="str">
        <f t="shared" si="27"/>
        <v>Waste Management of MI - Woodland Meadows RDF - Van Buren, Wayne, Wayne County, Michigan</v>
      </c>
      <c r="G175" s="16" t="s">
        <v>4189</v>
      </c>
      <c r="H175" s="230">
        <v>42.264382599999998</v>
      </c>
      <c r="I175" s="230">
        <v>-83.427708600000003</v>
      </c>
      <c r="J175" s="230" t="s">
        <v>11098</v>
      </c>
      <c r="K175" s="230"/>
      <c r="L175" s="274" t="str">
        <f t="shared" si="8"/>
        <v>5900 Hannan Rd, Wayne, Michigan</v>
      </c>
      <c r="M175" s="18"/>
      <c r="N175" s="18" t="s">
        <v>33</v>
      </c>
      <c r="O175" s="45" t="s">
        <v>33</v>
      </c>
      <c r="P175" s="88" t="s">
        <v>3190</v>
      </c>
      <c r="Q175" s="62" t="s">
        <v>3190</v>
      </c>
      <c r="R175" s="20" t="str">
        <f t="shared" si="2"/>
        <v>Groundwater</v>
      </c>
      <c r="S175" s="21" t="s">
        <v>35</v>
      </c>
      <c r="T175" s="22">
        <v>2018</v>
      </c>
      <c r="U175" s="23">
        <v>2000</v>
      </c>
      <c r="V175" s="23">
        <v>510</v>
      </c>
      <c r="W175" s="23">
        <v>2510</v>
      </c>
      <c r="X175" s="23"/>
      <c r="Y175" s="23">
        <f t="shared" si="3"/>
        <v>2510</v>
      </c>
      <c r="Z175" s="158" t="s">
        <v>4190</v>
      </c>
      <c r="AA175" s="154"/>
      <c r="AB175" s="24" t="s">
        <v>3224</v>
      </c>
      <c r="AC175" s="77" t="s">
        <v>4191</v>
      </c>
      <c r="AD175" s="25"/>
      <c r="AE175" s="27"/>
      <c r="AF175" s="27"/>
      <c r="AG175" s="27"/>
      <c r="AH175" s="25"/>
      <c r="AI175" s="45"/>
      <c r="AJ175" s="25"/>
      <c r="AK175" s="28"/>
      <c r="AL175" s="25"/>
      <c r="AM175" s="150" t="s">
        <v>3166</v>
      </c>
      <c r="AN175" s="76"/>
      <c r="AO175" s="25"/>
      <c r="AP175" s="25"/>
      <c r="AQ175" s="25"/>
      <c r="AR175" s="25"/>
      <c r="AS175" s="25"/>
      <c r="AT175" s="25"/>
      <c r="AU175" s="76"/>
      <c r="AV175" s="76"/>
      <c r="AW175" s="25"/>
      <c r="AX175" s="76"/>
      <c r="AY175" s="25"/>
      <c r="AZ175" s="125"/>
      <c r="BA175" s="31"/>
      <c r="BB175" s="64" t="s">
        <v>3168</v>
      </c>
      <c r="BC175" s="32">
        <v>44089</v>
      </c>
      <c r="BD175" s="34" t="s">
        <v>39</v>
      </c>
    </row>
    <row r="176" spans="1:56" ht="28.5" customHeight="1">
      <c r="A176" s="110" t="s">
        <v>4192</v>
      </c>
      <c r="B176" s="111"/>
      <c r="C176" s="111" t="s">
        <v>3158</v>
      </c>
      <c r="D176" s="111" t="s">
        <v>4193</v>
      </c>
      <c r="E176" s="37">
        <v>508</v>
      </c>
      <c r="F176" s="15" t="str">
        <f t="shared" si="27"/>
        <v>Waterford Hills Landfill, Waterford, Oakland County, Michigan</v>
      </c>
      <c r="G176" s="16" t="s">
        <v>4194</v>
      </c>
      <c r="H176" s="230">
        <v>42.6734893</v>
      </c>
      <c r="I176" s="230">
        <v>-83.441032100000001</v>
      </c>
      <c r="J176" s="230" t="s">
        <v>11098</v>
      </c>
      <c r="K176" s="230"/>
      <c r="L176" s="274" t="str">
        <f t="shared" si="8"/>
        <v>7900 Gale Rd, Waterford, MI</v>
      </c>
      <c r="M176" s="18"/>
      <c r="N176" s="18" t="s">
        <v>33</v>
      </c>
      <c r="O176" s="45"/>
      <c r="P176" s="88" t="s">
        <v>3190</v>
      </c>
      <c r="Q176" s="62" t="s">
        <v>3190</v>
      </c>
      <c r="R176" s="20" t="str">
        <f t="shared" si="2"/>
        <v>Groundwater</v>
      </c>
      <c r="S176" s="21" t="s">
        <v>35</v>
      </c>
      <c r="T176" s="22">
        <v>2018</v>
      </c>
      <c r="U176" s="23">
        <v>680</v>
      </c>
      <c r="V176" s="23">
        <v>130</v>
      </c>
      <c r="W176" s="23">
        <v>810</v>
      </c>
      <c r="X176" s="23"/>
      <c r="Y176" s="23">
        <f t="shared" si="3"/>
        <v>810</v>
      </c>
      <c r="Z176" s="158" t="s">
        <v>4195</v>
      </c>
      <c r="AA176" s="154"/>
      <c r="AB176" s="24" t="s">
        <v>3224</v>
      </c>
      <c r="AC176" s="77" t="s">
        <v>4196</v>
      </c>
      <c r="AD176" s="25"/>
      <c r="AE176" s="27"/>
      <c r="AF176" s="27"/>
      <c r="AG176" s="27"/>
      <c r="AH176" s="25"/>
      <c r="AI176" s="45"/>
      <c r="AJ176" s="25"/>
      <c r="AK176" s="28"/>
      <c r="AL176" s="25"/>
      <c r="AM176" s="150" t="s">
        <v>3166</v>
      </c>
      <c r="AN176" s="76"/>
      <c r="AO176" s="25"/>
      <c r="AP176" s="25"/>
      <c r="AQ176" s="25"/>
      <c r="AR176" s="25"/>
      <c r="AS176" s="25"/>
      <c r="AT176" s="25"/>
      <c r="AU176" s="76"/>
      <c r="AV176" s="76"/>
      <c r="AW176" s="25"/>
      <c r="AX176" s="76"/>
      <c r="AY176" s="25"/>
      <c r="AZ176" s="125"/>
      <c r="BA176" s="31"/>
      <c r="BB176" s="64" t="s">
        <v>3168</v>
      </c>
      <c r="BC176" s="32">
        <v>44089</v>
      </c>
      <c r="BD176" s="34" t="s">
        <v>39</v>
      </c>
    </row>
    <row r="177" spans="1:56" ht="28.5" customHeight="1">
      <c r="A177" s="206" t="s">
        <v>4197</v>
      </c>
      <c r="B177" s="207"/>
      <c r="C177" s="207" t="s">
        <v>3158</v>
      </c>
      <c r="D177" s="207" t="s">
        <v>4198</v>
      </c>
      <c r="E177" s="59">
        <v>509</v>
      </c>
      <c r="F177" s="15" t="str">
        <f t="shared" si="27"/>
        <v xml:space="preserve">White Pigeon Township, White Pigeon Township, St. Joseph County, Michigan </v>
      </c>
      <c r="G177" s="16" t="s">
        <v>4199</v>
      </c>
      <c r="H177" s="230">
        <v>43.107618000000002</v>
      </c>
      <c r="I177" s="230">
        <v>-85.619421000000003</v>
      </c>
      <c r="J177" s="230" t="s">
        <v>11099</v>
      </c>
      <c r="K177" s="230" t="s">
        <v>11124</v>
      </c>
      <c r="L177" s="17" t="str">
        <f t="shared" si="8"/>
        <v>15781 River St, White Pigeon, MI 49099. White Pidgeon Township is an alternate name, real name is White Pigeon Paper Company</v>
      </c>
      <c r="M177" s="136"/>
      <c r="N177" s="136" t="s">
        <v>5</v>
      </c>
      <c r="O177" s="185" t="s">
        <v>4200</v>
      </c>
      <c r="P177" s="122" t="s">
        <v>4201</v>
      </c>
      <c r="Q177" s="122" t="s">
        <v>4201</v>
      </c>
      <c r="R177" s="20" t="str">
        <f t="shared" si="2"/>
        <v>Groundwater</v>
      </c>
      <c r="S177" s="21" t="s">
        <v>35</v>
      </c>
      <c r="T177" s="22">
        <v>2019</v>
      </c>
      <c r="U177" s="23"/>
      <c r="V177" s="23"/>
      <c r="W177" s="23">
        <v>15400</v>
      </c>
      <c r="X177" s="23"/>
      <c r="Y177" s="23">
        <f t="shared" si="3"/>
        <v>15400</v>
      </c>
      <c r="Z177" s="137" t="s">
        <v>4202</v>
      </c>
      <c r="AA177" s="137" t="s">
        <v>49</v>
      </c>
      <c r="AB177" s="45"/>
      <c r="AC177" s="45"/>
      <c r="AD177" s="19"/>
      <c r="AE177" s="40" t="s">
        <v>4203</v>
      </c>
      <c r="AF177" s="40" t="s">
        <v>5</v>
      </c>
      <c r="AG177" s="134">
        <v>2020</v>
      </c>
      <c r="AH177" s="137" t="s">
        <v>4204</v>
      </c>
      <c r="AI177" s="62" t="s">
        <v>4201</v>
      </c>
      <c r="AJ177" s="63"/>
      <c r="AK177" s="137"/>
      <c r="AL177" s="208"/>
      <c r="AM177" s="69" t="s">
        <v>4201</v>
      </c>
      <c r="AN177" s="209"/>
      <c r="AO177" s="209"/>
      <c r="AP177" s="209"/>
      <c r="AQ177" s="209"/>
      <c r="AR177" s="209"/>
      <c r="AS177" s="209"/>
      <c r="AT177" s="209"/>
      <c r="AU177" s="209"/>
      <c r="AV177" s="209"/>
      <c r="AW177" s="209"/>
      <c r="AX177" s="209"/>
      <c r="AY177" s="209"/>
      <c r="AZ177" s="153">
        <v>5</v>
      </c>
      <c r="BA177" s="210"/>
      <c r="BB177" s="64" t="s">
        <v>3168</v>
      </c>
      <c r="BC177" s="32">
        <v>44018</v>
      </c>
      <c r="BD177" s="46" t="s">
        <v>3169</v>
      </c>
    </row>
    <row r="178" spans="1:56" ht="28.5" customHeight="1">
      <c r="A178" s="65" t="s">
        <v>10979</v>
      </c>
      <c r="B178" s="65" t="s">
        <v>4205</v>
      </c>
      <c r="C178" s="72" t="s">
        <v>3158</v>
      </c>
      <c r="D178" s="72" t="s">
        <v>3232</v>
      </c>
      <c r="E178" s="72">
        <v>1115</v>
      </c>
      <c r="F178" s="305" t="str">
        <f t="shared" si="27"/>
        <v>Willow Boulevard Landfill, Kalamazoo, Kalamazoo County, Michigan</v>
      </c>
      <c r="G178" s="16" t="s">
        <v>4206</v>
      </c>
      <c r="H178" s="230">
        <v>42.28237</v>
      </c>
      <c r="I178" s="230">
        <v>-85.544462999999993</v>
      </c>
      <c r="J178" s="230" t="s">
        <v>11040</v>
      </c>
      <c r="K178" s="230"/>
      <c r="L178" s="274" t="str">
        <f t="shared" si="8"/>
        <v>42.28237, -85.544463</v>
      </c>
      <c r="M178" s="18"/>
      <c r="N178" s="18" t="s">
        <v>33</v>
      </c>
      <c r="O178" s="212"/>
      <c r="P178" s="213" t="s">
        <v>3245</v>
      </c>
      <c r="Q178" s="73" t="s">
        <v>3245</v>
      </c>
      <c r="R178" s="20" t="str">
        <f t="shared" si="2"/>
        <v>Groundwater</v>
      </c>
      <c r="S178" s="21" t="s">
        <v>35</v>
      </c>
      <c r="T178" s="22">
        <v>2018</v>
      </c>
      <c r="U178" s="23">
        <v>86</v>
      </c>
      <c r="V178" s="23">
        <v>150</v>
      </c>
      <c r="W178" s="23">
        <v>236</v>
      </c>
      <c r="X178" s="23">
        <v>345.8</v>
      </c>
      <c r="Y178" s="23">
        <f t="shared" si="3"/>
        <v>345.8</v>
      </c>
      <c r="Z178" s="24"/>
      <c r="AA178" s="25"/>
      <c r="AB178" s="197"/>
      <c r="AC178" s="197"/>
      <c r="AD178" s="197"/>
      <c r="AE178" s="214"/>
      <c r="AF178" s="198"/>
      <c r="AG178" s="198"/>
      <c r="AH178" s="77"/>
      <c r="AI178" s="62" t="s">
        <v>3245</v>
      </c>
      <c r="AJ178" s="81"/>
      <c r="AK178" s="198"/>
      <c r="AL178" s="215"/>
      <c r="AM178" s="69" t="s">
        <v>3245</v>
      </c>
      <c r="AN178" s="201"/>
      <c r="AO178" s="201"/>
      <c r="AP178" s="201"/>
      <c r="AQ178" s="201"/>
      <c r="AR178" s="201"/>
      <c r="AS178" s="201"/>
      <c r="AT178" s="201"/>
      <c r="AU178" s="201"/>
      <c r="AV178" s="201"/>
      <c r="AW178" s="201"/>
      <c r="AX178" s="201"/>
      <c r="AY178" s="201"/>
      <c r="AZ178" s="140"/>
      <c r="BA178" s="108"/>
      <c r="BB178" s="64" t="s">
        <v>3168</v>
      </c>
      <c r="BC178" s="32">
        <v>44145</v>
      </c>
      <c r="BD178" s="86" t="s">
        <v>39</v>
      </c>
    </row>
    <row r="179" spans="1:56" ht="28.5" customHeight="1">
      <c r="A179" s="36" t="s">
        <v>4207</v>
      </c>
      <c r="B179" s="36"/>
      <c r="C179" s="36" t="s">
        <v>3158</v>
      </c>
      <c r="D179" s="36" t="s">
        <v>4208</v>
      </c>
      <c r="E179" s="37">
        <v>1631</v>
      </c>
      <c r="F179" s="15"/>
      <c r="G179" s="38" t="s">
        <v>10983</v>
      </c>
      <c r="H179" s="39">
        <v>42.544982500000003</v>
      </c>
      <c r="I179" s="39">
        <v>-83.551299</v>
      </c>
      <c r="J179" s="39" t="s">
        <v>11098</v>
      </c>
      <c r="K179" s="39"/>
      <c r="L179" s="17" t="str">
        <f t="shared" si="8"/>
        <v>2059 Charms Road, Wixom, MI 48393</v>
      </c>
      <c r="M179" s="40"/>
      <c r="N179" s="40" t="s">
        <v>765</v>
      </c>
      <c r="O179" s="19"/>
      <c r="P179" s="61"/>
      <c r="Q179" s="41" t="s">
        <v>3266</v>
      </c>
      <c r="R179" s="20" t="str">
        <f t="shared" si="2"/>
        <v>Other Water</v>
      </c>
      <c r="S179" s="43" t="s">
        <v>2471</v>
      </c>
      <c r="T179" s="44"/>
      <c r="U179" s="23">
        <v>108</v>
      </c>
      <c r="V179" s="23">
        <v>11700</v>
      </c>
      <c r="W179" s="23"/>
      <c r="X179" s="23"/>
      <c r="Y179" s="23">
        <f t="shared" si="3"/>
        <v>11700</v>
      </c>
      <c r="Z179" s="19"/>
      <c r="AA179" s="19"/>
      <c r="AB179" s="19"/>
      <c r="AC179" s="19"/>
      <c r="AD179" s="19"/>
      <c r="AE179" s="18"/>
      <c r="AF179" s="18"/>
      <c r="AG179" s="18"/>
      <c r="AH179" s="19"/>
      <c r="AI179" s="19"/>
      <c r="AJ179" s="19"/>
      <c r="AK179" s="19"/>
      <c r="AL179" s="45"/>
      <c r="AM179" s="61"/>
      <c r="AN179" s="61"/>
      <c r="AO179" s="19"/>
      <c r="AP179" s="19"/>
      <c r="AQ179" s="19"/>
      <c r="AR179" s="19"/>
      <c r="AS179" s="19"/>
      <c r="AT179" s="19"/>
      <c r="AU179" s="19"/>
      <c r="AV179" s="19"/>
      <c r="AW179" s="19"/>
      <c r="AX179" s="19"/>
      <c r="AY179" s="19"/>
      <c r="AZ179" s="19"/>
      <c r="BA179" s="19"/>
      <c r="BB179" s="63"/>
      <c r="BC179" s="117">
        <v>44454</v>
      </c>
      <c r="BD179" s="121" t="s">
        <v>39</v>
      </c>
    </row>
    <row r="180" spans="1:56" ht="28.5" customHeight="1">
      <c r="A180" s="193" t="s">
        <v>4209</v>
      </c>
      <c r="B180" s="72"/>
      <c r="C180" s="194" t="s">
        <v>3158</v>
      </c>
      <c r="D180" s="194" t="s">
        <v>4210</v>
      </c>
      <c r="E180" s="59">
        <v>129</v>
      </c>
      <c r="F180" s="15" t="str">
        <f t="shared" ref="F180:F181" si="28">A180 &amp; ", " &amp; D180</f>
        <v>Wolverine House Street Disposal Area, Belmont, Plainfield Township, and Algoma Township, Kent County, Michigan</v>
      </c>
      <c r="G180" s="16"/>
      <c r="H180" s="17">
        <v>43.115273700000003</v>
      </c>
      <c r="I180" s="17">
        <v>-85.598770200000004</v>
      </c>
      <c r="J180" s="179" t="s">
        <v>11099</v>
      </c>
      <c r="K180" s="179" t="s">
        <v>10984</v>
      </c>
      <c r="L180" s="17" t="str">
        <f t="shared" si="8"/>
        <v>1855 House St NE, Belmont, MI 49306</v>
      </c>
      <c r="M180" s="18"/>
      <c r="N180" s="18" t="s">
        <v>5</v>
      </c>
      <c r="O180" s="212" t="s">
        <v>11125</v>
      </c>
      <c r="P180" s="213" t="s">
        <v>4211</v>
      </c>
      <c r="Q180" s="24" t="s">
        <v>49</v>
      </c>
      <c r="R180" s="20" t="str">
        <f t="shared" si="2"/>
        <v>Other Water</v>
      </c>
      <c r="S180" s="21" t="s">
        <v>80</v>
      </c>
      <c r="T180" s="92"/>
      <c r="U180" s="74"/>
      <c r="V180" s="74"/>
      <c r="W180" s="23">
        <v>96000</v>
      </c>
      <c r="X180" s="23"/>
      <c r="Y180" s="23">
        <f t="shared" si="3"/>
        <v>96000</v>
      </c>
      <c r="Z180" s="24" t="s">
        <v>11126</v>
      </c>
      <c r="AA180" s="25" t="s">
        <v>49</v>
      </c>
      <c r="AB180" s="197" t="s">
        <v>4212</v>
      </c>
      <c r="AC180" s="197" t="s">
        <v>49</v>
      </c>
      <c r="AD180" s="197" t="s">
        <v>72</v>
      </c>
      <c r="AE180" s="214" t="s">
        <v>11127</v>
      </c>
      <c r="AF180" s="198" t="s">
        <v>4213</v>
      </c>
      <c r="AG180" s="198">
        <v>2017</v>
      </c>
      <c r="AH180" s="77" t="s">
        <v>11128</v>
      </c>
      <c r="AI180" s="62" t="s">
        <v>4214</v>
      </c>
      <c r="AJ180" s="81" t="s">
        <v>11129</v>
      </c>
      <c r="AK180" s="214" t="s">
        <v>11130</v>
      </c>
      <c r="AL180" s="215" t="s">
        <v>11131</v>
      </c>
      <c r="AM180" s="216" t="s">
        <v>3166</v>
      </c>
      <c r="AN180" s="201"/>
      <c r="AO180" s="201"/>
      <c r="AP180" s="201"/>
      <c r="AQ180" s="201"/>
      <c r="AR180" s="201"/>
      <c r="AS180" s="201"/>
      <c r="AT180" s="201"/>
      <c r="AU180" s="201"/>
      <c r="AV180" s="201"/>
      <c r="AW180" s="201"/>
      <c r="AX180" s="201"/>
      <c r="AY180" s="201"/>
      <c r="AZ180" s="140">
        <v>0</v>
      </c>
      <c r="BA180" s="108" t="s">
        <v>4215</v>
      </c>
      <c r="BB180" s="104" t="s">
        <v>3168</v>
      </c>
      <c r="BC180" s="32">
        <v>44015</v>
      </c>
      <c r="BD180" s="86" t="s">
        <v>3169</v>
      </c>
    </row>
    <row r="181" spans="1:56" ht="28.5" customHeight="1">
      <c r="A181" s="193" t="s">
        <v>4216</v>
      </c>
      <c r="B181" s="211" t="s">
        <v>4217</v>
      </c>
      <c r="C181" s="194" t="s">
        <v>3158</v>
      </c>
      <c r="D181" s="194" t="s">
        <v>4218</v>
      </c>
      <c r="E181" s="59">
        <v>128</v>
      </c>
      <c r="F181" s="15" t="str">
        <f t="shared" si="28"/>
        <v>Wolverine Worldwide Rockford Tannery, Rockford, Kent County, Michigan</v>
      </c>
      <c r="G181" s="16" t="s">
        <v>4219</v>
      </c>
      <c r="H181" s="17">
        <v>42.5116157</v>
      </c>
      <c r="I181" s="17">
        <v>-82.954994200000002</v>
      </c>
      <c r="J181" s="179" t="s">
        <v>11099</v>
      </c>
      <c r="K181" s="319" t="s">
        <v>10991</v>
      </c>
      <c r="L181" s="17" t="str">
        <f t="shared" si="8"/>
        <v>37 Courtland St, Rockford, MI 49341</v>
      </c>
      <c r="M181" s="281"/>
      <c r="N181" s="18" t="s">
        <v>5</v>
      </c>
      <c r="O181" s="40" t="s">
        <v>11132</v>
      </c>
      <c r="P181" s="195" t="s">
        <v>4220</v>
      </c>
      <c r="Q181" s="122" t="s">
        <v>4220</v>
      </c>
      <c r="R181" s="20" t="str">
        <f t="shared" si="2"/>
        <v>Groundwater</v>
      </c>
      <c r="S181" s="21" t="s">
        <v>35</v>
      </c>
      <c r="T181" s="22">
        <v>2017</v>
      </c>
      <c r="U181" s="74"/>
      <c r="V181" s="74"/>
      <c r="W181" s="23">
        <v>490000</v>
      </c>
      <c r="X181" s="23">
        <v>532399</v>
      </c>
      <c r="Y181" s="23">
        <f t="shared" si="3"/>
        <v>532399</v>
      </c>
      <c r="Z181" s="24" t="s">
        <v>11133</v>
      </c>
      <c r="AA181" s="24" t="s">
        <v>4221</v>
      </c>
      <c r="AB181" s="197" t="s">
        <v>4222</v>
      </c>
      <c r="AC181" s="215" t="s">
        <v>11134</v>
      </c>
      <c r="AD181" s="197" t="s">
        <v>72</v>
      </c>
      <c r="AE181" s="214" t="s">
        <v>4223</v>
      </c>
      <c r="AF181" s="214" t="s">
        <v>4224</v>
      </c>
      <c r="AG181" s="198">
        <v>2016</v>
      </c>
      <c r="AH181" s="24" t="s">
        <v>11135</v>
      </c>
      <c r="AI181" s="62" t="s">
        <v>4225</v>
      </c>
      <c r="AJ181" s="81"/>
      <c r="AK181" s="198" t="s">
        <v>4226</v>
      </c>
      <c r="AL181" s="24" t="s">
        <v>11136</v>
      </c>
      <c r="AM181" s="216" t="s">
        <v>3166</v>
      </c>
      <c r="AN181" s="201"/>
      <c r="AO181" s="201"/>
      <c r="AP181" s="201"/>
      <c r="AQ181" s="201"/>
      <c r="AR181" s="201"/>
      <c r="AS181" s="201"/>
      <c r="AT181" s="201"/>
      <c r="AU181" s="201"/>
      <c r="AV181" s="201"/>
      <c r="AW181" s="201"/>
      <c r="AX181" s="201"/>
      <c r="AY181" s="201"/>
      <c r="AZ181" s="217">
        <v>42852</v>
      </c>
      <c r="BA181" s="132" t="s">
        <v>4227</v>
      </c>
      <c r="BB181" s="104" t="s">
        <v>3168</v>
      </c>
      <c r="BC181" s="32">
        <v>44015</v>
      </c>
      <c r="BD181" s="133" t="s">
        <v>3169</v>
      </c>
    </row>
    <row r="182" spans="1:56" ht="28.5" customHeight="1">
      <c r="A182" s="36" t="s">
        <v>4228</v>
      </c>
      <c r="B182" s="36"/>
      <c r="C182" s="36" t="s">
        <v>3158</v>
      </c>
      <c r="D182" s="36" t="s">
        <v>4229</v>
      </c>
      <c r="E182" s="37">
        <v>1632</v>
      </c>
      <c r="F182" s="15"/>
      <c r="G182" s="38" t="s">
        <v>11000</v>
      </c>
      <c r="H182" s="39">
        <v>42.924940900000003</v>
      </c>
      <c r="I182" s="39">
        <v>-85.741011</v>
      </c>
      <c r="J182" s="39" t="s">
        <v>11098</v>
      </c>
      <c r="K182" s="39"/>
      <c r="L182" s="17" t="str">
        <f t="shared" si="8"/>
        <v>2350 Ivanrest Ave, Wyoming, MI 49418</v>
      </c>
      <c r="M182" s="40"/>
      <c r="N182" s="40" t="s">
        <v>765</v>
      </c>
      <c r="O182" s="19"/>
      <c r="P182" s="61"/>
      <c r="Q182" s="41" t="s">
        <v>3266</v>
      </c>
      <c r="R182" s="20" t="str">
        <f t="shared" si="2"/>
        <v>Other Water</v>
      </c>
      <c r="S182" s="43" t="s">
        <v>2471</v>
      </c>
      <c r="T182" s="44"/>
      <c r="U182" s="23">
        <v>8.74</v>
      </c>
      <c r="V182" s="23">
        <v>26.4</v>
      </c>
      <c r="W182" s="23"/>
      <c r="X182" s="23"/>
      <c r="Y182" s="23">
        <f t="shared" si="3"/>
        <v>26.4</v>
      </c>
      <c r="Z182" s="19"/>
      <c r="AA182" s="19"/>
      <c r="AB182" s="19"/>
      <c r="AC182" s="19"/>
      <c r="AD182" s="19"/>
      <c r="AE182" s="18"/>
      <c r="AF182" s="18"/>
      <c r="AG182" s="18"/>
      <c r="AH182" s="19"/>
      <c r="AI182" s="19"/>
      <c r="AJ182" s="19"/>
      <c r="AK182" s="19"/>
      <c r="AL182" s="45"/>
      <c r="AM182" s="61"/>
      <c r="AN182" s="61"/>
      <c r="AO182" s="19"/>
      <c r="AP182" s="19"/>
      <c r="AQ182" s="19"/>
      <c r="AR182" s="19"/>
      <c r="AS182" s="19"/>
      <c r="AT182" s="19"/>
      <c r="AU182" s="19"/>
      <c r="AV182" s="19"/>
      <c r="AW182" s="19"/>
      <c r="AX182" s="19"/>
      <c r="AY182" s="19"/>
      <c r="AZ182" s="19"/>
      <c r="BA182" s="19"/>
      <c r="BB182" s="63"/>
      <c r="BC182" s="117">
        <v>44454</v>
      </c>
      <c r="BD182" s="121" t="s">
        <v>39</v>
      </c>
    </row>
    <row r="183" spans="1:56" ht="28.5" customHeight="1">
      <c r="A183" s="36" t="s">
        <v>4230</v>
      </c>
      <c r="B183" s="36"/>
      <c r="C183" s="36" t="s">
        <v>3158</v>
      </c>
      <c r="D183" s="36" t="s">
        <v>4231</v>
      </c>
      <c r="E183" s="59">
        <v>1633</v>
      </c>
      <c r="F183" s="15"/>
      <c r="G183" s="38" t="s">
        <v>11006</v>
      </c>
      <c r="H183" s="39">
        <v>42.225812500000004</v>
      </c>
      <c r="I183" s="39">
        <v>-83.554568000000003</v>
      </c>
      <c r="J183" s="39" t="s">
        <v>11098</v>
      </c>
      <c r="K183" s="39"/>
      <c r="L183" s="17" t="str">
        <f t="shared" si="8"/>
        <v>2777 State St, Ypsilanti, MI 48198</v>
      </c>
      <c r="M183" s="40"/>
      <c r="N183" s="40" t="s">
        <v>765</v>
      </c>
      <c r="O183" s="19"/>
      <c r="P183" s="61"/>
      <c r="Q183" s="41" t="s">
        <v>3266</v>
      </c>
      <c r="R183" s="20" t="str">
        <f t="shared" si="2"/>
        <v>Other Water</v>
      </c>
      <c r="S183" s="43" t="s">
        <v>2471</v>
      </c>
      <c r="T183" s="44"/>
      <c r="U183" s="23">
        <v>12.6</v>
      </c>
      <c r="V183" s="23">
        <v>7.51</v>
      </c>
      <c r="W183" s="23"/>
      <c r="X183" s="23"/>
      <c r="Y183" s="23">
        <f t="shared" si="3"/>
        <v>12.6</v>
      </c>
      <c r="Z183" s="19"/>
      <c r="AA183" s="19"/>
      <c r="AB183" s="19"/>
      <c r="AC183" s="19"/>
      <c r="AD183" s="19"/>
      <c r="AE183" s="18"/>
      <c r="AF183" s="18"/>
      <c r="AG183" s="18"/>
      <c r="AH183" s="19"/>
      <c r="AI183" s="19"/>
      <c r="AJ183" s="19"/>
      <c r="AK183" s="19"/>
      <c r="AL183" s="45"/>
      <c r="AM183" s="61"/>
      <c r="AN183" s="61"/>
      <c r="AO183" s="19"/>
      <c r="AP183" s="19"/>
      <c r="AQ183" s="19"/>
      <c r="AR183" s="19"/>
      <c r="AS183" s="19"/>
      <c r="AT183" s="19"/>
      <c r="AU183" s="19"/>
      <c r="AV183" s="19"/>
      <c r="AW183" s="19"/>
      <c r="AX183" s="19"/>
      <c r="AY183" s="19"/>
      <c r="AZ183" s="19"/>
      <c r="BA183" s="19"/>
      <c r="BB183" s="63"/>
      <c r="BC183" s="117">
        <v>44454</v>
      </c>
      <c r="BD183" s="121" t="s">
        <v>39</v>
      </c>
    </row>
    <row r="184" spans="1:56" ht="28.5" customHeight="1">
      <c r="A184" s="110" t="s">
        <v>4232</v>
      </c>
      <c r="B184" s="111"/>
      <c r="C184" s="111" t="s">
        <v>3158</v>
      </c>
      <c r="D184" s="111" t="s">
        <v>4233</v>
      </c>
      <c r="E184" s="59">
        <v>511</v>
      </c>
      <c r="F184" s="15" t="str">
        <f>A184 &amp; ", " &amp; D184</f>
        <v>Z Technologies Corporation, Redford Township, Wayne County, Michigan</v>
      </c>
      <c r="G184" s="16" t="s">
        <v>4234</v>
      </c>
      <c r="H184" s="17">
        <v>42.375970100000004</v>
      </c>
      <c r="I184" s="17">
        <v>-83.303270400000002</v>
      </c>
      <c r="J184" s="17" t="s">
        <v>11098</v>
      </c>
      <c r="K184" s="17"/>
      <c r="L184" s="274" t="str">
        <f t="shared" si="8"/>
        <v>26500 Capitol Avenue, Redford Township, MI</v>
      </c>
      <c r="M184" s="18"/>
      <c r="N184" s="18" t="s">
        <v>5</v>
      </c>
      <c r="O184" s="45" t="s">
        <v>4235</v>
      </c>
      <c r="P184" s="88" t="s">
        <v>3190</v>
      </c>
      <c r="Q184" s="62" t="s">
        <v>3190</v>
      </c>
      <c r="R184" s="20" t="str">
        <f t="shared" si="2"/>
        <v>Groundwater</v>
      </c>
      <c r="S184" s="21" t="s">
        <v>35</v>
      </c>
      <c r="T184" s="22">
        <v>2018</v>
      </c>
      <c r="U184" s="23">
        <v>20</v>
      </c>
      <c r="V184" s="23">
        <v>60</v>
      </c>
      <c r="W184" s="23">
        <v>80</v>
      </c>
      <c r="X184" s="23"/>
      <c r="Y184" s="23">
        <f t="shared" si="3"/>
        <v>80</v>
      </c>
      <c r="Z184" s="158" t="s">
        <v>4236</v>
      </c>
      <c r="AA184" s="154"/>
      <c r="AB184" s="24" t="s">
        <v>3224</v>
      </c>
      <c r="AC184" s="77" t="s">
        <v>3241</v>
      </c>
      <c r="AD184" s="25"/>
      <c r="AE184" s="27"/>
      <c r="AF184" s="27"/>
      <c r="AG184" s="27"/>
      <c r="AH184" s="25"/>
      <c r="AI184" s="45"/>
      <c r="AJ184" s="25"/>
      <c r="AK184" s="28"/>
      <c r="AL184" s="25"/>
      <c r="AM184" s="216" t="s">
        <v>3166</v>
      </c>
      <c r="AN184" s="76"/>
      <c r="AO184" s="25"/>
      <c r="AP184" s="25"/>
      <c r="AQ184" s="25"/>
      <c r="AR184" s="25"/>
      <c r="AS184" s="25"/>
      <c r="AT184" s="25"/>
      <c r="AU184" s="76"/>
      <c r="AV184" s="76"/>
      <c r="AW184" s="25"/>
      <c r="AX184" s="76"/>
      <c r="AY184" s="25"/>
      <c r="AZ184" s="125"/>
      <c r="BA184" s="31"/>
      <c r="BB184" s="64" t="s">
        <v>3027</v>
      </c>
      <c r="BC184" s="32">
        <v>44089</v>
      </c>
      <c r="BD184" s="34" t="s">
        <v>39</v>
      </c>
    </row>
    <row r="205" spans="1:1" ht="15.5">
      <c r="A205" s="320"/>
    </row>
    <row r="206" spans="1:1" ht="15.5">
      <c r="A206" s="320"/>
    </row>
    <row r="207" spans="1:1" ht="15.5">
      <c r="A207" s="320"/>
    </row>
    <row r="208" spans="1:1" ht="15.5">
      <c r="A208" s="320"/>
    </row>
    <row r="209" spans="1:1" ht="15.5">
      <c r="A209" s="320"/>
    </row>
    <row r="210" spans="1:1" ht="15.5">
      <c r="A210" s="320"/>
    </row>
    <row r="211" spans="1:1" ht="15.5">
      <c r="A211" s="320"/>
    </row>
    <row r="212" spans="1:1" ht="15.5">
      <c r="A212" s="320"/>
    </row>
    <row r="213" spans="1:1" ht="15.5">
      <c r="A213" s="320"/>
    </row>
    <row r="214" spans="1:1" ht="15.5">
      <c r="A214" s="320"/>
    </row>
    <row r="215" spans="1:1" ht="15.5">
      <c r="A215" s="320"/>
    </row>
    <row r="216" spans="1:1" ht="15.5">
      <c r="A216" s="320"/>
    </row>
    <row r="217" spans="1:1" ht="15.5">
      <c r="A217" s="320"/>
    </row>
    <row r="218" spans="1:1" ht="15.5">
      <c r="A218" s="320"/>
    </row>
    <row r="219" spans="1:1" ht="15.5">
      <c r="A219" s="320"/>
    </row>
    <row r="220" spans="1:1" ht="15.5">
      <c r="A220" s="320"/>
    </row>
    <row r="221" spans="1:1" ht="15.5">
      <c r="A221" s="320"/>
    </row>
    <row r="222" spans="1:1" ht="15.5">
      <c r="A222" s="320"/>
    </row>
  </sheetData>
  <dataValidations count="2">
    <dataValidation type="list" allowBlank="1" sqref="S2:S184" xr:uid="{00000000-0002-0000-0300-000000000000}">
      <formula1>"Groundwater,Surface Water,Drinking Water,Wastewater,Sludge,Soil,Septage,Leachate,Compost"</formula1>
    </dataValidation>
    <dataValidation type="list" allowBlank="1" sqref="M2:N184" xr:uid="{00000000-0002-0000-0300-000001000000}">
      <formula1>"Military,Airport,Landfill,Industry,WWTP,Waste,Fire Department/Training Facility,Superfund Site,AFFF,,Dry Cleaner,Other,Unknown"</formula1>
    </dataValidation>
  </dataValidations>
  <hyperlinks>
    <hyperlink ref="P2" r:id="rId1" xr:uid="{00000000-0004-0000-0300-000000000000}"/>
    <hyperlink ref="Q2" r:id="rId2" xr:uid="{00000000-0004-0000-0300-000001000000}"/>
    <hyperlink ref="AI2" r:id="rId3" xr:uid="{00000000-0004-0000-0300-000002000000}"/>
    <hyperlink ref="AM2" r:id="rId4" xr:uid="{00000000-0004-0000-0300-000003000000}"/>
    <hyperlink ref="BA2" r:id="rId5" xr:uid="{00000000-0004-0000-0300-000004000000}"/>
    <hyperlink ref="BB2" r:id="rId6" xr:uid="{00000000-0004-0000-0300-000005000000}"/>
    <hyperlink ref="P3" r:id="rId7" xr:uid="{00000000-0004-0000-0300-000006000000}"/>
    <hyperlink ref="Q3" r:id="rId8" xr:uid="{00000000-0004-0000-0300-000007000000}"/>
    <hyperlink ref="AI3" r:id="rId9" xr:uid="{00000000-0004-0000-0300-000008000000}"/>
    <hyperlink ref="AK3" r:id="rId10" xr:uid="{00000000-0004-0000-0300-000009000000}"/>
    <hyperlink ref="AM3" r:id="rId11" xr:uid="{00000000-0004-0000-0300-00000A000000}"/>
    <hyperlink ref="BB3" r:id="rId12" xr:uid="{00000000-0004-0000-0300-00000B000000}"/>
    <hyperlink ref="P4" r:id="rId13" xr:uid="{00000000-0004-0000-0300-00000C000000}"/>
    <hyperlink ref="Q4" r:id="rId14" xr:uid="{00000000-0004-0000-0300-00000D000000}"/>
    <hyperlink ref="AI4" r:id="rId15" xr:uid="{00000000-0004-0000-0300-00000E000000}"/>
    <hyperlink ref="AM4" r:id="rId16" xr:uid="{00000000-0004-0000-0300-00000F000000}"/>
    <hyperlink ref="BA4" r:id="rId17" xr:uid="{00000000-0004-0000-0300-000010000000}"/>
    <hyperlink ref="BB4" r:id="rId18" xr:uid="{00000000-0004-0000-0300-000011000000}"/>
    <hyperlink ref="P5" r:id="rId19" xr:uid="{00000000-0004-0000-0300-000012000000}"/>
    <hyperlink ref="Q5" r:id="rId20" xr:uid="{00000000-0004-0000-0300-000013000000}"/>
    <hyperlink ref="AM5" r:id="rId21" xr:uid="{00000000-0004-0000-0300-000014000000}"/>
    <hyperlink ref="BB5" r:id="rId22" xr:uid="{00000000-0004-0000-0300-000015000000}"/>
    <hyperlink ref="P6" r:id="rId23" xr:uid="{00000000-0004-0000-0300-000016000000}"/>
    <hyperlink ref="Q6" r:id="rId24" xr:uid="{00000000-0004-0000-0300-000017000000}"/>
    <hyperlink ref="AM6" r:id="rId25" xr:uid="{00000000-0004-0000-0300-000018000000}"/>
    <hyperlink ref="BB6" r:id="rId26" xr:uid="{00000000-0004-0000-0300-000019000000}"/>
    <hyperlink ref="P7" r:id="rId27" xr:uid="{00000000-0004-0000-0300-00001A000000}"/>
    <hyperlink ref="Q7" r:id="rId28" xr:uid="{00000000-0004-0000-0300-00001B000000}"/>
    <hyperlink ref="AI7" r:id="rId29" xr:uid="{00000000-0004-0000-0300-00001C000000}"/>
    <hyperlink ref="AK7" r:id="rId30" xr:uid="{00000000-0004-0000-0300-00001D000000}"/>
    <hyperlink ref="AM7" r:id="rId31" xr:uid="{00000000-0004-0000-0300-00001E000000}"/>
    <hyperlink ref="BB7" r:id="rId32" xr:uid="{00000000-0004-0000-0300-00001F000000}"/>
    <hyperlink ref="P8" r:id="rId33" xr:uid="{00000000-0004-0000-0300-000020000000}"/>
    <hyperlink ref="AM8" r:id="rId34" xr:uid="{00000000-0004-0000-0300-000021000000}"/>
    <hyperlink ref="BA8" r:id="rId35" xr:uid="{00000000-0004-0000-0300-000022000000}"/>
    <hyperlink ref="BB8" r:id="rId36" xr:uid="{00000000-0004-0000-0300-000023000000}"/>
    <hyperlink ref="P9" r:id="rId37" xr:uid="{00000000-0004-0000-0300-000024000000}"/>
    <hyperlink ref="Q9" r:id="rId38" xr:uid="{00000000-0004-0000-0300-000025000000}"/>
    <hyperlink ref="AI9" r:id="rId39" xr:uid="{00000000-0004-0000-0300-000026000000}"/>
    <hyperlink ref="AK9" r:id="rId40" xr:uid="{00000000-0004-0000-0300-000027000000}"/>
    <hyperlink ref="AM9" r:id="rId41" xr:uid="{00000000-0004-0000-0300-000028000000}"/>
    <hyperlink ref="BB9" r:id="rId42" xr:uid="{00000000-0004-0000-0300-000029000000}"/>
    <hyperlink ref="P10" r:id="rId43" xr:uid="{00000000-0004-0000-0300-00002A000000}"/>
    <hyperlink ref="Q10" r:id="rId44" xr:uid="{00000000-0004-0000-0300-00002B000000}"/>
    <hyperlink ref="AM10" r:id="rId45" xr:uid="{00000000-0004-0000-0300-00002C000000}"/>
    <hyperlink ref="BB10" r:id="rId46" xr:uid="{00000000-0004-0000-0300-00002D000000}"/>
    <hyperlink ref="P11" r:id="rId47" xr:uid="{00000000-0004-0000-0300-00002E000000}"/>
    <hyperlink ref="Q11" r:id="rId48" xr:uid="{00000000-0004-0000-0300-00002F000000}"/>
    <hyperlink ref="AM11" r:id="rId49" xr:uid="{00000000-0004-0000-0300-000030000000}"/>
    <hyperlink ref="BB11" r:id="rId50" xr:uid="{00000000-0004-0000-0300-000031000000}"/>
    <hyperlink ref="P12" r:id="rId51" xr:uid="{00000000-0004-0000-0300-000032000000}"/>
    <hyperlink ref="Q12" r:id="rId52" xr:uid="{00000000-0004-0000-0300-000033000000}"/>
    <hyperlink ref="AI12" r:id="rId53" xr:uid="{00000000-0004-0000-0300-000034000000}"/>
    <hyperlink ref="AM12" r:id="rId54" xr:uid="{00000000-0004-0000-0300-000035000000}"/>
    <hyperlink ref="BB12" r:id="rId55" xr:uid="{00000000-0004-0000-0300-000036000000}"/>
    <hyperlink ref="P13" r:id="rId56" xr:uid="{00000000-0004-0000-0300-000037000000}"/>
    <hyperlink ref="Q13" r:id="rId57" xr:uid="{00000000-0004-0000-0300-000038000000}"/>
    <hyperlink ref="AM13" r:id="rId58" xr:uid="{00000000-0004-0000-0300-000039000000}"/>
    <hyperlink ref="BB13" r:id="rId59" xr:uid="{00000000-0004-0000-0300-00003A000000}"/>
    <hyperlink ref="P14" r:id="rId60" xr:uid="{00000000-0004-0000-0300-00003B000000}"/>
    <hyperlink ref="Q14" r:id="rId61" xr:uid="{00000000-0004-0000-0300-00003C000000}"/>
    <hyperlink ref="AI14" r:id="rId62" xr:uid="{00000000-0004-0000-0300-00003D000000}"/>
    <hyperlink ref="AM14" r:id="rId63" xr:uid="{00000000-0004-0000-0300-00003E000000}"/>
    <hyperlink ref="BB14" r:id="rId64" xr:uid="{00000000-0004-0000-0300-00003F000000}"/>
    <hyperlink ref="P15" r:id="rId65" xr:uid="{00000000-0004-0000-0300-000040000000}"/>
    <hyperlink ref="Q15" r:id="rId66" xr:uid="{00000000-0004-0000-0300-000041000000}"/>
    <hyperlink ref="AI15" r:id="rId67" xr:uid="{00000000-0004-0000-0300-000042000000}"/>
    <hyperlink ref="AM15" r:id="rId68" xr:uid="{00000000-0004-0000-0300-000043000000}"/>
    <hyperlink ref="BA15" r:id="rId69" xr:uid="{00000000-0004-0000-0300-000044000000}"/>
    <hyperlink ref="BB15" r:id="rId70" xr:uid="{00000000-0004-0000-0300-000045000000}"/>
    <hyperlink ref="P16" r:id="rId71" xr:uid="{00000000-0004-0000-0300-000046000000}"/>
    <hyperlink ref="Q16" r:id="rId72" xr:uid="{00000000-0004-0000-0300-000047000000}"/>
    <hyperlink ref="AI16" r:id="rId73" xr:uid="{00000000-0004-0000-0300-000048000000}"/>
    <hyperlink ref="AM16" r:id="rId74" xr:uid="{00000000-0004-0000-0300-000049000000}"/>
    <hyperlink ref="BA16" r:id="rId75" xr:uid="{00000000-0004-0000-0300-00004A000000}"/>
    <hyperlink ref="BB16" r:id="rId76" xr:uid="{00000000-0004-0000-0300-00004B000000}"/>
    <hyperlink ref="Q17" r:id="rId77" xr:uid="{00000000-0004-0000-0300-00004C000000}"/>
    <hyperlink ref="Q18" r:id="rId78" xr:uid="{00000000-0004-0000-0300-00004D000000}"/>
    <hyperlink ref="P19" r:id="rId79" xr:uid="{00000000-0004-0000-0300-00004E000000}"/>
    <hyperlink ref="Q19" r:id="rId80" xr:uid="{00000000-0004-0000-0300-00004F000000}"/>
    <hyperlink ref="AM19" r:id="rId81" xr:uid="{00000000-0004-0000-0300-000050000000}"/>
    <hyperlink ref="BB19" r:id="rId82" xr:uid="{00000000-0004-0000-0300-000051000000}"/>
    <hyperlink ref="P20" r:id="rId83" xr:uid="{00000000-0004-0000-0300-000052000000}"/>
    <hyperlink ref="Q20" r:id="rId84" xr:uid="{00000000-0004-0000-0300-000053000000}"/>
    <hyperlink ref="AI20" r:id="rId85" xr:uid="{00000000-0004-0000-0300-000054000000}"/>
    <hyperlink ref="AM20" r:id="rId86" xr:uid="{00000000-0004-0000-0300-000055000000}"/>
    <hyperlink ref="BA20" r:id="rId87" xr:uid="{00000000-0004-0000-0300-000056000000}"/>
    <hyperlink ref="BB20" r:id="rId88" xr:uid="{00000000-0004-0000-0300-000057000000}"/>
    <hyperlink ref="P21" r:id="rId89" xr:uid="{00000000-0004-0000-0300-000058000000}"/>
    <hyperlink ref="AM21" r:id="rId90" xr:uid="{00000000-0004-0000-0300-000059000000}"/>
    <hyperlink ref="BA21" r:id="rId91" xr:uid="{00000000-0004-0000-0300-00005A000000}"/>
    <hyperlink ref="BB21" r:id="rId92" xr:uid="{00000000-0004-0000-0300-00005B000000}"/>
    <hyperlink ref="Q22" r:id="rId93" xr:uid="{00000000-0004-0000-0300-00005C000000}"/>
    <hyperlink ref="Q23" r:id="rId94" xr:uid="{00000000-0004-0000-0300-00005D000000}"/>
    <hyperlink ref="P24" r:id="rId95" xr:uid="{00000000-0004-0000-0300-00005E000000}"/>
    <hyperlink ref="Q24" r:id="rId96" xr:uid="{00000000-0004-0000-0300-00005F000000}"/>
    <hyperlink ref="AM24" r:id="rId97" xr:uid="{00000000-0004-0000-0300-000060000000}"/>
    <hyperlink ref="BB24" r:id="rId98" xr:uid="{00000000-0004-0000-0300-000061000000}"/>
    <hyperlink ref="P25" r:id="rId99" xr:uid="{00000000-0004-0000-0300-000062000000}"/>
    <hyperlink ref="Q25" r:id="rId100" xr:uid="{00000000-0004-0000-0300-000063000000}"/>
    <hyperlink ref="AM25" r:id="rId101" xr:uid="{00000000-0004-0000-0300-000064000000}"/>
    <hyperlink ref="BA25" r:id="rId102" xr:uid="{00000000-0004-0000-0300-000065000000}"/>
    <hyperlink ref="BB25" r:id="rId103" xr:uid="{00000000-0004-0000-0300-000066000000}"/>
    <hyperlink ref="P26" r:id="rId104" xr:uid="{00000000-0004-0000-0300-000067000000}"/>
    <hyperlink ref="Q26" r:id="rId105" xr:uid="{00000000-0004-0000-0300-000068000000}"/>
    <hyperlink ref="BA26" r:id="rId106" xr:uid="{00000000-0004-0000-0300-000069000000}"/>
    <hyperlink ref="BB26" r:id="rId107" xr:uid="{00000000-0004-0000-0300-00006A000000}"/>
    <hyperlink ref="Q27" r:id="rId108" xr:uid="{00000000-0004-0000-0300-00006B000000}"/>
    <hyperlink ref="P28" r:id="rId109" xr:uid="{00000000-0004-0000-0300-00006C000000}"/>
    <hyperlink ref="Q28" r:id="rId110" xr:uid="{00000000-0004-0000-0300-00006D000000}"/>
    <hyperlink ref="AI28" r:id="rId111" xr:uid="{00000000-0004-0000-0300-00006E000000}"/>
    <hyperlink ref="AL28" r:id="rId112" xr:uid="{00000000-0004-0000-0300-00006F000000}"/>
    <hyperlink ref="AM28" r:id="rId113" xr:uid="{00000000-0004-0000-0300-000070000000}"/>
    <hyperlink ref="BA28" r:id="rId114" xr:uid="{00000000-0004-0000-0300-000071000000}"/>
    <hyperlink ref="BB28" r:id="rId115" xr:uid="{00000000-0004-0000-0300-000072000000}"/>
    <hyperlink ref="P29" r:id="rId116" xr:uid="{00000000-0004-0000-0300-000073000000}"/>
    <hyperlink ref="Q29" r:id="rId117" xr:uid="{00000000-0004-0000-0300-000074000000}"/>
    <hyperlink ref="AI29" r:id="rId118" xr:uid="{00000000-0004-0000-0300-000075000000}"/>
    <hyperlink ref="AM29" r:id="rId119" xr:uid="{00000000-0004-0000-0300-000076000000}"/>
    <hyperlink ref="BA29" r:id="rId120" xr:uid="{00000000-0004-0000-0300-000077000000}"/>
    <hyperlink ref="BB29" r:id="rId121" xr:uid="{00000000-0004-0000-0300-000078000000}"/>
    <hyperlink ref="P30" r:id="rId122" xr:uid="{00000000-0004-0000-0300-000079000000}"/>
    <hyperlink ref="AM30" r:id="rId123" xr:uid="{00000000-0004-0000-0300-00007A000000}"/>
    <hyperlink ref="BA30" r:id="rId124" xr:uid="{00000000-0004-0000-0300-00007B000000}"/>
    <hyperlink ref="BB30" r:id="rId125" xr:uid="{00000000-0004-0000-0300-00007C000000}"/>
    <hyperlink ref="P31" r:id="rId126" xr:uid="{00000000-0004-0000-0300-00007D000000}"/>
    <hyperlink ref="Q31" r:id="rId127" xr:uid="{00000000-0004-0000-0300-00007E000000}"/>
    <hyperlink ref="AM31" r:id="rId128" xr:uid="{00000000-0004-0000-0300-00007F000000}"/>
    <hyperlink ref="BB31" r:id="rId129" xr:uid="{00000000-0004-0000-0300-000080000000}"/>
    <hyperlink ref="P32" r:id="rId130" xr:uid="{00000000-0004-0000-0300-000081000000}"/>
    <hyperlink ref="Q32" r:id="rId131" xr:uid="{00000000-0004-0000-0300-000082000000}"/>
    <hyperlink ref="AM32" r:id="rId132" xr:uid="{00000000-0004-0000-0300-000083000000}"/>
    <hyperlink ref="BB32" r:id="rId133" xr:uid="{00000000-0004-0000-0300-000084000000}"/>
    <hyperlink ref="P33" r:id="rId134" xr:uid="{00000000-0004-0000-0300-000085000000}"/>
    <hyperlink ref="Q33" r:id="rId135" xr:uid="{00000000-0004-0000-0300-000086000000}"/>
    <hyperlink ref="AI33" r:id="rId136" xr:uid="{00000000-0004-0000-0300-000087000000}"/>
    <hyperlink ref="AM33" r:id="rId137" xr:uid="{00000000-0004-0000-0300-000088000000}"/>
    <hyperlink ref="BA33" r:id="rId138" xr:uid="{00000000-0004-0000-0300-000089000000}"/>
    <hyperlink ref="BB33" r:id="rId139" xr:uid="{00000000-0004-0000-0300-00008A000000}"/>
    <hyperlink ref="P34" r:id="rId140" xr:uid="{00000000-0004-0000-0300-00008B000000}"/>
    <hyperlink ref="Q34" r:id="rId141" xr:uid="{00000000-0004-0000-0300-00008C000000}"/>
    <hyperlink ref="AM34" r:id="rId142" xr:uid="{00000000-0004-0000-0300-00008D000000}"/>
    <hyperlink ref="BB34" r:id="rId143" xr:uid="{00000000-0004-0000-0300-00008E000000}"/>
    <hyperlink ref="P35" r:id="rId144" xr:uid="{00000000-0004-0000-0300-00008F000000}"/>
    <hyperlink ref="Q35" r:id="rId145" xr:uid="{00000000-0004-0000-0300-000090000000}"/>
    <hyperlink ref="AM35" r:id="rId146" xr:uid="{00000000-0004-0000-0300-000091000000}"/>
    <hyperlink ref="BB35" r:id="rId147" xr:uid="{00000000-0004-0000-0300-000092000000}"/>
    <hyperlink ref="P36" r:id="rId148" xr:uid="{00000000-0004-0000-0300-000093000000}"/>
    <hyperlink ref="Q36" r:id="rId149" xr:uid="{00000000-0004-0000-0300-000094000000}"/>
    <hyperlink ref="BB36" r:id="rId150" xr:uid="{00000000-0004-0000-0300-000095000000}"/>
    <hyperlink ref="P37" r:id="rId151" xr:uid="{00000000-0004-0000-0300-000096000000}"/>
    <hyperlink ref="Q37" r:id="rId152" xr:uid="{00000000-0004-0000-0300-000097000000}"/>
    <hyperlink ref="BA37" r:id="rId153" xr:uid="{00000000-0004-0000-0300-000098000000}"/>
    <hyperlink ref="BB37" r:id="rId154" xr:uid="{00000000-0004-0000-0300-000099000000}"/>
    <hyperlink ref="P38" r:id="rId155" xr:uid="{00000000-0004-0000-0300-00009A000000}"/>
    <hyperlink ref="Q38" r:id="rId156" xr:uid="{00000000-0004-0000-0300-00009B000000}"/>
    <hyperlink ref="AI38" r:id="rId157" xr:uid="{00000000-0004-0000-0300-00009C000000}"/>
    <hyperlink ref="AM38" r:id="rId158" xr:uid="{00000000-0004-0000-0300-00009D000000}"/>
    <hyperlink ref="BA38" r:id="rId159" xr:uid="{00000000-0004-0000-0300-00009E000000}"/>
    <hyperlink ref="BB38" r:id="rId160" xr:uid="{00000000-0004-0000-0300-00009F000000}"/>
    <hyperlink ref="P39" r:id="rId161" xr:uid="{00000000-0004-0000-0300-0000A0000000}"/>
    <hyperlink ref="Q39" r:id="rId162" xr:uid="{00000000-0004-0000-0300-0000A1000000}"/>
    <hyperlink ref="AM39" r:id="rId163" xr:uid="{00000000-0004-0000-0300-0000A2000000}"/>
    <hyperlink ref="BB39" r:id="rId164" xr:uid="{00000000-0004-0000-0300-0000A3000000}"/>
    <hyperlink ref="Q40" r:id="rId165" xr:uid="{00000000-0004-0000-0300-0000A4000000}"/>
    <hyperlink ref="P41" r:id="rId166" xr:uid="{00000000-0004-0000-0300-0000A5000000}"/>
    <hyperlink ref="Q41" r:id="rId167" xr:uid="{00000000-0004-0000-0300-0000A6000000}"/>
    <hyperlink ref="AM41" r:id="rId168" xr:uid="{00000000-0004-0000-0300-0000A7000000}"/>
    <hyperlink ref="BB41" r:id="rId169" xr:uid="{00000000-0004-0000-0300-0000A8000000}"/>
    <hyperlink ref="P42" r:id="rId170" xr:uid="{00000000-0004-0000-0300-0000A9000000}"/>
    <hyperlink ref="Q42" r:id="rId171" xr:uid="{00000000-0004-0000-0300-0000AA000000}"/>
    <hyperlink ref="AM42" r:id="rId172" xr:uid="{00000000-0004-0000-0300-0000AB000000}"/>
    <hyperlink ref="BB42" r:id="rId173" xr:uid="{00000000-0004-0000-0300-0000AC000000}"/>
    <hyperlink ref="Q43" r:id="rId174" xr:uid="{00000000-0004-0000-0300-0000AD000000}"/>
    <hyperlink ref="P44" r:id="rId175" xr:uid="{00000000-0004-0000-0300-0000AE000000}"/>
    <hyperlink ref="Q44" r:id="rId176" xr:uid="{00000000-0004-0000-0300-0000AF000000}"/>
    <hyperlink ref="AM44" r:id="rId177" xr:uid="{00000000-0004-0000-0300-0000B0000000}"/>
    <hyperlink ref="BB44" r:id="rId178" xr:uid="{00000000-0004-0000-0300-0000B1000000}"/>
    <hyperlink ref="P45" r:id="rId179" xr:uid="{00000000-0004-0000-0300-0000B2000000}"/>
    <hyperlink ref="Q45" r:id="rId180" xr:uid="{00000000-0004-0000-0300-0000B3000000}"/>
    <hyperlink ref="AM45" r:id="rId181" xr:uid="{00000000-0004-0000-0300-0000B4000000}"/>
    <hyperlink ref="BB45" r:id="rId182" xr:uid="{00000000-0004-0000-0300-0000B5000000}"/>
    <hyperlink ref="P46" r:id="rId183" xr:uid="{00000000-0004-0000-0300-0000B6000000}"/>
    <hyperlink ref="Q46" r:id="rId184" xr:uid="{00000000-0004-0000-0300-0000B7000000}"/>
    <hyperlink ref="AM46" r:id="rId185" xr:uid="{00000000-0004-0000-0300-0000B8000000}"/>
    <hyperlink ref="BB46" r:id="rId186" xr:uid="{00000000-0004-0000-0300-0000B9000000}"/>
    <hyperlink ref="P47" r:id="rId187" xr:uid="{00000000-0004-0000-0300-0000BA000000}"/>
    <hyperlink ref="Q47" r:id="rId188" xr:uid="{00000000-0004-0000-0300-0000BB000000}"/>
    <hyperlink ref="AM47" r:id="rId189" xr:uid="{00000000-0004-0000-0300-0000BC000000}"/>
    <hyperlink ref="BB47" r:id="rId190" xr:uid="{00000000-0004-0000-0300-0000BD000000}"/>
    <hyperlink ref="P48" r:id="rId191" xr:uid="{00000000-0004-0000-0300-0000BE000000}"/>
    <hyperlink ref="Q48" r:id="rId192" xr:uid="{00000000-0004-0000-0300-0000BF000000}"/>
    <hyperlink ref="AM48" r:id="rId193" xr:uid="{00000000-0004-0000-0300-0000C0000000}"/>
    <hyperlink ref="BB48" r:id="rId194" xr:uid="{00000000-0004-0000-0300-0000C1000000}"/>
    <hyperlink ref="Q49" r:id="rId195" xr:uid="{00000000-0004-0000-0300-0000C2000000}"/>
    <hyperlink ref="P50" r:id="rId196" xr:uid="{00000000-0004-0000-0300-0000C3000000}"/>
    <hyperlink ref="Q50" r:id="rId197" xr:uid="{00000000-0004-0000-0300-0000C4000000}"/>
    <hyperlink ref="AI50" r:id="rId198" xr:uid="{00000000-0004-0000-0300-0000C5000000}"/>
    <hyperlink ref="AM50" r:id="rId199" xr:uid="{00000000-0004-0000-0300-0000C6000000}"/>
    <hyperlink ref="BA50" r:id="rId200" xr:uid="{00000000-0004-0000-0300-0000C7000000}"/>
    <hyperlink ref="BB50" r:id="rId201" xr:uid="{00000000-0004-0000-0300-0000C8000000}"/>
    <hyperlink ref="P51" r:id="rId202" xr:uid="{00000000-0004-0000-0300-0000C9000000}"/>
    <hyperlink ref="Q51" r:id="rId203" xr:uid="{00000000-0004-0000-0300-0000CA000000}"/>
    <hyperlink ref="AM51" r:id="rId204" xr:uid="{00000000-0004-0000-0300-0000CB000000}"/>
    <hyperlink ref="BB51" r:id="rId205" xr:uid="{00000000-0004-0000-0300-0000CC000000}"/>
    <hyperlink ref="P52" r:id="rId206" xr:uid="{00000000-0004-0000-0300-0000CD000000}"/>
    <hyperlink ref="Q52" r:id="rId207" xr:uid="{00000000-0004-0000-0300-0000CE000000}"/>
    <hyperlink ref="AM52" r:id="rId208" xr:uid="{00000000-0004-0000-0300-0000CF000000}"/>
    <hyperlink ref="BB52" r:id="rId209" xr:uid="{00000000-0004-0000-0300-0000D0000000}"/>
    <hyperlink ref="Q53" r:id="rId210" xr:uid="{00000000-0004-0000-0300-0000D1000000}"/>
    <hyperlink ref="P54" r:id="rId211" xr:uid="{00000000-0004-0000-0300-0000D2000000}"/>
    <hyperlink ref="AM54" r:id="rId212" xr:uid="{00000000-0004-0000-0300-0000D3000000}"/>
    <hyperlink ref="P55" r:id="rId213" xr:uid="{00000000-0004-0000-0300-0000D4000000}"/>
    <hyperlink ref="Q55" r:id="rId214" xr:uid="{00000000-0004-0000-0300-0000D5000000}"/>
    <hyperlink ref="AI55" r:id="rId215" xr:uid="{00000000-0004-0000-0300-0000D6000000}"/>
    <hyperlink ref="AM55" r:id="rId216" xr:uid="{00000000-0004-0000-0300-0000D7000000}"/>
    <hyperlink ref="BA55" r:id="rId217" xr:uid="{00000000-0004-0000-0300-0000D8000000}"/>
    <hyperlink ref="BB55" r:id="rId218" xr:uid="{00000000-0004-0000-0300-0000D9000000}"/>
    <hyperlink ref="P56" r:id="rId219" xr:uid="{00000000-0004-0000-0300-0000DA000000}"/>
    <hyperlink ref="Q56" r:id="rId220" xr:uid="{00000000-0004-0000-0300-0000DB000000}"/>
    <hyperlink ref="AM56" r:id="rId221" xr:uid="{00000000-0004-0000-0300-0000DC000000}"/>
    <hyperlink ref="BB56" r:id="rId222" xr:uid="{00000000-0004-0000-0300-0000DD000000}"/>
    <hyperlink ref="P57" r:id="rId223" xr:uid="{00000000-0004-0000-0300-0000DE000000}"/>
    <hyperlink ref="Q57" r:id="rId224" xr:uid="{00000000-0004-0000-0300-0000DF000000}"/>
    <hyperlink ref="AM57" r:id="rId225" xr:uid="{00000000-0004-0000-0300-0000E0000000}"/>
    <hyperlink ref="BB57" r:id="rId226" xr:uid="{00000000-0004-0000-0300-0000E1000000}"/>
    <hyperlink ref="Q58" r:id="rId227" xr:uid="{00000000-0004-0000-0300-0000E2000000}"/>
    <hyperlink ref="P59" r:id="rId228" xr:uid="{00000000-0004-0000-0300-0000E3000000}"/>
    <hyperlink ref="Q59" r:id="rId229" xr:uid="{00000000-0004-0000-0300-0000E4000000}"/>
    <hyperlink ref="AI59" r:id="rId230" xr:uid="{00000000-0004-0000-0300-0000E5000000}"/>
    <hyperlink ref="AM59" r:id="rId231" xr:uid="{00000000-0004-0000-0300-0000E6000000}"/>
    <hyperlink ref="BA59" r:id="rId232" xr:uid="{00000000-0004-0000-0300-0000E7000000}"/>
    <hyperlink ref="BB59" r:id="rId233" xr:uid="{00000000-0004-0000-0300-0000E8000000}"/>
    <hyperlink ref="P60" r:id="rId234" xr:uid="{00000000-0004-0000-0300-0000E9000000}"/>
    <hyperlink ref="Q60" r:id="rId235" xr:uid="{00000000-0004-0000-0300-0000EA000000}"/>
    <hyperlink ref="AM60" r:id="rId236" xr:uid="{00000000-0004-0000-0300-0000EB000000}"/>
    <hyperlink ref="BB60" r:id="rId237" xr:uid="{00000000-0004-0000-0300-0000EC000000}"/>
    <hyperlink ref="P61" r:id="rId238" xr:uid="{00000000-0004-0000-0300-0000ED000000}"/>
    <hyperlink ref="Q61" r:id="rId239" xr:uid="{00000000-0004-0000-0300-0000EE000000}"/>
    <hyperlink ref="AM61" r:id="rId240" xr:uid="{00000000-0004-0000-0300-0000EF000000}"/>
    <hyperlink ref="BB61" r:id="rId241" xr:uid="{00000000-0004-0000-0300-0000F0000000}"/>
    <hyperlink ref="P62" r:id="rId242" xr:uid="{00000000-0004-0000-0300-0000F1000000}"/>
    <hyperlink ref="Q62" r:id="rId243" xr:uid="{00000000-0004-0000-0300-0000F2000000}"/>
    <hyperlink ref="AM62" r:id="rId244" xr:uid="{00000000-0004-0000-0300-0000F3000000}"/>
    <hyperlink ref="BB62" r:id="rId245" xr:uid="{00000000-0004-0000-0300-0000F4000000}"/>
    <hyperlink ref="P63" r:id="rId246" xr:uid="{00000000-0004-0000-0300-0000F5000000}"/>
    <hyperlink ref="Q63" r:id="rId247" xr:uid="{00000000-0004-0000-0300-0000F6000000}"/>
    <hyperlink ref="AI63" r:id="rId248" xr:uid="{00000000-0004-0000-0300-0000F7000000}"/>
    <hyperlink ref="AM63" r:id="rId249" xr:uid="{00000000-0004-0000-0300-0000F8000000}"/>
    <hyperlink ref="BA63" r:id="rId250" xr:uid="{00000000-0004-0000-0300-0000F9000000}"/>
    <hyperlink ref="BB63" r:id="rId251" xr:uid="{00000000-0004-0000-0300-0000FA000000}"/>
    <hyperlink ref="Q64" r:id="rId252" xr:uid="{00000000-0004-0000-0300-0000FB000000}"/>
    <hyperlink ref="P65" r:id="rId253" xr:uid="{00000000-0004-0000-0300-0000FC000000}"/>
    <hyperlink ref="Q65" r:id="rId254" xr:uid="{00000000-0004-0000-0300-0000FD000000}"/>
    <hyperlink ref="AM65" r:id="rId255" xr:uid="{00000000-0004-0000-0300-0000FE000000}"/>
    <hyperlink ref="BB65" r:id="rId256" xr:uid="{00000000-0004-0000-0300-0000FF000000}"/>
    <hyperlink ref="P66" r:id="rId257" xr:uid="{00000000-0004-0000-0300-000000010000}"/>
    <hyperlink ref="Q66" r:id="rId258" xr:uid="{00000000-0004-0000-0300-000001010000}"/>
    <hyperlink ref="AM66" r:id="rId259" xr:uid="{00000000-0004-0000-0300-000002010000}"/>
    <hyperlink ref="BB66" r:id="rId260" xr:uid="{00000000-0004-0000-0300-000003010000}"/>
    <hyperlink ref="P67" r:id="rId261" xr:uid="{00000000-0004-0000-0300-000004010000}"/>
    <hyperlink ref="Q67" r:id="rId262" xr:uid="{00000000-0004-0000-0300-000005010000}"/>
    <hyperlink ref="AM67" r:id="rId263" xr:uid="{00000000-0004-0000-0300-000006010000}"/>
    <hyperlink ref="BB67" r:id="rId264" xr:uid="{00000000-0004-0000-0300-000007010000}"/>
    <hyperlink ref="P68" r:id="rId265" xr:uid="{00000000-0004-0000-0300-000008010000}"/>
    <hyperlink ref="Q68" r:id="rId266" xr:uid="{00000000-0004-0000-0300-000009010000}"/>
    <hyperlink ref="AI68" r:id="rId267" xr:uid="{00000000-0004-0000-0300-00000A010000}"/>
    <hyperlink ref="AM68" r:id="rId268" xr:uid="{00000000-0004-0000-0300-00000B010000}"/>
    <hyperlink ref="BA68" r:id="rId269" xr:uid="{00000000-0004-0000-0300-00000C010000}"/>
    <hyperlink ref="BB68" r:id="rId270" xr:uid="{00000000-0004-0000-0300-00000D010000}"/>
    <hyperlink ref="P69" r:id="rId271" xr:uid="{00000000-0004-0000-0300-00000E010000}"/>
    <hyperlink ref="Q69" r:id="rId272" xr:uid="{00000000-0004-0000-0300-00000F010000}"/>
    <hyperlink ref="AI69" r:id="rId273" xr:uid="{00000000-0004-0000-0300-000010010000}"/>
    <hyperlink ref="AM69" r:id="rId274" xr:uid="{00000000-0004-0000-0300-000011010000}"/>
    <hyperlink ref="BA69" r:id="rId275" xr:uid="{00000000-0004-0000-0300-000012010000}"/>
    <hyperlink ref="BB69" r:id="rId276" xr:uid="{00000000-0004-0000-0300-000013010000}"/>
    <hyperlink ref="P70" r:id="rId277" xr:uid="{00000000-0004-0000-0300-000014010000}"/>
    <hyperlink ref="Q70" r:id="rId278" xr:uid="{00000000-0004-0000-0300-000015010000}"/>
    <hyperlink ref="Z70" r:id="rId279" xr:uid="{00000000-0004-0000-0300-000016010000}"/>
    <hyperlink ref="AI70" r:id="rId280" xr:uid="{00000000-0004-0000-0300-000017010000}"/>
    <hyperlink ref="AM70" r:id="rId281" xr:uid="{00000000-0004-0000-0300-000018010000}"/>
    <hyperlink ref="BB70" r:id="rId282" xr:uid="{00000000-0004-0000-0300-000019010000}"/>
    <hyperlink ref="P71" r:id="rId283" xr:uid="{00000000-0004-0000-0300-00001A010000}"/>
    <hyperlink ref="Q71" r:id="rId284" xr:uid="{00000000-0004-0000-0300-00001B010000}"/>
    <hyperlink ref="AI71" r:id="rId285" xr:uid="{00000000-0004-0000-0300-00001C010000}"/>
    <hyperlink ref="AM71" r:id="rId286" xr:uid="{00000000-0004-0000-0300-00001D010000}"/>
    <hyperlink ref="BA71" r:id="rId287" xr:uid="{00000000-0004-0000-0300-00001E010000}"/>
    <hyperlink ref="BB71" r:id="rId288" xr:uid="{00000000-0004-0000-0300-00001F010000}"/>
    <hyperlink ref="P72" r:id="rId289" xr:uid="{00000000-0004-0000-0300-000020010000}"/>
    <hyperlink ref="Q72" r:id="rId290" xr:uid="{00000000-0004-0000-0300-000021010000}"/>
    <hyperlink ref="AI72" r:id="rId291" xr:uid="{00000000-0004-0000-0300-000022010000}"/>
    <hyperlink ref="AM72" r:id="rId292" xr:uid="{00000000-0004-0000-0300-000023010000}"/>
    <hyperlink ref="BA72" r:id="rId293" xr:uid="{00000000-0004-0000-0300-000024010000}"/>
    <hyperlink ref="BB72" r:id="rId294" xr:uid="{00000000-0004-0000-0300-000025010000}"/>
    <hyperlink ref="P73" r:id="rId295" xr:uid="{00000000-0004-0000-0300-000026010000}"/>
    <hyperlink ref="Q73" r:id="rId296" xr:uid="{00000000-0004-0000-0300-000027010000}"/>
    <hyperlink ref="AI73" r:id="rId297" xr:uid="{00000000-0004-0000-0300-000028010000}"/>
    <hyperlink ref="AM73" r:id="rId298" xr:uid="{00000000-0004-0000-0300-000029010000}"/>
    <hyperlink ref="BA73" r:id="rId299" xr:uid="{00000000-0004-0000-0300-00002A010000}"/>
    <hyperlink ref="BB73" r:id="rId300" xr:uid="{00000000-0004-0000-0300-00002B010000}"/>
    <hyperlink ref="Q74" r:id="rId301" xr:uid="{00000000-0004-0000-0300-00002C010000}"/>
    <hyperlink ref="P75" r:id="rId302" xr:uid="{00000000-0004-0000-0300-00002D010000}"/>
    <hyperlink ref="Q75" r:id="rId303" xr:uid="{00000000-0004-0000-0300-00002E010000}"/>
    <hyperlink ref="AM75" r:id="rId304" xr:uid="{00000000-0004-0000-0300-00002F010000}"/>
    <hyperlink ref="BB75" r:id="rId305" xr:uid="{00000000-0004-0000-0300-000030010000}"/>
    <hyperlink ref="Q76" r:id="rId306" xr:uid="{00000000-0004-0000-0300-000031010000}"/>
    <hyperlink ref="P77" r:id="rId307" xr:uid="{00000000-0004-0000-0300-000032010000}"/>
    <hyperlink ref="Q77" r:id="rId308" xr:uid="{00000000-0004-0000-0300-000033010000}"/>
    <hyperlink ref="AM77" r:id="rId309" xr:uid="{00000000-0004-0000-0300-000034010000}"/>
    <hyperlink ref="BB77" r:id="rId310" xr:uid="{00000000-0004-0000-0300-000035010000}"/>
    <hyperlink ref="Q78" r:id="rId311" xr:uid="{00000000-0004-0000-0300-000036010000}"/>
    <hyperlink ref="P79" r:id="rId312" xr:uid="{00000000-0004-0000-0300-000037010000}"/>
    <hyperlink ref="Q79" r:id="rId313" xr:uid="{00000000-0004-0000-0300-000038010000}"/>
    <hyperlink ref="AI79" r:id="rId314" xr:uid="{00000000-0004-0000-0300-000039010000}"/>
    <hyperlink ref="AM79" r:id="rId315" xr:uid="{00000000-0004-0000-0300-00003A010000}"/>
    <hyperlink ref="BA79" r:id="rId316" xr:uid="{00000000-0004-0000-0300-00003B010000}"/>
    <hyperlink ref="BB79" r:id="rId317" xr:uid="{00000000-0004-0000-0300-00003C010000}"/>
    <hyperlink ref="Q80" r:id="rId318" xr:uid="{00000000-0004-0000-0300-00003D010000}"/>
    <hyperlink ref="P81" r:id="rId319" xr:uid="{00000000-0004-0000-0300-00003E010000}"/>
    <hyperlink ref="Q81" r:id="rId320" xr:uid="{00000000-0004-0000-0300-00003F010000}"/>
    <hyperlink ref="AI81" r:id="rId321" xr:uid="{00000000-0004-0000-0300-000040010000}"/>
    <hyperlink ref="AM81" r:id="rId322" xr:uid="{00000000-0004-0000-0300-000041010000}"/>
    <hyperlink ref="BA81" r:id="rId323" xr:uid="{00000000-0004-0000-0300-000042010000}"/>
    <hyperlink ref="BB81" r:id="rId324" xr:uid="{00000000-0004-0000-0300-000043010000}"/>
    <hyperlink ref="P82" r:id="rId325" xr:uid="{00000000-0004-0000-0300-000044010000}"/>
    <hyperlink ref="Q82" r:id="rId326" xr:uid="{00000000-0004-0000-0300-000045010000}"/>
    <hyperlink ref="AM82" r:id="rId327" xr:uid="{00000000-0004-0000-0300-000046010000}"/>
    <hyperlink ref="BA82" r:id="rId328" xr:uid="{00000000-0004-0000-0300-000047010000}"/>
    <hyperlink ref="BB82" r:id="rId329" xr:uid="{00000000-0004-0000-0300-000048010000}"/>
    <hyperlink ref="Q83" r:id="rId330" xr:uid="{00000000-0004-0000-0300-000049010000}"/>
    <hyperlink ref="P84" r:id="rId331" xr:uid="{00000000-0004-0000-0300-00004A010000}"/>
    <hyperlink ref="Q84" r:id="rId332" xr:uid="{00000000-0004-0000-0300-00004B010000}"/>
    <hyperlink ref="AM84" r:id="rId333" xr:uid="{00000000-0004-0000-0300-00004C010000}"/>
    <hyperlink ref="BB84" r:id="rId334" xr:uid="{00000000-0004-0000-0300-00004D010000}"/>
    <hyperlink ref="P85" r:id="rId335" xr:uid="{00000000-0004-0000-0300-00004E010000}"/>
    <hyperlink ref="Q85" r:id="rId336" xr:uid="{00000000-0004-0000-0300-00004F010000}"/>
    <hyperlink ref="AM85" r:id="rId337" xr:uid="{00000000-0004-0000-0300-000050010000}"/>
    <hyperlink ref="BB85" r:id="rId338" xr:uid="{00000000-0004-0000-0300-000051010000}"/>
    <hyperlink ref="P86" r:id="rId339" xr:uid="{00000000-0004-0000-0300-000052010000}"/>
    <hyperlink ref="Q86" r:id="rId340" xr:uid="{00000000-0004-0000-0300-000053010000}"/>
    <hyperlink ref="AM86" r:id="rId341" xr:uid="{00000000-0004-0000-0300-000054010000}"/>
    <hyperlink ref="BB86" r:id="rId342" xr:uid="{00000000-0004-0000-0300-000055010000}"/>
    <hyperlink ref="Q87" r:id="rId343" xr:uid="{00000000-0004-0000-0300-000056010000}"/>
    <hyperlink ref="Q88" r:id="rId344" xr:uid="{00000000-0004-0000-0300-000057010000}"/>
    <hyperlink ref="P89" r:id="rId345" xr:uid="{00000000-0004-0000-0300-000058010000}"/>
    <hyperlink ref="Q89" r:id="rId346" xr:uid="{00000000-0004-0000-0300-000059010000}"/>
    <hyperlink ref="AM89" r:id="rId347" xr:uid="{00000000-0004-0000-0300-00005A010000}"/>
    <hyperlink ref="BB89" r:id="rId348" xr:uid="{00000000-0004-0000-0300-00005B010000}"/>
    <hyperlink ref="P90" r:id="rId349" xr:uid="{00000000-0004-0000-0300-00005C010000}"/>
    <hyperlink ref="Q90" r:id="rId350" xr:uid="{00000000-0004-0000-0300-00005D010000}"/>
    <hyperlink ref="AM90" r:id="rId351" xr:uid="{00000000-0004-0000-0300-00005E010000}"/>
    <hyperlink ref="BB90" r:id="rId352" xr:uid="{00000000-0004-0000-0300-00005F010000}"/>
    <hyperlink ref="Q91" r:id="rId353" xr:uid="{00000000-0004-0000-0300-000060010000}"/>
    <hyperlink ref="Q92" r:id="rId354" xr:uid="{00000000-0004-0000-0300-000061010000}"/>
    <hyperlink ref="AI92" r:id="rId355" xr:uid="{00000000-0004-0000-0300-000062010000}"/>
    <hyperlink ref="AM92" r:id="rId356" xr:uid="{00000000-0004-0000-0300-000063010000}"/>
    <hyperlink ref="BA92" r:id="rId357" xr:uid="{00000000-0004-0000-0300-000064010000}"/>
    <hyperlink ref="BB92" r:id="rId358" xr:uid="{00000000-0004-0000-0300-000065010000}"/>
    <hyperlink ref="Q93" r:id="rId359" xr:uid="{00000000-0004-0000-0300-000066010000}"/>
    <hyperlink ref="P94" r:id="rId360" xr:uid="{00000000-0004-0000-0300-000067010000}"/>
    <hyperlink ref="Q94" r:id="rId361" xr:uid="{00000000-0004-0000-0300-000068010000}"/>
    <hyperlink ref="P95" r:id="rId362" xr:uid="{00000000-0004-0000-0300-000069010000}"/>
    <hyperlink ref="Q95" r:id="rId363" xr:uid="{00000000-0004-0000-0300-00006A010000}"/>
    <hyperlink ref="AM95" r:id="rId364" xr:uid="{00000000-0004-0000-0300-00006B010000}"/>
    <hyperlink ref="BA95" r:id="rId365" xr:uid="{00000000-0004-0000-0300-00006C010000}"/>
    <hyperlink ref="BB95" r:id="rId366" xr:uid="{00000000-0004-0000-0300-00006D010000}"/>
    <hyperlink ref="P96" r:id="rId367" xr:uid="{00000000-0004-0000-0300-00006E010000}"/>
    <hyperlink ref="Q96" r:id="rId368" xr:uid="{00000000-0004-0000-0300-00006F010000}"/>
    <hyperlink ref="AM96" r:id="rId369" xr:uid="{00000000-0004-0000-0300-000070010000}"/>
    <hyperlink ref="P97" r:id="rId370" xr:uid="{00000000-0004-0000-0300-000071010000}"/>
    <hyperlink ref="Q97" r:id="rId371" xr:uid="{00000000-0004-0000-0300-000072010000}"/>
    <hyperlink ref="AI97" r:id="rId372" xr:uid="{00000000-0004-0000-0300-000073010000}"/>
    <hyperlink ref="AM97" r:id="rId373" xr:uid="{00000000-0004-0000-0300-000074010000}"/>
    <hyperlink ref="BA97" r:id="rId374" xr:uid="{00000000-0004-0000-0300-000075010000}"/>
    <hyperlink ref="BB97" r:id="rId375" xr:uid="{00000000-0004-0000-0300-000076010000}"/>
    <hyperlink ref="Q98" r:id="rId376" xr:uid="{00000000-0004-0000-0300-000077010000}"/>
    <hyperlink ref="P99" r:id="rId377" xr:uid="{00000000-0004-0000-0300-000078010000}"/>
    <hyperlink ref="Q99" r:id="rId378" xr:uid="{00000000-0004-0000-0300-000079010000}"/>
    <hyperlink ref="AI99" r:id="rId379" xr:uid="{00000000-0004-0000-0300-00007A010000}"/>
    <hyperlink ref="AM99" r:id="rId380" xr:uid="{00000000-0004-0000-0300-00007B010000}"/>
    <hyperlink ref="BB99" r:id="rId381" xr:uid="{00000000-0004-0000-0300-00007C010000}"/>
    <hyperlink ref="P100" r:id="rId382" xr:uid="{00000000-0004-0000-0300-00007D010000}"/>
    <hyperlink ref="AM100" r:id="rId383" xr:uid="{00000000-0004-0000-0300-00007E010000}"/>
    <hyperlink ref="BA100" r:id="rId384" xr:uid="{00000000-0004-0000-0300-00007F010000}"/>
    <hyperlink ref="BB100" r:id="rId385" xr:uid="{00000000-0004-0000-0300-000080010000}"/>
    <hyperlink ref="P101" r:id="rId386" xr:uid="{00000000-0004-0000-0300-000081010000}"/>
    <hyperlink ref="Q101" r:id="rId387" xr:uid="{00000000-0004-0000-0300-000082010000}"/>
    <hyperlink ref="AM101" r:id="rId388" xr:uid="{00000000-0004-0000-0300-000083010000}"/>
    <hyperlink ref="BA101" r:id="rId389" xr:uid="{00000000-0004-0000-0300-000084010000}"/>
    <hyperlink ref="BB101" r:id="rId390" xr:uid="{00000000-0004-0000-0300-000085010000}"/>
    <hyperlink ref="Q102" r:id="rId391" xr:uid="{00000000-0004-0000-0300-000086010000}"/>
    <hyperlink ref="P103" r:id="rId392" xr:uid="{00000000-0004-0000-0300-000087010000}"/>
    <hyperlink ref="Q103" r:id="rId393" xr:uid="{00000000-0004-0000-0300-000088010000}"/>
    <hyperlink ref="AI103" r:id="rId394" xr:uid="{00000000-0004-0000-0300-000089010000}"/>
    <hyperlink ref="AM103" r:id="rId395" xr:uid="{00000000-0004-0000-0300-00008A010000}"/>
    <hyperlink ref="BA103" r:id="rId396" xr:uid="{00000000-0004-0000-0300-00008B010000}"/>
    <hyperlink ref="BB103" r:id="rId397" xr:uid="{00000000-0004-0000-0300-00008C010000}"/>
    <hyperlink ref="Q104" r:id="rId398" xr:uid="{00000000-0004-0000-0300-00008D010000}"/>
    <hyperlink ref="P105" r:id="rId399" xr:uid="{00000000-0004-0000-0300-00008E010000}"/>
    <hyperlink ref="Q105" r:id="rId400" xr:uid="{00000000-0004-0000-0300-00008F010000}"/>
    <hyperlink ref="AM105" r:id="rId401" xr:uid="{00000000-0004-0000-0300-000090010000}"/>
    <hyperlink ref="BB105" r:id="rId402" xr:uid="{00000000-0004-0000-0300-000091010000}"/>
    <hyperlink ref="P106" r:id="rId403" xr:uid="{00000000-0004-0000-0300-000092010000}"/>
    <hyperlink ref="Q106" r:id="rId404" location=":~:text=PFAS%20Sites-,Lear%20Siegler%20Inc.%2C%20Mendon%2C%20St.,Joseph%20County&amp;text=This%20automotive%20accessory%20manufacturer%20is,West%20Clark%20Street%20in%20Mendon." xr:uid="{00000000-0004-0000-0300-000093010000}"/>
    <hyperlink ref="AI106" r:id="rId405" location=":~:text=PFAS%20Sites-,Lear%20Siegler%20Inc.%2C%20Mendon%2C%20St.,Joseph%20County&amp;text=This%20automotive%20accessory%20manufacturer%20is,West%20Clark%20Street%20in%20Mendon." xr:uid="{00000000-0004-0000-0300-000094010000}"/>
    <hyperlink ref="AM106" r:id="rId406" xr:uid="{00000000-0004-0000-0300-000095010000}"/>
    <hyperlink ref="BA106" r:id="rId407" xr:uid="{00000000-0004-0000-0300-000096010000}"/>
    <hyperlink ref="BB106" r:id="rId408" xr:uid="{00000000-0004-0000-0300-000097010000}"/>
    <hyperlink ref="P107" r:id="rId409" xr:uid="{00000000-0004-0000-0300-000098010000}"/>
    <hyperlink ref="AM107" r:id="rId410" xr:uid="{00000000-0004-0000-0300-000099010000}"/>
    <hyperlink ref="BA107" r:id="rId411" xr:uid="{00000000-0004-0000-0300-00009A010000}"/>
    <hyperlink ref="BB107" r:id="rId412" xr:uid="{00000000-0004-0000-0300-00009B010000}"/>
    <hyperlink ref="Q108" r:id="rId413" xr:uid="{00000000-0004-0000-0300-00009C010000}"/>
    <hyperlink ref="P109" r:id="rId414" xr:uid="{00000000-0004-0000-0300-00009D010000}"/>
    <hyperlink ref="Q109" r:id="rId415" xr:uid="{00000000-0004-0000-0300-00009E010000}"/>
    <hyperlink ref="AI109" r:id="rId416" xr:uid="{00000000-0004-0000-0300-00009F010000}"/>
    <hyperlink ref="AM109" r:id="rId417" xr:uid="{00000000-0004-0000-0300-0000A0010000}"/>
    <hyperlink ref="BA109" r:id="rId418" xr:uid="{00000000-0004-0000-0300-0000A1010000}"/>
    <hyperlink ref="BB109" r:id="rId419" xr:uid="{00000000-0004-0000-0300-0000A2010000}"/>
    <hyperlink ref="P110" r:id="rId420" xr:uid="{00000000-0004-0000-0300-0000A3010000}"/>
    <hyperlink ref="Q110" r:id="rId421" xr:uid="{00000000-0004-0000-0300-0000A4010000}"/>
    <hyperlink ref="AI110" r:id="rId422" xr:uid="{00000000-0004-0000-0300-0000A5010000}"/>
    <hyperlink ref="AM110" r:id="rId423" xr:uid="{00000000-0004-0000-0300-0000A6010000}"/>
    <hyperlink ref="BA110" r:id="rId424" xr:uid="{00000000-0004-0000-0300-0000A7010000}"/>
    <hyperlink ref="BB110" r:id="rId425" xr:uid="{00000000-0004-0000-0300-0000A8010000}"/>
    <hyperlink ref="P111" r:id="rId426" xr:uid="{00000000-0004-0000-0300-0000A9010000}"/>
    <hyperlink ref="AM111" r:id="rId427" xr:uid="{00000000-0004-0000-0300-0000AA010000}"/>
    <hyperlink ref="BA111" r:id="rId428" xr:uid="{00000000-0004-0000-0300-0000AB010000}"/>
    <hyperlink ref="BB111" r:id="rId429" xr:uid="{00000000-0004-0000-0300-0000AC010000}"/>
    <hyperlink ref="P112" r:id="rId430" xr:uid="{00000000-0004-0000-0300-0000AD010000}"/>
    <hyperlink ref="Q112" r:id="rId431" xr:uid="{00000000-0004-0000-0300-0000AE010000}"/>
    <hyperlink ref="AI112" r:id="rId432" xr:uid="{00000000-0004-0000-0300-0000AF010000}"/>
    <hyperlink ref="AM112" r:id="rId433" xr:uid="{00000000-0004-0000-0300-0000B0010000}"/>
    <hyperlink ref="BA112" r:id="rId434" xr:uid="{00000000-0004-0000-0300-0000B1010000}"/>
    <hyperlink ref="BB112" r:id="rId435" xr:uid="{00000000-0004-0000-0300-0000B2010000}"/>
    <hyperlink ref="Q113" r:id="rId436" xr:uid="{00000000-0004-0000-0300-0000B3010000}"/>
    <hyperlink ref="AM113" r:id="rId437" xr:uid="{00000000-0004-0000-0300-0000B4010000}"/>
    <hyperlink ref="BB113" r:id="rId438" xr:uid="{00000000-0004-0000-0300-0000B5010000}"/>
    <hyperlink ref="Q114" r:id="rId439" xr:uid="{00000000-0004-0000-0300-0000B6010000}"/>
    <hyperlink ref="P115" r:id="rId440" xr:uid="{00000000-0004-0000-0300-0000B7010000}"/>
    <hyperlink ref="Q115" r:id="rId441" xr:uid="{00000000-0004-0000-0300-0000B8010000}"/>
    <hyperlink ref="BA115" r:id="rId442" xr:uid="{00000000-0004-0000-0300-0000B9010000}"/>
    <hyperlink ref="BB115" r:id="rId443" xr:uid="{00000000-0004-0000-0300-0000BA010000}"/>
    <hyperlink ref="P116" r:id="rId444" xr:uid="{00000000-0004-0000-0300-0000BB010000}"/>
    <hyperlink ref="Q116" r:id="rId445" xr:uid="{00000000-0004-0000-0300-0000BC010000}"/>
    <hyperlink ref="AM116" r:id="rId446" xr:uid="{00000000-0004-0000-0300-0000BD010000}"/>
    <hyperlink ref="BB116" r:id="rId447" xr:uid="{00000000-0004-0000-0300-0000BE010000}"/>
    <hyperlink ref="P117" r:id="rId448" xr:uid="{00000000-0004-0000-0300-0000BF010000}"/>
    <hyperlink ref="Q117" r:id="rId449" xr:uid="{00000000-0004-0000-0300-0000C0010000}"/>
    <hyperlink ref="AM117" r:id="rId450" xr:uid="{00000000-0004-0000-0300-0000C1010000}"/>
    <hyperlink ref="BB117" r:id="rId451" xr:uid="{00000000-0004-0000-0300-0000C2010000}"/>
    <hyperlink ref="P118" r:id="rId452" xr:uid="{00000000-0004-0000-0300-0000C3010000}"/>
    <hyperlink ref="Q118" r:id="rId453" xr:uid="{00000000-0004-0000-0300-0000C4010000}"/>
    <hyperlink ref="AM118" r:id="rId454" xr:uid="{00000000-0004-0000-0300-0000C5010000}"/>
    <hyperlink ref="BB118" r:id="rId455" xr:uid="{00000000-0004-0000-0300-0000C6010000}"/>
    <hyperlink ref="P119" r:id="rId456" xr:uid="{00000000-0004-0000-0300-0000C7010000}"/>
    <hyperlink ref="Q119" r:id="rId457" xr:uid="{00000000-0004-0000-0300-0000C8010000}"/>
    <hyperlink ref="AI119" r:id="rId458" xr:uid="{00000000-0004-0000-0300-0000C9010000}"/>
    <hyperlink ref="AM119" r:id="rId459" xr:uid="{00000000-0004-0000-0300-0000CA010000}"/>
    <hyperlink ref="BA119" r:id="rId460" xr:uid="{00000000-0004-0000-0300-0000CB010000}"/>
    <hyperlink ref="BB119" r:id="rId461" xr:uid="{00000000-0004-0000-0300-0000CC010000}"/>
    <hyperlink ref="Q120" r:id="rId462" xr:uid="{00000000-0004-0000-0300-0000CD010000}"/>
    <hyperlink ref="Q121" r:id="rId463" xr:uid="{00000000-0004-0000-0300-0000CE010000}"/>
    <hyperlink ref="P122" r:id="rId464" xr:uid="{00000000-0004-0000-0300-0000CF010000}"/>
    <hyperlink ref="Q122" r:id="rId465" xr:uid="{00000000-0004-0000-0300-0000D0010000}"/>
    <hyperlink ref="AI122" r:id="rId466" xr:uid="{00000000-0004-0000-0300-0000D1010000}"/>
    <hyperlink ref="AM122" r:id="rId467" xr:uid="{00000000-0004-0000-0300-0000D2010000}"/>
    <hyperlink ref="BA122" r:id="rId468" xr:uid="{00000000-0004-0000-0300-0000D3010000}"/>
    <hyperlink ref="BB122" r:id="rId469" xr:uid="{00000000-0004-0000-0300-0000D4010000}"/>
    <hyperlink ref="Q123" r:id="rId470" xr:uid="{00000000-0004-0000-0300-0000D5010000}"/>
    <hyperlink ref="Q124" r:id="rId471" xr:uid="{00000000-0004-0000-0300-0000D6010000}"/>
    <hyperlink ref="P125" r:id="rId472" xr:uid="{00000000-0004-0000-0300-0000D7010000}"/>
    <hyperlink ref="Q125" r:id="rId473" xr:uid="{00000000-0004-0000-0300-0000D8010000}"/>
    <hyperlink ref="AI125" r:id="rId474" xr:uid="{00000000-0004-0000-0300-0000D9010000}"/>
    <hyperlink ref="AM125" r:id="rId475" xr:uid="{00000000-0004-0000-0300-0000DA010000}"/>
    <hyperlink ref="BA125" r:id="rId476" xr:uid="{00000000-0004-0000-0300-0000DB010000}"/>
    <hyperlink ref="BB125" r:id="rId477" xr:uid="{00000000-0004-0000-0300-0000DC010000}"/>
    <hyperlink ref="Q126" r:id="rId478" xr:uid="{00000000-0004-0000-0300-0000DD010000}"/>
    <hyperlink ref="P127" r:id="rId479" xr:uid="{00000000-0004-0000-0300-0000DE010000}"/>
    <hyperlink ref="Q127" r:id="rId480" xr:uid="{00000000-0004-0000-0300-0000DF010000}"/>
    <hyperlink ref="AI127" r:id="rId481" xr:uid="{00000000-0004-0000-0300-0000E0010000}"/>
    <hyperlink ref="AM127" r:id="rId482" xr:uid="{00000000-0004-0000-0300-0000E1010000}"/>
    <hyperlink ref="BA127" r:id="rId483" xr:uid="{00000000-0004-0000-0300-0000E2010000}"/>
    <hyperlink ref="BB127" r:id="rId484" xr:uid="{00000000-0004-0000-0300-0000E3010000}"/>
    <hyperlink ref="Q128" r:id="rId485" xr:uid="{00000000-0004-0000-0300-0000E4010000}"/>
    <hyperlink ref="P129" r:id="rId486" xr:uid="{00000000-0004-0000-0300-0000E5010000}"/>
    <hyperlink ref="Q129" r:id="rId487" xr:uid="{00000000-0004-0000-0300-0000E6010000}"/>
    <hyperlink ref="P130" r:id="rId488" xr:uid="{00000000-0004-0000-0300-0000E7010000}"/>
    <hyperlink ref="Q130" r:id="rId489" xr:uid="{00000000-0004-0000-0300-0000E8010000}"/>
    <hyperlink ref="AM130" r:id="rId490" xr:uid="{00000000-0004-0000-0300-0000E9010000}"/>
    <hyperlink ref="BB130" r:id="rId491" xr:uid="{00000000-0004-0000-0300-0000EA010000}"/>
    <hyperlink ref="P131" r:id="rId492" xr:uid="{00000000-0004-0000-0300-0000EB010000}"/>
    <hyperlink ref="Q131" r:id="rId493" xr:uid="{00000000-0004-0000-0300-0000EC010000}"/>
    <hyperlink ref="AI131" r:id="rId494" xr:uid="{00000000-0004-0000-0300-0000ED010000}"/>
    <hyperlink ref="BA131" r:id="rId495" xr:uid="{00000000-0004-0000-0300-0000EE010000}"/>
    <hyperlink ref="BB131" r:id="rId496" xr:uid="{00000000-0004-0000-0300-0000EF010000}"/>
    <hyperlink ref="P132" r:id="rId497" xr:uid="{00000000-0004-0000-0300-0000F0010000}"/>
    <hyperlink ref="Q132" r:id="rId498" xr:uid="{00000000-0004-0000-0300-0000F1010000}"/>
    <hyperlink ref="AM132" r:id="rId499" xr:uid="{00000000-0004-0000-0300-0000F2010000}"/>
    <hyperlink ref="BA132" r:id="rId500" xr:uid="{00000000-0004-0000-0300-0000F3010000}"/>
    <hyperlink ref="BB132" r:id="rId501" xr:uid="{00000000-0004-0000-0300-0000F4010000}"/>
    <hyperlink ref="Q133" r:id="rId502" xr:uid="{00000000-0004-0000-0300-0000F5010000}"/>
    <hyperlink ref="P134" r:id="rId503" xr:uid="{00000000-0004-0000-0300-0000F6010000}"/>
    <hyperlink ref="Q134" r:id="rId504" xr:uid="{00000000-0004-0000-0300-0000F7010000}"/>
    <hyperlink ref="AI134" r:id="rId505" xr:uid="{00000000-0004-0000-0300-0000F8010000}"/>
    <hyperlink ref="AM134" r:id="rId506" xr:uid="{00000000-0004-0000-0300-0000F9010000}"/>
    <hyperlink ref="BA134" r:id="rId507" xr:uid="{00000000-0004-0000-0300-0000FA010000}"/>
    <hyperlink ref="BB134" r:id="rId508" xr:uid="{00000000-0004-0000-0300-0000FB010000}"/>
    <hyperlink ref="P135" r:id="rId509" xr:uid="{00000000-0004-0000-0300-0000FC010000}"/>
    <hyperlink ref="Q135" r:id="rId510" xr:uid="{00000000-0004-0000-0300-0000FD010000}"/>
    <hyperlink ref="AM135" r:id="rId511" xr:uid="{00000000-0004-0000-0300-0000FE010000}"/>
    <hyperlink ref="BA135" r:id="rId512" xr:uid="{00000000-0004-0000-0300-0000FF010000}"/>
    <hyperlink ref="BB135" r:id="rId513" xr:uid="{00000000-0004-0000-0300-000000020000}"/>
    <hyperlink ref="P136" r:id="rId514" xr:uid="{00000000-0004-0000-0300-000001020000}"/>
    <hyperlink ref="Q136" r:id="rId515" xr:uid="{00000000-0004-0000-0300-000002020000}"/>
    <hyperlink ref="AM136" r:id="rId516" xr:uid="{00000000-0004-0000-0300-000003020000}"/>
    <hyperlink ref="BB136" r:id="rId517" xr:uid="{00000000-0004-0000-0300-000004020000}"/>
    <hyperlink ref="P137" r:id="rId518" xr:uid="{00000000-0004-0000-0300-000005020000}"/>
    <hyperlink ref="Q137" r:id="rId519" xr:uid="{00000000-0004-0000-0300-000006020000}"/>
    <hyperlink ref="AM137" r:id="rId520" xr:uid="{00000000-0004-0000-0300-000007020000}"/>
    <hyperlink ref="BB137" r:id="rId521" xr:uid="{00000000-0004-0000-0300-000008020000}"/>
    <hyperlink ref="Q138" r:id="rId522" xr:uid="{00000000-0004-0000-0300-000009020000}"/>
    <hyperlink ref="P139" r:id="rId523" xr:uid="{00000000-0004-0000-0300-00000A020000}"/>
    <hyperlink ref="Q139" r:id="rId524" xr:uid="{00000000-0004-0000-0300-00000B020000}"/>
    <hyperlink ref="AI139" r:id="rId525" xr:uid="{00000000-0004-0000-0300-00000C020000}"/>
    <hyperlink ref="AM139" r:id="rId526" xr:uid="{00000000-0004-0000-0300-00000D020000}"/>
    <hyperlink ref="BA139" r:id="rId527" xr:uid="{00000000-0004-0000-0300-00000E020000}"/>
    <hyperlink ref="BB139" r:id="rId528" xr:uid="{00000000-0004-0000-0300-00000F020000}"/>
    <hyperlink ref="P140" r:id="rId529" xr:uid="{00000000-0004-0000-0300-000010020000}"/>
    <hyperlink ref="Q140" r:id="rId530" xr:uid="{00000000-0004-0000-0300-000011020000}"/>
    <hyperlink ref="AM140" r:id="rId531" xr:uid="{00000000-0004-0000-0300-000012020000}"/>
    <hyperlink ref="BB140" r:id="rId532" xr:uid="{00000000-0004-0000-0300-000013020000}"/>
    <hyperlink ref="P141" r:id="rId533" xr:uid="{00000000-0004-0000-0300-000014020000}"/>
    <hyperlink ref="Q141" r:id="rId534" location=":~:text=This%20site%20is%20located%20at,11%20bankruptcy%20protection%20in%202011." xr:uid="{00000000-0004-0000-0300-000015020000}"/>
    <hyperlink ref="AI141" r:id="rId535" location=":~:text=This%20site%20is%20located%20at,11%20bankruptcy%20protection%20in%202011." xr:uid="{00000000-0004-0000-0300-000016020000}"/>
    <hyperlink ref="AM141" r:id="rId536" xr:uid="{00000000-0004-0000-0300-000017020000}"/>
    <hyperlink ref="BA141" r:id="rId537" xr:uid="{00000000-0004-0000-0300-000018020000}"/>
    <hyperlink ref="BB141" r:id="rId538" xr:uid="{00000000-0004-0000-0300-000019020000}"/>
    <hyperlink ref="P142" r:id="rId539" xr:uid="{00000000-0004-0000-0300-00001A020000}"/>
    <hyperlink ref="Q142" r:id="rId540" xr:uid="{00000000-0004-0000-0300-00001B020000}"/>
    <hyperlink ref="AI142" r:id="rId541" xr:uid="{00000000-0004-0000-0300-00001C020000}"/>
    <hyperlink ref="AM142" r:id="rId542" xr:uid="{00000000-0004-0000-0300-00001D020000}"/>
    <hyperlink ref="BA142" r:id="rId543" xr:uid="{00000000-0004-0000-0300-00001E020000}"/>
    <hyperlink ref="BB142" r:id="rId544" xr:uid="{00000000-0004-0000-0300-00001F020000}"/>
    <hyperlink ref="P143" r:id="rId545" xr:uid="{00000000-0004-0000-0300-000020020000}"/>
    <hyperlink ref="Q143" r:id="rId546" xr:uid="{00000000-0004-0000-0300-000021020000}"/>
    <hyperlink ref="AI143" r:id="rId547" xr:uid="{00000000-0004-0000-0300-000022020000}"/>
    <hyperlink ref="AM143" r:id="rId548" xr:uid="{00000000-0004-0000-0300-000023020000}"/>
    <hyperlink ref="BA143" r:id="rId549" xr:uid="{00000000-0004-0000-0300-000024020000}"/>
    <hyperlink ref="BB143" r:id="rId550" xr:uid="{00000000-0004-0000-0300-000025020000}"/>
    <hyperlink ref="P144" r:id="rId551" xr:uid="{00000000-0004-0000-0300-000026020000}"/>
    <hyperlink ref="Q144" r:id="rId552" xr:uid="{00000000-0004-0000-0300-000027020000}"/>
    <hyperlink ref="AI144" r:id="rId553" xr:uid="{00000000-0004-0000-0300-000028020000}"/>
    <hyperlink ref="AM144" r:id="rId554" xr:uid="{00000000-0004-0000-0300-000029020000}"/>
    <hyperlink ref="BA144" r:id="rId555" xr:uid="{00000000-0004-0000-0300-00002A020000}"/>
    <hyperlink ref="BB144" r:id="rId556" xr:uid="{00000000-0004-0000-0300-00002B020000}"/>
    <hyperlink ref="P145" r:id="rId557" xr:uid="{00000000-0004-0000-0300-00002C020000}"/>
    <hyperlink ref="Q145" r:id="rId558" xr:uid="{00000000-0004-0000-0300-00002D020000}"/>
    <hyperlink ref="AM145" r:id="rId559" xr:uid="{00000000-0004-0000-0300-00002E020000}"/>
    <hyperlink ref="BB145" r:id="rId560" xr:uid="{00000000-0004-0000-0300-00002F020000}"/>
    <hyperlink ref="P146" r:id="rId561" xr:uid="{00000000-0004-0000-0300-000030020000}"/>
    <hyperlink ref="Q146" r:id="rId562" xr:uid="{00000000-0004-0000-0300-000031020000}"/>
    <hyperlink ref="AI146" r:id="rId563" xr:uid="{00000000-0004-0000-0300-000032020000}"/>
    <hyperlink ref="AM146" r:id="rId564" xr:uid="{00000000-0004-0000-0300-000033020000}"/>
    <hyperlink ref="BA146" r:id="rId565" xr:uid="{00000000-0004-0000-0300-000034020000}"/>
    <hyperlink ref="BB146" r:id="rId566" xr:uid="{00000000-0004-0000-0300-000035020000}"/>
    <hyperlink ref="P147" r:id="rId567" xr:uid="{00000000-0004-0000-0300-000036020000}"/>
    <hyperlink ref="Q147" r:id="rId568" xr:uid="{00000000-0004-0000-0300-000037020000}"/>
    <hyperlink ref="AM147" r:id="rId569" xr:uid="{00000000-0004-0000-0300-000038020000}"/>
    <hyperlink ref="BB147" r:id="rId570" xr:uid="{00000000-0004-0000-0300-000039020000}"/>
    <hyperlink ref="P148" r:id="rId571" xr:uid="{00000000-0004-0000-0300-00003A020000}"/>
    <hyperlink ref="AM148" r:id="rId572" xr:uid="{00000000-0004-0000-0300-00003B020000}"/>
    <hyperlink ref="BA148" r:id="rId573" xr:uid="{00000000-0004-0000-0300-00003C020000}"/>
    <hyperlink ref="BB148" r:id="rId574" xr:uid="{00000000-0004-0000-0300-00003D020000}"/>
    <hyperlink ref="P149" r:id="rId575" xr:uid="{00000000-0004-0000-0300-00003E020000}"/>
    <hyperlink ref="Q149" r:id="rId576" xr:uid="{00000000-0004-0000-0300-00003F020000}"/>
    <hyperlink ref="AM149" r:id="rId577" xr:uid="{00000000-0004-0000-0300-000040020000}"/>
    <hyperlink ref="BB149" r:id="rId578" xr:uid="{00000000-0004-0000-0300-000041020000}"/>
    <hyperlink ref="P150" r:id="rId579" xr:uid="{00000000-0004-0000-0300-000042020000}"/>
    <hyperlink ref="Q150" r:id="rId580" xr:uid="{00000000-0004-0000-0300-000043020000}"/>
    <hyperlink ref="AL150" r:id="rId581" xr:uid="{00000000-0004-0000-0300-000044020000}"/>
    <hyperlink ref="AM150" r:id="rId582" xr:uid="{00000000-0004-0000-0300-000045020000}"/>
    <hyperlink ref="BB150" r:id="rId583" xr:uid="{00000000-0004-0000-0300-000046020000}"/>
    <hyperlink ref="P151" r:id="rId584" xr:uid="{00000000-0004-0000-0300-000047020000}"/>
    <hyperlink ref="Q151" r:id="rId585" xr:uid="{00000000-0004-0000-0300-000048020000}"/>
    <hyperlink ref="AI151" r:id="rId586" xr:uid="{00000000-0004-0000-0300-000049020000}"/>
    <hyperlink ref="AM151" r:id="rId587" xr:uid="{00000000-0004-0000-0300-00004A020000}"/>
    <hyperlink ref="BA151" r:id="rId588" xr:uid="{00000000-0004-0000-0300-00004B020000}"/>
    <hyperlink ref="BB151" r:id="rId589" xr:uid="{00000000-0004-0000-0300-00004C020000}"/>
    <hyperlink ref="Q152" r:id="rId590" xr:uid="{00000000-0004-0000-0300-00004D020000}"/>
    <hyperlink ref="Q153" r:id="rId591" xr:uid="{00000000-0004-0000-0300-00004E020000}"/>
    <hyperlink ref="Q154" r:id="rId592" xr:uid="{00000000-0004-0000-0300-00004F020000}"/>
    <hyperlink ref="P155" r:id="rId593" xr:uid="{00000000-0004-0000-0300-000050020000}"/>
    <hyperlink ref="Q155" r:id="rId594" xr:uid="{00000000-0004-0000-0300-000051020000}"/>
    <hyperlink ref="AI155" r:id="rId595" xr:uid="{00000000-0004-0000-0300-000052020000}"/>
    <hyperlink ref="AM155" r:id="rId596" xr:uid="{00000000-0004-0000-0300-000053020000}"/>
    <hyperlink ref="BA155" r:id="rId597" xr:uid="{00000000-0004-0000-0300-000054020000}"/>
    <hyperlink ref="BB155" r:id="rId598" xr:uid="{00000000-0004-0000-0300-000055020000}"/>
    <hyperlink ref="P156" r:id="rId599" xr:uid="{00000000-0004-0000-0300-000056020000}"/>
    <hyperlink ref="Q156" r:id="rId600" xr:uid="{00000000-0004-0000-0300-000057020000}"/>
    <hyperlink ref="AM156" r:id="rId601" xr:uid="{00000000-0004-0000-0300-000058020000}"/>
    <hyperlink ref="BB156" r:id="rId602" xr:uid="{00000000-0004-0000-0300-000059020000}"/>
    <hyperlink ref="P157" r:id="rId603" xr:uid="{00000000-0004-0000-0300-00005A020000}"/>
    <hyperlink ref="Q157" r:id="rId604" xr:uid="{00000000-0004-0000-0300-00005B020000}"/>
    <hyperlink ref="AM157" r:id="rId605" xr:uid="{00000000-0004-0000-0300-00005C020000}"/>
    <hyperlink ref="BB157" r:id="rId606" xr:uid="{00000000-0004-0000-0300-00005D020000}"/>
    <hyperlink ref="P158" r:id="rId607" xr:uid="{00000000-0004-0000-0300-00005E020000}"/>
    <hyperlink ref="Q158" r:id="rId608" xr:uid="{00000000-0004-0000-0300-00005F020000}"/>
    <hyperlink ref="AM158" r:id="rId609" xr:uid="{00000000-0004-0000-0300-000060020000}"/>
    <hyperlink ref="BB158" r:id="rId610" xr:uid="{00000000-0004-0000-0300-000061020000}"/>
    <hyperlink ref="P159" r:id="rId611" xr:uid="{00000000-0004-0000-0300-000062020000}"/>
    <hyperlink ref="Q159" r:id="rId612" xr:uid="{00000000-0004-0000-0300-000063020000}"/>
    <hyperlink ref="AM159" r:id="rId613" xr:uid="{00000000-0004-0000-0300-000064020000}"/>
    <hyperlink ref="BB159" r:id="rId614" xr:uid="{00000000-0004-0000-0300-000065020000}"/>
    <hyperlink ref="P160" r:id="rId615" xr:uid="{00000000-0004-0000-0300-000066020000}"/>
    <hyperlink ref="Q160" r:id="rId616" xr:uid="{00000000-0004-0000-0300-000067020000}"/>
    <hyperlink ref="AI160" r:id="rId617" xr:uid="{00000000-0004-0000-0300-000068020000}"/>
    <hyperlink ref="AM160" r:id="rId618" xr:uid="{00000000-0004-0000-0300-000069020000}"/>
    <hyperlink ref="BA160" r:id="rId619" xr:uid="{00000000-0004-0000-0300-00006A020000}"/>
    <hyperlink ref="BB160" r:id="rId620" xr:uid="{00000000-0004-0000-0300-00006B020000}"/>
    <hyperlink ref="P161" r:id="rId621" xr:uid="{00000000-0004-0000-0300-00006C020000}"/>
    <hyperlink ref="Q161" r:id="rId622" xr:uid="{00000000-0004-0000-0300-00006D020000}"/>
    <hyperlink ref="AM161" r:id="rId623" xr:uid="{00000000-0004-0000-0300-00006E020000}"/>
    <hyperlink ref="BB161" r:id="rId624" xr:uid="{00000000-0004-0000-0300-00006F020000}"/>
    <hyperlink ref="P162" r:id="rId625" xr:uid="{00000000-0004-0000-0300-000070020000}"/>
    <hyperlink ref="Q162" r:id="rId626" xr:uid="{00000000-0004-0000-0300-000071020000}"/>
    <hyperlink ref="AI162" r:id="rId627" xr:uid="{00000000-0004-0000-0300-000072020000}"/>
    <hyperlink ref="AM162" r:id="rId628" xr:uid="{00000000-0004-0000-0300-000073020000}"/>
    <hyperlink ref="BA162" r:id="rId629" xr:uid="{00000000-0004-0000-0300-000074020000}"/>
    <hyperlink ref="BB162" r:id="rId630" xr:uid="{00000000-0004-0000-0300-000075020000}"/>
    <hyperlink ref="Q163" r:id="rId631" xr:uid="{00000000-0004-0000-0300-000076020000}"/>
    <hyperlink ref="P164" r:id="rId632" xr:uid="{00000000-0004-0000-0300-000077020000}"/>
    <hyperlink ref="Q164" r:id="rId633" xr:uid="{00000000-0004-0000-0300-000078020000}"/>
    <hyperlink ref="AM164" r:id="rId634" xr:uid="{00000000-0004-0000-0300-000079020000}"/>
    <hyperlink ref="BB164" r:id="rId635" xr:uid="{00000000-0004-0000-0300-00007A020000}"/>
    <hyperlink ref="P165" r:id="rId636" xr:uid="{00000000-0004-0000-0300-00007B020000}"/>
    <hyperlink ref="Q165" r:id="rId637" xr:uid="{00000000-0004-0000-0300-00007C020000}"/>
    <hyperlink ref="AM165" r:id="rId638" xr:uid="{00000000-0004-0000-0300-00007D020000}"/>
    <hyperlink ref="BB165" r:id="rId639" xr:uid="{00000000-0004-0000-0300-00007E020000}"/>
    <hyperlink ref="P166" r:id="rId640" xr:uid="{00000000-0004-0000-0300-00007F020000}"/>
    <hyperlink ref="Q166" r:id="rId641" xr:uid="{00000000-0004-0000-0300-000080020000}"/>
    <hyperlink ref="AM166" r:id="rId642" xr:uid="{00000000-0004-0000-0300-000081020000}"/>
    <hyperlink ref="BB166" r:id="rId643" xr:uid="{00000000-0004-0000-0300-000082020000}"/>
    <hyperlink ref="P167" r:id="rId644" xr:uid="{00000000-0004-0000-0300-000083020000}"/>
    <hyperlink ref="Q167" r:id="rId645" xr:uid="{00000000-0004-0000-0300-000084020000}"/>
    <hyperlink ref="BA167" r:id="rId646" xr:uid="{00000000-0004-0000-0300-000085020000}"/>
    <hyperlink ref="BB167" r:id="rId647" xr:uid="{00000000-0004-0000-0300-000086020000}"/>
    <hyperlink ref="P168" r:id="rId648" xr:uid="{00000000-0004-0000-0300-000087020000}"/>
    <hyperlink ref="Q168" r:id="rId649" xr:uid="{00000000-0004-0000-0300-000088020000}"/>
    <hyperlink ref="AI168" r:id="rId650" xr:uid="{00000000-0004-0000-0300-000089020000}"/>
    <hyperlink ref="AM168" r:id="rId651" xr:uid="{00000000-0004-0000-0300-00008A020000}"/>
    <hyperlink ref="BA168" r:id="rId652" xr:uid="{00000000-0004-0000-0300-00008B020000}"/>
    <hyperlink ref="BB168" r:id="rId653" xr:uid="{00000000-0004-0000-0300-00008C020000}"/>
    <hyperlink ref="P169" r:id="rId654" xr:uid="{00000000-0004-0000-0300-00008D020000}"/>
    <hyperlink ref="Q169" r:id="rId655" xr:uid="{00000000-0004-0000-0300-00008E020000}"/>
    <hyperlink ref="AM169" r:id="rId656" xr:uid="{00000000-0004-0000-0300-00008F020000}"/>
    <hyperlink ref="BB169" r:id="rId657" xr:uid="{00000000-0004-0000-0300-000090020000}"/>
    <hyperlink ref="Q170" r:id="rId658" xr:uid="{00000000-0004-0000-0300-000091020000}"/>
    <hyperlink ref="P171" r:id="rId659" xr:uid="{00000000-0004-0000-0300-000092020000}"/>
    <hyperlink ref="Q171" r:id="rId660" xr:uid="{00000000-0004-0000-0300-000093020000}"/>
    <hyperlink ref="AI171" r:id="rId661" xr:uid="{00000000-0004-0000-0300-000094020000}"/>
    <hyperlink ref="AM171" r:id="rId662" xr:uid="{00000000-0004-0000-0300-000095020000}"/>
    <hyperlink ref="BA171" r:id="rId663" xr:uid="{00000000-0004-0000-0300-000096020000}"/>
    <hyperlink ref="BB171" r:id="rId664" xr:uid="{00000000-0004-0000-0300-000097020000}"/>
    <hyperlink ref="P172" r:id="rId665" xr:uid="{00000000-0004-0000-0300-000098020000}"/>
    <hyperlink ref="Q172" r:id="rId666" xr:uid="{00000000-0004-0000-0300-000099020000}"/>
    <hyperlink ref="AI172" r:id="rId667" xr:uid="{00000000-0004-0000-0300-00009A020000}"/>
    <hyperlink ref="AM172" r:id="rId668" xr:uid="{00000000-0004-0000-0300-00009B020000}"/>
    <hyperlink ref="BA172" r:id="rId669" xr:uid="{00000000-0004-0000-0300-00009C020000}"/>
    <hyperlink ref="BB172" r:id="rId670" xr:uid="{00000000-0004-0000-0300-00009D020000}"/>
    <hyperlink ref="P173" r:id="rId671" xr:uid="{00000000-0004-0000-0300-00009E020000}"/>
    <hyperlink ref="Q173" r:id="rId672" xr:uid="{00000000-0004-0000-0300-00009F020000}"/>
    <hyperlink ref="AM173" r:id="rId673" xr:uid="{00000000-0004-0000-0300-0000A0020000}"/>
    <hyperlink ref="BB173" r:id="rId674" xr:uid="{00000000-0004-0000-0300-0000A1020000}"/>
    <hyperlink ref="P174" r:id="rId675" xr:uid="{00000000-0004-0000-0300-0000A2020000}"/>
    <hyperlink ref="Q174" r:id="rId676" xr:uid="{00000000-0004-0000-0300-0000A3020000}"/>
    <hyperlink ref="AM174" r:id="rId677" xr:uid="{00000000-0004-0000-0300-0000A4020000}"/>
    <hyperlink ref="BB174" r:id="rId678" xr:uid="{00000000-0004-0000-0300-0000A5020000}"/>
    <hyperlink ref="P175" r:id="rId679" xr:uid="{00000000-0004-0000-0300-0000A6020000}"/>
    <hyperlink ref="Q175" r:id="rId680" xr:uid="{00000000-0004-0000-0300-0000A7020000}"/>
    <hyperlink ref="AM175" r:id="rId681" xr:uid="{00000000-0004-0000-0300-0000A8020000}"/>
    <hyperlink ref="BB175" r:id="rId682" xr:uid="{00000000-0004-0000-0300-0000A9020000}"/>
    <hyperlink ref="P176" r:id="rId683" xr:uid="{00000000-0004-0000-0300-0000AA020000}"/>
    <hyperlink ref="Q176" r:id="rId684" xr:uid="{00000000-0004-0000-0300-0000AB020000}"/>
    <hyperlink ref="AM176" r:id="rId685" xr:uid="{00000000-0004-0000-0300-0000AC020000}"/>
    <hyperlink ref="BB176" r:id="rId686" xr:uid="{00000000-0004-0000-0300-0000AD020000}"/>
    <hyperlink ref="P177" r:id="rId687" xr:uid="{00000000-0004-0000-0300-0000AE020000}"/>
    <hyperlink ref="Q177" r:id="rId688" xr:uid="{00000000-0004-0000-0300-0000AF020000}"/>
    <hyperlink ref="AI177" r:id="rId689" xr:uid="{00000000-0004-0000-0300-0000B0020000}"/>
    <hyperlink ref="AM177" r:id="rId690" xr:uid="{00000000-0004-0000-0300-0000B1020000}"/>
    <hyperlink ref="BB177" r:id="rId691" xr:uid="{00000000-0004-0000-0300-0000B2020000}"/>
    <hyperlink ref="P178" r:id="rId692" xr:uid="{00000000-0004-0000-0300-0000B3020000}"/>
    <hyperlink ref="Q178" r:id="rId693" xr:uid="{00000000-0004-0000-0300-0000B4020000}"/>
    <hyperlink ref="AI178" r:id="rId694" xr:uid="{00000000-0004-0000-0300-0000B5020000}"/>
    <hyperlink ref="AM178" r:id="rId695" xr:uid="{00000000-0004-0000-0300-0000B6020000}"/>
    <hyperlink ref="BB178" r:id="rId696" xr:uid="{00000000-0004-0000-0300-0000B7020000}"/>
    <hyperlink ref="Q179" r:id="rId697" xr:uid="{00000000-0004-0000-0300-0000B8020000}"/>
    <hyperlink ref="P180" r:id="rId698" xr:uid="{00000000-0004-0000-0300-0000B9020000}"/>
    <hyperlink ref="AI180" r:id="rId699" xr:uid="{00000000-0004-0000-0300-0000BA020000}"/>
    <hyperlink ref="AM180" r:id="rId700" xr:uid="{00000000-0004-0000-0300-0000BB020000}"/>
    <hyperlink ref="BA180" r:id="rId701" xr:uid="{00000000-0004-0000-0300-0000BC020000}"/>
    <hyperlink ref="BB180" r:id="rId702" xr:uid="{00000000-0004-0000-0300-0000BD020000}"/>
    <hyperlink ref="P181" r:id="rId703" xr:uid="{00000000-0004-0000-0300-0000BE020000}"/>
    <hyperlink ref="Q181" r:id="rId704" xr:uid="{00000000-0004-0000-0300-0000BF020000}"/>
    <hyperlink ref="AI181" r:id="rId705" xr:uid="{00000000-0004-0000-0300-0000C0020000}"/>
    <hyperlink ref="AM181" r:id="rId706" xr:uid="{00000000-0004-0000-0300-0000C1020000}"/>
    <hyperlink ref="BA181" r:id="rId707" xr:uid="{00000000-0004-0000-0300-0000C2020000}"/>
    <hyperlink ref="BB181" r:id="rId708" xr:uid="{00000000-0004-0000-0300-0000C3020000}"/>
    <hyperlink ref="Q182" r:id="rId709" xr:uid="{00000000-0004-0000-0300-0000C4020000}"/>
    <hyperlink ref="Q183" r:id="rId710" xr:uid="{00000000-0004-0000-0300-0000C5020000}"/>
    <hyperlink ref="P184" r:id="rId711" xr:uid="{00000000-0004-0000-0300-0000C6020000}"/>
    <hyperlink ref="Q184" r:id="rId712" xr:uid="{00000000-0004-0000-0300-0000C7020000}"/>
    <hyperlink ref="AM184" r:id="rId713" xr:uid="{00000000-0004-0000-0300-0000C8020000}"/>
    <hyperlink ref="BB184" r:id="rId714" xr:uid="{00000000-0004-0000-0300-0000C9020000}"/>
  </hyperlinks>
  <pageMargins left="0.7" right="0.7" top="0.75" bottom="0.75" header="0.3" footer="0.3"/>
  <legacyDrawing r:id="rId715"/>
  <tableParts count="1">
    <tablePart r:id="rId71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9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53125" defaultRowHeight="15" customHeight="1"/>
  <cols>
    <col min="1" max="1" width="32.7265625" customWidth="1"/>
    <col min="6" max="6" width="49.1796875" customWidth="1"/>
    <col min="7" max="7" width="78" customWidth="1"/>
    <col min="12" max="12" width="24.1796875" customWidth="1"/>
    <col min="13" max="13" width="25.7265625" customWidth="1"/>
  </cols>
  <sheetData>
    <row r="1" spans="1:30" ht="28.5" customHeight="1">
      <c r="A1" s="1" t="s">
        <v>0</v>
      </c>
      <c r="B1" s="2" t="s">
        <v>1</v>
      </c>
      <c r="C1" s="3" t="s">
        <v>2</v>
      </c>
      <c r="D1" s="2" t="s">
        <v>3</v>
      </c>
      <c r="E1" s="2" t="s">
        <v>11012</v>
      </c>
      <c r="F1" s="321" t="s">
        <v>11137</v>
      </c>
      <c r="G1" s="322" t="s">
        <v>9284</v>
      </c>
      <c r="H1" s="323" t="s">
        <v>11138</v>
      </c>
      <c r="I1" s="323" t="s">
        <v>11139</v>
      </c>
      <c r="J1" s="6" t="s">
        <v>5</v>
      </c>
      <c r="K1" s="3" t="s">
        <v>11020</v>
      </c>
      <c r="L1" s="2" t="s">
        <v>11021</v>
      </c>
      <c r="M1" s="2" t="s">
        <v>7</v>
      </c>
      <c r="N1" s="2" t="s">
        <v>8</v>
      </c>
      <c r="O1" s="324" t="s">
        <v>9</v>
      </c>
      <c r="P1" s="324" t="s">
        <v>11140</v>
      </c>
      <c r="Q1" s="325" t="s">
        <v>11</v>
      </c>
      <c r="R1" s="325" t="s">
        <v>12</v>
      </c>
      <c r="S1" s="325" t="s">
        <v>13</v>
      </c>
      <c r="T1" s="325" t="s">
        <v>14</v>
      </c>
      <c r="U1" s="325" t="s">
        <v>15</v>
      </c>
      <c r="V1" s="326" t="s">
        <v>11141</v>
      </c>
      <c r="W1" s="327" t="s">
        <v>21</v>
      </c>
      <c r="X1" s="327" t="s">
        <v>23</v>
      </c>
      <c r="Y1" s="3" t="s">
        <v>24</v>
      </c>
      <c r="Z1" s="2" t="s">
        <v>9288</v>
      </c>
      <c r="AA1" s="3" t="s">
        <v>27</v>
      </c>
      <c r="AB1" s="235" t="s">
        <v>28</v>
      </c>
      <c r="AC1" s="12" t="s">
        <v>11142</v>
      </c>
      <c r="AD1" s="2" t="s">
        <v>11143</v>
      </c>
    </row>
    <row r="2" spans="1:30" ht="28.5" customHeight="1">
      <c r="A2" s="239" t="s">
        <v>3157</v>
      </c>
      <c r="B2" s="240"/>
      <c r="C2" s="240" t="s">
        <v>3158</v>
      </c>
      <c r="D2" s="240" t="s">
        <v>3159</v>
      </c>
      <c r="E2" s="241">
        <v>187</v>
      </c>
      <c r="F2" s="15" t="str">
        <f t="shared" ref="F2:F16" si="0">A2 &amp; ", " &amp; D2</f>
        <v>120th Avenue Area, Robinson Township, Ottawa County, Michigan</v>
      </c>
      <c r="G2" s="328" t="s">
        <v>3160</v>
      </c>
      <c r="H2" s="243">
        <v>42.985711799999997</v>
      </c>
      <c r="I2" s="243">
        <v>-86.083712499999905</v>
      </c>
      <c r="J2" s="134" t="s">
        <v>77</v>
      </c>
      <c r="K2" s="145" t="s">
        <v>11144</v>
      </c>
      <c r="L2" s="329" t="s">
        <v>3161</v>
      </c>
      <c r="M2" s="122" t="s">
        <v>3162</v>
      </c>
      <c r="N2" s="45" t="str">
        <f t="shared" ref="N2:N184" si="1">IF(O2="Groundwater", "Groundwater", IF(OR(O2="Wastewater", O2="Surface Water", O2="Drinking Water", O2="Leachate"),"Other Water", IF(OR(O2="Soil", O2="Compost", O2="Sludge", O2="Septage"), "Solid", "Unknown")))</f>
        <v>Groundwater</v>
      </c>
      <c r="O2" s="256" t="s">
        <v>35</v>
      </c>
      <c r="P2" s="290">
        <v>2018</v>
      </c>
      <c r="Q2" s="291"/>
      <c r="R2" s="291"/>
      <c r="S2" s="277">
        <v>643.61</v>
      </c>
      <c r="T2" s="277">
        <v>2142.27</v>
      </c>
      <c r="U2" s="277">
        <f t="shared" ref="U2:U184" si="2">IF(Q2&amp;R2&amp;S2&amp;T2="","",MAX(Q2:T2))</f>
        <v>2142.27</v>
      </c>
      <c r="V2" s="263" t="s">
        <v>11145</v>
      </c>
      <c r="W2" s="236" t="s">
        <v>3162</v>
      </c>
      <c r="X2" s="265" t="s">
        <v>11146</v>
      </c>
      <c r="Y2" s="137" t="s">
        <v>3165</v>
      </c>
      <c r="Z2" s="244" t="s">
        <v>3166</v>
      </c>
      <c r="AA2" s="229" t="s">
        <v>3167</v>
      </c>
      <c r="AB2" s="68" t="s">
        <v>3168</v>
      </c>
      <c r="AC2" s="32">
        <v>44018</v>
      </c>
      <c r="AD2" s="121" t="s">
        <v>3169</v>
      </c>
    </row>
    <row r="3" spans="1:30" ht="28.5" customHeight="1">
      <c r="A3" s="36" t="s">
        <v>3170</v>
      </c>
      <c r="B3" s="106"/>
      <c r="C3" s="106" t="s">
        <v>3158</v>
      </c>
      <c r="D3" s="106" t="s">
        <v>3171</v>
      </c>
      <c r="E3" s="241">
        <v>1108</v>
      </c>
      <c r="F3" s="15" t="str">
        <f t="shared" si="0"/>
        <v>1279 Rickett Road, Brighton, Livingston County, Michigan</v>
      </c>
      <c r="G3" s="328" t="s">
        <v>9300</v>
      </c>
      <c r="H3" s="243">
        <v>42.517867000000003</v>
      </c>
      <c r="I3" s="243">
        <v>-83.770949999999999</v>
      </c>
      <c r="J3" s="18" t="s">
        <v>5</v>
      </c>
      <c r="K3" s="45" t="s">
        <v>3172</v>
      </c>
      <c r="L3" s="122" t="s">
        <v>3173</v>
      </c>
      <c r="M3" s="62" t="s">
        <v>3173</v>
      </c>
      <c r="N3" s="45" t="str">
        <f t="shared" si="1"/>
        <v>Groundwater</v>
      </c>
      <c r="O3" s="256" t="s">
        <v>35</v>
      </c>
      <c r="P3" s="290">
        <v>2020</v>
      </c>
      <c r="Q3" s="277">
        <v>2900</v>
      </c>
      <c r="R3" s="277">
        <v>130</v>
      </c>
      <c r="S3" s="277">
        <v>3030</v>
      </c>
      <c r="T3" s="277"/>
      <c r="U3" s="277">
        <f t="shared" si="2"/>
        <v>3030</v>
      </c>
      <c r="V3" s="249"/>
      <c r="W3" s="245" t="s">
        <v>3173</v>
      </c>
      <c r="X3" s="330" t="s">
        <v>3173</v>
      </c>
      <c r="Y3" s="19"/>
      <c r="Z3" s="29" t="s">
        <v>3173</v>
      </c>
      <c r="AA3" s="210"/>
      <c r="AB3" s="68" t="s">
        <v>3168</v>
      </c>
      <c r="AC3" s="32">
        <v>44145</v>
      </c>
      <c r="AD3" s="46" t="s">
        <v>39</v>
      </c>
    </row>
    <row r="4" spans="1:30" ht="28.5" customHeight="1">
      <c r="A4" s="239" t="s">
        <v>3174</v>
      </c>
      <c r="B4" s="207" t="s">
        <v>9324</v>
      </c>
      <c r="C4" s="240" t="s">
        <v>3158</v>
      </c>
      <c r="D4" s="240" t="s">
        <v>3175</v>
      </c>
      <c r="E4" s="241">
        <v>177</v>
      </c>
      <c r="F4" s="15" t="str">
        <f t="shared" si="0"/>
        <v>636 40th Street East, Holland, Allegan County, Michigan</v>
      </c>
      <c r="G4" s="328" t="s">
        <v>9325</v>
      </c>
      <c r="H4" s="243">
        <v>42.761114399999997</v>
      </c>
      <c r="I4" s="243">
        <v>-86.080834600000003</v>
      </c>
      <c r="J4" s="136" t="s">
        <v>5</v>
      </c>
      <c r="K4" s="145" t="s">
        <v>3176</v>
      </c>
      <c r="L4" s="331" t="s">
        <v>3177</v>
      </c>
      <c r="M4" s="122" t="s">
        <v>3177</v>
      </c>
      <c r="N4" s="45" t="str">
        <f t="shared" si="1"/>
        <v>Groundwater</v>
      </c>
      <c r="O4" s="256" t="s">
        <v>35</v>
      </c>
      <c r="P4" s="290">
        <v>2018</v>
      </c>
      <c r="Q4" s="291"/>
      <c r="R4" s="291"/>
      <c r="S4" s="277">
        <v>33437</v>
      </c>
      <c r="T4" s="277">
        <v>73866</v>
      </c>
      <c r="U4" s="277">
        <f t="shared" si="2"/>
        <v>73866</v>
      </c>
      <c r="V4" s="263" t="s">
        <v>3183</v>
      </c>
      <c r="W4" s="236" t="s">
        <v>3177</v>
      </c>
      <c r="X4" s="246"/>
      <c r="Y4" s="137" t="s">
        <v>3184</v>
      </c>
      <c r="Z4" s="244" t="s">
        <v>3166</v>
      </c>
      <c r="AA4" s="228" t="s">
        <v>3185</v>
      </c>
      <c r="AB4" s="68" t="s">
        <v>3168</v>
      </c>
      <c r="AC4" s="32">
        <v>44018</v>
      </c>
      <c r="AD4" s="46" t="s">
        <v>3169</v>
      </c>
    </row>
    <row r="5" spans="1:30" ht="28.5" customHeight="1">
      <c r="A5" s="36" t="s">
        <v>3186</v>
      </c>
      <c r="B5" s="106"/>
      <c r="C5" s="106" t="s">
        <v>3158</v>
      </c>
      <c r="D5" s="106" t="s">
        <v>3187</v>
      </c>
      <c r="E5" s="106">
        <v>445</v>
      </c>
      <c r="F5" s="15" t="str">
        <f t="shared" si="0"/>
        <v>A-W Custom Chrome, East Pointe, Macomb County, Michigan</v>
      </c>
      <c r="G5" s="242" t="s">
        <v>9333</v>
      </c>
      <c r="H5" s="243">
        <v>42.464854099999997</v>
      </c>
      <c r="I5" s="243">
        <v>-82.938349699999904</v>
      </c>
      <c r="J5" s="18" t="s">
        <v>5</v>
      </c>
      <c r="K5" s="45" t="s">
        <v>3189</v>
      </c>
      <c r="L5" s="122" t="s">
        <v>3190</v>
      </c>
      <c r="M5" s="62" t="s">
        <v>3190</v>
      </c>
      <c r="N5" s="45" t="str">
        <f t="shared" si="1"/>
        <v>Groundwater</v>
      </c>
      <c r="O5" s="256" t="s">
        <v>35</v>
      </c>
      <c r="P5" s="290">
        <v>2018</v>
      </c>
      <c r="Q5" s="291"/>
      <c r="R5" s="277">
        <v>180</v>
      </c>
      <c r="S5" s="277" t="s">
        <v>36</v>
      </c>
      <c r="T5" s="277" t="s">
        <v>36</v>
      </c>
      <c r="U5" s="277">
        <f t="shared" si="2"/>
        <v>180</v>
      </c>
      <c r="V5" s="249"/>
      <c r="W5" s="251"/>
      <c r="X5" s="251"/>
      <c r="Y5" s="19"/>
      <c r="Z5" s="29" t="s">
        <v>3166</v>
      </c>
      <c r="AA5" s="210"/>
      <c r="AB5" s="68" t="s">
        <v>3168</v>
      </c>
      <c r="AC5" s="32">
        <v>44089</v>
      </c>
      <c r="AD5" s="46" t="s">
        <v>39</v>
      </c>
    </row>
    <row r="6" spans="1:30" ht="28.5" customHeight="1">
      <c r="A6" s="36" t="s">
        <v>3193</v>
      </c>
      <c r="B6" s="106"/>
      <c r="C6" s="106" t="s">
        <v>3158</v>
      </c>
      <c r="D6" s="106" t="s">
        <v>3194</v>
      </c>
      <c r="E6" s="241">
        <v>446</v>
      </c>
      <c r="F6" s="15" t="str">
        <f t="shared" si="0"/>
        <v>A.G. Simpson, Sterling Heights, Macomb County, Michigan</v>
      </c>
      <c r="G6" s="242" t="s">
        <v>9334</v>
      </c>
      <c r="H6" s="243">
        <v>42.542652699999998</v>
      </c>
      <c r="I6" s="243">
        <v>-83.039940199999904</v>
      </c>
      <c r="J6" s="18" t="s">
        <v>5</v>
      </c>
      <c r="K6" s="45" t="s">
        <v>3196</v>
      </c>
      <c r="L6" s="122" t="s">
        <v>3190</v>
      </c>
      <c r="M6" s="62" t="s">
        <v>3190</v>
      </c>
      <c r="N6" s="45" t="str">
        <f t="shared" si="1"/>
        <v>Groundwater</v>
      </c>
      <c r="O6" s="256" t="s">
        <v>35</v>
      </c>
      <c r="P6" s="290">
        <v>2018</v>
      </c>
      <c r="Q6" s="291"/>
      <c r="R6" s="277">
        <v>350</v>
      </c>
      <c r="S6" s="277" t="s">
        <v>36</v>
      </c>
      <c r="T6" s="277" t="s">
        <v>36</v>
      </c>
      <c r="U6" s="277">
        <f t="shared" si="2"/>
        <v>350</v>
      </c>
      <c r="V6" s="248"/>
      <c r="W6" s="246"/>
      <c r="X6" s="246"/>
      <c r="Y6" s="19"/>
      <c r="Z6" s="29" t="s">
        <v>3166</v>
      </c>
      <c r="AA6" s="210"/>
      <c r="AB6" s="68" t="s">
        <v>3168</v>
      </c>
      <c r="AC6" s="32">
        <v>44088</v>
      </c>
      <c r="AD6" s="46" t="s">
        <v>39</v>
      </c>
    </row>
    <row r="7" spans="1:30" ht="28.5" customHeight="1">
      <c r="A7" s="36" t="s">
        <v>3199</v>
      </c>
      <c r="B7" s="106"/>
      <c r="C7" s="106" t="s">
        <v>3158</v>
      </c>
      <c r="D7" s="106" t="s">
        <v>3200</v>
      </c>
      <c r="E7" s="106">
        <v>1109</v>
      </c>
      <c r="F7" s="15" t="str">
        <f t="shared" si="0"/>
        <v>Adams Plating, Lansing, Ingham County, Michigan</v>
      </c>
      <c r="G7" s="328" t="s">
        <v>3201</v>
      </c>
      <c r="H7" s="243">
        <v>42.739477999999998</v>
      </c>
      <c r="I7" s="243">
        <v>-84.587918999999999</v>
      </c>
      <c r="J7" s="18" t="s">
        <v>5</v>
      </c>
      <c r="K7" s="45" t="s">
        <v>3202</v>
      </c>
      <c r="L7" s="62" t="s">
        <v>3203</v>
      </c>
      <c r="M7" s="62" t="s">
        <v>3203</v>
      </c>
      <c r="N7" s="45" t="str">
        <f t="shared" si="1"/>
        <v>Groundwater</v>
      </c>
      <c r="O7" s="256" t="s">
        <v>35</v>
      </c>
      <c r="P7" s="290">
        <v>2020</v>
      </c>
      <c r="Q7" s="291"/>
      <c r="R7" s="277"/>
      <c r="S7" s="277">
        <v>544</v>
      </c>
      <c r="T7" s="277"/>
      <c r="U7" s="277">
        <f t="shared" si="2"/>
        <v>544</v>
      </c>
      <c r="V7" s="249"/>
      <c r="W7" s="245" t="s">
        <v>3203</v>
      </c>
      <c r="X7" s="332" t="s">
        <v>3204</v>
      </c>
      <c r="Y7" s="19"/>
      <c r="Z7" s="69" t="s">
        <v>3166</v>
      </c>
      <c r="AA7" s="210"/>
      <c r="AB7" s="68" t="s">
        <v>3168</v>
      </c>
      <c r="AC7" s="32">
        <v>44145</v>
      </c>
      <c r="AD7" s="46" t="s">
        <v>39</v>
      </c>
    </row>
    <row r="8" spans="1:30" ht="28.5" customHeight="1">
      <c r="A8" s="36" t="s">
        <v>3205</v>
      </c>
      <c r="B8" s="106" t="s">
        <v>9338</v>
      </c>
      <c r="C8" s="113" t="s">
        <v>3158</v>
      </c>
      <c r="D8" s="113" t="s">
        <v>3206</v>
      </c>
      <c r="E8" s="241">
        <v>133</v>
      </c>
      <c r="F8" s="15" t="str">
        <f t="shared" si="0"/>
        <v>Adept Plastic Finishing Inc. Factory, Wixom, Oakland County, Michigan</v>
      </c>
      <c r="G8" s="328" t="s">
        <v>9339</v>
      </c>
      <c r="H8" s="243">
        <v>42.499997</v>
      </c>
      <c r="I8" s="243">
        <v>-83.529840999999905</v>
      </c>
      <c r="J8" s="18" t="s">
        <v>5</v>
      </c>
      <c r="K8" s="19" t="s">
        <v>3208</v>
      </c>
      <c r="L8" s="78" t="s">
        <v>3209</v>
      </c>
      <c r="M8" s="45" t="s">
        <v>49</v>
      </c>
      <c r="N8" s="45" t="str">
        <f t="shared" si="1"/>
        <v>Groundwater</v>
      </c>
      <c r="O8" s="256" t="s">
        <v>35</v>
      </c>
      <c r="P8" s="290">
        <v>2018</v>
      </c>
      <c r="Q8" s="291"/>
      <c r="R8" s="277">
        <v>28000</v>
      </c>
      <c r="S8" s="277" t="s">
        <v>36</v>
      </c>
      <c r="T8" s="277" t="s">
        <v>36</v>
      </c>
      <c r="U8" s="277">
        <f t="shared" si="2"/>
        <v>28000</v>
      </c>
      <c r="V8" s="263" t="s">
        <v>3212</v>
      </c>
      <c r="W8" s="246" t="s">
        <v>49</v>
      </c>
      <c r="X8" s="246"/>
      <c r="Y8" s="45" t="s">
        <v>3213</v>
      </c>
      <c r="Z8" s="209" t="s">
        <v>3166</v>
      </c>
      <c r="AA8" s="228" t="s">
        <v>3214</v>
      </c>
      <c r="AB8" s="68" t="s">
        <v>3168</v>
      </c>
      <c r="AC8" s="32">
        <v>44130</v>
      </c>
      <c r="AD8" s="46" t="s">
        <v>3215</v>
      </c>
    </row>
    <row r="9" spans="1:30" ht="28.5" customHeight="1">
      <c r="A9" s="36" t="s">
        <v>3216</v>
      </c>
      <c r="B9" s="106"/>
      <c r="C9" s="106" t="s">
        <v>3158</v>
      </c>
      <c r="D9" s="106" t="s">
        <v>3217</v>
      </c>
      <c r="E9" s="241">
        <v>1110</v>
      </c>
      <c r="F9" s="15" t="str">
        <f t="shared" si="0"/>
        <v>Adrian Landfill, Adrian, Lenawee County, Michigan</v>
      </c>
      <c r="G9" s="328" t="s">
        <v>9340</v>
      </c>
      <c r="H9" s="243">
        <v>41.888648000000003</v>
      </c>
      <c r="I9" s="243">
        <v>-83.9925918</v>
      </c>
      <c r="J9" s="18" t="s">
        <v>33</v>
      </c>
      <c r="K9" s="19"/>
      <c r="L9" s="122" t="s">
        <v>3219</v>
      </c>
      <c r="M9" s="62" t="s">
        <v>3220</v>
      </c>
      <c r="N9" s="45" t="str">
        <f t="shared" si="1"/>
        <v>Groundwater</v>
      </c>
      <c r="O9" s="256" t="s">
        <v>35</v>
      </c>
      <c r="P9" s="290">
        <v>2019</v>
      </c>
      <c r="Q9" s="277"/>
      <c r="R9" s="277"/>
      <c r="S9" s="277">
        <v>85.7</v>
      </c>
      <c r="T9" s="277"/>
      <c r="U9" s="277">
        <f t="shared" si="2"/>
        <v>85.7</v>
      </c>
      <c r="V9" s="249"/>
      <c r="W9" s="245" t="s">
        <v>3220</v>
      </c>
      <c r="X9" s="330" t="s">
        <v>3220</v>
      </c>
      <c r="Y9" s="19"/>
      <c r="Z9" s="29" t="s">
        <v>3166</v>
      </c>
      <c r="AA9" s="210"/>
      <c r="AB9" s="68" t="s">
        <v>3168</v>
      </c>
      <c r="AC9" s="32">
        <v>44144</v>
      </c>
      <c r="AD9" s="46" t="s">
        <v>39</v>
      </c>
    </row>
    <row r="10" spans="1:30" ht="28.5" customHeight="1">
      <c r="A10" s="36" t="s">
        <v>9341</v>
      </c>
      <c r="B10" s="106"/>
      <c r="C10" s="106" t="s">
        <v>3158</v>
      </c>
      <c r="D10" s="106" t="s">
        <v>3221</v>
      </c>
      <c r="E10" s="241">
        <v>447</v>
      </c>
      <c r="F10" s="15" t="str">
        <f t="shared" si="0"/>
        <v>Advanced Disposal Services Solid Waste Midwest, Inc, Pontiac, Oakland County, Michigan</v>
      </c>
      <c r="G10" s="328" t="s">
        <v>3222</v>
      </c>
      <c r="H10" s="243">
        <v>42.6877067</v>
      </c>
      <c r="I10" s="243">
        <v>-83.292238499999996</v>
      </c>
      <c r="J10" s="18" t="s">
        <v>5</v>
      </c>
      <c r="K10" s="19"/>
      <c r="L10" s="122" t="s">
        <v>3190</v>
      </c>
      <c r="M10" s="62" t="s">
        <v>3190</v>
      </c>
      <c r="N10" s="45" t="str">
        <f t="shared" si="1"/>
        <v>Groundwater</v>
      </c>
      <c r="O10" s="256" t="s">
        <v>35</v>
      </c>
      <c r="P10" s="290">
        <v>2019</v>
      </c>
      <c r="Q10" s="277">
        <v>170</v>
      </c>
      <c r="R10" s="277">
        <v>49</v>
      </c>
      <c r="S10" s="277">
        <v>219</v>
      </c>
      <c r="T10" s="277"/>
      <c r="U10" s="277">
        <f t="shared" si="2"/>
        <v>219</v>
      </c>
      <c r="V10" s="248"/>
      <c r="W10" s="246"/>
      <c r="X10" s="246"/>
      <c r="Y10" s="19"/>
      <c r="Z10" s="29" t="s">
        <v>3166</v>
      </c>
      <c r="AA10" s="210"/>
      <c r="AB10" s="68" t="s">
        <v>3168</v>
      </c>
      <c r="AC10" s="32">
        <v>44089</v>
      </c>
      <c r="AD10" s="46" t="s">
        <v>39</v>
      </c>
    </row>
    <row r="11" spans="1:30" ht="28.5" customHeight="1">
      <c r="A11" s="36" t="s">
        <v>3226</v>
      </c>
      <c r="B11" s="106"/>
      <c r="C11" s="106" t="s">
        <v>3158</v>
      </c>
      <c r="D11" s="106" t="s">
        <v>3227</v>
      </c>
      <c r="E11" s="241">
        <v>449</v>
      </c>
      <c r="F11" s="15" t="str">
        <f t="shared" si="0"/>
        <v>Aero Box, Roseville, Macomb County, Michigan</v>
      </c>
      <c r="G11" s="242" t="s">
        <v>9342</v>
      </c>
      <c r="H11" s="243">
        <v>42.5218281</v>
      </c>
      <c r="I11" s="243">
        <v>-82.913680499999998</v>
      </c>
      <c r="J11" s="18" t="s">
        <v>5</v>
      </c>
      <c r="K11" s="19"/>
      <c r="L11" s="122" t="s">
        <v>3190</v>
      </c>
      <c r="M11" s="62" t="s">
        <v>3190</v>
      </c>
      <c r="N11" s="45" t="str">
        <f t="shared" si="1"/>
        <v>Groundwater</v>
      </c>
      <c r="O11" s="256" t="s">
        <v>35</v>
      </c>
      <c r="P11" s="290">
        <v>2018</v>
      </c>
      <c r="Q11" s="277">
        <v>40</v>
      </c>
      <c r="R11" s="291"/>
      <c r="S11" s="277" t="s">
        <v>36</v>
      </c>
      <c r="T11" s="277" t="s">
        <v>36</v>
      </c>
      <c r="U11" s="277">
        <f t="shared" si="2"/>
        <v>40</v>
      </c>
      <c r="V11" s="249"/>
      <c r="W11" s="251"/>
      <c r="X11" s="251"/>
      <c r="Y11" s="19"/>
      <c r="Z11" s="29" t="s">
        <v>3166</v>
      </c>
      <c r="AA11" s="210"/>
      <c r="AB11" s="68" t="s">
        <v>3168</v>
      </c>
      <c r="AC11" s="32">
        <v>44088</v>
      </c>
      <c r="AD11" s="46" t="s">
        <v>39</v>
      </c>
    </row>
    <row r="12" spans="1:30" ht="28.5" customHeight="1">
      <c r="A12" s="36" t="s">
        <v>3231</v>
      </c>
      <c r="B12" s="106"/>
      <c r="C12" s="106" t="s">
        <v>3158</v>
      </c>
      <c r="D12" s="106" t="s">
        <v>3232</v>
      </c>
      <c r="E12" s="241">
        <v>1111</v>
      </c>
      <c r="F12" s="15" t="str">
        <f t="shared" si="0"/>
        <v>Aero-Motive Company, Kalamazoo, Kalamazoo County, Michigan</v>
      </c>
      <c r="G12" s="328" t="s">
        <v>3233</v>
      </c>
      <c r="H12" s="243">
        <v>42.266511199999997</v>
      </c>
      <c r="I12" s="243">
        <v>-85.517798900000003</v>
      </c>
      <c r="J12" s="18" t="s">
        <v>5</v>
      </c>
      <c r="K12" s="45" t="s">
        <v>3234</v>
      </c>
      <c r="L12" s="122" t="s">
        <v>3235</v>
      </c>
      <c r="M12" s="62" t="s">
        <v>3235</v>
      </c>
      <c r="N12" s="45" t="str">
        <f t="shared" si="1"/>
        <v>Groundwater</v>
      </c>
      <c r="O12" s="256" t="s">
        <v>35</v>
      </c>
      <c r="P12" s="290">
        <v>2019</v>
      </c>
      <c r="Q12" s="277">
        <v>40.5</v>
      </c>
      <c r="R12" s="277">
        <v>31.1</v>
      </c>
      <c r="S12" s="277">
        <v>71.599999999999994</v>
      </c>
      <c r="T12" s="277"/>
      <c r="U12" s="277">
        <f t="shared" si="2"/>
        <v>71.599999999999994</v>
      </c>
      <c r="V12" s="248"/>
      <c r="W12" s="236" t="s">
        <v>3235</v>
      </c>
      <c r="X12" s="246"/>
      <c r="Y12" s="19"/>
      <c r="Z12" s="29" t="s">
        <v>3166</v>
      </c>
      <c r="AA12" s="210"/>
      <c r="AB12" s="68" t="s">
        <v>3168</v>
      </c>
      <c r="AC12" s="32">
        <v>44145</v>
      </c>
      <c r="AD12" s="46" t="s">
        <v>39</v>
      </c>
    </row>
    <row r="13" spans="1:30" ht="28.5" customHeight="1">
      <c r="A13" s="36" t="s">
        <v>3236</v>
      </c>
      <c r="B13" s="106"/>
      <c r="C13" s="106" t="s">
        <v>3158</v>
      </c>
      <c r="D13" s="106" t="s">
        <v>3237</v>
      </c>
      <c r="E13" s="106">
        <v>450</v>
      </c>
      <c r="F13" s="15" t="str">
        <f t="shared" si="0"/>
        <v>Aevitas Specialty Services Corp., Detroit, Wayne County, Michigan</v>
      </c>
      <c r="G13" s="242" t="s">
        <v>9344</v>
      </c>
      <c r="H13" s="243">
        <v>42.365256799999997</v>
      </c>
      <c r="I13" s="243">
        <v>-82.966355399999998</v>
      </c>
      <c r="J13" s="18" t="s">
        <v>5</v>
      </c>
      <c r="K13" s="45" t="s">
        <v>3239</v>
      </c>
      <c r="L13" s="122" t="s">
        <v>3190</v>
      </c>
      <c r="M13" s="62" t="s">
        <v>3190</v>
      </c>
      <c r="N13" s="45" t="str">
        <f t="shared" si="1"/>
        <v>Groundwater</v>
      </c>
      <c r="O13" s="256" t="s">
        <v>35</v>
      </c>
      <c r="P13" s="290">
        <v>2018</v>
      </c>
      <c r="Q13" s="277">
        <v>10</v>
      </c>
      <c r="R13" s="277">
        <v>70</v>
      </c>
      <c r="S13" s="277">
        <v>80</v>
      </c>
      <c r="T13" s="277"/>
      <c r="U13" s="277">
        <f t="shared" si="2"/>
        <v>80</v>
      </c>
      <c r="V13" s="249"/>
      <c r="W13" s="251"/>
      <c r="X13" s="251"/>
      <c r="Y13" s="19"/>
      <c r="Z13" s="29" t="s">
        <v>3166</v>
      </c>
      <c r="AA13" s="210"/>
      <c r="AB13" s="68" t="s">
        <v>3168</v>
      </c>
      <c r="AC13" s="32">
        <v>44088</v>
      </c>
      <c r="AD13" s="46" t="s">
        <v>39</v>
      </c>
    </row>
    <row r="14" spans="1:30" ht="28.5" customHeight="1">
      <c r="A14" s="36" t="s">
        <v>3242</v>
      </c>
      <c r="B14" s="106"/>
      <c r="C14" s="106" t="s">
        <v>3158</v>
      </c>
      <c r="D14" s="106" t="s">
        <v>3232</v>
      </c>
      <c r="E14" s="106">
        <v>1112</v>
      </c>
      <c r="F14" s="15" t="str">
        <f t="shared" si="0"/>
        <v>Allied Paper Landfill, Kalamazoo, Kalamazoo County, Michigan</v>
      </c>
      <c r="G14" s="328" t="s">
        <v>3243</v>
      </c>
      <c r="H14" s="243">
        <v>42.270188699999999</v>
      </c>
      <c r="I14" s="243">
        <v>-85.5787397</v>
      </c>
      <c r="J14" s="18" t="s">
        <v>33</v>
      </c>
      <c r="K14" s="19"/>
      <c r="L14" s="62" t="s">
        <v>3244</v>
      </c>
      <c r="M14" s="122" t="s">
        <v>3244</v>
      </c>
      <c r="N14" s="45" t="str">
        <f t="shared" si="1"/>
        <v>Groundwater</v>
      </c>
      <c r="O14" s="256" t="s">
        <v>35</v>
      </c>
      <c r="P14" s="290">
        <v>2018</v>
      </c>
      <c r="Q14" s="277"/>
      <c r="R14" s="277"/>
      <c r="S14" s="277">
        <v>1834</v>
      </c>
      <c r="T14" s="277"/>
      <c r="U14" s="277">
        <f t="shared" si="2"/>
        <v>1834</v>
      </c>
      <c r="V14" s="248"/>
      <c r="W14" s="236" t="s">
        <v>3244</v>
      </c>
      <c r="X14" s="246"/>
      <c r="Y14" s="19"/>
      <c r="Z14" s="29" t="s">
        <v>3245</v>
      </c>
      <c r="AA14" s="252"/>
      <c r="AB14" s="68" t="s">
        <v>3168</v>
      </c>
      <c r="AC14" s="32">
        <v>44145</v>
      </c>
      <c r="AD14" s="253" t="s">
        <v>39</v>
      </c>
    </row>
    <row r="15" spans="1:30" ht="28.5" customHeight="1">
      <c r="A15" s="36" t="s">
        <v>3246</v>
      </c>
      <c r="B15" s="36" t="s">
        <v>3247</v>
      </c>
      <c r="C15" s="113" t="s">
        <v>3158</v>
      </c>
      <c r="D15" s="113" t="s">
        <v>3248</v>
      </c>
      <c r="E15" s="241">
        <v>131</v>
      </c>
      <c r="F15" s="15" t="str">
        <f t="shared" si="0"/>
        <v>Alpena Combat Readiness Training Center (CRTC), Alpena, Alpena County, Michigan</v>
      </c>
      <c r="G15" s="328" t="s">
        <v>9358</v>
      </c>
      <c r="H15" s="243">
        <v>45.077399700000001</v>
      </c>
      <c r="I15" s="243">
        <v>-83.570364599999905</v>
      </c>
      <c r="J15" s="18" t="s">
        <v>44</v>
      </c>
      <c r="K15" s="19" t="s">
        <v>3250</v>
      </c>
      <c r="L15" s="333" t="s">
        <v>3251</v>
      </c>
      <c r="M15" s="122" t="s">
        <v>3251</v>
      </c>
      <c r="N15" s="45" t="str">
        <f t="shared" si="1"/>
        <v>Groundwater</v>
      </c>
      <c r="O15" s="256" t="s">
        <v>35</v>
      </c>
      <c r="P15" s="290">
        <v>2017</v>
      </c>
      <c r="Q15" s="277">
        <v>15000</v>
      </c>
      <c r="R15" s="277">
        <v>67000</v>
      </c>
      <c r="S15" s="277">
        <v>82000</v>
      </c>
      <c r="T15" s="277" t="s">
        <v>36</v>
      </c>
      <c r="U15" s="277">
        <f t="shared" si="2"/>
        <v>82000</v>
      </c>
      <c r="V15" s="249" t="s">
        <v>3254</v>
      </c>
      <c r="W15" s="245" t="s">
        <v>3255</v>
      </c>
      <c r="X15" s="251"/>
      <c r="Y15" s="45" t="s">
        <v>3256</v>
      </c>
      <c r="Z15" s="78" t="s">
        <v>3251</v>
      </c>
      <c r="AA15" s="254" t="s">
        <v>3257</v>
      </c>
      <c r="AB15" s="226" t="s">
        <v>3027</v>
      </c>
      <c r="AC15" s="32">
        <v>44032</v>
      </c>
      <c r="AD15" s="253" t="s">
        <v>39</v>
      </c>
    </row>
    <row r="16" spans="1:30" ht="28.5" customHeight="1">
      <c r="A16" s="219" t="s">
        <v>3258</v>
      </c>
      <c r="B16" s="220"/>
      <c r="C16" s="220" t="s">
        <v>3158</v>
      </c>
      <c r="D16" s="220" t="s">
        <v>3248</v>
      </c>
      <c r="E16" s="72">
        <v>132</v>
      </c>
      <c r="F16" s="15" t="str">
        <f t="shared" si="0"/>
        <v>Alpena Hide and Leather, Alpena, Alpena County, Michigan</v>
      </c>
      <c r="G16" s="328" t="s">
        <v>3259</v>
      </c>
      <c r="H16" s="243">
        <v>45.073898999999997</v>
      </c>
      <c r="I16" s="243">
        <v>-83.435927800000002</v>
      </c>
      <c r="J16" s="255" t="s">
        <v>5</v>
      </c>
      <c r="K16" s="257" t="s">
        <v>3260</v>
      </c>
      <c r="L16" s="288" t="s">
        <v>3261</v>
      </c>
      <c r="M16" s="289" t="s">
        <v>3261</v>
      </c>
      <c r="N16" s="256" t="str">
        <f t="shared" si="1"/>
        <v>Groundwater</v>
      </c>
      <c r="O16" s="256" t="s">
        <v>35</v>
      </c>
      <c r="P16" s="290">
        <v>2020</v>
      </c>
      <c r="Q16" s="291"/>
      <c r="R16" s="291"/>
      <c r="S16" s="277">
        <v>70</v>
      </c>
      <c r="T16" s="277"/>
      <c r="U16" s="277">
        <f t="shared" si="2"/>
        <v>70</v>
      </c>
      <c r="V16" s="248"/>
      <c r="W16" s="236" t="s">
        <v>3261</v>
      </c>
      <c r="X16" s="246"/>
      <c r="Y16" s="257"/>
      <c r="Z16" s="69" t="s">
        <v>3261</v>
      </c>
      <c r="AA16" s="258" t="s">
        <v>3263</v>
      </c>
      <c r="AB16" s="259" t="s">
        <v>3027</v>
      </c>
      <c r="AC16" s="260">
        <v>44015</v>
      </c>
      <c r="AD16" s="261" t="s">
        <v>3169</v>
      </c>
    </row>
    <row r="17" spans="1:30" ht="28.5" customHeight="1">
      <c r="A17" s="36" t="s">
        <v>3264</v>
      </c>
      <c r="B17" s="65"/>
      <c r="C17" s="36" t="s">
        <v>3158</v>
      </c>
      <c r="D17" s="36" t="s">
        <v>3265</v>
      </c>
      <c r="E17" s="106">
        <v>1589</v>
      </c>
      <c r="F17" s="15"/>
      <c r="G17" s="328" t="s">
        <v>9360</v>
      </c>
      <c r="H17" s="234">
        <v>45.060345499999997</v>
      </c>
      <c r="I17" s="234">
        <v>-83.429020299999905</v>
      </c>
      <c r="J17" s="40" t="s">
        <v>765</v>
      </c>
      <c r="K17" s="19"/>
      <c r="L17" s="61"/>
      <c r="M17" s="41" t="s">
        <v>3266</v>
      </c>
      <c r="N17" s="45" t="str">
        <f t="shared" si="1"/>
        <v>Other Water</v>
      </c>
      <c r="O17" s="276" t="s">
        <v>2471</v>
      </c>
      <c r="P17" s="233">
        <v>2018</v>
      </c>
      <c r="Q17" s="277">
        <v>7.49</v>
      </c>
      <c r="R17" s="277">
        <v>5.44</v>
      </c>
      <c r="S17" s="277"/>
      <c r="T17" s="277"/>
      <c r="U17" s="277">
        <f t="shared" si="2"/>
        <v>7.49</v>
      </c>
      <c r="V17" s="249"/>
      <c r="W17" s="251"/>
      <c r="X17" s="251"/>
      <c r="Y17" s="19"/>
      <c r="Z17" s="19"/>
      <c r="AA17" s="19"/>
      <c r="AB17" s="63"/>
      <c r="AC17" s="117">
        <v>44454</v>
      </c>
      <c r="AD17" s="121" t="s">
        <v>39</v>
      </c>
    </row>
    <row r="18" spans="1:30" ht="28.5" customHeight="1">
      <c r="A18" s="36" t="s">
        <v>3267</v>
      </c>
      <c r="B18" s="36"/>
      <c r="C18" s="36" t="s">
        <v>3158</v>
      </c>
      <c r="D18" s="36" t="s">
        <v>3268</v>
      </c>
      <c r="E18" s="106">
        <v>1590</v>
      </c>
      <c r="F18" s="15"/>
      <c r="G18" s="328" t="s">
        <v>9370</v>
      </c>
      <c r="H18" s="234">
        <v>42.270074700000002</v>
      </c>
      <c r="I18" s="234">
        <v>-83.665407799999997</v>
      </c>
      <c r="J18" s="40" t="s">
        <v>765</v>
      </c>
      <c r="K18" s="19"/>
      <c r="L18" s="61"/>
      <c r="M18" s="41" t="s">
        <v>3266</v>
      </c>
      <c r="N18" s="45" t="str">
        <f t="shared" si="1"/>
        <v>Other Water</v>
      </c>
      <c r="O18" s="276" t="s">
        <v>2471</v>
      </c>
      <c r="P18" s="233">
        <v>2018</v>
      </c>
      <c r="Q18" s="277">
        <v>4.42</v>
      </c>
      <c r="R18" s="277">
        <v>178</v>
      </c>
      <c r="S18" s="277"/>
      <c r="T18" s="277"/>
      <c r="U18" s="277">
        <f t="shared" si="2"/>
        <v>178</v>
      </c>
      <c r="V18" s="248"/>
      <c r="W18" s="246"/>
      <c r="X18" s="246"/>
      <c r="Y18" s="45"/>
      <c r="Z18" s="61"/>
      <c r="AA18" s="19"/>
      <c r="AB18" s="63"/>
      <c r="AC18" s="117">
        <v>44454</v>
      </c>
      <c r="AD18" s="121" t="s">
        <v>39</v>
      </c>
    </row>
    <row r="19" spans="1:30" ht="28.5" customHeight="1">
      <c r="A19" s="36" t="s">
        <v>3269</v>
      </c>
      <c r="B19" s="106"/>
      <c r="C19" s="106" t="s">
        <v>3158</v>
      </c>
      <c r="D19" s="106" t="s">
        <v>3237</v>
      </c>
      <c r="E19" s="241">
        <v>451</v>
      </c>
      <c r="F19" s="15" t="str">
        <f t="shared" ref="F19:F21" si="3">A19 &amp; ", " &amp; D19</f>
        <v>Arted Chrome Plating, Detroit, Wayne County, Michigan</v>
      </c>
      <c r="G19" s="328" t="s">
        <v>9382</v>
      </c>
      <c r="H19" s="243">
        <v>42.366324300000002</v>
      </c>
      <c r="I19" s="243">
        <v>-83.069735799999904</v>
      </c>
      <c r="J19" s="18" t="s">
        <v>5</v>
      </c>
      <c r="K19" s="45" t="s">
        <v>3271</v>
      </c>
      <c r="L19" s="122" t="s">
        <v>3190</v>
      </c>
      <c r="M19" s="62" t="s">
        <v>3190</v>
      </c>
      <c r="N19" s="45" t="str">
        <f t="shared" si="1"/>
        <v>Groundwater</v>
      </c>
      <c r="O19" s="256" t="s">
        <v>35</v>
      </c>
      <c r="P19" s="290">
        <v>2018</v>
      </c>
      <c r="Q19" s="291"/>
      <c r="R19" s="277">
        <v>69</v>
      </c>
      <c r="S19" s="277" t="s">
        <v>36</v>
      </c>
      <c r="T19" s="277" t="s">
        <v>36</v>
      </c>
      <c r="U19" s="277">
        <f t="shared" si="2"/>
        <v>69</v>
      </c>
      <c r="V19" s="249"/>
      <c r="W19" s="251"/>
      <c r="X19" s="251"/>
      <c r="Y19" s="19"/>
      <c r="Z19" s="29" t="s">
        <v>3166</v>
      </c>
      <c r="AA19" s="210"/>
      <c r="AB19" s="68" t="s">
        <v>3168</v>
      </c>
      <c r="AC19" s="32">
        <v>44088</v>
      </c>
      <c r="AD19" s="46" t="s">
        <v>39</v>
      </c>
    </row>
    <row r="20" spans="1:30" ht="28.5" customHeight="1">
      <c r="A20" s="239" t="s">
        <v>3274</v>
      </c>
      <c r="B20" s="240"/>
      <c r="C20" s="240" t="s">
        <v>3158</v>
      </c>
      <c r="D20" s="240" t="s">
        <v>3275</v>
      </c>
      <c r="E20" s="106">
        <v>184</v>
      </c>
      <c r="F20" s="15" t="str">
        <f t="shared" si="3"/>
        <v>Ashley Avenue Disposal Area, Grattan Township, Kent County, Michigan</v>
      </c>
      <c r="G20" s="328" t="s">
        <v>3276</v>
      </c>
      <c r="H20" s="243">
        <v>43.064131000000003</v>
      </c>
      <c r="I20" s="243">
        <v>-85.324670999999995</v>
      </c>
      <c r="J20" s="134" t="s">
        <v>2194</v>
      </c>
      <c r="K20" s="145" t="s">
        <v>11147</v>
      </c>
      <c r="L20" s="329" t="s">
        <v>3277</v>
      </c>
      <c r="M20" s="122" t="s">
        <v>3278</v>
      </c>
      <c r="N20" s="45" t="str">
        <f t="shared" si="1"/>
        <v>Groundwater</v>
      </c>
      <c r="O20" s="256" t="s">
        <v>35</v>
      </c>
      <c r="P20" s="290">
        <v>2019</v>
      </c>
      <c r="Q20" s="291"/>
      <c r="R20" s="291"/>
      <c r="S20" s="277">
        <v>103</v>
      </c>
      <c r="T20" s="277">
        <v>110</v>
      </c>
      <c r="U20" s="277">
        <f t="shared" si="2"/>
        <v>110</v>
      </c>
      <c r="V20" s="263" t="s">
        <v>11148</v>
      </c>
      <c r="W20" s="236" t="s">
        <v>3278</v>
      </c>
      <c r="X20" s="246"/>
      <c r="Y20" s="137" t="s">
        <v>49</v>
      </c>
      <c r="Z20" s="244" t="s">
        <v>3166</v>
      </c>
      <c r="AA20" s="229" t="s">
        <v>3280</v>
      </c>
      <c r="AB20" s="68" t="s">
        <v>3168</v>
      </c>
      <c r="AC20" s="32">
        <v>44018</v>
      </c>
      <c r="AD20" s="121" t="s">
        <v>3169</v>
      </c>
    </row>
    <row r="21" spans="1:30" ht="28.5" customHeight="1">
      <c r="A21" s="239" t="s">
        <v>3281</v>
      </c>
      <c r="B21" s="240"/>
      <c r="C21" s="240" t="s">
        <v>3158</v>
      </c>
      <c r="D21" s="162" t="s">
        <v>3282</v>
      </c>
      <c r="E21" s="241">
        <v>190</v>
      </c>
      <c r="F21" s="15" t="str">
        <f t="shared" si="3"/>
        <v>BASF Corporation, Wyoming, Kent County, Michigan</v>
      </c>
      <c r="G21" s="328" t="s">
        <v>9424</v>
      </c>
      <c r="H21" s="243">
        <v>42.934725700000001</v>
      </c>
      <c r="I21" s="243">
        <v>-85.688408600000002</v>
      </c>
      <c r="J21" s="136" t="s">
        <v>5</v>
      </c>
      <c r="K21" s="145" t="s">
        <v>11149</v>
      </c>
      <c r="L21" s="329" t="s">
        <v>3284</v>
      </c>
      <c r="M21" s="137" t="s">
        <v>49</v>
      </c>
      <c r="N21" s="45" t="str">
        <f t="shared" si="1"/>
        <v>Groundwater</v>
      </c>
      <c r="O21" s="256" t="s">
        <v>35</v>
      </c>
      <c r="P21" s="290">
        <v>2018</v>
      </c>
      <c r="Q21" s="277">
        <v>30.6</v>
      </c>
      <c r="R21" s="277">
        <v>517</v>
      </c>
      <c r="S21" s="277">
        <v>547.6</v>
      </c>
      <c r="T21" s="277" t="s">
        <v>36</v>
      </c>
      <c r="U21" s="277">
        <f t="shared" si="2"/>
        <v>547.6</v>
      </c>
      <c r="V21" s="262" t="s">
        <v>11150</v>
      </c>
      <c r="W21" s="250" t="s">
        <v>49</v>
      </c>
      <c r="X21" s="251"/>
      <c r="Y21" s="137" t="s">
        <v>11151</v>
      </c>
      <c r="Z21" s="244" t="s">
        <v>3166</v>
      </c>
      <c r="AA21" s="228" t="s">
        <v>3287</v>
      </c>
      <c r="AB21" s="68" t="s">
        <v>3168</v>
      </c>
      <c r="AC21" s="32">
        <v>44018</v>
      </c>
      <c r="AD21" s="46" t="s">
        <v>3169</v>
      </c>
    </row>
    <row r="22" spans="1:30" ht="28.5" customHeight="1">
      <c r="A22" s="36" t="s">
        <v>3288</v>
      </c>
      <c r="B22" s="36"/>
      <c r="C22" s="36" t="s">
        <v>3158</v>
      </c>
      <c r="D22" s="36" t="s">
        <v>3289</v>
      </c>
      <c r="E22" s="241">
        <v>1591</v>
      </c>
      <c r="F22" s="15"/>
      <c r="G22" s="328" t="s">
        <v>9431</v>
      </c>
      <c r="H22" s="234">
        <v>42.3441349</v>
      </c>
      <c r="I22" s="234">
        <v>-85.265072199999906</v>
      </c>
      <c r="J22" s="40" t="s">
        <v>765</v>
      </c>
      <c r="K22" s="19"/>
      <c r="L22" s="61"/>
      <c r="M22" s="41" t="s">
        <v>3266</v>
      </c>
      <c r="N22" s="45" t="str">
        <f t="shared" si="1"/>
        <v>Other Water</v>
      </c>
      <c r="O22" s="276" t="s">
        <v>2471</v>
      </c>
      <c r="P22" s="233">
        <v>2018</v>
      </c>
      <c r="Q22" s="277">
        <v>8.43</v>
      </c>
      <c r="R22" s="277">
        <v>5.14</v>
      </c>
      <c r="S22" s="277"/>
      <c r="T22" s="277"/>
      <c r="U22" s="277">
        <f t="shared" si="2"/>
        <v>8.43</v>
      </c>
      <c r="V22" s="248"/>
      <c r="W22" s="246"/>
      <c r="X22" s="246"/>
      <c r="Y22" s="45"/>
      <c r="Z22" s="61"/>
      <c r="AA22" s="19"/>
      <c r="AB22" s="63"/>
      <c r="AC22" s="117">
        <v>44454</v>
      </c>
      <c r="AD22" s="121" t="s">
        <v>39</v>
      </c>
    </row>
    <row r="23" spans="1:30" ht="28.5" customHeight="1">
      <c r="A23" s="36" t="s">
        <v>3290</v>
      </c>
      <c r="B23" s="36"/>
      <c r="C23" s="36" t="s">
        <v>3158</v>
      </c>
      <c r="D23" s="36" t="s">
        <v>3291</v>
      </c>
      <c r="E23" s="106">
        <v>1592</v>
      </c>
      <c r="F23" s="15"/>
      <c r="G23" s="328" t="s">
        <v>9433</v>
      </c>
      <c r="H23" s="234">
        <v>43.609886699999997</v>
      </c>
      <c r="I23" s="234">
        <v>-83.868631499999907</v>
      </c>
      <c r="J23" s="40" t="s">
        <v>765</v>
      </c>
      <c r="K23" s="19"/>
      <c r="L23" s="61"/>
      <c r="M23" s="41" t="s">
        <v>3266</v>
      </c>
      <c r="N23" s="45" t="str">
        <f t="shared" si="1"/>
        <v>Other Water</v>
      </c>
      <c r="O23" s="276" t="s">
        <v>2471</v>
      </c>
      <c r="P23" s="233">
        <v>2018</v>
      </c>
      <c r="Q23" s="277">
        <v>6.09</v>
      </c>
      <c r="R23" s="277">
        <v>44</v>
      </c>
      <c r="S23" s="277"/>
      <c r="T23" s="277"/>
      <c r="U23" s="277">
        <f t="shared" si="2"/>
        <v>44</v>
      </c>
      <c r="V23" s="249"/>
      <c r="W23" s="251"/>
      <c r="X23" s="251"/>
      <c r="Y23" s="45"/>
      <c r="Z23" s="61"/>
      <c r="AA23" s="19"/>
      <c r="AB23" s="63"/>
      <c r="AC23" s="117">
        <v>44454</v>
      </c>
      <c r="AD23" s="121" t="s">
        <v>39</v>
      </c>
    </row>
    <row r="24" spans="1:30" ht="28.5" customHeight="1">
      <c r="A24" s="36" t="s">
        <v>3292</v>
      </c>
      <c r="B24" s="106"/>
      <c r="C24" s="106" t="s">
        <v>3158</v>
      </c>
      <c r="D24" s="106" t="s">
        <v>3227</v>
      </c>
      <c r="E24" s="106">
        <v>452</v>
      </c>
      <c r="F24" s="15" t="str">
        <f t="shared" ref="F24:F26" si="4">A24 &amp; ", " &amp; D24</f>
        <v>Beacon Park Finishing, Roseville, Macomb County, Michigan</v>
      </c>
      <c r="G24" s="242" t="s">
        <v>9435</v>
      </c>
      <c r="H24" s="243">
        <v>42.5143165</v>
      </c>
      <c r="I24" s="243">
        <v>-82.960069500000003</v>
      </c>
      <c r="J24" s="18" t="s">
        <v>5</v>
      </c>
      <c r="K24" s="45" t="s">
        <v>3189</v>
      </c>
      <c r="L24" s="122" t="s">
        <v>3190</v>
      </c>
      <c r="M24" s="62" t="s">
        <v>3190</v>
      </c>
      <c r="N24" s="45" t="str">
        <f t="shared" si="1"/>
        <v>Groundwater</v>
      </c>
      <c r="O24" s="256" t="s">
        <v>35</v>
      </c>
      <c r="P24" s="290">
        <v>2018</v>
      </c>
      <c r="Q24" s="277">
        <v>4.3</v>
      </c>
      <c r="R24" s="277">
        <v>50000</v>
      </c>
      <c r="S24" s="277">
        <v>50004.3</v>
      </c>
      <c r="T24" s="277"/>
      <c r="U24" s="277">
        <f t="shared" si="2"/>
        <v>50004.3</v>
      </c>
      <c r="V24" s="248"/>
      <c r="W24" s="246"/>
      <c r="X24" s="246"/>
      <c r="Y24" s="19"/>
      <c r="Z24" s="209" t="s">
        <v>3166</v>
      </c>
      <c r="AA24" s="210"/>
      <c r="AB24" s="68" t="s">
        <v>3168</v>
      </c>
      <c r="AC24" s="32">
        <v>44089</v>
      </c>
      <c r="AD24" s="46" t="s">
        <v>39</v>
      </c>
    </row>
    <row r="25" spans="1:30" ht="28.5" customHeight="1">
      <c r="A25" s="36" t="s">
        <v>3296</v>
      </c>
      <c r="B25" s="36"/>
      <c r="C25" s="36" t="s">
        <v>3158</v>
      </c>
      <c r="D25" s="36" t="s">
        <v>3297</v>
      </c>
      <c r="E25" s="241">
        <v>1296</v>
      </c>
      <c r="F25" s="15" t="str">
        <f t="shared" si="4"/>
        <v>Belmont Armory, Belmont, Kent County, Michigan</v>
      </c>
      <c r="G25" s="328" t="s">
        <v>9447</v>
      </c>
      <c r="H25" s="243">
        <v>43.102082000000003</v>
      </c>
      <c r="I25" s="243">
        <v>-85.62594</v>
      </c>
      <c r="J25" s="40" t="s">
        <v>44</v>
      </c>
      <c r="K25" s="19"/>
      <c r="L25" s="66" t="s">
        <v>90</v>
      </c>
      <c r="M25" s="66" t="s">
        <v>90</v>
      </c>
      <c r="N25" s="45" t="str">
        <f t="shared" si="1"/>
        <v>Other Water</v>
      </c>
      <c r="O25" s="276" t="s">
        <v>80</v>
      </c>
      <c r="P25" s="233">
        <v>2018</v>
      </c>
      <c r="Q25" s="277">
        <v>95.3</v>
      </c>
      <c r="R25" s="277">
        <v>25.6</v>
      </c>
      <c r="S25" s="277">
        <v>120.9</v>
      </c>
      <c r="T25" s="277">
        <v>507.7</v>
      </c>
      <c r="U25" s="277">
        <f t="shared" si="2"/>
        <v>507.7</v>
      </c>
      <c r="V25" s="249"/>
      <c r="W25" s="251"/>
      <c r="X25" s="251"/>
      <c r="Y25" s="19"/>
      <c r="Z25" s="209" t="s">
        <v>3166</v>
      </c>
      <c r="AA25" s="68" t="s">
        <v>92</v>
      </c>
      <c r="AB25" s="42" t="s">
        <v>3168</v>
      </c>
      <c r="AC25" s="32">
        <v>44257</v>
      </c>
      <c r="AD25" s="46" t="s">
        <v>39</v>
      </c>
    </row>
    <row r="26" spans="1:30" ht="28.5" customHeight="1">
      <c r="A26" s="36" t="s">
        <v>3298</v>
      </c>
      <c r="B26" s="106"/>
      <c r="C26" s="106" t="s">
        <v>3158</v>
      </c>
      <c r="D26" s="106" t="s">
        <v>3299</v>
      </c>
      <c r="E26" s="241">
        <v>844</v>
      </c>
      <c r="F26" s="15" t="str">
        <f t="shared" si="4"/>
        <v>Big Hill Landfill, Sturgis, Michigan</v>
      </c>
      <c r="G26" s="242" t="s">
        <v>9470</v>
      </c>
      <c r="H26" s="243">
        <v>41.800220899999999</v>
      </c>
      <c r="I26" s="243">
        <v>-85.390509600000001</v>
      </c>
      <c r="J26" s="18" t="s">
        <v>33</v>
      </c>
      <c r="K26" s="40" t="s">
        <v>3301</v>
      </c>
      <c r="L26" s="62" t="s">
        <v>3302</v>
      </c>
      <c r="M26" s="62" t="s">
        <v>3303</v>
      </c>
      <c r="N26" s="45" t="str">
        <f t="shared" si="1"/>
        <v>Groundwater</v>
      </c>
      <c r="O26" s="256" t="s">
        <v>35</v>
      </c>
      <c r="P26" s="290">
        <v>2019</v>
      </c>
      <c r="Q26" s="277">
        <v>11.5</v>
      </c>
      <c r="R26" s="277">
        <v>5.15</v>
      </c>
      <c r="S26" s="277">
        <v>16.649999999999999</v>
      </c>
      <c r="T26" s="277"/>
      <c r="U26" s="277">
        <f t="shared" si="2"/>
        <v>16.649999999999999</v>
      </c>
      <c r="V26" s="263"/>
      <c r="W26" s="265" t="s">
        <v>49</v>
      </c>
      <c r="X26" s="265"/>
      <c r="Y26" s="45" t="s">
        <v>3305</v>
      </c>
      <c r="Z26" s="40" t="s">
        <v>49</v>
      </c>
      <c r="AA26" s="122" t="s">
        <v>3306</v>
      </c>
      <c r="AB26" s="226" t="s">
        <v>3307</v>
      </c>
      <c r="AC26" s="32">
        <v>44020</v>
      </c>
      <c r="AD26" s="46" t="s">
        <v>3308</v>
      </c>
    </row>
    <row r="27" spans="1:30" ht="28.5" customHeight="1">
      <c r="A27" s="36" t="s">
        <v>3309</v>
      </c>
      <c r="B27" s="36"/>
      <c r="C27" s="36" t="s">
        <v>3158</v>
      </c>
      <c r="D27" s="36" t="s">
        <v>3310</v>
      </c>
      <c r="E27" s="106">
        <v>1593</v>
      </c>
      <c r="F27" s="15"/>
      <c r="G27" s="328" t="s">
        <v>9520</v>
      </c>
      <c r="H27" s="234">
        <v>41.8771743</v>
      </c>
      <c r="I27" s="234">
        <v>-85.199553399999999</v>
      </c>
      <c r="J27" s="40" t="s">
        <v>765</v>
      </c>
      <c r="K27" s="19"/>
      <c r="L27" s="61"/>
      <c r="M27" s="41" t="s">
        <v>3266</v>
      </c>
      <c r="N27" s="45" t="str">
        <f t="shared" si="1"/>
        <v>Other Water</v>
      </c>
      <c r="O27" s="276" t="s">
        <v>2471</v>
      </c>
      <c r="P27" s="233">
        <v>2018</v>
      </c>
      <c r="Q27" s="277">
        <v>2.4</v>
      </c>
      <c r="R27" s="277">
        <v>843</v>
      </c>
      <c r="S27" s="277"/>
      <c r="T27" s="277"/>
      <c r="U27" s="277">
        <f t="shared" si="2"/>
        <v>843</v>
      </c>
      <c r="V27" s="249"/>
      <c r="W27" s="251"/>
      <c r="X27" s="251"/>
      <c r="Y27" s="45"/>
      <c r="Z27" s="61"/>
      <c r="AA27" s="19"/>
      <c r="AB27" s="63"/>
      <c r="AC27" s="117">
        <v>44454</v>
      </c>
      <c r="AD27" s="121" t="s">
        <v>39</v>
      </c>
    </row>
    <row r="28" spans="1:30" ht="28.5" customHeight="1">
      <c r="A28" s="58" t="s">
        <v>3311</v>
      </c>
      <c r="B28" s="113"/>
      <c r="C28" s="113" t="s">
        <v>3158</v>
      </c>
      <c r="D28" s="240" t="s">
        <v>3312</v>
      </c>
      <c r="E28" s="106">
        <v>127</v>
      </c>
      <c r="F28" s="15" t="str">
        <f t="shared" ref="F28:F39" si="5">A28 &amp; ", " &amp; D28</f>
        <v>Camp Grayling Joint Maneuver Training Center, Grayling, Crawford County, Michigan</v>
      </c>
      <c r="G28" s="328" t="s">
        <v>9554</v>
      </c>
      <c r="H28" s="243">
        <v>44.629753099999903</v>
      </c>
      <c r="I28" s="243">
        <v>-84.775588900000002</v>
      </c>
      <c r="J28" s="18" t="s">
        <v>44</v>
      </c>
      <c r="K28" s="19" t="s">
        <v>3313</v>
      </c>
      <c r="L28" s="68" t="s">
        <v>3314</v>
      </c>
      <c r="M28" s="122" t="s">
        <v>3315</v>
      </c>
      <c r="N28" s="45" t="str">
        <f t="shared" si="1"/>
        <v>Groundwater</v>
      </c>
      <c r="O28" s="256" t="s">
        <v>35</v>
      </c>
      <c r="P28" s="290">
        <v>2017</v>
      </c>
      <c r="Q28" s="291"/>
      <c r="R28" s="291"/>
      <c r="S28" s="277">
        <v>2650</v>
      </c>
      <c r="T28" s="277"/>
      <c r="U28" s="277">
        <f t="shared" si="2"/>
        <v>2650</v>
      </c>
      <c r="V28" s="263" t="s">
        <v>3318</v>
      </c>
      <c r="W28" s="236" t="s">
        <v>3315</v>
      </c>
      <c r="X28" s="246"/>
      <c r="Y28" s="78" t="s">
        <v>11152</v>
      </c>
      <c r="Z28" s="209" t="s">
        <v>3166</v>
      </c>
      <c r="AA28" s="228" t="s">
        <v>3319</v>
      </c>
      <c r="AB28" s="226" t="s">
        <v>3168</v>
      </c>
      <c r="AC28" s="32">
        <v>44015</v>
      </c>
      <c r="AD28" s="46" t="s">
        <v>3169</v>
      </c>
    </row>
    <row r="29" spans="1:30" ht="28.5" customHeight="1">
      <c r="A29" s="239" t="s">
        <v>3320</v>
      </c>
      <c r="B29" s="240"/>
      <c r="C29" s="240" t="s">
        <v>3158</v>
      </c>
      <c r="D29" s="240" t="s">
        <v>3321</v>
      </c>
      <c r="E29" s="241">
        <v>160</v>
      </c>
      <c r="F29" s="15" t="str">
        <f t="shared" si="5"/>
        <v>Central Sanitary Landfill, Pierson, Montcalm County, Michigan</v>
      </c>
      <c r="G29" s="328" t="s">
        <v>3322</v>
      </c>
      <c r="H29" s="243">
        <v>43.335741499999997</v>
      </c>
      <c r="I29" s="243">
        <v>-85.507388399999996</v>
      </c>
      <c r="J29" s="134" t="s">
        <v>33</v>
      </c>
      <c r="K29" s="168" t="s">
        <v>3323</v>
      </c>
      <c r="L29" s="329" t="s">
        <v>3324</v>
      </c>
      <c r="M29" s="122" t="s">
        <v>3324</v>
      </c>
      <c r="N29" s="45" t="str">
        <f t="shared" si="1"/>
        <v>Groundwater</v>
      </c>
      <c r="O29" s="256" t="s">
        <v>35</v>
      </c>
      <c r="P29" s="290">
        <v>2018</v>
      </c>
      <c r="Q29" s="291"/>
      <c r="R29" s="291"/>
      <c r="S29" s="277">
        <v>250</v>
      </c>
      <c r="T29" s="277">
        <v>1062</v>
      </c>
      <c r="U29" s="277">
        <f t="shared" si="2"/>
        <v>1062</v>
      </c>
      <c r="V29" s="262" t="s">
        <v>3328</v>
      </c>
      <c r="W29" s="245" t="s">
        <v>3324</v>
      </c>
      <c r="X29" s="250" t="s">
        <v>3329</v>
      </c>
      <c r="Y29" s="137" t="s">
        <v>3330</v>
      </c>
      <c r="Z29" s="244" t="s">
        <v>3166</v>
      </c>
      <c r="AA29" s="228" t="s">
        <v>3332</v>
      </c>
      <c r="AB29" s="68" t="s">
        <v>3168</v>
      </c>
      <c r="AC29" s="32">
        <v>44018</v>
      </c>
      <c r="AD29" s="46" t="s">
        <v>3169</v>
      </c>
    </row>
    <row r="30" spans="1:30" ht="28.5" customHeight="1">
      <c r="A30" s="36" t="s">
        <v>3333</v>
      </c>
      <c r="B30" s="36"/>
      <c r="C30" s="36" t="s">
        <v>3158</v>
      </c>
      <c r="D30" s="36" t="s">
        <v>3334</v>
      </c>
      <c r="E30" s="106">
        <v>1295</v>
      </c>
      <c r="F30" s="15" t="str">
        <f t="shared" si="5"/>
        <v>Cherry Capital Airport, Traverse City, Grand Traverse County, Michigan</v>
      </c>
      <c r="G30" s="328" t="s">
        <v>9599</v>
      </c>
      <c r="H30" s="243">
        <v>44.741460699999998</v>
      </c>
      <c r="I30" s="243">
        <v>-85.579263499999996</v>
      </c>
      <c r="J30" s="40" t="s">
        <v>113</v>
      </c>
      <c r="K30" s="45" t="s">
        <v>3335</v>
      </c>
      <c r="L30" s="42" t="s">
        <v>3336</v>
      </c>
      <c r="M30" s="61"/>
      <c r="N30" s="45" t="str">
        <f t="shared" si="1"/>
        <v>Groundwater</v>
      </c>
      <c r="O30" s="276" t="s">
        <v>35</v>
      </c>
      <c r="P30" s="233"/>
      <c r="Q30" s="277">
        <v>3050</v>
      </c>
      <c r="R30" s="277">
        <v>511</v>
      </c>
      <c r="S30" s="277"/>
      <c r="T30" s="277">
        <v>4273.1000000000004</v>
      </c>
      <c r="U30" s="277">
        <f t="shared" si="2"/>
        <v>4273.1000000000004</v>
      </c>
      <c r="V30" s="248"/>
      <c r="W30" s="246"/>
      <c r="X30" s="246"/>
      <c r="Y30" s="45" t="s">
        <v>3337</v>
      </c>
      <c r="Z30" s="29" t="s">
        <v>3338</v>
      </c>
      <c r="AA30" s="42" t="s">
        <v>3339</v>
      </c>
      <c r="AB30" s="42" t="s">
        <v>3340</v>
      </c>
      <c r="AC30" s="32">
        <v>44257</v>
      </c>
      <c r="AD30" s="46" t="s">
        <v>1284</v>
      </c>
    </row>
    <row r="31" spans="1:30" ht="28.5" customHeight="1">
      <c r="A31" s="36" t="s">
        <v>3341</v>
      </c>
      <c r="B31" s="106"/>
      <c r="C31" s="106" t="s">
        <v>3158</v>
      </c>
      <c r="D31" s="106" t="s">
        <v>3342</v>
      </c>
      <c r="E31" s="241">
        <v>453</v>
      </c>
      <c r="F31" s="15" t="str">
        <f t="shared" si="5"/>
        <v>Chor Industries, Troy, Oakland County, Michigan</v>
      </c>
      <c r="G31" s="242" t="s">
        <v>9610</v>
      </c>
      <c r="H31" s="243">
        <v>42.539309199999998</v>
      </c>
      <c r="I31" s="243">
        <v>-83.101293999999996</v>
      </c>
      <c r="J31" s="18" t="s">
        <v>5</v>
      </c>
      <c r="K31" s="45" t="s">
        <v>3196</v>
      </c>
      <c r="L31" s="122" t="s">
        <v>3190</v>
      </c>
      <c r="M31" s="62" t="s">
        <v>3190</v>
      </c>
      <c r="N31" s="45" t="str">
        <f t="shared" si="1"/>
        <v>Groundwater</v>
      </c>
      <c r="O31" s="256" t="s">
        <v>35</v>
      </c>
      <c r="P31" s="290">
        <v>2018</v>
      </c>
      <c r="Q31" s="277"/>
      <c r="R31" s="277">
        <v>250</v>
      </c>
      <c r="S31" s="277" t="s">
        <v>36</v>
      </c>
      <c r="T31" s="277" t="s">
        <v>36</v>
      </c>
      <c r="U31" s="277">
        <f t="shared" si="2"/>
        <v>250</v>
      </c>
      <c r="V31" s="249"/>
      <c r="W31" s="251"/>
      <c r="X31" s="251"/>
      <c r="Y31" s="19"/>
      <c r="Z31" s="266" t="s">
        <v>3166</v>
      </c>
      <c r="AA31" s="210"/>
      <c r="AB31" s="68" t="s">
        <v>3168</v>
      </c>
      <c r="AC31" s="32">
        <v>44089</v>
      </c>
      <c r="AD31" s="46" t="s">
        <v>39</v>
      </c>
    </row>
    <row r="32" spans="1:30" ht="28.5" customHeight="1">
      <c r="A32" s="36" t="s">
        <v>3346</v>
      </c>
      <c r="B32" s="106"/>
      <c r="C32" s="106" t="s">
        <v>3158</v>
      </c>
      <c r="D32" s="106" t="s">
        <v>3347</v>
      </c>
      <c r="E32" s="241">
        <v>454</v>
      </c>
      <c r="F32" s="15" t="str">
        <f t="shared" si="5"/>
        <v>Cintas Corporation, Westland, Wayne County, Michigan</v>
      </c>
      <c r="G32" s="328" t="s">
        <v>9619</v>
      </c>
      <c r="H32" s="243">
        <v>42.330811099999998</v>
      </c>
      <c r="I32" s="243">
        <v>-83.427833699999994</v>
      </c>
      <c r="J32" s="18" t="s">
        <v>5</v>
      </c>
      <c r="K32" s="19"/>
      <c r="L32" s="122" t="s">
        <v>3190</v>
      </c>
      <c r="M32" s="62" t="s">
        <v>3190</v>
      </c>
      <c r="N32" s="45" t="str">
        <f t="shared" si="1"/>
        <v>Groundwater</v>
      </c>
      <c r="O32" s="256" t="s">
        <v>35</v>
      </c>
      <c r="P32" s="290">
        <v>2018</v>
      </c>
      <c r="Q32" s="277"/>
      <c r="R32" s="277">
        <v>40</v>
      </c>
      <c r="S32" s="277" t="s">
        <v>36</v>
      </c>
      <c r="T32" s="277" t="s">
        <v>36</v>
      </c>
      <c r="U32" s="277">
        <f t="shared" si="2"/>
        <v>40</v>
      </c>
      <c r="V32" s="248"/>
      <c r="W32" s="246"/>
      <c r="X32" s="246"/>
      <c r="Y32" s="19"/>
      <c r="Z32" s="266" t="s">
        <v>3166</v>
      </c>
      <c r="AA32" s="210"/>
      <c r="AB32" s="68" t="s">
        <v>3168</v>
      </c>
      <c r="AC32" s="32">
        <v>44089</v>
      </c>
      <c r="AD32" s="46" t="s">
        <v>39</v>
      </c>
    </row>
    <row r="33" spans="1:30" ht="28.5" customHeight="1">
      <c r="A33" s="239" t="s">
        <v>3351</v>
      </c>
      <c r="B33" s="240"/>
      <c r="C33" s="240" t="s">
        <v>3158</v>
      </c>
      <c r="D33" s="207" t="s">
        <v>3352</v>
      </c>
      <c r="E33" s="241">
        <v>167</v>
      </c>
      <c r="F33" s="15" t="str">
        <f t="shared" si="5"/>
        <v>City of Flint Landfill at Bishop International Airport, Floridaint, Genesse County, Michigan</v>
      </c>
      <c r="G33" s="328" t="s">
        <v>3353</v>
      </c>
      <c r="H33" s="243">
        <v>42.971629100000001</v>
      </c>
      <c r="I33" s="243">
        <v>-83.7673633</v>
      </c>
      <c r="J33" s="136" t="s">
        <v>33</v>
      </c>
      <c r="K33" s="145" t="s">
        <v>3354</v>
      </c>
      <c r="L33" s="329" t="s">
        <v>3355</v>
      </c>
      <c r="M33" s="122" t="s">
        <v>3355</v>
      </c>
      <c r="N33" s="45" t="str">
        <f t="shared" si="1"/>
        <v>Groundwater</v>
      </c>
      <c r="O33" s="256" t="s">
        <v>35</v>
      </c>
      <c r="P33" s="290">
        <v>2018</v>
      </c>
      <c r="Q33" s="291"/>
      <c r="R33" s="291"/>
      <c r="S33" s="277">
        <v>810</v>
      </c>
      <c r="T33" s="277">
        <v>1236</v>
      </c>
      <c r="U33" s="277">
        <f t="shared" si="2"/>
        <v>1236</v>
      </c>
      <c r="V33" s="262" t="s">
        <v>3360</v>
      </c>
      <c r="W33" s="245" t="s">
        <v>3355</v>
      </c>
      <c r="X33" s="251"/>
      <c r="Y33" s="137" t="s">
        <v>3361</v>
      </c>
      <c r="Z33" s="244" t="s">
        <v>3166</v>
      </c>
      <c r="AA33" s="228" t="s">
        <v>3363</v>
      </c>
      <c r="AB33" s="68" t="s">
        <v>3168</v>
      </c>
      <c r="AC33" s="32">
        <v>44018</v>
      </c>
      <c r="AD33" s="46" t="s">
        <v>3169</v>
      </c>
    </row>
    <row r="34" spans="1:30" ht="28.5" customHeight="1">
      <c r="A34" s="36" t="s">
        <v>3364</v>
      </c>
      <c r="B34" s="106"/>
      <c r="C34" s="106" t="s">
        <v>3158</v>
      </c>
      <c r="D34" s="106" t="s">
        <v>3365</v>
      </c>
      <c r="E34" s="241">
        <v>455</v>
      </c>
      <c r="F34" s="15" t="str">
        <f t="shared" si="5"/>
        <v>City of Livonia - Type III Landfill, Livonia, Wayne County, Michigan</v>
      </c>
      <c r="G34" s="328" t="s">
        <v>3366</v>
      </c>
      <c r="H34" s="243">
        <v>42.377482200000003</v>
      </c>
      <c r="I34" s="243">
        <v>-83.366926399999997</v>
      </c>
      <c r="J34" s="18" t="s">
        <v>33</v>
      </c>
      <c r="K34" s="19"/>
      <c r="L34" s="122" t="s">
        <v>3190</v>
      </c>
      <c r="M34" s="62" t="s">
        <v>3190</v>
      </c>
      <c r="N34" s="45" t="str">
        <f t="shared" si="1"/>
        <v>Groundwater</v>
      </c>
      <c r="O34" s="256" t="s">
        <v>35</v>
      </c>
      <c r="P34" s="290">
        <v>2018</v>
      </c>
      <c r="Q34" s="277">
        <v>50</v>
      </c>
      <c r="R34" s="277">
        <v>100</v>
      </c>
      <c r="S34" s="277">
        <v>150</v>
      </c>
      <c r="T34" s="277"/>
      <c r="U34" s="277">
        <f t="shared" si="2"/>
        <v>150</v>
      </c>
      <c r="V34" s="248"/>
      <c r="W34" s="246"/>
      <c r="X34" s="246"/>
      <c r="Y34" s="19"/>
      <c r="Z34" s="244" t="s">
        <v>3166</v>
      </c>
      <c r="AA34" s="210"/>
      <c r="AB34" s="68" t="s">
        <v>3168</v>
      </c>
      <c r="AC34" s="32">
        <v>44089</v>
      </c>
      <c r="AD34" s="46" t="s">
        <v>39</v>
      </c>
    </row>
    <row r="35" spans="1:30" ht="28.5" customHeight="1">
      <c r="A35" s="36" t="s">
        <v>3369</v>
      </c>
      <c r="B35" s="106"/>
      <c r="C35" s="106" t="s">
        <v>3158</v>
      </c>
      <c r="D35" s="106" t="s">
        <v>3221</v>
      </c>
      <c r="E35" s="106">
        <v>456</v>
      </c>
      <c r="F35" s="15" t="str">
        <f t="shared" si="5"/>
        <v>City of Pontiac, Pontiac, Oakland County, Michigan</v>
      </c>
      <c r="G35" s="328" t="s">
        <v>3370</v>
      </c>
      <c r="H35" s="243">
        <v>42.687960699999998</v>
      </c>
      <c r="I35" s="243">
        <v>-83.290859299999994</v>
      </c>
      <c r="J35" s="18" t="s">
        <v>5</v>
      </c>
      <c r="K35" s="19"/>
      <c r="L35" s="122" t="s">
        <v>3190</v>
      </c>
      <c r="M35" s="62" t="s">
        <v>3190</v>
      </c>
      <c r="N35" s="45" t="str">
        <f t="shared" si="1"/>
        <v>Groundwater</v>
      </c>
      <c r="O35" s="256" t="s">
        <v>35</v>
      </c>
      <c r="P35" s="290">
        <v>2018</v>
      </c>
      <c r="Q35" s="277">
        <v>75</v>
      </c>
      <c r="R35" s="277">
        <v>15</v>
      </c>
      <c r="S35" s="277">
        <v>90</v>
      </c>
      <c r="T35" s="277"/>
      <c r="U35" s="277">
        <f t="shared" si="2"/>
        <v>90</v>
      </c>
      <c r="V35" s="249"/>
      <c r="W35" s="251"/>
      <c r="X35" s="251"/>
      <c r="Y35" s="19"/>
      <c r="Z35" s="29" t="s">
        <v>3373</v>
      </c>
      <c r="AA35" s="210"/>
      <c r="AB35" s="68" t="s">
        <v>3168</v>
      </c>
      <c r="AC35" s="32">
        <v>44089</v>
      </c>
      <c r="AD35" s="46" t="s">
        <v>39</v>
      </c>
    </row>
    <row r="36" spans="1:30" ht="28.5" customHeight="1">
      <c r="A36" s="36" t="s">
        <v>3374</v>
      </c>
      <c r="B36" s="106"/>
      <c r="C36" s="106" t="s">
        <v>3158</v>
      </c>
      <c r="D36" s="72" t="s">
        <v>3237</v>
      </c>
      <c r="E36" s="241">
        <v>457</v>
      </c>
      <c r="F36" s="15" t="str">
        <f t="shared" si="5"/>
        <v>Clean Earth of Michigan, Detroit, Wayne County, Michigan</v>
      </c>
      <c r="G36" s="328" t="s">
        <v>9651</v>
      </c>
      <c r="H36" s="243">
        <v>42.394737300000003</v>
      </c>
      <c r="I36" s="243">
        <v>-83.156105999999994</v>
      </c>
      <c r="J36" s="18" t="s">
        <v>5</v>
      </c>
      <c r="K36" s="19"/>
      <c r="L36" s="289" t="s">
        <v>3190</v>
      </c>
      <c r="M36" s="62" t="s">
        <v>3190</v>
      </c>
      <c r="N36" s="45" t="str">
        <f t="shared" si="1"/>
        <v>Groundwater</v>
      </c>
      <c r="O36" s="256" t="s">
        <v>35</v>
      </c>
      <c r="P36" s="290">
        <v>2019</v>
      </c>
      <c r="Q36" s="277">
        <v>900</v>
      </c>
      <c r="R36" s="277">
        <v>1600</v>
      </c>
      <c r="S36" s="277">
        <v>2500</v>
      </c>
      <c r="T36" s="277"/>
      <c r="U36" s="277">
        <f t="shared" si="2"/>
        <v>2500</v>
      </c>
      <c r="V36" s="248"/>
      <c r="W36" s="246"/>
      <c r="X36" s="246"/>
      <c r="Y36" s="19"/>
      <c r="Z36" s="267" t="s">
        <v>3166</v>
      </c>
      <c r="AA36" s="210"/>
      <c r="AB36" s="68" t="s">
        <v>3168</v>
      </c>
      <c r="AC36" s="32">
        <v>44089</v>
      </c>
      <c r="AD36" s="46" t="s">
        <v>39</v>
      </c>
    </row>
    <row r="37" spans="1:30" ht="28.5" customHeight="1">
      <c r="A37" s="239" t="s">
        <v>3378</v>
      </c>
      <c r="B37" s="240"/>
      <c r="C37" s="240" t="s">
        <v>3158</v>
      </c>
      <c r="D37" s="240" t="s">
        <v>3379</v>
      </c>
      <c r="E37" s="241">
        <v>155</v>
      </c>
      <c r="F37" s="15" t="str">
        <f t="shared" si="5"/>
        <v>Colbath Road - Oscoda Area, Oscoda, Iosco County, Michigan</v>
      </c>
      <c r="G37" s="328" t="s">
        <v>9655</v>
      </c>
      <c r="H37" s="243">
        <v>44.458722700000003</v>
      </c>
      <c r="I37" s="243">
        <v>-83.485691299999999</v>
      </c>
      <c r="J37" s="134" t="s">
        <v>77</v>
      </c>
      <c r="K37" s="145" t="s">
        <v>3381</v>
      </c>
      <c r="L37" s="334" t="s">
        <v>3382</v>
      </c>
      <c r="M37" s="122" t="s">
        <v>3383</v>
      </c>
      <c r="N37" s="45" t="str">
        <f t="shared" si="1"/>
        <v>Groundwater</v>
      </c>
      <c r="O37" s="256" t="s">
        <v>35</v>
      </c>
      <c r="P37" s="290">
        <v>2018</v>
      </c>
      <c r="Q37" s="291"/>
      <c r="R37" s="291"/>
      <c r="S37" s="277">
        <v>46.86</v>
      </c>
      <c r="T37" s="277" t="s">
        <v>36</v>
      </c>
      <c r="U37" s="277">
        <f t="shared" si="2"/>
        <v>46.86</v>
      </c>
      <c r="V37" s="262" t="s">
        <v>3388</v>
      </c>
      <c r="W37" s="250" t="s">
        <v>49</v>
      </c>
      <c r="X37" s="251"/>
      <c r="Y37" s="208" t="s">
        <v>3389</v>
      </c>
      <c r="Z37" s="267" t="s">
        <v>3166</v>
      </c>
      <c r="AA37" s="228" t="s">
        <v>3390</v>
      </c>
      <c r="AB37" s="68" t="s">
        <v>3168</v>
      </c>
      <c r="AC37" s="32">
        <v>44018</v>
      </c>
      <c r="AD37" s="46" t="s">
        <v>3169</v>
      </c>
    </row>
    <row r="38" spans="1:30" ht="28.5" customHeight="1">
      <c r="A38" s="58" t="s">
        <v>3391</v>
      </c>
      <c r="B38" s="113"/>
      <c r="C38" s="113" t="s">
        <v>3158</v>
      </c>
      <c r="D38" s="106" t="s">
        <v>3392</v>
      </c>
      <c r="E38" s="106">
        <v>124</v>
      </c>
      <c r="F38" s="15" t="str">
        <f t="shared" si="5"/>
        <v>Coldwater Road Landfill, Floridaint, Michigan</v>
      </c>
      <c r="G38" s="328" t="s">
        <v>3393</v>
      </c>
      <c r="H38" s="243">
        <v>43.089997799999999</v>
      </c>
      <c r="I38" s="243">
        <v>-83.703414899999999</v>
      </c>
      <c r="J38" s="18" t="s">
        <v>33</v>
      </c>
      <c r="K38" s="19" t="s">
        <v>3394</v>
      </c>
      <c r="L38" s="68" t="s">
        <v>3395</v>
      </c>
      <c r="M38" s="122" t="s">
        <v>3396</v>
      </c>
      <c r="N38" s="45" t="str">
        <f t="shared" si="1"/>
        <v>Groundwater</v>
      </c>
      <c r="O38" s="256" t="s">
        <v>35</v>
      </c>
      <c r="P38" s="290">
        <v>2016</v>
      </c>
      <c r="Q38" s="291"/>
      <c r="R38" s="291"/>
      <c r="S38" s="277">
        <v>70</v>
      </c>
      <c r="T38" s="277"/>
      <c r="U38" s="277">
        <f t="shared" si="2"/>
        <v>70</v>
      </c>
      <c r="V38" s="263"/>
      <c r="W38" s="236" t="s">
        <v>3396</v>
      </c>
      <c r="X38" s="246"/>
      <c r="Y38" s="45" t="s">
        <v>3398</v>
      </c>
      <c r="Z38" s="209" t="s">
        <v>3166</v>
      </c>
      <c r="AA38" s="68" t="s">
        <v>3399</v>
      </c>
      <c r="AB38" s="226" t="s">
        <v>3168</v>
      </c>
      <c r="AC38" s="32">
        <v>44015</v>
      </c>
      <c r="AD38" s="121" t="s">
        <v>3169</v>
      </c>
    </row>
    <row r="39" spans="1:30" ht="28.5" customHeight="1">
      <c r="A39" s="36" t="s">
        <v>3400</v>
      </c>
      <c r="B39" s="106"/>
      <c r="C39" s="106" t="s">
        <v>3158</v>
      </c>
      <c r="D39" s="106" t="s">
        <v>3401</v>
      </c>
      <c r="E39" s="106">
        <v>458</v>
      </c>
      <c r="F39" s="15" t="str">
        <f t="shared" si="5"/>
        <v>Color Coat Plating Company, Madison Heights, Oakland County, Michigan</v>
      </c>
      <c r="G39" s="242" t="s">
        <v>9665</v>
      </c>
      <c r="H39" s="243">
        <v>42.512489700000003</v>
      </c>
      <c r="I39" s="243">
        <v>-83.109980699999994</v>
      </c>
      <c r="J39" s="18" t="s">
        <v>5</v>
      </c>
      <c r="K39" s="45" t="s">
        <v>3196</v>
      </c>
      <c r="L39" s="122" t="s">
        <v>3190</v>
      </c>
      <c r="M39" s="62" t="s">
        <v>3190</v>
      </c>
      <c r="N39" s="45" t="str">
        <f t="shared" si="1"/>
        <v>Groundwater</v>
      </c>
      <c r="O39" s="256" t="s">
        <v>35</v>
      </c>
      <c r="P39" s="290">
        <v>2018</v>
      </c>
      <c r="Q39" s="277"/>
      <c r="R39" s="277">
        <v>230</v>
      </c>
      <c r="S39" s="277" t="s">
        <v>36</v>
      </c>
      <c r="T39" s="277" t="s">
        <v>36</v>
      </c>
      <c r="U39" s="277">
        <f t="shared" si="2"/>
        <v>230</v>
      </c>
      <c r="V39" s="249"/>
      <c r="W39" s="251"/>
      <c r="X39" s="251"/>
      <c r="Y39" s="19"/>
      <c r="Z39" s="209" t="s">
        <v>3166</v>
      </c>
      <c r="AA39" s="210"/>
      <c r="AB39" s="68" t="s">
        <v>3027</v>
      </c>
      <c r="AC39" s="32">
        <v>44089</v>
      </c>
      <c r="AD39" s="46" t="s">
        <v>39</v>
      </c>
    </row>
    <row r="40" spans="1:30" ht="28.5" customHeight="1">
      <c r="A40" s="36" t="s">
        <v>3405</v>
      </c>
      <c r="B40" s="36"/>
      <c r="C40" s="36" t="s">
        <v>3158</v>
      </c>
      <c r="D40" s="36" t="s">
        <v>3406</v>
      </c>
      <c r="E40" s="241">
        <v>1594</v>
      </c>
      <c r="F40" s="15"/>
      <c r="G40" s="328" t="s">
        <v>9667</v>
      </c>
      <c r="H40" s="234">
        <v>42.536489199999998</v>
      </c>
      <c r="I40" s="234">
        <v>-83.459311799999995</v>
      </c>
      <c r="J40" s="40" t="s">
        <v>765</v>
      </c>
      <c r="K40" s="19"/>
      <c r="L40" s="61"/>
      <c r="M40" s="41" t="s">
        <v>3266</v>
      </c>
      <c r="N40" s="45" t="str">
        <f t="shared" si="1"/>
        <v>Other Water</v>
      </c>
      <c r="O40" s="276" t="s">
        <v>2471</v>
      </c>
      <c r="P40" s="233">
        <v>2018</v>
      </c>
      <c r="Q40" s="277">
        <v>17.899999999999999</v>
      </c>
      <c r="R40" s="277">
        <v>6.38</v>
      </c>
      <c r="S40" s="277"/>
      <c r="T40" s="277"/>
      <c r="U40" s="277">
        <f t="shared" si="2"/>
        <v>17.899999999999999</v>
      </c>
      <c r="V40" s="248"/>
      <c r="W40" s="246"/>
      <c r="X40" s="246"/>
      <c r="Y40" s="45"/>
      <c r="Z40" s="61"/>
      <c r="AA40" s="19"/>
      <c r="AB40" s="63"/>
      <c r="AC40" s="117">
        <v>44454</v>
      </c>
      <c r="AD40" s="121" t="s">
        <v>39</v>
      </c>
    </row>
    <row r="41" spans="1:30" ht="28.5" customHeight="1">
      <c r="A41" s="36" t="s">
        <v>3407</v>
      </c>
      <c r="B41" s="106"/>
      <c r="C41" s="106" t="s">
        <v>3158</v>
      </c>
      <c r="D41" s="106" t="s">
        <v>3342</v>
      </c>
      <c r="E41" s="241">
        <v>459</v>
      </c>
      <c r="F41" s="15" t="str">
        <f t="shared" ref="F41:F42" si="6">A41 &amp; ", " &amp; D41</f>
        <v>Controlled Power Company, Troy, Oakland County, Michigan</v>
      </c>
      <c r="G41" s="328" t="s">
        <v>3408</v>
      </c>
      <c r="H41" s="243">
        <v>42.553075</v>
      </c>
      <c r="I41" s="243">
        <v>-83.126266000000001</v>
      </c>
      <c r="J41" s="18" t="s">
        <v>5</v>
      </c>
      <c r="K41" s="45" t="s">
        <v>3196</v>
      </c>
      <c r="L41" s="122" t="s">
        <v>3190</v>
      </c>
      <c r="M41" s="62" t="s">
        <v>3190</v>
      </c>
      <c r="N41" s="45" t="str">
        <f t="shared" si="1"/>
        <v>Groundwater</v>
      </c>
      <c r="O41" s="256" t="s">
        <v>35</v>
      </c>
      <c r="P41" s="290">
        <v>2018</v>
      </c>
      <c r="Q41" s="277"/>
      <c r="R41" s="277">
        <v>20</v>
      </c>
      <c r="S41" s="277" t="s">
        <v>36</v>
      </c>
      <c r="T41" s="277" t="s">
        <v>36</v>
      </c>
      <c r="U41" s="277">
        <f t="shared" si="2"/>
        <v>20</v>
      </c>
      <c r="V41" s="249"/>
      <c r="W41" s="251"/>
      <c r="X41" s="251"/>
      <c r="Y41" s="19"/>
      <c r="Z41" s="209" t="s">
        <v>3166</v>
      </c>
      <c r="AA41" s="210"/>
      <c r="AB41" s="68" t="s">
        <v>3168</v>
      </c>
      <c r="AC41" s="32">
        <v>44089</v>
      </c>
      <c r="AD41" s="46" t="s">
        <v>39</v>
      </c>
    </row>
    <row r="42" spans="1:30" ht="28.5" customHeight="1">
      <c r="A42" s="36" t="s">
        <v>3411</v>
      </c>
      <c r="B42" s="106"/>
      <c r="C42" s="106" t="s">
        <v>3158</v>
      </c>
      <c r="D42" s="106" t="s">
        <v>3237</v>
      </c>
      <c r="E42" s="106">
        <v>460</v>
      </c>
      <c r="F42" s="15" t="str">
        <f t="shared" si="6"/>
        <v>Dana Container Tank Cleaning Division, Detroit, Wayne County, Michigan</v>
      </c>
      <c r="G42" s="328" t="s">
        <v>3412</v>
      </c>
      <c r="H42" s="243">
        <v>42.396031999999998</v>
      </c>
      <c r="I42" s="243">
        <v>-83.072381999999905</v>
      </c>
      <c r="J42" s="18" t="s">
        <v>5</v>
      </c>
      <c r="K42" s="45" t="s">
        <v>3413</v>
      </c>
      <c r="L42" s="122" t="s">
        <v>3190</v>
      </c>
      <c r="M42" s="62" t="s">
        <v>3190</v>
      </c>
      <c r="N42" s="45" t="str">
        <f t="shared" si="1"/>
        <v>Groundwater</v>
      </c>
      <c r="O42" s="256" t="s">
        <v>35</v>
      </c>
      <c r="P42" s="290">
        <v>2018</v>
      </c>
      <c r="Q42" s="277">
        <v>280</v>
      </c>
      <c r="R42" s="277">
        <v>140</v>
      </c>
      <c r="S42" s="277">
        <v>420</v>
      </c>
      <c r="T42" s="277"/>
      <c r="U42" s="277">
        <f t="shared" si="2"/>
        <v>420</v>
      </c>
      <c r="V42" s="248"/>
      <c r="W42" s="246"/>
      <c r="X42" s="246"/>
      <c r="Y42" s="19"/>
      <c r="Z42" s="209" t="s">
        <v>3166</v>
      </c>
      <c r="AA42" s="210"/>
      <c r="AB42" s="68" t="s">
        <v>3168</v>
      </c>
      <c r="AC42" s="32">
        <v>44089</v>
      </c>
      <c r="AD42" s="46" t="s">
        <v>39</v>
      </c>
    </row>
    <row r="43" spans="1:30" ht="28.5" customHeight="1">
      <c r="A43" s="36" t="s">
        <v>3416</v>
      </c>
      <c r="B43" s="36"/>
      <c r="C43" s="36" t="s">
        <v>3158</v>
      </c>
      <c r="D43" s="36" t="s">
        <v>3417</v>
      </c>
      <c r="E43" s="106">
        <v>1595</v>
      </c>
      <c r="F43" s="15"/>
      <c r="G43" s="328" t="s">
        <v>9709</v>
      </c>
      <c r="H43" s="234">
        <v>42.623914200000002</v>
      </c>
      <c r="I43" s="234">
        <v>-84.579534899999999</v>
      </c>
      <c r="J43" s="40" t="s">
        <v>765</v>
      </c>
      <c r="K43" s="19"/>
      <c r="L43" s="61"/>
      <c r="M43" s="41" t="s">
        <v>3266</v>
      </c>
      <c r="N43" s="45" t="str">
        <f t="shared" si="1"/>
        <v>Other Water</v>
      </c>
      <c r="O43" s="276" t="s">
        <v>2471</v>
      </c>
      <c r="P43" s="233">
        <v>2018</v>
      </c>
      <c r="Q43" s="277">
        <v>2.33</v>
      </c>
      <c r="R43" s="277">
        <v>1.76</v>
      </c>
      <c r="S43" s="277"/>
      <c r="T43" s="277"/>
      <c r="U43" s="277">
        <f t="shared" si="2"/>
        <v>2.33</v>
      </c>
      <c r="V43" s="249"/>
      <c r="W43" s="251"/>
      <c r="X43" s="251"/>
      <c r="Y43" s="45"/>
      <c r="Z43" s="61"/>
      <c r="AA43" s="19"/>
      <c r="AB43" s="63"/>
      <c r="AC43" s="117">
        <v>44454</v>
      </c>
      <c r="AD43" s="121" t="s">
        <v>39</v>
      </c>
    </row>
    <row r="44" spans="1:30" ht="28.5" customHeight="1">
      <c r="A44" s="36" t="s">
        <v>3418</v>
      </c>
      <c r="B44" s="106"/>
      <c r="C44" s="106" t="s">
        <v>3158</v>
      </c>
      <c r="D44" s="106" t="s">
        <v>3419</v>
      </c>
      <c r="E44" s="241">
        <v>461</v>
      </c>
      <c r="F44" s="15" t="str">
        <f t="shared" ref="F44:F48" si="7">A44 &amp; ", " &amp; D44</f>
        <v>Depor Industries (Metal Improvement Company), Shelby Township, Macomb County, Michigan</v>
      </c>
      <c r="G44" s="328" t="s">
        <v>3420</v>
      </c>
      <c r="H44" s="243">
        <v>42.670310200000003</v>
      </c>
      <c r="I44" s="243">
        <v>-82.979556699999904</v>
      </c>
      <c r="J44" s="18" t="s">
        <v>5</v>
      </c>
      <c r="K44" s="45" t="s">
        <v>3196</v>
      </c>
      <c r="L44" s="122" t="s">
        <v>3190</v>
      </c>
      <c r="M44" s="62" t="s">
        <v>3190</v>
      </c>
      <c r="N44" s="45" t="str">
        <f t="shared" si="1"/>
        <v>Groundwater</v>
      </c>
      <c r="O44" s="256" t="s">
        <v>35</v>
      </c>
      <c r="P44" s="290">
        <v>2018</v>
      </c>
      <c r="Q44" s="277">
        <v>20</v>
      </c>
      <c r="R44" s="277"/>
      <c r="S44" s="277" t="s">
        <v>36</v>
      </c>
      <c r="T44" s="277" t="s">
        <v>36</v>
      </c>
      <c r="U44" s="277">
        <f t="shared" si="2"/>
        <v>20</v>
      </c>
      <c r="V44" s="248"/>
      <c r="W44" s="246"/>
      <c r="X44" s="246"/>
      <c r="Y44" s="19"/>
      <c r="Z44" s="209" t="s">
        <v>3166</v>
      </c>
      <c r="AA44" s="210"/>
      <c r="AB44" s="68" t="s">
        <v>3168</v>
      </c>
      <c r="AC44" s="32">
        <v>44089</v>
      </c>
      <c r="AD44" s="46" t="s">
        <v>39</v>
      </c>
    </row>
    <row r="45" spans="1:30" ht="28.5" customHeight="1">
      <c r="A45" s="36" t="s">
        <v>3423</v>
      </c>
      <c r="B45" s="106"/>
      <c r="C45" s="106" t="s">
        <v>3158</v>
      </c>
      <c r="D45" s="106" t="s">
        <v>3342</v>
      </c>
      <c r="E45" s="241">
        <v>462</v>
      </c>
      <c r="F45" s="15" t="str">
        <f t="shared" si="7"/>
        <v>Depor Industries (Troy), Troy, Oakland County, Michigan</v>
      </c>
      <c r="G45" s="328" t="s">
        <v>3424</v>
      </c>
      <c r="H45" s="243">
        <v>42.552535399999996</v>
      </c>
      <c r="I45" s="243">
        <v>-83.162722599999995</v>
      </c>
      <c r="J45" s="18" t="s">
        <v>5</v>
      </c>
      <c r="K45" s="45" t="s">
        <v>3271</v>
      </c>
      <c r="L45" s="122" t="s">
        <v>3190</v>
      </c>
      <c r="M45" s="62" t="s">
        <v>3190</v>
      </c>
      <c r="N45" s="45" t="str">
        <f t="shared" si="1"/>
        <v>Groundwater</v>
      </c>
      <c r="O45" s="256" t="s">
        <v>35</v>
      </c>
      <c r="P45" s="290">
        <v>2018</v>
      </c>
      <c r="Q45" s="277"/>
      <c r="R45" s="277">
        <v>9750</v>
      </c>
      <c r="S45" s="277" t="s">
        <v>36</v>
      </c>
      <c r="T45" s="277" t="s">
        <v>36</v>
      </c>
      <c r="U45" s="277">
        <f t="shared" si="2"/>
        <v>9750</v>
      </c>
      <c r="V45" s="249"/>
      <c r="W45" s="251"/>
      <c r="X45" s="251"/>
      <c r="Y45" s="19"/>
      <c r="Z45" s="209" t="s">
        <v>3166</v>
      </c>
      <c r="AA45" s="210"/>
      <c r="AB45" s="68" t="s">
        <v>3168</v>
      </c>
      <c r="AC45" s="32">
        <v>44089</v>
      </c>
      <c r="AD45" s="46" t="s">
        <v>39</v>
      </c>
    </row>
    <row r="46" spans="1:30" ht="28.5" customHeight="1">
      <c r="A46" s="36" t="s">
        <v>3427</v>
      </c>
      <c r="B46" s="106"/>
      <c r="C46" s="106" t="s">
        <v>3158</v>
      </c>
      <c r="D46" s="106" t="s">
        <v>3237</v>
      </c>
      <c r="E46" s="106">
        <v>463</v>
      </c>
      <c r="F46" s="15" t="str">
        <f t="shared" si="7"/>
        <v>Detroit Chrome, Inc. dba DCI Aerotech, Detroit, Wayne County, Michigan</v>
      </c>
      <c r="G46" s="328" t="s">
        <v>3428</v>
      </c>
      <c r="H46" s="243">
        <v>42.395249700000001</v>
      </c>
      <c r="I46" s="243">
        <v>-83.146132799999904</v>
      </c>
      <c r="J46" s="18" t="s">
        <v>5</v>
      </c>
      <c r="K46" s="19"/>
      <c r="L46" s="122" t="s">
        <v>3190</v>
      </c>
      <c r="M46" s="62" t="s">
        <v>3190</v>
      </c>
      <c r="N46" s="45" t="str">
        <f t="shared" si="1"/>
        <v>Groundwater</v>
      </c>
      <c r="O46" s="256" t="s">
        <v>35</v>
      </c>
      <c r="P46" s="290">
        <v>2019</v>
      </c>
      <c r="Q46" s="277">
        <v>19000</v>
      </c>
      <c r="R46" s="277"/>
      <c r="S46" s="277" t="s">
        <v>36</v>
      </c>
      <c r="T46" s="277"/>
      <c r="U46" s="277">
        <f t="shared" si="2"/>
        <v>19000</v>
      </c>
      <c r="V46" s="248"/>
      <c r="W46" s="246"/>
      <c r="X46" s="246"/>
      <c r="Y46" s="19"/>
      <c r="Z46" s="209" t="s">
        <v>3166</v>
      </c>
      <c r="AA46" s="210"/>
      <c r="AB46" s="68" t="s">
        <v>3168</v>
      </c>
      <c r="AC46" s="32">
        <v>44089</v>
      </c>
      <c r="AD46" s="46" t="s">
        <v>39</v>
      </c>
    </row>
    <row r="47" spans="1:30" ht="28.5" customHeight="1">
      <c r="A47" s="36" t="s">
        <v>3431</v>
      </c>
      <c r="B47" s="106"/>
      <c r="C47" s="106" t="s">
        <v>3158</v>
      </c>
      <c r="D47" s="106" t="s">
        <v>3237</v>
      </c>
      <c r="E47" s="241">
        <v>464</v>
      </c>
      <c r="F47" s="15" t="str">
        <f t="shared" si="7"/>
        <v>Detroit Diesel Corporation, Detroit, Wayne County, Michigan</v>
      </c>
      <c r="G47" s="242" t="s">
        <v>9725</v>
      </c>
      <c r="H47" s="243">
        <v>42.264683499999997</v>
      </c>
      <c r="I47" s="243">
        <v>-83.169383199999999</v>
      </c>
      <c r="J47" s="18" t="s">
        <v>5</v>
      </c>
      <c r="K47" s="19"/>
      <c r="L47" s="122" t="s">
        <v>3190</v>
      </c>
      <c r="M47" s="62" t="s">
        <v>3190</v>
      </c>
      <c r="N47" s="45" t="str">
        <f t="shared" si="1"/>
        <v>Groundwater</v>
      </c>
      <c r="O47" s="256" t="s">
        <v>35</v>
      </c>
      <c r="P47" s="290">
        <v>2018</v>
      </c>
      <c r="Q47" s="277">
        <v>5.7</v>
      </c>
      <c r="R47" s="277">
        <v>11</v>
      </c>
      <c r="S47" s="277">
        <v>16.7</v>
      </c>
      <c r="T47" s="277"/>
      <c r="U47" s="277">
        <f t="shared" si="2"/>
        <v>16.7</v>
      </c>
      <c r="V47" s="249"/>
      <c r="W47" s="251"/>
      <c r="X47" s="251"/>
      <c r="Y47" s="19"/>
      <c r="Z47" s="209" t="s">
        <v>3166</v>
      </c>
      <c r="AA47" s="210"/>
      <c r="AB47" s="68" t="s">
        <v>3168</v>
      </c>
      <c r="AC47" s="32">
        <v>44089</v>
      </c>
      <c r="AD47" s="46" t="s">
        <v>39</v>
      </c>
    </row>
    <row r="48" spans="1:30" ht="28.5" customHeight="1">
      <c r="A48" s="36" t="s">
        <v>3435</v>
      </c>
      <c r="B48" s="106"/>
      <c r="C48" s="106" t="s">
        <v>3158</v>
      </c>
      <c r="D48" s="106" t="s">
        <v>3237</v>
      </c>
      <c r="E48" s="241">
        <v>465</v>
      </c>
      <c r="F48" s="15" t="str">
        <f t="shared" si="7"/>
        <v>Detroit Metropolitan Wayne County Airport, Detroit, Wayne County, Michigan</v>
      </c>
      <c r="G48" s="328" t="s">
        <v>9726</v>
      </c>
      <c r="H48" s="243">
        <v>42.331426999999998</v>
      </c>
      <c r="I48" s="243">
        <v>-83.0457538</v>
      </c>
      <c r="J48" s="40" t="s">
        <v>113</v>
      </c>
      <c r="K48" s="19"/>
      <c r="L48" s="122" t="s">
        <v>3190</v>
      </c>
      <c r="M48" s="62" t="s">
        <v>3190</v>
      </c>
      <c r="N48" s="45" t="str">
        <f t="shared" si="1"/>
        <v>Groundwater</v>
      </c>
      <c r="O48" s="256" t="s">
        <v>35</v>
      </c>
      <c r="P48" s="290">
        <v>2019</v>
      </c>
      <c r="Q48" s="277">
        <v>140</v>
      </c>
      <c r="R48" s="277">
        <v>220</v>
      </c>
      <c r="S48" s="277">
        <v>360</v>
      </c>
      <c r="T48" s="277"/>
      <c r="U48" s="277">
        <f t="shared" si="2"/>
        <v>360</v>
      </c>
      <c r="V48" s="248"/>
      <c r="W48" s="246"/>
      <c r="X48" s="246"/>
      <c r="Y48" s="19"/>
      <c r="Z48" s="209" t="s">
        <v>3166</v>
      </c>
      <c r="AA48" s="210"/>
      <c r="AB48" s="68" t="s">
        <v>3168</v>
      </c>
      <c r="AC48" s="32">
        <v>44089</v>
      </c>
      <c r="AD48" s="46" t="s">
        <v>39</v>
      </c>
    </row>
    <row r="49" spans="1:30" ht="28.5" customHeight="1">
      <c r="A49" s="36" t="s">
        <v>3439</v>
      </c>
      <c r="B49" s="36"/>
      <c r="C49" s="36" t="s">
        <v>3158</v>
      </c>
      <c r="D49" s="36" t="s">
        <v>3440</v>
      </c>
      <c r="E49" s="106">
        <v>1596</v>
      </c>
      <c r="F49" s="15"/>
      <c r="G49" s="328" t="s">
        <v>9731</v>
      </c>
      <c r="H49" s="234">
        <v>42.3408722</v>
      </c>
      <c r="I49" s="234">
        <v>-83.888624199999995</v>
      </c>
      <c r="J49" s="40" t="s">
        <v>765</v>
      </c>
      <c r="K49" s="19"/>
      <c r="L49" s="61"/>
      <c r="M49" s="41" t="s">
        <v>3266</v>
      </c>
      <c r="N49" s="45" t="str">
        <f t="shared" si="1"/>
        <v>Other Water</v>
      </c>
      <c r="O49" s="276" t="s">
        <v>2471</v>
      </c>
      <c r="P49" s="233">
        <v>2018</v>
      </c>
      <c r="Q49" s="277">
        <v>7.97</v>
      </c>
      <c r="R49" s="277">
        <v>1.51</v>
      </c>
      <c r="S49" s="277"/>
      <c r="T49" s="277"/>
      <c r="U49" s="277">
        <f t="shared" si="2"/>
        <v>7.97</v>
      </c>
      <c r="V49" s="249"/>
      <c r="W49" s="251"/>
      <c r="X49" s="251"/>
      <c r="Y49" s="45"/>
      <c r="Z49" s="61"/>
      <c r="AA49" s="19"/>
      <c r="AB49" s="63"/>
      <c r="AC49" s="117">
        <v>44454</v>
      </c>
      <c r="AD49" s="121" t="s">
        <v>39</v>
      </c>
    </row>
    <row r="50" spans="1:30" ht="28.5" customHeight="1">
      <c r="A50" s="239" t="s">
        <v>3441</v>
      </c>
      <c r="B50" s="240"/>
      <c r="C50" s="240" t="s">
        <v>3158</v>
      </c>
      <c r="D50" s="240" t="s">
        <v>3442</v>
      </c>
      <c r="E50" s="241">
        <v>169</v>
      </c>
      <c r="F50" s="15" t="str">
        <f t="shared" ref="F50:F52" si="8">A50 &amp; ", " &amp; D50</f>
        <v>Diamond Chrome Plating, Howell, Livingston County, Michigan</v>
      </c>
      <c r="G50" s="328" t="s">
        <v>9738</v>
      </c>
      <c r="H50" s="243">
        <v>42.6029938</v>
      </c>
      <c r="I50" s="243">
        <v>-83.932721799999996</v>
      </c>
      <c r="J50" s="136" t="s">
        <v>5</v>
      </c>
      <c r="K50" s="145" t="s">
        <v>3444</v>
      </c>
      <c r="L50" s="329" t="s">
        <v>3445</v>
      </c>
      <c r="M50" s="122" t="s">
        <v>3445</v>
      </c>
      <c r="N50" s="45" t="str">
        <f t="shared" si="1"/>
        <v>Groundwater</v>
      </c>
      <c r="O50" s="256" t="s">
        <v>35</v>
      </c>
      <c r="P50" s="290">
        <v>2019</v>
      </c>
      <c r="Q50" s="277">
        <v>23</v>
      </c>
      <c r="R50" s="277">
        <v>30000</v>
      </c>
      <c r="S50" s="277"/>
      <c r="T50" s="277">
        <v>30016</v>
      </c>
      <c r="U50" s="277">
        <f t="shared" si="2"/>
        <v>30016</v>
      </c>
      <c r="V50" s="263" t="s">
        <v>3450</v>
      </c>
      <c r="W50" s="236" t="s">
        <v>3445</v>
      </c>
      <c r="X50" s="246"/>
      <c r="Y50" s="40" t="s">
        <v>3451</v>
      </c>
      <c r="Z50" s="244" t="s">
        <v>3166</v>
      </c>
      <c r="AA50" s="228" t="s">
        <v>3454</v>
      </c>
      <c r="AB50" s="68" t="s">
        <v>3168</v>
      </c>
      <c r="AC50" s="32">
        <v>44018</v>
      </c>
      <c r="AD50" s="46" t="s">
        <v>3169</v>
      </c>
    </row>
    <row r="51" spans="1:30" ht="28.5" customHeight="1">
      <c r="A51" s="36" t="s">
        <v>3455</v>
      </c>
      <c r="B51" s="106"/>
      <c r="C51" s="106" t="s">
        <v>3158</v>
      </c>
      <c r="D51" s="106" t="s">
        <v>3237</v>
      </c>
      <c r="E51" s="106">
        <v>466</v>
      </c>
      <c r="F51" s="15" t="str">
        <f t="shared" si="8"/>
        <v>Disposal and Recycling Technologies, Detroit, Wayne County, Michigan</v>
      </c>
      <c r="G51" s="242" t="s">
        <v>9742</v>
      </c>
      <c r="H51" s="243">
        <v>42.394737300000003</v>
      </c>
      <c r="I51" s="243">
        <v>-83.156105999999994</v>
      </c>
      <c r="J51" s="18" t="s">
        <v>5</v>
      </c>
      <c r="K51" s="45" t="s">
        <v>3239</v>
      </c>
      <c r="L51" s="122" t="s">
        <v>3190</v>
      </c>
      <c r="M51" s="62" t="s">
        <v>3190</v>
      </c>
      <c r="N51" s="45" t="str">
        <f t="shared" si="1"/>
        <v>Groundwater</v>
      </c>
      <c r="O51" s="256" t="s">
        <v>35</v>
      </c>
      <c r="P51" s="290">
        <v>2018</v>
      </c>
      <c r="Q51" s="277">
        <v>1790</v>
      </c>
      <c r="R51" s="277">
        <v>530</v>
      </c>
      <c r="S51" s="277">
        <v>2320</v>
      </c>
      <c r="T51" s="277"/>
      <c r="U51" s="277">
        <f t="shared" si="2"/>
        <v>2320</v>
      </c>
      <c r="V51" s="249"/>
      <c r="W51" s="251"/>
      <c r="X51" s="251"/>
      <c r="Y51" s="19"/>
      <c r="Z51" s="244" t="s">
        <v>3166</v>
      </c>
      <c r="AA51" s="210"/>
      <c r="AB51" s="68" t="s">
        <v>3168</v>
      </c>
      <c r="AC51" s="32">
        <v>44089</v>
      </c>
      <c r="AD51" s="46" t="s">
        <v>39</v>
      </c>
    </row>
    <row r="52" spans="1:30" ht="28.5" customHeight="1">
      <c r="A52" s="36" t="s">
        <v>3459</v>
      </c>
      <c r="B52" s="106"/>
      <c r="C52" s="106" t="s">
        <v>3158</v>
      </c>
      <c r="D52" s="106" t="s">
        <v>3237</v>
      </c>
      <c r="E52" s="241">
        <v>467</v>
      </c>
      <c r="F52" s="15" t="str">
        <f t="shared" si="8"/>
        <v>Domestic Uniform Rental, Detroit, Wayne County, Michigan</v>
      </c>
      <c r="G52" s="242" t="s">
        <v>9745</v>
      </c>
      <c r="H52" s="243">
        <v>42.340513700000002</v>
      </c>
      <c r="I52" s="243">
        <v>-83.086549399999996</v>
      </c>
      <c r="J52" s="18" t="s">
        <v>5</v>
      </c>
      <c r="K52" s="45" t="s">
        <v>3196</v>
      </c>
      <c r="L52" s="122" t="s">
        <v>3190</v>
      </c>
      <c r="M52" s="62" t="s">
        <v>3190</v>
      </c>
      <c r="N52" s="45" t="str">
        <f t="shared" si="1"/>
        <v>Groundwater</v>
      </c>
      <c r="O52" s="256" t="s">
        <v>35</v>
      </c>
      <c r="P52" s="290">
        <v>2018</v>
      </c>
      <c r="Q52" s="277">
        <v>20</v>
      </c>
      <c r="R52" s="277">
        <v>50</v>
      </c>
      <c r="S52" s="277">
        <v>70</v>
      </c>
      <c r="T52" s="277"/>
      <c r="U52" s="277">
        <f t="shared" si="2"/>
        <v>70</v>
      </c>
      <c r="V52" s="248"/>
      <c r="W52" s="246"/>
      <c r="X52" s="246"/>
      <c r="Y52" s="19"/>
      <c r="Z52" s="244" t="s">
        <v>3166</v>
      </c>
      <c r="AA52" s="210"/>
      <c r="AB52" s="68" t="s">
        <v>3168</v>
      </c>
      <c r="AC52" s="32">
        <v>44089</v>
      </c>
      <c r="AD52" s="46" t="s">
        <v>39</v>
      </c>
    </row>
    <row r="53" spans="1:30" ht="28.5" customHeight="1">
      <c r="A53" s="36" t="s">
        <v>3463</v>
      </c>
      <c r="B53" s="36"/>
      <c r="C53" s="36" t="s">
        <v>3158</v>
      </c>
      <c r="D53" s="36" t="s">
        <v>3464</v>
      </c>
      <c r="E53" s="241">
        <v>1597</v>
      </c>
      <c r="F53" s="15"/>
      <c r="G53" s="328" t="s">
        <v>9754</v>
      </c>
      <c r="H53" s="234">
        <v>42.186571699999902</v>
      </c>
      <c r="I53" s="234">
        <v>-83.161591999999999</v>
      </c>
      <c r="J53" s="40" t="s">
        <v>765</v>
      </c>
      <c r="K53" s="19"/>
      <c r="L53" s="61"/>
      <c r="M53" s="41" t="s">
        <v>3266</v>
      </c>
      <c r="N53" s="45" t="str">
        <f t="shared" si="1"/>
        <v>Other Water</v>
      </c>
      <c r="O53" s="276" t="s">
        <v>2471</v>
      </c>
      <c r="P53" s="233">
        <v>2018</v>
      </c>
      <c r="Q53" s="277">
        <v>12.7</v>
      </c>
      <c r="R53" s="277">
        <v>22.2</v>
      </c>
      <c r="S53" s="277"/>
      <c r="T53" s="277"/>
      <c r="U53" s="277">
        <f t="shared" si="2"/>
        <v>22.2</v>
      </c>
      <c r="V53" s="249"/>
      <c r="W53" s="251"/>
      <c r="X53" s="251"/>
      <c r="Y53" s="45"/>
      <c r="Z53" s="61"/>
      <c r="AA53" s="19"/>
      <c r="AB53" s="63"/>
      <c r="AC53" s="117">
        <v>44454</v>
      </c>
      <c r="AD53" s="121" t="s">
        <v>39</v>
      </c>
    </row>
    <row r="54" spans="1:30" ht="28.5" customHeight="1">
      <c r="A54" s="36" t="s">
        <v>3465</v>
      </c>
      <c r="B54" s="36" t="s">
        <v>9755</v>
      </c>
      <c r="C54" s="36" t="s">
        <v>3158</v>
      </c>
      <c r="D54" s="36"/>
      <c r="E54" s="106">
        <v>1598</v>
      </c>
      <c r="F54" s="15"/>
      <c r="G54" s="328" t="s">
        <v>9756</v>
      </c>
      <c r="H54" s="234">
        <v>42.106280699999999</v>
      </c>
      <c r="I54" s="234">
        <v>-83.199059199999994</v>
      </c>
      <c r="J54" s="40" t="s">
        <v>1201</v>
      </c>
      <c r="K54" s="19"/>
      <c r="L54" s="41" t="s">
        <v>1570</v>
      </c>
      <c r="M54" s="61"/>
      <c r="N54" s="45" t="str">
        <f t="shared" si="1"/>
        <v>Unknown</v>
      </c>
      <c r="O54" s="276"/>
      <c r="P54" s="233"/>
      <c r="Q54" s="277"/>
      <c r="R54" s="277"/>
      <c r="S54" s="277"/>
      <c r="T54" s="277"/>
      <c r="U54" s="277" t="str">
        <f t="shared" si="2"/>
        <v/>
      </c>
      <c r="V54" s="248"/>
      <c r="W54" s="246"/>
      <c r="X54" s="246"/>
      <c r="Y54" s="45" t="s">
        <v>1572</v>
      </c>
      <c r="Z54" s="41" t="s">
        <v>3466</v>
      </c>
      <c r="AA54" s="19"/>
      <c r="AB54" s="63"/>
      <c r="AC54" s="117">
        <v>44454</v>
      </c>
      <c r="AD54" s="121" t="s">
        <v>39</v>
      </c>
    </row>
    <row r="55" spans="1:30" ht="28.5" customHeight="1">
      <c r="A55" s="239" t="s">
        <v>3467</v>
      </c>
      <c r="B55" s="240"/>
      <c r="C55" s="240" t="s">
        <v>3158</v>
      </c>
      <c r="D55" s="240" t="s">
        <v>3468</v>
      </c>
      <c r="E55" s="241">
        <v>179</v>
      </c>
      <c r="F55" s="15" t="str">
        <f t="shared" ref="F55:F57" si="9">A55 &amp; ", " &amp; D55</f>
        <v>Du-Wel Metals, Hartford, Van Buren County, Michigan</v>
      </c>
      <c r="G55" s="328" t="s">
        <v>9757</v>
      </c>
      <c r="H55" s="243">
        <v>42.200048000000002</v>
      </c>
      <c r="I55" s="243">
        <v>-86.172082699999905</v>
      </c>
      <c r="J55" s="136" t="s">
        <v>5</v>
      </c>
      <c r="K55" s="145" t="s">
        <v>3470</v>
      </c>
      <c r="L55" s="329" t="s">
        <v>3471</v>
      </c>
      <c r="M55" s="122" t="s">
        <v>3472</v>
      </c>
      <c r="N55" s="45" t="str">
        <f t="shared" si="1"/>
        <v>Groundwater</v>
      </c>
      <c r="O55" s="256" t="s">
        <v>35</v>
      </c>
      <c r="P55" s="290">
        <v>2019</v>
      </c>
      <c r="Q55" s="277">
        <v>35.299999999999997</v>
      </c>
      <c r="R55" s="277">
        <v>8690</v>
      </c>
      <c r="S55" s="277"/>
      <c r="T55" s="277">
        <v>8808.2999999999993</v>
      </c>
      <c r="U55" s="277">
        <f t="shared" si="2"/>
        <v>8808.2999999999993</v>
      </c>
      <c r="V55" s="262" t="s">
        <v>3477</v>
      </c>
      <c r="W55" s="245" t="s">
        <v>3472</v>
      </c>
      <c r="X55" s="251"/>
      <c r="Y55" s="137" t="s">
        <v>11153</v>
      </c>
      <c r="Z55" s="244" t="s">
        <v>3166</v>
      </c>
      <c r="AA55" s="228" t="s">
        <v>3480</v>
      </c>
      <c r="AB55" s="68" t="s">
        <v>3168</v>
      </c>
      <c r="AC55" s="32">
        <v>44018</v>
      </c>
      <c r="AD55" s="46" t="s">
        <v>3169</v>
      </c>
    </row>
    <row r="56" spans="1:30" ht="28.5" customHeight="1">
      <c r="A56" s="36" t="s">
        <v>3481</v>
      </c>
      <c r="B56" s="106"/>
      <c r="C56" s="106" t="s">
        <v>3158</v>
      </c>
      <c r="D56" s="106" t="s">
        <v>3237</v>
      </c>
      <c r="E56" s="106">
        <v>468</v>
      </c>
      <c r="F56" s="15" t="str">
        <f t="shared" si="9"/>
        <v>Dynamic Metal Finishing, Detroit, Wayne County, Michigan</v>
      </c>
      <c r="G56" s="328" t="s">
        <v>3482</v>
      </c>
      <c r="H56" s="243">
        <v>42.393094900000001</v>
      </c>
      <c r="I56" s="243">
        <v>-83.001766699999905</v>
      </c>
      <c r="J56" s="18" t="s">
        <v>5</v>
      </c>
      <c r="K56" s="45" t="s">
        <v>3196</v>
      </c>
      <c r="L56" s="122" t="s">
        <v>3190</v>
      </c>
      <c r="M56" s="62" t="s">
        <v>3190</v>
      </c>
      <c r="N56" s="45" t="str">
        <f t="shared" si="1"/>
        <v>Groundwater</v>
      </c>
      <c r="O56" s="256" t="s">
        <v>35</v>
      </c>
      <c r="P56" s="290">
        <v>2018</v>
      </c>
      <c r="Q56" s="277"/>
      <c r="R56" s="277">
        <v>10</v>
      </c>
      <c r="S56" s="277" t="s">
        <v>36</v>
      </c>
      <c r="T56" s="277" t="s">
        <v>36</v>
      </c>
      <c r="U56" s="277">
        <f t="shared" si="2"/>
        <v>10</v>
      </c>
      <c r="V56" s="248"/>
      <c r="W56" s="246"/>
      <c r="X56" s="246"/>
      <c r="Y56" s="19"/>
      <c r="Z56" s="244" t="s">
        <v>3166</v>
      </c>
      <c r="AA56" s="210"/>
      <c r="AB56" s="68" t="s">
        <v>3168</v>
      </c>
      <c r="AC56" s="32">
        <v>44089</v>
      </c>
      <c r="AD56" s="46" t="s">
        <v>39</v>
      </c>
    </row>
    <row r="57" spans="1:30" ht="28.5" customHeight="1">
      <c r="A57" s="36" t="s">
        <v>3485</v>
      </c>
      <c r="B57" s="106"/>
      <c r="C57" s="106" t="s">
        <v>3158</v>
      </c>
      <c r="D57" s="106" t="s">
        <v>3486</v>
      </c>
      <c r="E57" s="241">
        <v>469</v>
      </c>
      <c r="F57" s="15" t="str">
        <f t="shared" si="9"/>
        <v>Dynamic Robotic Solutions, Auburn Hills, Oakland County, Michigan</v>
      </c>
      <c r="G57" s="328" t="s">
        <v>3487</v>
      </c>
      <c r="H57" s="243">
        <v>42.700443399999997</v>
      </c>
      <c r="I57" s="243">
        <v>-83.273513100000002</v>
      </c>
      <c r="J57" s="18" t="s">
        <v>5</v>
      </c>
      <c r="K57" s="19"/>
      <c r="L57" s="122" t="s">
        <v>3190</v>
      </c>
      <c r="M57" s="62" t="s">
        <v>3190</v>
      </c>
      <c r="N57" s="45" t="str">
        <f t="shared" si="1"/>
        <v>Groundwater</v>
      </c>
      <c r="O57" s="256" t="s">
        <v>35</v>
      </c>
      <c r="P57" s="290">
        <v>2018</v>
      </c>
      <c r="Q57" s="277">
        <v>1.7</v>
      </c>
      <c r="R57" s="277"/>
      <c r="S57" s="277" t="s">
        <v>36</v>
      </c>
      <c r="T57" s="277" t="s">
        <v>36</v>
      </c>
      <c r="U57" s="277">
        <f t="shared" si="2"/>
        <v>1.7</v>
      </c>
      <c r="V57" s="249"/>
      <c r="W57" s="251"/>
      <c r="X57" s="251"/>
      <c r="Y57" s="19"/>
      <c r="Z57" s="244" t="s">
        <v>3166</v>
      </c>
      <c r="AA57" s="210"/>
      <c r="AB57" s="68" t="s">
        <v>3168</v>
      </c>
      <c r="AC57" s="32">
        <v>44089</v>
      </c>
      <c r="AD57" s="46" t="s">
        <v>39</v>
      </c>
    </row>
    <row r="58" spans="1:30" ht="28.5" customHeight="1">
      <c r="A58" s="36" t="s">
        <v>3490</v>
      </c>
      <c r="B58" s="36"/>
      <c r="C58" s="36" t="s">
        <v>3158</v>
      </c>
      <c r="D58" s="36" t="s">
        <v>3491</v>
      </c>
      <c r="E58" s="106">
        <v>1599</v>
      </c>
      <c r="F58" s="15"/>
      <c r="G58" s="328" t="s">
        <v>9776</v>
      </c>
      <c r="H58" s="234">
        <v>42.722402700000004</v>
      </c>
      <c r="I58" s="234">
        <v>-84.511322499999906</v>
      </c>
      <c r="J58" s="40" t="s">
        <v>765</v>
      </c>
      <c r="K58" s="19"/>
      <c r="L58" s="61"/>
      <c r="M58" s="41" t="s">
        <v>3266</v>
      </c>
      <c r="N58" s="45" t="str">
        <f t="shared" si="1"/>
        <v>Other Water</v>
      </c>
      <c r="O58" s="276" t="s">
        <v>2471</v>
      </c>
      <c r="P58" s="233">
        <v>2018</v>
      </c>
      <c r="Q58" s="277">
        <v>3.28</v>
      </c>
      <c r="R58" s="277">
        <v>2.62</v>
      </c>
      <c r="S58" s="277"/>
      <c r="T58" s="277"/>
      <c r="U58" s="277">
        <f t="shared" si="2"/>
        <v>3.28</v>
      </c>
      <c r="V58" s="248"/>
      <c r="W58" s="246"/>
      <c r="X58" s="246"/>
      <c r="Y58" s="45"/>
      <c r="Z58" s="61"/>
      <c r="AA58" s="19"/>
      <c r="AB58" s="63"/>
      <c r="AC58" s="117">
        <v>44454</v>
      </c>
      <c r="AD58" s="121" t="s">
        <v>39</v>
      </c>
    </row>
    <row r="59" spans="1:30" ht="28.5" customHeight="1">
      <c r="A59" s="206" t="s">
        <v>3492</v>
      </c>
      <c r="B59" s="207"/>
      <c r="C59" s="240" t="s">
        <v>3158</v>
      </c>
      <c r="D59" s="240" t="s">
        <v>3282</v>
      </c>
      <c r="E59" s="106">
        <v>180</v>
      </c>
      <c r="F59" s="15" t="str">
        <f t="shared" ref="F59:F63" si="10">A59 &amp; ", " &amp; D59</f>
        <v>EleCentero Chemical Finishing - Remico, Wyoming, Kent County, Michigan</v>
      </c>
      <c r="G59" s="328" t="s">
        <v>9811</v>
      </c>
      <c r="H59" s="243">
        <v>42.908894099999998</v>
      </c>
      <c r="I59" s="243">
        <v>-85.729003899999995</v>
      </c>
      <c r="J59" s="136" t="s">
        <v>5</v>
      </c>
      <c r="K59" s="145" t="s">
        <v>3494</v>
      </c>
      <c r="L59" s="329" t="s">
        <v>3495</v>
      </c>
      <c r="M59" s="122" t="s">
        <v>3496</v>
      </c>
      <c r="N59" s="45" t="str">
        <f t="shared" si="1"/>
        <v>Groundwater</v>
      </c>
      <c r="O59" s="256" t="s">
        <v>35</v>
      </c>
      <c r="P59" s="290">
        <v>2019</v>
      </c>
      <c r="Q59" s="291"/>
      <c r="R59" s="291"/>
      <c r="S59" s="277"/>
      <c r="T59" s="277">
        <v>12215</v>
      </c>
      <c r="U59" s="277">
        <f t="shared" si="2"/>
        <v>12215</v>
      </c>
      <c r="V59" s="262" t="s">
        <v>3501</v>
      </c>
      <c r="W59" s="245" t="s">
        <v>3496</v>
      </c>
      <c r="X59" s="251"/>
      <c r="Y59" s="137" t="s">
        <v>3502</v>
      </c>
      <c r="Z59" s="244" t="s">
        <v>3166</v>
      </c>
      <c r="AA59" s="229" t="s">
        <v>3503</v>
      </c>
      <c r="AB59" s="68" t="s">
        <v>3168</v>
      </c>
      <c r="AC59" s="32">
        <v>44018</v>
      </c>
      <c r="AD59" s="121" t="s">
        <v>3169</v>
      </c>
    </row>
    <row r="60" spans="1:30" ht="28.5" customHeight="1">
      <c r="A60" s="36" t="s">
        <v>3504</v>
      </c>
      <c r="B60" s="106"/>
      <c r="C60" s="106" t="s">
        <v>3158</v>
      </c>
      <c r="D60" s="106" t="s">
        <v>3505</v>
      </c>
      <c r="E60" s="241">
        <v>470</v>
      </c>
      <c r="F60" s="15" t="str">
        <f t="shared" si="10"/>
        <v>EnviroSolids, Dearborn, Wayne County, Michigan</v>
      </c>
      <c r="G60" s="328" t="s">
        <v>3506</v>
      </c>
      <c r="H60" s="243">
        <v>42.3349148</v>
      </c>
      <c r="I60" s="243">
        <v>-83.157309999999995</v>
      </c>
      <c r="J60" s="18" t="s">
        <v>5</v>
      </c>
      <c r="K60" s="45" t="s">
        <v>3239</v>
      </c>
      <c r="L60" s="122" t="s">
        <v>3190</v>
      </c>
      <c r="M60" s="62" t="s">
        <v>3190</v>
      </c>
      <c r="N60" s="45" t="str">
        <f t="shared" si="1"/>
        <v>Groundwater</v>
      </c>
      <c r="O60" s="256" t="s">
        <v>35</v>
      </c>
      <c r="P60" s="290">
        <v>2018</v>
      </c>
      <c r="Q60" s="277">
        <v>70</v>
      </c>
      <c r="R60" s="277"/>
      <c r="S60" s="277" t="s">
        <v>36</v>
      </c>
      <c r="T60" s="277" t="s">
        <v>36</v>
      </c>
      <c r="U60" s="277">
        <f t="shared" si="2"/>
        <v>70</v>
      </c>
      <c r="V60" s="248"/>
      <c r="W60" s="246"/>
      <c r="X60" s="246"/>
      <c r="Y60" s="19"/>
      <c r="Z60" s="244" t="s">
        <v>3166</v>
      </c>
      <c r="AA60" s="210"/>
      <c r="AB60" s="68" t="s">
        <v>3168</v>
      </c>
      <c r="AC60" s="32">
        <v>44089</v>
      </c>
      <c r="AD60" s="46" t="s">
        <v>39</v>
      </c>
    </row>
    <row r="61" spans="1:30" ht="28.5" customHeight="1">
      <c r="A61" s="36" t="s">
        <v>3509</v>
      </c>
      <c r="B61" s="106"/>
      <c r="C61" s="106" t="s">
        <v>3158</v>
      </c>
      <c r="D61" s="106" t="s">
        <v>3237</v>
      </c>
      <c r="E61" s="106">
        <v>471</v>
      </c>
      <c r="F61" s="15" t="str">
        <f t="shared" si="10"/>
        <v>EQ Detroit dba US Ecology, Detroit, Wayne County, Michigan</v>
      </c>
      <c r="G61" s="328" t="s">
        <v>3510</v>
      </c>
      <c r="H61" s="243">
        <v>42.366244599999902</v>
      </c>
      <c r="I61" s="243">
        <v>-83.047275999999997</v>
      </c>
      <c r="J61" s="18" t="s">
        <v>5</v>
      </c>
      <c r="K61" s="45" t="s">
        <v>3239</v>
      </c>
      <c r="L61" s="122" t="s">
        <v>3190</v>
      </c>
      <c r="M61" s="62" t="s">
        <v>3190</v>
      </c>
      <c r="N61" s="45" t="str">
        <f t="shared" si="1"/>
        <v>Groundwater</v>
      </c>
      <c r="O61" s="256" t="s">
        <v>35</v>
      </c>
      <c r="P61" s="290">
        <v>2018</v>
      </c>
      <c r="Q61" s="277">
        <v>60</v>
      </c>
      <c r="R61" s="277">
        <v>650</v>
      </c>
      <c r="S61" s="277">
        <v>710</v>
      </c>
      <c r="T61" s="277"/>
      <c r="U61" s="277">
        <f t="shared" si="2"/>
        <v>710</v>
      </c>
      <c r="V61" s="249"/>
      <c r="W61" s="251"/>
      <c r="X61" s="251"/>
      <c r="Y61" s="19"/>
      <c r="Z61" s="244" t="s">
        <v>3166</v>
      </c>
      <c r="AA61" s="210"/>
      <c r="AB61" s="68" t="s">
        <v>3168</v>
      </c>
      <c r="AC61" s="32">
        <v>44089</v>
      </c>
      <c r="AD61" s="46" t="s">
        <v>39</v>
      </c>
    </row>
    <row r="62" spans="1:30" ht="28.5" customHeight="1">
      <c r="A62" s="36" t="s">
        <v>3513</v>
      </c>
      <c r="B62" s="106"/>
      <c r="C62" s="106" t="s">
        <v>3158</v>
      </c>
      <c r="D62" s="106" t="s">
        <v>3514</v>
      </c>
      <c r="E62" s="241">
        <v>472</v>
      </c>
      <c r="F62" s="15" t="str">
        <f t="shared" si="10"/>
        <v>EQ Resource Recovery, Romulus, Wayne County, Michigan</v>
      </c>
      <c r="G62" s="242" t="s">
        <v>9825</v>
      </c>
      <c r="H62" s="243">
        <v>42.265854699999998</v>
      </c>
      <c r="I62" s="243">
        <v>-83.395609899999997</v>
      </c>
      <c r="J62" s="18" t="s">
        <v>5</v>
      </c>
      <c r="K62" s="45" t="s">
        <v>3239</v>
      </c>
      <c r="L62" s="122" t="s">
        <v>3190</v>
      </c>
      <c r="M62" s="62" t="s">
        <v>3190</v>
      </c>
      <c r="N62" s="45" t="str">
        <f t="shared" si="1"/>
        <v>Groundwater</v>
      </c>
      <c r="O62" s="256" t="s">
        <v>35</v>
      </c>
      <c r="P62" s="290">
        <v>2018</v>
      </c>
      <c r="Q62" s="277">
        <v>130</v>
      </c>
      <c r="R62" s="277">
        <v>240</v>
      </c>
      <c r="S62" s="277">
        <v>370</v>
      </c>
      <c r="T62" s="277"/>
      <c r="U62" s="277">
        <f t="shared" si="2"/>
        <v>370</v>
      </c>
      <c r="V62" s="248"/>
      <c r="W62" s="246"/>
      <c r="X62" s="246"/>
      <c r="Y62" s="19"/>
      <c r="Z62" s="70" t="s">
        <v>3166</v>
      </c>
      <c r="AA62" s="210"/>
      <c r="AB62" s="68" t="s">
        <v>3168</v>
      </c>
      <c r="AC62" s="32">
        <v>44089</v>
      </c>
      <c r="AD62" s="46" t="s">
        <v>39</v>
      </c>
    </row>
    <row r="63" spans="1:30" ht="28.5" customHeight="1">
      <c r="A63" s="36" t="s">
        <v>9826</v>
      </c>
      <c r="B63" s="106"/>
      <c r="C63" s="113" t="s">
        <v>3158</v>
      </c>
      <c r="D63" s="113" t="s">
        <v>3518</v>
      </c>
      <c r="E63" s="241">
        <v>134</v>
      </c>
      <c r="F63" s="15" t="str">
        <f t="shared" si="10"/>
        <v>Escanaba Defense Fuel Supply Point, Escanaba, Michigan</v>
      </c>
      <c r="G63" s="328" t="s">
        <v>9827</v>
      </c>
      <c r="H63" s="243">
        <v>45.791735899999999</v>
      </c>
      <c r="I63" s="243">
        <v>-87.057651899999996</v>
      </c>
      <c r="J63" s="18" t="s">
        <v>44</v>
      </c>
      <c r="K63" s="19" t="s">
        <v>3520</v>
      </c>
      <c r="L63" s="333" t="s">
        <v>3521</v>
      </c>
      <c r="M63" s="122" t="s">
        <v>3522</v>
      </c>
      <c r="N63" s="45" t="str">
        <f t="shared" si="1"/>
        <v>Groundwater</v>
      </c>
      <c r="O63" s="256" t="s">
        <v>35</v>
      </c>
      <c r="P63" s="290">
        <v>2018</v>
      </c>
      <c r="Q63" s="277">
        <v>189</v>
      </c>
      <c r="R63" s="277">
        <v>11100</v>
      </c>
      <c r="S63" s="277"/>
      <c r="T63" s="277" t="s">
        <v>36</v>
      </c>
      <c r="U63" s="277">
        <f t="shared" si="2"/>
        <v>11100</v>
      </c>
      <c r="V63" s="262" t="s">
        <v>49</v>
      </c>
      <c r="W63" s="245" t="s">
        <v>3522</v>
      </c>
      <c r="X63" s="250" t="s">
        <v>3525</v>
      </c>
      <c r="Y63" s="45" t="s">
        <v>3526</v>
      </c>
      <c r="Z63" s="209" t="s">
        <v>3166</v>
      </c>
      <c r="AA63" s="228" t="s">
        <v>3527</v>
      </c>
      <c r="AB63" s="68" t="s">
        <v>3168</v>
      </c>
      <c r="AC63" s="32">
        <v>44015</v>
      </c>
      <c r="AD63" s="46" t="s">
        <v>3169</v>
      </c>
    </row>
    <row r="64" spans="1:30" ht="28.5" customHeight="1">
      <c r="A64" s="36" t="s">
        <v>3528</v>
      </c>
      <c r="B64" s="36"/>
      <c r="C64" s="36" t="s">
        <v>3158</v>
      </c>
      <c r="D64" s="36" t="s">
        <v>3529</v>
      </c>
      <c r="E64" s="241">
        <v>1600</v>
      </c>
      <c r="F64" s="15"/>
      <c r="G64" s="328" t="s">
        <v>9853</v>
      </c>
      <c r="H64" s="234">
        <v>43.0310384</v>
      </c>
      <c r="I64" s="234">
        <v>-83.803529100000006</v>
      </c>
      <c r="J64" s="40" t="s">
        <v>765</v>
      </c>
      <c r="K64" s="19"/>
      <c r="L64" s="61"/>
      <c r="M64" s="41" t="s">
        <v>3266</v>
      </c>
      <c r="N64" s="45" t="str">
        <f t="shared" si="1"/>
        <v>Other Water</v>
      </c>
      <c r="O64" s="276" t="s">
        <v>2471</v>
      </c>
      <c r="P64" s="233">
        <v>2018</v>
      </c>
      <c r="Q64" s="277">
        <v>6.35</v>
      </c>
      <c r="R64" s="277">
        <v>43.3</v>
      </c>
      <c r="S64" s="277"/>
      <c r="T64" s="277"/>
      <c r="U64" s="277">
        <f t="shared" si="2"/>
        <v>43.3</v>
      </c>
      <c r="V64" s="248"/>
      <c r="W64" s="246"/>
      <c r="X64" s="246"/>
      <c r="Y64" s="45"/>
      <c r="Z64" s="61"/>
      <c r="AA64" s="19"/>
      <c r="AB64" s="63"/>
      <c r="AC64" s="117">
        <v>44454</v>
      </c>
      <c r="AD64" s="121" t="s">
        <v>39</v>
      </c>
    </row>
    <row r="65" spans="1:30" ht="28.5" customHeight="1">
      <c r="A65" s="36" t="s">
        <v>3530</v>
      </c>
      <c r="B65" s="106"/>
      <c r="C65" s="106" t="s">
        <v>3158</v>
      </c>
      <c r="D65" s="106" t="s">
        <v>3531</v>
      </c>
      <c r="E65" s="241">
        <v>473</v>
      </c>
      <c r="F65" s="15" t="str">
        <f t="shared" ref="F65:F73" si="11">A65 &amp; ", " &amp; D65</f>
        <v>Ford Motor Company - Allen Park Clay Mine Landfill, Allen Park, Wayne County, Michigan</v>
      </c>
      <c r="G65" s="242" t="s">
        <v>9862</v>
      </c>
      <c r="H65" s="243">
        <v>42.286210699999998</v>
      </c>
      <c r="I65" s="243">
        <v>-83.198629699999998</v>
      </c>
      <c r="J65" s="18" t="s">
        <v>33</v>
      </c>
      <c r="K65" s="19"/>
      <c r="L65" s="122" t="s">
        <v>3190</v>
      </c>
      <c r="M65" s="62" t="s">
        <v>3190</v>
      </c>
      <c r="N65" s="45" t="str">
        <f t="shared" si="1"/>
        <v>Groundwater</v>
      </c>
      <c r="O65" s="256" t="s">
        <v>35</v>
      </c>
      <c r="P65" s="290">
        <v>2019</v>
      </c>
      <c r="Q65" s="277">
        <v>50</v>
      </c>
      <c r="R65" s="277">
        <v>160</v>
      </c>
      <c r="S65" s="277">
        <v>210</v>
      </c>
      <c r="T65" s="277"/>
      <c r="U65" s="277">
        <f t="shared" si="2"/>
        <v>210</v>
      </c>
      <c r="V65" s="249"/>
      <c r="W65" s="251"/>
      <c r="X65" s="251"/>
      <c r="Y65" s="19"/>
      <c r="Z65" s="209" t="s">
        <v>3166</v>
      </c>
      <c r="AA65" s="210"/>
      <c r="AB65" s="68" t="s">
        <v>3168</v>
      </c>
      <c r="AC65" s="32">
        <v>44089</v>
      </c>
      <c r="AD65" s="46" t="s">
        <v>39</v>
      </c>
    </row>
    <row r="66" spans="1:30" ht="28.5" customHeight="1">
      <c r="A66" s="36" t="s">
        <v>3535</v>
      </c>
      <c r="B66" s="106"/>
      <c r="C66" s="106" t="s">
        <v>3158</v>
      </c>
      <c r="D66" s="106" t="s">
        <v>3505</v>
      </c>
      <c r="E66" s="106">
        <v>474</v>
      </c>
      <c r="F66" s="15" t="str">
        <f t="shared" si="11"/>
        <v>Ford Motor Company - Dearborn Truck Plant, Dearborn, Wayne County, Michigan</v>
      </c>
      <c r="G66" s="242" t="s">
        <v>9863</v>
      </c>
      <c r="H66" s="243">
        <v>42.3083375</v>
      </c>
      <c r="I66" s="243">
        <v>-83.156357799999995</v>
      </c>
      <c r="J66" s="18" t="s">
        <v>5</v>
      </c>
      <c r="K66" s="45" t="s">
        <v>3196</v>
      </c>
      <c r="L66" s="122" t="s">
        <v>3190</v>
      </c>
      <c r="M66" s="62" t="s">
        <v>3190</v>
      </c>
      <c r="N66" s="45" t="str">
        <f t="shared" si="1"/>
        <v>Groundwater</v>
      </c>
      <c r="O66" s="256" t="s">
        <v>35</v>
      </c>
      <c r="P66" s="290">
        <v>2019</v>
      </c>
      <c r="Q66" s="277">
        <v>2.8</v>
      </c>
      <c r="R66" s="277">
        <v>2.5</v>
      </c>
      <c r="S66" s="277">
        <v>5.3</v>
      </c>
      <c r="T66" s="277">
        <v>80</v>
      </c>
      <c r="U66" s="277">
        <f t="shared" si="2"/>
        <v>80</v>
      </c>
      <c r="V66" s="248"/>
      <c r="W66" s="246"/>
      <c r="X66" s="246"/>
      <c r="Y66" s="19"/>
      <c r="Z66" s="209" t="s">
        <v>3166</v>
      </c>
      <c r="AA66" s="210"/>
      <c r="AB66" s="68" t="s">
        <v>3168</v>
      </c>
      <c r="AC66" s="32">
        <v>44089</v>
      </c>
      <c r="AD66" s="46" t="s">
        <v>39</v>
      </c>
    </row>
    <row r="67" spans="1:30" ht="28.5" customHeight="1">
      <c r="A67" s="36" t="s">
        <v>3538</v>
      </c>
      <c r="B67" s="106"/>
      <c r="C67" s="106" t="s">
        <v>3158</v>
      </c>
      <c r="D67" s="106" t="s">
        <v>3531</v>
      </c>
      <c r="E67" s="241">
        <v>475</v>
      </c>
      <c r="F67" s="15" t="str">
        <f t="shared" si="11"/>
        <v>Ford Motor Company - New Model Program Development Center, Allen Park, Wayne County, Michigan</v>
      </c>
      <c r="G67" s="328" t="s">
        <v>3539</v>
      </c>
      <c r="H67" s="243">
        <v>42.288435799999903</v>
      </c>
      <c r="I67" s="243">
        <v>-83.198055499999995</v>
      </c>
      <c r="J67" s="18" t="s">
        <v>5</v>
      </c>
      <c r="K67" s="45" t="s">
        <v>3196</v>
      </c>
      <c r="L67" s="122" t="s">
        <v>3190</v>
      </c>
      <c r="M67" s="62" t="s">
        <v>3190</v>
      </c>
      <c r="N67" s="45" t="str">
        <f t="shared" si="1"/>
        <v>Groundwater</v>
      </c>
      <c r="O67" s="256" t="s">
        <v>35</v>
      </c>
      <c r="P67" s="290">
        <v>2018</v>
      </c>
      <c r="Q67" s="277"/>
      <c r="R67" s="277">
        <v>10</v>
      </c>
      <c r="S67" s="277" t="s">
        <v>36</v>
      </c>
      <c r="T67" s="277" t="s">
        <v>36</v>
      </c>
      <c r="U67" s="277">
        <f t="shared" si="2"/>
        <v>10</v>
      </c>
      <c r="V67" s="249"/>
      <c r="W67" s="251"/>
      <c r="X67" s="251"/>
      <c r="Y67" s="19"/>
      <c r="Z67" s="209" t="s">
        <v>3166</v>
      </c>
      <c r="AA67" s="210"/>
      <c r="AB67" s="68" t="s">
        <v>3168</v>
      </c>
      <c r="AC67" s="32">
        <v>44089</v>
      </c>
      <c r="AD67" s="46" t="s">
        <v>39</v>
      </c>
    </row>
    <row r="68" spans="1:30" ht="28.5" customHeight="1">
      <c r="A68" s="269" t="s">
        <v>3542</v>
      </c>
      <c r="B68" s="240"/>
      <c r="C68" s="240" t="s">
        <v>3158</v>
      </c>
      <c r="D68" s="240" t="s">
        <v>3543</v>
      </c>
      <c r="E68" s="106">
        <v>178</v>
      </c>
      <c r="F68" s="15" t="str">
        <f t="shared" si="11"/>
        <v>Ford Motor Company - Saline Plant, Saline, Washtenaw County, Michigan</v>
      </c>
      <c r="G68" s="328" t="s">
        <v>9864</v>
      </c>
      <c r="H68" s="243">
        <v>42.177340000000001</v>
      </c>
      <c r="I68" s="243">
        <v>-83.765723799999904</v>
      </c>
      <c r="J68" s="136" t="s">
        <v>5</v>
      </c>
      <c r="K68" s="145" t="s">
        <v>3544</v>
      </c>
      <c r="L68" s="329" t="s">
        <v>3545</v>
      </c>
      <c r="M68" s="122" t="s">
        <v>3546</v>
      </c>
      <c r="N68" s="45" t="str">
        <f t="shared" si="1"/>
        <v>Groundwater</v>
      </c>
      <c r="O68" s="256" t="s">
        <v>35</v>
      </c>
      <c r="P68" s="290">
        <v>2019</v>
      </c>
      <c r="Q68" s="291"/>
      <c r="R68" s="291"/>
      <c r="S68" s="277">
        <v>819</v>
      </c>
      <c r="T68" s="277">
        <v>7418.1</v>
      </c>
      <c r="U68" s="277">
        <f t="shared" si="2"/>
        <v>7418.1</v>
      </c>
      <c r="V68" s="263" t="s">
        <v>3551</v>
      </c>
      <c r="W68" s="236" t="s">
        <v>3546</v>
      </c>
      <c r="X68" s="246"/>
      <c r="Y68" s="137" t="s">
        <v>49</v>
      </c>
      <c r="Z68" s="29" t="s">
        <v>3552</v>
      </c>
      <c r="AA68" s="228" t="s">
        <v>3553</v>
      </c>
      <c r="AB68" s="68" t="s">
        <v>3168</v>
      </c>
      <c r="AC68" s="32">
        <v>44018</v>
      </c>
      <c r="AD68" s="46" t="s">
        <v>3169</v>
      </c>
    </row>
    <row r="69" spans="1:30" ht="28.5" customHeight="1">
      <c r="A69" s="36" t="s">
        <v>3554</v>
      </c>
      <c r="B69" s="106"/>
      <c r="C69" s="113" t="s">
        <v>3158</v>
      </c>
      <c r="D69" s="112" t="s">
        <v>3555</v>
      </c>
      <c r="E69" s="106">
        <v>148</v>
      </c>
      <c r="F69" s="15" t="str">
        <f t="shared" si="11"/>
        <v>Former Carl's Retreading Company facility, Grawn, Grand Traverse County, Michigan</v>
      </c>
      <c r="G69" s="242" t="s">
        <v>9882</v>
      </c>
      <c r="H69" s="243">
        <v>44.662595099999997</v>
      </c>
      <c r="I69" s="243">
        <v>-85.6798249</v>
      </c>
      <c r="J69" s="18" t="s">
        <v>5</v>
      </c>
      <c r="K69" s="19" t="s">
        <v>3557</v>
      </c>
      <c r="L69" s="333" t="s">
        <v>3558</v>
      </c>
      <c r="M69" s="122" t="s">
        <v>3558</v>
      </c>
      <c r="N69" s="45" t="str">
        <f t="shared" si="1"/>
        <v>Groundwater</v>
      </c>
      <c r="O69" s="256" t="s">
        <v>35</v>
      </c>
      <c r="P69" s="290">
        <v>2018</v>
      </c>
      <c r="Q69" s="277">
        <v>60</v>
      </c>
      <c r="R69" s="277">
        <v>260</v>
      </c>
      <c r="S69" s="277"/>
      <c r="T69" s="277" t="s">
        <v>36</v>
      </c>
      <c r="U69" s="277">
        <f t="shared" si="2"/>
        <v>260</v>
      </c>
      <c r="V69" s="249" t="s">
        <v>3560</v>
      </c>
      <c r="W69" s="245" t="s">
        <v>3558</v>
      </c>
      <c r="X69" s="251"/>
      <c r="Y69" s="40" t="s">
        <v>3561</v>
      </c>
      <c r="Z69" s="209" t="s">
        <v>3166</v>
      </c>
      <c r="AA69" s="228" t="s">
        <v>3562</v>
      </c>
      <c r="AB69" s="68" t="s">
        <v>3168</v>
      </c>
      <c r="AC69" s="32">
        <v>44018</v>
      </c>
      <c r="AD69" s="46" t="s">
        <v>3169</v>
      </c>
    </row>
    <row r="70" spans="1:30" ht="28.5" customHeight="1">
      <c r="A70" s="36" t="s">
        <v>3563</v>
      </c>
      <c r="B70" s="106"/>
      <c r="C70" s="113" t="s">
        <v>3158</v>
      </c>
      <c r="D70" s="113" t="s">
        <v>3564</v>
      </c>
      <c r="E70" s="241">
        <v>146</v>
      </c>
      <c r="F70" s="15" t="str">
        <f t="shared" si="11"/>
        <v>Former Crown Vantage Papermill &amp; Landfill, Parchment &amp; Cooper Townships, Michigan</v>
      </c>
      <c r="G70" s="328" t="s">
        <v>9889</v>
      </c>
      <c r="H70" s="243">
        <v>42.334591899999999</v>
      </c>
      <c r="I70" s="243">
        <v>-85.574944599999995</v>
      </c>
      <c r="J70" s="18" t="s">
        <v>5</v>
      </c>
      <c r="K70" s="19" t="s">
        <v>3566</v>
      </c>
      <c r="L70" s="62" t="s">
        <v>3567</v>
      </c>
      <c r="M70" s="122" t="s">
        <v>3568</v>
      </c>
      <c r="N70" s="45" t="str">
        <f t="shared" si="1"/>
        <v>Groundwater</v>
      </c>
      <c r="O70" s="256" t="s">
        <v>35</v>
      </c>
      <c r="P70" s="335"/>
      <c r="Q70" s="291"/>
      <c r="R70" s="291"/>
      <c r="S70" s="277">
        <v>1410</v>
      </c>
      <c r="T70" s="277">
        <v>1828</v>
      </c>
      <c r="U70" s="277">
        <f t="shared" si="2"/>
        <v>1828</v>
      </c>
      <c r="V70" s="248" t="s">
        <v>3569</v>
      </c>
      <c r="W70" s="236" t="s">
        <v>3568</v>
      </c>
      <c r="X70" s="246"/>
      <c r="Y70" s="40" t="s">
        <v>3571</v>
      </c>
      <c r="Z70" s="209" t="s">
        <v>3166</v>
      </c>
      <c r="AA70" s="19"/>
      <c r="AB70" s="68" t="s">
        <v>3168</v>
      </c>
      <c r="AC70" s="32">
        <v>44018</v>
      </c>
      <c r="AD70" s="46" t="s">
        <v>3169</v>
      </c>
    </row>
    <row r="71" spans="1:30" ht="28.5" customHeight="1">
      <c r="A71" s="36" t="s">
        <v>3572</v>
      </c>
      <c r="B71" s="36" t="s">
        <v>3573</v>
      </c>
      <c r="C71" s="106" t="s">
        <v>3158</v>
      </c>
      <c r="D71" s="115" t="s">
        <v>3574</v>
      </c>
      <c r="E71" s="106">
        <v>145</v>
      </c>
      <c r="F71" s="15" t="str">
        <f t="shared" si="11"/>
        <v>Former Portage City Landfill, Portage, Kalamazoo County, Michigan</v>
      </c>
      <c r="G71" s="328" t="s">
        <v>9947</v>
      </c>
      <c r="H71" s="243">
        <v>42.184518199999999</v>
      </c>
      <c r="I71" s="243">
        <v>-85.594007399999995</v>
      </c>
      <c r="J71" s="18" t="s">
        <v>33</v>
      </c>
      <c r="K71" s="45" t="s">
        <v>3576</v>
      </c>
      <c r="L71" s="62" t="s">
        <v>3577</v>
      </c>
      <c r="M71" s="122" t="s">
        <v>3577</v>
      </c>
      <c r="N71" s="45" t="str">
        <f t="shared" si="1"/>
        <v>Groundwater</v>
      </c>
      <c r="O71" s="256" t="s">
        <v>35</v>
      </c>
      <c r="P71" s="290">
        <v>2019</v>
      </c>
      <c r="Q71" s="291"/>
      <c r="R71" s="291"/>
      <c r="S71" s="277">
        <v>7190</v>
      </c>
      <c r="T71" s="277"/>
      <c r="U71" s="277">
        <f t="shared" si="2"/>
        <v>7190</v>
      </c>
      <c r="V71" s="249"/>
      <c r="W71" s="245" t="s">
        <v>3577</v>
      </c>
      <c r="X71" s="251"/>
      <c r="Y71" s="18"/>
      <c r="Z71" s="69" t="s">
        <v>3577</v>
      </c>
      <c r="AA71" s="122" t="s">
        <v>3579</v>
      </c>
      <c r="AB71" s="68" t="s">
        <v>3168</v>
      </c>
      <c r="AC71" s="32">
        <v>44018</v>
      </c>
      <c r="AD71" s="46" t="s">
        <v>3169</v>
      </c>
    </row>
    <row r="72" spans="1:30" ht="28.5" customHeight="1">
      <c r="A72" s="58" t="s">
        <v>3580</v>
      </c>
      <c r="B72" s="106" t="s">
        <v>9964</v>
      </c>
      <c r="C72" s="113" t="s">
        <v>3158</v>
      </c>
      <c r="D72" s="113" t="s">
        <v>3581</v>
      </c>
      <c r="E72" s="241">
        <v>126</v>
      </c>
      <c r="F72" s="15" t="str">
        <f t="shared" si="11"/>
        <v>Former Wurtsmith Air Force Base, Oscoda Township, Michigan</v>
      </c>
      <c r="G72" s="328" t="s">
        <v>9965</v>
      </c>
      <c r="H72" s="243">
        <v>44.452499000000003</v>
      </c>
      <c r="I72" s="243">
        <v>-83.380279999999999</v>
      </c>
      <c r="J72" s="18" t="s">
        <v>44</v>
      </c>
      <c r="K72" s="19" t="s">
        <v>3583</v>
      </c>
      <c r="L72" s="333" t="s">
        <v>3584</v>
      </c>
      <c r="M72" s="122" t="s">
        <v>3585</v>
      </c>
      <c r="N72" s="45" t="str">
        <f t="shared" si="1"/>
        <v>Groundwater</v>
      </c>
      <c r="O72" s="256" t="s">
        <v>35</v>
      </c>
      <c r="P72" s="290">
        <v>2017</v>
      </c>
      <c r="Q72" s="291"/>
      <c r="R72" s="291"/>
      <c r="S72" s="277">
        <v>810000</v>
      </c>
      <c r="T72" s="277"/>
      <c r="U72" s="277">
        <f t="shared" si="2"/>
        <v>810000</v>
      </c>
      <c r="V72" s="263" t="s">
        <v>3589</v>
      </c>
      <c r="W72" s="236" t="s">
        <v>3585</v>
      </c>
      <c r="X72" s="265" t="s">
        <v>11154</v>
      </c>
      <c r="Y72" s="45" t="s">
        <v>3590</v>
      </c>
      <c r="Z72" s="209" t="s">
        <v>3166</v>
      </c>
      <c r="AA72" s="228" t="s">
        <v>3591</v>
      </c>
      <c r="AB72" s="226" t="s">
        <v>3168</v>
      </c>
      <c r="AC72" s="32">
        <v>44015</v>
      </c>
      <c r="AD72" s="46" t="s">
        <v>3169</v>
      </c>
    </row>
    <row r="73" spans="1:30" ht="28.5" customHeight="1">
      <c r="A73" s="239" t="s">
        <v>3592</v>
      </c>
      <c r="B73" s="240"/>
      <c r="C73" s="240" t="s">
        <v>3158</v>
      </c>
      <c r="D73" s="240" t="s">
        <v>3593</v>
      </c>
      <c r="E73" s="106">
        <v>173</v>
      </c>
      <c r="F73" s="15" t="str">
        <f t="shared" si="11"/>
        <v>Fort Gratiot Landfill, Fort Gratiot Township, St. Clair County, Michigan</v>
      </c>
      <c r="G73" s="328" t="s">
        <v>3594</v>
      </c>
      <c r="H73" s="243">
        <v>43.040414899999902</v>
      </c>
      <c r="I73" s="243">
        <v>-82.468210200000001</v>
      </c>
      <c r="J73" s="136" t="s">
        <v>33</v>
      </c>
      <c r="K73" s="145" t="s">
        <v>3595</v>
      </c>
      <c r="L73" s="329" t="s">
        <v>3596</v>
      </c>
      <c r="M73" s="122" t="s">
        <v>3596</v>
      </c>
      <c r="N73" s="45" t="str">
        <f t="shared" si="1"/>
        <v>Groundwater</v>
      </c>
      <c r="O73" s="256" t="s">
        <v>35</v>
      </c>
      <c r="P73" s="290">
        <v>2019</v>
      </c>
      <c r="Q73" s="291"/>
      <c r="R73" s="291"/>
      <c r="S73" s="277">
        <v>421.9</v>
      </c>
      <c r="T73" s="277">
        <v>4845</v>
      </c>
      <c r="U73" s="277">
        <f t="shared" si="2"/>
        <v>4845</v>
      </c>
      <c r="V73" s="262" t="s">
        <v>3600</v>
      </c>
      <c r="W73" s="245" t="s">
        <v>3596</v>
      </c>
      <c r="X73" s="251"/>
      <c r="Y73" s="137" t="s">
        <v>3601</v>
      </c>
      <c r="Z73" s="244" t="s">
        <v>3166</v>
      </c>
      <c r="AA73" s="228" t="s">
        <v>3602</v>
      </c>
      <c r="AB73" s="68" t="s">
        <v>3027</v>
      </c>
      <c r="AC73" s="32">
        <v>44018</v>
      </c>
      <c r="AD73" s="46" t="s">
        <v>3169</v>
      </c>
    </row>
    <row r="74" spans="1:30" ht="28.5" customHeight="1">
      <c r="A74" s="36" t="s">
        <v>3603</v>
      </c>
      <c r="B74" s="36"/>
      <c r="C74" s="36" t="s">
        <v>3158</v>
      </c>
      <c r="D74" s="36" t="s">
        <v>3604</v>
      </c>
      <c r="E74" s="106">
        <v>1601</v>
      </c>
      <c r="F74" s="15"/>
      <c r="G74" s="328" t="s">
        <v>9998</v>
      </c>
      <c r="H74" s="234">
        <v>42.666563400000001</v>
      </c>
      <c r="I74" s="234">
        <v>-84.085715999999906</v>
      </c>
      <c r="J74" s="40" t="s">
        <v>765</v>
      </c>
      <c r="K74" s="19"/>
      <c r="L74" s="61"/>
      <c r="M74" s="41" t="s">
        <v>3266</v>
      </c>
      <c r="N74" s="45" t="str">
        <f t="shared" si="1"/>
        <v>Other Water</v>
      </c>
      <c r="O74" s="276" t="s">
        <v>2471</v>
      </c>
      <c r="P74" s="233">
        <v>2018</v>
      </c>
      <c r="Q74" s="277">
        <v>231</v>
      </c>
      <c r="R74" s="277">
        <v>94.1</v>
      </c>
      <c r="S74" s="277"/>
      <c r="T74" s="277"/>
      <c r="U74" s="277">
        <f t="shared" si="2"/>
        <v>231</v>
      </c>
      <c r="V74" s="248"/>
      <c r="W74" s="246"/>
      <c r="X74" s="246"/>
      <c r="Y74" s="45"/>
      <c r="Z74" s="61"/>
      <c r="AA74" s="19"/>
      <c r="AB74" s="63"/>
      <c r="AC74" s="117">
        <v>44454</v>
      </c>
      <c r="AD74" s="121" t="s">
        <v>39</v>
      </c>
    </row>
    <row r="75" spans="1:30" ht="28.5" customHeight="1">
      <c r="A75" s="36" t="s">
        <v>3605</v>
      </c>
      <c r="B75" s="106"/>
      <c r="C75" s="106" t="s">
        <v>3158</v>
      </c>
      <c r="D75" s="106" t="s">
        <v>3237</v>
      </c>
      <c r="E75" s="106">
        <v>476</v>
      </c>
      <c r="F75" s="15" t="str">
        <f>A75 &amp; ", " &amp; D75</f>
        <v>G2O Energy, Detroit, Wayne County, Michigan</v>
      </c>
      <c r="G75" s="328" t="s">
        <v>10005</v>
      </c>
      <c r="H75" s="243">
        <v>42.400730799999998</v>
      </c>
      <c r="I75" s="243">
        <v>-83.014736599999907</v>
      </c>
      <c r="J75" s="18" t="s">
        <v>5</v>
      </c>
      <c r="K75" s="19"/>
      <c r="L75" s="122" t="s">
        <v>3190</v>
      </c>
      <c r="M75" s="62" t="s">
        <v>3190</v>
      </c>
      <c r="N75" s="45" t="str">
        <f t="shared" si="1"/>
        <v>Groundwater</v>
      </c>
      <c r="O75" s="256" t="s">
        <v>35</v>
      </c>
      <c r="P75" s="290">
        <v>2018</v>
      </c>
      <c r="Q75" s="277"/>
      <c r="R75" s="277">
        <v>10</v>
      </c>
      <c r="S75" s="277" t="s">
        <v>36</v>
      </c>
      <c r="T75" s="277" t="s">
        <v>36</v>
      </c>
      <c r="U75" s="277">
        <f t="shared" si="2"/>
        <v>10</v>
      </c>
      <c r="V75" s="249"/>
      <c r="W75" s="251"/>
      <c r="X75" s="251"/>
      <c r="Y75" s="19"/>
      <c r="Z75" s="209" t="s">
        <v>3166</v>
      </c>
      <c r="AA75" s="210"/>
      <c r="AB75" s="68" t="s">
        <v>3168</v>
      </c>
      <c r="AC75" s="32">
        <v>44089</v>
      </c>
      <c r="AD75" s="46" t="s">
        <v>39</v>
      </c>
    </row>
    <row r="76" spans="1:30" ht="28.5" customHeight="1">
      <c r="A76" s="36" t="s">
        <v>3607</v>
      </c>
      <c r="B76" s="36"/>
      <c r="C76" s="36" t="s">
        <v>3158</v>
      </c>
      <c r="D76" s="36" t="s">
        <v>3608</v>
      </c>
      <c r="E76" s="106">
        <v>1602</v>
      </c>
      <c r="F76" s="15"/>
      <c r="G76" s="328" t="s">
        <v>10008</v>
      </c>
      <c r="H76" s="234">
        <v>45.019717100000001</v>
      </c>
      <c r="I76" s="234">
        <v>-84.672137800000002</v>
      </c>
      <c r="J76" s="40" t="s">
        <v>765</v>
      </c>
      <c r="K76" s="19"/>
      <c r="L76" s="61"/>
      <c r="M76" s="41" t="s">
        <v>3266</v>
      </c>
      <c r="N76" s="45" t="str">
        <f t="shared" si="1"/>
        <v>Other Water</v>
      </c>
      <c r="O76" s="276" t="s">
        <v>2471</v>
      </c>
      <c r="P76" s="233">
        <v>2018</v>
      </c>
      <c r="Q76" s="277">
        <v>8.7200000000000006</v>
      </c>
      <c r="R76" s="277">
        <v>4.26</v>
      </c>
      <c r="S76" s="277"/>
      <c r="T76" s="277"/>
      <c r="U76" s="277">
        <f t="shared" si="2"/>
        <v>8.7200000000000006</v>
      </c>
      <c r="V76" s="248"/>
      <c r="W76" s="246"/>
      <c r="X76" s="246"/>
      <c r="Y76" s="45"/>
      <c r="Z76" s="61"/>
      <c r="AA76" s="19"/>
      <c r="AB76" s="63"/>
      <c r="AC76" s="117">
        <v>44454</v>
      </c>
      <c r="AD76" s="121" t="s">
        <v>39</v>
      </c>
    </row>
    <row r="77" spans="1:30" ht="28.5" customHeight="1">
      <c r="A77" s="36" t="s">
        <v>10014</v>
      </c>
      <c r="B77" s="106"/>
      <c r="C77" s="106" t="s">
        <v>3158</v>
      </c>
      <c r="D77" s="106" t="s">
        <v>3609</v>
      </c>
      <c r="E77" s="241">
        <v>477</v>
      </c>
      <c r="F77" s="15" t="str">
        <f>A77 &amp; ", " &amp; D77</f>
        <v>General Motors Orion Assembly, Lake Orion, Oakland County, Michigan</v>
      </c>
      <c r="G77" s="242" t="s">
        <v>10015</v>
      </c>
      <c r="H77" s="243">
        <v>42.716262299999997</v>
      </c>
      <c r="I77" s="243">
        <v>-83.260636399999996</v>
      </c>
      <c r="J77" s="18" t="s">
        <v>5</v>
      </c>
      <c r="K77" s="45" t="s">
        <v>3196</v>
      </c>
      <c r="L77" s="122" t="s">
        <v>3190</v>
      </c>
      <c r="M77" s="62" t="s">
        <v>3190</v>
      </c>
      <c r="N77" s="45" t="str">
        <f t="shared" si="1"/>
        <v>Groundwater</v>
      </c>
      <c r="O77" s="256" t="s">
        <v>35</v>
      </c>
      <c r="P77" s="290">
        <v>2018</v>
      </c>
      <c r="Q77" s="277"/>
      <c r="R77" s="277">
        <v>30</v>
      </c>
      <c r="S77" s="277" t="s">
        <v>36</v>
      </c>
      <c r="T77" s="277" t="s">
        <v>36</v>
      </c>
      <c r="U77" s="277">
        <f t="shared" si="2"/>
        <v>30</v>
      </c>
      <c r="V77" s="249"/>
      <c r="W77" s="251"/>
      <c r="X77" s="251"/>
      <c r="Y77" s="19"/>
      <c r="Z77" s="209" t="s">
        <v>3166</v>
      </c>
      <c r="AA77" s="210"/>
      <c r="AB77" s="68" t="s">
        <v>3168</v>
      </c>
      <c r="AC77" s="32">
        <v>44089</v>
      </c>
      <c r="AD77" s="46" t="s">
        <v>39</v>
      </c>
    </row>
    <row r="78" spans="1:30" ht="28.5" customHeight="1">
      <c r="A78" s="36" t="s">
        <v>3613</v>
      </c>
      <c r="B78" s="36"/>
      <c r="C78" s="36" t="s">
        <v>3158</v>
      </c>
      <c r="D78" s="36" t="s">
        <v>3614</v>
      </c>
      <c r="E78" s="241">
        <v>1603</v>
      </c>
      <c r="F78" s="15"/>
      <c r="G78" s="328" t="s">
        <v>10016</v>
      </c>
      <c r="H78" s="234">
        <v>43.191688999999997</v>
      </c>
      <c r="I78" s="234">
        <v>-83.864159000000001</v>
      </c>
      <c r="J78" s="40" t="s">
        <v>765</v>
      </c>
      <c r="K78" s="19"/>
      <c r="L78" s="61"/>
      <c r="M78" s="41" t="s">
        <v>3266</v>
      </c>
      <c r="N78" s="45" t="str">
        <f t="shared" si="1"/>
        <v>Other Water</v>
      </c>
      <c r="O78" s="276" t="s">
        <v>2471</v>
      </c>
      <c r="P78" s="233">
        <v>2018</v>
      </c>
      <c r="Q78" s="277">
        <v>7.23</v>
      </c>
      <c r="R78" s="277">
        <v>5.22</v>
      </c>
      <c r="S78" s="277"/>
      <c r="T78" s="277"/>
      <c r="U78" s="277">
        <f t="shared" si="2"/>
        <v>7.23</v>
      </c>
      <c r="V78" s="248"/>
      <c r="W78" s="246"/>
      <c r="X78" s="246"/>
      <c r="Y78" s="45"/>
      <c r="Z78" s="61"/>
      <c r="AA78" s="19"/>
      <c r="AB78" s="63"/>
      <c r="AC78" s="117">
        <v>44454</v>
      </c>
      <c r="AD78" s="121" t="s">
        <v>39</v>
      </c>
    </row>
    <row r="79" spans="1:30" ht="28.5" customHeight="1">
      <c r="A79" s="36" t="s">
        <v>3615</v>
      </c>
      <c r="B79" s="106"/>
      <c r="C79" s="113" t="s">
        <v>3158</v>
      </c>
      <c r="D79" s="106" t="s">
        <v>3616</v>
      </c>
      <c r="E79" s="106">
        <v>142</v>
      </c>
      <c r="F79" s="15" t="str">
        <f>A79 &amp; ", " &amp; D79</f>
        <v>Gerald Ford International Airport, Grand Rapids, Michigan</v>
      </c>
      <c r="G79" s="328" t="s">
        <v>10022</v>
      </c>
      <c r="H79" s="243">
        <v>42.884504999999997</v>
      </c>
      <c r="I79" s="243">
        <v>-85.529604300000003</v>
      </c>
      <c r="J79" s="18" t="s">
        <v>113</v>
      </c>
      <c r="K79" s="45" t="s">
        <v>3618</v>
      </c>
      <c r="L79" s="333" t="s">
        <v>3619</v>
      </c>
      <c r="M79" s="122" t="s">
        <v>3620</v>
      </c>
      <c r="N79" s="45" t="str">
        <f t="shared" si="1"/>
        <v>Groundwater</v>
      </c>
      <c r="O79" s="256" t="s">
        <v>35</v>
      </c>
      <c r="P79" s="290">
        <v>2018</v>
      </c>
      <c r="Q79" s="277">
        <v>103</v>
      </c>
      <c r="R79" s="277">
        <v>870</v>
      </c>
      <c r="S79" s="277">
        <v>973</v>
      </c>
      <c r="T79" s="277">
        <v>3364</v>
      </c>
      <c r="U79" s="277">
        <f t="shared" si="2"/>
        <v>3364</v>
      </c>
      <c r="V79" s="249" t="s">
        <v>3623</v>
      </c>
      <c r="W79" s="245" t="s">
        <v>3620</v>
      </c>
      <c r="X79" s="251"/>
      <c r="Y79" s="19" t="s">
        <v>3624</v>
      </c>
      <c r="Z79" s="209" t="s">
        <v>3166</v>
      </c>
      <c r="AA79" s="122" t="s">
        <v>3625</v>
      </c>
      <c r="AB79" s="68" t="s">
        <v>3168</v>
      </c>
      <c r="AC79" s="32">
        <v>44018</v>
      </c>
      <c r="AD79" s="46" t="s">
        <v>3169</v>
      </c>
    </row>
    <row r="80" spans="1:30" ht="28.5" customHeight="1">
      <c r="A80" s="36" t="s">
        <v>3626</v>
      </c>
      <c r="B80" s="36"/>
      <c r="C80" s="36" t="s">
        <v>3158</v>
      </c>
      <c r="D80" s="36" t="s">
        <v>3627</v>
      </c>
      <c r="E80" s="106">
        <v>1604</v>
      </c>
      <c r="F80" s="15"/>
      <c r="G80" s="328" t="s">
        <v>10027</v>
      </c>
      <c r="H80" s="234">
        <v>42.284641399999998</v>
      </c>
      <c r="I80" s="234">
        <v>-83.128533199999893</v>
      </c>
      <c r="J80" s="40" t="s">
        <v>765</v>
      </c>
      <c r="K80" s="19"/>
      <c r="L80" s="61"/>
      <c r="M80" s="41" t="s">
        <v>3266</v>
      </c>
      <c r="N80" s="45" t="str">
        <f t="shared" si="1"/>
        <v>Other Water</v>
      </c>
      <c r="O80" s="276" t="s">
        <v>2471</v>
      </c>
      <c r="P80" s="233">
        <v>2018</v>
      </c>
      <c r="Q80" s="277">
        <v>11.2</v>
      </c>
      <c r="R80" s="277">
        <v>23.6</v>
      </c>
      <c r="S80" s="277"/>
      <c r="T80" s="277"/>
      <c r="U80" s="277">
        <f t="shared" si="2"/>
        <v>23.6</v>
      </c>
      <c r="V80" s="248"/>
      <c r="W80" s="246"/>
      <c r="X80" s="246"/>
      <c r="Y80" s="45"/>
      <c r="Z80" s="61"/>
      <c r="AA80" s="19"/>
      <c r="AB80" s="63"/>
      <c r="AC80" s="117">
        <v>44454</v>
      </c>
      <c r="AD80" s="121" t="s">
        <v>39</v>
      </c>
    </row>
    <row r="81" spans="1:30" ht="28.5" customHeight="1">
      <c r="A81" s="58" t="s">
        <v>3628</v>
      </c>
      <c r="B81" s="113"/>
      <c r="C81" s="113" t="s">
        <v>3158</v>
      </c>
      <c r="D81" s="112" t="s">
        <v>3237</v>
      </c>
      <c r="E81" s="106">
        <v>152</v>
      </c>
      <c r="F81" s="15" t="str">
        <f t="shared" ref="F81:F82" si="12">A81 &amp; ", " &amp; D81</f>
        <v>Gordie Howe International Bridge U.S. Port of Entry (Customs Plaza), Detroit, Wayne County, Michigan</v>
      </c>
      <c r="G81" s="328" t="s">
        <v>10046</v>
      </c>
      <c r="H81" s="243">
        <v>42.311971999999997</v>
      </c>
      <c r="I81" s="243">
        <v>-83.074303</v>
      </c>
      <c r="J81" s="18" t="s">
        <v>5</v>
      </c>
      <c r="K81" s="19" t="s">
        <v>3629</v>
      </c>
      <c r="L81" s="62" t="s">
        <v>3630</v>
      </c>
      <c r="M81" s="122" t="s">
        <v>3631</v>
      </c>
      <c r="N81" s="45" t="str">
        <f t="shared" si="1"/>
        <v>Groundwater</v>
      </c>
      <c r="O81" s="256" t="s">
        <v>35</v>
      </c>
      <c r="P81" s="290">
        <v>2018</v>
      </c>
      <c r="Q81" s="291"/>
      <c r="R81" s="291"/>
      <c r="S81" s="277">
        <v>710</v>
      </c>
      <c r="T81" s="277"/>
      <c r="U81" s="277">
        <f t="shared" si="2"/>
        <v>710</v>
      </c>
      <c r="V81" s="249" t="s">
        <v>3634</v>
      </c>
      <c r="W81" s="245" t="s">
        <v>3631</v>
      </c>
      <c r="X81" s="251"/>
      <c r="Y81" s="18" t="s">
        <v>3635</v>
      </c>
      <c r="Z81" s="209" t="s">
        <v>3166</v>
      </c>
      <c r="AA81" s="228" t="s">
        <v>3636</v>
      </c>
      <c r="AB81" s="68" t="s">
        <v>3168</v>
      </c>
      <c r="AC81" s="32">
        <v>44018</v>
      </c>
      <c r="AD81" s="46" t="s">
        <v>3169</v>
      </c>
    </row>
    <row r="82" spans="1:30" ht="28.5" customHeight="1">
      <c r="A82" s="36" t="s">
        <v>10051</v>
      </c>
      <c r="B82" s="36"/>
      <c r="C82" s="36" t="s">
        <v>3158</v>
      </c>
      <c r="D82" s="36" t="s">
        <v>3637</v>
      </c>
      <c r="E82" s="106">
        <v>1301</v>
      </c>
      <c r="F82" s="15" t="str">
        <f t="shared" si="12"/>
        <v>Grand Ledge Army Aviation Support Facility and Armory, Grand Ledge, Eaton County, Michigan</v>
      </c>
      <c r="G82" s="328" t="s">
        <v>10052</v>
      </c>
      <c r="H82" s="243">
        <v>42.771634300000002</v>
      </c>
      <c r="I82" s="243">
        <v>-84.731719499999997</v>
      </c>
      <c r="J82" s="40" t="s">
        <v>44</v>
      </c>
      <c r="K82" s="19"/>
      <c r="L82" s="42" t="s">
        <v>10053</v>
      </c>
      <c r="M82" s="101" t="s">
        <v>10054</v>
      </c>
      <c r="N82" s="45" t="str">
        <f t="shared" si="1"/>
        <v>Groundwater</v>
      </c>
      <c r="O82" s="276" t="s">
        <v>35</v>
      </c>
      <c r="P82" s="233">
        <v>2021</v>
      </c>
      <c r="Q82" s="277">
        <v>53</v>
      </c>
      <c r="R82" s="277">
        <v>60</v>
      </c>
      <c r="S82" s="277">
        <v>113</v>
      </c>
      <c r="T82" s="277">
        <v>1075.5999999999999</v>
      </c>
      <c r="U82" s="277">
        <f t="shared" si="2"/>
        <v>1075.5999999999999</v>
      </c>
      <c r="V82" s="248"/>
      <c r="W82" s="246"/>
      <c r="X82" s="246"/>
      <c r="Y82" s="45" t="s">
        <v>3638</v>
      </c>
      <c r="Z82" s="29" t="s">
        <v>3639</v>
      </c>
      <c r="AA82" s="301" t="s">
        <v>10055</v>
      </c>
      <c r="AB82" s="42" t="s">
        <v>3340</v>
      </c>
      <c r="AC82" s="32">
        <v>44719</v>
      </c>
      <c r="AD82" s="46" t="s">
        <v>39</v>
      </c>
    </row>
    <row r="83" spans="1:30" ht="28.5" customHeight="1">
      <c r="A83" s="36" t="s">
        <v>3640</v>
      </c>
      <c r="B83" s="36"/>
      <c r="C83" s="36" t="s">
        <v>3158</v>
      </c>
      <c r="D83" s="36" t="s">
        <v>3616</v>
      </c>
      <c r="E83" s="106">
        <v>1605</v>
      </c>
      <c r="F83" s="15"/>
      <c r="G83" s="328" t="s">
        <v>10061</v>
      </c>
      <c r="H83" s="234">
        <v>42.9475987</v>
      </c>
      <c r="I83" s="234">
        <v>-85.702304699999999</v>
      </c>
      <c r="J83" s="40" t="s">
        <v>765</v>
      </c>
      <c r="K83" s="19"/>
      <c r="L83" s="61"/>
      <c r="M83" s="41" t="s">
        <v>3266</v>
      </c>
      <c r="N83" s="45" t="str">
        <f t="shared" si="1"/>
        <v>Other Water</v>
      </c>
      <c r="O83" s="276" t="s">
        <v>2471</v>
      </c>
      <c r="P83" s="233">
        <v>2018</v>
      </c>
      <c r="Q83" s="277">
        <v>11.4</v>
      </c>
      <c r="R83" s="277">
        <v>35.6</v>
      </c>
      <c r="S83" s="277"/>
      <c r="T83" s="277"/>
      <c r="U83" s="277">
        <f t="shared" si="2"/>
        <v>35.6</v>
      </c>
      <c r="V83" s="249"/>
      <c r="W83" s="251"/>
      <c r="X83" s="251"/>
      <c r="Y83" s="45"/>
      <c r="Z83" s="61"/>
      <c r="AA83" s="19"/>
      <c r="AB83" s="63"/>
      <c r="AC83" s="117">
        <v>44454</v>
      </c>
      <c r="AD83" s="121" t="s">
        <v>39</v>
      </c>
    </row>
    <row r="84" spans="1:30" ht="28.5" customHeight="1">
      <c r="A84" s="36" t="s">
        <v>3641</v>
      </c>
      <c r="B84" s="106"/>
      <c r="C84" s="106" t="s">
        <v>3158</v>
      </c>
      <c r="D84" s="106" t="s">
        <v>3365</v>
      </c>
      <c r="E84" s="241">
        <v>478</v>
      </c>
      <c r="F84" s="15" t="str">
        <f t="shared" ref="F84:F86" si="13">A84 &amp; ", " &amp; D84</f>
        <v>GST AuthoLeather, Livonia, Wayne County, Michigan</v>
      </c>
      <c r="G84" s="242" t="s">
        <v>10090</v>
      </c>
      <c r="H84" s="243">
        <v>42.380053699999998</v>
      </c>
      <c r="I84" s="243">
        <v>-83.356314499999996</v>
      </c>
      <c r="J84" s="18" t="s">
        <v>5</v>
      </c>
      <c r="K84" s="19"/>
      <c r="L84" s="122" t="s">
        <v>3190</v>
      </c>
      <c r="M84" s="62" t="s">
        <v>3190</v>
      </c>
      <c r="N84" s="45" t="str">
        <f t="shared" si="1"/>
        <v>Groundwater</v>
      </c>
      <c r="O84" s="256" t="s">
        <v>35</v>
      </c>
      <c r="P84" s="290">
        <v>2018</v>
      </c>
      <c r="Q84" s="277">
        <v>20</v>
      </c>
      <c r="R84" s="277"/>
      <c r="S84" s="277" t="s">
        <v>36</v>
      </c>
      <c r="T84" s="277"/>
      <c r="U84" s="277">
        <f t="shared" si="2"/>
        <v>20</v>
      </c>
      <c r="V84" s="248"/>
      <c r="W84" s="246"/>
      <c r="X84" s="246"/>
      <c r="Y84" s="19"/>
      <c r="Z84" s="209" t="s">
        <v>3166</v>
      </c>
      <c r="AA84" s="210"/>
      <c r="AB84" s="68" t="s">
        <v>3168</v>
      </c>
      <c r="AC84" s="32">
        <v>44089</v>
      </c>
      <c r="AD84" s="46" t="s">
        <v>39</v>
      </c>
    </row>
    <row r="85" spans="1:30" ht="28.5" customHeight="1">
      <c r="A85" s="36" t="s">
        <v>3645</v>
      </c>
      <c r="B85" s="106"/>
      <c r="C85" s="106" t="s">
        <v>3158</v>
      </c>
      <c r="D85" s="106" t="s">
        <v>3646</v>
      </c>
      <c r="E85" s="106">
        <v>479</v>
      </c>
      <c r="F85" s="15" t="str">
        <f t="shared" si="13"/>
        <v>Hajjar Plating Services, Wayne, Wayne County, Michigan</v>
      </c>
      <c r="G85" s="328" t="s">
        <v>3647</v>
      </c>
      <c r="H85" s="243">
        <v>42.2665024</v>
      </c>
      <c r="I85" s="243">
        <v>-83.415196399999999</v>
      </c>
      <c r="J85" s="18" t="s">
        <v>5</v>
      </c>
      <c r="K85" s="45" t="s">
        <v>3648</v>
      </c>
      <c r="L85" s="122" t="s">
        <v>3190</v>
      </c>
      <c r="M85" s="62" t="s">
        <v>3190</v>
      </c>
      <c r="N85" s="45" t="str">
        <f t="shared" si="1"/>
        <v>Groundwater</v>
      </c>
      <c r="O85" s="256" t="s">
        <v>35</v>
      </c>
      <c r="P85" s="290">
        <v>2018</v>
      </c>
      <c r="Q85" s="277"/>
      <c r="R85" s="277">
        <v>370</v>
      </c>
      <c r="S85" s="277" t="s">
        <v>36</v>
      </c>
      <c r="T85" s="277"/>
      <c r="U85" s="277">
        <f t="shared" si="2"/>
        <v>370</v>
      </c>
      <c r="V85" s="249"/>
      <c r="W85" s="251"/>
      <c r="X85" s="251"/>
      <c r="Y85" s="19"/>
      <c r="Z85" s="209" t="s">
        <v>3166</v>
      </c>
      <c r="AA85" s="210"/>
      <c r="AB85" s="68" t="s">
        <v>3168</v>
      </c>
      <c r="AC85" s="32">
        <v>44089</v>
      </c>
      <c r="AD85" s="46" t="s">
        <v>39</v>
      </c>
    </row>
    <row r="86" spans="1:30" ht="28.5" customHeight="1">
      <c r="A86" s="36" t="s">
        <v>3651</v>
      </c>
      <c r="B86" s="106"/>
      <c r="C86" s="106" t="s">
        <v>3158</v>
      </c>
      <c r="D86" s="106" t="s">
        <v>3237</v>
      </c>
      <c r="E86" s="241">
        <v>480</v>
      </c>
      <c r="F86" s="15" t="str">
        <f t="shared" si="13"/>
        <v>Henry Ford Hospital, Detroit, Wayne County, Michigan</v>
      </c>
      <c r="G86" s="328" t="s">
        <v>3652</v>
      </c>
      <c r="H86" s="243">
        <v>42.367480800000003</v>
      </c>
      <c r="I86" s="243">
        <v>-83.0863911</v>
      </c>
      <c r="J86" s="18" t="s">
        <v>5</v>
      </c>
      <c r="K86" s="19"/>
      <c r="L86" s="122" t="s">
        <v>3190</v>
      </c>
      <c r="M86" s="62" t="s">
        <v>3190</v>
      </c>
      <c r="N86" s="45" t="str">
        <f t="shared" si="1"/>
        <v>Groundwater</v>
      </c>
      <c r="O86" s="256" t="s">
        <v>35</v>
      </c>
      <c r="P86" s="290">
        <v>2018</v>
      </c>
      <c r="Q86" s="277">
        <v>5.62</v>
      </c>
      <c r="R86" s="277">
        <v>3.49</v>
      </c>
      <c r="S86" s="277">
        <v>9.11</v>
      </c>
      <c r="T86" s="277"/>
      <c r="U86" s="277">
        <f t="shared" si="2"/>
        <v>9.11</v>
      </c>
      <c r="V86" s="248"/>
      <c r="W86" s="246"/>
      <c r="X86" s="246"/>
      <c r="Y86" s="19"/>
      <c r="Z86" s="209" t="s">
        <v>3166</v>
      </c>
      <c r="AA86" s="210"/>
      <c r="AB86" s="68" t="s">
        <v>3168</v>
      </c>
      <c r="AC86" s="32">
        <v>44089</v>
      </c>
      <c r="AD86" s="46" t="s">
        <v>39</v>
      </c>
    </row>
    <row r="87" spans="1:30" ht="28.5" customHeight="1">
      <c r="A87" s="36" t="s">
        <v>3655</v>
      </c>
      <c r="B87" s="36"/>
      <c r="C87" s="36" t="s">
        <v>3158</v>
      </c>
      <c r="D87" s="36" t="s">
        <v>3656</v>
      </c>
      <c r="E87" s="241">
        <v>1606</v>
      </c>
      <c r="F87" s="15"/>
      <c r="G87" s="328" t="s">
        <v>10153</v>
      </c>
      <c r="H87" s="234">
        <v>42.796018699999998</v>
      </c>
      <c r="I87" s="234">
        <v>-86.109529199999997</v>
      </c>
      <c r="J87" s="40" t="s">
        <v>765</v>
      </c>
      <c r="K87" s="19"/>
      <c r="L87" s="61"/>
      <c r="M87" s="41" t="s">
        <v>3266</v>
      </c>
      <c r="N87" s="45" t="str">
        <f t="shared" si="1"/>
        <v>Other Water</v>
      </c>
      <c r="O87" s="276" t="s">
        <v>2471</v>
      </c>
      <c r="P87" s="233">
        <v>2018</v>
      </c>
      <c r="Q87" s="277">
        <v>5.73</v>
      </c>
      <c r="R87" s="277">
        <v>3.79</v>
      </c>
      <c r="S87" s="277"/>
      <c r="T87" s="277"/>
      <c r="U87" s="277">
        <f t="shared" si="2"/>
        <v>5.73</v>
      </c>
      <c r="V87" s="249"/>
      <c r="W87" s="251"/>
      <c r="X87" s="251"/>
      <c r="Y87" s="45"/>
      <c r="Z87" s="61"/>
      <c r="AA87" s="19"/>
      <c r="AB87" s="63"/>
      <c r="AC87" s="117">
        <v>44454</v>
      </c>
      <c r="AD87" s="121" t="s">
        <v>39</v>
      </c>
    </row>
    <row r="88" spans="1:30" ht="28.5" customHeight="1">
      <c r="A88" s="36" t="s">
        <v>3657</v>
      </c>
      <c r="B88" s="36"/>
      <c r="C88" s="36" t="s">
        <v>3158</v>
      </c>
      <c r="D88" s="36" t="s">
        <v>3658</v>
      </c>
      <c r="E88" s="106">
        <v>1607</v>
      </c>
      <c r="F88" s="15"/>
      <c r="G88" s="328" t="s">
        <v>10165</v>
      </c>
      <c r="H88" s="234">
        <v>42.5935226</v>
      </c>
      <c r="I88" s="234">
        <v>-83.931728999999905</v>
      </c>
      <c r="J88" s="40" t="s">
        <v>765</v>
      </c>
      <c r="K88" s="19"/>
      <c r="L88" s="61"/>
      <c r="M88" s="41" t="s">
        <v>3266</v>
      </c>
      <c r="N88" s="45" t="str">
        <f t="shared" si="1"/>
        <v>Other Water</v>
      </c>
      <c r="O88" s="276" t="s">
        <v>2471</v>
      </c>
      <c r="P88" s="233">
        <v>2018</v>
      </c>
      <c r="Q88" s="277">
        <v>7.39</v>
      </c>
      <c r="R88" s="277">
        <v>63.9</v>
      </c>
      <c r="S88" s="277"/>
      <c r="T88" s="277"/>
      <c r="U88" s="277">
        <f t="shared" si="2"/>
        <v>63.9</v>
      </c>
      <c r="V88" s="248"/>
      <c r="W88" s="246"/>
      <c r="X88" s="246"/>
      <c r="Y88" s="45"/>
      <c r="Z88" s="61"/>
      <c r="AA88" s="19"/>
      <c r="AB88" s="63"/>
      <c r="AC88" s="117">
        <v>44454</v>
      </c>
      <c r="AD88" s="121" t="s">
        <v>39</v>
      </c>
    </row>
    <row r="89" spans="1:30" ht="28.5" customHeight="1">
      <c r="A89" s="36" t="s">
        <v>3659</v>
      </c>
      <c r="B89" s="106"/>
      <c r="C89" s="106" t="s">
        <v>3158</v>
      </c>
      <c r="D89" s="106" t="s">
        <v>3194</v>
      </c>
      <c r="E89" s="106">
        <v>481</v>
      </c>
      <c r="F89" s="15" t="str">
        <f t="shared" ref="F89:F90" si="14">A89 &amp; ", " &amp; D89</f>
        <v>Industrial Metal Coating, Sterling Heights, Macomb County, Michigan</v>
      </c>
      <c r="G89" s="242" t="s">
        <v>10175</v>
      </c>
      <c r="H89" s="243">
        <v>42.593860499999998</v>
      </c>
      <c r="I89" s="243">
        <v>-83.049058799999997</v>
      </c>
      <c r="J89" s="18" t="s">
        <v>5</v>
      </c>
      <c r="K89" s="45" t="s">
        <v>3196</v>
      </c>
      <c r="L89" s="122" t="s">
        <v>3190</v>
      </c>
      <c r="M89" s="62" t="s">
        <v>3190</v>
      </c>
      <c r="N89" s="45" t="str">
        <f t="shared" si="1"/>
        <v>Groundwater</v>
      </c>
      <c r="O89" s="256" t="s">
        <v>35</v>
      </c>
      <c r="P89" s="290">
        <v>2018</v>
      </c>
      <c r="Q89" s="277">
        <v>50</v>
      </c>
      <c r="R89" s="277"/>
      <c r="S89" s="277" t="s">
        <v>36</v>
      </c>
      <c r="T89" s="277"/>
      <c r="U89" s="277">
        <f t="shared" si="2"/>
        <v>50</v>
      </c>
      <c r="V89" s="249"/>
      <c r="W89" s="251"/>
      <c r="X89" s="251"/>
      <c r="Y89" s="19"/>
      <c r="Z89" s="209" t="s">
        <v>3166</v>
      </c>
      <c r="AA89" s="210"/>
      <c r="AB89" s="68" t="s">
        <v>3168</v>
      </c>
      <c r="AC89" s="32">
        <v>44089</v>
      </c>
      <c r="AD89" s="46" t="s">
        <v>39</v>
      </c>
    </row>
    <row r="90" spans="1:30" ht="28.5" customHeight="1">
      <c r="A90" s="36" t="s">
        <v>3663</v>
      </c>
      <c r="B90" s="106"/>
      <c r="C90" s="106" t="s">
        <v>3158</v>
      </c>
      <c r="D90" s="106" t="s">
        <v>3237</v>
      </c>
      <c r="E90" s="241">
        <v>482</v>
      </c>
      <c r="F90" s="15" t="str">
        <f t="shared" si="14"/>
        <v>International Hardcoat, Detroit, Wayne County, Michigan</v>
      </c>
      <c r="G90" s="328" t="s">
        <v>10176</v>
      </c>
      <c r="H90" s="243">
        <v>42.378675200000004</v>
      </c>
      <c r="I90" s="243">
        <v>-83.2450805</v>
      </c>
      <c r="J90" s="18" t="s">
        <v>5</v>
      </c>
      <c r="K90" s="45" t="s">
        <v>3196</v>
      </c>
      <c r="L90" s="122" t="s">
        <v>3190</v>
      </c>
      <c r="M90" s="62" t="s">
        <v>3190</v>
      </c>
      <c r="N90" s="45" t="str">
        <f t="shared" si="1"/>
        <v>Groundwater</v>
      </c>
      <c r="O90" s="256" t="s">
        <v>35</v>
      </c>
      <c r="P90" s="290">
        <v>2018</v>
      </c>
      <c r="Q90" s="277"/>
      <c r="R90" s="277">
        <v>20</v>
      </c>
      <c r="S90" s="277" t="s">
        <v>36</v>
      </c>
      <c r="T90" s="277" t="s">
        <v>36</v>
      </c>
      <c r="U90" s="277">
        <f t="shared" si="2"/>
        <v>20</v>
      </c>
      <c r="V90" s="248"/>
      <c r="W90" s="246"/>
      <c r="X90" s="246"/>
      <c r="Y90" s="19"/>
      <c r="Z90" s="209" t="s">
        <v>3166</v>
      </c>
      <c r="AA90" s="210"/>
      <c r="AB90" s="68" t="s">
        <v>3168</v>
      </c>
      <c r="AC90" s="32">
        <v>44089</v>
      </c>
      <c r="AD90" s="46" t="s">
        <v>39</v>
      </c>
    </row>
    <row r="91" spans="1:30" ht="28.5" customHeight="1">
      <c r="A91" s="36" t="s">
        <v>3667</v>
      </c>
      <c r="B91" s="36"/>
      <c r="C91" s="36" t="s">
        <v>3158</v>
      </c>
      <c r="D91" s="36" t="s">
        <v>3668</v>
      </c>
      <c r="E91" s="106">
        <v>1608</v>
      </c>
      <c r="F91" s="15"/>
      <c r="G91" s="328" t="s">
        <v>10178</v>
      </c>
      <c r="H91" s="234">
        <v>42.9794871</v>
      </c>
      <c r="I91" s="234">
        <v>-85.074521799999999</v>
      </c>
      <c r="J91" s="40" t="s">
        <v>765</v>
      </c>
      <c r="K91" s="19"/>
      <c r="L91" s="61"/>
      <c r="M91" s="41" t="s">
        <v>3266</v>
      </c>
      <c r="N91" s="45" t="str">
        <f t="shared" si="1"/>
        <v>Other Water</v>
      </c>
      <c r="O91" s="276" t="s">
        <v>2471</v>
      </c>
      <c r="P91" s="233">
        <v>2018</v>
      </c>
      <c r="Q91" s="277">
        <v>10.1</v>
      </c>
      <c r="R91" s="277">
        <v>2920</v>
      </c>
      <c r="S91" s="277"/>
      <c r="T91" s="277"/>
      <c r="U91" s="277">
        <f t="shared" si="2"/>
        <v>2920</v>
      </c>
      <c r="V91" s="249"/>
      <c r="W91" s="251"/>
      <c r="X91" s="251"/>
      <c r="Y91" s="45"/>
      <c r="Z91" s="61"/>
      <c r="AA91" s="19"/>
      <c r="AB91" s="63"/>
      <c r="AC91" s="117">
        <v>44454</v>
      </c>
      <c r="AD91" s="121" t="s">
        <v>39</v>
      </c>
    </row>
    <row r="92" spans="1:30" ht="28.5" customHeight="1">
      <c r="A92" s="36" t="s">
        <v>3669</v>
      </c>
      <c r="B92" s="106"/>
      <c r="C92" s="113" t="s">
        <v>3158</v>
      </c>
      <c r="D92" s="112" t="s">
        <v>3670</v>
      </c>
      <c r="E92" s="241">
        <v>150</v>
      </c>
      <c r="F92" s="15" t="str">
        <f>A92 &amp; ", " &amp; D92</f>
        <v>Ithaca Sanitary Landfill, Ithaca, Michigan</v>
      </c>
      <c r="G92" s="328" t="s">
        <v>10184</v>
      </c>
      <c r="H92" s="243">
        <v>43.287959399999998</v>
      </c>
      <c r="I92" s="243">
        <v>-84.657332499999995</v>
      </c>
      <c r="J92" s="18" t="s">
        <v>33</v>
      </c>
      <c r="K92" s="19" t="s">
        <v>3672</v>
      </c>
      <c r="L92" s="257"/>
      <c r="M92" s="122" t="s">
        <v>3674</v>
      </c>
      <c r="N92" s="45" t="str">
        <f t="shared" si="1"/>
        <v>Groundwater</v>
      </c>
      <c r="O92" s="256" t="s">
        <v>35</v>
      </c>
      <c r="P92" s="290">
        <v>2018</v>
      </c>
      <c r="Q92" s="291"/>
      <c r="R92" s="291"/>
      <c r="S92" s="277">
        <v>7300</v>
      </c>
      <c r="T92" s="277"/>
      <c r="U92" s="277">
        <f t="shared" si="2"/>
        <v>7300</v>
      </c>
      <c r="V92" s="263" t="s">
        <v>3676</v>
      </c>
      <c r="W92" s="236" t="s">
        <v>3674</v>
      </c>
      <c r="X92" s="246"/>
      <c r="Y92" s="18" t="s">
        <v>3677</v>
      </c>
      <c r="Z92" s="209" t="s">
        <v>3166</v>
      </c>
      <c r="AA92" s="228" t="s">
        <v>3678</v>
      </c>
      <c r="AB92" s="68" t="s">
        <v>3168</v>
      </c>
      <c r="AC92" s="32">
        <v>44018</v>
      </c>
      <c r="AD92" s="46" t="s">
        <v>3169</v>
      </c>
    </row>
    <row r="93" spans="1:30" ht="28.5" customHeight="1">
      <c r="A93" s="36" t="s">
        <v>3679</v>
      </c>
      <c r="B93" s="36"/>
      <c r="C93" s="36" t="s">
        <v>3158</v>
      </c>
      <c r="D93" s="36" t="s">
        <v>3680</v>
      </c>
      <c r="E93" s="241">
        <v>1609</v>
      </c>
      <c r="F93" s="15"/>
      <c r="G93" s="328" t="s">
        <v>10189</v>
      </c>
      <c r="H93" s="234">
        <v>42.282136000000001</v>
      </c>
      <c r="I93" s="234">
        <v>-84.410849999999996</v>
      </c>
      <c r="J93" s="40" t="s">
        <v>765</v>
      </c>
      <c r="K93" s="19"/>
      <c r="L93" s="61"/>
      <c r="M93" s="41" t="s">
        <v>3266</v>
      </c>
      <c r="N93" s="45" t="str">
        <f t="shared" si="1"/>
        <v>Other Water</v>
      </c>
      <c r="O93" s="276" t="s">
        <v>2471</v>
      </c>
      <c r="P93" s="233">
        <v>2018</v>
      </c>
      <c r="Q93" s="277">
        <v>23.9</v>
      </c>
      <c r="R93" s="277">
        <v>45.1</v>
      </c>
      <c r="S93" s="277"/>
      <c r="T93" s="277"/>
      <c r="U93" s="277">
        <f t="shared" si="2"/>
        <v>45.1</v>
      </c>
      <c r="V93" s="249"/>
      <c r="W93" s="251"/>
      <c r="X93" s="251"/>
      <c r="Y93" s="45"/>
      <c r="Z93" s="61"/>
      <c r="AA93" s="19"/>
      <c r="AB93" s="63"/>
      <c r="AC93" s="117">
        <v>44454</v>
      </c>
      <c r="AD93" s="121" t="s">
        <v>39</v>
      </c>
    </row>
    <row r="94" spans="1:30" ht="28.5" customHeight="1">
      <c r="A94" s="36" t="s">
        <v>3681</v>
      </c>
      <c r="B94" s="36"/>
      <c r="C94" s="36" t="s">
        <v>3158</v>
      </c>
      <c r="D94" s="36" t="s">
        <v>3682</v>
      </c>
      <c r="E94" s="106">
        <v>1610</v>
      </c>
      <c r="F94" s="15"/>
      <c r="G94" s="328" t="s">
        <v>10208</v>
      </c>
      <c r="H94" s="234">
        <v>42.307656199999997</v>
      </c>
      <c r="I94" s="234">
        <v>-85.574315299999995</v>
      </c>
      <c r="J94" s="40" t="s">
        <v>765</v>
      </c>
      <c r="K94" s="45" t="s">
        <v>3683</v>
      </c>
      <c r="L94" s="42" t="s">
        <v>3684</v>
      </c>
      <c r="M94" s="41" t="s">
        <v>3266</v>
      </c>
      <c r="N94" s="45" t="str">
        <f t="shared" si="1"/>
        <v>Other Water</v>
      </c>
      <c r="O94" s="276" t="s">
        <v>2471</v>
      </c>
      <c r="P94" s="233">
        <v>2021</v>
      </c>
      <c r="Q94" s="277"/>
      <c r="R94" s="277">
        <v>2360</v>
      </c>
      <c r="S94" s="277"/>
      <c r="T94" s="277"/>
      <c r="U94" s="277">
        <f t="shared" si="2"/>
        <v>2360</v>
      </c>
      <c r="V94" s="248"/>
      <c r="W94" s="246"/>
      <c r="X94" s="246"/>
      <c r="Y94" s="45" t="s">
        <v>3685</v>
      </c>
      <c r="Z94" s="61"/>
      <c r="AA94" s="19"/>
      <c r="AB94" s="63"/>
      <c r="AC94" s="117">
        <v>44490</v>
      </c>
      <c r="AD94" s="121" t="s">
        <v>39</v>
      </c>
    </row>
    <row r="95" spans="1:30" ht="28.5" customHeight="1">
      <c r="A95" s="36" t="s">
        <v>3686</v>
      </c>
      <c r="B95" s="36"/>
      <c r="C95" s="36" t="s">
        <v>3158</v>
      </c>
      <c r="D95" s="36" t="s">
        <v>3232</v>
      </c>
      <c r="E95" s="241">
        <v>1369</v>
      </c>
      <c r="F95" s="15" t="str">
        <f>A95 &amp; ", " &amp; D95</f>
        <v>Kalamazoo-Battle Creek International Airport, Kalamazoo, Kalamazoo County, Michigan</v>
      </c>
      <c r="G95" s="328" t="s">
        <v>10209</v>
      </c>
      <c r="H95" s="243">
        <v>42.231586700000001</v>
      </c>
      <c r="I95" s="243">
        <v>-85.550012099999904</v>
      </c>
      <c r="J95" s="40" t="s">
        <v>113</v>
      </c>
      <c r="K95" s="45" t="s">
        <v>3687</v>
      </c>
      <c r="L95" s="42" t="s">
        <v>3684</v>
      </c>
      <c r="M95" s="42" t="s">
        <v>3688</v>
      </c>
      <c r="N95" s="45" t="str">
        <f t="shared" si="1"/>
        <v>Groundwater</v>
      </c>
      <c r="O95" s="276" t="s">
        <v>35</v>
      </c>
      <c r="P95" s="233">
        <v>2021</v>
      </c>
      <c r="Q95" s="277"/>
      <c r="R95" s="277">
        <v>1940</v>
      </c>
      <c r="S95" s="277" t="s">
        <v>36</v>
      </c>
      <c r="T95" s="277" t="s">
        <v>36</v>
      </c>
      <c r="U95" s="277">
        <f t="shared" si="2"/>
        <v>1940</v>
      </c>
      <c r="V95" s="249"/>
      <c r="W95" s="251"/>
      <c r="X95" s="251"/>
      <c r="Y95" s="19"/>
      <c r="Z95" s="29" t="s">
        <v>3688</v>
      </c>
      <c r="AA95" s="109" t="s">
        <v>3689</v>
      </c>
      <c r="AB95" s="109" t="s">
        <v>3340</v>
      </c>
      <c r="AC95" s="32">
        <v>44305</v>
      </c>
      <c r="AD95" s="46" t="s">
        <v>1284</v>
      </c>
    </row>
    <row r="96" spans="1:30" ht="28.5" customHeight="1">
      <c r="A96" s="36" t="s">
        <v>3690</v>
      </c>
      <c r="B96" s="36"/>
      <c r="C96" s="36" t="s">
        <v>3158</v>
      </c>
      <c r="D96" s="36"/>
      <c r="E96" s="106">
        <v>1611</v>
      </c>
      <c r="F96" s="15"/>
      <c r="G96" s="328" t="s">
        <v>10235</v>
      </c>
      <c r="H96" s="234">
        <v>42.87603</v>
      </c>
      <c r="I96" s="234">
        <v>-85.5962569</v>
      </c>
      <c r="J96" s="40" t="s">
        <v>33</v>
      </c>
      <c r="K96" s="19"/>
      <c r="L96" s="41" t="s">
        <v>3691</v>
      </c>
      <c r="M96" s="41" t="s">
        <v>3691</v>
      </c>
      <c r="N96" s="45" t="str">
        <f t="shared" si="1"/>
        <v>Other Water</v>
      </c>
      <c r="O96" s="276" t="s">
        <v>1742</v>
      </c>
      <c r="P96" s="233"/>
      <c r="Q96" s="277"/>
      <c r="R96" s="277"/>
      <c r="S96" s="277">
        <v>70</v>
      </c>
      <c r="T96" s="277"/>
      <c r="U96" s="277">
        <f t="shared" si="2"/>
        <v>70</v>
      </c>
      <c r="V96" s="248"/>
      <c r="W96" s="246"/>
      <c r="X96" s="246"/>
      <c r="Y96" s="45" t="s">
        <v>1572</v>
      </c>
      <c r="Z96" s="41" t="s">
        <v>3692</v>
      </c>
      <c r="AA96" s="19"/>
      <c r="AB96" s="63"/>
      <c r="AC96" s="117">
        <v>44454</v>
      </c>
      <c r="AD96" s="121" t="s">
        <v>39</v>
      </c>
    </row>
    <row r="97" spans="1:30" ht="28.5" customHeight="1">
      <c r="A97" s="58" t="s">
        <v>3693</v>
      </c>
      <c r="B97" s="113"/>
      <c r="C97" s="113" t="s">
        <v>3158</v>
      </c>
      <c r="D97" s="113" t="s">
        <v>3694</v>
      </c>
      <c r="E97" s="106">
        <v>135</v>
      </c>
      <c r="F97" s="15" t="str">
        <f>A97 &amp; ", " &amp; D97</f>
        <v>KI Sawyer Air Force Base, Gwinn, Michigan</v>
      </c>
      <c r="G97" s="328" t="s">
        <v>10241</v>
      </c>
      <c r="H97" s="243">
        <v>46.342317600000001</v>
      </c>
      <c r="I97" s="243">
        <v>-87.387860099999997</v>
      </c>
      <c r="J97" s="18" t="s">
        <v>44</v>
      </c>
      <c r="K97" s="19" t="s">
        <v>3696</v>
      </c>
      <c r="L97" s="333" t="s">
        <v>3697</v>
      </c>
      <c r="M97" s="122" t="s">
        <v>3698</v>
      </c>
      <c r="N97" s="45" t="str">
        <f t="shared" si="1"/>
        <v>Groundwater</v>
      </c>
      <c r="O97" s="256" t="s">
        <v>35</v>
      </c>
      <c r="P97" s="290">
        <v>2015</v>
      </c>
      <c r="Q97" s="291"/>
      <c r="R97" s="291"/>
      <c r="S97" s="277">
        <v>58210</v>
      </c>
      <c r="T97" s="277">
        <v>176910</v>
      </c>
      <c r="U97" s="277">
        <f t="shared" si="2"/>
        <v>176910</v>
      </c>
      <c r="V97" s="249" t="s">
        <v>3700</v>
      </c>
      <c r="W97" s="245" t="s">
        <v>3698</v>
      </c>
      <c r="X97" s="251"/>
      <c r="Y97" s="19" t="s">
        <v>3701</v>
      </c>
      <c r="Z97" s="209" t="s">
        <v>3166</v>
      </c>
      <c r="AA97" s="228" t="s">
        <v>3702</v>
      </c>
      <c r="AB97" s="68" t="s">
        <v>3168</v>
      </c>
      <c r="AC97" s="32">
        <v>44015</v>
      </c>
      <c r="AD97" s="46" t="s">
        <v>3169</v>
      </c>
    </row>
    <row r="98" spans="1:30" ht="28.5" customHeight="1">
      <c r="A98" s="36" t="s">
        <v>3703</v>
      </c>
      <c r="B98" s="36"/>
      <c r="C98" s="36" t="s">
        <v>3158</v>
      </c>
      <c r="D98" s="36" t="s">
        <v>3694</v>
      </c>
      <c r="E98" s="241">
        <v>1612</v>
      </c>
      <c r="F98" s="15"/>
      <c r="G98" s="328" t="s">
        <v>10243</v>
      </c>
      <c r="H98" s="234">
        <v>46.334643</v>
      </c>
      <c r="I98" s="234">
        <v>-87.378526499999893</v>
      </c>
      <c r="J98" s="40" t="s">
        <v>765</v>
      </c>
      <c r="K98" s="19"/>
      <c r="L98" s="61"/>
      <c r="M98" s="41" t="s">
        <v>3266</v>
      </c>
      <c r="N98" s="45" t="str">
        <f t="shared" si="1"/>
        <v>Other Water</v>
      </c>
      <c r="O98" s="276" t="s">
        <v>2471</v>
      </c>
      <c r="P98" s="233"/>
      <c r="Q98" s="277">
        <v>1000</v>
      </c>
      <c r="R98" s="277">
        <v>1560</v>
      </c>
      <c r="S98" s="277"/>
      <c r="T98" s="277"/>
      <c r="U98" s="277">
        <f t="shared" si="2"/>
        <v>1560</v>
      </c>
      <c r="V98" s="248"/>
      <c r="W98" s="246"/>
      <c r="X98" s="246"/>
      <c r="Y98" s="45"/>
      <c r="Z98" s="61"/>
      <c r="AA98" s="19"/>
      <c r="AB98" s="63"/>
      <c r="AC98" s="117">
        <v>44454</v>
      </c>
      <c r="AD98" s="121" t="s">
        <v>39</v>
      </c>
    </row>
    <row r="99" spans="1:30" ht="28.5" customHeight="1">
      <c r="A99" s="206" t="s">
        <v>3704</v>
      </c>
      <c r="B99" s="207" t="s">
        <v>10245</v>
      </c>
      <c r="C99" s="207" t="s">
        <v>3158</v>
      </c>
      <c r="D99" s="207" t="s">
        <v>3232</v>
      </c>
      <c r="E99" s="241">
        <v>1113</v>
      </c>
      <c r="F99" s="15" t="str">
        <f t="shared" ref="F99:F101" si="15">A99 &amp; ", " &amp; D99</f>
        <v>King Highway Landfill, Kalamazoo, Kalamazoo County, Michigan</v>
      </c>
      <c r="G99" s="328" t="s">
        <v>3705</v>
      </c>
      <c r="H99" s="243">
        <v>42.286077800000001</v>
      </c>
      <c r="I99" s="243">
        <v>-85.554199400000002</v>
      </c>
      <c r="J99" s="136" t="s">
        <v>33</v>
      </c>
      <c r="K99" s="168"/>
      <c r="L99" s="334" t="s">
        <v>3706</v>
      </c>
      <c r="M99" s="336" t="s">
        <v>3706</v>
      </c>
      <c r="N99" s="45" t="str">
        <f t="shared" si="1"/>
        <v>Groundwater</v>
      </c>
      <c r="O99" s="256" t="s">
        <v>35</v>
      </c>
      <c r="P99" s="290">
        <v>2018</v>
      </c>
      <c r="Q99" s="277">
        <v>26</v>
      </c>
      <c r="R99" s="277">
        <v>49</v>
      </c>
      <c r="S99" s="277">
        <v>75</v>
      </c>
      <c r="T99" s="277">
        <v>84</v>
      </c>
      <c r="U99" s="277">
        <f t="shared" si="2"/>
        <v>84</v>
      </c>
      <c r="V99" s="262"/>
      <c r="W99" s="238" t="s">
        <v>3706</v>
      </c>
      <c r="X99" s="251"/>
      <c r="Y99" s="208"/>
      <c r="Z99" s="209" t="s">
        <v>3166</v>
      </c>
      <c r="AA99" s="210"/>
      <c r="AB99" s="68" t="s">
        <v>3168</v>
      </c>
      <c r="AC99" s="32">
        <v>44145</v>
      </c>
      <c r="AD99" s="46" t="s">
        <v>39</v>
      </c>
    </row>
    <row r="100" spans="1:30" ht="28.5" customHeight="1">
      <c r="A100" s="239" t="s">
        <v>3707</v>
      </c>
      <c r="B100" s="240"/>
      <c r="C100" s="240" t="s">
        <v>3158</v>
      </c>
      <c r="D100" s="240" t="s">
        <v>3708</v>
      </c>
      <c r="E100" s="241">
        <v>163</v>
      </c>
      <c r="F100" s="15" t="str">
        <f t="shared" si="15"/>
        <v>Lacks Industries, Grand Rapids, Kent County, Michigan</v>
      </c>
      <c r="G100" s="328" t="s">
        <v>3723</v>
      </c>
      <c r="H100" s="243">
        <v>42.934640999999999</v>
      </c>
      <c r="I100" s="243">
        <v>-85.535955099999995</v>
      </c>
      <c r="J100" s="136" t="s">
        <v>5</v>
      </c>
      <c r="K100" s="168" t="s">
        <v>3710</v>
      </c>
      <c r="L100" s="329" t="s">
        <v>3711</v>
      </c>
      <c r="M100" s="137" t="s">
        <v>49</v>
      </c>
      <c r="N100" s="45" t="str">
        <f t="shared" si="1"/>
        <v>Groundwater</v>
      </c>
      <c r="O100" s="256" t="s">
        <v>35</v>
      </c>
      <c r="P100" s="290">
        <v>2019</v>
      </c>
      <c r="Q100" s="291"/>
      <c r="R100" s="291"/>
      <c r="S100" s="277">
        <v>970</v>
      </c>
      <c r="T100" s="277">
        <v>1170</v>
      </c>
      <c r="U100" s="277">
        <f t="shared" si="2"/>
        <v>1170</v>
      </c>
      <c r="V100" s="263" t="s">
        <v>3717</v>
      </c>
      <c r="W100" s="265" t="s">
        <v>49</v>
      </c>
      <c r="X100" s="246"/>
      <c r="Y100" s="137" t="s">
        <v>3718</v>
      </c>
      <c r="Z100" s="244" t="s">
        <v>3166</v>
      </c>
      <c r="AA100" s="228" t="s">
        <v>3720</v>
      </c>
      <c r="AB100" s="68" t="s">
        <v>3168</v>
      </c>
      <c r="AC100" s="32">
        <v>44018</v>
      </c>
      <c r="AD100" s="46" t="s">
        <v>3169</v>
      </c>
    </row>
    <row r="101" spans="1:30" ht="28.5" customHeight="1">
      <c r="A101" s="239" t="s">
        <v>3721</v>
      </c>
      <c r="B101" s="240"/>
      <c r="C101" s="240" t="s">
        <v>3158</v>
      </c>
      <c r="D101" s="240" t="s">
        <v>3722</v>
      </c>
      <c r="E101" s="106">
        <v>168</v>
      </c>
      <c r="F101" s="15" t="str">
        <f t="shared" si="15"/>
        <v>Lacks Industries - Saranac, Saranac, Ionia County,  Michigan</v>
      </c>
      <c r="G101" s="328" t="s">
        <v>3740</v>
      </c>
      <c r="H101" s="243">
        <v>42.934368999999997</v>
      </c>
      <c r="I101" s="243">
        <v>-85.196229900000006</v>
      </c>
      <c r="J101" s="136" t="s">
        <v>5</v>
      </c>
      <c r="K101" s="145" t="s">
        <v>3724</v>
      </c>
      <c r="L101" s="329" t="s">
        <v>3725</v>
      </c>
      <c r="M101" s="122" t="s">
        <v>3726</v>
      </c>
      <c r="N101" s="45" t="str">
        <f t="shared" si="1"/>
        <v>Groundwater</v>
      </c>
      <c r="O101" s="256" t="s">
        <v>35</v>
      </c>
      <c r="P101" s="290">
        <v>2018</v>
      </c>
      <c r="Q101" s="277">
        <v>35</v>
      </c>
      <c r="R101" s="277">
        <v>1800</v>
      </c>
      <c r="S101" s="277">
        <v>1835</v>
      </c>
      <c r="T101" s="277">
        <v>2340</v>
      </c>
      <c r="U101" s="277">
        <f t="shared" si="2"/>
        <v>2340</v>
      </c>
      <c r="V101" s="262" t="s">
        <v>3732</v>
      </c>
      <c r="W101" s="250" t="s">
        <v>49</v>
      </c>
      <c r="X101" s="251"/>
      <c r="Y101" s="208" t="s">
        <v>3733</v>
      </c>
      <c r="Z101" s="244" t="s">
        <v>3166</v>
      </c>
      <c r="AA101" s="228" t="s">
        <v>3734</v>
      </c>
      <c r="AB101" s="68" t="s">
        <v>3168</v>
      </c>
      <c r="AC101" s="32">
        <v>44018</v>
      </c>
      <c r="AD101" s="46" t="s">
        <v>3169</v>
      </c>
    </row>
    <row r="102" spans="1:30" ht="28.5" customHeight="1">
      <c r="A102" s="36" t="s">
        <v>3735</v>
      </c>
      <c r="B102" s="36"/>
      <c r="C102" s="36" t="s">
        <v>3158</v>
      </c>
      <c r="D102" s="36" t="s">
        <v>3736</v>
      </c>
      <c r="E102" s="106">
        <v>1613</v>
      </c>
      <c r="F102" s="15"/>
      <c r="G102" s="328" t="s">
        <v>10291</v>
      </c>
      <c r="H102" s="234">
        <v>42.752594599999902</v>
      </c>
      <c r="I102" s="234">
        <v>-84.580782900000003</v>
      </c>
      <c r="J102" s="40" t="s">
        <v>765</v>
      </c>
      <c r="K102" s="19"/>
      <c r="L102" s="61"/>
      <c r="M102" s="41" t="s">
        <v>3266</v>
      </c>
      <c r="N102" s="45" t="str">
        <f t="shared" si="1"/>
        <v>Other Water</v>
      </c>
      <c r="O102" s="276" t="s">
        <v>2471</v>
      </c>
      <c r="P102" s="233"/>
      <c r="Q102" s="277">
        <v>7.58</v>
      </c>
      <c r="R102" s="277">
        <v>5.51</v>
      </c>
      <c r="S102" s="277"/>
      <c r="T102" s="277"/>
      <c r="U102" s="277">
        <f t="shared" si="2"/>
        <v>7.58</v>
      </c>
      <c r="V102" s="248"/>
      <c r="W102" s="246"/>
      <c r="X102" s="246"/>
      <c r="Y102" s="45"/>
      <c r="Z102" s="61"/>
      <c r="AA102" s="19"/>
      <c r="AB102" s="63"/>
      <c r="AC102" s="117">
        <v>44454</v>
      </c>
      <c r="AD102" s="121" t="s">
        <v>39</v>
      </c>
    </row>
    <row r="103" spans="1:30" ht="28.5" customHeight="1">
      <c r="A103" s="36" t="s">
        <v>3737</v>
      </c>
      <c r="B103" s="65"/>
      <c r="C103" s="113" t="s">
        <v>3158</v>
      </c>
      <c r="D103" s="113" t="s">
        <v>3739</v>
      </c>
      <c r="E103" s="241">
        <v>137</v>
      </c>
      <c r="F103" s="15" t="str">
        <f>A103 &amp; ", " &amp; D103</f>
        <v>Lapeer Plating &amp; Plastics, Lapeer, Michigan</v>
      </c>
      <c r="G103" s="328" t="s">
        <v>10292</v>
      </c>
      <c r="H103" s="243">
        <v>43.038059199999999</v>
      </c>
      <c r="I103" s="243">
        <v>-83.309924199999998</v>
      </c>
      <c r="J103" s="18" t="s">
        <v>5</v>
      </c>
      <c r="K103" s="19" t="s">
        <v>3741</v>
      </c>
      <c r="L103" s="333" t="s">
        <v>3742</v>
      </c>
      <c r="M103" s="122" t="s">
        <v>3743</v>
      </c>
      <c r="N103" s="45" t="str">
        <f t="shared" si="1"/>
        <v>Other Water</v>
      </c>
      <c r="O103" s="256" t="s">
        <v>2471</v>
      </c>
      <c r="P103" s="290">
        <v>2017</v>
      </c>
      <c r="Q103" s="291"/>
      <c r="R103" s="277">
        <v>19000</v>
      </c>
      <c r="S103" s="277" t="s">
        <v>36</v>
      </c>
      <c r="T103" s="277" t="s">
        <v>36</v>
      </c>
      <c r="U103" s="277">
        <f t="shared" si="2"/>
        <v>19000</v>
      </c>
      <c r="V103" s="249" t="s">
        <v>3745</v>
      </c>
      <c r="W103" s="245" t="s">
        <v>3743</v>
      </c>
      <c r="X103" s="250"/>
      <c r="Y103" s="45" t="s">
        <v>3746</v>
      </c>
      <c r="Z103" s="209" t="s">
        <v>3166</v>
      </c>
      <c r="AA103" s="228" t="s">
        <v>3747</v>
      </c>
      <c r="AB103" s="68" t="s">
        <v>3168</v>
      </c>
      <c r="AC103" s="32">
        <v>44015</v>
      </c>
      <c r="AD103" s="46" t="s">
        <v>3169</v>
      </c>
    </row>
    <row r="104" spans="1:30" ht="28.5" customHeight="1">
      <c r="A104" s="36" t="s">
        <v>3738</v>
      </c>
      <c r="B104" s="36"/>
      <c r="C104" s="36" t="s">
        <v>3158</v>
      </c>
      <c r="D104" s="36" t="s">
        <v>3739</v>
      </c>
      <c r="E104" s="106">
        <v>1614</v>
      </c>
      <c r="F104" s="15"/>
      <c r="G104" s="328" t="s">
        <v>10293</v>
      </c>
      <c r="H104" s="234">
        <v>43.059778700000003</v>
      </c>
      <c r="I104" s="234">
        <v>-83.307850899999906</v>
      </c>
      <c r="J104" s="40" t="s">
        <v>765</v>
      </c>
      <c r="K104" s="19"/>
      <c r="L104" s="61"/>
      <c r="M104" s="41" t="s">
        <v>3266</v>
      </c>
      <c r="N104" s="45" t="str">
        <f t="shared" si="1"/>
        <v>Other Water</v>
      </c>
      <c r="O104" s="276" t="s">
        <v>2471</v>
      </c>
      <c r="P104" s="233"/>
      <c r="Q104" s="277">
        <v>91.6</v>
      </c>
      <c r="R104" s="277">
        <v>3180</v>
      </c>
      <c r="S104" s="277"/>
      <c r="T104" s="277"/>
      <c r="U104" s="277">
        <f t="shared" si="2"/>
        <v>3180</v>
      </c>
      <c r="V104" s="248"/>
      <c r="W104" s="246"/>
      <c r="X104" s="246"/>
      <c r="Y104" s="45"/>
      <c r="Z104" s="61"/>
      <c r="AA104" s="19"/>
      <c r="AB104" s="63"/>
      <c r="AC104" s="117">
        <v>44454</v>
      </c>
      <c r="AD104" s="121" t="s">
        <v>39</v>
      </c>
    </row>
    <row r="105" spans="1:30" ht="28.5" customHeight="1">
      <c r="A105" s="36" t="s">
        <v>3748</v>
      </c>
      <c r="B105" s="106"/>
      <c r="C105" s="106" t="s">
        <v>3158</v>
      </c>
      <c r="D105" s="106" t="s">
        <v>3749</v>
      </c>
      <c r="E105" s="106">
        <v>483</v>
      </c>
      <c r="F105" s="15" t="str">
        <f t="shared" ref="F105:F107" si="16">A105 &amp; ", " &amp; D105</f>
        <v>Lear Corporation dba Eagle Ottawa, Rochester Hills, Oakland County, Michigan</v>
      </c>
      <c r="G105" s="328" t="s">
        <v>10299</v>
      </c>
      <c r="H105" s="243">
        <v>42.635632000000001</v>
      </c>
      <c r="I105" s="243">
        <v>-83.191526299999893</v>
      </c>
      <c r="J105" s="18" t="s">
        <v>5</v>
      </c>
      <c r="K105" s="45" t="s">
        <v>3751</v>
      </c>
      <c r="L105" s="122" t="s">
        <v>3190</v>
      </c>
      <c r="M105" s="62" t="s">
        <v>3190</v>
      </c>
      <c r="N105" s="45" t="str">
        <f t="shared" si="1"/>
        <v>Groundwater</v>
      </c>
      <c r="O105" s="256" t="s">
        <v>35</v>
      </c>
      <c r="P105" s="290">
        <v>2018</v>
      </c>
      <c r="Q105" s="277">
        <v>43</v>
      </c>
      <c r="R105" s="277">
        <v>14</v>
      </c>
      <c r="S105" s="277">
        <v>57</v>
      </c>
      <c r="T105" s="277"/>
      <c r="U105" s="277">
        <f t="shared" si="2"/>
        <v>57</v>
      </c>
      <c r="V105" s="249"/>
      <c r="W105" s="251"/>
      <c r="X105" s="251"/>
      <c r="Y105" s="19"/>
      <c r="Z105" s="209" t="s">
        <v>3166</v>
      </c>
      <c r="AA105" s="210"/>
      <c r="AB105" s="68" t="s">
        <v>3168</v>
      </c>
      <c r="AC105" s="32">
        <v>44089</v>
      </c>
      <c r="AD105" s="46" t="s">
        <v>39</v>
      </c>
    </row>
    <row r="106" spans="1:30" ht="28.5" customHeight="1">
      <c r="A106" s="239" t="s">
        <v>3754</v>
      </c>
      <c r="B106" s="240"/>
      <c r="C106" s="240" t="s">
        <v>3158</v>
      </c>
      <c r="D106" s="240" t="s">
        <v>3755</v>
      </c>
      <c r="E106" s="106">
        <v>185</v>
      </c>
      <c r="F106" s="15" t="str">
        <f t="shared" si="16"/>
        <v>Lear Siegler Inc, Mendon, St. Joseph County, Michigan</v>
      </c>
      <c r="G106" s="328" t="s">
        <v>10300</v>
      </c>
      <c r="H106" s="243">
        <v>42.0135091</v>
      </c>
      <c r="I106" s="243">
        <v>-85.452223799999999</v>
      </c>
      <c r="J106" s="136" t="s">
        <v>5</v>
      </c>
      <c r="K106" s="145" t="s">
        <v>11155</v>
      </c>
      <c r="L106" s="329" t="s">
        <v>3757</v>
      </c>
      <c r="M106" s="122" t="s">
        <v>3758</v>
      </c>
      <c r="N106" s="45" t="str">
        <f t="shared" si="1"/>
        <v>Groundwater</v>
      </c>
      <c r="O106" s="256" t="s">
        <v>35</v>
      </c>
      <c r="P106" s="290">
        <v>2018</v>
      </c>
      <c r="Q106" s="291"/>
      <c r="R106" s="291"/>
      <c r="S106" s="277">
        <v>1312</v>
      </c>
      <c r="T106" s="277">
        <v>1334</v>
      </c>
      <c r="U106" s="277">
        <f t="shared" si="2"/>
        <v>1334</v>
      </c>
      <c r="V106" s="263" t="s">
        <v>11156</v>
      </c>
      <c r="W106" s="236" t="s">
        <v>3758</v>
      </c>
      <c r="X106" s="246"/>
      <c r="Y106" s="137" t="s">
        <v>11157</v>
      </c>
      <c r="Z106" s="244" t="s">
        <v>3166</v>
      </c>
      <c r="AA106" s="229" t="s">
        <v>3760</v>
      </c>
      <c r="AB106" s="68" t="s">
        <v>3168</v>
      </c>
      <c r="AC106" s="32">
        <v>44018</v>
      </c>
      <c r="AD106" s="121" t="s">
        <v>3169</v>
      </c>
    </row>
    <row r="107" spans="1:30" ht="28.5" customHeight="1">
      <c r="A107" s="239" t="s">
        <v>3761</v>
      </c>
      <c r="B107" s="240"/>
      <c r="C107" s="237" t="s">
        <v>3158</v>
      </c>
      <c r="D107" s="240" t="s">
        <v>3379</v>
      </c>
      <c r="E107" s="106">
        <v>154</v>
      </c>
      <c r="F107" s="15" t="str">
        <f t="shared" si="16"/>
        <v>Loud Drive - Oscoda Area, Oscoda, Iosco County, Michigan</v>
      </c>
      <c r="G107" s="328" t="s">
        <v>10329</v>
      </c>
      <c r="H107" s="243">
        <v>44.480477299999997</v>
      </c>
      <c r="I107" s="243">
        <v>-83.361909499999996</v>
      </c>
      <c r="J107" s="136" t="s">
        <v>44</v>
      </c>
      <c r="K107" s="168" t="s">
        <v>3763</v>
      </c>
      <c r="L107" s="334" t="s">
        <v>3382</v>
      </c>
      <c r="M107" s="337"/>
      <c r="N107" s="45" t="str">
        <f t="shared" si="1"/>
        <v>Groundwater</v>
      </c>
      <c r="O107" s="256" t="s">
        <v>35</v>
      </c>
      <c r="P107" s="290">
        <v>2018</v>
      </c>
      <c r="Q107" s="291"/>
      <c r="R107" s="291"/>
      <c r="S107" s="277">
        <v>5.23</v>
      </c>
      <c r="T107" s="277">
        <v>98</v>
      </c>
      <c r="U107" s="277">
        <f t="shared" si="2"/>
        <v>98</v>
      </c>
      <c r="V107" s="262" t="s">
        <v>3767</v>
      </c>
      <c r="W107" s="250" t="s">
        <v>49</v>
      </c>
      <c r="X107" s="251"/>
      <c r="Y107" s="208" t="s">
        <v>3768</v>
      </c>
      <c r="Z107" s="244" t="s">
        <v>3166</v>
      </c>
      <c r="AA107" s="228" t="s">
        <v>3770</v>
      </c>
      <c r="AB107" s="68" t="s">
        <v>3168</v>
      </c>
      <c r="AC107" s="32">
        <v>44018</v>
      </c>
      <c r="AD107" s="46" t="s">
        <v>3169</v>
      </c>
    </row>
    <row r="108" spans="1:30" ht="28.5" customHeight="1">
      <c r="A108" s="36" t="s">
        <v>3771</v>
      </c>
      <c r="B108" s="36"/>
      <c r="C108" s="36" t="s">
        <v>3158</v>
      </c>
      <c r="D108" s="36" t="s">
        <v>3772</v>
      </c>
      <c r="E108" s="241">
        <v>1615</v>
      </c>
      <c r="F108" s="15"/>
      <c r="G108" s="328" t="s">
        <v>10346</v>
      </c>
      <c r="H108" s="234">
        <v>42.468640899999997</v>
      </c>
      <c r="I108" s="234">
        <v>-83.578033399999995</v>
      </c>
      <c r="J108" s="40" t="s">
        <v>765</v>
      </c>
      <c r="K108" s="19"/>
      <c r="L108" s="61"/>
      <c r="M108" s="41" t="s">
        <v>3266</v>
      </c>
      <c r="N108" s="45" t="str">
        <f t="shared" si="1"/>
        <v>Other Water</v>
      </c>
      <c r="O108" s="276" t="s">
        <v>2471</v>
      </c>
      <c r="P108" s="233"/>
      <c r="Q108" s="277">
        <v>15.4</v>
      </c>
      <c r="R108" s="277">
        <v>0</v>
      </c>
      <c r="S108" s="277"/>
      <c r="T108" s="277"/>
      <c r="U108" s="277">
        <f t="shared" si="2"/>
        <v>15.4</v>
      </c>
      <c r="V108" s="248"/>
      <c r="W108" s="246"/>
      <c r="X108" s="246"/>
      <c r="Y108" s="45"/>
      <c r="Z108" s="61"/>
      <c r="AA108" s="19"/>
      <c r="AB108" s="63"/>
      <c r="AC108" s="117">
        <v>44454</v>
      </c>
      <c r="AD108" s="121" t="s">
        <v>39</v>
      </c>
    </row>
    <row r="109" spans="1:30" ht="28.5" customHeight="1">
      <c r="A109" s="239" t="s">
        <v>3773</v>
      </c>
      <c r="B109" s="240"/>
      <c r="C109" s="240" t="s">
        <v>3158</v>
      </c>
      <c r="D109" s="240" t="s">
        <v>3774</v>
      </c>
      <c r="E109" s="241">
        <v>159</v>
      </c>
      <c r="F109" s="15" t="str">
        <f t="shared" ref="F109:F113" si="17">A109 &amp; ", " &amp; D109</f>
        <v>M-60 Tanker Spill, Howard Township, Cass County, Michigan</v>
      </c>
      <c r="G109" s="328" t="s">
        <v>3775</v>
      </c>
      <c r="H109" s="243">
        <v>41.840776499999997</v>
      </c>
      <c r="I109" s="243">
        <v>-86.157154300000002</v>
      </c>
      <c r="J109" s="134" t="s">
        <v>77</v>
      </c>
      <c r="K109" s="145" t="s">
        <v>3776</v>
      </c>
      <c r="L109" s="329" t="s">
        <v>3777</v>
      </c>
      <c r="M109" s="122" t="s">
        <v>3778</v>
      </c>
      <c r="N109" s="45" t="str">
        <f t="shared" si="1"/>
        <v>Groundwater</v>
      </c>
      <c r="O109" s="256" t="s">
        <v>35</v>
      </c>
      <c r="P109" s="290">
        <v>2018</v>
      </c>
      <c r="Q109" s="277">
        <v>40000</v>
      </c>
      <c r="R109" s="277">
        <v>1280000</v>
      </c>
      <c r="S109" s="277">
        <v>1320000</v>
      </c>
      <c r="T109" s="277" t="s">
        <v>36</v>
      </c>
      <c r="U109" s="277">
        <f t="shared" si="2"/>
        <v>1320000</v>
      </c>
      <c r="V109" s="262" t="s">
        <v>3784</v>
      </c>
      <c r="W109" s="245" t="s">
        <v>3778</v>
      </c>
      <c r="X109" s="251"/>
      <c r="Y109" s="137" t="s">
        <v>3785</v>
      </c>
      <c r="Z109" s="244" t="s">
        <v>3166</v>
      </c>
      <c r="AA109" s="228" t="s">
        <v>3786</v>
      </c>
      <c r="AB109" s="68" t="s">
        <v>3168</v>
      </c>
      <c r="AC109" s="32">
        <v>44018</v>
      </c>
      <c r="AD109" s="46" t="s">
        <v>3169</v>
      </c>
    </row>
    <row r="110" spans="1:30" ht="28.5" customHeight="1">
      <c r="A110" s="239" t="s">
        <v>3787</v>
      </c>
      <c r="B110" s="240"/>
      <c r="C110" s="240" t="s">
        <v>3158</v>
      </c>
      <c r="D110" s="240" t="s">
        <v>3788</v>
      </c>
      <c r="E110" s="241">
        <v>174</v>
      </c>
      <c r="F110" s="15" t="str">
        <f t="shared" si="17"/>
        <v>MacDermid Inc., Ferndale, Oakland County, Michigan</v>
      </c>
      <c r="G110" s="328" t="s">
        <v>10354</v>
      </c>
      <c r="H110" s="243">
        <v>42.456828899999998</v>
      </c>
      <c r="I110" s="243">
        <v>-83.119493300000002</v>
      </c>
      <c r="J110" s="136" t="s">
        <v>5</v>
      </c>
      <c r="K110" s="145" t="s">
        <v>3790</v>
      </c>
      <c r="L110" s="329" t="s">
        <v>3791</v>
      </c>
      <c r="M110" s="122" t="s">
        <v>3791</v>
      </c>
      <c r="N110" s="45" t="str">
        <f t="shared" si="1"/>
        <v>Groundwater</v>
      </c>
      <c r="O110" s="256" t="s">
        <v>35</v>
      </c>
      <c r="P110" s="290">
        <v>2018</v>
      </c>
      <c r="Q110" s="291"/>
      <c r="R110" s="291"/>
      <c r="S110" s="277">
        <v>18570</v>
      </c>
      <c r="T110" s="277">
        <v>205277</v>
      </c>
      <c r="U110" s="277">
        <f t="shared" si="2"/>
        <v>205277</v>
      </c>
      <c r="V110" s="263" t="s">
        <v>3795</v>
      </c>
      <c r="W110" s="236" t="s">
        <v>3791</v>
      </c>
      <c r="X110" s="246"/>
      <c r="Y110" s="137" t="s">
        <v>3796</v>
      </c>
      <c r="Z110" s="244" t="s">
        <v>3166</v>
      </c>
      <c r="AA110" s="228" t="s">
        <v>3797</v>
      </c>
      <c r="AB110" s="68" t="s">
        <v>3168</v>
      </c>
      <c r="AC110" s="32">
        <v>44018</v>
      </c>
      <c r="AD110" s="46" t="s">
        <v>3169</v>
      </c>
    </row>
    <row r="111" spans="1:30" ht="28.5" customHeight="1">
      <c r="A111" s="239" t="s">
        <v>3798</v>
      </c>
      <c r="B111" s="240"/>
      <c r="C111" s="240" t="s">
        <v>3158</v>
      </c>
      <c r="D111" s="240" t="s">
        <v>3799</v>
      </c>
      <c r="E111" s="106">
        <v>175</v>
      </c>
      <c r="F111" s="15" t="str">
        <f t="shared" si="17"/>
        <v>MAHLE Engine Components, Muskegon, Muskegon County, Michigan</v>
      </c>
      <c r="G111" s="328" t="s">
        <v>10357</v>
      </c>
      <c r="H111" s="243">
        <v>43.168779899999997</v>
      </c>
      <c r="I111" s="243">
        <v>-86.205574299999995</v>
      </c>
      <c r="J111" s="136" t="s">
        <v>5</v>
      </c>
      <c r="K111" s="145" t="s">
        <v>3800</v>
      </c>
      <c r="L111" s="329" t="s">
        <v>3801</v>
      </c>
      <c r="M111" s="137" t="s">
        <v>49</v>
      </c>
      <c r="N111" s="45" t="str">
        <f t="shared" si="1"/>
        <v>Groundwater</v>
      </c>
      <c r="O111" s="256" t="s">
        <v>35</v>
      </c>
      <c r="P111" s="290">
        <v>2018</v>
      </c>
      <c r="Q111" s="291"/>
      <c r="R111" s="291"/>
      <c r="S111" s="277">
        <v>946.75</v>
      </c>
      <c r="T111" s="277">
        <v>73121.399999999994</v>
      </c>
      <c r="U111" s="277">
        <f t="shared" si="2"/>
        <v>73121.399999999994</v>
      </c>
      <c r="V111" s="262" t="s">
        <v>3805</v>
      </c>
      <c r="W111" s="250" t="s">
        <v>49</v>
      </c>
      <c r="X111" s="251"/>
      <c r="Y111" s="45" t="s">
        <v>3806</v>
      </c>
      <c r="Z111" s="244" t="s">
        <v>3166</v>
      </c>
      <c r="AA111" s="228" t="s">
        <v>3807</v>
      </c>
      <c r="AB111" s="68" t="s">
        <v>3168</v>
      </c>
      <c r="AC111" s="32">
        <v>44018</v>
      </c>
      <c r="AD111" s="46" t="s">
        <v>3169</v>
      </c>
    </row>
    <row r="112" spans="1:30" ht="28.5" customHeight="1">
      <c r="A112" s="239" t="s">
        <v>3808</v>
      </c>
      <c r="B112" s="240"/>
      <c r="C112" s="240" t="s">
        <v>3158</v>
      </c>
      <c r="D112" s="240" t="s">
        <v>3809</v>
      </c>
      <c r="E112" s="241">
        <v>164</v>
      </c>
      <c r="F112" s="15" t="str">
        <f t="shared" si="17"/>
        <v>Manistee Plating, Manistee, Manistee County, Michigan</v>
      </c>
      <c r="G112" s="328" t="s">
        <v>3750</v>
      </c>
      <c r="H112" s="243">
        <v>44.248663699999902</v>
      </c>
      <c r="I112" s="243">
        <v>-86.327624</v>
      </c>
      <c r="J112" s="136" t="s">
        <v>5</v>
      </c>
      <c r="K112" s="145" t="s">
        <v>3810</v>
      </c>
      <c r="L112" s="329" t="s">
        <v>3811</v>
      </c>
      <c r="M112" s="122" t="s">
        <v>3811</v>
      </c>
      <c r="N112" s="45" t="str">
        <f t="shared" si="1"/>
        <v>Groundwater</v>
      </c>
      <c r="O112" s="256" t="s">
        <v>35</v>
      </c>
      <c r="P112" s="290">
        <v>2018</v>
      </c>
      <c r="Q112" s="277"/>
      <c r="R112" s="277">
        <v>1700</v>
      </c>
      <c r="S112" s="277" t="s">
        <v>36</v>
      </c>
      <c r="T112" s="277"/>
      <c r="U112" s="277">
        <f t="shared" si="2"/>
        <v>1700</v>
      </c>
      <c r="V112" s="263" t="s">
        <v>3815</v>
      </c>
      <c r="W112" s="236" t="s">
        <v>3811</v>
      </c>
      <c r="X112" s="246"/>
      <c r="Y112" s="137" t="s">
        <v>49</v>
      </c>
      <c r="Z112" s="244" t="s">
        <v>3166</v>
      </c>
      <c r="AA112" s="228" t="s">
        <v>3816</v>
      </c>
      <c r="AB112" s="68" t="s">
        <v>3168</v>
      </c>
      <c r="AC112" s="32">
        <v>44018</v>
      </c>
      <c r="AD112" s="46" t="s">
        <v>3169</v>
      </c>
    </row>
    <row r="113" spans="1:30" ht="28.5" customHeight="1">
      <c r="A113" s="36" t="s">
        <v>3817</v>
      </c>
      <c r="B113" s="106"/>
      <c r="C113" s="106" t="s">
        <v>3158</v>
      </c>
      <c r="D113" s="106" t="s">
        <v>3237</v>
      </c>
      <c r="E113" s="241">
        <v>484</v>
      </c>
      <c r="F113" s="15" t="str">
        <f t="shared" si="17"/>
        <v>Marathon Petroleum Company, Detroit, Wayne County, Michigan</v>
      </c>
      <c r="G113" s="328" t="s">
        <v>3818</v>
      </c>
      <c r="H113" s="243">
        <v>44.508777299999998</v>
      </c>
      <c r="I113" s="243">
        <v>-83.4214561</v>
      </c>
      <c r="J113" s="18" t="s">
        <v>5</v>
      </c>
      <c r="K113" s="19"/>
      <c r="L113" s="210"/>
      <c r="M113" s="62" t="s">
        <v>3190</v>
      </c>
      <c r="N113" s="45" t="str">
        <f t="shared" si="1"/>
        <v>Groundwater</v>
      </c>
      <c r="O113" s="256" t="s">
        <v>35</v>
      </c>
      <c r="P113" s="290">
        <v>2018</v>
      </c>
      <c r="Q113" s="277">
        <v>76</v>
      </c>
      <c r="R113" s="277">
        <v>800</v>
      </c>
      <c r="S113" s="277">
        <v>876</v>
      </c>
      <c r="T113" s="277"/>
      <c r="U113" s="277">
        <f t="shared" si="2"/>
        <v>876</v>
      </c>
      <c r="V113" s="249"/>
      <c r="W113" s="251"/>
      <c r="X113" s="251"/>
      <c r="Y113" s="19"/>
      <c r="Z113" s="29" t="s">
        <v>3821</v>
      </c>
      <c r="AA113" s="210"/>
      <c r="AB113" s="68" t="s">
        <v>3168</v>
      </c>
      <c r="AC113" s="32">
        <v>44088</v>
      </c>
      <c r="AD113" s="46" t="s">
        <v>39</v>
      </c>
    </row>
    <row r="114" spans="1:30" ht="28.5" customHeight="1">
      <c r="A114" s="36" t="s">
        <v>3822</v>
      </c>
      <c r="B114" s="36"/>
      <c r="C114" s="36" t="s">
        <v>3158</v>
      </c>
      <c r="D114" s="36" t="s">
        <v>3823</v>
      </c>
      <c r="E114" s="106">
        <v>1616</v>
      </c>
      <c r="F114" s="15"/>
      <c r="G114" s="328" t="s">
        <v>10377</v>
      </c>
      <c r="H114" s="234">
        <v>46.541902800000003</v>
      </c>
      <c r="I114" s="234">
        <v>-87.399101099999996</v>
      </c>
      <c r="J114" s="40" t="s">
        <v>765</v>
      </c>
      <c r="K114" s="19"/>
      <c r="L114" s="61"/>
      <c r="M114" s="41" t="s">
        <v>3266</v>
      </c>
      <c r="N114" s="45" t="str">
        <f t="shared" si="1"/>
        <v>Other Water</v>
      </c>
      <c r="O114" s="276" t="s">
        <v>2471</v>
      </c>
      <c r="P114" s="233"/>
      <c r="Q114" s="277">
        <v>6.56</v>
      </c>
      <c r="R114" s="277">
        <v>10.7</v>
      </c>
      <c r="S114" s="277"/>
      <c r="T114" s="277"/>
      <c r="U114" s="277">
        <f t="shared" si="2"/>
        <v>10.7</v>
      </c>
      <c r="V114" s="248"/>
      <c r="W114" s="246"/>
      <c r="X114" s="246"/>
      <c r="Y114" s="45"/>
      <c r="Z114" s="61"/>
      <c r="AA114" s="19"/>
      <c r="AB114" s="63"/>
      <c r="AC114" s="117">
        <v>44454</v>
      </c>
      <c r="AD114" s="121" t="s">
        <v>39</v>
      </c>
    </row>
    <row r="115" spans="1:30" ht="28.5" customHeight="1">
      <c r="A115" s="239" t="s">
        <v>3824</v>
      </c>
      <c r="B115" s="240"/>
      <c r="C115" s="240" t="s">
        <v>3158</v>
      </c>
      <c r="D115" s="240" t="s">
        <v>3379</v>
      </c>
      <c r="E115" s="241">
        <v>157</v>
      </c>
      <c r="F115" s="15" t="str">
        <f t="shared" ref="F115:F119" si="18">A115 &amp; ", " &amp; D115</f>
        <v>McDonald Store Fire, Oscoda, Iosco County, Michigan</v>
      </c>
      <c r="G115" s="328" t="s">
        <v>10386</v>
      </c>
      <c r="H115" s="243">
        <v>44.507765599999999</v>
      </c>
      <c r="I115" s="243">
        <v>-83.421542399999893</v>
      </c>
      <c r="J115" s="134" t="s">
        <v>1007</v>
      </c>
      <c r="K115" s="145" t="s">
        <v>3826</v>
      </c>
      <c r="L115" s="331" t="s">
        <v>3382</v>
      </c>
      <c r="M115" s="331" t="s">
        <v>10387</v>
      </c>
      <c r="N115" s="45" t="str">
        <f t="shared" si="1"/>
        <v>Other Water</v>
      </c>
      <c r="O115" s="256" t="s">
        <v>122</v>
      </c>
      <c r="P115" s="290">
        <v>2018</v>
      </c>
      <c r="Q115" s="291"/>
      <c r="R115" s="291"/>
      <c r="S115" s="277">
        <v>10.1</v>
      </c>
      <c r="T115" s="277"/>
      <c r="U115" s="277">
        <f t="shared" si="2"/>
        <v>10.1</v>
      </c>
      <c r="V115" s="262" t="s">
        <v>3830</v>
      </c>
      <c r="W115" s="250" t="s">
        <v>49</v>
      </c>
      <c r="X115" s="250" t="s">
        <v>3831</v>
      </c>
      <c r="Y115" s="137" t="s">
        <v>3832</v>
      </c>
      <c r="Z115" s="267" t="s">
        <v>3166</v>
      </c>
      <c r="AA115" s="228" t="s">
        <v>3833</v>
      </c>
      <c r="AB115" s="68" t="s">
        <v>3168</v>
      </c>
      <c r="AC115" s="32">
        <v>44018</v>
      </c>
      <c r="AD115" s="46" t="s">
        <v>3169</v>
      </c>
    </row>
    <row r="116" spans="1:30" ht="28.5" customHeight="1">
      <c r="A116" s="36" t="s">
        <v>3834</v>
      </c>
      <c r="B116" s="106"/>
      <c r="C116" s="106" t="s">
        <v>3158</v>
      </c>
      <c r="D116" s="106" t="s">
        <v>3365</v>
      </c>
      <c r="E116" s="241">
        <v>485</v>
      </c>
      <c r="F116" s="15" t="str">
        <f t="shared" si="18"/>
        <v>McGean-Rohco, Livonia, Wayne County, Michigan</v>
      </c>
      <c r="G116" s="328" t="s">
        <v>3835</v>
      </c>
      <c r="H116" s="243">
        <v>42.380447799999999</v>
      </c>
      <c r="I116" s="243">
        <v>-83.422829100000001</v>
      </c>
      <c r="J116" s="18" t="s">
        <v>5</v>
      </c>
      <c r="K116" s="19"/>
      <c r="L116" s="122" t="s">
        <v>3190</v>
      </c>
      <c r="M116" s="62" t="s">
        <v>3190</v>
      </c>
      <c r="N116" s="45" t="str">
        <f t="shared" si="1"/>
        <v>Groundwater</v>
      </c>
      <c r="O116" s="256" t="s">
        <v>35</v>
      </c>
      <c r="P116" s="290">
        <v>2018</v>
      </c>
      <c r="Q116" s="277">
        <v>120</v>
      </c>
      <c r="R116" s="277">
        <v>310</v>
      </c>
      <c r="S116" s="277">
        <v>430</v>
      </c>
      <c r="T116" s="277"/>
      <c r="U116" s="277">
        <f t="shared" si="2"/>
        <v>430</v>
      </c>
      <c r="V116" s="248"/>
      <c r="W116" s="246"/>
      <c r="X116" s="246"/>
      <c r="Y116" s="19"/>
      <c r="Z116" s="244" t="s">
        <v>3166</v>
      </c>
      <c r="AA116" s="210"/>
      <c r="AB116" s="68" t="s">
        <v>3168</v>
      </c>
      <c r="AC116" s="32">
        <v>44089</v>
      </c>
      <c r="AD116" s="46" t="s">
        <v>39</v>
      </c>
    </row>
    <row r="117" spans="1:30" ht="28.5" customHeight="1">
      <c r="A117" s="65" t="s">
        <v>3838</v>
      </c>
      <c r="B117" s="72"/>
      <c r="C117" s="72" t="s">
        <v>3158</v>
      </c>
      <c r="D117" s="72" t="s">
        <v>3237</v>
      </c>
      <c r="E117" s="72">
        <v>486</v>
      </c>
      <c r="F117" s="15" t="str">
        <f t="shared" si="18"/>
        <v>MDOT - Parcel 5348, Detroit, Wayne County, Michigan</v>
      </c>
      <c r="G117" s="328" t="s">
        <v>3839</v>
      </c>
      <c r="H117" s="243">
        <v>42.305462200000001</v>
      </c>
      <c r="I117" s="243">
        <v>-83.102616299999994</v>
      </c>
      <c r="J117" s="255" t="s">
        <v>5</v>
      </c>
      <c r="K117" s="256" t="s">
        <v>35</v>
      </c>
      <c r="L117" s="289" t="s">
        <v>3190</v>
      </c>
      <c r="M117" s="292" t="s">
        <v>3190</v>
      </c>
      <c r="N117" s="256" t="str">
        <f t="shared" si="1"/>
        <v>Groundwater</v>
      </c>
      <c r="O117" s="256" t="s">
        <v>35</v>
      </c>
      <c r="P117" s="290">
        <v>2019</v>
      </c>
      <c r="Q117" s="277">
        <v>29</v>
      </c>
      <c r="R117" s="277">
        <v>14</v>
      </c>
      <c r="S117" s="277">
        <v>43</v>
      </c>
      <c r="T117" s="277"/>
      <c r="U117" s="277">
        <f t="shared" si="2"/>
        <v>43</v>
      </c>
      <c r="V117" s="338"/>
      <c r="W117" s="339"/>
      <c r="X117" s="339"/>
      <c r="Y117" s="257"/>
      <c r="Z117" s="270" t="s">
        <v>3166</v>
      </c>
      <c r="AA117" s="271"/>
      <c r="AB117" s="272" t="s">
        <v>3168</v>
      </c>
      <c r="AC117" s="260">
        <v>44089</v>
      </c>
      <c r="AD117" s="273" t="s">
        <v>39</v>
      </c>
    </row>
    <row r="118" spans="1:30" ht="28.5" customHeight="1">
      <c r="A118" s="36" t="s">
        <v>3842</v>
      </c>
      <c r="B118" s="106"/>
      <c r="C118" s="106" t="s">
        <v>3158</v>
      </c>
      <c r="D118" s="106" t="s">
        <v>3486</v>
      </c>
      <c r="E118" s="241">
        <v>487</v>
      </c>
      <c r="F118" s="15" t="str">
        <f t="shared" si="18"/>
        <v>Merlin Entertainments - Sea Life Michigan, Auburn Hills, Oakland County, Michigan</v>
      </c>
      <c r="G118" s="328" t="s">
        <v>3843</v>
      </c>
      <c r="H118" s="243">
        <v>42.702008800000002</v>
      </c>
      <c r="I118" s="243">
        <v>-83.305367199999907</v>
      </c>
      <c r="J118" s="18" t="s">
        <v>5</v>
      </c>
      <c r="K118" s="45" t="s">
        <v>3271</v>
      </c>
      <c r="L118" s="122" t="s">
        <v>3190</v>
      </c>
      <c r="M118" s="62" t="s">
        <v>3190</v>
      </c>
      <c r="N118" s="45" t="str">
        <f t="shared" si="1"/>
        <v>Groundwater</v>
      </c>
      <c r="O118" s="256" t="s">
        <v>35</v>
      </c>
      <c r="P118" s="290">
        <v>2018</v>
      </c>
      <c r="Q118" s="277"/>
      <c r="R118" s="277">
        <v>6.4</v>
      </c>
      <c r="S118" s="277" t="s">
        <v>36</v>
      </c>
      <c r="T118" s="277" t="s">
        <v>36</v>
      </c>
      <c r="U118" s="277">
        <f t="shared" si="2"/>
        <v>6.4</v>
      </c>
      <c r="V118" s="248"/>
      <c r="W118" s="246"/>
      <c r="X118" s="246"/>
      <c r="Y118" s="19"/>
      <c r="Z118" s="244" t="s">
        <v>3166</v>
      </c>
      <c r="AA118" s="210"/>
      <c r="AB118" s="68" t="s">
        <v>3168</v>
      </c>
      <c r="AC118" s="32">
        <v>44089</v>
      </c>
      <c r="AD118" s="46" t="s">
        <v>39</v>
      </c>
    </row>
    <row r="119" spans="1:30" ht="28.5" customHeight="1">
      <c r="A119" s="239" t="s">
        <v>3852</v>
      </c>
      <c r="B119" s="240"/>
      <c r="C119" s="240" t="s">
        <v>3158</v>
      </c>
      <c r="D119" s="240" t="s">
        <v>3853</v>
      </c>
      <c r="E119" s="106">
        <v>165</v>
      </c>
      <c r="F119" s="15" t="str">
        <f t="shared" si="18"/>
        <v>Michner Plating, Jackson, Jackson County, Michigan</v>
      </c>
      <c r="G119" s="328" t="s">
        <v>10422</v>
      </c>
      <c r="H119" s="243">
        <v>42.252974399999999</v>
      </c>
      <c r="I119" s="243">
        <v>-84.406176399999893</v>
      </c>
      <c r="J119" s="136" t="s">
        <v>5</v>
      </c>
      <c r="K119" s="145" t="s">
        <v>3855</v>
      </c>
      <c r="L119" s="329" t="s">
        <v>3856</v>
      </c>
      <c r="M119" s="122" t="s">
        <v>3856</v>
      </c>
      <c r="N119" s="45" t="str">
        <f t="shared" si="1"/>
        <v>Groundwater</v>
      </c>
      <c r="O119" s="256" t="s">
        <v>35</v>
      </c>
      <c r="P119" s="290">
        <v>2018</v>
      </c>
      <c r="Q119" s="291"/>
      <c r="R119" s="291"/>
      <c r="S119" s="277">
        <v>9479</v>
      </c>
      <c r="T119" s="277" t="s">
        <v>36</v>
      </c>
      <c r="U119" s="277">
        <f t="shared" si="2"/>
        <v>9479</v>
      </c>
      <c r="V119" s="262" t="s">
        <v>3860</v>
      </c>
      <c r="W119" s="245" t="s">
        <v>3856</v>
      </c>
      <c r="X119" s="251"/>
      <c r="Y119" s="114" t="s">
        <v>3861</v>
      </c>
      <c r="Z119" s="244" t="s">
        <v>3166</v>
      </c>
      <c r="AA119" s="228" t="s">
        <v>3862</v>
      </c>
      <c r="AB119" s="68" t="s">
        <v>3168</v>
      </c>
      <c r="AC119" s="32">
        <v>44018</v>
      </c>
      <c r="AD119" s="46" t="s">
        <v>3169</v>
      </c>
    </row>
    <row r="120" spans="1:30" ht="28.5" customHeight="1">
      <c r="A120" s="36" t="s">
        <v>3863</v>
      </c>
      <c r="B120" s="36"/>
      <c r="C120" s="36" t="s">
        <v>3158</v>
      </c>
      <c r="D120" s="36" t="s">
        <v>3864</v>
      </c>
      <c r="E120" s="106">
        <v>1617</v>
      </c>
      <c r="F120" s="15"/>
      <c r="G120" s="328" t="s">
        <v>10431</v>
      </c>
      <c r="H120" s="234">
        <v>43.606891900000001</v>
      </c>
      <c r="I120" s="234">
        <v>-84.200210099999893</v>
      </c>
      <c r="J120" s="40" t="s">
        <v>765</v>
      </c>
      <c r="K120" s="19"/>
      <c r="L120" s="61"/>
      <c r="M120" s="41" t="s">
        <v>3266</v>
      </c>
      <c r="N120" s="45" t="str">
        <f t="shared" si="1"/>
        <v>Other Water</v>
      </c>
      <c r="O120" s="276" t="s">
        <v>2471</v>
      </c>
      <c r="P120" s="233"/>
      <c r="Q120" s="277">
        <v>10.5</v>
      </c>
      <c r="R120" s="277">
        <v>4.03</v>
      </c>
      <c r="S120" s="277"/>
      <c r="T120" s="277"/>
      <c r="U120" s="277">
        <f t="shared" si="2"/>
        <v>10.5</v>
      </c>
      <c r="V120" s="248"/>
      <c r="W120" s="246"/>
      <c r="X120" s="246"/>
      <c r="Y120" s="45"/>
      <c r="Z120" s="61"/>
      <c r="AA120" s="19"/>
      <c r="AB120" s="63"/>
      <c r="AC120" s="117">
        <v>44454</v>
      </c>
      <c r="AD120" s="121" t="s">
        <v>39</v>
      </c>
    </row>
    <row r="121" spans="1:30" ht="28.5" customHeight="1">
      <c r="A121" s="36" t="s">
        <v>3865</v>
      </c>
      <c r="B121" s="36"/>
      <c r="C121" s="36" t="s">
        <v>3158</v>
      </c>
      <c r="D121" s="36" t="s">
        <v>3866</v>
      </c>
      <c r="E121" s="241">
        <v>1618</v>
      </c>
      <c r="F121" s="15"/>
      <c r="G121" s="328" t="s">
        <v>10441</v>
      </c>
      <c r="H121" s="234">
        <v>41.901679399999999</v>
      </c>
      <c r="I121" s="234">
        <v>-83.369130499999997</v>
      </c>
      <c r="J121" s="40" t="s">
        <v>765</v>
      </c>
      <c r="K121" s="19"/>
      <c r="L121" s="61"/>
      <c r="M121" s="41" t="s">
        <v>3266</v>
      </c>
      <c r="N121" s="45" t="str">
        <f t="shared" si="1"/>
        <v>Other Water</v>
      </c>
      <c r="O121" s="276" t="s">
        <v>2471</v>
      </c>
      <c r="P121" s="233"/>
      <c r="Q121" s="277">
        <v>5.35</v>
      </c>
      <c r="R121" s="277">
        <v>6.22</v>
      </c>
      <c r="S121" s="277"/>
      <c r="T121" s="277"/>
      <c r="U121" s="277">
        <f t="shared" si="2"/>
        <v>6.22</v>
      </c>
      <c r="V121" s="249"/>
      <c r="W121" s="251"/>
      <c r="X121" s="251"/>
      <c r="Y121" s="45"/>
      <c r="Z121" s="61"/>
      <c r="AA121" s="19"/>
      <c r="AB121" s="63"/>
      <c r="AC121" s="117">
        <v>44454</v>
      </c>
      <c r="AD121" s="121" t="s">
        <v>39</v>
      </c>
    </row>
    <row r="122" spans="1:30" ht="28.5" customHeight="1">
      <c r="A122" s="239" t="s">
        <v>3867</v>
      </c>
      <c r="B122" s="240"/>
      <c r="C122" s="240" t="s">
        <v>3158</v>
      </c>
      <c r="D122" s="240" t="s">
        <v>3868</v>
      </c>
      <c r="E122" s="106">
        <v>170</v>
      </c>
      <c r="F122" s="15" t="str">
        <f>A122 &amp; ", " &amp; D122</f>
        <v>MRP Properties Co, LLC, Alma, Gratiot County, Michigan</v>
      </c>
      <c r="G122" s="328" t="s">
        <v>3884</v>
      </c>
      <c r="H122" s="243">
        <v>43.378106799999998</v>
      </c>
      <c r="I122" s="243">
        <v>-84.636382299999994</v>
      </c>
      <c r="J122" s="136" t="s">
        <v>5</v>
      </c>
      <c r="K122" s="145" t="s">
        <v>3870</v>
      </c>
      <c r="L122" s="329" t="s">
        <v>3871</v>
      </c>
      <c r="M122" s="122" t="s">
        <v>3871</v>
      </c>
      <c r="N122" s="45" t="str">
        <f t="shared" si="1"/>
        <v>Groundwater</v>
      </c>
      <c r="O122" s="256" t="s">
        <v>35</v>
      </c>
      <c r="P122" s="290">
        <v>2018</v>
      </c>
      <c r="Q122" s="277">
        <v>140</v>
      </c>
      <c r="R122" s="277">
        <v>2500</v>
      </c>
      <c r="S122" s="277"/>
      <c r="T122" s="277">
        <v>2973</v>
      </c>
      <c r="U122" s="277">
        <f t="shared" si="2"/>
        <v>2973</v>
      </c>
      <c r="V122" s="263" t="s">
        <v>3876</v>
      </c>
      <c r="W122" s="236" t="s">
        <v>3871</v>
      </c>
      <c r="X122" s="246"/>
      <c r="Y122" s="208" t="s">
        <v>3877</v>
      </c>
      <c r="Z122" s="244" t="s">
        <v>3166</v>
      </c>
      <c r="AA122" s="228" t="s">
        <v>3878</v>
      </c>
      <c r="AB122" s="68" t="s">
        <v>3168</v>
      </c>
      <c r="AC122" s="32">
        <v>44018</v>
      </c>
      <c r="AD122" s="46" t="s">
        <v>3169</v>
      </c>
    </row>
    <row r="123" spans="1:30" ht="28.5" customHeight="1">
      <c r="A123" s="36" t="s">
        <v>3879</v>
      </c>
      <c r="B123" s="36"/>
      <c r="C123" s="36" t="s">
        <v>3158</v>
      </c>
      <c r="D123" s="36" t="s">
        <v>3880</v>
      </c>
      <c r="E123" s="106">
        <v>1619</v>
      </c>
      <c r="F123" s="15"/>
      <c r="G123" s="328" t="s">
        <v>10459</v>
      </c>
      <c r="H123" s="234">
        <v>42.601673499999997</v>
      </c>
      <c r="I123" s="234">
        <v>-82.864777399999994</v>
      </c>
      <c r="J123" s="40" t="s">
        <v>765</v>
      </c>
      <c r="K123" s="19"/>
      <c r="L123" s="61"/>
      <c r="M123" s="41" t="s">
        <v>3266</v>
      </c>
      <c r="N123" s="45" t="str">
        <f t="shared" si="1"/>
        <v>Other Water</v>
      </c>
      <c r="O123" s="276" t="s">
        <v>2471</v>
      </c>
      <c r="P123" s="233"/>
      <c r="Q123" s="277">
        <v>9.0299999999999994</v>
      </c>
      <c r="R123" s="277">
        <v>5.0199999999999996</v>
      </c>
      <c r="S123" s="277"/>
      <c r="T123" s="277"/>
      <c r="U123" s="277">
        <f t="shared" si="2"/>
        <v>9.0299999999999994</v>
      </c>
      <c r="V123" s="249"/>
      <c r="W123" s="251"/>
      <c r="X123" s="251"/>
      <c r="Y123" s="45"/>
      <c r="Z123" s="61"/>
      <c r="AA123" s="19"/>
      <c r="AB123" s="63"/>
      <c r="AC123" s="117">
        <v>44454</v>
      </c>
      <c r="AD123" s="121" t="s">
        <v>39</v>
      </c>
    </row>
    <row r="124" spans="1:30" ht="28.5" customHeight="1">
      <c r="A124" s="36" t="s">
        <v>3881</v>
      </c>
      <c r="B124" s="36"/>
      <c r="C124" s="36" t="s">
        <v>3158</v>
      </c>
      <c r="D124" s="36" t="s">
        <v>3882</v>
      </c>
      <c r="E124" s="106">
        <v>1620</v>
      </c>
      <c r="F124" s="15"/>
      <c r="G124" s="328" t="s">
        <v>10468</v>
      </c>
      <c r="H124" s="234">
        <v>43.266498899999903</v>
      </c>
      <c r="I124" s="234">
        <v>-86.067532299999996</v>
      </c>
      <c r="J124" s="40" t="s">
        <v>765</v>
      </c>
      <c r="K124" s="19"/>
      <c r="L124" s="61"/>
      <c r="M124" s="41" t="s">
        <v>3266</v>
      </c>
      <c r="N124" s="45" t="str">
        <f t="shared" si="1"/>
        <v>Other Water</v>
      </c>
      <c r="O124" s="276" t="s">
        <v>2471</v>
      </c>
      <c r="P124" s="233"/>
      <c r="Q124" s="277">
        <v>36.9</v>
      </c>
      <c r="R124" s="277">
        <v>26.1</v>
      </c>
      <c r="S124" s="277"/>
      <c r="T124" s="277"/>
      <c r="U124" s="277">
        <f t="shared" si="2"/>
        <v>36.9</v>
      </c>
      <c r="V124" s="248"/>
      <c r="W124" s="246"/>
      <c r="X124" s="246"/>
      <c r="Y124" s="45"/>
      <c r="Z124" s="61"/>
      <c r="AA124" s="19"/>
      <c r="AB124" s="63"/>
      <c r="AC124" s="117">
        <v>44454</v>
      </c>
      <c r="AD124" s="121" t="s">
        <v>39</v>
      </c>
    </row>
    <row r="125" spans="1:30" ht="28.5" customHeight="1">
      <c r="A125" s="239" t="s">
        <v>3883</v>
      </c>
      <c r="B125" s="240"/>
      <c r="C125" s="240" t="s">
        <v>3158</v>
      </c>
      <c r="D125" s="240" t="s">
        <v>3232</v>
      </c>
      <c r="E125" s="241">
        <v>182</v>
      </c>
      <c r="F125" s="15" t="str">
        <f>A125 &amp; ", " &amp; D125</f>
        <v>Nolichucky Industrial Corp, Kalamazoo, Kalamazoo County, Michigan</v>
      </c>
      <c r="G125" s="328" t="s">
        <v>10531</v>
      </c>
      <c r="H125" s="243">
        <v>42.286099299999997</v>
      </c>
      <c r="I125" s="243">
        <v>-85.551194099999904</v>
      </c>
      <c r="J125" s="136" t="s">
        <v>5</v>
      </c>
      <c r="K125" s="145" t="s">
        <v>3885</v>
      </c>
      <c r="L125" s="329" t="s">
        <v>3886</v>
      </c>
      <c r="M125" s="122" t="s">
        <v>3887</v>
      </c>
      <c r="N125" s="45" t="str">
        <f t="shared" si="1"/>
        <v>Groundwater</v>
      </c>
      <c r="O125" s="256" t="s">
        <v>35</v>
      </c>
      <c r="P125" s="290">
        <v>2019</v>
      </c>
      <c r="Q125" s="277">
        <v>31.1</v>
      </c>
      <c r="R125" s="277">
        <v>298</v>
      </c>
      <c r="S125" s="277">
        <v>329.1</v>
      </c>
      <c r="T125" s="277">
        <v>360.83</v>
      </c>
      <c r="U125" s="277">
        <f t="shared" si="2"/>
        <v>360.83</v>
      </c>
      <c r="V125" s="262" t="s">
        <v>3888</v>
      </c>
      <c r="W125" s="245" t="s">
        <v>3887</v>
      </c>
      <c r="X125" s="251"/>
      <c r="Y125" s="137" t="s">
        <v>11158</v>
      </c>
      <c r="Z125" s="244" t="s">
        <v>3166</v>
      </c>
      <c r="AA125" s="229" t="s">
        <v>3889</v>
      </c>
      <c r="AB125" s="68" t="s">
        <v>3168</v>
      </c>
      <c r="AC125" s="32">
        <v>44018</v>
      </c>
      <c r="AD125" s="121" t="s">
        <v>3169</v>
      </c>
    </row>
    <row r="126" spans="1:30" ht="28.5" customHeight="1">
      <c r="A126" s="36" t="s">
        <v>3890</v>
      </c>
      <c r="B126" s="36"/>
      <c r="C126" s="36" t="s">
        <v>3158</v>
      </c>
      <c r="D126" s="36" t="s">
        <v>3616</v>
      </c>
      <c r="E126" s="241">
        <v>1621</v>
      </c>
      <c r="F126" s="15"/>
      <c r="G126" s="328" t="s">
        <v>10539</v>
      </c>
      <c r="H126" s="234">
        <v>43.0497607</v>
      </c>
      <c r="I126" s="234">
        <v>-85.636356300000003</v>
      </c>
      <c r="J126" s="40" t="s">
        <v>765</v>
      </c>
      <c r="K126" s="19"/>
      <c r="L126" s="61"/>
      <c r="M126" s="41" t="s">
        <v>3266</v>
      </c>
      <c r="N126" s="45" t="str">
        <f t="shared" si="1"/>
        <v>Other Water</v>
      </c>
      <c r="O126" s="276" t="s">
        <v>2471</v>
      </c>
      <c r="P126" s="233"/>
      <c r="Q126" s="277">
        <v>21.2</v>
      </c>
      <c r="R126" s="277">
        <v>31.1</v>
      </c>
      <c r="S126" s="277"/>
      <c r="T126" s="277"/>
      <c r="U126" s="277">
        <f t="shared" si="2"/>
        <v>31.1</v>
      </c>
      <c r="V126" s="248"/>
      <c r="W126" s="246"/>
      <c r="X126" s="246"/>
      <c r="Y126" s="45"/>
      <c r="Z126" s="61"/>
      <c r="AA126" s="19"/>
      <c r="AB126" s="63"/>
      <c r="AC126" s="117">
        <v>44454</v>
      </c>
      <c r="AD126" s="121" t="s">
        <v>39</v>
      </c>
    </row>
    <row r="127" spans="1:30" ht="28.5" customHeight="1">
      <c r="A127" s="239" t="s">
        <v>3891</v>
      </c>
      <c r="B127" s="240"/>
      <c r="C127" s="240" t="s">
        <v>3158</v>
      </c>
      <c r="D127" s="240" t="s">
        <v>3297</v>
      </c>
      <c r="E127" s="106">
        <v>189</v>
      </c>
      <c r="F127" s="15" t="str">
        <f>A127 &amp; ", " &amp; D127</f>
        <v>Northeast Gravel, Belmont, Kent County, Michigan</v>
      </c>
      <c r="G127" s="328" t="s">
        <v>3892</v>
      </c>
      <c r="H127" s="243">
        <v>43.064264899999998</v>
      </c>
      <c r="I127" s="243">
        <v>-85.562779599999999</v>
      </c>
      <c r="J127" s="136" t="s">
        <v>33</v>
      </c>
      <c r="K127" s="145" t="s">
        <v>11159</v>
      </c>
      <c r="L127" s="329" t="s">
        <v>3893</v>
      </c>
      <c r="M127" s="122" t="s">
        <v>3894</v>
      </c>
      <c r="N127" s="45" t="str">
        <f t="shared" si="1"/>
        <v>Groundwater</v>
      </c>
      <c r="O127" s="256" t="s">
        <v>35</v>
      </c>
      <c r="P127" s="290"/>
      <c r="Q127" s="291"/>
      <c r="R127" s="291"/>
      <c r="S127" s="277">
        <v>2491</v>
      </c>
      <c r="T127" s="277">
        <v>3475</v>
      </c>
      <c r="U127" s="277">
        <f t="shared" si="2"/>
        <v>3475</v>
      </c>
      <c r="V127" s="262" t="s">
        <v>11160</v>
      </c>
      <c r="W127" s="245" t="s">
        <v>3894</v>
      </c>
      <c r="X127" s="251"/>
      <c r="Y127" s="137" t="s">
        <v>11161</v>
      </c>
      <c r="Z127" s="244" t="s">
        <v>3166</v>
      </c>
      <c r="AA127" s="254" t="s">
        <v>3896</v>
      </c>
      <c r="AB127" s="68" t="s">
        <v>3168</v>
      </c>
      <c r="AC127" s="32">
        <v>44018</v>
      </c>
      <c r="AD127" s="253" t="s">
        <v>3169</v>
      </c>
    </row>
    <row r="128" spans="1:30" ht="28.5" customHeight="1">
      <c r="A128" s="36" t="s">
        <v>3897</v>
      </c>
      <c r="B128" s="36"/>
      <c r="C128" s="36" t="s">
        <v>3158</v>
      </c>
      <c r="D128" s="36" t="s">
        <v>3898</v>
      </c>
      <c r="E128" s="106">
        <v>1622</v>
      </c>
      <c r="F128" s="15"/>
      <c r="G128" s="328" t="s">
        <v>10557</v>
      </c>
      <c r="H128" s="234">
        <v>42.638950899999998</v>
      </c>
      <c r="I128" s="234">
        <v>-83.254543999999996</v>
      </c>
      <c r="J128" s="40" t="s">
        <v>765</v>
      </c>
      <c r="K128" s="19"/>
      <c r="L128" s="61"/>
      <c r="M128" s="41" t="s">
        <v>3266</v>
      </c>
      <c r="N128" s="45" t="str">
        <f t="shared" si="1"/>
        <v>Other Water</v>
      </c>
      <c r="O128" s="276" t="s">
        <v>2471</v>
      </c>
      <c r="P128" s="233"/>
      <c r="Q128" s="277">
        <v>38.1</v>
      </c>
      <c r="R128" s="277">
        <v>20</v>
      </c>
      <c r="S128" s="277"/>
      <c r="T128" s="277"/>
      <c r="U128" s="277">
        <f t="shared" si="2"/>
        <v>38.1</v>
      </c>
      <c r="V128" s="248"/>
      <c r="W128" s="246"/>
      <c r="X128" s="246"/>
      <c r="Y128" s="45"/>
      <c r="Z128" s="61"/>
      <c r="AA128" s="19"/>
      <c r="AB128" s="63"/>
      <c r="AC128" s="117">
        <v>44454</v>
      </c>
      <c r="AD128" s="121" t="s">
        <v>39</v>
      </c>
    </row>
    <row r="129" spans="1:30" ht="28.5" customHeight="1">
      <c r="A129" s="36" t="s">
        <v>3899</v>
      </c>
      <c r="B129" s="36"/>
      <c r="C129" s="36" t="s">
        <v>3158</v>
      </c>
      <c r="D129" s="36" t="s">
        <v>3900</v>
      </c>
      <c r="E129" s="106">
        <v>1838</v>
      </c>
      <c r="F129" s="15"/>
      <c r="G129" s="328" t="s">
        <v>10558</v>
      </c>
      <c r="H129" s="234">
        <v>42.663844599999997</v>
      </c>
      <c r="I129" s="234">
        <v>-83.420419799999905</v>
      </c>
      <c r="J129" s="40" t="s">
        <v>113</v>
      </c>
      <c r="K129" s="45" t="s">
        <v>1007</v>
      </c>
      <c r="L129" s="41" t="s">
        <v>3901</v>
      </c>
      <c r="M129" s="42" t="s">
        <v>3902</v>
      </c>
      <c r="N129" s="45" t="str">
        <f t="shared" si="1"/>
        <v>Groundwater</v>
      </c>
      <c r="O129" s="276" t="s">
        <v>35</v>
      </c>
      <c r="P129" s="233">
        <v>2021</v>
      </c>
      <c r="Q129" s="277">
        <v>52</v>
      </c>
      <c r="R129" s="277">
        <v>4800</v>
      </c>
      <c r="S129" s="277">
        <v>4836</v>
      </c>
      <c r="T129" s="277">
        <v>6700.9</v>
      </c>
      <c r="U129" s="277">
        <f t="shared" si="2"/>
        <v>6700.9</v>
      </c>
      <c r="V129" s="249"/>
      <c r="W129" s="251"/>
      <c r="X129" s="251"/>
      <c r="Y129" s="19"/>
      <c r="Z129" s="19"/>
      <c r="AA129" s="19"/>
      <c r="AB129" s="63"/>
      <c r="AC129" s="32"/>
      <c r="AD129" s="46"/>
    </row>
    <row r="130" spans="1:30" ht="28.5" customHeight="1">
      <c r="A130" s="36" t="s">
        <v>3903</v>
      </c>
      <c r="B130" s="106"/>
      <c r="C130" s="106" t="s">
        <v>3158</v>
      </c>
      <c r="D130" s="106" t="s">
        <v>3486</v>
      </c>
      <c r="E130" s="106">
        <v>488</v>
      </c>
      <c r="F130" s="15" t="str">
        <f t="shared" ref="F130:F132" si="19">A130 &amp; ", " &amp; D130</f>
        <v>Oakland Heights Development Landfill, Auburn Hills, Oakland County, Michigan</v>
      </c>
      <c r="G130" s="328" t="s">
        <v>3904</v>
      </c>
      <c r="H130" s="243">
        <v>42.7079539</v>
      </c>
      <c r="I130" s="243">
        <v>-83.251897099999994</v>
      </c>
      <c r="J130" s="18" t="s">
        <v>5</v>
      </c>
      <c r="K130" s="19"/>
      <c r="L130" s="122" t="s">
        <v>3190</v>
      </c>
      <c r="M130" s="62" t="s">
        <v>3190</v>
      </c>
      <c r="N130" s="45" t="str">
        <f t="shared" si="1"/>
        <v>Groundwater</v>
      </c>
      <c r="O130" s="256" t="s">
        <v>35</v>
      </c>
      <c r="P130" s="290">
        <v>2018</v>
      </c>
      <c r="Q130" s="277">
        <v>840</v>
      </c>
      <c r="R130" s="277">
        <v>700</v>
      </c>
      <c r="S130" s="277">
        <v>1540</v>
      </c>
      <c r="T130" s="277"/>
      <c r="U130" s="277">
        <f t="shared" si="2"/>
        <v>1540</v>
      </c>
      <c r="V130" s="248"/>
      <c r="W130" s="246"/>
      <c r="X130" s="246"/>
      <c r="Y130" s="19"/>
      <c r="Z130" s="29" t="s">
        <v>3907</v>
      </c>
      <c r="AA130" s="210"/>
      <c r="AB130" s="68" t="s">
        <v>3168</v>
      </c>
      <c r="AC130" s="32">
        <v>44089</v>
      </c>
      <c r="AD130" s="46" t="s">
        <v>39</v>
      </c>
    </row>
    <row r="131" spans="1:30" ht="28.5" customHeight="1">
      <c r="A131" s="239" t="s">
        <v>3908</v>
      </c>
      <c r="B131" s="239" t="s">
        <v>3909</v>
      </c>
      <c r="C131" s="240" t="s">
        <v>3158</v>
      </c>
      <c r="D131" s="240" t="s">
        <v>3379</v>
      </c>
      <c r="E131" s="106">
        <v>156</v>
      </c>
      <c r="F131" s="15" t="str">
        <f t="shared" si="19"/>
        <v>Oscoda Area Schools, Oscoda, Iosco County, Michigan</v>
      </c>
      <c r="G131" s="328" t="s">
        <v>3910</v>
      </c>
      <c r="H131" s="243">
        <v>44.424802799999902</v>
      </c>
      <c r="I131" s="243">
        <v>-83.380363699999904</v>
      </c>
      <c r="J131" s="134" t="s">
        <v>1007</v>
      </c>
      <c r="K131" s="145" t="s">
        <v>3911</v>
      </c>
      <c r="L131" s="334" t="s">
        <v>3382</v>
      </c>
      <c r="M131" s="122" t="s">
        <v>3383</v>
      </c>
      <c r="N131" s="45" t="str">
        <f t="shared" si="1"/>
        <v>Groundwater</v>
      </c>
      <c r="O131" s="256" t="s">
        <v>35</v>
      </c>
      <c r="P131" s="290">
        <v>2018</v>
      </c>
      <c r="Q131" s="291"/>
      <c r="R131" s="291"/>
      <c r="S131" s="277">
        <v>99.2</v>
      </c>
      <c r="T131" s="277" t="s">
        <v>36</v>
      </c>
      <c r="U131" s="277">
        <f t="shared" si="2"/>
        <v>99.2</v>
      </c>
      <c r="V131" s="249" t="s">
        <v>3916</v>
      </c>
      <c r="W131" s="245" t="s">
        <v>3917</v>
      </c>
      <c r="X131" s="251"/>
      <c r="Y131" s="137" t="s">
        <v>49</v>
      </c>
      <c r="Z131" s="267" t="s">
        <v>3166</v>
      </c>
      <c r="AA131" s="228" t="s">
        <v>3918</v>
      </c>
      <c r="AB131" s="68" t="s">
        <v>3168</v>
      </c>
      <c r="AC131" s="32">
        <v>44018</v>
      </c>
      <c r="AD131" s="46" t="s">
        <v>3169</v>
      </c>
    </row>
    <row r="132" spans="1:30" ht="28.5" customHeight="1">
      <c r="A132" s="239" t="s">
        <v>3919</v>
      </c>
      <c r="B132" s="240"/>
      <c r="C132" s="240" t="s">
        <v>3158</v>
      </c>
      <c r="D132" s="240" t="s">
        <v>3379</v>
      </c>
      <c r="E132" s="241">
        <v>183</v>
      </c>
      <c r="F132" s="15" t="str">
        <f t="shared" si="19"/>
        <v>Oscoda Township Dump, Oscoda, Iosco County, Michigan</v>
      </c>
      <c r="G132" s="328" t="s">
        <v>3920</v>
      </c>
      <c r="H132" s="243">
        <v>44.503849099999996</v>
      </c>
      <c r="I132" s="243">
        <v>-83.378759399999893</v>
      </c>
      <c r="J132" s="134" t="s">
        <v>33</v>
      </c>
      <c r="K132" s="185" t="s">
        <v>11162</v>
      </c>
      <c r="L132" s="331" t="s">
        <v>10579</v>
      </c>
      <c r="M132" s="334" t="s">
        <v>3382</v>
      </c>
      <c r="N132" s="45" t="str">
        <f t="shared" si="1"/>
        <v>Groundwater</v>
      </c>
      <c r="O132" s="256" t="s">
        <v>35</v>
      </c>
      <c r="P132" s="290">
        <v>2018</v>
      </c>
      <c r="Q132" s="291"/>
      <c r="R132" s="291"/>
      <c r="S132" s="277">
        <v>363.2</v>
      </c>
      <c r="T132" s="277">
        <v>618.83000000000004</v>
      </c>
      <c r="U132" s="277">
        <f t="shared" si="2"/>
        <v>618.83000000000004</v>
      </c>
      <c r="V132" s="263" t="s">
        <v>11163</v>
      </c>
      <c r="W132" s="265" t="s">
        <v>49</v>
      </c>
      <c r="X132" s="246"/>
      <c r="Y132" s="18" t="s">
        <v>11164</v>
      </c>
      <c r="Z132" s="244" t="s">
        <v>3166</v>
      </c>
      <c r="AA132" s="229" t="s">
        <v>3924</v>
      </c>
      <c r="AB132" s="68" t="s">
        <v>3168</v>
      </c>
      <c r="AC132" s="32">
        <v>44018</v>
      </c>
      <c r="AD132" s="121" t="s">
        <v>3169</v>
      </c>
    </row>
    <row r="133" spans="1:30" ht="28.5" customHeight="1">
      <c r="A133" s="36" t="s">
        <v>10580</v>
      </c>
      <c r="B133" s="36"/>
      <c r="C133" s="36" t="s">
        <v>3158</v>
      </c>
      <c r="D133" s="36" t="s">
        <v>3925</v>
      </c>
      <c r="E133" s="106">
        <v>1623</v>
      </c>
      <c r="F133" s="15"/>
      <c r="G133" s="328" t="s">
        <v>10581</v>
      </c>
      <c r="H133" s="234">
        <v>44.458722700000003</v>
      </c>
      <c r="I133" s="234">
        <v>-83.485691299999999</v>
      </c>
      <c r="J133" s="40" t="s">
        <v>765</v>
      </c>
      <c r="K133" s="19"/>
      <c r="L133" s="61"/>
      <c r="M133" s="41" t="s">
        <v>3266</v>
      </c>
      <c r="N133" s="45" t="str">
        <f t="shared" si="1"/>
        <v>Other Water</v>
      </c>
      <c r="O133" s="276" t="s">
        <v>2471</v>
      </c>
      <c r="P133" s="233"/>
      <c r="Q133" s="277">
        <v>12.4</v>
      </c>
      <c r="R133" s="277">
        <v>75.8</v>
      </c>
      <c r="S133" s="277"/>
      <c r="T133" s="277"/>
      <c r="U133" s="277">
        <f t="shared" si="2"/>
        <v>75.8</v>
      </c>
      <c r="V133" s="249"/>
      <c r="W133" s="251"/>
      <c r="X133" s="251"/>
      <c r="Y133" s="45"/>
      <c r="Z133" s="61"/>
      <c r="AA133" s="19"/>
      <c r="AB133" s="63"/>
      <c r="AC133" s="117">
        <v>44454</v>
      </c>
      <c r="AD133" s="121" t="s">
        <v>39</v>
      </c>
    </row>
    <row r="134" spans="1:30" ht="28.5" customHeight="1">
      <c r="A134" s="239" t="s">
        <v>3926</v>
      </c>
      <c r="B134" s="240"/>
      <c r="C134" s="240" t="s">
        <v>3158</v>
      </c>
      <c r="D134" s="240" t="s">
        <v>3927</v>
      </c>
      <c r="E134" s="241">
        <v>181</v>
      </c>
      <c r="F134" s="15" t="str">
        <f t="shared" ref="F134:F137" si="20">A134 &amp; ", " &amp; D134</f>
        <v>Peerless Plating, Muskegon Heights, Muskegon County, Michigan</v>
      </c>
      <c r="G134" s="328" t="s">
        <v>3928</v>
      </c>
      <c r="H134" s="243">
        <v>43.205513400000001</v>
      </c>
      <c r="I134" s="243">
        <v>-86.224588900000001</v>
      </c>
      <c r="J134" s="136" t="s">
        <v>5</v>
      </c>
      <c r="K134" s="145" t="s">
        <v>3929</v>
      </c>
      <c r="L134" s="329" t="s">
        <v>3930</v>
      </c>
      <c r="M134" s="122" t="s">
        <v>3931</v>
      </c>
      <c r="N134" s="45" t="str">
        <f t="shared" si="1"/>
        <v>Groundwater</v>
      </c>
      <c r="O134" s="256" t="s">
        <v>35</v>
      </c>
      <c r="P134" s="290">
        <v>2018</v>
      </c>
      <c r="Q134" s="291"/>
      <c r="R134" s="291"/>
      <c r="S134" s="277">
        <v>80</v>
      </c>
      <c r="T134" s="277">
        <v>102</v>
      </c>
      <c r="U134" s="277">
        <f t="shared" si="2"/>
        <v>102</v>
      </c>
      <c r="V134" s="263" t="s">
        <v>3936</v>
      </c>
      <c r="W134" s="236" t="s">
        <v>3931</v>
      </c>
      <c r="X134" s="246"/>
      <c r="Y134" s="208" t="s">
        <v>3937</v>
      </c>
      <c r="Z134" s="244" t="s">
        <v>3166</v>
      </c>
      <c r="AA134" s="229" t="s">
        <v>3938</v>
      </c>
      <c r="AB134" s="68" t="s">
        <v>3168</v>
      </c>
      <c r="AC134" s="32">
        <v>44018</v>
      </c>
      <c r="AD134" s="121" t="s">
        <v>3169</v>
      </c>
    </row>
    <row r="135" spans="1:30" ht="28.5" customHeight="1">
      <c r="A135" s="36" t="s">
        <v>3939</v>
      </c>
      <c r="B135" s="36"/>
      <c r="C135" s="36" t="s">
        <v>3158</v>
      </c>
      <c r="D135" s="36" t="s">
        <v>3940</v>
      </c>
      <c r="E135" s="106">
        <v>1299</v>
      </c>
      <c r="F135" s="15" t="str">
        <f t="shared" si="20"/>
        <v xml:space="preserve">Pellston Regional Airport, Pellston, Emmet County, Michigan </v>
      </c>
      <c r="G135" s="328" t="s">
        <v>10608</v>
      </c>
      <c r="H135" s="243">
        <v>45.572482399999998</v>
      </c>
      <c r="I135" s="243">
        <v>-84.801345299999994</v>
      </c>
      <c r="J135" s="40" t="s">
        <v>113</v>
      </c>
      <c r="K135" s="45" t="s">
        <v>3941</v>
      </c>
      <c r="L135" s="42" t="s">
        <v>3942</v>
      </c>
      <c r="M135" s="41" t="s">
        <v>3943</v>
      </c>
      <c r="N135" s="45" t="str">
        <f t="shared" si="1"/>
        <v>Other Water</v>
      </c>
      <c r="O135" s="276" t="s">
        <v>80</v>
      </c>
      <c r="P135" s="233">
        <v>2021</v>
      </c>
      <c r="Q135" s="277">
        <v>48</v>
      </c>
      <c r="R135" s="277">
        <v>410</v>
      </c>
      <c r="S135" s="277"/>
      <c r="T135" s="277">
        <v>798</v>
      </c>
      <c r="U135" s="277">
        <f t="shared" si="2"/>
        <v>798</v>
      </c>
      <c r="V135" s="249"/>
      <c r="W135" s="251"/>
      <c r="X135" s="251"/>
      <c r="Y135" s="45" t="s">
        <v>3944</v>
      </c>
      <c r="Z135" s="29" t="s">
        <v>3943</v>
      </c>
      <c r="AA135" s="42" t="s">
        <v>3945</v>
      </c>
      <c r="AB135" s="42" t="s">
        <v>3340</v>
      </c>
      <c r="AC135" s="32">
        <v>44257</v>
      </c>
      <c r="AD135" s="46" t="s">
        <v>1284</v>
      </c>
    </row>
    <row r="136" spans="1:30" ht="28.5" customHeight="1">
      <c r="A136" s="36" t="s">
        <v>3946</v>
      </c>
      <c r="B136" s="106"/>
      <c r="C136" s="106" t="s">
        <v>3158</v>
      </c>
      <c r="D136" s="106" t="s">
        <v>3947</v>
      </c>
      <c r="E136" s="106">
        <v>489</v>
      </c>
      <c r="F136" s="15" t="str">
        <f t="shared" si="20"/>
        <v>Pine Tree Acres, Lenox Township, Macomb County, Michigan</v>
      </c>
      <c r="G136" s="242" t="s">
        <v>10631</v>
      </c>
      <c r="H136" s="243">
        <v>42.7642545</v>
      </c>
      <c r="I136" s="243">
        <v>-82.746117499999997</v>
      </c>
      <c r="J136" s="18" t="s">
        <v>33</v>
      </c>
      <c r="K136" s="45" t="s">
        <v>33</v>
      </c>
      <c r="L136" s="122" t="s">
        <v>3190</v>
      </c>
      <c r="M136" s="62" t="s">
        <v>3190</v>
      </c>
      <c r="N136" s="45" t="str">
        <f t="shared" si="1"/>
        <v>Groundwater</v>
      </c>
      <c r="O136" s="256" t="s">
        <v>35</v>
      </c>
      <c r="P136" s="290">
        <v>2018</v>
      </c>
      <c r="Q136" s="277">
        <v>1800</v>
      </c>
      <c r="R136" s="277">
        <v>430</v>
      </c>
      <c r="S136" s="277">
        <v>2230</v>
      </c>
      <c r="T136" s="277"/>
      <c r="U136" s="277">
        <f t="shared" si="2"/>
        <v>2230</v>
      </c>
      <c r="V136" s="248"/>
      <c r="W136" s="246"/>
      <c r="X136" s="246"/>
      <c r="Y136" s="19"/>
      <c r="Z136" s="244" t="s">
        <v>3166</v>
      </c>
      <c r="AA136" s="210"/>
      <c r="AB136" s="68" t="s">
        <v>3168</v>
      </c>
      <c r="AC136" s="32">
        <v>44089</v>
      </c>
      <c r="AD136" s="46" t="s">
        <v>39</v>
      </c>
    </row>
    <row r="137" spans="1:30" ht="28.5" customHeight="1">
      <c r="A137" s="36" t="s">
        <v>3951</v>
      </c>
      <c r="B137" s="106"/>
      <c r="C137" s="106" t="s">
        <v>3158</v>
      </c>
      <c r="D137" s="106" t="s">
        <v>3401</v>
      </c>
      <c r="E137" s="241">
        <v>490</v>
      </c>
      <c r="F137" s="15" t="str">
        <f t="shared" si="20"/>
        <v>Plating Specialties, Madison Heights, Oakland County, Michigan</v>
      </c>
      <c r="G137" s="328" t="s">
        <v>3952</v>
      </c>
      <c r="H137" s="243">
        <v>42.476646799999997</v>
      </c>
      <c r="I137" s="243">
        <v>-83.087765199999893</v>
      </c>
      <c r="J137" s="18" t="s">
        <v>5</v>
      </c>
      <c r="K137" s="45" t="s">
        <v>3271</v>
      </c>
      <c r="L137" s="122" t="s">
        <v>3190</v>
      </c>
      <c r="M137" s="62" t="s">
        <v>3190</v>
      </c>
      <c r="N137" s="45" t="str">
        <f t="shared" si="1"/>
        <v>Groundwater</v>
      </c>
      <c r="O137" s="256" t="s">
        <v>35</v>
      </c>
      <c r="P137" s="290">
        <v>2018</v>
      </c>
      <c r="Q137" s="277"/>
      <c r="R137" s="277">
        <v>10</v>
      </c>
      <c r="S137" s="277" t="s">
        <v>36</v>
      </c>
      <c r="T137" s="277" t="s">
        <v>36</v>
      </c>
      <c r="U137" s="277">
        <f t="shared" si="2"/>
        <v>10</v>
      </c>
      <c r="V137" s="249"/>
      <c r="W137" s="251"/>
      <c r="X137" s="251"/>
      <c r="Y137" s="19"/>
      <c r="Z137" s="244" t="s">
        <v>3166</v>
      </c>
      <c r="AA137" s="210"/>
      <c r="AB137" s="68" t="s">
        <v>3168</v>
      </c>
      <c r="AC137" s="32">
        <v>44089</v>
      </c>
      <c r="AD137" s="46" t="s">
        <v>39</v>
      </c>
    </row>
    <row r="138" spans="1:30" ht="28.5" customHeight="1">
      <c r="A138" s="36" t="s">
        <v>3953</v>
      </c>
      <c r="B138" s="36"/>
      <c r="C138" s="36" t="s">
        <v>3158</v>
      </c>
      <c r="D138" s="36" t="s">
        <v>3954</v>
      </c>
      <c r="E138" s="241">
        <v>1624</v>
      </c>
      <c r="G138" s="328" t="s">
        <v>10654</v>
      </c>
      <c r="H138" s="234">
        <v>42.974857100000001</v>
      </c>
      <c r="I138" s="234">
        <v>-82.419493599999996</v>
      </c>
      <c r="J138" s="40" t="s">
        <v>765</v>
      </c>
      <c r="K138" s="19"/>
      <c r="L138" s="61"/>
      <c r="M138" s="41" t="s">
        <v>3266</v>
      </c>
      <c r="N138" s="45" t="str">
        <f t="shared" si="1"/>
        <v>Other Water</v>
      </c>
      <c r="O138" s="276" t="s">
        <v>2471</v>
      </c>
      <c r="P138" s="233"/>
      <c r="Q138" s="277">
        <v>92.1</v>
      </c>
      <c r="R138" s="277">
        <v>277</v>
      </c>
      <c r="S138" s="277"/>
      <c r="T138" s="277"/>
      <c r="U138" s="277">
        <f t="shared" si="2"/>
        <v>277</v>
      </c>
      <c r="V138" s="248"/>
      <c r="W138" s="246"/>
      <c r="X138" s="246"/>
      <c r="Y138" s="45"/>
      <c r="Z138" s="61"/>
      <c r="AA138" s="19"/>
      <c r="AB138" s="63"/>
      <c r="AC138" s="117">
        <v>44454</v>
      </c>
      <c r="AD138" s="121" t="s">
        <v>39</v>
      </c>
    </row>
    <row r="139" spans="1:30" ht="28.5" customHeight="1">
      <c r="A139" s="36" t="s">
        <v>3955</v>
      </c>
      <c r="B139" s="106" t="s">
        <v>3956</v>
      </c>
      <c r="C139" s="113" t="s">
        <v>3158</v>
      </c>
      <c r="D139" s="106" t="s">
        <v>3957</v>
      </c>
      <c r="E139" s="241">
        <v>144</v>
      </c>
      <c r="F139" s="15" t="str">
        <f t="shared" ref="F139:F151" si="21">A139 &amp; ", " &amp; D139</f>
        <v>Production Plated Plastics, Richland Township, Kalamazoo County, Michigan</v>
      </c>
      <c r="G139" s="328" t="s">
        <v>3958</v>
      </c>
      <c r="H139" s="340">
        <v>42.376070800000001</v>
      </c>
      <c r="I139" s="340">
        <v>-85.4394542</v>
      </c>
      <c r="J139" s="18" t="s">
        <v>5</v>
      </c>
      <c r="K139" s="19" t="s">
        <v>3959</v>
      </c>
      <c r="L139" s="62" t="s">
        <v>3960</v>
      </c>
      <c r="M139" s="62" t="s">
        <v>3961</v>
      </c>
      <c r="N139" s="45" t="str">
        <f t="shared" si="1"/>
        <v>Other Water</v>
      </c>
      <c r="O139" s="256" t="s">
        <v>2471</v>
      </c>
      <c r="P139" s="290">
        <v>2018</v>
      </c>
      <c r="Q139" s="291"/>
      <c r="R139" s="277">
        <v>8000</v>
      </c>
      <c r="S139" s="277" t="s">
        <v>36</v>
      </c>
      <c r="T139" s="277" t="s">
        <v>36</v>
      </c>
      <c r="U139" s="277">
        <f t="shared" si="2"/>
        <v>8000</v>
      </c>
      <c r="V139" s="249" t="s">
        <v>3963</v>
      </c>
      <c r="W139" s="245" t="s">
        <v>3960</v>
      </c>
      <c r="X139" s="250" t="s">
        <v>3965</v>
      </c>
      <c r="Y139" s="40" t="s">
        <v>3966</v>
      </c>
      <c r="Z139" s="209" t="s">
        <v>3166</v>
      </c>
      <c r="AA139" s="228" t="s">
        <v>3967</v>
      </c>
      <c r="AB139" s="68" t="s">
        <v>3168</v>
      </c>
      <c r="AC139" s="32">
        <v>44018</v>
      </c>
      <c r="AD139" s="46" t="s">
        <v>3169</v>
      </c>
    </row>
    <row r="140" spans="1:30" ht="28.5" customHeight="1">
      <c r="A140" s="36" t="s">
        <v>3968</v>
      </c>
      <c r="B140" s="106"/>
      <c r="C140" s="106" t="s">
        <v>3158</v>
      </c>
      <c r="D140" s="106" t="s">
        <v>3486</v>
      </c>
      <c r="E140" s="106">
        <v>491</v>
      </c>
      <c r="F140" s="15" t="str">
        <f t="shared" si="21"/>
        <v>PSB Credit Services, Auburn Hills, Oakland County, Michigan</v>
      </c>
      <c r="G140" s="328" t="s">
        <v>3973</v>
      </c>
      <c r="H140" s="243">
        <v>42.687976599999999</v>
      </c>
      <c r="I140" s="243">
        <v>-83.290943999999996</v>
      </c>
      <c r="J140" s="18" t="s">
        <v>5</v>
      </c>
      <c r="K140" s="19"/>
      <c r="L140" s="122" t="s">
        <v>3190</v>
      </c>
      <c r="M140" s="62" t="s">
        <v>3190</v>
      </c>
      <c r="N140" s="45" t="str">
        <f t="shared" si="1"/>
        <v>Groundwater</v>
      </c>
      <c r="O140" s="256" t="s">
        <v>35</v>
      </c>
      <c r="P140" s="290">
        <v>2018</v>
      </c>
      <c r="Q140" s="277">
        <v>200</v>
      </c>
      <c r="R140" s="277">
        <v>160</v>
      </c>
      <c r="S140" s="277">
        <v>360</v>
      </c>
      <c r="T140" s="277"/>
      <c r="U140" s="277">
        <f t="shared" si="2"/>
        <v>360</v>
      </c>
      <c r="V140" s="248"/>
      <c r="W140" s="246"/>
      <c r="X140" s="246"/>
      <c r="Y140" s="19"/>
      <c r="Z140" s="209" t="s">
        <v>3166</v>
      </c>
      <c r="AA140" s="210"/>
      <c r="AB140" s="68" t="s">
        <v>3168</v>
      </c>
      <c r="AC140" s="32">
        <v>44089</v>
      </c>
      <c r="AD140" s="46" t="s">
        <v>39</v>
      </c>
    </row>
    <row r="141" spans="1:30" ht="28.5" customHeight="1">
      <c r="A141" s="58" t="s">
        <v>3972</v>
      </c>
      <c r="B141" s="113"/>
      <c r="C141" s="113" t="s">
        <v>3158</v>
      </c>
      <c r="D141" s="106" t="s">
        <v>3392</v>
      </c>
      <c r="E141" s="106">
        <v>125</v>
      </c>
      <c r="F141" s="15" t="str">
        <f t="shared" si="21"/>
        <v>RACER Buick City Site, Floridaint, Michigan</v>
      </c>
      <c r="G141" s="328" t="s">
        <v>10667</v>
      </c>
      <c r="H141" s="243">
        <v>43.041871</v>
      </c>
      <c r="I141" s="243">
        <v>-83.688614999999999</v>
      </c>
      <c r="J141" s="18" t="s">
        <v>5</v>
      </c>
      <c r="K141" s="19" t="s">
        <v>3974</v>
      </c>
      <c r="L141" s="229" t="s">
        <v>3975</v>
      </c>
      <c r="M141" s="62" t="s">
        <v>3976</v>
      </c>
      <c r="N141" s="45" t="str">
        <f t="shared" si="1"/>
        <v>Groundwater</v>
      </c>
      <c r="O141" s="256" t="s">
        <v>35</v>
      </c>
      <c r="P141" s="290">
        <v>2018</v>
      </c>
      <c r="Q141" s="291"/>
      <c r="R141" s="277">
        <v>38000</v>
      </c>
      <c r="S141" s="277" t="s">
        <v>36</v>
      </c>
      <c r="T141" s="277" t="s">
        <v>36</v>
      </c>
      <c r="U141" s="277">
        <f t="shared" si="2"/>
        <v>38000</v>
      </c>
      <c r="V141" s="262" t="s">
        <v>3979</v>
      </c>
      <c r="W141" s="245" t="s">
        <v>3976</v>
      </c>
      <c r="X141" s="251"/>
      <c r="Y141" s="45" t="s">
        <v>3980</v>
      </c>
      <c r="Z141" s="209" t="s">
        <v>3166</v>
      </c>
      <c r="AA141" s="228" t="s">
        <v>3981</v>
      </c>
      <c r="AB141" s="225" t="s">
        <v>3168</v>
      </c>
      <c r="AC141" s="32">
        <v>44015</v>
      </c>
      <c r="AD141" s="46" t="s">
        <v>3169</v>
      </c>
    </row>
    <row r="142" spans="1:30" ht="28.5" customHeight="1">
      <c r="A142" s="239" t="s">
        <v>3982</v>
      </c>
      <c r="B142" s="240"/>
      <c r="C142" s="240" t="s">
        <v>3158</v>
      </c>
      <c r="D142" s="240" t="s">
        <v>3365</v>
      </c>
      <c r="E142" s="241">
        <v>166</v>
      </c>
      <c r="F142" s="15" t="str">
        <f t="shared" si="21"/>
        <v>RACER Eckles Road, Livonia, Wayne County, Michigan</v>
      </c>
      <c r="G142" s="328" t="s">
        <v>3983</v>
      </c>
      <c r="H142" s="243">
        <v>42.374745500000003</v>
      </c>
      <c r="I142" s="243">
        <v>-83.426632900000001</v>
      </c>
      <c r="J142" s="136" t="s">
        <v>5</v>
      </c>
      <c r="K142" s="145" t="s">
        <v>3984</v>
      </c>
      <c r="L142" s="329" t="s">
        <v>3985</v>
      </c>
      <c r="M142" s="122" t="s">
        <v>3986</v>
      </c>
      <c r="N142" s="45" t="str">
        <f t="shared" si="1"/>
        <v>Other Water</v>
      </c>
      <c r="O142" s="256" t="s">
        <v>2471</v>
      </c>
      <c r="P142" s="290">
        <v>2018</v>
      </c>
      <c r="Q142" s="291"/>
      <c r="R142" s="277">
        <v>110</v>
      </c>
      <c r="S142" s="277"/>
      <c r="T142" s="277"/>
      <c r="U142" s="277">
        <f t="shared" si="2"/>
        <v>110</v>
      </c>
      <c r="V142" s="263" t="s">
        <v>3989</v>
      </c>
      <c r="W142" s="236" t="s">
        <v>3986</v>
      </c>
      <c r="X142" s="246"/>
      <c r="Y142" s="264" t="s">
        <v>3990</v>
      </c>
      <c r="Z142" s="244" t="s">
        <v>3166</v>
      </c>
      <c r="AA142" s="228" t="s">
        <v>3991</v>
      </c>
      <c r="AB142" s="68" t="s">
        <v>3027</v>
      </c>
      <c r="AC142" s="32">
        <v>44018</v>
      </c>
      <c r="AD142" s="46" t="s">
        <v>3169</v>
      </c>
    </row>
    <row r="143" spans="1:30" ht="28.5" customHeight="1">
      <c r="A143" s="36" t="s">
        <v>3199</v>
      </c>
      <c r="B143" s="106" t="s">
        <v>11100</v>
      </c>
      <c r="C143" s="113" t="s">
        <v>3158</v>
      </c>
      <c r="D143" s="113" t="s">
        <v>3736</v>
      </c>
      <c r="E143" s="106">
        <v>136</v>
      </c>
      <c r="F143" s="15" t="str">
        <f t="shared" si="21"/>
        <v>Adams Plating, Lansing, Michigan</v>
      </c>
      <c r="G143" s="328" t="s">
        <v>9336</v>
      </c>
      <c r="H143" s="243">
        <v>42.739477999999998</v>
      </c>
      <c r="I143" s="243">
        <v>-84.587918999999999</v>
      </c>
      <c r="J143" s="18" t="s">
        <v>5</v>
      </c>
      <c r="K143" s="19" t="s">
        <v>3992</v>
      </c>
      <c r="L143" s="333" t="s">
        <v>3993</v>
      </c>
      <c r="M143" s="122" t="s">
        <v>3204</v>
      </c>
      <c r="N143" s="45" t="str">
        <f t="shared" si="1"/>
        <v>Groundwater</v>
      </c>
      <c r="O143" s="256" t="s">
        <v>35</v>
      </c>
      <c r="P143" s="290">
        <v>2018</v>
      </c>
      <c r="Q143" s="291"/>
      <c r="R143" s="291"/>
      <c r="S143" s="277">
        <v>14000</v>
      </c>
      <c r="T143" s="277"/>
      <c r="U143" s="277">
        <f t="shared" si="2"/>
        <v>14000</v>
      </c>
      <c r="V143" s="249" t="s">
        <v>3995</v>
      </c>
      <c r="W143" s="245" t="s">
        <v>3204</v>
      </c>
      <c r="X143" s="251"/>
      <c r="Y143" s="45" t="s">
        <v>3996</v>
      </c>
      <c r="Z143" s="209" t="s">
        <v>3166</v>
      </c>
      <c r="AA143" s="228" t="s">
        <v>3997</v>
      </c>
      <c r="AB143" s="68" t="s">
        <v>3168</v>
      </c>
      <c r="AC143" s="32">
        <v>44015</v>
      </c>
      <c r="AD143" s="46" t="s">
        <v>3169</v>
      </c>
    </row>
    <row r="144" spans="1:30" ht="28.5" customHeight="1">
      <c r="A144" s="206" t="s">
        <v>3998</v>
      </c>
      <c r="B144" s="207"/>
      <c r="C144" s="240" t="s">
        <v>3158</v>
      </c>
      <c r="D144" s="240" t="s">
        <v>3200</v>
      </c>
      <c r="E144" s="241">
        <v>158</v>
      </c>
      <c r="F144" s="15" t="str">
        <f t="shared" si="21"/>
        <v>RACER Lansing Plants 2, 3, 6, Lansing, Ingham County, Michigan</v>
      </c>
      <c r="G144" s="328" t="s">
        <v>10671</v>
      </c>
      <c r="H144" s="243">
        <v>42.744215599999997</v>
      </c>
      <c r="I144" s="243">
        <v>-84.585837299999994</v>
      </c>
      <c r="J144" s="136" t="s">
        <v>5</v>
      </c>
      <c r="K144" s="145" t="s">
        <v>4000</v>
      </c>
      <c r="L144" s="329" t="s">
        <v>4001</v>
      </c>
      <c r="M144" s="122" t="s">
        <v>4001</v>
      </c>
      <c r="N144" s="45" t="str">
        <f t="shared" si="1"/>
        <v>Groundwater</v>
      </c>
      <c r="O144" s="256" t="s">
        <v>35</v>
      </c>
      <c r="P144" s="290">
        <v>2018</v>
      </c>
      <c r="Q144" s="291"/>
      <c r="R144" s="291"/>
      <c r="S144" s="277">
        <v>70</v>
      </c>
      <c r="T144" s="277"/>
      <c r="U144" s="277">
        <f t="shared" si="2"/>
        <v>70</v>
      </c>
      <c r="V144" s="263" t="s">
        <v>4004</v>
      </c>
      <c r="W144" s="236" t="s">
        <v>4001</v>
      </c>
      <c r="X144" s="246"/>
      <c r="Y144" s="208" t="s">
        <v>4005</v>
      </c>
      <c r="Z144" s="227" t="s">
        <v>3166</v>
      </c>
      <c r="AA144" s="228" t="s">
        <v>4006</v>
      </c>
      <c r="AB144" s="68" t="s">
        <v>3168</v>
      </c>
      <c r="AC144" s="32">
        <v>44018</v>
      </c>
      <c r="AD144" s="46" t="s">
        <v>3169</v>
      </c>
    </row>
    <row r="145" spans="1:30" ht="28.5" customHeight="1">
      <c r="A145" s="36" t="s">
        <v>10672</v>
      </c>
      <c r="B145" s="106" t="s">
        <v>4007</v>
      </c>
      <c r="C145" s="106" t="s">
        <v>3158</v>
      </c>
      <c r="D145" s="106" t="s">
        <v>3365</v>
      </c>
      <c r="E145" s="241">
        <v>492</v>
      </c>
      <c r="F145" s="15" t="str">
        <f t="shared" si="21"/>
        <v>RACER Trust Site, Livonia, Wayne County, Michigan</v>
      </c>
      <c r="G145" s="328" t="s">
        <v>4013</v>
      </c>
      <c r="H145" s="243">
        <v>42.377874499999997</v>
      </c>
      <c r="I145" s="243">
        <v>-83.428667799999999</v>
      </c>
      <c r="J145" s="18" t="s">
        <v>5</v>
      </c>
      <c r="K145" s="45" t="s">
        <v>35</v>
      </c>
      <c r="L145" s="122" t="s">
        <v>3190</v>
      </c>
      <c r="M145" s="62" t="s">
        <v>3190</v>
      </c>
      <c r="N145" s="45" t="str">
        <f t="shared" si="1"/>
        <v>Groundwater</v>
      </c>
      <c r="O145" s="256" t="s">
        <v>35</v>
      </c>
      <c r="P145" s="290">
        <v>2018</v>
      </c>
      <c r="Q145" s="277">
        <v>5</v>
      </c>
      <c r="R145" s="277">
        <v>96</v>
      </c>
      <c r="S145" s="277">
        <v>101</v>
      </c>
      <c r="T145" s="277"/>
      <c r="U145" s="277">
        <f t="shared" si="2"/>
        <v>101</v>
      </c>
      <c r="V145" s="249"/>
      <c r="W145" s="251"/>
      <c r="X145" s="251"/>
      <c r="Y145" s="19"/>
      <c r="Z145" s="29" t="s">
        <v>3985</v>
      </c>
      <c r="AA145" s="210"/>
      <c r="AB145" s="68" t="s">
        <v>3168</v>
      </c>
      <c r="AC145" s="32">
        <v>44089</v>
      </c>
      <c r="AD145" s="46" t="s">
        <v>39</v>
      </c>
    </row>
    <row r="146" spans="1:30" ht="28.5" customHeight="1">
      <c r="A146" s="239" t="s">
        <v>4011</v>
      </c>
      <c r="B146" s="240"/>
      <c r="C146" s="240" t="s">
        <v>3158</v>
      </c>
      <c r="D146" s="240" t="s">
        <v>4012</v>
      </c>
      <c r="E146" s="241">
        <v>186</v>
      </c>
      <c r="F146" s="15" t="str">
        <f t="shared" si="21"/>
        <v>RACER Willow Run, Ypsilanti, Washtenaw County, Michigan</v>
      </c>
      <c r="G146" s="328" t="s">
        <v>10673</v>
      </c>
      <c r="H146" s="243">
        <v>42.241528099999996</v>
      </c>
      <c r="I146" s="243">
        <v>-83.549346299999996</v>
      </c>
      <c r="J146" s="127" t="s">
        <v>5</v>
      </c>
      <c r="K146" s="145" t="s">
        <v>11165</v>
      </c>
      <c r="L146" s="329" t="s">
        <v>4014</v>
      </c>
      <c r="M146" s="122" t="s">
        <v>4015</v>
      </c>
      <c r="N146" s="45" t="str">
        <f t="shared" si="1"/>
        <v>Groundwater</v>
      </c>
      <c r="O146" s="256" t="s">
        <v>35</v>
      </c>
      <c r="P146" s="290">
        <v>2018</v>
      </c>
      <c r="Q146" s="291"/>
      <c r="R146" s="291"/>
      <c r="S146" s="277">
        <v>164</v>
      </c>
      <c r="T146" s="277">
        <v>1400</v>
      </c>
      <c r="U146" s="277">
        <f t="shared" si="2"/>
        <v>1400</v>
      </c>
      <c r="V146" s="263" t="s">
        <v>11166</v>
      </c>
      <c r="W146" s="236" t="s">
        <v>4015</v>
      </c>
      <c r="X146" s="246"/>
      <c r="Y146" s="137" t="s">
        <v>11167</v>
      </c>
      <c r="Z146" s="244" t="s">
        <v>3166</v>
      </c>
      <c r="AA146" s="229" t="s">
        <v>4017</v>
      </c>
      <c r="AB146" s="68" t="s">
        <v>3168</v>
      </c>
      <c r="AC146" s="32">
        <v>44018</v>
      </c>
      <c r="AD146" s="121" t="s">
        <v>3169</v>
      </c>
    </row>
    <row r="147" spans="1:30" ht="28.5" customHeight="1">
      <c r="A147" s="36" t="s">
        <v>4018</v>
      </c>
      <c r="B147" s="106"/>
      <c r="C147" s="106" t="s">
        <v>3158</v>
      </c>
      <c r="D147" s="106" t="s">
        <v>3194</v>
      </c>
      <c r="E147" s="241">
        <v>493</v>
      </c>
      <c r="F147" s="15" t="str">
        <f t="shared" si="21"/>
        <v>Richcoat, Sterling Heights, Macomb County, Michigan</v>
      </c>
      <c r="G147" s="328" t="s">
        <v>10698</v>
      </c>
      <c r="H147" s="243">
        <v>42.590214699999997</v>
      </c>
      <c r="I147" s="243">
        <v>-83.055518399999997</v>
      </c>
      <c r="J147" s="18" t="s">
        <v>5</v>
      </c>
      <c r="K147" s="45" t="s">
        <v>3196</v>
      </c>
      <c r="L147" s="122" t="s">
        <v>3190</v>
      </c>
      <c r="M147" s="62" t="s">
        <v>3190</v>
      </c>
      <c r="N147" s="45" t="str">
        <f t="shared" si="1"/>
        <v>Groundwater</v>
      </c>
      <c r="O147" s="256" t="s">
        <v>35</v>
      </c>
      <c r="P147" s="290">
        <v>2018</v>
      </c>
      <c r="Q147" s="277"/>
      <c r="R147" s="277">
        <v>30</v>
      </c>
      <c r="S147" s="277" t="s">
        <v>36</v>
      </c>
      <c r="T147" s="277" t="s">
        <v>36</v>
      </c>
      <c r="U147" s="277">
        <f t="shared" si="2"/>
        <v>30</v>
      </c>
      <c r="V147" s="249"/>
      <c r="W147" s="251"/>
      <c r="X147" s="251"/>
      <c r="Y147" s="19"/>
      <c r="Z147" s="244" t="s">
        <v>3166</v>
      </c>
      <c r="AA147" s="210"/>
      <c r="AB147" s="68" t="s">
        <v>3168</v>
      </c>
      <c r="AC147" s="32">
        <v>44089</v>
      </c>
      <c r="AD147" s="46" t="s">
        <v>39</v>
      </c>
    </row>
    <row r="148" spans="1:30" ht="28.5" customHeight="1">
      <c r="A148" s="239" t="s">
        <v>4022</v>
      </c>
      <c r="B148" s="240"/>
      <c r="C148" s="240" t="s">
        <v>3158</v>
      </c>
      <c r="D148" s="240" t="s">
        <v>4023</v>
      </c>
      <c r="E148" s="106">
        <v>161</v>
      </c>
      <c r="F148" s="15" t="str">
        <f t="shared" si="21"/>
        <v>Richfield Landfill, Davison, Genesee County, Michigan</v>
      </c>
      <c r="G148" s="328" t="s">
        <v>10699</v>
      </c>
      <c r="H148" s="243">
        <v>43.133113000000002</v>
      </c>
      <c r="I148" s="243">
        <v>-83.491880999999907</v>
      </c>
      <c r="J148" s="136" t="s">
        <v>33</v>
      </c>
      <c r="K148" s="145" t="s">
        <v>4025</v>
      </c>
      <c r="L148" s="329" t="s">
        <v>4026</v>
      </c>
      <c r="M148" s="137" t="s">
        <v>49</v>
      </c>
      <c r="N148" s="45" t="str">
        <f t="shared" si="1"/>
        <v>Groundwater</v>
      </c>
      <c r="O148" s="256" t="s">
        <v>35</v>
      </c>
      <c r="P148" s="290">
        <v>2012</v>
      </c>
      <c r="Q148" s="291"/>
      <c r="R148" s="291"/>
      <c r="S148" s="277">
        <v>201</v>
      </c>
      <c r="T148" s="277">
        <v>888.2</v>
      </c>
      <c r="U148" s="277">
        <f t="shared" si="2"/>
        <v>888.2</v>
      </c>
      <c r="V148" s="263" t="s">
        <v>4030</v>
      </c>
      <c r="W148" s="265" t="s">
        <v>49</v>
      </c>
      <c r="X148" s="246"/>
      <c r="Y148" s="137" t="s">
        <v>4031</v>
      </c>
      <c r="Z148" s="244" t="s">
        <v>3166</v>
      </c>
      <c r="AA148" s="228" t="s">
        <v>4032</v>
      </c>
      <c r="AB148" s="68" t="s">
        <v>3168</v>
      </c>
      <c r="AC148" s="32">
        <v>44018</v>
      </c>
      <c r="AD148" s="46" t="s">
        <v>3169</v>
      </c>
    </row>
    <row r="149" spans="1:30" ht="28.5" customHeight="1">
      <c r="A149" s="36" t="s">
        <v>4033</v>
      </c>
      <c r="B149" s="106"/>
      <c r="C149" s="106" t="s">
        <v>3158</v>
      </c>
      <c r="D149" s="106" t="s">
        <v>3486</v>
      </c>
      <c r="E149" s="106">
        <v>494</v>
      </c>
      <c r="F149" s="15" t="str">
        <f t="shared" si="21"/>
        <v>RJL Equity Holdings, Auburn Hills, Oakland County, Michigan</v>
      </c>
      <c r="G149" s="328" t="s">
        <v>4034</v>
      </c>
      <c r="H149" s="243">
        <v>42.707679400000004</v>
      </c>
      <c r="I149" s="243">
        <v>-83.242261499999998</v>
      </c>
      <c r="J149" s="18" t="s">
        <v>5</v>
      </c>
      <c r="K149" s="19"/>
      <c r="L149" s="122" t="s">
        <v>3190</v>
      </c>
      <c r="M149" s="62" t="s">
        <v>3190</v>
      </c>
      <c r="N149" s="45" t="str">
        <f t="shared" si="1"/>
        <v>Groundwater</v>
      </c>
      <c r="O149" s="256" t="s">
        <v>35</v>
      </c>
      <c r="P149" s="290">
        <v>2018</v>
      </c>
      <c r="Q149" s="277"/>
      <c r="R149" s="277">
        <v>20</v>
      </c>
      <c r="S149" s="277" t="s">
        <v>36</v>
      </c>
      <c r="T149" s="277" t="s">
        <v>36</v>
      </c>
      <c r="U149" s="277">
        <f t="shared" si="2"/>
        <v>20</v>
      </c>
      <c r="V149" s="249"/>
      <c r="W149" s="251"/>
      <c r="X149" s="251"/>
      <c r="Y149" s="19"/>
      <c r="Z149" s="244" t="s">
        <v>3166</v>
      </c>
      <c r="AA149" s="210"/>
      <c r="AB149" s="68" t="s">
        <v>3168</v>
      </c>
      <c r="AC149" s="32">
        <v>44089</v>
      </c>
      <c r="AD149" s="46" t="s">
        <v>39</v>
      </c>
    </row>
    <row r="150" spans="1:30" ht="28.5" customHeight="1">
      <c r="A150" s="36" t="s">
        <v>4037</v>
      </c>
      <c r="B150" s="106" t="s">
        <v>10716</v>
      </c>
      <c r="C150" s="106" t="s">
        <v>3158</v>
      </c>
      <c r="D150" s="106" t="s">
        <v>3505</v>
      </c>
      <c r="E150" s="241">
        <v>495</v>
      </c>
      <c r="F150" s="15" t="str">
        <f t="shared" si="21"/>
        <v>Rogue Manufacturing Complex, Dearborn, Wayne County, Michigan</v>
      </c>
      <c r="G150" s="328" t="s">
        <v>9863</v>
      </c>
      <c r="H150" s="243">
        <v>42.3083375</v>
      </c>
      <c r="I150" s="243">
        <v>-83.156357799999995</v>
      </c>
      <c r="J150" s="18" t="s">
        <v>5</v>
      </c>
      <c r="K150" s="45" t="s">
        <v>4039</v>
      </c>
      <c r="L150" s="78" t="s">
        <v>10718</v>
      </c>
      <c r="M150" s="318" t="s">
        <v>3190</v>
      </c>
      <c r="N150" s="45" t="str">
        <f t="shared" si="1"/>
        <v>Groundwater</v>
      </c>
      <c r="O150" s="256" t="s">
        <v>35</v>
      </c>
      <c r="P150" s="290">
        <v>2020</v>
      </c>
      <c r="Q150" s="277">
        <v>8</v>
      </c>
      <c r="R150" s="277">
        <v>16</v>
      </c>
      <c r="S150" s="277"/>
      <c r="T150" s="277" t="s">
        <v>36</v>
      </c>
      <c r="U150" s="277">
        <f t="shared" si="2"/>
        <v>16</v>
      </c>
      <c r="V150" s="248"/>
      <c r="W150" s="246"/>
      <c r="X150" s="246"/>
      <c r="Y150" s="70" t="s">
        <v>4041</v>
      </c>
      <c r="Z150" s="29" t="s">
        <v>4042</v>
      </c>
      <c r="AA150" s="210"/>
      <c r="AB150" s="68" t="s">
        <v>3168</v>
      </c>
      <c r="AC150" s="32">
        <v>44088</v>
      </c>
      <c r="AD150" s="46" t="s">
        <v>39</v>
      </c>
    </row>
    <row r="151" spans="1:30" ht="28.5" customHeight="1">
      <c r="A151" s="36" t="s">
        <v>4043</v>
      </c>
      <c r="B151" s="106"/>
      <c r="C151" s="113" t="s">
        <v>3158</v>
      </c>
      <c r="D151" s="113" t="s">
        <v>4044</v>
      </c>
      <c r="E151" s="106">
        <v>139</v>
      </c>
      <c r="F151" s="15" t="str">
        <f t="shared" si="21"/>
        <v>Roosevelt Refinery, Mt. Pleasant, Michigan</v>
      </c>
      <c r="G151" s="328" t="s">
        <v>4038</v>
      </c>
      <c r="H151" s="243">
        <v>43.6119482</v>
      </c>
      <c r="I151" s="243">
        <v>-84.783358299999904</v>
      </c>
      <c r="J151" s="18" t="s">
        <v>5</v>
      </c>
      <c r="K151" s="19" t="s">
        <v>4045</v>
      </c>
      <c r="L151" s="333" t="s">
        <v>4046</v>
      </c>
      <c r="M151" s="122" t="s">
        <v>4047</v>
      </c>
      <c r="N151" s="45" t="str">
        <f t="shared" si="1"/>
        <v>Groundwater</v>
      </c>
      <c r="O151" s="256" t="s">
        <v>35</v>
      </c>
      <c r="P151" s="290">
        <v>2017</v>
      </c>
      <c r="Q151" s="291"/>
      <c r="R151" s="291"/>
      <c r="S151" s="277">
        <v>1370</v>
      </c>
      <c r="T151" s="277"/>
      <c r="U151" s="277">
        <f t="shared" si="2"/>
        <v>1370</v>
      </c>
      <c r="V151" s="249" t="s">
        <v>4049</v>
      </c>
      <c r="W151" s="245" t="s">
        <v>4047</v>
      </c>
      <c r="X151" s="250" t="s">
        <v>4050</v>
      </c>
      <c r="Y151" s="45" t="s">
        <v>49</v>
      </c>
      <c r="Z151" s="209" t="s">
        <v>3166</v>
      </c>
      <c r="AA151" s="228" t="s">
        <v>4051</v>
      </c>
      <c r="AB151" s="68" t="s">
        <v>3168</v>
      </c>
      <c r="AC151" s="32">
        <v>44018</v>
      </c>
      <c r="AD151" s="46" t="s">
        <v>3169</v>
      </c>
    </row>
    <row r="152" spans="1:30" ht="28.5" customHeight="1">
      <c r="A152" s="36" t="s">
        <v>4052</v>
      </c>
      <c r="B152" s="36"/>
      <c r="C152" s="36" t="s">
        <v>3158</v>
      </c>
      <c r="D152" s="36" t="s">
        <v>4053</v>
      </c>
      <c r="E152" s="106">
        <v>1625</v>
      </c>
      <c r="F152" s="15"/>
      <c r="G152" s="328" t="s">
        <v>4054</v>
      </c>
      <c r="H152" s="234">
        <v>42.060361</v>
      </c>
      <c r="I152" s="234">
        <v>-83.213354199999998</v>
      </c>
      <c r="J152" s="40" t="s">
        <v>765</v>
      </c>
      <c r="K152" s="19"/>
      <c r="L152" s="42"/>
      <c r="M152" s="41" t="s">
        <v>3266</v>
      </c>
      <c r="N152" s="45" t="str">
        <f t="shared" si="1"/>
        <v>Other Water</v>
      </c>
      <c r="O152" s="276" t="s">
        <v>2471</v>
      </c>
      <c r="P152" s="233"/>
      <c r="Q152" s="277">
        <v>26.8</v>
      </c>
      <c r="R152" s="277">
        <v>34.1</v>
      </c>
      <c r="S152" s="277"/>
      <c r="T152" s="277"/>
      <c r="U152" s="277">
        <f t="shared" si="2"/>
        <v>34.1</v>
      </c>
      <c r="V152" s="248"/>
      <c r="W152" s="246"/>
      <c r="X152" s="246"/>
      <c r="Y152" s="45"/>
      <c r="Z152" s="61"/>
      <c r="AA152" s="19"/>
      <c r="AB152" s="63"/>
      <c r="AC152" s="117">
        <v>44454</v>
      </c>
      <c r="AD152" s="121" t="s">
        <v>39</v>
      </c>
    </row>
    <row r="153" spans="1:30" ht="28.5" customHeight="1">
      <c r="A153" s="36" t="s">
        <v>4055</v>
      </c>
      <c r="B153" s="36"/>
      <c r="C153" s="36" t="s">
        <v>3158</v>
      </c>
      <c r="D153" s="36" t="s">
        <v>4056</v>
      </c>
      <c r="E153" s="106">
        <v>1626</v>
      </c>
      <c r="F153" s="15"/>
      <c r="G153" s="328" t="s">
        <v>10733</v>
      </c>
      <c r="H153" s="234">
        <v>43.464184600000003</v>
      </c>
      <c r="I153" s="234">
        <v>-83.908922399999994</v>
      </c>
      <c r="J153" s="40" t="s">
        <v>765</v>
      </c>
      <c r="K153" s="19"/>
      <c r="L153" s="61"/>
      <c r="M153" s="41" t="s">
        <v>3266</v>
      </c>
      <c r="N153" s="45" t="str">
        <f t="shared" si="1"/>
        <v>Other Water</v>
      </c>
      <c r="O153" s="276" t="s">
        <v>2471</v>
      </c>
      <c r="P153" s="233"/>
      <c r="Q153" s="277">
        <v>4.58</v>
      </c>
      <c r="R153" s="277">
        <v>4.1900000000000004</v>
      </c>
      <c r="S153" s="277"/>
      <c r="T153" s="277"/>
      <c r="U153" s="277">
        <f t="shared" si="2"/>
        <v>4.58</v>
      </c>
      <c r="V153" s="249"/>
      <c r="W153" s="251"/>
      <c r="X153" s="251"/>
      <c r="Y153" s="45"/>
      <c r="Z153" s="61"/>
      <c r="AA153" s="19"/>
      <c r="AB153" s="63"/>
      <c r="AC153" s="117">
        <v>44454</v>
      </c>
      <c r="AD153" s="121" t="s">
        <v>39</v>
      </c>
    </row>
    <row r="154" spans="1:30" ht="28.5" customHeight="1">
      <c r="A154" s="36" t="s">
        <v>4057</v>
      </c>
      <c r="B154" s="36"/>
      <c r="C154" s="36" t="s">
        <v>3158</v>
      </c>
      <c r="D154" s="36" t="s">
        <v>4058</v>
      </c>
      <c r="E154" s="241">
        <v>1627</v>
      </c>
      <c r="F154" s="15"/>
      <c r="G154" s="328" t="s">
        <v>10749</v>
      </c>
      <c r="H154" s="234">
        <v>43.414009700000001</v>
      </c>
      <c r="I154" s="234">
        <v>-82.819653599999995</v>
      </c>
      <c r="J154" s="40" t="s">
        <v>765</v>
      </c>
      <c r="K154" s="19"/>
      <c r="L154" s="61"/>
      <c r="M154" s="41" t="s">
        <v>3266</v>
      </c>
      <c r="N154" s="45" t="str">
        <f t="shared" si="1"/>
        <v>Other Water</v>
      </c>
      <c r="O154" s="276" t="s">
        <v>2471</v>
      </c>
      <c r="P154" s="233"/>
      <c r="Q154" s="277">
        <v>17.600000000000001</v>
      </c>
      <c r="R154" s="277">
        <v>24.7</v>
      </c>
      <c r="S154" s="277"/>
      <c r="T154" s="277"/>
      <c r="U154" s="277">
        <f t="shared" si="2"/>
        <v>24.7</v>
      </c>
      <c r="V154" s="248"/>
      <c r="W154" s="246"/>
      <c r="X154" s="246"/>
      <c r="Y154" s="45"/>
      <c r="Z154" s="61"/>
      <c r="AA154" s="19"/>
      <c r="AB154" s="63"/>
      <c r="AC154" s="117">
        <v>44454</v>
      </c>
      <c r="AD154" s="121" t="s">
        <v>39</v>
      </c>
    </row>
    <row r="155" spans="1:30" ht="28.5" customHeight="1">
      <c r="A155" s="58" t="s">
        <v>4060</v>
      </c>
      <c r="B155" s="113"/>
      <c r="C155" s="113" t="s">
        <v>3158</v>
      </c>
      <c r="D155" s="113" t="s">
        <v>4061</v>
      </c>
      <c r="E155" s="241">
        <v>138</v>
      </c>
      <c r="F155" s="15" t="str">
        <f t="shared" ref="F155:F162" si="22">A155 &amp; ", " &amp; D155</f>
        <v>Selfridge Air National Guard Base, Mt. Clemens / Harrison Township, Michigan</v>
      </c>
      <c r="G155" s="328" t="s">
        <v>10761</v>
      </c>
      <c r="H155" s="243">
        <v>42.630448000000001</v>
      </c>
      <c r="I155" s="243">
        <v>-82.823026200000001</v>
      </c>
      <c r="J155" s="18" t="s">
        <v>44</v>
      </c>
      <c r="K155" s="19" t="s">
        <v>4062</v>
      </c>
      <c r="L155" s="62" t="s">
        <v>4063</v>
      </c>
      <c r="M155" s="122" t="s">
        <v>4064</v>
      </c>
      <c r="N155" s="45" t="str">
        <f t="shared" si="1"/>
        <v>Groundwater</v>
      </c>
      <c r="O155" s="256" t="s">
        <v>35</v>
      </c>
      <c r="P155" s="290">
        <v>2017</v>
      </c>
      <c r="Q155" s="277">
        <v>5500</v>
      </c>
      <c r="R155" s="277">
        <v>17000</v>
      </c>
      <c r="S155" s="277">
        <v>22500</v>
      </c>
      <c r="T155" s="277">
        <v>32160</v>
      </c>
      <c r="U155" s="277">
        <f t="shared" si="2"/>
        <v>32160</v>
      </c>
      <c r="V155" s="249" t="s">
        <v>4067</v>
      </c>
      <c r="W155" s="245" t="s">
        <v>4068</v>
      </c>
      <c r="X155" s="251"/>
      <c r="Y155" s="45" t="s">
        <v>4069</v>
      </c>
      <c r="Z155" s="209" t="s">
        <v>3166</v>
      </c>
      <c r="AA155" s="228" t="s">
        <v>4070</v>
      </c>
      <c r="AB155" s="68" t="s">
        <v>3168</v>
      </c>
      <c r="AC155" s="32">
        <v>44018</v>
      </c>
      <c r="AD155" s="46" t="s">
        <v>3169</v>
      </c>
    </row>
    <row r="156" spans="1:30" ht="28.5" customHeight="1">
      <c r="A156" s="36" t="s">
        <v>4071</v>
      </c>
      <c r="B156" s="106"/>
      <c r="C156" s="106" t="s">
        <v>3158</v>
      </c>
      <c r="D156" s="106" t="s">
        <v>4072</v>
      </c>
      <c r="E156" s="106">
        <v>497</v>
      </c>
      <c r="F156" s="15" t="str">
        <f t="shared" si="22"/>
        <v>Selfridge Plating, Harrison Township, Macomb County, Michigan</v>
      </c>
      <c r="G156" s="328" t="s">
        <v>4077</v>
      </c>
      <c r="H156" s="243">
        <v>42.603702499999997</v>
      </c>
      <c r="I156" s="243">
        <v>-82.8523864</v>
      </c>
      <c r="J156" s="18" t="s">
        <v>5</v>
      </c>
      <c r="K156" s="45" t="s">
        <v>4074</v>
      </c>
      <c r="L156" s="122" t="s">
        <v>3190</v>
      </c>
      <c r="M156" s="62" t="s">
        <v>3190</v>
      </c>
      <c r="N156" s="45" t="str">
        <f t="shared" si="1"/>
        <v>Groundwater</v>
      </c>
      <c r="O156" s="256" t="s">
        <v>35</v>
      </c>
      <c r="P156" s="290">
        <v>2018</v>
      </c>
      <c r="Q156" s="277"/>
      <c r="R156" s="277">
        <v>30</v>
      </c>
      <c r="S156" s="277" t="s">
        <v>36</v>
      </c>
      <c r="T156" s="277" t="s">
        <v>36</v>
      </c>
      <c r="U156" s="277">
        <f t="shared" si="2"/>
        <v>30</v>
      </c>
      <c r="V156" s="248"/>
      <c r="W156" s="246"/>
      <c r="X156" s="246"/>
      <c r="Y156" s="19"/>
      <c r="Z156" s="209" t="s">
        <v>3166</v>
      </c>
      <c r="AA156" s="210"/>
      <c r="AB156" s="68" t="s">
        <v>3168</v>
      </c>
      <c r="AC156" s="32">
        <v>44089</v>
      </c>
      <c r="AD156" s="46" t="s">
        <v>39</v>
      </c>
    </row>
    <row r="157" spans="1:30" ht="28.5" customHeight="1">
      <c r="A157" s="36" t="s">
        <v>4083</v>
      </c>
      <c r="B157" s="106"/>
      <c r="C157" s="106" t="s">
        <v>3158</v>
      </c>
      <c r="D157" s="106" t="s">
        <v>4084</v>
      </c>
      <c r="E157" s="241">
        <v>498</v>
      </c>
      <c r="F157" s="15" t="str">
        <f t="shared" si="22"/>
        <v>South Macomb Disposal Authority, Macomb, Macomb County, Michigan</v>
      </c>
      <c r="G157" s="328" t="s">
        <v>4085</v>
      </c>
      <c r="H157" s="243">
        <v>42.687558500000002</v>
      </c>
      <c r="I157" s="243">
        <v>-82.907900400000003</v>
      </c>
      <c r="J157" s="18" t="s">
        <v>5</v>
      </c>
      <c r="K157" s="19"/>
      <c r="L157" s="122" t="s">
        <v>3190</v>
      </c>
      <c r="M157" s="62" t="s">
        <v>3190</v>
      </c>
      <c r="N157" s="45" t="str">
        <f t="shared" si="1"/>
        <v>Groundwater</v>
      </c>
      <c r="O157" s="256" t="s">
        <v>35</v>
      </c>
      <c r="P157" s="290">
        <v>2018</v>
      </c>
      <c r="Q157" s="277">
        <v>30</v>
      </c>
      <c r="R157" s="277">
        <v>20</v>
      </c>
      <c r="S157" s="277">
        <v>50</v>
      </c>
      <c r="T157" s="277"/>
      <c r="U157" s="277">
        <f t="shared" si="2"/>
        <v>50</v>
      </c>
      <c r="V157" s="249"/>
      <c r="W157" s="251"/>
      <c r="X157" s="251"/>
      <c r="Y157" s="19"/>
      <c r="Z157" s="209" t="s">
        <v>3166</v>
      </c>
      <c r="AA157" s="210"/>
      <c r="AB157" s="68" t="s">
        <v>3168</v>
      </c>
      <c r="AC157" s="32">
        <v>44089</v>
      </c>
      <c r="AD157" s="46" t="s">
        <v>39</v>
      </c>
    </row>
    <row r="158" spans="1:30" ht="28.5" customHeight="1">
      <c r="A158" s="36" t="s">
        <v>4088</v>
      </c>
      <c r="B158" s="106"/>
      <c r="C158" s="106" t="s">
        <v>3158</v>
      </c>
      <c r="D158" s="106" t="s">
        <v>3749</v>
      </c>
      <c r="E158" s="106">
        <v>499</v>
      </c>
      <c r="F158" s="15" t="str">
        <f t="shared" si="22"/>
        <v>Southeastern Oakland County Resource Recovery Authority, Rochester Hills, Oakland County, Michigan</v>
      </c>
      <c r="G158" s="328" t="s">
        <v>4089</v>
      </c>
      <c r="H158" s="243">
        <v>42.660800599999902</v>
      </c>
      <c r="I158" s="243">
        <v>-83.095258999999999</v>
      </c>
      <c r="J158" s="18" t="s">
        <v>5</v>
      </c>
      <c r="K158" s="19"/>
      <c r="L158" s="122" t="s">
        <v>3190</v>
      </c>
      <c r="M158" s="62" t="s">
        <v>3190</v>
      </c>
      <c r="N158" s="45" t="str">
        <f t="shared" si="1"/>
        <v>Groundwater</v>
      </c>
      <c r="O158" s="256" t="s">
        <v>35</v>
      </c>
      <c r="P158" s="290">
        <v>2018</v>
      </c>
      <c r="Q158" s="277">
        <v>30</v>
      </c>
      <c r="R158" s="277">
        <v>40</v>
      </c>
      <c r="S158" s="277">
        <v>70</v>
      </c>
      <c r="T158" s="277"/>
      <c r="U158" s="277">
        <f t="shared" si="2"/>
        <v>70</v>
      </c>
      <c r="V158" s="248"/>
      <c r="W158" s="246"/>
      <c r="X158" s="246"/>
      <c r="Y158" s="19"/>
      <c r="Z158" s="29" t="s">
        <v>4092</v>
      </c>
      <c r="AA158" s="210"/>
      <c r="AB158" s="68" t="s">
        <v>3168</v>
      </c>
      <c r="AC158" s="32">
        <v>44089</v>
      </c>
      <c r="AD158" s="46" t="s">
        <v>39</v>
      </c>
    </row>
    <row r="159" spans="1:30" ht="28.5" customHeight="1">
      <c r="A159" s="36" t="s">
        <v>4093</v>
      </c>
      <c r="B159" s="106"/>
      <c r="C159" s="106" t="s">
        <v>3158</v>
      </c>
      <c r="D159" s="106" t="s">
        <v>3788</v>
      </c>
      <c r="E159" s="241">
        <v>500</v>
      </c>
      <c r="F159" s="15" t="str">
        <f t="shared" si="22"/>
        <v>SprayTek, Ferndale, Oakland County, Michigan</v>
      </c>
      <c r="G159" s="328" t="s">
        <v>10815</v>
      </c>
      <c r="H159" s="243">
        <v>42.467089399999999</v>
      </c>
      <c r="I159" s="243">
        <v>-83.127538099999995</v>
      </c>
      <c r="J159" s="18" t="s">
        <v>5</v>
      </c>
      <c r="K159" s="45" t="s">
        <v>3196</v>
      </c>
      <c r="L159" s="122" t="s">
        <v>3190</v>
      </c>
      <c r="M159" s="62" t="s">
        <v>3190</v>
      </c>
      <c r="N159" s="45" t="str">
        <f t="shared" si="1"/>
        <v>Groundwater</v>
      </c>
      <c r="O159" s="256" t="s">
        <v>35</v>
      </c>
      <c r="P159" s="290">
        <v>2018</v>
      </c>
      <c r="Q159" s="277">
        <v>10</v>
      </c>
      <c r="R159" s="277"/>
      <c r="S159" s="277" t="s">
        <v>36</v>
      </c>
      <c r="T159" s="277" t="s">
        <v>36</v>
      </c>
      <c r="U159" s="277">
        <f t="shared" si="2"/>
        <v>10</v>
      </c>
      <c r="V159" s="249"/>
      <c r="W159" s="251"/>
      <c r="X159" s="251"/>
      <c r="Y159" s="19"/>
      <c r="Z159" s="209" t="s">
        <v>3166</v>
      </c>
      <c r="AA159" s="210"/>
      <c r="AB159" s="68" t="s">
        <v>3168</v>
      </c>
      <c r="AC159" s="32">
        <v>44089</v>
      </c>
      <c r="AD159" s="46" t="s">
        <v>39</v>
      </c>
    </row>
    <row r="160" spans="1:30" ht="28.5" customHeight="1">
      <c r="A160" s="58" t="s">
        <v>4097</v>
      </c>
      <c r="B160" s="113"/>
      <c r="C160" s="113" t="s">
        <v>3158</v>
      </c>
      <c r="D160" s="113" t="s">
        <v>4098</v>
      </c>
      <c r="E160" s="241">
        <v>130</v>
      </c>
      <c r="F160" s="15" t="str">
        <f t="shared" si="22"/>
        <v>State Disposal Superfund, Plainfield Township, Kent County, Michigan</v>
      </c>
      <c r="G160" s="328" t="s">
        <v>10827</v>
      </c>
      <c r="H160" s="243">
        <v>43.034433999999997</v>
      </c>
      <c r="I160" s="243">
        <v>-85.587482999999906</v>
      </c>
      <c r="J160" s="18" t="s">
        <v>33</v>
      </c>
      <c r="K160" s="45" t="s">
        <v>11168</v>
      </c>
      <c r="L160" s="333" t="s">
        <v>4100</v>
      </c>
      <c r="M160" s="122" t="s">
        <v>4101</v>
      </c>
      <c r="N160" s="45" t="str">
        <f t="shared" si="1"/>
        <v>Groundwater</v>
      </c>
      <c r="O160" s="256" t="s">
        <v>35</v>
      </c>
      <c r="P160" s="290">
        <v>2019</v>
      </c>
      <c r="Q160" s="277"/>
      <c r="R160" s="277"/>
      <c r="S160" s="277">
        <v>1110</v>
      </c>
      <c r="T160" s="277">
        <v>2652</v>
      </c>
      <c r="U160" s="277">
        <f t="shared" si="2"/>
        <v>2652</v>
      </c>
      <c r="V160" s="263" t="s">
        <v>11169</v>
      </c>
      <c r="W160" s="236" t="s">
        <v>4101</v>
      </c>
      <c r="X160" s="265" t="s">
        <v>11170</v>
      </c>
      <c r="Y160" s="63"/>
      <c r="Z160" s="268" t="s">
        <v>3166</v>
      </c>
      <c r="AA160" s="254" t="s">
        <v>4102</v>
      </c>
      <c r="AB160" s="226" t="s">
        <v>3168</v>
      </c>
      <c r="AC160" s="32">
        <v>44015</v>
      </c>
      <c r="AD160" s="253" t="s">
        <v>3169</v>
      </c>
    </row>
    <row r="161" spans="1:30" ht="28.5" customHeight="1">
      <c r="A161" s="36" t="s">
        <v>4103</v>
      </c>
      <c r="B161" s="106" t="s">
        <v>4104</v>
      </c>
      <c r="C161" s="106" t="s">
        <v>3158</v>
      </c>
      <c r="D161" s="106" t="s">
        <v>4105</v>
      </c>
      <c r="E161" s="241">
        <v>501</v>
      </c>
      <c r="F161" s="15" t="str">
        <f t="shared" si="22"/>
        <v>Strength Environmental, Inkster, MI</v>
      </c>
      <c r="G161" s="328" t="s">
        <v>4106</v>
      </c>
      <c r="H161" s="243">
        <v>42.290496099999999</v>
      </c>
      <c r="I161" s="243">
        <v>-83.306571300000002</v>
      </c>
      <c r="J161" s="18" t="s">
        <v>5</v>
      </c>
      <c r="K161" s="19"/>
      <c r="L161" s="122" t="s">
        <v>3190</v>
      </c>
      <c r="M161" s="62" t="s">
        <v>3190</v>
      </c>
      <c r="N161" s="45" t="str">
        <f t="shared" si="1"/>
        <v>Groundwater</v>
      </c>
      <c r="O161" s="256" t="s">
        <v>35</v>
      </c>
      <c r="P161" s="290">
        <v>2019</v>
      </c>
      <c r="Q161" s="277">
        <v>470</v>
      </c>
      <c r="R161" s="277">
        <v>710</v>
      </c>
      <c r="S161" s="277">
        <v>880</v>
      </c>
      <c r="T161" s="277"/>
      <c r="U161" s="277">
        <f t="shared" si="2"/>
        <v>880</v>
      </c>
      <c r="V161" s="249"/>
      <c r="W161" s="251"/>
      <c r="X161" s="251"/>
      <c r="Y161" s="19"/>
      <c r="Z161" s="268" t="s">
        <v>3166</v>
      </c>
      <c r="AA161" s="210"/>
      <c r="AB161" s="68" t="s">
        <v>3027</v>
      </c>
      <c r="AC161" s="32">
        <v>44089</v>
      </c>
      <c r="AD161" s="46" t="s">
        <v>39</v>
      </c>
    </row>
    <row r="162" spans="1:30" ht="28.5" customHeight="1">
      <c r="A162" s="239" t="s">
        <v>4109</v>
      </c>
      <c r="B162" s="240"/>
      <c r="C162" s="240" t="s">
        <v>3158</v>
      </c>
      <c r="D162" s="240" t="s">
        <v>4110</v>
      </c>
      <c r="E162" s="106">
        <v>188</v>
      </c>
      <c r="F162" s="15" t="str">
        <f t="shared" si="22"/>
        <v>Thermofil, Green Oaks Township, Livingston County, Michigan</v>
      </c>
      <c r="G162" s="328" t="s">
        <v>4111</v>
      </c>
      <c r="H162" s="243">
        <v>42.5137134</v>
      </c>
      <c r="I162" s="243">
        <v>-83.760580099999999</v>
      </c>
      <c r="J162" s="136" t="s">
        <v>5</v>
      </c>
      <c r="K162" s="145" t="s">
        <v>11171</v>
      </c>
      <c r="L162" s="329" t="s">
        <v>4112</v>
      </c>
      <c r="M162" s="122" t="s">
        <v>4113</v>
      </c>
      <c r="N162" s="45" t="str">
        <f t="shared" si="1"/>
        <v>Groundwater</v>
      </c>
      <c r="O162" s="256" t="s">
        <v>35</v>
      </c>
      <c r="P162" s="290">
        <v>2018</v>
      </c>
      <c r="Q162" s="291"/>
      <c r="R162" s="291"/>
      <c r="S162" s="277">
        <v>163</v>
      </c>
      <c r="T162" s="277">
        <v>294</v>
      </c>
      <c r="U162" s="277">
        <f t="shared" si="2"/>
        <v>294</v>
      </c>
      <c r="V162" s="263" t="s">
        <v>11172</v>
      </c>
      <c r="W162" s="236" t="s">
        <v>4113</v>
      </c>
      <c r="X162" s="246"/>
      <c r="Y162" s="128" t="s">
        <v>11173</v>
      </c>
      <c r="Z162" s="244" t="s">
        <v>3166</v>
      </c>
      <c r="AA162" s="229" t="s">
        <v>4115</v>
      </c>
      <c r="AB162" s="68" t="s">
        <v>3168</v>
      </c>
      <c r="AC162" s="32">
        <v>44018</v>
      </c>
      <c r="AD162" s="121" t="s">
        <v>3169</v>
      </c>
    </row>
    <row r="163" spans="1:30" ht="28.5" customHeight="1">
      <c r="A163" s="36" t="s">
        <v>4116</v>
      </c>
      <c r="B163" s="36"/>
      <c r="C163" s="36" t="s">
        <v>3158</v>
      </c>
      <c r="D163" s="36" t="s">
        <v>4117</v>
      </c>
      <c r="E163" s="106">
        <v>1629</v>
      </c>
      <c r="F163" s="15"/>
      <c r="G163" s="328" t="s">
        <v>10868</v>
      </c>
      <c r="H163" s="234">
        <v>44.757365399999998</v>
      </c>
      <c r="I163" s="234">
        <v>-85.611494699999994</v>
      </c>
      <c r="J163" s="40" t="s">
        <v>765</v>
      </c>
      <c r="K163" s="19"/>
      <c r="L163" s="61"/>
      <c r="M163" s="41" t="s">
        <v>3266</v>
      </c>
      <c r="N163" s="45" t="str">
        <f t="shared" si="1"/>
        <v>Other Water</v>
      </c>
      <c r="O163" s="276" t="s">
        <v>2471</v>
      </c>
      <c r="P163" s="233"/>
      <c r="Q163" s="277">
        <v>20.7</v>
      </c>
      <c r="R163" s="277">
        <v>4.7300000000000004</v>
      </c>
      <c r="S163" s="277"/>
      <c r="T163" s="277"/>
      <c r="U163" s="277">
        <f t="shared" si="2"/>
        <v>20.7</v>
      </c>
      <c r="V163" s="249"/>
      <c r="W163" s="251"/>
      <c r="X163" s="251"/>
      <c r="Y163" s="45"/>
      <c r="Z163" s="61"/>
      <c r="AA163" s="19"/>
      <c r="AB163" s="63"/>
      <c r="AC163" s="117">
        <v>44454</v>
      </c>
      <c r="AD163" s="121" t="s">
        <v>39</v>
      </c>
    </row>
    <row r="164" spans="1:30" ht="28.5" customHeight="1">
      <c r="A164" s="36" t="s">
        <v>4118</v>
      </c>
      <c r="B164" s="106"/>
      <c r="C164" s="106" t="s">
        <v>3158</v>
      </c>
      <c r="D164" s="106" t="s">
        <v>3237</v>
      </c>
      <c r="E164" s="106">
        <v>502</v>
      </c>
      <c r="F164" s="15" t="str">
        <f t="shared" ref="F164:F169" si="23">A164 &amp; ", " &amp; D164</f>
        <v>US Ecology Michigan, Detroit, Wayne County, Michigan</v>
      </c>
      <c r="G164" s="328" t="s">
        <v>4119</v>
      </c>
      <c r="H164" s="243">
        <v>42.393179000000003</v>
      </c>
      <c r="I164" s="243">
        <v>-83.032617700000003</v>
      </c>
      <c r="J164" s="18" t="s">
        <v>5</v>
      </c>
      <c r="K164" s="45" t="s">
        <v>3239</v>
      </c>
      <c r="L164" s="122" t="s">
        <v>3190</v>
      </c>
      <c r="M164" s="62" t="s">
        <v>3190</v>
      </c>
      <c r="N164" s="45" t="str">
        <f t="shared" si="1"/>
        <v>Groundwater</v>
      </c>
      <c r="O164" s="256" t="s">
        <v>35</v>
      </c>
      <c r="P164" s="290">
        <v>2018</v>
      </c>
      <c r="Q164" s="277"/>
      <c r="R164" s="277">
        <v>30</v>
      </c>
      <c r="S164" s="277" t="s">
        <v>36</v>
      </c>
      <c r="T164" s="277" t="s">
        <v>36</v>
      </c>
      <c r="U164" s="277">
        <f t="shared" si="2"/>
        <v>30</v>
      </c>
      <c r="V164" s="248"/>
      <c r="W164" s="246"/>
      <c r="X164" s="246"/>
      <c r="Y164" s="19"/>
      <c r="Z164" s="244" t="s">
        <v>3166</v>
      </c>
      <c r="AA164" s="210"/>
      <c r="AB164" s="68" t="s">
        <v>3168</v>
      </c>
      <c r="AC164" s="32">
        <v>44089</v>
      </c>
      <c r="AD164" s="46" t="s">
        <v>39</v>
      </c>
    </row>
    <row r="165" spans="1:30" ht="28.5" customHeight="1">
      <c r="A165" s="36" t="s">
        <v>4122</v>
      </c>
      <c r="B165" s="106"/>
      <c r="C165" s="106" t="s">
        <v>3158</v>
      </c>
      <c r="D165" s="106" t="s">
        <v>3514</v>
      </c>
      <c r="E165" s="241">
        <v>503</v>
      </c>
      <c r="F165" s="15" t="str">
        <f t="shared" si="23"/>
        <v>US Ecology Romulus, Romulus, Wayne County, Michigan</v>
      </c>
      <c r="G165" s="328" t="s">
        <v>4123</v>
      </c>
      <c r="H165" s="243">
        <v>42.265854699999998</v>
      </c>
      <c r="I165" s="243">
        <v>-83.395609899999997</v>
      </c>
      <c r="J165" s="18" t="s">
        <v>5</v>
      </c>
      <c r="K165" s="19"/>
      <c r="L165" s="122" t="s">
        <v>3190</v>
      </c>
      <c r="M165" s="62" t="s">
        <v>3190</v>
      </c>
      <c r="N165" s="45" t="str">
        <f t="shared" si="1"/>
        <v>Groundwater</v>
      </c>
      <c r="O165" s="256" t="s">
        <v>35</v>
      </c>
      <c r="P165" s="290">
        <v>2019</v>
      </c>
      <c r="Q165" s="277">
        <v>350</v>
      </c>
      <c r="R165" s="277">
        <v>170</v>
      </c>
      <c r="S165" s="277">
        <v>520</v>
      </c>
      <c r="T165" s="277"/>
      <c r="U165" s="277">
        <f t="shared" si="2"/>
        <v>520</v>
      </c>
      <c r="V165" s="249"/>
      <c r="W165" s="251"/>
      <c r="X165" s="251"/>
      <c r="Y165" s="19"/>
      <c r="Z165" s="244" t="s">
        <v>3166</v>
      </c>
      <c r="AA165" s="210"/>
      <c r="AB165" s="68" t="s">
        <v>3168</v>
      </c>
      <c r="AC165" s="32">
        <v>44089</v>
      </c>
      <c r="AD165" s="46" t="s">
        <v>39</v>
      </c>
    </row>
    <row r="166" spans="1:30" ht="28.5" customHeight="1">
      <c r="A166" s="36" t="s">
        <v>4126</v>
      </c>
      <c r="B166" s="106"/>
      <c r="C166" s="106" t="s">
        <v>3158</v>
      </c>
      <c r="D166" s="106" t="s">
        <v>3237</v>
      </c>
      <c r="E166" s="106">
        <v>504</v>
      </c>
      <c r="F166" s="15" t="str">
        <f t="shared" si="23"/>
        <v>Usher Oil Company, Detroit, Wayne County, Michigan</v>
      </c>
      <c r="G166" s="328" t="s">
        <v>10897</v>
      </c>
      <c r="H166" s="243">
        <v>42.361151300000003</v>
      </c>
      <c r="I166" s="243">
        <v>-83.149425899999997</v>
      </c>
      <c r="J166" s="18" t="s">
        <v>5</v>
      </c>
      <c r="K166" s="45" t="s">
        <v>3239</v>
      </c>
      <c r="L166" s="122" t="s">
        <v>3190</v>
      </c>
      <c r="M166" s="62" t="s">
        <v>3190</v>
      </c>
      <c r="N166" s="45" t="str">
        <f t="shared" si="1"/>
        <v>Groundwater</v>
      </c>
      <c r="O166" s="256" t="s">
        <v>35</v>
      </c>
      <c r="P166" s="290">
        <v>2018</v>
      </c>
      <c r="Q166" s="277">
        <v>40</v>
      </c>
      <c r="R166" s="277">
        <v>120</v>
      </c>
      <c r="S166" s="277">
        <v>160</v>
      </c>
      <c r="T166" s="277"/>
      <c r="U166" s="277">
        <f t="shared" si="2"/>
        <v>160</v>
      </c>
      <c r="V166" s="248"/>
      <c r="W166" s="246"/>
      <c r="X166" s="246"/>
      <c r="Y166" s="19"/>
      <c r="Z166" s="244" t="s">
        <v>3166</v>
      </c>
      <c r="AA166" s="210"/>
      <c r="AB166" s="68" t="s">
        <v>3168</v>
      </c>
      <c r="AC166" s="32">
        <v>44089</v>
      </c>
      <c r="AD166" s="46" t="s">
        <v>39</v>
      </c>
    </row>
    <row r="167" spans="1:30" ht="28.5" customHeight="1">
      <c r="A167" s="58" t="s">
        <v>4130</v>
      </c>
      <c r="B167" s="113"/>
      <c r="C167" s="113" t="s">
        <v>3158</v>
      </c>
      <c r="D167" s="112" t="s">
        <v>3379</v>
      </c>
      <c r="E167" s="241">
        <v>153</v>
      </c>
      <c r="F167" s="15" t="str">
        <f t="shared" si="23"/>
        <v>Van Etten Lake - Oscoda Area, Oscoda, Iosco County, Michigan</v>
      </c>
      <c r="G167" s="328" t="s">
        <v>10898</v>
      </c>
      <c r="H167" s="243">
        <v>44.467621700000002</v>
      </c>
      <c r="I167" s="243">
        <v>-83.354894999999999</v>
      </c>
      <c r="J167" s="18" t="s">
        <v>44</v>
      </c>
      <c r="K167" s="168" t="s">
        <v>3763</v>
      </c>
      <c r="L167" s="331" t="s">
        <v>3382</v>
      </c>
      <c r="M167" s="331" t="s">
        <v>3382</v>
      </c>
      <c r="N167" s="45" t="str">
        <f t="shared" si="1"/>
        <v>Groundwater</v>
      </c>
      <c r="O167" s="256" t="s">
        <v>35</v>
      </c>
      <c r="P167" s="290">
        <v>2018</v>
      </c>
      <c r="Q167" s="277">
        <v>108</v>
      </c>
      <c r="R167" s="277">
        <v>556</v>
      </c>
      <c r="S167" s="277"/>
      <c r="T167" s="277" t="s">
        <v>36</v>
      </c>
      <c r="U167" s="277">
        <f t="shared" si="2"/>
        <v>556</v>
      </c>
      <c r="V167" s="262" t="s">
        <v>4134</v>
      </c>
      <c r="W167" s="250" t="s">
        <v>49</v>
      </c>
      <c r="X167" s="251"/>
      <c r="Y167" s="208" t="s">
        <v>4135</v>
      </c>
      <c r="Z167" s="267" t="s">
        <v>3166</v>
      </c>
      <c r="AA167" s="228" t="s">
        <v>4136</v>
      </c>
      <c r="AB167" s="68" t="s">
        <v>3168</v>
      </c>
      <c r="AC167" s="32">
        <v>44018</v>
      </c>
      <c r="AD167" s="46" t="s">
        <v>3169</v>
      </c>
    </row>
    <row r="168" spans="1:30" ht="28.5" customHeight="1">
      <c r="A168" s="239" t="s">
        <v>4137</v>
      </c>
      <c r="B168" s="240"/>
      <c r="C168" s="240" t="s">
        <v>3158</v>
      </c>
      <c r="D168" s="240" t="s">
        <v>4138</v>
      </c>
      <c r="E168" s="106">
        <v>171</v>
      </c>
      <c r="F168" s="15" t="str">
        <f t="shared" si="23"/>
        <v>Viking Corporation, Hastings, Barry County, Michigan</v>
      </c>
      <c r="G168" s="328" t="s">
        <v>4155</v>
      </c>
      <c r="H168" s="243">
        <v>42.650385300000003</v>
      </c>
      <c r="I168" s="243">
        <v>-85.304250600000003</v>
      </c>
      <c r="J168" s="134" t="s">
        <v>1007</v>
      </c>
      <c r="K168" s="145" t="s">
        <v>4139</v>
      </c>
      <c r="L168" s="329" t="s">
        <v>4140</v>
      </c>
      <c r="M168" s="122" t="s">
        <v>4140</v>
      </c>
      <c r="N168" s="45" t="str">
        <f t="shared" si="1"/>
        <v>Groundwater</v>
      </c>
      <c r="O168" s="256" t="s">
        <v>35</v>
      </c>
      <c r="P168" s="290">
        <v>2018</v>
      </c>
      <c r="Q168" s="291"/>
      <c r="R168" s="291"/>
      <c r="S168" s="277">
        <v>192000</v>
      </c>
      <c r="T168" s="277">
        <v>335090</v>
      </c>
      <c r="U168" s="277">
        <f t="shared" si="2"/>
        <v>335090</v>
      </c>
      <c r="V168" s="263" t="s">
        <v>4145</v>
      </c>
      <c r="W168" s="236" t="s">
        <v>4140</v>
      </c>
      <c r="X168" s="246"/>
      <c r="Y168" s="208" t="s">
        <v>4146</v>
      </c>
      <c r="Z168" s="244" t="s">
        <v>3166</v>
      </c>
      <c r="AA168" s="228" t="s">
        <v>4147</v>
      </c>
      <c r="AB168" s="68" t="s">
        <v>3168</v>
      </c>
      <c r="AC168" s="32">
        <v>44018</v>
      </c>
      <c r="AD168" s="46" t="s">
        <v>3169</v>
      </c>
    </row>
    <row r="169" spans="1:30" ht="28.5" customHeight="1">
      <c r="A169" s="36" t="s">
        <v>11122</v>
      </c>
      <c r="B169" s="106" t="s">
        <v>9427</v>
      </c>
      <c r="C169" s="106" t="s">
        <v>3158</v>
      </c>
      <c r="D169" s="106" t="s">
        <v>3289</v>
      </c>
      <c r="E169" s="106">
        <v>1114</v>
      </c>
      <c r="F169" s="15" t="str">
        <f t="shared" si="23"/>
        <v>Kellogg Air National Guard Base, Battle Creek, Michigan</v>
      </c>
      <c r="G169" s="328" t="s">
        <v>4148</v>
      </c>
      <c r="H169" s="243">
        <v>42.298562799999999</v>
      </c>
      <c r="I169" s="243">
        <v>-85.257936599999994</v>
      </c>
      <c r="J169" s="40" t="s">
        <v>113</v>
      </c>
      <c r="K169" s="19"/>
      <c r="L169" s="70" t="s">
        <v>11123</v>
      </c>
      <c r="M169" s="70" t="s">
        <v>4149</v>
      </c>
      <c r="N169" s="45" t="str">
        <f t="shared" si="1"/>
        <v>Groundwater</v>
      </c>
      <c r="O169" s="256" t="s">
        <v>35</v>
      </c>
      <c r="P169" s="290">
        <v>2020</v>
      </c>
      <c r="Q169" s="277">
        <v>220</v>
      </c>
      <c r="R169" s="277">
        <v>590</v>
      </c>
      <c r="S169" s="277">
        <v>613</v>
      </c>
      <c r="T169" s="277">
        <v>1596.2</v>
      </c>
      <c r="U169" s="277">
        <f t="shared" si="2"/>
        <v>1596.2</v>
      </c>
      <c r="V169" s="249"/>
      <c r="W169" s="251"/>
      <c r="X169" s="251"/>
      <c r="Y169" s="45" t="s">
        <v>4150</v>
      </c>
      <c r="Z169" s="244" t="s">
        <v>3166</v>
      </c>
      <c r="AA169" s="19"/>
      <c r="AB169" s="68" t="s">
        <v>3168</v>
      </c>
      <c r="AC169" s="32">
        <v>44155</v>
      </c>
      <c r="AD169" s="46" t="s">
        <v>39</v>
      </c>
    </row>
    <row r="170" spans="1:30" ht="28.5" customHeight="1">
      <c r="A170" s="36" t="s">
        <v>4151</v>
      </c>
      <c r="B170" s="36"/>
      <c r="C170" s="36" t="s">
        <v>3158</v>
      </c>
      <c r="D170" s="36" t="s">
        <v>4152</v>
      </c>
      <c r="E170" s="241">
        <v>1630</v>
      </c>
      <c r="F170" s="15"/>
      <c r="G170" s="328" t="s">
        <v>10933</v>
      </c>
      <c r="H170" s="234">
        <v>42.533661799999997</v>
      </c>
      <c r="I170" s="234">
        <v>-83.019353099999904</v>
      </c>
      <c r="J170" s="40" t="s">
        <v>765</v>
      </c>
      <c r="K170" s="19"/>
      <c r="L170" s="61"/>
      <c r="M170" s="41" t="s">
        <v>3266</v>
      </c>
      <c r="N170" s="45" t="str">
        <f t="shared" si="1"/>
        <v>Other Water</v>
      </c>
      <c r="O170" s="276" t="s">
        <v>2471</v>
      </c>
      <c r="P170" s="233"/>
      <c r="Q170" s="277">
        <v>7.21</v>
      </c>
      <c r="R170" s="277">
        <v>7.64</v>
      </c>
      <c r="S170" s="277"/>
      <c r="T170" s="277"/>
      <c r="U170" s="277">
        <f t="shared" si="2"/>
        <v>7.64</v>
      </c>
      <c r="V170" s="248"/>
      <c r="W170" s="246"/>
      <c r="X170" s="246"/>
      <c r="Y170" s="45"/>
      <c r="Z170" s="61"/>
      <c r="AA170" s="19"/>
      <c r="AB170" s="63"/>
      <c r="AC170" s="117">
        <v>44454</v>
      </c>
      <c r="AD170" s="121" t="s">
        <v>39</v>
      </c>
    </row>
    <row r="171" spans="1:30" ht="28.5" customHeight="1">
      <c r="A171" s="239" t="s">
        <v>4153</v>
      </c>
      <c r="B171" s="240"/>
      <c r="C171" s="240" t="s">
        <v>3158</v>
      </c>
      <c r="D171" s="278" t="s">
        <v>4154</v>
      </c>
      <c r="E171" s="106">
        <v>162</v>
      </c>
      <c r="F171" s="15" t="str">
        <f t="shared" ref="F171:F178" si="24">A171 &amp; ", " &amp; D171</f>
        <v>Wash King Laundry, Baldwin, Lake County, Michigan</v>
      </c>
      <c r="G171" s="328" t="s">
        <v>4167</v>
      </c>
      <c r="H171" s="243">
        <v>43.853724199999903</v>
      </c>
      <c r="I171" s="243">
        <v>-85.851855099999995</v>
      </c>
      <c r="J171" s="136" t="s">
        <v>5</v>
      </c>
      <c r="K171" s="145" t="s">
        <v>4156</v>
      </c>
      <c r="L171" s="329" t="s">
        <v>4157</v>
      </c>
      <c r="M171" s="122" t="s">
        <v>4157</v>
      </c>
      <c r="N171" s="45" t="str">
        <f t="shared" si="1"/>
        <v>Groundwater</v>
      </c>
      <c r="O171" s="256" t="s">
        <v>35</v>
      </c>
      <c r="P171" s="290">
        <v>2018</v>
      </c>
      <c r="Q171" s="291"/>
      <c r="R171" s="291"/>
      <c r="S171" s="277">
        <v>310</v>
      </c>
      <c r="T171" s="277">
        <v>550</v>
      </c>
      <c r="U171" s="277">
        <f t="shared" si="2"/>
        <v>550</v>
      </c>
      <c r="V171" s="262" t="s">
        <v>4162</v>
      </c>
      <c r="W171" s="245" t="s">
        <v>4157</v>
      </c>
      <c r="X171" s="251"/>
      <c r="Y171" s="137" t="s">
        <v>4163</v>
      </c>
      <c r="Z171" s="244" t="s">
        <v>3166</v>
      </c>
      <c r="AA171" s="228" t="s">
        <v>4165</v>
      </c>
      <c r="AB171" s="68" t="s">
        <v>3168</v>
      </c>
      <c r="AC171" s="32">
        <v>44018</v>
      </c>
      <c r="AD171" s="46" t="s">
        <v>3169</v>
      </c>
    </row>
    <row r="172" spans="1:30" ht="28.5" customHeight="1">
      <c r="A172" s="239" t="s">
        <v>4166</v>
      </c>
      <c r="B172" s="240"/>
      <c r="C172" s="240" t="s">
        <v>3158</v>
      </c>
      <c r="D172" s="240" t="s">
        <v>3543</v>
      </c>
      <c r="E172" s="241">
        <v>172</v>
      </c>
      <c r="F172" s="15" t="str">
        <f t="shared" si="24"/>
        <v>Washtenaw Industrial Facility, Saline, Washtenaw County, Michigan</v>
      </c>
      <c r="G172" s="328" t="s">
        <v>10937</v>
      </c>
      <c r="H172" s="243">
        <v>42.159005999999998</v>
      </c>
      <c r="I172" s="243">
        <v>-83.784728000000001</v>
      </c>
      <c r="J172" s="136" t="s">
        <v>5</v>
      </c>
      <c r="K172" s="145" t="s">
        <v>4168</v>
      </c>
      <c r="L172" s="329" t="s">
        <v>4169</v>
      </c>
      <c r="M172" s="122" t="s">
        <v>4170</v>
      </c>
      <c r="N172" s="45" t="str">
        <f t="shared" si="1"/>
        <v>Groundwater</v>
      </c>
      <c r="O172" s="256" t="s">
        <v>35</v>
      </c>
      <c r="P172" s="290">
        <v>2019</v>
      </c>
      <c r="Q172" s="277">
        <v>260</v>
      </c>
      <c r="R172" s="277">
        <v>7400</v>
      </c>
      <c r="S172" s="277">
        <v>7660</v>
      </c>
      <c r="T172" s="277">
        <v>8197</v>
      </c>
      <c r="U172" s="277">
        <f t="shared" si="2"/>
        <v>8197</v>
      </c>
      <c r="V172" s="263" t="s">
        <v>4176</v>
      </c>
      <c r="W172" s="236" t="s">
        <v>4170</v>
      </c>
      <c r="X172" s="246"/>
      <c r="Y172" s="208" t="s">
        <v>4177</v>
      </c>
      <c r="Z172" s="244" t="s">
        <v>3166</v>
      </c>
      <c r="AA172" s="228" t="s">
        <v>4178</v>
      </c>
      <c r="AB172" s="68" t="s">
        <v>3168</v>
      </c>
      <c r="AC172" s="32">
        <v>44018</v>
      </c>
      <c r="AD172" s="46" t="s">
        <v>3169</v>
      </c>
    </row>
    <row r="173" spans="1:30" ht="28.5" customHeight="1">
      <c r="A173" s="36" t="s">
        <v>4179</v>
      </c>
      <c r="B173" s="106"/>
      <c r="C173" s="106" t="s">
        <v>3158</v>
      </c>
      <c r="D173" s="106" t="s">
        <v>4180</v>
      </c>
      <c r="E173" s="241">
        <v>505</v>
      </c>
      <c r="F173" s="15" t="str">
        <f t="shared" si="24"/>
        <v>Waste Management of MI - Eagle Valley Recycle and Disposal, Orion, Oakland County, Michigan</v>
      </c>
      <c r="G173" s="328" t="s">
        <v>4181</v>
      </c>
      <c r="H173" s="243">
        <v>42.723427999999998</v>
      </c>
      <c r="I173" s="243">
        <v>-83.2487189</v>
      </c>
      <c r="J173" s="18" t="s">
        <v>33</v>
      </c>
      <c r="K173" s="45" t="s">
        <v>33</v>
      </c>
      <c r="L173" s="122" t="s">
        <v>3190</v>
      </c>
      <c r="M173" s="62" t="s">
        <v>3190</v>
      </c>
      <c r="N173" s="45" t="str">
        <f t="shared" si="1"/>
        <v>Groundwater</v>
      </c>
      <c r="O173" s="256" t="s">
        <v>35</v>
      </c>
      <c r="P173" s="290">
        <v>2018</v>
      </c>
      <c r="Q173" s="277"/>
      <c r="R173" s="277">
        <v>170</v>
      </c>
      <c r="S173" s="277" t="s">
        <v>36</v>
      </c>
      <c r="T173" s="277" t="s">
        <v>36</v>
      </c>
      <c r="U173" s="277">
        <f t="shared" si="2"/>
        <v>170</v>
      </c>
      <c r="V173" s="249"/>
      <c r="W173" s="251"/>
      <c r="X173" s="251"/>
      <c r="Y173" s="19"/>
      <c r="Z173" s="244" t="s">
        <v>3166</v>
      </c>
      <c r="AA173" s="210"/>
      <c r="AB173" s="68" t="s">
        <v>3168</v>
      </c>
      <c r="AC173" s="32">
        <v>44089</v>
      </c>
      <c r="AD173" s="46" t="s">
        <v>39</v>
      </c>
    </row>
    <row r="174" spans="1:30" ht="28.5" customHeight="1">
      <c r="A174" s="36" t="s">
        <v>4184</v>
      </c>
      <c r="B174" s="106"/>
      <c r="C174" s="106" t="s">
        <v>3158</v>
      </c>
      <c r="D174" s="106" t="s">
        <v>3646</v>
      </c>
      <c r="E174" s="106">
        <v>506</v>
      </c>
      <c r="F174" s="15" t="str">
        <f t="shared" si="24"/>
        <v>Waste Management of MI - Woodland Meadows North Landfill, Wayne, Wayne County, Michigan</v>
      </c>
      <c r="G174" s="328" t="s">
        <v>4185</v>
      </c>
      <c r="H174" s="243">
        <v>42.271636600000001</v>
      </c>
      <c r="I174" s="243">
        <v>-83.426799299999999</v>
      </c>
      <c r="J174" s="18" t="s">
        <v>33</v>
      </c>
      <c r="K174" s="45" t="s">
        <v>33</v>
      </c>
      <c r="L174" s="122" t="s">
        <v>3190</v>
      </c>
      <c r="M174" s="62" t="s">
        <v>3190</v>
      </c>
      <c r="N174" s="45" t="str">
        <f t="shared" si="1"/>
        <v>Groundwater</v>
      </c>
      <c r="O174" s="256" t="s">
        <v>35</v>
      </c>
      <c r="P174" s="290">
        <v>2018</v>
      </c>
      <c r="Q174" s="277">
        <v>150</v>
      </c>
      <c r="R174" s="277">
        <v>57</v>
      </c>
      <c r="S174" s="277">
        <v>207</v>
      </c>
      <c r="T174" s="277"/>
      <c r="U174" s="277">
        <f t="shared" si="2"/>
        <v>207</v>
      </c>
      <c r="V174" s="248"/>
      <c r="W174" s="246"/>
      <c r="X174" s="246"/>
      <c r="Y174" s="19"/>
      <c r="Z174" s="244" t="s">
        <v>3166</v>
      </c>
      <c r="AA174" s="210"/>
      <c r="AB174" s="68" t="s">
        <v>3168</v>
      </c>
      <c r="AC174" s="32">
        <v>44089</v>
      </c>
      <c r="AD174" s="46" t="s">
        <v>39</v>
      </c>
    </row>
    <row r="175" spans="1:30" ht="28.5" customHeight="1">
      <c r="A175" s="36" t="s">
        <v>4188</v>
      </c>
      <c r="B175" s="106"/>
      <c r="C175" s="106" t="s">
        <v>3158</v>
      </c>
      <c r="D175" s="106" t="s">
        <v>3646</v>
      </c>
      <c r="E175" s="241">
        <v>507</v>
      </c>
      <c r="F175" s="15" t="str">
        <f t="shared" si="24"/>
        <v>Waste Management of MI - Woodland Meadows RDF - Van Buren, Wayne, Wayne County, Michigan</v>
      </c>
      <c r="G175" s="328" t="s">
        <v>4189</v>
      </c>
      <c r="H175" s="243">
        <v>42.264382599999998</v>
      </c>
      <c r="I175" s="243">
        <v>-83.427708600000003</v>
      </c>
      <c r="J175" s="18" t="s">
        <v>33</v>
      </c>
      <c r="K175" s="45" t="s">
        <v>33</v>
      </c>
      <c r="L175" s="122" t="s">
        <v>3190</v>
      </c>
      <c r="M175" s="62" t="s">
        <v>3190</v>
      </c>
      <c r="N175" s="45" t="str">
        <f t="shared" si="1"/>
        <v>Groundwater</v>
      </c>
      <c r="O175" s="256" t="s">
        <v>35</v>
      </c>
      <c r="P175" s="290">
        <v>2018</v>
      </c>
      <c r="Q175" s="277">
        <v>2000</v>
      </c>
      <c r="R175" s="277">
        <v>510</v>
      </c>
      <c r="S175" s="277">
        <v>2510</v>
      </c>
      <c r="T175" s="277"/>
      <c r="U175" s="277">
        <f t="shared" si="2"/>
        <v>2510</v>
      </c>
      <c r="V175" s="249"/>
      <c r="W175" s="251"/>
      <c r="X175" s="251"/>
      <c r="Y175" s="19"/>
      <c r="Z175" s="244" t="s">
        <v>3166</v>
      </c>
      <c r="AA175" s="210"/>
      <c r="AB175" s="68" t="s">
        <v>3168</v>
      </c>
      <c r="AC175" s="32">
        <v>44089</v>
      </c>
      <c r="AD175" s="46" t="s">
        <v>39</v>
      </c>
    </row>
    <row r="176" spans="1:30" ht="28.5" customHeight="1">
      <c r="A176" s="36" t="s">
        <v>4192</v>
      </c>
      <c r="B176" s="106"/>
      <c r="C176" s="106" t="s">
        <v>3158</v>
      </c>
      <c r="D176" s="106" t="s">
        <v>4193</v>
      </c>
      <c r="E176" s="106">
        <v>508</v>
      </c>
      <c r="F176" s="15" t="str">
        <f t="shared" si="24"/>
        <v>Waterford Hills Landfill, Waterford, Oakland County, Michigan</v>
      </c>
      <c r="G176" s="328" t="s">
        <v>4194</v>
      </c>
      <c r="H176" s="243">
        <v>42.673489600000003</v>
      </c>
      <c r="I176" s="243">
        <v>-83.441021300000003</v>
      </c>
      <c r="J176" s="18" t="s">
        <v>33</v>
      </c>
      <c r="K176" s="45"/>
      <c r="L176" s="122" t="s">
        <v>3190</v>
      </c>
      <c r="M176" s="62" t="s">
        <v>3190</v>
      </c>
      <c r="N176" s="45" t="str">
        <f t="shared" si="1"/>
        <v>Groundwater</v>
      </c>
      <c r="O176" s="256" t="s">
        <v>35</v>
      </c>
      <c r="P176" s="290">
        <v>2018</v>
      </c>
      <c r="Q176" s="277">
        <v>680</v>
      </c>
      <c r="R176" s="277">
        <v>130</v>
      </c>
      <c r="S176" s="277">
        <v>810</v>
      </c>
      <c r="T176" s="277"/>
      <c r="U176" s="277">
        <f t="shared" si="2"/>
        <v>810</v>
      </c>
      <c r="V176" s="248"/>
      <c r="W176" s="246"/>
      <c r="X176" s="246"/>
      <c r="Y176" s="19"/>
      <c r="Z176" s="244" t="s">
        <v>3166</v>
      </c>
      <c r="AA176" s="210"/>
      <c r="AB176" s="68" t="s">
        <v>3168</v>
      </c>
      <c r="AC176" s="32">
        <v>44089</v>
      </c>
      <c r="AD176" s="46" t="s">
        <v>39</v>
      </c>
    </row>
    <row r="177" spans="1:30" ht="28.5" customHeight="1">
      <c r="A177" s="206" t="s">
        <v>4197</v>
      </c>
      <c r="B177" s="207"/>
      <c r="C177" s="207" t="s">
        <v>3158</v>
      </c>
      <c r="D177" s="207" t="s">
        <v>4198</v>
      </c>
      <c r="E177" s="241">
        <v>509</v>
      </c>
      <c r="F177" s="15" t="str">
        <f t="shared" si="24"/>
        <v xml:space="preserve">White Pigeon Township, White Pigeon Township, St. Joseph County, Michigan </v>
      </c>
      <c r="G177" s="242" t="s">
        <v>10975</v>
      </c>
      <c r="H177" s="243">
        <v>41.789217000000001</v>
      </c>
      <c r="I177" s="243">
        <v>-85.646618099999998</v>
      </c>
      <c r="J177" s="136" t="s">
        <v>5</v>
      </c>
      <c r="K177" s="185" t="s">
        <v>4200</v>
      </c>
      <c r="L177" s="122" t="s">
        <v>4201</v>
      </c>
      <c r="M177" s="122" t="s">
        <v>4201</v>
      </c>
      <c r="N177" s="45" t="str">
        <f t="shared" si="1"/>
        <v>Groundwater</v>
      </c>
      <c r="O177" s="256" t="s">
        <v>35</v>
      </c>
      <c r="P177" s="290">
        <v>2019</v>
      </c>
      <c r="Q177" s="277"/>
      <c r="R177" s="277"/>
      <c r="S177" s="277">
        <v>15400</v>
      </c>
      <c r="T177" s="277"/>
      <c r="U177" s="277">
        <f t="shared" si="2"/>
        <v>15400</v>
      </c>
      <c r="V177" s="262" t="s">
        <v>4204</v>
      </c>
      <c r="W177" s="341" t="s">
        <v>4201</v>
      </c>
      <c r="X177" s="250"/>
      <c r="Y177" s="208"/>
      <c r="Z177" s="69" t="s">
        <v>4201</v>
      </c>
      <c r="AA177" s="210"/>
      <c r="AB177" s="68" t="s">
        <v>3168</v>
      </c>
      <c r="AC177" s="32">
        <v>44018</v>
      </c>
      <c r="AD177" s="46" t="s">
        <v>3169</v>
      </c>
    </row>
    <row r="178" spans="1:30" ht="28.5" customHeight="1">
      <c r="A178" s="65" t="s">
        <v>10979</v>
      </c>
      <c r="B178" s="65" t="s">
        <v>4205</v>
      </c>
      <c r="C178" s="72" t="s">
        <v>3158</v>
      </c>
      <c r="D178" s="72" t="s">
        <v>3232</v>
      </c>
      <c r="E178" s="72">
        <v>1115</v>
      </c>
      <c r="F178" s="15" t="str">
        <f t="shared" si="24"/>
        <v>Willow Boulevard Landfill, Kalamazoo, Kalamazoo County, Michigan</v>
      </c>
      <c r="G178" s="328" t="s">
        <v>4206</v>
      </c>
      <c r="H178" s="243">
        <v>42.281354200000003</v>
      </c>
      <c r="I178" s="243">
        <v>-85.545346699999996</v>
      </c>
      <c r="J178" s="18" t="s">
        <v>33</v>
      </c>
      <c r="K178" s="212"/>
      <c r="L178" s="62" t="s">
        <v>3245</v>
      </c>
      <c r="M178" s="62" t="s">
        <v>3245</v>
      </c>
      <c r="N178" s="45" t="str">
        <f t="shared" si="1"/>
        <v>Groundwater</v>
      </c>
      <c r="O178" s="256" t="s">
        <v>35</v>
      </c>
      <c r="P178" s="290">
        <v>2018</v>
      </c>
      <c r="Q178" s="277">
        <v>86</v>
      </c>
      <c r="R178" s="277">
        <v>150</v>
      </c>
      <c r="S178" s="277">
        <v>236</v>
      </c>
      <c r="T178" s="277">
        <v>345.8</v>
      </c>
      <c r="U178" s="277">
        <f t="shared" si="2"/>
        <v>345.8</v>
      </c>
      <c r="V178" s="248"/>
      <c r="W178" s="236" t="s">
        <v>3245</v>
      </c>
      <c r="X178" s="246"/>
      <c r="Y178" s="45"/>
      <c r="Z178" s="69" t="s">
        <v>3245</v>
      </c>
      <c r="AA178" s="70"/>
      <c r="AB178" s="68" t="s">
        <v>3168</v>
      </c>
      <c r="AC178" s="32">
        <v>44145</v>
      </c>
      <c r="AD178" s="222" t="s">
        <v>39</v>
      </c>
    </row>
    <row r="179" spans="1:30" ht="28.5" customHeight="1">
      <c r="A179" s="36" t="s">
        <v>4207</v>
      </c>
      <c r="B179" s="36"/>
      <c r="C179" s="36" t="s">
        <v>3158</v>
      </c>
      <c r="D179" s="36" t="s">
        <v>4208</v>
      </c>
      <c r="E179" s="106">
        <v>1631</v>
      </c>
      <c r="F179" s="15"/>
      <c r="G179" s="328" t="s">
        <v>10983</v>
      </c>
      <c r="H179" s="234">
        <v>42.544982500000003</v>
      </c>
      <c r="I179" s="234">
        <v>-83.551299</v>
      </c>
      <c r="J179" s="40" t="s">
        <v>765</v>
      </c>
      <c r="K179" s="19"/>
      <c r="L179" s="61"/>
      <c r="M179" s="41" t="s">
        <v>3266</v>
      </c>
      <c r="N179" s="45" t="str">
        <f t="shared" si="1"/>
        <v>Other Water</v>
      </c>
      <c r="O179" s="276" t="s">
        <v>2471</v>
      </c>
      <c r="P179" s="233"/>
      <c r="Q179" s="277">
        <v>108</v>
      </c>
      <c r="R179" s="277">
        <v>11700</v>
      </c>
      <c r="S179" s="277"/>
      <c r="T179" s="277"/>
      <c r="U179" s="277">
        <f t="shared" si="2"/>
        <v>11700</v>
      </c>
      <c r="V179" s="249"/>
      <c r="W179" s="251"/>
      <c r="X179" s="251"/>
      <c r="Y179" s="45"/>
      <c r="Z179" s="61"/>
      <c r="AA179" s="19"/>
      <c r="AB179" s="63"/>
      <c r="AC179" s="117">
        <v>44454</v>
      </c>
      <c r="AD179" s="121" t="s">
        <v>39</v>
      </c>
    </row>
    <row r="180" spans="1:30" ht="28.5" customHeight="1">
      <c r="A180" s="58" t="s">
        <v>4209</v>
      </c>
      <c r="B180" s="72"/>
      <c r="C180" s="113" t="s">
        <v>3158</v>
      </c>
      <c r="D180" s="113" t="s">
        <v>4210</v>
      </c>
      <c r="E180" s="241">
        <v>129</v>
      </c>
      <c r="F180" s="15" t="str">
        <f t="shared" ref="F180:F181" si="25">A180 &amp; ", " &amp; D180</f>
        <v>Wolverine House Street Disposal Area, Belmont, Plainfield Township, and Algoma Township, Kent County, Michigan</v>
      </c>
      <c r="G180" s="328" t="s">
        <v>10984</v>
      </c>
      <c r="H180" s="243">
        <v>43.107618000000002</v>
      </c>
      <c r="I180" s="243">
        <v>-85.619421000000003</v>
      </c>
      <c r="J180" s="18" t="s">
        <v>5</v>
      </c>
      <c r="K180" s="212" t="s">
        <v>11174</v>
      </c>
      <c r="L180" s="62" t="s">
        <v>4211</v>
      </c>
      <c r="M180" s="45" t="s">
        <v>49</v>
      </c>
      <c r="N180" s="45" t="str">
        <f t="shared" si="1"/>
        <v>Other Water</v>
      </c>
      <c r="O180" s="256" t="s">
        <v>80</v>
      </c>
      <c r="P180" s="335"/>
      <c r="Q180" s="291"/>
      <c r="R180" s="291"/>
      <c r="S180" s="277">
        <v>96000</v>
      </c>
      <c r="T180" s="277"/>
      <c r="U180" s="277">
        <f t="shared" si="2"/>
        <v>96000</v>
      </c>
      <c r="V180" s="263" t="s">
        <v>11175</v>
      </c>
      <c r="W180" s="236" t="s">
        <v>4214</v>
      </c>
      <c r="X180" s="265" t="s">
        <v>11176</v>
      </c>
      <c r="Y180" s="45" t="s">
        <v>11177</v>
      </c>
      <c r="Z180" s="209" t="s">
        <v>3166</v>
      </c>
      <c r="AA180" s="70" t="s">
        <v>4215</v>
      </c>
      <c r="AB180" s="226" t="s">
        <v>3168</v>
      </c>
      <c r="AC180" s="32">
        <v>44015</v>
      </c>
      <c r="AD180" s="222" t="s">
        <v>3169</v>
      </c>
    </row>
    <row r="181" spans="1:30" ht="28.5" customHeight="1">
      <c r="A181" s="58" t="s">
        <v>4216</v>
      </c>
      <c r="B181" s="106" t="s">
        <v>4217</v>
      </c>
      <c r="C181" s="113" t="s">
        <v>3158</v>
      </c>
      <c r="D181" s="113" t="s">
        <v>4218</v>
      </c>
      <c r="E181" s="241">
        <v>128</v>
      </c>
      <c r="F181" s="15" t="str">
        <f t="shared" si="25"/>
        <v>Wolverine Worldwide Rockford Tannery, Rockford, Kent County, Michigan</v>
      </c>
      <c r="G181" s="328" t="s">
        <v>10991</v>
      </c>
      <c r="H181" s="243">
        <v>43.122184999999902</v>
      </c>
      <c r="I181" s="243">
        <v>-85.560845999999998</v>
      </c>
      <c r="J181" s="18" t="s">
        <v>5</v>
      </c>
      <c r="K181" s="40" t="s">
        <v>11178</v>
      </c>
      <c r="L181" s="333" t="s">
        <v>4220</v>
      </c>
      <c r="M181" s="122" t="s">
        <v>4220</v>
      </c>
      <c r="N181" s="45" t="str">
        <f t="shared" si="1"/>
        <v>Groundwater</v>
      </c>
      <c r="O181" s="256" t="s">
        <v>35</v>
      </c>
      <c r="P181" s="290">
        <v>2017</v>
      </c>
      <c r="Q181" s="291"/>
      <c r="R181" s="291"/>
      <c r="S181" s="277">
        <v>490000</v>
      </c>
      <c r="T181" s="277">
        <v>532399</v>
      </c>
      <c r="U181" s="277">
        <f t="shared" si="2"/>
        <v>532399</v>
      </c>
      <c r="V181" s="262" t="s">
        <v>11179</v>
      </c>
      <c r="W181" s="245" t="s">
        <v>4225</v>
      </c>
      <c r="X181" s="250" t="s">
        <v>4226</v>
      </c>
      <c r="Y181" s="45" t="s">
        <v>11180</v>
      </c>
      <c r="Z181" s="209" t="s">
        <v>3166</v>
      </c>
      <c r="AA181" s="279" t="s">
        <v>4227</v>
      </c>
      <c r="AB181" s="226" t="s">
        <v>3168</v>
      </c>
      <c r="AC181" s="32">
        <v>44015</v>
      </c>
      <c r="AD181" s="280" t="s">
        <v>3169</v>
      </c>
    </row>
    <row r="182" spans="1:30" ht="28.5" customHeight="1">
      <c r="A182" s="36" t="s">
        <v>4228</v>
      </c>
      <c r="B182" s="36"/>
      <c r="C182" s="36" t="s">
        <v>3158</v>
      </c>
      <c r="D182" s="36" t="s">
        <v>4229</v>
      </c>
      <c r="E182" s="106">
        <v>1632</v>
      </c>
      <c r="F182" s="15"/>
      <c r="G182" s="328" t="s">
        <v>11000</v>
      </c>
      <c r="H182" s="234">
        <v>42.924940900000003</v>
      </c>
      <c r="I182" s="234">
        <v>-85.741011</v>
      </c>
      <c r="J182" s="40" t="s">
        <v>765</v>
      </c>
      <c r="K182" s="19"/>
      <c r="L182" s="61"/>
      <c r="M182" s="41" t="s">
        <v>3266</v>
      </c>
      <c r="N182" s="45" t="str">
        <f t="shared" si="1"/>
        <v>Other Water</v>
      </c>
      <c r="O182" s="276" t="s">
        <v>2471</v>
      </c>
      <c r="P182" s="233"/>
      <c r="Q182" s="277">
        <v>8.74</v>
      </c>
      <c r="R182" s="277">
        <v>26.4</v>
      </c>
      <c r="S182" s="277"/>
      <c r="T182" s="277"/>
      <c r="U182" s="277">
        <f t="shared" si="2"/>
        <v>26.4</v>
      </c>
      <c r="V182" s="248"/>
      <c r="W182" s="246"/>
      <c r="X182" s="246"/>
      <c r="Y182" s="45"/>
      <c r="Z182" s="61"/>
      <c r="AA182" s="19"/>
      <c r="AB182" s="63"/>
      <c r="AC182" s="117">
        <v>44454</v>
      </c>
      <c r="AD182" s="121" t="s">
        <v>39</v>
      </c>
    </row>
    <row r="183" spans="1:30" ht="28.5" customHeight="1">
      <c r="A183" s="36" t="s">
        <v>4230</v>
      </c>
      <c r="B183" s="36"/>
      <c r="C183" s="36" t="s">
        <v>3158</v>
      </c>
      <c r="D183" s="36" t="s">
        <v>4231</v>
      </c>
      <c r="E183" s="241">
        <v>1633</v>
      </c>
      <c r="F183" s="15"/>
      <c r="G183" s="328" t="s">
        <v>11006</v>
      </c>
      <c r="H183" s="234">
        <v>42.225812500000004</v>
      </c>
      <c r="I183" s="234">
        <v>-83.554568000000003</v>
      </c>
      <c r="J183" s="40" t="s">
        <v>765</v>
      </c>
      <c r="K183" s="19"/>
      <c r="L183" s="61"/>
      <c r="M183" s="41" t="s">
        <v>3266</v>
      </c>
      <c r="N183" s="45" t="str">
        <f t="shared" si="1"/>
        <v>Other Water</v>
      </c>
      <c r="O183" s="276" t="s">
        <v>2471</v>
      </c>
      <c r="P183" s="233"/>
      <c r="Q183" s="277">
        <v>12.6</v>
      </c>
      <c r="R183" s="277">
        <v>7.51</v>
      </c>
      <c r="S183" s="277"/>
      <c r="T183" s="277"/>
      <c r="U183" s="277">
        <f t="shared" si="2"/>
        <v>12.6</v>
      </c>
      <c r="V183" s="249"/>
      <c r="W183" s="251"/>
      <c r="X183" s="251"/>
      <c r="Y183" s="45"/>
      <c r="Z183" s="61"/>
      <c r="AA183" s="19"/>
      <c r="AB183" s="63"/>
      <c r="AC183" s="117">
        <v>44454</v>
      </c>
      <c r="AD183" s="121" t="s">
        <v>39</v>
      </c>
    </row>
    <row r="184" spans="1:30" ht="28.5" customHeight="1">
      <c r="A184" s="36" t="s">
        <v>4232</v>
      </c>
      <c r="B184" s="106"/>
      <c r="C184" s="106" t="s">
        <v>3158</v>
      </c>
      <c r="D184" s="106" t="s">
        <v>4233</v>
      </c>
      <c r="E184" s="241">
        <v>511</v>
      </c>
      <c r="F184" s="15" t="str">
        <f>A184 &amp; ", " &amp; D184</f>
        <v>Z Technologies Corporation, Redford Township, Wayne County, Michigan</v>
      </c>
      <c r="G184" s="328" t="s">
        <v>4234</v>
      </c>
      <c r="H184" s="243">
        <v>42.375970100000004</v>
      </c>
      <c r="I184" s="243">
        <v>-83.303270400000002</v>
      </c>
      <c r="J184" s="18" t="s">
        <v>5</v>
      </c>
      <c r="K184" s="45" t="s">
        <v>4235</v>
      </c>
      <c r="L184" s="122" t="s">
        <v>3190</v>
      </c>
      <c r="M184" s="62" t="s">
        <v>3190</v>
      </c>
      <c r="N184" s="45" t="str">
        <f t="shared" si="1"/>
        <v>Groundwater</v>
      </c>
      <c r="O184" s="256" t="s">
        <v>35</v>
      </c>
      <c r="P184" s="290">
        <v>2018</v>
      </c>
      <c r="Q184" s="277">
        <v>20</v>
      </c>
      <c r="R184" s="277">
        <v>60</v>
      </c>
      <c r="S184" s="277">
        <v>80</v>
      </c>
      <c r="T184" s="277"/>
      <c r="U184" s="277">
        <f t="shared" si="2"/>
        <v>80</v>
      </c>
      <c r="V184" s="248"/>
      <c r="W184" s="246"/>
      <c r="X184" s="246"/>
      <c r="Y184" s="19"/>
      <c r="Z184" s="209" t="s">
        <v>3166</v>
      </c>
      <c r="AA184" s="210"/>
      <c r="AB184" s="68" t="s">
        <v>3027</v>
      </c>
      <c r="AC184" s="32">
        <v>44089</v>
      </c>
      <c r="AD184" s="46" t="s">
        <v>39</v>
      </c>
    </row>
    <row r="185" spans="1:30" ht="14.5">
      <c r="V185" s="342"/>
      <c r="W185" s="342"/>
      <c r="X185" s="342"/>
    </row>
    <row r="186" spans="1:30" ht="15.5">
      <c r="A186" s="343" t="s">
        <v>11181</v>
      </c>
      <c r="V186" s="342"/>
      <c r="W186" s="342"/>
      <c r="X186" s="342"/>
    </row>
    <row r="187" spans="1:30" ht="46.5">
      <c r="A187" s="343" t="s">
        <v>11182</v>
      </c>
      <c r="V187" s="342"/>
      <c r="W187" s="342"/>
      <c r="X187" s="342"/>
    </row>
    <row r="188" spans="1:30" ht="31">
      <c r="A188" s="343" t="s">
        <v>11183</v>
      </c>
      <c r="V188" s="342"/>
      <c r="W188" s="342"/>
      <c r="X188" s="342"/>
    </row>
    <row r="189" spans="1:30" ht="31">
      <c r="A189" s="343" t="s">
        <v>11184</v>
      </c>
      <c r="V189" s="342"/>
      <c r="W189" s="342"/>
      <c r="X189" s="342"/>
    </row>
    <row r="190" spans="1:30" ht="31">
      <c r="A190" s="343" t="s">
        <v>11185</v>
      </c>
      <c r="V190" s="342"/>
      <c r="W190" s="342"/>
      <c r="X190" s="342"/>
    </row>
    <row r="191" spans="1:30" ht="31">
      <c r="A191" s="343" t="s">
        <v>11186</v>
      </c>
      <c r="V191" s="342"/>
      <c r="W191" s="342"/>
      <c r="X191" s="342"/>
    </row>
    <row r="192" spans="1:30" ht="31">
      <c r="A192" s="343" t="s">
        <v>11187</v>
      </c>
      <c r="V192" s="342"/>
      <c r="W192" s="342"/>
      <c r="X192" s="342"/>
    </row>
    <row r="193" spans="1:24" ht="46.5">
      <c r="A193" s="343" t="s">
        <v>11188</v>
      </c>
      <c r="V193" s="342"/>
      <c r="W193" s="342"/>
      <c r="X193" s="342"/>
    </row>
    <row r="194" spans="1:24" ht="15.5">
      <c r="A194" s="343" t="s">
        <v>11189</v>
      </c>
      <c r="V194" s="342"/>
      <c r="W194" s="342"/>
      <c r="X194" s="342"/>
    </row>
    <row r="195" spans="1:24" ht="15.5">
      <c r="A195" s="343" t="s">
        <v>11190</v>
      </c>
      <c r="V195" s="342"/>
      <c r="W195" s="342"/>
      <c r="X195" s="342"/>
    </row>
    <row r="196" spans="1:24" ht="31">
      <c r="A196" s="343" t="s">
        <v>11191</v>
      </c>
      <c r="V196" s="342"/>
      <c r="W196" s="342"/>
      <c r="X196" s="342"/>
    </row>
    <row r="197" spans="1:24" ht="31">
      <c r="A197" s="343" t="s">
        <v>11192</v>
      </c>
      <c r="V197" s="342"/>
      <c r="W197" s="342"/>
      <c r="X197" s="342"/>
    </row>
    <row r="198" spans="1:24" ht="31">
      <c r="A198" s="343" t="s">
        <v>11193</v>
      </c>
      <c r="V198" s="342"/>
      <c r="W198" s="342"/>
      <c r="X198" s="342"/>
    </row>
    <row r="199" spans="1:24" ht="46.5">
      <c r="A199" s="343" t="s">
        <v>11194</v>
      </c>
      <c r="V199" s="342"/>
      <c r="W199" s="342"/>
      <c r="X199" s="342"/>
    </row>
    <row r="200" spans="1:24" ht="31">
      <c r="A200" s="343" t="s">
        <v>11195</v>
      </c>
      <c r="V200" s="342"/>
      <c r="W200" s="342"/>
      <c r="X200" s="342"/>
    </row>
    <row r="201" spans="1:24" ht="31">
      <c r="A201" s="343" t="s">
        <v>11196</v>
      </c>
      <c r="V201" s="342"/>
      <c r="W201" s="342"/>
      <c r="X201" s="342"/>
    </row>
    <row r="202" spans="1:24" ht="31">
      <c r="A202" s="343" t="s">
        <v>11197</v>
      </c>
      <c r="V202" s="342"/>
      <c r="W202" s="342"/>
      <c r="X202" s="342"/>
    </row>
    <row r="203" spans="1:24" ht="15.5">
      <c r="A203" s="343" t="s">
        <v>11198</v>
      </c>
      <c r="V203" s="342"/>
      <c r="W203" s="342"/>
      <c r="X203" s="342"/>
    </row>
    <row r="204" spans="1:24" ht="31">
      <c r="A204" s="343" t="s">
        <v>11199</v>
      </c>
      <c r="V204" s="342"/>
      <c r="W204" s="342"/>
      <c r="X204" s="342"/>
    </row>
    <row r="205" spans="1:24" ht="15.5">
      <c r="A205" s="344"/>
      <c r="V205" s="342"/>
      <c r="W205" s="342"/>
      <c r="X205" s="342"/>
    </row>
    <row r="206" spans="1:24" ht="15.5">
      <c r="A206" s="344"/>
      <c r="V206" s="342"/>
      <c r="W206" s="342"/>
      <c r="X206" s="342"/>
    </row>
    <row r="207" spans="1:24" ht="15.5">
      <c r="A207" s="344"/>
      <c r="V207" s="342"/>
      <c r="W207" s="342"/>
      <c r="X207" s="342"/>
    </row>
    <row r="208" spans="1:24" ht="15.5">
      <c r="A208" s="344"/>
      <c r="V208" s="342"/>
      <c r="W208" s="342"/>
      <c r="X208" s="342"/>
    </row>
    <row r="209" spans="1:24" ht="15.5">
      <c r="A209" s="344"/>
      <c r="V209" s="342"/>
      <c r="W209" s="342"/>
      <c r="X209" s="342"/>
    </row>
    <row r="210" spans="1:24" ht="15.5">
      <c r="A210" s="344"/>
      <c r="V210" s="342"/>
      <c r="W210" s="342"/>
      <c r="X210" s="342"/>
    </row>
    <row r="211" spans="1:24" ht="15.5">
      <c r="A211" s="344"/>
      <c r="V211" s="342"/>
      <c r="W211" s="342"/>
      <c r="X211" s="342"/>
    </row>
    <row r="212" spans="1:24" ht="15.5">
      <c r="A212" s="344"/>
      <c r="V212" s="342"/>
      <c r="W212" s="342"/>
      <c r="X212" s="342"/>
    </row>
    <row r="213" spans="1:24" ht="15.5">
      <c r="A213" s="344"/>
      <c r="V213" s="342"/>
      <c r="W213" s="342"/>
      <c r="X213" s="342"/>
    </row>
    <row r="214" spans="1:24" ht="15.5">
      <c r="A214" s="344"/>
      <c r="V214" s="342"/>
      <c r="W214" s="342"/>
      <c r="X214" s="342"/>
    </row>
    <row r="215" spans="1:24" ht="15.5">
      <c r="A215" s="344"/>
      <c r="V215" s="342"/>
      <c r="W215" s="342"/>
      <c r="X215" s="342"/>
    </row>
    <row r="216" spans="1:24" ht="15.5">
      <c r="A216" s="344"/>
      <c r="V216" s="342"/>
      <c r="W216" s="342"/>
      <c r="X216" s="342"/>
    </row>
    <row r="217" spans="1:24" ht="15.5">
      <c r="A217" s="344"/>
      <c r="V217" s="342"/>
      <c r="W217" s="342"/>
      <c r="X217" s="342"/>
    </row>
    <row r="218" spans="1:24" ht="15.5">
      <c r="A218" s="344"/>
      <c r="V218" s="342"/>
      <c r="W218" s="342"/>
      <c r="X218" s="342"/>
    </row>
    <row r="219" spans="1:24" ht="15.5">
      <c r="A219" s="344"/>
      <c r="V219" s="342"/>
      <c r="W219" s="342"/>
      <c r="X219" s="342"/>
    </row>
    <row r="220" spans="1:24" ht="15.5">
      <c r="A220" s="344"/>
      <c r="V220" s="342"/>
      <c r="W220" s="342"/>
      <c r="X220" s="342"/>
    </row>
    <row r="221" spans="1:24" ht="15.5">
      <c r="A221" s="344"/>
      <c r="V221" s="342"/>
      <c r="W221" s="342"/>
      <c r="X221" s="342"/>
    </row>
    <row r="222" spans="1:24" ht="15.5">
      <c r="A222" s="344"/>
      <c r="V222" s="342"/>
      <c r="W222" s="342"/>
      <c r="X222" s="342"/>
    </row>
    <row r="223" spans="1:24" ht="14.5">
      <c r="V223" s="342"/>
      <c r="W223" s="342"/>
      <c r="X223" s="342"/>
    </row>
    <row r="224" spans="1:24" ht="14.5">
      <c r="V224" s="342"/>
      <c r="W224" s="342"/>
      <c r="X224" s="342"/>
    </row>
    <row r="225" spans="22:24" ht="14.5">
      <c r="V225" s="342"/>
      <c r="W225" s="342"/>
      <c r="X225" s="342"/>
    </row>
    <row r="226" spans="22:24" ht="14.5">
      <c r="V226" s="342"/>
      <c r="W226" s="342"/>
      <c r="X226" s="342"/>
    </row>
    <row r="227" spans="22:24" ht="14.5">
      <c r="V227" s="342"/>
      <c r="W227" s="342"/>
      <c r="X227" s="342"/>
    </row>
    <row r="228" spans="22:24" ht="14.5">
      <c r="V228" s="342"/>
      <c r="W228" s="342"/>
      <c r="X228" s="342"/>
    </row>
    <row r="229" spans="22:24" ht="14.5">
      <c r="V229" s="342"/>
      <c r="W229" s="342"/>
      <c r="X229" s="342"/>
    </row>
    <row r="230" spans="22:24" ht="14.5">
      <c r="V230" s="342"/>
      <c r="W230" s="342"/>
      <c r="X230" s="342"/>
    </row>
    <row r="231" spans="22:24" ht="14.5">
      <c r="V231" s="342"/>
      <c r="W231" s="342"/>
      <c r="X231" s="342"/>
    </row>
    <row r="232" spans="22:24" ht="14.5">
      <c r="V232" s="342"/>
      <c r="W232" s="342"/>
      <c r="X232" s="342"/>
    </row>
    <row r="233" spans="22:24" ht="14.5">
      <c r="V233" s="342"/>
      <c r="W233" s="342"/>
      <c r="X233" s="342"/>
    </row>
    <row r="234" spans="22:24" ht="14.5">
      <c r="V234" s="342"/>
      <c r="W234" s="342"/>
      <c r="X234" s="342"/>
    </row>
    <row r="235" spans="22:24" ht="14.5">
      <c r="V235" s="342"/>
      <c r="W235" s="342"/>
      <c r="X235" s="342"/>
    </row>
    <row r="236" spans="22:24" ht="14.5">
      <c r="V236" s="342"/>
      <c r="W236" s="342"/>
      <c r="X236" s="342"/>
    </row>
    <row r="237" spans="22:24" ht="14.5">
      <c r="V237" s="342"/>
      <c r="W237" s="342"/>
      <c r="X237" s="342"/>
    </row>
    <row r="238" spans="22:24" ht="14.5">
      <c r="V238" s="342"/>
      <c r="W238" s="342"/>
      <c r="X238" s="342"/>
    </row>
    <row r="239" spans="22:24" ht="14.5">
      <c r="V239" s="342"/>
      <c r="W239" s="342"/>
      <c r="X239" s="342"/>
    </row>
    <row r="240" spans="22:24" ht="14.5">
      <c r="V240" s="342"/>
      <c r="W240" s="342"/>
      <c r="X240" s="342"/>
    </row>
    <row r="241" spans="22:24" ht="14.5">
      <c r="V241" s="342"/>
      <c r="W241" s="342"/>
      <c r="X241" s="342"/>
    </row>
    <row r="242" spans="22:24" ht="14.5">
      <c r="V242" s="342"/>
      <c r="W242" s="342"/>
      <c r="X242" s="342"/>
    </row>
    <row r="243" spans="22:24" ht="14.5">
      <c r="V243" s="342"/>
      <c r="W243" s="342"/>
      <c r="X243" s="342"/>
    </row>
    <row r="244" spans="22:24" ht="14.5">
      <c r="V244" s="342"/>
      <c r="W244" s="342"/>
      <c r="X244" s="342"/>
    </row>
    <row r="245" spans="22:24" ht="14.5">
      <c r="V245" s="342"/>
      <c r="W245" s="342"/>
      <c r="X245" s="342"/>
    </row>
    <row r="246" spans="22:24" ht="14.5">
      <c r="V246" s="342"/>
      <c r="W246" s="342"/>
      <c r="X246" s="342"/>
    </row>
    <row r="247" spans="22:24" ht="14.5">
      <c r="V247" s="342"/>
      <c r="W247" s="342"/>
      <c r="X247" s="342"/>
    </row>
    <row r="248" spans="22:24" ht="14.5">
      <c r="V248" s="342"/>
      <c r="W248" s="342"/>
      <c r="X248" s="342"/>
    </row>
    <row r="249" spans="22:24" ht="14.5">
      <c r="V249" s="342"/>
      <c r="W249" s="342"/>
      <c r="X249" s="342"/>
    </row>
    <row r="250" spans="22:24" ht="14.5">
      <c r="V250" s="342"/>
      <c r="W250" s="342"/>
      <c r="X250" s="342"/>
    </row>
    <row r="251" spans="22:24" ht="14.5">
      <c r="V251" s="342"/>
      <c r="W251" s="342"/>
      <c r="X251" s="342"/>
    </row>
    <row r="252" spans="22:24" ht="14.5">
      <c r="V252" s="342"/>
      <c r="W252" s="342"/>
      <c r="X252" s="342"/>
    </row>
    <row r="253" spans="22:24" ht="14.5">
      <c r="V253" s="342"/>
      <c r="W253" s="342"/>
      <c r="X253" s="342"/>
    </row>
    <row r="254" spans="22:24" ht="14.5">
      <c r="V254" s="342"/>
      <c r="W254" s="342"/>
      <c r="X254" s="342"/>
    </row>
    <row r="255" spans="22:24" ht="14.5">
      <c r="V255" s="342"/>
      <c r="W255" s="342"/>
      <c r="X255" s="342"/>
    </row>
    <row r="256" spans="22:24" ht="14.5">
      <c r="V256" s="342"/>
      <c r="W256" s="342"/>
      <c r="X256" s="342"/>
    </row>
    <row r="257" spans="22:24" ht="14.5">
      <c r="V257" s="342"/>
      <c r="W257" s="342"/>
      <c r="X257" s="342"/>
    </row>
    <row r="258" spans="22:24" ht="14.5">
      <c r="V258" s="342"/>
      <c r="W258" s="342"/>
      <c r="X258" s="342"/>
    </row>
    <row r="259" spans="22:24" ht="14.5">
      <c r="V259" s="342"/>
      <c r="W259" s="342"/>
      <c r="X259" s="342"/>
    </row>
    <row r="260" spans="22:24" ht="14.5">
      <c r="V260" s="342"/>
      <c r="W260" s="342"/>
      <c r="X260" s="342"/>
    </row>
    <row r="261" spans="22:24" ht="14.5">
      <c r="V261" s="342"/>
      <c r="W261" s="342"/>
      <c r="X261" s="342"/>
    </row>
    <row r="262" spans="22:24" ht="14.5">
      <c r="V262" s="342"/>
      <c r="W262" s="342"/>
      <c r="X262" s="342"/>
    </row>
    <row r="263" spans="22:24" ht="14.5">
      <c r="V263" s="342"/>
      <c r="W263" s="342"/>
      <c r="X263" s="342"/>
    </row>
    <row r="264" spans="22:24" ht="14.5">
      <c r="V264" s="342"/>
      <c r="W264" s="342"/>
      <c r="X264" s="342"/>
    </row>
    <row r="265" spans="22:24" ht="14.5">
      <c r="V265" s="342"/>
      <c r="W265" s="342"/>
      <c r="X265" s="342"/>
    </row>
    <row r="266" spans="22:24" ht="14.5">
      <c r="V266" s="342"/>
      <c r="W266" s="342"/>
      <c r="X266" s="342"/>
    </row>
    <row r="267" spans="22:24" ht="14.5">
      <c r="V267" s="342"/>
      <c r="W267" s="342"/>
      <c r="X267" s="342"/>
    </row>
    <row r="268" spans="22:24" ht="14.5">
      <c r="V268" s="342"/>
      <c r="W268" s="342"/>
      <c r="X268" s="342"/>
    </row>
    <row r="269" spans="22:24" ht="14.5">
      <c r="V269" s="342"/>
      <c r="W269" s="342"/>
      <c r="X269" s="342"/>
    </row>
    <row r="270" spans="22:24" ht="14.5">
      <c r="V270" s="342"/>
      <c r="W270" s="342"/>
      <c r="X270" s="342"/>
    </row>
    <row r="271" spans="22:24" ht="14.5">
      <c r="V271" s="342"/>
      <c r="W271" s="342"/>
      <c r="X271" s="342"/>
    </row>
    <row r="272" spans="22:24" ht="14.5">
      <c r="V272" s="342"/>
      <c r="W272" s="342"/>
      <c r="X272" s="342"/>
    </row>
    <row r="273" spans="22:24" ht="14.5">
      <c r="V273" s="342"/>
      <c r="W273" s="342"/>
      <c r="X273" s="342"/>
    </row>
    <row r="274" spans="22:24" ht="14.5">
      <c r="V274" s="342"/>
      <c r="W274" s="342"/>
      <c r="X274" s="342"/>
    </row>
    <row r="275" spans="22:24" ht="14.5">
      <c r="V275" s="342"/>
      <c r="W275" s="342"/>
      <c r="X275" s="342"/>
    </row>
    <row r="276" spans="22:24" ht="14.5">
      <c r="V276" s="342"/>
      <c r="W276" s="342"/>
      <c r="X276" s="342"/>
    </row>
    <row r="277" spans="22:24" ht="14.5">
      <c r="V277" s="342"/>
      <c r="W277" s="342"/>
      <c r="X277" s="342"/>
    </row>
    <row r="278" spans="22:24" ht="14.5">
      <c r="V278" s="342"/>
      <c r="W278" s="342"/>
      <c r="X278" s="342"/>
    </row>
    <row r="279" spans="22:24" ht="14.5">
      <c r="V279" s="342"/>
      <c r="W279" s="342"/>
      <c r="X279" s="342"/>
    </row>
    <row r="280" spans="22:24" ht="14.5">
      <c r="V280" s="342"/>
      <c r="W280" s="342"/>
      <c r="X280" s="342"/>
    </row>
    <row r="281" spans="22:24" ht="14.5">
      <c r="V281" s="342"/>
      <c r="W281" s="342"/>
      <c r="X281" s="342"/>
    </row>
    <row r="282" spans="22:24" ht="14.5">
      <c r="V282" s="342"/>
      <c r="W282" s="342"/>
      <c r="X282" s="342"/>
    </row>
    <row r="283" spans="22:24" ht="14.5">
      <c r="V283" s="342"/>
      <c r="W283" s="342"/>
      <c r="X283" s="342"/>
    </row>
    <row r="284" spans="22:24" ht="14.5">
      <c r="V284" s="342"/>
      <c r="W284" s="342"/>
      <c r="X284" s="342"/>
    </row>
    <row r="285" spans="22:24" ht="14.5">
      <c r="V285" s="342"/>
      <c r="W285" s="342"/>
      <c r="X285" s="342"/>
    </row>
    <row r="286" spans="22:24" ht="14.5">
      <c r="V286" s="342"/>
      <c r="W286" s="342"/>
      <c r="X286" s="342"/>
    </row>
    <row r="287" spans="22:24" ht="14.5">
      <c r="V287" s="342"/>
      <c r="W287" s="342"/>
      <c r="X287" s="342"/>
    </row>
    <row r="288" spans="22:24" ht="14.5">
      <c r="V288" s="342"/>
      <c r="W288" s="342"/>
      <c r="X288" s="342"/>
    </row>
    <row r="289" spans="22:24" ht="14.5">
      <c r="V289" s="342"/>
      <c r="W289" s="342"/>
      <c r="X289" s="342"/>
    </row>
    <row r="290" spans="22:24" ht="14.5">
      <c r="V290" s="342"/>
      <c r="W290" s="342"/>
      <c r="X290" s="342"/>
    </row>
    <row r="291" spans="22:24" ht="14.5">
      <c r="V291" s="342"/>
      <c r="W291" s="342"/>
      <c r="X291" s="342"/>
    </row>
    <row r="292" spans="22:24" ht="14.5">
      <c r="V292" s="342"/>
      <c r="W292" s="342"/>
      <c r="X292" s="342"/>
    </row>
    <row r="293" spans="22:24" ht="14.5">
      <c r="V293" s="342"/>
      <c r="W293" s="342"/>
      <c r="X293" s="342"/>
    </row>
    <row r="294" spans="22:24" ht="14.5">
      <c r="V294" s="342"/>
      <c r="W294" s="342"/>
      <c r="X294" s="342"/>
    </row>
    <row r="295" spans="22:24" ht="14.5">
      <c r="V295" s="342"/>
      <c r="W295" s="342"/>
      <c r="X295" s="342"/>
    </row>
    <row r="296" spans="22:24" ht="14.5">
      <c r="V296" s="342"/>
      <c r="W296" s="342"/>
      <c r="X296" s="342"/>
    </row>
    <row r="297" spans="22:24" ht="14.5">
      <c r="V297" s="342"/>
      <c r="W297" s="342"/>
      <c r="X297" s="342"/>
    </row>
    <row r="298" spans="22:24" ht="14.5">
      <c r="V298" s="342"/>
      <c r="W298" s="342"/>
      <c r="X298" s="342"/>
    </row>
    <row r="299" spans="22:24" ht="14.5">
      <c r="V299" s="342"/>
      <c r="W299" s="342"/>
      <c r="X299" s="342"/>
    </row>
    <row r="300" spans="22:24" ht="14.5">
      <c r="V300" s="342"/>
      <c r="W300" s="342"/>
      <c r="X300" s="342"/>
    </row>
    <row r="301" spans="22:24" ht="14.5">
      <c r="V301" s="342"/>
      <c r="W301" s="342"/>
      <c r="X301" s="342"/>
    </row>
    <row r="302" spans="22:24" ht="14.5">
      <c r="V302" s="342"/>
      <c r="W302" s="342"/>
      <c r="X302" s="342"/>
    </row>
    <row r="303" spans="22:24" ht="14.5">
      <c r="V303" s="342"/>
      <c r="W303" s="342"/>
      <c r="X303" s="342"/>
    </row>
    <row r="304" spans="22:24" ht="14.5">
      <c r="V304" s="342"/>
      <c r="W304" s="342"/>
      <c r="X304" s="342"/>
    </row>
    <row r="305" spans="22:24" ht="14.5">
      <c r="V305" s="342"/>
      <c r="W305" s="342"/>
      <c r="X305" s="342"/>
    </row>
    <row r="306" spans="22:24" ht="14.5">
      <c r="V306" s="342"/>
      <c r="W306" s="342"/>
      <c r="X306" s="342"/>
    </row>
    <row r="307" spans="22:24" ht="14.5">
      <c r="V307" s="342"/>
      <c r="W307" s="342"/>
      <c r="X307" s="342"/>
    </row>
    <row r="308" spans="22:24" ht="14.5">
      <c r="V308" s="342"/>
      <c r="W308" s="342"/>
      <c r="X308" s="342"/>
    </row>
    <row r="309" spans="22:24" ht="14.5">
      <c r="V309" s="342"/>
      <c r="W309" s="342"/>
      <c r="X309" s="342"/>
    </row>
    <row r="310" spans="22:24" ht="14.5">
      <c r="V310" s="342"/>
      <c r="W310" s="342"/>
      <c r="X310" s="342"/>
    </row>
    <row r="311" spans="22:24" ht="14.5">
      <c r="V311" s="342"/>
      <c r="W311" s="342"/>
      <c r="X311" s="342"/>
    </row>
    <row r="312" spans="22:24" ht="14.5">
      <c r="V312" s="342"/>
      <c r="W312" s="342"/>
      <c r="X312" s="342"/>
    </row>
    <row r="313" spans="22:24" ht="14.5">
      <c r="V313" s="342"/>
      <c r="W313" s="342"/>
      <c r="X313" s="342"/>
    </row>
    <row r="314" spans="22:24" ht="14.5">
      <c r="V314" s="342"/>
      <c r="W314" s="342"/>
      <c r="X314" s="342"/>
    </row>
    <row r="315" spans="22:24" ht="14.5">
      <c r="V315" s="342"/>
      <c r="W315" s="342"/>
      <c r="X315" s="342"/>
    </row>
    <row r="316" spans="22:24" ht="14.5">
      <c r="V316" s="342"/>
      <c r="W316" s="342"/>
      <c r="X316" s="342"/>
    </row>
    <row r="317" spans="22:24" ht="14.5">
      <c r="V317" s="342"/>
      <c r="W317" s="342"/>
      <c r="X317" s="342"/>
    </row>
    <row r="318" spans="22:24" ht="14.5">
      <c r="V318" s="342"/>
      <c r="W318" s="342"/>
      <c r="X318" s="342"/>
    </row>
    <row r="319" spans="22:24" ht="14.5">
      <c r="V319" s="342"/>
      <c r="W319" s="342"/>
      <c r="X319" s="342"/>
    </row>
    <row r="320" spans="22:24" ht="14.5">
      <c r="V320" s="342"/>
      <c r="W320" s="342"/>
      <c r="X320" s="342"/>
    </row>
    <row r="321" spans="22:24" ht="14.5">
      <c r="V321" s="342"/>
      <c r="W321" s="342"/>
      <c r="X321" s="342"/>
    </row>
    <row r="322" spans="22:24" ht="14.5">
      <c r="V322" s="342"/>
      <c r="W322" s="342"/>
      <c r="X322" s="342"/>
    </row>
    <row r="323" spans="22:24" ht="14.5">
      <c r="V323" s="342"/>
      <c r="W323" s="342"/>
      <c r="X323" s="342"/>
    </row>
    <row r="324" spans="22:24" ht="14.5">
      <c r="V324" s="342"/>
      <c r="W324" s="342"/>
      <c r="X324" s="342"/>
    </row>
    <row r="325" spans="22:24" ht="14.5">
      <c r="V325" s="342"/>
      <c r="W325" s="342"/>
      <c r="X325" s="342"/>
    </row>
    <row r="326" spans="22:24" ht="14.5">
      <c r="V326" s="342"/>
      <c r="W326" s="342"/>
      <c r="X326" s="342"/>
    </row>
    <row r="327" spans="22:24" ht="14.5">
      <c r="V327" s="342"/>
      <c r="W327" s="342"/>
      <c r="X327" s="342"/>
    </row>
    <row r="328" spans="22:24" ht="14.5">
      <c r="V328" s="342"/>
      <c r="W328" s="342"/>
      <c r="X328" s="342"/>
    </row>
    <row r="329" spans="22:24" ht="14.5">
      <c r="V329" s="342"/>
      <c r="W329" s="342"/>
      <c r="X329" s="342"/>
    </row>
    <row r="330" spans="22:24" ht="14.5">
      <c r="V330" s="342"/>
      <c r="W330" s="342"/>
      <c r="X330" s="342"/>
    </row>
    <row r="331" spans="22:24" ht="14.5">
      <c r="V331" s="342"/>
      <c r="W331" s="342"/>
      <c r="X331" s="342"/>
    </row>
    <row r="332" spans="22:24" ht="14.5">
      <c r="V332" s="342"/>
      <c r="W332" s="342"/>
      <c r="X332" s="342"/>
    </row>
    <row r="333" spans="22:24" ht="14.5">
      <c r="V333" s="342"/>
      <c r="W333" s="342"/>
      <c r="X333" s="342"/>
    </row>
    <row r="334" spans="22:24" ht="14.5">
      <c r="V334" s="342"/>
      <c r="W334" s="342"/>
      <c r="X334" s="342"/>
    </row>
    <row r="335" spans="22:24" ht="14.5">
      <c r="V335" s="342"/>
      <c r="W335" s="342"/>
      <c r="X335" s="342"/>
    </row>
    <row r="336" spans="22:24" ht="14.5">
      <c r="V336" s="342"/>
      <c r="W336" s="342"/>
      <c r="X336" s="342"/>
    </row>
    <row r="337" spans="22:24" ht="14.5">
      <c r="V337" s="342"/>
      <c r="W337" s="342"/>
      <c r="X337" s="342"/>
    </row>
    <row r="338" spans="22:24" ht="14.5">
      <c r="V338" s="342"/>
      <c r="W338" s="342"/>
      <c r="X338" s="342"/>
    </row>
    <row r="339" spans="22:24" ht="14.5">
      <c r="V339" s="342"/>
      <c r="W339" s="342"/>
      <c r="X339" s="342"/>
    </row>
    <row r="340" spans="22:24" ht="14.5">
      <c r="V340" s="342"/>
      <c r="W340" s="342"/>
      <c r="X340" s="342"/>
    </row>
    <row r="341" spans="22:24" ht="14.5">
      <c r="V341" s="342"/>
      <c r="W341" s="342"/>
      <c r="X341" s="342"/>
    </row>
    <row r="342" spans="22:24" ht="14.5">
      <c r="V342" s="342"/>
      <c r="W342" s="342"/>
      <c r="X342" s="342"/>
    </row>
    <row r="343" spans="22:24" ht="14.5">
      <c r="V343" s="342"/>
      <c r="W343" s="342"/>
      <c r="X343" s="342"/>
    </row>
    <row r="344" spans="22:24" ht="14.5">
      <c r="V344" s="342"/>
      <c r="W344" s="342"/>
      <c r="X344" s="342"/>
    </row>
    <row r="345" spans="22:24" ht="14.5">
      <c r="V345" s="342"/>
      <c r="W345" s="342"/>
      <c r="X345" s="342"/>
    </row>
    <row r="346" spans="22:24" ht="14.5">
      <c r="V346" s="342"/>
      <c r="W346" s="342"/>
      <c r="X346" s="342"/>
    </row>
    <row r="347" spans="22:24" ht="14.5">
      <c r="V347" s="342"/>
      <c r="W347" s="342"/>
      <c r="X347" s="342"/>
    </row>
    <row r="348" spans="22:24" ht="14.5">
      <c r="V348" s="342"/>
      <c r="W348" s="342"/>
      <c r="X348" s="342"/>
    </row>
    <row r="349" spans="22:24" ht="14.5">
      <c r="V349" s="342"/>
      <c r="W349" s="342"/>
      <c r="X349" s="342"/>
    </row>
    <row r="350" spans="22:24" ht="14.5">
      <c r="V350" s="342"/>
      <c r="W350" s="342"/>
      <c r="X350" s="342"/>
    </row>
    <row r="351" spans="22:24" ht="14.5">
      <c r="V351" s="342"/>
      <c r="W351" s="342"/>
      <c r="X351" s="342"/>
    </row>
    <row r="352" spans="22:24" ht="14.5">
      <c r="V352" s="342"/>
      <c r="W352" s="342"/>
      <c r="X352" s="342"/>
    </row>
    <row r="353" spans="22:24" ht="14.5">
      <c r="V353" s="342"/>
      <c r="W353" s="342"/>
      <c r="X353" s="342"/>
    </row>
    <row r="354" spans="22:24" ht="14.5">
      <c r="V354" s="342"/>
      <c r="W354" s="342"/>
      <c r="X354" s="342"/>
    </row>
    <row r="355" spans="22:24" ht="14.5">
      <c r="V355" s="342"/>
      <c r="W355" s="342"/>
      <c r="X355" s="342"/>
    </row>
    <row r="356" spans="22:24" ht="14.5">
      <c r="V356" s="342"/>
      <c r="W356" s="342"/>
      <c r="X356" s="342"/>
    </row>
    <row r="357" spans="22:24" ht="14.5">
      <c r="V357" s="342"/>
      <c r="W357" s="342"/>
      <c r="X357" s="342"/>
    </row>
    <row r="358" spans="22:24" ht="14.5">
      <c r="V358" s="342"/>
      <c r="W358" s="342"/>
      <c r="X358" s="342"/>
    </row>
    <row r="359" spans="22:24" ht="14.5">
      <c r="V359" s="342"/>
      <c r="W359" s="342"/>
      <c r="X359" s="342"/>
    </row>
    <row r="360" spans="22:24" ht="14.5">
      <c r="V360" s="342"/>
      <c r="W360" s="342"/>
      <c r="X360" s="342"/>
    </row>
    <row r="361" spans="22:24" ht="14.5">
      <c r="V361" s="342"/>
      <c r="W361" s="342"/>
      <c r="X361" s="342"/>
    </row>
    <row r="362" spans="22:24" ht="14.5">
      <c r="V362" s="342"/>
      <c r="W362" s="342"/>
      <c r="X362" s="342"/>
    </row>
    <row r="363" spans="22:24" ht="14.5">
      <c r="V363" s="342"/>
      <c r="W363" s="342"/>
      <c r="X363" s="342"/>
    </row>
    <row r="364" spans="22:24" ht="14.5">
      <c r="V364" s="342"/>
      <c r="W364" s="342"/>
      <c r="X364" s="342"/>
    </row>
    <row r="365" spans="22:24" ht="14.5">
      <c r="V365" s="342"/>
      <c r="W365" s="342"/>
      <c r="X365" s="342"/>
    </row>
    <row r="366" spans="22:24" ht="14.5">
      <c r="V366" s="342"/>
      <c r="W366" s="342"/>
      <c r="X366" s="342"/>
    </row>
    <row r="367" spans="22:24" ht="14.5">
      <c r="V367" s="342"/>
      <c r="W367" s="342"/>
      <c r="X367" s="342"/>
    </row>
    <row r="368" spans="22:24" ht="14.5">
      <c r="V368" s="342"/>
      <c r="W368" s="342"/>
      <c r="X368" s="342"/>
    </row>
    <row r="369" spans="22:24" ht="14.5">
      <c r="V369" s="342"/>
      <c r="W369" s="342"/>
      <c r="X369" s="342"/>
    </row>
    <row r="370" spans="22:24" ht="14.5">
      <c r="V370" s="342"/>
      <c r="W370" s="342"/>
      <c r="X370" s="342"/>
    </row>
    <row r="371" spans="22:24" ht="14.5">
      <c r="V371" s="342"/>
      <c r="W371" s="342"/>
      <c r="X371" s="342"/>
    </row>
    <row r="372" spans="22:24" ht="14.5">
      <c r="V372" s="342"/>
      <c r="W372" s="342"/>
      <c r="X372" s="342"/>
    </row>
    <row r="373" spans="22:24" ht="14.5">
      <c r="V373" s="342"/>
      <c r="W373" s="342"/>
      <c r="X373" s="342"/>
    </row>
    <row r="374" spans="22:24" ht="14.5">
      <c r="V374" s="342"/>
      <c r="W374" s="342"/>
      <c r="X374" s="342"/>
    </row>
    <row r="375" spans="22:24" ht="14.5">
      <c r="V375" s="342"/>
      <c r="W375" s="342"/>
      <c r="X375" s="342"/>
    </row>
    <row r="376" spans="22:24" ht="14.5">
      <c r="V376" s="342"/>
      <c r="W376" s="342"/>
      <c r="X376" s="342"/>
    </row>
    <row r="377" spans="22:24" ht="14.5">
      <c r="V377" s="342"/>
      <c r="W377" s="342"/>
      <c r="X377" s="342"/>
    </row>
    <row r="378" spans="22:24" ht="14.5">
      <c r="V378" s="342"/>
      <c r="W378" s="342"/>
      <c r="X378" s="342"/>
    </row>
    <row r="379" spans="22:24" ht="14.5">
      <c r="V379" s="342"/>
      <c r="W379" s="342"/>
      <c r="X379" s="342"/>
    </row>
    <row r="380" spans="22:24" ht="14.5">
      <c r="V380" s="342"/>
      <c r="W380" s="342"/>
      <c r="X380" s="342"/>
    </row>
    <row r="381" spans="22:24" ht="14.5">
      <c r="V381" s="342"/>
      <c r="W381" s="342"/>
      <c r="X381" s="342"/>
    </row>
    <row r="382" spans="22:24" ht="14.5">
      <c r="V382" s="342"/>
      <c r="W382" s="342"/>
      <c r="X382" s="342"/>
    </row>
    <row r="383" spans="22:24" ht="14.5">
      <c r="V383" s="342"/>
      <c r="W383" s="342"/>
      <c r="X383" s="342"/>
    </row>
    <row r="384" spans="22:24" ht="14.5">
      <c r="V384" s="342"/>
      <c r="W384" s="342"/>
      <c r="X384" s="342"/>
    </row>
    <row r="385" spans="22:24" ht="14.5">
      <c r="V385" s="342"/>
      <c r="W385" s="342"/>
      <c r="X385" s="342"/>
    </row>
    <row r="386" spans="22:24" ht="14.5">
      <c r="V386" s="342"/>
      <c r="W386" s="342"/>
      <c r="X386" s="342"/>
    </row>
    <row r="387" spans="22:24" ht="14.5">
      <c r="V387" s="342"/>
      <c r="W387" s="342"/>
      <c r="X387" s="342"/>
    </row>
    <row r="388" spans="22:24" ht="14.5">
      <c r="V388" s="342"/>
      <c r="W388" s="342"/>
      <c r="X388" s="342"/>
    </row>
    <row r="389" spans="22:24" ht="14.5">
      <c r="V389" s="342"/>
      <c r="W389" s="342"/>
      <c r="X389" s="342"/>
    </row>
    <row r="390" spans="22:24" ht="14.5">
      <c r="V390" s="342"/>
      <c r="W390" s="342"/>
      <c r="X390" s="342"/>
    </row>
    <row r="391" spans="22:24" ht="14.5">
      <c r="V391" s="342"/>
      <c r="W391" s="342"/>
      <c r="X391" s="342"/>
    </row>
    <row r="392" spans="22:24" ht="14.5">
      <c r="V392" s="342"/>
      <c r="W392" s="342"/>
      <c r="X392" s="342"/>
    </row>
    <row r="393" spans="22:24" ht="14.5">
      <c r="V393" s="342"/>
      <c r="W393" s="342"/>
      <c r="X393" s="342"/>
    </row>
    <row r="394" spans="22:24" ht="14.5">
      <c r="V394" s="342"/>
      <c r="W394" s="342"/>
      <c r="X394" s="342"/>
    </row>
    <row r="395" spans="22:24" ht="14.5">
      <c r="V395" s="342"/>
      <c r="W395" s="342"/>
      <c r="X395" s="342"/>
    </row>
    <row r="396" spans="22:24" ht="14.5">
      <c r="V396" s="342"/>
      <c r="W396" s="342"/>
      <c r="X396" s="342"/>
    </row>
    <row r="397" spans="22:24" ht="14.5">
      <c r="V397" s="342"/>
      <c r="W397" s="342"/>
      <c r="X397" s="342"/>
    </row>
    <row r="398" spans="22:24" ht="14.5">
      <c r="V398" s="342"/>
      <c r="W398" s="342"/>
      <c r="X398" s="342"/>
    </row>
    <row r="399" spans="22:24" ht="14.5">
      <c r="V399" s="342"/>
      <c r="W399" s="342"/>
      <c r="X399" s="342"/>
    </row>
    <row r="400" spans="22:24" ht="14.5">
      <c r="V400" s="342"/>
      <c r="W400" s="342"/>
      <c r="X400" s="342"/>
    </row>
    <row r="401" spans="22:24" ht="14.5">
      <c r="V401" s="342"/>
      <c r="W401" s="342"/>
      <c r="X401" s="342"/>
    </row>
    <row r="402" spans="22:24" ht="14.5">
      <c r="V402" s="342"/>
      <c r="W402" s="342"/>
      <c r="X402" s="342"/>
    </row>
    <row r="403" spans="22:24" ht="14.5">
      <c r="V403" s="342"/>
      <c r="W403" s="342"/>
      <c r="X403" s="342"/>
    </row>
    <row r="404" spans="22:24" ht="14.5">
      <c r="V404" s="342"/>
      <c r="W404" s="342"/>
      <c r="X404" s="342"/>
    </row>
    <row r="405" spans="22:24" ht="14.5">
      <c r="V405" s="342"/>
      <c r="W405" s="342"/>
      <c r="X405" s="342"/>
    </row>
    <row r="406" spans="22:24" ht="14.5">
      <c r="V406" s="342"/>
      <c r="W406" s="342"/>
      <c r="X406" s="342"/>
    </row>
    <row r="407" spans="22:24" ht="14.5">
      <c r="V407" s="342"/>
      <c r="W407" s="342"/>
      <c r="X407" s="342"/>
    </row>
    <row r="408" spans="22:24" ht="14.5">
      <c r="V408" s="342"/>
      <c r="W408" s="342"/>
      <c r="X408" s="342"/>
    </row>
    <row r="409" spans="22:24" ht="14.5">
      <c r="V409" s="342"/>
      <c r="W409" s="342"/>
      <c r="X409" s="342"/>
    </row>
    <row r="410" spans="22:24" ht="14.5">
      <c r="V410" s="342"/>
      <c r="W410" s="342"/>
      <c r="X410" s="342"/>
    </row>
    <row r="411" spans="22:24" ht="14.5">
      <c r="V411" s="342"/>
      <c r="W411" s="342"/>
      <c r="X411" s="342"/>
    </row>
    <row r="412" spans="22:24" ht="14.5">
      <c r="V412" s="342"/>
      <c r="W412" s="342"/>
      <c r="X412" s="342"/>
    </row>
    <row r="413" spans="22:24" ht="14.5">
      <c r="V413" s="342"/>
      <c r="W413" s="342"/>
      <c r="X413" s="342"/>
    </row>
    <row r="414" spans="22:24" ht="14.5">
      <c r="V414" s="342"/>
      <c r="W414" s="342"/>
      <c r="X414" s="342"/>
    </row>
    <row r="415" spans="22:24" ht="14.5">
      <c r="V415" s="342"/>
      <c r="W415" s="342"/>
      <c r="X415" s="342"/>
    </row>
    <row r="416" spans="22:24" ht="14.5">
      <c r="V416" s="342"/>
      <c r="W416" s="342"/>
      <c r="X416" s="342"/>
    </row>
    <row r="417" spans="22:24" ht="14.5">
      <c r="V417" s="342"/>
      <c r="W417" s="342"/>
      <c r="X417" s="342"/>
    </row>
    <row r="418" spans="22:24" ht="14.5">
      <c r="V418" s="342"/>
      <c r="W418" s="342"/>
      <c r="X418" s="342"/>
    </row>
    <row r="419" spans="22:24" ht="14.5">
      <c r="V419" s="342"/>
      <c r="W419" s="342"/>
      <c r="X419" s="342"/>
    </row>
    <row r="420" spans="22:24" ht="14.5">
      <c r="V420" s="342"/>
      <c r="W420" s="342"/>
      <c r="X420" s="342"/>
    </row>
    <row r="421" spans="22:24" ht="14.5">
      <c r="V421" s="342"/>
      <c r="W421" s="342"/>
      <c r="X421" s="342"/>
    </row>
    <row r="422" spans="22:24" ht="14.5">
      <c r="V422" s="342"/>
      <c r="W422" s="342"/>
      <c r="X422" s="342"/>
    </row>
    <row r="423" spans="22:24" ht="14.5">
      <c r="V423" s="342"/>
      <c r="W423" s="342"/>
      <c r="X423" s="342"/>
    </row>
    <row r="424" spans="22:24" ht="14.5">
      <c r="V424" s="342"/>
      <c r="W424" s="342"/>
      <c r="X424" s="342"/>
    </row>
    <row r="425" spans="22:24" ht="14.5">
      <c r="V425" s="342"/>
      <c r="W425" s="342"/>
      <c r="X425" s="342"/>
    </row>
    <row r="426" spans="22:24" ht="14.5">
      <c r="V426" s="342"/>
      <c r="W426" s="342"/>
      <c r="X426" s="342"/>
    </row>
    <row r="427" spans="22:24" ht="14.5">
      <c r="V427" s="342"/>
      <c r="W427" s="342"/>
      <c r="X427" s="342"/>
    </row>
    <row r="428" spans="22:24" ht="14.5">
      <c r="V428" s="342"/>
      <c r="W428" s="342"/>
      <c r="X428" s="342"/>
    </row>
    <row r="429" spans="22:24" ht="14.5">
      <c r="V429" s="342"/>
      <c r="W429" s="342"/>
      <c r="X429" s="342"/>
    </row>
    <row r="430" spans="22:24" ht="14.5">
      <c r="V430" s="342"/>
      <c r="W430" s="342"/>
      <c r="X430" s="342"/>
    </row>
    <row r="431" spans="22:24" ht="14.5">
      <c r="V431" s="342"/>
      <c r="W431" s="342"/>
      <c r="X431" s="342"/>
    </row>
    <row r="432" spans="22:24" ht="14.5">
      <c r="V432" s="342"/>
      <c r="W432" s="342"/>
      <c r="X432" s="342"/>
    </row>
    <row r="433" spans="22:24" ht="14.5">
      <c r="V433" s="342"/>
      <c r="W433" s="342"/>
      <c r="X433" s="342"/>
    </row>
    <row r="434" spans="22:24" ht="14.5">
      <c r="V434" s="342"/>
      <c r="W434" s="342"/>
      <c r="X434" s="342"/>
    </row>
    <row r="435" spans="22:24" ht="14.5">
      <c r="V435" s="342"/>
      <c r="W435" s="342"/>
      <c r="X435" s="342"/>
    </row>
    <row r="436" spans="22:24" ht="14.5">
      <c r="V436" s="342"/>
      <c r="W436" s="342"/>
      <c r="X436" s="342"/>
    </row>
    <row r="437" spans="22:24" ht="14.5">
      <c r="V437" s="342"/>
      <c r="W437" s="342"/>
      <c r="X437" s="342"/>
    </row>
    <row r="438" spans="22:24" ht="14.5">
      <c r="V438" s="342"/>
      <c r="W438" s="342"/>
      <c r="X438" s="342"/>
    </row>
    <row r="439" spans="22:24" ht="14.5">
      <c r="V439" s="342"/>
      <c r="W439" s="342"/>
      <c r="X439" s="342"/>
    </row>
    <row r="440" spans="22:24" ht="14.5">
      <c r="V440" s="342"/>
      <c r="W440" s="342"/>
      <c r="X440" s="342"/>
    </row>
    <row r="441" spans="22:24" ht="14.5">
      <c r="V441" s="342"/>
      <c r="W441" s="342"/>
      <c r="X441" s="342"/>
    </row>
    <row r="442" spans="22:24" ht="14.5">
      <c r="V442" s="342"/>
      <c r="W442" s="342"/>
      <c r="X442" s="342"/>
    </row>
    <row r="443" spans="22:24" ht="14.5">
      <c r="V443" s="342"/>
      <c r="W443" s="342"/>
      <c r="X443" s="342"/>
    </row>
    <row r="444" spans="22:24" ht="14.5">
      <c r="V444" s="342"/>
      <c r="W444" s="342"/>
      <c r="X444" s="342"/>
    </row>
    <row r="445" spans="22:24" ht="14.5">
      <c r="V445" s="342"/>
      <c r="W445" s="342"/>
      <c r="X445" s="342"/>
    </row>
    <row r="446" spans="22:24" ht="14.5">
      <c r="V446" s="342"/>
      <c r="W446" s="342"/>
      <c r="X446" s="342"/>
    </row>
    <row r="447" spans="22:24" ht="14.5">
      <c r="V447" s="342"/>
      <c r="W447" s="342"/>
      <c r="X447" s="342"/>
    </row>
    <row r="448" spans="22:24" ht="14.5">
      <c r="V448" s="342"/>
      <c r="W448" s="342"/>
      <c r="X448" s="342"/>
    </row>
    <row r="449" spans="22:24" ht="14.5">
      <c r="V449" s="342"/>
      <c r="W449" s="342"/>
      <c r="X449" s="342"/>
    </row>
    <row r="450" spans="22:24" ht="14.5">
      <c r="V450" s="342"/>
      <c r="W450" s="342"/>
      <c r="X450" s="342"/>
    </row>
    <row r="451" spans="22:24" ht="14.5">
      <c r="V451" s="342"/>
      <c r="W451" s="342"/>
      <c r="X451" s="342"/>
    </row>
    <row r="452" spans="22:24" ht="14.5">
      <c r="V452" s="342"/>
      <c r="W452" s="342"/>
      <c r="X452" s="342"/>
    </row>
    <row r="453" spans="22:24" ht="14.5">
      <c r="V453" s="342"/>
      <c r="W453" s="342"/>
      <c r="X453" s="342"/>
    </row>
    <row r="454" spans="22:24" ht="14.5">
      <c r="V454" s="342"/>
      <c r="W454" s="342"/>
      <c r="X454" s="342"/>
    </row>
    <row r="455" spans="22:24" ht="14.5">
      <c r="V455" s="342"/>
      <c r="W455" s="342"/>
      <c r="X455" s="342"/>
    </row>
    <row r="456" spans="22:24" ht="14.5">
      <c r="V456" s="342"/>
      <c r="W456" s="342"/>
      <c r="X456" s="342"/>
    </row>
    <row r="457" spans="22:24" ht="14.5">
      <c r="V457" s="342"/>
      <c r="W457" s="342"/>
      <c r="X457" s="342"/>
    </row>
    <row r="458" spans="22:24" ht="14.5">
      <c r="V458" s="342"/>
      <c r="W458" s="342"/>
      <c r="X458" s="342"/>
    </row>
    <row r="459" spans="22:24" ht="14.5">
      <c r="V459" s="342"/>
      <c r="W459" s="342"/>
      <c r="X459" s="342"/>
    </row>
    <row r="460" spans="22:24" ht="14.5">
      <c r="V460" s="342"/>
      <c r="W460" s="342"/>
      <c r="X460" s="342"/>
    </row>
    <row r="461" spans="22:24" ht="14.5">
      <c r="V461" s="342"/>
      <c r="W461" s="342"/>
      <c r="X461" s="342"/>
    </row>
    <row r="462" spans="22:24" ht="14.5">
      <c r="V462" s="342"/>
      <c r="W462" s="342"/>
      <c r="X462" s="342"/>
    </row>
    <row r="463" spans="22:24" ht="14.5">
      <c r="V463" s="342"/>
      <c r="W463" s="342"/>
      <c r="X463" s="342"/>
    </row>
    <row r="464" spans="22:24" ht="14.5">
      <c r="V464" s="342"/>
      <c r="W464" s="342"/>
      <c r="X464" s="342"/>
    </row>
    <row r="465" spans="22:24" ht="14.5">
      <c r="V465" s="342"/>
      <c r="W465" s="342"/>
      <c r="X465" s="342"/>
    </row>
    <row r="466" spans="22:24" ht="14.5">
      <c r="V466" s="342"/>
      <c r="W466" s="342"/>
      <c r="X466" s="342"/>
    </row>
    <row r="467" spans="22:24" ht="14.5">
      <c r="V467" s="342"/>
      <c r="W467" s="342"/>
      <c r="X467" s="342"/>
    </row>
    <row r="468" spans="22:24" ht="14.5">
      <c r="V468" s="342"/>
      <c r="W468" s="342"/>
      <c r="X468" s="342"/>
    </row>
    <row r="469" spans="22:24" ht="14.5">
      <c r="V469" s="342"/>
      <c r="W469" s="342"/>
      <c r="X469" s="342"/>
    </row>
    <row r="470" spans="22:24" ht="14.5">
      <c r="V470" s="342"/>
      <c r="W470" s="342"/>
      <c r="X470" s="342"/>
    </row>
    <row r="471" spans="22:24" ht="14.5">
      <c r="V471" s="342"/>
      <c r="W471" s="342"/>
      <c r="X471" s="342"/>
    </row>
    <row r="472" spans="22:24" ht="14.5">
      <c r="V472" s="342"/>
      <c r="W472" s="342"/>
      <c r="X472" s="342"/>
    </row>
    <row r="473" spans="22:24" ht="14.5">
      <c r="V473" s="342"/>
      <c r="W473" s="342"/>
      <c r="X473" s="342"/>
    </row>
    <row r="474" spans="22:24" ht="14.5">
      <c r="V474" s="342"/>
      <c r="W474" s="342"/>
      <c r="X474" s="342"/>
    </row>
    <row r="475" spans="22:24" ht="14.5">
      <c r="V475" s="342"/>
      <c r="W475" s="342"/>
      <c r="X475" s="342"/>
    </row>
    <row r="476" spans="22:24" ht="14.5">
      <c r="V476" s="342"/>
      <c r="W476" s="342"/>
      <c r="X476" s="342"/>
    </row>
    <row r="477" spans="22:24" ht="14.5">
      <c r="V477" s="342"/>
      <c r="W477" s="342"/>
      <c r="X477" s="342"/>
    </row>
    <row r="478" spans="22:24" ht="14.5">
      <c r="V478" s="342"/>
      <c r="W478" s="342"/>
      <c r="X478" s="342"/>
    </row>
    <row r="479" spans="22:24" ht="14.5">
      <c r="V479" s="342"/>
      <c r="W479" s="342"/>
      <c r="X479" s="342"/>
    </row>
    <row r="480" spans="22:24" ht="14.5">
      <c r="V480" s="342"/>
      <c r="W480" s="342"/>
      <c r="X480" s="342"/>
    </row>
    <row r="481" spans="22:24" ht="14.5">
      <c r="V481" s="342"/>
      <c r="W481" s="342"/>
      <c r="X481" s="342"/>
    </row>
    <row r="482" spans="22:24" ht="14.5">
      <c r="V482" s="342"/>
      <c r="W482" s="342"/>
      <c r="X482" s="342"/>
    </row>
    <row r="483" spans="22:24" ht="14.5">
      <c r="V483" s="342"/>
      <c r="W483" s="342"/>
      <c r="X483" s="342"/>
    </row>
    <row r="484" spans="22:24" ht="14.5">
      <c r="V484" s="342"/>
      <c r="W484" s="342"/>
      <c r="X484" s="342"/>
    </row>
    <row r="485" spans="22:24" ht="14.5">
      <c r="V485" s="342"/>
      <c r="W485" s="342"/>
      <c r="X485" s="342"/>
    </row>
    <row r="486" spans="22:24" ht="14.5">
      <c r="V486" s="342"/>
      <c r="W486" s="342"/>
      <c r="X486" s="342"/>
    </row>
    <row r="487" spans="22:24" ht="14.5">
      <c r="V487" s="342"/>
      <c r="W487" s="342"/>
      <c r="X487" s="342"/>
    </row>
    <row r="488" spans="22:24" ht="14.5">
      <c r="V488" s="342"/>
      <c r="W488" s="342"/>
      <c r="X488" s="342"/>
    </row>
    <row r="489" spans="22:24" ht="14.5">
      <c r="V489" s="342"/>
      <c r="W489" s="342"/>
      <c r="X489" s="342"/>
    </row>
    <row r="490" spans="22:24" ht="14.5">
      <c r="V490" s="342"/>
      <c r="W490" s="342"/>
      <c r="X490" s="342"/>
    </row>
    <row r="491" spans="22:24" ht="14.5">
      <c r="V491" s="342"/>
      <c r="W491" s="342"/>
      <c r="X491" s="342"/>
    </row>
    <row r="492" spans="22:24" ht="14.5">
      <c r="V492" s="342"/>
      <c r="W492" s="342"/>
      <c r="X492" s="342"/>
    </row>
    <row r="493" spans="22:24" ht="14.5">
      <c r="V493" s="342"/>
      <c r="W493" s="342"/>
      <c r="X493" s="342"/>
    </row>
    <row r="494" spans="22:24" ht="14.5">
      <c r="V494" s="342"/>
      <c r="W494" s="342"/>
      <c r="X494" s="342"/>
    </row>
    <row r="495" spans="22:24" ht="14.5">
      <c r="V495" s="342"/>
      <c r="W495" s="342"/>
      <c r="X495" s="342"/>
    </row>
    <row r="496" spans="22:24" ht="14.5">
      <c r="V496" s="342"/>
      <c r="W496" s="342"/>
      <c r="X496" s="342"/>
    </row>
    <row r="497" spans="22:24" ht="14.5">
      <c r="V497" s="342"/>
      <c r="W497" s="342"/>
      <c r="X497" s="342"/>
    </row>
    <row r="498" spans="22:24" ht="14.5">
      <c r="V498" s="342"/>
      <c r="W498" s="342"/>
      <c r="X498" s="342"/>
    </row>
    <row r="499" spans="22:24" ht="14.5">
      <c r="V499" s="342"/>
      <c r="W499" s="342"/>
      <c r="X499" s="342"/>
    </row>
    <row r="500" spans="22:24" ht="14.5">
      <c r="V500" s="342"/>
      <c r="W500" s="342"/>
      <c r="X500" s="342"/>
    </row>
    <row r="501" spans="22:24" ht="14.5">
      <c r="V501" s="342"/>
      <c r="W501" s="342"/>
      <c r="X501" s="342"/>
    </row>
    <row r="502" spans="22:24" ht="14.5">
      <c r="V502" s="342"/>
      <c r="W502" s="342"/>
      <c r="X502" s="342"/>
    </row>
    <row r="503" spans="22:24" ht="14.5">
      <c r="V503" s="342"/>
      <c r="W503" s="342"/>
      <c r="X503" s="342"/>
    </row>
    <row r="504" spans="22:24" ht="14.5">
      <c r="V504" s="342"/>
      <c r="W504" s="342"/>
      <c r="X504" s="342"/>
    </row>
    <row r="505" spans="22:24" ht="14.5">
      <c r="V505" s="342"/>
      <c r="W505" s="342"/>
      <c r="X505" s="342"/>
    </row>
    <row r="506" spans="22:24" ht="14.5">
      <c r="V506" s="342"/>
      <c r="W506" s="342"/>
      <c r="X506" s="342"/>
    </row>
    <row r="507" spans="22:24" ht="14.5">
      <c r="V507" s="342"/>
      <c r="W507" s="342"/>
      <c r="X507" s="342"/>
    </row>
    <row r="508" spans="22:24" ht="14.5">
      <c r="V508" s="342"/>
      <c r="W508" s="342"/>
      <c r="X508" s="342"/>
    </row>
    <row r="509" spans="22:24" ht="14.5">
      <c r="V509" s="342"/>
      <c r="W509" s="342"/>
      <c r="X509" s="342"/>
    </row>
    <row r="510" spans="22:24" ht="14.5">
      <c r="V510" s="342"/>
      <c r="W510" s="342"/>
      <c r="X510" s="342"/>
    </row>
    <row r="511" spans="22:24" ht="14.5">
      <c r="V511" s="342"/>
      <c r="W511" s="342"/>
      <c r="X511" s="342"/>
    </row>
    <row r="512" spans="22:24" ht="14.5">
      <c r="V512" s="342"/>
      <c r="W512" s="342"/>
      <c r="X512" s="342"/>
    </row>
    <row r="513" spans="22:24" ht="14.5">
      <c r="V513" s="342"/>
      <c r="W513" s="342"/>
      <c r="X513" s="342"/>
    </row>
    <row r="514" spans="22:24" ht="14.5">
      <c r="V514" s="342"/>
      <c r="W514" s="342"/>
      <c r="X514" s="342"/>
    </row>
    <row r="515" spans="22:24" ht="14.5">
      <c r="V515" s="342"/>
      <c r="W515" s="342"/>
      <c r="X515" s="342"/>
    </row>
    <row r="516" spans="22:24" ht="14.5">
      <c r="V516" s="342"/>
      <c r="W516" s="342"/>
      <c r="X516" s="342"/>
    </row>
    <row r="517" spans="22:24" ht="14.5">
      <c r="V517" s="342"/>
      <c r="W517" s="342"/>
      <c r="X517" s="342"/>
    </row>
    <row r="518" spans="22:24" ht="14.5">
      <c r="V518" s="342"/>
      <c r="W518" s="342"/>
      <c r="X518" s="342"/>
    </row>
    <row r="519" spans="22:24" ht="14.5">
      <c r="V519" s="342"/>
      <c r="W519" s="342"/>
      <c r="X519" s="342"/>
    </row>
    <row r="520" spans="22:24" ht="14.5">
      <c r="V520" s="342"/>
      <c r="W520" s="342"/>
      <c r="X520" s="342"/>
    </row>
    <row r="521" spans="22:24" ht="14.5">
      <c r="V521" s="342"/>
      <c r="W521" s="342"/>
      <c r="X521" s="342"/>
    </row>
    <row r="522" spans="22:24" ht="14.5">
      <c r="V522" s="342"/>
      <c r="W522" s="342"/>
      <c r="X522" s="342"/>
    </row>
    <row r="523" spans="22:24" ht="14.5">
      <c r="V523" s="342"/>
      <c r="W523" s="342"/>
      <c r="X523" s="342"/>
    </row>
    <row r="524" spans="22:24" ht="14.5">
      <c r="V524" s="342"/>
      <c r="W524" s="342"/>
      <c r="X524" s="342"/>
    </row>
    <row r="525" spans="22:24" ht="14.5">
      <c r="V525" s="342"/>
      <c r="W525" s="342"/>
      <c r="X525" s="342"/>
    </row>
    <row r="526" spans="22:24" ht="14.5">
      <c r="V526" s="342"/>
      <c r="W526" s="342"/>
      <c r="X526" s="342"/>
    </row>
    <row r="527" spans="22:24" ht="14.5">
      <c r="V527" s="342"/>
      <c r="W527" s="342"/>
      <c r="X527" s="342"/>
    </row>
    <row r="528" spans="22:24" ht="14.5">
      <c r="V528" s="342"/>
      <c r="W528" s="342"/>
      <c r="X528" s="342"/>
    </row>
    <row r="529" spans="22:24" ht="14.5">
      <c r="V529" s="342"/>
      <c r="W529" s="342"/>
      <c r="X529" s="342"/>
    </row>
    <row r="530" spans="22:24" ht="14.5">
      <c r="V530" s="342"/>
      <c r="W530" s="342"/>
      <c r="X530" s="342"/>
    </row>
    <row r="531" spans="22:24" ht="14.5">
      <c r="V531" s="342"/>
      <c r="W531" s="342"/>
      <c r="X531" s="342"/>
    </row>
    <row r="532" spans="22:24" ht="14.5">
      <c r="V532" s="342"/>
      <c r="W532" s="342"/>
      <c r="X532" s="342"/>
    </row>
    <row r="533" spans="22:24" ht="14.5">
      <c r="V533" s="342"/>
      <c r="W533" s="342"/>
      <c r="X533" s="342"/>
    </row>
    <row r="534" spans="22:24" ht="14.5">
      <c r="V534" s="342"/>
      <c r="W534" s="342"/>
      <c r="X534" s="342"/>
    </row>
    <row r="535" spans="22:24" ht="14.5">
      <c r="V535" s="342"/>
      <c r="W535" s="342"/>
      <c r="X535" s="342"/>
    </row>
    <row r="536" spans="22:24" ht="14.5">
      <c r="V536" s="342"/>
      <c r="W536" s="342"/>
      <c r="X536" s="342"/>
    </row>
    <row r="537" spans="22:24" ht="14.5">
      <c r="V537" s="342"/>
      <c r="W537" s="342"/>
      <c r="X537" s="342"/>
    </row>
    <row r="538" spans="22:24" ht="14.5">
      <c r="V538" s="342"/>
      <c r="W538" s="342"/>
      <c r="X538" s="342"/>
    </row>
    <row r="539" spans="22:24" ht="14.5">
      <c r="V539" s="342"/>
      <c r="W539" s="342"/>
      <c r="X539" s="342"/>
    </row>
    <row r="540" spans="22:24" ht="14.5">
      <c r="V540" s="342"/>
      <c r="W540" s="342"/>
      <c r="X540" s="342"/>
    </row>
    <row r="541" spans="22:24" ht="14.5">
      <c r="V541" s="342"/>
      <c r="W541" s="342"/>
      <c r="X541" s="342"/>
    </row>
    <row r="542" spans="22:24" ht="14.5">
      <c r="V542" s="342"/>
      <c r="W542" s="342"/>
      <c r="X542" s="342"/>
    </row>
    <row r="543" spans="22:24" ht="14.5">
      <c r="V543" s="342"/>
      <c r="W543" s="342"/>
      <c r="X543" s="342"/>
    </row>
    <row r="544" spans="22:24" ht="14.5">
      <c r="V544" s="342"/>
      <c r="W544" s="342"/>
      <c r="X544" s="342"/>
    </row>
    <row r="545" spans="22:24" ht="14.5">
      <c r="V545" s="342"/>
      <c r="W545" s="342"/>
      <c r="X545" s="342"/>
    </row>
    <row r="546" spans="22:24" ht="14.5">
      <c r="V546" s="342"/>
      <c r="W546" s="342"/>
      <c r="X546" s="342"/>
    </row>
    <row r="547" spans="22:24" ht="14.5">
      <c r="V547" s="342"/>
      <c r="W547" s="342"/>
      <c r="X547" s="342"/>
    </row>
    <row r="548" spans="22:24" ht="14.5">
      <c r="V548" s="342"/>
      <c r="W548" s="342"/>
      <c r="X548" s="342"/>
    </row>
    <row r="549" spans="22:24" ht="14.5">
      <c r="V549" s="342"/>
      <c r="W549" s="342"/>
      <c r="X549" s="342"/>
    </row>
    <row r="550" spans="22:24" ht="14.5">
      <c r="V550" s="342"/>
      <c r="W550" s="342"/>
      <c r="X550" s="342"/>
    </row>
    <row r="551" spans="22:24" ht="14.5">
      <c r="V551" s="342"/>
      <c r="W551" s="342"/>
      <c r="X551" s="342"/>
    </row>
    <row r="552" spans="22:24" ht="14.5">
      <c r="V552" s="342"/>
      <c r="W552" s="342"/>
      <c r="X552" s="342"/>
    </row>
    <row r="553" spans="22:24" ht="14.5">
      <c r="V553" s="342"/>
      <c r="W553" s="342"/>
      <c r="X553" s="342"/>
    </row>
    <row r="554" spans="22:24" ht="14.5">
      <c r="V554" s="342"/>
      <c r="W554" s="342"/>
      <c r="X554" s="342"/>
    </row>
    <row r="555" spans="22:24" ht="14.5">
      <c r="V555" s="342"/>
      <c r="W555" s="342"/>
      <c r="X555" s="342"/>
    </row>
    <row r="556" spans="22:24" ht="14.5">
      <c r="V556" s="342"/>
      <c r="W556" s="342"/>
      <c r="X556" s="342"/>
    </row>
    <row r="557" spans="22:24" ht="14.5">
      <c r="V557" s="342"/>
      <c r="W557" s="342"/>
      <c r="X557" s="342"/>
    </row>
    <row r="558" spans="22:24" ht="14.5">
      <c r="V558" s="342"/>
      <c r="W558" s="342"/>
      <c r="X558" s="342"/>
    </row>
    <row r="559" spans="22:24" ht="14.5">
      <c r="V559" s="342"/>
      <c r="W559" s="342"/>
      <c r="X559" s="342"/>
    </row>
    <row r="560" spans="22:24" ht="14.5">
      <c r="V560" s="342"/>
      <c r="W560" s="342"/>
      <c r="X560" s="342"/>
    </row>
    <row r="561" spans="22:24" ht="14.5">
      <c r="V561" s="342"/>
      <c r="W561" s="342"/>
      <c r="X561" s="342"/>
    </row>
    <row r="562" spans="22:24" ht="14.5">
      <c r="V562" s="342"/>
      <c r="W562" s="342"/>
      <c r="X562" s="342"/>
    </row>
    <row r="563" spans="22:24" ht="14.5">
      <c r="V563" s="342"/>
      <c r="W563" s="342"/>
      <c r="X563" s="342"/>
    </row>
    <row r="564" spans="22:24" ht="14.5">
      <c r="V564" s="342"/>
      <c r="W564" s="342"/>
      <c r="X564" s="342"/>
    </row>
    <row r="565" spans="22:24" ht="14.5">
      <c r="V565" s="342"/>
      <c r="W565" s="342"/>
      <c r="X565" s="342"/>
    </row>
    <row r="566" spans="22:24" ht="14.5">
      <c r="V566" s="342"/>
      <c r="W566" s="342"/>
      <c r="X566" s="342"/>
    </row>
    <row r="567" spans="22:24" ht="14.5">
      <c r="V567" s="342"/>
      <c r="W567" s="342"/>
      <c r="X567" s="342"/>
    </row>
    <row r="568" spans="22:24" ht="14.5">
      <c r="V568" s="342"/>
      <c r="W568" s="342"/>
      <c r="X568" s="342"/>
    </row>
    <row r="569" spans="22:24" ht="14.5">
      <c r="V569" s="342"/>
      <c r="W569" s="342"/>
      <c r="X569" s="342"/>
    </row>
    <row r="570" spans="22:24" ht="14.5">
      <c r="V570" s="342"/>
      <c r="W570" s="342"/>
      <c r="X570" s="342"/>
    </row>
    <row r="571" spans="22:24" ht="14.5">
      <c r="V571" s="342"/>
      <c r="W571" s="342"/>
      <c r="X571" s="342"/>
    </row>
    <row r="572" spans="22:24" ht="14.5">
      <c r="V572" s="342"/>
      <c r="W572" s="342"/>
      <c r="X572" s="342"/>
    </row>
    <row r="573" spans="22:24" ht="14.5">
      <c r="V573" s="342"/>
      <c r="W573" s="342"/>
      <c r="X573" s="342"/>
    </row>
    <row r="574" spans="22:24" ht="14.5">
      <c r="V574" s="342"/>
      <c r="W574" s="342"/>
      <c r="X574" s="342"/>
    </row>
    <row r="575" spans="22:24" ht="14.5">
      <c r="V575" s="342"/>
      <c r="W575" s="342"/>
      <c r="X575" s="342"/>
    </row>
    <row r="576" spans="22:24" ht="14.5">
      <c r="V576" s="342"/>
      <c r="W576" s="342"/>
      <c r="X576" s="342"/>
    </row>
    <row r="577" spans="22:24" ht="14.5">
      <c r="V577" s="342"/>
      <c r="W577" s="342"/>
      <c r="X577" s="342"/>
    </row>
    <row r="578" spans="22:24" ht="14.5">
      <c r="V578" s="342"/>
      <c r="W578" s="342"/>
      <c r="X578" s="342"/>
    </row>
    <row r="579" spans="22:24" ht="14.5">
      <c r="V579" s="342"/>
      <c r="W579" s="342"/>
      <c r="X579" s="342"/>
    </row>
    <row r="580" spans="22:24" ht="14.5">
      <c r="V580" s="342"/>
      <c r="W580" s="342"/>
      <c r="X580" s="342"/>
    </row>
    <row r="581" spans="22:24" ht="14.5">
      <c r="V581" s="342"/>
      <c r="W581" s="342"/>
      <c r="X581" s="342"/>
    </row>
    <row r="582" spans="22:24" ht="14.5">
      <c r="V582" s="342"/>
      <c r="W582" s="342"/>
      <c r="X582" s="342"/>
    </row>
    <row r="583" spans="22:24" ht="14.5">
      <c r="V583" s="342"/>
      <c r="W583" s="342"/>
      <c r="X583" s="342"/>
    </row>
    <row r="584" spans="22:24" ht="14.5">
      <c r="V584" s="342"/>
      <c r="W584" s="342"/>
      <c r="X584" s="342"/>
    </row>
    <row r="585" spans="22:24" ht="14.5">
      <c r="V585" s="342"/>
      <c r="W585" s="342"/>
      <c r="X585" s="342"/>
    </row>
    <row r="586" spans="22:24" ht="14.5">
      <c r="V586" s="342"/>
      <c r="W586" s="342"/>
      <c r="X586" s="342"/>
    </row>
    <row r="587" spans="22:24" ht="14.5">
      <c r="V587" s="342"/>
      <c r="W587" s="342"/>
      <c r="X587" s="342"/>
    </row>
    <row r="588" spans="22:24" ht="14.5">
      <c r="V588" s="342"/>
      <c r="W588" s="342"/>
      <c r="X588" s="342"/>
    </row>
    <row r="589" spans="22:24" ht="14.5">
      <c r="V589" s="342"/>
      <c r="W589" s="342"/>
      <c r="X589" s="342"/>
    </row>
    <row r="590" spans="22:24" ht="14.5">
      <c r="V590" s="342"/>
      <c r="W590" s="342"/>
      <c r="X590" s="342"/>
    </row>
    <row r="591" spans="22:24" ht="14.5">
      <c r="V591" s="342"/>
      <c r="W591" s="342"/>
      <c r="X591" s="342"/>
    </row>
    <row r="592" spans="22:24" ht="14.5">
      <c r="V592" s="342"/>
      <c r="W592" s="342"/>
      <c r="X592" s="342"/>
    </row>
    <row r="593" spans="22:24" ht="14.5">
      <c r="V593" s="342"/>
      <c r="W593" s="342"/>
      <c r="X593" s="342"/>
    </row>
    <row r="594" spans="22:24" ht="14.5">
      <c r="V594" s="342"/>
      <c r="W594" s="342"/>
      <c r="X594" s="342"/>
    </row>
    <row r="595" spans="22:24" ht="14.5">
      <c r="V595" s="342"/>
      <c r="W595" s="342"/>
      <c r="X595" s="342"/>
    </row>
    <row r="596" spans="22:24" ht="14.5">
      <c r="V596" s="342"/>
      <c r="W596" s="342"/>
      <c r="X596" s="342"/>
    </row>
    <row r="597" spans="22:24" ht="14.5">
      <c r="V597" s="342"/>
      <c r="W597" s="342"/>
      <c r="X597" s="342"/>
    </row>
    <row r="598" spans="22:24" ht="14.5">
      <c r="V598" s="342"/>
      <c r="W598" s="342"/>
      <c r="X598" s="342"/>
    </row>
    <row r="599" spans="22:24" ht="14.5">
      <c r="V599" s="342"/>
      <c r="W599" s="342"/>
      <c r="X599" s="342"/>
    </row>
    <row r="600" spans="22:24" ht="14.5">
      <c r="V600" s="342"/>
      <c r="W600" s="342"/>
      <c r="X600" s="342"/>
    </row>
    <row r="601" spans="22:24" ht="14.5">
      <c r="V601" s="342"/>
      <c r="W601" s="342"/>
      <c r="X601" s="342"/>
    </row>
    <row r="602" spans="22:24" ht="14.5">
      <c r="V602" s="342"/>
      <c r="W602" s="342"/>
      <c r="X602" s="342"/>
    </row>
    <row r="603" spans="22:24" ht="14.5">
      <c r="V603" s="342"/>
      <c r="W603" s="342"/>
      <c r="X603" s="342"/>
    </row>
    <row r="604" spans="22:24" ht="14.5">
      <c r="V604" s="342"/>
      <c r="W604" s="342"/>
      <c r="X604" s="342"/>
    </row>
    <row r="605" spans="22:24" ht="14.5">
      <c r="V605" s="342"/>
      <c r="W605" s="342"/>
      <c r="X605" s="342"/>
    </row>
    <row r="606" spans="22:24" ht="14.5">
      <c r="V606" s="342"/>
      <c r="W606" s="342"/>
      <c r="X606" s="342"/>
    </row>
    <row r="607" spans="22:24" ht="14.5">
      <c r="V607" s="342"/>
      <c r="W607" s="342"/>
      <c r="X607" s="342"/>
    </row>
    <row r="608" spans="22:24" ht="14.5">
      <c r="V608" s="342"/>
      <c r="W608" s="342"/>
      <c r="X608" s="342"/>
    </row>
    <row r="609" spans="22:24" ht="14.5">
      <c r="V609" s="342"/>
      <c r="W609" s="342"/>
      <c r="X609" s="342"/>
    </row>
    <row r="610" spans="22:24" ht="14.5">
      <c r="V610" s="342"/>
      <c r="W610" s="342"/>
      <c r="X610" s="342"/>
    </row>
    <row r="611" spans="22:24" ht="14.5">
      <c r="V611" s="342"/>
      <c r="W611" s="342"/>
      <c r="X611" s="342"/>
    </row>
    <row r="612" spans="22:24" ht="14.5">
      <c r="V612" s="342"/>
      <c r="W612" s="342"/>
      <c r="X612" s="342"/>
    </row>
    <row r="613" spans="22:24" ht="14.5">
      <c r="V613" s="342"/>
      <c r="W613" s="342"/>
      <c r="X613" s="342"/>
    </row>
    <row r="614" spans="22:24" ht="14.5">
      <c r="V614" s="342"/>
      <c r="W614" s="342"/>
      <c r="X614" s="342"/>
    </row>
    <row r="615" spans="22:24" ht="14.5">
      <c r="V615" s="342"/>
      <c r="W615" s="342"/>
      <c r="X615" s="342"/>
    </row>
    <row r="616" spans="22:24" ht="14.5">
      <c r="V616" s="342"/>
      <c r="W616" s="342"/>
      <c r="X616" s="342"/>
    </row>
    <row r="617" spans="22:24" ht="14.5">
      <c r="V617" s="342"/>
      <c r="W617" s="342"/>
      <c r="X617" s="342"/>
    </row>
    <row r="618" spans="22:24" ht="14.5">
      <c r="V618" s="342"/>
      <c r="W618" s="342"/>
      <c r="X618" s="342"/>
    </row>
    <row r="619" spans="22:24" ht="14.5">
      <c r="V619" s="342"/>
      <c r="W619" s="342"/>
      <c r="X619" s="342"/>
    </row>
    <row r="620" spans="22:24" ht="14.5">
      <c r="V620" s="342"/>
      <c r="W620" s="342"/>
      <c r="X620" s="342"/>
    </row>
    <row r="621" spans="22:24" ht="14.5">
      <c r="V621" s="342"/>
      <c r="W621" s="342"/>
      <c r="X621" s="342"/>
    </row>
    <row r="622" spans="22:24" ht="14.5">
      <c r="V622" s="342"/>
      <c r="W622" s="342"/>
      <c r="X622" s="342"/>
    </row>
    <row r="623" spans="22:24" ht="14.5">
      <c r="V623" s="342"/>
      <c r="W623" s="342"/>
      <c r="X623" s="342"/>
    </row>
    <row r="624" spans="22:24" ht="14.5">
      <c r="V624" s="342"/>
      <c r="W624" s="342"/>
      <c r="X624" s="342"/>
    </row>
    <row r="625" spans="22:24" ht="14.5">
      <c r="V625" s="342"/>
      <c r="W625" s="342"/>
      <c r="X625" s="342"/>
    </row>
    <row r="626" spans="22:24" ht="14.5">
      <c r="V626" s="342"/>
      <c r="W626" s="342"/>
      <c r="X626" s="342"/>
    </row>
    <row r="627" spans="22:24" ht="14.5">
      <c r="V627" s="342"/>
      <c r="W627" s="342"/>
      <c r="X627" s="342"/>
    </row>
    <row r="628" spans="22:24" ht="14.5">
      <c r="V628" s="342"/>
      <c r="W628" s="342"/>
      <c r="X628" s="342"/>
    </row>
    <row r="629" spans="22:24" ht="14.5">
      <c r="V629" s="342"/>
      <c r="W629" s="342"/>
      <c r="X629" s="342"/>
    </row>
    <row r="630" spans="22:24" ht="14.5">
      <c r="V630" s="342"/>
      <c r="W630" s="342"/>
      <c r="X630" s="342"/>
    </row>
    <row r="631" spans="22:24" ht="14.5">
      <c r="V631" s="342"/>
      <c r="W631" s="342"/>
      <c r="X631" s="342"/>
    </row>
    <row r="632" spans="22:24" ht="14.5">
      <c r="V632" s="342"/>
      <c r="W632" s="342"/>
      <c r="X632" s="342"/>
    </row>
    <row r="633" spans="22:24" ht="14.5">
      <c r="V633" s="342"/>
      <c r="W633" s="342"/>
      <c r="X633" s="342"/>
    </row>
    <row r="634" spans="22:24" ht="14.5">
      <c r="V634" s="342"/>
      <c r="W634" s="342"/>
      <c r="X634" s="342"/>
    </row>
    <row r="635" spans="22:24" ht="14.5">
      <c r="V635" s="342"/>
      <c r="W635" s="342"/>
      <c r="X635" s="342"/>
    </row>
    <row r="636" spans="22:24" ht="14.5">
      <c r="V636" s="342"/>
      <c r="W636" s="342"/>
      <c r="X636" s="342"/>
    </row>
    <row r="637" spans="22:24" ht="14.5">
      <c r="V637" s="342"/>
      <c r="W637" s="342"/>
      <c r="X637" s="342"/>
    </row>
    <row r="638" spans="22:24" ht="14.5">
      <c r="V638" s="342"/>
      <c r="W638" s="342"/>
      <c r="X638" s="342"/>
    </row>
    <row r="639" spans="22:24" ht="14.5">
      <c r="V639" s="342"/>
      <c r="W639" s="342"/>
      <c r="X639" s="342"/>
    </row>
    <row r="640" spans="22:24" ht="14.5">
      <c r="V640" s="342"/>
      <c r="W640" s="342"/>
      <c r="X640" s="342"/>
    </row>
    <row r="641" spans="22:24" ht="14.5">
      <c r="V641" s="342"/>
      <c r="W641" s="342"/>
      <c r="X641" s="342"/>
    </row>
    <row r="642" spans="22:24" ht="14.5">
      <c r="V642" s="342"/>
      <c r="W642" s="342"/>
      <c r="X642" s="342"/>
    </row>
    <row r="643" spans="22:24" ht="14.5">
      <c r="V643" s="342"/>
      <c r="W643" s="342"/>
      <c r="X643" s="342"/>
    </row>
    <row r="644" spans="22:24" ht="14.5">
      <c r="V644" s="342"/>
      <c r="W644" s="342"/>
      <c r="X644" s="342"/>
    </row>
    <row r="645" spans="22:24" ht="14.5">
      <c r="V645" s="342"/>
      <c r="W645" s="342"/>
      <c r="X645" s="342"/>
    </row>
    <row r="646" spans="22:24" ht="14.5">
      <c r="V646" s="342"/>
      <c r="W646" s="342"/>
      <c r="X646" s="342"/>
    </row>
    <row r="647" spans="22:24" ht="14.5">
      <c r="V647" s="342"/>
      <c r="W647" s="342"/>
      <c r="X647" s="342"/>
    </row>
    <row r="648" spans="22:24" ht="14.5">
      <c r="V648" s="342"/>
      <c r="W648" s="342"/>
      <c r="X648" s="342"/>
    </row>
    <row r="649" spans="22:24" ht="14.5">
      <c r="V649" s="342"/>
      <c r="W649" s="342"/>
      <c r="X649" s="342"/>
    </row>
    <row r="650" spans="22:24" ht="14.5">
      <c r="V650" s="342"/>
      <c r="W650" s="342"/>
      <c r="X650" s="342"/>
    </row>
    <row r="651" spans="22:24" ht="14.5">
      <c r="V651" s="342"/>
      <c r="W651" s="342"/>
      <c r="X651" s="342"/>
    </row>
    <row r="652" spans="22:24" ht="14.5">
      <c r="V652" s="342"/>
      <c r="W652" s="342"/>
      <c r="X652" s="342"/>
    </row>
    <row r="653" spans="22:24" ht="14.5">
      <c r="V653" s="342"/>
      <c r="W653" s="342"/>
      <c r="X653" s="342"/>
    </row>
    <row r="654" spans="22:24" ht="14.5">
      <c r="V654" s="342"/>
      <c r="W654" s="342"/>
      <c r="X654" s="342"/>
    </row>
    <row r="655" spans="22:24" ht="14.5">
      <c r="V655" s="342"/>
      <c r="W655" s="342"/>
      <c r="X655" s="342"/>
    </row>
    <row r="656" spans="22:24" ht="14.5">
      <c r="V656" s="342"/>
      <c r="W656" s="342"/>
      <c r="X656" s="342"/>
    </row>
    <row r="657" spans="22:24" ht="14.5">
      <c r="V657" s="342"/>
      <c r="W657" s="342"/>
      <c r="X657" s="342"/>
    </row>
    <row r="658" spans="22:24" ht="14.5">
      <c r="V658" s="342"/>
      <c r="W658" s="342"/>
      <c r="X658" s="342"/>
    </row>
    <row r="659" spans="22:24" ht="14.5">
      <c r="V659" s="342"/>
      <c r="W659" s="342"/>
      <c r="X659" s="342"/>
    </row>
    <row r="660" spans="22:24" ht="14.5">
      <c r="V660" s="342"/>
      <c r="W660" s="342"/>
      <c r="X660" s="342"/>
    </row>
    <row r="661" spans="22:24" ht="14.5">
      <c r="V661" s="342"/>
      <c r="W661" s="342"/>
      <c r="X661" s="342"/>
    </row>
    <row r="662" spans="22:24" ht="14.5">
      <c r="V662" s="342"/>
      <c r="W662" s="342"/>
      <c r="X662" s="342"/>
    </row>
    <row r="663" spans="22:24" ht="14.5">
      <c r="V663" s="342"/>
      <c r="W663" s="342"/>
      <c r="X663" s="342"/>
    </row>
    <row r="664" spans="22:24" ht="14.5">
      <c r="V664" s="342"/>
      <c r="W664" s="342"/>
      <c r="X664" s="342"/>
    </row>
    <row r="665" spans="22:24" ht="14.5">
      <c r="V665" s="342"/>
      <c r="W665" s="342"/>
      <c r="X665" s="342"/>
    </row>
    <row r="666" spans="22:24" ht="14.5">
      <c r="V666" s="342"/>
      <c r="W666" s="342"/>
      <c r="X666" s="342"/>
    </row>
    <row r="667" spans="22:24" ht="14.5">
      <c r="V667" s="342"/>
      <c r="W667" s="342"/>
      <c r="X667" s="342"/>
    </row>
    <row r="668" spans="22:24" ht="14.5">
      <c r="V668" s="342"/>
      <c r="W668" s="342"/>
      <c r="X668" s="342"/>
    </row>
    <row r="669" spans="22:24" ht="14.5">
      <c r="V669" s="342"/>
      <c r="W669" s="342"/>
      <c r="X669" s="342"/>
    </row>
    <row r="670" spans="22:24" ht="14.5">
      <c r="V670" s="342"/>
      <c r="W670" s="342"/>
      <c r="X670" s="342"/>
    </row>
    <row r="671" spans="22:24" ht="14.5">
      <c r="V671" s="342"/>
      <c r="W671" s="342"/>
      <c r="X671" s="342"/>
    </row>
    <row r="672" spans="22:24" ht="14.5">
      <c r="V672" s="342"/>
      <c r="W672" s="342"/>
      <c r="X672" s="342"/>
    </row>
    <row r="673" spans="22:24" ht="14.5">
      <c r="V673" s="342"/>
      <c r="W673" s="342"/>
      <c r="X673" s="342"/>
    </row>
    <row r="674" spans="22:24" ht="14.5">
      <c r="V674" s="342"/>
      <c r="W674" s="342"/>
      <c r="X674" s="342"/>
    </row>
    <row r="675" spans="22:24" ht="14.5">
      <c r="V675" s="342"/>
      <c r="W675" s="342"/>
      <c r="X675" s="342"/>
    </row>
    <row r="676" spans="22:24" ht="14.5">
      <c r="V676" s="342"/>
      <c r="W676" s="342"/>
      <c r="X676" s="342"/>
    </row>
    <row r="677" spans="22:24" ht="14.5">
      <c r="V677" s="342"/>
      <c r="W677" s="342"/>
      <c r="X677" s="342"/>
    </row>
    <row r="678" spans="22:24" ht="14.5">
      <c r="V678" s="342"/>
      <c r="W678" s="342"/>
      <c r="X678" s="342"/>
    </row>
    <row r="679" spans="22:24" ht="14.5">
      <c r="V679" s="342"/>
      <c r="W679" s="342"/>
      <c r="X679" s="342"/>
    </row>
    <row r="680" spans="22:24" ht="14.5">
      <c r="V680" s="342"/>
      <c r="W680" s="342"/>
      <c r="X680" s="342"/>
    </row>
    <row r="681" spans="22:24" ht="14.5">
      <c r="V681" s="342"/>
      <c r="W681" s="342"/>
      <c r="X681" s="342"/>
    </row>
    <row r="682" spans="22:24" ht="14.5">
      <c r="V682" s="342"/>
      <c r="W682" s="342"/>
      <c r="X682" s="342"/>
    </row>
    <row r="683" spans="22:24" ht="14.5">
      <c r="V683" s="342"/>
      <c r="W683" s="342"/>
      <c r="X683" s="342"/>
    </row>
    <row r="684" spans="22:24" ht="14.5">
      <c r="V684" s="342"/>
      <c r="W684" s="342"/>
      <c r="X684" s="342"/>
    </row>
    <row r="685" spans="22:24" ht="14.5">
      <c r="V685" s="342"/>
      <c r="W685" s="342"/>
      <c r="X685" s="342"/>
    </row>
    <row r="686" spans="22:24" ht="14.5">
      <c r="V686" s="342"/>
      <c r="W686" s="342"/>
      <c r="X686" s="342"/>
    </row>
    <row r="687" spans="22:24" ht="14.5">
      <c r="V687" s="342"/>
      <c r="W687" s="342"/>
      <c r="X687" s="342"/>
    </row>
    <row r="688" spans="22:24" ht="14.5">
      <c r="V688" s="342"/>
      <c r="W688" s="342"/>
      <c r="X688" s="342"/>
    </row>
    <row r="689" spans="22:24" ht="14.5">
      <c r="V689" s="342"/>
      <c r="W689" s="342"/>
      <c r="X689" s="342"/>
    </row>
    <row r="690" spans="22:24" ht="14.5">
      <c r="V690" s="342"/>
      <c r="W690" s="342"/>
      <c r="X690" s="342"/>
    </row>
    <row r="691" spans="22:24" ht="14.5">
      <c r="V691" s="342"/>
      <c r="W691" s="342"/>
      <c r="X691" s="342"/>
    </row>
    <row r="692" spans="22:24" ht="14.5">
      <c r="V692" s="342"/>
      <c r="W692" s="342"/>
      <c r="X692" s="342"/>
    </row>
    <row r="693" spans="22:24" ht="14.5">
      <c r="V693" s="342"/>
      <c r="W693" s="342"/>
      <c r="X693" s="342"/>
    </row>
    <row r="694" spans="22:24" ht="14.5">
      <c r="V694" s="342"/>
      <c r="W694" s="342"/>
      <c r="X694" s="342"/>
    </row>
    <row r="695" spans="22:24" ht="14.5">
      <c r="V695" s="342"/>
      <c r="W695" s="342"/>
      <c r="X695" s="342"/>
    </row>
    <row r="696" spans="22:24" ht="14.5">
      <c r="V696" s="342"/>
      <c r="W696" s="342"/>
      <c r="X696" s="342"/>
    </row>
    <row r="697" spans="22:24" ht="14.5">
      <c r="V697" s="342"/>
      <c r="W697" s="342"/>
      <c r="X697" s="342"/>
    </row>
    <row r="698" spans="22:24" ht="14.5">
      <c r="V698" s="342"/>
      <c r="W698" s="342"/>
      <c r="X698" s="342"/>
    </row>
    <row r="699" spans="22:24" ht="14.5">
      <c r="V699" s="342"/>
      <c r="W699" s="342"/>
      <c r="X699" s="342"/>
    </row>
    <row r="700" spans="22:24" ht="14.5">
      <c r="V700" s="342"/>
      <c r="W700" s="342"/>
      <c r="X700" s="342"/>
    </row>
    <row r="701" spans="22:24" ht="14.5">
      <c r="V701" s="342"/>
      <c r="W701" s="342"/>
      <c r="X701" s="342"/>
    </row>
    <row r="702" spans="22:24" ht="14.5">
      <c r="V702" s="342"/>
      <c r="W702" s="342"/>
      <c r="X702" s="342"/>
    </row>
    <row r="703" spans="22:24" ht="14.5">
      <c r="V703" s="342"/>
      <c r="W703" s="342"/>
      <c r="X703" s="342"/>
    </row>
    <row r="704" spans="22:24" ht="14.5">
      <c r="V704" s="342"/>
      <c r="W704" s="342"/>
      <c r="X704" s="342"/>
    </row>
    <row r="705" spans="22:24" ht="14.5">
      <c r="V705" s="342"/>
      <c r="W705" s="342"/>
      <c r="X705" s="342"/>
    </row>
    <row r="706" spans="22:24" ht="14.5">
      <c r="V706" s="342"/>
      <c r="W706" s="342"/>
      <c r="X706" s="342"/>
    </row>
    <row r="707" spans="22:24" ht="14.5">
      <c r="V707" s="342"/>
      <c r="W707" s="342"/>
      <c r="X707" s="342"/>
    </row>
    <row r="708" spans="22:24" ht="14.5">
      <c r="V708" s="342"/>
      <c r="W708" s="342"/>
      <c r="X708" s="342"/>
    </row>
    <row r="709" spans="22:24" ht="14.5">
      <c r="V709" s="342"/>
      <c r="W709" s="342"/>
      <c r="X709" s="342"/>
    </row>
    <row r="710" spans="22:24" ht="14.5">
      <c r="V710" s="342"/>
      <c r="W710" s="342"/>
      <c r="X710" s="342"/>
    </row>
    <row r="711" spans="22:24" ht="14.5">
      <c r="V711" s="342"/>
      <c r="W711" s="342"/>
      <c r="X711" s="342"/>
    </row>
    <row r="712" spans="22:24" ht="14.5">
      <c r="V712" s="342"/>
      <c r="W712" s="342"/>
      <c r="X712" s="342"/>
    </row>
    <row r="713" spans="22:24" ht="14.5">
      <c r="V713" s="342"/>
      <c r="W713" s="342"/>
      <c r="X713" s="342"/>
    </row>
    <row r="714" spans="22:24" ht="14.5">
      <c r="V714" s="342"/>
      <c r="W714" s="342"/>
      <c r="X714" s="342"/>
    </row>
    <row r="715" spans="22:24" ht="14.5">
      <c r="V715" s="342"/>
      <c r="W715" s="342"/>
      <c r="X715" s="342"/>
    </row>
    <row r="716" spans="22:24" ht="14.5">
      <c r="V716" s="342"/>
      <c r="W716" s="342"/>
      <c r="X716" s="342"/>
    </row>
    <row r="717" spans="22:24" ht="14.5">
      <c r="V717" s="342"/>
      <c r="W717" s="342"/>
      <c r="X717" s="342"/>
    </row>
    <row r="718" spans="22:24" ht="14.5">
      <c r="V718" s="342"/>
      <c r="W718" s="342"/>
      <c r="X718" s="342"/>
    </row>
    <row r="719" spans="22:24" ht="14.5">
      <c r="V719" s="342"/>
      <c r="W719" s="342"/>
      <c r="X719" s="342"/>
    </row>
    <row r="720" spans="22:24" ht="14.5">
      <c r="V720" s="342"/>
      <c r="W720" s="342"/>
      <c r="X720" s="342"/>
    </row>
    <row r="721" spans="22:24" ht="14.5">
      <c r="V721" s="342"/>
      <c r="W721" s="342"/>
      <c r="X721" s="342"/>
    </row>
    <row r="722" spans="22:24" ht="14.5">
      <c r="V722" s="342"/>
      <c r="W722" s="342"/>
      <c r="X722" s="342"/>
    </row>
    <row r="723" spans="22:24" ht="14.5">
      <c r="V723" s="342"/>
      <c r="W723" s="342"/>
      <c r="X723" s="342"/>
    </row>
    <row r="724" spans="22:24" ht="14.5">
      <c r="V724" s="342"/>
      <c r="W724" s="342"/>
      <c r="X724" s="342"/>
    </row>
    <row r="725" spans="22:24" ht="14.5">
      <c r="V725" s="342"/>
      <c r="W725" s="342"/>
      <c r="X725" s="342"/>
    </row>
    <row r="726" spans="22:24" ht="14.5">
      <c r="V726" s="342"/>
      <c r="W726" s="342"/>
      <c r="X726" s="342"/>
    </row>
    <row r="727" spans="22:24" ht="14.5">
      <c r="V727" s="342"/>
      <c r="W727" s="342"/>
      <c r="X727" s="342"/>
    </row>
    <row r="728" spans="22:24" ht="14.5">
      <c r="V728" s="342"/>
      <c r="W728" s="342"/>
      <c r="X728" s="342"/>
    </row>
    <row r="729" spans="22:24" ht="14.5">
      <c r="V729" s="342"/>
      <c r="W729" s="342"/>
      <c r="X729" s="342"/>
    </row>
    <row r="730" spans="22:24" ht="14.5">
      <c r="V730" s="342"/>
      <c r="W730" s="342"/>
      <c r="X730" s="342"/>
    </row>
    <row r="731" spans="22:24" ht="14.5">
      <c r="V731" s="342"/>
      <c r="W731" s="342"/>
      <c r="X731" s="342"/>
    </row>
    <row r="732" spans="22:24" ht="14.5">
      <c r="V732" s="342"/>
      <c r="W732" s="342"/>
      <c r="X732" s="342"/>
    </row>
    <row r="733" spans="22:24" ht="14.5">
      <c r="V733" s="342"/>
      <c r="W733" s="342"/>
      <c r="X733" s="342"/>
    </row>
    <row r="734" spans="22:24" ht="14.5">
      <c r="V734" s="342"/>
      <c r="W734" s="342"/>
      <c r="X734" s="342"/>
    </row>
    <row r="735" spans="22:24" ht="14.5">
      <c r="V735" s="342"/>
      <c r="W735" s="342"/>
      <c r="X735" s="342"/>
    </row>
    <row r="736" spans="22:24" ht="14.5">
      <c r="V736" s="342"/>
      <c r="W736" s="342"/>
      <c r="X736" s="342"/>
    </row>
    <row r="737" spans="22:24" ht="14.5">
      <c r="V737" s="342"/>
      <c r="W737" s="342"/>
      <c r="X737" s="342"/>
    </row>
    <row r="738" spans="22:24" ht="14.5">
      <c r="V738" s="342"/>
      <c r="W738" s="342"/>
      <c r="X738" s="342"/>
    </row>
    <row r="739" spans="22:24" ht="14.5">
      <c r="V739" s="342"/>
      <c r="W739" s="342"/>
      <c r="X739" s="342"/>
    </row>
    <row r="740" spans="22:24" ht="14.5">
      <c r="V740" s="342"/>
      <c r="W740" s="342"/>
      <c r="X740" s="342"/>
    </row>
    <row r="741" spans="22:24" ht="14.5">
      <c r="V741" s="342"/>
      <c r="W741" s="342"/>
      <c r="X741" s="342"/>
    </row>
    <row r="742" spans="22:24" ht="14.5">
      <c r="V742" s="342"/>
      <c r="W742" s="342"/>
      <c r="X742" s="342"/>
    </row>
    <row r="743" spans="22:24" ht="14.5">
      <c r="V743" s="342"/>
      <c r="W743" s="342"/>
      <c r="X743" s="342"/>
    </row>
    <row r="744" spans="22:24" ht="14.5">
      <c r="V744" s="342"/>
      <c r="W744" s="342"/>
      <c r="X744" s="342"/>
    </row>
    <row r="745" spans="22:24" ht="14.5">
      <c r="V745" s="342"/>
      <c r="W745" s="342"/>
      <c r="X745" s="342"/>
    </row>
    <row r="746" spans="22:24" ht="14.5">
      <c r="V746" s="342"/>
      <c r="W746" s="342"/>
      <c r="X746" s="342"/>
    </row>
    <row r="747" spans="22:24" ht="14.5">
      <c r="V747" s="342"/>
      <c r="W747" s="342"/>
      <c r="X747" s="342"/>
    </row>
    <row r="748" spans="22:24" ht="14.5">
      <c r="V748" s="342"/>
      <c r="W748" s="342"/>
      <c r="X748" s="342"/>
    </row>
    <row r="749" spans="22:24" ht="14.5">
      <c r="V749" s="342"/>
      <c r="W749" s="342"/>
      <c r="X749" s="342"/>
    </row>
    <row r="750" spans="22:24" ht="14.5">
      <c r="V750" s="342"/>
      <c r="W750" s="342"/>
      <c r="X750" s="342"/>
    </row>
    <row r="751" spans="22:24" ht="14.5">
      <c r="V751" s="342"/>
      <c r="W751" s="342"/>
      <c r="X751" s="342"/>
    </row>
    <row r="752" spans="22:24" ht="14.5">
      <c r="V752" s="342"/>
      <c r="W752" s="342"/>
      <c r="X752" s="342"/>
    </row>
    <row r="753" spans="22:24" ht="14.5">
      <c r="V753" s="342"/>
      <c r="W753" s="342"/>
      <c r="X753" s="342"/>
    </row>
    <row r="754" spans="22:24" ht="14.5">
      <c r="V754" s="342"/>
      <c r="W754" s="342"/>
      <c r="X754" s="342"/>
    </row>
    <row r="755" spans="22:24" ht="14.5">
      <c r="V755" s="342"/>
      <c r="W755" s="342"/>
      <c r="X755" s="342"/>
    </row>
    <row r="756" spans="22:24" ht="14.5">
      <c r="V756" s="342"/>
      <c r="W756" s="342"/>
      <c r="X756" s="342"/>
    </row>
    <row r="757" spans="22:24" ht="14.5">
      <c r="V757" s="342"/>
      <c r="W757" s="342"/>
      <c r="X757" s="342"/>
    </row>
    <row r="758" spans="22:24" ht="14.5">
      <c r="V758" s="342"/>
      <c r="W758" s="342"/>
      <c r="X758" s="342"/>
    </row>
    <row r="759" spans="22:24" ht="14.5">
      <c r="V759" s="342"/>
      <c r="W759" s="342"/>
      <c r="X759" s="342"/>
    </row>
    <row r="760" spans="22:24" ht="14.5">
      <c r="V760" s="342"/>
      <c r="W760" s="342"/>
      <c r="X760" s="342"/>
    </row>
    <row r="761" spans="22:24" ht="14.5">
      <c r="V761" s="342"/>
      <c r="W761" s="342"/>
      <c r="X761" s="342"/>
    </row>
    <row r="762" spans="22:24" ht="14.5">
      <c r="V762" s="342"/>
      <c r="W762" s="342"/>
      <c r="X762" s="342"/>
    </row>
    <row r="763" spans="22:24" ht="14.5">
      <c r="V763" s="342"/>
      <c r="W763" s="342"/>
      <c r="X763" s="342"/>
    </row>
    <row r="764" spans="22:24" ht="14.5">
      <c r="V764" s="342"/>
      <c r="W764" s="342"/>
      <c r="X764" s="342"/>
    </row>
    <row r="765" spans="22:24" ht="14.5">
      <c r="V765" s="342"/>
      <c r="W765" s="342"/>
      <c r="X765" s="342"/>
    </row>
    <row r="766" spans="22:24" ht="14.5">
      <c r="V766" s="342"/>
      <c r="W766" s="342"/>
      <c r="X766" s="342"/>
    </row>
    <row r="767" spans="22:24" ht="14.5">
      <c r="V767" s="342"/>
      <c r="W767" s="342"/>
      <c r="X767" s="342"/>
    </row>
    <row r="768" spans="22:24" ht="14.5">
      <c r="V768" s="342"/>
      <c r="W768" s="342"/>
      <c r="X768" s="342"/>
    </row>
    <row r="769" spans="22:24" ht="14.5">
      <c r="V769" s="342"/>
      <c r="W769" s="342"/>
      <c r="X769" s="342"/>
    </row>
    <row r="770" spans="22:24" ht="14.5">
      <c r="V770" s="342"/>
      <c r="W770" s="342"/>
      <c r="X770" s="342"/>
    </row>
    <row r="771" spans="22:24" ht="14.5">
      <c r="V771" s="342"/>
      <c r="W771" s="342"/>
      <c r="X771" s="342"/>
    </row>
    <row r="772" spans="22:24" ht="14.5">
      <c r="V772" s="342"/>
      <c r="W772" s="342"/>
      <c r="X772" s="342"/>
    </row>
    <row r="773" spans="22:24" ht="14.5">
      <c r="V773" s="342"/>
      <c r="W773" s="342"/>
      <c r="X773" s="342"/>
    </row>
    <row r="774" spans="22:24" ht="14.5">
      <c r="V774" s="342"/>
      <c r="W774" s="342"/>
      <c r="X774" s="342"/>
    </row>
    <row r="775" spans="22:24" ht="14.5">
      <c r="V775" s="342"/>
      <c r="W775" s="342"/>
      <c r="X775" s="342"/>
    </row>
    <row r="776" spans="22:24" ht="14.5">
      <c r="V776" s="342"/>
      <c r="W776" s="342"/>
      <c r="X776" s="342"/>
    </row>
    <row r="777" spans="22:24" ht="14.5">
      <c r="V777" s="342"/>
      <c r="W777" s="342"/>
      <c r="X777" s="342"/>
    </row>
    <row r="778" spans="22:24" ht="14.5">
      <c r="V778" s="342"/>
      <c r="W778" s="342"/>
      <c r="X778" s="342"/>
    </row>
    <row r="779" spans="22:24" ht="14.5">
      <c r="V779" s="342"/>
      <c r="W779" s="342"/>
      <c r="X779" s="342"/>
    </row>
    <row r="780" spans="22:24" ht="14.5">
      <c r="V780" s="342"/>
      <c r="W780" s="342"/>
      <c r="X780" s="342"/>
    </row>
    <row r="781" spans="22:24" ht="14.5">
      <c r="V781" s="342"/>
      <c r="W781" s="342"/>
      <c r="X781" s="342"/>
    </row>
    <row r="782" spans="22:24" ht="14.5">
      <c r="V782" s="342"/>
      <c r="W782" s="342"/>
      <c r="X782" s="342"/>
    </row>
    <row r="783" spans="22:24" ht="14.5">
      <c r="V783" s="342"/>
      <c r="W783" s="342"/>
      <c r="X783" s="342"/>
    </row>
    <row r="784" spans="22:24" ht="14.5">
      <c r="V784" s="342"/>
      <c r="W784" s="342"/>
      <c r="X784" s="342"/>
    </row>
    <row r="785" spans="22:24" ht="14.5">
      <c r="V785" s="342"/>
      <c r="W785" s="342"/>
      <c r="X785" s="342"/>
    </row>
    <row r="786" spans="22:24" ht="14.5">
      <c r="V786" s="342"/>
      <c r="W786" s="342"/>
      <c r="X786" s="342"/>
    </row>
    <row r="787" spans="22:24" ht="14.5">
      <c r="V787" s="342"/>
      <c r="W787" s="342"/>
      <c r="X787" s="342"/>
    </row>
    <row r="788" spans="22:24" ht="14.5">
      <c r="V788" s="342"/>
      <c r="W788" s="342"/>
      <c r="X788" s="342"/>
    </row>
    <row r="789" spans="22:24" ht="14.5">
      <c r="V789" s="342"/>
      <c r="W789" s="342"/>
      <c r="X789" s="342"/>
    </row>
    <row r="790" spans="22:24" ht="14.5">
      <c r="V790" s="342"/>
      <c r="W790" s="342"/>
      <c r="X790" s="342"/>
    </row>
    <row r="791" spans="22:24" ht="14.5">
      <c r="V791" s="342"/>
      <c r="W791" s="342"/>
      <c r="X791" s="342"/>
    </row>
    <row r="792" spans="22:24" ht="14.5">
      <c r="V792" s="342"/>
      <c r="W792" s="342"/>
      <c r="X792" s="342"/>
    </row>
    <row r="793" spans="22:24" ht="14.5">
      <c r="V793" s="342"/>
      <c r="W793" s="342"/>
      <c r="X793" s="342"/>
    </row>
    <row r="794" spans="22:24" ht="14.5">
      <c r="V794" s="342"/>
      <c r="W794" s="342"/>
      <c r="X794" s="342"/>
    </row>
    <row r="795" spans="22:24" ht="14.5">
      <c r="V795" s="342"/>
      <c r="W795" s="342"/>
      <c r="X795" s="342"/>
    </row>
    <row r="796" spans="22:24" ht="14.5">
      <c r="V796" s="342"/>
      <c r="W796" s="342"/>
      <c r="X796" s="342"/>
    </row>
    <row r="797" spans="22:24" ht="14.5">
      <c r="V797" s="342"/>
      <c r="W797" s="342"/>
      <c r="X797" s="342"/>
    </row>
    <row r="798" spans="22:24" ht="14.5">
      <c r="V798" s="342"/>
      <c r="W798" s="342"/>
      <c r="X798" s="342"/>
    </row>
    <row r="799" spans="22:24" ht="14.5">
      <c r="V799" s="342"/>
      <c r="W799" s="342"/>
      <c r="X799" s="342"/>
    </row>
    <row r="800" spans="22:24" ht="14.5">
      <c r="V800" s="342"/>
      <c r="W800" s="342"/>
      <c r="X800" s="342"/>
    </row>
    <row r="801" spans="22:24" ht="14.5">
      <c r="V801" s="342"/>
      <c r="W801" s="342"/>
      <c r="X801" s="342"/>
    </row>
    <row r="802" spans="22:24" ht="14.5">
      <c r="V802" s="342"/>
      <c r="W802" s="342"/>
      <c r="X802" s="342"/>
    </row>
    <row r="803" spans="22:24" ht="14.5">
      <c r="V803" s="342"/>
      <c r="W803" s="342"/>
      <c r="X803" s="342"/>
    </row>
    <row r="804" spans="22:24" ht="14.5">
      <c r="V804" s="342"/>
      <c r="W804" s="342"/>
      <c r="X804" s="342"/>
    </row>
    <row r="805" spans="22:24" ht="14.5">
      <c r="V805" s="342"/>
      <c r="W805" s="342"/>
      <c r="X805" s="342"/>
    </row>
    <row r="806" spans="22:24" ht="14.5">
      <c r="V806" s="342"/>
      <c r="W806" s="342"/>
      <c r="X806" s="342"/>
    </row>
    <row r="807" spans="22:24" ht="14.5">
      <c r="V807" s="342"/>
      <c r="W807" s="342"/>
      <c r="X807" s="342"/>
    </row>
    <row r="808" spans="22:24" ht="14.5">
      <c r="V808" s="342"/>
      <c r="W808" s="342"/>
      <c r="X808" s="342"/>
    </row>
    <row r="809" spans="22:24" ht="14.5">
      <c r="V809" s="342"/>
      <c r="W809" s="342"/>
      <c r="X809" s="342"/>
    </row>
    <row r="810" spans="22:24" ht="14.5">
      <c r="V810" s="342"/>
      <c r="W810" s="342"/>
      <c r="X810" s="342"/>
    </row>
    <row r="811" spans="22:24" ht="14.5">
      <c r="V811" s="342"/>
      <c r="W811" s="342"/>
      <c r="X811" s="342"/>
    </row>
    <row r="812" spans="22:24" ht="14.5">
      <c r="V812" s="342"/>
      <c r="W812" s="342"/>
      <c r="X812" s="342"/>
    </row>
    <row r="813" spans="22:24" ht="14.5">
      <c r="V813" s="342"/>
      <c r="W813" s="342"/>
      <c r="X813" s="342"/>
    </row>
    <row r="814" spans="22:24" ht="14.5">
      <c r="V814" s="342"/>
      <c r="W814" s="342"/>
      <c r="X814" s="342"/>
    </row>
    <row r="815" spans="22:24" ht="14.5">
      <c r="V815" s="342"/>
      <c r="W815" s="342"/>
      <c r="X815" s="342"/>
    </row>
    <row r="816" spans="22:24" ht="14.5">
      <c r="V816" s="342"/>
      <c r="W816" s="342"/>
      <c r="X816" s="342"/>
    </row>
    <row r="817" spans="22:24" ht="14.5">
      <c r="V817" s="342"/>
      <c r="W817" s="342"/>
      <c r="X817" s="342"/>
    </row>
    <row r="818" spans="22:24" ht="14.5">
      <c r="V818" s="342"/>
      <c r="W818" s="342"/>
      <c r="X818" s="342"/>
    </row>
    <row r="819" spans="22:24" ht="14.5">
      <c r="V819" s="342"/>
      <c r="W819" s="342"/>
      <c r="X819" s="342"/>
    </row>
    <row r="820" spans="22:24" ht="14.5">
      <c r="V820" s="342"/>
      <c r="W820" s="342"/>
      <c r="X820" s="342"/>
    </row>
    <row r="821" spans="22:24" ht="14.5">
      <c r="V821" s="342"/>
      <c r="W821" s="342"/>
      <c r="X821" s="342"/>
    </row>
    <row r="822" spans="22:24" ht="14.5">
      <c r="V822" s="342"/>
      <c r="W822" s="342"/>
      <c r="X822" s="342"/>
    </row>
    <row r="823" spans="22:24" ht="14.5">
      <c r="V823" s="342"/>
      <c r="W823" s="342"/>
      <c r="X823" s="342"/>
    </row>
    <row r="824" spans="22:24" ht="14.5">
      <c r="V824" s="342"/>
      <c r="W824" s="342"/>
      <c r="X824" s="342"/>
    </row>
    <row r="825" spans="22:24" ht="14.5">
      <c r="V825" s="342"/>
      <c r="W825" s="342"/>
      <c r="X825" s="342"/>
    </row>
    <row r="826" spans="22:24" ht="14.5">
      <c r="V826" s="342"/>
      <c r="W826" s="342"/>
      <c r="X826" s="342"/>
    </row>
    <row r="827" spans="22:24" ht="14.5">
      <c r="V827" s="342"/>
      <c r="W827" s="342"/>
      <c r="X827" s="342"/>
    </row>
    <row r="828" spans="22:24" ht="14.5">
      <c r="V828" s="342"/>
      <c r="W828" s="342"/>
      <c r="X828" s="342"/>
    </row>
    <row r="829" spans="22:24" ht="14.5">
      <c r="V829" s="342"/>
      <c r="W829" s="342"/>
      <c r="X829" s="342"/>
    </row>
    <row r="830" spans="22:24" ht="14.5">
      <c r="V830" s="342"/>
      <c r="W830" s="342"/>
      <c r="X830" s="342"/>
    </row>
    <row r="831" spans="22:24" ht="14.5">
      <c r="V831" s="342"/>
      <c r="W831" s="342"/>
      <c r="X831" s="342"/>
    </row>
    <row r="832" spans="22:24" ht="14.5">
      <c r="V832" s="342"/>
      <c r="W832" s="342"/>
      <c r="X832" s="342"/>
    </row>
    <row r="833" spans="22:24" ht="14.5">
      <c r="V833" s="342"/>
      <c r="W833" s="342"/>
      <c r="X833" s="342"/>
    </row>
    <row r="834" spans="22:24" ht="14.5">
      <c r="V834" s="342"/>
      <c r="W834" s="342"/>
      <c r="X834" s="342"/>
    </row>
    <row r="835" spans="22:24" ht="14.5">
      <c r="V835" s="342"/>
      <c r="W835" s="342"/>
      <c r="X835" s="342"/>
    </row>
    <row r="836" spans="22:24" ht="14.5">
      <c r="V836" s="342"/>
      <c r="W836" s="342"/>
      <c r="X836" s="342"/>
    </row>
    <row r="837" spans="22:24" ht="14.5">
      <c r="V837" s="342"/>
      <c r="W837" s="342"/>
      <c r="X837" s="342"/>
    </row>
    <row r="838" spans="22:24" ht="14.5">
      <c r="V838" s="342"/>
      <c r="W838" s="342"/>
      <c r="X838" s="342"/>
    </row>
    <row r="839" spans="22:24" ht="14.5">
      <c r="V839" s="342"/>
      <c r="W839" s="342"/>
      <c r="X839" s="342"/>
    </row>
    <row r="840" spans="22:24" ht="14.5">
      <c r="V840" s="342"/>
      <c r="W840" s="342"/>
      <c r="X840" s="342"/>
    </row>
    <row r="841" spans="22:24" ht="14.5">
      <c r="V841" s="342"/>
      <c r="W841" s="342"/>
      <c r="X841" s="342"/>
    </row>
    <row r="842" spans="22:24" ht="14.5">
      <c r="V842" s="342"/>
      <c r="W842" s="342"/>
      <c r="X842" s="342"/>
    </row>
    <row r="843" spans="22:24" ht="14.5">
      <c r="V843" s="342"/>
      <c r="W843" s="342"/>
      <c r="X843" s="342"/>
    </row>
    <row r="844" spans="22:24" ht="14.5">
      <c r="V844" s="342"/>
      <c r="W844" s="342"/>
      <c r="X844" s="342"/>
    </row>
    <row r="845" spans="22:24" ht="14.5">
      <c r="V845" s="342"/>
      <c r="W845" s="342"/>
      <c r="X845" s="342"/>
    </row>
    <row r="846" spans="22:24" ht="14.5">
      <c r="V846" s="342"/>
      <c r="W846" s="342"/>
      <c r="X846" s="342"/>
    </row>
    <row r="847" spans="22:24" ht="14.5">
      <c r="V847" s="342"/>
      <c r="W847" s="342"/>
      <c r="X847" s="342"/>
    </row>
    <row r="848" spans="22:24" ht="14.5">
      <c r="V848" s="342"/>
      <c r="W848" s="342"/>
      <c r="X848" s="342"/>
    </row>
    <row r="849" spans="22:24" ht="14.5">
      <c r="V849" s="342"/>
      <c r="W849" s="342"/>
      <c r="X849" s="342"/>
    </row>
    <row r="850" spans="22:24" ht="14.5">
      <c r="V850" s="342"/>
      <c r="W850" s="342"/>
      <c r="X850" s="342"/>
    </row>
    <row r="851" spans="22:24" ht="14.5">
      <c r="V851" s="342"/>
      <c r="W851" s="342"/>
      <c r="X851" s="342"/>
    </row>
    <row r="852" spans="22:24" ht="14.5">
      <c r="V852" s="342"/>
      <c r="W852" s="342"/>
      <c r="X852" s="342"/>
    </row>
    <row r="853" spans="22:24" ht="14.5">
      <c r="V853" s="342"/>
      <c r="W853" s="342"/>
      <c r="X853" s="342"/>
    </row>
    <row r="854" spans="22:24" ht="14.5">
      <c r="V854" s="342"/>
      <c r="W854" s="342"/>
      <c r="X854" s="342"/>
    </row>
    <row r="855" spans="22:24" ht="14.5">
      <c r="V855" s="342"/>
      <c r="W855" s="342"/>
      <c r="X855" s="342"/>
    </row>
    <row r="856" spans="22:24" ht="14.5">
      <c r="V856" s="342"/>
      <c r="W856" s="342"/>
      <c r="X856" s="342"/>
    </row>
    <row r="857" spans="22:24" ht="14.5">
      <c r="V857" s="342"/>
      <c r="W857" s="342"/>
      <c r="X857" s="342"/>
    </row>
    <row r="858" spans="22:24" ht="14.5">
      <c r="V858" s="342"/>
      <c r="W858" s="342"/>
      <c r="X858" s="342"/>
    </row>
    <row r="859" spans="22:24" ht="14.5">
      <c r="V859" s="342"/>
      <c r="W859" s="342"/>
      <c r="X859" s="342"/>
    </row>
    <row r="860" spans="22:24" ht="14.5">
      <c r="V860" s="342"/>
      <c r="W860" s="342"/>
      <c r="X860" s="342"/>
    </row>
    <row r="861" spans="22:24" ht="14.5">
      <c r="V861" s="342"/>
      <c r="W861" s="342"/>
      <c r="X861" s="342"/>
    </row>
    <row r="862" spans="22:24" ht="14.5">
      <c r="V862" s="342"/>
      <c r="W862" s="342"/>
      <c r="X862" s="342"/>
    </row>
    <row r="863" spans="22:24" ht="14.5">
      <c r="V863" s="342"/>
      <c r="W863" s="342"/>
      <c r="X863" s="342"/>
    </row>
    <row r="864" spans="22:24" ht="14.5">
      <c r="V864" s="342"/>
      <c r="W864" s="342"/>
      <c r="X864" s="342"/>
    </row>
    <row r="865" spans="22:24" ht="14.5">
      <c r="V865" s="342"/>
      <c r="W865" s="342"/>
      <c r="X865" s="342"/>
    </row>
    <row r="866" spans="22:24" ht="14.5">
      <c r="V866" s="342"/>
      <c r="W866" s="342"/>
      <c r="X866" s="342"/>
    </row>
    <row r="867" spans="22:24" ht="14.5">
      <c r="V867" s="342"/>
      <c r="W867" s="342"/>
      <c r="X867" s="342"/>
    </row>
    <row r="868" spans="22:24" ht="14.5">
      <c r="V868" s="342"/>
      <c r="W868" s="342"/>
      <c r="X868" s="342"/>
    </row>
    <row r="869" spans="22:24" ht="14.5">
      <c r="V869" s="342"/>
      <c r="W869" s="342"/>
      <c r="X869" s="342"/>
    </row>
    <row r="870" spans="22:24" ht="14.5">
      <c r="V870" s="342"/>
      <c r="W870" s="342"/>
      <c r="X870" s="342"/>
    </row>
    <row r="871" spans="22:24" ht="14.5">
      <c r="V871" s="342"/>
      <c r="W871" s="342"/>
      <c r="X871" s="342"/>
    </row>
    <row r="872" spans="22:24" ht="14.5">
      <c r="V872" s="342"/>
      <c r="W872" s="342"/>
      <c r="X872" s="342"/>
    </row>
    <row r="873" spans="22:24" ht="14.5">
      <c r="V873" s="342"/>
      <c r="W873" s="342"/>
      <c r="X873" s="342"/>
    </row>
    <row r="874" spans="22:24" ht="14.5">
      <c r="V874" s="342"/>
      <c r="W874" s="342"/>
      <c r="X874" s="342"/>
    </row>
    <row r="875" spans="22:24" ht="14.5">
      <c r="V875" s="342"/>
      <c r="W875" s="342"/>
      <c r="X875" s="342"/>
    </row>
    <row r="876" spans="22:24" ht="14.5">
      <c r="V876" s="342"/>
      <c r="W876" s="342"/>
      <c r="X876" s="342"/>
    </row>
    <row r="877" spans="22:24" ht="14.5">
      <c r="V877" s="342"/>
      <c r="W877" s="342"/>
      <c r="X877" s="342"/>
    </row>
    <row r="878" spans="22:24" ht="14.5">
      <c r="V878" s="342"/>
      <c r="W878" s="342"/>
      <c r="X878" s="342"/>
    </row>
    <row r="879" spans="22:24" ht="14.5">
      <c r="V879" s="342"/>
      <c r="W879" s="342"/>
      <c r="X879" s="342"/>
    </row>
    <row r="880" spans="22:24" ht="14.5">
      <c r="V880" s="342"/>
      <c r="W880" s="342"/>
      <c r="X880" s="342"/>
    </row>
    <row r="881" spans="22:24" ht="14.5">
      <c r="V881" s="342"/>
      <c r="W881" s="342"/>
      <c r="X881" s="342"/>
    </row>
    <row r="882" spans="22:24" ht="14.5">
      <c r="V882" s="342"/>
      <c r="W882" s="342"/>
      <c r="X882" s="342"/>
    </row>
    <row r="883" spans="22:24" ht="14.5">
      <c r="V883" s="342"/>
      <c r="W883" s="342"/>
      <c r="X883" s="342"/>
    </row>
    <row r="884" spans="22:24" ht="14.5">
      <c r="V884" s="342"/>
      <c r="W884" s="342"/>
      <c r="X884" s="342"/>
    </row>
    <row r="885" spans="22:24" ht="14.5">
      <c r="V885" s="342"/>
      <c r="W885" s="342"/>
      <c r="X885" s="342"/>
    </row>
    <row r="886" spans="22:24" ht="14.5">
      <c r="V886" s="342"/>
      <c r="W886" s="342"/>
      <c r="X886" s="342"/>
    </row>
    <row r="887" spans="22:24" ht="14.5">
      <c r="V887" s="342"/>
      <c r="W887" s="342"/>
      <c r="X887" s="342"/>
    </row>
    <row r="888" spans="22:24" ht="14.5">
      <c r="V888" s="342"/>
      <c r="W888" s="342"/>
      <c r="X888" s="342"/>
    </row>
    <row r="889" spans="22:24" ht="14.5">
      <c r="V889" s="342"/>
      <c r="W889" s="342"/>
      <c r="X889" s="342"/>
    </row>
    <row r="890" spans="22:24" ht="14.5">
      <c r="V890" s="342"/>
      <c r="W890" s="342"/>
      <c r="X890" s="342"/>
    </row>
    <row r="891" spans="22:24" ht="14.5">
      <c r="V891" s="342"/>
      <c r="W891" s="342"/>
      <c r="X891" s="342"/>
    </row>
    <row r="892" spans="22:24" ht="14.5">
      <c r="V892" s="342"/>
      <c r="W892" s="342"/>
      <c r="X892" s="342"/>
    </row>
    <row r="893" spans="22:24" ht="14.5">
      <c r="V893" s="342"/>
      <c r="W893" s="342"/>
      <c r="X893" s="342"/>
    </row>
    <row r="894" spans="22:24" ht="14.5">
      <c r="V894" s="342"/>
      <c r="W894" s="342"/>
      <c r="X894" s="342"/>
    </row>
    <row r="895" spans="22:24" ht="14.5">
      <c r="V895" s="342"/>
      <c r="W895" s="342"/>
      <c r="X895" s="342"/>
    </row>
    <row r="896" spans="22:24" ht="14.5">
      <c r="V896" s="342"/>
      <c r="W896" s="342"/>
      <c r="X896" s="342"/>
    </row>
    <row r="897" spans="22:24" ht="14.5">
      <c r="V897" s="342"/>
      <c r="W897" s="342"/>
      <c r="X897" s="342"/>
    </row>
    <row r="898" spans="22:24" ht="14.5">
      <c r="V898" s="342"/>
      <c r="W898" s="342"/>
      <c r="X898" s="342"/>
    </row>
    <row r="899" spans="22:24" ht="14.5">
      <c r="V899" s="342"/>
      <c r="W899" s="342"/>
      <c r="X899" s="342"/>
    </row>
    <row r="900" spans="22:24" ht="14.5">
      <c r="V900" s="342"/>
      <c r="W900" s="342"/>
      <c r="X900" s="342"/>
    </row>
    <row r="901" spans="22:24" ht="14.5">
      <c r="V901" s="342"/>
      <c r="W901" s="342"/>
      <c r="X901" s="342"/>
    </row>
    <row r="902" spans="22:24" ht="14.5">
      <c r="V902" s="342"/>
      <c r="W902" s="342"/>
      <c r="X902" s="342"/>
    </row>
    <row r="903" spans="22:24" ht="14.5">
      <c r="V903" s="342"/>
      <c r="W903" s="342"/>
      <c r="X903" s="342"/>
    </row>
    <row r="904" spans="22:24" ht="14.5">
      <c r="V904" s="342"/>
      <c r="W904" s="342"/>
      <c r="X904" s="342"/>
    </row>
    <row r="905" spans="22:24" ht="14.5">
      <c r="V905" s="342"/>
      <c r="W905" s="342"/>
      <c r="X905" s="342"/>
    </row>
    <row r="906" spans="22:24" ht="14.5">
      <c r="V906" s="342"/>
      <c r="W906" s="342"/>
      <c r="X906" s="342"/>
    </row>
    <row r="907" spans="22:24" ht="14.5">
      <c r="V907" s="342"/>
      <c r="W907" s="342"/>
      <c r="X907" s="342"/>
    </row>
    <row r="908" spans="22:24" ht="14.5">
      <c r="V908" s="342"/>
      <c r="W908" s="342"/>
      <c r="X908" s="342"/>
    </row>
    <row r="909" spans="22:24" ht="14.5">
      <c r="V909" s="342"/>
      <c r="W909" s="342"/>
      <c r="X909" s="342"/>
    </row>
    <row r="910" spans="22:24" ht="14.5">
      <c r="V910" s="342"/>
      <c r="W910" s="342"/>
      <c r="X910" s="342"/>
    </row>
    <row r="911" spans="22:24" ht="14.5">
      <c r="V911" s="342"/>
      <c r="W911" s="342"/>
      <c r="X911" s="342"/>
    </row>
    <row r="912" spans="22:24" ht="14.5">
      <c r="V912" s="342"/>
      <c r="W912" s="342"/>
      <c r="X912" s="342"/>
    </row>
    <row r="913" spans="22:24" ht="14.5">
      <c r="V913" s="342"/>
      <c r="W913" s="342"/>
      <c r="X913" s="342"/>
    </row>
    <row r="914" spans="22:24" ht="14.5">
      <c r="V914" s="342"/>
      <c r="W914" s="342"/>
      <c r="X914" s="342"/>
    </row>
    <row r="915" spans="22:24" ht="14.5">
      <c r="V915" s="342"/>
      <c r="W915" s="342"/>
      <c r="X915" s="342"/>
    </row>
    <row r="916" spans="22:24" ht="14.5">
      <c r="V916" s="342"/>
      <c r="W916" s="342"/>
      <c r="X916" s="342"/>
    </row>
    <row r="917" spans="22:24" ht="14.5">
      <c r="V917" s="342"/>
      <c r="W917" s="342"/>
      <c r="X917" s="342"/>
    </row>
    <row r="918" spans="22:24" ht="14.5">
      <c r="V918" s="342"/>
      <c r="W918" s="342"/>
      <c r="X918" s="342"/>
    </row>
    <row r="919" spans="22:24" ht="14.5">
      <c r="V919" s="342"/>
      <c r="W919" s="342"/>
      <c r="X919" s="342"/>
    </row>
    <row r="920" spans="22:24" ht="14.5">
      <c r="V920" s="342"/>
      <c r="W920" s="342"/>
      <c r="X920" s="342"/>
    </row>
    <row r="921" spans="22:24" ht="14.5">
      <c r="V921" s="342"/>
      <c r="W921" s="342"/>
      <c r="X921" s="342"/>
    </row>
    <row r="922" spans="22:24" ht="14.5">
      <c r="V922" s="342"/>
      <c r="W922" s="342"/>
      <c r="X922" s="342"/>
    </row>
    <row r="923" spans="22:24" ht="14.5">
      <c r="V923" s="342"/>
      <c r="W923" s="342"/>
      <c r="X923" s="342"/>
    </row>
    <row r="924" spans="22:24" ht="14.5">
      <c r="V924" s="342"/>
      <c r="W924" s="342"/>
      <c r="X924" s="342"/>
    </row>
    <row r="925" spans="22:24" ht="14.5">
      <c r="V925" s="342"/>
      <c r="W925" s="342"/>
      <c r="X925" s="342"/>
    </row>
    <row r="926" spans="22:24" ht="14.5">
      <c r="V926" s="342"/>
      <c r="W926" s="342"/>
      <c r="X926" s="342"/>
    </row>
    <row r="927" spans="22:24" ht="14.5">
      <c r="V927" s="342"/>
      <c r="W927" s="342"/>
      <c r="X927" s="342"/>
    </row>
    <row r="928" spans="22:24" ht="14.5">
      <c r="V928" s="342"/>
      <c r="W928" s="342"/>
      <c r="X928" s="342"/>
    </row>
    <row r="929" spans="22:24" ht="14.5">
      <c r="V929" s="342"/>
      <c r="W929" s="342"/>
      <c r="X929" s="342"/>
    </row>
    <row r="930" spans="22:24" ht="14.5">
      <c r="V930" s="342"/>
      <c r="W930" s="342"/>
      <c r="X930" s="342"/>
    </row>
    <row r="931" spans="22:24" ht="14.5">
      <c r="V931" s="342"/>
      <c r="W931" s="342"/>
      <c r="X931" s="342"/>
    </row>
    <row r="932" spans="22:24" ht="14.5">
      <c r="V932" s="342"/>
      <c r="W932" s="342"/>
      <c r="X932" s="342"/>
    </row>
    <row r="933" spans="22:24" ht="14.5">
      <c r="V933" s="342"/>
      <c r="W933" s="342"/>
      <c r="X933" s="342"/>
    </row>
    <row r="934" spans="22:24" ht="14.5">
      <c r="V934" s="342"/>
      <c r="W934" s="342"/>
      <c r="X934" s="342"/>
    </row>
    <row r="935" spans="22:24" ht="14.5">
      <c r="V935" s="342"/>
      <c r="W935" s="342"/>
      <c r="X935" s="342"/>
    </row>
    <row r="936" spans="22:24" ht="14.5">
      <c r="V936" s="342"/>
      <c r="W936" s="342"/>
      <c r="X936" s="342"/>
    </row>
    <row r="937" spans="22:24" ht="14.5">
      <c r="V937" s="342"/>
      <c r="W937" s="342"/>
      <c r="X937" s="342"/>
    </row>
    <row r="938" spans="22:24" ht="14.5">
      <c r="V938" s="342"/>
      <c r="W938" s="342"/>
      <c r="X938" s="342"/>
    </row>
    <row r="939" spans="22:24" ht="14.5">
      <c r="V939" s="342"/>
      <c r="W939" s="342"/>
      <c r="X939" s="342"/>
    </row>
    <row r="940" spans="22:24" ht="14.5">
      <c r="V940" s="342"/>
      <c r="W940" s="342"/>
      <c r="X940" s="342"/>
    </row>
    <row r="941" spans="22:24" ht="14.5">
      <c r="V941" s="342"/>
      <c r="W941" s="342"/>
      <c r="X941" s="342"/>
    </row>
    <row r="942" spans="22:24" ht="14.5">
      <c r="V942" s="342"/>
      <c r="W942" s="342"/>
      <c r="X942" s="342"/>
    </row>
    <row r="943" spans="22:24" ht="14.5">
      <c r="V943" s="342"/>
      <c r="W943" s="342"/>
      <c r="X943" s="342"/>
    </row>
    <row r="944" spans="22:24" ht="14.5">
      <c r="V944" s="342"/>
      <c r="W944" s="342"/>
      <c r="X944" s="342"/>
    </row>
    <row r="945" spans="22:24" ht="14.5">
      <c r="V945" s="342"/>
      <c r="W945" s="342"/>
      <c r="X945" s="342"/>
    </row>
    <row r="946" spans="22:24" ht="14.5">
      <c r="V946" s="342"/>
      <c r="W946" s="342"/>
      <c r="X946" s="342"/>
    </row>
    <row r="947" spans="22:24" ht="14.5">
      <c r="V947" s="342"/>
      <c r="W947" s="342"/>
      <c r="X947" s="342"/>
    </row>
    <row r="948" spans="22:24" ht="14.5">
      <c r="V948" s="342"/>
      <c r="W948" s="342"/>
      <c r="X948" s="342"/>
    </row>
    <row r="949" spans="22:24" ht="14.5">
      <c r="V949" s="342"/>
      <c r="W949" s="342"/>
      <c r="X949" s="342"/>
    </row>
    <row r="950" spans="22:24" ht="14.5">
      <c r="V950" s="342"/>
      <c r="W950" s="342"/>
      <c r="X950" s="342"/>
    </row>
    <row r="951" spans="22:24" ht="14.5">
      <c r="V951" s="342"/>
      <c r="W951" s="342"/>
      <c r="X951" s="342"/>
    </row>
    <row r="952" spans="22:24" ht="14.5">
      <c r="V952" s="342"/>
      <c r="W952" s="342"/>
      <c r="X952" s="342"/>
    </row>
    <row r="953" spans="22:24" ht="14.5">
      <c r="V953" s="342"/>
      <c r="W953" s="342"/>
      <c r="X953" s="342"/>
    </row>
    <row r="954" spans="22:24" ht="14.5">
      <c r="V954" s="342"/>
      <c r="W954" s="342"/>
      <c r="X954" s="342"/>
    </row>
    <row r="955" spans="22:24" ht="14.5">
      <c r="V955" s="342"/>
      <c r="W955" s="342"/>
      <c r="X955" s="342"/>
    </row>
    <row r="956" spans="22:24" ht="14.5">
      <c r="V956" s="342"/>
      <c r="W956" s="342"/>
      <c r="X956" s="342"/>
    </row>
    <row r="957" spans="22:24" ht="14.5">
      <c r="V957" s="342"/>
      <c r="W957" s="342"/>
      <c r="X957" s="342"/>
    </row>
    <row r="958" spans="22:24" ht="14.5">
      <c r="V958" s="342"/>
      <c r="W958" s="342"/>
      <c r="X958" s="342"/>
    </row>
    <row r="959" spans="22:24" ht="14.5">
      <c r="V959" s="342"/>
      <c r="W959" s="342"/>
      <c r="X959" s="342"/>
    </row>
    <row r="960" spans="22:24" ht="14.5">
      <c r="V960" s="342"/>
      <c r="W960" s="342"/>
      <c r="X960" s="342"/>
    </row>
    <row r="961" spans="22:24" ht="14.5">
      <c r="V961" s="342"/>
      <c r="W961" s="342"/>
      <c r="X961" s="342"/>
    </row>
    <row r="962" spans="22:24" ht="14.5">
      <c r="V962" s="342"/>
      <c r="W962" s="342"/>
      <c r="X962" s="342"/>
    </row>
    <row r="963" spans="22:24" ht="14.5">
      <c r="V963" s="342"/>
      <c r="W963" s="342"/>
      <c r="X963" s="342"/>
    </row>
    <row r="964" spans="22:24" ht="14.5">
      <c r="V964" s="342"/>
      <c r="W964" s="342"/>
      <c r="X964" s="342"/>
    </row>
    <row r="965" spans="22:24" ht="14.5">
      <c r="V965" s="342"/>
      <c r="W965" s="342"/>
      <c r="X965" s="342"/>
    </row>
    <row r="966" spans="22:24" ht="14.5">
      <c r="V966" s="342"/>
      <c r="W966" s="342"/>
      <c r="X966" s="342"/>
    </row>
    <row r="967" spans="22:24" ht="14.5">
      <c r="V967" s="342"/>
      <c r="W967" s="342"/>
      <c r="X967" s="342"/>
    </row>
    <row r="968" spans="22:24" ht="14.5">
      <c r="V968" s="342"/>
      <c r="W968" s="342"/>
      <c r="X968" s="342"/>
    </row>
    <row r="969" spans="22:24" ht="14.5">
      <c r="V969" s="342"/>
      <c r="W969" s="342"/>
      <c r="X969" s="342"/>
    </row>
    <row r="970" spans="22:24" ht="14.5">
      <c r="V970" s="342"/>
      <c r="W970" s="342"/>
      <c r="X970" s="342"/>
    </row>
    <row r="971" spans="22:24" ht="14.5">
      <c r="V971" s="342"/>
      <c r="W971" s="342"/>
      <c r="X971" s="342"/>
    </row>
    <row r="972" spans="22:24" ht="14.5">
      <c r="V972" s="342"/>
      <c r="W972" s="342"/>
      <c r="X972" s="342"/>
    </row>
    <row r="973" spans="22:24" ht="14.5">
      <c r="V973" s="342"/>
      <c r="W973" s="342"/>
      <c r="X973" s="342"/>
    </row>
    <row r="974" spans="22:24" ht="14.5">
      <c r="V974" s="342"/>
      <c r="W974" s="342"/>
      <c r="X974" s="342"/>
    </row>
    <row r="975" spans="22:24" ht="14.5">
      <c r="V975" s="342"/>
      <c r="W975" s="342"/>
      <c r="X975" s="342"/>
    </row>
    <row r="976" spans="22:24" ht="14.5">
      <c r="V976" s="342"/>
      <c r="W976" s="342"/>
      <c r="X976" s="342"/>
    </row>
    <row r="977" spans="22:24" ht="14.5">
      <c r="V977" s="342"/>
      <c r="W977" s="342"/>
      <c r="X977" s="342"/>
    </row>
    <row r="978" spans="22:24" ht="14.5">
      <c r="V978" s="342"/>
      <c r="W978" s="342"/>
      <c r="X978" s="342"/>
    </row>
    <row r="979" spans="22:24" ht="14.5">
      <c r="V979" s="342"/>
      <c r="W979" s="342"/>
      <c r="X979" s="342"/>
    </row>
    <row r="980" spans="22:24" ht="14.5">
      <c r="V980" s="342"/>
      <c r="W980" s="342"/>
      <c r="X980" s="342"/>
    </row>
    <row r="981" spans="22:24" ht="14.5">
      <c r="V981" s="342"/>
      <c r="W981" s="342"/>
      <c r="X981" s="342"/>
    </row>
    <row r="982" spans="22:24" ht="14.5">
      <c r="V982" s="342"/>
      <c r="W982" s="342"/>
      <c r="X982" s="342"/>
    </row>
    <row r="983" spans="22:24" ht="14.5">
      <c r="V983" s="342"/>
      <c r="W983" s="342"/>
      <c r="X983" s="342"/>
    </row>
    <row r="984" spans="22:24" ht="14.5">
      <c r="V984" s="342"/>
      <c r="W984" s="342"/>
      <c r="X984" s="342"/>
    </row>
    <row r="985" spans="22:24" ht="14.5">
      <c r="V985" s="342"/>
      <c r="W985" s="342"/>
      <c r="X985" s="342"/>
    </row>
    <row r="986" spans="22:24" ht="14.5">
      <c r="V986" s="342"/>
      <c r="W986" s="342"/>
      <c r="X986" s="342"/>
    </row>
    <row r="987" spans="22:24" ht="14.5">
      <c r="V987" s="342"/>
      <c r="W987" s="342"/>
      <c r="X987" s="342"/>
    </row>
    <row r="988" spans="22:24" ht="14.5">
      <c r="V988" s="342"/>
      <c r="W988" s="342"/>
      <c r="X988" s="342"/>
    </row>
    <row r="989" spans="22:24" ht="14.5">
      <c r="V989" s="342"/>
      <c r="W989" s="342"/>
      <c r="X989" s="342"/>
    </row>
    <row r="990" spans="22:24" ht="14.5">
      <c r="V990" s="342"/>
      <c r="W990" s="342"/>
      <c r="X990" s="342"/>
    </row>
    <row r="991" spans="22:24" ht="14.5">
      <c r="V991" s="342"/>
      <c r="W991" s="342"/>
      <c r="X991" s="342"/>
    </row>
    <row r="992" spans="22:24" ht="14.5">
      <c r="V992" s="342"/>
      <c r="W992" s="342"/>
      <c r="X992" s="342"/>
    </row>
    <row r="993" spans="22:24" ht="14.5">
      <c r="V993" s="342"/>
      <c r="W993" s="342"/>
      <c r="X993" s="342"/>
    </row>
    <row r="994" spans="22:24" ht="14.5">
      <c r="V994" s="342"/>
      <c r="W994" s="342"/>
      <c r="X994" s="342"/>
    </row>
    <row r="995" spans="22:24" ht="14.5">
      <c r="V995" s="342"/>
      <c r="W995" s="342"/>
      <c r="X995" s="342"/>
    </row>
  </sheetData>
  <dataValidations count="2">
    <dataValidation type="list" allowBlank="1" sqref="O2:O184" xr:uid="{00000000-0002-0000-0400-000000000000}">
      <formula1>"Groundwater,Surface Water,Drinking Water,Wastewater,Sludge,Soil,Septage,Leachate,Compost"</formula1>
    </dataValidation>
    <dataValidation type="list" allowBlank="1" sqref="J2:J184" xr:uid="{00000000-0002-0000-0400-000001000000}">
      <formula1>"Military,Airport,Landfill,Industry,WWTP,Waste,Fire Department/Training Facility,Superfund Site,AFFF,,Dry Cleaner,Other,Unknown"</formula1>
    </dataValidation>
  </dataValidations>
  <hyperlinks>
    <hyperlink ref="L2" r:id="rId1" xr:uid="{00000000-0004-0000-0400-000000000000}"/>
    <hyperlink ref="M2" r:id="rId2" xr:uid="{00000000-0004-0000-0400-000001000000}"/>
    <hyperlink ref="W2" r:id="rId3" xr:uid="{00000000-0004-0000-0400-000002000000}"/>
    <hyperlink ref="Z2" r:id="rId4" xr:uid="{00000000-0004-0000-0400-000003000000}"/>
    <hyperlink ref="AA2" r:id="rId5" xr:uid="{00000000-0004-0000-0400-000004000000}"/>
    <hyperlink ref="AB2" r:id="rId6" xr:uid="{00000000-0004-0000-0400-000005000000}"/>
    <hyperlink ref="L3" r:id="rId7" xr:uid="{00000000-0004-0000-0400-000006000000}"/>
    <hyperlink ref="M3" r:id="rId8" xr:uid="{00000000-0004-0000-0400-000007000000}"/>
    <hyperlink ref="W3" r:id="rId9" xr:uid="{00000000-0004-0000-0400-000008000000}"/>
    <hyperlink ref="X3" r:id="rId10" xr:uid="{00000000-0004-0000-0400-000009000000}"/>
    <hyperlink ref="Z3" r:id="rId11" xr:uid="{00000000-0004-0000-0400-00000A000000}"/>
    <hyperlink ref="AB3" r:id="rId12" xr:uid="{00000000-0004-0000-0400-00000B000000}"/>
    <hyperlink ref="L4" r:id="rId13" xr:uid="{00000000-0004-0000-0400-00000C000000}"/>
    <hyperlink ref="M4" r:id="rId14" xr:uid="{00000000-0004-0000-0400-00000D000000}"/>
    <hyperlink ref="W4" r:id="rId15" xr:uid="{00000000-0004-0000-0400-00000E000000}"/>
    <hyperlink ref="Z4" r:id="rId16" xr:uid="{00000000-0004-0000-0400-00000F000000}"/>
    <hyperlink ref="AA4" r:id="rId17" xr:uid="{00000000-0004-0000-0400-000010000000}"/>
    <hyperlink ref="AB4" r:id="rId18" xr:uid="{00000000-0004-0000-0400-000011000000}"/>
    <hyperlink ref="L5" r:id="rId19" xr:uid="{00000000-0004-0000-0400-000012000000}"/>
    <hyperlink ref="M5" r:id="rId20" xr:uid="{00000000-0004-0000-0400-000013000000}"/>
    <hyperlink ref="Z5" r:id="rId21" xr:uid="{00000000-0004-0000-0400-000014000000}"/>
    <hyperlink ref="AB5" r:id="rId22" xr:uid="{00000000-0004-0000-0400-000015000000}"/>
    <hyperlink ref="L6" r:id="rId23" xr:uid="{00000000-0004-0000-0400-000016000000}"/>
    <hyperlink ref="M6" r:id="rId24" xr:uid="{00000000-0004-0000-0400-000017000000}"/>
    <hyperlink ref="Z6" r:id="rId25" xr:uid="{00000000-0004-0000-0400-000018000000}"/>
    <hyperlink ref="AB6" r:id="rId26" xr:uid="{00000000-0004-0000-0400-000019000000}"/>
    <hyperlink ref="L7" r:id="rId27" xr:uid="{00000000-0004-0000-0400-00001A000000}"/>
    <hyperlink ref="M7" r:id="rId28" xr:uid="{00000000-0004-0000-0400-00001B000000}"/>
    <hyperlink ref="W7" r:id="rId29" xr:uid="{00000000-0004-0000-0400-00001C000000}"/>
    <hyperlink ref="X7" r:id="rId30" xr:uid="{00000000-0004-0000-0400-00001D000000}"/>
    <hyperlink ref="Z7" r:id="rId31" xr:uid="{00000000-0004-0000-0400-00001E000000}"/>
    <hyperlink ref="AB7" r:id="rId32" xr:uid="{00000000-0004-0000-0400-00001F000000}"/>
    <hyperlink ref="L8" r:id="rId33" xr:uid="{00000000-0004-0000-0400-000020000000}"/>
    <hyperlink ref="Z8" r:id="rId34" xr:uid="{00000000-0004-0000-0400-000021000000}"/>
    <hyperlink ref="AA8" r:id="rId35" xr:uid="{00000000-0004-0000-0400-000022000000}"/>
    <hyperlink ref="AB8" r:id="rId36" xr:uid="{00000000-0004-0000-0400-000023000000}"/>
    <hyperlink ref="L9" r:id="rId37" xr:uid="{00000000-0004-0000-0400-000024000000}"/>
    <hyperlink ref="M9" r:id="rId38" xr:uid="{00000000-0004-0000-0400-000025000000}"/>
    <hyperlink ref="W9" r:id="rId39" xr:uid="{00000000-0004-0000-0400-000026000000}"/>
    <hyperlink ref="X9" r:id="rId40" xr:uid="{00000000-0004-0000-0400-000027000000}"/>
    <hyperlink ref="Z9" r:id="rId41" xr:uid="{00000000-0004-0000-0400-000028000000}"/>
    <hyperlink ref="AB9" r:id="rId42" xr:uid="{00000000-0004-0000-0400-000029000000}"/>
    <hyperlink ref="L10" r:id="rId43" xr:uid="{00000000-0004-0000-0400-00002A000000}"/>
    <hyperlink ref="M10" r:id="rId44" xr:uid="{00000000-0004-0000-0400-00002B000000}"/>
    <hyperlink ref="Z10" r:id="rId45" xr:uid="{00000000-0004-0000-0400-00002C000000}"/>
    <hyperlink ref="AB10" r:id="rId46" xr:uid="{00000000-0004-0000-0400-00002D000000}"/>
    <hyperlink ref="L11" r:id="rId47" xr:uid="{00000000-0004-0000-0400-00002E000000}"/>
    <hyperlink ref="M11" r:id="rId48" xr:uid="{00000000-0004-0000-0400-00002F000000}"/>
    <hyperlink ref="Z11" r:id="rId49" xr:uid="{00000000-0004-0000-0400-000030000000}"/>
    <hyperlink ref="AB11" r:id="rId50" xr:uid="{00000000-0004-0000-0400-000031000000}"/>
    <hyperlink ref="L12" r:id="rId51" xr:uid="{00000000-0004-0000-0400-000032000000}"/>
    <hyperlink ref="M12" r:id="rId52" xr:uid="{00000000-0004-0000-0400-000033000000}"/>
    <hyperlink ref="W12" r:id="rId53" xr:uid="{00000000-0004-0000-0400-000034000000}"/>
    <hyperlink ref="Z12" r:id="rId54" xr:uid="{00000000-0004-0000-0400-000035000000}"/>
    <hyperlink ref="AB12" r:id="rId55" xr:uid="{00000000-0004-0000-0400-000036000000}"/>
    <hyperlink ref="L13" r:id="rId56" xr:uid="{00000000-0004-0000-0400-000037000000}"/>
    <hyperlink ref="M13" r:id="rId57" xr:uid="{00000000-0004-0000-0400-000038000000}"/>
    <hyperlink ref="Z13" r:id="rId58" xr:uid="{00000000-0004-0000-0400-000039000000}"/>
    <hyperlink ref="AB13" r:id="rId59" xr:uid="{00000000-0004-0000-0400-00003A000000}"/>
    <hyperlink ref="L14" r:id="rId60" xr:uid="{00000000-0004-0000-0400-00003B000000}"/>
    <hyperlink ref="M14" r:id="rId61" xr:uid="{00000000-0004-0000-0400-00003C000000}"/>
    <hyperlink ref="W14" r:id="rId62" xr:uid="{00000000-0004-0000-0400-00003D000000}"/>
    <hyperlink ref="Z14" r:id="rId63" xr:uid="{00000000-0004-0000-0400-00003E000000}"/>
    <hyperlink ref="AB14" r:id="rId64" xr:uid="{00000000-0004-0000-0400-00003F000000}"/>
    <hyperlink ref="L15" r:id="rId65" xr:uid="{00000000-0004-0000-0400-000040000000}"/>
    <hyperlink ref="M15" r:id="rId66" xr:uid="{00000000-0004-0000-0400-000041000000}"/>
    <hyperlink ref="W15" r:id="rId67" xr:uid="{00000000-0004-0000-0400-000042000000}"/>
    <hyperlink ref="Z15" r:id="rId68" xr:uid="{00000000-0004-0000-0400-000043000000}"/>
    <hyperlink ref="AA15" r:id="rId69" xr:uid="{00000000-0004-0000-0400-000044000000}"/>
    <hyperlink ref="AB15" r:id="rId70" xr:uid="{00000000-0004-0000-0400-000045000000}"/>
    <hyperlink ref="L16" r:id="rId71" xr:uid="{00000000-0004-0000-0400-000046000000}"/>
    <hyperlink ref="M16" r:id="rId72" xr:uid="{00000000-0004-0000-0400-000047000000}"/>
    <hyperlink ref="W16" r:id="rId73" xr:uid="{00000000-0004-0000-0400-000048000000}"/>
    <hyperlink ref="Z16" r:id="rId74" xr:uid="{00000000-0004-0000-0400-000049000000}"/>
    <hyperlink ref="AA16" r:id="rId75" xr:uid="{00000000-0004-0000-0400-00004A000000}"/>
    <hyperlink ref="AB16" r:id="rId76" xr:uid="{00000000-0004-0000-0400-00004B000000}"/>
    <hyperlink ref="M17" r:id="rId77" xr:uid="{00000000-0004-0000-0400-00004C000000}"/>
    <hyperlink ref="M18" r:id="rId78" xr:uid="{00000000-0004-0000-0400-00004D000000}"/>
    <hyperlink ref="L19" r:id="rId79" xr:uid="{00000000-0004-0000-0400-00004E000000}"/>
    <hyperlink ref="M19" r:id="rId80" xr:uid="{00000000-0004-0000-0400-00004F000000}"/>
    <hyperlink ref="Z19" r:id="rId81" xr:uid="{00000000-0004-0000-0400-000050000000}"/>
    <hyperlink ref="AB19" r:id="rId82" xr:uid="{00000000-0004-0000-0400-000051000000}"/>
    <hyperlink ref="L20" r:id="rId83" xr:uid="{00000000-0004-0000-0400-000052000000}"/>
    <hyperlink ref="M20" r:id="rId84" xr:uid="{00000000-0004-0000-0400-000053000000}"/>
    <hyperlink ref="W20" r:id="rId85" xr:uid="{00000000-0004-0000-0400-000054000000}"/>
    <hyperlink ref="Z20" r:id="rId86" xr:uid="{00000000-0004-0000-0400-000055000000}"/>
    <hyperlink ref="AA20" r:id="rId87" xr:uid="{00000000-0004-0000-0400-000056000000}"/>
    <hyperlink ref="AB20" r:id="rId88" xr:uid="{00000000-0004-0000-0400-000057000000}"/>
    <hyperlink ref="L21" r:id="rId89" xr:uid="{00000000-0004-0000-0400-000058000000}"/>
    <hyperlink ref="Z21" r:id="rId90" xr:uid="{00000000-0004-0000-0400-000059000000}"/>
    <hyperlink ref="AA21" r:id="rId91" xr:uid="{00000000-0004-0000-0400-00005A000000}"/>
    <hyperlink ref="AB21" r:id="rId92" xr:uid="{00000000-0004-0000-0400-00005B000000}"/>
    <hyperlink ref="M22" r:id="rId93" xr:uid="{00000000-0004-0000-0400-00005C000000}"/>
    <hyperlink ref="M23" r:id="rId94" xr:uid="{00000000-0004-0000-0400-00005D000000}"/>
    <hyperlink ref="L24" r:id="rId95" xr:uid="{00000000-0004-0000-0400-00005E000000}"/>
    <hyperlink ref="M24" r:id="rId96" xr:uid="{00000000-0004-0000-0400-00005F000000}"/>
    <hyperlink ref="Z24" r:id="rId97" xr:uid="{00000000-0004-0000-0400-000060000000}"/>
    <hyperlink ref="AB24" r:id="rId98" xr:uid="{00000000-0004-0000-0400-000061000000}"/>
    <hyperlink ref="L25" r:id="rId99" xr:uid="{00000000-0004-0000-0400-000062000000}"/>
    <hyperlink ref="M25" r:id="rId100" xr:uid="{00000000-0004-0000-0400-000063000000}"/>
    <hyperlink ref="Z25" r:id="rId101" xr:uid="{00000000-0004-0000-0400-000064000000}"/>
    <hyperlink ref="AA25" r:id="rId102" xr:uid="{00000000-0004-0000-0400-000065000000}"/>
    <hyperlink ref="AB25" r:id="rId103" xr:uid="{00000000-0004-0000-0400-000066000000}"/>
    <hyperlink ref="L26" r:id="rId104" xr:uid="{00000000-0004-0000-0400-000067000000}"/>
    <hyperlink ref="M26" r:id="rId105" xr:uid="{00000000-0004-0000-0400-000068000000}"/>
    <hyperlink ref="AA26" r:id="rId106" xr:uid="{00000000-0004-0000-0400-000069000000}"/>
    <hyperlink ref="AB26" r:id="rId107" xr:uid="{00000000-0004-0000-0400-00006A000000}"/>
    <hyperlink ref="M27" r:id="rId108" xr:uid="{00000000-0004-0000-0400-00006B000000}"/>
    <hyperlink ref="L28" r:id="rId109" xr:uid="{00000000-0004-0000-0400-00006C000000}"/>
    <hyperlink ref="M28" r:id="rId110" xr:uid="{00000000-0004-0000-0400-00006D000000}"/>
    <hyperlink ref="W28" r:id="rId111" xr:uid="{00000000-0004-0000-0400-00006E000000}"/>
    <hyperlink ref="Y28" r:id="rId112" xr:uid="{00000000-0004-0000-0400-00006F000000}"/>
    <hyperlink ref="Z28" r:id="rId113" xr:uid="{00000000-0004-0000-0400-000070000000}"/>
    <hyperlink ref="AA28" r:id="rId114" xr:uid="{00000000-0004-0000-0400-000071000000}"/>
    <hyperlink ref="AB28" r:id="rId115" xr:uid="{00000000-0004-0000-0400-000072000000}"/>
    <hyperlink ref="L29" r:id="rId116" xr:uid="{00000000-0004-0000-0400-000073000000}"/>
    <hyperlink ref="M29" r:id="rId117" xr:uid="{00000000-0004-0000-0400-000074000000}"/>
    <hyperlink ref="W29" r:id="rId118" xr:uid="{00000000-0004-0000-0400-000075000000}"/>
    <hyperlink ref="Z29" r:id="rId119" xr:uid="{00000000-0004-0000-0400-000076000000}"/>
    <hyperlink ref="AA29" r:id="rId120" xr:uid="{00000000-0004-0000-0400-000077000000}"/>
    <hyperlink ref="AB29" r:id="rId121" xr:uid="{00000000-0004-0000-0400-000078000000}"/>
    <hyperlink ref="L30" r:id="rId122" xr:uid="{00000000-0004-0000-0400-000079000000}"/>
    <hyperlink ref="Z30" r:id="rId123" xr:uid="{00000000-0004-0000-0400-00007A000000}"/>
    <hyperlink ref="AA30" r:id="rId124" xr:uid="{00000000-0004-0000-0400-00007B000000}"/>
    <hyperlink ref="AB30" r:id="rId125" xr:uid="{00000000-0004-0000-0400-00007C000000}"/>
    <hyperlink ref="L31" r:id="rId126" xr:uid="{00000000-0004-0000-0400-00007D000000}"/>
    <hyperlink ref="M31" r:id="rId127" xr:uid="{00000000-0004-0000-0400-00007E000000}"/>
    <hyperlink ref="Z31" r:id="rId128" xr:uid="{00000000-0004-0000-0400-00007F000000}"/>
    <hyperlink ref="AB31" r:id="rId129" xr:uid="{00000000-0004-0000-0400-000080000000}"/>
    <hyperlink ref="L32" r:id="rId130" xr:uid="{00000000-0004-0000-0400-000081000000}"/>
    <hyperlink ref="M32" r:id="rId131" xr:uid="{00000000-0004-0000-0400-000082000000}"/>
    <hyperlink ref="Z32" r:id="rId132" xr:uid="{00000000-0004-0000-0400-000083000000}"/>
    <hyperlink ref="AB32" r:id="rId133" xr:uid="{00000000-0004-0000-0400-000084000000}"/>
    <hyperlink ref="L33" r:id="rId134" xr:uid="{00000000-0004-0000-0400-000085000000}"/>
    <hyperlink ref="M33" r:id="rId135" xr:uid="{00000000-0004-0000-0400-000086000000}"/>
    <hyperlink ref="W33" r:id="rId136" xr:uid="{00000000-0004-0000-0400-000087000000}"/>
    <hyperlink ref="Z33" r:id="rId137" xr:uid="{00000000-0004-0000-0400-000088000000}"/>
    <hyperlink ref="AA33" r:id="rId138" xr:uid="{00000000-0004-0000-0400-000089000000}"/>
    <hyperlink ref="AB33" r:id="rId139" xr:uid="{00000000-0004-0000-0400-00008A000000}"/>
    <hyperlink ref="L34" r:id="rId140" xr:uid="{00000000-0004-0000-0400-00008B000000}"/>
    <hyperlink ref="M34" r:id="rId141" xr:uid="{00000000-0004-0000-0400-00008C000000}"/>
    <hyperlink ref="Z34" r:id="rId142" xr:uid="{00000000-0004-0000-0400-00008D000000}"/>
    <hyperlink ref="AB34" r:id="rId143" xr:uid="{00000000-0004-0000-0400-00008E000000}"/>
    <hyperlink ref="L35" r:id="rId144" xr:uid="{00000000-0004-0000-0400-00008F000000}"/>
    <hyperlink ref="M35" r:id="rId145" xr:uid="{00000000-0004-0000-0400-000090000000}"/>
    <hyperlink ref="Z35" r:id="rId146" xr:uid="{00000000-0004-0000-0400-000091000000}"/>
    <hyperlink ref="AB35" r:id="rId147" xr:uid="{00000000-0004-0000-0400-000092000000}"/>
    <hyperlink ref="L36" r:id="rId148" xr:uid="{00000000-0004-0000-0400-000093000000}"/>
    <hyperlink ref="M36" r:id="rId149" xr:uid="{00000000-0004-0000-0400-000094000000}"/>
    <hyperlink ref="AB36" r:id="rId150" xr:uid="{00000000-0004-0000-0400-000095000000}"/>
    <hyperlink ref="L37" r:id="rId151" xr:uid="{00000000-0004-0000-0400-000096000000}"/>
    <hyperlink ref="M37" r:id="rId152" xr:uid="{00000000-0004-0000-0400-000097000000}"/>
    <hyperlink ref="AA37" r:id="rId153" xr:uid="{00000000-0004-0000-0400-000098000000}"/>
    <hyperlink ref="AB37" r:id="rId154" xr:uid="{00000000-0004-0000-0400-000099000000}"/>
    <hyperlink ref="L38" r:id="rId155" xr:uid="{00000000-0004-0000-0400-00009A000000}"/>
    <hyperlink ref="M38" r:id="rId156" xr:uid="{00000000-0004-0000-0400-00009B000000}"/>
    <hyperlink ref="W38" r:id="rId157" xr:uid="{00000000-0004-0000-0400-00009C000000}"/>
    <hyperlink ref="Z38" r:id="rId158" xr:uid="{00000000-0004-0000-0400-00009D000000}"/>
    <hyperlink ref="AA38" r:id="rId159" xr:uid="{00000000-0004-0000-0400-00009E000000}"/>
    <hyperlink ref="AB38" r:id="rId160" xr:uid="{00000000-0004-0000-0400-00009F000000}"/>
    <hyperlink ref="L39" r:id="rId161" xr:uid="{00000000-0004-0000-0400-0000A0000000}"/>
    <hyperlink ref="M39" r:id="rId162" xr:uid="{00000000-0004-0000-0400-0000A1000000}"/>
    <hyperlink ref="Z39" r:id="rId163" xr:uid="{00000000-0004-0000-0400-0000A2000000}"/>
    <hyperlink ref="AB39" r:id="rId164" xr:uid="{00000000-0004-0000-0400-0000A3000000}"/>
    <hyperlink ref="M40" r:id="rId165" xr:uid="{00000000-0004-0000-0400-0000A4000000}"/>
    <hyperlink ref="L41" r:id="rId166" xr:uid="{00000000-0004-0000-0400-0000A5000000}"/>
    <hyperlink ref="M41" r:id="rId167" xr:uid="{00000000-0004-0000-0400-0000A6000000}"/>
    <hyperlink ref="Z41" r:id="rId168" xr:uid="{00000000-0004-0000-0400-0000A7000000}"/>
    <hyperlink ref="AB41" r:id="rId169" xr:uid="{00000000-0004-0000-0400-0000A8000000}"/>
    <hyperlink ref="L42" r:id="rId170" xr:uid="{00000000-0004-0000-0400-0000A9000000}"/>
    <hyperlink ref="M42" r:id="rId171" xr:uid="{00000000-0004-0000-0400-0000AA000000}"/>
    <hyperlink ref="Z42" r:id="rId172" xr:uid="{00000000-0004-0000-0400-0000AB000000}"/>
    <hyperlink ref="AB42" r:id="rId173" xr:uid="{00000000-0004-0000-0400-0000AC000000}"/>
    <hyperlink ref="M43" r:id="rId174" xr:uid="{00000000-0004-0000-0400-0000AD000000}"/>
    <hyperlink ref="L44" r:id="rId175" xr:uid="{00000000-0004-0000-0400-0000AE000000}"/>
    <hyperlink ref="M44" r:id="rId176" xr:uid="{00000000-0004-0000-0400-0000AF000000}"/>
    <hyperlink ref="Z44" r:id="rId177" xr:uid="{00000000-0004-0000-0400-0000B0000000}"/>
    <hyperlink ref="AB44" r:id="rId178" xr:uid="{00000000-0004-0000-0400-0000B1000000}"/>
    <hyperlink ref="L45" r:id="rId179" xr:uid="{00000000-0004-0000-0400-0000B2000000}"/>
    <hyperlink ref="M45" r:id="rId180" xr:uid="{00000000-0004-0000-0400-0000B3000000}"/>
    <hyperlink ref="Z45" r:id="rId181" xr:uid="{00000000-0004-0000-0400-0000B4000000}"/>
    <hyperlink ref="AB45" r:id="rId182" xr:uid="{00000000-0004-0000-0400-0000B5000000}"/>
    <hyperlink ref="L46" r:id="rId183" xr:uid="{00000000-0004-0000-0400-0000B6000000}"/>
    <hyperlink ref="M46" r:id="rId184" xr:uid="{00000000-0004-0000-0400-0000B7000000}"/>
    <hyperlink ref="Z46" r:id="rId185" xr:uid="{00000000-0004-0000-0400-0000B8000000}"/>
    <hyperlink ref="AB46" r:id="rId186" xr:uid="{00000000-0004-0000-0400-0000B9000000}"/>
    <hyperlink ref="L47" r:id="rId187" xr:uid="{00000000-0004-0000-0400-0000BA000000}"/>
    <hyperlink ref="M47" r:id="rId188" xr:uid="{00000000-0004-0000-0400-0000BB000000}"/>
    <hyperlink ref="Z47" r:id="rId189" xr:uid="{00000000-0004-0000-0400-0000BC000000}"/>
    <hyperlink ref="AB47" r:id="rId190" xr:uid="{00000000-0004-0000-0400-0000BD000000}"/>
    <hyperlink ref="L48" r:id="rId191" xr:uid="{00000000-0004-0000-0400-0000BE000000}"/>
    <hyperlink ref="M48" r:id="rId192" xr:uid="{00000000-0004-0000-0400-0000BF000000}"/>
    <hyperlink ref="Z48" r:id="rId193" xr:uid="{00000000-0004-0000-0400-0000C0000000}"/>
    <hyperlink ref="AB48" r:id="rId194" xr:uid="{00000000-0004-0000-0400-0000C1000000}"/>
    <hyperlink ref="M49" r:id="rId195" xr:uid="{00000000-0004-0000-0400-0000C2000000}"/>
    <hyperlink ref="L50" r:id="rId196" xr:uid="{00000000-0004-0000-0400-0000C3000000}"/>
    <hyperlink ref="M50" r:id="rId197" xr:uid="{00000000-0004-0000-0400-0000C4000000}"/>
    <hyperlink ref="W50" r:id="rId198" xr:uid="{00000000-0004-0000-0400-0000C5000000}"/>
    <hyperlink ref="Z50" r:id="rId199" xr:uid="{00000000-0004-0000-0400-0000C6000000}"/>
    <hyperlink ref="AA50" r:id="rId200" xr:uid="{00000000-0004-0000-0400-0000C7000000}"/>
    <hyperlink ref="AB50" r:id="rId201" xr:uid="{00000000-0004-0000-0400-0000C8000000}"/>
    <hyperlink ref="L51" r:id="rId202" xr:uid="{00000000-0004-0000-0400-0000C9000000}"/>
    <hyperlink ref="M51" r:id="rId203" xr:uid="{00000000-0004-0000-0400-0000CA000000}"/>
    <hyperlink ref="Z51" r:id="rId204" xr:uid="{00000000-0004-0000-0400-0000CB000000}"/>
    <hyperlink ref="AB51" r:id="rId205" xr:uid="{00000000-0004-0000-0400-0000CC000000}"/>
    <hyperlink ref="L52" r:id="rId206" xr:uid="{00000000-0004-0000-0400-0000CD000000}"/>
    <hyperlink ref="M52" r:id="rId207" xr:uid="{00000000-0004-0000-0400-0000CE000000}"/>
    <hyperlink ref="Z52" r:id="rId208" xr:uid="{00000000-0004-0000-0400-0000CF000000}"/>
    <hyperlink ref="AB52" r:id="rId209" xr:uid="{00000000-0004-0000-0400-0000D0000000}"/>
    <hyperlink ref="M53" r:id="rId210" xr:uid="{00000000-0004-0000-0400-0000D1000000}"/>
    <hyperlink ref="L54" r:id="rId211" xr:uid="{00000000-0004-0000-0400-0000D2000000}"/>
    <hyperlink ref="Z54" r:id="rId212" xr:uid="{00000000-0004-0000-0400-0000D3000000}"/>
    <hyperlink ref="L55" r:id="rId213" xr:uid="{00000000-0004-0000-0400-0000D4000000}"/>
    <hyperlink ref="M55" r:id="rId214" xr:uid="{00000000-0004-0000-0400-0000D5000000}"/>
    <hyperlink ref="W55" r:id="rId215" xr:uid="{00000000-0004-0000-0400-0000D6000000}"/>
    <hyperlink ref="Z55" r:id="rId216" xr:uid="{00000000-0004-0000-0400-0000D7000000}"/>
    <hyperlink ref="AA55" r:id="rId217" xr:uid="{00000000-0004-0000-0400-0000D8000000}"/>
    <hyperlink ref="AB55" r:id="rId218" xr:uid="{00000000-0004-0000-0400-0000D9000000}"/>
    <hyperlink ref="L56" r:id="rId219" xr:uid="{00000000-0004-0000-0400-0000DA000000}"/>
    <hyperlink ref="M56" r:id="rId220" xr:uid="{00000000-0004-0000-0400-0000DB000000}"/>
    <hyperlink ref="Z56" r:id="rId221" xr:uid="{00000000-0004-0000-0400-0000DC000000}"/>
    <hyperlink ref="AB56" r:id="rId222" xr:uid="{00000000-0004-0000-0400-0000DD000000}"/>
    <hyperlink ref="L57" r:id="rId223" xr:uid="{00000000-0004-0000-0400-0000DE000000}"/>
    <hyperlink ref="M57" r:id="rId224" xr:uid="{00000000-0004-0000-0400-0000DF000000}"/>
    <hyperlink ref="Z57" r:id="rId225" xr:uid="{00000000-0004-0000-0400-0000E0000000}"/>
    <hyperlink ref="AB57" r:id="rId226" xr:uid="{00000000-0004-0000-0400-0000E1000000}"/>
    <hyperlink ref="M58" r:id="rId227" xr:uid="{00000000-0004-0000-0400-0000E2000000}"/>
    <hyperlink ref="L59" r:id="rId228" xr:uid="{00000000-0004-0000-0400-0000E3000000}"/>
    <hyperlink ref="M59" r:id="rId229" xr:uid="{00000000-0004-0000-0400-0000E4000000}"/>
    <hyperlink ref="W59" r:id="rId230" xr:uid="{00000000-0004-0000-0400-0000E5000000}"/>
    <hyperlink ref="Z59" r:id="rId231" xr:uid="{00000000-0004-0000-0400-0000E6000000}"/>
    <hyperlink ref="AA59" r:id="rId232" xr:uid="{00000000-0004-0000-0400-0000E7000000}"/>
    <hyperlink ref="AB59" r:id="rId233" xr:uid="{00000000-0004-0000-0400-0000E8000000}"/>
    <hyperlink ref="L60" r:id="rId234" xr:uid="{00000000-0004-0000-0400-0000E9000000}"/>
    <hyperlink ref="M60" r:id="rId235" xr:uid="{00000000-0004-0000-0400-0000EA000000}"/>
    <hyperlink ref="Z60" r:id="rId236" xr:uid="{00000000-0004-0000-0400-0000EB000000}"/>
    <hyperlink ref="AB60" r:id="rId237" xr:uid="{00000000-0004-0000-0400-0000EC000000}"/>
    <hyperlink ref="L61" r:id="rId238" xr:uid="{00000000-0004-0000-0400-0000ED000000}"/>
    <hyperlink ref="M61" r:id="rId239" xr:uid="{00000000-0004-0000-0400-0000EE000000}"/>
    <hyperlink ref="Z61" r:id="rId240" xr:uid="{00000000-0004-0000-0400-0000EF000000}"/>
    <hyperlink ref="AB61" r:id="rId241" xr:uid="{00000000-0004-0000-0400-0000F0000000}"/>
    <hyperlink ref="L62" r:id="rId242" xr:uid="{00000000-0004-0000-0400-0000F1000000}"/>
    <hyperlink ref="M62" r:id="rId243" xr:uid="{00000000-0004-0000-0400-0000F2000000}"/>
    <hyperlink ref="Z62" r:id="rId244" xr:uid="{00000000-0004-0000-0400-0000F3000000}"/>
    <hyperlink ref="AB62" r:id="rId245" xr:uid="{00000000-0004-0000-0400-0000F4000000}"/>
    <hyperlink ref="L63" r:id="rId246" xr:uid="{00000000-0004-0000-0400-0000F5000000}"/>
    <hyperlink ref="M63" r:id="rId247" xr:uid="{00000000-0004-0000-0400-0000F6000000}"/>
    <hyperlink ref="W63" r:id="rId248" xr:uid="{00000000-0004-0000-0400-0000F7000000}"/>
    <hyperlink ref="Z63" r:id="rId249" xr:uid="{00000000-0004-0000-0400-0000F8000000}"/>
    <hyperlink ref="AA63" r:id="rId250" xr:uid="{00000000-0004-0000-0400-0000F9000000}"/>
    <hyperlink ref="AB63" r:id="rId251" xr:uid="{00000000-0004-0000-0400-0000FA000000}"/>
    <hyperlink ref="M64" r:id="rId252" xr:uid="{00000000-0004-0000-0400-0000FB000000}"/>
    <hyperlink ref="L65" r:id="rId253" xr:uid="{00000000-0004-0000-0400-0000FC000000}"/>
    <hyperlink ref="M65" r:id="rId254" xr:uid="{00000000-0004-0000-0400-0000FD000000}"/>
    <hyperlink ref="Z65" r:id="rId255" xr:uid="{00000000-0004-0000-0400-0000FE000000}"/>
    <hyperlink ref="AB65" r:id="rId256" xr:uid="{00000000-0004-0000-0400-0000FF000000}"/>
    <hyperlink ref="L66" r:id="rId257" xr:uid="{00000000-0004-0000-0400-000000010000}"/>
    <hyperlink ref="M66" r:id="rId258" xr:uid="{00000000-0004-0000-0400-000001010000}"/>
    <hyperlink ref="Z66" r:id="rId259" xr:uid="{00000000-0004-0000-0400-000002010000}"/>
    <hyperlink ref="AB66" r:id="rId260" xr:uid="{00000000-0004-0000-0400-000003010000}"/>
    <hyperlink ref="L67" r:id="rId261" xr:uid="{00000000-0004-0000-0400-000004010000}"/>
    <hyperlink ref="M67" r:id="rId262" xr:uid="{00000000-0004-0000-0400-000005010000}"/>
    <hyperlink ref="Z67" r:id="rId263" xr:uid="{00000000-0004-0000-0400-000006010000}"/>
    <hyperlink ref="AB67" r:id="rId264" xr:uid="{00000000-0004-0000-0400-000007010000}"/>
    <hyperlink ref="L68" r:id="rId265" xr:uid="{00000000-0004-0000-0400-000008010000}"/>
    <hyperlink ref="M68" r:id="rId266" xr:uid="{00000000-0004-0000-0400-000009010000}"/>
    <hyperlink ref="W68" r:id="rId267" xr:uid="{00000000-0004-0000-0400-00000A010000}"/>
    <hyperlink ref="Z68" r:id="rId268" xr:uid="{00000000-0004-0000-0400-00000B010000}"/>
    <hyperlink ref="AA68" r:id="rId269" xr:uid="{00000000-0004-0000-0400-00000C010000}"/>
    <hyperlink ref="AB68" r:id="rId270" xr:uid="{00000000-0004-0000-0400-00000D010000}"/>
    <hyperlink ref="L69" r:id="rId271" xr:uid="{00000000-0004-0000-0400-00000E010000}"/>
    <hyperlink ref="M69" r:id="rId272" xr:uid="{00000000-0004-0000-0400-00000F010000}"/>
    <hyperlink ref="W69" r:id="rId273" xr:uid="{00000000-0004-0000-0400-000010010000}"/>
    <hyperlink ref="Z69" r:id="rId274" xr:uid="{00000000-0004-0000-0400-000011010000}"/>
    <hyperlink ref="AA69" r:id="rId275" xr:uid="{00000000-0004-0000-0400-000012010000}"/>
    <hyperlink ref="AB69" r:id="rId276" xr:uid="{00000000-0004-0000-0400-000013010000}"/>
    <hyperlink ref="L70" r:id="rId277" xr:uid="{00000000-0004-0000-0400-000014010000}"/>
    <hyperlink ref="M70" r:id="rId278" xr:uid="{00000000-0004-0000-0400-000015010000}"/>
    <hyperlink ref="W70" r:id="rId279" xr:uid="{00000000-0004-0000-0400-000016010000}"/>
    <hyperlink ref="Z70" r:id="rId280" xr:uid="{00000000-0004-0000-0400-000017010000}"/>
    <hyperlink ref="AB70" r:id="rId281" xr:uid="{00000000-0004-0000-0400-000018010000}"/>
    <hyperlink ref="L71" r:id="rId282" xr:uid="{00000000-0004-0000-0400-000019010000}"/>
    <hyperlink ref="M71" r:id="rId283" xr:uid="{00000000-0004-0000-0400-00001A010000}"/>
    <hyperlink ref="W71" r:id="rId284" xr:uid="{00000000-0004-0000-0400-00001B010000}"/>
    <hyperlink ref="Z71" r:id="rId285" xr:uid="{00000000-0004-0000-0400-00001C010000}"/>
    <hyperlink ref="AA71" r:id="rId286" xr:uid="{00000000-0004-0000-0400-00001D010000}"/>
    <hyperlink ref="AB71" r:id="rId287" xr:uid="{00000000-0004-0000-0400-00001E010000}"/>
    <hyperlink ref="L72" r:id="rId288" xr:uid="{00000000-0004-0000-0400-00001F010000}"/>
    <hyperlink ref="M72" r:id="rId289" xr:uid="{00000000-0004-0000-0400-000020010000}"/>
    <hyperlink ref="W72" r:id="rId290" xr:uid="{00000000-0004-0000-0400-000021010000}"/>
    <hyperlink ref="Z72" r:id="rId291" xr:uid="{00000000-0004-0000-0400-000022010000}"/>
    <hyperlink ref="AA72" r:id="rId292" xr:uid="{00000000-0004-0000-0400-000023010000}"/>
    <hyperlink ref="AB72" r:id="rId293" xr:uid="{00000000-0004-0000-0400-000024010000}"/>
    <hyperlink ref="L73" r:id="rId294" xr:uid="{00000000-0004-0000-0400-000025010000}"/>
    <hyperlink ref="M73" r:id="rId295" xr:uid="{00000000-0004-0000-0400-000026010000}"/>
    <hyperlink ref="W73" r:id="rId296" xr:uid="{00000000-0004-0000-0400-000027010000}"/>
    <hyperlink ref="Z73" r:id="rId297" xr:uid="{00000000-0004-0000-0400-000028010000}"/>
    <hyperlink ref="AA73" r:id="rId298" xr:uid="{00000000-0004-0000-0400-000029010000}"/>
    <hyperlink ref="AB73" r:id="rId299" xr:uid="{00000000-0004-0000-0400-00002A010000}"/>
    <hyperlink ref="M74" r:id="rId300" xr:uid="{00000000-0004-0000-0400-00002B010000}"/>
    <hyperlink ref="L75" r:id="rId301" xr:uid="{00000000-0004-0000-0400-00002C010000}"/>
    <hyperlink ref="M75" r:id="rId302" xr:uid="{00000000-0004-0000-0400-00002D010000}"/>
    <hyperlink ref="Z75" r:id="rId303" xr:uid="{00000000-0004-0000-0400-00002E010000}"/>
    <hyperlink ref="AB75" r:id="rId304" xr:uid="{00000000-0004-0000-0400-00002F010000}"/>
    <hyperlink ref="M76" r:id="rId305" xr:uid="{00000000-0004-0000-0400-000030010000}"/>
    <hyperlink ref="L77" r:id="rId306" xr:uid="{00000000-0004-0000-0400-000031010000}"/>
    <hyperlink ref="M77" r:id="rId307" xr:uid="{00000000-0004-0000-0400-000032010000}"/>
    <hyperlink ref="Z77" r:id="rId308" xr:uid="{00000000-0004-0000-0400-000033010000}"/>
    <hyperlink ref="AB77" r:id="rId309" xr:uid="{00000000-0004-0000-0400-000034010000}"/>
    <hyperlink ref="M78" r:id="rId310" xr:uid="{00000000-0004-0000-0400-000035010000}"/>
    <hyperlink ref="L79" r:id="rId311" xr:uid="{00000000-0004-0000-0400-000036010000}"/>
    <hyperlink ref="M79" r:id="rId312" xr:uid="{00000000-0004-0000-0400-000037010000}"/>
    <hyperlink ref="W79" r:id="rId313" xr:uid="{00000000-0004-0000-0400-000038010000}"/>
    <hyperlink ref="Z79" r:id="rId314" xr:uid="{00000000-0004-0000-0400-000039010000}"/>
    <hyperlink ref="AA79" r:id="rId315" xr:uid="{00000000-0004-0000-0400-00003A010000}"/>
    <hyperlink ref="AB79" r:id="rId316" xr:uid="{00000000-0004-0000-0400-00003B010000}"/>
    <hyperlink ref="M80" r:id="rId317" xr:uid="{00000000-0004-0000-0400-00003C010000}"/>
    <hyperlink ref="L81" r:id="rId318" xr:uid="{00000000-0004-0000-0400-00003D010000}"/>
    <hyperlink ref="M81" r:id="rId319" xr:uid="{00000000-0004-0000-0400-00003E010000}"/>
    <hyperlink ref="W81" r:id="rId320" xr:uid="{00000000-0004-0000-0400-00003F010000}"/>
    <hyperlink ref="Z81" r:id="rId321" xr:uid="{00000000-0004-0000-0400-000040010000}"/>
    <hyperlink ref="AA81" r:id="rId322" xr:uid="{00000000-0004-0000-0400-000041010000}"/>
    <hyperlink ref="AB81" r:id="rId323" xr:uid="{00000000-0004-0000-0400-000042010000}"/>
    <hyperlink ref="L82" r:id="rId324" xr:uid="{00000000-0004-0000-0400-000043010000}"/>
    <hyperlink ref="M82" r:id="rId325" xr:uid="{00000000-0004-0000-0400-000044010000}"/>
    <hyperlink ref="Z82" r:id="rId326" xr:uid="{00000000-0004-0000-0400-000045010000}"/>
    <hyperlink ref="AA82" r:id="rId327" xr:uid="{00000000-0004-0000-0400-000046010000}"/>
    <hyperlink ref="AB82" r:id="rId328" xr:uid="{00000000-0004-0000-0400-000047010000}"/>
    <hyperlink ref="M83" r:id="rId329" xr:uid="{00000000-0004-0000-0400-000048010000}"/>
    <hyperlink ref="L84" r:id="rId330" xr:uid="{00000000-0004-0000-0400-000049010000}"/>
    <hyperlink ref="M84" r:id="rId331" xr:uid="{00000000-0004-0000-0400-00004A010000}"/>
    <hyperlink ref="Z84" r:id="rId332" xr:uid="{00000000-0004-0000-0400-00004B010000}"/>
    <hyperlink ref="AB84" r:id="rId333" xr:uid="{00000000-0004-0000-0400-00004C010000}"/>
    <hyperlink ref="L85" r:id="rId334" xr:uid="{00000000-0004-0000-0400-00004D010000}"/>
    <hyperlink ref="M85" r:id="rId335" xr:uid="{00000000-0004-0000-0400-00004E010000}"/>
    <hyperlink ref="Z85" r:id="rId336" xr:uid="{00000000-0004-0000-0400-00004F010000}"/>
    <hyperlink ref="AB85" r:id="rId337" xr:uid="{00000000-0004-0000-0400-000050010000}"/>
    <hyperlink ref="L86" r:id="rId338" xr:uid="{00000000-0004-0000-0400-000051010000}"/>
    <hyperlink ref="M86" r:id="rId339" xr:uid="{00000000-0004-0000-0400-000052010000}"/>
    <hyperlink ref="Z86" r:id="rId340" xr:uid="{00000000-0004-0000-0400-000053010000}"/>
    <hyperlink ref="AB86" r:id="rId341" xr:uid="{00000000-0004-0000-0400-000054010000}"/>
    <hyperlink ref="M87" r:id="rId342" xr:uid="{00000000-0004-0000-0400-000055010000}"/>
    <hyperlink ref="M88" r:id="rId343" xr:uid="{00000000-0004-0000-0400-000056010000}"/>
    <hyperlink ref="L89" r:id="rId344" xr:uid="{00000000-0004-0000-0400-000057010000}"/>
    <hyperlink ref="M89" r:id="rId345" xr:uid="{00000000-0004-0000-0400-000058010000}"/>
    <hyperlink ref="Z89" r:id="rId346" xr:uid="{00000000-0004-0000-0400-000059010000}"/>
    <hyperlink ref="AB89" r:id="rId347" xr:uid="{00000000-0004-0000-0400-00005A010000}"/>
    <hyperlink ref="L90" r:id="rId348" xr:uid="{00000000-0004-0000-0400-00005B010000}"/>
    <hyperlink ref="M90" r:id="rId349" xr:uid="{00000000-0004-0000-0400-00005C010000}"/>
    <hyperlink ref="Z90" r:id="rId350" xr:uid="{00000000-0004-0000-0400-00005D010000}"/>
    <hyperlink ref="AB90" r:id="rId351" xr:uid="{00000000-0004-0000-0400-00005E010000}"/>
    <hyperlink ref="M91" r:id="rId352" xr:uid="{00000000-0004-0000-0400-00005F010000}"/>
    <hyperlink ref="M92" r:id="rId353" xr:uid="{00000000-0004-0000-0400-000060010000}"/>
    <hyperlink ref="W92" r:id="rId354" xr:uid="{00000000-0004-0000-0400-000061010000}"/>
    <hyperlink ref="Z92" r:id="rId355" xr:uid="{00000000-0004-0000-0400-000062010000}"/>
    <hyperlink ref="AA92" r:id="rId356" xr:uid="{00000000-0004-0000-0400-000063010000}"/>
    <hyperlink ref="AB92" r:id="rId357" xr:uid="{00000000-0004-0000-0400-000064010000}"/>
    <hyperlink ref="M93" r:id="rId358" xr:uid="{00000000-0004-0000-0400-000065010000}"/>
    <hyperlink ref="L94" r:id="rId359" xr:uid="{00000000-0004-0000-0400-000066010000}"/>
    <hyperlink ref="M94" r:id="rId360" xr:uid="{00000000-0004-0000-0400-000067010000}"/>
    <hyperlink ref="L95" r:id="rId361" xr:uid="{00000000-0004-0000-0400-000068010000}"/>
    <hyperlink ref="M95" r:id="rId362" xr:uid="{00000000-0004-0000-0400-000069010000}"/>
    <hyperlink ref="Z95" r:id="rId363" xr:uid="{00000000-0004-0000-0400-00006A010000}"/>
    <hyperlink ref="AA95" r:id="rId364" xr:uid="{00000000-0004-0000-0400-00006B010000}"/>
    <hyperlink ref="AB95" r:id="rId365" xr:uid="{00000000-0004-0000-0400-00006C010000}"/>
    <hyperlink ref="L96" r:id="rId366" xr:uid="{00000000-0004-0000-0400-00006D010000}"/>
    <hyperlink ref="M96" r:id="rId367" xr:uid="{00000000-0004-0000-0400-00006E010000}"/>
    <hyperlink ref="Z96" r:id="rId368" xr:uid="{00000000-0004-0000-0400-00006F010000}"/>
    <hyperlink ref="L97" r:id="rId369" xr:uid="{00000000-0004-0000-0400-000070010000}"/>
    <hyperlink ref="M97" r:id="rId370" xr:uid="{00000000-0004-0000-0400-000071010000}"/>
    <hyperlink ref="W97" r:id="rId371" xr:uid="{00000000-0004-0000-0400-000072010000}"/>
    <hyperlink ref="Z97" r:id="rId372" xr:uid="{00000000-0004-0000-0400-000073010000}"/>
    <hyperlink ref="AA97" r:id="rId373" xr:uid="{00000000-0004-0000-0400-000074010000}"/>
    <hyperlink ref="AB97" r:id="rId374" xr:uid="{00000000-0004-0000-0400-000075010000}"/>
    <hyperlink ref="M98" r:id="rId375" xr:uid="{00000000-0004-0000-0400-000076010000}"/>
    <hyperlink ref="L99" r:id="rId376" xr:uid="{00000000-0004-0000-0400-000077010000}"/>
    <hyperlink ref="M99" r:id="rId377" xr:uid="{00000000-0004-0000-0400-000078010000}"/>
    <hyperlink ref="W99" r:id="rId378" xr:uid="{00000000-0004-0000-0400-000079010000}"/>
    <hyperlink ref="Z99" r:id="rId379" xr:uid="{00000000-0004-0000-0400-00007A010000}"/>
    <hyperlink ref="AB99" r:id="rId380" xr:uid="{00000000-0004-0000-0400-00007B010000}"/>
    <hyperlink ref="L100" r:id="rId381" xr:uid="{00000000-0004-0000-0400-00007C010000}"/>
    <hyperlink ref="Z100" r:id="rId382" xr:uid="{00000000-0004-0000-0400-00007D010000}"/>
    <hyperlink ref="AA100" r:id="rId383" xr:uid="{00000000-0004-0000-0400-00007E010000}"/>
    <hyperlink ref="AB100" r:id="rId384" xr:uid="{00000000-0004-0000-0400-00007F010000}"/>
    <hyperlink ref="L101" r:id="rId385" xr:uid="{00000000-0004-0000-0400-000080010000}"/>
    <hyperlink ref="M101" r:id="rId386" xr:uid="{00000000-0004-0000-0400-000081010000}"/>
    <hyperlink ref="Z101" r:id="rId387" xr:uid="{00000000-0004-0000-0400-000082010000}"/>
    <hyperlink ref="AA101" r:id="rId388" xr:uid="{00000000-0004-0000-0400-000083010000}"/>
    <hyperlink ref="AB101" r:id="rId389" xr:uid="{00000000-0004-0000-0400-000084010000}"/>
    <hyperlink ref="M102" r:id="rId390" xr:uid="{00000000-0004-0000-0400-000085010000}"/>
    <hyperlink ref="L103" r:id="rId391" xr:uid="{00000000-0004-0000-0400-000086010000}"/>
    <hyperlink ref="M103" r:id="rId392" xr:uid="{00000000-0004-0000-0400-000087010000}"/>
    <hyperlink ref="W103" r:id="rId393" xr:uid="{00000000-0004-0000-0400-000088010000}"/>
    <hyperlink ref="Z103" r:id="rId394" xr:uid="{00000000-0004-0000-0400-000089010000}"/>
    <hyperlink ref="AA103" r:id="rId395" xr:uid="{00000000-0004-0000-0400-00008A010000}"/>
    <hyperlink ref="AB103" r:id="rId396" xr:uid="{00000000-0004-0000-0400-00008B010000}"/>
    <hyperlink ref="M104" r:id="rId397" xr:uid="{00000000-0004-0000-0400-00008C010000}"/>
    <hyperlink ref="L105" r:id="rId398" xr:uid="{00000000-0004-0000-0400-00008D010000}"/>
    <hyperlink ref="M105" r:id="rId399" xr:uid="{00000000-0004-0000-0400-00008E010000}"/>
    <hyperlink ref="Z105" r:id="rId400" xr:uid="{00000000-0004-0000-0400-00008F010000}"/>
    <hyperlink ref="AB105" r:id="rId401" xr:uid="{00000000-0004-0000-0400-000090010000}"/>
    <hyperlink ref="L106" r:id="rId402" xr:uid="{00000000-0004-0000-0400-000091010000}"/>
    <hyperlink ref="M106" r:id="rId403" location=":~:text=PFAS%20Sites-,Lear%20Siegler%20Inc.%2C%20Mendon%2C%20St.,Joseph%20County&amp;text=This%20automotive%20accessory%20manufacturer%20is,West%20Clark%20Street%20in%20Mendon." xr:uid="{00000000-0004-0000-0400-000092010000}"/>
    <hyperlink ref="W106" r:id="rId404" location=":~:text=PFAS%20Sites-,Lear%20Siegler%20Inc.%2C%20Mendon%2C%20St.,Joseph%20County&amp;text=This%20automotive%20accessory%20manufacturer%20is,West%20Clark%20Street%20in%20Mendon." xr:uid="{00000000-0004-0000-0400-000093010000}"/>
    <hyperlink ref="Z106" r:id="rId405" xr:uid="{00000000-0004-0000-0400-000094010000}"/>
    <hyperlink ref="AA106" r:id="rId406" xr:uid="{00000000-0004-0000-0400-000095010000}"/>
    <hyperlink ref="AB106" r:id="rId407" xr:uid="{00000000-0004-0000-0400-000096010000}"/>
    <hyperlink ref="L107" r:id="rId408" xr:uid="{00000000-0004-0000-0400-000097010000}"/>
    <hyperlink ref="Z107" r:id="rId409" xr:uid="{00000000-0004-0000-0400-000098010000}"/>
    <hyperlink ref="AA107" r:id="rId410" xr:uid="{00000000-0004-0000-0400-000099010000}"/>
    <hyperlink ref="AB107" r:id="rId411" xr:uid="{00000000-0004-0000-0400-00009A010000}"/>
    <hyperlink ref="M108" r:id="rId412" xr:uid="{00000000-0004-0000-0400-00009B010000}"/>
    <hyperlink ref="L109" r:id="rId413" xr:uid="{00000000-0004-0000-0400-00009C010000}"/>
    <hyperlink ref="M109" r:id="rId414" xr:uid="{00000000-0004-0000-0400-00009D010000}"/>
    <hyperlink ref="W109" r:id="rId415" xr:uid="{00000000-0004-0000-0400-00009E010000}"/>
    <hyperlink ref="Z109" r:id="rId416" xr:uid="{00000000-0004-0000-0400-00009F010000}"/>
    <hyperlink ref="AA109" r:id="rId417" xr:uid="{00000000-0004-0000-0400-0000A0010000}"/>
    <hyperlink ref="AB109" r:id="rId418" xr:uid="{00000000-0004-0000-0400-0000A1010000}"/>
    <hyperlink ref="L110" r:id="rId419" xr:uid="{00000000-0004-0000-0400-0000A2010000}"/>
    <hyperlink ref="M110" r:id="rId420" xr:uid="{00000000-0004-0000-0400-0000A3010000}"/>
    <hyperlink ref="W110" r:id="rId421" xr:uid="{00000000-0004-0000-0400-0000A4010000}"/>
    <hyperlink ref="Z110" r:id="rId422" xr:uid="{00000000-0004-0000-0400-0000A5010000}"/>
    <hyperlink ref="AA110" r:id="rId423" xr:uid="{00000000-0004-0000-0400-0000A6010000}"/>
    <hyperlink ref="AB110" r:id="rId424" xr:uid="{00000000-0004-0000-0400-0000A7010000}"/>
    <hyperlink ref="L111" r:id="rId425" xr:uid="{00000000-0004-0000-0400-0000A8010000}"/>
    <hyperlink ref="Z111" r:id="rId426" xr:uid="{00000000-0004-0000-0400-0000A9010000}"/>
    <hyperlink ref="AA111" r:id="rId427" xr:uid="{00000000-0004-0000-0400-0000AA010000}"/>
    <hyperlink ref="AB111" r:id="rId428" xr:uid="{00000000-0004-0000-0400-0000AB010000}"/>
    <hyperlink ref="L112" r:id="rId429" xr:uid="{00000000-0004-0000-0400-0000AC010000}"/>
    <hyperlink ref="M112" r:id="rId430" xr:uid="{00000000-0004-0000-0400-0000AD010000}"/>
    <hyperlink ref="W112" r:id="rId431" xr:uid="{00000000-0004-0000-0400-0000AE010000}"/>
    <hyperlink ref="Z112" r:id="rId432" xr:uid="{00000000-0004-0000-0400-0000AF010000}"/>
    <hyperlink ref="AA112" r:id="rId433" xr:uid="{00000000-0004-0000-0400-0000B0010000}"/>
    <hyperlink ref="AB112" r:id="rId434" xr:uid="{00000000-0004-0000-0400-0000B1010000}"/>
    <hyperlink ref="M113" r:id="rId435" xr:uid="{00000000-0004-0000-0400-0000B2010000}"/>
    <hyperlink ref="Z113" r:id="rId436" xr:uid="{00000000-0004-0000-0400-0000B3010000}"/>
    <hyperlink ref="AB113" r:id="rId437" xr:uid="{00000000-0004-0000-0400-0000B4010000}"/>
    <hyperlink ref="M114" r:id="rId438" xr:uid="{00000000-0004-0000-0400-0000B5010000}"/>
    <hyperlink ref="L115" r:id="rId439" xr:uid="{00000000-0004-0000-0400-0000B6010000}"/>
    <hyperlink ref="M115" r:id="rId440" xr:uid="{00000000-0004-0000-0400-0000B7010000}"/>
    <hyperlink ref="AA115" r:id="rId441" xr:uid="{00000000-0004-0000-0400-0000B8010000}"/>
    <hyperlink ref="AB115" r:id="rId442" xr:uid="{00000000-0004-0000-0400-0000B9010000}"/>
    <hyperlink ref="L116" r:id="rId443" xr:uid="{00000000-0004-0000-0400-0000BA010000}"/>
    <hyperlink ref="M116" r:id="rId444" xr:uid="{00000000-0004-0000-0400-0000BB010000}"/>
    <hyperlink ref="Z116" r:id="rId445" xr:uid="{00000000-0004-0000-0400-0000BC010000}"/>
    <hyperlink ref="AB116" r:id="rId446" xr:uid="{00000000-0004-0000-0400-0000BD010000}"/>
    <hyperlink ref="L117" r:id="rId447" xr:uid="{00000000-0004-0000-0400-0000BE010000}"/>
    <hyperlink ref="M117" r:id="rId448" xr:uid="{00000000-0004-0000-0400-0000BF010000}"/>
    <hyperlink ref="Z117" r:id="rId449" xr:uid="{00000000-0004-0000-0400-0000C0010000}"/>
    <hyperlink ref="AB117" r:id="rId450" xr:uid="{00000000-0004-0000-0400-0000C1010000}"/>
    <hyperlink ref="L118" r:id="rId451" xr:uid="{00000000-0004-0000-0400-0000C2010000}"/>
    <hyperlink ref="M118" r:id="rId452" xr:uid="{00000000-0004-0000-0400-0000C3010000}"/>
    <hyperlink ref="Z118" r:id="rId453" xr:uid="{00000000-0004-0000-0400-0000C4010000}"/>
    <hyperlink ref="AB118" r:id="rId454" xr:uid="{00000000-0004-0000-0400-0000C5010000}"/>
    <hyperlink ref="L119" r:id="rId455" xr:uid="{00000000-0004-0000-0400-0000C6010000}"/>
    <hyperlink ref="M119" r:id="rId456" xr:uid="{00000000-0004-0000-0400-0000C7010000}"/>
    <hyperlink ref="W119" r:id="rId457" xr:uid="{00000000-0004-0000-0400-0000C8010000}"/>
    <hyperlink ref="Z119" r:id="rId458" xr:uid="{00000000-0004-0000-0400-0000C9010000}"/>
    <hyperlink ref="AA119" r:id="rId459" xr:uid="{00000000-0004-0000-0400-0000CA010000}"/>
    <hyperlink ref="AB119" r:id="rId460" xr:uid="{00000000-0004-0000-0400-0000CB010000}"/>
    <hyperlink ref="M120" r:id="rId461" xr:uid="{00000000-0004-0000-0400-0000CC010000}"/>
    <hyperlink ref="M121" r:id="rId462" xr:uid="{00000000-0004-0000-0400-0000CD010000}"/>
    <hyperlink ref="L122" r:id="rId463" xr:uid="{00000000-0004-0000-0400-0000CE010000}"/>
    <hyperlink ref="M122" r:id="rId464" xr:uid="{00000000-0004-0000-0400-0000CF010000}"/>
    <hyperlink ref="W122" r:id="rId465" xr:uid="{00000000-0004-0000-0400-0000D0010000}"/>
    <hyperlink ref="Z122" r:id="rId466" xr:uid="{00000000-0004-0000-0400-0000D1010000}"/>
    <hyperlink ref="AA122" r:id="rId467" xr:uid="{00000000-0004-0000-0400-0000D2010000}"/>
    <hyperlink ref="AB122" r:id="rId468" xr:uid="{00000000-0004-0000-0400-0000D3010000}"/>
    <hyperlink ref="M123" r:id="rId469" xr:uid="{00000000-0004-0000-0400-0000D4010000}"/>
    <hyperlink ref="M124" r:id="rId470" xr:uid="{00000000-0004-0000-0400-0000D5010000}"/>
    <hyperlink ref="L125" r:id="rId471" xr:uid="{00000000-0004-0000-0400-0000D6010000}"/>
    <hyperlink ref="M125" r:id="rId472" xr:uid="{00000000-0004-0000-0400-0000D7010000}"/>
    <hyperlink ref="W125" r:id="rId473" xr:uid="{00000000-0004-0000-0400-0000D8010000}"/>
    <hyperlink ref="Z125" r:id="rId474" xr:uid="{00000000-0004-0000-0400-0000D9010000}"/>
    <hyperlink ref="AA125" r:id="rId475" xr:uid="{00000000-0004-0000-0400-0000DA010000}"/>
    <hyperlink ref="AB125" r:id="rId476" xr:uid="{00000000-0004-0000-0400-0000DB010000}"/>
    <hyperlink ref="M126" r:id="rId477" xr:uid="{00000000-0004-0000-0400-0000DC010000}"/>
    <hyperlink ref="L127" r:id="rId478" xr:uid="{00000000-0004-0000-0400-0000DD010000}"/>
    <hyperlink ref="M127" r:id="rId479" xr:uid="{00000000-0004-0000-0400-0000DE010000}"/>
    <hyperlink ref="W127" r:id="rId480" xr:uid="{00000000-0004-0000-0400-0000DF010000}"/>
    <hyperlink ref="Z127" r:id="rId481" xr:uid="{00000000-0004-0000-0400-0000E0010000}"/>
    <hyperlink ref="AA127" r:id="rId482" xr:uid="{00000000-0004-0000-0400-0000E1010000}"/>
    <hyperlink ref="AB127" r:id="rId483" xr:uid="{00000000-0004-0000-0400-0000E2010000}"/>
    <hyperlink ref="M128" r:id="rId484" xr:uid="{00000000-0004-0000-0400-0000E3010000}"/>
    <hyperlink ref="L129" r:id="rId485" xr:uid="{00000000-0004-0000-0400-0000E4010000}"/>
    <hyperlink ref="M129" r:id="rId486" xr:uid="{00000000-0004-0000-0400-0000E5010000}"/>
    <hyperlink ref="L130" r:id="rId487" xr:uid="{00000000-0004-0000-0400-0000E6010000}"/>
    <hyperlink ref="M130" r:id="rId488" xr:uid="{00000000-0004-0000-0400-0000E7010000}"/>
    <hyperlink ref="Z130" r:id="rId489" xr:uid="{00000000-0004-0000-0400-0000E8010000}"/>
    <hyperlink ref="AB130" r:id="rId490" xr:uid="{00000000-0004-0000-0400-0000E9010000}"/>
    <hyperlink ref="L131" r:id="rId491" xr:uid="{00000000-0004-0000-0400-0000EA010000}"/>
    <hyperlink ref="M131" r:id="rId492" xr:uid="{00000000-0004-0000-0400-0000EB010000}"/>
    <hyperlink ref="W131" r:id="rId493" xr:uid="{00000000-0004-0000-0400-0000EC010000}"/>
    <hyperlink ref="AA131" r:id="rId494" xr:uid="{00000000-0004-0000-0400-0000ED010000}"/>
    <hyperlink ref="AB131" r:id="rId495" xr:uid="{00000000-0004-0000-0400-0000EE010000}"/>
    <hyperlink ref="L132" r:id="rId496" xr:uid="{00000000-0004-0000-0400-0000EF010000}"/>
    <hyperlink ref="M132" r:id="rId497" xr:uid="{00000000-0004-0000-0400-0000F0010000}"/>
    <hyperlink ref="Z132" r:id="rId498" xr:uid="{00000000-0004-0000-0400-0000F1010000}"/>
    <hyperlink ref="AA132" r:id="rId499" xr:uid="{00000000-0004-0000-0400-0000F2010000}"/>
    <hyperlink ref="AB132" r:id="rId500" xr:uid="{00000000-0004-0000-0400-0000F3010000}"/>
    <hyperlink ref="M133" r:id="rId501" xr:uid="{00000000-0004-0000-0400-0000F4010000}"/>
    <hyperlink ref="L134" r:id="rId502" xr:uid="{00000000-0004-0000-0400-0000F5010000}"/>
    <hyperlink ref="M134" r:id="rId503" xr:uid="{00000000-0004-0000-0400-0000F6010000}"/>
    <hyperlink ref="W134" r:id="rId504" xr:uid="{00000000-0004-0000-0400-0000F7010000}"/>
    <hyperlink ref="Z134" r:id="rId505" xr:uid="{00000000-0004-0000-0400-0000F8010000}"/>
    <hyperlink ref="AA134" r:id="rId506" xr:uid="{00000000-0004-0000-0400-0000F9010000}"/>
    <hyperlink ref="AB134" r:id="rId507" xr:uid="{00000000-0004-0000-0400-0000FA010000}"/>
    <hyperlink ref="L135" r:id="rId508" xr:uid="{00000000-0004-0000-0400-0000FB010000}"/>
    <hyperlink ref="M135" r:id="rId509" xr:uid="{00000000-0004-0000-0400-0000FC010000}"/>
    <hyperlink ref="Z135" r:id="rId510" xr:uid="{00000000-0004-0000-0400-0000FD010000}"/>
    <hyperlink ref="AA135" r:id="rId511" xr:uid="{00000000-0004-0000-0400-0000FE010000}"/>
    <hyperlink ref="AB135" r:id="rId512" xr:uid="{00000000-0004-0000-0400-0000FF010000}"/>
    <hyperlink ref="L136" r:id="rId513" xr:uid="{00000000-0004-0000-0400-000000020000}"/>
    <hyperlink ref="M136" r:id="rId514" xr:uid="{00000000-0004-0000-0400-000001020000}"/>
    <hyperlink ref="Z136" r:id="rId515" xr:uid="{00000000-0004-0000-0400-000002020000}"/>
    <hyperlink ref="AB136" r:id="rId516" xr:uid="{00000000-0004-0000-0400-000003020000}"/>
    <hyperlink ref="L137" r:id="rId517" xr:uid="{00000000-0004-0000-0400-000004020000}"/>
    <hyperlink ref="M137" r:id="rId518" xr:uid="{00000000-0004-0000-0400-000005020000}"/>
    <hyperlink ref="Z137" r:id="rId519" xr:uid="{00000000-0004-0000-0400-000006020000}"/>
    <hyperlink ref="AB137" r:id="rId520" xr:uid="{00000000-0004-0000-0400-000007020000}"/>
    <hyperlink ref="M138" r:id="rId521" xr:uid="{00000000-0004-0000-0400-000008020000}"/>
    <hyperlink ref="L139" r:id="rId522" xr:uid="{00000000-0004-0000-0400-000009020000}"/>
    <hyperlink ref="M139" r:id="rId523" xr:uid="{00000000-0004-0000-0400-00000A020000}"/>
    <hyperlink ref="W139" r:id="rId524" xr:uid="{00000000-0004-0000-0400-00000B020000}"/>
    <hyperlink ref="Z139" r:id="rId525" xr:uid="{00000000-0004-0000-0400-00000C020000}"/>
    <hyperlink ref="AA139" r:id="rId526" xr:uid="{00000000-0004-0000-0400-00000D020000}"/>
    <hyperlink ref="AB139" r:id="rId527" xr:uid="{00000000-0004-0000-0400-00000E020000}"/>
    <hyperlink ref="L140" r:id="rId528" xr:uid="{00000000-0004-0000-0400-00000F020000}"/>
    <hyperlink ref="M140" r:id="rId529" xr:uid="{00000000-0004-0000-0400-000010020000}"/>
    <hyperlink ref="Z140" r:id="rId530" xr:uid="{00000000-0004-0000-0400-000011020000}"/>
    <hyperlink ref="AB140" r:id="rId531" xr:uid="{00000000-0004-0000-0400-000012020000}"/>
    <hyperlink ref="L141" r:id="rId532" xr:uid="{00000000-0004-0000-0400-000013020000}"/>
    <hyperlink ref="M141" r:id="rId533" location=":~:text=This%20site%20is%20located%20at,11%20bankruptcy%20protection%20in%202011." xr:uid="{00000000-0004-0000-0400-000014020000}"/>
    <hyperlink ref="W141" r:id="rId534" location=":~:text=This%20site%20is%20located%20at,11%20bankruptcy%20protection%20in%202011." xr:uid="{00000000-0004-0000-0400-000015020000}"/>
    <hyperlink ref="Z141" r:id="rId535" xr:uid="{00000000-0004-0000-0400-000016020000}"/>
    <hyperlink ref="AA141" r:id="rId536" xr:uid="{00000000-0004-0000-0400-000017020000}"/>
    <hyperlink ref="AB141" r:id="rId537" xr:uid="{00000000-0004-0000-0400-000018020000}"/>
    <hyperlink ref="L142" r:id="rId538" xr:uid="{00000000-0004-0000-0400-000019020000}"/>
    <hyperlink ref="M142" r:id="rId539" xr:uid="{00000000-0004-0000-0400-00001A020000}"/>
    <hyperlink ref="W142" r:id="rId540" xr:uid="{00000000-0004-0000-0400-00001B020000}"/>
    <hyperlink ref="Z142" r:id="rId541" xr:uid="{00000000-0004-0000-0400-00001C020000}"/>
    <hyperlink ref="AA142" r:id="rId542" xr:uid="{00000000-0004-0000-0400-00001D020000}"/>
    <hyperlink ref="AB142" r:id="rId543" xr:uid="{00000000-0004-0000-0400-00001E020000}"/>
    <hyperlink ref="L143" r:id="rId544" xr:uid="{00000000-0004-0000-0400-00001F020000}"/>
    <hyperlink ref="M143" r:id="rId545" xr:uid="{00000000-0004-0000-0400-000020020000}"/>
    <hyperlink ref="W143" r:id="rId546" xr:uid="{00000000-0004-0000-0400-000021020000}"/>
    <hyperlink ref="Z143" r:id="rId547" xr:uid="{00000000-0004-0000-0400-000022020000}"/>
    <hyperlink ref="AA143" r:id="rId548" xr:uid="{00000000-0004-0000-0400-000023020000}"/>
    <hyperlink ref="AB143" r:id="rId549" xr:uid="{00000000-0004-0000-0400-000024020000}"/>
    <hyperlink ref="L144" r:id="rId550" xr:uid="{00000000-0004-0000-0400-000025020000}"/>
    <hyperlink ref="M144" r:id="rId551" xr:uid="{00000000-0004-0000-0400-000026020000}"/>
    <hyperlink ref="W144" r:id="rId552" xr:uid="{00000000-0004-0000-0400-000027020000}"/>
    <hyperlink ref="Z144" r:id="rId553" xr:uid="{00000000-0004-0000-0400-000028020000}"/>
    <hyperlink ref="AA144" r:id="rId554" xr:uid="{00000000-0004-0000-0400-000029020000}"/>
    <hyperlink ref="AB144" r:id="rId555" xr:uid="{00000000-0004-0000-0400-00002A020000}"/>
    <hyperlink ref="L145" r:id="rId556" xr:uid="{00000000-0004-0000-0400-00002B020000}"/>
    <hyperlink ref="M145" r:id="rId557" xr:uid="{00000000-0004-0000-0400-00002C020000}"/>
    <hyperlink ref="Z145" r:id="rId558" xr:uid="{00000000-0004-0000-0400-00002D020000}"/>
    <hyperlink ref="AB145" r:id="rId559" xr:uid="{00000000-0004-0000-0400-00002E020000}"/>
    <hyperlink ref="L146" r:id="rId560" xr:uid="{00000000-0004-0000-0400-00002F020000}"/>
    <hyperlink ref="M146" r:id="rId561" xr:uid="{00000000-0004-0000-0400-000030020000}"/>
    <hyperlink ref="W146" r:id="rId562" xr:uid="{00000000-0004-0000-0400-000031020000}"/>
    <hyperlink ref="Z146" r:id="rId563" xr:uid="{00000000-0004-0000-0400-000032020000}"/>
    <hyperlink ref="AA146" r:id="rId564" xr:uid="{00000000-0004-0000-0400-000033020000}"/>
    <hyperlink ref="AB146" r:id="rId565" xr:uid="{00000000-0004-0000-0400-000034020000}"/>
    <hyperlink ref="L147" r:id="rId566" xr:uid="{00000000-0004-0000-0400-000035020000}"/>
    <hyperlink ref="M147" r:id="rId567" xr:uid="{00000000-0004-0000-0400-000036020000}"/>
    <hyperlink ref="Z147" r:id="rId568" xr:uid="{00000000-0004-0000-0400-000037020000}"/>
    <hyperlink ref="AB147" r:id="rId569" xr:uid="{00000000-0004-0000-0400-000038020000}"/>
    <hyperlink ref="L148" r:id="rId570" xr:uid="{00000000-0004-0000-0400-000039020000}"/>
    <hyperlink ref="Z148" r:id="rId571" xr:uid="{00000000-0004-0000-0400-00003A020000}"/>
    <hyperlink ref="AA148" r:id="rId572" xr:uid="{00000000-0004-0000-0400-00003B020000}"/>
    <hyperlink ref="AB148" r:id="rId573" xr:uid="{00000000-0004-0000-0400-00003C020000}"/>
    <hyperlink ref="L149" r:id="rId574" xr:uid="{00000000-0004-0000-0400-00003D020000}"/>
    <hyperlink ref="M149" r:id="rId575" xr:uid="{00000000-0004-0000-0400-00003E020000}"/>
    <hyperlink ref="Z149" r:id="rId576" xr:uid="{00000000-0004-0000-0400-00003F020000}"/>
    <hyperlink ref="AB149" r:id="rId577" xr:uid="{00000000-0004-0000-0400-000040020000}"/>
    <hyperlink ref="L150" r:id="rId578" xr:uid="{00000000-0004-0000-0400-000041020000}"/>
    <hyperlink ref="M150" r:id="rId579" xr:uid="{00000000-0004-0000-0400-000042020000}"/>
    <hyperlink ref="Y150" r:id="rId580" xr:uid="{00000000-0004-0000-0400-000043020000}"/>
    <hyperlink ref="Z150" r:id="rId581" xr:uid="{00000000-0004-0000-0400-000044020000}"/>
    <hyperlink ref="AB150" r:id="rId582" xr:uid="{00000000-0004-0000-0400-000045020000}"/>
    <hyperlink ref="L151" r:id="rId583" xr:uid="{00000000-0004-0000-0400-000046020000}"/>
    <hyperlink ref="M151" r:id="rId584" xr:uid="{00000000-0004-0000-0400-000047020000}"/>
    <hyperlink ref="W151" r:id="rId585" xr:uid="{00000000-0004-0000-0400-000048020000}"/>
    <hyperlink ref="Z151" r:id="rId586" xr:uid="{00000000-0004-0000-0400-000049020000}"/>
    <hyperlink ref="AA151" r:id="rId587" xr:uid="{00000000-0004-0000-0400-00004A020000}"/>
    <hyperlink ref="AB151" r:id="rId588" xr:uid="{00000000-0004-0000-0400-00004B020000}"/>
    <hyperlink ref="M152" r:id="rId589" xr:uid="{00000000-0004-0000-0400-00004C020000}"/>
    <hyperlink ref="M153" r:id="rId590" xr:uid="{00000000-0004-0000-0400-00004D020000}"/>
    <hyperlink ref="M154" r:id="rId591" xr:uid="{00000000-0004-0000-0400-00004E020000}"/>
    <hyperlink ref="L155" r:id="rId592" xr:uid="{00000000-0004-0000-0400-00004F020000}"/>
    <hyperlink ref="M155" r:id="rId593" xr:uid="{00000000-0004-0000-0400-000050020000}"/>
    <hyperlink ref="W155" r:id="rId594" xr:uid="{00000000-0004-0000-0400-000051020000}"/>
    <hyperlink ref="Z155" r:id="rId595" xr:uid="{00000000-0004-0000-0400-000052020000}"/>
    <hyperlink ref="AA155" r:id="rId596" xr:uid="{00000000-0004-0000-0400-000053020000}"/>
    <hyperlink ref="AB155" r:id="rId597" xr:uid="{00000000-0004-0000-0400-000054020000}"/>
    <hyperlink ref="L156" r:id="rId598" xr:uid="{00000000-0004-0000-0400-000055020000}"/>
    <hyperlink ref="M156" r:id="rId599" xr:uid="{00000000-0004-0000-0400-000056020000}"/>
    <hyperlink ref="Z156" r:id="rId600" xr:uid="{00000000-0004-0000-0400-000057020000}"/>
    <hyperlink ref="AB156" r:id="rId601" xr:uid="{00000000-0004-0000-0400-000058020000}"/>
    <hyperlink ref="L157" r:id="rId602" xr:uid="{00000000-0004-0000-0400-000059020000}"/>
    <hyperlink ref="M157" r:id="rId603" xr:uid="{00000000-0004-0000-0400-00005A020000}"/>
    <hyperlink ref="Z157" r:id="rId604" xr:uid="{00000000-0004-0000-0400-00005B020000}"/>
    <hyperlink ref="AB157" r:id="rId605" xr:uid="{00000000-0004-0000-0400-00005C020000}"/>
    <hyperlink ref="L158" r:id="rId606" xr:uid="{00000000-0004-0000-0400-00005D020000}"/>
    <hyperlink ref="M158" r:id="rId607" xr:uid="{00000000-0004-0000-0400-00005E020000}"/>
    <hyperlink ref="Z158" r:id="rId608" xr:uid="{00000000-0004-0000-0400-00005F020000}"/>
    <hyperlink ref="AB158" r:id="rId609" xr:uid="{00000000-0004-0000-0400-000060020000}"/>
    <hyperlink ref="L159" r:id="rId610" xr:uid="{00000000-0004-0000-0400-000061020000}"/>
    <hyperlink ref="M159" r:id="rId611" xr:uid="{00000000-0004-0000-0400-000062020000}"/>
    <hyperlink ref="Z159" r:id="rId612" xr:uid="{00000000-0004-0000-0400-000063020000}"/>
    <hyperlink ref="AB159" r:id="rId613" xr:uid="{00000000-0004-0000-0400-000064020000}"/>
    <hyperlink ref="L160" r:id="rId614" xr:uid="{00000000-0004-0000-0400-000065020000}"/>
    <hyperlink ref="M160" r:id="rId615" xr:uid="{00000000-0004-0000-0400-000066020000}"/>
    <hyperlink ref="W160" r:id="rId616" xr:uid="{00000000-0004-0000-0400-000067020000}"/>
    <hyperlink ref="Z160" r:id="rId617" xr:uid="{00000000-0004-0000-0400-000068020000}"/>
    <hyperlink ref="AA160" r:id="rId618" xr:uid="{00000000-0004-0000-0400-000069020000}"/>
    <hyperlink ref="AB160" r:id="rId619" xr:uid="{00000000-0004-0000-0400-00006A020000}"/>
    <hyperlink ref="L161" r:id="rId620" xr:uid="{00000000-0004-0000-0400-00006B020000}"/>
    <hyperlink ref="M161" r:id="rId621" xr:uid="{00000000-0004-0000-0400-00006C020000}"/>
    <hyperlink ref="Z161" r:id="rId622" xr:uid="{00000000-0004-0000-0400-00006D020000}"/>
    <hyperlink ref="AB161" r:id="rId623" xr:uid="{00000000-0004-0000-0400-00006E020000}"/>
    <hyperlink ref="L162" r:id="rId624" xr:uid="{00000000-0004-0000-0400-00006F020000}"/>
    <hyperlink ref="M162" r:id="rId625" xr:uid="{00000000-0004-0000-0400-000070020000}"/>
    <hyperlink ref="W162" r:id="rId626" xr:uid="{00000000-0004-0000-0400-000071020000}"/>
    <hyperlink ref="Z162" r:id="rId627" xr:uid="{00000000-0004-0000-0400-000072020000}"/>
    <hyperlink ref="AA162" r:id="rId628" xr:uid="{00000000-0004-0000-0400-000073020000}"/>
    <hyperlink ref="AB162" r:id="rId629" xr:uid="{00000000-0004-0000-0400-000074020000}"/>
    <hyperlink ref="M163" r:id="rId630" xr:uid="{00000000-0004-0000-0400-000075020000}"/>
    <hyperlink ref="L164" r:id="rId631" xr:uid="{00000000-0004-0000-0400-000076020000}"/>
    <hyperlink ref="M164" r:id="rId632" xr:uid="{00000000-0004-0000-0400-000077020000}"/>
    <hyperlink ref="Z164" r:id="rId633" xr:uid="{00000000-0004-0000-0400-000078020000}"/>
    <hyperlink ref="AB164" r:id="rId634" xr:uid="{00000000-0004-0000-0400-000079020000}"/>
    <hyperlink ref="L165" r:id="rId635" xr:uid="{00000000-0004-0000-0400-00007A020000}"/>
    <hyperlink ref="M165" r:id="rId636" xr:uid="{00000000-0004-0000-0400-00007B020000}"/>
    <hyperlink ref="Z165" r:id="rId637" xr:uid="{00000000-0004-0000-0400-00007C020000}"/>
    <hyperlink ref="AB165" r:id="rId638" xr:uid="{00000000-0004-0000-0400-00007D020000}"/>
    <hyperlink ref="L166" r:id="rId639" xr:uid="{00000000-0004-0000-0400-00007E020000}"/>
    <hyperlink ref="M166" r:id="rId640" xr:uid="{00000000-0004-0000-0400-00007F020000}"/>
    <hyperlink ref="Z166" r:id="rId641" xr:uid="{00000000-0004-0000-0400-000080020000}"/>
    <hyperlink ref="AB166" r:id="rId642" xr:uid="{00000000-0004-0000-0400-000081020000}"/>
    <hyperlink ref="L167" r:id="rId643" xr:uid="{00000000-0004-0000-0400-000082020000}"/>
    <hyperlink ref="M167" r:id="rId644" xr:uid="{00000000-0004-0000-0400-000083020000}"/>
    <hyperlink ref="AA167" r:id="rId645" xr:uid="{00000000-0004-0000-0400-000084020000}"/>
    <hyperlink ref="AB167" r:id="rId646" xr:uid="{00000000-0004-0000-0400-000085020000}"/>
    <hyperlink ref="L168" r:id="rId647" xr:uid="{00000000-0004-0000-0400-000086020000}"/>
    <hyperlink ref="M168" r:id="rId648" xr:uid="{00000000-0004-0000-0400-000087020000}"/>
    <hyperlink ref="W168" r:id="rId649" xr:uid="{00000000-0004-0000-0400-000088020000}"/>
    <hyperlink ref="Z168" r:id="rId650" xr:uid="{00000000-0004-0000-0400-000089020000}"/>
    <hyperlink ref="AA168" r:id="rId651" xr:uid="{00000000-0004-0000-0400-00008A020000}"/>
    <hyperlink ref="AB168" r:id="rId652" xr:uid="{00000000-0004-0000-0400-00008B020000}"/>
    <hyperlink ref="L169" r:id="rId653" xr:uid="{00000000-0004-0000-0400-00008C020000}"/>
    <hyperlink ref="M169" r:id="rId654" xr:uid="{00000000-0004-0000-0400-00008D020000}"/>
    <hyperlink ref="Z169" r:id="rId655" xr:uid="{00000000-0004-0000-0400-00008E020000}"/>
    <hyperlink ref="AB169" r:id="rId656" xr:uid="{00000000-0004-0000-0400-00008F020000}"/>
    <hyperlink ref="M170" r:id="rId657" xr:uid="{00000000-0004-0000-0400-000090020000}"/>
    <hyperlink ref="L171" r:id="rId658" xr:uid="{00000000-0004-0000-0400-000091020000}"/>
    <hyperlink ref="M171" r:id="rId659" xr:uid="{00000000-0004-0000-0400-000092020000}"/>
    <hyperlink ref="W171" r:id="rId660" xr:uid="{00000000-0004-0000-0400-000093020000}"/>
    <hyperlink ref="Z171" r:id="rId661" xr:uid="{00000000-0004-0000-0400-000094020000}"/>
    <hyperlink ref="AA171" r:id="rId662" xr:uid="{00000000-0004-0000-0400-000095020000}"/>
    <hyperlink ref="AB171" r:id="rId663" xr:uid="{00000000-0004-0000-0400-000096020000}"/>
    <hyperlink ref="L172" r:id="rId664" xr:uid="{00000000-0004-0000-0400-000097020000}"/>
    <hyperlink ref="M172" r:id="rId665" xr:uid="{00000000-0004-0000-0400-000098020000}"/>
    <hyperlink ref="W172" r:id="rId666" xr:uid="{00000000-0004-0000-0400-000099020000}"/>
    <hyperlink ref="Z172" r:id="rId667" xr:uid="{00000000-0004-0000-0400-00009A020000}"/>
    <hyperlink ref="AA172" r:id="rId668" xr:uid="{00000000-0004-0000-0400-00009B020000}"/>
    <hyperlink ref="AB172" r:id="rId669" xr:uid="{00000000-0004-0000-0400-00009C020000}"/>
    <hyperlink ref="L173" r:id="rId670" xr:uid="{00000000-0004-0000-0400-00009D020000}"/>
    <hyperlink ref="M173" r:id="rId671" xr:uid="{00000000-0004-0000-0400-00009E020000}"/>
    <hyperlink ref="Z173" r:id="rId672" xr:uid="{00000000-0004-0000-0400-00009F020000}"/>
    <hyperlink ref="AB173" r:id="rId673" xr:uid="{00000000-0004-0000-0400-0000A0020000}"/>
    <hyperlink ref="L174" r:id="rId674" xr:uid="{00000000-0004-0000-0400-0000A1020000}"/>
    <hyperlink ref="M174" r:id="rId675" xr:uid="{00000000-0004-0000-0400-0000A2020000}"/>
    <hyperlink ref="Z174" r:id="rId676" xr:uid="{00000000-0004-0000-0400-0000A3020000}"/>
    <hyperlink ref="AB174" r:id="rId677" xr:uid="{00000000-0004-0000-0400-0000A4020000}"/>
    <hyperlink ref="L175" r:id="rId678" xr:uid="{00000000-0004-0000-0400-0000A5020000}"/>
    <hyperlink ref="M175" r:id="rId679" xr:uid="{00000000-0004-0000-0400-0000A6020000}"/>
    <hyperlink ref="Z175" r:id="rId680" xr:uid="{00000000-0004-0000-0400-0000A7020000}"/>
    <hyperlink ref="AB175" r:id="rId681" xr:uid="{00000000-0004-0000-0400-0000A8020000}"/>
    <hyperlink ref="L176" r:id="rId682" xr:uid="{00000000-0004-0000-0400-0000A9020000}"/>
    <hyperlink ref="M176" r:id="rId683" xr:uid="{00000000-0004-0000-0400-0000AA020000}"/>
    <hyperlink ref="Z176" r:id="rId684" xr:uid="{00000000-0004-0000-0400-0000AB020000}"/>
    <hyperlink ref="AB176" r:id="rId685" xr:uid="{00000000-0004-0000-0400-0000AC020000}"/>
    <hyperlink ref="L177" r:id="rId686" xr:uid="{00000000-0004-0000-0400-0000AD020000}"/>
    <hyperlink ref="M177" r:id="rId687" xr:uid="{00000000-0004-0000-0400-0000AE020000}"/>
    <hyperlink ref="W177" r:id="rId688" xr:uid="{00000000-0004-0000-0400-0000AF020000}"/>
    <hyperlink ref="Z177" r:id="rId689" xr:uid="{00000000-0004-0000-0400-0000B0020000}"/>
    <hyperlink ref="AB177" r:id="rId690" xr:uid="{00000000-0004-0000-0400-0000B1020000}"/>
    <hyperlink ref="L178" r:id="rId691" xr:uid="{00000000-0004-0000-0400-0000B2020000}"/>
    <hyperlink ref="M178" r:id="rId692" xr:uid="{00000000-0004-0000-0400-0000B3020000}"/>
    <hyperlink ref="W178" r:id="rId693" xr:uid="{00000000-0004-0000-0400-0000B4020000}"/>
    <hyperlink ref="Z178" r:id="rId694" xr:uid="{00000000-0004-0000-0400-0000B5020000}"/>
    <hyperlink ref="AB178" r:id="rId695" xr:uid="{00000000-0004-0000-0400-0000B6020000}"/>
    <hyperlink ref="M179" r:id="rId696" xr:uid="{00000000-0004-0000-0400-0000B7020000}"/>
    <hyperlink ref="L180" r:id="rId697" xr:uid="{00000000-0004-0000-0400-0000B8020000}"/>
    <hyperlink ref="W180" r:id="rId698" xr:uid="{00000000-0004-0000-0400-0000B9020000}"/>
    <hyperlink ref="Z180" r:id="rId699" xr:uid="{00000000-0004-0000-0400-0000BA020000}"/>
    <hyperlink ref="AA180" r:id="rId700" xr:uid="{00000000-0004-0000-0400-0000BB020000}"/>
    <hyperlink ref="AB180" r:id="rId701" xr:uid="{00000000-0004-0000-0400-0000BC020000}"/>
    <hyperlink ref="L181" r:id="rId702" xr:uid="{00000000-0004-0000-0400-0000BD020000}"/>
    <hyperlink ref="M181" r:id="rId703" xr:uid="{00000000-0004-0000-0400-0000BE020000}"/>
    <hyperlink ref="W181" r:id="rId704" xr:uid="{00000000-0004-0000-0400-0000BF020000}"/>
    <hyperlink ref="Z181" r:id="rId705" xr:uid="{00000000-0004-0000-0400-0000C0020000}"/>
    <hyperlink ref="AA181" r:id="rId706" xr:uid="{00000000-0004-0000-0400-0000C1020000}"/>
    <hyperlink ref="AB181" r:id="rId707" xr:uid="{00000000-0004-0000-0400-0000C2020000}"/>
    <hyperlink ref="M182" r:id="rId708" xr:uid="{00000000-0004-0000-0400-0000C3020000}"/>
    <hyperlink ref="M183" r:id="rId709" xr:uid="{00000000-0004-0000-0400-0000C4020000}"/>
    <hyperlink ref="L184" r:id="rId710" xr:uid="{00000000-0004-0000-0400-0000C5020000}"/>
    <hyperlink ref="M184" r:id="rId711" xr:uid="{00000000-0004-0000-0400-0000C6020000}"/>
    <hyperlink ref="Z184" r:id="rId712" xr:uid="{00000000-0004-0000-0400-0000C7020000}"/>
    <hyperlink ref="AB184" r:id="rId713" xr:uid="{00000000-0004-0000-0400-0000C8020000}"/>
  </hyperlinks>
  <pageMargins left="0.7" right="0.7" top="0.75" bottom="0.75" header="0.3" footer="0.3"/>
  <legacyDrawing r:id="rId714"/>
  <tableParts count="1">
    <tablePart r:id="rId71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D154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53125" defaultRowHeight="15" customHeight="1"/>
  <cols>
    <col min="1" max="1" width="34.81640625" customWidth="1"/>
    <col min="2" max="2" width="15.54296875" customWidth="1"/>
    <col min="3" max="3" width="10" customWidth="1"/>
    <col min="4" max="4" width="29.26953125" customWidth="1"/>
    <col min="5" max="5" width="34.54296875" customWidth="1"/>
    <col min="6" max="6" width="19.7265625" customWidth="1"/>
    <col min="8" max="8" width="38.1796875" customWidth="1"/>
    <col min="9" max="14" width="11.54296875" customWidth="1"/>
    <col min="15" max="15" width="38.1796875" customWidth="1"/>
    <col min="16" max="16" width="29.1796875" customWidth="1"/>
    <col min="17" max="17" width="31.453125" customWidth="1"/>
    <col min="18" max="18" width="11.1796875" customWidth="1"/>
    <col min="19" max="19" width="32.453125" customWidth="1"/>
    <col min="21" max="21" width="18.81640625" customWidth="1"/>
    <col min="22" max="22" width="65.81640625" customWidth="1"/>
    <col min="23" max="23" width="28.81640625" customWidth="1"/>
    <col min="24" max="24" width="29.1796875" customWidth="1"/>
    <col min="25" max="25" width="29.26953125" customWidth="1"/>
    <col min="26" max="26" width="29.1796875" customWidth="1"/>
    <col min="31" max="31" width="29.26953125" customWidth="1"/>
    <col min="32" max="32" width="27.1796875" customWidth="1"/>
    <col min="33" max="33" width="29.26953125" customWidth="1"/>
    <col min="35" max="35" width="25.81640625" customWidth="1"/>
    <col min="36" max="36" width="28.81640625" customWidth="1"/>
    <col min="37" max="37" width="27.453125" customWidth="1"/>
    <col min="38" max="38" width="28.81640625" customWidth="1"/>
    <col min="39" max="39" width="27" customWidth="1"/>
  </cols>
  <sheetData>
    <row r="1" spans="1:56" ht="67.5" customHeight="1">
      <c r="A1" s="347" t="s">
        <v>11201</v>
      </c>
      <c r="B1" s="347" t="s">
        <v>2</v>
      </c>
      <c r="C1" s="348" t="s">
        <v>4</v>
      </c>
      <c r="D1" s="349" t="s">
        <v>11202</v>
      </c>
      <c r="E1" s="350" t="s">
        <v>11020</v>
      </c>
      <c r="F1" s="9" t="s">
        <v>11203</v>
      </c>
      <c r="G1" s="347" t="s">
        <v>11204</v>
      </c>
      <c r="H1" s="351" t="s">
        <v>11205</v>
      </c>
      <c r="I1" s="352" t="s">
        <v>10</v>
      </c>
      <c r="J1" s="353" t="s">
        <v>11</v>
      </c>
      <c r="K1" s="353" t="s">
        <v>12</v>
      </c>
      <c r="L1" s="353" t="s">
        <v>13</v>
      </c>
      <c r="M1" s="353" t="s">
        <v>14</v>
      </c>
      <c r="N1" s="353" t="s">
        <v>11206</v>
      </c>
      <c r="O1" s="351" t="s">
        <v>11207</v>
      </c>
      <c r="P1" s="354" t="s">
        <v>17</v>
      </c>
      <c r="Q1" s="348" t="s">
        <v>18</v>
      </c>
      <c r="R1" s="348" t="s">
        <v>19</v>
      </c>
      <c r="S1" s="355" t="s">
        <v>11208</v>
      </c>
      <c r="T1" s="356" t="s">
        <v>11209</v>
      </c>
      <c r="U1" s="356" t="s">
        <v>11210</v>
      </c>
      <c r="V1" s="351" t="s">
        <v>11211</v>
      </c>
      <c r="W1" s="351" t="s">
        <v>11212</v>
      </c>
      <c r="X1" s="347" t="s">
        <v>11213</v>
      </c>
      <c r="Y1" s="347" t="s">
        <v>24</v>
      </c>
      <c r="Z1" s="347" t="s">
        <v>11214</v>
      </c>
      <c r="AA1" s="347" t="s">
        <v>11215</v>
      </c>
      <c r="AB1" s="354" t="s">
        <v>11216</v>
      </c>
      <c r="AC1" s="354" t="s">
        <v>11217</v>
      </c>
      <c r="AD1" s="354" t="s">
        <v>11218</v>
      </c>
      <c r="AE1" s="348" t="s">
        <v>11219</v>
      </c>
      <c r="AF1" s="347" t="s">
        <v>11220</v>
      </c>
      <c r="AG1" s="347" t="s">
        <v>26</v>
      </c>
      <c r="AH1" s="347" t="s">
        <v>11221</v>
      </c>
      <c r="AI1" s="347" t="s">
        <v>11222</v>
      </c>
      <c r="AJ1" s="347" t="s">
        <v>11223</v>
      </c>
      <c r="AK1" s="347" t="s">
        <v>11224</v>
      </c>
      <c r="AL1" s="347" t="s">
        <v>11225</v>
      </c>
      <c r="AM1" s="347" t="s">
        <v>11226</v>
      </c>
      <c r="AN1" s="347" t="s">
        <v>27</v>
      </c>
      <c r="AO1" s="347" t="s">
        <v>11227</v>
      </c>
      <c r="AP1" s="357" t="s">
        <v>11228</v>
      </c>
      <c r="AQ1" s="358" t="s">
        <v>11229</v>
      </c>
      <c r="AR1" s="359" t="s">
        <v>11230</v>
      </c>
      <c r="AS1" s="360"/>
      <c r="AT1" s="360"/>
      <c r="AU1" s="360"/>
      <c r="AV1" s="360"/>
      <c r="AW1" s="360"/>
      <c r="AX1" s="360"/>
      <c r="AY1" s="360"/>
      <c r="AZ1" s="360"/>
      <c r="BA1" s="360"/>
      <c r="BB1" s="360"/>
      <c r="BC1" s="360"/>
      <c r="BD1" s="360"/>
    </row>
    <row r="2" spans="1:56" ht="26.25" customHeight="1">
      <c r="A2" s="361" t="s">
        <v>11231</v>
      </c>
      <c r="B2" s="361" t="s">
        <v>30</v>
      </c>
      <c r="C2" s="362">
        <v>4</v>
      </c>
      <c r="D2" s="113" t="s">
        <v>11232</v>
      </c>
      <c r="E2" s="45" t="s">
        <v>5</v>
      </c>
      <c r="F2" s="363" t="s">
        <v>11233</v>
      </c>
      <c r="G2" s="363" t="s">
        <v>11234</v>
      </c>
      <c r="H2" s="364" t="s">
        <v>11235</v>
      </c>
      <c r="I2" s="44"/>
      <c r="J2" s="23"/>
      <c r="K2" s="23"/>
      <c r="L2" s="23"/>
      <c r="M2" s="23"/>
      <c r="N2" s="23"/>
      <c r="O2" s="365" t="s">
        <v>11236</v>
      </c>
      <c r="P2" s="365" t="s">
        <v>11237</v>
      </c>
      <c r="Q2" s="365" t="s">
        <v>11238</v>
      </c>
      <c r="R2" s="363" t="s">
        <v>71</v>
      </c>
      <c r="S2" s="363" t="s">
        <v>11239</v>
      </c>
      <c r="T2" s="363" t="s">
        <v>786</v>
      </c>
      <c r="U2" s="363">
        <v>2016</v>
      </c>
      <c r="V2" s="366" t="s">
        <v>11240</v>
      </c>
      <c r="W2" s="363" t="s">
        <v>11241</v>
      </c>
      <c r="X2" s="363" t="s">
        <v>11242</v>
      </c>
      <c r="Y2" s="363" t="s">
        <v>11243</v>
      </c>
      <c r="Z2" s="363" t="s">
        <v>11244</v>
      </c>
      <c r="AA2" s="363" t="s">
        <v>11245</v>
      </c>
      <c r="AB2" s="367"/>
      <c r="AC2" s="367" t="s">
        <v>1596</v>
      </c>
      <c r="AD2" s="368"/>
      <c r="AE2" s="369"/>
      <c r="AF2" s="370"/>
      <c r="AG2" s="370" t="s">
        <v>11246</v>
      </c>
      <c r="AH2" s="370" t="s">
        <v>72</v>
      </c>
      <c r="AI2" s="370" t="s">
        <v>72</v>
      </c>
      <c r="AJ2" s="370">
        <v>20</v>
      </c>
      <c r="AK2" s="370" t="s">
        <v>1596</v>
      </c>
      <c r="AL2" s="370" t="s">
        <v>342</v>
      </c>
      <c r="AM2" s="371">
        <v>72</v>
      </c>
      <c r="AN2" s="370" t="s">
        <v>11247</v>
      </c>
      <c r="AO2" s="370" t="s">
        <v>11248</v>
      </c>
      <c r="AP2" s="368" t="s">
        <v>11249</v>
      </c>
      <c r="AQ2" s="372">
        <v>44144</v>
      </c>
      <c r="AR2" s="373" t="s">
        <v>39</v>
      </c>
      <c r="AS2" s="374"/>
      <c r="AT2" s="374"/>
      <c r="AU2" s="374"/>
      <c r="AV2" s="374"/>
      <c r="AW2" s="374"/>
      <c r="AX2" s="374"/>
      <c r="AY2" s="374"/>
      <c r="AZ2" s="374"/>
      <c r="BA2" s="374"/>
      <c r="BB2" s="374"/>
      <c r="BC2" s="374"/>
      <c r="BD2" s="374"/>
    </row>
    <row r="3" spans="1:56" ht="26.25" customHeight="1">
      <c r="A3" s="361" t="s">
        <v>11250</v>
      </c>
      <c r="B3" s="361" t="s">
        <v>30</v>
      </c>
      <c r="C3" s="362">
        <v>1</v>
      </c>
      <c r="D3" s="113" t="s">
        <v>11251</v>
      </c>
      <c r="E3" s="45" t="s">
        <v>5</v>
      </c>
      <c r="F3" s="363" t="s">
        <v>11252</v>
      </c>
      <c r="G3" s="363" t="s">
        <v>11253</v>
      </c>
      <c r="H3" s="364" t="s">
        <v>11235</v>
      </c>
      <c r="I3" s="44"/>
      <c r="J3" s="23"/>
      <c r="K3" s="23"/>
      <c r="L3" s="23"/>
      <c r="M3" s="23"/>
      <c r="N3" s="23"/>
      <c r="O3" s="365" t="s">
        <v>11254</v>
      </c>
      <c r="P3" s="363" t="s">
        <v>11255</v>
      </c>
      <c r="Q3" s="363" t="s">
        <v>11256</v>
      </c>
      <c r="R3" s="363" t="s">
        <v>180</v>
      </c>
      <c r="S3" s="363" t="s">
        <v>11257</v>
      </c>
      <c r="T3" s="363" t="s">
        <v>11258</v>
      </c>
      <c r="U3" s="363" t="s">
        <v>11259</v>
      </c>
      <c r="V3" s="366" t="s">
        <v>11260</v>
      </c>
      <c r="W3" s="363" t="s">
        <v>11261</v>
      </c>
      <c r="X3" s="363" t="s">
        <v>11262</v>
      </c>
      <c r="Y3" s="363" t="s">
        <v>11263</v>
      </c>
      <c r="Z3" s="365" t="s">
        <v>11264</v>
      </c>
      <c r="AA3" s="365" t="s">
        <v>11265</v>
      </c>
      <c r="AB3" s="367"/>
      <c r="AC3" s="367" t="s">
        <v>11266</v>
      </c>
      <c r="AD3" s="368" t="s">
        <v>72</v>
      </c>
      <c r="AE3" s="369" t="s">
        <v>11267</v>
      </c>
      <c r="AF3" s="370" t="s">
        <v>11268</v>
      </c>
      <c r="AG3" s="370" t="s">
        <v>11269</v>
      </c>
      <c r="AH3" s="370" t="s">
        <v>11270</v>
      </c>
      <c r="AI3" s="370" t="s">
        <v>72</v>
      </c>
      <c r="AJ3" s="370">
        <v>20</v>
      </c>
      <c r="AK3" s="370" t="s">
        <v>1596</v>
      </c>
      <c r="AL3" s="370" t="s">
        <v>342</v>
      </c>
      <c r="AM3" s="371">
        <v>298</v>
      </c>
      <c r="AN3" s="370" t="s">
        <v>63</v>
      </c>
      <c r="AO3" s="370" t="s">
        <v>11248</v>
      </c>
      <c r="AP3" s="368" t="s">
        <v>11249</v>
      </c>
      <c r="AQ3" s="372">
        <v>44144</v>
      </c>
      <c r="AR3" s="373" t="s">
        <v>39</v>
      </c>
      <c r="AS3" s="374"/>
      <c r="AT3" s="374"/>
      <c r="AU3" s="374"/>
      <c r="AV3" s="374"/>
      <c r="AW3" s="374"/>
      <c r="AX3" s="374"/>
      <c r="AY3" s="374"/>
      <c r="AZ3" s="374"/>
      <c r="BA3" s="374"/>
      <c r="BB3" s="374"/>
      <c r="BC3" s="374"/>
      <c r="BD3" s="374"/>
    </row>
    <row r="4" spans="1:56" ht="26.25" customHeight="1">
      <c r="A4" s="361" t="s">
        <v>11271</v>
      </c>
      <c r="B4" s="361" t="s">
        <v>30</v>
      </c>
      <c r="C4" s="362">
        <v>3</v>
      </c>
      <c r="D4" s="113" t="s">
        <v>11272</v>
      </c>
      <c r="E4" s="45" t="s">
        <v>5</v>
      </c>
      <c r="F4" s="363" t="s">
        <v>11233</v>
      </c>
      <c r="G4" s="363" t="s">
        <v>11273</v>
      </c>
      <c r="H4" s="364" t="s">
        <v>11235</v>
      </c>
      <c r="I4" s="44"/>
      <c r="J4" s="23"/>
      <c r="K4" s="23"/>
      <c r="L4" s="23"/>
      <c r="M4" s="23"/>
      <c r="N4" s="23"/>
      <c r="O4" s="365" t="s">
        <v>11274</v>
      </c>
      <c r="P4" s="363" t="s">
        <v>11275</v>
      </c>
      <c r="Q4" s="363" t="s">
        <v>11276</v>
      </c>
      <c r="R4" s="363" t="s">
        <v>180</v>
      </c>
      <c r="S4" s="363" t="s">
        <v>11277</v>
      </c>
      <c r="T4" s="363" t="s">
        <v>11278</v>
      </c>
      <c r="U4" s="363" t="s">
        <v>11279</v>
      </c>
      <c r="V4" s="366" t="s">
        <v>11280</v>
      </c>
      <c r="W4" s="363" t="s">
        <v>11281</v>
      </c>
      <c r="X4" s="363" t="s">
        <v>11282</v>
      </c>
      <c r="Y4" s="363" t="s">
        <v>11283</v>
      </c>
      <c r="Z4" s="363" t="s">
        <v>11242</v>
      </c>
      <c r="AA4" s="363" t="s">
        <v>11284</v>
      </c>
      <c r="AB4" s="367"/>
      <c r="AC4" s="367" t="s">
        <v>11285</v>
      </c>
      <c r="AD4" s="368" t="s">
        <v>72</v>
      </c>
      <c r="AE4" s="369" t="s">
        <v>11286</v>
      </c>
      <c r="AF4" s="371" t="s">
        <v>11287</v>
      </c>
      <c r="AG4" s="371" t="s">
        <v>11287</v>
      </c>
      <c r="AH4" s="370" t="s">
        <v>11288</v>
      </c>
      <c r="AI4" s="370" t="s">
        <v>72</v>
      </c>
      <c r="AJ4" s="370">
        <v>20</v>
      </c>
      <c r="AK4" s="370" t="s">
        <v>11246</v>
      </c>
      <c r="AL4" s="370" t="s">
        <v>342</v>
      </c>
      <c r="AM4" s="371">
        <v>10</v>
      </c>
      <c r="AN4" s="370" t="s">
        <v>11289</v>
      </c>
      <c r="AO4" s="370" t="s">
        <v>11248</v>
      </c>
      <c r="AP4" s="368" t="s">
        <v>11249</v>
      </c>
      <c r="AQ4" s="372">
        <v>44144</v>
      </c>
      <c r="AR4" s="373" t="s">
        <v>39</v>
      </c>
      <c r="AS4" s="374"/>
      <c r="AT4" s="374"/>
      <c r="AU4" s="374"/>
      <c r="AV4" s="374"/>
      <c r="AW4" s="374"/>
      <c r="AX4" s="374"/>
      <c r="AY4" s="374"/>
      <c r="AZ4" s="374"/>
      <c r="BA4" s="374"/>
      <c r="BB4" s="374"/>
      <c r="BC4" s="374"/>
      <c r="BD4" s="374"/>
    </row>
    <row r="5" spans="1:56" ht="26.25" customHeight="1">
      <c r="A5" s="361" t="s">
        <v>11290</v>
      </c>
      <c r="B5" s="361" t="s">
        <v>30</v>
      </c>
      <c r="C5" s="362">
        <v>2</v>
      </c>
      <c r="D5" s="113" t="s">
        <v>11291</v>
      </c>
      <c r="E5" s="45" t="s">
        <v>5</v>
      </c>
      <c r="F5" s="363" t="s">
        <v>11233</v>
      </c>
      <c r="G5" s="363" t="s">
        <v>11292</v>
      </c>
      <c r="H5" s="364" t="s">
        <v>11235</v>
      </c>
      <c r="I5" s="44"/>
      <c r="J5" s="23"/>
      <c r="K5" s="23"/>
      <c r="L5" s="23"/>
      <c r="M5" s="23"/>
      <c r="N5" s="23"/>
      <c r="O5" s="365" t="s">
        <v>11293</v>
      </c>
      <c r="P5" s="363" t="s">
        <v>11275</v>
      </c>
      <c r="Q5" s="363" t="s">
        <v>11294</v>
      </c>
      <c r="R5" s="363" t="s">
        <v>180</v>
      </c>
      <c r="S5" s="363" t="s">
        <v>11295</v>
      </c>
      <c r="T5" s="363" t="s">
        <v>786</v>
      </c>
      <c r="U5" s="363">
        <v>2016</v>
      </c>
      <c r="V5" s="366" t="s">
        <v>11296</v>
      </c>
      <c r="W5" s="363" t="s">
        <v>11297</v>
      </c>
      <c r="X5" s="363" t="s">
        <v>11242</v>
      </c>
      <c r="Y5" s="363" t="s">
        <v>11298</v>
      </c>
      <c r="Z5" s="363" t="s">
        <v>11299</v>
      </c>
      <c r="AA5" s="363" t="s">
        <v>11300</v>
      </c>
      <c r="AB5" s="367"/>
      <c r="AC5" s="367" t="s">
        <v>1596</v>
      </c>
      <c r="AD5" s="368"/>
      <c r="AE5" s="369"/>
      <c r="AF5" s="370"/>
      <c r="AG5" s="370" t="s">
        <v>11246</v>
      </c>
      <c r="AH5" s="370" t="s">
        <v>11301</v>
      </c>
      <c r="AI5" s="370" t="s">
        <v>72</v>
      </c>
      <c r="AJ5" s="370">
        <v>20</v>
      </c>
      <c r="AK5" s="370" t="s">
        <v>1596</v>
      </c>
      <c r="AL5" s="370" t="s">
        <v>342</v>
      </c>
      <c r="AM5" s="371">
        <v>37</v>
      </c>
      <c r="AN5" s="370" t="s">
        <v>11289</v>
      </c>
      <c r="AO5" s="370" t="s">
        <v>11248</v>
      </c>
      <c r="AP5" s="368" t="s">
        <v>11249</v>
      </c>
      <c r="AQ5" s="372">
        <v>44144</v>
      </c>
      <c r="AR5" s="373" t="s">
        <v>39</v>
      </c>
      <c r="AS5" s="374"/>
      <c r="AT5" s="374"/>
      <c r="AU5" s="374"/>
      <c r="AV5" s="374"/>
      <c r="AW5" s="374"/>
      <c r="AX5" s="374"/>
      <c r="AY5" s="374"/>
      <c r="AZ5" s="374"/>
      <c r="BA5" s="374"/>
      <c r="BB5" s="374"/>
      <c r="BC5" s="374"/>
      <c r="BD5" s="374"/>
    </row>
    <row r="6" spans="1:56" ht="26.25" customHeight="1">
      <c r="A6" s="362" t="s">
        <v>11302</v>
      </c>
      <c r="B6" s="362" t="s">
        <v>11303</v>
      </c>
      <c r="C6" s="362"/>
      <c r="D6" s="106" t="s">
        <v>11304</v>
      </c>
      <c r="E6" s="363"/>
      <c r="F6" s="40"/>
      <c r="G6" s="19"/>
      <c r="H6" s="365"/>
      <c r="I6" s="44"/>
      <c r="J6" s="23"/>
      <c r="K6" s="23"/>
      <c r="L6" s="23"/>
      <c r="M6" s="23"/>
      <c r="N6" s="23"/>
      <c r="O6" s="365" t="s">
        <v>11305</v>
      </c>
      <c r="P6" s="365" t="s">
        <v>11306</v>
      </c>
      <c r="Q6" s="365"/>
      <c r="R6" s="365" t="s">
        <v>180</v>
      </c>
      <c r="S6" s="364"/>
      <c r="T6" s="375"/>
      <c r="U6" s="375"/>
      <c r="V6" s="363"/>
      <c r="W6" s="363"/>
      <c r="X6" s="363"/>
      <c r="Y6" s="365" t="s">
        <v>11307</v>
      </c>
      <c r="Z6" s="363"/>
      <c r="AA6" s="363"/>
      <c r="AB6" s="363"/>
      <c r="AC6" s="363"/>
      <c r="AD6" s="363"/>
      <c r="AE6" s="363"/>
      <c r="AF6" s="363"/>
      <c r="AG6" s="363"/>
      <c r="AH6" s="363"/>
      <c r="AI6" s="363"/>
      <c r="AJ6" s="363"/>
      <c r="AK6" s="363"/>
      <c r="AL6" s="365" t="s">
        <v>342</v>
      </c>
      <c r="AM6" s="363"/>
      <c r="AN6" s="367"/>
      <c r="AO6" s="376" t="s">
        <v>11308</v>
      </c>
      <c r="AP6" s="368" t="s">
        <v>11249</v>
      </c>
      <c r="AQ6" s="377">
        <v>43891</v>
      </c>
      <c r="AR6" s="370"/>
      <c r="AS6" s="378"/>
      <c r="AT6" s="378"/>
      <c r="AU6" s="378"/>
      <c r="AV6" s="378"/>
      <c r="AW6" s="378"/>
      <c r="AX6" s="378"/>
      <c r="AY6" s="378"/>
      <c r="AZ6" s="378"/>
      <c r="BA6" s="378"/>
      <c r="BB6" s="378"/>
      <c r="BC6" s="378"/>
      <c r="BD6" s="378"/>
    </row>
    <row r="7" spans="1:56" ht="26.25" customHeight="1">
      <c r="A7" s="362" t="s">
        <v>11309</v>
      </c>
      <c r="B7" s="362" t="s">
        <v>11303</v>
      </c>
      <c r="C7" s="362"/>
      <c r="D7" s="106" t="s">
        <v>11310</v>
      </c>
      <c r="E7" s="363"/>
      <c r="F7" s="40"/>
      <c r="G7" s="62" t="s">
        <v>11311</v>
      </c>
      <c r="H7" s="365"/>
      <c r="I7" s="44"/>
      <c r="J7" s="23"/>
      <c r="K7" s="23"/>
      <c r="L7" s="23"/>
      <c r="M7" s="23"/>
      <c r="N7" s="23"/>
      <c r="O7" s="365" t="s">
        <v>11312</v>
      </c>
      <c r="P7" s="365" t="s">
        <v>11313</v>
      </c>
      <c r="Q7" s="365"/>
      <c r="R7" s="365"/>
      <c r="S7" s="364"/>
      <c r="T7" s="375"/>
      <c r="U7" s="375"/>
      <c r="V7" s="363"/>
      <c r="W7" s="363"/>
      <c r="X7" s="363"/>
      <c r="Y7" s="365"/>
      <c r="Z7" s="363"/>
      <c r="AA7" s="363"/>
      <c r="AB7" s="363"/>
      <c r="AC7" s="363"/>
      <c r="AD7" s="363"/>
      <c r="AE7" s="363"/>
      <c r="AF7" s="363"/>
      <c r="AG7" s="363"/>
      <c r="AH7" s="363"/>
      <c r="AI7" s="363"/>
      <c r="AJ7" s="363"/>
      <c r="AK7" s="363"/>
      <c r="AL7" s="365" t="s">
        <v>342</v>
      </c>
      <c r="AM7" s="363"/>
      <c r="AN7" s="367"/>
      <c r="AO7" s="376" t="s">
        <v>11308</v>
      </c>
      <c r="AP7" s="368" t="s">
        <v>11249</v>
      </c>
      <c r="AQ7" s="377">
        <v>43891</v>
      </c>
      <c r="AR7" s="370"/>
      <c r="AS7" s="378"/>
      <c r="AT7" s="378"/>
      <c r="AU7" s="378"/>
      <c r="AV7" s="378"/>
      <c r="AW7" s="378"/>
      <c r="AX7" s="378"/>
      <c r="AY7" s="378"/>
      <c r="AZ7" s="378"/>
      <c r="BA7" s="378"/>
      <c r="BB7" s="378"/>
      <c r="BC7" s="378"/>
      <c r="BD7" s="378"/>
    </row>
    <row r="8" spans="1:56" ht="26.25" customHeight="1">
      <c r="A8" s="362" t="s">
        <v>11314</v>
      </c>
      <c r="B8" s="362" t="s">
        <v>11303</v>
      </c>
      <c r="C8" s="362"/>
      <c r="D8" s="106" t="s">
        <v>11315</v>
      </c>
      <c r="E8" s="363"/>
      <c r="F8" s="40"/>
      <c r="G8" s="19"/>
      <c r="H8" s="365"/>
      <c r="I8" s="44"/>
      <c r="J8" s="23"/>
      <c r="K8" s="23"/>
      <c r="L8" s="23"/>
      <c r="M8" s="23"/>
      <c r="N8" s="23"/>
      <c r="O8" s="365" t="s">
        <v>11316</v>
      </c>
      <c r="P8" s="365" t="s">
        <v>11306</v>
      </c>
      <c r="Q8" s="365"/>
      <c r="R8" s="365" t="s">
        <v>180</v>
      </c>
      <c r="S8" s="364"/>
      <c r="T8" s="375"/>
      <c r="U8" s="375"/>
      <c r="V8" s="363"/>
      <c r="W8" s="363"/>
      <c r="X8" s="363"/>
      <c r="Y8" s="365" t="s">
        <v>11317</v>
      </c>
      <c r="Z8" s="363"/>
      <c r="AA8" s="363"/>
      <c r="AB8" s="363"/>
      <c r="AC8" s="363"/>
      <c r="AD8" s="363"/>
      <c r="AE8" s="363"/>
      <c r="AF8" s="363"/>
      <c r="AG8" s="363"/>
      <c r="AH8" s="363"/>
      <c r="AI8" s="363"/>
      <c r="AJ8" s="363"/>
      <c r="AK8" s="363"/>
      <c r="AL8" s="365" t="s">
        <v>342</v>
      </c>
      <c r="AM8" s="363"/>
      <c r="AN8" s="367"/>
      <c r="AO8" s="376" t="s">
        <v>11308</v>
      </c>
      <c r="AP8" s="368" t="s">
        <v>11249</v>
      </c>
      <c r="AQ8" s="377">
        <v>43891</v>
      </c>
      <c r="AR8" s="370"/>
      <c r="AS8" s="378"/>
      <c r="AT8" s="378"/>
      <c r="AU8" s="378"/>
      <c r="AV8" s="378"/>
      <c r="AW8" s="378"/>
      <c r="AX8" s="378"/>
      <c r="AY8" s="378"/>
      <c r="AZ8" s="378"/>
      <c r="BA8" s="378"/>
      <c r="BB8" s="378"/>
      <c r="BC8" s="378"/>
      <c r="BD8" s="378"/>
    </row>
    <row r="9" spans="1:56" ht="26.25" customHeight="1">
      <c r="A9" s="362" t="s">
        <v>11318</v>
      </c>
      <c r="B9" s="362" t="s">
        <v>11303</v>
      </c>
      <c r="C9" s="362"/>
      <c r="D9" s="106" t="s">
        <v>11319</v>
      </c>
      <c r="E9" s="363"/>
      <c r="F9" s="40"/>
      <c r="G9" s="19"/>
      <c r="H9" s="379"/>
      <c r="I9" s="44"/>
      <c r="J9" s="23"/>
      <c r="K9" s="23"/>
      <c r="L9" s="23"/>
      <c r="M9" s="23"/>
      <c r="N9" s="23"/>
      <c r="O9" s="366" t="s">
        <v>11320</v>
      </c>
      <c r="P9" s="365" t="s">
        <v>11306</v>
      </c>
      <c r="Q9" s="365"/>
      <c r="R9" s="365" t="s">
        <v>180</v>
      </c>
      <c r="S9" s="364"/>
      <c r="T9" s="375"/>
      <c r="U9" s="375"/>
      <c r="V9" s="363"/>
      <c r="W9" s="363"/>
      <c r="X9" s="363"/>
      <c r="Y9" s="365" t="s">
        <v>11321</v>
      </c>
      <c r="Z9" s="363"/>
      <c r="AA9" s="363"/>
      <c r="AB9" s="363"/>
      <c r="AC9" s="363"/>
      <c r="AD9" s="363"/>
      <c r="AE9" s="363"/>
      <c r="AF9" s="363"/>
      <c r="AG9" s="363"/>
      <c r="AH9" s="363"/>
      <c r="AI9" s="363"/>
      <c r="AJ9" s="363"/>
      <c r="AK9" s="363"/>
      <c r="AL9" s="365" t="s">
        <v>342</v>
      </c>
      <c r="AM9" s="363"/>
      <c r="AN9" s="367"/>
      <c r="AO9" s="376" t="s">
        <v>11308</v>
      </c>
      <c r="AP9" s="368" t="s">
        <v>11249</v>
      </c>
      <c r="AQ9" s="377">
        <v>43891</v>
      </c>
      <c r="AR9" s="370"/>
      <c r="AS9" s="378"/>
      <c r="AT9" s="378"/>
      <c r="AU9" s="378"/>
      <c r="AV9" s="378"/>
      <c r="AW9" s="378"/>
      <c r="AX9" s="378"/>
      <c r="AY9" s="378"/>
      <c r="AZ9" s="378"/>
      <c r="BA9" s="378"/>
      <c r="BB9" s="378"/>
      <c r="BC9" s="378"/>
      <c r="BD9" s="378"/>
    </row>
    <row r="10" spans="1:56" ht="26.25" customHeight="1">
      <c r="A10" s="362" t="s">
        <v>11322</v>
      </c>
      <c r="B10" s="362" t="s">
        <v>11303</v>
      </c>
      <c r="C10" s="362"/>
      <c r="D10" s="106" t="s">
        <v>11323</v>
      </c>
      <c r="E10" s="363"/>
      <c r="F10" s="40"/>
      <c r="G10" s="19"/>
      <c r="H10" s="365"/>
      <c r="I10" s="44"/>
      <c r="J10" s="23"/>
      <c r="K10" s="23"/>
      <c r="L10" s="23"/>
      <c r="M10" s="23"/>
      <c r="N10" s="23"/>
      <c r="O10" s="365" t="s">
        <v>11324</v>
      </c>
      <c r="P10" s="365" t="s">
        <v>11325</v>
      </c>
      <c r="Q10" s="365"/>
      <c r="R10" s="365" t="s">
        <v>180</v>
      </c>
      <c r="S10" s="364"/>
      <c r="T10" s="375"/>
      <c r="U10" s="375"/>
      <c r="V10" s="363"/>
      <c r="W10" s="363"/>
      <c r="X10" s="363"/>
      <c r="Y10" s="365" t="s">
        <v>11326</v>
      </c>
      <c r="Z10" s="363"/>
      <c r="AA10" s="363"/>
      <c r="AB10" s="363"/>
      <c r="AC10" s="363"/>
      <c r="AD10" s="363"/>
      <c r="AE10" s="363"/>
      <c r="AF10" s="363"/>
      <c r="AG10" s="363"/>
      <c r="AH10" s="363"/>
      <c r="AI10" s="363"/>
      <c r="AJ10" s="363"/>
      <c r="AK10" s="363"/>
      <c r="AL10" s="365" t="s">
        <v>342</v>
      </c>
      <c r="AM10" s="363"/>
      <c r="AN10" s="367"/>
      <c r="AO10" s="376" t="s">
        <v>11308</v>
      </c>
      <c r="AP10" s="368" t="s">
        <v>11249</v>
      </c>
      <c r="AQ10" s="377">
        <v>43891</v>
      </c>
      <c r="AR10" s="370"/>
      <c r="AS10" s="378"/>
      <c r="AT10" s="378"/>
      <c r="AU10" s="378"/>
      <c r="AV10" s="378"/>
      <c r="AW10" s="378"/>
      <c r="AX10" s="378"/>
      <c r="AY10" s="378"/>
      <c r="AZ10" s="378"/>
      <c r="BA10" s="378"/>
      <c r="BB10" s="378"/>
      <c r="BC10" s="378"/>
      <c r="BD10" s="378"/>
    </row>
    <row r="11" spans="1:56" ht="26.25" customHeight="1">
      <c r="A11" s="362" t="s">
        <v>11327</v>
      </c>
      <c r="B11" s="362" t="s">
        <v>11303</v>
      </c>
      <c r="C11" s="362"/>
      <c r="D11" s="106" t="s">
        <v>11328</v>
      </c>
      <c r="E11" s="363"/>
      <c r="F11" s="40"/>
      <c r="G11" s="62" t="s">
        <v>11311</v>
      </c>
      <c r="H11" s="365"/>
      <c r="I11" s="44"/>
      <c r="J11" s="23"/>
      <c r="K11" s="23"/>
      <c r="L11" s="23"/>
      <c r="M11" s="23"/>
      <c r="N11" s="23"/>
      <c r="O11" s="365" t="s">
        <v>11329</v>
      </c>
      <c r="P11" s="365" t="s">
        <v>11330</v>
      </c>
      <c r="Q11" s="365"/>
      <c r="R11" s="365"/>
      <c r="S11" s="364"/>
      <c r="T11" s="375"/>
      <c r="U11" s="375"/>
      <c r="V11" s="363"/>
      <c r="W11" s="363"/>
      <c r="X11" s="363"/>
      <c r="Y11" s="365"/>
      <c r="Z11" s="363"/>
      <c r="AA11" s="363"/>
      <c r="AB11" s="363"/>
      <c r="AC11" s="363"/>
      <c r="AD11" s="363"/>
      <c r="AE11" s="363"/>
      <c r="AF11" s="363"/>
      <c r="AG11" s="363"/>
      <c r="AH11" s="363"/>
      <c r="AI11" s="363"/>
      <c r="AJ11" s="363"/>
      <c r="AK11" s="363"/>
      <c r="AL11" s="365" t="s">
        <v>342</v>
      </c>
      <c r="AM11" s="363"/>
      <c r="AN11" s="367"/>
      <c r="AO11" s="376" t="s">
        <v>11308</v>
      </c>
      <c r="AP11" s="368" t="s">
        <v>11249</v>
      </c>
      <c r="AQ11" s="377">
        <v>43891</v>
      </c>
      <c r="AR11" s="370"/>
      <c r="AS11" s="378"/>
      <c r="AT11" s="378"/>
      <c r="AU11" s="378"/>
      <c r="AV11" s="378"/>
      <c r="AW11" s="378"/>
      <c r="AX11" s="378"/>
      <c r="AY11" s="378"/>
      <c r="AZ11" s="378"/>
      <c r="BA11" s="378"/>
      <c r="BB11" s="378"/>
      <c r="BC11" s="378"/>
      <c r="BD11" s="378"/>
    </row>
    <row r="12" spans="1:56" ht="26.25" customHeight="1">
      <c r="A12" s="362" t="s">
        <v>11331</v>
      </c>
      <c r="B12" s="362" t="s">
        <v>11303</v>
      </c>
      <c r="C12" s="362"/>
      <c r="D12" s="106" t="s">
        <v>11332</v>
      </c>
      <c r="E12" s="363"/>
      <c r="F12" s="40"/>
      <c r="G12" s="19"/>
      <c r="H12" s="365"/>
      <c r="I12" s="44"/>
      <c r="J12" s="23"/>
      <c r="K12" s="23"/>
      <c r="L12" s="23"/>
      <c r="M12" s="23"/>
      <c r="N12" s="23"/>
      <c r="O12" s="365" t="s">
        <v>11333</v>
      </c>
      <c r="P12" s="365" t="s">
        <v>11334</v>
      </c>
      <c r="Q12" s="365"/>
      <c r="R12" s="365" t="s">
        <v>180</v>
      </c>
      <c r="S12" s="364"/>
      <c r="T12" s="375"/>
      <c r="U12" s="375"/>
      <c r="V12" s="363"/>
      <c r="W12" s="363"/>
      <c r="X12" s="363"/>
      <c r="Y12" s="365" t="s">
        <v>11335</v>
      </c>
      <c r="Z12" s="363"/>
      <c r="AA12" s="363"/>
      <c r="AB12" s="363"/>
      <c r="AC12" s="363"/>
      <c r="AD12" s="363"/>
      <c r="AE12" s="363"/>
      <c r="AF12" s="363"/>
      <c r="AG12" s="363"/>
      <c r="AH12" s="363"/>
      <c r="AI12" s="363"/>
      <c r="AJ12" s="363"/>
      <c r="AK12" s="363"/>
      <c r="AL12" s="365" t="s">
        <v>342</v>
      </c>
      <c r="AM12" s="363"/>
      <c r="AN12" s="367"/>
      <c r="AO12" s="376" t="s">
        <v>11308</v>
      </c>
      <c r="AP12" s="368" t="s">
        <v>11249</v>
      </c>
      <c r="AQ12" s="377">
        <v>43891</v>
      </c>
      <c r="AR12" s="370"/>
      <c r="AS12" s="378"/>
      <c r="AT12" s="378"/>
      <c r="AU12" s="378"/>
      <c r="AV12" s="378"/>
      <c r="AW12" s="378"/>
      <c r="AX12" s="378"/>
      <c r="AY12" s="378"/>
      <c r="AZ12" s="378"/>
      <c r="BA12" s="378"/>
      <c r="BB12" s="378"/>
      <c r="BC12" s="378"/>
      <c r="BD12" s="378"/>
    </row>
    <row r="13" spans="1:56" ht="26.25" customHeight="1">
      <c r="A13" s="362" t="s">
        <v>11336</v>
      </c>
      <c r="B13" s="362" t="s">
        <v>11303</v>
      </c>
      <c r="C13" s="362"/>
      <c r="D13" s="106" t="s">
        <v>11337</v>
      </c>
      <c r="E13" s="363"/>
      <c r="F13" s="40"/>
      <c r="G13" s="19"/>
      <c r="H13" s="365"/>
      <c r="I13" s="44"/>
      <c r="J13" s="23"/>
      <c r="K13" s="23"/>
      <c r="L13" s="23"/>
      <c r="M13" s="23"/>
      <c r="N13" s="23"/>
      <c r="O13" s="366" t="s">
        <v>11338</v>
      </c>
      <c r="P13" s="365" t="s">
        <v>11339</v>
      </c>
      <c r="Q13" s="365"/>
      <c r="R13" s="365" t="s">
        <v>180</v>
      </c>
      <c r="S13" s="364"/>
      <c r="T13" s="375"/>
      <c r="U13" s="375"/>
      <c r="V13" s="363"/>
      <c r="W13" s="363"/>
      <c r="X13" s="363"/>
      <c r="Y13" s="365" t="s">
        <v>11340</v>
      </c>
      <c r="Z13" s="363"/>
      <c r="AA13" s="363"/>
      <c r="AB13" s="363"/>
      <c r="AC13" s="363"/>
      <c r="AD13" s="363"/>
      <c r="AE13" s="363"/>
      <c r="AF13" s="363"/>
      <c r="AG13" s="363"/>
      <c r="AH13" s="363"/>
      <c r="AI13" s="363"/>
      <c r="AJ13" s="363"/>
      <c r="AK13" s="363"/>
      <c r="AL13" s="365" t="s">
        <v>342</v>
      </c>
      <c r="AM13" s="363"/>
      <c r="AN13" s="367"/>
      <c r="AO13" s="376" t="s">
        <v>11308</v>
      </c>
      <c r="AP13" s="368" t="s">
        <v>11249</v>
      </c>
      <c r="AQ13" s="377">
        <v>43891</v>
      </c>
      <c r="AR13" s="370"/>
      <c r="AS13" s="378"/>
      <c r="AT13" s="378"/>
      <c r="AU13" s="378"/>
      <c r="AV13" s="378"/>
      <c r="AW13" s="378"/>
      <c r="AX13" s="378"/>
      <c r="AY13" s="378"/>
      <c r="AZ13" s="378"/>
      <c r="BA13" s="378"/>
      <c r="BB13" s="378"/>
      <c r="BC13" s="378"/>
      <c r="BD13" s="378"/>
    </row>
    <row r="14" spans="1:56" ht="26.25" customHeight="1">
      <c r="A14" s="362" t="s">
        <v>11341</v>
      </c>
      <c r="B14" s="362" t="s">
        <v>11303</v>
      </c>
      <c r="C14" s="362"/>
      <c r="D14" s="106" t="s">
        <v>11342</v>
      </c>
      <c r="E14" s="363"/>
      <c r="F14" s="40"/>
      <c r="G14" s="19"/>
      <c r="H14" s="365"/>
      <c r="I14" s="44"/>
      <c r="J14" s="23"/>
      <c r="K14" s="23"/>
      <c r="L14" s="23"/>
      <c r="M14" s="23"/>
      <c r="N14" s="23"/>
      <c r="O14" s="365" t="s">
        <v>11343</v>
      </c>
      <c r="P14" s="365" t="s">
        <v>11325</v>
      </c>
      <c r="Q14" s="365"/>
      <c r="R14" s="365" t="s">
        <v>180</v>
      </c>
      <c r="S14" s="364"/>
      <c r="T14" s="375"/>
      <c r="U14" s="375"/>
      <c r="V14" s="363"/>
      <c r="W14" s="363"/>
      <c r="X14" s="363"/>
      <c r="Y14" s="365" t="s">
        <v>11344</v>
      </c>
      <c r="Z14" s="363"/>
      <c r="AA14" s="363"/>
      <c r="AB14" s="363"/>
      <c r="AC14" s="363"/>
      <c r="AD14" s="363"/>
      <c r="AE14" s="363"/>
      <c r="AF14" s="363"/>
      <c r="AG14" s="363"/>
      <c r="AH14" s="363"/>
      <c r="AI14" s="363"/>
      <c r="AJ14" s="363"/>
      <c r="AK14" s="363"/>
      <c r="AL14" s="365" t="s">
        <v>342</v>
      </c>
      <c r="AM14" s="363"/>
      <c r="AN14" s="367"/>
      <c r="AO14" s="376" t="s">
        <v>11308</v>
      </c>
      <c r="AP14" s="368" t="s">
        <v>11249</v>
      </c>
      <c r="AQ14" s="377">
        <v>43891</v>
      </c>
      <c r="AR14" s="370"/>
      <c r="AS14" s="378"/>
      <c r="AT14" s="378"/>
      <c r="AU14" s="378"/>
      <c r="AV14" s="378"/>
      <c r="AW14" s="378"/>
      <c r="AX14" s="378"/>
      <c r="AY14" s="378"/>
      <c r="AZ14" s="378"/>
      <c r="BA14" s="378"/>
      <c r="BB14" s="378"/>
      <c r="BC14" s="378"/>
      <c r="BD14" s="378"/>
    </row>
    <row r="15" spans="1:56" ht="26.25" customHeight="1">
      <c r="A15" s="362" t="s">
        <v>11345</v>
      </c>
      <c r="B15" s="362" t="s">
        <v>11303</v>
      </c>
      <c r="C15" s="362"/>
      <c r="D15" s="106" t="s">
        <v>11346</v>
      </c>
      <c r="E15" s="363"/>
      <c r="F15" s="40"/>
      <c r="G15" s="19"/>
      <c r="H15" s="365"/>
      <c r="I15" s="44"/>
      <c r="J15" s="23"/>
      <c r="K15" s="23"/>
      <c r="L15" s="23"/>
      <c r="M15" s="23"/>
      <c r="N15" s="23"/>
      <c r="O15" s="366" t="s">
        <v>11347</v>
      </c>
      <c r="P15" s="365" t="s">
        <v>11348</v>
      </c>
      <c r="Q15" s="365"/>
      <c r="R15" s="365" t="s">
        <v>180</v>
      </c>
      <c r="S15" s="364"/>
      <c r="T15" s="375"/>
      <c r="U15" s="375"/>
      <c r="V15" s="363"/>
      <c r="W15" s="363"/>
      <c r="X15" s="363"/>
      <c r="Y15" s="365" t="s">
        <v>11349</v>
      </c>
      <c r="Z15" s="363"/>
      <c r="AA15" s="363"/>
      <c r="AB15" s="363"/>
      <c r="AC15" s="363"/>
      <c r="AD15" s="363"/>
      <c r="AE15" s="363"/>
      <c r="AF15" s="363"/>
      <c r="AG15" s="363"/>
      <c r="AH15" s="363"/>
      <c r="AI15" s="363"/>
      <c r="AJ15" s="363"/>
      <c r="AK15" s="363"/>
      <c r="AL15" s="365" t="s">
        <v>342</v>
      </c>
      <c r="AM15" s="363"/>
      <c r="AN15" s="367"/>
      <c r="AO15" s="376" t="s">
        <v>11308</v>
      </c>
      <c r="AP15" s="368" t="s">
        <v>11249</v>
      </c>
      <c r="AQ15" s="377">
        <v>43891</v>
      </c>
      <c r="AR15" s="370"/>
      <c r="AS15" s="378"/>
      <c r="AT15" s="378"/>
      <c r="AU15" s="378"/>
      <c r="AV15" s="378"/>
      <c r="AW15" s="378"/>
      <c r="AX15" s="378"/>
      <c r="AY15" s="378"/>
      <c r="AZ15" s="378"/>
      <c r="BA15" s="378"/>
      <c r="BB15" s="378"/>
      <c r="BC15" s="378"/>
      <c r="BD15" s="378"/>
    </row>
    <row r="16" spans="1:56" ht="26.25" customHeight="1">
      <c r="A16" s="362" t="s">
        <v>11350</v>
      </c>
      <c r="B16" s="362" t="s">
        <v>11303</v>
      </c>
      <c r="C16" s="362"/>
      <c r="D16" s="106" t="s">
        <v>11351</v>
      </c>
      <c r="E16" s="363"/>
      <c r="F16" s="40"/>
      <c r="G16" s="19"/>
      <c r="H16" s="365"/>
      <c r="I16" s="44"/>
      <c r="J16" s="23"/>
      <c r="K16" s="23"/>
      <c r="L16" s="23"/>
      <c r="M16" s="23"/>
      <c r="N16" s="23"/>
      <c r="O16" s="365" t="s">
        <v>11352</v>
      </c>
      <c r="P16" s="365" t="s">
        <v>11353</v>
      </c>
      <c r="Q16" s="365" t="s">
        <v>11354</v>
      </c>
      <c r="R16" s="365" t="s">
        <v>180</v>
      </c>
      <c r="S16" s="364"/>
      <c r="T16" s="375"/>
      <c r="U16" s="364">
        <v>2015</v>
      </c>
      <c r="V16" s="365" t="s">
        <v>49</v>
      </c>
      <c r="W16" s="363"/>
      <c r="X16" s="363"/>
      <c r="Y16" s="365" t="s">
        <v>11355</v>
      </c>
      <c r="Z16" s="363"/>
      <c r="AA16" s="363"/>
      <c r="AB16" s="363"/>
      <c r="AC16" s="363"/>
      <c r="AD16" s="363"/>
      <c r="AE16" s="363"/>
      <c r="AF16" s="363"/>
      <c r="AG16" s="363"/>
      <c r="AH16" s="363"/>
      <c r="AI16" s="363"/>
      <c r="AJ16" s="363"/>
      <c r="AK16" s="363"/>
      <c r="AL16" s="365"/>
      <c r="AM16" s="363"/>
      <c r="AN16" s="367"/>
      <c r="AO16" s="376" t="s">
        <v>11308</v>
      </c>
      <c r="AP16" s="368" t="s">
        <v>11249</v>
      </c>
      <c r="AQ16" s="377">
        <v>43891</v>
      </c>
      <c r="AR16" s="370"/>
      <c r="AS16" s="378"/>
      <c r="AT16" s="378"/>
      <c r="AU16" s="378"/>
      <c r="AV16" s="378"/>
      <c r="AW16" s="378"/>
      <c r="AX16" s="378"/>
      <c r="AY16" s="378"/>
      <c r="AZ16" s="378"/>
      <c r="BA16" s="378"/>
      <c r="BB16" s="378"/>
      <c r="BC16" s="378"/>
      <c r="BD16" s="378"/>
    </row>
    <row r="17" spans="1:56" ht="26.25" customHeight="1">
      <c r="A17" s="362" t="s">
        <v>11356</v>
      </c>
      <c r="B17" s="362" t="s">
        <v>11303</v>
      </c>
      <c r="C17" s="362"/>
      <c r="D17" s="106" t="s">
        <v>11357</v>
      </c>
      <c r="E17" s="363"/>
      <c r="F17" s="40"/>
      <c r="G17" s="19"/>
      <c r="H17" s="365"/>
      <c r="I17" s="44"/>
      <c r="J17" s="23"/>
      <c r="K17" s="23"/>
      <c r="L17" s="23"/>
      <c r="M17" s="23"/>
      <c r="N17" s="23"/>
      <c r="O17" s="365" t="s">
        <v>11358</v>
      </c>
      <c r="P17" s="365" t="s">
        <v>11339</v>
      </c>
      <c r="Q17" s="365"/>
      <c r="R17" s="365" t="s">
        <v>180</v>
      </c>
      <c r="S17" s="364"/>
      <c r="T17" s="375"/>
      <c r="U17" s="375"/>
      <c r="V17" s="363"/>
      <c r="W17" s="363"/>
      <c r="X17" s="363"/>
      <c r="Y17" s="365" t="s">
        <v>11359</v>
      </c>
      <c r="Z17" s="363"/>
      <c r="AA17" s="363"/>
      <c r="AB17" s="363"/>
      <c r="AC17" s="363"/>
      <c r="AD17" s="363"/>
      <c r="AE17" s="363"/>
      <c r="AF17" s="363"/>
      <c r="AG17" s="363"/>
      <c r="AH17" s="363"/>
      <c r="AI17" s="363"/>
      <c r="AJ17" s="363"/>
      <c r="AK17" s="363"/>
      <c r="AL17" s="365" t="s">
        <v>342</v>
      </c>
      <c r="AM17" s="363"/>
      <c r="AN17" s="367"/>
      <c r="AO17" s="376" t="s">
        <v>11308</v>
      </c>
      <c r="AP17" s="368" t="s">
        <v>11249</v>
      </c>
      <c r="AQ17" s="377">
        <v>43891</v>
      </c>
      <c r="AR17" s="370"/>
      <c r="AS17" s="378"/>
      <c r="AT17" s="378"/>
      <c r="AU17" s="378"/>
      <c r="AV17" s="378"/>
      <c r="AW17" s="378"/>
      <c r="AX17" s="378"/>
      <c r="AY17" s="378"/>
      <c r="AZ17" s="378"/>
      <c r="BA17" s="378"/>
      <c r="BB17" s="378"/>
      <c r="BC17" s="378"/>
      <c r="BD17" s="378"/>
    </row>
    <row r="18" spans="1:56" ht="26.25" customHeight="1">
      <c r="A18" s="362" t="s">
        <v>11360</v>
      </c>
      <c r="B18" s="362" t="s">
        <v>11303</v>
      </c>
      <c r="C18" s="362"/>
      <c r="D18" s="106" t="s">
        <v>11361</v>
      </c>
      <c r="E18" s="363"/>
      <c r="F18" s="40"/>
      <c r="G18" s="19"/>
      <c r="H18" s="365"/>
      <c r="I18" s="44"/>
      <c r="J18" s="23"/>
      <c r="K18" s="23"/>
      <c r="L18" s="23"/>
      <c r="M18" s="23"/>
      <c r="N18" s="23"/>
      <c r="O18" s="365" t="s">
        <v>11362</v>
      </c>
      <c r="P18" s="365" t="s">
        <v>11353</v>
      </c>
      <c r="Q18" s="365" t="s">
        <v>11354</v>
      </c>
      <c r="R18" s="365" t="s">
        <v>180</v>
      </c>
      <c r="S18" s="364"/>
      <c r="T18" s="375"/>
      <c r="U18" s="364">
        <v>2015</v>
      </c>
      <c r="V18" s="365" t="s">
        <v>49</v>
      </c>
      <c r="W18" s="363"/>
      <c r="X18" s="363"/>
      <c r="Y18" s="365" t="s">
        <v>11363</v>
      </c>
      <c r="Z18" s="363"/>
      <c r="AA18" s="363"/>
      <c r="AB18" s="363"/>
      <c r="AC18" s="363"/>
      <c r="AD18" s="363"/>
      <c r="AE18" s="363"/>
      <c r="AF18" s="363"/>
      <c r="AG18" s="363"/>
      <c r="AH18" s="363"/>
      <c r="AI18" s="363"/>
      <c r="AJ18" s="363"/>
      <c r="AK18" s="363"/>
      <c r="AL18" s="365"/>
      <c r="AM18" s="363"/>
      <c r="AN18" s="367"/>
      <c r="AO18" s="376" t="s">
        <v>11308</v>
      </c>
      <c r="AP18" s="368" t="s">
        <v>11249</v>
      </c>
      <c r="AQ18" s="377">
        <v>43891</v>
      </c>
      <c r="AR18" s="370"/>
      <c r="AS18" s="378"/>
      <c r="AT18" s="378"/>
      <c r="AU18" s="378"/>
      <c r="AV18" s="378"/>
      <c r="AW18" s="378"/>
      <c r="AX18" s="378"/>
      <c r="AY18" s="378"/>
      <c r="AZ18" s="378"/>
      <c r="BA18" s="378"/>
      <c r="BB18" s="378"/>
      <c r="BC18" s="378"/>
      <c r="BD18" s="378"/>
    </row>
    <row r="19" spans="1:56" ht="26.25" customHeight="1">
      <c r="A19" s="362" t="s">
        <v>11364</v>
      </c>
      <c r="B19" s="362" t="s">
        <v>11303</v>
      </c>
      <c r="C19" s="362"/>
      <c r="D19" s="106" t="s">
        <v>11365</v>
      </c>
      <c r="E19" s="363"/>
      <c r="F19" s="40"/>
      <c r="G19" s="62" t="s">
        <v>11311</v>
      </c>
      <c r="H19" s="365"/>
      <c r="I19" s="44"/>
      <c r="J19" s="23"/>
      <c r="K19" s="23"/>
      <c r="L19" s="23"/>
      <c r="M19" s="23"/>
      <c r="N19" s="23"/>
      <c r="O19" s="365" t="s">
        <v>11353</v>
      </c>
      <c r="P19" s="365" t="s">
        <v>11353</v>
      </c>
      <c r="Q19" s="365"/>
      <c r="R19" s="365"/>
      <c r="S19" s="364"/>
      <c r="T19" s="375"/>
      <c r="U19" s="375"/>
      <c r="V19" s="363"/>
      <c r="W19" s="363"/>
      <c r="X19" s="363"/>
      <c r="Y19" s="365"/>
      <c r="Z19" s="363"/>
      <c r="AA19" s="363"/>
      <c r="AB19" s="363"/>
      <c r="AC19" s="363"/>
      <c r="AD19" s="363"/>
      <c r="AE19" s="363"/>
      <c r="AF19" s="363"/>
      <c r="AG19" s="363"/>
      <c r="AH19" s="363"/>
      <c r="AI19" s="363"/>
      <c r="AJ19" s="363"/>
      <c r="AK19" s="363"/>
      <c r="AL19" s="365"/>
      <c r="AM19" s="363"/>
      <c r="AN19" s="367"/>
      <c r="AO19" s="376" t="s">
        <v>11308</v>
      </c>
      <c r="AP19" s="368" t="s">
        <v>11249</v>
      </c>
      <c r="AQ19" s="377">
        <v>43891</v>
      </c>
      <c r="AR19" s="370"/>
      <c r="AS19" s="378"/>
      <c r="AT19" s="378"/>
      <c r="AU19" s="378"/>
      <c r="AV19" s="378"/>
      <c r="AW19" s="378"/>
      <c r="AX19" s="378"/>
      <c r="AY19" s="378"/>
      <c r="AZ19" s="378"/>
      <c r="BA19" s="378"/>
      <c r="BB19" s="378"/>
      <c r="BC19" s="378"/>
      <c r="BD19" s="378"/>
    </row>
    <row r="20" spans="1:56" ht="26.25" customHeight="1">
      <c r="A20" s="362" t="s">
        <v>11366</v>
      </c>
      <c r="B20" s="362" t="s">
        <v>11303</v>
      </c>
      <c r="C20" s="362"/>
      <c r="D20" s="106" t="s">
        <v>11367</v>
      </c>
      <c r="E20" s="363"/>
      <c r="F20" s="40"/>
      <c r="G20" s="19"/>
      <c r="H20" s="379"/>
      <c r="I20" s="44"/>
      <c r="J20" s="23"/>
      <c r="K20" s="23"/>
      <c r="L20" s="23"/>
      <c r="M20" s="23"/>
      <c r="N20" s="23"/>
      <c r="O20" s="366" t="s">
        <v>11368</v>
      </c>
      <c r="P20" s="365" t="s">
        <v>11369</v>
      </c>
      <c r="Q20" s="365"/>
      <c r="R20" s="365" t="s">
        <v>180</v>
      </c>
      <c r="S20" s="364"/>
      <c r="T20" s="375"/>
      <c r="U20" s="375"/>
      <c r="V20" s="365" t="s">
        <v>11370</v>
      </c>
      <c r="W20" s="363"/>
      <c r="X20" s="363"/>
      <c r="Y20" s="365" t="s">
        <v>11371</v>
      </c>
      <c r="Z20" s="363"/>
      <c r="AA20" s="363"/>
      <c r="AB20" s="363"/>
      <c r="AC20" s="363"/>
      <c r="AD20" s="363"/>
      <c r="AE20" s="363"/>
      <c r="AF20" s="363"/>
      <c r="AG20" s="363"/>
      <c r="AH20" s="363"/>
      <c r="AI20" s="363"/>
      <c r="AJ20" s="363"/>
      <c r="AK20" s="363"/>
      <c r="AL20" s="365" t="s">
        <v>342</v>
      </c>
      <c r="AM20" s="363"/>
      <c r="AN20" s="367"/>
      <c r="AO20" s="376" t="s">
        <v>11308</v>
      </c>
      <c r="AP20" s="368" t="s">
        <v>11249</v>
      </c>
      <c r="AQ20" s="377">
        <v>43891</v>
      </c>
      <c r="AR20" s="370"/>
      <c r="AS20" s="378"/>
      <c r="AT20" s="378"/>
      <c r="AU20" s="378"/>
      <c r="AV20" s="378"/>
      <c r="AW20" s="378"/>
      <c r="AX20" s="378"/>
      <c r="AY20" s="378"/>
      <c r="AZ20" s="378"/>
      <c r="BA20" s="378"/>
      <c r="BB20" s="378"/>
      <c r="BC20" s="378"/>
      <c r="BD20" s="378"/>
    </row>
    <row r="21" spans="1:56" ht="26.25" customHeight="1">
      <c r="A21" s="380" t="s">
        <v>11372</v>
      </c>
      <c r="B21" s="380" t="s">
        <v>11303</v>
      </c>
      <c r="C21" s="380"/>
      <c r="D21" s="96" t="s">
        <v>11373</v>
      </c>
      <c r="E21" s="381"/>
      <c r="F21" s="82"/>
      <c r="G21" s="28"/>
      <c r="H21" s="382"/>
      <c r="I21" s="44"/>
      <c r="J21" s="23"/>
      <c r="K21" s="23"/>
      <c r="L21" s="23"/>
      <c r="M21" s="23"/>
      <c r="N21" s="23"/>
      <c r="O21" s="382" t="s">
        <v>11374</v>
      </c>
      <c r="P21" s="382" t="s">
        <v>11353</v>
      </c>
      <c r="Q21" s="382" t="s">
        <v>11375</v>
      </c>
      <c r="R21" s="382" t="s">
        <v>180</v>
      </c>
      <c r="S21" s="383"/>
      <c r="T21" s="384"/>
      <c r="U21" s="383">
        <v>2015</v>
      </c>
      <c r="V21" s="382" t="s">
        <v>49</v>
      </c>
      <c r="W21" s="381"/>
      <c r="X21" s="381"/>
      <c r="Y21" s="381"/>
      <c r="Z21" s="381"/>
      <c r="AA21" s="381"/>
      <c r="AB21" s="381"/>
      <c r="AC21" s="381"/>
      <c r="AD21" s="381"/>
      <c r="AE21" s="381"/>
      <c r="AF21" s="381"/>
      <c r="AG21" s="381"/>
      <c r="AH21" s="381"/>
      <c r="AI21" s="381"/>
      <c r="AJ21" s="381"/>
      <c r="AK21" s="381"/>
      <c r="AL21" s="382"/>
      <c r="AM21" s="381"/>
      <c r="AN21" s="385"/>
      <c r="AO21" s="376" t="s">
        <v>11308</v>
      </c>
      <c r="AP21" s="368" t="s">
        <v>11249</v>
      </c>
      <c r="AQ21" s="386">
        <v>43891</v>
      </c>
      <c r="AR21" s="387"/>
      <c r="AS21" s="388"/>
      <c r="AT21" s="388"/>
      <c r="AU21" s="388"/>
      <c r="AV21" s="388"/>
      <c r="AW21" s="388"/>
      <c r="AX21" s="388"/>
      <c r="AY21" s="388"/>
      <c r="AZ21" s="388"/>
      <c r="BA21" s="388"/>
      <c r="BB21" s="388"/>
      <c r="BC21" s="388"/>
      <c r="BD21" s="388"/>
    </row>
    <row r="22" spans="1:56" ht="26.25" customHeight="1">
      <c r="A22" s="362" t="s">
        <v>11376</v>
      </c>
      <c r="B22" s="362" t="s">
        <v>11303</v>
      </c>
      <c r="C22" s="362"/>
      <c r="D22" s="106" t="s">
        <v>11377</v>
      </c>
      <c r="E22" s="365" t="s">
        <v>11378</v>
      </c>
      <c r="F22" s="40" t="s">
        <v>5</v>
      </c>
      <c r="G22" s="389" t="s">
        <v>11379</v>
      </c>
      <c r="H22" s="379"/>
      <c r="I22" s="44"/>
      <c r="J22" s="23"/>
      <c r="K22" s="23"/>
      <c r="L22" s="23"/>
      <c r="M22" s="23"/>
      <c r="N22" s="23"/>
      <c r="O22" s="366" t="s">
        <v>11380</v>
      </c>
      <c r="P22" s="365" t="s">
        <v>2161</v>
      </c>
      <c r="Q22" s="365"/>
      <c r="R22" s="365" t="s">
        <v>180</v>
      </c>
      <c r="S22" s="364"/>
      <c r="T22" s="375"/>
      <c r="U22" s="375"/>
      <c r="V22" s="365" t="s">
        <v>11381</v>
      </c>
      <c r="W22" s="363"/>
      <c r="X22" s="363"/>
      <c r="Y22" s="365" t="s">
        <v>11382</v>
      </c>
      <c r="Z22" s="363"/>
      <c r="AA22" s="363"/>
      <c r="AB22" s="363"/>
      <c r="AC22" s="363"/>
      <c r="AD22" s="363"/>
      <c r="AE22" s="363"/>
      <c r="AF22" s="363"/>
      <c r="AG22" s="363"/>
      <c r="AH22" s="363"/>
      <c r="AI22" s="363"/>
      <c r="AJ22" s="363"/>
      <c r="AK22" s="363"/>
      <c r="AL22" s="365" t="s">
        <v>342</v>
      </c>
      <c r="AM22" s="363"/>
      <c r="AN22" s="367"/>
      <c r="AO22" s="376" t="s">
        <v>11308</v>
      </c>
      <c r="AP22" s="368" t="s">
        <v>11249</v>
      </c>
      <c r="AQ22" s="377">
        <v>43957</v>
      </c>
      <c r="AR22" s="373" t="s">
        <v>11383</v>
      </c>
      <c r="AS22" s="374"/>
      <c r="AT22" s="374"/>
      <c r="AU22" s="374"/>
      <c r="AV22" s="374"/>
      <c r="AW22" s="374"/>
      <c r="AX22" s="374"/>
      <c r="AY22" s="374"/>
      <c r="AZ22" s="374"/>
      <c r="BA22" s="374"/>
      <c r="BB22" s="374"/>
      <c r="BC22" s="374"/>
      <c r="BD22" s="374"/>
    </row>
    <row r="23" spans="1:56" ht="26.25" customHeight="1">
      <c r="A23" s="362" t="s">
        <v>11384</v>
      </c>
      <c r="B23" s="362" t="s">
        <v>11303</v>
      </c>
      <c r="C23" s="362"/>
      <c r="D23" s="106" t="s">
        <v>11385</v>
      </c>
      <c r="E23" s="365" t="s">
        <v>11386</v>
      </c>
      <c r="F23" s="390" t="s">
        <v>5</v>
      </c>
      <c r="G23" s="62" t="s">
        <v>11387</v>
      </c>
      <c r="H23" s="379"/>
      <c r="I23" s="44"/>
      <c r="J23" s="23"/>
      <c r="K23" s="23"/>
      <c r="L23" s="23"/>
      <c r="M23" s="23"/>
      <c r="N23" s="23"/>
      <c r="O23" s="366" t="s">
        <v>11388</v>
      </c>
      <c r="P23" s="365" t="s">
        <v>11389</v>
      </c>
      <c r="Q23" s="365"/>
      <c r="R23" s="365" t="s">
        <v>180</v>
      </c>
      <c r="S23" s="364"/>
      <c r="T23" s="375"/>
      <c r="U23" s="364">
        <v>2016</v>
      </c>
      <c r="V23" s="365" t="s">
        <v>11390</v>
      </c>
      <c r="W23" s="365" t="s">
        <v>11391</v>
      </c>
      <c r="X23" s="363"/>
      <c r="Y23" s="365" t="s">
        <v>11392</v>
      </c>
      <c r="Z23" s="365"/>
      <c r="AA23" s="363"/>
      <c r="AB23" s="363"/>
      <c r="AC23" s="363"/>
      <c r="AD23" s="363"/>
      <c r="AE23" s="363"/>
      <c r="AF23" s="363"/>
      <c r="AG23" s="363"/>
      <c r="AH23" s="363"/>
      <c r="AI23" s="363"/>
      <c r="AJ23" s="363"/>
      <c r="AK23" s="363"/>
      <c r="AL23" s="365" t="s">
        <v>342</v>
      </c>
      <c r="AM23" s="363"/>
      <c r="AN23" s="367"/>
      <c r="AO23" s="376" t="s">
        <v>11308</v>
      </c>
      <c r="AP23" s="368" t="s">
        <v>11249</v>
      </c>
      <c r="AQ23" s="377">
        <v>43986</v>
      </c>
      <c r="AR23" s="373" t="s">
        <v>11393</v>
      </c>
      <c r="AS23" s="374"/>
      <c r="AT23" s="374"/>
      <c r="AU23" s="374"/>
      <c r="AV23" s="374"/>
      <c r="AW23" s="374"/>
      <c r="AX23" s="374"/>
      <c r="AY23" s="374"/>
      <c r="AZ23" s="374"/>
      <c r="BA23" s="374"/>
      <c r="BB23" s="374"/>
      <c r="BC23" s="374"/>
      <c r="BD23" s="374"/>
    </row>
    <row r="24" spans="1:56" ht="26.25" customHeight="1">
      <c r="A24" s="362" t="s">
        <v>11394</v>
      </c>
      <c r="B24" s="391" t="s">
        <v>346</v>
      </c>
      <c r="C24" s="362"/>
      <c r="D24" s="106" t="s">
        <v>11395</v>
      </c>
      <c r="E24" s="363"/>
      <c r="F24" s="40"/>
      <c r="G24" s="19"/>
      <c r="H24" s="365"/>
      <c r="I24" s="44"/>
      <c r="J24" s="23"/>
      <c r="K24" s="23"/>
      <c r="L24" s="23"/>
      <c r="M24" s="23"/>
      <c r="N24" s="23"/>
      <c r="O24" s="365" t="s">
        <v>11396</v>
      </c>
      <c r="P24" s="365" t="s">
        <v>11397</v>
      </c>
      <c r="Q24" s="365"/>
      <c r="R24" s="365" t="s">
        <v>180</v>
      </c>
      <c r="S24" s="364"/>
      <c r="T24" s="375"/>
      <c r="U24" s="375"/>
      <c r="V24" s="392" t="s">
        <v>11398</v>
      </c>
      <c r="W24" s="363"/>
      <c r="X24" s="363"/>
      <c r="Y24" s="363"/>
      <c r="Z24" s="363"/>
      <c r="AA24" s="363"/>
      <c r="AB24" s="363"/>
      <c r="AC24" s="363"/>
      <c r="AD24" s="363"/>
      <c r="AE24" s="363"/>
      <c r="AF24" s="363"/>
      <c r="AG24" s="363"/>
      <c r="AH24" s="363"/>
      <c r="AI24" s="363"/>
      <c r="AJ24" s="363"/>
      <c r="AK24" s="363"/>
      <c r="AL24" s="365" t="s">
        <v>342</v>
      </c>
      <c r="AM24" s="363"/>
      <c r="AN24" s="367"/>
      <c r="AO24" s="393" t="s">
        <v>11399</v>
      </c>
      <c r="AP24" s="368" t="s">
        <v>11249</v>
      </c>
      <c r="AQ24" s="377">
        <v>43891</v>
      </c>
      <c r="AR24" s="373" t="s">
        <v>11400</v>
      </c>
      <c r="AS24" s="374"/>
      <c r="AT24" s="374"/>
      <c r="AU24" s="374"/>
      <c r="AV24" s="374"/>
      <c r="AW24" s="374"/>
      <c r="AX24" s="374"/>
      <c r="AY24" s="374"/>
      <c r="AZ24" s="374"/>
      <c r="BA24" s="374"/>
      <c r="BB24" s="374"/>
      <c r="BC24" s="374"/>
      <c r="BD24" s="374"/>
    </row>
    <row r="25" spans="1:56" ht="26.25" customHeight="1">
      <c r="A25" s="362" t="s">
        <v>11401</v>
      </c>
      <c r="B25" s="391" t="s">
        <v>346</v>
      </c>
      <c r="C25" s="362"/>
      <c r="D25" s="106" t="s">
        <v>11402</v>
      </c>
      <c r="E25" s="365" t="s">
        <v>11403</v>
      </c>
      <c r="F25" s="40" t="s">
        <v>44</v>
      </c>
      <c r="G25" s="394" t="s">
        <v>11404</v>
      </c>
      <c r="H25" s="365"/>
      <c r="I25" s="44"/>
      <c r="J25" s="23"/>
      <c r="K25" s="23"/>
      <c r="L25" s="23"/>
      <c r="M25" s="23"/>
      <c r="N25" s="23"/>
      <c r="O25" s="365" t="s">
        <v>11405</v>
      </c>
      <c r="P25" s="365" t="s">
        <v>11369</v>
      </c>
      <c r="Q25" s="365"/>
      <c r="R25" s="365" t="s">
        <v>180</v>
      </c>
      <c r="S25" s="364"/>
      <c r="T25" s="375"/>
      <c r="U25" s="375"/>
      <c r="V25" s="392" t="s">
        <v>11398</v>
      </c>
      <c r="W25" s="363"/>
      <c r="X25" s="363"/>
      <c r="Y25" s="365" t="s">
        <v>11406</v>
      </c>
      <c r="Z25" s="363"/>
      <c r="AA25" s="363"/>
      <c r="AB25" s="363"/>
      <c r="AC25" s="363"/>
      <c r="AD25" s="363"/>
      <c r="AE25" s="363"/>
      <c r="AF25" s="363"/>
      <c r="AG25" s="363"/>
      <c r="AH25" s="363"/>
      <c r="AI25" s="363"/>
      <c r="AJ25" s="363"/>
      <c r="AK25" s="363"/>
      <c r="AL25" s="365" t="s">
        <v>342</v>
      </c>
      <c r="AM25" s="363"/>
      <c r="AN25" s="367"/>
      <c r="AO25" s="395" t="s">
        <v>11248</v>
      </c>
      <c r="AP25" s="368" t="s">
        <v>11249</v>
      </c>
      <c r="AQ25" s="377">
        <v>43957</v>
      </c>
      <c r="AR25" s="373" t="s">
        <v>11407</v>
      </c>
      <c r="AS25" s="374"/>
      <c r="AT25" s="374"/>
      <c r="AU25" s="374"/>
      <c r="AV25" s="374"/>
      <c r="AW25" s="374"/>
      <c r="AX25" s="374"/>
      <c r="AY25" s="374"/>
      <c r="AZ25" s="374"/>
      <c r="BA25" s="374"/>
      <c r="BB25" s="374"/>
      <c r="BC25" s="374"/>
      <c r="BD25" s="374"/>
    </row>
    <row r="26" spans="1:56" ht="26.25" customHeight="1">
      <c r="A26" s="362" t="s">
        <v>11408</v>
      </c>
      <c r="B26" s="391" t="s">
        <v>346</v>
      </c>
      <c r="C26" s="362"/>
      <c r="D26" s="106" t="s">
        <v>11395</v>
      </c>
      <c r="E26" s="363"/>
      <c r="F26" s="40" t="s">
        <v>11409</v>
      </c>
      <c r="G26" s="394" t="s">
        <v>11410</v>
      </c>
      <c r="H26" s="365"/>
      <c r="I26" s="44"/>
      <c r="J26" s="23"/>
      <c r="K26" s="23"/>
      <c r="L26" s="23"/>
      <c r="M26" s="23"/>
      <c r="N26" s="23"/>
      <c r="O26" s="365" t="s">
        <v>11411</v>
      </c>
      <c r="P26" s="365" t="s">
        <v>11412</v>
      </c>
      <c r="Q26" s="365"/>
      <c r="R26" s="365" t="s">
        <v>180</v>
      </c>
      <c r="S26" s="364"/>
      <c r="T26" s="375"/>
      <c r="U26" s="375"/>
      <c r="V26" s="392" t="s">
        <v>11398</v>
      </c>
      <c r="W26" s="363"/>
      <c r="X26" s="363"/>
      <c r="Y26" s="365" t="s">
        <v>11413</v>
      </c>
      <c r="Z26" s="363"/>
      <c r="AA26" s="363"/>
      <c r="AB26" s="363"/>
      <c r="AC26" s="363"/>
      <c r="AD26" s="363"/>
      <c r="AE26" s="363"/>
      <c r="AF26" s="363"/>
      <c r="AG26" s="363"/>
      <c r="AH26" s="363"/>
      <c r="AI26" s="363"/>
      <c r="AJ26" s="363"/>
      <c r="AK26" s="363"/>
      <c r="AL26" s="365" t="s">
        <v>342</v>
      </c>
      <c r="AM26" s="363"/>
      <c r="AN26" s="367"/>
      <c r="AO26" s="395" t="s">
        <v>11248</v>
      </c>
      <c r="AP26" s="368" t="s">
        <v>11249</v>
      </c>
      <c r="AQ26" s="377">
        <v>43891</v>
      </c>
      <c r="AR26" s="373" t="s">
        <v>11400</v>
      </c>
      <c r="AS26" s="374"/>
      <c r="AT26" s="374"/>
      <c r="AU26" s="374"/>
      <c r="AV26" s="374"/>
      <c r="AW26" s="374"/>
      <c r="AX26" s="374"/>
      <c r="AY26" s="374"/>
      <c r="AZ26" s="374"/>
      <c r="BA26" s="374"/>
      <c r="BB26" s="374"/>
      <c r="BC26" s="374"/>
      <c r="BD26" s="374"/>
    </row>
    <row r="27" spans="1:56" ht="26.25" customHeight="1">
      <c r="A27" s="362" t="s">
        <v>11414</v>
      </c>
      <c r="B27" s="391" t="s">
        <v>346</v>
      </c>
      <c r="C27" s="362"/>
      <c r="D27" s="106" t="s">
        <v>11415</v>
      </c>
      <c r="E27" s="365" t="s">
        <v>11416</v>
      </c>
      <c r="F27" s="40" t="s">
        <v>44</v>
      </c>
      <c r="G27" s="394" t="s">
        <v>11404</v>
      </c>
      <c r="H27" s="365"/>
      <c r="I27" s="44"/>
      <c r="J27" s="23"/>
      <c r="K27" s="23"/>
      <c r="L27" s="23"/>
      <c r="M27" s="23"/>
      <c r="N27" s="23"/>
      <c r="O27" s="365" t="s">
        <v>11417</v>
      </c>
      <c r="P27" s="365" t="s">
        <v>11418</v>
      </c>
      <c r="Q27" s="365"/>
      <c r="R27" s="365" t="s">
        <v>180</v>
      </c>
      <c r="S27" s="364"/>
      <c r="T27" s="375"/>
      <c r="U27" s="375"/>
      <c r="V27" s="392" t="s">
        <v>11398</v>
      </c>
      <c r="W27" s="363"/>
      <c r="X27" s="363"/>
      <c r="Y27" s="365" t="s">
        <v>11419</v>
      </c>
      <c r="Z27" s="363"/>
      <c r="AA27" s="363"/>
      <c r="AB27" s="363"/>
      <c r="AC27" s="363"/>
      <c r="AD27" s="363"/>
      <c r="AE27" s="363"/>
      <c r="AF27" s="363"/>
      <c r="AG27" s="363"/>
      <c r="AH27" s="363"/>
      <c r="AI27" s="363"/>
      <c r="AJ27" s="363"/>
      <c r="AK27" s="363"/>
      <c r="AL27" s="365" t="s">
        <v>342</v>
      </c>
      <c r="AM27" s="363"/>
      <c r="AN27" s="367"/>
      <c r="AO27" s="395" t="s">
        <v>11248</v>
      </c>
      <c r="AP27" s="368" t="s">
        <v>11249</v>
      </c>
      <c r="AQ27" s="377">
        <v>43957</v>
      </c>
      <c r="AR27" s="373" t="s">
        <v>11407</v>
      </c>
      <c r="AS27" s="374"/>
      <c r="AT27" s="374"/>
      <c r="AU27" s="374"/>
      <c r="AV27" s="374"/>
      <c r="AW27" s="374"/>
      <c r="AX27" s="374"/>
      <c r="AY27" s="374"/>
      <c r="AZ27" s="374"/>
      <c r="BA27" s="374"/>
      <c r="BB27" s="374"/>
      <c r="BC27" s="374"/>
      <c r="BD27" s="374"/>
    </row>
    <row r="28" spans="1:56" ht="26.25" customHeight="1">
      <c r="A28" s="396" t="s">
        <v>11420</v>
      </c>
      <c r="B28" s="54" t="s">
        <v>346</v>
      </c>
      <c r="C28" s="33">
        <v>29</v>
      </c>
      <c r="D28" s="54" t="s">
        <v>11421</v>
      </c>
      <c r="E28" s="75" t="s">
        <v>44</v>
      </c>
      <c r="F28" s="19" t="s">
        <v>11422</v>
      </c>
      <c r="G28" s="102" t="s">
        <v>11423</v>
      </c>
      <c r="H28" s="26"/>
      <c r="I28" s="44"/>
      <c r="J28" s="23"/>
      <c r="K28" s="23"/>
      <c r="L28" s="23"/>
      <c r="M28" s="23"/>
      <c r="N28" s="23"/>
      <c r="O28" s="24" t="s">
        <v>11424</v>
      </c>
      <c r="P28" s="25"/>
      <c r="Q28" s="25"/>
      <c r="R28" s="25" t="s">
        <v>71</v>
      </c>
      <c r="S28" s="27" t="s">
        <v>11425</v>
      </c>
      <c r="T28" s="27" t="s">
        <v>11426</v>
      </c>
      <c r="U28" s="27">
        <v>2016</v>
      </c>
      <c r="V28" s="24" t="s">
        <v>11427</v>
      </c>
      <c r="W28" s="25" t="s">
        <v>11428</v>
      </c>
      <c r="X28" s="28" t="s">
        <v>11242</v>
      </c>
      <c r="Y28" s="25" t="s">
        <v>11429</v>
      </c>
      <c r="Z28" s="26" t="s">
        <v>11242</v>
      </c>
      <c r="AA28" s="25" t="s">
        <v>11430</v>
      </c>
      <c r="AB28" s="26"/>
      <c r="AC28" s="30" t="s">
        <v>11242</v>
      </c>
      <c r="AD28" s="26"/>
      <c r="AE28" s="26"/>
      <c r="AF28" s="26"/>
      <c r="AG28" s="25" t="s">
        <v>72</v>
      </c>
      <c r="AH28" s="25" t="s">
        <v>11431</v>
      </c>
      <c r="AI28" s="26"/>
      <c r="AJ28" s="25">
        <v>12</v>
      </c>
      <c r="AK28" s="28" t="s">
        <v>11242</v>
      </c>
      <c r="AL28" s="25" t="s">
        <v>342</v>
      </c>
      <c r="AM28" s="24">
        <v>25</v>
      </c>
      <c r="AN28" s="397" t="s">
        <v>11432</v>
      </c>
      <c r="AO28" s="395" t="s">
        <v>358</v>
      </c>
      <c r="AP28" s="368" t="s">
        <v>11249</v>
      </c>
      <c r="AQ28" s="32">
        <v>43896</v>
      </c>
      <c r="AR28" s="34" t="s">
        <v>74</v>
      </c>
    </row>
    <row r="29" spans="1:56" ht="26.25" customHeight="1">
      <c r="A29" s="362" t="s">
        <v>11433</v>
      </c>
      <c r="B29" s="391" t="s">
        <v>346</v>
      </c>
      <c r="C29" s="362"/>
      <c r="D29" s="106" t="s">
        <v>11434</v>
      </c>
      <c r="E29" s="363"/>
      <c r="F29" s="40"/>
      <c r="G29" s="19"/>
      <c r="H29" s="365"/>
      <c r="I29" s="44"/>
      <c r="J29" s="23"/>
      <c r="K29" s="23"/>
      <c r="L29" s="23"/>
      <c r="M29" s="23"/>
      <c r="N29" s="23"/>
      <c r="O29" s="365" t="s">
        <v>11435</v>
      </c>
      <c r="P29" s="365" t="s">
        <v>11436</v>
      </c>
      <c r="Q29" s="365"/>
      <c r="R29" s="365" t="s">
        <v>180</v>
      </c>
      <c r="S29" s="364"/>
      <c r="T29" s="375"/>
      <c r="U29" s="375"/>
      <c r="V29" s="392" t="s">
        <v>11398</v>
      </c>
      <c r="W29" s="363"/>
      <c r="X29" s="363"/>
      <c r="Y29" s="365" t="s">
        <v>11437</v>
      </c>
      <c r="Z29" s="363"/>
      <c r="AA29" s="363"/>
      <c r="AB29" s="363"/>
      <c r="AC29" s="363"/>
      <c r="AD29" s="363"/>
      <c r="AE29" s="363"/>
      <c r="AF29" s="363"/>
      <c r="AG29" s="363"/>
      <c r="AH29" s="363"/>
      <c r="AI29" s="363"/>
      <c r="AJ29" s="363"/>
      <c r="AK29" s="363"/>
      <c r="AL29" s="365" t="s">
        <v>342</v>
      </c>
      <c r="AM29" s="363"/>
      <c r="AN29" s="367"/>
      <c r="AO29" s="395" t="s">
        <v>11248</v>
      </c>
      <c r="AP29" s="368" t="s">
        <v>11249</v>
      </c>
      <c r="AQ29" s="377">
        <v>43891</v>
      </c>
      <c r="AR29" s="373" t="s">
        <v>11400</v>
      </c>
      <c r="AS29" s="374"/>
      <c r="AT29" s="374"/>
      <c r="AU29" s="374"/>
      <c r="AV29" s="374"/>
      <c r="AW29" s="374"/>
      <c r="AX29" s="374"/>
      <c r="AY29" s="374"/>
      <c r="AZ29" s="374"/>
      <c r="BA29" s="374"/>
      <c r="BB29" s="374"/>
      <c r="BC29" s="374"/>
      <c r="BD29" s="374"/>
    </row>
    <row r="30" spans="1:56" ht="26.25" customHeight="1">
      <c r="A30" s="362" t="s">
        <v>11438</v>
      </c>
      <c r="B30" s="362" t="s">
        <v>11439</v>
      </c>
      <c r="C30" s="362"/>
      <c r="D30" s="106" t="s">
        <v>11440</v>
      </c>
      <c r="E30" s="365" t="s">
        <v>11441</v>
      </c>
      <c r="F30" s="40" t="s">
        <v>11442</v>
      </c>
      <c r="G30" s="394" t="s">
        <v>11404</v>
      </c>
      <c r="H30" s="379"/>
      <c r="I30" s="44"/>
      <c r="J30" s="23"/>
      <c r="K30" s="23"/>
      <c r="L30" s="23"/>
      <c r="M30" s="23"/>
      <c r="N30" s="23"/>
      <c r="O30" s="366" t="s">
        <v>11443</v>
      </c>
      <c r="P30" s="365" t="s">
        <v>11444</v>
      </c>
      <c r="Q30" s="365"/>
      <c r="R30" s="365" t="s">
        <v>180</v>
      </c>
      <c r="S30" s="364"/>
      <c r="T30" s="375"/>
      <c r="U30" s="375"/>
      <c r="V30" s="392" t="s">
        <v>11398</v>
      </c>
      <c r="W30" s="363"/>
      <c r="X30" s="363"/>
      <c r="Y30" s="365" t="s">
        <v>11445</v>
      </c>
      <c r="Z30" s="363"/>
      <c r="AA30" s="363"/>
      <c r="AB30" s="363"/>
      <c r="AC30" s="363"/>
      <c r="AD30" s="363"/>
      <c r="AE30" s="363"/>
      <c r="AF30" s="363"/>
      <c r="AG30" s="363"/>
      <c r="AH30" s="363"/>
      <c r="AI30" s="363"/>
      <c r="AJ30" s="363"/>
      <c r="AK30" s="363"/>
      <c r="AL30" s="365" t="s">
        <v>342</v>
      </c>
      <c r="AM30" s="363"/>
      <c r="AN30" s="367"/>
      <c r="AO30" s="395" t="s">
        <v>11248</v>
      </c>
      <c r="AP30" s="368" t="s">
        <v>11249</v>
      </c>
      <c r="AQ30" s="377">
        <v>43957</v>
      </c>
      <c r="AR30" s="373" t="s">
        <v>11407</v>
      </c>
      <c r="AS30" s="374"/>
      <c r="AT30" s="374"/>
      <c r="AU30" s="374"/>
      <c r="AV30" s="374"/>
      <c r="AW30" s="374"/>
      <c r="AX30" s="374"/>
      <c r="AY30" s="374"/>
      <c r="AZ30" s="374"/>
      <c r="BA30" s="374"/>
      <c r="BB30" s="374"/>
      <c r="BC30" s="374"/>
      <c r="BD30" s="374"/>
    </row>
    <row r="31" spans="1:56" ht="26.25" customHeight="1">
      <c r="A31" s="362" t="s">
        <v>11446</v>
      </c>
      <c r="B31" s="391" t="s">
        <v>11447</v>
      </c>
      <c r="C31" s="362"/>
      <c r="D31" s="106" t="s">
        <v>11448</v>
      </c>
      <c r="E31" s="363"/>
      <c r="F31" s="40"/>
      <c r="G31" s="19"/>
      <c r="H31" s="365"/>
      <c r="I31" s="44"/>
      <c r="J31" s="23"/>
      <c r="K31" s="23"/>
      <c r="L31" s="23"/>
      <c r="M31" s="23"/>
      <c r="N31" s="23"/>
      <c r="O31" s="365" t="s">
        <v>11449</v>
      </c>
      <c r="P31" s="365" t="s">
        <v>11450</v>
      </c>
      <c r="Q31" s="365"/>
      <c r="R31" s="365" t="s">
        <v>180</v>
      </c>
      <c r="S31" s="364"/>
      <c r="T31" s="375"/>
      <c r="U31" s="375"/>
      <c r="V31" s="392" t="s">
        <v>11398</v>
      </c>
      <c r="W31" s="363"/>
      <c r="X31" s="363"/>
      <c r="Y31" s="363"/>
      <c r="Z31" s="363"/>
      <c r="AA31" s="363"/>
      <c r="AB31" s="363"/>
      <c r="AC31" s="363"/>
      <c r="AD31" s="363"/>
      <c r="AE31" s="363"/>
      <c r="AF31" s="363"/>
      <c r="AG31" s="363"/>
      <c r="AH31" s="363"/>
      <c r="AI31" s="363"/>
      <c r="AJ31" s="363"/>
      <c r="AK31" s="363"/>
      <c r="AL31" s="365" t="s">
        <v>342</v>
      </c>
      <c r="AM31" s="363"/>
      <c r="AN31" s="367"/>
      <c r="AO31" s="395" t="s">
        <v>11248</v>
      </c>
      <c r="AP31" s="368" t="s">
        <v>11249</v>
      </c>
      <c r="AQ31" s="377">
        <v>43891</v>
      </c>
      <c r="AR31" s="373" t="s">
        <v>11400</v>
      </c>
      <c r="AS31" s="374"/>
      <c r="AT31" s="374"/>
      <c r="AU31" s="374"/>
      <c r="AV31" s="374"/>
      <c r="AW31" s="374"/>
      <c r="AX31" s="374"/>
      <c r="AY31" s="374"/>
      <c r="AZ31" s="374"/>
      <c r="BA31" s="374"/>
      <c r="BB31" s="374"/>
      <c r="BC31" s="374"/>
      <c r="BD31" s="374"/>
    </row>
    <row r="32" spans="1:56" ht="26.25" customHeight="1">
      <c r="A32" s="362" t="s">
        <v>11451</v>
      </c>
      <c r="B32" s="362" t="s">
        <v>11452</v>
      </c>
      <c r="C32" s="362"/>
      <c r="D32" s="106" t="s">
        <v>11453</v>
      </c>
      <c r="E32" s="363"/>
      <c r="F32" s="40"/>
      <c r="G32" s="62" t="s">
        <v>11311</v>
      </c>
      <c r="H32" s="365"/>
      <c r="I32" s="44"/>
      <c r="J32" s="23"/>
      <c r="K32" s="23"/>
      <c r="L32" s="23"/>
      <c r="M32" s="23"/>
      <c r="N32" s="23"/>
      <c r="O32" s="365" t="s">
        <v>11353</v>
      </c>
      <c r="P32" s="365" t="s">
        <v>11454</v>
      </c>
      <c r="Q32" s="365"/>
      <c r="R32" s="365"/>
      <c r="S32" s="364"/>
      <c r="T32" s="375"/>
      <c r="U32" s="375"/>
      <c r="V32" s="363"/>
      <c r="W32" s="363"/>
      <c r="X32" s="363"/>
      <c r="Y32" s="365"/>
      <c r="Z32" s="363"/>
      <c r="AA32" s="363"/>
      <c r="AB32" s="363"/>
      <c r="AC32" s="363"/>
      <c r="AD32" s="363"/>
      <c r="AE32" s="363"/>
      <c r="AF32" s="363"/>
      <c r="AG32" s="363"/>
      <c r="AH32" s="363"/>
      <c r="AI32" s="363"/>
      <c r="AJ32" s="363"/>
      <c r="AK32" s="363"/>
      <c r="AL32" s="365"/>
      <c r="AM32" s="363"/>
      <c r="AN32" s="367"/>
      <c r="AO32" s="393" t="s">
        <v>11455</v>
      </c>
      <c r="AP32" s="368" t="s">
        <v>11249</v>
      </c>
      <c r="AQ32" s="377">
        <v>43891</v>
      </c>
      <c r="AR32" s="373" t="s">
        <v>11400</v>
      </c>
      <c r="AS32" s="374"/>
      <c r="AT32" s="374"/>
      <c r="AU32" s="374"/>
      <c r="AV32" s="374"/>
      <c r="AW32" s="374"/>
      <c r="AX32" s="374"/>
      <c r="AY32" s="374"/>
      <c r="AZ32" s="374"/>
      <c r="BA32" s="374"/>
      <c r="BB32" s="374"/>
      <c r="BC32" s="374"/>
      <c r="BD32" s="374"/>
    </row>
    <row r="33" spans="1:56" ht="26.25" customHeight="1">
      <c r="A33" s="398" t="s">
        <v>11456</v>
      </c>
      <c r="B33" s="398" t="s">
        <v>448</v>
      </c>
      <c r="C33" s="399"/>
      <c r="D33" s="398" t="s">
        <v>11457</v>
      </c>
      <c r="E33" s="400"/>
      <c r="F33" s="401"/>
      <c r="G33" s="41" t="s">
        <v>451</v>
      </c>
      <c r="H33" s="68" t="s">
        <v>11458</v>
      </c>
      <c r="I33" s="44"/>
      <c r="J33" s="23"/>
      <c r="K33" s="23"/>
      <c r="L33" s="23"/>
      <c r="M33" s="23"/>
      <c r="N33" s="23"/>
      <c r="O33" s="114" t="s">
        <v>11459</v>
      </c>
      <c r="P33" s="114" t="s">
        <v>11460</v>
      </c>
      <c r="Q33" s="114" t="s">
        <v>11461</v>
      </c>
      <c r="R33" s="114" t="s">
        <v>180</v>
      </c>
      <c r="S33" s="400"/>
      <c r="T33" s="114" t="s">
        <v>156</v>
      </c>
      <c r="U33" s="114">
        <v>2020</v>
      </c>
      <c r="V33" s="68" t="s">
        <v>11462</v>
      </c>
      <c r="W33" s="400"/>
      <c r="X33" s="400"/>
      <c r="Y33" s="400"/>
      <c r="Z33" s="400"/>
      <c r="AA33" s="400"/>
      <c r="AB33" s="400"/>
      <c r="AC33" s="400"/>
      <c r="AD33" s="400"/>
      <c r="AE33" s="400"/>
      <c r="AF33" s="400"/>
      <c r="AG33" s="400"/>
      <c r="AH33" s="400"/>
      <c r="AI33" s="400"/>
      <c r="AJ33" s="400"/>
      <c r="AK33" s="400"/>
      <c r="AL33" s="400"/>
      <c r="AM33" s="400"/>
      <c r="AN33" s="402"/>
      <c r="AO33" s="376" t="s">
        <v>11463</v>
      </c>
      <c r="AP33" s="368" t="s">
        <v>11249</v>
      </c>
      <c r="AQ33" s="403">
        <v>44172</v>
      </c>
      <c r="AR33" s="121" t="s">
        <v>39</v>
      </c>
      <c r="AS33" s="404"/>
      <c r="AT33" s="404"/>
      <c r="AU33" s="404"/>
      <c r="AV33" s="404"/>
      <c r="AW33" s="404"/>
      <c r="AX33" s="404"/>
      <c r="AY33" s="404"/>
      <c r="AZ33" s="404"/>
      <c r="BA33" s="404"/>
      <c r="BB33" s="404"/>
      <c r="BC33" s="404"/>
      <c r="BD33" s="404"/>
    </row>
    <row r="34" spans="1:56" ht="26.25" customHeight="1">
      <c r="A34" s="398" t="s">
        <v>11464</v>
      </c>
      <c r="B34" s="398" t="s">
        <v>448</v>
      </c>
      <c r="C34" s="399"/>
      <c r="D34" s="398" t="s">
        <v>11465</v>
      </c>
      <c r="E34" s="400"/>
      <c r="F34" s="401"/>
      <c r="G34" s="41" t="s">
        <v>451</v>
      </c>
      <c r="H34" s="68" t="s">
        <v>11458</v>
      </c>
      <c r="I34" s="44"/>
      <c r="J34" s="23"/>
      <c r="K34" s="23"/>
      <c r="L34" s="23"/>
      <c r="M34" s="23"/>
      <c r="N34" s="23"/>
      <c r="O34" s="114" t="s">
        <v>11466</v>
      </c>
      <c r="P34" s="114" t="s">
        <v>11467</v>
      </c>
      <c r="Q34" s="114" t="s">
        <v>11468</v>
      </c>
      <c r="R34" s="114" t="s">
        <v>180</v>
      </c>
      <c r="S34" s="400"/>
      <c r="T34" s="114" t="s">
        <v>156</v>
      </c>
      <c r="U34" s="114">
        <v>2020</v>
      </c>
      <c r="V34" s="68" t="s">
        <v>11462</v>
      </c>
      <c r="W34" s="400"/>
      <c r="X34" s="400"/>
      <c r="Y34" s="400"/>
      <c r="Z34" s="400"/>
      <c r="AA34" s="400"/>
      <c r="AB34" s="400"/>
      <c r="AC34" s="400"/>
      <c r="AD34" s="400"/>
      <c r="AE34" s="400"/>
      <c r="AF34" s="400"/>
      <c r="AG34" s="400"/>
      <c r="AH34" s="400"/>
      <c r="AI34" s="400"/>
      <c r="AJ34" s="400"/>
      <c r="AK34" s="400"/>
      <c r="AL34" s="400"/>
      <c r="AM34" s="400"/>
      <c r="AN34" s="402"/>
      <c r="AO34" s="376" t="s">
        <v>11463</v>
      </c>
      <c r="AP34" s="368" t="s">
        <v>11249</v>
      </c>
      <c r="AQ34" s="403">
        <v>44172</v>
      </c>
      <c r="AR34" s="121" t="s">
        <v>39</v>
      </c>
      <c r="AS34" s="404"/>
      <c r="AT34" s="404"/>
      <c r="AU34" s="404"/>
      <c r="AV34" s="404"/>
      <c r="AW34" s="404"/>
      <c r="AX34" s="404"/>
      <c r="AY34" s="404"/>
      <c r="AZ34" s="404"/>
      <c r="BA34" s="404"/>
      <c r="BB34" s="404"/>
      <c r="BC34" s="404"/>
      <c r="BD34" s="404"/>
    </row>
    <row r="35" spans="1:56" ht="26.25" customHeight="1">
      <c r="A35" s="398" t="s">
        <v>11469</v>
      </c>
      <c r="B35" s="398" t="s">
        <v>448</v>
      </c>
      <c r="C35" s="399"/>
      <c r="D35" s="398" t="s">
        <v>1067</v>
      </c>
      <c r="E35" s="400"/>
      <c r="F35" s="401"/>
      <c r="G35" s="41" t="s">
        <v>451</v>
      </c>
      <c r="H35" s="68" t="s">
        <v>11458</v>
      </c>
      <c r="I35" s="44"/>
      <c r="J35" s="23"/>
      <c r="K35" s="23"/>
      <c r="L35" s="23"/>
      <c r="M35" s="23"/>
      <c r="N35" s="23"/>
      <c r="O35" s="114" t="s">
        <v>11470</v>
      </c>
      <c r="P35" s="400"/>
      <c r="Q35" s="114" t="s">
        <v>11471</v>
      </c>
      <c r="R35" s="114" t="s">
        <v>180</v>
      </c>
      <c r="S35" s="400"/>
      <c r="T35" s="114" t="s">
        <v>156</v>
      </c>
      <c r="U35" s="114">
        <v>2020</v>
      </c>
      <c r="V35" s="68" t="s">
        <v>11462</v>
      </c>
      <c r="W35" s="400"/>
      <c r="X35" s="400"/>
      <c r="Y35" s="400"/>
      <c r="Z35" s="400"/>
      <c r="AA35" s="400"/>
      <c r="AB35" s="400"/>
      <c r="AC35" s="400"/>
      <c r="AD35" s="400"/>
      <c r="AE35" s="400"/>
      <c r="AF35" s="400"/>
      <c r="AG35" s="400"/>
      <c r="AH35" s="400"/>
      <c r="AI35" s="400"/>
      <c r="AJ35" s="400"/>
      <c r="AK35" s="400"/>
      <c r="AL35" s="400"/>
      <c r="AM35" s="400"/>
      <c r="AN35" s="402"/>
      <c r="AO35" s="376" t="s">
        <v>11463</v>
      </c>
      <c r="AP35" s="368" t="s">
        <v>11249</v>
      </c>
      <c r="AQ35" s="403">
        <v>44172</v>
      </c>
      <c r="AR35" s="121" t="s">
        <v>39</v>
      </c>
      <c r="AS35" s="404"/>
      <c r="AT35" s="404"/>
      <c r="AU35" s="404"/>
      <c r="AV35" s="404"/>
      <c r="AW35" s="404"/>
      <c r="AX35" s="404"/>
      <c r="AY35" s="404"/>
      <c r="AZ35" s="404"/>
      <c r="BA35" s="404"/>
      <c r="BB35" s="404"/>
      <c r="BC35" s="404"/>
      <c r="BD35" s="404"/>
    </row>
    <row r="36" spans="1:56" ht="26.25" customHeight="1">
      <c r="A36" s="398" t="s">
        <v>11472</v>
      </c>
      <c r="B36" s="398" t="s">
        <v>448</v>
      </c>
      <c r="C36" s="399"/>
      <c r="D36" s="398" t="s">
        <v>11457</v>
      </c>
      <c r="E36" s="400"/>
      <c r="F36" s="401"/>
      <c r="G36" s="41" t="s">
        <v>451</v>
      </c>
      <c r="H36" s="68" t="s">
        <v>11458</v>
      </c>
      <c r="I36" s="44"/>
      <c r="J36" s="23"/>
      <c r="K36" s="23"/>
      <c r="L36" s="23"/>
      <c r="M36" s="23"/>
      <c r="N36" s="23"/>
      <c r="O36" s="114" t="s">
        <v>11473</v>
      </c>
      <c r="P36" s="114" t="s">
        <v>11474</v>
      </c>
      <c r="Q36" s="114" t="s">
        <v>11475</v>
      </c>
      <c r="R36" s="114" t="s">
        <v>180</v>
      </c>
      <c r="S36" s="400"/>
      <c r="T36" s="114" t="s">
        <v>156</v>
      </c>
      <c r="U36" s="114">
        <v>2020</v>
      </c>
      <c r="V36" s="68" t="s">
        <v>11462</v>
      </c>
      <c r="W36" s="400"/>
      <c r="X36" s="400"/>
      <c r="Y36" s="400"/>
      <c r="Z36" s="400"/>
      <c r="AA36" s="400"/>
      <c r="AB36" s="400"/>
      <c r="AC36" s="400"/>
      <c r="AD36" s="400"/>
      <c r="AE36" s="400"/>
      <c r="AF36" s="400"/>
      <c r="AG36" s="400"/>
      <c r="AH36" s="400"/>
      <c r="AI36" s="400"/>
      <c r="AJ36" s="400"/>
      <c r="AK36" s="400"/>
      <c r="AL36" s="400"/>
      <c r="AM36" s="400"/>
      <c r="AN36" s="402"/>
      <c r="AO36" s="376" t="s">
        <v>11463</v>
      </c>
      <c r="AP36" s="368" t="s">
        <v>11249</v>
      </c>
      <c r="AQ36" s="403">
        <v>44172</v>
      </c>
      <c r="AR36" s="121" t="s">
        <v>39</v>
      </c>
      <c r="AS36" s="404"/>
      <c r="AT36" s="404"/>
      <c r="AU36" s="404"/>
      <c r="AV36" s="404"/>
      <c r="AW36" s="404"/>
      <c r="AX36" s="404"/>
      <c r="AY36" s="404"/>
      <c r="AZ36" s="404"/>
      <c r="BA36" s="404"/>
      <c r="BB36" s="404"/>
      <c r="BC36" s="404"/>
      <c r="BD36" s="404"/>
    </row>
    <row r="37" spans="1:56" ht="26.25" customHeight="1">
      <c r="A37" s="398" t="s">
        <v>11476</v>
      </c>
      <c r="B37" s="398" t="s">
        <v>448</v>
      </c>
      <c r="C37" s="399"/>
      <c r="D37" s="398" t="s">
        <v>11477</v>
      </c>
      <c r="E37" s="400"/>
      <c r="F37" s="401"/>
      <c r="G37" s="41" t="s">
        <v>451</v>
      </c>
      <c r="H37" s="68" t="s">
        <v>11458</v>
      </c>
      <c r="I37" s="44"/>
      <c r="J37" s="23"/>
      <c r="K37" s="23"/>
      <c r="L37" s="23"/>
      <c r="M37" s="23"/>
      <c r="N37" s="23"/>
      <c r="O37" s="114" t="s">
        <v>11478</v>
      </c>
      <c r="P37" s="114" t="s">
        <v>11479</v>
      </c>
      <c r="Q37" s="114" t="s">
        <v>11480</v>
      </c>
      <c r="R37" s="114" t="s">
        <v>180</v>
      </c>
      <c r="S37" s="400"/>
      <c r="T37" s="114" t="s">
        <v>156</v>
      </c>
      <c r="U37" s="114">
        <v>2020</v>
      </c>
      <c r="V37" s="68" t="s">
        <v>11462</v>
      </c>
      <c r="W37" s="400"/>
      <c r="X37" s="400"/>
      <c r="Y37" s="400"/>
      <c r="Z37" s="400"/>
      <c r="AA37" s="400"/>
      <c r="AB37" s="400"/>
      <c r="AC37" s="400"/>
      <c r="AD37" s="400"/>
      <c r="AE37" s="400"/>
      <c r="AF37" s="400"/>
      <c r="AG37" s="400"/>
      <c r="AH37" s="400"/>
      <c r="AI37" s="400"/>
      <c r="AJ37" s="400"/>
      <c r="AK37" s="400"/>
      <c r="AL37" s="400"/>
      <c r="AM37" s="400"/>
      <c r="AN37" s="402"/>
      <c r="AO37" s="376" t="s">
        <v>11463</v>
      </c>
      <c r="AP37" s="368" t="s">
        <v>11249</v>
      </c>
      <c r="AQ37" s="403">
        <v>44172</v>
      </c>
      <c r="AR37" s="121" t="s">
        <v>39</v>
      </c>
      <c r="AS37" s="404"/>
      <c r="AT37" s="404"/>
      <c r="AU37" s="404"/>
      <c r="AV37" s="404"/>
      <c r="AW37" s="404"/>
      <c r="AX37" s="404"/>
      <c r="AY37" s="404"/>
      <c r="AZ37" s="404"/>
      <c r="BA37" s="404"/>
      <c r="BB37" s="404"/>
      <c r="BC37" s="404"/>
      <c r="BD37" s="404"/>
    </row>
    <row r="38" spans="1:56" ht="26.25" customHeight="1">
      <c r="A38" s="398" t="s">
        <v>11481</v>
      </c>
      <c r="B38" s="398" t="s">
        <v>448</v>
      </c>
      <c r="C38" s="399"/>
      <c r="D38" s="398" t="s">
        <v>11477</v>
      </c>
      <c r="E38" s="400"/>
      <c r="F38" s="401"/>
      <c r="G38" s="41" t="s">
        <v>451</v>
      </c>
      <c r="H38" s="68" t="s">
        <v>11458</v>
      </c>
      <c r="I38" s="44"/>
      <c r="J38" s="23"/>
      <c r="K38" s="23"/>
      <c r="L38" s="23"/>
      <c r="M38" s="23"/>
      <c r="N38" s="23"/>
      <c r="O38" s="114" t="s">
        <v>11482</v>
      </c>
      <c r="P38" s="114" t="s">
        <v>11483</v>
      </c>
      <c r="Q38" s="114" t="s">
        <v>11483</v>
      </c>
      <c r="R38" s="114" t="s">
        <v>180</v>
      </c>
      <c r="S38" s="400"/>
      <c r="T38" s="114" t="s">
        <v>156</v>
      </c>
      <c r="U38" s="114">
        <v>2020</v>
      </c>
      <c r="V38" s="68" t="s">
        <v>11462</v>
      </c>
      <c r="W38" s="400"/>
      <c r="X38" s="400"/>
      <c r="Y38" s="400"/>
      <c r="Z38" s="400"/>
      <c r="AA38" s="400"/>
      <c r="AB38" s="400"/>
      <c r="AC38" s="400"/>
      <c r="AD38" s="400"/>
      <c r="AE38" s="400"/>
      <c r="AF38" s="400"/>
      <c r="AG38" s="400"/>
      <c r="AH38" s="400"/>
      <c r="AI38" s="400"/>
      <c r="AJ38" s="400"/>
      <c r="AK38" s="400"/>
      <c r="AL38" s="400"/>
      <c r="AM38" s="400"/>
      <c r="AN38" s="402"/>
      <c r="AO38" s="376" t="s">
        <v>11463</v>
      </c>
      <c r="AP38" s="368" t="s">
        <v>11249</v>
      </c>
      <c r="AQ38" s="403">
        <v>44172</v>
      </c>
      <c r="AR38" s="121" t="s">
        <v>39</v>
      </c>
      <c r="AS38" s="404"/>
      <c r="AT38" s="404"/>
      <c r="AU38" s="404"/>
      <c r="AV38" s="404"/>
      <c r="AW38" s="404"/>
      <c r="AX38" s="404"/>
      <c r="AY38" s="404"/>
      <c r="AZ38" s="404"/>
      <c r="BA38" s="404"/>
      <c r="BB38" s="404"/>
      <c r="BC38" s="404"/>
      <c r="BD38" s="404"/>
    </row>
    <row r="39" spans="1:56" ht="26.25" customHeight="1">
      <c r="A39" s="398" t="s">
        <v>11484</v>
      </c>
      <c r="B39" s="398" t="s">
        <v>448</v>
      </c>
      <c r="C39" s="399"/>
      <c r="D39" s="398" t="s">
        <v>11485</v>
      </c>
      <c r="E39" s="400"/>
      <c r="F39" s="401"/>
      <c r="G39" s="41" t="s">
        <v>451</v>
      </c>
      <c r="H39" s="68" t="s">
        <v>11458</v>
      </c>
      <c r="I39" s="44"/>
      <c r="J39" s="23"/>
      <c r="K39" s="23"/>
      <c r="L39" s="23"/>
      <c r="M39" s="23"/>
      <c r="N39" s="23"/>
      <c r="O39" s="114" t="s">
        <v>11486</v>
      </c>
      <c r="P39" s="114" t="s">
        <v>11487</v>
      </c>
      <c r="Q39" s="114" t="s">
        <v>11488</v>
      </c>
      <c r="R39" s="114" t="s">
        <v>180</v>
      </c>
      <c r="S39" s="400"/>
      <c r="T39" s="114" t="s">
        <v>156</v>
      </c>
      <c r="U39" s="114">
        <v>2020</v>
      </c>
      <c r="V39" s="68" t="s">
        <v>11462</v>
      </c>
      <c r="W39" s="400"/>
      <c r="X39" s="400"/>
      <c r="Y39" s="400"/>
      <c r="Z39" s="400"/>
      <c r="AA39" s="400"/>
      <c r="AB39" s="400"/>
      <c r="AC39" s="400"/>
      <c r="AD39" s="400"/>
      <c r="AE39" s="400"/>
      <c r="AF39" s="400"/>
      <c r="AG39" s="400"/>
      <c r="AH39" s="400"/>
      <c r="AI39" s="400"/>
      <c r="AJ39" s="400"/>
      <c r="AK39" s="400"/>
      <c r="AL39" s="400"/>
      <c r="AM39" s="400"/>
      <c r="AN39" s="402"/>
      <c r="AO39" s="376" t="s">
        <v>11463</v>
      </c>
      <c r="AP39" s="368" t="s">
        <v>11249</v>
      </c>
      <c r="AQ39" s="403">
        <v>44172</v>
      </c>
      <c r="AR39" s="121" t="s">
        <v>39</v>
      </c>
      <c r="AS39" s="404"/>
      <c r="AT39" s="404"/>
      <c r="AU39" s="404"/>
      <c r="AV39" s="404"/>
      <c r="AW39" s="404"/>
      <c r="AX39" s="404"/>
      <c r="AY39" s="404"/>
      <c r="AZ39" s="404"/>
      <c r="BA39" s="404"/>
      <c r="BB39" s="404"/>
      <c r="BC39" s="404"/>
      <c r="BD39" s="404"/>
    </row>
    <row r="40" spans="1:56" ht="26.25" customHeight="1">
      <c r="A40" s="398" t="s">
        <v>11489</v>
      </c>
      <c r="B40" s="398" t="s">
        <v>448</v>
      </c>
      <c r="C40" s="399"/>
      <c r="D40" s="398" t="s">
        <v>11490</v>
      </c>
      <c r="E40" s="400"/>
      <c r="F40" s="401"/>
      <c r="G40" s="41" t="s">
        <v>451</v>
      </c>
      <c r="H40" s="68" t="s">
        <v>11458</v>
      </c>
      <c r="I40" s="44"/>
      <c r="J40" s="23"/>
      <c r="K40" s="23"/>
      <c r="L40" s="23"/>
      <c r="M40" s="23"/>
      <c r="N40" s="23"/>
      <c r="O40" s="114" t="s">
        <v>11491</v>
      </c>
      <c r="P40" s="400"/>
      <c r="Q40" s="114" t="s">
        <v>11492</v>
      </c>
      <c r="R40" s="114" t="s">
        <v>180</v>
      </c>
      <c r="S40" s="400"/>
      <c r="T40" s="114" t="s">
        <v>156</v>
      </c>
      <c r="U40" s="114">
        <v>2020</v>
      </c>
      <c r="V40" s="68" t="s">
        <v>11462</v>
      </c>
      <c r="W40" s="400"/>
      <c r="X40" s="400"/>
      <c r="Y40" s="400"/>
      <c r="Z40" s="400"/>
      <c r="AA40" s="400"/>
      <c r="AB40" s="400"/>
      <c r="AC40" s="400"/>
      <c r="AD40" s="400"/>
      <c r="AE40" s="400"/>
      <c r="AF40" s="400"/>
      <c r="AG40" s="400"/>
      <c r="AH40" s="400"/>
      <c r="AI40" s="400"/>
      <c r="AJ40" s="400"/>
      <c r="AK40" s="400"/>
      <c r="AL40" s="400"/>
      <c r="AM40" s="400"/>
      <c r="AN40" s="402"/>
      <c r="AO40" s="376" t="s">
        <v>11463</v>
      </c>
      <c r="AP40" s="368" t="s">
        <v>11249</v>
      </c>
      <c r="AQ40" s="403">
        <v>44172</v>
      </c>
      <c r="AR40" s="121" t="s">
        <v>39</v>
      </c>
      <c r="AS40" s="404"/>
      <c r="AT40" s="404"/>
      <c r="AU40" s="404"/>
      <c r="AV40" s="404"/>
      <c r="AW40" s="404"/>
      <c r="AX40" s="404"/>
      <c r="AY40" s="404"/>
      <c r="AZ40" s="404"/>
      <c r="BA40" s="404"/>
      <c r="BB40" s="404"/>
      <c r="BC40" s="404"/>
      <c r="BD40" s="404"/>
    </row>
    <row r="41" spans="1:56" ht="26.25" customHeight="1">
      <c r="A41" s="398" t="s">
        <v>11493</v>
      </c>
      <c r="B41" s="398" t="s">
        <v>448</v>
      </c>
      <c r="C41" s="399"/>
      <c r="D41" s="398" t="s">
        <v>11457</v>
      </c>
      <c r="E41" s="400"/>
      <c r="F41" s="401"/>
      <c r="G41" s="41" t="s">
        <v>451</v>
      </c>
      <c r="H41" s="68" t="s">
        <v>11458</v>
      </c>
      <c r="I41" s="44"/>
      <c r="J41" s="23"/>
      <c r="K41" s="23"/>
      <c r="L41" s="23"/>
      <c r="M41" s="23"/>
      <c r="N41" s="23"/>
      <c r="O41" s="114" t="s">
        <v>11494</v>
      </c>
      <c r="P41" s="114" t="s">
        <v>11495</v>
      </c>
      <c r="Q41" s="114" t="s">
        <v>11496</v>
      </c>
      <c r="R41" s="114" t="s">
        <v>180</v>
      </c>
      <c r="S41" s="400"/>
      <c r="T41" s="114" t="s">
        <v>156</v>
      </c>
      <c r="U41" s="114">
        <v>2020</v>
      </c>
      <c r="V41" s="68" t="s">
        <v>11462</v>
      </c>
      <c r="W41" s="400"/>
      <c r="X41" s="400"/>
      <c r="Y41" s="400"/>
      <c r="Z41" s="400"/>
      <c r="AA41" s="400"/>
      <c r="AB41" s="400"/>
      <c r="AC41" s="400"/>
      <c r="AD41" s="400"/>
      <c r="AE41" s="400"/>
      <c r="AF41" s="400"/>
      <c r="AG41" s="400"/>
      <c r="AH41" s="400"/>
      <c r="AI41" s="400"/>
      <c r="AJ41" s="400"/>
      <c r="AK41" s="400"/>
      <c r="AL41" s="400"/>
      <c r="AM41" s="400"/>
      <c r="AN41" s="402"/>
      <c r="AO41" s="376" t="s">
        <v>11463</v>
      </c>
      <c r="AP41" s="368" t="s">
        <v>11249</v>
      </c>
      <c r="AQ41" s="403">
        <v>44172</v>
      </c>
      <c r="AR41" s="121" t="s">
        <v>39</v>
      </c>
      <c r="AS41" s="404"/>
      <c r="AT41" s="404"/>
      <c r="AU41" s="404"/>
      <c r="AV41" s="404"/>
      <c r="AW41" s="404"/>
      <c r="AX41" s="404"/>
      <c r="AY41" s="404"/>
      <c r="AZ41" s="404"/>
      <c r="BA41" s="404"/>
      <c r="BB41" s="404"/>
      <c r="BC41" s="404"/>
      <c r="BD41" s="404"/>
    </row>
    <row r="42" spans="1:56" ht="26.25" customHeight="1">
      <c r="A42" s="398" t="s">
        <v>11497</v>
      </c>
      <c r="B42" s="398" t="s">
        <v>448</v>
      </c>
      <c r="C42" s="399"/>
      <c r="D42" s="398" t="s">
        <v>768</v>
      </c>
      <c r="E42" s="400"/>
      <c r="F42" s="401"/>
      <c r="G42" s="41" t="s">
        <v>451</v>
      </c>
      <c r="H42" s="68" t="s">
        <v>11458</v>
      </c>
      <c r="I42" s="44"/>
      <c r="J42" s="23"/>
      <c r="K42" s="23"/>
      <c r="L42" s="23"/>
      <c r="M42" s="23"/>
      <c r="N42" s="23"/>
      <c r="O42" s="114" t="s">
        <v>11498</v>
      </c>
      <c r="P42" s="114" t="s">
        <v>11499</v>
      </c>
      <c r="Q42" s="114" t="s">
        <v>11500</v>
      </c>
      <c r="R42" s="114" t="s">
        <v>180</v>
      </c>
      <c r="S42" s="400"/>
      <c r="T42" s="114" t="s">
        <v>156</v>
      </c>
      <c r="U42" s="114">
        <v>2020</v>
      </c>
      <c r="V42" s="68" t="s">
        <v>11462</v>
      </c>
      <c r="W42" s="400"/>
      <c r="X42" s="400"/>
      <c r="Y42" s="400"/>
      <c r="Z42" s="400"/>
      <c r="AA42" s="400"/>
      <c r="AB42" s="400"/>
      <c r="AC42" s="400"/>
      <c r="AD42" s="400"/>
      <c r="AE42" s="400"/>
      <c r="AF42" s="400"/>
      <c r="AG42" s="400"/>
      <c r="AH42" s="400"/>
      <c r="AI42" s="400"/>
      <c r="AJ42" s="400"/>
      <c r="AK42" s="400"/>
      <c r="AL42" s="400"/>
      <c r="AM42" s="400"/>
      <c r="AN42" s="402"/>
      <c r="AO42" s="376" t="s">
        <v>11463</v>
      </c>
      <c r="AP42" s="368" t="s">
        <v>11249</v>
      </c>
      <c r="AQ42" s="403">
        <v>44172</v>
      </c>
      <c r="AR42" s="121" t="s">
        <v>39</v>
      </c>
      <c r="AS42" s="404"/>
      <c r="AT42" s="404"/>
      <c r="AU42" s="404"/>
      <c r="AV42" s="404"/>
      <c r="AW42" s="404"/>
      <c r="AX42" s="404"/>
      <c r="AY42" s="404"/>
      <c r="AZ42" s="404"/>
      <c r="BA42" s="404"/>
      <c r="BB42" s="404"/>
      <c r="BC42" s="404"/>
      <c r="BD42" s="404"/>
    </row>
    <row r="43" spans="1:56" ht="26.25" customHeight="1">
      <c r="A43" s="398" t="s">
        <v>11501</v>
      </c>
      <c r="B43" s="398" t="s">
        <v>448</v>
      </c>
      <c r="C43" s="399"/>
      <c r="D43" s="398" t="s">
        <v>11502</v>
      </c>
      <c r="E43" s="400"/>
      <c r="F43" s="401"/>
      <c r="G43" s="41" t="s">
        <v>451</v>
      </c>
      <c r="H43" s="68" t="s">
        <v>11458</v>
      </c>
      <c r="I43" s="44"/>
      <c r="J43" s="23"/>
      <c r="K43" s="23"/>
      <c r="L43" s="23"/>
      <c r="M43" s="23"/>
      <c r="N43" s="23"/>
      <c r="O43" s="114" t="s">
        <v>11503</v>
      </c>
      <c r="P43" s="114" t="s">
        <v>11504</v>
      </c>
      <c r="Q43" s="114" t="s">
        <v>11505</v>
      </c>
      <c r="R43" s="114" t="s">
        <v>180</v>
      </c>
      <c r="S43" s="400"/>
      <c r="T43" s="114" t="s">
        <v>156</v>
      </c>
      <c r="U43" s="114">
        <v>2020</v>
      </c>
      <c r="V43" s="68" t="s">
        <v>11462</v>
      </c>
      <c r="W43" s="400"/>
      <c r="X43" s="400"/>
      <c r="Y43" s="400"/>
      <c r="Z43" s="400"/>
      <c r="AA43" s="400"/>
      <c r="AB43" s="400"/>
      <c r="AC43" s="400"/>
      <c r="AD43" s="400"/>
      <c r="AE43" s="400"/>
      <c r="AF43" s="400"/>
      <c r="AG43" s="400"/>
      <c r="AH43" s="400"/>
      <c r="AI43" s="400"/>
      <c r="AJ43" s="400"/>
      <c r="AK43" s="400"/>
      <c r="AL43" s="400"/>
      <c r="AM43" s="400"/>
      <c r="AN43" s="402"/>
      <c r="AO43" s="376" t="s">
        <v>11463</v>
      </c>
      <c r="AP43" s="368" t="s">
        <v>11249</v>
      </c>
      <c r="AQ43" s="403">
        <v>44172</v>
      </c>
      <c r="AR43" s="121" t="s">
        <v>39</v>
      </c>
      <c r="AS43" s="404"/>
      <c r="AT43" s="404"/>
      <c r="AU43" s="404"/>
      <c r="AV43" s="404"/>
      <c r="AW43" s="404"/>
      <c r="AX43" s="404"/>
      <c r="AY43" s="404"/>
      <c r="AZ43" s="404"/>
      <c r="BA43" s="404"/>
      <c r="BB43" s="404"/>
      <c r="BC43" s="404"/>
      <c r="BD43" s="404"/>
    </row>
    <row r="44" spans="1:56" ht="26.25" customHeight="1">
      <c r="A44" s="398" t="s">
        <v>11506</v>
      </c>
      <c r="B44" s="398" t="s">
        <v>448</v>
      </c>
      <c r="C44" s="399"/>
      <c r="D44" s="398" t="s">
        <v>11490</v>
      </c>
      <c r="E44" s="400"/>
      <c r="F44" s="401"/>
      <c r="G44" s="41" t="s">
        <v>451</v>
      </c>
      <c r="H44" s="68" t="s">
        <v>11458</v>
      </c>
      <c r="I44" s="44"/>
      <c r="J44" s="23"/>
      <c r="K44" s="23"/>
      <c r="L44" s="23"/>
      <c r="M44" s="23"/>
      <c r="N44" s="23"/>
      <c r="O44" s="114" t="s">
        <v>11507</v>
      </c>
      <c r="P44" s="114" t="s">
        <v>11508</v>
      </c>
      <c r="Q44" s="114" t="s">
        <v>11509</v>
      </c>
      <c r="R44" s="114" t="s">
        <v>180</v>
      </c>
      <c r="S44" s="400"/>
      <c r="T44" s="114" t="s">
        <v>156</v>
      </c>
      <c r="U44" s="114">
        <v>2020</v>
      </c>
      <c r="V44" s="68" t="s">
        <v>11462</v>
      </c>
      <c r="W44" s="400"/>
      <c r="X44" s="400"/>
      <c r="Y44" s="400"/>
      <c r="Z44" s="400"/>
      <c r="AA44" s="400"/>
      <c r="AB44" s="400"/>
      <c r="AC44" s="400"/>
      <c r="AD44" s="400"/>
      <c r="AE44" s="400"/>
      <c r="AF44" s="400"/>
      <c r="AG44" s="400"/>
      <c r="AH44" s="400"/>
      <c r="AI44" s="400"/>
      <c r="AJ44" s="400"/>
      <c r="AK44" s="400"/>
      <c r="AL44" s="400"/>
      <c r="AM44" s="400"/>
      <c r="AN44" s="402"/>
      <c r="AO44" s="376" t="s">
        <v>11463</v>
      </c>
      <c r="AP44" s="368" t="s">
        <v>11249</v>
      </c>
      <c r="AQ44" s="403">
        <v>44172</v>
      </c>
      <c r="AR44" s="121" t="s">
        <v>39</v>
      </c>
      <c r="AS44" s="404"/>
      <c r="AT44" s="404"/>
      <c r="AU44" s="404"/>
      <c r="AV44" s="404"/>
      <c r="AW44" s="404"/>
      <c r="AX44" s="404"/>
      <c r="AY44" s="404"/>
      <c r="AZ44" s="404"/>
      <c r="BA44" s="404"/>
      <c r="BB44" s="404"/>
      <c r="BC44" s="404"/>
      <c r="BD44" s="404"/>
    </row>
    <row r="45" spans="1:56" ht="26.25" customHeight="1">
      <c r="A45" s="398" t="s">
        <v>11510</v>
      </c>
      <c r="B45" s="398" t="s">
        <v>448</v>
      </c>
      <c r="C45" s="399"/>
      <c r="D45" s="398" t="s">
        <v>11511</v>
      </c>
      <c r="E45" s="400"/>
      <c r="F45" s="401"/>
      <c r="G45" s="41" t="s">
        <v>451</v>
      </c>
      <c r="H45" s="68" t="s">
        <v>11458</v>
      </c>
      <c r="I45" s="44"/>
      <c r="J45" s="23"/>
      <c r="K45" s="23"/>
      <c r="L45" s="23"/>
      <c r="M45" s="23"/>
      <c r="N45" s="23"/>
      <c r="O45" s="114" t="s">
        <v>11512</v>
      </c>
      <c r="P45" s="114" t="s">
        <v>11513</v>
      </c>
      <c r="Q45" s="114" t="s">
        <v>11514</v>
      </c>
      <c r="R45" s="114" t="s">
        <v>180</v>
      </c>
      <c r="S45" s="400"/>
      <c r="T45" s="114" t="s">
        <v>156</v>
      </c>
      <c r="U45" s="114">
        <v>2020</v>
      </c>
      <c r="V45" s="68" t="s">
        <v>11462</v>
      </c>
      <c r="W45" s="400"/>
      <c r="X45" s="400"/>
      <c r="Y45" s="400"/>
      <c r="Z45" s="400"/>
      <c r="AA45" s="400"/>
      <c r="AB45" s="400"/>
      <c r="AC45" s="400"/>
      <c r="AD45" s="400"/>
      <c r="AE45" s="400"/>
      <c r="AF45" s="400"/>
      <c r="AG45" s="400"/>
      <c r="AH45" s="400"/>
      <c r="AI45" s="400"/>
      <c r="AJ45" s="400"/>
      <c r="AK45" s="400"/>
      <c r="AL45" s="400"/>
      <c r="AM45" s="400"/>
      <c r="AN45" s="402"/>
      <c r="AO45" s="376" t="s">
        <v>11463</v>
      </c>
      <c r="AP45" s="368" t="s">
        <v>11249</v>
      </c>
      <c r="AQ45" s="403">
        <v>44172</v>
      </c>
      <c r="AR45" s="121" t="s">
        <v>39</v>
      </c>
      <c r="AS45" s="404"/>
      <c r="AT45" s="404"/>
      <c r="AU45" s="404"/>
      <c r="AV45" s="404"/>
      <c r="AW45" s="404"/>
      <c r="AX45" s="404"/>
      <c r="AY45" s="404"/>
      <c r="AZ45" s="404"/>
      <c r="BA45" s="404"/>
      <c r="BB45" s="404"/>
      <c r="BC45" s="404"/>
      <c r="BD45" s="404"/>
    </row>
    <row r="46" spans="1:56" ht="26.25" customHeight="1">
      <c r="A46" s="398" t="s">
        <v>11515</v>
      </c>
      <c r="B46" s="398" t="s">
        <v>448</v>
      </c>
      <c r="C46" s="399"/>
      <c r="D46" s="398" t="s">
        <v>11490</v>
      </c>
      <c r="E46" s="400"/>
      <c r="F46" s="401"/>
      <c r="G46" s="41" t="s">
        <v>451</v>
      </c>
      <c r="H46" s="68" t="s">
        <v>11458</v>
      </c>
      <c r="I46" s="44"/>
      <c r="J46" s="23"/>
      <c r="K46" s="23"/>
      <c r="L46" s="23"/>
      <c r="M46" s="23"/>
      <c r="N46" s="23"/>
      <c r="O46" s="114" t="s">
        <v>11516</v>
      </c>
      <c r="P46" s="114" t="s">
        <v>11517</v>
      </c>
      <c r="Q46" s="114" t="s">
        <v>11518</v>
      </c>
      <c r="R46" s="114" t="s">
        <v>180</v>
      </c>
      <c r="S46" s="400"/>
      <c r="T46" s="114" t="s">
        <v>156</v>
      </c>
      <c r="U46" s="114">
        <v>2020</v>
      </c>
      <c r="V46" s="68" t="s">
        <v>11462</v>
      </c>
      <c r="W46" s="400"/>
      <c r="X46" s="400"/>
      <c r="Y46" s="400"/>
      <c r="Z46" s="400"/>
      <c r="AA46" s="400"/>
      <c r="AB46" s="400"/>
      <c r="AC46" s="400"/>
      <c r="AD46" s="400"/>
      <c r="AE46" s="400"/>
      <c r="AF46" s="400"/>
      <c r="AG46" s="400"/>
      <c r="AH46" s="400"/>
      <c r="AI46" s="400"/>
      <c r="AJ46" s="400"/>
      <c r="AK46" s="400"/>
      <c r="AL46" s="400"/>
      <c r="AM46" s="400"/>
      <c r="AN46" s="402"/>
      <c r="AO46" s="376" t="s">
        <v>11463</v>
      </c>
      <c r="AP46" s="368" t="s">
        <v>11249</v>
      </c>
      <c r="AQ46" s="403">
        <v>44172</v>
      </c>
      <c r="AR46" s="121" t="s">
        <v>39</v>
      </c>
      <c r="AS46" s="404"/>
      <c r="AT46" s="404"/>
      <c r="AU46" s="404"/>
      <c r="AV46" s="404"/>
      <c r="AW46" s="404"/>
      <c r="AX46" s="404"/>
      <c r="AY46" s="404"/>
      <c r="AZ46" s="404"/>
      <c r="BA46" s="404"/>
      <c r="BB46" s="404"/>
      <c r="BC46" s="404"/>
      <c r="BD46" s="404"/>
    </row>
    <row r="47" spans="1:56" ht="26.25" customHeight="1">
      <c r="A47" s="398" t="s">
        <v>11519</v>
      </c>
      <c r="B47" s="398" t="s">
        <v>448</v>
      </c>
      <c r="C47" s="399"/>
      <c r="D47" s="398" t="s">
        <v>11520</v>
      </c>
      <c r="E47" s="400"/>
      <c r="F47" s="401"/>
      <c r="G47" s="41" t="s">
        <v>451</v>
      </c>
      <c r="H47" s="68" t="s">
        <v>11458</v>
      </c>
      <c r="I47" s="44"/>
      <c r="J47" s="23"/>
      <c r="K47" s="23"/>
      <c r="L47" s="23"/>
      <c r="M47" s="23"/>
      <c r="N47" s="23"/>
      <c r="O47" s="114" t="s">
        <v>11521</v>
      </c>
      <c r="P47" s="114" t="s">
        <v>11522</v>
      </c>
      <c r="Q47" s="114" t="s">
        <v>11523</v>
      </c>
      <c r="R47" s="114" t="s">
        <v>180</v>
      </c>
      <c r="S47" s="400"/>
      <c r="T47" s="114" t="s">
        <v>156</v>
      </c>
      <c r="U47" s="114">
        <v>2020</v>
      </c>
      <c r="V47" s="68" t="s">
        <v>11462</v>
      </c>
      <c r="W47" s="400"/>
      <c r="X47" s="400"/>
      <c r="Y47" s="400"/>
      <c r="Z47" s="400"/>
      <c r="AA47" s="400"/>
      <c r="AB47" s="400"/>
      <c r="AC47" s="400"/>
      <c r="AD47" s="400"/>
      <c r="AE47" s="400"/>
      <c r="AF47" s="400"/>
      <c r="AG47" s="400"/>
      <c r="AH47" s="400"/>
      <c r="AI47" s="400"/>
      <c r="AJ47" s="400"/>
      <c r="AK47" s="400"/>
      <c r="AL47" s="400"/>
      <c r="AM47" s="400"/>
      <c r="AN47" s="402"/>
      <c r="AO47" s="376" t="s">
        <v>11463</v>
      </c>
      <c r="AP47" s="368" t="s">
        <v>11249</v>
      </c>
      <c r="AQ47" s="403">
        <v>44172</v>
      </c>
      <c r="AR47" s="121" t="s">
        <v>39</v>
      </c>
      <c r="AS47" s="404"/>
      <c r="AT47" s="404"/>
      <c r="AU47" s="404"/>
      <c r="AV47" s="404"/>
      <c r="AW47" s="404"/>
      <c r="AX47" s="404"/>
      <c r="AY47" s="404"/>
      <c r="AZ47" s="404"/>
      <c r="BA47" s="404"/>
      <c r="BB47" s="404"/>
      <c r="BC47" s="404"/>
      <c r="BD47" s="404"/>
    </row>
    <row r="48" spans="1:56" ht="26.25" customHeight="1">
      <c r="A48" s="398" t="s">
        <v>11524</v>
      </c>
      <c r="B48" s="398" t="s">
        <v>448</v>
      </c>
      <c r="C48" s="399"/>
      <c r="D48" s="398" t="s">
        <v>666</v>
      </c>
      <c r="E48" s="400"/>
      <c r="F48" s="401"/>
      <c r="G48" s="41" t="s">
        <v>451</v>
      </c>
      <c r="H48" s="68" t="s">
        <v>11458</v>
      </c>
      <c r="I48" s="44"/>
      <c r="J48" s="23"/>
      <c r="K48" s="23"/>
      <c r="L48" s="23"/>
      <c r="M48" s="23"/>
      <c r="N48" s="23"/>
      <c r="O48" s="114" t="s">
        <v>11525</v>
      </c>
      <c r="P48" s="114" t="s">
        <v>11526</v>
      </c>
      <c r="Q48" s="114" t="s">
        <v>11526</v>
      </c>
      <c r="R48" s="114" t="s">
        <v>180</v>
      </c>
      <c r="S48" s="400"/>
      <c r="T48" s="114" t="s">
        <v>156</v>
      </c>
      <c r="U48" s="114">
        <v>2020</v>
      </c>
      <c r="V48" s="68" t="s">
        <v>11462</v>
      </c>
      <c r="W48" s="400"/>
      <c r="X48" s="400"/>
      <c r="Y48" s="400"/>
      <c r="Z48" s="400"/>
      <c r="AA48" s="400"/>
      <c r="AB48" s="400"/>
      <c r="AC48" s="400"/>
      <c r="AD48" s="400"/>
      <c r="AE48" s="400"/>
      <c r="AF48" s="400"/>
      <c r="AG48" s="400"/>
      <c r="AH48" s="400"/>
      <c r="AI48" s="400"/>
      <c r="AJ48" s="400"/>
      <c r="AK48" s="400"/>
      <c r="AL48" s="400"/>
      <c r="AM48" s="400"/>
      <c r="AN48" s="402"/>
      <c r="AO48" s="376" t="s">
        <v>11463</v>
      </c>
      <c r="AP48" s="368" t="s">
        <v>11249</v>
      </c>
      <c r="AQ48" s="403">
        <v>44172</v>
      </c>
      <c r="AR48" s="121" t="s">
        <v>39</v>
      </c>
      <c r="AS48" s="404"/>
      <c r="AT48" s="404"/>
      <c r="AU48" s="404"/>
      <c r="AV48" s="404"/>
      <c r="AW48" s="404"/>
      <c r="AX48" s="404"/>
      <c r="AY48" s="404"/>
      <c r="AZ48" s="404"/>
      <c r="BA48" s="404"/>
      <c r="BB48" s="404"/>
      <c r="BC48" s="404"/>
      <c r="BD48" s="404"/>
    </row>
    <row r="49" spans="1:56" ht="26.25" customHeight="1">
      <c r="A49" s="398" t="s">
        <v>11527</v>
      </c>
      <c r="B49" s="398" t="s">
        <v>448</v>
      </c>
      <c r="C49" s="399"/>
      <c r="D49" s="398" t="s">
        <v>833</v>
      </c>
      <c r="E49" s="400"/>
      <c r="F49" s="401"/>
      <c r="G49" s="41" t="s">
        <v>451</v>
      </c>
      <c r="H49" s="68" t="s">
        <v>11458</v>
      </c>
      <c r="I49" s="44"/>
      <c r="J49" s="23"/>
      <c r="K49" s="23"/>
      <c r="L49" s="23"/>
      <c r="M49" s="23"/>
      <c r="N49" s="23"/>
      <c r="O49" s="114" t="s">
        <v>11528</v>
      </c>
      <c r="P49" s="114" t="s">
        <v>11529</v>
      </c>
      <c r="Q49" s="114" t="s">
        <v>11530</v>
      </c>
      <c r="R49" s="114" t="s">
        <v>180</v>
      </c>
      <c r="S49" s="400"/>
      <c r="T49" s="114" t="s">
        <v>156</v>
      </c>
      <c r="U49" s="114">
        <v>2020</v>
      </c>
      <c r="V49" s="68" t="s">
        <v>11462</v>
      </c>
      <c r="W49" s="400"/>
      <c r="X49" s="400"/>
      <c r="Y49" s="400"/>
      <c r="Z49" s="400"/>
      <c r="AA49" s="400"/>
      <c r="AB49" s="400"/>
      <c r="AC49" s="400"/>
      <c r="AD49" s="400"/>
      <c r="AE49" s="400"/>
      <c r="AF49" s="400"/>
      <c r="AG49" s="400"/>
      <c r="AH49" s="400"/>
      <c r="AI49" s="400"/>
      <c r="AJ49" s="400"/>
      <c r="AK49" s="400"/>
      <c r="AL49" s="400"/>
      <c r="AM49" s="400"/>
      <c r="AN49" s="402"/>
      <c r="AO49" s="376" t="s">
        <v>11463</v>
      </c>
      <c r="AP49" s="368" t="s">
        <v>11249</v>
      </c>
      <c r="AQ49" s="403">
        <v>44172</v>
      </c>
      <c r="AR49" s="121" t="s">
        <v>39</v>
      </c>
      <c r="AS49" s="404"/>
      <c r="AT49" s="404"/>
      <c r="AU49" s="404"/>
      <c r="AV49" s="404"/>
      <c r="AW49" s="404"/>
      <c r="AX49" s="404"/>
      <c r="AY49" s="404"/>
      <c r="AZ49" s="404"/>
      <c r="BA49" s="404"/>
      <c r="BB49" s="404"/>
      <c r="BC49" s="404"/>
      <c r="BD49" s="404"/>
    </row>
    <row r="50" spans="1:56" ht="26.25" customHeight="1">
      <c r="A50" s="398" t="s">
        <v>11531</v>
      </c>
      <c r="B50" s="398" t="s">
        <v>448</v>
      </c>
      <c r="C50" s="399"/>
      <c r="D50" s="398" t="s">
        <v>11490</v>
      </c>
      <c r="E50" s="400"/>
      <c r="F50" s="401"/>
      <c r="G50" s="41" t="s">
        <v>451</v>
      </c>
      <c r="H50" s="68" t="s">
        <v>11458</v>
      </c>
      <c r="I50" s="44"/>
      <c r="J50" s="23"/>
      <c r="K50" s="23"/>
      <c r="L50" s="23"/>
      <c r="M50" s="23"/>
      <c r="N50" s="23"/>
      <c r="O50" s="114" t="s">
        <v>11532</v>
      </c>
      <c r="P50" s="114" t="s">
        <v>11533</v>
      </c>
      <c r="Q50" s="114" t="s">
        <v>11534</v>
      </c>
      <c r="R50" s="114" t="s">
        <v>180</v>
      </c>
      <c r="S50" s="400"/>
      <c r="T50" s="114" t="s">
        <v>156</v>
      </c>
      <c r="U50" s="114">
        <v>2020</v>
      </c>
      <c r="V50" s="68" t="s">
        <v>11462</v>
      </c>
      <c r="W50" s="400"/>
      <c r="X50" s="400"/>
      <c r="Y50" s="400"/>
      <c r="Z50" s="400"/>
      <c r="AA50" s="400"/>
      <c r="AB50" s="400"/>
      <c r="AC50" s="400"/>
      <c r="AD50" s="400"/>
      <c r="AE50" s="400"/>
      <c r="AF50" s="400"/>
      <c r="AG50" s="400"/>
      <c r="AH50" s="400"/>
      <c r="AI50" s="400"/>
      <c r="AJ50" s="400"/>
      <c r="AK50" s="400"/>
      <c r="AL50" s="400"/>
      <c r="AM50" s="400"/>
      <c r="AN50" s="402"/>
      <c r="AO50" s="376" t="s">
        <v>11463</v>
      </c>
      <c r="AP50" s="368" t="s">
        <v>11249</v>
      </c>
      <c r="AQ50" s="403">
        <v>44172</v>
      </c>
      <c r="AR50" s="121" t="s">
        <v>39</v>
      </c>
      <c r="AS50" s="404"/>
      <c r="AT50" s="404"/>
      <c r="AU50" s="404"/>
      <c r="AV50" s="404"/>
      <c r="AW50" s="404"/>
      <c r="AX50" s="404"/>
      <c r="AY50" s="404"/>
      <c r="AZ50" s="404"/>
      <c r="BA50" s="404"/>
      <c r="BB50" s="404"/>
      <c r="BC50" s="404"/>
      <c r="BD50" s="404"/>
    </row>
    <row r="51" spans="1:56" ht="26.25" customHeight="1">
      <c r="A51" s="398" t="s">
        <v>11535</v>
      </c>
      <c r="B51" s="398" t="s">
        <v>448</v>
      </c>
      <c r="C51" s="399"/>
      <c r="D51" s="398" t="s">
        <v>11536</v>
      </c>
      <c r="E51" s="400"/>
      <c r="F51" s="401"/>
      <c r="G51" s="41" t="s">
        <v>451</v>
      </c>
      <c r="H51" s="68" t="s">
        <v>11458</v>
      </c>
      <c r="I51" s="44"/>
      <c r="J51" s="23"/>
      <c r="K51" s="23"/>
      <c r="L51" s="23"/>
      <c r="M51" s="23"/>
      <c r="N51" s="23"/>
      <c r="O51" s="114" t="s">
        <v>11537</v>
      </c>
      <c r="P51" s="114" t="s">
        <v>11538</v>
      </c>
      <c r="Q51" s="114" t="s">
        <v>11539</v>
      </c>
      <c r="R51" s="114" t="s">
        <v>180</v>
      </c>
      <c r="S51" s="400"/>
      <c r="T51" s="114" t="s">
        <v>156</v>
      </c>
      <c r="U51" s="114">
        <v>2020</v>
      </c>
      <c r="V51" s="68" t="s">
        <v>11462</v>
      </c>
      <c r="W51" s="400"/>
      <c r="X51" s="400"/>
      <c r="Y51" s="400"/>
      <c r="Z51" s="400"/>
      <c r="AA51" s="400"/>
      <c r="AB51" s="400"/>
      <c r="AC51" s="400"/>
      <c r="AD51" s="400"/>
      <c r="AE51" s="400"/>
      <c r="AF51" s="400"/>
      <c r="AG51" s="400"/>
      <c r="AH51" s="400"/>
      <c r="AI51" s="400"/>
      <c r="AJ51" s="400"/>
      <c r="AK51" s="400"/>
      <c r="AL51" s="400"/>
      <c r="AM51" s="400"/>
      <c r="AN51" s="402"/>
      <c r="AO51" s="376" t="s">
        <v>11463</v>
      </c>
      <c r="AP51" s="368" t="s">
        <v>11249</v>
      </c>
      <c r="AQ51" s="403">
        <v>44172</v>
      </c>
      <c r="AR51" s="121" t="s">
        <v>39</v>
      </c>
      <c r="AS51" s="404"/>
      <c r="AT51" s="404"/>
      <c r="AU51" s="404"/>
      <c r="AV51" s="404"/>
      <c r="AW51" s="404"/>
      <c r="AX51" s="404"/>
      <c r="AY51" s="404"/>
      <c r="AZ51" s="404"/>
      <c r="BA51" s="404"/>
      <c r="BB51" s="404"/>
      <c r="BC51" s="404"/>
      <c r="BD51" s="404"/>
    </row>
    <row r="52" spans="1:56" ht="26.25" customHeight="1">
      <c r="A52" s="398" t="s">
        <v>11540</v>
      </c>
      <c r="B52" s="398" t="s">
        <v>448</v>
      </c>
      <c r="C52" s="399"/>
      <c r="D52" s="398" t="s">
        <v>11536</v>
      </c>
      <c r="E52" s="400"/>
      <c r="F52" s="401"/>
      <c r="G52" s="41" t="s">
        <v>451</v>
      </c>
      <c r="H52" s="68" t="s">
        <v>11458</v>
      </c>
      <c r="I52" s="44"/>
      <c r="J52" s="23"/>
      <c r="K52" s="23"/>
      <c r="L52" s="23"/>
      <c r="M52" s="23"/>
      <c r="N52" s="23"/>
      <c r="O52" s="114" t="s">
        <v>11541</v>
      </c>
      <c r="P52" s="114" t="s">
        <v>11542</v>
      </c>
      <c r="Q52" s="114" t="s">
        <v>11543</v>
      </c>
      <c r="R52" s="114" t="s">
        <v>180</v>
      </c>
      <c r="S52" s="400"/>
      <c r="T52" s="114" t="s">
        <v>156</v>
      </c>
      <c r="U52" s="114">
        <v>2020</v>
      </c>
      <c r="V52" s="68" t="s">
        <v>11462</v>
      </c>
      <c r="W52" s="400"/>
      <c r="X52" s="400"/>
      <c r="Y52" s="400"/>
      <c r="Z52" s="400"/>
      <c r="AA52" s="400"/>
      <c r="AB52" s="400"/>
      <c r="AC52" s="400"/>
      <c r="AD52" s="400"/>
      <c r="AE52" s="400"/>
      <c r="AF52" s="400"/>
      <c r="AG52" s="400"/>
      <c r="AH52" s="400"/>
      <c r="AI52" s="400"/>
      <c r="AJ52" s="400"/>
      <c r="AK52" s="400"/>
      <c r="AL52" s="400"/>
      <c r="AM52" s="400"/>
      <c r="AN52" s="402"/>
      <c r="AO52" s="376" t="s">
        <v>11463</v>
      </c>
      <c r="AP52" s="368" t="s">
        <v>11249</v>
      </c>
      <c r="AQ52" s="403">
        <v>44172</v>
      </c>
      <c r="AR52" s="121" t="s">
        <v>39</v>
      </c>
      <c r="AS52" s="404"/>
      <c r="AT52" s="404"/>
      <c r="AU52" s="404"/>
      <c r="AV52" s="404"/>
      <c r="AW52" s="404"/>
      <c r="AX52" s="404"/>
      <c r="AY52" s="404"/>
      <c r="AZ52" s="404"/>
      <c r="BA52" s="404"/>
      <c r="BB52" s="404"/>
      <c r="BC52" s="404"/>
      <c r="BD52" s="404"/>
    </row>
    <row r="53" spans="1:56" ht="26.25" customHeight="1">
      <c r="A53" s="398" t="s">
        <v>11544</v>
      </c>
      <c r="B53" s="398" t="s">
        <v>448</v>
      </c>
      <c r="C53" s="399"/>
      <c r="D53" s="398" t="s">
        <v>875</v>
      </c>
      <c r="E53" s="400"/>
      <c r="F53" s="401"/>
      <c r="G53" s="41" t="s">
        <v>451</v>
      </c>
      <c r="H53" s="68" t="s">
        <v>11458</v>
      </c>
      <c r="I53" s="44"/>
      <c r="J53" s="23"/>
      <c r="K53" s="23"/>
      <c r="L53" s="23"/>
      <c r="M53" s="23"/>
      <c r="N53" s="23"/>
      <c r="O53" s="114" t="s">
        <v>11545</v>
      </c>
      <c r="P53" s="114" t="s">
        <v>11546</v>
      </c>
      <c r="Q53" s="114" t="s">
        <v>11547</v>
      </c>
      <c r="R53" s="114" t="s">
        <v>180</v>
      </c>
      <c r="S53" s="400"/>
      <c r="T53" s="114" t="s">
        <v>156</v>
      </c>
      <c r="U53" s="114">
        <v>2020</v>
      </c>
      <c r="V53" s="68" t="s">
        <v>11462</v>
      </c>
      <c r="W53" s="400"/>
      <c r="X53" s="400"/>
      <c r="Y53" s="400"/>
      <c r="Z53" s="400"/>
      <c r="AA53" s="400"/>
      <c r="AB53" s="400"/>
      <c r="AC53" s="400"/>
      <c r="AD53" s="400"/>
      <c r="AE53" s="400"/>
      <c r="AF53" s="400"/>
      <c r="AG53" s="400"/>
      <c r="AH53" s="400"/>
      <c r="AI53" s="400"/>
      <c r="AJ53" s="400"/>
      <c r="AK53" s="400"/>
      <c r="AL53" s="400"/>
      <c r="AM53" s="400"/>
      <c r="AN53" s="402"/>
      <c r="AO53" s="376" t="s">
        <v>11463</v>
      </c>
      <c r="AP53" s="368" t="s">
        <v>11249</v>
      </c>
      <c r="AQ53" s="403">
        <v>44172</v>
      </c>
      <c r="AR53" s="121" t="s">
        <v>39</v>
      </c>
      <c r="AS53" s="404"/>
      <c r="AT53" s="404"/>
      <c r="AU53" s="404"/>
      <c r="AV53" s="404"/>
      <c r="AW53" s="404"/>
      <c r="AX53" s="404"/>
      <c r="AY53" s="404"/>
      <c r="AZ53" s="404"/>
      <c r="BA53" s="404"/>
      <c r="BB53" s="404"/>
      <c r="BC53" s="404"/>
      <c r="BD53" s="404"/>
    </row>
    <row r="54" spans="1:56" ht="26.25" customHeight="1">
      <c r="A54" s="398" t="s">
        <v>11548</v>
      </c>
      <c r="B54" s="398" t="s">
        <v>448</v>
      </c>
      <c r="C54" s="399"/>
      <c r="D54" s="398" t="s">
        <v>875</v>
      </c>
      <c r="E54" s="400"/>
      <c r="F54" s="401"/>
      <c r="G54" s="41" t="s">
        <v>451</v>
      </c>
      <c r="H54" s="68" t="s">
        <v>11458</v>
      </c>
      <c r="I54" s="44"/>
      <c r="J54" s="23"/>
      <c r="K54" s="23"/>
      <c r="L54" s="23"/>
      <c r="M54" s="23"/>
      <c r="N54" s="23"/>
      <c r="O54" s="114" t="s">
        <v>11549</v>
      </c>
      <c r="P54" s="114" t="s">
        <v>11550</v>
      </c>
      <c r="Q54" s="114" t="s">
        <v>11550</v>
      </c>
      <c r="R54" s="114" t="s">
        <v>180</v>
      </c>
      <c r="S54" s="400"/>
      <c r="T54" s="114" t="s">
        <v>156</v>
      </c>
      <c r="U54" s="114">
        <v>2020</v>
      </c>
      <c r="V54" s="68" t="s">
        <v>11462</v>
      </c>
      <c r="W54" s="400"/>
      <c r="X54" s="400"/>
      <c r="Y54" s="400"/>
      <c r="Z54" s="400"/>
      <c r="AA54" s="400"/>
      <c r="AB54" s="400"/>
      <c r="AC54" s="400"/>
      <c r="AD54" s="400"/>
      <c r="AE54" s="400"/>
      <c r="AF54" s="400"/>
      <c r="AG54" s="400"/>
      <c r="AH54" s="400"/>
      <c r="AI54" s="400"/>
      <c r="AJ54" s="400"/>
      <c r="AK54" s="400"/>
      <c r="AL54" s="400"/>
      <c r="AM54" s="400"/>
      <c r="AN54" s="402"/>
      <c r="AO54" s="376" t="s">
        <v>11463</v>
      </c>
      <c r="AP54" s="368" t="s">
        <v>11249</v>
      </c>
      <c r="AQ54" s="403">
        <v>44172</v>
      </c>
      <c r="AR54" s="121" t="s">
        <v>39</v>
      </c>
      <c r="AS54" s="404"/>
      <c r="AT54" s="404"/>
      <c r="AU54" s="404"/>
      <c r="AV54" s="404"/>
      <c r="AW54" s="404"/>
      <c r="AX54" s="404"/>
      <c r="AY54" s="404"/>
      <c r="AZ54" s="404"/>
      <c r="BA54" s="404"/>
      <c r="BB54" s="404"/>
      <c r="BC54" s="404"/>
      <c r="BD54" s="404"/>
    </row>
    <row r="55" spans="1:56" ht="26.25" customHeight="1">
      <c r="A55" s="398" t="s">
        <v>11551</v>
      </c>
      <c r="B55" s="398" t="s">
        <v>448</v>
      </c>
      <c r="C55" s="399"/>
      <c r="D55" s="398" t="s">
        <v>875</v>
      </c>
      <c r="E55" s="400"/>
      <c r="F55" s="401"/>
      <c r="G55" s="41" t="s">
        <v>451</v>
      </c>
      <c r="H55" s="68" t="s">
        <v>11458</v>
      </c>
      <c r="I55" s="44"/>
      <c r="J55" s="23"/>
      <c r="K55" s="23"/>
      <c r="L55" s="23"/>
      <c r="M55" s="23"/>
      <c r="N55" s="23"/>
      <c r="O55" s="114" t="s">
        <v>11552</v>
      </c>
      <c r="P55" s="114" t="s">
        <v>11553</v>
      </c>
      <c r="Q55" s="114" t="s">
        <v>11554</v>
      </c>
      <c r="R55" s="114" t="s">
        <v>180</v>
      </c>
      <c r="S55" s="400"/>
      <c r="T55" s="114" t="s">
        <v>156</v>
      </c>
      <c r="U55" s="114">
        <v>2020</v>
      </c>
      <c r="V55" s="68" t="s">
        <v>11462</v>
      </c>
      <c r="W55" s="400"/>
      <c r="X55" s="400"/>
      <c r="Y55" s="400"/>
      <c r="Z55" s="400"/>
      <c r="AA55" s="400"/>
      <c r="AB55" s="400"/>
      <c r="AC55" s="400"/>
      <c r="AD55" s="400"/>
      <c r="AE55" s="400"/>
      <c r="AF55" s="400"/>
      <c r="AG55" s="400"/>
      <c r="AH55" s="400"/>
      <c r="AI55" s="400"/>
      <c r="AJ55" s="400"/>
      <c r="AK55" s="400"/>
      <c r="AL55" s="400"/>
      <c r="AM55" s="400"/>
      <c r="AN55" s="402"/>
      <c r="AO55" s="376" t="s">
        <v>11463</v>
      </c>
      <c r="AP55" s="368" t="s">
        <v>11249</v>
      </c>
      <c r="AQ55" s="403">
        <v>44172</v>
      </c>
      <c r="AR55" s="121" t="s">
        <v>39</v>
      </c>
      <c r="AS55" s="404"/>
      <c r="AT55" s="404"/>
      <c r="AU55" s="404"/>
      <c r="AV55" s="404"/>
      <c r="AW55" s="404"/>
      <c r="AX55" s="404"/>
      <c r="AY55" s="404"/>
      <c r="AZ55" s="404"/>
      <c r="BA55" s="404"/>
      <c r="BB55" s="404"/>
      <c r="BC55" s="404"/>
      <c r="BD55" s="404"/>
    </row>
    <row r="56" spans="1:56" ht="26.25" customHeight="1">
      <c r="A56" s="398" t="s">
        <v>11555</v>
      </c>
      <c r="B56" s="398" t="s">
        <v>448</v>
      </c>
      <c r="C56" s="399"/>
      <c r="D56" s="398" t="s">
        <v>875</v>
      </c>
      <c r="E56" s="400"/>
      <c r="F56" s="401"/>
      <c r="G56" s="41" t="s">
        <v>451</v>
      </c>
      <c r="H56" s="68" t="s">
        <v>11458</v>
      </c>
      <c r="I56" s="44"/>
      <c r="J56" s="23"/>
      <c r="K56" s="23"/>
      <c r="L56" s="23"/>
      <c r="M56" s="23"/>
      <c r="N56" s="23"/>
      <c r="O56" s="114" t="s">
        <v>11556</v>
      </c>
      <c r="P56" s="114" t="s">
        <v>11557</v>
      </c>
      <c r="Q56" s="114" t="s">
        <v>11558</v>
      </c>
      <c r="R56" s="114" t="s">
        <v>180</v>
      </c>
      <c r="S56" s="400"/>
      <c r="T56" s="114" t="s">
        <v>156</v>
      </c>
      <c r="U56" s="114">
        <v>2020</v>
      </c>
      <c r="V56" s="68" t="s">
        <v>11462</v>
      </c>
      <c r="W56" s="400"/>
      <c r="X56" s="400"/>
      <c r="Y56" s="400"/>
      <c r="Z56" s="400"/>
      <c r="AA56" s="400"/>
      <c r="AB56" s="400"/>
      <c r="AC56" s="400"/>
      <c r="AD56" s="400"/>
      <c r="AE56" s="400"/>
      <c r="AF56" s="400"/>
      <c r="AG56" s="400"/>
      <c r="AH56" s="400"/>
      <c r="AI56" s="400"/>
      <c r="AJ56" s="400"/>
      <c r="AK56" s="400"/>
      <c r="AL56" s="400"/>
      <c r="AM56" s="400"/>
      <c r="AN56" s="402"/>
      <c r="AO56" s="376" t="s">
        <v>11463</v>
      </c>
      <c r="AP56" s="368" t="s">
        <v>11249</v>
      </c>
      <c r="AQ56" s="403">
        <v>44172</v>
      </c>
      <c r="AR56" s="121" t="s">
        <v>39</v>
      </c>
      <c r="AS56" s="404"/>
      <c r="AT56" s="404"/>
      <c r="AU56" s="404"/>
      <c r="AV56" s="404"/>
      <c r="AW56" s="404"/>
      <c r="AX56" s="404"/>
      <c r="AY56" s="404"/>
      <c r="AZ56" s="404"/>
      <c r="BA56" s="404"/>
      <c r="BB56" s="404"/>
      <c r="BC56" s="404"/>
      <c r="BD56" s="404"/>
    </row>
    <row r="57" spans="1:56" ht="26.25" customHeight="1">
      <c r="A57" s="398" t="s">
        <v>11559</v>
      </c>
      <c r="B57" s="398" t="s">
        <v>448</v>
      </c>
      <c r="C57" s="399"/>
      <c r="D57" s="398" t="s">
        <v>875</v>
      </c>
      <c r="E57" s="400"/>
      <c r="F57" s="401"/>
      <c r="G57" s="41" t="s">
        <v>451</v>
      </c>
      <c r="H57" s="68" t="s">
        <v>11458</v>
      </c>
      <c r="I57" s="44"/>
      <c r="J57" s="23"/>
      <c r="K57" s="23"/>
      <c r="L57" s="23"/>
      <c r="M57" s="23"/>
      <c r="N57" s="23"/>
      <c r="O57" s="114" t="s">
        <v>11560</v>
      </c>
      <c r="P57" s="114" t="s">
        <v>11561</v>
      </c>
      <c r="Q57" s="114" t="s">
        <v>11562</v>
      </c>
      <c r="R57" s="114" t="s">
        <v>180</v>
      </c>
      <c r="S57" s="400"/>
      <c r="T57" s="114" t="s">
        <v>156</v>
      </c>
      <c r="U57" s="114">
        <v>2020</v>
      </c>
      <c r="V57" s="68" t="s">
        <v>11462</v>
      </c>
      <c r="W57" s="400"/>
      <c r="X57" s="400"/>
      <c r="Y57" s="400"/>
      <c r="Z57" s="400"/>
      <c r="AA57" s="400"/>
      <c r="AB57" s="400"/>
      <c r="AC57" s="400"/>
      <c r="AD57" s="400"/>
      <c r="AE57" s="400"/>
      <c r="AF57" s="400"/>
      <c r="AG57" s="400"/>
      <c r="AH57" s="400"/>
      <c r="AI57" s="400"/>
      <c r="AJ57" s="400"/>
      <c r="AK57" s="400"/>
      <c r="AL57" s="400"/>
      <c r="AM57" s="400"/>
      <c r="AN57" s="402"/>
      <c r="AO57" s="376" t="s">
        <v>11463</v>
      </c>
      <c r="AP57" s="368" t="s">
        <v>11249</v>
      </c>
      <c r="AQ57" s="403">
        <v>44172</v>
      </c>
      <c r="AR57" s="121" t="s">
        <v>39</v>
      </c>
      <c r="AS57" s="404"/>
      <c r="AT57" s="404"/>
      <c r="AU57" s="404"/>
      <c r="AV57" s="404"/>
      <c r="AW57" s="404"/>
      <c r="AX57" s="404"/>
      <c r="AY57" s="404"/>
      <c r="AZ57" s="404"/>
      <c r="BA57" s="404"/>
      <c r="BB57" s="404"/>
      <c r="BC57" s="404"/>
      <c r="BD57" s="404"/>
    </row>
    <row r="58" spans="1:56" ht="26.25" customHeight="1">
      <c r="A58" s="398" t="s">
        <v>11563</v>
      </c>
      <c r="B58" s="398" t="s">
        <v>448</v>
      </c>
      <c r="C58" s="399"/>
      <c r="D58" s="398" t="s">
        <v>875</v>
      </c>
      <c r="E58" s="400"/>
      <c r="F58" s="401"/>
      <c r="G58" s="41" t="s">
        <v>451</v>
      </c>
      <c r="H58" s="68" t="s">
        <v>11458</v>
      </c>
      <c r="I58" s="44"/>
      <c r="J58" s="23"/>
      <c r="K58" s="23"/>
      <c r="L58" s="23"/>
      <c r="M58" s="23"/>
      <c r="N58" s="23"/>
      <c r="O58" s="114" t="s">
        <v>11564</v>
      </c>
      <c r="P58" s="114" t="s">
        <v>11565</v>
      </c>
      <c r="Q58" s="114" t="s">
        <v>11566</v>
      </c>
      <c r="R58" s="114" t="s">
        <v>180</v>
      </c>
      <c r="S58" s="400"/>
      <c r="T58" s="114" t="s">
        <v>156</v>
      </c>
      <c r="U58" s="114">
        <v>2020</v>
      </c>
      <c r="V58" s="68" t="s">
        <v>11462</v>
      </c>
      <c r="W58" s="400"/>
      <c r="X58" s="400"/>
      <c r="Y58" s="400"/>
      <c r="Z58" s="400"/>
      <c r="AA58" s="400"/>
      <c r="AB58" s="400"/>
      <c r="AC58" s="400"/>
      <c r="AD58" s="400"/>
      <c r="AE58" s="400"/>
      <c r="AF58" s="400"/>
      <c r="AG58" s="400"/>
      <c r="AH58" s="400"/>
      <c r="AI58" s="400"/>
      <c r="AJ58" s="400"/>
      <c r="AK58" s="400"/>
      <c r="AL58" s="400"/>
      <c r="AM58" s="400"/>
      <c r="AN58" s="402"/>
      <c r="AO58" s="376" t="s">
        <v>11463</v>
      </c>
      <c r="AP58" s="368" t="s">
        <v>11249</v>
      </c>
      <c r="AQ58" s="403">
        <v>44172</v>
      </c>
      <c r="AR58" s="121" t="s">
        <v>39</v>
      </c>
      <c r="AS58" s="404"/>
      <c r="AT58" s="404"/>
      <c r="AU58" s="404"/>
      <c r="AV58" s="404"/>
      <c r="AW58" s="404"/>
      <c r="AX58" s="404"/>
      <c r="AY58" s="404"/>
      <c r="AZ58" s="404"/>
      <c r="BA58" s="404"/>
      <c r="BB58" s="404"/>
      <c r="BC58" s="404"/>
      <c r="BD58" s="404"/>
    </row>
    <row r="59" spans="1:56" ht="26.25" customHeight="1">
      <c r="A59" s="398" t="s">
        <v>11567</v>
      </c>
      <c r="B59" s="398" t="s">
        <v>448</v>
      </c>
      <c r="C59" s="399"/>
      <c r="D59" s="398" t="s">
        <v>11490</v>
      </c>
      <c r="E59" s="400"/>
      <c r="F59" s="401"/>
      <c r="G59" s="41" t="s">
        <v>451</v>
      </c>
      <c r="H59" s="68" t="s">
        <v>11458</v>
      </c>
      <c r="I59" s="44"/>
      <c r="J59" s="23"/>
      <c r="K59" s="23"/>
      <c r="L59" s="23"/>
      <c r="M59" s="23"/>
      <c r="N59" s="23"/>
      <c r="O59" s="114" t="s">
        <v>11568</v>
      </c>
      <c r="P59" s="114" t="s">
        <v>11569</v>
      </c>
      <c r="Q59" s="114" t="s">
        <v>11570</v>
      </c>
      <c r="R59" s="114" t="s">
        <v>180</v>
      </c>
      <c r="S59" s="400"/>
      <c r="T59" s="114" t="s">
        <v>156</v>
      </c>
      <c r="U59" s="114">
        <v>2020</v>
      </c>
      <c r="V59" s="68" t="s">
        <v>11462</v>
      </c>
      <c r="W59" s="400"/>
      <c r="X59" s="400"/>
      <c r="Y59" s="400"/>
      <c r="Z59" s="400"/>
      <c r="AA59" s="400"/>
      <c r="AB59" s="400"/>
      <c r="AC59" s="400"/>
      <c r="AD59" s="400"/>
      <c r="AE59" s="400"/>
      <c r="AF59" s="400"/>
      <c r="AG59" s="400"/>
      <c r="AH59" s="400"/>
      <c r="AI59" s="400"/>
      <c r="AJ59" s="400"/>
      <c r="AK59" s="400"/>
      <c r="AL59" s="400"/>
      <c r="AM59" s="400"/>
      <c r="AN59" s="402"/>
      <c r="AO59" s="376" t="s">
        <v>11463</v>
      </c>
      <c r="AP59" s="368" t="s">
        <v>11249</v>
      </c>
      <c r="AQ59" s="403">
        <v>44172</v>
      </c>
      <c r="AR59" s="121" t="s">
        <v>39</v>
      </c>
      <c r="AS59" s="404"/>
      <c r="AT59" s="404"/>
      <c r="AU59" s="404"/>
      <c r="AV59" s="404"/>
      <c r="AW59" s="404"/>
      <c r="AX59" s="404"/>
      <c r="AY59" s="404"/>
      <c r="AZ59" s="404"/>
      <c r="BA59" s="404"/>
      <c r="BB59" s="404"/>
      <c r="BC59" s="404"/>
      <c r="BD59" s="404"/>
    </row>
    <row r="60" spans="1:56" ht="26.25" customHeight="1">
      <c r="A60" s="398" t="s">
        <v>11571</v>
      </c>
      <c r="B60" s="398" t="s">
        <v>448</v>
      </c>
      <c r="C60" s="399"/>
      <c r="D60" s="398" t="s">
        <v>11485</v>
      </c>
      <c r="E60" s="400"/>
      <c r="F60" s="401"/>
      <c r="G60" s="41" t="s">
        <v>451</v>
      </c>
      <c r="H60" s="68" t="s">
        <v>11458</v>
      </c>
      <c r="I60" s="44"/>
      <c r="J60" s="23"/>
      <c r="K60" s="23"/>
      <c r="L60" s="23"/>
      <c r="M60" s="23"/>
      <c r="N60" s="23"/>
      <c r="O60" s="114" t="s">
        <v>11572</v>
      </c>
      <c r="P60" s="114" t="s">
        <v>11573</v>
      </c>
      <c r="Q60" s="114" t="s">
        <v>11574</v>
      </c>
      <c r="R60" s="114" t="s">
        <v>180</v>
      </c>
      <c r="S60" s="400"/>
      <c r="T60" s="114" t="s">
        <v>156</v>
      </c>
      <c r="U60" s="114">
        <v>2020</v>
      </c>
      <c r="V60" s="68" t="s">
        <v>11462</v>
      </c>
      <c r="W60" s="400"/>
      <c r="X60" s="400"/>
      <c r="Y60" s="400"/>
      <c r="Z60" s="400"/>
      <c r="AA60" s="400"/>
      <c r="AB60" s="400"/>
      <c r="AC60" s="400"/>
      <c r="AD60" s="400"/>
      <c r="AE60" s="400"/>
      <c r="AF60" s="400"/>
      <c r="AG60" s="400"/>
      <c r="AH60" s="400"/>
      <c r="AI60" s="400"/>
      <c r="AJ60" s="400"/>
      <c r="AK60" s="400"/>
      <c r="AL60" s="400"/>
      <c r="AM60" s="400"/>
      <c r="AN60" s="402"/>
      <c r="AO60" s="376" t="s">
        <v>11463</v>
      </c>
      <c r="AP60" s="368" t="s">
        <v>11249</v>
      </c>
      <c r="AQ60" s="403">
        <v>44172</v>
      </c>
      <c r="AR60" s="121" t="s">
        <v>39</v>
      </c>
      <c r="AS60" s="404"/>
      <c r="AT60" s="404"/>
      <c r="AU60" s="404"/>
      <c r="AV60" s="404"/>
      <c r="AW60" s="404"/>
      <c r="AX60" s="404"/>
      <c r="AY60" s="404"/>
      <c r="AZ60" s="404"/>
      <c r="BA60" s="404"/>
      <c r="BB60" s="404"/>
      <c r="BC60" s="404"/>
      <c r="BD60" s="404"/>
    </row>
    <row r="61" spans="1:56" ht="26.25" customHeight="1">
      <c r="A61" s="398" t="s">
        <v>11575</v>
      </c>
      <c r="B61" s="398" t="s">
        <v>448</v>
      </c>
      <c r="C61" s="399"/>
      <c r="D61" s="398" t="s">
        <v>11490</v>
      </c>
      <c r="E61" s="400"/>
      <c r="F61" s="401"/>
      <c r="G61" s="41" t="s">
        <v>451</v>
      </c>
      <c r="H61" s="68" t="s">
        <v>11458</v>
      </c>
      <c r="I61" s="44"/>
      <c r="J61" s="23"/>
      <c r="K61" s="23"/>
      <c r="L61" s="23"/>
      <c r="M61" s="23"/>
      <c r="N61" s="23"/>
      <c r="O61" s="114" t="s">
        <v>11576</v>
      </c>
      <c r="P61" s="114" t="s">
        <v>11577</v>
      </c>
      <c r="Q61" s="114" t="s">
        <v>11578</v>
      </c>
      <c r="R61" s="114" t="s">
        <v>180</v>
      </c>
      <c r="S61" s="400"/>
      <c r="T61" s="114" t="s">
        <v>156</v>
      </c>
      <c r="U61" s="114">
        <v>2020</v>
      </c>
      <c r="V61" s="68" t="s">
        <v>11462</v>
      </c>
      <c r="W61" s="400"/>
      <c r="X61" s="400"/>
      <c r="Y61" s="400"/>
      <c r="Z61" s="400"/>
      <c r="AA61" s="400"/>
      <c r="AB61" s="400"/>
      <c r="AC61" s="400"/>
      <c r="AD61" s="400"/>
      <c r="AE61" s="400"/>
      <c r="AF61" s="400"/>
      <c r="AG61" s="400"/>
      <c r="AH61" s="400"/>
      <c r="AI61" s="400"/>
      <c r="AJ61" s="400"/>
      <c r="AK61" s="400"/>
      <c r="AL61" s="400"/>
      <c r="AM61" s="400"/>
      <c r="AN61" s="402"/>
      <c r="AO61" s="376" t="s">
        <v>11463</v>
      </c>
      <c r="AP61" s="368" t="s">
        <v>11249</v>
      </c>
      <c r="AQ61" s="403">
        <v>44172</v>
      </c>
      <c r="AR61" s="121" t="s">
        <v>39</v>
      </c>
      <c r="AS61" s="404"/>
      <c r="AT61" s="404"/>
      <c r="AU61" s="404"/>
      <c r="AV61" s="404"/>
      <c r="AW61" s="404"/>
      <c r="AX61" s="404"/>
      <c r="AY61" s="404"/>
      <c r="AZ61" s="404"/>
      <c r="BA61" s="404"/>
      <c r="BB61" s="404"/>
      <c r="BC61" s="404"/>
      <c r="BD61" s="404"/>
    </row>
    <row r="62" spans="1:56" ht="26.25" customHeight="1">
      <c r="A62" s="398" t="s">
        <v>11579</v>
      </c>
      <c r="B62" s="398" t="s">
        <v>448</v>
      </c>
      <c r="C62" s="399"/>
      <c r="D62" s="398" t="s">
        <v>11580</v>
      </c>
      <c r="E62" s="400"/>
      <c r="F62" s="401"/>
      <c r="G62" s="41" t="s">
        <v>451</v>
      </c>
      <c r="H62" s="68" t="s">
        <v>11458</v>
      </c>
      <c r="I62" s="44"/>
      <c r="J62" s="23"/>
      <c r="K62" s="23"/>
      <c r="L62" s="23"/>
      <c r="M62" s="23"/>
      <c r="N62" s="23"/>
      <c r="O62" s="114" t="s">
        <v>11581</v>
      </c>
      <c r="P62" s="114" t="s">
        <v>11582</v>
      </c>
      <c r="Q62" s="114" t="s">
        <v>11583</v>
      </c>
      <c r="R62" s="114" t="s">
        <v>180</v>
      </c>
      <c r="S62" s="400"/>
      <c r="T62" s="114" t="s">
        <v>156</v>
      </c>
      <c r="U62" s="114">
        <v>2020</v>
      </c>
      <c r="V62" s="68" t="s">
        <v>11462</v>
      </c>
      <c r="W62" s="400"/>
      <c r="X62" s="400"/>
      <c r="Y62" s="400"/>
      <c r="Z62" s="400"/>
      <c r="AA62" s="400"/>
      <c r="AB62" s="400"/>
      <c r="AC62" s="400"/>
      <c r="AD62" s="400"/>
      <c r="AE62" s="400"/>
      <c r="AF62" s="400"/>
      <c r="AG62" s="400"/>
      <c r="AH62" s="400"/>
      <c r="AI62" s="400"/>
      <c r="AJ62" s="400"/>
      <c r="AK62" s="400"/>
      <c r="AL62" s="400"/>
      <c r="AM62" s="400"/>
      <c r="AN62" s="402"/>
      <c r="AO62" s="376" t="s">
        <v>11463</v>
      </c>
      <c r="AP62" s="368" t="s">
        <v>11249</v>
      </c>
      <c r="AQ62" s="403">
        <v>44172</v>
      </c>
      <c r="AR62" s="121" t="s">
        <v>39</v>
      </c>
      <c r="AS62" s="404"/>
      <c r="AT62" s="404"/>
      <c r="AU62" s="404"/>
      <c r="AV62" s="404"/>
      <c r="AW62" s="404"/>
      <c r="AX62" s="404"/>
      <c r="AY62" s="404"/>
      <c r="AZ62" s="404"/>
      <c r="BA62" s="404"/>
      <c r="BB62" s="404"/>
      <c r="BC62" s="404"/>
      <c r="BD62" s="404"/>
    </row>
    <row r="63" spans="1:56" ht="26.25" customHeight="1">
      <c r="A63" s="398" t="s">
        <v>11584</v>
      </c>
      <c r="B63" s="398" t="s">
        <v>448</v>
      </c>
      <c r="C63" s="399"/>
      <c r="D63" s="398" t="s">
        <v>1059</v>
      </c>
      <c r="E63" s="400"/>
      <c r="F63" s="401"/>
      <c r="G63" s="41" t="s">
        <v>451</v>
      </c>
      <c r="H63" s="68" t="s">
        <v>11458</v>
      </c>
      <c r="I63" s="44"/>
      <c r="J63" s="23"/>
      <c r="K63" s="23"/>
      <c r="L63" s="23"/>
      <c r="M63" s="23"/>
      <c r="N63" s="23"/>
      <c r="O63" s="114" t="s">
        <v>11585</v>
      </c>
      <c r="P63" s="114" t="s">
        <v>11586</v>
      </c>
      <c r="Q63" s="114" t="s">
        <v>11587</v>
      </c>
      <c r="R63" s="114" t="s">
        <v>180</v>
      </c>
      <c r="S63" s="400"/>
      <c r="T63" s="114" t="s">
        <v>156</v>
      </c>
      <c r="U63" s="114">
        <v>2020</v>
      </c>
      <c r="V63" s="68" t="s">
        <v>11462</v>
      </c>
      <c r="W63" s="400"/>
      <c r="X63" s="400"/>
      <c r="Y63" s="400"/>
      <c r="Z63" s="400"/>
      <c r="AA63" s="400"/>
      <c r="AB63" s="400"/>
      <c r="AC63" s="400"/>
      <c r="AD63" s="400"/>
      <c r="AE63" s="400"/>
      <c r="AF63" s="400"/>
      <c r="AG63" s="400"/>
      <c r="AH63" s="400"/>
      <c r="AI63" s="400"/>
      <c r="AJ63" s="400"/>
      <c r="AK63" s="400"/>
      <c r="AL63" s="400"/>
      <c r="AM63" s="400"/>
      <c r="AN63" s="402"/>
      <c r="AO63" s="376" t="s">
        <v>11463</v>
      </c>
      <c r="AP63" s="368" t="s">
        <v>11249</v>
      </c>
      <c r="AQ63" s="403">
        <v>44172</v>
      </c>
      <c r="AR63" s="121" t="s">
        <v>39</v>
      </c>
      <c r="AS63" s="404"/>
      <c r="AT63" s="404"/>
      <c r="AU63" s="404"/>
      <c r="AV63" s="404"/>
      <c r="AW63" s="404"/>
      <c r="AX63" s="404"/>
      <c r="AY63" s="404"/>
      <c r="AZ63" s="404"/>
      <c r="BA63" s="404"/>
      <c r="BB63" s="404"/>
      <c r="BC63" s="404"/>
      <c r="BD63" s="404"/>
    </row>
    <row r="64" spans="1:56" ht="26.25" customHeight="1">
      <c r="A64" s="398" t="s">
        <v>11588</v>
      </c>
      <c r="B64" s="398" t="s">
        <v>448</v>
      </c>
      <c r="C64" s="399"/>
      <c r="D64" s="398" t="s">
        <v>1059</v>
      </c>
      <c r="E64" s="400"/>
      <c r="F64" s="401"/>
      <c r="G64" s="41" t="s">
        <v>451</v>
      </c>
      <c r="H64" s="68" t="s">
        <v>11458</v>
      </c>
      <c r="I64" s="44"/>
      <c r="J64" s="23"/>
      <c r="K64" s="23"/>
      <c r="L64" s="23"/>
      <c r="M64" s="23"/>
      <c r="N64" s="23"/>
      <c r="O64" s="114" t="s">
        <v>11589</v>
      </c>
      <c r="P64" s="114" t="s">
        <v>11590</v>
      </c>
      <c r="Q64" s="114" t="s">
        <v>11591</v>
      </c>
      <c r="R64" s="114" t="s">
        <v>180</v>
      </c>
      <c r="S64" s="400"/>
      <c r="T64" s="114" t="s">
        <v>156</v>
      </c>
      <c r="U64" s="114">
        <v>2020</v>
      </c>
      <c r="V64" s="68" t="s">
        <v>11462</v>
      </c>
      <c r="W64" s="400"/>
      <c r="X64" s="400"/>
      <c r="Y64" s="400"/>
      <c r="Z64" s="400"/>
      <c r="AA64" s="400"/>
      <c r="AB64" s="400"/>
      <c r="AC64" s="400"/>
      <c r="AD64" s="400"/>
      <c r="AE64" s="400"/>
      <c r="AF64" s="400"/>
      <c r="AG64" s="400"/>
      <c r="AH64" s="400"/>
      <c r="AI64" s="400"/>
      <c r="AJ64" s="400"/>
      <c r="AK64" s="400"/>
      <c r="AL64" s="400"/>
      <c r="AM64" s="400"/>
      <c r="AN64" s="402"/>
      <c r="AO64" s="376" t="s">
        <v>11463</v>
      </c>
      <c r="AP64" s="368" t="s">
        <v>11249</v>
      </c>
      <c r="AQ64" s="403">
        <v>44172</v>
      </c>
      <c r="AR64" s="121" t="s">
        <v>39</v>
      </c>
      <c r="AS64" s="404"/>
      <c r="AT64" s="404"/>
      <c r="AU64" s="404"/>
      <c r="AV64" s="404"/>
      <c r="AW64" s="404"/>
      <c r="AX64" s="404"/>
      <c r="AY64" s="404"/>
      <c r="AZ64" s="404"/>
      <c r="BA64" s="404"/>
      <c r="BB64" s="404"/>
      <c r="BC64" s="404"/>
      <c r="BD64" s="404"/>
    </row>
    <row r="65" spans="1:56" ht="26.25" customHeight="1">
      <c r="A65" s="398" t="s">
        <v>11592</v>
      </c>
      <c r="B65" s="398" t="s">
        <v>448</v>
      </c>
      <c r="C65" s="399"/>
      <c r="D65" s="398" t="s">
        <v>11490</v>
      </c>
      <c r="E65" s="400"/>
      <c r="F65" s="401"/>
      <c r="G65" s="41" t="s">
        <v>451</v>
      </c>
      <c r="H65" s="68" t="s">
        <v>11458</v>
      </c>
      <c r="I65" s="44"/>
      <c r="J65" s="23"/>
      <c r="K65" s="23"/>
      <c r="L65" s="23"/>
      <c r="M65" s="23"/>
      <c r="N65" s="23"/>
      <c r="O65" s="114" t="s">
        <v>11593</v>
      </c>
      <c r="P65" s="114" t="s">
        <v>11594</v>
      </c>
      <c r="Q65" s="114" t="s">
        <v>11595</v>
      </c>
      <c r="R65" s="114" t="s">
        <v>180</v>
      </c>
      <c r="S65" s="400"/>
      <c r="T65" s="114" t="s">
        <v>156</v>
      </c>
      <c r="U65" s="114">
        <v>2020</v>
      </c>
      <c r="V65" s="68" t="s">
        <v>11462</v>
      </c>
      <c r="W65" s="400"/>
      <c r="X65" s="400"/>
      <c r="Y65" s="400"/>
      <c r="Z65" s="400"/>
      <c r="AA65" s="400"/>
      <c r="AB65" s="400"/>
      <c r="AC65" s="400"/>
      <c r="AD65" s="400"/>
      <c r="AE65" s="400"/>
      <c r="AF65" s="400"/>
      <c r="AG65" s="400"/>
      <c r="AH65" s="400"/>
      <c r="AI65" s="400"/>
      <c r="AJ65" s="400"/>
      <c r="AK65" s="400"/>
      <c r="AL65" s="400"/>
      <c r="AM65" s="400"/>
      <c r="AN65" s="402"/>
      <c r="AO65" s="376" t="s">
        <v>11463</v>
      </c>
      <c r="AP65" s="368" t="s">
        <v>11249</v>
      </c>
      <c r="AQ65" s="403">
        <v>44172</v>
      </c>
      <c r="AR65" s="121" t="s">
        <v>39</v>
      </c>
      <c r="AS65" s="404"/>
      <c r="AT65" s="404"/>
      <c r="AU65" s="404"/>
      <c r="AV65" s="404"/>
      <c r="AW65" s="404"/>
      <c r="AX65" s="404"/>
      <c r="AY65" s="404"/>
      <c r="AZ65" s="404"/>
      <c r="BA65" s="404"/>
      <c r="BB65" s="404"/>
      <c r="BC65" s="404"/>
      <c r="BD65" s="404"/>
    </row>
    <row r="66" spans="1:56" ht="26.25" customHeight="1">
      <c r="A66" s="398" t="s">
        <v>11596</v>
      </c>
      <c r="B66" s="398" t="s">
        <v>448</v>
      </c>
      <c r="C66" s="399"/>
      <c r="D66" s="398" t="s">
        <v>1067</v>
      </c>
      <c r="E66" s="400"/>
      <c r="F66" s="401"/>
      <c r="G66" s="41" t="s">
        <v>451</v>
      </c>
      <c r="H66" s="68" t="s">
        <v>11458</v>
      </c>
      <c r="I66" s="44"/>
      <c r="J66" s="23"/>
      <c r="K66" s="23"/>
      <c r="L66" s="23"/>
      <c r="M66" s="23"/>
      <c r="N66" s="23"/>
      <c r="O66" s="114" t="s">
        <v>11597</v>
      </c>
      <c r="P66" s="114" t="s">
        <v>11598</v>
      </c>
      <c r="Q66" s="114" t="s">
        <v>11599</v>
      </c>
      <c r="R66" s="114" t="s">
        <v>180</v>
      </c>
      <c r="S66" s="400"/>
      <c r="T66" s="114" t="s">
        <v>156</v>
      </c>
      <c r="U66" s="114">
        <v>2020</v>
      </c>
      <c r="V66" s="68" t="s">
        <v>11462</v>
      </c>
      <c r="W66" s="400"/>
      <c r="X66" s="400"/>
      <c r="Y66" s="400"/>
      <c r="Z66" s="400"/>
      <c r="AA66" s="400"/>
      <c r="AB66" s="400"/>
      <c r="AC66" s="400"/>
      <c r="AD66" s="400"/>
      <c r="AE66" s="400"/>
      <c r="AF66" s="400"/>
      <c r="AG66" s="400"/>
      <c r="AH66" s="400"/>
      <c r="AI66" s="400"/>
      <c r="AJ66" s="400"/>
      <c r="AK66" s="400"/>
      <c r="AL66" s="400"/>
      <c r="AM66" s="400"/>
      <c r="AN66" s="402"/>
      <c r="AO66" s="376" t="s">
        <v>11463</v>
      </c>
      <c r="AP66" s="368" t="s">
        <v>11249</v>
      </c>
      <c r="AQ66" s="403">
        <v>44172</v>
      </c>
      <c r="AR66" s="121" t="s">
        <v>39</v>
      </c>
      <c r="AS66" s="404"/>
      <c r="AT66" s="404"/>
      <c r="AU66" s="404"/>
      <c r="AV66" s="404"/>
      <c r="AW66" s="404"/>
      <c r="AX66" s="404"/>
      <c r="AY66" s="404"/>
      <c r="AZ66" s="404"/>
      <c r="BA66" s="404"/>
      <c r="BB66" s="404"/>
      <c r="BC66" s="404"/>
      <c r="BD66" s="404"/>
    </row>
    <row r="67" spans="1:56" ht="26.25" customHeight="1">
      <c r="A67" s="398" t="s">
        <v>11600</v>
      </c>
      <c r="B67" s="398" t="s">
        <v>448</v>
      </c>
      <c r="C67" s="399"/>
      <c r="D67" s="398" t="s">
        <v>1038</v>
      </c>
      <c r="E67" s="400"/>
      <c r="F67" s="401"/>
      <c r="G67" s="41" t="s">
        <v>451</v>
      </c>
      <c r="H67" s="68" t="s">
        <v>11458</v>
      </c>
      <c r="I67" s="44"/>
      <c r="J67" s="23"/>
      <c r="K67" s="23"/>
      <c r="L67" s="23"/>
      <c r="M67" s="23"/>
      <c r="N67" s="23"/>
      <c r="O67" s="114" t="s">
        <v>11601</v>
      </c>
      <c r="P67" s="114" t="s">
        <v>11602</v>
      </c>
      <c r="Q67" s="114" t="s">
        <v>11603</v>
      </c>
      <c r="R67" s="114" t="s">
        <v>180</v>
      </c>
      <c r="S67" s="400"/>
      <c r="T67" s="114" t="s">
        <v>156</v>
      </c>
      <c r="U67" s="114">
        <v>2020</v>
      </c>
      <c r="V67" s="68" t="s">
        <v>11462</v>
      </c>
      <c r="W67" s="400"/>
      <c r="X67" s="400"/>
      <c r="Y67" s="400"/>
      <c r="Z67" s="400"/>
      <c r="AA67" s="400"/>
      <c r="AB67" s="400"/>
      <c r="AC67" s="400"/>
      <c r="AD67" s="400"/>
      <c r="AE67" s="400"/>
      <c r="AF67" s="400"/>
      <c r="AG67" s="400"/>
      <c r="AH67" s="400"/>
      <c r="AI67" s="400"/>
      <c r="AJ67" s="400"/>
      <c r="AK67" s="400"/>
      <c r="AL67" s="400"/>
      <c r="AM67" s="400"/>
      <c r="AN67" s="402"/>
      <c r="AO67" s="376" t="s">
        <v>11463</v>
      </c>
      <c r="AP67" s="368" t="s">
        <v>11249</v>
      </c>
      <c r="AQ67" s="403">
        <v>44172</v>
      </c>
      <c r="AR67" s="121" t="s">
        <v>39</v>
      </c>
      <c r="AS67" s="404"/>
      <c r="AT67" s="404"/>
      <c r="AU67" s="404"/>
      <c r="AV67" s="404"/>
      <c r="AW67" s="404"/>
      <c r="AX67" s="404"/>
      <c r="AY67" s="404"/>
      <c r="AZ67" s="404"/>
      <c r="BA67" s="404"/>
      <c r="BB67" s="404"/>
      <c r="BC67" s="404"/>
      <c r="BD67" s="404"/>
    </row>
    <row r="68" spans="1:56" ht="26.25" customHeight="1">
      <c r="A68" s="398" t="s">
        <v>11604</v>
      </c>
      <c r="B68" s="398" t="s">
        <v>448</v>
      </c>
      <c r="C68" s="399"/>
      <c r="D68" s="398" t="s">
        <v>1067</v>
      </c>
      <c r="E68" s="400"/>
      <c r="F68" s="401"/>
      <c r="G68" s="41" t="s">
        <v>451</v>
      </c>
      <c r="H68" s="68" t="s">
        <v>11458</v>
      </c>
      <c r="I68" s="44"/>
      <c r="J68" s="23"/>
      <c r="K68" s="23"/>
      <c r="L68" s="23"/>
      <c r="M68" s="23"/>
      <c r="N68" s="23"/>
      <c r="O68" s="114" t="s">
        <v>11605</v>
      </c>
      <c r="P68" s="400"/>
      <c r="Q68" s="114" t="s">
        <v>11483</v>
      </c>
      <c r="R68" s="114" t="s">
        <v>180</v>
      </c>
      <c r="S68" s="400"/>
      <c r="T68" s="114" t="s">
        <v>156</v>
      </c>
      <c r="U68" s="114">
        <v>2020</v>
      </c>
      <c r="V68" s="68" t="s">
        <v>11462</v>
      </c>
      <c r="W68" s="400"/>
      <c r="X68" s="400"/>
      <c r="Y68" s="400"/>
      <c r="Z68" s="400"/>
      <c r="AA68" s="400"/>
      <c r="AB68" s="400"/>
      <c r="AC68" s="400"/>
      <c r="AD68" s="400"/>
      <c r="AE68" s="400"/>
      <c r="AF68" s="400"/>
      <c r="AG68" s="400"/>
      <c r="AH68" s="400"/>
      <c r="AI68" s="400"/>
      <c r="AJ68" s="400"/>
      <c r="AK68" s="400"/>
      <c r="AL68" s="400"/>
      <c r="AM68" s="400"/>
      <c r="AN68" s="402"/>
      <c r="AO68" s="376" t="s">
        <v>11463</v>
      </c>
      <c r="AP68" s="368" t="s">
        <v>11249</v>
      </c>
      <c r="AQ68" s="403">
        <v>44172</v>
      </c>
      <c r="AR68" s="121" t="s">
        <v>39</v>
      </c>
      <c r="AS68" s="404"/>
      <c r="AT68" s="404"/>
      <c r="AU68" s="404"/>
      <c r="AV68" s="404"/>
      <c r="AW68" s="404"/>
      <c r="AX68" s="404"/>
      <c r="AY68" s="404"/>
      <c r="AZ68" s="404"/>
      <c r="BA68" s="404"/>
      <c r="BB68" s="404"/>
      <c r="BC68" s="404"/>
      <c r="BD68" s="404"/>
    </row>
    <row r="69" spans="1:56" ht="26.25" customHeight="1">
      <c r="A69" s="398" t="s">
        <v>11606</v>
      </c>
      <c r="B69" s="398" t="s">
        <v>448</v>
      </c>
      <c r="C69" s="399"/>
      <c r="D69" s="398" t="s">
        <v>782</v>
      </c>
      <c r="E69" s="400"/>
      <c r="F69" s="401"/>
      <c r="G69" s="41" t="s">
        <v>451</v>
      </c>
      <c r="H69" s="68" t="s">
        <v>11458</v>
      </c>
      <c r="I69" s="44"/>
      <c r="J69" s="23"/>
      <c r="K69" s="23"/>
      <c r="L69" s="23"/>
      <c r="M69" s="23"/>
      <c r="N69" s="23"/>
      <c r="O69" s="114" t="s">
        <v>11607</v>
      </c>
      <c r="P69" s="114" t="s">
        <v>11608</v>
      </c>
      <c r="Q69" s="114" t="s">
        <v>11609</v>
      </c>
      <c r="R69" s="114" t="s">
        <v>180</v>
      </c>
      <c r="S69" s="400"/>
      <c r="T69" s="114" t="s">
        <v>156</v>
      </c>
      <c r="U69" s="114">
        <v>2020</v>
      </c>
      <c r="V69" s="68" t="s">
        <v>11462</v>
      </c>
      <c r="W69" s="400"/>
      <c r="X69" s="400"/>
      <c r="Y69" s="400"/>
      <c r="Z69" s="400"/>
      <c r="AA69" s="400"/>
      <c r="AB69" s="400"/>
      <c r="AC69" s="400"/>
      <c r="AD69" s="400"/>
      <c r="AE69" s="400"/>
      <c r="AF69" s="400"/>
      <c r="AG69" s="400"/>
      <c r="AH69" s="400"/>
      <c r="AI69" s="400"/>
      <c r="AJ69" s="400"/>
      <c r="AK69" s="400"/>
      <c r="AL69" s="400"/>
      <c r="AM69" s="400"/>
      <c r="AN69" s="402"/>
      <c r="AO69" s="376" t="s">
        <v>11463</v>
      </c>
      <c r="AP69" s="368" t="s">
        <v>11249</v>
      </c>
      <c r="AQ69" s="403">
        <v>44172</v>
      </c>
      <c r="AR69" s="121" t="s">
        <v>39</v>
      </c>
      <c r="AS69" s="404"/>
      <c r="AT69" s="404"/>
      <c r="AU69" s="404"/>
      <c r="AV69" s="404"/>
      <c r="AW69" s="404"/>
      <c r="AX69" s="404"/>
      <c r="AY69" s="404"/>
      <c r="AZ69" s="404"/>
      <c r="BA69" s="404"/>
      <c r="BB69" s="404"/>
      <c r="BC69" s="404"/>
      <c r="BD69" s="404"/>
    </row>
    <row r="70" spans="1:56" ht="26.25" customHeight="1">
      <c r="A70" s="398" t="s">
        <v>11610</v>
      </c>
      <c r="B70" s="398" t="s">
        <v>448</v>
      </c>
      <c r="C70" s="399"/>
      <c r="D70" s="398" t="s">
        <v>11477</v>
      </c>
      <c r="E70" s="400"/>
      <c r="F70" s="401"/>
      <c r="G70" s="41" t="s">
        <v>451</v>
      </c>
      <c r="H70" s="68" t="s">
        <v>11458</v>
      </c>
      <c r="I70" s="44"/>
      <c r="J70" s="23"/>
      <c r="K70" s="23"/>
      <c r="L70" s="23"/>
      <c r="M70" s="23"/>
      <c r="N70" s="23"/>
      <c r="O70" s="114" t="s">
        <v>11611</v>
      </c>
      <c r="P70" s="114" t="s">
        <v>11612</v>
      </c>
      <c r="Q70" s="114" t="s">
        <v>11613</v>
      </c>
      <c r="R70" s="114" t="s">
        <v>180</v>
      </c>
      <c r="S70" s="400"/>
      <c r="T70" s="114" t="s">
        <v>156</v>
      </c>
      <c r="U70" s="114">
        <v>2020</v>
      </c>
      <c r="V70" s="68" t="s">
        <v>11462</v>
      </c>
      <c r="W70" s="400"/>
      <c r="X70" s="400"/>
      <c r="Y70" s="400"/>
      <c r="Z70" s="400"/>
      <c r="AA70" s="400"/>
      <c r="AB70" s="400"/>
      <c r="AC70" s="400"/>
      <c r="AD70" s="400"/>
      <c r="AE70" s="400"/>
      <c r="AF70" s="400"/>
      <c r="AG70" s="400"/>
      <c r="AH70" s="400"/>
      <c r="AI70" s="400"/>
      <c r="AJ70" s="400"/>
      <c r="AK70" s="400"/>
      <c r="AL70" s="400"/>
      <c r="AM70" s="400"/>
      <c r="AN70" s="402"/>
      <c r="AO70" s="376" t="s">
        <v>11463</v>
      </c>
      <c r="AP70" s="368" t="s">
        <v>11249</v>
      </c>
      <c r="AQ70" s="403">
        <v>44172</v>
      </c>
      <c r="AR70" s="121" t="s">
        <v>39</v>
      </c>
      <c r="AS70" s="404"/>
      <c r="AT70" s="404"/>
      <c r="AU70" s="404"/>
      <c r="AV70" s="404"/>
      <c r="AW70" s="404"/>
      <c r="AX70" s="404"/>
      <c r="AY70" s="404"/>
      <c r="AZ70" s="404"/>
      <c r="BA70" s="404"/>
      <c r="BB70" s="404"/>
      <c r="BC70" s="404"/>
      <c r="BD70" s="404"/>
    </row>
    <row r="71" spans="1:56" ht="26.25" customHeight="1">
      <c r="A71" s="398" t="s">
        <v>11614</v>
      </c>
      <c r="B71" s="398" t="s">
        <v>448</v>
      </c>
      <c r="C71" s="399"/>
      <c r="D71" s="398" t="s">
        <v>782</v>
      </c>
      <c r="E71" s="400"/>
      <c r="F71" s="401"/>
      <c r="G71" s="41" t="s">
        <v>451</v>
      </c>
      <c r="H71" s="68" t="s">
        <v>11458</v>
      </c>
      <c r="I71" s="44"/>
      <c r="J71" s="23"/>
      <c r="K71" s="23"/>
      <c r="L71" s="23"/>
      <c r="M71" s="23"/>
      <c r="N71" s="23"/>
      <c r="O71" s="114" t="s">
        <v>11615</v>
      </c>
      <c r="P71" s="114" t="s">
        <v>11565</v>
      </c>
      <c r="Q71" s="114" t="s">
        <v>11616</v>
      </c>
      <c r="R71" s="114" t="s">
        <v>180</v>
      </c>
      <c r="S71" s="400"/>
      <c r="T71" s="114" t="s">
        <v>156</v>
      </c>
      <c r="U71" s="114">
        <v>2020</v>
      </c>
      <c r="V71" s="68" t="s">
        <v>11462</v>
      </c>
      <c r="W71" s="400"/>
      <c r="X71" s="400"/>
      <c r="Y71" s="400"/>
      <c r="Z71" s="400"/>
      <c r="AA71" s="400"/>
      <c r="AB71" s="400"/>
      <c r="AC71" s="400"/>
      <c r="AD71" s="400"/>
      <c r="AE71" s="400"/>
      <c r="AF71" s="400"/>
      <c r="AG71" s="400"/>
      <c r="AH71" s="400"/>
      <c r="AI71" s="400"/>
      <c r="AJ71" s="400"/>
      <c r="AK71" s="400"/>
      <c r="AL71" s="400"/>
      <c r="AM71" s="400"/>
      <c r="AN71" s="402"/>
      <c r="AO71" s="376" t="s">
        <v>11463</v>
      </c>
      <c r="AP71" s="368" t="s">
        <v>11249</v>
      </c>
      <c r="AQ71" s="403">
        <v>44172</v>
      </c>
      <c r="AR71" s="121" t="s">
        <v>39</v>
      </c>
      <c r="AS71" s="404"/>
      <c r="AT71" s="404"/>
      <c r="AU71" s="404"/>
      <c r="AV71" s="404"/>
      <c r="AW71" s="404"/>
      <c r="AX71" s="404"/>
      <c r="AY71" s="404"/>
      <c r="AZ71" s="404"/>
      <c r="BA71" s="404"/>
      <c r="BB71" s="404"/>
      <c r="BC71" s="404"/>
      <c r="BD71" s="404"/>
    </row>
    <row r="72" spans="1:56" ht="26.25" customHeight="1">
      <c r="A72" s="398" t="s">
        <v>11617</v>
      </c>
      <c r="B72" s="398" t="s">
        <v>448</v>
      </c>
      <c r="C72" s="399"/>
      <c r="D72" s="398" t="s">
        <v>11502</v>
      </c>
      <c r="E72" s="400"/>
      <c r="F72" s="401"/>
      <c r="G72" s="41" t="s">
        <v>451</v>
      </c>
      <c r="H72" s="68" t="s">
        <v>11458</v>
      </c>
      <c r="I72" s="44"/>
      <c r="J72" s="23"/>
      <c r="K72" s="23"/>
      <c r="L72" s="23"/>
      <c r="M72" s="23"/>
      <c r="N72" s="23"/>
      <c r="O72" s="114" t="s">
        <v>11618</v>
      </c>
      <c r="P72" s="114" t="s">
        <v>11619</v>
      </c>
      <c r="Q72" s="114" t="s">
        <v>11620</v>
      </c>
      <c r="R72" s="114" t="s">
        <v>180</v>
      </c>
      <c r="S72" s="400"/>
      <c r="T72" s="114" t="s">
        <v>156</v>
      </c>
      <c r="U72" s="114">
        <v>2020</v>
      </c>
      <c r="V72" s="68" t="s">
        <v>11462</v>
      </c>
      <c r="W72" s="400"/>
      <c r="X72" s="400"/>
      <c r="Y72" s="400"/>
      <c r="Z72" s="400"/>
      <c r="AA72" s="400"/>
      <c r="AB72" s="400"/>
      <c r="AC72" s="400"/>
      <c r="AD72" s="400"/>
      <c r="AE72" s="400"/>
      <c r="AF72" s="400"/>
      <c r="AG72" s="400"/>
      <c r="AH72" s="400"/>
      <c r="AI72" s="400"/>
      <c r="AJ72" s="400"/>
      <c r="AK72" s="400"/>
      <c r="AL72" s="400"/>
      <c r="AM72" s="400"/>
      <c r="AN72" s="402"/>
      <c r="AO72" s="376" t="s">
        <v>11463</v>
      </c>
      <c r="AP72" s="368" t="s">
        <v>11249</v>
      </c>
      <c r="AQ72" s="403">
        <v>44172</v>
      </c>
      <c r="AR72" s="121" t="s">
        <v>39</v>
      </c>
      <c r="AS72" s="404"/>
      <c r="AT72" s="404"/>
      <c r="AU72" s="404"/>
      <c r="AV72" s="404"/>
      <c r="AW72" s="404"/>
      <c r="AX72" s="404"/>
      <c r="AY72" s="404"/>
      <c r="AZ72" s="404"/>
      <c r="BA72" s="404"/>
      <c r="BB72" s="404"/>
      <c r="BC72" s="404"/>
      <c r="BD72" s="404"/>
    </row>
    <row r="73" spans="1:56" ht="26.25" customHeight="1">
      <c r="A73" s="398" t="s">
        <v>11621</v>
      </c>
      <c r="B73" s="398" t="s">
        <v>448</v>
      </c>
      <c r="C73" s="399"/>
      <c r="D73" s="398" t="s">
        <v>11502</v>
      </c>
      <c r="E73" s="400"/>
      <c r="F73" s="401"/>
      <c r="G73" s="41" t="s">
        <v>451</v>
      </c>
      <c r="H73" s="68" t="s">
        <v>11458</v>
      </c>
      <c r="I73" s="44"/>
      <c r="J73" s="23"/>
      <c r="K73" s="23"/>
      <c r="L73" s="23"/>
      <c r="M73" s="23"/>
      <c r="N73" s="23"/>
      <c r="O73" s="114" t="s">
        <v>11622</v>
      </c>
      <c r="P73" s="114" t="s">
        <v>11623</v>
      </c>
      <c r="Q73" s="114" t="s">
        <v>11624</v>
      </c>
      <c r="R73" s="114" t="s">
        <v>180</v>
      </c>
      <c r="S73" s="400"/>
      <c r="T73" s="114" t="s">
        <v>156</v>
      </c>
      <c r="U73" s="114">
        <v>2020</v>
      </c>
      <c r="V73" s="68" t="s">
        <v>11462</v>
      </c>
      <c r="W73" s="400"/>
      <c r="X73" s="400"/>
      <c r="Y73" s="400"/>
      <c r="Z73" s="400"/>
      <c r="AA73" s="400"/>
      <c r="AB73" s="400"/>
      <c r="AC73" s="400"/>
      <c r="AD73" s="400"/>
      <c r="AE73" s="400"/>
      <c r="AF73" s="400"/>
      <c r="AG73" s="400"/>
      <c r="AH73" s="400"/>
      <c r="AI73" s="400"/>
      <c r="AJ73" s="400"/>
      <c r="AK73" s="400"/>
      <c r="AL73" s="400"/>
      <c r="AM73" s="400"/>
      <c r="AN73" s="402"/>
      <c r="AO73" s="376" t="s">
        <v>11463</v>
      </c>
      <c r="AP73" s="368" t="s">
        <v>11249</v>
      </c>
      <c r="AQ73" s="403">
        <v>44172</v>
      </c>
      <c r="AR73" s="121" t="s">
        <v>39</v>
      </c>
      <c r="AS73" s="404"/>
      <c r="AT73" s="404"/>
      <c r="AU73" s="404"/>
      <c r="AV73" s="404"/>
      <c r="AW73" s="404"/>
      <c r="AX73" s="404"/>
      <c r="AY73" s="404"/>
      <c r="AZ73" s="404"/>
      <c r="BA73" s="404"/>
      <c r="BB73" s="404"/>
      <c r="BC73" s="404"/>
      <c r="BD73" s="404"/>
    </row>
    <row r="74" spans="1:56" ht="28.5" customHeight="1">
      <c r="A74" s="398" t="s">
        <v>11625</v>
      </c>
      <c r="B74" s="398" t="s">
        <v>448</v>
      </c>
      <c r="C74" s="399"/>
      <c r="D74" s="398" t="s">
        <v>782</v>
      </c>
      <c r="E74" s="400"/>
      <c r="F74" s="401"/>
      <c r="G74" s="41" t="s">
        <v>451</v>
      </c>
      <c r="H74" s="68" t="s">
        <v>11458</v>
      </c>
      <c r="I74" s="44"/>
      <c r="J74" s="23"/>
      <c r="K74" s="23"/>
      <c r="L74" s="23"/>
      <c r="M74" s="23"/>
      <c r="N74" s="23"/>
      <c r="O74" s="114" t="s">
        <v>11626</v>
      </c>
      <c r="P74" s="114" t="s">
        <v>11500</v>
      </c>
      <c r="Q74" s="114" t="s">
        <v>11627</v>
      </c>
      <c r="R74" s="114" t="s">
        <v>180</v>
      </c>
      <c r="S74" s="400"/>
      <c r="T74" s="114" t="s">
        <v>156</v>
      </c>
      <c r="U74" s="114">
        <v>2020</v>
      </c>
      <c r="V74" s="68" t="s">
        <v>11462</v>
      </c>
      <c r="W74" s="400"/>
      <c r="X74" s="400"/>
      <c r="Y74" s="400"/>
      <c r="Z74" s="400"/>
      <c r="AA74" s="400"/>
      <c r="AB74" s="400"/>
      <c r="AC74" s="400"/>
      <c r="AD74" s="400"/>
      <c r="AE74" s="400"/>
      <c r="AF74" s="400"/>
      <c r="AG74" s="400"/>
      <c r="AH74" s="400"/>
      <c r="AI74" s="400"/>
      <c r="AJ74" s="400"/>
      <c r="AK74" s="400"/>
      <c r="AL74" s="400"/>
      <c r="AM74" s="400"/>
      <c r="AN74" s="402"/>
      <c r="AO74" s="376" t="s">
        <v>11463</v>
      </c>
      <c r="AP74" s="368" t="s">
        <v>11249</v>
      </c>
      <c r="AQ74" s="403">
        <v>44172</v>
      </c>
      <c r="AR74" s="121" t="s">
        <v>39</v>
      </c>
      <c r="AS74" s="404"/>
      <c r="AT74" s="404"/>
      <c r="AU74" s="404"/>
      <c r="AV74" s="404"/>
      <c r="AW74" s="404"/>
      <c r="AX74" s="404"/>
      <c r="AY74" s="404"/>
      <c r="AZ74" s="404"/>
      <c r="BA74" s="404"/>
      <c r="BB74" s="404"/>
      <c r="BC74" s="404"/>
      <c r="BD74" s="404"/>
    </row>
    <row r="75" spans="1:56" ht="26.25" customHeight="1">
      <c r="A75" s="398" t="s">
        <v>11628</v>
      </c>
      <c r="B75" s="398" t="s">
        <v>448</v>
      </c>
      <c r="C75" s="399"/>
      <c r="D75" s="398" t="s">
        <v>782</v>
      </c>
      <c r="E75" s="400"/>
      <c r="F75" s="401"/>
      <c r="G75" s="41" t="s">
        <v>451</v>
      </c>
      <c r="H75" s="68" t="s">
        <v>11458</v>
      </c>
      <c r="I75" s="44"/>
      <c r="J75" s="23"/>
      <c r="K75" s="23"/>
      <c r="L75" s="23"/>
      <c r="M75" s="23"/>
      <c r="N75" s="23"/>
      <c r="O75" s="114" t="s">
        <v>11629</v>
      </c>
      <c r="P75" s="114" t="s">
        <v>11630</v>
      </c>
      <c r="Q75" s="114" t="s">
        <v>11631</v>
      </c>
      <c r="R75" s="114" t="s">
        <v>180</v>
      </c>
      <c r="S75" s="400"/>
      <c r="T75" s="114" t="s">
        <v>156</v>
      </c>
      <c r="U75" s="114">
        <v>2020</v>
      </c>
      <c r="V75" s="68" t="s">
        <v>11462</v>
      </c>
      <c r="W75" s="400"/>
      <c r="X75" s="400"/>
      <c r="Y75" s="400"/>
      <c r="Z75" s="400"/>
      <c r="AA75" s="400"/>
      <c r="AB75" s="400"/>
      <c r="AC75" s="400"/>
      <c r="AD75" s="400"/>
      <c r="AE75" s="400"/>
      <c r="AF75" s="400"/>
      <c r="AG75" s="400"/>
      <c r="AH75" s="400"/>
      <c r="AI75" s="400"/>
      <c r="AJ75" s="400"/>
      <c r="AK75" s="400"/>
      <c r="AL75" s="400"/>
      <c r="AM75" s="400"/>
      <c r="AN75" s="402"/>
      <c r="AO75" s="376" t="s">
        <v>11463</v>
      </c>
      <c r="AP75" s="368" t="s">
        <v>11249</v>
      </c>
      <c r="AQ75" s="403">
        <v>44172</v>
      </c>
      <c r="AR75" s="121" t="s">
        <v>39</v>
      </c>
      <c r="AS75" s="404"/>
      <c r="AT75" s="404"/>
      <c r="AU75" s="404"/>
      <c r="AV75" s="404"/>
      <c r="AW75" s="404"/>
      <c r="AX75" s="404"/>
      <c r="AY75" s="404"/>
      <c r="AZ75" s="404"/>
      <c r="BA75" s="404"/>
      <c r="BB75" s="404"/>
      <c r="BC75" s="404"/>
      <c r="BD75" s="404"/>
    </row>
    <row r="76" spans="1:56" ht="26.25" customHeight="1">
      <c r="A76" s="398" t="s">
        <v>11632</v>
      </c>
      <c r="B76" s="398" t="s">
        <v>448</v>
      </c>
      <c r="C76" s="399"/>
      <c r="D76" s="398" t="s">
        <v>807</v>
      </c>
      <c r="E76" s="400"/>
      <c r="F76" s="401"/>
      <c r="G76" s="41" t="s">
        <v>451</v>
      </c>
      <c r="H76" s="68" t="s">
        <v>11458</v>
      </c>
      <c r="I76" s="44"/>
      <c r="J76" s="23"/>
      <c r="K76" s="23"/>
      <c r="L76" s="23"/>
      <c r="M76" s="23"/>
      <c r="N76" s="23"/>
      <c r="O76" s="114" t="s">
        <v>11633</v>
      </c>
      <c r="P76" s="114" t="s">
        <v>11634</v>
      </c>
      <c r="Q76" s="114" t="s">
        <v>11635</v>
      </c>
      <c r="R76" s="114" t="s">
        <v>180</v>
      </c>
      <c r="S76" s="400"/>
      <c r="T76" s="114" t="s">
        <v>156</v>
      </c>
      <c r="U76" s="114">
        <v>2020</v>
      </c>
      <c r="V76" s="68" t="s">
        <v>11462</v>
      </c>
      <c r="W76" s="400"/>
      <c r="X76" s="400"/>
      <c r="Y76" s="400"/>
      <c r="Z76" s="400"/>
      <c r="AA76" s="400"/>
      <c r="AB76" s="400"/>
      <c r="AC76" s="400"/>
      <c r="AD76" s="400"/>
      <c r="AE76" s="400"/>
      <c r="AF76" s="400"/>
      <c r="AG76" s="400"/>
      <c r="AH76" s="400"/>
      <c r="AI76" s="400"/>
      <c r="AJ76" s="400"/>
      <c r="AK76" s="400"/>
      <c r="AL76" s="400"/>
      <c r="AM76" s="400"/>
      <c r="AN76" s="402"/>
      <c r="AO76" s="376" t="s">
        <v>11463</v>
      </c>
      <c r="AP76" s="368" t="s">
        <v>11249</v>
      </c>
      <c r="AQ76" s="403">
        <v>44172</v>
      </c>
      <c r="AR76" s="121" t="s">
        <v>39</v>
      </c>
      <c r="AS76" s="404"/>
      <c r="AT76" s="404"/>
      <c r="AU76" s="404"/>
      <c r="AV76" s="404"/>
      <c r="AW76" s="404"/>
      <c r="AX76" s="404"/>
      <c r="AY76" s="404"/>
      <c r="AZ76" s="404"/>
      <c r="BA76" s="404"/>
      <c r="BB76" s="404"/>
      <c r="BC76" s="404"/>
      <c r="BD76" s="404"/>
    </row>
    <row r="77" spans="1:56" ht="26.25" customHeight="1">
      <c r="A77" s="398" t="s">
        <v>11636</v>
      </c>
      <c r="B77" s="398" t="s">
        <v>448</v>
      </c>
      <c r="C77" s="399"/>
      <c r="D77" s="398" t="s">
        <v>666</v>
      </c>
      <c r="E77" s="400"/>
      <c r="F77" s="401"/>
      <c r="G77" s="41" t="s">
        <v>451</v>
      </c>
      <c r="H77" s="68" t="s">
        <v>11458</v>
      </c>
      <c r="I77" s="44"/>
      <c r="J77" s="23"/>
      <c r="K77" s="23"/>
      <c r="L77" s="23"/>
      <c r="M77" s="23"/>
      <c r="N77" s="23"/>
      <c r="O77" s="114" t="s">
        <v>11637</v>
      </c>
      <c r="P77" s="114" t="s">
        <v>11638</v>
      </c>
      <c r="Q77" s="114" t="s">
        <v>11639</v>
      </c>
      <c r="R77" s="114" t="s">
        <v>180</v>
      </c>
      <c r="S77" s="400"/>
      <c r="T77" s="114" t="s">
        <v>156</v>
      </c>
      <c r="U77" s="114">
        <v>2020</v>
      </c>
      <c r="V77" s="68" t="s">
        <v>11462</v>
      </c>
      <c r="W77" s="400"/>
      <c r="X77" s="400"/>
      <c r="Y77" s="400"/>
      <c r="Z77" s="400"/>
      <c r="AA77" s="400"/>
      <c r="AB77" s="400"/>
      <c r="AC77" s="400"/>
      <c r="AD77" s="400"/>
      <c r="AE77" s="400"/>
      <c r="AF77" s="400"/>
      <c r="AG77" s="400"/>
      <c r="AH77" s="400"/>
      <c r="AI77" s="400"/>
      <c r="AJ77" s="400"/>
      <c r="AK77" s="400"/>
      <c r="AL77" s="400"/>
      <c r="AM77" s="400"/>
      <c r="AN77" s="402"/>
      <c r="AO77" s="376" t="s">
        <v>11463</v>
      </c>
      <c r="AP77" s="368" t="s">
        <v>11249</v>
      </c>
      <c r="AQ77" s="403">
        <v>44172</v>
      </c>
      <c r="AR77" s="121" t="s">
        <v>39</v>
      </c>
      <c r="AS77" s="404"/>
      <c r="AT77" s="404"/>
      <c r="AU77" s="404"/>
      <c r="AV77" s="404"/>
      <c r="AW77" s="404"/>
      <c r="AX77" s="404"/>
      <c r="AY77" s="404"/>
      <c r="AZ77" s="404"/>
      <c r="BA77" s="404"/>
      <c r="BB77" s="404"/>
      <c r="BC77" s="404"/>
      <c r="BD77" s="404"/>
    </row>
    <row r="78" spans="1:56" ht="26.25" customHeight="1">
      <c r="A78" s="398" t="s">
        <v>11640</v>
      </c>
      <c r="B78" s="398" t="s">
        <v>448</v>
      </c>
      <c r="C78" s="399"/>
      <c r="D78" s="398" t="s">
        <v>782</v>
      </c>
      <c r="E78" s="400"/>
      <c r="F78" s="401"/>
      <c r="G78" s="41" t="s">
        <v>451</v>
      </c>
      <c r="H78" s="68" t="s">
        <v>11458</v>
      </c>
      <c r="I78" s="44"/>
      <c r="J78" s="23"/>
      <c r="K78" s="23"/>
      <c r="L78" s="23"/>
      <c r="M78" s="23"/>
      <c r="N78" s="23"/>
      <c r="O78" s="114" t="s">
        <v>11641</v>
      </c>
      <c r="P78" s="114" t="s">
        <v>11642</v>
      </c>
      <c r="Q78" s="114" t="s">
        <v>11474</v>
      </c>
      <c r="R78" s="114" t="s">
        <v>180</v>
      </c>
      <c r="S78" s="400"/>
      <c r="T78" s="114" t="s">
        <v>156</v>
      </c>
      <c r="U78" s="114">
        <v>2020</v>
      </c>
      <c r="V78" s="68" t="s">
        <v>11462</v>
      </c>
      <c r="W78" s="400"/>
      <c r="X78" s="400"/>
      <c r="Y78" s="400"/>
      <c r="Z78" s="400"/>
      <c r="AA78" s="400"/>
      <c r="AB78" s="400"/>
      <c r="AC78" s="400"/>
      <c r="AD78" s="400"/>
      <c r="AE78" s="400"/>
      <c r="AF78" s="400"/>
      <c r="AG78" s="400"/>
      <c r="AH78" s="400"/>
      <c r="AI78" s="400"/>
      <c r="AJ78" s="400"/>
      <c r="AK78" s="400"/>
      <c r="AL78" s="400"/>
      <c r="AM78" s="400"/>
      <c r="AN78" s="402"/>
      <c r="AO78" s="376" t="s">
        <v>11463</v>
      </c>
      <c r="AP78" s="368" t="s">
        <v>11249</v>
      </c>
      <c r="AQ78" s="403">
        <v>44172</v>
      </c>
      <c r="AR78" s="121" t="s">
        <v>39</v>
      </c>
      <c r="AS78" s="404"/>
      <c r="AT78" s="404"/>
      <c r="AU78" s="404"/>
      <c r="AV78" s="404"/>
      <c r="AW78" s="404"/>
      <c r="AX78" s="404"/>
      <c r="AY78" s="404"/>
      <c r="AZ78" s="404"/>
      <c r="BA78" s="404"/>
      <c r="BB78" s="404"/>
      <c r="BC78" s="404"/>
      <c r="BD78" s="404"/>
    </row>
    <row r="79" spans="1:56" ht="26.25" customHeight="1">
      <c r="A79" s="398" t="s">
        <v>11643</v>
      </c>
      <c r="B79" s="398" t="s">
        <v>448</v>
      </c>
      <c r="C79" s="399"/>
      <c r="D79" s="398" t="s">
        <v>782</v>
      </c>
      <c r="E79" s="400"/>
      <c r="F79" s="401"/>
      <c r="G79" s="41" t="s">
        <v>451</v>
      </c>
      <c r="H79" s="68" t="s">
        <v>11458</v>
      </c>
      <c r="I79" s="44"/>
      <c r="J79" s="23"/>
      <c r="K79" s="23"/>
      <c r="L79" s="23"/>
      <c r="M79" s="23"/>
      <c r="N79" s="23"/>
      <c r="O79" s="114" t="s">
        <v>11644</v>
      </c>
      <c r="P79" s="114" t="s">
        <v>11645</v>
      </c>
      <c r="Q79" s="114" t="s">
        <v>11646</v>
      </c>
      <c r="R79" s="114" t="s">
        <v>180</v>
      </c>
      <c r="S79" s="400"/>
      <c r="T79" s="114" t="s">
        <v>156</v>
      </c>
      <c r="U79" s="114">
        <v>2020</v>
      </c>
      <c r="V79" s="68" t="s">
        <v>11462</v>
      </c>
      <c r="W79" s="400"/>
      <c r="X79" s="400"/>
      <c r="Y79" s="400"/>
      <c r="Z79" s="400"/>
      <c r="AA79" s="400"/>
      <c r="AB79" s="400"/>
      <c r="AC79" s="400"/>
      <c r="AD79" s="400"/>
      <c r="AE79" s="400"/>
      <c r="AF79" s="400"/>
      <c r="AG79" s="400"/>
      <c r="AH79" s="400"/>
      <c r="AI79" s="400"/>
      <c r="AJ79" s="400"/>
      <c r="AK79" s="400"/>
      <c r="AL79" s="400"/>
      <c r="AM79" s="400"/>
      <c r="AN79" s="402"/>
      <c r="AO79" s="376" t="s">
        <v>11463</v>
      </c>
      <c r="AP79" s="368" t="s">
        <v>11249</v>
      </c>
      <c r="AQ79" s="403">
        <v>44172</v>
      </c>
      <c r="AR79" s="121" t="s">
        <v>39</v>
      </c>
      <c r="AS79" s="404"/>
      <c r="AT79" s="404"/>
      <c r="AU79" s="404"/>
      <c r="AV79" s="404"/>
      <c r="AW79" s="404"/>
      <c r="AX79" s="404"/>
      <c r="AY79" s="404"/>
      <c r="AZ79" s="404"/>
      <c r="BA79" s="404"/>
      <c r="BB79" s="404"/>
      <c r="BC79" s="404"/>
      <c r="BD79" s="404"/>
    </row>
    <row r="80" spans="1:56" ht="26.25" customHeight="1">
      <c r="A80" s="398" t="s">
        <v>11647</v>
      </c>
      <c r="B80" s="398" t="s">
        <v>448</v>
      </c>
      <c r="C80" s="399"/>
      <c r="D80" s="398" t="s">
        <v>11485</v>
      </c>
      <c r="E80" s="400"/>
      <c r="F80" s="401"/>
      <c r="G80" s="41" t="s">
        <v>451</v>
      </c>
      <c r="H80" s="68" t="s">
        <v>11458</v>
      </c>
      <c r="I80" s="44"/>
      <c r="J80" s="23"/>
      <c r="K80" s="23"/>
      <c r="L80" s="23"/>
      <c r="M80" s="23"/>
      <c r="N80" s="23"/>
      <c r="O80" s="114" t="s">
        <v>11648</v>
      </c>
      <c r="P80" s="114" t="s">
        <v>11649</v>
      </c>
      <c r="Q80" s="114" t="s">
        <v>11650</v>
      </c>
      <c r="R80" s="114" t="s">
        <v>180</v>
      </c>
      <c r="S80" s="400"/>
      <c r="T80" s="114" t="s">
        <v>156</v>
      </c>
      <c r="U80" s="114">
        <v>2020</v>
      </c>
      <c r="V80" s="68" t="s">
        <v>11462</v>
      </c>
      <c r="W80" s="400"/>
      <c r="X80" s="400"/>
      <c r="Y80" s="400"/>
      <c r="Z80" s="400"/>
      <c r="AA80" s="400"/>
      <c r="AB80" s="400"/>
      <c r="AC80" s="400"/>
      <c r="AD80" s="400"/>
      <c r="AE80" s="400"/>
      <c r="AF80" s="400"/>
      <c r="AG80" s="400"/>
      <c r="AH80" s="400"/>
      <c r="AI80" s="400"/>
      <c r="AJ80" s="400"/>
      <c r="AK80" s="400"/>
      <c r="AL80" s="400"/>
      <c r="AM80" s="400"/>
      <c r="AN80" s="402"/>
      <c r="AO80" s="376" t="s">
        <v>11463</v>
      </c>
      <c r="AP80" s="368" t="s">
        <v>11249</v>
      </c>
      <c r="AQ80" s="403">
        <v>44172</v>
      </c>
      <c r="AR80" s="121" t="s">
        <v>39</v>
      </c>
      <c r="AS80" s="404"/>
      <c r="AT80" s="404"/>
      <c r="AU80" s="404"/>
      <c r="AV80" s="404"/>
      <c r="AW80" s="404"/>
      <c r="AX80" s="404"/>
      <c r="AY80" s="404"/>
      <c r="AZ80" s="404"/>
      <c r="BA80" s="404"/>
      <c r="BB80" s="404"/>
      <c r="BC80" s="404"/>
      <c r="BD80" s="404"/>
    </row>
    <row r="81" spans="1:56" ht="26.25" customHeight="1">
      <c r="A81" s="398" t="s">
        <v>11651</v>
      </c>
      <c r="B81" s="398" t="s">
        <v>448</v>
      </c>
      <c r="C81" s="399"/>
      <c r="D81" s="398" t="s">
        <v>11477</v>
      </c>
      <c r="E81" s="400"/>
      <c r="F81" s="401"/>
      <c r="G81" s="41" t="s">
        <v>451</v>
      </c>
      <c r="H81" s="68" t="s">
        <v>11458</v>
      </c>
      <c r="I81" s="44"/>
      <c r="J81" s="23"/>
      <c r="K81" s="23"/>
      <c r="L81" s="23"/>
      <c r="M81" s="23"/>
      <c r="N81" s="23"/>
      <c r="O81" s="114" t="s">
        <v>11652</v>
      </c>
      <c r="P81" s="114" t="s">
        <v>11653</v>
      </c>
      <c r="Q81" s="114" t="s">
        <v>11654</v>
      </c>
      <c r="R81" s="114" t="s">
        <v>180</v>
      </c>
      <c r="S81" s="400"/>
      <c r="T81" s="114" t="s">
        <v>156</v>
      </c>
      <c r="U81" s="114">
        <v>2020</v>
      </c>
      <c r="V81" s="68" t="s">
        <v>11462</v>
      </c>
      <c r="W81" s="400"/>
      <c r="X81" s="400"/>
      <c r="Y81" s="400"/>
      <c r="Z81" s="400"/>
      <c r="AA81" s="400"/>
      <c r="AB81" s="400"/>
      <c r="AC81" s="400"/>
      <c r="AD81" s="400"/>
      <c r="AE81" s="400"/>
      <c r="AF81" s="400"/>
      <c r="AG81" s="400"/>
      <c r="AH81" s="400"/>
      <c r="AI81" s="400"/>
      <c r="AJ81" s="400"/>
      <c r="AK81" s="400"/>
      <c r="AL81" s="400"/>
      <c r="AM81" s="400"/>
      <c r="AN81" s="402"/>
      <c r="AO81" s="376" t="s">
        <v>11463</v>
      </c>
      <c r="AP81" s="368" t="s">
        <v>11249</v>
      </c>
      <c r="AQ81" s="403">
        <v>44172</v>
      </c>
      <c r="AR81" s="121" t="s">
        <v>39</v>
      </c>
      <c r="AS81" s="404"/>
      <c r="AT81" s="404"/>
      <c r="AU81" s="404"/>
      <c r="AV81" s="404"/>
      <c r="AW81" s="404"/>
      <c r="AX81" s="404"/>
      <c r="AY81" s="404"/>
      <c r="AZ81" s="404"/>
      <c r="BA81" s="404"/>
      <c r="BB81" s="404"/>
      <c r="BC81" s="404"/>
      <c r="BD81" s="404"/>
    </row>
    <row r="82" spans="1:56" ht="26.25" customHeight="1">
      <c r="A82" s="398" t="s">
        <v>11655</v>
      </c>
      <c r="B82" s="398" t="s">
        <v>448</v>
      </c>
      <c r="C82" s="399"/>
      <c r="D82" s="398" t="s">
        <v>875</v>
      </c>
      <c r="E82" s="400"/>
      <c r="F82" s="401"/>
      <c r="G82" s="41" t="s">
        <v>451</v>
      </c>
      <c r="H82" s="68" t="s">
        <v>11458</v>
      </c>
      <c r="I82" s="44"/>
      <c r="J82" s="23"/>
      <c r="K82" s="23"/>
      <c r="L82" s="23"/>
      <c r="M82" s="23"/>
      <c r="N82" s="23"/>
      <c r="O82" s="114" t="s">
        <v>11656</v>
      </c>
      <c r="P82" s="114" t="s">
        <v>11657</v>
      </c>
      <c r="Q82" s="114" t="s">
        <v>11657</v>
      </c>
      <c r="R82" s="114" t="s">
        <v>180</v>
      </c>
      <c r="S82" s="400"/>
      <c r="T82" s="114" t="s">
        <v>156</v>
      </c>
      <c r="U82" s="114">
        <v>2020</v>
      </c>
      <c r="V82" s="68" t="s">
        <v>11462</v>
      </c>
      <c r="W82" s="400"/>
      <c r="X82" s="400"/>
      <c r="Y82" s="400"/>
      <c r="Z82" s="400"/>
      <c r="AA82" s="400"/>
      <c r="AB82" s="400"/>
      <c r="AC82" s="400"/>
      <c r="AD82" s="400"/>
      <c r="AE82" s="400"/>
      <c r="AF82" s="400"/>
      <c r="AG82" s="400"/>
      <c r="AH82" s="400"/>
      <c r="AI82" s="400"/>
      <c r="AJ82" s="400"/>
      <c r="AK82" s="400"/>
      <c r="AL82" s="400"/>
      <c r="AM82" s="400"/>
      <c r="AN82" s="402"/>
      <c r="AO82" s="376" t="s">
        <v>11463</v>
      </c>
      <c r="AP82" s="368" t="s">
        <v>11249</v>
      </c>
      <c r="AQ82" s="403">
        <v>44172</v>
      </c>
      <c r="AR82" s="121" t="s">
        <v>39</v>
      </c>
      <c r="AS82" s="404"/>
      <c r="AT82" s="404"/>
      <c r="AU82" s="404"/>
      <c r="AV82" s="404"/>
      <c r="AW82" s="404"/>
      <c r="AX82" s="404"/>
      <c r="AY82" s="404"/>
      <c r="AZ82" s="404"/>
      <c r="BA82" s="404"/>
      <c r="BB82" s="404"/>
      <c r="BC82" s="404"/>
      <c r="BD82" s="404"/>
    </row>
    <row r="83" spans="1:56" ht="26.25" customHeight="1">
      <c r="A83" s="398" t="s">
        <v>11658</v>
      </c>
      <c r="B83" s="398" t="s">
        <v>448</v>
      </c>
      <c r="C83" s="399"/>
      <c r="D83" s="398" t="s">
        <v>782</v>
      </c>
      <c r="E83" s="400"/>
      <c r="F83" s="401"/>
      <c r="G83" s="41" t="s">
        <v>451</v>
      </c>
      <c r="H83" s="68" t="s">
        <v>11458</v>
      </c>
      <c r="I83" s="44"/>
      <c r="J83" s="23"/>
      <c r="K83" s="23"/>
      <c r="L83" s="23"/>
      <c r="M83" s="23"/>
      <c r="N83" s="23"/>
      <c r="O83" s="114" t="s">
        <v>11659</v>
      </c>
      <c r="P83" s="114" t="s">
        <v>11660</v>
      </c>
      <c r="Q83" s="114" t="s">
        <v>11661</v>
      </c>
      <c r="R83" s="114" t="s">
        <v>180</v>
      </c>
      <c r="S83" s="400"/>
      <c r="T83" s="114" t="s">
        <v>156</v>
      </c>
      <c r="U83" s="114">
        <v>2020</v>
      </c>
      <c r="V83" s="68" t="s">
        <v>11462</v>
      </c>
      <c r="W83" s="400"/>
      <c r="X83" s="400"/>
      <c r="Y83" s="400"/>
      <c r="Z83" s="400"/>
      <c r="AA83" s="400"/>
      <c r="AB83" s="400"/>
      <c r="AC83" s="400"/>
      <c r="AD83" s="400"/>
      <c r="AE83" s="400"/>
      <c r="AF83" s="400"/>
      <c r="AG83" s="400"/>
      <c r="AH83" s="400"/>
      <c r="AI83" s="400"/>
      <c r="AJ83" s="400"/>
      <c r="AK83" s="400"/>
      <c r="AL83" s="400"/>
      <c r="AM83" s="400"/>
      <c r="AN83" s="402"/>
      <c r="AO83" s="376" t="s">
        <v>11463</v>
      </c>
      <c r="AP83" s="368" t="s">
        <v>11249</v>
      </c>
      <c r="AQ83" s="403">
        <v>44172</v>
      </c>
      <c r="AR83" s="121" t="s">
        <v>39</v>
      </c>
      <c r="AS83" s="404"/>
      <c r="AT83" s="404"/>
      <c r="AU83" s="404"/>
      <c r="AV83" s="404"/>
      <c r="AW83" s="404"/>
      <c r="AX83" s="404"/>
      <c r="AY83" s="404"/>
      <c r="AZ83" s="404"/>
      <c r="BA83" s="404"/>
      <c r="BB83" s="404"/>
      <c r="BC83" s="404"/>
      <c r="BD83" s="404"/>
    </row>
    <row r="84" spans="1:56" ht="26.25" customHeight="1">
      <c r="A84" s="398" t="s">
        <v>11662</v>
      </c>
      <c r="B84" s="398" t="s">
        <v>448</v>
      </c>
      <c r="C84" s="399"/>
      <c r="D84" s="398" t="s">
        <v>11663</v>
      </c>
      <c r="E84" s="400"/>
      <c r="F84" s="401"/>
      <c r="G84" s="41" t="s">
        <v>451</v>
      </c>
      <c r="H84" s="68" t="s">
        <v>11458</v>
      </c>
      <c r="I84" s="44"/>
      <c r="J84" s="23"/>
      <c r="K84" s="23"/>
      <c r="L84" s="23"/>
      <c r="M84" s="23"/>
      <c r="N84" s="23"/>
      <c r="O84" s="114" t="s">
        <v>11491</v>
      </c>
      <c r="P84" s="400"/>
      <c r="Q84" s="114" t="s">
        <v>11492</v>
      </c>
      <c r="R84" s="114" t="s">
        <v>180</v>
      </c>
      <c r="S84" s="400"/>
      <c r="T84" s="114" t="s">
        <v>156</v>
      </c>
      <c r="U84" s="114">
        <v>2020</v>
      </c>
      <c r="V84" s="68" t="s">
        <v>11462</v>
      </c>
      <c r="W84" s="400"/>
      <c r="X84" s="400"/>
      <c r="Y84" s="400"/>
      <c r="Z84" s="400"/>
      <c r="AA84" s="400"/>
      <c r="AB84" s="400"/>
      <c r="AC84" s="400"/>
      <c r="AD84" s="400"/>
      <c r="AE84" s="400"/>
      <c r="AF84" s="400"/>
      <c r="AG84" s="400"/>
      <c r="AH84" s="400"/>
      <c r="AI84" s="400"/>
      <c r="AJ84" s="400"/>
      <c r="AK84" s="400"/>
      <c r="AL84" s="400"/>
      <c r="AM84" s="400"/>
      <c r="AN84" s="402"/>
      <c r="AO84" s="376" t="s">
        <v>11463</v>
      </c>
      <c r="AP84" s="368" t="s">
        <v>11249</v>
      </c>
      <c r="AQ84" s="403">
        <v>44172</v>
      </c>
      <c r="AR84" s="121" t="s">
        <v>39</v>
      </c>
      <c r="AS84" s="404"/>
      <c r="AT84" s="404"/>
      <c r="AU84" s="404"/>
      <c r="AV84" s="404"/>
      <c r="AW84" s="404"/>
      <c r="AX84" s="404"/>
      <c r="AY84" s="404"/>
      <c r="AZ84" s="404"/>
      <c r="BA84" s="404"/>
      <c r="BB84" s="404"/>
      <c r="BC84" s="404"/>
      <c r="BD84" s="404"/>
    </row>
    <row r="85" spans="1:56" ht="26.25" customHeight="1">
      <c r="A85" s="398" t="s">
        <v>11664</v>
      </c>
      <c r="B85" s="398" t="s">
        <v>448</v>
      </c>
      <c r="C85" s="399"/>
      <c r="D85" s="398" t="s">
        <v>807</v>
      </c>
      <c r="E85" s="400"/>
      <c r="F85" s="401"/>
      <c r="G85" s="41" t="s">
        <v>451</v>
      </c>
      <c r="H85" s="68" t="s">
        <v>11458</v>
      </c>
      <c r="I85" s="44"/>
      <c r="J85" s="23"/>
      <c r="K85" s="23"/>
      <c r="L85" s="23"/>
      <c r="M85" s="23"/>
      <c r="N85" s="23"/>
      <c r="O85" s="114" t="s">
        <v>11665</v>
      </c>
      <c r="P85" s="114" t="s">
        <v>11666</v>
      </c>
      <c r="Q85" s="114" t="s">
        <v>11667</v>
      </c>
      <c r="R85" s="114" t="s">
        <v>180</v>
      </c>
      <c r="S85" s="400"/>
      <c r="T85" s="114" t="s">
        <v>156</v>
      </c>
      <c r="U85" s="114">
        <v>2020</v>
      </c>
      <c r="V85" s="68" t="s">
        <v>11462</v>
      </c>
      <c r="W85" s="400"/>
      <c r="X85" s="400"/>
      <c r="Y85" s="400"/>
      <c r="Z85" s="400"/>
      <c r="AA85" s="400"/>
      <c r="AB85" s="400"/>
      <c r="AC85" s="400"/>
      <c r="AD85" s="400"/>
      <c r="AE85" s="400"/>
      <c r="AF85" s="400"/>
      <c r="AG85" s="400"/>
      <c r="AH85" s="400"/>
      <c r="AI85" s="400"/>
      <c r="AJ85" s="400"/>
      <c r="AK85" s="400"/>
      <c r="AL85" s="400"/>
      <c r="AM85" s="400"/>
      <c r="AN85" s="402"/>
      <c r="AO85" s="376" t="s">
        <v>11463</v>
      </c>
      <c r="AP85" s="368" t="s">
        <v>11249</v>
      </c>
      <c r="AQ85" s="403">
        <v>44172</v>
      </c>
      <c r="AR85" s="121" t="s">
        <v>39</v>
      </c>
      <c r="AS85" s="404"/>
      <c r="AT85" s="404"/>
      <c r="AU85" s="404"/>
      <c r="AV85" s="404"/>
      <c r="AW85" s="404"/>
      <c r="AX85" s="404"/>
      <c r="AY85" s="404"/>
      <c r="AZ85" s="404"/>
      <c r="BA85" s="404"/>
      <c r="BB85" s="404"/>
      <c r="BC85" s="404"/>
      <c r="BD85" s="404"/>
    </row>
    <row r="86" spans="1:56" ht="26.25" customHeight="1">
      <c r="A86" s="398" t="s">
        <v>11668</v>
      </c>
      <c r="B86" s="398" t="s">
        <v>448</v>
      </c>
      <c r="C86" s="399"/>
      <c r="D86" s="398" t="s">
        <v>782</v>
      </c>
      <c r="E86" s="400"/>
      <c r="F86" s="401"/>
      <c r="G86" s="41" t="s">
        <v>451</v>
      </c>
      <c r="H86" s="68" t="s">
        <v>11458</v>
      </c>
      <c r="I86" s="44"/>
      <c r="J86" s="23"/>
      <c r="K86" s="23"/>
      <c r="L86" s="23"/>
      <c r="M86" s="23"/>
      <c r="N86" s="23"/>
      <c r="O86" s="114" t="s">
        <v>11669</v>
      </c>
      <c r="P86" s="114" t="s">
        <v>11670</v>
      </c>
      <c r="Q86" s="114" t="s">
        <v>11671</v>
      </c>
      <c r="R86" s="114" t="s">
        <v>180</v>
      </c>
      <c r="S86" s="400"/>
      <c r="T86" s="114" t="s">
        <v>156</v>
      </c>
      <c r="U86" s="114">
        <v>2020</v>
      </c>
      <c r="V86" s="68" t="s">
        <v>11462</v>
      </c>
      <c r="W86" s="400"/>
      <c r="X86" s="400"/>
      <c r="Y86" s="400"/>
      <c r="Z86" s="400"/>
      <c r="AA86" s="400"/>
      <c r="AB86" s="400"/>
      <c r="AC86" s="400"/>
      <c r="AD86" s="400"/>
      <c r="AE86" s="400"/>
      <c r="AF86" s="400"/>
      <c r="AG86" s="400"/>
      <c r="AH86" s="400"/>
      <c r="AI86" s="400"/>
      <c r="AJ86" s="400"/>
      <c r="AK86" s="400"/>
      <c r="AL86" s="400"/>
      <c r="AM86" s="400"/>
      <c r="AN86" s="402"/>
      <c r="AO86" s="376" t="s">
        <v>11463</v>
      </c>
      <c r="AP86" s="368" t="s">
        <v>11249</v>
      </c>
      <c r="AQ86" s="403">
        <v>44172</v>
      </c>
      <c r="AR86" s="121" t="s">
        <v>39</v>
      </c>
      <c r="AS86" s="404"/>
      <c r="AT86" s="404"/>
      <c r="AU86" s="404"/>
      <c r="AV86" s="404"/>
      <c r="AW86" s="404"/>
      <c r="AX86" s="404"/>
      <c r="AY86" s="404"/>
      <c r="AZ86" s="404"/>
      <c r="BA86" s="404"/>
      <c r="BB86" s="404"/>
      <c r="BC86" s="404"/>
      <c r="BD86" s="404"/>
    </row>
    <row r="87" spans="1:56" ht="26.25" customHeight="1">
      <c r="A87" s="398" t="s">
        <v>11672</v>
      </c>
      <c r="B87" s="398" t="s">
        <v>448</v>
      </c>
      <c r="C87" s="399"/>
      <c r="D87" s="398" t="s">
        <v>11673</v>
      </c>
      <c r="E87" s="400"/>
      <c r="F87" s="401"/>
      <c r="G87" s="41" t="s">
        <v>451</v>
      </c>
      <c r="H87" s="68" t="s">
        <v>11458</v>
      </c>
      <c r="I87" s="44"/>
      <c r="J87" s="23"/>
      <c r="K87" s="23"/>
      <c r="L87" s="23"/>
      <c r="M87" s="23"/>
      <c r="N87" s="23"/>
      <c r="O87" s="114" t="s">
        <v>11674</v>
      </c>
      <c r="P87" s="400"/>
      <c r="Q87" s="114" t="s">
        <v>11675</v>
      </c>
      <c r="R87" s="114" t="s">
        <v>180</v>
      </c>
      <c r="S87" s="400"/>
      <c r="T87" s="114" t="s">
        <v>156</v>
      </c>
      <c r="U87" s="114">
        <v>2020</v>
      </c>
      <c r="V87" s="68" t="s">
        <v>11462</v>
      </c>
      <c r="W87" s="400"/>
      <c r="X87" s="400"/>
      <c r="Y87" s="400"/>
      <c r="Z87" s="400"/>
      <c r="AA87" s="400"/>
      <c r="AB87" s="400"/>
      <c r="AC87" s="400"/>
      <c r="AD87" s="400"/>
      <c r="AE87" s="400"/>
      <c r="AF87" s="400"/>
      <c r="AG87" s="400"/>
      <c r="AH87" s="400"/>
      <c r="AI87" s="400"/>
      <c r="AJ87" s="400"/>
      <c r="AK87" s="400"/>
      <c r="AL87" s="400"/>
      <c r="AM87" s="400"/>
      <c r="AN87" s="402"/>
      <c r="AO87" s="376" t="s">
        <v>11463</v>
      </c>
      <c r="AP87" s="368" t="s">
        <v>11249</v>
      </c>
      <c r="AQ87" s="403">
        <v>44172</v>
      </c>
      <c r="AR87" s="121" t="s">
        <v>39</v>
      </c>
      <c r="AS87" s="404"/>
      <c r="AT87" s="404"/>
      <c r="AU87" s="404"/>
      <c r="AV87" s="404"/>
      <c r="AW87" s="404"/>
      <c r="AX87" s="404"/>
      <c r="AY87" s="404"/>
      <c r="AZ87" s="404"/>
      <c r="BA87" s="404"/>
      <c r="BB87" s="404"/>
      <c r="BC87" s="404"/>
      <c r="BD87" s="404"/>
    </row>
    <row r="88" spans="1:56" ht="26.25" customHeight="1">
      <c r="A88" s="398" t="s">
        <v>11676</v>
      </c>
      <c r="B88" s="398" t="s">
        <v>448</v>
      </c>
      <c r="C88" s="399"/>
      <c r="D88" s="398" t="s">
        <v>11490</v>
      </c>
      <c r="E88" s="400"/>
      <c r="F88" s="401"/>
      <c r="G88" s="41" t="s">
        <v>451</v>
      </c>
      <c r="H88" s="68" t="s">
        <v>11458</v>
      </c>
      <c r="I88" s="44"/>
      <c r="J88" s="23"/>
      <c r="K88" s="23"/>
      <c r="L88" s="23"/>
      <c r="M88" s="23"/>
      <c r="N88" s="23"/>
      <c r="O88" s="114" t="s">
        <v>11677</v>
      </c>
      <c r="P88" s="114" t="s">
        <v>11678</v>
      </c>
      <c r="Q88" s="114" t="s">
        <v>11679</v>
      </c>
      <c r="R88" s="114" t="s">
        <v>180</v>
      </c>
      <c r="S88" s="400"/>
      <c r="T88" s="114" t="s">
        <v>156</v>
      </c>
      <c r="U88" s="114">
        <v>2020</v>
      </c>
      <c r="V88" s="68" t="s">
        <v>11462</v>
      </c>
      <c r="W88" s="400"/>
      <c r="X88" s="400"/>
      <c r="Y88" s="400"/>
      <c r="Z88" s="400"/>
      <c r="AA88" s="400"/>
      <c r="AB88" s="400"/>
      <c r="AC88" s="400"/>
      <c r="AD88" s="400"/>
      <c r="AE88" s="400"/>
      <c r="AF88" s="400"/>
      <c r="AG88" s="400"/>
      <c r="AH88" s="400"/>
      <c r="AI88" s="400"/>
      <c r="AJ88" s="400"/>
      <c r="AK88" s="400"/>
      <c r="AL88" s="400"/>
      <c r="AM88" s="400"/>
      <c r="AN88" s="402"/>
      <c r="AO88" s="376" t="s">
        <v>11463</v>
      </c>
      <c r="AP88" s="368" t="s">
        <v>11249</v>
      </c>
      <c r="AQ88" s="403">
        <v>44172</v>
      </c>
      <c r="AR88" s="121" t="s">
        <v>39</v>
      </c>
      <c r="AS88" s="404"/>
      <c r="AT88" s="404"/>
      <c r="AU88" s="404"/>
      <c r="AV88" s="404"/>
      <c r="AW88" s="404"/>
      <c r="AX88" s="404"/>
      <c r="AY88" s="404"/>
      <c r="AZ88" s="404"/>
      <c r="BA88" s="404"/>
      <c r="BB88" s="404"/>
      <c r="BC88" s="404"/>
      <c r="BD88" s="404"/>
    </row>
    <row r="89" spans="1:56" ht="26.25" customHeight="1">
      <c r="A89" s="398" t="s">
        <v>11680</v>
      </c>
      <c r="B89" s="398" t="s">
        <v>448</v>
      </c>
      <c r="C89" s="399"/>
      <c r="D89" s="398" t="s">
        <v>11457</v>
      </c>
      <c r="E89" s="400"/>
      <c r="F89" s="401"/>
      <c r="G89" s="41" t="s">
        <v>451</v>
      </c>
      <c r="H89" s="68" t="s">
        <v>11458</v>
      </c>
      <c r="I89" s="44"/>
      <c r="J89" s="23"/>
      <c r="K89" s="23"/>
      <c r="L89" s="23"/>
      <c r="M89" s="23"/>
      <c r="N89" s="23"/>
      <c r="O89" s="114" t="s">
        <v>11681</v>
      </c>
      <c r="P89" s="114" t="s">
        <v>11682</v>
      </c>
      <c r="Q89" s="114" t="s">
        <v>11683</v>
      </c>
      <c r="R89" s="114" t="s">
        <v>180</v>
      </c>
      <c r="S89" s="400"/>
      <c r="T89" s="114" t="s">
        <v>156</v>
      </c>
      <c r="U89" s="114">
        <v>2020</v>
      </c>
      <c r="V89" s="68" t="s">
        <v>11462</v>
      </c>
      <c r="W89" s="400"/>
      <c r="X89" s="400"/>
      <c r="Y89" s="400"/>
      <c r="Z89" s="400"/>
      <c r="AA89" s="400"/>
      <c r="AB89" s="400"/>
      <c r="AC89" s="400"/>
      <c r="AD89" s="400"/>
      <c r="AE89" s="400"/>
      <c r="AF89" s="400"/>
      <c r="AG89" s="400"/>
      <c r="AH89" s="400"/>
      <c r="AI89" s="400"/>
      <c r="AJ89" s="400"/>
      <c r="AK89" s="400"/>
      <c r="AL89" s="400"/>
      <c r="AM89" s="400"/>
      <c r="AN89" s="402"/>
      <c r="AO89" s="376" t="s">
        <v>11463</v>
      </c>
      <c r="AP89" s="368" t="s">
        <v>11249</v>
      </c>
      <c r="AQ89" s="403">
        <v>44172</v>
      </c>
      <c r="AR89" s="121" t="s">
        <v>39</v>
      </c>
      <c r="AS89" s="404"/>
      <c r="AT89" s="404"/>
      <c r="AU89" s="404"/>
      <c r="AV89" s="404"/>
      <c r="AW89" s="404"/>
      <c r="AX89" s="404"/>
      <c r="AY89" s="404"/>
      <c r="AZ89" s="404"/>
      <c r="BA89" s="404"/>
      <c r="BB89" s="404"/>
      <c r="BC89" s="404"/>
      <c r="BD89" s="404"/>
    </row>
    <row r="90" spans="1:56" ht="26.25" customHeight="1">
      <c r="A90" s="398" t="s">
        <v>11684</v>
      </c>
      <c r="B90" s="398" t="s">
        <v>448</v>
      </c>
      <c r="C90" s="399"/>
      <c r="D90" s="398" t="s">
        <v>1038</v>
      </c>
      <c r="E90" s="400"/>
      <c r="F90" s="401"/>
      <c r="G90" s="41" t="s">
        <v>451</v>
      </c>
      <c r="H90" s="68" t="s">
        <v>11458</v>
      </c>
      <c r="I90" s="44"/>
      <c r="J90" s="23"/>
      <c r="K90" s="23"/>
      <c r="L90" s="23"/>
      <c r="M90" s="23"/>
      <c r="N90" s="23"/>
      <c r="O90" s="114" t="s">
        <v>11685</v>
      </c>
      <c r="P90" s="114" t="s">
        <v>11686</v>
      </c>
      <c r="Q90" s="114" t="s">
        <v>11687</v>
      </c>
      <c r="R90" s="114" t="s">
        <v>180</v>
      </c>
      <c r="S90" s="400"/>
      <c r="T90" s="114" t="s">
        <v>156</v>
      </c>
      <c r="U90" s="114">
        <v>2020</v>
      </c>
      <c r="V90" s="68" t="s">
        <v>11462</v>
      </c>
      <c r="W90" s="400"/>
      <c r="X90" s="400"/>
      <c r="Y90" s="400"/>
      <c r="Z90" s="400"/>
      <c r="AA90" s="400"/>
      <c r="AB90" s="400"/>
      <c r="AC90" s="400"/>
      <c r="AD90" s="400"/>
      <c r="AE90" s="400"/>
      <c r="AF90" s="400"/>
      <c r="AG90" s="400"/>
      <c r="AH90" s="400"/>
      <c r="AI90" s="400"/>
      <c r="AJ90" s="400"/>
      <c r="AK90" s="400"/>
      <c r="AL90" s="400"/>
      <c r="AM90" s="400"/>
      <c r="AN90" s="402"/>
      <c r="AO90" s="376" t="s">
        <v>11463</v>
      </c>
      <c r="AP90" s="368" t="s">
        <v>11249</v>
      </c>
      <c r="AQ90" s="403">
        <v>44172</v>
      </c>
      <c r="AR90" s="121" t="s">
        <v>39</v>
      </c>
      <c r="AS90" s="404"/>
      <c r="AT90" s="404"/>
      <c r="AU90" s="404"/>
      <c r="AV90" s="404"/>
      <c r="AW90" s="404"/>
      <c r="AX90" s="404"/>
      <c r="AY90" s="404"/>
      <c r="AZ90" s="404"/>
      <c r="BA90" s="404"/>
      <c r="BB90" s="404"/>
      <c r="BC90" s="404"/>
      <c r="BD90" s="404"/>
    </row>
    <row r="91" spans="1:56" ht="26.25" customHeight="1">
      <c r="A91" s="398" t="s">
        <v>11688</v>
      </c>
      <c r="B91" s="398" t="s">
        <v>448</v>
      </c>
      <c r="C91" s="399"/>
      <c r="D91" s="398" t="s">
        <v>11490</v>
      </c>
      <c r="E91" s="400"/>
      <c r="F91" s="401"/>
      <c r="G91" s="41" t="s">
        <v>451</v>
      </c>
      <c r="H91" s="68" t="s">
        <v>11458</v>
      </c>
      <c r="I91" s="44"/>
      <c r="J91" s="23"/>
      <c r="K91" s="23"/>
      <c r="L91" s="23"/>
      <c r="M91" s="23"/>
      <c r="N91" s="23"/>
      <c r="O91" s="114" t="s">
        <v>11689</v>
      </c>
      <c r="P91" s="114" t="s">
        <v>11690</v>
      </c>
      <c r="Q91" s="114" t="s">
        <v>11690</v>
      </c>
      <c r="R91" s="114" t="s">
        <v>180</v>
      </c>
      <c r="S91" s="400"/>
      <c r="T91" s="114" t="s">
        <v>156</v>
      </c>
      <c r="U91" s="114">
        <v>2020</v>
      </c>
      <c r="V91" s="68" t="s">
        <v>11462</v>
      </c>
      <c r="W91" s="400"/>
      <c r="X91" s="400"/>
      <c r="Y91" s="400"/>
      <c r="Z91" s="400"/>
      <c r="AA91" s="400"/>
      <c r="AB91" s="400"/>
      <c r="AC91" s="400"/>
      <c r="AD91" s="400"/>
      <c r="AE91" s="400"/>
      <c r="AF91" s="400"/>
      <c r="AG91" s="400"/>
      <c r="AH91" s="400"/>
      <c r="AI91" s="400"/>
      <c r="AJ91" s="400"/>
      <c r="AK91" s="400"/>
      <c r="AL91" s="400"/>
      <c r="AM91" s="400"/>
      <c r="AN91" s="402"/>
      <c r="AO91" s="376" t="s">
        <v>11463</v>
      </c>
      <c r="AP91" s="368" t="s">
        <v>11249</v>
      </c>
      <c r="AQ91" s="403">
        <v>44172</v>
      </c>
      <c r="AR91" s="121" t="s">
        <v>39</v>
      </c>
      <c r="AS91" s="404"/>
      <c r="AT91" s="404"/>
      <c r="AU91" s="404"/>
      <c r="AV91" s="404"/>
      <c r="AW91" s="404"/>
      <c r="AX91" s="404"/>
      <c r="AY91" s="404"/>
      <c r="AZ91" s="404"/>
      <c r="BA91" s="404"/>
      <c r="BB91" s="404"/>
      <c r="BC91" s="404"/>
      <c r="BD91" s="404"/>
    </row>
    <row r="92" spans="1:56" ht="26.25" customHeight="1">
      <c r="A92" s="398" t="s">
        <v>11691</v>
      </c>
      <c r="B92" s="398" t="s">
        <v>448</v>
      </c>
      <c r="C92" s="399"/>
      <c r="D92" s="398" t="s">
        <v>1067</v>
      </c>
      <c r="E92" s="400"/>
      <c r="F92" s="401"/>
      <c r="G92" s="41" t="s">
        <v>451</v>
      </c>
      <c r="H92" s="68" t="s">
        <v>11458</v>
      </c>
      <c r="I92" s="44"/>
      <c r="J92" s="23"/>
      <c r="K92" s="23"/>
      <c r="L92" s="23"/>
      <c r="M92" s="23"/>
      <c r="N92" s="23"/>
      <c r="O92" s="114" t="s">
        <v>11692</v>
      </c>
      <c r="P92" s="400"/>
      <c r="Q92" s="114" t="s">
        <v>11693</v>
      </c>
      <c r="R92" s="114" t="s">
        <v>180</v>
      </c>
      <c r="S92" s="400"/>
      <c r="T92" s="114" t="s">
        <v>156</v>
      </c>
      <c r="U92" s="114">
        <v>2020</v>
      </c>
      <c r="V92" s="68" t="s">
        <v>11462</v>
      </c>
      <c r="W92" s="400"/>
      <c r="X92" s="400"/>
      <c r="Y92" s="400"/>
      <c r="Z92" s="400"/>
      <c r="AA92" s="400"/>
      <c r="AB92" s="400"/>
      <c r="AC92" s="400"/>
      <c r="AD92" s="400"/>
      <c r="AE92" s="400"/>
      <c r="AF92" s="400"/>
      <c r="AG92" s="400"/>
      <c r="AH92" s="400"/>
      <c r="AI92" s="400"/>
      <c r="AJ92" s="400"/>
      <c r="AK92" s="400"/>
      <c r="AL92" s="400"/>
      <c r="AM92" s="400"/>
      <c r="AN92" s="402"/>
      <c r="AO92" s="376" t="s">
        <v>11463</v>
      </c>
      <c r="AP92" s="368" t="s">
        <v>11249</v>
      </c>
      <c r="AQ92" s="403">
        <v>44172</v>
      </c>
      <c r="AR92" s="121" t="s">
        <v>39</v>
      </c>
      <c r="AS92" s="404"/>
      <c r="AT92" s="404"/>
      <c r="AU92" s="404"/>
      <c r="AV92" s="404"/>
      <c r="AW92" s="404"/>
      <c r="AX92" s="404"/>
      <c r="AY92" s="404"/>
      <c r="AZ92" s="404"/>
      <c r="BA92" s="404"/>
      <c r="BB92" s="404"/>
      <c r="BC92" s="404"/>
      <c r="BD92" s="404"/>
    </row>
    <row r="93" spans="1:56" ht="26.25" customHeight="1">
      <c r="A93" s="398" t="s">
        <v>11694</v>
      </c>
      <c r="B93" s="398" t="s">
        <v>448</v>
      </c>
      <c r="C93" s="399"/>
      <c r="D93" s="398" t="s">
        <v>768</v>
      </c>
      <c r="E93" s="400"/>
      <c r="F93" s="401"/>
      <c r="G93" s="41" t="s">
        <v>451</v>
      </c>
      <c r="H93" s="68" t="s">
        <v>11458</v>
      </c>
      <c r="I93" s="44"/>
      <c r="J93" s="23"/>
      <c r="K93" s="23"/>
      <c r="L93" s="23"/>
      <c r="M93" s="23"/>
      <c r="N93" s="23"/>
      <c r="O93" s="114" t="s">
        <v>11695</v>
      </c>
      <c r="P93" s="114" t="s">
        <v>11696</v>
      </c>
      <c r="Q93" s="114" t="s">
        <v>11697</v>
      </c>
      <c r="R93" s="114" t="s">
        <v>180</v>
      </c>
      <c r="S93" s="400"/>
      <c r="T93" s="114" t="s">
        <v>156</v>
      </c>
      <c r="U93" s="114">
        <v>2020</v>
      </c>
      <c r="V93" s="68" t="s">
        <v>11462</v>
      </c>
      <c r="W93" s="400"/>
      <c r="X93" s="400"/>
      <c r="Y93" s="400"/>
      <c r="Z93" s="400"/>
      <c r="AA93" s="400"/>
      <c r="AB93" s="400"/>
      <c r="AC93" s="400"/>
      <c r="AD93" s="400"/>
      <c r="AE93" s="400"/>
      <c r="AF93" s="400"/>
      <c r="AG93" s="400"/>
      <c r="AH93" s="400"/>
      <c r="AI93" s="400"/>
      <c r="AJ93" s="400"/>
      <c r="AK93" s="400"/>
      <c r="AL93" s="400"/>
      <c r="AM93" s="400"/>
      <c r="AN93" s="402"/>
      <c r="AO93" s="376" t="s">
        <v>11463</v>
      </c>
      <c r="AP93" s="368" t="s">
        <v>11249</v>
      </c>
      <c r="AQ93" s="403">
        <v>44172</v>
      </c>
      <c r="AR93" s="121" t="s">
        <v>39</v>
      </c>
      <c r="AS93" s="404"/>
      <c r="AT93" s="404"/>
      <c r="AU93" s="404"/>
      <c r="AV93" s="404"/>
      <c r="AW93" s="404"/>
      <c r="AX93" s="404"/>
      <c r="AY93" s="404"/>
      <c r="AZ93" s="404"/>
      <c r="BA93" s="404"/>
      <c r="BB93" s="404"/>
      <c r="BC93" s="404"/>
      <c r="BD93" s="404"/>
    </row>
    <row r="94" spans="1:56" ht="26.25" customHeight="1">
      <c r="A94" s="398" t="s">
        <v>11698</v>
      </c>
      <c r="B94" s="398" t="s">
        <v>448</v>
      </c>
      <c r="C94" s="399"/>
      <c r="D94" s="398" t="s">
        <v>768</v>
      </c>
      <c r="E94" s="400"/>
      <c r="F94" s="401"/>
      <c r="G94" s="41" t="s">
        <v>451</v>
      </c>
      <c r="H94" s="68" t="s">
        <v>11458</v>
      </c>
      <c r="I94" s="44"/>
      <c r="J94" s="23"/>
      <c r="K94" s="23"/>
      <c r="L94" s="23"/>
      <c r="M94" s="23"/>
      <c r="N94" s="23"/>
      <c r="O94" s="114" t="s">
        <v>11699</v>
      </c>
      <c r="P94" s="114" t="s">
        <v>11700</v>
      </c>
      <c r="Q94" s="114" t="s">
        <v>11701</v>
      </c>
      <c r="R94" s="114" t="s">
        <v>180</v>
      </c>
      <c r="S94" s="400"/>
      <c r="T94" s="114" t="s">
        <v>156</v>
      </c>
      <c r="U94" s="114">
        <v>2020</v>
      </c>
      <c r="V94" s="68" t="s">
        <v>11462</v>
      </c>
      <c r="W94" s="400"/>
      <c r="X94" s="400"/>
      <c r="Y94" s="400"/>
      <c r="Z94" s="400"/>
      <c r="AA94" s="400"/>
      <c r="AB94" s="400"/>
      <c r="AC94" s="400"/>
      <c r="AD94" s="400"/>
      <c r="AE94" s="400"/>
      <c r="AF94" s="400"/>
      <c r="AG94" s="400"/>
      <c r="AH94" s="400"/>
      <c r="AI94" s="400"/>
      <c r="AJ94" s="400"/>
      <c r="AK94" s="400"/>
      <c r="AL94" s="400"/>
      <c r="AM94" s="400"/>
      <c r="AN94" s="402"/>
      <c r="AO94" s="376" t="s">
        <v>11463</v>
      </c>
      <c r="AP94" s="368" t="s">
        <v>11249</v>
      </c>
      <c r="AQ94" s="403">
        <v>44172</v>
      </c>
      <c r="AR94" s="121" t="s">
        <v>39</v>
      </c>
      <c r="AS94" s="404"/>
      <c r="AT94" s="404"/>
      <c r="AU94" s="404"/>
      <c r="AV94" s="404"/>
      <c r="AW94" s="404"/>
      <c r="AX94" s="404"/>
      <c r="AY94" s="404"/>
      <c r="AZ94" s="404"/>
      <c r="BA94" s="404"/>
      <c r="BB94" s="404"/>
      <c r="BC94" s="404"/>
      <c r="BD94" s="404"/>
    </row>
    <row r="95" spans="1:56" ht="26.25" customHeight="1">
      <c r="A95" s="398" t="s">
        <v>11702</v>
      </c>
      <c r="B95" s="398" t="s">
        <v>448</v>
      </c>
      <c r="C95" s="399"/>
      <c r="D95" s="398" t="s">
        <v>11703</v>
      </c>
      <c r="E95" s="400"/>
      <c r="F95" s="401"/>
      <c r="G95" s="41" t="s">
        <v>451</v>
      </c>
      <c r="H95" s="68" t="s">
        <v>11458</v>
      </c>
      <c r="I95" s="44"/>
      <c r="J95" s="23"/>
      <c r="K95" s="23"/>
      <c r="L95" s="23"/>
      <c r="M95" s="23"/>
      <c r="N95" s="23"/>
      <c r="O95" s="114" t="s">
        <v>11704</v>
      </c>
      <c r="P95" s="114" t="s">
        <v>11705</v>
      </c>
      <c r="Q95" s="114" t="s">
        <v>11706</v>
      </c>
      <c r="R95" s="114" t="s">
        <v>180</v>
      </c>
      <c r="S95" s="400"/>
      <c r="T95" s="114" t="s">
        <v>156</v>
      </c>
      <c r="U95" s="114">
        <v>2020</v>
      </c>
      <c r="V95" s="68" t="s">
        <v>11462</v>
      </c>
      <c r="W95" s="400"/>
      <c r="X95" s="400"/>
      <c r="Y95" s="400"/>
      <c r="Z95" s="400"/>
      <c r="AA95" s="400"/>
      <c r="AB95" s="400"/>
      <c r="AC95" s="400"/>
      <c r="AD95" s="400"/>
      <c r="AE95" s="400"/>
      <c r="AF95" s="400"/>
      <c r="AG95" s="400"/>
      <c r="AH95" s="400"/>
      <c r="AI95" s="400"/>
      <c r="AJ95" s="400"/>
      <c r="AK95" s="400"/>
      <c r="AL95" s="400"/>
      <c r="AM95" s="400"/>
      <c r="AN95" s="402"/>
      <c r="AO95" s="376" t="s">
        <v>11463</v>
      </c>
      <c r="AP95" s="368" t="s">
        <v>11249</v>
      </c>
      <c r="AQ95" s="403">
        <v>44172</v>
      </c>
      <c r="AR95" s="121" t="s">
        <v>39</v>
      </c>
      <c r="AS95" s="404"/>
      <c r="AT95" s="404"/>
      <c r="AU95" s="404"/>
      <c r="AV95" s="404"/>
      <c r="AW95" s="404"/>
      <c r="AX95" s="404"/>
      <c r="AY95" s="404"/>
      <c r="AZ95" s="404"/>
      <c r="BA95" s="404"/>
      <c r="BB95" s="404"/>
      <c r="BC95" s="404"/>
      <c r="BD95" s="404"/>
    </row>
    <row r="96" spans="1:56" ht="26.25" customHeight="1">
      <c r="A96" s="398" t="s">
        <v>11707</v>
      </c>
      <c r="B96" s="398" t="s">
        <v>448</v>
      </c>
      <c r="C96" s="399"/>
      <c r="D96" s="398" t="s">
        <v>1038</v>
      </c>
      <c r="E96" s="400"/>
      <c r="F96" s="401"/>
      <c r="G96" s="41" t="s">
        <v>451</v>
      </c>
      <c r="H96" s="68" t="s">
        <v>11458</v>
      </c>
      <c r="I96" s="44"/>
      <c r="J96" s="23"/>
      <c r="K96" s="23"/>
      <c r="L96" s="23"/>
      <c r="M96" s="23"/>
      <c r="N96" s="23"/>
      <c r="O96" s="114" t="s">
        <v>11708</v>
      </c>
      <c r="P96" s="114" t="s">
        <v>11709</v>
      </c>
      <c r="Q96" s="114" t="s">
        <v>11594</v>
      </c>
      <c r="R96" s="114" t="s">
        <v>180</v>
      </c>
      <c r="S96" s="400"/>
      <c r="T96" s="114" t="s">
        <v>156</v>
      </c>
      <c r="U96" s="114">
        <v>2020</v>
      </c>
      <c r="V96" s="68" t="s">
        <v>11462</v>
      </c>
      <c r="W96" s="400"/>
      <c r="X96" s="400"/>
      <c r="Y96" s="400"/>
      <c r="Z96" s="400"/>
      <c r="AA96" s="400"/>
      <c r="AB96" s="400"/>
      <c r="AC96" s="400"/>
      <c r="AD96" s="400"/>
      <c r="AE96" s="400"/>
      <c r="AF96" s="400"/>
      <c r="AG96" s="400"/>
      <c r="AH96" s="400"/>
      <c r="AI96" s="400"/>
      <c r="AJ96" s="400"/>
      <c r="AK96" s="400"/>
      <c r="AL96" s="400"/>
      <c r="AM96" s="400"/>
      <c r="AN96" s="402"/>
      <c r="AO96" s="376" t="s">
        <v>11463</v>
      </c>
      <c r="AP96" s="368" t="s">
        <v>11249</v>
      </c>
      <c r="AQ96" s="403">
        <v>44172</v>
      </c>
      <c r="AR96" s="121" t="s">
        <v>39</v>
      </c>
      <c r="AS96" s="404"/>
      <c r="AT96" s="404"/>
      <c r="AU96" s="404"/>
      <c r="AV96" s="404"/>
      <c r="AW96" s="404"/>
      <c r="AX96" s="404"/>
      <c r="AY96" s="404"/>
      <c r="AZ96" s="404"/>
      <c r="BA96" s="404"/>
      <c r="BB96" s="404"/>
      <c r="BC96" s="404"/>
      <c r="BD96" s="404"/>
    </row>
    <row r="97" spans="1:56" ht="26.25" customHeight="1">
      <c r="A97" s="398" t="s">
        <v>11710</v>
      </c>
      <c r="B97" s="398" t="s">
        <v>448</v>
      </c>
      <c r="C97" s="399"/>
      <c r="D97" s="398" t="s">
        <v>11490</v>
      </c>
      <c r="E97" s="400"/>
      <c r="F97" s="401"/>
      <c r="G97" s="41" t="s">
        <v>451</v>
      </c>
      <c r="H97" s="68" t="s">
        <v>11458</v>
      </c>
      <c r="I97" s="44"/>
      <c r="J97" s="23"/>
      <c r="K97" s="23"/>
      <c r="L97" s="23"/>
      <c r="M97" s="23"/>
      <c r="N97" s="23"/>
      <c r="O97" s="114" t="s">
        <v>11711</v>
      </c>
      <c r="P97" s="114" t="s">
        <v>11712</v>
      </c>
      <c r="Q97" s="114" t="s">
        <v>11713</v>
      </c>
      <c r="R97" s="114" t="s">
        <v>180</v>
      </c>
      <c r="S97" s="400"/>
      <c r="T97" s="114" t="s">
        <v>156</v>
      </c>
      <c r="U97" s="114">
        <v>2020</v>
      </c>
      <c r="V97" s="68" t="s">
        <v>11462</v>
      </c>
      <c r="W97" s="400"/>
      <c r="X97" s="400"/>
      <c r="Y97" s="400"/>
      <c r="Z97" s="400"/>
      <c r="AA97" s="400"/>
      <c r="AB97" s="400"/>
      <c r="AC97" s="400"/>
      <c r="AD97" s="400"/>
      <c r="AE97" s="400"/>
      <c r="AF97" s="400"/>
      <c r="AG97" s="400"/>
      <c r="AH97" s="400"/>
      <c r="AI97" s="400"/>
      <c r="AJ97" s="400"/>
      <c r="AK97" s="400"/>
      <c r="AL97" s="400"/>
      <c r="AM97" s="400"/>
      <c r="AN97" s="402"/>
      <c r="AO97" s="376" t="s">
        <v>11463</v>
      </c>
      <c r="AP97" s="368" t="s">
        <v>11249</v>
      </c>
      <c r="AQ97" s="403">
        <v>44172</v>
      </c>
      <c r="AR97" s="121" t="s">
        <v>39</v>
      </c>
      <c r="AS97" s="404"/>
      <c r="AT97" s="404"/>
      <c r="AU97" s="404"/>
      <c r="AV97" s="404"/>
      <c r="AW97" s="404"/>
      <c r="AX97" s="404"/>
      <c r="AY97" s="404"/>
      <c r="AZ97" s="404"/>
      <c r="BA97" s="404"/>
      <c r="BB97" s="404"/>
      <c r="BC97" s="404"/>
      <c r="BD97" s="404"/>
    </row>
    <row r="98" spans="1:56" ht="26.25" customHeight="1">
      <c r="A98" s="398" t="s">
        <v>11714</v>
      </c>
      <c r="B98" s="398" t="s">
        <v>448</v>
      </c>
      <c r="C98" s="399"/>
      <c r="D98" s="398" t="s">
        <v>11502</v>
      </c>
      <c r="E98" s="400"/>
      <c r="F98" s="401"/>
      <c r="G98" s="41" t="s">
        <v>451</v>
      </c>
      <c r="H98" s="68" t="s">
        <v>11458</v>
      </c>
      <c r="I98" s="44"/>
      <c r="J98" s="23"/>
      <c r="K98" s="23"/>
      <c r="L98" s="23"/>
      <c r="M98" s="23"/>
      <c r="N98" s="23"/>
      <c r="O98" s="114" t="s">
        <v>11715</v>
      </c>
      <c r="P98" s="114" t="s">
        <v>11716</v>
      </c>
      <c r="Q98" s="114" t="s">
        <v>11530</v>
      </c>
      <c r="R98" s="114" t="s">
        <v>180</v>
      </c>
      <c r="S98" s="400"/>
      <c r="T98" s="114" t="s">
        <v>156</v>
      </c>
      <c r="U98" s="114">
        <v>2020</v>
      </c>
      <c r="V98" s="68" t="s">
        <v>11462</v>
      </c>
      <c r="W98" s="400"/>
      <c r="X98" s="400"/>
      <c r="Y98" s="400"/>
      <c r="Z98" s="400"/>
      <c r="AA98" s="400"/>
      <c r="AB98" s="400"/>
      <c r="AC98" s="400"/>
      <c r="AD98" s="400"/>
      <c r="AE98" s="400"/>
      <c r="AF98" s="400"/>
      <c r="AG98" s="400"/>
      <c r="AH98" s="400"/>
      <c r="AI98" s="400"/>
      <c r="AJ98" s="400"/>
      <c r="AK98" s="400"/>
      <c r="AL98" s="400"/>
      <c r="AM98" s="400"/>
      <c r="AN98" s="402"/>
      <c r="AO98" s="376" t="s">
        <v>11463</v>
      </c>
      <c r="AP98" s="368" t="s">
        <v>11249</v>
      </c>
      <c r="AQ98" s="403">
        <v>44172</v>
      </c>
      <c r="AR98" s="121" t="s">
        <v>39</v>
      </c>
      <c r="AS98" s="404"/>
      <c r="AT98" s="404"/>
      <c r="AU98" s="404"/>
      <c r="AV98" s="404"/>
      <c r="AW98" s="404"/>
      <c r="AX98" s="404"/>
      <c r="AY98" s="404"/>
      <c r="AZ98" s="404"/>
      <c r="BA98" s="404"/>
      <c r="BB98" s="404"/>
      <c r="BC98" s="404"/>
      <c r="BD98" s="404"/>
    </row>
    <row r="99" spans="1:56" ht="26.25" customHeight="1">
      <c r="A99" s="398" t="s">
        <v>11717</v>
      </c>
      <c r="B99" s="398" t="s">
        <v>448</v>
      </c>
      <c r="C99" s="399"/>
      <c r="D99" s="398" t="s">
        <v>11457</v>
      </c>
      <c r="E99" s="400"/>
      <c r="F99" s="401"/>
      <c r="G99" s="41" t="s">
        <v>451</v>
      </c>
      <c r="H99" s="68" t="s">
        <v>11458</v>
      </c>
      <c r="I99" s="44"/>
      <c r="J99" s="23"/>
      <c r="K99" s="23"/>
      <c r="L99" s="23"/>
      <c r="M99" s="23"/>
      <c r="N99" s="23"/>
      <c r="O99" s="114" t="s">
        <v>11718</v>
      </c>
      <c r="P99" s="114" t="s">
        <v>11719</v>
      </c>
      <c r="Q99" s="114" t="s">
        <v>11720</v>
      </c>
      <c r="R99" s="114" t="s">
        <v>180</v>
      </c>
      <c r="S99" s="400"/>
      <c r="T99" s="114" t="s">
        <v>156</v>
      </c>
      <c r="U99" s="114">
        <v>2020</v>
      </c>
      <c r="V99" s="68" t="s">
        <v>11462</v>
      </c>
      <c r="W99" s="400"/>
      <c r="X99" s="400"/>
      <c r="Y99" s="400"/>
      <c r="Z99" s="400"/>
      <c r="AA99" s="400"/>
      <c r="AB99" s="400"/>
      <c r="AC99" s="400"/>
      <c r="AD99" s="400"/>
      <c r="AE99" s="400"/>
      <c r="AF99" s="400"/>
      <c r="AG99" s="400"/>
      <c r="AH99" s="400"/>
      <c r="AI99" s="400"/>
      <c r="AJ99" s="400"/>
      <c r="AK99" s="400"/>
      <c r="AL99" s="400"/>
      <c r="AM99" s="400"/>
      <c r="AN99" s="402"/>
      <c r="AO99" s="376" t="s">
        <v>11463</v>
      </c>
      <c r="AP99" s="368" t="s">
        <v>11249</v>
      </c>
      <c r="AQ99" s="403">
        <v>44172</v>
      </c>
      <c r="AR99" s="121" t="s">
        <v>39</v>
      </c>
      <c r="AS99" s="404"/>
      <c r="AT99" s="404"/>
      <c r="AU99" s="404"/>
      <c r="AV99" s="404"/>
      <c r="AW99" s="404"/>
      <c r="AX99" s="404"/>
      <c r="AY99" s="404"/>
      <c r="AZ99" s="404"/>
      <c r="BA99" s="404"/>
      <c r="BB99" s="404"/>
      <c r="BC99" s="404"/>
      <c r="BD99" s="404"/>
    </row>
    <row r="100" spans="1:56" ht="26.25" customHeight="1">
      <c r="A100" s="398" t="s">
        <v>11721</v>
      </c>
      <c r="B100" s="398" t="s">
        <v>448</v>
      </c>
      <c r="C100" s="399"/>
      <c r="D100" s="398" t="s">
        <v>782</v>
      </c>
      <c r="E100" s="400"/>
      <c r="F100" s="401"/>
      <c r="G100" s="41" t="s">
        <v>451</v>
      </c>
      <c r="H100" s="68" t="s">
        <v>11458</v>
      </c>
      <c r="I100" s="44"/>
      <c r="J100" s="23"/>
      <c r="K100" s="23"/>
      <c r="L100" s="23"/>
      <c r="M100" s="23"/>
      <c r="N100" s="23"/>
      <c r="O100" s="114" t="s">
        <v>11722</v>
      </c>
      <c r="P100" s="114" t="s">
        <v>11723</v>
      </c>
      <c r="Q100" s="114" t="s">
        <v>11724</v>
      </c>
      <c r="R100" s="114" t="s">
        <v>180</v>
      </c>
      <c r="S100" s="400"/>
      <c r="T100" s="114" t="s">
        <v>156</v>
      </c>
      <c r="U100" s="114">
        <v>2020</v>
      </c>
      <c r="V100" s="68" t="s">
        <v>11462</v>
      </c>
      <c r="W100" s="400"/>
      <c r="X100" s="400"/>
      <c r="Y100" s="400"/>
      <c r="Z100" s="400"/>
      <c r="AA100" s="400"/>
      <c r="AB100" s="400"/>
      <c r="AC100" s="400"/>
      <c r="AD100" s="400"/>
      <c r="AE100" s="400"/>
      <c r="AF100" s="400"/>
      <c r="AG100" s="400"/>
      <c r="AH100" s="400"/>
      <c r="AI100" s="400"/>
      <c r="AJ100" s="400"/>
      <c r="AK100" s="400"/>
      <c r="AL100" s="400"/>
      <c r="AM100" s="400"/>
      <c r="AN100" s="402"/>
      <c r="AO100" s="376" t="s">
        <v>11463</v>
      </c>
      <c r="AP100" s="368" t="s">
        <v>11249</v>
      </c>
      <c r="AQ100" s="403">
        <v>44172</v>
      </c>
      <c r="AR100" s="121" t="s">
        <v>39</v>
      </c>
      <c r="AS100" s="404"/>
      <c r="AT100" s="404"/>
      <c r="AU100" s="404"/>
      <c r="AV100" s="404"/>
      <c r="AW100" s="404"/>
      <c r="AX100" s="404"/>
      <c r="AY100" s="404"/>
      <c r="AZ100" s="404"/>
      <c r="BA100" s="404"/>
      <c r="BB100" s="404"/>
      <c r="BC100" s="404"/>
      <c r="BD100" s="404"/>
    </row>
    <row r="101" spans="1:56" ht="26.25" customHeight="1">
      <c r="A101" s="398" t="s">
        <v>11725</v>
      </c>
      <c r="B101" s="398" t="s">
        <v>448</v>
      </c>
      <c r="C101" s="399"/>
      <c r="D101" s="398" t="s">
        <v>1038</v>
      </c>
      <c r="E101" s="400"/>
      <c r="F101" s="401"/>
      <c r="G101" s="41" t="s">
        <v>451</v>
      </c>
      <c r="H101" s="68" t="s">
        <v>11458</v>
      </c>
      <c r="I101" s="44"/>
      <c r="J101" s="23"/>
      <c r="K101" s="23"/>
      <c r="L101" s="23"/>
      <c r="M101" s="23"/>
      <c r="N101" s="23"/>
      <c r="O101" s="114" t="s">
        <v>11726</v>
      </c>
      <c r="P101" s="114" t="s">
        <v>11727</v>
      </c>
      <c r="Q101" s="114" t="s">
        <v>11728</v>
      </c>
      <c r="R101" s="114" t="s">
        <v>180</v>
      </c>
      <c r="S101" s="400"/>
      <c r="T101" s="114" t="s">
        <v>156</v>
      </c>
      <c r="U101" s="114">
        <v>2020</v>
      </c>
      <c r="V101" s="68" t="s">
        <v>11462</v>
      </c>
      <c r="W101" s="400"/>
      <c r="X101" s="400"/>
      <c r="Y101" s="400"/>
      <c r="Z101" s="400"/>
      <c r="AA101" s="400"/>
      <c r="AB101" s="400"/>
      <c r="AC101" s="400"/>
      <c r="AD101" s="400"/>
      <c r="AE101" s="400"/>
      <c r="AF101" s="400"/>
      <c r="AG101" s="400"/>
      <c r="AH101" s="400"/>
      <c r="AI101" s="400"/>
      <c r="AJ101" s="400"/>
      <c r="AK101" s="400"/>
      <c r="AL101" s="400"/>
      <c r="AM101" s="400"/>
      <c r="AN101" s="402"/>
      <c r="AO101" s="376" t="s">
        <v>11463</v>
      </c>
      <c r="AP101" s="368" t="s">
        <v>11249</v>
      </c>
      <c r="AQ101" s="403">
        <v>44172</v>
      </c>
      <c r="AR101" s="121" t="s">
        <v>39</v>
      </c>
      <c r="AS101" s="404"/>
      <c r="AT101" s="404"/>
      <c r="AU101" s="404"/>
      <c r="AV101" s="404"/>
      <c r="AW101" s="404"/>
      <c r="AX101" s="404"/>
      <c r="AY101" s="404"/>
      <c r="AZ101" s="404"/>
      <c r="BA101" s="404"/>
      <c r="BB101" s="404"/>
      <c r="BC101" s="404"/>
      <c r="BD101" s="404"/>
    </row>
    <row r="102" spans="1:56" ht="26.25" customHeight="1">
      <c r="A102" s="398" t="s">
        <v>11729</v>
      </c>
      <c r="B102" s="398" t="s">
        <v>448</v>
      </c>
      <c r="C102" s="399"/>
      <c r="D102" s="398" t="s">
        <v>875</v>
      </c>
      <c r="E102" s="400"/>
      <c r="F102" s="401"/>
      <c r="G102" s="41" t="s">
        <v>451</v>
      </c>
      <c r="H102" s="68" t="s">
        <v>11458</v>
      </c>
      <c r="I102" s="44"/>
      <c r="J102" s="23"/>
      <c r="K102" s="23"/>
      <c r="L102" s="23"/>
      <c r="M102" s="23"/>
      <c r="N102" s="23"/>
      <c r="O102" s="114" t="s">
        <v>11730</v>
      </c>
      <c r="P102" s="114" t="s">
        <v>11731</v>
      </c>
      <c r="Q102" s="114" t="s">
        <v>11732</v>
      </c>
      <c r="R102" s="114" t="s">
        <v>180</v>
      </c>
      <c r="S102" s="400"/>
      <c r="T102" s="114" t="s">
        <v>156</v>
      </c>
      <c r="U102" s="114">
        <v>2020</v>
      </c>
      <c r="V102" s="68" t="s">
        <v>11462</v>
      </c>
      <c r="W102" s="400"/>
      <c r="X102" s="400"/>
      <c r="Y102" s="400"/>
      <c r="Z102" s="400"/>
      <c r="AA102" s="400"/>
      <c r="AB102" s="400"/>
      <c r="AC102" s="400"/>
      <c r="AD102" s="400"/>
      <c r="AE102" s="400"/>
      <c r="AF102" s="400"/>
      <c r="AG102" s="400"/>
      <c r="AH102" s="400"/>
      <c r="AI102" s="400"/>
      <c r="AJ102" s="400"/>
      <c r="AK102" s="400"/>
      <c r="AL102" s="400"/>
      <c r="AM102" s="400"/>
      <c r="AN102" s="402"/>
      <c r="AO102" s="376" t="s">
        <v>11463</v>
      </c>
      <c r="AP102" s="368" t="s">
        <v>11249</v>
      </c>
      <c r="AQ102" s="403">
        <v>44172</v>
      </c>
      <c r="AR102" s="121" t="s">
        <v>39</v>
      </c>
      <c r="AS102" s="404"/>
      <c r="AT102" s="404"/>
      <c r="AU102" s="404"/>
      <c r="AV102" s="404"/>
      <c r="AW102" s="404"/>
      <c r="AX102" s="404"/>
      <c r="AY102" s="404"/>
      <c r="AZ102" s="404"/>
      <c r="BA102" s="404"/>
      <c r="BB102" s="404"/>
      <c r="BC102" s="404"/>
      <c r="BD102" s="404"/>
    </row>
    <row r="103" spans="1:56" ht="26.25" customHeight="1">
      <c r="A103" s="398" t="s">
        <v>11733</v>
      </c>
      <c r="B103" s="398" t="s">
        <v>448</v>
      </c>
      <c r="C103" s="399"/>
      <c r="D103" s="398" t="s">
        <v>1038</v>
      </c>
      <c r="E103" s="400"/>
      <c r="F103" s="401"/>
      <c r="G103" s="41" t="s">
        <v>451</v>
      </c>
      <c r="H103" s="68" t="s">
        <v>11458</v>
      </c>
      <c r="I103" s="44"/>
      <c r="J103" s="23"/>
      <c r="K103" s="23"/>
      <c r="L103" s="23"/>
      <c r="M103" s="23"/>
      <c r="N103" s="23"/>
      <c r="O103" s="114" t="s">
        <v>11734</v>
      </c>
      <c r="P103" s="114" t="s">
        <v>11735</v>
      </c>
      <c r="Q103" s="114" t="s">
        <v>11736</v>
      </c>
      <c r="R103" s="114" t="s">
        <v>180</v>
      </c>
      <c r="S103" s="400"/>
      <c r="T103" s="114" t="s">
        <v>156</v>
      </c>
      <c r="U103" s="114">
        <v>2020</v>
      </c>
      <c r="V103" s="68" t="s">
        <v>11462</v>
      </c>
      <c r="W103" s="400"/>
      <c r="X103" s="400"/>
      <c r="Y103" s="400"/>
      <c r="Z103" s="400"/>
      <c r="AA103" s="400"/>
      <c r="AB103" s="400"/>
      <c r="AC103" s="400"/>
      <c r="AD103" s="400"/>
      <c r="AE103" s="400"/>
      <c r="AF103" s="400"/>
      <c r="AG103" s="400"/>
      <c r="AH103" s="400"/>
      <c r="AI103" s="400"/>
      <c r="AJ103" s="400"/>
      <c r="AK103" s="400"/>
      <c r="AL103" s="400"/>
      <c r="AM103" s="400"/>
      <c r="AN103" s="402"/>
      <c r="AO103" s="376" t="s">
        <v>11463</v>
      </c>
      <c r="AP103" s="368" t="s">
        <v>11249</v>
      </c>
      <c r="AQ103" s="403">
        <v>44172</v>
      </c>
      <c r="AR103" s="121" t="s">
        <v>39</v>
      </c>
      <c r="AS103" s="404"/>
      <c r="AT103" s="404"/>
      <c r="AU103" s="404"/>
      <c r="AV103" s="404"/>
      <c r="AW103" s="404"/>
      <c r="AX103" s="404"/>
      <c r="AY103" s="404"/>
      <c r="AZ103" s="404"/>
      <c r="BA103" s="404"/>
      <c r="BB103" s="404"/>
      <c r="BC103" s="404"/>
      <c r="BD103" s="404"/>
    </row>
    <row r="104" spans="1:56" ht="26.25" customHeight="1">
      <c r="A104" s="398" t="s">
        <v>11737</v>
      </c>
      <c r="B104" s="398" t="s">
        <v>448</v>
      </c>
      <c r="C104" s="399"/>
      <c r="D104" s="398" t="s">
        <v>11457</v>
      </c>
      <c r="E104" s="400"/>
      <c r="F104" s="401"/>
      <c r="G104" s="41" t="s">
        <v>451</v>
      </c>
      <c r="H104" s="68" t="s">
        <v>11458</v>
      </c>
      <c r="I104" s="44"/>
      <c r="J104" s="23"/>
      <c r="K104" s="23"/>
      <c r="L104" s="23"/>
      <c r="M104" s="23"/>
      <c r="N104" s="23"/>
      <c r="O104" s="114" t="s">
        <v>11738</v>
      </c>
      <c r="P104" s="114" t="s">
        <v>11739</v>
      </c>
      <c r="Q104" s="114" t="s">
        <v>11740</v>
      </c>
      <c r="R104" s="114" t="s">
        <v>180</v>
      </c>
      <c r="S104" s="400"/>
      <c r="T104" s="114" t="s">
        <v>156</v>
      </c>
      <c r="U104" s="114">
        <v>2020</v>
      </c>
      <c r="V104" s="68" t="s">
        <v>11462</v>
      </c>
      <c r="W104" s="400"/>
      <c r="X104" s="400"/>
      <c r="Y104" s="400"/>
      <c r="Z104" s="400"/>
      <c r="AA104" s="400"/>
      <c r="AB104" s="400"/>
      <c r="AC104" s="400"/>
      <c r="AD104" s="400"/>
      <c r="AE104" s="400"/>
      <c r="AF104" s="400"/>
      <c r="AG104" s="400"/>
      <c r="AH104" s="400"/>
      <c r="AI104" s="400"/>
      <c r="AJ104" s="400"/>
      <c r="AK104" s="400"/>
      <c r="AL104" s="400"/>
      <c r="AM104" s="400"/>
      <c r="AN104" s="402"/>
      <c r="AO104" s="376" t="s">
        <v>11463</v>
      </c>
      <c r="AP104" s="368" t="s">
        <v>11249</v>
      </c>
      <c r="AQ104" s="403">
        <v>44172</v>
      </c>
      <c r="AR104" s="121" t="s">
        <v>39</v>
      </c>
      <c r="AS104" s="404"/>
      <c r="AT104" s="404"/>
      <c r="AU104" s="404"/>
      <c r="AV104" s="404"/>
      <c r="AW104" s="404"/>
      <c r="AX104" s="404"/>
      <c r="AY104" s="404"/>
      <c r="AZ104" s="404"/>
      <c r="BA104" s="404"/>
      <c r="BB104" s="404"/>
      <c r="BC104" s="404"/>
      <c r="BD104" s="404"/>
    </row>
    <row r="105" spans="1:56" ht="26.25" customHeight="1">
      <c r="A105" s="398" t="s">
        <v>11741</v>
      </c>
      <c r="B105" s="398" t="s">
        <v>448</v>
      </c>
      <c r="C105" s="399"/>
      <c r="D105" s="398" t="s">
        <v>11742</v>
      </c>
      <c r="E105" s="400"/>
      <c r="F105" s="401"/>
      <c r="G105" s="41" t="s">
        <v>451</v>
      </c>
      <c r="H105" s="68" t="s">
        <v>11458</v>
      </c>
      <c r="I105" s="44"/>
      <c r="J105" s="23"/>
      <c r="K105" s="23"/>
      <c r="L105" s="23"/>
      <c r="M105" s="23"/>
      <c r="N105" s="23"/>
      <c r="O105" s="114" t="s">
        <v>11743</v>
      </c>
      <c r="P105" s="114" t="s">
        <v>11744</v>
      </c>
      <c r="Q105" s="114" t="s">
        <v>11745</v>
      </c>
      <c r="R105" s="114" t="s">
        <v>180</v>
      </c>
      <c r="S105" s="400"/>
      <c r="T105" s="114" t="s">
        <v>156</v>
      </c>
      <c r="U105" s="114">
        <v>2020</v>
      </c>
      <c r="V105" s="68" t="s">
        <v>11462</v>
      </c>
      <c r="W105" s="400"/>
      <c r="X105" s="400"/>
      <c r="Y105" s="400"/>
      <c r="Z105" s="400"/>
      <c r="AA105" s="400"/>
      <c r="AB105" s="400"/>
      <c r="AC105" s="400"/>
      <c r="AD105" s="400"/>
      <c r="AE105" s="400"/>
      <c r="AF105" s="400"/>
      <c r="AG105" s="400"/>
      <c r="AH105" s="400"/>
      <c r="AI105" s="400"/>
      <c r="AJ105" s="400"/>
      <c r="AK105" s="400"/>
      <c r="AL105" s="400"/>
      <c r="AM105" s="400"/>
      <c r="AN105" s="402"/>
      <c r="AO105" s="376" t="s">
        <v>11463</v>
      </c>
      <c r="AP105" s="368" t="s">
        <v>11249</v>
      </c>
      <c r="AQ105" s="403">
        <v>44172</v>
      </c>
      <c r="AR105" s="121" t="s">
        <v>39</v>
      </c>
      <c r="AS105" s="404"/>
      <c r="AT105" s="404"/>
      <c r="AU105" s="404"/>
      <c r="AV105" s="404"/>
      <c r="AW105" s="404"/>
      <c r="AX105" s="404"/>
      <c r="AY105" s="404"/>
      <c r="AZ105" s="404"/>
      <c r="BA105" s="404"/>
      <c r="BB105" s="404"/>
      <c r="BC105" s="404"/>
      <c r="BD105" s="404"/>
    </row>
    <row r="106" spans="1:56" ht="26.25" customHeight="1">
      <c r="A106" s="398" t="s">
        <v>11746</v>
      </c>
      <c r="B106" s="398" t="s">
        <v>448</v>
      </c>
      <c r="C106" s="399"/>
      <c r="D106" s="398" t="s">
        <v>11490</v>
      </c>
      <c r="E106" s="400"/>
      <c r="F106" s="401"/>
      <c r="G106" s="41" t="s">
        <v>451</v>
      </c>
      <c r="H106" s="68" t="s">
        <v>11458</v>
      </c>
      <c r="I106" s="44"/>
      <c r="J106" s="23"/>
      <c r="K106" s="23"/>
      <c r="L106" s="23"/>
      <c r="M106" s="23"/>
      <c r="N106" s="23"/>
      <c r="O106" s="114" t="s">
        <v>11747</v>
      </c>
      <c r="P106" s="114" t="s">
        <v>11748</v>
      </c>
      <c r="Q106" s="114" t="s">
        <v>11749</v>
      </c>
      <c r="R106" s="114" t="s">
        <v>180</v>
      </c>
      <c r="S106" s="400"/>
      <c r="T106" s="114" t="s">
        <v>156</v>
      </c>
      <c r="U106" s="114">
        <v>2020</v>
      </c>
      <c r="V106" s="68" t="s">
        <v>11462</v>
      </c>
      <c r="W106" s="400"/>
      <c r="X106" s="400"/>
      <c r="Y106" s="400"/>
      <c r="Z106" s="400"/>
      <c r="AA106" s="400"/>
      <c r="AB106" s="400"/>
      <c r="AC106" s="400"/>
      <c r="AD106" s="400"/>
      <c r="AE106" s="400"/>
      <c r="AF106" s="400"/>
      <c r="AG106" s="400"/>
      <c r="AH106" s="400"/>
      <c r="AI106" s="400"/>
      <c r="AJ106" s="400"/>
      <c r="AK106" s="400"/>
      <c r="AL106" s="400"/>
      <c r="AM106" s="400"/>
      <c r="AN106" s="402"/>
      <c r="AO106" s="376" t="s">
        <v>11463</v>
      </c>
      <c r="AP106" s="368" t="s">
        <v>11249</v>
      </c>
      <c r="AQ106" s="403">
        <v>44172</v>
      </c>
      <c r="AR106" s="121" t="s">
        <v>39</v>
      </c>
      <c r="AS106" s="404"/>
      <c r="AT106" s="404"/>
      <c r="AU106" s="404"/>
      <c r="AV106" s="404"/>
      <c r="AW106" s="404"/>
      <c r="AX106" s="404"/>
      <c r="AY106" s="404"/>
      <c r="AZ106" s="404"/>
      <c r="BA106" s="404"/>
      <c r="BB106" s="404"/>
      <c r="BC106" s="404"/>
      <c r="BD106" s="404"/>
    </row>
    <row r="107" spans="1:56" ht="26.25" customHeight="1">
      <c r="A107" s="398" t="s">
        <v>11750</v>
      </c>
      <c r="B107" s="398" t="s">
        <v>448</v>
      </c>
      <c r="C107" s="399"/>
      <c r="D107" s="398" t="s">
        <v>11490</v>
      </c>
      <c r="E107" s="400"/>
      <c r="F107" s="401"/>
      <c r="G107" s="41" t="s">
        <v>451</v>
      </c>
      <c r="H107" s="68" t="s">
        <v>11458</v>
      </c>
      <c r="I107" s="44"/>
      <c r="J107" s="23"/>
      <c r="K107" s="23"/>
      <c r="L107" s="23"/>
      <c r="M107" s="23"/>
      <c r="N107" s="23"/>
      <c r="O107" s="114" t="s">
        <v>11751</v>
      </c>
      <c r="P107" s="114" t="s">
        <v>11752</v>
      </c>
      <c r="Q107" s="114" t="s">
        <v>11752</v>
      </c>
      <c r="R107" s="114" t="s">
        <v>180</v>
      </c>
      <c r="S107" s="400"/>
      <c r="T107" s="114" t="s">
        <v>156</v>
      </c>
      <c r="U107" s="114">
        <v>2020</v>
      </c>
      <c r="V107" s="68" t="s">
        <v>11462</v>
      </c>
      <c r="W107" s="400"/>
      <c r="X107" s="400"/>
      <c r="Y107" s="400"/>
      <c r="Z107" s="400"/>
      <c r="AA107" s="400"/>
      <c r="AB107" s="400"/>
      <c r="AC107" s="400"/>
      <c r="AD107" s="400"/>
      <c r="AE107" s="400"/>
      <c r="AF107" s="400"/>
      <c r="AG107" s="400"/>
      <c r="AH107" s="400"/>
      <c r="AI107" s="400"/>
      <c r="AJ107" s="400"/>
      <c r="AK107" s="400"/>
      <c r="AL107" s="400"/>
      <c r="AM107" s="400"/>
      <c r="AN107" s="402"/>
      <c r="AO107" s="376" t="s">
        <v>11463</v>
      </c>
      <c r="AP107" s="368" t="s">
        <v>11249</v>
      </c>
      <c r="AQ107" s="403">
        <v>44172</v>
      </c>
      <c r="AR107" s="121" t="s">
        <v>39</v>
      </c>
      <c r="AS107" s="404"/>
      <c r="AT107" s="404"/>
      <c r="AU107" s="404"/>
      <c r="AV107" s="404"/>
      <c r="AW107" s="404"/>
      <c r="AX107" s="404"/>
      <c r="AY107" s="404"/>
      <c r="AZ107" s="404"/>
      <c r="BA107" s="404"/>
      <c r="BB107" s="404"/>
      <c r="BC107" s="404"/>
      <c r="BD107" s="404"/>
    </row>
    <row r="108" spans="1:56" ht="26.25" customHeight="1">
      <c r="A108" s="398" t="s">
        <v>11753</v>
      </c>
      <c r="B108" s="398" t="s">
        <v>448</v>
      </c>
      <c r="C108" s="399"/>
      <c r="D108" s="398" t="s">
        <v>11754</v>
      </c>
      <c r="E108" s="400"/>
      <c r="F108" s="401"/>
      <c r="G108" s="41" t="s">
        <v>451</v>
      </c>
      <c r="H108" s="68" t="s">
        <v>11458</v>
      </c>
      <c r="I108" s="44"/>
      <c r="J108" s="23"/>
      <c r="K108" s="23"/>
      <c r="L108" s="23"/>
      <c r="M108" s="23"/>
      <c r="N108" s="23"/>
      <c r="O108" s="114" t="s">
        <v>11755</v>
      </c>
      <c r="P108" s="114" t="s">
        <v>11756</v>
      </c>
      <c r="Q108" s="114" t="s">
        <v>11757</v>
      </c>
      <c r="R108" s="114" t="s">
        <v>180</v>
      </c>
      <c r="S108" s="400"/>
      <c r="T108" s="114" t="s">
        <v>156</v>
      </c>
      <c r="U108" s="114">
        <v>2020</v>
      </c>
      <c r="V108" s="68" t="s">
        <v>11462</v>
      </c>
      <c r="W108" s="400"/>
      <c r="X108" s="400"/>
      <c r="Y108" s="400"/>
      <c r="Z108" s="400"/>
      <c r="AA108" s="400"/>
      <c r="AB108" s="400"/>
      <c r="AC108" s="400"/>
      <c r="AD108" s="400"/>
      <c r="AE108" s="400"/>
      <c r="AF108" s="400"/>
      <c r="AG108" s="400"/>
      <c r="AH108" s="400"/>
      <c r="AI108" s="400"/>
      <c r="AJ108" s="400"/>
      <c r="AK108" s="400"/>
      <c r="AL108" s="400"/>
      <c r="AM108" s="400"/>
      <c r="AN108" s="402"/>
      <c r="AO108" s="376" t="s">
        <v>11463</v>
      </c>
      <c r="AP108" s="368" t="s">
        <v>11249</v>
      </c>
      <c r="AQ108" s="403">
        <v>44172</v>
      </c>
      <c r="AR108" s="121" t="s">
        <v>39</v>
      </c>
      <c r="AS108" s="404"/>
      <c r="AT108" s="404"/>
      <c r="AU108" s="404"/>
      <c r="AV108" s="404"/>
      <c r="AW108" s="404"/>
      <c r="AX108" s="404"/>
      <c r="AY108" s="404"/>
      <c r="AZ108" s="404"/>
      <c r="BA108" s="404"/>
      <c r="BB108" s="404"/>
      <c r="BC108" s="404"/>
      <c r="BD108" s="404"/>
    </row>
    <row r="109" spans="1:56" ht="26.25" customHeight="1">
      <c r="A109" s="398" t="s">
        <v>11758</v>
      </c>
      <c r="B109" s="398" t="s">
        <v>448</v>
      </c>
      <c r="C109" s="399"/>
      <c r="D109" s="398" t="s">
        <v>11663</v>
      </c>
      <c r="E109" s="400"/>
      <c r="F109" s="401"/>
      <c r="G109" s="41" t="s">
        <v>451</v>
      </c>
      <c r="H109" s="68" t="s">
        <v>11458</v>
      </c>
      <c r="I109" s="44"/>
      <c r="J109" s="23"/>
      <c r="K109" s="23"/>
      <c r="L109" s="23"/>
      <c r="M109" s="23"/>
      <c r="N109" s="23"/>
      <c r="O109" s="114" t="s">
        <v>11759</v>
      </c>
      <c r="P109" s="114" t="s">
        <v>11760</v>
      </c>
      <c r="Q109" s="114" t="s">
        <v>11760</v>
      </c>
      <c r="R109" s="114" t="s">
        <v>180</v>
      </c>
      <c r="S109" s="400"/>
      <c r="T109" s="114" t="s">
        <v>156</v>
      </c>
      <c r="U109" s="114">
        <v>2020</v>
      </c>
      <c r="V109" s="68" t="s">
        <v>11462</v>
      </c>
      <c r="W109" s="400"/>
      <c r="X109" s="400"/>
      <c r="Y109" s="400"/>
      <c r="Z109" s="400"/>
      <c r="AA109" s="400"/>
      <c r="AB109" s="400"/>
      <c r="AC109" s="400"/>
      <c r="AD109" s="400"/>
      <c r="AE109" s="400"/>
      <c r="AF109" s="400"/>
      <c r="AG109" s="400"/>
      <c r="AH109" s="400"/>
      <c r="AI109" s="400"/>
      <c r="AJ109" s="400"/>
      <c r="AK109" s="400"/>
      <c r="AL109" s="400"/>
      <c r="AM109" s="400"/>
      <c r="AN109" s="402"/>
      <c r="AO109" s="376" t="s">
        <v>11463</v>
      </c>
      <c r="AP109" s="368" t="s">
        <v>11249</v>
      </c>
      <c r="AQ109" s="403">
        <v>44172</v>
      </c>
      <c r="AR109" s="121" t="s">
        <v>39</v>
      </c>
      <c r="AS109" s="404"/>
      <c r="AT109" s="404"/>
      <c r="AU109" s="404"/>
      <c r="AV109" s="404"/>
      <c r="AW109" s="404"/>
      <c r="AX109" s="404"/>
      <c r="AY109" s="404"/>
      <c r="AZ109" s="404"/>
      <c r="BA109" s="404"/>
      <c r="BB109" s="404"/>
      <c r="BC109" s="404"/>
      <c r="BD109" s="404"/>
    </row>
    <row r="110" spans="1:56" ht="26.25" customHeight="1">
      <c r="A110" s="398" t="s">
        <v>11761</v>
      </c>
      <c r="B110" s="398" t="s">
        <v>448</v>
      </c>
      <c r="C110" s="399"/>
      <c r="D110" s="398" t="s">
        <v>11490</v>
      </c>
      <c r="E110" s="400"/>
      <c r="F110" s="401"/>
      <c r="G110" s="41" t="s">
        <v>451</v>
      </c>
      <c r="H110" s="68" t="s">
        <v>11458</v>
      </c>
      <c r="I110" s="44"/>
      <c r="J110" s="23"/>
      <c r="K110" s="23"/>
      <c r="L110" s="23"/>
      <c r="M110" s="23"/>
      <c r="N110" s="23"/>
      <c r="O110" s="114" t="s">
        <v>11762</v>
      </c>
      <c r="P110" s="114" t="s">
        <v>11763</v>
      </c>
      <c r="Q110" s="114" t="s">
        <v>11764</v>
      </c>
      <c r="R110" s="114" t="s">
        <v>180</v>
      </c>
      <c r="S110" s="400"/>
      <c r="T110" s="114" t="s">
        <v>156</v>
      </c>
      <c r="U110" s="114">
        <v>2020</v>
      </c>
      <c r="V110" s="68" t="s">
        <v>11462</v>
      </c>
      <c r="W110" s="400"/>
      <c r="X110" s="400"/>
      <c r="Y110" s="400"/>
      <c r="Z110" s="400"/>
      <c r="AA110" s="400"/>
      <c r="AB110" s="400"/>
      <c r="AC110" s="400"/>
      <c r="AD110" s="400"/>
      <c r="AE110" s="400"/>
      <c r="AF110" s="400"/>
      <c r="AG110" s="400"/>
      <c r="AH110" s="400"/>
      <c r="AI110" s="400"/>
      <c r="AJ110" s="400"/>
      <c r="AK110" s="400"/>
      <c r="AL110" s="400"/>
      <c r="AM110" s="400"/>
      <c r="AN110" s="402"/>
      <c r="AO110" s="376" t="s">
        <v>11463</v>
      </c>
      <c r="AP110" s="368" t="s">
        <v>11249</v>
      </c>
      <c r="AQ110" s="403">
        <v>44172</v>
      </c>
      <c r="AR110" s="121" t="s">
        <v>39</v>
      </c>
      <c r="AS110" s="404"/>
      <c r="AT110" s="404"/>
      <c r="AU110" s="404"/>
      <c r="AV110" s="404"/>
      <c r="AW110" s="404"/>
      <c r="AX110" s="404"/>
      <c r="AY110" s="404"/>
      <c r="AZ110" s="404"/>
      <c r="BA110" s="404"/>
      <c r="BB110" s="404"/>
      <c r="BC110" s="404"/>
      <c r="BD110" s="404"/>
    </row>
    <row r="111" spans="1:56" ht="26.25" customHeight="1">
      <c r="A111" s="398" t="s">
        <v>11765</v>
      </c>
      <c r="B111" s="398" t="s">
        <v>448</v>
      </c>
      <c r="C111" s="399"/>
      <c r="D111" s="398" t="s">
        <v>11490</v>
      </c>
      <c r="E111" s="400"/>
      <c r="F111" s="401"/>
      <c r="G111" s="41" t="s">
        <v>451</v>
      </c>
      <c r="H111" s="68" t="s">
        <v>11458</v>
      </c>
      <c r="I111" s="44"/>
      <c r="J111" s="23"/>
      <c r="K111" s="23"/>
      <c r="L111" s="23"/>
      <c r="M111" s="23"/>
      <c r="N111" s="23"/>
      <c r="O111" s="114" t="s">
        <v>11766</v>
      </c>
      <c r="P111" s="114" t="s">
        <v>11767</v>
      </c>
      <c r="Q111" s="114" t="s">
        <v>11768</v>
      </c>
      <c r="R111" s="114" t="s">
        <v>180</v>
      </c>
      <c r="S111" s="400"/>
      <c r="T111" s="114" t="s">
        <v>156</v>
      </c>
      <c r="U111" s="114">
        <v>2020</v>
      </c>
      <c r="V111" s="68" t="s">
        <v>11462</v>
      </c>
      <c r="W111" s="400"/>
      <c r="X111" s="400"/>
      <c r="Y111" s="400"/>
      <c r="Z111" s="400"/>
      <c r="AA111" s="400"/>
      <c r="AB111" s="400"/>
      <c r="AC111" s="400"/>
      <c r="AD111" s="400"/>
      <c r="AE111" s="400"/>
      <c r="AF111" s="400"/>
      <c r="AG111" s="400"/>
      <c r="AH111" s="400"/>
      <c r="AI111" s="400"/>
      <c r="AJ111" s="400"/>
      <c r="AK111" s="400"/>
      <c r="AL111" s="400"/>
      <c r="AM111" s="400"/>
      <c r="AN111" s="402"/>
      <c r="AO111" s="376" t="s">
        <v>11463</v>
      </c>
      <c r="AP111" s="368" t="s">
        <v>11249</v>
      </c>
      <c r="AQ111" s="403">
        <v>44172</v>
      </c>
      <c r="AR111" s="121" t="s">
        <v>39</v>
      </c>
      <c r="AS111" s="404"/>
      <c r="AT111" s="404"/>
      <c r="AU111" s="404"/>
      <c r="AV111" s="404"/>
      <c r="AW111" s="404"/>
      <c r="AX111" s="404"/>
      <c r="AY111" s="404"/>
      <c r="AZ111" s="404"/>
      <c r="BA111" s="404"/>
      <c r="BB111" s="404"/>
      <c r="BC111" s="404"/>
      <c r="BD111" s="404"/>
    </row>
    <row r="112" spans="1:56" ht="26.25" customHeight="1">
      <c r="A112" s="398" t="s">
        <v>11769</v>
      </c>
      <c r="B112" s="398" t="s">
        <v>448</v>
      </c>
      <c r="C112" s="399"/>
      <c r="D112" s="398" t="s">
        <v>11457</v>
      </c>
      <c r="E112" s="400"/>
      <c r="F112" s="401"/>
      <c r="G112" s="41" t="s">
        <v>451</v>
      </c>
      <c r="H112" s="68" t="s">
        <v>11458</v>
      </c>
      <c r="I112" s="44"/>
      <c r="J112" s="23"/>
      <c r="K112" s="23"/>
      <c r="L112" s="23"/>
      <c r="M112" s="23"/>
      <c r="N112" s="23"/>
      <c r="O112" s="114" t="s">
        <v>11770</v>
      </c>
      <c r="P112" s="114" t="s">
        <v>11771</v>
      </c>
      <c r="Q112" s="114" t="s">
        <v>11772</v>
      </c>
      <c r="R112" s="114" t="s">
        <v>180</v>
      </c>
      <c r="S112" s="400"/>
      <c r="T112" s="114" t="s">
        <v>156</v>
      </c>
      <c r="U112" s="114">
        <v>2020</v>
      </c>
      <c r="V112" s="68" t="s">
        <v>11462</v>
      </c>
      <c r="W112" s="400"/>
      <c r="X112" s="400"/>
      <c r="Y112" s="400"/>
      <c r="Z112" s="400"/>
      <c r="AA112" s="400"/>
      <c r="AB112" s="400"/>
      <c r="AC112" s="400"/>
      <c r="AD112" s="400"/>
      <c r="AE112" s="400"/>
      <c r="AF112" s="400"/>
      <c r="AG112" s="400"/>
      <c r="AH112" s="400"/>
      <c r="AI112" s="400"/>
      <c r="AJ112" s="400"/>
      <c r="AK112" s="400"/>
      <c r="AL112" s="400"/>
      <c r="AM112" s="400"/>
      <c r="AN112" s="402"/>
      <c r="AO112" s="376" t="s">
        <v>11463</v>
      </c>
      <c r="AP112" s="368" t="s">
        <v>11249</v>
      </c>
      <c r="AQ112" s="403">
        <v>44172</v>
      </c>
      <c r="AR112" s="121" t="s">
        <v>39</v>
      </c>
      <c r="AS112" s="404"/>
      <c r="AT112" s="404"/>
      <c r="AU112" s="404"/>
      <c r="AV112" s="404"/>
      <c r="AW112" s="404"/>
      <c r="AX112" s="404"/>
      <c r="AY112" s="404"/>
      <c r="AZ112" s="404"/>
      <c r="BA112" s="404"/>
      <c r="BB112" s="404"/>
      <c r="BC112" s="404"/>
      <c r="BD112" s="404"/>
    </row>
    <row r="113" spans="1:56" ht="26.25" customHeight="1">
      <c r="A113" s="398" t="s">
        <v>11773</v>
      </c>
      <c r="B113" s="398" t="s">
        <v>448</v>
      </c>
      <c r="C113" s="399"/>
      <c r="D113" s="398" t="s">
        <v>11457</v>
      </c>
      <c r="E113" s="400"/>
      <c r="F113" s="401"/>
      <c r="G113" s="41" t="s">
        <v>451</v>
      </c>
      <c r="H113" s="68" t="s">
        <v>11458</v>
      </c>
      <c r="I113" s="44"/>
      <c r="J113" s="23"/>
      <c r="K113" s="23"/>
      <c r="L113" s="23"/>
      <c r="M113" s="23"/>
      <c r="N113" s="23"/>
      <c r="O113" s="114" t="s">
        <v>11774</v>
      </c>
      <c r="P113" s="114" t="s">
        <v>11775</v>
      </c>
      <c r="Q113" s="114" t="s">
        <v>11776</v>
      </c>
      <c r="R113" s="114" t="s">
        <v>180</v>
      </c>
      <c r="S113" s="400"/>
      <c r="T113" s="114" t="s">
        <v>156</v>
      </c>
      <c r="U113" s="114">
        <v>2020</v>
      </c>
      <c r="V113" s="68" t="s">
        <v>11462</v>
      </c>
      <c r="W113" s="400"/>
      <c r="X113" s="400"/>
      <c r="Y113" s="400"/>
      <c r="Z113" s="400"/>
      <c r="AA113" s="400"/>
      <c r="AB113" s="400"/>
      <c r="AC113" s="400"/>
      <c r="AD113" s="400"/>
      <c r="AE113" s="400"/>
      <c r="AF113" s="400"/>
      <c r="AG113" s="400"/>
      <c r="AH113" s="400"/>
      <c r="AI113" s="400"/>
      <c r="AJ113" s="400"/>
      <c r="AK113" s="400"/>
      <c r="AL113" s="400"/>
      <c r="AM113" s="400"/>
      <c r="AN113" s="402"/>
      <c r="AO113" s="376" t="s">
        <v>11463</v>
      </c>
      <c r="AP113" s="368" t="s">
        <v>11249</v>
      </c>
      <c r="AQ113" s="403">
        <v>44172</v>
      </c>
      <c r="AR113" s="121" t="s">
        <v>39</v>
      </c>
      <c r="AS113" s="404"/>
      <c r="AT113" s="404"/>
      <c r="AU113" s="404"/>
      <c r="AV113" s="404"/>
      <c r="AW113" s="404"/>
      <c r="AX113" s="404"/>
      <c r="AY113" s="404"/>
      <c r="AZ113" s="404"/>
      <c r="BA113" s="404"/>
      <c r="BB113" s="404"/>
      <c r="BC113" s="404"/>
      <c r="BD113" s="404"/>
    </row>
    <row r="114" spans="1:56" ht="26.25" customHeight="1">
      <c r="A114" s="398" t="s">
        <v>11777</v>
      </c>
      <c r="B114" s="398" t="s">
        <v>448</v>
      </c>
      <c r="C114" s="399"/>
      <c r="D114" s="398" t="s">
        <v>875</v>
      </c>
      <c r="E114" s="400"/>
      <c r="F114" s="401"/>
      <c r="G114" s="41" t="s">
        <v>451</v>
      </c>
      <c r="H114" s="68" t="s">
        <v>11458</v>
      </c>
      <c r="I114" s="44"/>
      <c r="J114" s="23"/>
      <c r="K114" s="23"/>
      <c r="L114" s="23"/>
      <c r="M114" s="23"/>
      <c r="N114" s="23"/>
      <c r="O114" s="114" t="s">
        <v>11778</v>
      </c>
      <c r="P114" s="114" t="s">
        <v>11779</v>
      </c>
      <c r="Q114" s="114" t="s">
        <v>11780</v>
      </c>
      <c r="R114" s="114" t="s">
        <v>180</v>
      </c>
      <c r="S114" s="400"/>
      <c r="T114" s="114" t="s">
        <v>156</v>
      </c>
      <c r="U114" s="114">
        <v>2020</v>
      </c>
      <c r="V114" s="68" t="s">
        <v>11462</v>
      </c>
      <c r="W114" s="400"/>
      <c r="X114" s="400"/>
      <c r="Y114" s="400"/>
      <c r="Z114" s="400"/>
      <c r="AA114" s="400"/>
      <c r="AB114" s="400"/>
      <c r="AC114" s="400"/>
      <c r="AD114" s="400"/>
      <c r="AE114" s="400"/>
      <c r="AF114" s="400"/>
      <c r="AG114" s="400"/>
      <c r="AH114" s="400"/>
      <c r="AI114" s="400"/>
      <c r="AJ114" s="400"/>
      <c r="AK114" s="400"/>
      <c r="AL114" s="400"/>
      <c r="AM114" s="400"/>
      <c r="AN114" s="402"/>
      <c r="AO114" s="376" t="s">
        <v>11463</v>
      </c>
      <c r="AP114" s="368" t="s">
        <v>11249</v>
      </c>
      <c r="AQ114" s="403">
        <v>44172</v>
      </c>
      <c r="AR114" s="121" t="s">
        <v>39</v>
      </c>
      <c r="AS114" s="404"/>
      <c r="AT114" s="404"/>
      <c r="AU114" s="404"/>
      <c r="AV114" s="404"/>
      <c r="AW114" s="404"/>
      <c r="AX114" s="404"/>
      <c r="AY114" s="404"/>
      <c r="AZ114" s="404"/>
      <c r="BA114" s="404"/>
      <c r="BB114" s="404"/>
      <c r="BC114" s="404"/>
      <c r="BD114" s="404"/>
    </row>
    <row r="115" spans="1:56" ht="26.25" customHeight="1">
      <c r="A115" s="398" t="s">
        <v>11781</v>
      </c>
      <c r="B115" s="398" t="s">
        <v>448</v>
      </c>
      <c r="C115" s="399"/>
      <c r="D115" s="398" t="s">
        <v>11457</v>
      </c>
      <c r="E115" s="400"/>
      <c r="F115" s="401"/>
      <c r="G115" s="41" t="s">
        <v>451</v>
      </c>
      <c r="H115" s="68" t="s">
        <v>11458</v>
      </c>
      <c r="I115" s="44"/>
      <c r="J115" s="23"/>
      <c r="K115" s="23"/>
      <c r="L115" s="23"/>
      <c r="M115" s="23"/>
      <c r="N115" s="23"/>
      <c r="O115" s="114" t="s">
        <v>11782</v>
      </c>
      <c r="P115" s="114" t="s">
        <v>11565</v>
      </c>
      <c r="Q115" s="114" t="s">
        <v>11783</v>
      </c>
      <c r="R115" s="114" t="s">
        <v>180</v>
      </c>
      <c r="S115" s="400"/>
      <c r="T115" s="114" t="s">
        <v>156</v>
      </c>
      <c r="U115" s="114">
        <v>2020</v>
      </c>
      <c r="V115" s="68" t="s">
        <v>11462</v>
      </c>
      <c r="W115" s="400"/>
      <c r="X115" s="400"/>
      <c r="Y115" s="400"/>
      <c r="Z115" s="400"/>
      <c r="AA115" s="400"/>
      <c r="AB115" s="400"/>
      <c r="AC115" s="400"/>
      <c r="AD115" s="400"/>
      <c r="AE115" s="400"/>
      <c r="AF115" s="400"/>
      <c r="AG115" s="400"/>
      <c r="AH115" s="400"/>
      <c r="AI115" s="400"/>
      <c r="AJ115" s="400"/>
      <c r="AK115" s="400"/>
      <c r="AL115" s="400"/>
      <c r="AM115" s="400"/>
      <c r="AN115" s="402"/>
      <c r="AO115" s="376" t="s">
        <v>11463</v>
      </c>
      <c r="AP115" s="368" t="s">
        <v>11249</v>
      </c>
      <c r="AQ115" s="403">
        <v>44172</v>
      </c>
      <c r="AR115" s="121" t="s">
        <v>39</v>
      </c>
      <c r="AS115" s="404"/>
      <c r="AT115" s="404"/>
      <c r="AU115" s="404"/>
      <c r="AV115" s="404"/>
      <c r="AW115" s="404"/>
      <c r="AX115" s="404"/>
      <c r="AY115" s="404"/>
      <c r="AZ115" s="404"/>
      <c r="BA115" s="404"/>
      <c r="BB115" s="404"/>
      <c r="BC115" s="404"/>
      <c r="BD115" s="404"/>
    </row>
    <row r="116" spans="1:56" ht="26.25" customHeight="1">
      <c r="A116" s="398" t="s">
        <v>11784</v>
      </c>
      <c r="B116" s="398" t="s">
        <v>448</v>
      </c>
      <c r="C116" s="399"/>
      <c r="D116" s="398" t="s">
        <v>782</v>
      </c>
      <c r="E116" s="400"/>
      <c r="F116" s="401"/>
      <c r="G116" s="41" t="s">
        <v>451</v>
      </c>
      <c r="H116" s="68" t="s">
        <v>11458</v>
      </c>
      <c r="I116" s="44"/>
      <c r="J116" s="23"/>
      <c r="K116" s="23"/>
      <c r="L116" s="23"/>
      <c r="M116" s="23"/>
      <c r="N116" s="23"/>
      <c r="O116" s="114" t="s">
        <v>11785</v>
      </c>
      <c r="P116" s="114" t="s">
        <v>11786</v>
      </c>
      <c r="Q116" s="114" t="s">
        <v>11787</v>
      </c>
      <c r="R116" s="114" t="s">
        <v>180</v>
      </c>
      <c r="S116" s="400"/>
      <c r="T116" s="114" t="s">
        <v>156</v>
      </c>
      <c r="U116" s="114">
        <v>2020</v>
      </c>
      <c r="V116" s="68" t="s">
        <v>11462</v>
      </c>
      <c r="W116" s="400"/>
      <c r="X116" s="400"/>
      <c r="Y116" s="400"/>
      <c r="Z116" s="400"/>
      <c r="AA116" s="400"/>
      <c r="AB116" s="400"/>
      <c r="AC116" s="400"/>
      <c r="AD116" s="400"/>
      <c r="AE116" s="400"/>
      <c r="AF116" s="400"/>
      <c r="AG116" s="400"/>
      <c r="AH116" s="400"/>
      <c r="AI116" s="400"/>
      <c r="AJ116" s="400"/>
      <c r="AK116" s="400"/>
      <c r="AL116" s="400"/>
      <c r="AM116" s="400"/>
      <c r="AN116" s="402"/>
      <c r="AO116" s="376" t="s">
        <v>11463</v>
      </c>
      <c r="AP116" s="368" t="s">
        <v>11249</v>
      </c>
      <c r="AQ116" s="403">
        <v>44172</v>
      </c>
      <c r="AR116" s="121" t="s">
        <v>39</v>
      </c>
      <c r="AS116" s="404"/>
      <c r="AT116" s="404"/>
      <c r="AU116" s="404"/>
      <c r="AV116" s="404"/>
      <c r="AW116" s="404"/>
      <c r="AX116" s="404"/>
      <c r="AY116" s="404"/>
      <c r="AZ116" s="404"/>
      <c r="BA116" s="404"/>
      <c r="BB116" s="404"/>
      <c r="BC116" s="404"/>
      <c r="BD116" s="404"/>
    </row>
    <row r="117" spans="1:56" ht="26.25" customHeight="1">
      <c r="A117" s="398" t="s">
        <v>11788</v>
      </c>
      <c r="B117" s="398" t="s">
        <v>448</v>
      </c>
      <c r="C117" s="399"/>
      <c r="D117" s="398" t="s">
        <v>807</v>
      </c>
      <c r="E117" s="400"/>
      <c r="F117" s="401"/>
      <c r="G117" s="41" t="s">
        <v>451</v>
      </c>
      <c r="H117" s="68" t="s">
        <v>11458</v>
      </c>
      <c r="I117" s="44"/>
      <c r="J117" s="23"/>
      <c r="K117" s="23"/>
      <c r="L117" s="23"/>
      <c r="M117" s="23"/>
      <c r="N117" s="23"/>
      <c r="O117" s="114" t="s">
        <v>11789</v>
      </c>
      <c r="P117" s="400"/>
      <c r="Q117" s="114" t="s">
        <v>11731</v>
      </c>
      <c r="R117" s="114" t="s">
        <v>180</v>
      </c>
      <c r="S117" s="400"/>
      <c r="T117" s="114" t="s">
        <v>156</v>
      </c>
      <c r="U117" s="114">
        <v>2020</v>
      </c>
      <c r="V117" s="68" t="s">
        <v>11462</v>
      </c>
      <c r="W117" s="400"/>
      <c r="X117" s="400"/>
      <c r="Y117" s="400"/>
      <c r="Z117" s="400"/>
      <c r="AA117" s="400"/>
      <c r="AB117" s="400"/>
      <c r="AC117" s="400"/>
      <c r="AD117" s="400"/>
      <c r="AE117" s="400"/>
      <c r="AF117" s="400"/>
      <c r="AG117" s="400"/>
      <c r="AH117" s="400"/>
      <c r="AI117" s="400"/>
      <c r="AJ117" s="400"/>
      <c r="AK117" s="400"/>
      <c r="AL117" s="400"/>
      <c r="AM117" s="400"/>
      <c r="AN117" s="402"/>
      <c r="AO117" s="376" t="s">
        <v>11463</v>
      </c>
      <c r="AP117" s="368" t="s">
        <v>11249</v>
      </c>
      <c r="AQ117" s="403">
        <v>44172</v>
      </c>
      <c r="AR117" s="121" t="s">
        <v>39</v>
      </c>
      <c r="AS117" s="404"/>
      <c r="AT117" s="404"/>
      <c r="AU117" s="404"/>
      <c r="AV117" s="404"/>
      <c r="AW117" s="404"/>
      <c r="AX117" s="404"/>
      <c r="AY117" s="404"/>
      <c r="AZ117" s="404"/>
      <c r="BA117" s="404"/>
      <c r="BB117" s="404"/>
      <c r="BC117" s="404"/>
      <c r="BD117" s="404"/>
    </row>
    <row r="118" spans="1:56" ht="26.25" customHeight="1">
      <c r="A118" s="398" t="s">
        <v>11790</v>
      </c>
      <c r="B118" s="398" t="s">
        <v>448</v>
      </c>
      <c r="C118" s="399"/>
      <c r="D118" s="398" t="s">
        <v>11457</v>
      </c>
      <c r="E118" s="400"/>
      <c r="F118" s="401"/>
      <c r="G118" s="41" t="s">
        <v>451</v>
      </c>
      <c r="H118" s="68" t="s">
        <v>11458</v>
      </c>
      <c r="I118" s="44"/>
      <c r="J118" s="23"/>
      <c r="K118" s="23"/>
      <c r="L118" s="23"/>
      <c r="M118" s="23"/>
      <c r="N118" s="23"/>
      <c r="O118" s="114" t="s">
        <v>11791</v>
      </c>
      <c r="P118" s="114" t="s">
        <v>11792</v>
      </c>
      <c r="Q118" s="114" t="s">
        <v>11793</v>
      </c>
      <c r="R118" s="114" t="s">
        <v>180</v>
      </c>
      <c r="S118" s="400"/>
      <c r="T118" s="114" t="s">
        <v>156</v>
      </c>
      <c r="U118" s="114">
        <v>2020</v>
      </c>
      <c r="V118" s="68" t="s">
        <v>11462</v>
      </c>
      <c r="W118" s="400"/>
      <c r="X118" s="400"/>
      <c r="Y118" s="400"/>
      <c r="Z118" s="400"/>
      <c r="AA118" s="400"/>
      <c r="AB118" s="400"/>
      <c r="AC118" s="400"/>
      <c r="AD118" s="400"/>
      <c r="AE118" s="400"/>
      <c r="AF118" s="400"/>
      <c r="AG118" s="400"/>
      <c r="AH118" s="400"/>
      <c r="AI118" s="400"/>
      <c r="AJ118" s="400"/>
      <c r="AK118" s="400"/>
      <c r="AL118" s="400"/>
      <c r="AM118" s="400"/>
      <c r="AN118" s="402"/>
      <c r="AO118" s="376" t="s">
        <v>11463</v>
      </c>
      <c r="AP118" s="368" t="s">
        <v>11249</v>
      </c>
      <c r="AQ118" s="403">
        <v>44172</v>
      </c>
      <c r="AR118" s="121" t="s">
        <v>39</v>
      </c>
      <c r="AS118" s="404"/>
      <c r="AT118" s="404"/>
      <c r="AU118" s="404"/>
      <c r="AV118" s="404"/>
      <c r="AW118" s="404"/>
      <c r="AX118" s="404"/>
      <c r="AY118" s="404"/>
      <c r="AZ118" s="404"/>
      <c r="BA118" s="404"/>
      <c r="BB118" s="404"/>
      <c r="BC118" s="404"/>
      <c r="BD118" s="404"/>
    </row>
    <row r="119" spans="1:56" ht="26.25" customHeight="1">
      <c r="A119" s="398" t="s">
        <v>11794</v>
      </c>
      <c r="B119" s="398" t="s">
        <v>448</v>
      </c>
      <c r="C119" s="399"/>
      <c r="D119" s="398" t="s">
        <v>1038</v>
      </c>
      <c r="E119" s="400"/>
      <c r="F119" s="401"/>
      <c r="G119" s="41" t="s">
        <v>451</v>
      </c>
      <c r="H119" s="68" t="s">
        <v>11458</v>
      </c>
      <c r="I119" s="44"/>
      <c r="J119" s="23"/>
      <c r="K119" s="23"/>
      <c r="L119" s="23"/>
      <c r="M119" s="23"/>
      <c r="N119" s="23"/>
      <c r="O119" s="114" t="s">
        <v>11795</v>
      </c>
      <c r="P119" s="114" t="s">
        <v>11796</v>
      </c>
      <c r="Q119" s="114" t="s">
        <v>11797</v>
      </c>
      <c r="R119" s="114" t="s">
        <v>180</v>
      </c>
      <c r="S119" s="400"/>
      <c r="T119" s="114" t="s">
        <v>156</v>
      </c>
      <c r="U119" s="114">
        <v>2020</v>
      </c>
      <c r="V119" s="68" t="s">
        <v>11462</v>
      </c>
      <c r="W119" s="400"/>
      <c r="X119" s="400"/>
      <c r="Y119" s="400"/>
      <c r="Z119" s="400"/>
      <c r="AA119" s="400"/>
      <c r="AB119" s="400"/>
      <c r="AC119" s="400"/>
      <c r="AD119" s="400"/>
      <c r="AE119" s="400"/>
      <c r="AF119" s="400"/>
      <c r="AG119" s="400"/>
      <c r="AH119" s="400"/>
      <c r="AI119" s="400"/>
      <c r="AJ119" s="400"/>
      <c r="AK119" s="400"/>
      <c r="AL119" s="400"/>
      <c r="AM119" s="400"/>
      <c r="AN119" s="402"/>
      <c r="AO119" s="376" t="s">
        <v>11463</v>
      </c>
      <c r="AP119" s="368" t="s">
        <v>11249</v>
      </c>
      <c r="AQ119" s="403">
        <v>44172</v>
      </c>
      <c r="AR119" s="121" t="s">
        <v>39</v>
      </c>
      <c r="AS119" s="404"/>
      <c r="AT119" s="404"/>
      <c r="AU119" s="404"/>
      <c r="AV119" s="404"/>
      <c r="AW119" s="404"/>
      <c r="AX119" s="404"/>
      <c r="AY119" s="404"/>
      <c r="AZ119" s="404"/>
      <c r="BA119" s="404"/>
      <c r="BB119" s="404"/>
      <c r="BC119" s="404"/>
      <c r="BD119" s="404"/>
    </row>
    <row r="120" spans="1:56" ht="26.25" customHeight="1">
      <c r="A120" s="398" t="s">
        <v>11798</v>
      </c>
      <c r="B120" s="398" t="s">
        <v>448</v>
      </c>
      <c r="C120" s="399"/>
      <c r="D120" s="398" t="s">
        <v>11536</v>
      </c>
      <c r="E120" s="400"/>
      <c r="F120" s="401"/>
      <c r="G120" s="41" t="s">
        <v>451</v>
      </c>
      <c r="H120" s="68" t="s">
        <v>11458</v>
      </c>
      <c r="I120" s="44"/>
      <c r="J120" s="23"/>
      <c r="K120" s="23"/>
      <c r="L120" s="23"/>
      <c r="M120" s="23"/>
      <c r="N120" s="23"/>
      <c r="O120" s="114" t="s">
        <v>11799</v>
      </c>
      <c r="P120" s="114" t="s">
        <v>11800</v>
      </c>
      <c r="Q120" s="114" t="s">
        <v>11801</v>
      </c>
      <c r="R120" s="114" t="s">
        <v>180</v>
      </c>
      <c r="S120" s="400"/>
      <c r="T120" s="114" t="s">
        <v>156</v>
      </c>
      <c r="U120" s="114">
        <v>2020</v>
      </c>
      <c r="V120" s="68" t="s">
        <v>11462</v>
      </c>
      <c r="W120" s="400"/>
      <c r="X120" s="400"/>
      <c r="Y120" s="400"/>
      <c r="Z120" s="400"/>
      <c r="AA120" s="400"/>
      <c r="AB120" s="400"/>
      <c r="AC120" s="400"/>
      <c r="AD120" s="400"/>
      <c r="AE120" s="400"/>
      <c r="AF120" s="400"/>
      <c r="AG120" s="400"/>
      <c r="AH120" s="400"/>
      <c r="AI120" s="400"/>
      <c r="AJ120" s="400"/>
      <c r="AK120" s="400"/>
      <c r="AL120" s="400"/>
      <c r="AM120" s="400"/>
      <c r="AN120" s="402"/>
      <c r="AO120" s="376" t="s">
        <v>11463</v>
      </c>
      <c r="AP120" s="368" t="s">
        <v>11249</v>
      </c>
      <c r="AQ120" s="403">
        <v>44172</v>
      </c>
      <c r="AR120" s="121" t="s">
        <v>39</v>
      </c>
      <c r="AS120" s="404"/>
      <c r="AT120" s="404"/>
      <c r="AU120" s="404"/>
      <c r="AV120" s="404"/>
      <c r="AW120" s="404"/>
      <c r="AX120" s="404"/>
      <c r="AY120" s="404"/>
      <c r="AZ120" s="404"/>
      <c r="BA120" s="404"/>
      <c r="BB120" s="404"/>
      <c r="BC120" s="404"/>
      <c r="BD120" s="404"/>
    </row>
    <row r="121" spans="1:56" ht="26.25" customHeight="1">
      <c r="A121" s="398" t="s">
        <v>11802</v>
      </c>
      <c r="B121" s="398" t="s">
        <v>448</v>
      </c>
      <c r="C121" s="399"/>
      <c r="D121" s="398" t="s">
        <v>11511</v>
      </c>
      <c r="E121" s="400"/>
      <c r="F121" s="401"/>
      <c r="G121" s="41" t="s">
        <v>451</v>
      </c>
      <c r="H121" s="68" t="s">
        <v>11458</v>
      </c>
      <c r="I121" s="44"/>
      <c r="J121" s="23"/>
      <c r="K121" s="23"/>
      <c r="L121" s="23"/>
      <c r="M121" s="23"/>
      <c r="N121" s="23"/>
      <c r="O121" s="114" t="s">
        <v>11803</v>
      </c>
      <c r="P121" s="400"/>
      <c r="Q121" s="114" t="s">
        <v>11804</v>
      </c>
      <c r="R121" s="114" t="s">
        <v>180</v>
      </c>
      <c r="S121" s="400"/>
      <c r="T121" s="114" t="s">
        <v>156</v>
      </c>
      <c r="U121" s="114">
        <v>2020</v>
      </c>
      <c r="V121" s="68" t="s">
        <v>11462</v>
      </c>
      <c r="W121" s="400"/>
      <c r="X121" s="400"/>
      <c r="Y121" s="400"/>
      <c r="Z121" s="400"/>
      <c r="AA121" s="400"/>
      <c r="AB121" s="400"/>
      <c r="AC121" s="400"/>
      <c r="AD121" s="400"/>
      <c r="AE121" s="400"/>
      <c r="AF121" s="400"/>
      <c r="AG121" s="400"/>
      <c r="AH121" s="400"/>
      <c r="AI121" s="400"/>
      <c r="AJ121" s="400"/>
      <c r="AK121" s="400"/>
      <c r="AL121" s="400"/>
      <c r="AM121" s="400"/>
      <c r="AN121" s="402"/>
      <c r="AO121" s="376" t="s">
        <v>11463</v>
      </c>
      <c r="AP121" s="368" t="s">
        <v>11249</v>
      </c>
      <c r="AQ121" s="403">
        <v>44172</v>
      </c>
      <c r="AR121" s="121" t="s">
        <v>39</v>
      </c>
      <c r="AS121" s="404"/>
      <c r="AT121" s="404"/>
      <c r="AU121" s="404"/>
      <c r="AV121" s="404"/>
      <c r="AW121" s="404"/>
      <c r="AX121" s="404"/>
      <c r="AY121" s="404"/>
      <c r="AZ121" s="404"/>
      <c r="BA121" s="404"/>
      <c r="BB121" s="404"/>
      <c r="BC121" s="404"/>
      <c r="BD121" s="404"/>
    </row>
    <row r="122" spans="1:56" ht="26.25" customHeight="1">
      <c r="A122" s="398" t="s">
        <v>11805</v>
      </c>
      <c r="B122" s="398" t="s">
        <v>448</v>
      </c>
      <c r="C122" s="399"/>
      <c r="D122" s="398" t="s">
        <v>11490</v>
      </c>
      <c r="E122" s="400"/>
      <c r="F122" s="401"/>
      <c r="G122" s="41" t="s">
        <v>451</v>
      </c>
      <c r="H122" s="68" t="s">
        <v>11458</v>
      </c>
      <c r="I122" s="44"/>
      <c r="J122" s="23"/>
      <c r="K122" s="23"/>
      <c r="L122" s="23"/>
      <c r="M122" s="23"/>
      <c r="N122" s="23"/>
      <c r="O122" s="114" t="s">
        <v>11806</v>
      </c>
      <c r="P122" s="114" t="s">
        <v>11807</v>
      </c>
      <c r="Q122" s="114" t="s">
        <v>11808</v>
      </c>
      <c r="R122" s="114" t="s">
        <v>180</v>
      </c>
      <c r="S122" s="400"/>
      <c r="T122" s="114" t="s">
        <v>156</v>
      </c>
      <c r="U122" s="114">
        <v>2020</v>
      </c>
      <c r="V122" s="68" t="s">
        <v>11462</v>
      </c>
      <c r="W122" s="400"/>
      <c r="X122" s="400"/>
      <c r="Y122" s="400"/>
      <c r="Z122" s="400"/>
      <c r="AA122" s="400"/>
      <c r="AB122" s="400"/>
      <c r="AC122" s="400"/>
      <c r="AD122" s="400"/>
      <c r="AE122" s="400"/>
      <c r="AF122" s="400"/>
      <c r="AG122" s="400"/>
      <c r="AH122" s="400"/>
      <c r="AI122" s="400"/>
      <c r="AJ122" s="400"/>
      <c r="AK122" s="400"/>
      <c r="AL122" s="400"/>
      <c r="AM122" s="400"/>
      <c r="AN122" s="402"/>
      <c r="AO122" s="376" t="s">
        <v>11463</v>
      </c>
      <c r="AP122" s="368" t="s">
        <v>11249</v>
      </c>
      <c r="AQ122" s="403">
        <v>44172</v>
      </c>
      <c r="AR122" s="121" t="s">
        <v>39</v>
      </c>
      <c r="AS122" s="404"/>
      <c r="AT122" s="404"/>
      <c r="AU122" s="404"/>
      <c r="AV122" s="404"/>
      <c r="AW122" s="404"/>
      <c r="AX122" s="404"/>
      <c r="AY122" s="404"/>
      <c r="AZ122" s="404"/>
      <c r="BA122" s="404"/>
      <c r="BB122" s="404"/>
      <c r="BC122" s="404"/>
      <c r="BD122" s="404"/>
    </row>
    <row r="123" spans="1:56" ht="26.25" customHeight="1">
      <c r="A123" s="398" t="s">
        <v>11809</v>
      </c>
      <c r="B123" s="398" t="s">
        <v>448</v>
      </c>
      <c r="C123" s="399"/>
      <c r="D123" s="398" t="s">
        <v>11490</v>
      </c>
      <c r="E123" s="400"/>
      <c r="F123" s="401"/>
      <c r="G123" s="41" t="s">
        <v>451</v>
      </c>
      <c r="H123" s="68" t="s">
        <v>11458</v>
      </c>
      <c r="I123" s="44"/>
      <c r="J123" s="23"/>
      <c r="K123" s="23"/>
      <c r="L123" s="23"/>
      <c r="M123" s="23"/>
      <c r="N123" s="23"/>
      <c r="O123" s="114" t="s">
        <v>11810</v>
      </c>
      <c r="P123" s="114" t="s">
        <v>11811</v>
      </c>
      <c r="Q123" s="114" t="s">
        <v>11811</v>
      </c>
      <c r="R123" s="114" t="s">
        <v>180</v>
      </c>
      <c r="S123" s="400"/>
      <c r="T123" s="114" t="s">
        <v>156</v>
      </c>
      <c r="U123" s="114">
        <v>2020</v>
      </c>
      <c r="V123" s="68" t="s">
        <v>11462</v>
      </c>
      <c r="W123" s="400"/>
      <c r="X123" s="400"/>
      <c r="Y123" s="400"/>
      <c r="Z123" s="400"/>
      <c r="AA123" s="400"/>
      <c r="AB123" s="400"/>
      <c r="AC123" s="400"/>
      <c r="AD123" s="400"/>
      <c r="AE123" s="400"/>
      <c r="AF123" s="400"/>
      <c r="AG123" s="400"/>
      <c r="AH123" s="400"/>
      <c r="AI123" s="400"/>
      <c r="AJ123" s="400"/>
      <c r="AK123" s="400"/>
      <c r="AL123" s="400"/>
      <c r="AM123" s="400"/>
      <c r="AN123" s="402"/>
      <c r="AO123" s="376" t="s">
        <v>11463</v>
      </c>
      <c r="AP123" s="368" t="s">
        <v>11249</v>
      </c>
      <c r="AQ123" s="403">
        <v>44172</v>
      </c>
      <c r="AR123" s="121" t="s">
        <v>39</v>
      </c>
      <c r="AS123" s="404"/>
      <c r="AT123" s="404"/>
      <c r="AU123" s="404"/>
      <c r="AV123" s="404"/>
      <c r="AW123" s="404"/>
      <c r="AX123" s="404"/>
      <c r="AY123" s="404"/>
      <c r="AZ123" s="404"/>
      <c r="BA123" s="404"/>
      <c r="BB123" s="404"/>
      <c r="BC123" s="404"/>
      <c r="BD123" s="404"/>
    </row>
    <row r="124" spans="1:56" ht="26.25" customHeight="1">
      <c r="A124" s="398" t="s">
        <v>11812</v>
      </c>
      <c r="B124" s="398" t="s">
        <v>448</v>
      </c>
      <c r="C124" s="399"/>
      <c r="D124" s="398" t="s">
        <v>11490</v>
      </c>
      <c r="E124" s="400"/>
      <c r="F124" s="401"/>
      <c r="G124" s="41" t="s">
        <v>451</v>
      </c>
      <c r="H124" s="68" t="s">
        <v>11458</v>
      </c>
      <c r="I124" s="44"/>
      <c r="J124" s="23"/>
      <c r="K124" s="23"/>
      <c r="L124" s="23"/>
      <c r="M124" s="23"/>
      <c r="N124" s="23"/>
      <c r="O124" s="114" t="s">
        <v>11813</v>
      </c>
      <c r="P124" s="114" t="s">
        <v>11731</v>
      </c>
      <c r="Q124" s="114" t="s">
        <v>11731</v>
      </c>
      <c r="R124" s="114" t="s">
        <v>180</v>
      </c>
      <c r="S124" s="400"/>
      <c r="T124" s="114" t="s">
        <v>156</v>
      </c>
      <c r="U124" s="114">
        <v>2020</v>
      </c>
      <c r="V124" s="68" t="s">
        <v>11462</v>
      </c>
      <c r="W124" s="400"/>
      <c r="X124" s="400"/>
      <c r="Y124" s="400"/>
      <c r="Z124" s="400"/>
      <c r="AA124" s="400"/>
      <c r="AB124" s="400"/>
      <c r="AC124" s="400"/>
      <c r="AD124" s="400"/>
      <c r="AE124" s="400"/>
      <c r="AF124" s="400"/>
      <c r="AG124" s="400"/>
      <c r="AH124" s="400"/>
      <c r="AI124" s="400"/>
      <c r="AJ124" s="400"/>
      <c r="AK124" s="400"/>
      <c r="AL124" s="400"/>
      <c r="AM124" s="400"/>
      <c r="AN124" s="402"/>
      <c r="AO124" s="376" t="s">
        <v>11463</v>
      </c>
      <c r="AP124" s="368" t="s">
        <v>11249</v>
      </c>
      <c r="AQ124" s="403">
        <v>44172</v>
      </c>
      <c r="AR124" s="121" t="s">
        <v>39</v>
      </c>
      <c r="AS124" s="404"/>
      <c r="AT124" s="404"/>
      <c r="AU124" s="404"/>
      <c r="AV124" s="404"/>
      <c r="AW124" s="404"/>
      <c r="AX124" s="404"/>
      <c r="AY124" s="404"/>
      <c r="AZ124" s="404"/>
      <c r="BA124" s="404"/>
      <c r="BB124" s="404"/>
      <c r="BC124" s="404"/>
      <c r="BD124" s="404"/>
    </row>
    <row r="125" spans="1:56" ht="26.25" customHeight="1">
      <c r="A125" s="398" t="s">
        <v>11814</v>
      </c>
      <c r="B125" s="398" t="s">
        <v>448</v>
      </c>
      <c r="C125" s="399"/>
      <c r="D125" s="398" t="s">
        <v>1038</v>
      </c>
      <c r="E125" s="400"/>
      <c r="F125" s="401"/>
      <c r="G125" s="41" t="s">
        <v>451</v>
      </c>
      <c r="H125" s="68" t="s">
        <v>11458</v>
      </c>
      <c r="I125" s="44"/>
      <c r="J125" s="23"/>
      <c r="K125" s="23"/>
      <c r="L125" s="23"/>
      <c r="M125" s="23"/>
      <c r="N125" s="23"/>
      <c r="O125" s="114" t="s">
        <v>11815</v>
      </c>
      <c r="P125" s="114" t="s">
        <v>11816</v>
      </c>
      <c r="Q125" s="114" t="s">
        <v>11697</v>
      </c>
      <c r="R125" s="114" t="s">
        <v>180</v>
      </c>
      <c r="S125" s="400"/>
      <c r="T125" s="114" t="s">
        <v>156</v>
      </c>
      <c r="U125" s="114">
        <v>2020</v>
      </c>
      <c r="V125" s="68" t="s">
        <v>11462</v>
      </c>
      <c r="W125" s="400"/>
      <c r="X125" s="400"/>
      <c r="Y125" s="400"/>
      <c r="Z125" s="400"/>
      <c r="AA125" s="400"/>
      <c r="AB125" s="400"/>
      <c r="AC125" s="400"/>
      <c r="AD125" s="400"/>
      <c r="AE125" s="400"/>
      <c r="AF125" s="400"/>
      <c r="AG125" s="400"/>
      <c r="AH125" s="400"/>
      <c r="AI125" s="400"/>
      <c r="AJ125" s="400"/>
      <c r="AK125" s="400"/>
      <c r="AL125" s="400"/>
      <c r="AM125" s="400"/>
      <c r="AN125" s="402"/>
      <c r="AO125" s="376" t="s">
        <v>11463</v>
      </c>
      <c r="AP125" s="368" t="s">
        <v>11249</v>
      </c>
      <c r="AQ125" s="403">
        <v>44172</v>
      </c>
      <c r="AR125" s="121" t="s">
        <v>39</v>
      </c>
      <c r="AS125" s="404"/>
      <c r="AT125" s="404"/>
      <c r="AU125" s="404"/>
      <c r="AV125" s="404"/>
      <c r="AW125" s="404"/>
      <c r="AX125" s="404"/>
      <c r="AY125" s="404"/>
      <c r="AZ125" s="404"/>
      <c r="BA125" s="404"/>
      <c r="BB125" s="404"/>
      <c r="BC125" s="404"/>
      <c r="BD125" s="404"/>
    </row>
    <row r="126" spans="1:56" ht="41.25" customHeight="1">
      <c r="A126" s="398" t="s">
        <v>11817</v>
      </c>
      <c r="B126" s="398" t="s">
        <v>448</v>
      </c>
      <c r="C126" s="399"/>
      <c r="D126" s="398" t="s">
        <v>11490</v>
      </c>
      <c r="E126" s="400"/>
      <c r="F126" s="401"/>
      <c r="G126" s="41" t="s">
        <v>451</v>
      </c>
      <c r="H126" s="68" t="s">
        <v>11458</v>
      </c>
      <c r="I126" s="44"/>
      <c r="J126" s="23"/>
      <c r="K126" s="23"/>
      <c r="L126" s="23"/>
      <c r="M126" s="23"/>
      <c r="N126" s="23"/>
      <c r="O126" s="114" t="s">
        <v>11818</v>
      </c>
      <c r="P126" s="400"/>
      <c r="Q126" s="114" t="s">
        <v>11566</v>
      </c>
      <c r="R126" s="114" t="s">
        <v>180</v>
      </c>
      <c r="S126" s="400"/>
      <c r="T126" s="114" t="s">
        <v>156</v>
      </c>
      <c r="U126" s="114">
        <v>2020</v>
      </c>
      <c r="V126" s="68" t="s">
        <v>11462</v>
      </c>
      <c r="W126" s="400"/>
      <c r="X126" s="400"/>
      <c r="Y126" s="400"/>
      <c r="Z126" s="400"/>
      <c r="AA126" s="400"/>
      <c r="AB126" s="400"/>
      <c r="AC126" s="400"/>
      <c r="AD126" s="400"/>
      <c r="AE126" s="400"/>
      <c r="AF126" s="400"/>
      <c r="AG126" s="400"/>
      <c r="AH126" s="400"/>
      <c r="AI126" s="400"/>
      <c r="AJ126" s="400"/>
      <c r="AK126" s="400"/>
      <c r="AL126" s="400"/>
      <c r="AM126" s="400"/>
      <c r="AN126" s="402"/>
      <c r="AO126" s="376" t="s">
        <v>11463</v>
      </c>
      <c r="AP126" s="368" t="s">
        <v>11249</v>
      </c>
      <c r="AQ126" s="403">
        <v>44172</v>
      </c>
      <c r="AR126" s="121" t="s">
        <v>39</v>
      </c>
      <c r="AS126" s="404"/>
      <c r="AT126" s="404"/>
      <c r="AU126" s="404"/>
      <c r="AV126" s="404"/>
      <c r="AW126" s="404"/>
      <c r="AX126" s="404"/>
      <c r="AY126" s="404"/>
      <c r="AZ126" s="404"/>
      <c r="BA126" s="404"/>
      <c r="BB126" s="404"/>
      <c r="BC126" s="404"/>
      <c r="BD126" s="404"/>
    </row>
    <row r="127" spans="1:56" ht="26.25" customHeight="1">
      <c r="A127" s="398" t="s">
        <v>11819</v>
      </c>
      <c r="B127" s="398" t="s">
        <v>448</v>
      </c>
      <c r="C127" s="399"/>
      <c r="D127" s="398" t="s">
        <v>11820</v>
      </c>
      <c r="E127" s="400"/>
      <c r="F127" s="401"/>
      <c r="G127" s="41" t="s">
        <v>451</v>
      </c>
      <c r="H127" s="68" t="s">
        <v>11458</v>
      </c>
      <c r="I127" s="44"/>
      <c r="J127" s="23"/>
      <c r="K127" s="23"/>
      <c r="L127" s="23"/>
      <c r="M127" s="23"/>
      <c r="N127" s="23"/>
      <c r="O127" s="114" t="s">
        <v>11821</v>
      </c>
      <c r="P127" s="114" t="s">
        <v>11822</v>
      </c>
      <c r="Q127" s="114" t="s">
        <v>11823</v>
      </c>
      <c r="R127" s="114" t="s">
        <v>180</v>
      </c>
      <c r="S127" s="400"/>
      <c r="T127" s="114" t="s">
        <v>156</v>
      </c>
      <c r="U127" s="114">
        <v>2020</v>
      </c>
      <c r="V127" s="68" t="s">
        <v>11462</v>
      </c>
      <c r="W127" s="400"/>
      <c r="X127" s="400"/>
      <c r="Y127" s="400"/>
      <c r="Z127" s="400"/>
      <c r="AA127" s="400"/>
      <c r="AB127" s="400"/>
      <c r="AC127" s="400"/>
      <c r="AD127" s="400"/>
      <c r="AE127" s="400"/>
      <c r="AF127" s="400"/>
      <c r="AG127" s="400"/>
      <c r="AH127" s="400"/>
      <c r="AI127" s="400"/>
      <c r="AJ127" s="400"/>
      <c r="AK127" s="400"/>
      <c r="AL127" s="400"/>
      <c r="AM127" s="400"/>
      <c r="AN127" s="402"/>
      <c r="AO127" s="376" t="s">
        <v>11463</v>
      </c>
      <c r="AP127" s="368" t="s">
        <v>11249</v>
      </c>
      <c r="AQ127" s="403">
        <v>44172</v>
      </c>
      <c r="AR127" s="121" t="s">
        <v>39</v>
      </c>
      <c r="AS127" s="404"/>
      <c r="AT127" s="404"/>
      <c r="AU127" s="404"/>
      <c r="AV127" s="404"/>
      <c r="AW127" s="404"/>
      <c r="AX127" s="404"/>
      <c r="AY127" s="404"/>
      <c r="AZ127" s="404"/>
      <c r="BA127" s="404"/>
      <c r="BB127" s="404"/>
      <c r="BC127" s="404"/>
      <c r="BD127" s="404"/>
    </row>
    <row r="128" spans="1:56" ht="26.25" customHeight="1">
      <c r="A128" s="398" t="s">
        <v>11824</v>
      </c>
      <c r="B128" s="398" t="s">
        <v>448</v>
      </c>
      <c r="C128" s="399"/>
      <c r="D128" s="398" t="s">
        <v>11490</v>
      </c>
      <c r="E128" s="400"/>
      <c r="F128" s="401"/>
      <c r="G128" s="41" t="s">
        <v>451</v>
      </c>
      <c r="H128" s="68" t="s">
        <v>11458</v>
      </c>
      <c r="I128" s="44"/>
      <c r="J128" s="23"/>
      <c r="K128" s="23"/>
      <c r="L128" s="23"/>
      <c r="M128" s="23"/>
      <c r="N128" s="23"/>
      <c r="O128" s="114" t="s">
        <v>11825</v>
      </c>
      <c r="P128" s="114" t="s">
        <v>11826</v>
      </c>
      <c r="Q128" s="114" t="s">
        <v>11827</v>
      </c>
      <c r="R128" s="114" t="s">
        <v>180</v>
      </c>
      <c r="S128" s="400"/>
      <c r="T128" s="114" t="s">
        <v>156</v>
      </c>
      <c r="U128" s="114">
        <v>2020</v>
      </c>
      <c r="V128" s="68" t="s">
        <v>11462</v>
      </c>
      <c r="W128" s="400"/>
      <c r="X128" s="400"/>
      <c r="Y128" s="400"/>
      <c r="Z128" s="400"/>
      <c r="AA128" s="400"/>
      <c r="AB128" s="400"/>
      <c r="AC128" s="400"/>
      <c r="AD128" s="400"/>
      <c r="AE128" s="400"/>
      <c r="AF128" s="400"/>
      <c r="AG128" s="400"/>
      <c r="AH128" s="400"/>
      <c r="AI128" s="400"/>
      <c r="AJ128" s="400"/>
      <c r="AK128" s="400"/>
      <c r="AL128" s="400"/>
      <c r="AM128" s="400"/>
      <c r="AN128" s="402"/>
      <c r="AO128" s="376" t="s">
        <v>11463</v>
      </c>
      <c r="AP128" s="368" t="s">
        <v>11249</v>
      </c>
      <c r="AQ128" s="403">
        <v>44172</v>
      </c>
      <c r="AR128" s="121" t="s">
        <v>39</v>
      </c>
      <c r="AS128" s="404"/>
      <c r="AT128" s="404"/>
      <c r="AU128" s="404"/>
      <c r="AV128" s="404"/>
      <c r="AW128" s="404"/>
      <c r="AX128" s="404"/>
      <c r="AY128" s="404"/>
      <c r="AZ128" s="404"/>
      <c r="BA128" s="404"/>
      <c r="BB128" s="404"/>
      <c r="BC128" s="404"/>
      <c r="BD128" s="404"/>
    </row>
    <row r="129" spans="1:56" ht="26.25" customHeight="1">
      <c r="A129" s="398" t="s">
        <v>11828</v>
      </c>
      <c r="B129" s="398" t="s">
        <v>448</v>
      </c>
      <c r="C129" s="399"/>
      <c r="D129" s="398" t="s">
        <v>1067</v>
      </c>
      <c r="E129" s="400"/>
      <c r="F129" s="401"/>
      <c r="G129" s="41" t="s">
        <v>451</v>
      </c>
      <c r="H129" s="68" t="s">
        <v>11458</v>
      </c>
      <c r="I129" s="44"/>
      <c r="J129" s="23"/>
      <c r="K129" s="23"/>
      <c r="L129" s="23"/>
      <c r="M129" s="23"/>
      <c r="N129" s="23"/>
      <c r="O129" s="114" t="s">
        <v>11829</v>
      </c>
      <c r="P129" s="400"/>
      <c r="Q129" s="114" t="s">
        <v>11830</v>
      </c>
      <c r="R129" s="114" t="s">
        <v>180</v>
      </c>
      <c r="S129" s="400"/>
      <c r="T129" s="114" t="s">
        <v>156</v>
      </c>
      <c r="U129" s="114">
        <v>2020</v>
      </c>
      <c r="V129" s="68" t="s">
        <v>11462</v>
      </c>
      <c r="W129" s="400"/>
      <c r="X129" s="400"/>
      <c r="Y129" s="400"/>
      <c r="Z129" s="400"/>
      <c r="AA129" s="400"/>
      <c r="AB129" s="400"/>
      <c r="AC129" s="400"/>
      <c r="AD129" s="400"/>
      <c r="AE129" s="400"/>
      <c r="AF129" s="400"/>
      <c r="AG129" s="400"/>
      <c r="AH129" s="400"/>
      <c r="AI129" s="400"/>
      <c r="AJ129" s="400"/>
      <c r="AK129" s="400"/>
      <c r="AL129" s="400"/>
      <c r="AM129" s="400"/>
      <c r="AN129" s="402"/>
      <c r="AO129" s="376" t="s">
        <v>11463</v>
      </c>
      <c r="AP129" s="368" t="s">
        <v>11249</v>
      </c>
      <c r="AQ129" s="403">
        <v>44172</v>
      </c>
      <c r="AR129" s="121" t="s">
        <v>39</v>
      </c>
      <c r="AS129" s="404"/>
      <c r="AT129" s="404"/>
      <c r="AU129" s="404"/>
      <c r="AV129" s="404"/>
      <c r="AW129" s="404"/>
      <c r="AX129" s="404"/>
      <c r="AY129" s="404"/>
      <c r="AZ129" s="404"/>
      <c r="BA129" s="404"/>
      <c r="BB129" s="404"/>
      <c r="BC129" s="404"/>
      <c r="BD129" s="404"/>
    </row>
    <row r="130" spans="1:56" ht="26.25" customHeight="1">
      <c r="A130" s="398" t="s">
        <v>11831</v>
      </c>
      <c r="B130" s="398" t="s">
        <v>448</v>
      </c>
      <c r="C130" s="399"/>
      <c r="D130" s="398" t="s">
        <v>11490</v>
      </c>
      <c r="E130" s="400"/>
      <c r="F130" s="401"/>
      <c r="G130" s="41" t="s">
        <v>451</v>
      </c>
      <c r="H130" s="68" t="s">
        <v>11458</v>
      </c>
      <c r="I130" s="44"/>
      <c r="J130" s="23"/>
      <c r="K130" s="23"/>
      <c r="L130" s="23"/>
      <c r="M130" s="23"/>
      <c r="N130" s="23"/>
      <c r="O130" s="114" t="s">
        <v>11832</v>
      </c>
      <c r="P130" s="114" t="s">
        <v>11833</v>
      </c>
      <c r="Q130" s="114" t="s">
        <v>11833</v>
      </c>
      <c r="R130" s="114" t="s">
        <v>180</v>
      </c>
      <c r="S130" s="400"/>
      <c r="T130" s="114" t="s">
        <v>156</v>
      </c>
      <c r="U130" s="114">
        <v>2020</v>
      </c>
      <c r="V130" s="68" t="s">
        <v>11462</v>
      </c>
      <c r="W130" s="400"/>
      <c r="X130" s="400"/>
      <c r="Y130" s="400"/>
      <c r="Z130" s="400"/>
      <c r="AA130" s="400"/>
      <c r="AB130" s="400"/>
      <c r="AC130" s="400"/>
      <c r="AD130" s="400"/>
      <c r="AE130" s="400"/>
      <c r="AF130" s="400"/>
      <c r="AG130" s="400"/>
      <c r="AH130" s="400"/>
      <c r="AI130" s="400"/>
      <c r="AJ130" s="400"/>
      <c r="AK130" s="400"/>
      <c r="AL130" s="400"/>
      <c r="AM130" s="400"/>
      <c r="AN130" s="402"/>
      <c r="AO130" s="376" t="s">
        <v>11463</v>
      </c>
      <c r="AP130" s="368" t="s">
        <v>11249</v>
      </c>
      <c r="AQ130" s="403">
        <v>44172</v>
      </c>
      <c r="AR130" s="121" t="s">
        <v>39</v>
      </c>
      <c r="AS130" s="404"/>
      <c r="AT130" s="404"/>
      <c r="AU130" s="404"/>
      <c r="AV130" s="404"/>
      <c r="AW130" s="404"/>
      <c r="AX130" s="404"/>
      <c r="AY130" s="404"/>
      <c r="AZ130" s="404"/>
      <c r="BA130" s="404"/>
      <c r="BB130" s="404"/>
      <c r="BC130" s="404"/>
      <c r="BD130" s="404"/>
    </row>
    <row r="131" spans="1:56" ht="26.25" customHeight="1">
      <c r="A131" s="398" t="s">
        <v>11834</v>
      </c>
      <c r="B131" s="398" t="s">
        <v>448</v>
      </c>
      <c r="C131" s="399"/>
      <c r="D131" s="405" t="s">
        <v>11490</v>
      </c>
      <c r="E131" s="400"/>
      <c r="F131" s="401"/>
      <c r="G131" s="41" t="s">
        <v>451</v>
      </c>
      <c r="H131" s="406" t="s">
        <v>11458</v>
      </c>
      <c r="I131" s="44"/>
      <c r="J131" s="23"/>
      <c r="K131" s="23"/>
      <c r="L131" s="23"/>
      <c r="M131" s="23"/>
      <c r="N131" s="23"/>
      <c r="O131" s="407" t="s">
        <v>11835</v>
      </c>
      <c r="P131" s="400"/>
      <c r="Q131" s="114" t="s">
        <v>11800</v>
      </c>
      <c r="R131" s="114" t="s">
        <v>180</v>
      </c>
      <c r="S131" s="400"/>
      <c r="T131" s="114" t="s">
        <v>156</v>
      </c>
      <c r="U131" s="114">
        <v>2020</v>
      </c>
      <c r="V131" s="68" t="s">
        <v>11462</v>
      </c>
      <c r="W131" s="400"/>
      <c r="X131" s="400"/>
      <c r="Y131" s="400"/>
      <c r="Z131" s="400"/>
      <c r="AA131" s="400"/>
      <c r="AB131" s="400"/>
      <c r="AC131" s="400"/>
      <c r="AD131" s="400"/>
      <c r="AE131" s="400"/>
      <c r="AF131" s="400"/>
      <c r="AG131" s="400"/>
      <c r="AH131" s="400"/>
      <c r="AI131" s="400"/>
      <c r="AJ131" s="400"/>
      <c r="AK131" s="400"/>
      <c r="AL131" s="400"/>
      <c r="AM131" s="400"/>
      <c r="AN131" s="402"/>
      <c r="AO131" s="376" t="s">
        <v>11463</v>
      </c>
      <c r="AP131" s="368" t="s">
        <v>11249</v>
      </c>
      <c r="AQ131" s="403">
        <v>44172</v>
      </c>
      <c r="AR131" s="121" t="s">
        <v>39</v>
      </c>
      <c r="AS131" s="404"/>
      <c r="AT131" s="404"/>
      <c r="AU131" s="404"/>
      <c r="AV131" s="404"/>
      <c r="AW131" s="404"/>
      <c r="AX131" s="404"/>
      <c r="AY131" s="404"/>
      <c r="AZ131" s="404"/>
      <c r="BA131" s="404"/>
      <c r="BB131" s="404"/>
      <c r="BC131" s="404"/>
      <c r="BD131" s="404"/>
    </row>
    <row r="132" spans="1:56" ht="26.25" customHeight="1">
      <c r="A132" s="398" t="s">
        <v>11836</v>
      </c>
      <c r="B132" s="398" t="s">
        <v>448</v>
      </c>
      <c r="C132" s="399"/>
      <c r="D132" s="398" t="s">
        <v>833</v>
      </c>
      <c r="E132" s="400"/>
      <c r="F132" s="401"/>
      <c r="G132" s="41" t="s">
        <v>451</v>
      </c>
      <c r="H132" s="68" t="s">
        <v>11458</v>
      </c>
      <c r="I132" s="44"/>
      <c r="J132" s="23"/>
      <c r="K132" s="23"/>
      <c r="L132" s="23"/>
      <c r="M132" s="23"/>
      <c r="N132" s="23"/>
      <c r="O132" s="114" t="s">
        <v>11837</v>
      </c>
      <c r="P132" s="400"/>
      <c r="Q132" s="114" t="s">
        <v>11838</v>
      </c>
      <c r="R132" s="114" t="s">
        <v>180</v>
      </c>
      <c r="S132" s="400"/>
      <c r="T132" s="114" t="s">
        <v>156</v>
      </c>
      <c r="U132" s="114">
        <v>2020</v>
      </c>
      <c r="V132" s="68" t="s">
        <v>11462</v>
      </c>
      <c r="W132" s="400"/>
      <c r="X132" s="400"/>
      <c r="Y132" s="400"/>
      <c r="Z132" s="400"/>
      <c r="AA132" s="400"/>
      <c r="AB132" s="400"/>
      <c r="AC132" s="400"/>
      <c r="AD132" s="400"/>
      <c r="AE132" s="400"/>
      <c r="AF132" s="400"/>
      <c r="AG132" s="400"/>
      <c r="AH132" s="400"/>
      <c r="AI132" s="400"/>
      <c r="AJ132" s="400"/>
      <c r="AK132" s="400"/>
      <c r="AL132" s="400"/>
      <c r="AM132" s="400"/>
      <c r="AN132" s="402"/>
      <c r="AO132" s="376" t="s">
        <v>11463</v>
      </c>
      <c r="AP132" s="368" t="s">
        <v>11249</v>
      </c>
      <c r="AQ132" s="403">
        <v>44172</v>
      </c>
      <c r="AR132" s="121" t="s">
        <v>39</v>
      </c>
      <c r="AS132" s="404"/>
      <c r="AT132" s="404"/>
      <c r="AU132" s="404"/>
      <c r="AV132" s="404"/>
      <c r="AW132" s="404"/>
      <c r="AX132" s="404"/>
      <c r="AY132" s="404"/>
      <c r="AZ132" s="404"/>
      <c r="BA132" s="404"/>
      <c r="BB132" s="404"/>
      <c r="BC132" s="404"/>
      <c r="BD132" s="404"/>
    </row>
    <row r="133" spans="1:56" ht="26.25" customHeight="1">
      <c r="A133" s="398" t="s">
        <v>11839</v>
      </c>
      <c r="B133" s="398" t="s">
        <v>448</v>
      </c>
      <c r="C133" s="399"/>
      <c r="D133" s="398" t="s">
        <v>11840</v>
      </c>
      <c r="E133" s="400"/>
      <c r="F133" s="401"/>
      <c r="G133" s="41" t="s">
        <v>451</v>
      </c>
      <c r="H133" s="68" t="s">
        <v>11458</v>
      </c>
      <c r="I133" s="44"/>
      <c r="J133" s="23"/>
      <c r="K133" s="23"/>
      <c r="L133" s="23"/>
      <c r="M133" s="23"/>
      <c r="N133" s="23"/>
      <c r="O133" s="114" t="s">
        <v>11841</v>
      </c>
      <c r="P133" s="114" t="s">
        <v>11842</v>
      </c>
      <c r="Q133" s="114" t="s">
        <v>11843</v>
      </c>
      <c r="R133" s="114" t="s">
        <v>180</v>
      </c>
      <c r="S133" s="400"/>
      <c r="T133" s="114" t="s">
        <v>156</v>
      </c>
      <c r="U133" s="114">
        <v>2020</v>
      </c>
      <c r="V133" s="68" t="s">
        <v>11462</v>
      </c>
      <c r="W133" s="400"/>
      <c r="X133" s="400"/>
      <c r="Y133" s="400"/>
      <c r="Z133" s="400"/>
      <c r="AA133" s="400"/>
      <c r="AB133" s="400"/>
      <c r="AC133" s="400"/>
      <c r="AD133" s="400"/>
      <c r="AE133" s="400"/>
      <c r="AF133" s="400"/>
      <c r="AG133" s="400"/>
      <c r="AH133" s="400"/>
      <c r="AI133" s="400"/>
      <c r="AJ133" s="400"/>
      <c r="AK133" s="400"/>
      <c r="AL133" s="400"/>
      <c r="AM133" s="400"/>
      <c r="AN133" s="402"/>
      <c r="AO133" s="376" t="s">
        <v>11463</v>
      </c>
      <c r="AP133" s="368" t="s">
        <v>11249</v>
      </c>
      <c r="AQ133" s="403">
        <v>44172</v>
      </c>
      <c r="AR133" s="121" t="s">
        <v>39</v>
      </c>
      <c r="AS133" s="404"/>
      <c r="AT133" s="404"/>
      <c r="AU133" s="404"/>
      <c r="AV133" s="404"/>
      <c r="AW133" s="404"/>
      <c r="AX133" s="404"/>
      <c r="AY133" s="404"/>
      <c r="AZ133" s="404"/>
      <c r="BA133" s="404"/>
      <c r="BB133" s="404"/>
      <c r="BC133" s="404"/>
      <c r="BD133" s="404"/>
    </row>
    <row r="134" spans="1:56" ht="26.25" customHeight="1">
      <c r="A134" s="398" t="s">
        <v>11844</v>
      </c>
      <c r="B134" s="398" t="s">
        <v>448</v>
      </c>
      <c r="C134" s="399"/>
      <c r="D134" s="398" t="s">
        <v>11845</v>
      </c>
      <c r="E134" s="400"/>
      <c r="F134" s="401"/>
      <c r="G134" s="41" t="s">
        <v>451</v>
      </c>
      <c r="H134" s="68" t="s">
        <v>11458</v>
      </c>
      <c r="I134" s="44"/>
      <c r="J134" s="23"/>
      <c r="K134" s="23"/>
      <c r="L134" s="23"/>
      <c r="M134" s="23"/>
      <c r="N134" s="23"/>
      <c r="O134" s="114" t="s">
        <v>11846</v>
      </c>
      <c r="P134" s="114" t="s">
        <v>11847</v>
      </c>
      <c r="Q134" s="114" t="s">
        <v>11848</v>
      </c>
      <c r="R134" s="114" t="s">
        <v>180</v>
      </c>
      <c r="S134" s="400"/>
      <c r="T134" s="114" t="s">
        <v>156</v>
      </c>
      <c r="U134" s="114">
        <v>2020</v>
      </c>
      <c r="V134" s="68" t="s">
        <v>11462</v>
      </c>
      <c r="W134" s="400"/>
      <c r="X134" s="400"/>
      <c r="Y134" s="400"/>
      <c r="Z134" s="400"/>
      <c r="AA134" s="400"/>
      <c r="AB134" s="400"/>
      <c r="AC134" s="400"/>
      <c r="AD134" s="400"/>
      <c r="AE134" s="400"/>
      <c r="AF134" s="400"/>
      <c r="AG134" s="400"/>
      <c r="AH134" s="400"/>
      <c r="AI134" s="400"/>
      <c r="AJ134" s="400"/>
      <c r="AK134" s="400"/>
      <c r="AL134" s="400"/>
      <c r="AM134" s="400"/>
      <c r="AN134" s="402"/>
      <c r="AO134" s="376" t="s">
        <v>11463</v>
      </c>
      <c r="AP134" s="368" t="s">
        <v>11249</v>
      </c>
      <c r="AQ134" s="403">
        <v>44172</v>
      </c>
      <c r="AR134" s="121" t="s">
        <v>39</v>
      </c>
      <c r="AS134" s="404"/>
      <c r="AT134" s="404"/>
      <c r="AU134" s="404"/>
      <c r="AV134" s="404"/>
      <c r="AW134" s="404"/>
      <c r="AX134" s="404"/>
      <c r="AY134" s="404"/>
      <c r="AZ134" s="404"/>
      <c r="BA134" s="404"/>
      <c r="BB134" s="404"/>
      <c r="BC134" s="404"/>
      <c r="BD134" s="404"/>
    </row>
    <row r="135" spans="1:56" ht="26.25" customHeight="1">
      <c r="A135" s="398" t="s">
        <v>11849</v>
      </c>
      <c r="B135" s="398" t="s">
        <v>448</v>
      </c>
      <c r="C135" s="399"/>
      <c r="D135" s="398" t="s">
        <v>11490</v>
      </c>
      <c r="E135" s="400"/>
      <c r="F135" s="401"/>
      <c r="G135" s="41" t="s">
        <v>451</v>
      </c>
      <c r="H135" s="68" t="s">
        <v>11458</v>
      </c>
      <c r="I135" s="44"/>
      <c r="J135" s="23"/>
      <c r="K135" s="23"/>
      <c r="L135" s="23"/>
      <c r="M135" s="23"/>
      <c r="N135" s="23"/>
      <c r="O135" s="114" t="s">
        <v>11850</v>
      </c>
      <c r="P135" s="114" t="s">
        <v>11851</v>
      </c>
      <c r="Q135" s="114" t="s">
        <v>11852</v>
      </c>
      <c r="R135" s="114" t="s">
        <v>180</v>
      </c>
      <c r="S135" s="400"/>
      <c r="T135" s="114" t="s">
        <v>156</v>
      </c>
      <c r="U135" s="114">
        <v>2020</v>
      </c>
      <c r="V135" s="68" t="s">
        <v>11462</v>
      </c>
      <c r="W135" s="400"/>
      <c r="X135" s="400"/>
      <c r="Y135" s="400"/>
      <c r="Z135" s="400"/>
      <c r="AA135" s="400"/>
      <c r="AB135" s="400"/>
      <c r="AC135" s="400"/>
      <c r="AD135" s="400"/>
      <c r="AE135" s="400"/>
      <c r="AF135" s="400"/>
      <c r="AG135" s="400"/>
      <c r="AH135" s="400"/>
      <c r="AI135" s="400"/>
      <c r="AJ135" s="400"/>
      <c r="AK135" s="400"/>
      <c r="AL135" s="400"/>
      <c r="AM135" s="400"/>
      <c r="AN135" s="402"/>
      <c r="AO135" s="376" t="s">
        <v>11463</v>
      </c>
      <c r="AP135" s="368" t="s">
        <v>11249</v>
      </c>
      <c r="AQ135" s="403">
        <v>44172</v>
      </c>
      <c r="AR135" s="121" t="s">
        <v>39</v>
      </c>
      <c r="AS135" s="404"/>
      <c r="AT135" s="404"/>
      <c r="AU135" s="404"/>
      <c r="AV135" s="404"/>
      <c r="AW135" s="404"/>
      <c r="AX135" s="404"/>
      <c r="AY135" s="404"/>
      <c r="AZ135" s="404"/>
      <c r="BA135" s="404"/>
      <c r="BB135" s="404"/>
      <c r="BC135" s="404"/>
      <c r="BD135" s="404"/>
    </row>
    <row r="136" spans="1:56" ht="26.25" customHeight="1">
      <c r="A136" s="398" t="s">
        <v>11853</v>
      </c>
      <c r="B136" s="398" t="s">
        <v>448</v>
      </c>
      <c r="C136" s="399"/>
      <c r="D136" s="398" t="s">
        <v>11490</v>
      </c>
      <c r="E136" s="400"/>
      <c r="F136" s="401"/>
      <c r="G136" s="41" t="s">
        <v>451</v>
      </c>
      <c r="H136" s="68" t="s">
        <v>11458</v>
      </c>
      <c r="I136" s="44"/>
      <c r="J136" s="23"/>
      <c r="K136" s="23"/>
      <c r="L136" s="23"/>
      <c r="M136" s="23"/>
      <c r="N136" s="23"/>
      <c r="O136" s="114" t="s">
        <v>11854</v>
      </c>
      <c r="P136" s="114" t="s">
        <v>11569</v>
      </c>
      <c r="Q136" s="114" t="s">
        <v>11855</v>
      </c>
      <c r="R136" s="114" t="s">
        <v>180</v>
      </c>
      <c r="S136" s="400"/>
      <c r="T136" s="114" t="s">
        <v>156</v>
      </c>
      <c r="U136" s="114">
        <v>2020</v>
      </c>
      <c r="V136" s="68" t="s">
        <v>11462</v>
      </c>
      <c r="W136" s="400"/>
      <c r="X136" s="400"/>
      <c r="Y136" s="400"/>
      <c r="Z136" s="400"/>
      <c r="AA136" s="400"/>
      <c r="AB136" s="400"/>
      <c r="AC136" s="400"/>
      <c r="AD136" s="400"/>
      <c r="AE136" s="400"/>
      <c r="AF136" s="400"/>
      <c r="AG136" s="400"/>
      <c r="AH136" s="400"/>
      <c r="AI136" s="400"/>
      <c r="AJ136" s="400"/>
      <c r="AK136" s="400"/>
      <c r="AL136" s="400"/>
      <c r="AM136" s="400"/>
      <c r="AN136" s="402"/>
      <c r="AO136" s="376" t="s">
        <v>11463</v>
      </c>
      <c r="AP136" s="368" t="s">
        <v>11249</v>
      </c>
      <c r="AQ136" s="403">
        <v>44172</v>
      </c>
      <c r="AR136" s="121" t="s">
        <v>39</v>
      </c>
      <c r="AS136" s="404"/>
      <c r="AT136" s="404"/>
      <c r="AU136" s="404"/>
      <c r="AV136" s="404"/>
      <c r="AW136" s="404"/>
      <c r="AX136" s="404"/>
      <c r="AY136" s="404"/>
      <c r="AZ136" s="404"/>
      <c r="BA136" s="404"/>
      <c r="BB136" s="404"/>
      <c r="BC136" s="404"/>
      <c r="BD136" s="404"/>
    </row>
    <row r="137" spans="1:56" ht="26.25" customHeight="1">
      <c r="A137" s="398" t="s">
        <v>11856</v>
      </c>
      <c r="B137" s="398" t="s">
        <v>448</v>
      </c>
      <c r="C137" s="399"/>
      <c r="D137" s="398" t="s">
        <v>11490</v>
      </c>
      <c r="E137" s="400"/>
      <c r="F137" s="401"/>
      <c r="G137" s="41" t="s">
        <v>451</v>
      </c>
      <c r="H137" s="68" t="s">
        <v>11458</v>
      </c>
      <c r="I137" s="44"/>
      <c r="J137" s="23"/>
      <c r="K137" s="23"/>
      <c r="L137" s="23"/>
      <c r="M137" s="23"/>
      <c r="N137" s="23"/>
      <c r="O137" s="114" t="s">
        <v>11857</v>
      </c>
      <c r="P137" s="114" t="s">
        <v>11682</v>
      </c>
      <c r="Q137" s="114" t="s">
        <v>11858</v>
      </c>
      <c r="R137" s="114" t="s">
        <v>180</v>
      </c>
      <c r="S137" s="400"/>
      <c r="T137" s="114" t="s">
        <v>156</v>
      </c>
      <c r="U137" s="114">
        <v>2020</v>
      </c>
      <c r="V137" s="68" t="s">
        <v>11462</v>
      </c>
      <c r="W137" s="400"/>
      <c r="X137" s="400"/>
      <c r="Y137" s="400"/>
      <c r="Z137" s="400"/>
      <c r="AA137" s="400"/>
      <c r="AB137" s="400"/>
      <c r="AC137" s="400"/>
      <c r="AD137" s="400"/>
      <c r="AE137" s="400"/>
      <c r="AF137" s="400"/>
      <c r="AG137" s="400"/>
      <c r="AH137" s="400"/>
      <c r="AI137" s="400"/>
      <c r="AJ137" s="400"/>
      <c r="AK137" s="400"/>
      <c r="AL137" s="400"/>
      <c r="AM137" s="400"/>
      <c r="AN137" s="402"/>
      <c r="AO137" s="376" t="s">
        <v>11463</v>
      </c>
      <c r="AP137" s="368" t="s">
        <v>11249</v>
      </c>
      <c r="AQ137" s="403">
        <v>44172</v>
      </c>
      <c r="AR137" s="121" t="s">
        <v>39</v>
      </c>
      <c r="AS137" s="404"/>
      <c r="AT137" s="404"/>
      <c r="AU137" s="404"/>
      <c r="AV137" s="404"/>
      <c r="AW137" s="404"/>
      <c r="AX137" s="404"/>
      <c r="AY137" s="404"/>
      <c r="AZ137" s="404"/>
      <c r="BA137" s="404"/>
      <c r="BB137" s="404"/>
      <c r="BC137" s="404"/>
      <c r="BD137" s="404"/>
    </row>
    <row r="138" spans="1:56" ht="26.25" customHeight="1">
      <c r="A138" s="398" t="s">
        <v>11859</v>
      </c>
      <c r="B138" s="398" t="s">
        <v>448</v>
      </c>
      <c r="C138" s="399"/>
      <c r="D138" s="398" t="s">
        <v>11457</v>
      </c>
      <c r="E138" s="400"/>
      <c r="F138" s="401"/>
      <c r="G138" s="41" t="s">
        <v>451</v>
      </c>
      <c r="H138" s="68" t="s">
        <v>11458</v>
      </c>
      <c r="I138" s="44"/>
      <c r="J138" s="23"/>
      <c r="K138" s="23"/>
      <c r="L138" s="23"/>
      <c r="M138" s="23"/>
      <c r="N138" s="23"/>
      <c r="O138" s="114" t="s">
        <v>11860</v>
      </c>
      <c r="P138" s="114" t="s">
        <v>11861</v>
      </c>
      <c r="Q138" s="114" t="s">
        <v>11862</v>
      </c>
      <c r="R138" s="114" t="s">
        <v>180</v>
      </c>
      <c r="S138" s="400"/>
      <c r="T138" s="114" t="s">
        <v>156</v>
      </c>
      <c r="U138" s="114">
        <v>2020</v>
      </c>
      <c r="V138" s="68" t="s">
        <v>11462</v>
      </c>
      <c r="W138" s="400"/>
      <c r="X138" s="400"/>
      <c r="Y138" s="400"/>
      <c r="Z138" s="400"/>
      <c r="AA138" s="400"/>
      <c r="AB138" s="400"/>
      <c r="AC138" s="400"/>
      <c r="AD138" s="400"/>
      <c r="AE138" s="400"/>
      <c r="AF138" s="400"/>
      <c r="AG138" s="400"/>
      <c r="AH138" s="400"/>
      <c r="AI138" s="400"/>
      <c r="AJ138" s="400"/>
      <c r="AK138" s="400"/>
      <c r="AL138" s="400"/>
      <c r="AM138" s="400"/>
      <c r="AN138" s="402"/>
      <c r="AO138" s="376" t="s">
        <v>11463</v>
      </c>
      <c r="AP138" s="368" t="s">
        <v>11249</v>
      </c>
      <c r="AQ138" s="403">
        <v>44172</v>
      </c>
      <c r="AR138" s="121" t="s">
        <v>39</v>
      </c>
      <c r="AS138" s="404"/>
      <c r="AT138" s="404"/>
      <c r="AU138" s="404"/>
      <c r="AV138" s="404"/>
      <c r="AW138" s="404"/>
      <c r="AX138" s="404"/>
      <c r="AY138" s="404"/>
      <c r="AZ138" s="404"/>
      <c r="BA138" s="404"/>
      <c r="BB138" s="404"/>
      <c r="BC138" s="404"/>
      <c r="BD138" s="404"/>
    </row>
    <row r="139" spans="1:56" ht="26.25" customHeight="1">
      <c r="A139" s="398" t="s">
        <v>11863</v>
      </c>
      <c r="B139" s="398" t="s">
        <v>448</v>
      </c>
      <c r="C139" s="399"/>
      <c r="D139" s="398" t="s">
        <v>11457</v>
      </c>
      <c r="E139" s="400"/>
      <c r="F139" s="401"/>
      <c r="G139" s="41" t="s">
        <v>451</v>
      </c>
      <c r="H139" s="68" t="s">
        <v>11458</v>
      </c>
      <c r="I139" s="44"/>
      <c r="J139" s="23"/>
      <c r="K139" s="23"/>
      <c r="L139" s="23"/>
      <c r="M139" s="23"/>
      <c r="N139" s="23"/>
      <c r="O139" s="114" t="s">
        <v>11864</v>
      </c>
      <c r="P139" s="114" t="s">
        <v>11865</v>
      </c>
      <c r="Q139" s="114" t="s">
        <v>11866</v>
      </c>
      <c r="R139" s="114" t="s">
        <v>180</v>
      </c>
      <c r="S139" s="400"/>
      <c r="T139" s="114" t="s">
        <v>156</v>
      </c>
      <c r="U139" s="114">
        <v>2020</v>
      </c>
      <c r="V139" s="68" t="s">
        <v>11462</v>
      </c>
      <c r="W139" s="400"/>
      <c r="X139" s="400"/>
      <c r="Y139" s="400"/>
      <c r="Z139" s="400"/>
      <c r="AA139" s="400"/>
      <c r="AB139" s="400"/>
      <c r="AC139" s="400"/>
      <c r="AD139" s="400"/>
      <c r="AE139" s="400"/>
      <c r="AF139" s="400"/>
      <c r="AG139" s="400"/>
      <c r="AH139" s="400"/>
      <c r="AI139" s="400"/>
      <c r="AJ139" s="400"/>
      <c r="AK139" s="400"/>
      <c r="AL139" s="400"/>
      <c r="AM139" s="400"/>
      <c r="AN139" s="402"/>
      <c r="AO139" s="376" t="s">
        <v>11463</v>
      </c>
      <c r="AP139" s="368" t="s">
        <v>11249</v>
      </c>
      <c r="AQ139" s="403">
        <v>44172</v>
      </c>
      <c r="AR139" s="121" t="s">
        <v>39</v>
      </c>
      <c r="AS139" s="404"/>
      <c r="AT139" s="404"/>
      <c r="AU139" s="404"/>
      <c r="AV139" s="404"/>
      <c r="AW139" s="404"/>
      <c r="AX139" s="404"/>
      <c r="AY139" s="404"/>
      <c r="AZ139" s="404"/>
      <c r="BA139" s="404"/>
      <c r="BB139" s="404"/>
      <c r="BC139" s="404"/>
      <c r="BD139" s="404"/>
    </row>
    <row r="140" spans="1:56" ht="26.25" customHeight="1">
      <c r="A140" s="398" t="s">
        <v>11867</v>
      </c>
      <c r="B140" s="398" t="s">
        <v>448</v>
      </c>
      <c r="C140" s="399"/>
      <c r="D140" s="398" t="s">
        <v>875</v>
      </c>
      <c r="E140" s="400"/>
      <c r="F140" s="401"/>
      <c r="G140" s="41" t="s">
        <v>451</v>
      </c>
      <c r="H140" s="68" t="s">
        <v>11458</v>
      </c>
      <c r="I140" s="44"/>
      <c r="J140" s="23"/>
      <c r="K140" s="23"/>
      <c r="L140" s="23"/>
      <c r="M140" s="23"/>
      <c r="N140" s="23"/>
      <c r="O140" s="114" t="s">
        <v>11868</v>
      </c>
      <c r="P140" s="114" t="s">
        <v>11848</v>
      </c>
      <c r="Q140" s="114" t="s">
        <v>11869</v>
      </c>
      <c r="R140" s="114" t="s">
        <v>180</v>
      </c>
      <c r="S140" s="400"/>
      <c r="T140" s="114" t="s">
        <v>156</v>
      </c>
      <c r="U140" s="114">
        <v>2020</v>
      </c>
      <c r="V140" s="68" t="s">
        <v>11462</v>
      </c>
      <c r="W140" s="400"/>
      <c r="X140" s="400"/>
      <c r="Y140" s="400"/>
      <c r="Z140" s="400"/>
      <c r="AA140" s="400"/>
      <c r="AB140" s="400"/>
      <c r="AC140" s="400"/>
      <c r="AD140" s="400"/>
      <c r="AE140" s="400"/>
      <c r="AF140" s="400"/>
      <c r="AG140" s="400"/>
      <c r="AH140" s="400"/>
      <c r="AI140" s="400"/>
      <c r="AJ140" s="400"/>
      <c r="AK140" s="400"/>
      <c r="AL140" s="400"/>
      <c r="AM140" s="400"/>
      <c r="AN140" s="402"/>
      <c r="AO140" s="376" t="s">
        <v>11463</v>
      </c>
      <c r="AP140" s="368" t="s">
        <v>11249</v>
      </c>
      <c r="AQ140" s="403">
        <v>44172</v>
      </c>
      <c r="AR140" s="121" t="s">
        <v>39</v>
      </c>
      <c r="AS140" s="404"/>
      <c r="AT140" s="404"/>
      <c r="AU140" s="404"/>
      <c r="AV140" s="404"/>
      <c r="AW140" s="404"/>
      <c r="AX140" s="404"/>
      <c r="AY140" s="404"/>
      <c r="AZ140" s="404"/>
      <c r="BA140" s="404"/>
      <c r="BB140" s="404"/>
      <c r="BC140" s="404"/>
      <c r="BD140" s="404"/>
    </row>
    <row r="141" spans="1:56" ht="26.25" customHeight="1">
      <c r="A141" s="398" t="s">
        <v>11870</v>
      </c>
      <c r="B141" s="398" t="s">
        <v>448</v>
      </c>
      <c r="C141" s="399"/>
      <c r="D141" s="398" t="s">
        <v>11490</v>
      </c>
      <c r="E141" s="400"/>
      <c r="F141" s="401"/>
      <c r="G141" s="41" t="s">
        <v>451</v>
      </c>
      <c r="H141" s="68" t="s">
        <v>11458</v>
      </c>
      <c r="I141" s="44"/>
      <c r="J141" s="23"/>
      <c r="K141" s="23"/>
      <c r="L141" s="23"/>
      <c r="M141" s="23"/>
      <c r="N141" s="23"/>
      <c r="O141" s="114" t="s">
        <v>11871</v>
      </c>
      <c r="P141" s="114" t="s">
        <v>11872</v>
      </c>
      <c r="Q141" s="114" t="s">
        <v>11873</v>
      </c>
      <c r="R141" s="114" t="s">
        <v>180</v>
      </c>
      <c r="S141" s="400"/>
      <c r="T141" s="114" t="s">
        <v>156</v>
      </c>
      <c r="U141" s="114">
        <v>2020</v>
      </c>
      <c r="V141" s="68" t="s">
        <v>11462</v>
      </c>
      <c r="W141" s="400"/>
      <c r="X141" s="400"/>
      <c r="Y141" s="400"/>
      <c r="Z141" s="400"/>
      <c r="AA141" s="400"/>
      <c r="AB141" s="400"/>
      <c r="AC141" s="400"/>
      <c r="AD141" s="400"/>
      <c r="AE141" s="400"/>
      <c r="AF141" s="400"/>
      <c r="AG141" s="400"/>
      <c r="AH141" s="400"/>
      <c r="AI141" s="400"/>
      <c r="AJ141" s="400"/>
      <c r="AK141" s="400"/>
      <c r="AL141" s="400"/>
      <c r="AM141" s="400"/>
      <c r="AN141" s="402"/>
      <c r="AO141" s="376" t="s">
        <v>11463</v>
      </c>
      <c r="AP141" s="368" t="s">
        <v>11249</v>
      </c>
      <c r="AQ141" s="403">
        <v>44172</v>
      </c>
      <c r="AR141" s="121" t="s">
        <v>39</v>
      </c>
      <c r="AS141" s="404"/>
      <c r="AT141" s="404"/>
      <c r="AU141" s="404"/>
      <c r="AV141" s="404"/>
      <c r="AW141" s="404"/>
      <c r="AX141" s="404"/>
      <c r="AY141" s="404"/>
      <c r="AZ141" s="404"/>
      <c r="BA141" s="404"/>
      <c r="BB141" s="404"/>
      <c r="BC141" s="404"/>
      <c r="BD141" s="404"/>
    </row>
    <row r="142" spans="1:56" ht="26.25" customHeight="1">
      <c r="A142" s="398" t="s">
        <v>11874</v>
      </c>
      <c r="B142" s="398" t="s">
        <v>448</v>
      </c>
      <c r="C142" s="399"/>
      <c r="D142" s="398" t="s">
        <v>768</v>
      </c>
      <c r="E142" s="400"/>
      <c r="F142" s="401"/>
      <c r="G142" s="41" t="s">
        <v>451</v>
      </c>
      <c r="H142" s="68" t="s">
        <v>11458</v>
      </c>
      <c r="I142" s="44"/>
      <c r="J142" s="23"/>
      <c r="K142" s="23"/>
      <c r="L142" s="23"/>
      <c r="M142" s="23"/>
      <c r="N142" s="23"/>
      <c r="O142" s="114" t="s">
        <v>11875</v>
      </c>
      <c r="P142" s="400"/>
      <c r="Q142" s="114" t="s">
        <v>11612</v>
      </c>
      <c r="R142" s="114" t="s">
        <v>180</v>
      </c>
      <c r="S142" s="400"/>
      <c r="T142" s="114" t="s">
        <v>156</v>
      </c>
      <c r="U142" s="114">
        <v>2020</v>
      </c>
      <c r="V142" s="68" t="s">
        <v>11462</v>
      </c>
      <c r="W142" s="400"/>
      <c r="X142" s="400"/>
      <c r="Y142" s="400"/>
      <c r="Z142" s="400"/>
      <c r="AA142" s="400"/>
      <c r="AB142" s="400"/>
      <c r="AC142" s="400"/>
      <c r="AD142" s="400"/>
      <c r="AE142" s="400"/>
      <c r="AF142" s="400"/>
      <c r="AG142" s="400"/>
      <c r="AH142" s="400"/>
      <c r="AI142" s="400"/>
      <c r="AJ142" s="400"/>
      <c r="AK142" s="400"/>
      <c r="AL142" s="400"/>
      <c r="AM142" s="400"/>
      <c r="AN142" s="402"/>
      <c r="AO142" s="376" t="s">
        <v>11463</v>
      </c>
      <c r="AP142" s="368" t="s">
        <v>11249</v>
      </c>
      <c r="AQ142" s="403">
        <v>44172</v>
      </c>
      <c r="AR142" s="121" t="s">
        <v>39</v>
      </c>
      <c r="AS142" s="404"/>
      <c r="AT142" s="404"/>
      <c r="AU142" s="404"/>
      <c r="AV142" s="404"/>
      <c r="AW142" s="404"/>
      <c r="AX142" s="404"/>
      <c r="AY142" s="404"/>
      <c r="AZ142" s="404"/>
      <c r="BA142" s="404"/>
      <c r="BB142" s="404"/>
      <c r="BC142" s="404"/>
      <c r="BD142" s="404"/>
    </row>
    <row r="143" spans="1:56" ht="26.25" customHeight="1">
      <c r="A143" s="398" t="s">
        <v>11876</v>
      </c>
      <c r="B143" s="398" t="s">
        <v>448</v>
      </c>
      <c r="C143" s="399"/>
      <c r="D143" s="398" t="s">
        <v>1067</v>
      </c>
      <c r="E143" s="400"/>
      <c r="F143" s="401"/>
      <c r="G143" s="41" t="s">
        <v>451</v>
      </c>
      <c r="H143" s="68" t="s">
        <v>11458</v>
      </c>
      <c r="I143" s="44"/>
      <c r="J143" s="23"/>
      <c r="K143" s="23"/>
      <c r="L143" s="23"/>
      <c r="M143" s="23"/>
      <c r="N143" s="23"/>
      <c r="O143" s="114" t="s">
        <v>11877</v>
      </c>
      <c r="P143" s="114" t="s">
        <v>11779</v>
      </c>
      <c r="Q143" s="114" t="s">
        <v>11779</v>
      </c>
      <c r="R143" s="114" t="s">
        <v>180</v>
      </c>
      <c r="S143" s="400"/>
      <c r="T143" s="114" t="s">
        <v>156</v>
      </c>
      <c r="U143" s="114">
        <v>2020</v>
      </c>
      <c r="V143" s="68" t="s">
        <v>11462</v>
      </c>
      <c r="W143" s="400"/>
      <c r="X143" s="400"/>
      <c r="Y143" s="400"/>
      <c r="Z143" s="400"/>
      <c r="AA143" s="400"/>
      <c r="AB143" s="400"/>
      <c r="AC143" s="400"/>
      <c r="AD143" s="400"/>
      <c r="AE143" s="400"/>
      <c r="AF143" s="400"/>
      <c r="AG143" s="400"/>
      <c r="AH143" s="400"/>
      <c r="AI143" s="400"/>
      <c r="AJ143" s="400"/>
      <c r="AK143" s="400"/>
      <c r="AL143" s="400"/>
      <c r="AM143" s="400"/>
      <c r="AN143" s="402"/>
      <c r="AO143" s="376" t="s">
        <v>11463</v>
      </c>
      <c r="AP143" s="368" t="s">
        <v>11249</v>
      </c>
      <c r="AQ143" s="403">
        <v>44172</v>
      </c>
      <c r="AR143" s="121" t="s">
        <v>39</v>
      </c>
      <c r="AS143" s="404"/>
      <c r="AT143" s="404"/>
      <c r="AU143" s="404"/>
      <c r="AV143" s="404"/>
      <c r="AW143" s="404"/>
      <c r="AX143" s="404"/>
      <c r="AY143" s="404"/>
      <c r="AZ143" s="404"/>
      <c r="BA143" s="404"/>
      <c r="BB143" s="404"/>
      <c r="BC143" s="404"/>
      <c r="BD143" s="404"/>
    </row>
    <row r="144" spans="1:56" ht="26.25" customHeight="1">
      <c r="A144" s="398" t="s">
        <v>11878</v>
      </c>
      <c r="B144" s="398" t="s">
        <v>448</v>
      </c>
      <c r="C144" s="399"/>
      <c r="D144" s="398" t="s">
        <v>540</v>
      </c>
      <c r="E144" s="400"/>
      <c r="F144" s="401"/>
      <c r="G144" s="41" t="s">
        <v>451</v>
      </c>
      <c r="H144" s="68" t="s">
        <v>11458</v>
      </c>
      <c r="I144" s="44"/>
      <c r="J144" s="23"/>
      <c r="K144" s="23"/>
      <c r="L144" s="23"/>
      <c r="M144" s="23"/>
      <c r="N144" s="23"/>
      <c r="O144" s="114" t="s">
        <v>11879</v>
      </c>
      <c r="P144" s="114" t="s">
        <v>11880</v>
      </c>
      <c r="Q144" s="114" t="s">
        <v>11880</v>
      </c>
      <c r="R144" s="114" t="s">
        <v>180</v>
      </c>
      <c r="S144" s="400"/>
      <c r="T144" s="114" t="s">
        <v>156</v>
      </c>
      <c r="U144" s="114">
        <v>2020</v>
      </c>
      <c r="V144" s="68" t="s">
        <v>11462</v>
      </c>
      <c r="W144" s="400"/>
      <c r="X144" s="400"/>
      <c r="Y144" s="400"/>
      <c r="Z144" s="400"/>
      <c r="AA144" s="400"/>
      <c r="AB144" s="400"/>
      <c r="AC144" s="400"/>
      <c r="AD144" s="400"/>
      <c r="AE144" s="400"/>
      <c r="AF144" s="400"/>
      <c r="AG144" s="400"/>
      <c r="AH144" s="400"/>
      <c r="AI144" s="400"/>
      <c r="AJ144" s="400"/>
      <c r="AK144" s="400"/>
      <c r="AL144" s="400"/>
      <c r="AM144" s="400"/>
      <c r="AN144" s="402"/>
      <c r="AO144" s="376" t="s">
        <v>11463</v>
      </c>
      <c r="AP144" s="368" t="s">
        <v>11249</v>
      </c>
      <c r="AQ144" s="403">
        <v>44172</v>
      </c>
      <c r="AR144" s="121" t="s">
        <v>39</v>
      </c>
      <c r="AS144" s="404"/>
      <c r="AT144" s="404"/>
      <c r="AU144" s="404"/>
      <c r="AV144" s="404"/>
      <c r="AW144" s="404"/>
      <c r="AX144" s="404"/>
      <c r="AY144" s="404"/>
      <c r="AZ144" s="404"/>
      <c r="BA144" s="404"/>
      <c r="BB144" s="404"/>
      <c r="BC144" s="404"/>
      <c r="BD144" s="404"/>
    </row>
    <row r="145" spans="1:56" ht="26.25" customHeight="1">
      <c r="A145" s="398" t="s">
        <v>11881</v>
      </c>
      <c r="B145" s="398" t="s">
        <v>448</v>
      </c>
      <c r="C145" s="399"/>
      <c r="D145" s="398" t="s">
        <v>1067</v>
      </c>
      <c r="E145" s="400"/>
      <c r="F145" s="401"/>
      <c r="G145" s="41" t="s">
        <v>451</v>
      </c>
      <c r="H145" s="68" t="s">
        <v>11458</v>
      </c>
      <c r="I145" s="44"/>
      <c r="J145" s="23"/>
      <c r="K145" s="23"/>
      <c r="L145" s="23"/>
      <c r="M145" s="23"/>
      <c r="N145" s="23"/>
      <c r="O145" s="114" t="s">
        <v>11882</v>
      </c>
      <c r="P145" s="114" t="s">
        <v>11752</v>
      </c>
      <c r="Q145" s="114" t="s">
        <v>11883</v>
      </c>
      <c r="R145" s="114" t="s">
        <v>180</v>
      </c>
      <c r="S145" s="400"/>
      <c r="T145" s="114" t="s">
        <v>156</v>
      </c>
      <c r="U145" s="114">
        <v>2020</v>
      </c>
      <c r="V145" s="68" t="s">
        <v>11462</v>
      </c>
      <c r="W145" s="400"/>
      <c r="X145" s="400"/>
      <c r="Y145" s="400"/>
      <c r="Z145" s="400"/>
      <c r="AA145" s="400"/>
      <c r="AB145" s="400"/>
      <c r="AC145" s="400"/>
      <c r="AD145" s="400"/>
      <c r="AE145" s="400"/>
      <c r="AF145" s="400"/>
      <c r="AG145" s="400"/>
      <c r="AH145" s="400"/>
      <c r="AI145" s="400"/>
      <c r="AJ145" s="400"/>
      <c r="AK145" s="400"/>
      <c r="AL145" s="400"/>
      <c r="AM145" s="400"/>
      <c r="AN145" s="402"/>
      <c r="AO145" s="376" t="s">
        <v>11463</v>
      </c>
      <c r="AP145" s="368" t="s">
        <v>11249</v>
      </c>
      <c r="AQ145" s="403">
        <v>44172</v>
      </c>
      <c r="AR145" s="121" t="s">
        <v>39</v>
      </c>
      <c r="AS145" s="404"/>
      <c r="AT145" s="404"/>
      <c r="AU145" s="404"/>
      <c r="AV145" s="404"/>
      <c r="AW145" s="404"/>
      <c r="AX145" s="404"/>
      <c r="AY145" s="404"/>
      <c r="AZ145" s="404"/>
      <c r="BA145" s="404"/>
      <c r="BB145" s="404"/>
      <c r="BC145" s="404"/>
      <c r="BD145" s="404"/>
    </row>
    <row r="146" spans="1:56" ht="26.25" customHeight="1">
      <c r="A146" s="398" t="s">
        <v>11884</v>
      </c>
      <c r="B146" s="398" t="s">
        <v>448</v>
      </c>
      <c r="C146" s="399"/>
      <c r="D146" s="398" t="s">
        <v>11457</v>
      </c>
      <c r="E146" s="400"/>
      <c r="F146" s="401"/>
      <c r="G146" s="41" t="s">
        <v>451</v>
      </c>
      <c r="H146" s="68" t="s">
        <v>11458</v>
      </c>
      <c r="I146" s="44"/>
      <c r="J146" s="23"/>
      <c r="K146" s="23"/>
      <c r="L146" s="23"/>
      <c r="M146" s="23"/>
      <c r="N146" s="23"/>
      <c r="O146" s="114" t="s">
        <v>11885</v>
      </c>
      <c r="P146" s="114" t="s">
        <v>11830</v>
      </c>
      <c r="Q146" s="114" t="s">
        <v>11886</v>
      </c>
      <c r="R146" s="114" t="s">
        <v>180</v>
      </c>
      <c r="S146" s="400"/>
      <c r="T146" s="114" t="s">
        <v>156</v>
      </c>
      <c r="U146" s="114">
        <v>2020</v>
      </c>
      <c r="V146" s="68" t="s">
        <v>11462</v>
      </c>
      <c r="W146" s="400"/>
      <c r="X146" s="400"/>
      <c r="Y146" s="400"/>
      <c r="Z146" s="400"/>
      <c r="AA146" s="400"/>
      <c r="AB146" s="400"/>
      <c r="AC146" s="400"/>
      <c r="AD146" s="400"/>
      <c r="AE146" s="400"/>
      <c r="AF146" s="400"/>
      <c r="AG146" s="400"/>
      <c r="AH146" s="400"/>
      <c r="AI146" s="400"/>
      <c r="AJ146" s="400"/>
      <c r="AK146" s="400"/>
      <c r="AL146" s="400"/>
      <c r="AM146" s="400"/>
      <c r="AN146" s="402"/>
      <c r="AO146" s="376" t="s">
        <v>11463</v>
      </c>
      <c r="AP146" s="368" t="s">
        <v>11249</v>
      </c>
      <c r="AQ146" s="403">
        <v>44172</v>
      </c>
      <c r="AR146" s="121" t="s">
        <v>39</v>
      </c>
      <c r="AS146" s="404"/>
      <c r="AT146" s="404"/>
      <c r="AU146" s="404"/>
      <c r="AV146" s="404"/>
      <c r="AW146" s="404"/>
      <c r="AX146" s="404"/>
      <c r="AY146" s="404"/>
      <c r="AZ146" s="404"/>
      <c r="BA146" s="404"/>
      <c r="BB146" s="404"/>
      <c r="BC146" s="404"/>
      <c r="BD146" s="404"/>
    </row>
    <row r="147" spans="1:56" ht="26.25" customHeight="1">
      <c r="A147" s="398" t="s">
        <v>11887</v>
      </c>
      <c r="B147" s="398" t="s">
        <v>448</v>
      </c>
      <c r="C147" s="399"/>
      <c r="D147" s="398" t="s">
        <v>11457</v>
      </c>
      <c r="E147" s="400"/>
      <c r="F147" s="401"/>
      <c r="G147" s="41" t="s">
        <v>451</v>
      </c>
      <c r="H147" s="68" t="s">
        <v>11458</v>
      </c>
      <c r="I147" s="44"/>
      <c r="J147" s="23"/>
      <c r="K147" s="23"/>
      <c r="L147" s="23"/>
      <c r="M147" s="23"/>
      <c r="N147" s="23"/>
      <c r="O147" s="114" t="s">
        <v>11888</v>
      </c>
      <c r="P147" s="114" t="s">
        <v>11889</v>
      </c>
      <c r="Q147" s="114" t="s">
        <v>11890</v>
      </c>
      <c r="R147" s="114" t="s">
        <v>180</v>
      </c>
      <c r="S147" s="400"/>
      <c r="T147" s="114" t="s">
        <v>156</v>
      </c>
      <c r="U147" s="114">
        <v>2020</v>
      </c>
      <c r="V147" s="68" t="s">
        <v>11462</v>
      </c>
      <c r="W147" s="400"/>
      <c r="X147" s="400"/>
      <c r="Y147" s="400"/>
      <c r="Z147" s="400"/>
      <c r="AA147" s="400"/>
      <c r="AB147" s="400"/>
      <c r="AC147" s="400"/>
      <c r="AD147" s="400"/>
      <c r="AE147" s="400"/>
      <c r="AF147" s="400"/>
      <c r="AG147" s="400"/>
      <c r="AH147" s="400"/>
      <c r="AI147" s="400"/>
      <c r="AJ147" s="400"/>
      <c r="AK147" s="400"/>
      <c r="AL147" s="400"/>
      <c r="AM147" s="400"/>
      <c r="AN147" s="402"/>
      <c r="AO147" s="376" t="s">
        <v>11463</v>
      </c>
      <c r="AP147" s="368" t="s">
        <v>11249</v>
      </c>
      <c r="AQ147" s="403">
        <v>44172</v>
      </c>
      <c r="AR147" s="121" t="s">
        <v>39</v>
      </c>
      <c r="AS147" s="404"/>
      <c r="AT147" s="404"/>
      <c r="AU147" s="404"/>
      <c r="AV147" s="404"/>
      <c r="AW147" s="404"/>
      <c r="AX147" s="404"/>
      <c r="AY147" s="404"/>
      <c r="AZ147" s="404"/>
      <c r="BA147" s="404"/>
      <c r="BB147" s="404"/>
      <c r="BC147" s="404"/>
      <c r="BD147" s="404"/>
    </row>
    <row r="148" spans="1:56" ht="26.25" customHeight="1">
      <c r="A148" s="398" t="s">
        <v>11891</v>
      </c>
      <c r="B148" s="398" t="s">
        <v>448</v>
      </c>
      <c r="C148" s="399"/>
      <c r="D148" s="398" t="s">
        <v>11490</v>
      </c>
      <c r="E148" s="400"/>
      <c r="F148" s="401"/>
      <c r="G148" s="41" t="s">
        <v>451</v>
      </c>
      <c r="H148" s="68" t="s">
        <v>11458</v>
      </c>
      <c r="I148" s="44"/>
      <c r="J148" s="23"/>
      <c r="K148" s="23"/>
      <c r="L148" s="23"/>
      <c r="M148" s="23"/>
      <c r="N148" s="23"/>
      <c r="O148" s="114" t="s">
        <v>11892</v>
      </c>
      <c r="P148" s="114" t="s">
        <v>11893</v>
      </c>
      <c r="Q148" s="114" t="s">
        <v>11894</v>
      </c>
      <c r="R148" s="114" t="s">
        <v>180</v>
      </c>
      <c r="S148" s="400"/>
      <c r="T148" s="114" t="s">
        <v>156</v>
      </c>
      <c r="U148" s="114">
        <v>2020</v>
      </c>
      <c r="V148" s="68" t="s">
        <v>11462</v>
      </c>
      <c r="W148" s="400"/>
      <c r="X148" s="400"/>
      <c r="Y148" s="400"/>
      <c r="Z148" s="400"/>
      <c r="AA148" s="400"/>
      <c r="AB148" s="400"/>
      <c r="AC148" s="400"/>
      <c r="AD148" s="400"/>
      <c r="AE148" s="400"/>
      <c r="AF148" s="400"/>
      <c r="AG148" s="400"/>
      <c r="AH148" s="400"/>
      <c r="AI148" s="400"/>
      <c r="AJ148" s="400"/>
      <c r="AK148" s="400"/>
      <c r="AL148" s="400"/>
      <c r="AM148" s="400"/>
      <c r="AN148" s="402"/>
      <c r="AO148" s="376" t="s">
        <v>11463</v>
      </c>
      <c r="AP148" s="368" t="s">
        <v>11249</v>
      </c>
      <c r="AQ148" s="403">
        <v>44172</v>
      </c>
      <c r="AR148" s="121" t="s">
        <v>39</v>
      </c>
      <c r="AS148" s="404"/>
      <c r="AT148" s="404"/>
      <c r="AU148" s="404"/>
      <c r="AV148" s="404"/>
      <c r="AW148" s="404"/>
      <c r="AX148" s="404"/>
      <c r="AY148" s="404"/>
      <c r="AZ148" s="404"/>
      <c r="BA148" s="404"/>
      <c r="BB148" s="404"/>
      <c r="BC148" s="404"/>
      <c r="BD148" s="404"/>
    </row>
    <row r="149" spans="1:56" ht="26.25" customHeight="1">
      <c r="A149" s="398" t="s">
        <v>11895</v>
      </c>
      <c r="B149" s="398" t="s">
        <v>448</v>
      </c>
      <c r="C149" s="399"/>
      <c r="D149" s="398" t="s">
        <v>11490</v>
      </c>
      <c r="E149" s="400"/>
      <c r="F149" s="401"/>
      <c r="G149" s="41" t="s">
        <v>451</v>
      </c>
      <c r="H149" s="68" t="s">
        <v>11458</v>
      </c>
      <c r="I149" s="44"/>
      <c r="J149" s="23"/>
      <c r="K149" s="23"/>
      <c r="L149" s="23"/>
      <c r="M149" s="23"/>
      <c r="N149" s="23"/>
      <c r="O149" s="114" t="s">
        <v>11896</v>
      </c>
      <c r="P149" s="114" t="s">
        <v>11897</v>
      </c>
      <c r="Q149" s="114" t="s">
        <v>11898</v>
      </c>
      <c r="R149" s="114" t="s">
        <v>180</v>
      </c>
      <c r="S149" s="400"/>
      <c r="T149" s="114" t="s">
        <v>156</v>
      </c>
      <c r="U149" s="114">
        <v>2020</v>
      </c>
      <c r="V149" s="68" t="s">
        <v>11462</v>
      </c>
      <c r="W149" s="400"/>
      <c r="X149" s="400"/>
      <c r="Y149" s="400"/>
      <c r="Z149" s="400"/>
      <c r="AA149" s="400"/>
      <c r="AB149" s="400"/>
      <c r="AC149" s="400"/>
      <c r="AD149" s="400"/>
      <c r="AE149" s="400"/>
      <c r="AF149" s="400"/>
      <c r="AG149" s="400"/>
      <c r="AH149" s="400"/>
      <c r="AI149" s="400"/>
      <c r="AJ149" s="400"/>
      <c r="AK149" s="400"/>
      <c r="AL149" s="400"/>
      <c r="AM149" s="400"/>
      <c r="AN149" s="402"/>
      <c r="AO149" s="376" t="s">
        <v>11463</v>
      </c>
      <c r="AP149" s="368" t="s">
        <v>11249</v>
      </c>
      <c r="AQ149" s="403">
        <v>44172</v>
      </c>
      <c r="AR149" s="121" t="s">
        <v>39</v>
      </c>
      <c r="AS149" s="404"/>
      <c r="AT149" s="404"/>
      <c r="AU149" s="404"/>
      <c r="AV149" s="404"/>
      <c r="AW149" s="404"/>
      <c r="AX149" s="404"/>
      <c r="AY149" s="404"/>
      <c r="AZ149" s="404"/>
      <c r="BA149" s="404"/>
      <c r="BB149" s="404"/>
      <c r="BC149" s="404"/>
      <c r="BD149" s="404"/>
    </row>
    <row r="150" spans="1:56" ht="26.25" customHeight="1">
      <c r="A150" s="398" t="s">
        <v>11899</v>
      </c>
      <c r="B150" s="398" t="s">
        <v>448</v>
      </c>
      <c r="C150" s="399"/>
      <c r="D150" s="398" t="s">
        <v>11900</v>
      </c>
      <c r="E150" s="400"/>
      <c r="F150" s="401"/>
      <c r="G150" s="41" t="s">
        <v>451</v>
      </c>
      <c r="H150" s="68" t="s">
        <v>11458</v>
      </c>
      <c r="I150" s="44"/>
      <c r="J150" s="23"/>
      <c r="K150" s="23"/>
      <c r="L150" s="23"/>
      <c r="M150" s="23"/>
      <c r="N150" s="23"/>
      <c r="O150" s="114" t="s">
        <v>11901</v>
      </c>
      <c r="P150" s="114" t="s">
        <v>11902</v>
      </c>
      <c r="Q150" s="114" t="s">
        <v>11903</v>
      </c>
      <c r="R150" s="114" t="s">
        <v>180</v>
      </c>
      <c r="S150" s="400"/>
      <c r="T150" s="114" t="s">
        <v>156</v>
      </c>
      <c r="U150" s="114">
        <v>2020</v>
      </c>
      <c r="V150" s="68" t="s">
        <v>11462</v>
      </c>
      <c r="W150" s="400"/>
      <c r="X150" s="400"/>
      <c r="Y150" s="400"/>
      <c r="Z150" s="400"/>
      <c r="AA150" s="400"/>
      <c r="AB150" s="400"/>
      <c r="AC150" s="400"/>
      <c r="AD150" s="400"/>
      <c r="AE150" s="400"/>
      <c r="AF150" s="400"/>
      <c r="AG150" s="400"/>
      <c r="AH150" s="400"/>
      <c r="AI150" s="400"/>
      <c r="AJ150" s="400"/>
      <c r="AK150" s="400"/>
      <c r="AL150" s="400"/>
      <c r="AM150" s="400"/>
      <c r="AN150" s="402"/>
      <c r="AO150" s="376" t="s">
        <v>11463</v>
      </c>
      <c r="AP150" s="368" t="s">
        <v>11249</v>
      </c>
      <c r="AQ150" s="403">
        <v>44172</v>
      </c>
      <c r="AR150" s="121" t="s">
        <v>39</v>
      </c>
      <c r="AS150" s="404"/>
      <c r="AT150" s="404"/>
      <c r="AU150" s="404"/>
      <c r="AV150" s="404"/>
      <c r="AW150" s="404"/>
      <c r="AX150" s="404"/>
      <c r="AY150" s="404"/>
      <c r="AZ150" s="404"/>
      <c r="BA150" s="404"/>
      <c r="BB150" s="404"/>
      <c r="BC150" s="404"/>
      <c r="BD150" s="404"/>
    </row>
    <row r="151" spans="1:56" ht="26.25" customHeight="1">
      <c r="A151" s="398" t="s">
        <v>11904</v>
      </c>
      <c r="B151" s="398" t="s">
        <v>448</v>
      </c>
      <c r="C151" s="399"/>
      <c r="D151" s="398" t="s">
        <v>11742</v>
      </c>
      <c r="E151" s="400"/>
      <c r="F151" s="401"/>
      <c r="G151" s="41" t="s">
        <v>451</v>
      </c>
      <c r="H151" s="68" t="s">
        <v>11458</v>
      </c>
      <c r="I151" s="44"/>
      <c r="J151" s="23"/>
      <c r="K151" s="23"/>
      <c r="L151" s="23"/>
      <c r="M151" s="23"/>
      <c r="N151" s="23"/>
      <c r="O151" s="114" t="s">
        <v>11905</v>
      </c>
      <c r="P151" s="114" t="s">
        <v>11906</v>
      </c>
      <c r="Q151" s="114" t="s">
        <v>11907</v>
      </c>
      <c r="R151" s="114" t="s">
        <v>180</v>
      </c>
      <c r="S151" s="400"/>
      <c r="T151" s="114" t="s">
        <v>156</v>
      </c>
      <c r="U151" s="114">
        <v>2020</v>
      </c>
      <c r="V151" s="68" t="s">
        <v>11462</v>
      </c>
      <c r="W151" s="400"/>
      <c r="X151" s="400"/>
      <c r="Y151" s="400"/>
      <c r="Z151" s="400"/>
      <c r="AA151" s="400"/>
      <c r="AB151" s="400"/>
      <c r="AC151" s="400"/>
      <c r="AD151" s="400"/>
      <c r="AE151" s="400"/>
      <c r="AF151" s="400"/>
      <c r="AG151" s="400"/>
      <c r="AH151" s="400"/>
      <c r="AI151" s="400"/>
      <c r="AJ151" s="400"/>
      <c r="AK151" s="400"/>
      <c r="AL151" s="400"/>
      <c r="AM151" s="400"/>
      <c r="AN151" s="402"/>
      <c r="AO151" s="376" t="s">
        <v>11463</v>
      </c>
      <c r="AP151" s="368" t="s">
        <v>11249</v>
      </c>
      <c r="AQ151" s="403">
        <v>44172</v>
      </c>
      <c r="AR151" s="121" t="s">
        <v>39</v>
      </c>
      <c r="AS151" s="404"/>
      <c r="AT151" s="404"/>
      <c r="AU151" s="404"/>
      <c r="AV151" s="404"/>
      <c r="AW151" s="404"/>
      <c r="AX151" s="404"/>
      <c r="AY151" s="404"/>
      <c r="AZ151" s="404"/>
      <c r="BA151" s="404"/>
      <c r="BB151" s="404"/>
      <c r="BC151" s="404"/>
      <c r="BD151" s="404"/>
    </row>
    <row r="152" spans="1:56" ht="26.25" customHeight="1">
      <c r="A152" s="398" t="s">
        <v>11908</v>
      </c>
      <c r="B152" s="398" t="s">
        <v>448</v>
      </c>
      <c r="C152" s="399"/>
      <c r="D152" s="398" t="s">
        <v>1067</v>
      </c>
      <c r="E152" s="400"/>
      <c r="F152" s="401"/>
      <c r="G152" s="41" t="s">
        <v>451</v>
      </c>
      <c r="H152" s="68" t="s">
        <v>11458</v>
      </c>
      <c r="I152" s="44"/>
      <c r="J152" s="23"/>
      <c r="K152" s="23"/>
      <c r="L152" s="23"/>
      <c r="M152" s="23"/>
      <c r="N152" s="23"/>
      <c r="O152" s="114" t="s">
        <v>11909</v>
      </c>
      <c r="P152" s="114" t="s">
        <v>11565</v>
      </c>
      <c r="Q152" s="114" t="s">
        <v>11910</v>
      </c>
      <c r="R152" s="114" t="s">
        <v>180</v>
      </c>
      <c r="S152" s="400"/>
      <c r="T152" s="114" t="s">
        <v>156</v>
      </c>
      <c r="U152" s="114">
        <v>2020</v>
      </c>
      <c r="V152" s="68" t="s">
        <v>11462</v>
      </c>
      <c r="W152" s="400"/>
      <c r="X152" s="400"/>
      <c r="Y152" s="400"/>
      <c r="Z152" s="400"/>
      <c r="AA152" s="400"/>
      <c r="AB152" s="400"/>
      <c r="AC152" s="400"/>
      <c r="AD152" s="400"/>
      <c r="AE152" s="400"/>
      <c r="AF152" s="400"/>
      <c r="AG152" s="400"/>
      <c r="AH152" s="400"/>
      <c r="AI152" s="400"/>
      <c r="AJ152" s="400"/>
      <c r="AK152" s="400"/>
      <c r="AL152" s="400"/>
      <c r="AM152" s="400"/>
      <c r="AN152" s="402"/>
      <c r="AO152" s="376" t="s">
        <v>11463</v>
      </c>
      <c r="AP152" s="368" t="s">
        <v>11249</v>
      </c>
      <c r="AQ152" s="403">
        <v>44172</v>
      </c>
      <c r="AR152" s="121" t="s">
        <v>39</v>
      </c>
      <c r="AS152" s="404"/>
      <c r="AT152" s="404"/>
      <c r="AU152" s="404"/>
      <c r="AV152" s="404"/>
      <c r="AW152" s="404"/>
      <c r="AX152" s="404"/>
      <c r="AY152" s="404"/>
      <c r="AZ152" s="404"/>
      <c r="BA152" s="404"/>
      <c r="BB152" s="404"/>
      <c r="BC152" s="404"/>
      <c r="BD152" s="404"/>
    </row>
    <row r="153" spans="1:56" ht="26.25" customHeight="1">
      <c r="A153" s="398" t="s">
        <v>11911</v>
      </c>
      <c r="B153" s="398" t="s">
        <v>448</v>
      </c>
      <c r="C153" s="399"/>
      <c r="D153" s="398" t="s">
        <v>11845</v>
      </c>
      <c r="E153" s="400"/>
      <c r="F153" s="401"/>
      <c r="G153" s="41" t="s">
        <v>451</v>
      </c>
      <c r="H153" s="68" t="s">
        <v>11458</v>
      </c>
      <c r="I153" s="44"/>
      <c r="J153" s="23"/>
      <c r="K153" s="23"/>
      <c r="L153" s="23"/>
      <c r="M153" s="23"/>
      <c r="N153" s="23"/>
      <c r="O153" s="114" t="s">
        <v>11912</v>
      </c>
      <c r="P153" s="114" t="s">
        <v>11913</v>
      </c>
      <c r="Q153" s="114" t="s">
        <v>11914</v>
      </c>
      <c r="R153" s="114" t="s">
        <v>180</v>
      </c>
      <c r="S153" s="400"/>
      <c r="T153" s="114" t="s">
        <v>156</v>
      </c>
      <c r="U153" s="114">
        <v>2020</v>
      </c>
      <c r="V153" s="68" t="s">
        <v>11462</v>
      </c>
      <c r="W153" s="400"/>
      <c r="X153" s="400"/>
      <c r="Y153" s="400"/>
      <c r="Z153" s="400"/>
      <c r="AA153" s="400"/>
      <c r="AB153" s="400"/>
      <c r="AC153" s="400"/>
      <c r="AD153" s="400"/>
      <c r="AE153" s="400"/>
      <c r="AF153" s="400"/>
      <c r="AG153" s="400"/>
      <c r="AH153" s="400"/>
      <c r="AI153" s="400"/>
      <c r="AJ153" s="400"/>
      <c r="AK153" s="400"/>
      <c r="AL153" s="400"/>
      <c r="AM153" s="400"/>
      <c r="AN153" s="402"/>
      <c r="AO153" s="376" t="s">
        <v>11463</v>
      </c>
      <c r="AP153" s="368" t="s">
        <v>11249</v>
      </c>
      <c r="AQ153" s="403">
        <v>44172</v>
      </c>
      <c r="AR153" s="121" t="s">
        <v>39</v>
      </c>
      <c r="AS153" s="404"/>
      <c r="AT153" s="404"/>
      <c r="AU153" s="404"/>
      <c r="AV153" s="404"/>
      <c r="AW153" s="404"/>
      <c r="AX153" s="404"/>
      <c r="AY153" s="404"/>
      <c r="AZ153" s="404"/>
      <c r="BA153" s="404"/>
      <c r="BB153" s="404"/>
      <c r="BC153" s="404"/>
      <c r="BD153" s="404"/>
    </row>
    <row r="154" spans="1:56" ht="26.25" customHeight="1">
      <c r="A154" s="398" t="s">
        <v>11915</v>
      </c>
      <c r="B154" s="398" t="s">
        <v>448</v>
      </c>
      <c r="C154" s="399"/>
      <c r="D154" s="398" t="s">
        <v>1038</v>
      </c>
      <c r="E154" s="400"/>
      <c r="F154" s="401"/>
      <c r="G154" s="41" t="s">
        <v>451</v>
      </c>
      <c r="H154" s="68" t="s">
        <v>11458</v>
      </c>
      <c r="I154" s="44"/>
      <c r="J154" s="23"/>
      <c r="K154" s="23"/>
      <c r="L154" s="23"/>
      <c r="M154" s="23"/>
      <c r="N154" s="23"/>
      <c r="O154" s="114" t="s">
        <v>11916</v>
      </c>
      <c r="P154" s="114" t="s">
        <v>11917</v>
      </c>
      <c r="Q154" s="114" t="s">
        <v>11918</v>
      </c>
      <c r="R154" s="114" t="s">
        <v>180</v>
      </c>
      <c r="S154" s="400"/>
      <c r="T154" s="114" t="s">
        <v>156</v>
      </c>
      <c r="U154" s="114">
        <v>2020</v>
      </c>
      <c r="V154" s="68" t="s">
        <v>11462</v>
      </c>
      <c r="W154" s="400"/>
      <c r="X154" s="400"/>
      <c r="Y154" s="400"/>
      <c r="Z154" s="400"/>
      <c r="AA154" s="400"/>
      <c r="AB154" s="400"/>
      <c r="AC154" s="400"/>
      <c r="AD154" s="400"/>
      <c r="AE154" s="400"/>
      <c r="AF154" s="400"/>
      <c r="AG154" s="400"/>
      <c r="AH154" s="400"/>
      <c r="AI154" s="400"/>
      <c r="AJ154" s="400"/>
      <c r="AK154" s="400"/>
      <c r="AL154" s="400"/>
      <c r="AM154" s="400"/>
      <c r="AN154" s="402"/>
      <c r="AO154" s="376" t="s">
        <v>11463</v>
      </c>
      <c r="AP154" s="368" t="s">
        <v>11249</v>
      </c>
      <c r="AQ154" s="403">
        <v>44172</v>
      </c>
      <c r="AR154" s="121" t="s">
        <v>39</v>
      </c>
      <c r="AS154" s="404"/>
      <c r="AT154" s="404"/>
      <c r="AU154" s="404"/>
      <c r="AV154" s="404"/>
      <c r="AW154" s="404"/>
      <c r="AX154" s="404"/>
      <c r="AY154" s="404"/>
      <c r="AZ154" s="404"/>
      <c r="BA154" s="404"/>
      <c r="BB154" s="404"/>
      <c r="BC154" s="404"/>
      <c r="BD154" s="404"/>
    </row>
    <row r="155" spans="1:56" ht="26.25" customHeight="1">
      <c r="A155" s="398" t="s">
        <v>11919</v>
      </c>
      <c r="B155" s="398" t="s">
        <v>448</v>
      </c>
      <c r="C155" s="399"/>
      <c r="D155" s="398" t="s">
        <v>768</v>
      </c>
      <c r="E155" s="400"/>
      <c r="F155" s="401"/>
      <c r="G155" s="41" t="s">
        <v>451</v>
      </c>
      <c r="H155" s="68" t="s">
        <v>11458</v>
      </c>
      <c r="I155" s="44"/>
      <c r="J155" s="23"/>
      <c r="K155" s="23"/>
      <c r="L155" s="23"/>
      <c r="M155" s="23"/>
      <c r="N155" s="23"/>
      <c r="O155" s="114" t="s">
        <v>11920</v>
      </c>
      <c r="P155" s="114" t="s">
        <v>11921</v>
      </c>
      <c r="Q155" s="114" t="s">
        <v>11922</v>
      </c>
      <c r="R155" s="114" t="s">
        <v>180</v>
      </c>
      <c r="S155" s="400"/>
      <c r="T155" s="114" t="s">
        <v>156</v>
      </c>
      <c r="U155" s="114">
        <v>2020</v>
      </c>
      <c r="V155" s="68" t="s">
        <v>11462</v>
      </c>
      <c r="W155" s="400"/>
      <c r="X155" s="400"/>
      <c r="Y155" s="400"/>
      <c r="Z155" s="400"/>
      <c r="AA155" s="400"/>
      <c r="AB155" s="400"/>
      <c r="AC155" s="400"/>
      <c r="AD155" s="400"/>
      <c r="AE155" s="400"/>
      <c r="AF155" s="400"/>
      <c r="AG155" s="400"/>
      <c r="AH155" s="400"/>
      <c r="AI155" s="400"/>
      <c r="AJ155" s="400"/>
      <c r="AK155" s="400"/>
      <c r="AL155" s="400"/>
      <c r="AM155" s="400"/>
      <c r="AN155" s="402"/>
      <c r="AO155" s="376" t="s">
        <v>11463</v>
      </c>
      <c r="AP155" s="368" t="s">
        <v>11249</v>
      </c>
      <c r="AQ155" s="403">
        <v>44172</v>
      </c>
      <c r="AR155" s="121" t="s">
        <v>39</v>
      </c>
      <c r="AS155" s="404"/>
      <c r="AT155" s="404"/>
      <c r="AU155" s="404"/>
      <c r="AV155" s="404"/>
      <c r="AW155" s="404"/>
      <c r="AX155" s="404"/>
      <c r="AY155" s="404"/>
      <c r="AZ155" s="404"/>
      <c r="BA155" s="404"/>
      <c r="BB155" s="404"/>
      <c r="BC155" s="404"/>
      <c r="BD155" s="404"/>
    </row>
    <row r="156" spans="1:56" ht="26.25" customHeight="1">
      <c r="A156" s="398" t="s">
        <v>11923</v>
      </c>
      <c r="B156" s="398" t="s">
        <v>448</v>
      </c>
      <c r="C156" s="399"/>
      <c r="D156" s="398" t="s">
        <v>1038</v>
      </c>
      <c r="E156" s="400"/>
      <c r="F156" s="401"/>
      <c r="G156" s="41" t="s">
        <v>451</v>
      </c>
      <c r="H156" s="68" t="s">
        <v>11458</v>
      </c>
      <c r="I156" s="44"/>
      <c r="J156" s="23"/>
      <c r="K156" s="23"/>
      <c r="L156" s="23"/>
      <c r="M156" s="23"/>
      <c r="N156" s="23"/>
      <c r="O156" s="114" t="s">
        <v>11924</v>
      </c>
      <c r="P156" s="114" t="s">
        <v>11925</v>
      </c>
      <c r="Q156" s="114" t="s">
        <v>11500</v>
      </c>
      <c r="R156" s="114" t="s">
        <v>180</v>
      </c>
      <c r="S156" s="400"/>
      <c r="T156" s="114" t="s">
        <v>156</v>
      </c>
      <c r="U156" s="114">
        <v>2020</v>
      </c>
      <c r="V156" s="68" t="s">
        <v>11462</v>
      </c>
      <c r="W156" s="400"/>
      <c r="X156" s="400"/>
      <c r="Y156" s="400"/>
      <c r="Z156" s="400"/>
      <c r="AA156" s="400"/>
      <c r="AB156" s="400"/>
      <c r="AC156" s="400"/>
      <c r="AD156" s="400"/>
      <c r="AE156" s="400"/>
      <c r="AF156" s="400"/>
      <c r="AG156" s="400"/>
      <c r="AH156" s="400"/>
      <c r="AI156" s="400"/>
      <c r="AJ156" s="400"/>
      <c r="AK156" s="400"/>
      <c r="AL156" s="400"/>
      <c r="AM156" s="400"/>
      <c r="AN156" s="402"/>
      <c r="AO156" s="376" t="s">
        <v>11463</v>
      </c>
      <c r="AP156" s="368" t="s">
        <v>11249</v>
      </c>
      <c r="AQ156" s="403">
        <v>44172</v>
      </c>
      <c r="AR156" s="121" t="s">
        <v>39</v>
      </c>
      <c r="AS156" s="404"/>
      <c r="AT156" s="404"/>
      <c r="AU156" s="404"/>
      <c r="AV156" s="404"/>
      <c r="AW156" s="404"/>
      <c r="AX156" s="404"/>
      <c r="AY156" s="404"/>
      <c r="AZ156" s="404"/>
      <c r="BA156" s="404"/>
      <c r="BB156" s="404"/>
      <c r="BC156" s="404"/>
      <c r="BD156" s="404"/>
    </row>
    <row r="157" spans="1:56" ht="26.25" customHeight="1">
      <c r="A157" s="398" t="s">
        <v>11926</v>
      </c>
      <c r="B157" s="398" t="s">
        <v>448</v>
      </c>
      <c r="C157" s="399"/>
      <c r="D157" s="398" t="s">
        <v>875</v>
      </c>
      <c r="E157" s="400"/>
      <c r="F157" s="401"/>
      <c r="G157" s="41" t="s">
        <v>451</v>
      </c>
      <c r="H157" s="68" t="s">
        <v>11458</v>
      </c>
      <c r="I157" s="44"/>
      <c r="J157" s="23"/>
      <c r="K157" s="23"/>
      <c r="L157" s="23"/>
      <c r="M157" s="23"/>
      <c r="N157" s="23"/>
      <c r="O157" s="114" t="s">
        <v>11927</v>
      </c>
      <c r="P157" s="114" t="s">
        <v>11928</v>
      </c>
      <c r="Q157" s="114" t="s">
        <v>11929</v>
      </c>
      <c r="R157" s="114" t="s">
        <v>180</v>
      </c>
      <c r="S157" s="400"/>
      <c r="T157" s="114" t="s">
        <v>156</v>
      </c>
      <c r="U157" s="114">
        <v>2020</v>
      </c>
      <c r="V157" s="68" t="s">
        <v>11462</v>
      </c>
      <c r="W157" s="400"/>
      <c r="X157" s="400"/>
      <c r="Y157" s="400"/>
      <c r="Z157" s="400"/>
      <c r="AA157" s="400"/>
      <c r="AB157" s="400"/>
      <c r="AC157" s="400"/>
      <c r="AD157" s="400"/>
      <c r="AE157" s="400"/>
      <c r="AF157" s="400"/>
      <c r="AG157" s="400"/>
      <c r="AH157" s="400"/>
      <c r="AI157" s="400"/>
      <c r="AJ157" s="400"/>
      <c r="AK157" s="400"/>
      <c r="AL157" s="400"/>
      <c r="AM157" s="400"/>
      <c r="AN157" s="402"/>
      <c r="AO157" s="376" t="s">
        <v>11463</v>
      </c>
      <c r="AP157" s="368" t="s">
        <v>11249</v>
      </c>
      <c r="AQ157" s="403">
        <v>44172</v>
      </c>
      <c r="AR157" s="121" t="s">
        <v>39</v>
      </c>
      <c r="AS157" s="404"/>
      <c r="AT157" s="404"/>
      <c r="AU157" s="404"/>
      <c r="AV157" s="404"/>
      <c r="AW157" s="404"/>
      <c r="AX157" s="404"/>
      <c r="AY157" s="404"/>
      <c r="AZ157" s="404"/>
      <c r="BA157" s="404"/>
      <c r="BB157" s="404"/>
      <c r="BC157" s="404"/>
      <c r="BD157" s="404"/>
    </row>
    <row r="158" spans="1:56" ht="26.25" customHeight="1">
      <c r="A158" s="398" t="s">
        <v>11930</v>
      </c>
      <c r="B158" s="398" t="s">
        <v>448</v>
      </c>
      <c r="C158" s="399"/>
      <c r="D158" s="398" t="s">
        <v>1067</v>
      </c>
      <c r="E158" s="400"/>
      <c r="F158" s="401"/>
      <c r="G158" s="41" t="s">
        <v>451</v>
      </c>
      <c r="H158" s="68" t="s">
        <v>11458</v>
      </c>
      <c r="I158" s="44"/>
      <c r="J158" s="23"/>
      <c r="K158" s="23"/>
      <c r="L158" s="23"/>
      <c r="M158" s="23"/>
      <c r="N158" s="23"/>
      <c r="O158" s="114" t="s">
        <v>11931</v>
      </c>
      <c r="P158" s="114" t="s">
        <v>11932</v>
      </c>
      <c r="Q158" s="114" t="s">
        <v>11933</v>
      </c>
      <c r="R158" s="114" t="s">
        <v>180</v>
      </c>
      <c r="S158" s="400"/>
      <c r="T158" s="114" t="s">
        <v>156</v>
      </c>
      <c r="U158" s="114">
        <v>2020</v>
      </c>
      <c r="V158" s="68" t="s">
        <v>11462</v>
      </c>
      <c r="W158" s="400"/>
      <c r="X158" s="400"/>
      <c r="Y158" s="400"/>
      <c r="Z158" s="400"/>
      <c r="AA158" s="400"/>
      <c r="AB158" s="400"/>
      <c r="AC158" s="400"/>
      <c r="AD158" s="400"/>
      <c r="AE158" s="400"/>
      <c r="AF158" s="400"/>
      <c r="AG158" s="400"/>
      <c r="AH158" s="400"/>
      <c r="AI158" s="400"/>
      <c r="AJ158" s="400"/>
      <c r="AK158" s="400"/>
      <c r="AL158" s="400"/>
      <c r="AM158" s="400"/>
      <c r="AN158" s="402"/>
      <c r="AO158" s="376" t="s">
        <v>11463</v>
      </c>
      <c r="AP158" s="368" t="s">
        <v>11249</v>
      </c>
      <c r="AQ158" s="403">
        <v>44172</v>
      </c>
      <c r="AR158" s="121" t="s">
        <v>39</v>
      </c>
      <c r="AS158" s="404"/>
      <c r="AT158" s="404"/>
      <c r="AU158" s="404"/>
      <c r="AV158" s="404"/>
      <c r="AW158" s="404"/>
      <c r="AX158" s="404"/>
      <c r="AY158" s="404"/>
      <c r="AZ158" s="404"/>
      <c r="BA158" s="404"/>
      <c r="BB158" s="404"/>
      <c r="BC158" s="404"/>
      <c r="BD158" s="404"/>
    </row>
    <row r="159" spans="1:56" ht="26.25" customHeight="1">
      <c r="A159" s="398" t="s">
        <v>11934</v>
      </c>
      <c r="B159" s="398" t="s">
        <v>448</v>
      </c>
      <c r="C159" s="399"/>
      <c r="D159" s="398" t="s">
        <v>1059</v>
      </c>
      <c r="E159" s="400"/>
      <c r="F159" s="401"/>
      <c r="G159" s="41" t="s">
        <v>451</v>
      </c>
      <c r="H159" s="68" t="s">
        <v>11458</v>
      </c>
      <c r="I159" s="44"/>
      <c r="J159" s="23"/>
      <c r="K159" s="23"/>
      <c r="L159" s="23"/>
      <c r="M159" s="23"/>
      <c r="N159" s="23"/>
      <c r="O159" s="114" t="s">
        <v>11935</v>
      </c>
      <c r="P159" s="114" t="s">
        <v>11936</v>
      </c>
      <c r="Q159" s="114" t="s">
        <v>11937</v>
      </c>
      <c r="R159" s="114" t="s">
        <v>180</v>
      </c>
      <c r="S159" s="400"/>
      <c r="T159" s="114" t="s">
        <v>156</v>
      </c>
      <c r="U159" s="114">
        <v>2020</v>
      </c>
      <c r="V159" s="68" t="s">
        <v>11462</v>
      </c>
      <c r="W159" s="400"/>
      <c r="X159" s="400"/>
      <c r="Y159" s="400"/>
      <c r="Z159" s="400"/>
      <c r="AA159" s="400"/>
      <c r="AB159" s="400"/>
      <c r="AC159" s="400"/>
      <c r="AD159" s="400"/>
      <c r="AE159" s="400"/>
      <c r="AF159" s="400"/>
      <c r="AG159" s="400"/>
      <c r="AH159" s="400"/>
      <c r="AI159" s="400"/>
      <c r="AJ159" s="400"/>
      <c r="AK159" s="400"/>
      <c r="AL159" s="400"/>
      <c r="AM159" s="400"/>
      <c r="AN159" s="402"/>
      <c r="AO159" s="376" t="s">
        <v>11463</v>
      </c>
      <c r="AP159" s="368" t="s">
        <v>11249</v>
      </c>
      <c r="AQ159" s="403">
        <v>44172</v>
      </c>
      <c r="AR159" s="121" t="s">
        <v>39</v>
      </c>
      <c r="AS159" s="404"/>
      <c r="AT159" s="404"/>
      <c r="AU159" s="404"/>
      <c r="AV159" s="404"/>
      <c r="AW159" s="404"/>
      <c r="AX159" s="404"/>
      <c r="AY159" s="404"/>
      <c r="AZ159" s="404"/>
      <c r="BA159" s="404"/>
      <c r="BB159" s="404"/>
      <c r="BC159" s="404"/>
      <c r="BD159" s="404"/>
    </row>
    <row r="160" spans="1:56" ht="26.25" customHeight="1">
      <c r="A160" s="398" t="s">
        <v>11938</v>
      </c>
      <c r="B160" s="398" t="s">
        <v>448</v>
      </c>
      <c r="C160" s="399"/>
      <c r="D160" s="398" t="s">
        <v>11490</v>
      </c>
      <c r="E160" s="400"/>
      <c r="F160" s="401"/>
      <c r="G160" s="41" t="s">
        <v>451</v>
      </c>
      <c r="H160" s="68" t="s">
        <v>11458</v>
      </c>
      <c r="I160" s="44"/>
      <c r="J160" s="23"/>
      <c r="K160" s="23"/>
      <c r="L160" s="23"/>
      <c r="M160" s="23"/>
      <c r="N160" s="23"/>
      <c r="O160" s="114" t="s">
        <v>11939</v>
      </c>
      <c r="P160" s="114" t="s">
        <v>11940</v>
      </c>
      <c r="Q160" s="114" t="s">
        <v>11941</v>
      </c>
      <c r="R160" s="114" t="s">
        <v>180</v>
      </c>
      <c r="S160" s="400"/>
      <c r="T160" s="114" t="s">
        <v>156</v>
      </c>
      <c r="U160" s="114">
        <v>2020</v>
      </c>
      <c r="V160" s="68" t="s">
        <v>11462</v>
      </c>
      <c r="W160" s="400"/>
      <c r="X160" s="400"/>
      <c r="Y160" s="400"/>
      <c r="Z160" s="400"/>
      <c r="AA160" s="400"/>
      <c r="AB160" s="400"/>
      <c r="AC160" s="400"/>
      <c r="AD160" s="400"/>
      <c r="AE160" s="400"/>
      <c r="AF160" s="400"/>
      <c r="AG160" s="400"/>
      <c r="AH160" s="400"/>
      <c r="AI160" s="400"/>
      <c r="AJ160" s="400"/>
      <c r="AK160" s="400"/>
      <c r="AL160" s="400"/>
      <c r="AM160" s="400"/>
      <c r="AN160" s="402"/>
      <c r="AO160" s="376" t="s">
        <v>11463</v>
      </c>
      <c r="AP160" s="368" t="s">
        <v>11249</v>
      </c>
      <c r="AQ160" s="403">
        <v>44172</v>
      </c>
      <c r="AR160" s="121" t="s">
        <v>39</v>
      </c>
      <c r="AS160" s="404"/>
      <c r="AT160" s="404"/>
      <c r="AU160" s="404"/>
      <c r="AV160" s="404"/>
      <c r="AW160" s="404"/>
      <c r="AX160" s="404"/>
      <c r="AY160" s="404"/>
      <c r="AZ160" s="404"/>
      <c r="BA160" s="404"/>
      <c r="BB160" s="404"/>
      <c r="BC160" s="404"/>
      <c r="BD160" s="404"/>
    </row>
    <row r="161" spans="1:56" ht="26.25" customHeight="1">
      <c r="A161" s="398" t="s">
        <v>11942</v>
      </c>
      <c r="B161" s="398" t="s">
        <v>448</v>
      </c>
      <c r="C161" s="399"/>
      <c r="D161" s="398" t="s">
        <v>11943</v>
      </c>
      <c r="E161" s="400"/>
      <c r="F161" s="401"/>
      <c r="G161" s="41" t="s">
        <v>451</v>
      </c>
      <c r="H161" s="68" t="s">
        <v>11458</v>
      </c>
      <c r="I161" s="44"/>
      <c r="J161" s="23"/>
      <c r="K161" s="23"/>
      <c r="L161" s="23"/>
      <c r="M161" s="23"/>
      <c r="N161" s="23"/>
      <c r="O161" s="114" t="s">
        <v>11944</v>
      </c>
      <c r="P161" s="114" t="s">
        <v>11945</v>
      </c>
      <c r="Q161" s="114" t="s">
        <v>11941</v>
      </c>
      <c r="R161" s="114" t="s">
        <v>180</v>
      </c>
      <c r="S161" s="400"/>
      <c r="T161" s="114" t="s">
        <v>156</v>
      </c>
      <c r="U161" s="114">
        <v>2020</v>
      </c>
      <c r="V161" s="68" t="s">
        <v>11462</v>
      </c>
      <c r="W161" s="400"/>
      <c r="X161" s="400"/>
      <c r="Y161" s="400"/>
      <c r="Z161" s="400"/>
      <c r="AA161" s="400"/>
      <c r="AB161" s="400"/>
      <c r="AC161" s="400"/>
      <c r="AD161" s="400"/>
      <c r="AE161" s="400"/>
      <c r="AF161" s="400"/>
      <c r="AG161" s="400"/>
      <c r="AH161" s="400"/>
      <c r="AI161" s="400"/>
      <c r="AJ161" s="400"/>
      <c r="AK161" s="400"/>
      <c r="AL161" s="400"/>
      <c r="AM161" s="400"/>
      <c r="AN161" s="402"/>
      <c r="AO161" s="376" t="s">
        <v>11463</v>
      </c>
      <c r="AP161" s="368" t="s">
        <v>11249</v>
      </c>
      <c r="AQ161" s="403">
        <v>44172</v>
      </c>
      <c r="AR161" s="121" t="s">
        <v>39</v>
      </c>
      <c r="AS161" s="404"/>
      <c r="AT161" s="404"/>
      <c r="AU161" s="404"/>
      <c r="AV161" s="404"/>
      <c r="AW161" s="404"/>
      <c r="AX161" s="404"/>
      <c r="AY161" s="404"/>
      <c r="AZ161" s="404"/>
      <c r="BA161" s="404"/>
      <c r="BB161" s="404"/>
      <c r="BC161" s="404"/>
      <c r="BD161" s="404"/>
    </row>
    <row r="162" spans="1:56" ht="26.25" customHeight="1">
      <c r="A162" s="398" t="s">
        <v>11946</v>
      </c>
      <c r="B162" s="398" t="s">
        <v>448</v>
      </c>
      <c r="C162" s="399"/>
      <c r="D162" s="398" t="s">
        <v>782</v>
      </c>
      <c r="E162" s="400"/>
      <c r="F162" s="401"/>
      <c r="G162" s="41" t="s">
        <v>451</v>
      </c>
      <c r="H162" s="68" t="s">
        <v>11458</v>
      </c>
      <c r="I162" s="44"/>
      <c r="J162" s="23"/>
      <c r="K162" s="23"/>
      <c r="L162" s="23"/>
      <c r="M162" s="23"/>
      <c r="N162" s="23"/>
      <c r="O162" s="114" t="s">
        <v>11947</v>
      </c>
      <c r="P162" s="114" t="s">
        <v>11748</v>
      </c>
      <c r="Q162" s="114" t="s">
        <v>11705</v>
      </c>
      <c r="R162" s="114" t="s">
        <v>180</v>
      </c>
      <c r="S162" s="400"/>
      <c r="T162" s="114" t="s">
        <v>156</v>
      </c>
      <c r="U162" s="114">
        <v>2020</v>
      </c>
      <c r="V162" s="68" t="s">
        <v>11462</v>
      </c>
      <c r="W162" s="400"/>
      <c r="X162" s="400"/>
      <c r="Y162" s="400"/>
      <c r="Z162" s="400"/>
      <c r="AA162" s="400"/>
      <c r="AB162" s="400"/>
      <c r="AC162" s="400"/>
      <c r="AD162" s="400"/>
      <c r="AE162" s="400"/>
      <c r="AF162" s="400"/>
      <c r="AG162" s="400"/>
      <c r="AH162" s="400"/>
      <c r="AI162" s="400"/>
      <c r="AJ162" s="400"/>
      <c r="AK162" s="400"/>
      <c r="AL162" s="400"/>
      <c r="AM162" s="400"/>
      <c r="AN162" s="402"/>
      <c r="AO162" s="376" t="s">
        <v>11463</v>
      </c>
      <c r="AP162" s="368" t="s">
        <v>11249</v>
      </c>
      <c r="AQ162" s="403">
        <v>44172</v>
      </c>
      <c r="AR162" s="121" t="s">
        <v>39</v>
      </c>
      <c r="AS162" s="404"/>
      <c r="AT162" s="404"/>
      <c r="AU162" s="404"/>
      <c r="AV162" s="404"/>
      <c r="AW162" s="404"/>
      <c r="AX162" s="404"/>
      <c r="AY162" s="404"/>
      <c r="AZ162" s="404"/>
      <c r="BA162" s="404"/>
      <c r="BB162" s="404"/>
      <c r="BC162" s="404"/>
      <c r="BD162" s="404"/>
    </row>
    <row r="163" spans="1:56" ht="26.25" customHeight="1">
      <c r="A163" s="398" t="s">
        <v>11948</v>
      </c>
      <c r="B163" s="398" t="s">
        <v>448</v>
      </c>
      <c r="C163" s="399"/>
      <c r="D163" s="398" t="s">
        <v>11511</v>
      </c>
      <c r="E163" s="400"/>
      <c r="F163" s="401"/>
      <c r="G163" s="41" t="s">
        <v>451</v>
      </c>
      <c r="H163" s="68" t="s">
        <v>11458</v>
      </c>
      <c r="I163" s="44"/>
      <c r="J163" s="23"/>
      <c r="K163" s="23"/>
      <c r="L163" s="23"/>
      <c r="M163" s="23"/>
      <c r="N163" s="23"/>
      <c r="O163" s="114" t="s">
        <v>11949</v>
      </c>
      <c r="P163" s="114" t="s">
        <v>11880</v>
      </c>
      <c r="Q163" s="114" t="s">
        <v>11950</v>
      </c>
      <c r="R163" s="114" t="s">
        <v>180</v>
      </c>
      <c r="S163" s="400"/>
      <c r="T163" s="114" t="s">
        <v>156</v>
      </c>
      <c r="U163" s="114">
        <v>2020</v>
      </c>
      <c r="V163" s="68" t="s">
        <v>11462</v>
      </c>
      <c r="W163" s="400"/>
      <c r="X163" s="400"/>
      <c r="Y163" s="400"/>
      <c r="Z163" s="400"/>
      <c r="AA163" s="400"/>
      <c r="AB163" s="400"/>
      <c r="AC163" s="400"/>
      <c r="AD163" s="400"/>
      <c r="AE163" s="400"/>
      <c r="AF163" s="400"/>
      <c r="AG163" s="400"/>
      <c r="AH163" s="400"/>
      <c r="AI163" s="400"/>
      <c r="AJ163" s="400"/>
      <c r="AK163" s="400"/>
      <c r="AL163" s="400"/>
      <c r="AM163" s="400"/>
      <c r="AN163" s="402"/>
      <c r="AO163" s="376" t="s">
        <v>11463</v>
      </c>
      <c r="AP163" s="368" t="s">
        <v>11249</v>
      </c>
      <c r="AQ163" s="403">
        <v>44172</v>
      </c>
      <c r="AR163" s="121" t="s">
        <v>39</v>
      </c>
      <c r="AS163" s="404"/>
      <c r="AT163" s="404"/>
      <c r="AU163" s="404"/>
      <c r="AV163" s="404"/>
      <c r="AW163" s="404"/>
      <c r="AX163" s="404"/>
      <c r="AY163" s="404"/>
      <c r="AZ163" s="404"/>
      <c r="BA163" s="404"/>
      <c r="BB163" s="404"/>
      <c r="BC163" s="404"/>
      <c r="BD163" s="404"/>
    </row>
    <row r="164" spans="1:56" ht="26.25" customHeight="1">
      <c r="A164" s="398" t="s">
        <v>11951</v>
      </c>
      <c r="B164" s="398" t="s">
        <v>448</v>
      </c>
      <c r="C164" s="399"/>
      <c r="D164" s="398" t="s">
        <v>11943</v>
      </c>
      <c r="E164" s="400"/>
      <c r="F164" s="401"/>
      <c r="G164" s="41" t="s">
        <v>451</v>
      </c>
      <c r="H164" s="68" t="s">
        <v>11458</v>
      </c>
      <c r="I164" s="44"/>
      <c r="J164" s="23"/>
      <c r="K164" s="23"/>
      <c r="L164" s="23"/>
      <c r="M164" s="23"/>
      <c r="N164" s="23"/>
      <c r="O164" s="114" t="s">
        <v>11952</v>
      </c>
      <c r="P164" s="114" t="s">
        <v>11953</v>
      </c>
      <c r="Q164" s="114" t="s">
        <v>11954</v>
      </c>
      <c r="R164" s="114" t="s">
        <v>180</v>
      </c>
      <c r="S164" s="400"/>
      <c r="T164" s="114" t="s">
        <v>156</v>
      </c>
      <c r="U164" s="114">
        <v>2020</v>
      </c>
      <c r="V164" s="68" t="s">
        <v>11462</v>
      </c>
      <c r="W164" s="400"/>
      <c r="X164" s="400"/>
      <c r="Y164" s="400"/>
      <c r="Z164" s="400"/>
      <c r="AA164" s="400"/>
      <c r="AB164" s="400"/>
      <c r="AC164" s="400"/>
      <c r="AD164" s="400"/>
      <c r="AE164" s="400"/>
      <c r="AF164" s="400"/>
      <c r="AG164" s="400"/>
      <c r="AH164" s="400"/>
      <c r="AI164" s="400"/>
      <c r="AJ164" s="400"/>
      <c r="AK164" s="400"/>
      <c r="AL164" s="400"/>
      <c r="AM164" s="400"/>
      <c r="AN164" s="402"/>
      <c r="AO164" s="376" t="s">
        <v>11463</v>
      </c>
      <c r="AP164" s="368" t="s">
        <v>11249</v>
      </c>
      <c r="AQ164" s="403">
        <v>44172</v>
      </c>
      <c r="AR164" s="121" t="s">
        <v>39</v>
      </c>
      <c r="AS164" s="404"/>
      <c r="AT164" s="404"/>
      <c r="AU164" s="404"/>
      <c r="AV164" s="404"/>
      <c r="AW164" s="404"/>
      <c r="AX164" s="404"/>
      <c r="AY164" s="404"/>
      <c r="AZ164" s="404"/>
      <c r="BA164" s="404"/>
      <c r="BB164" s="404"/>
      <c r="BC164" s="404"/>
      <c r="BD164" s="404"/>
    </row>
    <row r="165" spans="1:56" ht="26.25" customHeight="1">
      <c r="A165" s="398" t="s">
        <v>11955</v>
      </c>
      <c r="B165" s="398" t="s">
        <v>448</v>
      </c>
      <c r="C165" s="399"/>
      <c r="D165" s="398" t="s">
        <v>11490</v>
      </c>
      <c r="E165" s="400"/>
      <c r="F165" s="401"/>
      <c r="G165" s="41" t="s">
        <v>451</v>
      </c>
      <c r="H165" s="68" t="s">
        <v>11458</v>
      </c>
      <c r="I165" s="44"/>
      <c r="J165" s="23"/>
      <c r="K165" s="23"/>
      <c r="L165" s="23"/>
      <c r="M165" s="23"/>
      <c r="N165" s="23"/>
      <c r="O165" s="114" t="s">
        <v>11956</v>
      </c>
      <c r="P165" s="114" t="s">
        <v>11487</v>
      </c>
      <c r="Q165" s="114" t="s">
        <v>11953</v>
      </c>
      <c r="R165" s="114" t="s">
        <v>180</v>
      </c>
      <c r="S165" s="400"/>
      <c r="T165" s="114" t="s">
        <v>156</v>
      </c>
      <c r="U165" s="114">
        <v>2020</v>
      </c>
      <c r="V165" s="68" t="s">
        <v>11462</v>
      </c>
      <c r="W165" s="400"/>
      <c r="X165" s="400"/>
      <c r="Y165" s="400"/>
      <c r="Z165" s="400"/>
      <c r="AA165" s="400"/>
      <c r="AB165" s="400"/>
      <c r="AC165" s="400"/>
      <c r="AD165" s="400"/>
      <c r="AE165" s="400"/>
      <c r="AF165" s="400"/>
      <c r="AG165" s="400"/>
      <c r="AH165" s="400"/>
      <c r="AI165" s="400"/>
      <c r="AJ165" s="400"/>
      <c r="AK165" s="400"/>
      <c r="AL165" s="400"/>
      <c r="AM165" s="400"/>
      <c r="AN165" s="402"/>
      <c r="AO165" s="376" t="s">
        <v>11463</v>
      </c>
      <c r="AP165" s="368" t="s">
        <v>11249</v>
      </c>
      <c r="AQ165" s="403">
        <v>44172</v>
      </c>
      <c r="AR165" s="121" t="s">
        <v>39</v>
      </c>
      <c r="AS165" s="404"/>
      <c r="AT165" s="404"/>
      <c r="AU165" s="404"/>
      <c r="AV165" s="404"/>
      <c r="AW165" s="404"/>
      <c r="AX165" s="404"/>
      <c r="AY165" s="404"/>
      <c r="AZ165" s="404"/>
      <c r="BA165" s="404"/>
      <c r="BB165" s="404"/>
      <c r="BC165" s="404"/>
      <c r="BD165" s="404"/>
    </row>
    <row r="166" spans="1:56" ht="26.25" customHeight="1">
      <c r="A166" s="398" t="s">
        <v>11957</v>
      </c>
      <c r="B166" s="398" t="s">
        <v>448</v>
      </c>
      <c r="C166" s="399"/>
      <c r="D166" s="398" t="s">
        <v>11490</v>
      </c>
      <c r="E166" s="400"/>
      <c r="F166" s="401"/>
      <c r="G166" s="41" t="s">
        <v>451</v>
      </c>
      <c r="H166" s="68" t="s">
        <v>11458</v>
      </c>
      <c r="I166" s="44"/>
      <c r="J166" s="23"/>
      <c r="K166" s="23"/>
      <c r="L166" s="23"/>
      <c r="M166" s="23"/>
      <c r="N166" s="23"/>
      <c r="O166" s="114" t="s">
        <v>11958</v>
      </c>
      <c r="P166" s="114" t="s">
        <v>11959</v>
      </c>
      <c r="Q166" s="114" t="s">
        <v>11830</v>
      </c>
      <c r="R166" s="114" t="s">
        <v>180</v>
      </c>
      <c r="S166" s="400"/>
      <c r="T166" s="114" t="s">
        <v>156</v>
      </c>
      <c r="U166" s="114">
        <v>2020</v>
      </c>
      <c r="V166" s="68" t="s">
        <v>11462</v>
      </c>
      <c r="W166" s="400"/>
      <c r="X166" s="400"/>
      <c r="Y166" s="400"/>
      <c r="Z166" s="400"/>
      <c r="AA166" s="400"/>
      <c r="AB166" s="400"/>
      <c r="AC166" s="400"/>
      <c r="AD166" s="400"/>
      <c r="AE166" s="400"/>
      <c r="AF166" s="400"/>
      <c r="AG166" s="400"/>
      <c r="AH166" s="400"/>
      <c r="AI166" s="400"/>
      <c r="AJ166" s="400"/>
      <c r="AK166" s="400"/>
      <c r="AL166" s="400"/>
      <c r="AM166" s="400"/>
      <c r="AN166" s="402"/>
      <c r="AO166" s="376" t="s">
        <v>11463</v>
      </c>
      <c r="AP166" s="368" t="s">
        <v>11249</v>
      </c>
      <c r="AQ166" s="403">
        <v>44172</v>
      </c>
      <c r="AR166" s="121" t="s">
        <v>39</v>
      </c>
      <c r="AS166" s="404"/>
      <c r="AT166" s="404"/>
      <c r="AU166" s="404"/>
      <c r="AV166" s="404"/>
      <c r="AW166" s="404"/>
      <c r="AX166" s="404"/>
      <c r="AY166" s="404"/>
      <c r="AZ166" s="404"/>
      <c r="BA166" s="404"/>
      <c r="BB166" s="404"/>
      <c r="BC166" s="404"/>
      <c r="BD166" s="404"/>
    </row>
    <row r="167" spans="1:56" ht="26.25" customHeight="1">
      <c r="A167" s="398" t="s">
        <v>11960</v>
      </c>
      <c r="B167" s="398" t="s">
        <v>448</v>
      </c>
      <c r="C167" s="398" t="s">
        <v>7631</v>
      </c>
      <c r="D167" s="398" t="s">
        <v>11490</v>
      </c>
      <c r="E167" s="400"/>
      <c r="F167" s="401"/>
      <c r="G167" s="41" t="s">
        <v>451</v>
      </c>
      <c r="H167" s="68" t="s">
        <v>11458</v>
      </c>
      <c r="I167" s="44"/>
      <c r="J167" s="23"/>
      <c r="K167" s="23"/>
      <c r="L167" s="23"/>
      <c r="M167" s="23"/>
      <c r="N167" s="23"/>
      <c r="O167" s="114" t="s">
        <v>11961</v>
      </c>
      <c r="P167" s="114" t="s">
        <v>11962</v>
      </c>
      <c r="Q167" s="114" t="s">
        <v>11963</v>
      </c>
      <c r="R167" s="114" t="s">
        <v>180</v>
      </c>
      <c r="S167" s="400"/>
      <c r="T167" s="114" t="s">
        <v>156</v>
      </c>
      <c r="U167" s="114">
        <v>2020</v>
      </c>
      <c r="V167" s="68" t="s">
        <v>11462</v>
      </c>
      <c r="W167" s="400"/>
      <c r="X167" s="400"/>
      <c r="Y167" s="400"/>
      <c r="Z167" s="400"/>
      <c r="AA167" s="400"/>
      <c r="AB167" s="400"/>
      <c r="AC167" s="400"/>
      <c r="AD167" s="400"/>
      <c r="AE167" s="400"/>
      <c r="AF167" s="400"/>
      <c r="AG167" s="400"/>
      <c r="AH167" s="400"/>
      <c r="AI167" s="400"/>
      <c r="AJ167" s="400"/>
      <c r="AK167" s="400"/>
      <c r="AL167" s="400"/>
      <c r="AM167" s="400"/>
      <c r="AN167" s="402"/>
      <c r="AO167" s="376" t="s">
        <v>11463</v>
      </c>
      <c r="AP167" s="368" t="s">
        <v>11249</v>
      </c>
      <c r="AQ167" s="403">
        <v>44172</v>
      </c>
      <c r="AR167" s="121" t="s">
        <v>39</v>
      </c>
      <c r="AS167" s="404"/>
      <c r="AT167" s="404"/>
      <c r="AU167" s="404"/>
      <c r="AV167" s="404"/>
      <c r="AW167" s="404"/>
      <c r="AX167" s="404"/>
      <c r="AY167" s="404"/>
      <c r="AZ167" s="404"/>
      <c r="BA167" s="404"/>
      <c r="BB167" s="404"/>
      <c r="BC167" s="404"/>
      <c r="BD167" s="404"/>
    </row>
    <row r="168" spans="1:56" ht="26.25" customHeight="1">
      <c r="A168" s="398" t="s">
        <v>11964</v>
      </c>
      <c r="B168" s="398" t="s">
        <v>448</v>
      </c>
      <c r="C168" s="399"/>
      <c r="D168" s="398" t="s">
        <v>11490</v>
      </c>
      <c r="E168" s="400"/>
      <c r="F168" s="401"/>
      <c r="G168" s="41" t="s">
        <v>451</v>
      </c>
      <c r="H168" s="68" t="s">
        <v>11458</v>
      </c>
      <c r="I168" s="44"/>
      <c r="J168" s="23"/>
      <c r="K168" s="23"/>
      <c r="L168" s="23"/>
      <c r="M168" s="23"/>
      <c r="N168" s="23"/>
      <c r="O168" s="114" t="s">
        <v>11965</v>
      </c>
      <c r="P168" s="114" t="s">
        <v>11897</v>
      </c>
      <c r="Q168" s="114" t="s">
        <v>11966</v>
      </c>
      <c r="R168" s="114" t="s">
        <v>180</v>
      </c>
      <c r="S168" s="400"/>
      <c r="T168" s="114" t="s">
        <v>156</v>
      </c>
      <c r="U168" s="114">
        <v>2020</v>
      </c>
      <c r="V168" s="68" t="s">
        <v>11462</v>
      </c>
      <c r="W168" s="400"/>
      <c r="X168" s="400"/>
      <c r="Y168" s="400"/>
      <c r="Z168" s="400"/>
      <c r="AA168" s="400"/>
      <c r="AB168" s="400"/>
      <c r="AC168" s="400"/>
      <c r="AD168" s="400"/>
      <c r="AE168" s="400"/>
      <c r="AF168" s="400"/>
      <c r="AG168" s="400"/>
      <c r="AH168" s="400"/>
      <c r="AI168" s="400"/>
      <c r="AJ168" s="400"/>
      <c r="AK168" s="400"/>
      <c r="AL168" s="400"/>
      <c r="AM168" s="400"/>
      <c r="AN168" s="402"/>
      <c r="AO168" s="376" t="s">
        <v>11463</v>
      </c>
      <c r="AP168" s="368" t="s">
        <v>11249</v>
      </c>
      <c r="AQ168" s="403">
        <v>44172</v>
      </c>
      <c r="AR168" s="121" t="s">
        <v>39</v>
      </c>
      <c r="AS168" s="404"/>
      <c r="AT168" s="404"/>
      <c r="AU168" s="404"/>
      <c r="AV168" s="404"/>
      <c r="AW168" s="404"/>
      <c r="AX168" s="404"/>
      <c r="AY168" s="404"/>
      <c r="AZ168" s="404"/>
      <c r="BA168" s="404"/>
      <c r="BB168" s="404"/>
      <c r="BC168" s="404"/>
      <c r="BD168" s="404"/>
    </row>
    <row r="169" spans="1:56" ht="26.25" customHeight="1">
      <c r="A169" s="398" t="s">
        <v>11967</v>
      </c>
      <c r="B169" s="398" t="s">
        <v>448</v>
      </c>
      <c r="C169" s="399"/>
      <c r="D169" s="398" t="s">
        <v>11490</v>
      </c>
      <c r="E169" s="400"/>
      <c r="F169" s="401"/>
      <c r="G169" s="41" t="s">
        <v>451</v>
      </c>
      <c r="H169" s="68" t="s">
        <v>11458</v>
      </c>
      <c r="I169" s="44"/>
      <c r="J169" s="23"/>
      <c r="K169" s="23"/>
      <c r="L169" s="23"/>
      <c r="M169" s="23"/>
      <c r="N169" s="23"/>
      <c r="O169" s="114" t="s">
        <v>11968</v>
      </c>
      <c r="P169" s="114" t="s">
        <v>11969</v>
      </c>
      <c r="Q169" s="114" t="s">
        <v>11970</v>
      </c>
      <c r="R169" s="114" t="s">
        <v>180</v>
      </c>
      <c r="S169" s="400"/>
      <c r="T169" s="114" t="s">
        <v>156</v>
      </c>
      <c r="U169" s="114">
        <v>2020</v>
      </c>
      <c r="V169" s="68" t="s">
        <v>11462</v>
      </c>
      <c r="W169" s="400"/>
      <c r="X169" s="400"/>
      <c r="Y169" s="400"/>
      <c r="Z169" s="400"/>
      <c r="AA169" s="400"/>
      <c r="AB169" s="400"/>
      <c r="AC169" s="400"/>
      <c r="AD169" s="400"/>
      <c r="AE169" s="400"/>
      <c r="AF169" s="400"/>
      <c r="AG169" s="400"/>
      <c r="AH169" s="400"/>
      <c r="AI169" s="400"/>
      <c r="AJ169" s="400"/>
      <c r="AK169" s="400"/>
      <c r="AL169" s="400"/>
      <c r="AM169" s="400"/>
      <c r="AN169" s="402"/>
      <c r="AO169" s="376" t="s">
        <v>11463</v>
      </c>
      <c r="AP169" s="368" t="s">
        <v>11249</v>
      </c>
      <c r="AQ169" s="403">
        <v>44172</v>
      </c>
      <c r="AR169" s="121" t="s">
        <v>39</v>
      </c>
      <c r="AS169" s="404"/>
      <c r="AT169" s="404"/>
      <c r="AU169" s="404"/>
      <c r="AV169" s="404"/>
      <c r="AW169" s="404"/>
      <c r="AX169" s="404"/>
      <c r="AY169" s="404"/>
      <c r="AZ169" s="404"/>
      <c r="BA169" s="404"/>
      <c r="BB169" s="404"/>
      <c r="BC169" s="404"/>
      <c r="BD169" s="404"/>
    </row>
    <row r="170" spans="1:56" ht="26.25" customHeight="1">
      <c r="A170" s="398" t="s">
        <v>11971</v>
      </c>
      <c r="B170" s="398" t="s">
        <v>448</v>
      </c>
      <c r="C170" s="399"/>
      <c r="D170" s="398" t="s">
        <v>11490</v>
      </c>
      <c r="E170" s="400"/>
      <c r="F170" s="401"/>
      <c r="G170" s="41" t="s">
        <v>451</v>
      </c>
      <c r="H170" s="68" t="s">
        <v>11458</v>
      </c>
      <c r="I170" s="44"/>
      <c r="J170" s="23"/>
      <c r="K170" s="23"/>
      <c r="L170" s="23"/>
      <c r="M170" s="23"/>
      <c r="N170" s="23"/>
      <c r="O170" s="114" t="s">
        <v>11972</v>
      </c>
      <c r="P170" s="114" t="s">
        <v>11748</v>
      </c>
      <c r="Q170" s="114" t="s">
        <v>11973</v>
      </c>
      <c r="R170" s="114" t="s">
        <v>180</v>
      </c>
      <c r="S170" s="400"/>
      <c r="T170" s="114" t="s">
        <v>156</v>
      </c>
      <c r="U170" s="114">
        <v>2020</v>
      </c>
      <c r="V170" s="68" t="s">
        <v>11462</v>
      </c>
      <c r="W170" s="400"/>
      <c r="X170" s="400"/>
      <c r="Y170" s="400"/>
      <c r="Z170" s="400"/>
      <c r="AA170" s="400"/>
      <c r="AB170" s="400"/>
      <c r="AC170" s="400"/>
      <c r="AD170" s="400"/>
      <c r="AE170" s="400"/>
      <c r="AF170" s="400"/>
      <c r="AG170" s="400"/>
      <c r="AH170" s="400"/>
      <c r="AI170" s="400"/>
      <c r="AJ170" s="400"/>
      <c r="AK170" s="400"/>
      <c r="AL170" s="400"/>
      <c r="AM170" s="400"/>
      <c r="AN170" s="402"/>
      <c r="AO170" s="376" t="s">
        <v>11463</v>
      </c>
      <c r="AP170" s="368" t="s">
        <v>11249</v>
      </c>
      <c r="AQ170" s="403">
        <v>44172</v>
      </c>
      <c r="AR170" s="121" t="s">
        <v>39</v>
      </c>
      <c r="AS170" s="404"/>
      <c r="AT170" s="404"/>
      <c r="AU170" s="404"/>
      <c r="AV170" s="404"/>
      <c r="AW170" s="404"/>
      <c r="AX170" s="404"/>
      <c r="AY170" s="404"/>
      <c r="AZ170" s="404"/>
      <c r="BA170" s="404"/>
      <c r="BB170" s="404"/>
      <c r="BC170" s="404"/>
      <c r="BD170" s="404"/>
    </row>
    <row r="171" spans="1:56" ht="26.25" customHeight="1">
      <c r="A171" s="398" t="s">
        <v>11974</v>
      </c>
      <c r="B171" s="398" t="s">
        <v>448</v>
      </c>
      <c r="C171" s="399"/>
      <c r="D171" s="398" t="s">
        <v>11663</v>
      </c>
      <c r="E171" s="400"/>
      <c r="F171" s="401"/>
      <c r="G171" s="41" t="s">
        <v>451</v>
      </c>
      <c r="H171" s="68" t="s">
        <v>11458</v>
      </c>
      <c r="I171" s="44"/>
      <c r="J171" s="23"/>
      <c r="K171" s="23"/>
      <c r="L171" s="23"/>
      <c r="M171" s="23"/>
      <c r="N171" s="23"/>
      <c r="O171" s="114" t="s">
        <v>11975</v>
      </c>
      <c r="P171" s="114" t="s">
        <v>11889</v>
      </c>
      <c r="Q171" s="114" t="s">
        <v>11675</v>
      </c>
      <c r="R171" s="114" t="s">
        <v>180</v>
      </c>
      <c r="S171" s="400"/>
      <c r="T171" s="114" t="s">
        <v>156</v>
      </c>
      <c r="U171" s="114">
        <v>2020</v>
      </c>
      <c r="V171" s="68" t="s">
        <v>11462</v>
      </c>
      <c r="W171" s="400"/>
      <c r="X171" s="400"/>
      <c r="Y171" s="400"/>
      <c r="Z171" s="400"/>
      <c r="AA171" s="400"/>
      <c r="AB171" s="400"/>
      <c r="AC171" s="400"/>
      <c r="AD171" s="400"/>
      <c r="AE171" s="400"/>
      <c r="AF171" s="400"/>
      <c r="AG171" s="400"/>
      <c r="AH171" s="400"/>
      <c r="AI171" s="400"/>
      <c r="AJ171" s="400"/>
      <c r="AK171" s="400"/>
      <c r="AL171" s="400"/>
      <c r="AM171" s="400"/>
      <c r="AN171" s="402"/>
      <c r="AO171" s="376" t="s">
        <v>11463</v>
      </c>
      <c r="AP171" s="368" t="s">
        <v>11249</v>
      </c>
      <c r="AQ171" s="403">
        <v>44172</v>
      </c>
      <c r="AR171" s="121" t="s">
        <v>39</v>
      </c>
      <c r="AS171" s="404"/>
      <c r="AT171" s="404"/>
      <c r="AU171" s="404"/>
      <c r="AV171" s="404"/>
      <c r="AW171" s="404"/>
      <c r="AX171" s="404"/>
      <c r="AY171" s="404"/>
      <c r="AZ171" s="404"/>
      <c r="BA171" s="404"/>
      <c r="BB171" s="404"/>
      <c r="BC171" s="404"/>
      <c r="BD171" s="404"/>
    </row>
    <row r="172" spans="1:56" ht="26.25" customHeight="1">
      <c r="A172" s="398" t="s">
        <v>11976</v>
      </c>
      <c r="B172" s="398" t="s">
        <v>448</v>
      </c>
      <c r="C172" s="399"/>
      <c r="D172" s="398" t="s">
        <v>11490</v>
      </c>
      <c r="E172" s="400"/>
      <c r="F172" s="401"/>
      <c r="G172" s="41" t="s">
        <v>451</v>
      </c>
      <c r="H172" s="68" t="s">
        <v>11458</v>
      </c>
      <c r="I172" s="44"/>
      <c r="J172" s="23"/>
      <c r="K172" s="23"/>
      <c r="L172" s="23"/>
      <c r="M172" s="23"/>
      <c r="N172" s="23"/>
      <c r="O172" s="114" t="s">
        <v>11977</v>
      </c>
      <c r="P172" s="400"/>
      <c r="Q172" s="114" t="s">
        <v>11693</v>
      </c>
      <c r="R172" s="114" t="s">
        <v>180</v>
      </c>
      <c r="S172" s="400"/>
      <c r="T172" s="114" t="s">
        <v>156</v>
      </c>
      <c r="U172" s="114">
        <v>2020</v>
      </c>
      <c r="V172" s="68" t="s">
        <v>11462</v>
      </c>
      <c r="W172" s="400"/>
      <c r="X172" s="400"/>
      <c r="Y172" s="400"/>
      <c r="Z172" s="400"/>
      <c r="AA172" s="400"/>
      <c r="AB172" s="400"/>
      <c r="AC172" s="400"/>
      <c r="AD172" s="400"/>
      <c r="AE172" s="400"/>
      <c r="AF172" s="400"/>
      <c r="AG172" s="400"/>
      <c r="AH172" s="400"/>
      <c r="AI172" s="400"/>
      <c r="AJ172" s="400"/>
      <c r="AK172" s="400"/>
      <c r="AL172" s="400"/>
      <c r="AM172" s="400"/>
      <c r="AN172" s="402"/>
      <c r="AO172" s="376" t="s">
        <v>11463</v>
      </c>
      <c r="AP172" s="368" t="s">
        <v>11249</v>
      </c>
      <c r="AQ172" s="403">
        <v>44172</v>
      </c>
      <c r="AR172" s="121" t="s">
        <v>39</v>
      </c>
      <c r="AS172" s="404"/>
      <c r="AT172" s="404"/>
      <c r="AU172" s="404"/>
      <c r="AV172" s="404"/>
      <c r="AW172" s="404"/>
      <c r="AX172" s="404"/>
      <c r="AY172" s="404"/>
      <c r="AZ172" s="404"/>
      <c r="BA172" s="404"/>
      <c r="BB172" s="404"/>
      <c r="BC172" s="404"/>
      <c r="BD172" s="404"/>
    </row>
    <row r="173" spans="1:56" ht="26.25" customHeight="1">
      <c r="A173" s="398" t="s">
        <v>11978</v>
      </c>
      <c r="B173" s="398" t="s">
        <v>448</v>
      </c>
      <c r="C173" s="399"/>
      <c r="D173" s="398" t="s">
        <v>875</v>
      </c>
      <c r="E173" s="400"/>
      <c r="F173" s="401"/>
      <c r="G173" s="41" t="s">
        <v>451</v>
      </c>
      <c r="H173" s="68" t="s">
        <v>11458</v>
      </c>
      <c r="I173" s="44"/>
      <c r="J173" s="23"/>
      <c r="K173" s="23"/>
      <c r="L173" s="23"/>
      <c r="M173" s="23"/>
      <c r="N173" s="23"/>
      <c r="O173" s="114" t="s">
        <v>11979</v>
      </c>
      <c r="P173" s="114" t="s">
        <v>11980</v>
      </c>
      <c r="Q173" s="114" t="s">
        <v>11566</v>
      </c>
      <c r="R173" s="114" t="s">
        <v>180</v>
      </c>
      <c r="S173" s="400"/>
      <c r="T173" s="114" t="s">
        <v>156</v>
      </c>
      <c r="U173" s="114">
        <v>2020</v>
      </c>
      <c r="V173" s="68" t="s">
        <v>11462</v>
      </c>
      <c r="W173" s="400"/>
      <c r="X173" s="400"/>
      <c r="Y173" s="400"/>
      <c r="Z173" s="400"/>
      <c r="AA173" s="400"/>
      <c r="AB173" s="400"/>
      <c r="AC173" s="400"/>
      <c r="AD173" s="400"/>
      <c r="AE173" s="400"/>
      <c r="AF173" s="400"/>
      <c r="AG173" s="400"/>
      <c r="AH173" s="400"/>
      <c r="AI173" s="400"/>
      <c r="AJ173" s="400"/>
      <c r="AK173" s="400"/>
      <c r="AL173" s="400"/>
      <c r="AM173" s="400"/>
      <c r="AN173" s="402"/>
      <c r="AO173" s="376" t="s">
        <v>11463</v>
      </c>
      <c r="AP173" s="368" t="s">
        <v>11249</v>
      </c>
      <c r="AQ173" s="403">
        <v>44172</v>
      </c>
      <c r="AR173" s="121" t="s">
        <v>39</v>
      </c>
      <c r="AS173" s="404"/>
      <c r="AT173" s="404"/>
      <c r="AU173" s="404"/>
      <c r="AV173" s="404"/>
      <c r="AW173" s="404"/>
      <c r="AX173" s="404"/>
      <c r="AY173" s="404"/>
      <c r="AZ173" s="404"/>
      <c r="BA173" s="404"/>
      <c r="BB173" s="404"/>
      <c r="BC173" s="404"/>
      <c r="BD173" s="404"/>
    </row>
    <row r="174" spans="1:56" ht="26.25" customHeight="1">
      <c r="A174" s="398" t="s">
        <v>11981</v>
      </c>
      <c r="B174" s="398" t="s">
        <v>448</v>
      </c>
      <c r="C174" s="399"/>
      <c r="D174" s="398" t="s">
        <v>875</v>
      </c>
      <c r="E174" s="400"/>
      <c r="F174" s="401"/>
      <c r="G174" s="41" t="s">
        <v>451</v>
      </c>
      <c r="H174" s="68" t="s">
        <v>11458</v>
      </c>
      <c r="I174" s="44"/>
      <c r="J174" s="23"/>
      <c r="K174" s="23"/>
      <c r="L174" s="23"/>
      <c r="M174" s="23"/>
      <c r="N174" s="23"/>
      <c r="O174" s="114" t="s">
        <v>11982</v>
      </c>
      <c r="P174" s="114" t="s">
        <v>11869</v>
      </c>
      <c r="Q174" s="114" t="s">
        <v>11654</v>
      </c>
      <c r="R174" s="114" t="s">
        <v>180</v>
      </c>
      <c r="S174" s="400"/>
      <c r="T174" s="114" t="s">
        <v>156</v>
      </c>
      <c r="U174" s="114">
        <v>2020</v>
      </c>
      <c r="V174" s="68" t="s">
        <v>11462</v>
      </c>
      <c r="W174" s="400"/>
      <c r="X174" s="400"/>
      <c r="Y174" s="400"/>
      <c r="Z174" s="400"/>
      <c r="AA174" s="400"/>
      <c r="AB174" s="400"/>
      <c r="AC174" s="400"/>
      <c r="AD174" s="400"/>
      <c r="AE174" s="400"/>
      <c r="AF174" s="400"/>
      <c r="AG174" s="400"/>
      <c r="AH174" s="400"/>
      <c r="AI174" s="400"/>
      <c r="AJ174" s="400"/>
      <c r="AK174" s="400"/>
      <c r="AL174" s="400"/>
      <c r="AM174" s="400"/>
      <c r="AN174" s="402"/>
      <c r="AO174" s="376" t="s">
        <v>11463</v>
      </c>
      <c r="AP174" s="368" t="s">
        <v>11249</v>
      </c>
      <c r="AQ174" s="403">
        <v>44172</v>
      </c>
      <c r="AR174" s="121" t="s">
        <v>39</v>
      </c>
      <c r="AS174" s="404"/>
      <c r="AT174" s="404"/>
      <c r="AU174" s="404"/>
      <c r="AV174" s="404"/>
      <c r="AW174" s="404"/>
      <c r="AX174" s="404"/>
      <c r="AY174" s="404"/>
      <c r="AZ174" s="404"/>
      <c r="BA174" s="404"/>
      <c r="BB174" s="404"/>
      <c r="BC174" s="404"/>
      <c r="BD174" s="404"/>
    </row>
    <row r="175" spans="1:56" ht="26.25" customHeight="1">
      <c r="A175" s="398" t="s">
        <v>11983</v>
      </c>
      <c r="B175" s="398" t="s">
        <v>448</v>
      </c>
      <c r="C175" s="399"/>
      <c r="D175" s="398" t="s">
        <v>782</v>
      </c>
      <c r="E175" s="400"/>
      <c r="F175" s="401"/>
      <c r="G175" s="41" t="s">
        <v>451</v>
      </c>
      <c r="H175" s="68" t="s">
        <v>11458</v>
      </c>
      <c r="I175" s="44"/>
      <c r="J175" s="23"/>
      <c r="K175" s="23"/>
      <c r="L175" s="23"/>
      <c r="M175" s="23"/>
      <c r="N175" s="23"/>
      <c r="O175" s="114" t="s">
        <v>11984</v>
      </c>
      <c r="P175" s="114" t="s">
        <v>11985</v>
      </c>
      <c r="Q175" s="114" t="s">
        <v>11986</v>
      </c>
      <c r="R175" s="114" t="s">
        <v>180</v>
      </c>
      <c r="S175" s="400"/>
      <c r="T175" s="114" t="s">
        <v>156</v>
      </c>
      <c r="U175" s="114">
        <v>2020</v>
      </c>
      <c r="V175" s="68" t="s">
        <v>11462</v>
      </c>
      <c r="W175" s="400"/>
      <c r="X175" s="400"/>
      <c r="Y175" s="400"/>
      <c r="Z175" s="400"/>
      <c r="AA175" s="400"/>
      <c r="AB175" s="400"/>
      <c r="AC175" s="400"/>
      <c r="AD175" s="400"/>
      <c r="AE175" s="400"/>
      <c r="AF175" s="400"/>
      <c r="AG175" s="400"/>
      <c r="AH175" s="400"/>
      <c r="AI175" s="400"/>
      <c r="AJ175" s="400"/>
      <c r="AK175" s="400"/>
      <c r="AL175" s="400"/>
      <c r="AM175" s="400"/>
      <c r="AN175" s="402"/>
      <c r="AO175" s="376" t="s">
        <v>11463</v>
      </c>
      <c r="AP175" s="368" t="s">
        <v>11249</v>
      </c>
      <c r="AQ175" s="403">
        <v>44172</v>
      </c>
      <c r="AR175" s="121" t="s">
        <v>39</v>
      </c>
      <c r="AS175" s="404"/>
      <c r="AT175" s="404"/>
      <c r="AU175" s="404"/>
      <c r="AV175" s="404"/>
      <c r="AW175" s="404"/>
      <c r="AX175" s="404"/>
      <c r="AY175" s="404"/>
      <c r="AZ175" s="404"/>
      <c r="BA175" s="404"/>
      <c r="BB175" s="404"/>
      <c r="BC175" s="404"/>
      <c r="BD175" s="404"/>
    </row>
    <row r="176" spans="1:56" ht="26.25" customHeight="1">
      <c r="A176" s="398" t="s">
        <v>11987</v>
      </c>
      <c r="B176" s="398" t="s">
        <v>448</v>
      </c>
      <c r="C176" s="399"/>
      <c r="D176" s="398" t="s">
        <v>11457</v>
      </c>
      <c r="E176" s="400"/>
      <c r="F176" s="401"/>
      <c r="G176" s="41" t="s">
        <v>451</v>
      </c>
      <c r="H176" s="68" t="s">
        <v>11458</v>
      </c>
      <c r="I176" s="44"/>
      <c r="J176" s="23"/>
      <c r="K176" s="23"/>
      <c r="L176" s="23"/>
      <c r="M176" s="23"/>
      <c r="N176" s="23"/>
      <c r="O176" s="114" t="s">
        <v>11988</v>
      </c>
      <c r="P176" s="114" t="s">
        <v>11989</v>
      </c>
      <c r="Q176" s="114" t="s">
        <v>11990</v>
      </c>
      <c r="R176" s="114" t="s">
        <v>180</v>
      </c>
      <c r="S176" s="400"/>
      <c r="T176" s="114" t="s">
        <v>156</v>
      </c>
      <c r="U176" s="114">
        <v>2020</v>
      </c>
      <c r="V176" s="68" t="s">
        <v>11462</v>
      </c>
      <c r="W176" s="400"/>
      <c r="X176" s="400"/>
      <c r="Y176" s="400"/>
      <c r="Z176" s="400"/>
      <c r="AA176" s="400"/>
      <c r="AB176" s="400"/>
      <c r="AC176" s="400"/>
      <c r="AD176" s="400"/>
      <c r="AE176" s="400"/>
      <c r="AF176" s="400"/>
      <c r="AG176" s="400"/>
      <c r="AH176" s="400"/>
      <c r="AI176" s="400"/>
      <c r="AJ176" s="400"/>
      <c r="AK176" s="400"/>
      <c r="AL176" s="400"/>
      <c r="AM176" s="400"/>
      <c r="AN176" s="402"/>
      <c r="AO176" s="376" t="s">
        <v>11463</v>
      </c>
      <c r="AP176" s="368" t="s">
        <v>11249</v>
      </c>
      <c r="AQ176" s="403">
        <v>44172</v>
      </c>
      <c r="AR176" s="121" t="s">
        <v>39</v>
      </c>
      <c r="AS176" s="404"/>
      <c r="AT176" s="404"/>
      <c r="AU176" s="404"/>
      <c r="AV176" s="404"/>
      <c r="AW176" s="404"/>
      <c r="AX176" s="404"/>
      <c r="AY176" s="404"/>
      <c r="AZ176" s="404"/>
      <c r="BA176" s="404"/>
      <c r="BB176" s="404"/>
      <c r="BC176" s="404"/>
      <c r="BD176" s="404"/>
    </row>
    <row r="177" spans="1:56" ht="26.25" customHeight="1">
      <c r="A177" s="398" t="s">
        <v>11991</v>
      </c>
      <c r="B177" s="398" t="s">
        <v>448</v>
      </c>
      <c r="C177" s="399"/>
      <c r="D177" s="398" t="s">
        <v>11536</v>
      </c>
      <c r="E177" s="400"/>
      <c r="F177" s="401"/>
      <c r="G177" s="41" t="s">
        <v>451</v>
      </c>
      <c r="H177" s="68" t="s">
        <v>11458</v>
      </c>
      <c r="I177" s="44"/>
      <c r="J177" s="23"/>
      <c r="K177" s="23"/>
      <c r="L177" s="23"/>
      <c r="M177" s="23"/>
      <c r="N177" s="23"/>
      <c r="O177" s="114" t="s">
        <v>11992</v>
      </c>
      <c r="P177" s="114" t="s">
        <v>11993</v>
      </c>
      <c r="Q177" s="114" t="s">
        <v>11994</v>
      </c>
      <c r="R177" s="114" t="s">
        <v>180</v>
      </c>
      <c r="S177" s="400"/>
      <c r="T177" s="114" t="s">
        <v>156</v>
      </c>
      <c r="U177" s="114">
        <v>2020</v>
      </c>
      <c r="V177" s="68" t="s">
        <v>11462</v>
      </c>
      <c r="W177" s="400"/>
      <c r="X177" s="400"/>
      <c r="Y177" s="400"/>
      <c r="Z177" s="400"/>
      <c r="AA177" s="400"/>
      <c r="AB177" s="400"/>
      <c r="AC177" s="400"/>
      <c r="AD177" s="400"/>
      <c r="AE177" s="400"/>
      <c r="AF177" s="400"/>
      <c r="AG177" s="400"/>
      <c r="AH177" s="400"/>
      <c r="AI177" s="400"/>
      <c r="AJ177" s="400"/>
      <c r="AK177" s="400"/>
      <c r="AL177" s="400"/>
      <c r="AM177" s="400"/>
      <c r="AN177" s="402"/>
      <c r="AO177" s="376" t="s">
        <v>11463</v>
      </c>
      <c r="AP177" s="368" t="s">
        <v>11249</v>
      </c>
      <c r="AQ177" s="403">
        <v>44172</v>
      </c>
      <c r="AR177" s="121" t="s">
        <v>39</v>
      </c>
      <c r="AS177" s="404"/>
      <c r="AT177" s="404"/>
      <c r="AU177" s="404"/>
      <c r="AV177" s="404"/>
      <c r="AW177" s="404"/>
      <c r="AX177" s="404"/>
      <c r="AY177" s="404"/>
      <c r="AZ177" s="404"/>
      <c r="BA177" s="404"/>
      <c r="BB177" s="404"/>
      <c r="BC177" s="404"/>
      <c r="BD177" s="404"/>
    </row>
    <row r="178" spans="1:56" ht="26.25" customHeight="1">
      <c r="A178" s="398" t="s">
        <v>11995</v>
      </c>
      <c r="B178" s="398" t="s">
        <v>448</v>
      </c>
      <c r="C178" s="399"/>
      <c r="D178" s="398" t="s">
        <v>11490</v>
      </c>
      <c r="E178" s="400"/>
      <c r="F178" s="401"/>
      <c r="G178" s="41" t="s">
        <v>451</v>
      </c>
      <c r="H178" s="68" t="s">
        <v>11458</v>
      </c>
      <c r="I178" s="44"/>
      <c r="J178" s="23"/>
      <c r="K178" s="23"/>
      <c r="L178" s="23"/>
      <c r="M178" s="23"/>
      <c r="N178" s="23"/>
      <c r="O178" s="114" t="s">
        <v>11996</v>
      </c>
      <c r="P178" s="114" t="s">
        <v>11602</v>
      </c>
      <c r="Q178" s="114" t="s">
        <v>11903</v>
      </c>
      <c r="R178" s="114" t="s">
        <v>180</v>
      </c>
      <c r="S178" s="400"/>
      <c r="T178" s="114" t="s">
        <v>156</v>
      </c>
      <c r="U178" s="114">
        <v>2020</v>
      </c>
      <c r="V178" s="68" t="s">
        <v>11462</v>
      </c>
      <c r="W178" s="400"/>
      <c r="X178" s="400"/>
      <c r="Y178" s="400"/>
      <c r="Z178" s="400"/>
      <c r="AA178" s="400"/>
      <c r="AB178" s="400"/>
      <c r="AC178" s="400"/>
      <c r="AD178" s="400"/>
      <c r="AE178" s="400"/>
      <c r="AF178" s="400"/>
      <c r="AG178" s="400"/>
      <c r="AH178" s="400"/>
      <c r="AI178" s="400"/>
      <c r="AJ178" s="400"/>
      <c r="AK178" s="400"/>
      <c r="AL178" s="400"/>
      <c r="AM178" s="400"/>
      <c r="AN178" s="402"/>
      <c r="AO178" s="376" t="s">
        <v>11463</v>
      </c>
      <c r="AP178" s="368" t="s">
        <v>11249</v>
      </c>
      <c r="AQ178" s="403">
        <v>44172</v>
      </c>
      <c r="AR178" s="121" t="s">
        <v>39</v>
      </c>
      <c r="AS178" s="404"/>
      <c r="AT178" s="404"/>
      <c r="AU178" s="404"/>
      <c r="AV178" s="404"/>
      <c r="AW178" s="404"/>
      <c r="AX178" s="404"/>
      <c r="AY178" s="404"/>
      <c r="AZ178" s="404"/>
      <c r="BA178" s="404"/>
      <c r="BB178" s="404"/>
      <c r="BC178" s="404"/>
      <c r="BD178" s="404"/>
    </row>
    <row r="179" spans="1:56" ht="26.25" customHeight="1">
      <c r="A179" s="398" t="s">
        <v>11997</v>
      </c>
      <c r="B179" s="398" t="s">
        <v>448</v>
      </c>
      <c r="C179" s="399"/>
      <c r="D179" s="398" t="s">
        <v>11490</v>
      </c>
      <c r="E179" s="400"/>
      <c r="F179" s="401"/>
      <c r="G179" s="41" t="s">
        <v>451</v>
      </c>
      <c r="H179" s="68" t="s">
        <v>11458</v>
      </c>
      <c r="I179" s="44"/>
      <c r="J179" s="23"/>
      <c r="K179" s="23"/>
      <c r="L179" s="23"/>
      <c r="M179" s="23"/>
      <c r="N179" s="23"/>
      <c r="O179" s="114" t="s">
        <v>11998</v>
      </c>
      <c r="P179" s="114" t="s">
        <v>11999</v>
      </c>
      <c r="Q179" s="114" t="s">
        <v>12000</v>
      </c>
      <c r="R179" s="114" t="s">
        <v>180</v>
      </c>
      <c r="S179" s="400"/>
      <c r="T179" s="114" t="s">
        <v>156</v>
      </c>
      <c r="U179" s="114">
        <v>2020</v>
      </c>
      <c r="V179" s="68" t="s">
        <v>11462</v>
      </c>
      <c r="W179" s="400"/>
      <c r="X179" s="400"/>
      <c r="Y179" s="400"/>
      <c r="Z179" s="400"/>
      <c r="AA179" s="400"/>
      <c r="AB179" s="400"/>
      <c r="AC179" s="400"/>
      <c r="AD179" s="400"/>
      <c r="AE179" s="400"/>
      <c r="AF179" s="400"/>
      <c r="AG179" s="400"/>
      <c r="AH179" s="400"/>
      <c r="AI179" s="400"/>
      <c r="AJ179" s="400"/>
      <c r="AK179" s="400"/>
      <c r="AL179" s="400"/>
      <c r="AM179" s="400"/>
      <c r="AN179" s="402"/>
      <c r="AO179" s="376" t="s">
        <v>11463</v>
      </c>
      <c r="AP179" s="368" t="s">
        <v>11249</v>
      </c>
      <c r="AQ179" s="403">
        <v>44172</v>
      </c>
      <c r="AR179" s="121" t="s">
        <v>39</v>
      </c>
      <c r="AS179" s="404"/>
      <c r="AT179" s="404"/>
      <c r="AU179" s="404"/>
      <c r="AV179" s="404"/>
      <c r="AW179" s="404"/>
      <c r="AX179" s="404"/>
      <c r="AY179" s="404"/>
      <c r="AZ179" s="404"/>
      <c r="BA179" s="404"/>
      <c r="BB179" s="404"/>
      <c r="BC179" s="404"/>
      <c r="BD179" s="404"/>
    </row>
    <row r="180" spans="1:56" ht="26.25" customHeight="1">
      <c r="A180" s="398" t="s">
        <v>12001</v>
      </c>
      <c r="B180" s="398" t="s">
        <v>448</v>
      </c>
      <c r="C180" s="399"/>
      <c r="D180" s="398" t="s">
        <v>11580</v>
      </c>
      <c r="E180" s="400"/>
      <c r="F180" s="401"/>
      <c r="G180" s="41" t="s">
        <v>451</v>
      </c>
      <c r="H180" s="68" t="s">
        <v>11458</v>
      </c>
      <c r="I180" s="44"/>
      <c r="J180" s="23"/>
      <c r="K180" s="23"/>
      <c r="L180" s="23"/>
      <c r="M180" s="23"/>
      <c r="N180" s="23"/>
      <c r="O180" s="114" t="s">
        <v>12002</v>
      </c>
      <c r="P180" s="114" t="s">
        <v>11690</v>
      </c>
      <c r="Q180" s="114" t="s">
        <v>12003</v>
      </c>
      <c r="R180" s="114" t="s">
        <v>180</v>
      </c>
      <c r="S180" s="400"/>
      <c r="T180" s="114" t="s">
        <v>156</v>
      </c>
      <c r="U180" s="114">
        <v>2020</v>
      </c>
      <c r="V180" s="68" t="s">
        <v>11462</v>
      </c>
      <c r="W180" s="400"/>
      <c r="X180" s="400"/>
      <c r="Y180" s="400"/>
      <c r="Z180" s="400"/>
      <c r="AA180" s="400"/>
      <c r="AB180" s="400"/>
      <c r="AC180" s="400"/>
      <c r="AD180" s="400"/>
      <c r="AE180" s="400"/>
      <c r="AF180" s="400"/>
      <c r="AG180" s="400"/>
      <c r="AH180" s="400"/>
      <c r="AI180" s="400"/>
      <c r="AJ180" s="400"/>
      <c r="AK180" s="400"/>
      <c r="AL180" s="400"/>
      <c r="AM180" s="400"/>
      <c r="AN180" s="402"/>
      <c r="AO180" s="376" t="s">
        <v>11463</v>
      </c>
      <c r="AP180" s="368" t="s">
        <v>11249</v>
      </c>
      <c r="AQ180" s="403">
        <v>44172</v>
      </c>
      <c r="AR180" s="121" t="s">
        <v>39</v>
      </c>
      <c r="AS180" s="404"/>
      <c r="AT180" s="404"/>
      <c r="AU180" s="404"/>
      <c r="AV180" s="404"/>
      <c r="AW180" s="404"/>
      <c r="AX180" s="404"/>
      <c r="AY180" s="404"/>
      <c r="AZ180" s="404"/>
      <c r="BA180" s="404"/>
      <c r="BB180" s="404"/>
      <c r="BC180" s="404"/>
      <c r="BD180" s="404"/>
    </row>
    <row r="181" spans="1:56" ht="26.25" customHeight="1">
      <c r="A181" s="398" t="s">
        <v>12004</v>
      </c>
      <c r="B181" s="398" t="s">
        <v>448</v>
      </c>
      <c r="C181" s="399"/>
      <c r="D181" s="398" t="s">
        <v>11457</v>
      </c>
      <c r="E181" s="400"/>
      <c r="F181" s="401"/>
      <c r="G181" s="41" t="s">
        <v>451</v>
      </c>
      <c r="H181" s="68" t="s">
        <v>11458</v>
      </c>
      <c r="I181" s="44"/>
      <c r="J181" s="23"/>
      <c r="K181" s="23"/>
      <c r="L181" s="23"/>
      <c r="M181" s="23"/>
      <c r="N181" s="23"/>
      <c r="O181" s="114" t="s">
        <v>12005</v>
      </c>
      <c r="P181" s="114" t="s">
        <v>12006</v>
      </c>
      <c r="Q181" s="114" t="s">
        <v>12007</v>
      </c>
      <c r="R181" s="114" t="s">
        <v>180</v>
      </c>
      <c r="S181" s="400"/>
      <c r="T181" s="114" t="s">
        <v>156</v>
      </c>
      <c r="U181" s="114">
        <v>2020</v>
      </c>
      <c r="V181" s="68" t="s">
        <v>11462</v>
      </c>
      <c r="W181" s="400"/>
      <c r="X181" s="400"/>
      <c r="Y181" s="400"/>
      <c r="Z181" s="400"/>
      <c r="AA181" s="400"/>
      <c r="AB181" s="400"/>
      <c r="AC181" s="400"/>
      <c r="AD181" s="400"/>
      <c r="AE181" s="400"/>
      <c r="AF181" s="400"/>
      <c r="AG181" s="400"/>
      <c r="AH181" s="400"/>
      <c r="AI181" s="400"/>
      <c r="AJ181" s="400"/>
      <c r="AK181" s="400"/>
      <c r="AL181" s="400"/>
      <c r="AM181" s="400"/>
      <c r="AN181" s="402"/>
      <c r="AO181" s="376" t="s">
        <v>11463</v>
      </c>
      <c r="AP181" s="368" t="s">
        <v>11249</v>
      </c>
      <c r="AQ181" s="403">
        <v>44172</v>
      </c>
      <c r="AR181" s="121" t="s">
        <v>39</v>
      </c>
      <c r="AS181" s="404"/>
      <c r="AT181" s="404"/>
      <c r="AU181" s="404"/>
      <c r="AV181" s="404"/>
      <c r="AW181" s="404"/>
      <c r="AX181" s="404"/>
      <c r="AY181" s="404"/>
      <c r="AZ181" s="404"/>
      <c r="BA181" s="404"/>
      <c r="BB181" s="404"/>
      <c r="BC181" s="404"/>
      <c r="BD181" s="404"/>
    </row>
    <row r="182" spans="1:56" ht="26.25" customHeight="1">
      <c r="A182" s="398" t="s">
        <v>12008</v>
      </c>
      <c r="B182" s="398" t="s">
        <v>448</v>
      </c>
      <c r="C182" s="399"/>
      <c r="D182" s="398" t="s">
        <v>11490</v>
      </c>
      <c r="E182" s="400"/>
      <c r="F182" s="401"/>
      <c r="G182" s="41" t="s">
        <v>451</v>
      </c>
      <c r="H182" s="68" t="s">
        <v>11458</v>
      </c>
      <c r="I182" s="44"/>
      <c r="J182" s="23"/>
      <c r="K182" s="23"/>
      <c r="L182" s="23"/>
      <c r="M182" s="23"/>
      <c r="N182" s="23"/>
      <c r="O182" s="114" t="s">
        <v>12009</v>
      </c>
      <c r="P182" s="114" t="s">
        <v>12010</v>
      </c>
      <c r="Q182" s="114" t="s">
        <v>12011</v>
      </c>
      <c r="R182" s="114" t="s">
        <v>180</v>
      </c>
      <c r="S182" s="400"/>
      <c r="T182" s="114" t="s">
        <v>156</v>
      </c>
      <c r="U182" s="114">
        <v>2020</v>
      </c>
      <c r="V182" s="68" t="s">
        <v>11462</v>
      </c>
      <c r="W182" s="400"/>
      <c r="X182" s="400"/>
      <c r="Y182" s="400"/>
      <c r="Z182" s="400"/>
      <c r="AA182" s="400"/>
      <c r="AB182" s="400"/>
      <c r="AC182" s="400"/>
      <c r="AD182" s="400"/>
      <c r="AE182" s="400"/>
      <c r="AF182" s="400"/>
      <c r="AG182" s="400"/>
      <c r="AH182" s="400"/>
      <c r="AI182" s="400"/>
      <c r="AJ182" s="400"/>
      <c r="AK182" s="400"/>
      <c r="AL182" s="400"/>
      <c r="AM182" s="400"/>
      <c r="AN182" s="402"/>
      <c r="AO182" s="376" t="s">
        <v>11463</v>
      </c>
      <c r="AP182" s="368" t="s">
        <v>11249</v>
      </c>
      <c r="AQ182" s="403">
        <v>44172</v>
      </c>
      <c r="AR182" s="121" t="s">
        <v>39</v>
      </c>
      <c r="AS182" s="404"/>
      <c r="AT182" s="404"/>
      <c r="AU182" s="404"/>
      <c r="AV182" s="404"/>
      <c r="AW182" s="404"/>
      <c r="AX182" s="404"/>
      <c r="AY182" s="404"/>
      <c r="AZ182" s="404"/>
      <c r="BA182" s="404"/>
      <c r="BB182" s="404"/>
      <c r="BC182" s="404"/>
      <c r="BD182" s="404"/>
    </row>
    <row r="183" spans="1:56" ht="26.25" customHeight="1">
      <c r="A183" s="398" t="s">
        <v>12012</v>
      </c>
      <c r="B183" s="398" t="s">
        <v>448</v>
      </c>
      <c r="C183" s="399"/>
      <c r="D183" s="398" t="s">
        <v>1059</v>
      </c>
      <c r="E183" s="400"/>
      <c r="F183" s="401"/>
      <c r="G183" s="41" t="s">
        <v>451</v>
      </c>
      <c r="H183" s="68" t="s">
        <v>11458</v>
      </c>
      <c r="I183" s="44"/>
      <c r="J183" s="23"/>
      <c r="K183" s="23"/>
      <c r="L183" s="23"/>
      <c r="M183" s="23"/>
      <c r="N183" s="23"/>
      <c r="O183" s="114" t="s">
        <v>12013</v>
      </c>
      <c r="P183" s="114" t="s">
        <v>11932</v>
      </c>
      <c r="Q183" s="114" t="s">
        <v>11513</v>
      </c>
      <c r="R183" s="114" t="s">
        <v>180</v>
      </c>
      <c r="S183" s="400"/>
      <c r="T183" s="114" t="s">
        <v>156</v>
      </c>
      <c r="U183" s="114">
        <v>2020</v>
      </c>
      <c r="V183" s="68" t="s">
        <v>11462</v>
      </c>
      <c r="W183" s="400"/>
      <c r="X183" s="400"/>
      <c r="Y183" s="400"/>
      <c r="Z183" s="400"/>
      <c r="AA183" s="400"/>
      <c r="AB183" s="400"/>
      <c r="AC183" s="400"/>
      <c r="AD183" s="400"/>
      <c r="AE183" s="400"/>
      <c r="AF183" s="400"/>
      <c r="AG183" s="400"/>
      <c r="AH183" s="400"/>
      <c r="AI183" s="400"/>
      <c r="AJ183" s="400"/>
      <c r="AK183" s="400"/>
      <c r="AL183" s="400"/>
      <c r="AM183" s="400"/>
      <c r="AN183" s="402"/>
      <c r="AO183" s="376" t="s">
        <v>11463</v>
      </c>
      <c r="AP183" s="368" t="s">
        <v>11249</v>
      </c>
      <c r="AQ183" s="403">
        <v>44172</v>
      </c>
      <c r="AR183" s="121" t="s">
        <v>39</v>
      </c>
      <c r="AS183" s="404"/>
      <c r="AT183" s="404"/>
      <c r="AU183" s="404"/>
      <c r="AV183" s="404"/>
      <c r="AW183" s="404"/>
      <c r="AX183" s="404"/>
      <c r="AY183" s="404"/>
      <c r="AZ183" s="404"/>
      <c r="BA183" s="404"/>
      <c r="BB183" s="404"/>
      <c r="BC183" s="404"/>
      <c r="BD183" s="404"/>
    </row>
    <row r="184" spans="1:56" ht="26.25" customHeight="1">
      <c r="A184" s="398" t="s">
        <v>12014</v>
      </c>
      <c r="B184" s="398" t="s">
        <v>448</v>
      </c>
      <c r="C184" s="399"/>
      <c r="D184" s="398" t="s">
        <v>11457</v>
      </c>
      <c r="E184" s="400"/>
      <c r="F184" s="401"/>
      <c r="G184" s="41" t="s">
        <v>451</v>
      </c>
      <c r="H184" s="68" t="s">
        <v>11458</v>
      </c>
      <c r="I184" s="44"/>
      <c r="J184" s="23"/>
      <c r="K184" s="23"/>
      <c r="L184" s="23"/>
      <c r="M184" s="23"/>
      <c r="N184" s="23"/>
      <c r="O184" s="114" t="s">
        <v>12015</v>
      </c>
      <c r="P184" s="114" t="s">
        <v>11602</v>
      </c>
      <c r="Q184" s="114" t="s">
        <v>12016</v>
      </c>
      <c r="R184" s="114" t="s">
        <v>180</v>
      </c>
      <c r="S184" s="400"/>
      <c r="T184" s="114" t="s">
        <v>156</v>
      </c>
      <c r="U184" s="114">
        <v>2020</v>
      </c>
      <c r="V184" s="68" t="s">
        <v>11462</v>
      </c>
      <c r="W184" s="400"/>
      <c r="X184" s="400"/>
      <c r="Y184" s="400"/>
      <c r="Z184" s="400"/>
      <c r="AA184" s="400"/>
      <c r="AB184" s="400"/>
      <c r="AC184" s="400"/>
      <c r="AD184" s="400"/>
      <c r="AE184" s="400"/>
      <c r="AF184" s="400"/>
      <c r="AG184" s="400"/>
      <c r="AH184" s="400"/>
      <c r="AI184" s="400"/>
      <c r="AJ184" s="400"/>
      <c r="AK184" s="400"/>
      <c r="AL184" s="400"/>
      <c r="AM184" s="400"/>
      <c r="AN184" s="402"/>
      <c r="AO184" s="376" t="s">
        <v>11463</v>
      </c>
      <c r="AP184" s="368" t="s">
        <v>11249</v>
      </c>
      <c r="AQ184" s="403">
        <v>44172</v>
      </c>
      <c r="AR184" s="121" t="s">
        <v>39</v>
      </c>
      <c r="AS184" s="404"/>
      <c r="AT184" s="404"/>
      <c r="AU184" s="404"/>
      <c r="AV184" s="404"/>
      <c r="AW184" s="404"/>
      <c r="AX184" s="404"/>
      <c r="AY184" s="404"/>
      <c r="AZ184" s="404"/>
      <c r="BA184" s="404"/>
      <c r="BB184" s="404"/>
      <c r="BC184" s="404"/>
      <c r="BD184" s="404"/>
    </row>
    <row r="185" spans="1:56" ht="26.25" customHeight="1">
      <c r="A185" s="398" t="s">
        <v>12017</v>
      </c>
      <c r="B185" s="398" t="s">
        <v>448</v>
      </c>
      <c r="C185" s="399"/>
      <c r="D185" s="398" t="s">
        <v>11457</v>
      </c>
      <c r="E185" s="400"/>
      <c r="F185" s="401"/>
      <c r="G185" s="41" t="s">
        <v>451</v>
      </c>
      <c r="H185" s="68" t="s">
        <v>11458</v>
      </c>
      <c r="I185" s="44"/>
      <c r="J185" s="23"/>
      <c r="K185" s="23"/>
      <c r="L185" s="23"/>
      <c r="M185" s="23"/>
      <c r="N185" s="23"/>
      <c r="O185" s="114" t="s">
        <v>12018</v>
      </c>
      <c r="P185" s="114" t="s">
        <v>12019</v>
      </c>
      <c r="Q185" s="114" t="s">
        <v>12020</v>
      </c>
      <c r="R185" s="114" t="s">
        <v>180</v>
      </c>
      <c r="S185" s="400"/>
      <c r="T185" s="114" t="s">
        <v>156</v>
      </c>
      <c r="U185" s="114">
        <v>2020</v>
      </c>
      <c r="V185" s="68" t="s">
        <v>11462</v>
      </c>
      <c r="W185" s="400"/>
      <c r="X185" s="400"/>
      <c r="Y185" s="400"/>
      <c r="Z185" s="400"/>
      <c r="AA185" s="400"/>
      <c r="AB185" s="400"/>
      <c r="AC185" s="400"/>
      <c r="AD185" s="400"/>
      <c r="AE185" s="400"/>
      <c r="AF185" s="400"/>
      <c r="AG185" s="400"/>
      <c r="AH185" s="400"/>
      <c r="AI185" s="400"/>
      <c r="AJ185" s="400"/>
      <c r="AK185" s="400"/>
      <c r="AL185" s="400"/>
      <c r="AM185" s="400"/>
      <c r="AN185" s="402"/>
      <c r="AO185" s="376" t="s">
        <v>11463</v>
      </c>
      <c r="AP185" s="368" t="s">
        <v>11249</v>
      </c>
      <c r="AQ185" s="403">
        <v>44172</v>
      </c>
      <c r="AR185" s="121" t="s">
        <v>39</v>
      </c>
      <c r="AS185" s="404"/>
      <c r="AT185" s="404"/>
      <c r="AU185" s="404"/>
      <c r="AV185" s="404"/>
      <c r="AW185" s="404"/>
      <c r="AX185" s="404"/>
      <c r="AY185" s="404"/>
      <c r="AZ185" s="404"/>
      <c r="BA185" s="404"/>
      <c r="BB185" s="404"/>
      <c r="BC185" s="404"/>
      <c r="BD185" s="404"/>
    </row>
    <row r="186" spans="1:56" ht="26.25" customHeight="1">
      <c r="A186" s="398" t="s">
        <v>12021</v>
      </c>
      <c r="B186" s="398" t="s">
        <v>448</v>
      </c>
      <c r="C186" s="399"/>
      <c r="D186" s="398" t="s">
        <v>11477</v>
      </c>
      <c r="E186" s="400"/>
      <c r="F186" s="401"/>
      <c r="G186" s="41" t="s">
        <v>451</v>
      </c>
      <c r="H186" s="68" t="s">
        <v>11458</v>
      </c>
      <c r="I186" s="44"/>
      <c r="J186" s="23"/>
      <c r="K186" s="23"/>
      <c r="L186" s="23"/>
      <c r="M186" s="23"/>
      <c r="N186" s="23"/>
      <c r="O186" s="114" t="s">
        <v>12022</v>
      </c>
      <c r="P186" s="400"/>
      <c r="Q186" s="114" t="s">
        <v>12023</v>
      </c>
      <c r="R186" s="114" t="s">
        <v>180</v>
      </c>
      <c r="S186" s="400"/>
      <c r="T186" s="114" t="s">
        <v>156</v>
      </c>
      <c r="U186" s="114">
        <v>2020</v>
      </c>
      <c r="V186" s="68" t="s">
        <v>11462</v>
      </c>
      <c r="W186" s="400"/>
      <c r="X186" s="400"/>
      <c r="Y186" s="400"/>
      <c r="Z186" s="400"/>
      <c r="AA186" s="400"/>
      <c r="AB186" s="400"/>
      <c r="AC186" s="400"/>
      <c r="AD186" s="400"/>
      <c r="AE186" s="400"/>
      <c r="AF186" s="400"/>
      <c r="AG186" s="400"/>
      <c r="AH186" s="400"/>
      <c r="AI186" s="400"/>
      <c r="AJ186" s="400"/>
      <c r="AK186" s="400"/>
      <c r="AL186" s="400"/>
      <c r="AM186" s="400"/>
      <c r="AN186" s="402"/>
      <c r="AO186" s="376" t="s">
        <v>11463</v>
      </c>
      <c r="AP186" s="368" t="s">
        <v>11249</v>
      </c>
      <c r="AQ186" s="403">
        <v>44172</v>
      </c>
      <c r="AR186" s="121" t="s">
        <v>39</v>
      </c>
      <c r="AS186" s="404"/>
      <c r="AT186" s="404"/>
      <c r="AU186" s="404"/>
      <c r="AV186" s="404"/>
      <c r="AW186" s="404"/>
      <c r="AX186" s="404"/>
      <c r="AY186" s="404"/>
      <c r="AZ186" s="404"/>
      <c r="BA186" s="404"/>
      <c r="BB186" s="404"/>
      <c r="BC186" s="404"/>
      <c r="BD186" s="404"/>
    </row>
    <row r="187" spans="1:56" ht="26.25" customHeight="1">
      <c r="A187" s="398" t="s">
        <v>12024</v>
      </c>
      <c r="B187" s="398" t="s">
        <v>448</v>
      </c>
      <c r="C187" s="399"/>
      <c r="D187" s="398" t="s">
        <v>12025</v>
      </c>
      <c r="E187" s="400"/>
      <c r="F187" s="401"/>
      <c r="G187" s="41" t="s">
        <v>451</v>
      </c>
      <c r="H187" s="68" t="s">
        <v>11458</v>
      </c>
      <c r="I187" s="44"/>
      <c r="J187" s="23"/>
      <c r="K187" s="23"/>
      <c r="L187" s="23"/>
      <c r="M187" s="23"/>
      <c r="N187" s="23"/>
      <c r="O187" s="114" t="s">
        <v>12026</v>
      </c>
      <c r="P187" s="114" t="s">
        <v>12027</v>
      </c>
      <c r="Q187" s="114" t="s">
        <v>11838</v>
      </c>
      <c r="R187" s="114" t="s">
        <v>180</v>
      </c>
      <c r="S187" s="400"/>
      <c r="T187" s="114" t="s">
        <v>156</v>
      </c>
      <c r="U187" s="114">
        <v>2020</v>
      </c>
      <c r="V187" s="68" t="s">
        <v>11462</v>
      </c>
      <c r="W187" s="400"/>
      <c r="X187" s="400"/>
      <c r="Y187" s="400"/>
      <c r="Z187" s="400"/>
      <c r="AA187" s="400"/>
      <c r="AB187" s="400"/>
      <c r="AC187" s="400"/>
      <c r="AD187" s="400"/>
      <c r="AE187" s="400"/>
      <c r="AF187" s="400"/>
      <c r="AG187" s="400"/>
      <c r="AH187" s="400"/>
      <c r="AI187" s="400"/>
      <c r="AJ187" s="400"/>
      <c r="AK187" s="400"/>
      <c r="AL187" s="400"/>
      <c r="AM187" s="400"/>
      <c r="AN187" s="402"/>
      <c r="AO187" s="376" t="s">
        <v>11463</v>
      </c>
      <c r="AP187" s="368" t="s">
        <v>11249</v>
      </c>
      <c r="AQ187" s="403">
        <v>44172</v>
      </c>
      <c r="AR187" s="121" t="s">
        <v>39</v>
      </c>
      <c r="AS187" s="404"/>
      <c r="AT187" s="404"/>
      <c r="AU187" s="404"/>
      <c r="AV187" s="404"/>
      <c r="AW187" s="404"/>
      <c r="AX187" s="404"/>
      <c r="AY187" s="404"/>
      <c r="AZ187" s="404"/>
      <c r="BA187" s="404"/>
      <c r="BB187" s="404"/>
      <c r="BC187" s="404"/>
      <c r="BD187" s="404"/>
    </row>
    <row r="188" spans="1:56" ht="26.25" customHeight="1">
      <c r="A188" s="398" t="s">
        <v>12028</v>
      </c>
      <c r="B188" s="398" t="s">
        <v>448</v>
      </c>
      <c r="C188" s="399"/>
      <c r="D188" s="398" t="s">
        <v>11457</v>
      </c>
      <c r="E188" s="400"/>
      <c r="F188" s="401"/>
      <c r="G188" s="41" t="s">
        <v>451</v>
      </c>
      <c r="H188" s="68" t="s">
        <v>11458</v>
      </c>
      <c r="I188" s="44"/>
      <c r="J188" s="23"/>
      <c r="K188" s="23"/>
      <c r="L188" s="23"/>
      <c r="M188" s="23"/>
      <c r="N188" s="23"/>
      <c r="O188" s="114" t="s">
        <v>12029</v>
      </c>
      <c r="P188" s="114" t="s">
        <v>11921</v>
      </c>
      <c r="Q188" s="114" t="s">
        <v>11921</v>
      </c>
      <c r="R188" s="114" t="s">
        <v>180</v>
      </c>
      <c r="S188" s="400"/>
      <c r="T188" s="114" t="s">
        <v>156</v>
      </c>
      <c r="U188" s="114">
        <v>2020</v>
      </c>
      <c r="V188" s="68" t="s">
        <v>11462</v>
      </c>
      <c r="W188" s="400"/>
      <c r="X188" s="400"/>
      <c r="Y188" s="400"/>
      <c r="Z188" s="400"/>
      <c r="AA188" s="400"/>
      <c r="AB188" s="400"/>
      <c r="AC188" s="400"/>
      <c r="AD188" s="400"/>
      <c r="AE188" s="400"/>
      <c r="AF188" s="400"/>
      <c r="AG188" s="400"/>
      <c r="AH188" s="400"/>
      <c r="AI188" s="400"/>
      <c r="AJ188" s="400"/>
      <c r="AK188" s="400"/>
      <c r="AL188" s="400"/>
      <c r="AM188" s="400"/>
      <c r="AN188" s="402"/>
      <c r="AO188" s="376" t="s">
        <v>11463</v>
      </c>
      <c r="AP188" s="368" t="s">
        <v>11249</v>
      </c>
      <c r="AQ188" s="403">
        <v>44172</v>
      </c>
      <c r="AR188" s="121" t="s">
        <v>39</v>
      </c>
      <c r="AS188" s="404"/>
      <c r="AT188" s="404"/>
      <c r="AU188" s="404"/>
      <c r="AV188" s="404"/>
      <c r="AW188" s="404"/>
      <c r="AX188" s="404"/>
      <c r="AY188" s="404"/>
      <c r="AZ188" s="404"/>
      <c r="BA188" s="404"/>
      <c r="BB188" s="404"/>
      <c r="BC188" s="404"/>
      <c r="BD188" s="404"/>
    </row>
    <row r="189" spans="1:56" ht="26.25" customHeight="1">
      <c r="A189" s="398" t="s">
        <v>12030</v>
      </c>
      <c r="B189" s="398" t="s">
        <v>448</v>
      </c>
      <c r="C189" s="399"/>
      <c r="D189" s="398" t="s">
        <v>11490</v>
      </c>
      <c r="E189" s="400"/>
      <c r="F189" s="401"/>
      <c r="G189" s="41" t="s">
        <v>451</v>
      </c>
      <c r="H189" s="68" t="s">
        <v>11458</v>
      </c>
      <c r="I189" s="44"/>
      <c r="J189" s="23"/>
      <c r="K189" s="23"/>
      <c r="L189" s="23"/>
      <c r="M189" s="23"/>
      <c r="N189" s="23"/>
      <c r="O189" s="114" t="s">
        <v>12031</v>
      </c>
      <c r="P189" s="114" t="s">
        <v>12032</v>
      </c>
      <c r="Q189" s="114" t="s">
        <v>12033</v>
      </c>
      <c r="R189" s="114" t="s">
        <v>180</v>
      </c>
      <c r="S189" s="400"/>
      <c r="T189" s="114" t="s">
        <v>156</v>
      </c>
      <c r="U189" s="114">
        <v>2020</v>
      </c>
      <c r="V189" s="68" t="s">
        <v>11462</v>
      </c>
      <c r="W189" s="400"/>
      <c r="X189" s="400"/>
      <c r="Y189" s="400"/>
      <c r="Z189" s="400"/>
      <c r="AA189" s="400"/>
      <c r="AB189" s="400"/>
      <c r="AC189" s="400"/>
      <c r="AD189" s="400"/>
      <c r="AE189" s="400"/>
      <c r="AF189" s="400"/>
      <c r="AG189" s="400"/>
      <c r="AH189" s="400"/>
      <c r="AI189" s="400"/>
      <c r="AJ189" s="400"/>
      <c r="AK189" s="400"/>
      <c r="AL189" s="400"/>
      <c r="AM189" s="400"/>
      <c r="AN189" s="402"/>
      <c r="AO189" s="376" t="s">
        <v>11463</v>
      </c>
      <c r="AP189" s="368" t="s">
        <v>11249</v>
      </c>
      <c r="AQ189" s="403">
        <v>44172</v>
      </c>
      <c r="AR189" s="121" t="s">
        <v>39</v>
      </c>
      <c r="AS189" s="404"/>
      <c r="AT189" s="404"/>
      <c r="AU189" s="404"/>
      <c r="AV189" s="404"/>
      <c r="AW189" s="404"/>
      <c r="AX189" s="404"/>
      <c r="AY189" s="404"/>
      <c r="AZ189" s="404"/>
      <c r="BA189" s="404"/>
      <c r="BB189" s="404"/>
      <c r="BC189" s="404"/>
      <c r="BD189" s="404"/>
    </row>
    <row r="190" spans="1:56" ht="26.25" customHeight="1">
      <c r="A190" s="398" t="s">
        <v>12034</v>
      </c>
      <c r="B190" s="398" t="s">
        <v>448</v>
      </c>
      <c r="C190" s="399"/>
      <c r="D190" s="398" t="s">
        <v>1067</v>
      </c>
      <c r="E190" s="400"/>
      <c r="F190" s="401"/>
      <c r="G190" s="41" t="s">
        <v>451</v>
      </c>
      <c r="H190" s="68" t="s">
        <v>11458</v>
      </c>
      <c r="I190" s="44"/>
      <c r="J190" s="23"/>
      <c r="K190" s="23"/>
      <c r="L190" s="23"/>
      <c r="M190" s="23"/>
      <c r="N190" s="23"/>
      <c r="O190" s="114" t="s">
        <v>12035</v>
      </c>
      <c r="P190" s="114" t="s">
        <v>12036</v>
      </c>
      <c r="Q190" s="114" t="s">
        <v>12037</v>
      </c>
      <c r="R190" s="114" t="s">
        <v>180</v>
      </c>
      <c r="S190" s="400"/>
      <c r="T190" s="114" t="s">
        <v>156</v>
      </c>
      <c r="U190" s="114">
        <v>2020</v>
      </c>
      <c r="V190" s="68" t="s">
        <v>11462</v>
      </c>
      <c r="W190" s="400"/>
      <c r="X190" s="400"/>
      <c r="Y190" s="400"/>
      <c r="Z190" s="400"/>
      <c r="AA190" s="400"/>
      <c r="AB190" s="400"/>
      <c r="AC190" s="400"/>
      <c r="AD190" s="400"/>
      <c r="AE190" s="400"/>
      <c r="AF190" s="400"/>
      <c r="AG190" s="400"/>
      <c r="AH190" s="400"/>
      <c r="AI190" s="400"/>
      <c r="AJ190" s="400"/>
      <c r="AK190" s="400"/>
      <c r="AL190" s="400"/>
      <c r="AM190" s="400"/>
      <c r="AN190" s="402"/>
      <c r="AO190" s="376" t="s">
        <v>11463</v>
      </c>
      <c r="AP190" s="368" t="s">
        <v>11249</v>
      </c>
      <c r="AQ190" s="403">
        <v>44172</v>
      </c>
      <c r="AR190" s="121" t="s">
        <v>39</v>
      </c>
      <c r="AS190" s="404"/>
      <c r="AT190" s="404"/>
      <c r="AU190" s="404"/>
      <c r="AV190" s="404"/>
      <c r="AW190" s="404"/>
      <c r="AX190" s="404"/>
      <c r="AY190" s="404"/>
      <c r="AZ190" s="404"/>
      <c r="BA190" s="404"/>
      <c r="BB190" s="404"/>
      <c r="BC190" s="404"/>
      <c r="BD190" s="404"/>
    </row>
    <row r="191" spans="1:56" ht="26.25" customHeight="1">
      <c r="A191" s="398" t="s">
        <v>12038</v>
      </c>
      <c r="B191" s="398" t="s">
        <v>448</v>
      </c>
      <c r="C191" s="399"/>
      <c r="D191" s="398" t="s">
        <v>11457</v>
      </c>
      <c r="E191" s="400"/>
      <c r="F191" s="401"/>
      <c r="G191" s="41" t="s">
        <v>451</v>
      </c>
      <c r="H191" s="68" t="s">
        <v>11458</v>
      </c>
      <c r="I191" s="44"/>
      <c r="J191" s="23"/>
      <c r="K191" s="23"/>
      <c r="L191" s="23"/>
      <c r="M191" s="23"/>
      <c r="N191" s="23"/>
      <c r="O191" s="114" t="s">
        <v>12039</v>
      </c>
      <c r="P191" s="114" t="s">
        <v>12040</v>
      </c>
      <c r="Q191" s="114" t="s">
        <v>12041</v>
      </c>
      <c r="R191" s="114" t="s">
        <v>180</v>
      </c>
      <c r="S191" s="400"/>
      <c r="T191" s="114" t="s">
        <v>156</v>
      </c>
      <c r="U191" s="114">
        <v>2020</v>
      </c>
      <c r="V191" s="68" t="s">
        <v>11462</v>
      </c>
      <c r="W191" s="400"/>
      <c r="X191" s="400"/>
      <c r="Y191" s="400"/>
      <c r="Z191" s="400"/>
      <c r="AA191" s="400"/>
      <c r="AB191" s="400"/>
      <c r="AC191" s="400"/>
      <c r="AD191" s="400"/>
      <c r="AE191" s="400"/>
      <c r="AF191" s="400"/>
      <c r="AG191" s="400"/>
      <c r="AH191" s="400"/>
      <c r="AI191" s="400"/>
      <c r="AJ191" s="400"/>
      <c r="AK191" s="400"/>
      <c r="AL191" s="400"/>
      <c r="AM191" s="400"/>
      <c r="AN191" s="402"/>
      <c r="AO191" s="376" t="s">
        <v>11463</v>
      </c>
      <c r="AP191" s="368" t="s">
        <v>11249</v>
      </c>
      <c r="AQ191" s="403">
        <v>44172</v>
      </c>
      <c r="AR191" s="121" t="s">
        <v>39</v>
      </c>
      <c r="AS191" s="404"/>
      <c r="AT191" s="404"/>
      <c r="AU191" s="404"/>
      <c r="AV191" s="404"/>
      <c r="AW191" s="404"/>
      <c r="AX191" s="404"/>
      <c r="AY191" s="404"/>
      <c r="AZ191" s="404"/>
      <c r="BA191" s="404"/>
      <c r="BB191" s="404"/>
      <c r="BC191" s="404"/>
      <c r="BD191" s="404"/>
    </row>
    <row r="192" spans="1:56" ht="26.25" customHeight="1">
      <c r="A192" s="398" t="s">
        <v>12042</v>
      </c>
      <c r="B192" s="398" t="s">
        <v>448</v>
      </c>
      <c r="C192" s="399"/>
      <c r="D192" s="398" t="s">
        <v>11457</v>
      </c>
      <c r="E192" s="400"/>
      <c r="F192" s="401"/>
      <c r="G192" s="41" t="s">
        <v>451</v>
      </c>
      <c r="H192" s="68" t="s">
        <v>11458</v>
      </c>
      <c r="I192" s="44"/>
      <c r="J192" s="23"/>
      <c r="K192" s="23"/>
      <c r="L192" s="23"/>
      <c r="M192" s="23"/>
      <c r="N192" s="23"/>
      <c r="O192" s="114" t="s">
        <v>12043</v>
      </c>
      <c r="P192" s="114" t="s">
        <v>12044</v>
      </c>
      <c r="Q192" s="114" t="s">
        <v>12045</v>
      </c>
      <c r="R192" s="114" t="s">
        <v>180</v>
      </c>
      <c r="S192" s="400"/>
      <c r="T192" s="114" t="s">
        <v>156</v>
      </c>
      <c r="U192" s="114">
        <v>2020</v>
      </c>
      <c r="V192" s="68" t="s">
        <v>11462</v>
      </c>
      <c r="W192" s="400"/>
      <c r="X192" s="400"/>
      <c r="Y192" s="400"/>
      <c r="Z192" s="400"/>
      <c r="AA192" s="400"/>
      <c r="AB192" s="400"/>
      <c r="AC192" s="400"/>
      <c r="AD192" s="400"/>
      <c r="AE192" s="400"/>
      <c r="AF192" s="400"/>
      <c r="AG192" s="400"/>
      <c r="AH192" s="400"/>
      <c r="AI192" s="400"/>
      <c r="AJ192" s="400"/>
      <c r="AK192" s="400"/>
      <c r="AL192" s="400"/>
      <c r="AM192" s="400"/>
      <c r="AN192" s="402"/>
      <c r="AO192" s="376" t="s">
        <v>11463</v>
      </c>
      <c r="AP192" s="368" t="s">
        <v>11249</v>
      </c>
      <c r="AQ192" s="403">
        <v>44172</v>
      </c>
      <c r="AR192" s="121" t="s">
        <v>39</v>
      </c>
      <c r="AS192" s="404"/>
      <c r="AT192" s="404"/>
      <c r="AU192" s="404"/>
      <c r="AV192" s="404"/>
      <c r="AW192" s="404"/>
      <c r="AX192" s="404"/>
      <c r="AY192" s="404"/>
      <c r="AZ192" s="404"/>
      <c r="BA192" s="404"/>
      <c r="BB192" s="404"/>
      <c r="BC192" s="404"/>
      <c r="BD192" s="404"/>
    </row>
    <row r="193" spans="1:56" ht="26.25" customHeight="1">
      <c r="A193" s="398" t="s">
        <v>12046</v>
      </c>
      <c r="B193" s="398" t="s">
        <v>448</v>
      </c>
      <c r="C193" s="399"/>
      <c r="D193" s="398" t="s">
        <v>782</v>
      </c>
      <c r="E193" s="400"/>
      <c r="F193" s="401"/>
      <c r="G193" s="41" t="s">
        <v>451</v>
      </c>
      <c r="H193" s="68" t="s">
        <v>11458</v>
      </c>
      <c r="I193" s="44"/>
      <c r="J193" s="23"/>
      <c r="K193" s="23"/>
      <c r="L193" s="23"/>
      <c r="M193" s="23"/>
      <c r="N193" s="23"/>
      <c r="O193" s="114" t="s">
        <v>12047</v>
      </c>
      <c r="P193" s="114" t="s">
        <v>12048</v>
      </c>
      <c r="Q193" s="114" t="s">
        <v>12049</v>
      </c>
      <c r="R193" s="114" t="s">
        <v>180</v>
      </c>
      <c r="S193" s="400"/>
      <c r="T193" s="114" t="s">
        <v>156</v>
      </c>
      <c r="U193" s="114">
        <v>2020</v>
      </c>
      <c r="V193" s="68" t="s">
        <v>11462</v>
      </c>
      <c r="W193" s="400"/>
      <c r="X193" s="400"/>
      <c r="Y193" s="400"/>
      <c r="Z193" s="400"/>
      <c r="AA193" s="400"/>
      <c r="AB193" s="400"/>
      <c r="AC193" s="400"/>
      <c r="AD193" s="400"/>
      <c r="AE193" s="400"/>
      <c r="AF193" s="400"/>
      <c r="AG193" s="400"/>
      <c r="AH193" s="400"/>
      <c r="AI193" s="400"/>
      <c r="AJ193" s="400"/>
      <c r="AK193" s="400"/>
      <c r="AL193" s="400"/>
      <c r="AM193" s="400"/>
      <c r="AN193" s="402"/>
      <c r="AO193" s="376" t="s">
        <v>11463</v>
      </c>
      <c r="AP193" s="368" t="s">
        <v>11249</v>
      </c>
      <c r="AQ193" s="403">
        <v>44172</v>
      </c>
      <c r="AR193" s="121" t="s">
        <v>39</v>
      </c>
      <c r="AS193" s="404"/>
      <c r="AT193" s="404"/>
      <c r="AU193" s="404"/>
      <c r="AV193" s="404"/>
      <c r="AW193" s="404"/>
      <c r="AX193" s="404"/>
      <c r="AY193" s="404"/>
      <c r="AZ193" s="404"/>
      <c r="BA193" s="404"/>
      <c r="BB193" s="404"/>
      <c r="BC193" s="404"/>
      <c r="BD193" s="404"/>
    </row>
    <row r="194" spans="1:56" ht="26.25" customHeight="1">
      <c r="A194" s="398" t="s">
        <v>12050</v>
      </c>
      <c r="B194" s="398" t="s">
        <v>448</v>
      </c>
      <c r="C194" s="399"/>
      <c r="D194" s="398" t="s">
        <v>11485</v>
      </c>
      <c r="E194" s="400"/>
      <c r="F194" s="401"/>
      <c r="G194" s="41" t="s">
        <v>451</v>
      </c>
      <c r="H194" s="68" t="s">
        <v>11458</v>
      </c>
      <c r="I194" s="44"/>
      <c r="J194" s="23"/>
      <c r="K194" s="23"/>
      <c r="L194" s="23"/>
      <c r="M194" s="23"/>
      <c r="N194" s="23"/>
      <c r="O194" s="114" t="s">
        <v>12051</v>
      </c>
      <c r="P194" s="114" t="s">
        <v>12052</v>
      </c>
      <c r="Q194" s="114" t="s">
        <v>12053</v>
      </c>
      <c r="R194" s="114" t="s">
        <v>180</v>
      </c>
      <c r="S194" s="400"/>
      <c r="T194" s="114" t="s">
        <v>156</v>
      </c>
      <c r="U194" s="114">
        <v>2020</v>
      </c>
      <c r="V194" s="68" t="s">
        <v>11462</v>
      </c>
      <c r="W194" s="400"/>
      <c r="X194" s="400"/>
      <c r="Y194" s="400"/>
      <c r="Z194" s="400"/>
      <c r="AA194" s="400"/>
      <c r="AB194" s="400"/>
      <c r="AC194" s="400"/>
      <c r="AD194" s="400"/>
      <c r="AE194" s="400"/>
      <c r="AF194" s="400"/>
      <c r="AG194" s="400"/>
      <c r="AH194" s="400"/>
      <c r="AI194" s="400"/>
      <c r="AJ194" s="400"/>
      <c r="AK194" s="400"/>
      <c r="AL194" s="400"/>
      <c r="AM194" s="400"/>
      <c r="AN194" s="402"/>
      <c r="AO194" s="376" t="s">
        <v>11463</v>
      </c>
      <c r="AP194" s="368" t="s">
        <v>11249</v>
      </c>
      <c r="AQ194" s="403">
        <v>44172</v>
      </c>
      <c r="AR194" s="121" t="s">
        <v>39</v>
      </c>
      <c r="AS194" s="404"/>
      <c r="AT194" s="404"/>
      <c r="AU194" s="404"/>
      <c r="AV194" s="404"/>
      <c r="AW194" s="404"/>
      <c r="AX194" s="404"/>
      <c r="AY194" s="404"/>
      <c r="AZ194" s="404"/>
      <c r="BA194" s="404"/>
      <c r="BB194" s="404"/>
      <c r="BC194" s="404"/>
      <c r="BD194" s="404"/>
    </row>
    <row r="195" spans="1:56" ht="26.25" customHeight="1">
      <c r="A195" s="362" t="s">
        <v>12054</v>
      </c>
      <c r="B195" s="391" t="s">
        <v>12055</v>
      </c>
      <c r="C195" s="362"/>
      <c r="D195" s="106" t="s">
        <v>12056</v>
      </c>
      <c r="E195" s="365" t="s">
        <v>12057</v>
      </c>
      <c r="F195" s="40" t="s">
        <v>12058</v>
      </c>
      <c r="G195" s="408" t="s">
        <v>12059</v>
      </c>
      <c r="H195" s="365"/>
      <c r="I195" s="44"/>
      <c r="J195" s="23"/>
      <c r="K195" s="23"/>
      <c r="L195" s="23"/>
      <c r="M195" s="23"/>
      <c r="N195" s="23"/>
      <c r="O195" s="365" t="s">
        <v>12060</v>
      </c>
      <c r="P195" s="365" t="s">
        <v>12061</v>
      </c>
      <c r="Q195" s="365" t="s">
        <v>49</v>
      </c>
      <c r="R195" s="365" t="s">
        <v>72</v>
      </c>
      <c r="S195" s="364" t="s">
        <v>12062</v>
      </c>
      <c r="T195" s="364" t="s">
        <v>12063</v>
      </c>
      <c r="U195" s="364">
        <v>2016</v>
      </c>
      <c r="V195" s="365" t="s">
        <v>12064</v>
      </c>
      <c r="W195" s="363"/>
      <c r="X195" s="363"/>
      <c r="Y195" s="365"/>
      <c r="Z195" s="363"/>
      <c r="AA195" s="363"/>
      <c r="AB195" s="363"/>
      <c r="AC195" s="363"/>
      <c r="AD195" s="363"/>
      <c r="AE195" s="363"/>
      <c r="AF195" s="363"/>
      <c r="AG195" s="363"/>
      <c r="AH195" s="363"/>
      <c r="AI195" s="363"/>
      <c r="AJ195" s="363"/>
      <c r="AK195" s="363"/>
      <c r="AL195" s="365" t="s">
        <v>548</v>
      </c>
      <c r="AM195" s="363"/>
      <c r="AN195" s="376" t="s">
        <v>12065</v>
      </c>
      <c r="AO195" s="376" t="s">
        <v>11463</v>
      </c>
      <c r="AP195" s="368" t="s">
        <v>11249</v>
      </c>
      <c r="AQ195" s="377">
        <v>43952</v>
      </c>
      <c r="AR195" s="373" t="s">
        <v>11400</v>
      </c>
      <c r="AS195" s="374"/>
      <c r="AT195" s="374"/>
      <c r="AU195" s="374"/>
      <c r="AV195" s="374"/>
      <c r="AW195" s="374"/>
      <c r="AX195" s="374"/>
      <c r="AY195" s="374"/>
      <c r="AZ195" s="374"/>
      <c r="BA195" s="374"/>
      <c r="BB195" s="374"/>
      <c r="BC195" s="374"/>
      <c r="BD195" s="374"/>
    </row>
    <row r="196" spans="1:56" ht="26.25" customHeight="1">
      <c r="A196" s="409" t="s">
        <v>11476</v>
      </c>
      <c r="B196" s="391" t="s">
        <v>12055</v>
      </c>
      <c r="C196" s="362"/>
      <c r="D196" s="106" t="s">
        <v>12066</v>
      </c>
      <c r="E196" s="363"/>
      <c r="F196" s="40"/>
      <c r="G196" s="62" t="s">
        <v>480</v>
      </c>
      <c r="H196" s="365"/>
      <c r="I196" s="44"/>
      <c r="J196" s="23"/>
      <c r="K196" s="23"/>
      <c r="L196" s="23"/>
      <c r="M196" s="23"/>
      <c r="N196" s="23"/>
      <c r="O196" s="365" t="s">
        <v>12067</v>
      </c>
      <c r="P196" s="365" t="s">
        <v>12068</v>
      </c>
      <c r="Q196" s="365"/>
      <c r="R196" s="365"/>
      <c r="S196" s="364"/>
      <c r="T196" s="375"/>
      <c r="U196" s="375"/>
      <c r="V196" s="392" t="s">
        <v>480</v>
      </c>
      <c r="W196" s="363"/>
      <c r="X196" s="363"/>
      <c r="Y196" s="365"/>
      <c r="Z196" s="363"/>
      <c r="AA196" s="363"/>
      <c r="AB196" s="363"/>
      <c r="AC196" s="363"/>
      <c r="AD196" s="363"/>
      <c r="AE196" s="363"/>
      <c r="AF196" s="363"/>
      <c r="AG196" s="363"/>
      <c r="AH196" s="363"/>
      <c r="AI196" s="363"/>
      <c r="AJ196" s="363"/>
      <c r="AK196" s="363"/>
      <c r="AL196" s="365" t="s">
        <v>548</v>
      </c>
      <c r="AM196" s="363"/>
      <c r="AN196" s="367"/>
      <c r="AO196" s="376" t="s">
        <v>11463</v>
      </c>
      <c r="AP196" s="368" t="s">
        <v>11249</v>
      </c>
      <c r="AQ196" s="377">
        <v>43999</v>
      </c>
      <c r="AR196" s="373" t="s">
        <v>12069</v>
      </c>
      <c r="AS196" s="374"/>
      <c r="AT196" s="374"/>
      <c r="AU196" s="374"/>
      <c r="AV196" s="374"/>
      <c r="AW196" s="374"/>
      <c r="AX196" s="374"/>
      <c r="AY196" s="374"/>
      <c r="AZ196" s="374"/>
      <c r="BA196" s="374"/>
      <c r="BB196" s="374"/>
      <c r="BC196" s="374"/>
      <c r="BD196" s="374"/>
    </row>
    <row r="197" spans="1:56" ht="26.25" customHeight="1">
      <c r="A197" s="409" t="s">
        <v>12070</v>
      </c>
      <c r="B197" s="391" t="s">
        <v>12055</v>
      </c>
      <c r="C197" s="362"/>
      <c r="D197" s="106" t="s">
        <v>12071</v>
      </c>
      <c r="E197" s="363"/>
      <c r="F197" s="40"/>
      <c r="G197" s="62" t="s">
        <v>480</v>
      </c>
      <c r="H197" s="365"/>
      <c r="I197" s="44"/>
      <c r="J197" s="23"/>
      <c r="K197" s="23"/>
      <c r="L197" s="23"/>
      <c r="M197" s="23"/>
      <c r="N197" s="23"/>
      <c r="O197" s="365" t="s">
        <v>12072</v>
      </c>
      <c r="P197" s="365" t="s">
        <v>12073</v>
      </c>
      <c r="Q197" s="365"/>
      <c r="R197" s="365"/>
      <c r="S197" s="364"/>
      <c r="T197" s="375"/>
      <c r="U197" s="375"/>
      <c r="V197" s="392" t="s">
        <v>480</v>
      </c>
      <c r="W197" s="363"/>
      <c r="X197" s="363"/>
      <c r="Y197" s="365"/>
      <c r="Z197" s="363"/>
      <c r="AA197" s="363"/>
      <c r="AB197" s="363"/>
      <c r="AC197" s="363"/>
      <c r="AD197" s="363"/>
      <c r="AE197" s="363"/>
      <c r="AF197" s="363"/>
      <c r="AG197" s="363"/>
      <c r="AH197" s="363"/>
      <c r="AI197" s="363"/>
      <c r="AJ197" s="363"/>
      <c r="AK197" s="363"/>
      <c r="AL197" s="365" t="s">
        <v>548</v>
      </c>
      <c r="AM197" s="363"/>
      <c r="AN197" s="367"/>
      <c r="AO197" s="376" t="s">
        <v>11463</v>
      </c>
      <c r="AP197" s="368" t="s">
        <v>11249</v>
      </c>
      <c r="AQ197" s="377">
        <v>43999</v>
      </c>
      <c r="AR197" s="373" t="s">
        <v>12069</v>
      </c>
      <c r="AS197" s="374"/>
      <c r="AT197" s="374"/>
      <c r="AU197" s="374"/>
      <c r="AV197" s="374"/>
      <c r="AW197" s="374"/>
      <c r="AX197" s="374"/>
      <c r="AY197" s="374"/>
      <c r="AZ197" s="374"/>
      <c r="BA197" s="374"/>
      <c r="BB197" s="374"/>
      <c r="BC197" s="374"/>
      <c r="BD197" s="374"/>
    </row>
    <row r="198" spans="1:56" ht="26.25" customHeight="1">
      <c r="A198" s="362" t="s">
        <v>12074</v>
      </c>
      <c r="B198" s="410" t="s">
        <v>12055</v>
      </c>
      <c r="C198" s="362"/>
      <c r="D198" s="106" t="s">
        <v>12075</v>
      </c>
      <c r="E198" s="365" t="s">
        <v>12076</v>
      </c>
      <c r="F198" s="40" t="s">
        <v>2149</v>
      </c>
      <c r="G198" s="62" t="s">
        <v>12077</v>
      </c>
      <c r="H198" s="365"/>
      <c r="I198" s="44"/>
      <c r="J198" s="23"/>
      <c r="K198" s="23"/>
      <c r="L198" s="23"/>
      <c r="M198" s="23"/>
      <c r="N198" s="23"/>
      <c r="O198" s="365" t="s">
        <v>11353</v>
      </c>
      <c r="P198" s="365" t="s">
        <v>11353</v>
      </c>
      <c r="Q198" s="365"/>
      <c r="R198" s="365"/>
      <c r="S198" s="364" t="s">
        <v>12078</v>
      </c>
      <c r="T198" s="364" t="s">
        <v>12079</v>
      </c>
      <c r="U198" s="364">
        <v>2017</v>
      </c>
      <c r="V198" s="365" t="s">
        <v>12080</v>
      </c>
      <c r="W198" s="363"/>
      <c r="X198" s="363"/>
      <c r="Y198" s="365"/>
      <c r="Z198" s="363"/>
      <c r="AA198" s="363"/>
      <c r="AB198" s="363"/>
      <c r="AC198" s="363"/>
      <c r="AD198" s="363"/>
      <c r="AE198" s="363"/>
      <c r="AF198" s="363"/>
      <c r="AG198" s="363"/>
      <c r="AH198" s="363"/>
      <c r="AI198" s="363"/>
      <c r="AJ198" s="363"/>
      <c r="AK198" s="363"/>
      <c r="AL198" s="365"/>
      <c r="AM198" s="363"/>
      <c r="AN198" s="411" t="s">
        <v>12081</v>
      </c>
      <c r="AO198" s="376" t="s">
        <v>11463</v>
      </c>
      <c r="AP198" s="368" t="s">
        <v>11249</v>
      </c>
      <c r="AQ198" s="377">
        <v>44004</v>
      </c>
      <c r="AR198" s="373" t="s">
        <v>12082</v>
      </c>
      <c r="AS198" s="374"/>
      <c r="AT198" s="374"/>
      <c r="AU198" s="374"/>
      <c r="AV198" s="374"/>
      <c r="AW198" s="374"/>
      <c r="AX198" s="374"/>
      <c r="AY198" s="374"/>
      <c r="AZ198" s="374"/>
      <c r="BA198" s="374"/>
      <c r="BB198" s="374"/>
      <c r="BC198" s="374"/>
      <c r="BD198" s="374"/>
    </row>
    <row r="199" spans="1:56" ht="26.25" customHeight="1">
      <c r="A199" s="362" t="s">
        <v>12083</v>
      </c>
      <c r="B199" s="410" t="s">
        <v>12055</v>
      </c>
      <c r="C199" s="362"/>
      <c r="D199" s="106" t="s">
        <v>12084</v>
      </c>
      <c r="E199" s="365" t="s">
        <v>12085</v>
      </c>
      <c r="F199" s="412" t="s">
        <v>12058</v>
      </c>
      <c r="G199" s="62" t="s">
        <v>480</v>
      </c>
      <c r="H199" s="379"/>
      <c r="I199" s="44"/>
      <c r="J199" s="23"/>
      <c r="K199" s="23"/>
      <c r="L199" s="23"/>
      <c r="M199" s="23"/>
      <c r="N199" s="23"/>
      <c r="O199" s="366" t="s">
        <v>12086</v>
      </c>
      <c r="P199" s="365" t="s">
        <v>12087</v>
      </c>
      <c r="Q199" s="365"/>
      <c r="R199" s="365" t="s">
        <v>72</v>
      </c>
      <c r="S199" s="364" t="s">
        <v>12088</v>
      </c>
      <c r="T199" s="375"/>
      <c r="U199" s="375"/>
      <c r="V199" s="365" t="s">
        <v>12089</v>
      </c>
      <c r="W199" s="363"/>
      <c r="X199" s="363"/>
      <c r="Y199" s="365" t="s">
        <v>12090</v>
      </c>
      <c r="Z199" s="363"/>
      <c r="AA199" s="363"/>
      <c r="AB199" s="363"/>
      <c r="AC199" s="363"/>
      <c r="AD199" s="363"/>
      <c r="AE199" s="363"/>
      <c r="AF199" s="363"/>
      <c r="AG199" s="363"/>
      <c r="AH199" s="363"/>
      <c r="AI199" s="363"/>
      <c r="AJ199" s="363"/>
      <c r="AK199" s="363"/>
      <c r="AL199" s="365" t="s">
        <v>548</v>
      </c>
      <c r="AM199" s="363"/>
      <c r="AN199" s="367"/>
      <c r="AO199" s="376" t="s">
        <v>11463</v>
      </c>
      <c r="AP199" s="368" t="s">
        <v>11249</v>
      </c>
      <c r="AQ199" s="377">
        <v>44004</v>
      </c>
      <c r="AR199" s="373" t="s">
        <v>12082</v>
      </c>
      <c r="AS199" s="374"/>
      <c r="AT199" s="374"/>
      <c r="AU199" s="374"/>
      <c r="AV199" s="374"/>
      <c r="AW199" s="374"/>
      <c r="AX199" s="374"/>
      <c r="AY199" s="374"/>
      <c r="AZ199" s="374"/>
      <c r="BA199" s="374"/>
      <c r="BB199" s="374"/>
      <c r="BC199" s="374"/>
      <c r="BD199" s="374"/>
    </row>
    <row r="200" spans="1:56" ht="26.25" customHeight="1">
      <c r="A200" s="362" t="s">
        <v>12091</v>
      </c>
      <c r="B200" s="410" t="s">
        <v>12055</v>
      </c>
      <c r="C200" s="362"/>
      <c r="D200" s="106" t="s">
        <v>12092</v>
      </c>
      <c r="E200" s="365" t="s">
        <v>12093</v>
      </c>
      <c r="F200" s="40" t="s">
        <v>12094</v>
      </c>
      <c r="G200" s="62" t="s">
        <v>480</v>
      </c>
      <c r="H200" s="365"/>
      <c r="I200" s="44"/>
      <c r="J200" s="23"/>
      <c r="K200" s="23"/>
      <c r="L200" s="23"/>
      <c r="M200" s="23"/>
      <c r="N200" s="23"/>
      <c r="O200" s="365" t="s">
        <v>12095</v>
      </c>
      <c r="P200" s="365" t="s">
        <v>12096</v>
      </c>
      <c r="Q200" s="365"/>
      <c r="R200" s="365"/>
      <c r="S200" s="364" t="s">
        <v>12097</v>
      </c>
      <c r="T200" s="364" t="s">
        <v>12079</v>
      </c>
      <c r="U200" s="364">
        <v>2019</v>
      </c>
      <c r="V200" s="365" t="s">
        <v>12080</v>
      </c>
      <c r="W200" s="363"/>
      <c r="X200" s="363"/>
      <c r="Y200" s="365"/>
      <c r="Z200" s="363"/>
      <c r="AA200" s="363"/>
      <c r="AB200" s="363"/>
      <c r="AC200" s="363"/>
      <c r="AD200" s="363"/>
      <c r="AE200" s="363"/>
      <c r="AF200" s="363"/>
      <c r="AG200" s="363"/>
      <c r="AH200" s="363"/>
      <c r="AI200" s="363"/>
      <c r="AJ200" s="363"/>
      <c r="AK200" s="363"/>
      <c r="AL200" s="365" t="s">
        <v>548</v>
      </c>
      <c r="AM200" s="363"/>
      <c r="AN200" s="367"/>
      <c r="AO200" s="376" t="s">
        <v>11463</v>
      </c>
      <c r="AP200" s="368" t="s">
        <v>11249</v>
      </c>
      <c r="AQ200" s="377">
        <v>43952</v>
      </c>
      <c r="AR200" s="373" t="s">
        <v>11400</v>
      </c>
      <c r="AS200" s="374"/>
      <c r="AT200" s="374"/>
      <c r="AU200" s="374"/>
      <c r="AV200" s="374"/>
      <c r="AW200" s="374"/>
      <c r="AX200" s="374"/>
      <c r="AY200" s="374"/>
      <c r="AZ200" s="374"/>
      <c r="BA200" s="374"/>
      <c r="BB200" s="374"/>
      <c r="BC200" s="374"/>
      <c r="BD200" s="374"/>
    </row>
    <row r="201" spans="1:56" ht="26.25" customHeight="1">
      <c r="A201" s="362" t="s">
        <v>12098</v>
      </c>
      <c r="B201" s="410" t="s">
        <v>12055</v>
      </c>
      <c r="C201" s="362"/>
      <c r="D201" s="106" t="s">
        <v>12099</v>
      </c>
      <c r="E201" s="365" t="s">
        <v>12100</v>
      </c>
      <c r="F201" s="40" t="s">
        <v>12058</v>
      </c>
      <c r="G201" s="62" t="s">
        <v>480</v>
      </c>
      <c r="H201" s="365"/>
      <c r="I201" s="44"/>
      <c r="J201" s="23"/>
      <c r="K201" s="23"/>
      <c r="L201" s="23"/>
      <c r="M201" s="23"/>
      <c r="N201" s="23"/>
      <c r="O201" s="365" t="s">
        <v>12101</v>
      </c>
      <c r="P201" s="365" t="s">
        <v>12102</v>
      </c>
      <c r="Q201" s="365"/>
      <c r="R201" s="365"/>
      <c r="S201" s="364"/>
      <c r="T201" s="375"/>
      <c r="U201" s="375"/>
      <c r="V201" s="413" t="s">
        <v>480</v>
      </c>
      <c r="W201" s="363"/>
      <c r="X201" s="363"/>
      <c r="Y201" s="365"/>
      <c r="Z201" s="363"/>
      <c r="AA201" s="363"/>
      <c r="AB201" s="363"/>
      <c r="AC201" s="363"/>
      <c r="AD201" s="363"/>
      <c r="AE201" s="363"/>
      <c r="AF201" s="363"/>
      <c r="AG201" s="363"/>
      <c r="AH201" s="363"/>
      <c r="AI201" s="363"/>
      <c r="AJ201" s="363"/>
      <c r="AK201" s="363"/>
      <c r="AL201" s="365" t="s">
        <v>548</v>
      </c>
      <c r="AM201" s="363"/>
      <c r="AN201" s="367"/>
      <c r="AO201" s="376" t="s">
        <v>11463</v>
      </c>
      <c r="AP201" s="368" t="s">
        <v>11249</v>
      </c>
      <c r="AQ201" s="377">
        <v>44004</v>
      </c>
      <c r="AR201" s="373" t="s">
        <v>12082</v>
      </c>
      <c r="AS201" s="374"/>
      <c r="AT201" s="374"/>
      <c r="AU201" s="374"/>
      <c r="AV201" s="374"/>
      <c r="AW201" s="374"/>
      <c r="AX201" s="374"/>
      <c r="AY201" s="374"/>
      <c r="AZ201" s="374"/>
      <c r="BA201" s="374"/>
      <c r="BB201" s="374"/>
      <c r="BC201" s="374"/>
      <c r="BD201" s="374"/>
    </row>
    <row r="202" spans="1:56" ht="26.25" customHeight="1">
      <c r="A202" s="362" t="s">
        <v>12103</v>
      </c>
      <c r="B202" s="362" t="s">
        <v>12055</v>
      </c>
      <c r="C202" s="362"/>
      <c r="D202" s="106" t="s">
        <v>12104</v>
      </c>
      <c r="E202" s="365" t="s">
        <v>12105</v>
      </c>
      <c r="F202" s="40" t="s">
        <v>12058</v>
      </c>
      <c r="G202" s="62" t="s">
        <v>480</v>
      </c>
      <c r="H202" s="365"/>
      <c r="I202" s="44"/>
      <c r="J202" s="23"/>
      <c r="K202" s="23"/>
      <c r="L202" s="23"/>
      <c r="M202" s="23"/>
      <c r="N202" s="23"/>
      <c r="O202" s="365" t="s">
        <v>12106</v>
      </c>
      <c r="P202" s="365" t="s">
        <v>12107</v>
      </c>
      <c r="Q202" s="365"/>
      <c r="R202" s="365"/>
      <c r="S202" s="364"/>
      <c r="T202" s="375"/>
      <c r="U202" s="375"/>
      <c r="V202" s="392" t="s">
        <v>480</v>
      </c>
      <c r="W202" s="363"/>
      <c r="X202" s="363"/>
      <c r="Y202" s="365"/>
      <c r="Z202" s="363"/>
      <c r="AA202" s="363"/>
      <c r="AB202" s="363"/>
      <c r="AC202" s="363"/>
      <c r="AD202" s="363"/>
      <c r="AE202" s="363"/>
      <c r="AF202" s="363"/>
      <c r="AG202" s="363"/>
      <c r="AH202" s="363"/>
      <c r="AI202" s="363"/>
      <c r="AJ202" s="363"/>
      <c r="AK202" s="363"/>
      <c r="AL202" s="365" t="s">
        <v>548</v>
      </c>
      <c r="AM202" s="363"/>
      <c r="AN202" s="367"/>
      <c r="AO202" s="376" t="s">
        <v>11463</v>
      </c>
      <c r="AP202" s="368" t="s">
        <v>11249</v>
      </c>
      <c r="AQ202" s="377">
        <v>44004</v>
      </c>
      <c r="AR202" s="373" t="s">
        <v>12082</v>
      </c>
      <c r="AS202" s="374"/>
      <c r="AT202" s="374"/>
      <c r="AU202" s="374"/>
      <c r="AV202" s="374"/>
      <c r="AW202" s="374"/>
      <c r="AX202" s="374"/>
      <c r="AY202" s="374"/>
      <c r="AZ202" s="374"/>
      <c r="BA202" s="374"/>
      <c r="BB202" s="374"/>
      <c r="BC202" s="374"/>
      <c r="BD202" s="374"/>
    </row>
    <row r="203" spans="1:56" ht="26.25" customHeight="1">
      <c r="A203" s="362" t="s">
        <v>12108</v>
      </c>
      <c r="B203" s="410" t="s">
        <v>12055</v>
      </c>
      <c r="C203" s="362"/>
      <c r="D203" s="106" t="s">
        <v>12109</v>
      </c>
      <c r="E203" s="365" t="s">
        <v>12110</v>
      </c>
      <c r="F203" s="40" t="s">
        <v>12058</v>
      </c>
      <c r="G203" s="62" t="s">
        <v>480</v>
      </c>
      <c r="H203" s="365"/>
      <c r="I203" s="44"/>
      <c r="J203" s="23"/>
      <c r="K203" s="23"/>
      <c r="L203" s="23"/>
      <c r="M203" s="23"/>
      <c r="N203" s="23"/>
      <c r="O203" s="365" t="s">
        <v>11353</v>
      </c>
      <c r="P203" s="365" t="s">
        <v>11353</v>
      </c>
      <c r="Q203" s="365"/>
      <c r="R203" s="365"/>
      <c r="S203" s="364"/>
      <c r="T203" s="375"/>
      <c r="U203" s="375"/>
      <c r="V203" s="392" t="s">
        <v>480</v>
      </c>
      <c r="W203" s="363"/>
      <c r="X203" s="363"/>
      <c r="Y203" s="365"/>
      <c r="Z203" s="363"/>
      <c r="AA203" s="363"/>
      <c r="AB203" s="363"/>
      <c r="AC203" s="363"/>
      <c r="AD203" s="363"/>
      <c r="AE203" s="363"/>
      <c r="AF203" s="363"/>
      <c r="AG203" s="363"/>
      <c r="AH203" s="363"/>
      <c r="AI203" s="363"/>
      <c r="AJ203" s="363"/>
      <c r="AK203" s="363"/>
      <c r="AL203" s="365"/>
      <c r="AM203" s="363"/>
      <c r="AN203" s="367"/>
      <c r="AO203" s="376" t="s">
        <v>11463</v>
      </c>
      <c r="AP203" s="368" t="s">
        <v>11249</v>
      </c>
      <c r="AQ203" s="377">
        <v>44004</v>
      </c>
      <c r="AR203" s="373" t="s">
        <v>12082</v>
      </c>
      <c r="AS203" s="374"/>
      <c r="AT203" s="374"/>
      <c r="AU203" s="374"/>
      <c r="AV203" s="374"/>
      <c r="AW203" s="374"/>
      <c r="AX203" s="374"/>
      <c r="AY203" s="374"/>
      <c r="AZ203" s="374"/>
      <c r="BA203" s="374"/>
      <c r="BB203" s="374"/>
      <c r="BC203" s="374"/>
      <c r="BD203" s="374"/>
    </row>
    <row r="204" spans="1:56" ht="26.25" customHeight="1">
      <c r="A204" s="362" t="s">
        <v>12111</v>
      </c>
      <c r="B204" s="362" t="s">
        <v>12055</v>
      </c>
      <c r="C204" s="362"/>
      <c r="D204" s="106" t="s">
        <v>12112</v>
      </c>
      <c r="E204" s="365" t="s">
        <v>12113</v>
      </c>
      <c r="F204" s="40" t="s">
        <v>12058</v>
      </c>
      <c r="G204" s="62" t="s">
        <v>480</v>
      </c>
      <c r="H204" s="365"/>
      <c r="I204" s="44"/>
      <c r="J204" s="23"/>
      <c r="K204" s="23"/>
      <c r="L204" s="23"/>
      <c r="M204" s="23"/>
      <c r="N204" s="23"/>
      <c r="O204" s="365" t="s">
        <v>12114</v>
      </c>
      <c r="P204" s="365" t="s">
        <v>12115</v>
      </c>
      <c r="Q204" s="365"/>
      <c r="R204" s="365" t="s">
        <v>180</v>
      </c>
      <c r="S204" s="364"/>
      <c r="T204" s="375"/>
      <c r="U204" s="375"/>
      <c r="V204" s="392" t="s">
        <v>480</v>
      </c>
      <c r="W204" s="363"/>
      <c r="X204" s="363"/>
      <c r="Y204" s="365" t="s">
        <v>12116</v>
      </c>
      <c r="Z204" s="363"/>
      <c r="AA204" s="363"/>
      <c r="AB204" s="363"/>
      <c r="AC204" s="363"/>
      <c r="AD204" s="363"/>
      <c r="AE204" s="363"/>
      <c r="AF204" s="363"/>
      <c r="AG204" s="363"/>
      <c r="AH204" s="363"/>
      <c r="AI204" s="363"/>
      <c r="AJ204" s="363"/>
      <c r="AK204" s="363"/>
      <c r="AL204" s="365" t="s">
        <v>548</v>
      </c>
      <c r="AM204" s="363"/>
      <c r="AN204" s="367"/>
      <c r="AO204" s="376" t="s">
        <v>11463</v>
      </c>
      <c r="AP204" s="368" t="s">
        <v>11249</v>
      </c>
      <c r="AQ204" s="377">
        <v>44004</v>
      </c>
      <c r="AR204" s="373" t="s">
        <v>12082</v>
      </c>
      <c r="AS204" s="374"/>
      <c r="AT204" s="374"/>
      <c r="AU204" s="374"/>
      <c r="AV204" s="374"/>
      <c r="AW204" s="374"/>
      <c r="AX204" s="374"/>
      <c r="AY204" s="374"/>
      <c r="AZ204" s="374"/>
      <c r="BA204" s="374"/>
      <c r="BB204" s="374"/>
      <c r="BC204" s="374"/>
      <c r="BD204" s="374"/>
    </row>
    <row r="205" spans="1:56" ht="26.25" customHeight="1">
      <c r="A205" s="362" t="s">
        <v>12117</v>
      </c>
      <c r="B205" s="362" t="s">
        <v>12055</v>
      </c>
      <c r="C205" s="362"/>
      <c r="D205" s="106" t="s">
        <v>12118</v>
      </c>
      <c r="E205" s="365" t="s">
        <v>12119</v>
      </c>
      <c r="F205" s="40" t="s">
        <v>12058</v>
      </c>
      <c r="G205" s="62" t="s">
        <v>480</v>
      </c>
      <c r="H205" s="365"/>
      <c r="I205" s="44"/>
      <c r="J205" s="23"/>
      <c r="K205" s="23"/>
      <c r="L205" s="23"/>
      <c r="M205" s="23"/>
      <c r="N205" s="23"/>
      <c r="O205" s="365" t="s">
        <v>12120</v>
      </c>
      <c r="P205" s="365" t="s">
        <v>12121</v>
      </c>
      <c r="Q205" s="365"/>
      <c r="R205" s="365" t="s">
        <v>180</v>
      </c>
      <c r="S205" s="364"/>
      <c r="T205" s="375"/>
      <c r="U205" s="375"/>
      <c r="V205" s="392" t="s">
        <v>480</v>
      </c>
      <c r="W205" s="363"/>
      <c r="X205" s="363"/>
      <c r="Y205" s="365" t="s">
        <v>12122</v>
      </c>
      <c r="Z205" s="363"/>
      <c r="AA205" s="363"/>
      <c r="AB205" s="363"/>
      <c r="AC205" s="363"/>
      <c r="AD205" s="363"/>
      <c r="AE205" s="363"/>
      <c r="AF205" s="363"/>
      <c r="AG205" s="363"/>
      <c r="AH205" s="363"/>
      <c r="AI205" s="363"/>
      <c r="AJ205" s="363"/>
      <c r="AK205" s="363"/>
      <c r="AL205" s="365" t="s">
        <v>548</v>
      </c>
      <c r="AM205" s="363"/>
      <c r="AN205" s="367"/>
      <c r="AO205" s="376" t="s">
        <v>11463</v>
      </c>
      <c r="AP205" s="368" t="s">
        <v>11249</v>
      </c>
      <c r="AQ205" s="377">
        <v>44004</v>
      </c>
      <c r="AR205" s="373" t="s">
        <v>12082</v>
      </c>
      <c r="AS205" s="374"/>
      <c r="AT205" s="374"/>
      <c r="AU205" s="374"/>
      <c r="AV205" s="374"/>
      <c r="AW205" s="374"/>
      <c r="AX205" s="374"/>
      <c r="AY205" s="374"/>
      <c r="AZ205" s="374"/>
      <c r="BA205" s="374"/>
      <c r="BB205" s="374"/>
      <c r="BC205" s="374"/>
      <c r="BD205" s="374"/>
    </row>
    <row r="206" spans="1:56" ht="26.25" customHeight="1">
      <c r="A206" s="362" t="s">
        <v>12123</v>
      </c>
      <c r="B206" s="362" t="s">
        <v>12055</v>
      </c>
      <c r="C206" s="362"/>
      <c r="D206" s="106" t="s">
        <v>12124</v>
      </c>
      <c r="E206" s="365" t="s">
        <v>12125</v>
      </c>
      <c r="F206" s="40" t="s">
        <v>12058</v>
      </c>
      <c r="G206" s="19"/>
      <c r="H206" s="365"/>
      <c r="I206" s="44"/>
      <c r="J206" s="23"/>
      <c r="K206" s="23"/>
      <c r="L206" s="23"/>
      <c r="M206" s="23"/>
      <c r="N206" s="23"/>
      <c r="O206" s="365" t="s">
        <v>12126</v>
      </c>
      <c r="P206" s="365" t="s">
        <v>12127</v>
      </c>
      <c r="Q206" s="365"/>
      <c r="R206" s="365" t="s">
        <v>12128</v>
      </c>
      <c r="S206" s="364"/>
      <c r="T206" s="375"/>
      <c r="U206" s="375"/>
      <c r="V206" s="392" t="s">
        <v>480</v>
      </c>
      <c r="W206" s="363"/>
      <c r="X206" s="363"/>
      <c r="Y206" s="365" t="s">
        <v>12129</v>
      </c>
      <c r="Z206" s="363"/>
      <c r="AA206" s="363"/>
      <c r="AB206" s="363"/>
      <c r="AC206" s="363"/>
      <c r="AD206" s="363"/>
      <c r="AE206" s="363"/>
      <c r="AF206" s="363"/>
      <c r="AG206" s="363"/>
      <c r="AH206" s="363"/>
      <c r="AI206" s="363"/>
      <c r="AJ206" s="363"/>
      <c r="AK206" s="363"/>
      <c r="AL206" s="365" t="s">
        <v>548</v>
      </c>
      <c r="AM206" s="363"/>
      <c r="AN206" s="367"/>
      <c r="AO206" s="376" t="s">
        <v>11463</v>
      </c>
      <c r="AP206" s="368" t="s">
        <v>11249</v>
      </c>
      <c r="AQ206" s="377">
        <v>44004</v>
      </c>
      <c r="AR206" s="373" t="s">
        <v>12082</v>
      </c>
      <c r="AS206" s="374"/>
      <c r="AT206" s="374"/>
      <c r="AU206" s="374"/>
      <c r="AV206" s="374"/>
      <c r="AW206" s="374"/>
      <c r="AX206" s="374"/>
      <c r="AY206" s="374"/>
      <c r="AZ206" s="374"/>
      <c r="BA206" s="374"/>
      <c r="BB206" s="374"/>
      <c r="BC206" s="374"/>
      <c r="BD206" s="374"/>
    </row>
    <row r="207" spans="1:56" ht="26.25" customHeight="1">
      <c r="A207" s="362" t="s">
        <v>12130</v>
      </c>
      <c r="B207" s="362" t="s">
        <v>12055</v>
      </c>
      <c r="C207" s="362"/>
      <c r="D207" s="106" t="s">
        <v>12131</v>
      </c>
      <c r="E207" s="365" t="s">
        <v>12132</v>
      </c>
      <c r="F207" s="40" t="s">
        <v>12058</v>
      </c>
      <c r="G207" s="62" t="s">
        <v>480</v>
      </c>
      <c r="H207" s="365"/>
      <c r="I207" s="44"/>
      <c r="J207" s="23"/>
      <c r="K207" s="23"/>
      <c r="L207" s="23"/>
      <c r="M207" s="23"/>
      <c r="N207" s="23"/>
      <c r="O207" s="365" t="s">
        <v>12133</v>
      </c>
      <c r="P207" s="365" t="s">
        <v>12134</v>
      </c>
      <c r="Q207" s="365"/>
      <c r="R207" s="365"/>
      <c r="S207" s="364"/>
      <c r="T207" s="375"/>
      <c r="U207" s="375"/>
      <c r="V207" s="392" t="s">
        <v>480</v>
      </c>
      <c r="W207" s="363"/>
      <c r="X207" s="363"/>
      <c r="Y207" s="365"/>
      <c r="Z207" s="363"/>
      <c r="AA207" s="363"/>
      <c r="AB207" s="363"/>
      <c r="AC207" s="363"/>
      <c r="AD207" s="363"/>
      <c r="AE207" s="363"/>
      <c r="AF207" s="363"/>
      <c r="AG207" s="363"/>
      <c r="AH207" s="363"/>
      <c r="AI207" s="363"/>
      <c r="AJ207" s="363"/>
      <c r="AK207" s="363"/>
      <c r="AL207" s="365" t="s">
        <v>548</v>
      </c>
      <c r="AM207" s="363"/>
      <c r="AN207" s="367"/>
      <c r="AO207" s="376" t="s">
        <v>11463</v>
      </c>
      <c r="AP207" s="368" t="s">
        <v>11249</v>
      </c>
      <c r="AQ207" s="377">
        <v>44004</v>
      </c>
      <c r="AR207" s="373" t="s">
        <v>12082</v>
      </c>
      <c r="AS207" s="374"/>
      <c r="AT207" s="374"/>
      <c r="AU207" s="374"/>
      <c r="AV207" s="374"/>
      <c r="AW207" s="374"/>
      <c r="AX207" s="374"/>
      <c r="AY207" s="374"/>
      <c r="AZ207" s="374"/>
      <c r="BA207" s="374"/>
      <c r="BB207" s="374"/>
      <c r="BC207" s="374"/>
      <c r="BD207" s="374"/>
    </row>
    <row r="208" spans="1:56" ht="26.25" customHeight="1">
      <c r="A208" s="362" t="s">
        <v>12135</v>
      </c>
      <c r="B208" s="362" t="s">
        <v>12055</v>
      </c>
      <c r="C208" s="362"/>
      <c r="D208" s="106" t="s">
        <v>12136</v>
      </c>
      <c r="E208" s="365" t="s">
        <v>12119</v>
      </c>
      <c r="F208" s="40" t="s">
        <v>12058</v>
      </c>
      <c r="G208" s="62" t="s">
        <v>480</v>
      </c>
      <c r="H208" s="365"/>
      <c r="I208" s="44"/>
      <c r="J208" s="23"/>
      <c r="K208" s="23"/>
      <c r="L208" s="23"/>
      <c r="M208" s="23"/>
      <c r="N208" s="23"/>
      <c r="O208" s="365" t="s">
        <v>12137</v>
      </c>
      <c r="P208" s="365" t="s">
        <v>12138</v>
      </c>
      <c r="Q208" s="365"/>
      <c r="R208" s="365"/>
      <c r="S208" s="364"/>
      <c r="T208" s="375"/>
      <c r="U208" s="375"/>
      <c r="V208" s="414" t="s">
        <v>480</v>
      </c>
      <c r="W208" s="363"/>
      <c r="X208" s="363"/>
      <c r="Y208" s="365"/>
      <c r="Z208" s="363"/>
      <c r="AA208" s="363"/>
      <c r="AB208" s="363"/>
      <c r="AC208" s="363"/>
      <c r="AD208" s="363"/>
      <c r="AE208" s="363"/>
      <c r="AF208" s="363"/>
      <c r="AG208" s="363"/>
      <c r="AH208" s="363"/>
      <c r="AI208" s="363"/>
      <c r="AJ208" s="363"/>
      <c r="AK208" s="363"/>
      <c r="AL208" s="365" t="s">
        <v>548</v>
      </c>
      <c r="AM208" s="363"/>
      <c r="AN208" s="367"/>
      <c r="AO208" s="376" t="s">
        <v>11463</v>
      </c>
      <c r="AP208" s="368" t="s">
        <v>11249</v>
      </c>
      <c r="AQ208" s="377">
        <v>44004</v>
      </c>
      <c r="AR208" s="373" t="s">
        <v>12082</v>
      </c>
      <c r="AS208" s="374"/>
      <c r="AT208" s="374"/>
      <c r="AU208" s="374"/>
      <c r="AV208" s="374"/>
      <c r="AW208" s="374"/>
      <c r="AX208" s="374"/>
      <c r="AY208" s="374"/>
      <c r="AZ208" s="374"/>
      <c r="BA208" s="374"/>
      <c r="BB208" s="374"/>
      <c r="BC208" s="374"/>
      <c r="BD208" s="374"/>
    </row>
    <row r="209" spans="1:56" ht="26.25" customHeight="1">
      <c r="A209" s="362" t="s">
        <v>12139</v>
      </c>
      <c r="B209" s="362" t="s">
        <v>12055</v>
      </c>
      <c r="C209" s="362"/>
      <c r="D209" s="106" t="s">
        <v>12140</v>
      </c>
      <c r="E209" s="365" t="s">
        <v>12141</v>
      </c>
      <c r="F209" s="40" t="s">
        <v>12058</v>
      </c>
      <c r="G209" s="19"/>
      <c r="H209" s="365"/>
      <c r="I209" s="44"/>
      <c r="J209" s="23"/>
      <c r="K209" s="23"/>
      <c r="L209" s="23"/>
      <c r="M209" s="23"/>
      <c r="N209" s="23"/>
      <c r="O209" s="365" t="s">
        <v>12142</v>
      </c>
      <c r="P209" s="365" t="s">
        <v>12143</v>
      </c>
      <c r="Q209" s="365"/>
      <c r="R209" s="365" t="s">
        <v>180</v>
      </c>
      <c r="S209" s="364"/>
      <c r="T209" s="375"/>
      <c r="U209" s="375"/>
      <c r="V209" s="392" t="s">
        <v>480</v>
      </c>
      <c r="W209" s="363"/>
      <c r="X209" s="363"/>
      <c r="Y209" s="365" t="s">
        <v>12144</v>
      </c>
      <c r="Z209" s="363"/>
      <c r="AA209" s="363"/>
      <c r="AB209" s="363"/>
      <c r="AC209" s="363"/>
      <c r="AD209" s="363"/>
      <c r="AE209" s="363"/>
      <c r="AF209" s="363"/>
      <c r="AG209" s="363"/>
      <c r="AH209" s="363"/>
      <c r="AI209" s="363"/>
      <c r="AJ209" s="363"/>
      <c r="AK209" s="363"/>
      <c r="AL209" s="365" t="s">
        <v>548</v>
      </c>
      <c r="AM209" s="363"/>
      <c r="AN209" s="367"/>
      <c r="AO209" s="376" t="s">
        <v>11463</v>
      </c>
      <c r="AP209" s="368" t="s">
        <v>11249</v>
      </c>
      <c r="AQ209" s="377">
        <v>44004</v>
      </c>
      <c r="AR209" s="373" t="s">
        <v>12082</v>
      </c>
      <c r="AS209" s="374"/>
      <c r="AT209" s="374"/>
      <c r="AU209" s="374"/>
      <c r="AV209" s="374"/>
      <c r="AW209" s="374"/>
      <c r="AX209" s="374"/>
      <c r="AY209" s="374"/>
      <c r="AZ209" s="374"/>
      <c r="BA209" s="374"/>
      <c r="BB209" s="374"/>
      <c r="BC209" s="374"/>
      <c r="BD209" s="374"/>
    </row>
    <row r="210" spans="1:56" ht="26.25" customHeight="1">
      <c r="A210" s="362" t="s">
        <v>12145</v>
      </c>
      <c r="B210" s="362" t="s">
        <v>12055</v>
      </c>
      <c r="C210" s="362"/>
      <c r="D210" s="106" t="s">
        <v>12146</v>
      </c>
      <c r="E210" s="365" t="s">
        <v>12147</v>
      </c>
      <c r="F210" s="40" t="s">
        <v>12058</v>
      </c>
      <c r="G210" s="62" t="s">
        <v>480</v>
      </c>
      <c r="H210" s="365"/>
      <c r="I210" s="44"/>
      <c r="J210" s="23"/>
      <c r="K210" s="23"/>
      <c r="L210" s="23"/>
      <c r="M210" s="23"/>
      <c r="N210" s="23"/>
      <c r="O210" s="365" t="s">
        <v>12148</v>
      </c>
      <c r="P210" s="365" t="s">
        <v>12149</v>
      </c>
      <c r="Q210" s="365"/>
      <c r="R210" s="365"/>
      <c r="S210" s="364"/>
      <c r="T210" s="375"/>
      <c r="U210" s="375"/>
      <c r="V210" s="392" t="s">
        <v>480</v>
      </c>
      <c r="W210" s="363"/>
      <c r="X210" s="363"/>
      <c r="Y210" s="365"/>
      <c r="Z210" s="363"/>
      <c r="AA210" s="363"/>
      <c r="AB210" s="363"/>
      <c r="AC210" s="363"/>
      <c r="AD210" s="363"/>
      <c r="AE210" s="363"/>
      <c r="AF210" s="363"/>
      <c r="AG210" s="363"/>
      <c r="AH210" s="363"/>
      <c r="AI210" s="363"/>
      <c r="AJ210" s="363"/>
      <c r="AK210" s="363"/>
      <c r="AL210" s="365" t="s">
        <v>548</v>
      </c>
      <c r="AM210" s="363"/>
      <c r="AN210" s="367"/>
      <c r="AO210" s="376" t="s">
        <v>11463</v>
      </c>
      <c r="AP210" s="368" t="s">
        <v>11249</v>
      </c>
      <c r="AQ210" s="377">
        <v>44004</v>
      </c>
      <c r="AR210" s="373" t="s">
        <v>12082</v>
      </c>
      <c r="AS210" s="374"/>
      <c r="AT210" s="374"/>
      <c r="AU210" s="374"/>
      <c r="AV210" s="374"/>
      <c r="AW210" s="374"/>
      <c r="AX210" s="374"/>
      <c r="AY210" s="374"/>
      <c r="AZ210" s="374"/>
      <c r="BA210" s="374"/>
      <c r="BB210" s="374"/>
      <c r="BC210" s="374"/>
      <c r="BD210" s="374"/>
    </row>
    <row r="211" spans="1:56" ht="26.25" customHeight="1">
      <c r="A211" s="362" t="s">
        <v>11588</v>
      </c>
      <c r="B211" s="362" t="s">
        <v>12055</v>
      </c>
      <c r="C211" s="362"/>
      <c r="D211" s="106" t="s">
        <v>12150</v>
      </c>
      <c r="E211" s="365" t="s">
        <v>12151</v>
      </c>
      <c r="F211" s="40" t="s">
        <v>2149</v>
      </c>
      <c r="G211" s="62" t="s">
        <v>480</v>
      </c>
      <c r="H211" s="365"/>
      <c r="I211" s="44"/>
      <c r="J211" s="23"/>
      <c r="K211" s="23"/>
      <c r="L211" s="23"/>
      <c r="M211" s="23"/>
      <c r="N211" s="23"/>
      <c r="O211" s="365" t="s">
        <v>12152</v>
      </c>
      <c r="P211" s="365" t="s">
        <v>12153</v>
      </c>
      <c r="Q211" s="365"/>
      <c r="R211" s="365" t="s">
        <v>180</v>
      </c>
      <c r="S211" s="364"/>
      <c r="T211" s="375"/>
      <c r="U211" s="375"/>
      <c r="V211" s="392" t="s">
        <v>480</v>
      </c>
      <c r="W211" s="363"/>
      <c r="X211" s="363"/>
      <c r="Y211" s="365" t="s">
        <v>12154</v>
      </c>
      <c r="Z211" s="363"/>
      <c r="AA211" s="363"/>
      <c r="AB211" s="363"/>
      <c r="AC211" s="363"/>
      <c r="AD211" s="363"/>
      <c r="AE211" s="363"/>
      <c r="AF211" s="363"/>
      <c r="AG211" s="363"/>
      <c r="AH211" s="363"/>
      <c r="AI211" s="363"/>
      <c r="AJ211" s="363"/>
      <c r="AK211" s="363"/>
      <c r="AL211" s="365" t="s">
        <v>548</v>
      </c>
      <c r="AM211" s="363"/>
      <c r="AN211" s="367"/>
      <c r="AO211" s="376" t="s">
        <v>11463</v>
      </c>
      <c r="AP211" s="368" t="s">
        <v>11249</v>
      </c>
      <c r="AQ211" s="377">
        <v>43891</v>
      </c>
      <c r="AR211" s="373" t="s">
        <v>11400</v>
      </c>
      <c r="AS211" s="374"/>
      <c r="AT211" s="374"/>
      <c r="AU211" s="374"/>
      <c r="AV211" s="374"/>
      <c r="AW211" s="374"/>
      <c r="AX211" s="374"/>
      <c r="AY211" s="374"/>
      <c r="AZ211" s="374"/>
      <c r="BA211" s="374"/>
      <c r="BB211" s="374"/>
      <c r="BC211" s="374"/>
      <c r="BD211" s="374"/>
    </row>
    <row r="212" spans="1:56" ht="26.25" customHeight="1">
      <c r="A212" s="362" t="s">
        <v>12155</v>
      </c>
      <c r="B212" s="362" t="s">
        <v>12055</v>
      </c>
      <c r="C212" s="362"/>
      <c r="D212" s="106" t="s">
        <v>12156</v>
      </c>
      <c r="E212" s="365" t="s">
        <v>12125</v>
      </c>
      <c r="F212" s="40" t="s">
        <v>12058</v>
      </c>
      <c r="G212" s="62" t="s">
        <v>480</v>
      </c>
      <c r="H212" s="365"/>
      <c r="I212" s="44"/>
      <c r="J212" s="23"/>
      <c r="K212" s="23"/>
      <c r="L212" s="23"/>
      <c r="M212" s="23"/>
      <c r="N212" s="23"/>
      <c r="O212" s="365" t="s">
        <v>12157</v>
      </c>
      <c r="P212" s="365" t="s">
        <v>12158</v>
      </c>
      <c r="Q212" s="365"/>
      <c r="R212" s="365"/>
      <c r="S212" s="364"/>
      <c r="T212" s="375"/>
      <c r="U212" s="375"/>
      <c r="V212" s="392" t="s">
        <v>480</v>
      </c>
      <c r="W212" s="363"/>
      <c r="X212" s="363"/>
      <c r="Y212" s="365"/>
      <c r="Z212" s="363"/>
      <c r="AA212" s="363"/>
      <c r="AB212" s="363"/>
      <c r="AC212" s="363"/>
      <c r="AD212" s="363"/>
      <c r="AE212" s="363"/>
      <c r="AF212" s="363"/>
      <c r="AG212" s="363"/>
      <c r="AH212" s="363"/>
      <c r="AI212" s="363"/>
      <c r="AJ212" s="363"/>
      <c r="AK212" s="363"/>
      <c r="AL212" s="365" t="s">
        <v>548</v>
      </c>
      <c r="AM212" s="363"/>
      <c r="AN212" s="367"/>
      <c r="AO212" s="376" t="s">
        <v>11463</v>
      </c>
      <c r="AP212" s="368" t="s">
        <v>11249</v>
      </c>
      <c r="AQ212" s="377">
        <v>44004</v>
      </c>
      <c r="AR212" s="373" t="s">
        <v>12082</v>
      </c>
      <c r="AS212" s="374"/>
      <c r="AT212" s="374"/>
      <c r="AU212" s="374"/>
      <c r="AV212" s="374"/>
      <c r="AW212" s="374"/>
      <c r="AX212" s="374"/>
      <c r="AY212" s="374"/>
      <c r="AZ212" s="374"/>
      <c r="BA212" s="374"/>
      <c r="BB212" s="374"/>
      <c r="BC212" s="374"/>
      <c r="BD212" s="374"/>
    </row>
    <row r="213" spans="1:56" ht="26.25" customHeight="1">
      <c r="A213" s="362" t="s">
        <v>12159</v>
      </c>
      <c r="B213" s="362" t="s">
        <v>12055</v>
      </c>
      <c r="C213" s="362"/>
      <c r="D213" s="106" t="s">
        <v>12160</v>
      </c>
      <c r="E213" s="365" t="s">
        <v>12058</v>
      </c>
      <c r="F213" s="40" t="s">
        <v>12058</v>
      </c>
      <c r="G213" s="62" t="s">
        <v>480</v>
      </c>
      <c r="H213" s="365"/>
      <c r="I213" s="44"/>
      <c r="J213" s="23"/>
      <c r="K213" s="23"/>
      <c r="L213" s="23"/>
      <c r="M213" s="23"/>
      <c r="N213" s="23"/>
      <c r="O213" s="365" t="s">
        <v>12161</v>
      </c>
      <c r="P213" s="365" t="s">
        <v>12162</v>
      </c>
      <c r="Q213" s="365"/>
      <c r="R213" s="365"/>
      <c r="S213" s="364"/>
      <c r="T213" s="375"/>
      <c r="U213" s="375"/>
      <c r="V213" s="392" t="s">
        <v>480</v>
      </c>
      <c r="W213" s="363"/>
      <c r="X213" s="363"/>
      <c r="Y213" s="365"/>
      <c r="Z213" s="363"/>
      <c r="AA213" s="363"/>
      <c r="AB213" s="363"/>
      <c r="AC213" s="363"/>
      <c r="AD213" s="363"/>
      <c r="AE213" s="363"/>
      <c r="AF213" s="363"/>
      <c r="AG213" s="363"/>
      <c r="AH213" s="363"/>
      <c r="AI213" s="363"/>
      <c r="AJ213" s="363"/>
      <c r="AK213" s="363"/>
      <c r="AL213" s="365" t="s">
        <v>548</v>
      </c>
      <c r="AM213" s="363"/>
      <c r="AN213" s="367"/>
      <c r="AO213" s="376" t="s">
        <v>11463</v>
      </c>
      <c r="AP213" s="368" t="s">
        <v>11249</v>
      </c>
      <c r="AQ213" s="377">
        <v>43999</v>
      </c>
      <c r="AR213" s="373" t="s">
        <v>12069</v>
      </c>
      <c r="AS213" s="374"/>
      <c r="AT213" s="374"/>
      <c r="AU213" s="374"/>
      <c r="AV213" s="374"/>
      <c r="AW213" s="374"/>
      <c r="AX213" s="374"/>
      <c r="AY213" s="374"/>
      <c r="AZ213" s="374"/>
      <c r="BA213" s="374"/>
      <c r="BB213" s="374"/>
      <c r="BC213" s="374"/>
      <c r="BD213" s="374"/>
    </row>
    <row r="214" spans="1:56" ht="26.25" customHeight="1">
      <c r="A214" s="362" t="s">
        <v>12163</v>
      </c>
      <c r="B214" s="362" t="s">
        <v>12055</v>
      </c>
      <c r="C214" s="362"/>
      <c r="D214" s="106" t="s">
        <v>12164</v>
      </c>
      <c r="E214" s="365" t="s">
        <v>12125</v>
      </c>
      <c r="F214" s="40" t="s">
        <v>12058</v>
      </c>
      <c r="G214" s="62" t="s">
        <v>480</v>
      </c>
      <c r="H214" s="365"/>
      <c r="I214" s="44"/>
      <c r="J214" s="23"/>
      <c r="K214" s="23"/>
      <c r="L214" s="23"/>
      <c r="M214" s="23"/>
      <c r="N214" s="23"/>
      <c r="O214" s="365" t="s">
        <v>12165</v>
      </c>
      <c r="P214" s="365" t="s">
        <v>12166</v>
      </c>
      <c r="Q214" s="365"/>
      <c r="R214" s="365"/>
      <c r="S214" s="364"/>
      <c r="T214" s="375"/>
      <c r="U214" s="375"/>
      <c r="V214" s="392" t="s">
        <v>480</v>
      </c>
      <c r="W214" s="363"/>
      <c r="X214" s="363"/>
      <c r="Y214" s="365"/>
      <c r="Z214" s="363"/>
      <c r="AA214" s="363"/>
      <c r="AB214" s="363"/>
      <c r="AC214" s="363"/>
      <c r="AD214" s="363"/>
      <c r="AE214" s="363"/>
      <c r="AF214" s="363"/>
      <c r="AG214" s="363"/>
      <c r="AH214" s="363"/>
      <c r="AI214" s="363"/>
      <c r="AJ214" s="363"/>
      <c r="AK214" s="363"/>
      <c r="AL214" s="365" t="s">
        <v>548</v>
      </c>
      <c r="AM214" s="363"/>
      <c r="AN214" s="367"/>
      <c r="AO214" s="376" t="s">
        <v>11463</v>
      </c>
      <c r="AP214" s="368" t="s">
        <v>11249</v>
      </c>
      <c r="AQ214" s="377">
        <v>44004</v>
      </c>
      <c r="AR214" s="373" t="s">
        <v>12082</v>
      </c>
      <c r="AS214" s="374"/>
      <c r="AT214" s="374"/>
      <c r="AU214" s="374"/>
      <c r="AV214" s="374"/>
      <c r="AW214" s="374"/>
      <c r="AX214" s="374"/>
      <c r="AY214" s="374"/>
      <c r="AZ214" s="374"/>
      <c r="BA214" s="374"/>
      <c r="BB214" s="374"/>
      <c r="BC214" s="374"/>
      <c r="BD214" s="374"/>
    </row>
    <row r="215" spans="1:56" ht="26.25" customHeight="1">
      <c r="A215" s="362" t="s">
        <v>12167</v>
      </c>
      <c r="B215" s="362" t="s">
        <v>12055</v>
      </c>
      <c r="C215" s="362"/>
      <c r="D215" s="106" t="s">
        <v>12168</v>
      </c>
      <c r="E215" s="365" t="s">
        <v>12169</v>
      </c>
      <c r="F215" s="40" t="s">
        <v>12058</v>
      </c>
      <c r="G215" s="62" t="s">
        <v>480</v>
      </c>
      <c r="H215" s="365"/>
      <c r="I215" s="44"/>
      <c r="J215" s="23"/>
      <c r="K215" s="23"/>
      <c r="L215" s="23"/>
      <c r="M215" s="23"/>
      <c r="N215" s="23"/>
      <c r="O215" s="365" t="s">
        <v>11353</v>
      </c>
      <c r="P215" s="365" t="s">
        <v>11353</v>
      </c>
      <c r="Q215" s="365"/>
      <c r="R215" s="365"/>
      <c r="S215" s="364" t="s">
        <v>12170</v>
      </c>
      <c r="T215" s="364" t="s">
        <v>12171</v>
      </c>
      <c r="U215" s="375"/>
      <c r="V215" s="365" t="s">
        <v>12172</v>
      </c>
      <c r="W215" s="363"/>
      <c r="X215" s="363"/>
      <c r="Y215" s="365"/>
      <c r="Z215" s="363"/>
      <c r="AA215" s="363"/>
      <c r="AB215" s="363"/>
      <c r="AC215" s="363"/>
      <c r="AD215" s="363"/>
      <c r="AE215" s="363"/>
      <c r="AF215" s="363"/>
      <c r="AG215" s="363"/>
      <c r="AH215" s="363"/>
      <c r="AI215" s="363"/>
      <c r="AJ215" s="363"/>
      <c r="AK215" s="363"/>
      <c r="AL215" s="365"/>
      <c r="AM215" s="363"/>
      <c r="AN215" s="367"/>
      <c r="AO215" s="376" t="s">
        <v>11463</v>
      </c>
      <c r="AP215" s="368" t="s">
        <v>11249</v>
      </c>
      <c r="AQ215" s="377">
        <v>44004</v>
      </c>
      <c r="AR215" s="373" t="s">
        <v>12082</v>
      </c>
      <c r="AS215" s="374"/>
      <c r="AT215" s="374"/>
      <c r="AU215" s="374"/>
      <c r="AV215" s="374"/>
      <c r="AW215" s="374"/>
      <c r="AX215" s="374"/>
      <c r="AY215" s="374"/>
      <c r="AZ215" s="374"/>
      <c r="BA215" s="374"/>
      <c r="BB215" s="374"/>
      <c r="BC215" s="374"/>
      <c r="BD215" s="374"/>
    </row>
    <row r="216" spans="1:56" ht="26.25" customHeight="1">
      <c r="A216" s="362" t="s">
        <v>12173</v>
      </c>
      <c r="B216" s="362" t="s">
        <v>12055</v>
      </c>
      <c r="C216" s="362"/>
      <c r="D216" s="106" t="s">
        <v>12174</v>
      </c>
      <c r="E216" s="365" t="s">
        <v>12175</v>
      </c>
      <c r="F216" s="40" t="s">
        <v>12058</v>
      </c>
      <c r="G216" s="62" t="s">
        <v>480</v>
      </c>
      <c r="H216" s="365"/>
      <c r="I216" s="44"/>
      <c r="J216" s="23"/>
      <c r="K216" s="23"/>
      <c r="L216" s="23"/>
      <c r="M216" s="23"/>
      <c r="N216" s="23"/>
      <c r="O216" s="365" t="s">
        <v>12176</v>
      </c>
      <c r="P216" s="365" t="s">
        <v>12177</v>
      </c>
      <c r="Q216" s="365"/>
      <c r="R216" s="365" t="s">
        <v>12128</v>
      </c>
      <c r="S216" s="364"/>
      <c r="T216" s="375"/>
      <c r="U216" s="375"/>
      <c r="V216" s="392" t="s">
        <v>480</v>
      </c>
      <c r="W216" s="363"/>
      <c r="X216" s="363"/>
      <c r="Y216" s="365" t="s">
        <v>12178</v>
      </c>
      <c r="Z216" s="363"/>
      <c r="AA216" s="363"/>
      <c r="AB216" s="363"/>
      <c r="AC216" s="363"/>
      <c r="AD216" s="363"/>
      <c r="AE216" s="363"/>
      <c r="AF216" s="363"/>
      <c r="AG216" s="363"/>
      <c r="AH216" s="363"/>
      <c r="AI216" s="363"/>
      <c r="AJ216" s="363"/>
      <c r="AK216" s="363"/>
      <c r="AL216" s="365" t="s">
        <v>548</v>
      </c>
      <c r="AM216" s="363"/>
      <c r="AN216" s="367"/>
      <c r="AO216" s="376" t="s">
        <v>11463</v>
      </c>
      <c r="AP216" s="368" t="s">
        <v>11249</v>
      </c>
      <c r="AQ216" s="377">
        <v>44004</v>
      </c>
      <c r="AR216" s="373" t="s">
        <v>12082</v>
      </c>
      <c r="AS216" s="374"/>
      <c r="AT216" s="374"/>
      <c r="AU216" s="374"/>
      <c r="AV216" s="374"/>
      <c r="AW216" s="374"/>
      <c r="AX216" s="374"/>
      <c r="AY216" s="374"/>
      <c r="AZ216" s="374"/>
      <c r="BA216" s="374"/>
      <c r="BB216" s="374"/>
      <c r="BC216" s="374"/>
      <c r="BD216" s="374"/>
    </row>
    <row r="217" spans="1:56" ht="26.25" customHeight="1">
      <c r="A217" s="362" t="s">
        <v>12179</v>
      </c>
      <c r="B217" s="362" t="s">
        <v>12055</v>
      </c>
      <c r="C217" s="362"/>
      <c r="D217" s="106" t="s">
        <v>12180</v>
      </c>
      <c r="E217" s="365" t="s">
        <v>12181</v>
      </c>
      <c r="F217" s="40" t="s">
        <v>12058</v>
      </c>
      <c r="G217" s="62" t="s">
        <v>480</v>
      </c>
      <c r="H217" s="365"/>
      <c r="I217" s="44"/>
      <c r="J217" s="23"/>
      <c r="K217" s="23"/>
      <c r="L217" s="23"/>
      <c r="M217" s="23"/>
      <c r="N217" s="23"/>
      <c r="O217" s="365" t="s">
        <v>12182</v>
      </c>
      <c r="P217" s="365" t="s">
        <v>12183</v>
      </c>
      <c r="Q217" s="365"/>
      <c r="R217" s="365"/>
      <c r="S217" s="364"/>
      <c r="T217" s="375"/>
      <c r="U217" s="375"/>
      <c r="V217" s="392" t="s">
        <v>480</v>
      </c>
      <c r="W217" s="363"/>
      <c r="X217" s="363"/>
      <c r="Y217" s="365"/>
      <c r="Z217" s="363"/>
      <c r="AA217" s="363"/>
      <c r="AB217" s="363"/>
      <c r="AC217" s="363"/>
      <c r="AD217" s="363"/>
      <c r="AE217" s="363"/>
      <c r="AF217" s="363"/>
      <c r="AG217" s="363"/>
      <c r="AH217" s="363"/>
      <c r="AI217" s="363"/>
      <c r="AJ217" s="363"/>
      <c r="AK217" s="363"/>
      <c r="AL217" s="365" t="s">
        <v>548</v>
      </c>
      <c r="AM217" s="363"/>
      <c r="AN217" s="367"/>
      <c r="AO217" s="376" t="s">
        <v>11463</v>
      </c>
      <c r="AP217" s="368" t="s">
        <v>11249</v>
      </c>
      <c r="AQ217" s="377">
        <v>44004</v>
      </c>
      <c r="AR217" s="373" t="s">
        <v>12082</v>
      </c>
      <c r="AS217" s="374"/>
      <c r="AT217" s="374"/>
      <c r="AU217" s="374"/>
      <c r="AV217" s="374"/>
      <c r="AW217" s="374"/>
      <c r="AX217" s="374"/>
      <c r="AY217" s="374"/>
      <c r="AZ217" s="374"/>
      <c r="BA217" s="374"/>
      <c r="BB217" s="374"/>
      <c r="BC217" s="374"/>
      <c r="BD217" s="374"/>
    </row>
    <row r="218" spans="1:56" ht="26.25" customHeight="1">
      <c r="A218" s="362" t="s">
        <v>12184</v>
      </c>
      <c r="B218" s="362" t="s">
        <v>12055</v>
      </c>
      <c r="C218" s="362"/>
      <c r="D218" s="106" t="s">
        <v>12185</v>
      </c>
      <c r="E218" s="365" t="s">
        <v>12186</v>
      </c>
      <c r="F218" s="40" t="s">
        <v>12058</v>
      </c>
      <c r="G218" s="62" t="s">
        <v>480</v>
      </c>
      <c r="H218" s="365"/>
      <c r="I218" s="44"/>
      <c r="J218" s="23"/>
      <c r="K218" s="23"/>
      <c r="L218" s="23"/>
      <c r="M218" s="23"/>
      <c r="N218" s="23"/>
      <c r="O218" s="365" t="s">
        <v>12187</v>
      </c>
      <c r="P218" s="365" t="s">
        <v>12188</v>
      </c>
      <c r="Q218" s="365"/>
      <c r="R218" s="365"/>
      <c r="S218" s="364"/>
      <c r="T218" s="375"/>
      <c r="U218" s="375"/>
      <c r="V218" s="392" t="s">
        <v>480</v>
      </c>
      <c r="W218" s="363"/>
      <c r="X218" s="363"/>
      <c r="Y218" s="365"/>
      <c r="Z218" s="363"/>
      <c r="AA218" s="363"/>
      <c r="AB218" s="363"/>
      <c r="AC218" s="363"/>
      <c r="AD218" s="363"/>
      <c r="AE218" s="363"/>
      <c r="AF218" s="363"/>
      <c r="AG218" s="363"/>
      <c r="AH218" s="363"/>
      <c r="AI218" s="363"/>
      <c r="AJ218" s="363"/>
      <c r="AK218" s="363"/>
      <c r="AL218" s="365" t="s">
        <v>548</v>
      </c>
      <c r="AM218" s="363"/>
      <c r="AN218" s="367"/>
      <c r="AO218" s="376" t="s">
        <v>11463</v>
      </c>
      <c r="AP218" s="368" t="s">
        <v>11249</v>
      </c>
      <c r="AQ218" s="377">
        <v>44004</v>
      </c>
      <c r="AR218" s="373" t="s">
        <v>12082</v>
      </c>
      <c r="AS218" s="374"/>
      <c r="AT218" s="374"/>
      <c r="AU218" s="374"/>
      <c r="AV218" s="374"/>
      <c r="AW218" s="374"/>
      <c r="AX218" s="374"/>
      <c r="AY218" s="374"/>
      <c r="AZ218" s="374"/>
      <c r="BA218" s="374"/>
      <c r="BB218" s="374"/>
      <c r="BC218" s="374"/>
      <c r="BD218" s="374"/>
    </row>
    <row r="219" spans="1:56" ht="26.25" customHeight="1">
      <c r="A219" s="362" t="s">
        <v>12189</v>
      </c>
      <c r="B219" s="362" t="s">
        <v>12055</v>
      </c>
      <c r="C219" s="362"/>
      <c r="D219" s="106" t="s">
        <v>12190</v>
      </c>
      <c r="E219" s="365" t="s">
        <v>12191</v>
      </c>
      <c r="F219" s="40" t="s">
        <v>12058</v>
      </c>
      <c r="G219" s="62" t="s">
        <v>480</v>
      </c>
      <c r="H219" s="365"/>
      <c r="I219" s="44"/>
      <c r="J219" s="23"/>
      <c r="K219" s="23"/>
      <c r="L219" s="23"/>
      <c r="M219" s="23"/>
      <c r="N219" s="23"/>
      <c r="O219" s="365" t="s">
        <v>12192</v>
      </c>
      <c r="P219" s="365" t="s">
        <v>12193</v>
      </c>
      <c r="Q219" s="365"/>
      <c r="R219" s="365" t="s">
        <v>12128</v>
      </c>
      <c r="S219" s="364"/>
      <c r="T219" s="375"/>
      <c r="U219" s="375"/>
      <c r="V219" s="392" t="s">
        <v>480</v>
      </c>
      <c r="W219" s="363"/>
      <c r="X219" s="363"/>
      <c r="Y219" s="365" t="s">
        <v>12194</v>
      </c>
      <c r="Z219" s="363"/>
      <c r="AA219" s="363"/>
      <c r="AB219" s="363"/>
      <c r="AC219" s="363"/>
      <c r="AD219" s="363"/>
      <c r="AE219" s="363"/>
      <c r="AF219" s="363"/>
      <c r="AG219" s="363"/>
      <c r="AH219" s="363"/>
      <c r="AI219" s="363"/>
      <c r="AJ219" s="363"/>
      <c r="AK219" s="363"/>
      <c r="AL219" s="365" t="s">
        <v>548</v>
      </c>
      <c r="AM219" s="363"/>
      <c r="AN219" s="367"/>
      <c r="AO219" s="376" t="s">
        <v>11463</v>
      </c>
      <c r="AP219" s="368" t="s">
        <v>11249</v>
      </c>
      <c r="AQ219" s="377">
        <v>44004</v>
      </c>
      <c r="AR219" s="373" t="s">
        <v>12082</v>
      </c>
      <c r="AS219" s="374"/>
      <c r="AT219" s="374"/>
      <c r="AU219" s="374"/>
      <c r="AV219" s="374"/>
      <c r="AW219" s="374"/>
      <c r="AX219" s="374"/>
      <c r="AY219" s="374"/>
      <c r="AZ219" s="374"/>
      <c r="BA219" s="374"/>
      <c r="BB219" s="374"/>
      <c r="BC219" s="374"/>
      <c r="BD219" s="374"/>
    </row>
    <row r="220" spans="1:56" ht="26.25" customHeight="1">
      <c r="A220" s="362" t="s">
        <v>12195</v>
      </c>
      <c r="B220" s="362" t="s">
        <v>12055</v>
      </c>
      <c r="C220" s="362"/>
      <c r="D220" s="106" t="s">
        <v>12196</v>
      </c>
      <c r="E220" s="365" t="s">
        <v>12125</v>
      </c>
      <c r="F220" s="40" t="s">
        <v>12058</v>
      </c>
      <c r="G220" s="62" t="s">
        <v>480</v>
      </c>
      <c r="H220" s="365"/>
      <c r="I220" s="44"/>
      <c r="J220" s="23"/>
      <c r="K220" s="23"/>
      <c r="L220" s="23"/>
      <c r="M220" s="23"/>
      <c r="N220" s="23"/>
      <c r="O220" s="365" t="s">
        <v>12197</v>
      </c>
      <c r="P220" s="365" t="s">
        <v>12198</v>
      </c>
      <c r="Q220" s="365"/>
      <c r="R220" s="365" t="s">
        <v>180</v>
      </c>
      <c r="S220" s="364"/>
      <c r="T220" s="375"/>
      <c r="U220" s="375"/>
      <c r="V220" s="392" t="s">
        <v>480</v>
      </c>
      <c r="W220" s="363"/>
      <c r="X220" s="363"/>
      <c r="Y220" s="365" t="s">
        <v>12199</v>
      </c>
      <c r="Z220" s="363"/>
      <c r="AA220" s="363"/>
      <c r="AB220" s="363"/>
      <c r="AC220" s="363"/>
      <c r="AD220" s="363"/>
      <c r="AE220" s="363"/>
      <c r="AF220" s="363"/>
      <c r="AG220" s="363"/>
      <c r="AH220" s="363"/>
      <c r="AI220" s="363"/>
      <c r="AJ220" s="363"/>
      <c r="AK220" s="363"/>
      <c r="AL220" s="365" t="s">
        <v>548</v>
      </c>
      <c r="AM220" s="363"/>
      <c r="AN220" s="367"/>
      <c r="AO220" s="376" t="s">
        <v>11463</v>
      </c>
      <c r="AP220" s="368" t="s">
        <v>11249</v>
      </c>
      <c r="AQ220" s="377">
        <v>44004</v>
      </c>
      <c r="AR220" s="373" t="s">
        <v>12082</v>
      </c>
      <c r="AS220" s="374"/>
      <c r="AT220" s="374"/>
      <c r="AU220" s="374"/>
      <c r="AV220" s="374"/>
      <c r="AW220" s="374"/>
      <c r="AX220" s="374"/>
      <c r="AY220" s="374"/>
      <c r="AZ220" s="374"/>
      <c r="BA220" s="374"/>
      <c r="BB220" s="374"/>
      <c r="BC220" s="374"/>
      <c r="BD220" s="374"/>
    </row>
    <row r="221" spans="1:56" ht="26.25" customHeight="1">
      <c r="A221" s="362" t="s">
        <v>12200</v>
      </c>
      <c r="B221" s="362" t="s">
        <v>12055</v>
      </c>
      <c r="C221" s="362"/>
      <c r="D221" s="106" t="s">
        <v>12092</v>
      </c>
      <c r="E221" s="365" t="s">
        <v>12201</v>
      </c>
      <c r="F221" s="40" t="s">
        <v>113</v>
      </c>
      <c r="G221" s="62" t="s">
        <v>480</v>
      </c>
      <c r="H221" s="365"/>
      <c r="I221" s="44"/>
      <c r="J221" s="23"/>
      <c r="K221" s="23"/>
      <c r="L221" s="23"/>
      <c r="M221" s="23"/>
      <c r="N221" s="23"/>
      <c r="O221" s="365" t="s">
        <v>12202</v>
      </c>
      <c r="P221" s="365" t="s">
        <v>12203</v>
      </c>
      <c r="Q221" s="365"/>
      <c r="R221" s="365"/>
      <c r="S221" s="364"/>
      <c r="T221" s="375"/>
      <c r="U221" s="375"/>
      <c r="V221" s="392" t="s">
        <v>480</v>
      </c>
      <c r="W221" s="363"/>
      <c r="X221" s="363"/>
      <c r="Y221" s="365"/>
      <c r="Z221" s="363"/>
      <c r="AA221" s="363"/>
      <c r="AB221" s="363"/>
      <c r="AC221" s="363"/>
      <c r="AD221" s="363"/>
      <c r="AE221" s="363"/>
      <c r="AF221" s="363"/>
      <c r="AG221" s="363"/>
      <c r="AH221" s="363"/>
      <c r="AI221" s="363"/>
      <c r="AJ221" s="363"/>
      <c r="AK221" s="363"/>
      <c r="AL221" s="365" t="s">
        <v>548</v>
      </c>
      <c r="AM221" s="363"/>
      <c r="AN221" s="367"/>
      <c r="AO221" s="376" t="s">
        <v>11463</v>
      </c>
      <c r="AP221" s="368" t="s">
        <v>11249</v>
      </c>
      <c r="AQ221" s="377">
        <v>44004</v>
      </c>
      <c r="AR221" s="373" t="s">
        <v>12082</v>
      </c>
      <c r="AS221" s="374"/>
      <c r="AT221" s="374"/>
      <c r="AU221" s="374"/>
      <c r="AV221" s="374"/>
      <c r="AW221" s="374"/>
      <c r="AX221" s="374"/>
      <c r="AY221" s="374"/>
      <c r="AZ221" s="374"/>
      <c r="BA221" s="374"/>
      <c r="BB221" s="374"/>
      <c r="BC221" s="374"/>
      <c r="BD221" s="374"/>
    </row>
    <row r="222" spans="1:56" ht="26.25" customHeight="1">
      <c r="A222" s="362" t="s">
        <v>12204</v>
      </c>
      <c r="B222" s="362" t="s">
        <v>12055</v>
      </c>
      <c r="C222" s="362"/>
      <c r="D222" s="106" t="s">
        <v>12205</v>
      </c>
      <c r="E222" s="365" t="s">
        <v>12206</v>
      </c>
      <c r="F222" s="40" t="s">
        <v>12058</v>
      </c>
      <c r="G222" s="62" t="s">
        <v>480</v>
      </c>
      <c r="H222" s="365"/>
      <c r="I222" s="44"/>
      <c r="J222" s="23"/>
      <c r="K222" s="23"/>
      <c r="L222" s="23"/>
      <c r="M222" s="23"/>
      <c r="N222" s="23"/>
      <c r="O222" s="365" t="s">
        <v>12207</v>
      </c>
      <c r="P222" s="365" t="s">
        <v>12208</v>
      </c>
      <c r="Q222" s="365"/>
      <c r="R222" s="365" t="s">
        <v>180</v>
      </c>
      <c r="S222" s="364"/>
      <c r="T222" s="375"/>
      <c r="U222" s="375"/>
      <c r="V222" s="392" t="s">
        <v>480</v>
      </c>
      <c r="W222" s="363"/>
      <c r="X222" s="363"/>
      <c r="Y222" s="365" t="s">
        <v>12209</v>
      </c>
      <c r="Z222" s="363"/>
      <c r="AA222" s="363"/>
      <c r="AB222" s="363"/>
      <c r="AC222" s="363"/>
      <c r="AD222" s="363"/>
      <c r="AE222" s="363"/>
      <c r="AF222" s="363"/>
      <c r="AG222" s="363"/>
      <c r="AH222" s="363"/>
      <c r="AI222" s="363"/>
      <c r="AJ222" s="363"/>
      <c r="AK222" s="363"/>
      <c r="AL222" s="365" t="s">
        <v>548</v>
      </c>
      <c r="AM222" s="363"/>
      <c r="AN222" s="367"/>
      <c r="AO222" s="376" t="s">
        <v>11463</v>
      </c>
      <c r="AP222" s="368" t="s">
        <v>11249</v>
      </c>
      <c r="AQ222" s="377">
        <v>44004</v>
      </c>
      <c r="AR222" s="373" t="s">
        <v>12082</v>
      </c>
      <c r="AS222" s="374"/>
      <c r="AT222" s="374"/>
      <c r="AU222" s="374"/>
      <c r="AV222" s="374"/>
      <c r="AW222" s="374"/>
      <c r="AX222" s="374"/>
      <c r="AY222" s="374"/>
      <c r="AZ222" s="374"/>
      <c r="BA222" s="374"/>
      <c r="BB222" s="374"/>
      <c r="BC222" s="374"/>
      <c r="BD222" s="374"/>
    </row>
    <row r="223" spans="1:56" ht="26.25" customHeight="1">
      <c r="A223" s="362" t="s">
        <v>12210</v>
      </c>
      <c r="B223" s="362" t="s">
        <v>12055</v>
      </c>
      <c r="C223" s="362"/>
      <c r="D223" s="106" t="s">
        <v>12211</v>
      </c>
      <c r="E223" s="365" t="s">
        <v>12058</v>
      </c>
      <c r="F223" s="40" t="s">
        <v>12058</v>
      </c>
      <c r="G223" s="62" t="s">
        <v>480</v>
      </c>
      <c r="H223" s="365"/>
      <c r="I223" s="44"/>
      <c r="J223" s="23"/>
      <c r="K223" s="23"/>
      <c r="L223" s="23"/>
      <c r="M223" s="23"/>
      <c r="N223" s="23"/>
      <c r="O223" s="365" t="s">
        <v>12212</v>
      </c>
      <c r="P223" s="365" t="s">
        <v>12213</v>
      </c>
      <c r="Q223" s="365"/>
      <c r="R223" s="365" t="s">
        <v>12128</v>
      </c>
      <c r="S223" s="364"/>
      <c r="T223" s="375"/>
      <c r="U223" s="375"/>
      <c r="V223" s="392" t="s">
        <v>480</v>
      </c>
      <c r="W223" s="363"/>
      <c r="X223" s="363"/>
      <c r="Y223" s="365" t="s">
        <v>12214</v>
      </c>
      <c r="Z223" s="363"/>
      <c r="AA223" s="363"/>
      <c r="AB223" s="363"/>
      <c r="AC223" s="363"/>
      <c r="AD223" s="363"/>
      <c r="AE223" s="363"/>
      <c r="AF223" s="363"/>
      <c r="AG223" s="363"/>
      <c r="AH223" s="363"/>
      <c r="AI223" s="363"/>
      <c r="AJ223" s="363"/>
      <c r="AK223" s="363"/>
      <c r="AL223" s="365" t="s">
        <v>548</v>
      </c>
      <c r="AM223" s="363"/>
      <c r="AN223" s="367"/>
      <c r="AO223" s="376" t="s">
        <v>11463</v>
      </c>
      <c r="AP223" s="368" t="s">
        <v>11249</v>
      </c>
      <c r="AQ223" s="377">
        <v>44004</v>
      </c>
      <c r="AR223" s="373" t="s">
        <v>12082</v>
      </c>
      <c r="AS223" s="374"/>
      <c r="AT223" s="374"/>
      <c r="AU223" s="374"/>
      <c r="AV223" s="374"/>
      <c r="AW223" s="374"/>
      <c r="AX223" s="374"/>
      <c r="AY223" s="374"/>
      <c r="AZ223" s="374"/>
      <c r="BA223" s="374"/>
      <c r="BB223" s="374"/>
      <c r="BC223" s="374"/>
      <c r="BD223" s="374"/>
    </row>
    <row r="224" spans="1:56" ht="26.25" customHeight="1">
      <c r="A224" s="415" t="s">
        <v>12215</v>
      </c>
      <c r="B224" s="362" t="s">
        <v>12055</v>
      </c>
      <c r="C224" s="416"/>
      <c r="D224" s="106" t="s">
        <v>12216</v>
      </c>
      <c r="E224" s="417" t="s">
        <v>12217</v>
      </c>
      <c r="F224" s="137" t="s">
        <v>44</v>
      </c>
      <c r="G224" s="62" t="s">
        <v>480</v>
      </c>
      <c r="H224" s="365"/>
      <c r="I224" s="44"/>
      <c r="J224" s="23"/>
      <c r="K224" s="23"/>
      <c r="L224" s="23"/>
      <c r="M224" s="23"/>
      <c r="N224" s="23"/>
      <c r="O224" s="365" t="s">
        <v>12218</v>
      </c>
      <c r="P224" s="417" t="s">
        <v>12219</v>
      </c>
      <c r="Q224" s="417"/>
      <c r="R224" s="365" t="s">
        <v>12128</v>
      </c>
      <c r="S224" s="416"/>
      <c r="T224" s="416"/>
      <c r="U224" s="416"/>
      <c r="V224" s="392" t="s">
        <v>480</v>
      </c>
      <c r="W224" s="416"/>
      <c r="X224" s="416"/>
      <c r="Y224" s="418" t="s">
        <v>12220</v>
      </c>
      <c r="Z224" s="416"/>
      <c r="AA224" s="416"/>
      <c r="AB224" s="416"/>
      <c r="AC224" s="416"/>
      <c r="AD224" s="416"/>
      <c r="AE224" s="416"/>
      <c r="AF224" s="416"/>
      <c r="AG224" s="416"/>
      <c r="AH224" s="416"/>
      <c r="AI224" s="416"/>
      <c r="AJ224" s="416"/>
      <c r="AK224" s="416"/>
      <c r="AL224" s="417" t="s">
        <v>548</v>
      </c>
      <c r="AM224" s="416"/>
      <c r="AN224" s="419"/>
      <c r="AO224" s="376" t="s">
        <v>11463</v>
      </c>
      <c r="AP224" s="368" t="s">
        <v>11249</v>
      </c>
      <c r="AQ224" s="377">
        <v>44004</v>
      </c>
      <c r="AR224" s="420" t="s">
        <v>12082</v>
      </c>
      <c r="AS224" s="421"/>
      <c r="AT224" s="421"/>
      <c r="AU224" s="421"/>
      <c r="AV224" s="421"/>
      <c r="AW224" s="421"/>
      <c r="AX224" s="421"/>
      <c r="AY224" s="421"/>
      <c r="AZ224" s="421"/>
      <c r="BA224" s="421"/>
      <c r="BB224" s="421"/>
      <c r="BC224" s="421"/>
      <c r="BD224" s="421"/>
    </row>
    <row r="225" spans="1:56" ht="26.25" customHeight="1">
      <c r="A225" s="415" t="s">
        <v>12221</v>
      </c>
      <c r="B225" s="362" t="s">
        <v>12055</v>
      </c>
      <c r="C225" s="416"/>
      <c r="D225" s="106" t="s">
        <v>12222</v>
      </c>
      <c r="E225" s="418" t="s">
        <v>12223</v>
      </c>
      <c r="F225" s="417" t="s">
        <v>12224</v>
      </c>
      <c r="G225" s="422" t="s">
        <v>480</v>
      </c>
      <c r="H225" s="365"/>
      <c r="I225" s="44"/>
      <c r="J225" s="23"/>
      <c r="K225" s="23"/>
      <c r="L225" s="23"/>
      <c r="M225" s="23"/>
      <c r="N225" s="23"/>
      <c r="O225" s="365" t="s">
        <v>11353</v>
      </c>
      <c r="P225" s="365" t="s">
        <v>11353</v>
      </c>
      <c r="Q225" s="365"/>
      <c r="R225" s="365"/>
      <c r="S225" s="416"/>
      <c r="T225" s="416"/>
      <c r="U225" s="416"/>
      <c r="V225" s="392" t="s">
        <v>480</v>
      </c>
      <c r="W225" s="416"/>
      <c r="X225" s="416"/>
      <c r="Y225" s="418"/>
      <c r="Z225" s="416"/>
      <c r="AA225" s="416"/>
      <c r="AB225" s="416"/>
      <c r="AC225" s="416"/>
      <c r="AD225" s="416"/>
      <c r="AE225" s="416"/>
      <c r="AF225" s="416"/>
      <c r="AG225" s="416"/>
      <c r="AH225" s="416"/>
      <c r="AI225" s="416"/>
      <c r="AJ225" s="416"/>
      <c r="AK225" s="416"/>
      <c r="AL225" s="417"/>
      <c r="AM225" s="416"/>
      <c r="AN225" s="419"/>
      <c r="AO225" s="376" t="s">
        <v>11463</v>
      </c>
      <c r="AP225" s="368" t="s">
        <v>11249</v>
      </c>
      <c r="AQ225" s="377">
        <v>44004</v>
      </c>
      <c r="AR225" s="420" t="s">
        <v>12082</v>
      </c>
      <c r="AS225" s="421"/>
      <c r="AT225" s="421"/>
      <c r="AU225" s="421"/>
      <c r="AV225" s="421"/>
      <c r="AW225" s="421"/>
      <c r="AX225" s="421"/>
      <c r="AY225" s="421"/>
      <c r="AZ225" s="421"/>
      <c r="BA225" s="421"/>
      <c r="BB225" s="421"/>
      <c r="BC225" s="421"/>
      <c r="BD225" s="421"/>
    </row>
    <row r="226" spans="1:56" ht="26.25" customHeight="1">
      <c r="A226" s="362" t="s">
        <v>12225</v>
      </c>
      <c r="B226" s="362" t="s">
        <v>12055</v>
      </c>
      <c r="C226" s="362"/>
      <c r="D226" s="106" t="s">
        <v>12226</v>
      </c>
      <c r="E226" s="365" t="s">
        <v>12058</v>
      </c>
      <c r="F226" s="40" t="s">
        <v>12058</v>
      </c>
      <c r="G226" s="19"/>
      <c r="H226" s="365"/>
      <c r="I226" s="44"/>
      <c r="J226" s="23"/>
      <c r="K226" s="23"/>
      <c r="L226" s="23"/>
      <c r="M226" s="23"/>
      <c r="N226" s="23"/>
      <c r="O226" s="365" t="s">
        <v>12227</v>
      </c>
      <c r="P226" s="365" t="s">
        <v>12228</v>
      </c>
      <c r="Q226" s="365"/>
      <c r="R226" s="365" t="s">
        <v>12128</v>
      </c>
      <c r="S226" s="364"/>
      <c r="T226" s="375"/>
      <c r="U226" s="375"/>
      <c r="V226" s="392" t="s">
        <v>480</v>
      </c>
      <c r="W226" s="363"/>
      <c r="X226" s="363"/>
      <c r="Y226" s="365" t="s">
        <v>12229</v>
      </c>
      <c r="Z226" s="363"/>
      <c r="AA226" s="363"/>
      <c r="AB226" s="363"/>
      <c r="AC226" s="363"/>
      <c r="AD226" s="363"/>
      <c r="AE226" s="363"/>
      <c r="AF226" s="363"/>
      <c r="AG226" s="363"/>
      <c r="AH226" s="363"/>
      <c r="AI226" s="363"/>
      <c r="AJ226" s="363"/>
      <c r="AK226" s="363"/>
      <c r="AL226" s="365" t="s">
        <v>548</v>
      </c>
      <c r="AM226" s="363"/>
      <c r="AN226" s="367"/>
      <c r="AO226" s="376" t="s">
        <v>11463</v>
      </c>
      <c r="AP226" s="368" t="s">
        <v>11249</v>
      </c>
      <c r="AQ226" s="377">
        <v>43999</v>
      </c>
      <c r="AR226" s="373" t="s">
        <v>12230</v>
      </c>
      <c r="AS226" s="374"/>
      <c r="AT226" s="374"/>
      <c r="AU226" s="374"/>
      <c r="AV226" s="374"/>
      <c r="AW226" s="374"/>
      <c r="AX226" s="374"/>
      <c r="AY226" s="374"/>
      <c r="AZ226" s="374"/>
      <c r="BA226" s="374"/>
      <c r="BB226" s="374"/>
      <c r="BC226" s="374"/>
      <c r="BD226" s="374"/>
    </row>
    <row r="227" spans="1:56" ht="26.25" customHeight="1">
      <c r="A227" s="362" t="s">
        <v>12231</v>
      </c>
      <c r="B227" s="362" t="s">
        <v>12055</v>
      </c>
      <c r="C227" s="362"/>
      <c r="D227" s="106" t="s">
        <v>12232</v>
      </c>
      <c r="E227" s="365" t="s">
        <v>12058</v>
      </c>
      <c r="F227" s="40" t="s">
        <v>12058</v>
      </c>
      <c r="G227" s="62" t="s">
        <v>480</v>
      </c>
      <c r="H227" s="365"/>
      <c r="I227" s="44"/>
      <c r="J227" s="23"/>
      <c r="K227" s="23"/>
      <c r="L227" s="23"/>
      <c r="M227" s="23"/>
      <c r="N227" s="23"/>
      <c r="O227" s="365" t="s">
        <v>12233</v>
      </c>
      <c r="P227" s="365" t="s">
        <v>12234</v>
      </c>
      <c r="Q227" s="365"/>
      <c r="R227" s="365" t="s">
        <v>12128</v>
      </c>
      <c r="S227" s="364"/>
      <c r="T227" s="375"/>
      <c r="U227" s="375"/>
      <c r="V227" s="392" t="s">
        <v>480</v>
      </c>
      <c r="W227" s="363"/>
      <c r="X227" s="363"/>
      <c r="Y227" s="365" t="s">
        <v>12235</v>
      </c>
      <c r="Z227" s="363"/>
      <c r="AA227" s="363"/>
      <c r="AB227" s="363"/>
      <c r="AC227" s="363"/>
      <c r="AD227" s="363"/>
      <c r="AE227" s="363"/>
      <c r="AF227" s="363"/>
      <c r="AG227" s="363"/>
      <c r="AH227" s="363"/>
      <c r="AI227" s="363"/>
      <c r="AJ227" s="363"/>
      <c r="AK227" s="363"/>
      <c r="AL227" s="365" t="s">
        <v>548</v>
      </c>
      <c r="AM227" s="363"/>
      <c r="AN227" s="367"/>
      <c r="AO227" s="376" t="s">
        <v>11463</v>
      </c>
      <c r="AP227" s="368" t="s">
        <v>11249</v>
      </c>
      <c r="AQ227" s="377">
        <v>43891</v>
      </c>
      <c r="AR227" s="373" t="s">
        <v>11400</v>
      </c>
      <c r="AS227" s="374"/>
      <c r="AT227" s="374"/>
      <c r="AU227" s="374"/>
      <c r="AV227" s="374"/>
      <c r="AW227" s="374"/>
      <c r="AX227" s="374"/>
      <c r="AY227" s="374"/>
      <c r="AZ227" s="374"/>
      <c r="BA227" s="374"/>
      <c r="BB227" s="374"/>
      <c r="BC227" s="374"/>
      <c r="BD227" s="374"/>
    </row>
    <row r="228" spans="1:56" ht="26.25" customHeight="1">
      <c r="A228" s="362" t="s">
        <v>12236</v>
      </c>
      <c r="B228" s="362" t="s">
        <v>12055</v>
      </c>
      <c r="C228" s="362"/>
      <c r="D228" s="106" t="s">
        <v>12237</v>
      </c>
      <c r="E228" s="365" t="s">
        <v>12238</v>
      </c>
      <c r="F228" s="40" t="s">
        <v>12058</v>
      </c>
      <c r="G228" s="62" t="s">
        <v>480</v>
      </c>
      <c r="H228" s="365"/>
      <c r="I228" s="44"/>
      <c r="J228" s="23"/>
      <c r="K228" s="23"/>
      <c r="L228" s="23"/>
      <c r="M228" s="23"/>
      <c r="N228" s="23"/>
      <c r="O228" s="365" t="s">
        <v>12239</v>
      </c>
      <c r="P228" s="365" t="s">
        <v>12240</v>
      </c>
      <c r="Q228" s="365"/>
      <c r="R228" s="365" t="s">
        <v>12128</v>
      </c>
      <c r="S228" s="364"/>
      <c r="T228" s="375"/>
      <c r="U228" s="375"/>
      <c r="V228" s="392" t="s">
        <v>480</v>
      </c>
      <c r="W228" s="363"/>
      <c r="X228" s="363"/>
      <c r="Y228" s="365" t="s">
        <v>12241</v>
      </c>
      <c r="Z228" s="363"/>
      <c r="AA228" s="363"/>
      <c r="AB228" s="363"/>
      <c r="AC228" s="363"/>
      <c r="AD228" s="363"/>
      <c r="AE228" s="363"/>
      <c r="AF228" s="363"/>
      <c r="AG228" s="363"/>
      <c r="AH228" s="363"/>
      <c r="AI228" s="363"/>
      <c r="AJ228" s="363"/>
      <c r="AK228" s="363"/>
      <c r="AL228" s="365" t="s">
        <v>548</v>
      </c>
      <c r="AM228" s="363"/>
      <c r="AN228" s="367"/>
      <c r="AO228" s="376" t="s">
        <v>11463</v>
      </c>
      <c r="AP228" s="368" t="s">
        <v>11249</v>
      </c>
      <c r="AQ228" s="377">
        <v>44004</v>
      </c>
      <c r="AR228" s="373" t="s">
        <v>12082</v>
      </c>
      <c r="AS228" s="374"/>
      <c r="AT228" s="374"/>
      <c r="AU228" s="374"/>
      <c r="AV228" s="374"/>
      <c r="AW228" s="374"/>
      <c r="AX228" s="374"/>
      <c r="AY228" s="374"/>
      <c r="AZ228" s="374"/>
      <c r="BA228" s="374"/>
      <c r="BB228" s="374"/>
      <c r="BC228" s="374"/>
      <c r="BD228" s="374"/>
    </row>
    <row r="229" spans="1:56" ht="26.25" customHeight="1">
      <c r="A229" s="362" t="s">
        <v>12242</v>
      </c>
      <c r="B229" s="362" t="s">
        <v>12055</v>
      </c>
      <c r="C229" s="362"/>
      <c r="D229" s="106" t="s">
        <v>12075</v>
      </c>
      <c r="E229" s="363"/>
      <c r="F229" s="40" t="s">
        <v>12243</v>
      </c>
      <c r="G229" s="62" t="s">
        <v>480</v>
      </c>
      <c r="H229" s="365"/>
      <c r="I229" s="44"/>
      <c r="J229" s="23"/>
      <c r="K229" s="23"/>
      <c r="L229" s="23"/>
      <c r="M229" s="23"/>
      <c r="N229" s="23"/>
      <c r="O229" s="365" t="s">
        <v>12244</v>
      </c>
      <c r="P229" s="365" t="s">
        <v>12245</v>
      </c>
      <c r="Q229" s="365"/>
      <c r="R229" s="365" t="s">
        <v>12128</v>
      </c>
      <c r="S229" s="364"/>
      <c r="T229" s="375"/>
      <c r="U229" s="375"/>
      <c r="V229" s="392" t="s">
        <v>480</v>
      </c>
      <c r="W229" s="363"/>
      <c r="X229" s="363"/>
      <c r="Y229" s="365" t="s">
        <v>12246</v>
      </c>
      <c r="Z229" s="363"/>
      <c r="AA229" s="363"/>
      <c r="AB229" s="363"/>
      <c r="AC229" s="363"/>
      <c r="AD229" s="363"/>
      <c r="AE229" s="363"/>
      <c r="AF229" s="363"/>
      <c r="AG229" s="363"/>
      <c r="AH229" s="363"/>
      <c r="AI229" s="363"/>
      <c r="AJ229" s="363"/>
      <c r="AK229" s="363"/>
      <c r="AL229" s="365" t="s">
        <v>548</v>
      </c>
      <c r="AM229" s="363"/>
      <c r="AN229" s="367"/>
      <c r="AO229" s="376" t="s">
        <v>11463</v>
      </c>
      <c r="AP229" s="368" t="s">
        <v>11249</v>
      </c>
      <c r="AQ229" s="377">
        <v>44004</v>
      </c>
      <c r="AR229" s="373" t="s">
        <v>12082</v>
      </c>
      <c r="AS229" s="374"/>
      <c r="AT229" s="374"/>
      <c r="AU229" s="374"/>
      <c r="AV229" s="374"/>
      <c r="AW229" s="374"/>
      <c r="AX229" s="374"/>
      <c r="AY229" s="374"/>
      <c r="AZ229" s="374"/>
      <c r="BA229" s="374"/>
      <c r="BB229" s="374"/>
      <c r="BC229" s="374"/>
      <c r="BD229" s="374"/>
    </row>
    <row r="230" spans="1:56" ht="26.25" customHeight="1">
      <c r="A230" s="362" t="s">
        <v>12247</v>
      </c>
      <c r="B230" s="362" t="s">
        <v>12055</v>
      </c>
      <c r="C230" s="362"/>
      <c r="D230" s="106" t="s">
        <v>12248</v>
      </c>
      <c r="E230" s="365" t="s">
        <v>12249</v>
      </c>
      <c r="F230" s="40" t="s">
        <v>12058</v>
      </c>
      <c r="G230" s="62" t="s">
        <v>480</v>
      </c>
      <c r="H230" s="365"/>
      <c r="I230" s="44"/>
      <c r="J230" s="23"/>
      <c r="K230" s="23"/>
      <c r="L230" s="23"/>
      <c r="M230" s="23"/>
      <c r="N230" s="23"/>
      <c r="O230" s="365" t="s">
        <v>12250</v>
      </c>
      <c r="P230" s="365" t="s">
        <v>12251</v>
      </c>
      <c r="Q230" s="365"/>
      <c r="R230" s="365"/>
      <c r="S230" s="364"/>
      <c r="T230" s="375"/>
      <c r="U230" s="375"/>
      <c r="V230" s="392" t="s">
        <v>480</v>
      </c>
      <c r="W230" s="363"/>
      <c r="X230" s="363"/>
      <c r="Y230" s="365"/>
      <c r="Z230" s="363"/>
      <c r="AA230" s="363"/>
      <c r="AB230" s="363"/>
      <c r="AC230" s="363"/>
      <c r="AD230" s="363"/>
      <c r="AE230" s="363"/>
      <c r="AF230" s="363"/>
      <c r="AG230" s="363"/>
      <c r="AH230" s="363"/>
      <c r="AI230" s="363"/>
      <c r="AJ230" s="363"/>
      <c r="AK230" s="363"/>
      <c r="AL230" s="365" t="s">
        <v>548</v>
      </c>
      <c r="AM230" s="363"/>
      <c r="AN230" s="367"/>
      <c r="AO230" s="376" t="s">
        <v>11463</v>
      </c>
      <c r="AP230" s="368" t="s">
        <v>11249</v>
      </c>
      <c r="AQ230" s="377">
        <v>43992</v>
      </c>
      <c r="AR230" s="373" t="s">
        <v>12252</v>
      </c>
      <c r="AS230" s="374"/>
      <c r="AT230" s="374"/>
      <c r="AU230" s="374"/>
      <c r="AV230" s="374"/>
      <c r="AW230" s="374"/>
      <c r="AX230" s="374"/>
      <c r="AY230" s="374"/>
      <c r="AZ230" s="374"/>
      <c r="BA230" s="374"/>
      <c r="BB230" s="374"/>
      <c r="BC230" s="374"/>
      <c r="BD230" s="374"/>
    </row>
    <row r="231" spans="1:56" ht="26.25" customHeight="1">
      <c r="A231" s="362" t="s">
        <v>12253</v>
      </c>
      <c r="B231" s="362" t="s">
        <v>12055</v>
      </c>
      <c r="C231" s="362"/>
      <c r="D231" s="106" t="s">
        <v>12254</v>
      </c>
      <c r="E231" s="365" t="s">
        <v>12255</v>
      </c>
      <c r="F231" s="40" t="s">
        <v>12058</v>
      </c>
      <c r="G231" s="62" t="s">
        <v>480</v>
      </c>
      <c r="H231" s="365"/>
      <c r="I231" s="44"/>
      <c r="J231" s="23"/>
      <c r="K231" s="23"/>
      <c r="L231" s="23"/>
      <c r="M231" s="23"/>
      <c r="N231" s="23"/>
      <c r="O231" s="365" t="s">
        <v>12256</v>
      </c>
      <c r="P231" s="365" t="s">
        <v>12257</v>
      </c>
      <c r="Q231" s="365"/>
      <c r="R231" s="365"/>
      <c r="S231" s="364"/>
      <c r="T231" s="375"/>
      <c r="U231" s="375"/>
      <c r="V231" s="392" t="s">
        <v>480</v>
      </c>
      <c r="W231" s="363"/>
      <c r="X231" s="363"/>
      <c r="Y231" s="365"/>
      <c r="Z231" s="363"/>
      <c r="AA231" s="363"/>
      <c r="AB231" s="363"/>
      <c r="AC231" s="363"/>
      <c r="AD231" s="363"/>
      <c r="AE231" s="363"/>
      <c r="AF231" s="363"/>
      <c r="AG231" s="363"/>
      <c r="AH231" s="363"/>
      <c r="AI231" s="363"/>
      <c r="AJ231" s="363"/>
      <c r="AK231" s="363"/>
      <c r="AL231" s="365" t="s">
        <v>548</v>
      </c>
      <c r="AM231" s="363"/>
      <c r="AN231" s="367"/>
      <c r="AO231" s="376" t="s">
        <v>11463</v>
      </c>
      <c r="AP231" s="368" t="s">
        <v>11249</v>
      </c>
      <c r="AQ231" s="377">
        <v>43992</v>
      </c>
      <c r="AR231" s="373" t="s">
        <v>12252</v>
      </c>
      <c r="AS231" s="374"/>
      <c r="AT231" s="374"/>
      <c r="AU231" s="374"/>
      <c r="AV231" s="374"/>
      <c r="AW231" s="374"/>
      <c r="AX231" s="374"/>
      <c r="AY231" s="374"/>
      <c r="AZ231" s="374"/>
      <c r="BA231" s="374"/>
      <c r="BB231" s="374"/>
      <c r="BC231" s="374"/>
      <c r="BD231" s="374"/>
    </row>
    <row r="232" spans="1:56" ht="26.25" customHeight="1">
      <c r="A232" s="362" t="s">
        <v>12258</v>
      </c>
      <c r="B232" s="362" t="s">
        <v>12055</v>
      </c>
      <c r="C232" s="362"/>
      <c r="D232" s="106" t="s">
        <v>12259</v>
      </c>
      <c r="E232" s="363"/>
      <c r="F232" s="40" t="s">
        <v>33</v>
      </c>
      <c r="G232" s="78" t="s">
        <v>480</v>
      </c>
      <c r="H232" s="365"/>
      <c r="I232" s="44"/>
      <c r="J232" s="23"/>
      <c r="K232" s="23"/>
      <c r="L232" s="23"/>
      <c r="M232" s="23"/>
      <c r="N232" s="23"/>
      <c r="O232" s="365" t="s">
        <v>12260</v>
      </c>
      <c r="P232" s="365" t="s">
        <v>12261</v>
      </c>
      <c r="Q232" s="365"/>
      <c r="R232" s="365"/>
      <c r="S232" s="364"/>
      <c r="T232" s="375"/>
      <c r="U232" s="375"/>
      <c r="V232" s="392" t="s">
        <v>480</v>
      </c>
      <c r="W232" s="363"/>
      <c r="X232" s="363"/>
      <c r="Y232" s="365"/>
      <c r="Z232" s="363"/>
      <c r="AA232" s="363"/>
      <c r="AB232" s="363"/>
      <c r="AC232" s="363"/>
      <c r="AD232" s="363"/>
      <c r="AE232" s="363"/>
      <c r="AF232" s="363"/>
      <c r="AG232" s="363"/>
      <c r="AH232" s="363"/>
      <c r="AI232" s="363"/>
      <c r="AJ232" s="363"/>
      <c r="AK232" s="363"/>
      <c r="AL232" s="365" t="s">
        <v>548</v>
      </c>
      <c r="AM232" s="363"/>
      <c r="AN232" s="367"/>
      <c r="AO232" s="376" t="s">
        <v>11463</v>
      </c>
      <c r="AP232" s="368" t="s">
        <v>11249</v>
      </c>
      <c r="AQ232" s="377">
        <v>43992</v>
      </c>
      <c r="AR232" s="373" t="s">
        <v>12262</v>
      </c>
      <c r="AS232" s="374"/>
      <c r="AT232" s="374"/>
      <c r="AU232" s="374"/>
      <c r="AV232" s="374"/>
      <c r="AW232" s="374"/>
      <c r="AX232" s="374"/>
      <c r="AY232" s="374"/>
      <c r="AZ232" s="374"/>
      <c r="BA232" s="374"/>
      <c r="BB232" s="374"/>
      <c r="BC232" s="374"/>
      <c r="BD232" s="374"/>
    </row>
    <row r="233" spans="1:56" ht="26.25" customHeight="1">
      <c r="A233" s="362" t="s">
        <v>12263</v>
      </c>
      <c r="B233" s="362" t="s">
        <v>12055</v>
      </c>
      <c r="C233" s="362"/>
      <c r="D233" s="106" t="s">
        <v>12160</v>
      </c>
      <c r="E233" s="365" t="s">
        <v>12264</v>
      </c>
      <c r="F233" s="40" t="s">
        <v>12058</v>
      </c>
      <c r="G233" s="62" t="s">
        <v>480</v>
      </c>
      <c r="H233" s="365"/>
      <c r="I233" s="44"/>
      <c r="J233" s="23"/>
      <c r="K233" s="23"/>
      <c r="L233" s="23"/>
      <c r="M233" s="23"/>
      <c r="N233" s="23"/>
      <c r="O233" s="365" t="s">
        <v>12265</v>
      </c>
      <c r="P233" s="365" t="s">
        <v>12266</v>
      </c>
      <c r="Q233" s="365"/>
      <c r="R233" s="365"/>
      <c r="S233" s="364"/>
      <c r="T233" s="375"/>
      <c r="U233" s="375"/>
      <c r="V233" s="392" t="s">
        <v>480</v>
      </c>
      <c r="W233" s="363"/>
      <c r="X233" s="363"/>
      <c r="Y233" s="365"/>
      <c r="Z233" s="363"/>
      <c r="AA233" s="363"/>
      <c r="AB233" s="363"/>
      <c r="AC233" s="363"/>
      <c r="AD233" s="363"/>
      <c r="AE233" s="363"/>
      <c r="AF233" s="363"/>
      <c r="AG233" s="363"/>
      <c r="AH233" s="363"/>
      <c r="AI233" s="363"/>
      <c r="AJ233" s="363"/>
      <c r="AK233" s="363"/>
      <c r="AL233" s="365" t="s">
        <v>548</v>
      </c>
      <c r="AM233" s="363"/>
      <c r="AN233" s="367"/>
      <c r="AO233" s="376" t="s">
        <v>11463</v>
      </c>
      <c r="AP233" s="368" t="s">
        <v>11249</v>
      </c>
      <c r="AQ233" s="377">
        <v>44004</v>
      </c>
      <c r="AR233" s="373" t="s">
        <v>12082</v>
      </c>
      <c r="AS233" s="374"/>
      <c r="AT233" s="374"/>
      <c r="AU233" s="374"/>
      <c r="AV233" s="374"/>
      <c r="AW233" s="374"/>
      <c r="AX233" s="374"/>
      <c r="AY233" s="374"/>
      <c r="AZ233" s="374"/>
      <c r="BA233" s="374"/>
      <c r="BB233" s="374"/>
      <c r="BC233" s="374"/>
      <c r="BD233" s="374"/>
    </row>
    <row r="234" spans="1:56" ht="26.25" customHeight="1">
      <c r="A234" s="362" t="s">
        <v>12267</v>
      </c>
      <c r="B234" s="362" t="s">
        <v>12055</v>
      </c>
      <c r="C234" s="362"/>
      <c r="D234" s="106" t="s">
        <v>12268</v>
      </c>
      <c r="E234" s="365" t="s">
        <v>12058</v>
      </c>
      <c r="F234" s="40" t="s">
        <v>12058</v>
      </c>
      <c r="G234" s="19"/>
      <c r="H234" s="365"/>
      <c r="I234" s="44"/>
      <c r="J234" s="23"/>
      <c r="K234" s="23"/>
      <c r="L234" s="23"/>
      <c r="M234" s="23"/>
      <c r="N234" s="23"/>
      <c r="O234" s="365" t="s">
        <v>12269</v>
      </c>
      <c r="P234" s="365" t="s">
        <v>12270</v>
      </c>
      <c r="Q234" s="365"/>
      <c r="R234" s="365" t="s">
        <v>12128</v>
      </c>
      <c r="S234" s="364"/>
      <c r="T234" s="375"/>
      <c r="U234" s="375"/>
      <c r="V234" s="392" t="s">
        <v>480</v>
      </c>
      <c r="W234" s="363"/>
      <c r="X234" s="363"/>
      <c r="Y234" s="365" t="s">
        <v>12271</v>
      </c>
      <c r="Z234" s="363"/>
      <c r="AA234" s="363"/>
      <c r="AB234" s="363"/>
      <c r="AC234" s="363"/>
      <c r="AD234" s="363"/>
      <c r="AE234" s="363"/>
      <c r="AF234" s="363"/>
      <c r="AG234" s="363"/>
      <c r="AH234" s="363"/>
      <c r="AI234" s="363"/>
      <c r="AJ234" s="363"/>
      <c r="AK234" s="363"/>
      <c r="AL234" s="365" t="s">
        <v>548</v>
      </c>
      <c r="AM234" s="363"/>
      <c r="AN234" s="367"/>
      <c r="AO234" s="376" t="s">
        <v>11463</v>
      </c>
      <c r="AP234" s="368" t="s">
        <v>11249</v>
      </c>
      <c r="AQ234" s="377">
        <v>43999</v>
      </c>
      <c r="AR234" s="373" t="s">
        <v>12272</v>
      </c>
      <c r="AS234" s="374"/>
      <c r="AT234" s="374"/>
      <c r="AU234" s="374"/>
      <c r="AV234" s="374"/>
      <c r="AW234" s="374"/>
      <c r="AX234" s="374"/>
      <c r="AY234" s="374"/>
      <c r="AZ234" s="374"/>
      <c r="BA234" s="374"/>
      <c r="BB234" s="374"/>
      <c r="BC234" s="374"/>
      <c r="BD234" s="374"/>
    </row>
    <row r="235" spans="1:56" ht="26.25" customHeight="1">
      <c r="A235" s="362" t="s">
        <v>12273</v>
      </c>
      <c r="B235" s="362" t="s">
        <v>12055</v>
      </c>
      <c r="C235" s="362"/>
      <c r="D235" s="106" t="s">
        <v>12274</v>
      </c>
      <c r="E235" s="365" t="s">
        <v>12275</v>
      </c>
      <c r="F235" s="40" t="s">
        <v>12058</v>
      </c>
      <c r="G235" s="62" t="s">
        <v>480</v>
      </c>
      <c r="H235" s="365"/>
      <c r="I235" s="44"/>
      <c r="J235" s="23"/>
      <c r="K235" s="23"/>
      <c r="L235" s="23"/>
      <c r="M235" s="23"/>
      <c r="N235" s="23"/>
      <c r="O235" s="365" t="s">
        <v>12276</v>
      </c>
      <c r="P235" s="365" t="s">
        <v>12277</v>
      </c>
      <c r="Q235" s="365"/>
      <c r="R235" s="365"/>
      <c r="S235" s="364"/>
      <c r="T235" s="375"/>
      <c r="U235" s="375"/>
      <c r="V235" s="392" t="s">
        <v>480</v>
      </c>
      <c r="W235" s="363"/>
      <c r="X235" s="363"/>
      <c r="Y235" s="365"/>
      <c r="Z235" s="363"/>
      <c r="AA235" s="363"/>
      <c r="AB235" s="363"/>
      <c r="AC235" s="363"/>
      <c r="AD235" s="363"/>
      <c r="AE235" s="363"/>
      <c r="AF235" s="363"/>
      <c r="AG235" s="363"/>
      <c r="AH235" s="363"/>
      <c r="AI235" s="363"/>
      <c r="AJ235" s="363"/>
      <c r="AK235" s="363"/>
      <c r="AL235" s="365" t="s">
        <v>548</v>
      </c>
      <c r="AM235" s="363"/>
      <c r="AN235" s="367"/>
      <c r="AO235" s="376" t="s">
        <v>11463</v>
      </c>
      <c r="AP235" s="368" t="s">
        <v>11249</v>
      </c>
      <c r="AQ235" s="377">
        <v>43992</v>
      </c>
      <c r="AR235" s="373" t="s">
        <v>12252</v>
      </c>
      <c r="AS235" s="374"/>
      <c r="AT235" s="374"/>
      <c r="AU235" s="374"/>
      <c r="AV235" s="374"/>
      <c r="AW235" s="374"/>
      <c r="AX235" s="374"/>
      <c r="AY235" s="374"/>
      <c r="AZ235" s="374"/>
      <c r="BA235" s="374"/>
      <c r="BB235" s="374"/>
      <c r="BC235" s="374"/>
      <c r="BD235" s="374"/>
    </row>
    <row r="236" spans="1:56" ht="26.25" customHeight="1">
      <c r="A236" s="362" t="s">
        <v>12278</v>
      </c>
      <c r="B236" s="362" t="s">
        <v>12055</v>
      </c>
      <c r="C236" s="362"/>
      <c r="D236" s="106" t="s">
        <v>12279</v>
      </c>
      <c r="E236" s="365" t="s">
        <v>12280</v>
      </c>
      <c r="F236" s="412" t="s">
        <v>12058</v>
      </c>
      <c r="G236" s="62" t="s">
        <v>480</v>
      </c>
      <c r="H236" s="365"/>
      <c r="I236" s="44"/>
      <c r="J236" s="23"/>
      <c r="K236" s="23"/>
      <c r="L236" s="23"/>
      <c r="M236" s="23"/>
      <c r="N236" s="23"/>
      <c r="O236" s="365" t="s">
        <v>12281</v>
      </c>
      <c r="P236" s="365" t="s">
        <v>12282</v>
      </c>
      <c r="Q236" s="365"/>
      <c r="R236" s="365"/>
      <c r="S236" s="364"/>
      <c r="T236" s="375"/>
      <c r="U236" s="375"/>
      <c r="V236" s="392" t="s">
        <v>480</v>
      </c>
      <c r="W236" s="363"/>
      <c r="X236" s="363"/>
      <c r="Y236" s="365"/>
      <c r="Z236" s="363"/>
      <c r="AA236" s="363"/>
      <c r="AB236" s="363"/>
      <c r="AC236" s="363"/>
      <c r="AD236" s="363"/>
      <c r="AE236" s="363"/>
      <c r="AF236" s="363"/>
      <c r="AG236" s="363"/>
      <c r="AH236" s="363"/>
      <c r="AI236" s="363"/>
      <c r="AJ236" s="363"/>
      <c r="AK236" s="363"/>
      <c r="AL236" s="365" t="s">
        <v>548</v>
      </c>
      <c r="AM236" s="363"/>
      <c r="AN236" s="367"/>
      <c r="AO236" s="376" t="s">
        <v>11463</v>
      </c>
      <c r="AP236" s="368" t="s">
        <v>11249</v>
      </c>
      <c r="AQ236" s="377">
        <v>44004</v>
      </c>
      <c r="AR236" s="373" t="s">
        <v>12082</v>
      </c>
      <c r="AS236" s="374"/>
      <c r="AT236" s="374"/>
      <c r="AU236" s="374"/>
      <c r="AV236" s="374"/>
      <c r="AW236" s="374"/>
      <c r="AX236" s="374"/>
      <c r="AY236" s="374"/>
      <c r="AZ236" s="374"/>
      <c r="BA236" s="374"/>
      <c r="BB236" s="374"/>
      <c r="BC236" s="374"/>
      <c r="BD236" s="374"/>
    </row>
    <row r="237" spans="1:56" ht="26.25" customHeight="1">
      <c r="A237" s="362" t="s">
        <v>12283</v>
      </c>
      <c r="B237" s="362" t="s">
        <v>12055</v>
      </c>
      <c r="C237" s="362"/>
      <c r="D237" s="106" t="s">
        <v>12284</v>
      </c>
      <c r="E237" s="365" t="s">
        <v>12058</v>
      </c>
      <c r="F237" s="40" t="s">
        <v>12058</v>
      </c>
      <c r="G237" s="62" t="s">
        <v>480</v>
      </c>
      <c r="H237" s="365"/>
      <c r="I237" s="44"/>
      <c r="J237" s="23"/>
      <c r="K237" s="23"/>
      <c r="L237" s="23"/>
      <c r="M237" s="23"/>
      <c r="N237" s="23"/>
      <c r="O237" s="365" t="s">
        <v>11353</v>
      </c>
      <c r="P237" s="365" t="s">
        <v>11353</v>
      </c>
      <c r="Q237" s="365"/>
      <c r="R237" s="365"/>
      <c r="S237" s="364"/>
      <c r="T237" s="375"/>
      <c r="U237" s="375"/>
      <c r="V237" s="392" t="s">
        <v>480</v>
      </c>
      <c r="W237" s="363"/>
      <c r="X237" s="363"/>
      <c r="Y237" s="365"/>
      <c r="Z237" s="363"/>
      <c r="AA237" s="363"/>
      <c r="AB237" s="363"/>
      <c r="AC237" s="363"/>
      <c r="AD237" s="363"/>
      <c r="AE237" s="363"/>
      <c r="AF237" s="363"/>
      <c r="AG237" s="363"/>
      <c r="AH237" s="363"/>
      <c r="AI237" s="363"/>
      <c r="AJ237" s="363"/>
      <c r="AK237" s="363"/>
      <c r="AL237" s="365"/>
      <c r="AM237" s="363"/>
      <c r="AN237" s="367"/>
      <c r="AO237" s="376" t="s">
        <v>11463</v>
      </c>
      <c r="AP237" s="368" t="s">
        <v>11249</v>
      </c>
      <c r="AQ237" s="377">
        <v>44000</v>
      </c>
      <c r="AR237" s="373" t="s">
        <v>12272</v>
      </c>
      <c r="AS237" s="374"/>
      <c r="AT237" s="374"/>
      <c r="AU237" s="374"/>
      <c r="AV237" s="374"/>
      <c r="AW237" s="374"/>
      <c r="AX237" s="374"/>
      <c r="AY237" s="374"/>
      <c r="AZ237" s="374"/>
      <c r="BA237" s="374"/>
      <c r="BB237" s="374"/>
      <c r="BC237" s="374"/>
      <c r="BD237" s="374"/>
    </row>
    <row r="238" spans="1:56" ht="26.25" customHeight="1">
      <c r="A238" s="362" t="s">
        <v>12285</v>
      </c>
      <c r="B238" s="362" t="s">
        <v>12055</v>
      </c>
      <c r="C238" s="362"/>
      <c r="D238" s="106" t="s">
        <v>12259</v>
      </c>
      <c r="E238" s="363"/>
      <c r="F238" s="40"/>
      <c r="G238" s="62" t="s">
        <v>480</v>
      </c>
      <c r="H238" s="365"/>
      <c r="I238" s="44"/>
      <c r="J238" s="23"/>
      <c r="K238" s="23"/>
      <c r="L238" s="23"/>
      <c r="M238" s="23"/>
      <c r="N238" s="23"/>
      <c r="O238" s="365" t="s">
        <v>12286</v>
      </c>
      <c r="P238" s="365" t="s">
        <v>12287</v>
      </c>
      <c r="Q238" s="365"/>
      <c r="R238" s="365"/>
      <c r="S238" s="364"/>
      <c r="T238" s="375"/>
      <c r="U238" s="375"/>
      <c r="V238" s="392" t="s">
        <v>480</v>
      </c>
      <c r="W238" s="363"/>
      <c r="X238" s="363"/>
      <c r="Y238" s="365"/>
      <c r="Z238" s="363"/>
      <c r="AA238" s="363"/>
      <c r="AB238" s="363"/>
      <c r="AC238" s="363"/>
      <c r="AD238" s="363"/>
      <c r="AE238" s="363"/>
      <c r="AF238" s="363"/>
      <c r="AG238" s="363"/>
      <c r="AH238" s="363"/>
      <c r="AI238" s="363"/>
      <c r="AJ238" s="363"/>
      <c r="AK238" s="363"/>
      <c r="AL238" s="365" t="s">
        <v>548</v>
      </c>
      <c r="AM238" s="363"/>
      <c r="AN238" s="367"/>
      <c r="AO238" s="376" t="s">
        <v>11463</v>
      </c>
      <c r="AP238" s="368" t="s">
        <v>11249</v>
      </c>
      <c r="AQ238" s="377">
        <v>43999</v>
      </c>
      <c r="AR238" s="373" t="s">
        <v>12272</v>
      </c>
      <c r="AS238" s="374"/>
      <c r="AT238" s="374"/>
      <c r="AU238" s="374"/>
      <c r="AV238" s="374"/>
      <c r="AW238" s="374"/>
      <c r="AX238" s="374"/>
      <c r="AY238" s="374"/>
      <c r="AZ238" s="374"/>
      <c r="BA238" s="374"/>
      <c r="BB238" s="374"/>
      <c r="BC238" s="374"/>
      <c r="BD238" s="374"/>
    </row>
    <row r="239" spans="1:56" ht="26.25" customHeight="1">
      <c r="A239" s="362" t="s">
        <v>12288</v>
      </c>
      <c r="B239" s="362" t="s">
        <v>12055</v>
      </c>
      <c r="C239" s="362"/>
      <c r="D239" s="106" t="s">
        <v>12056</v>
      </c>
      <c r="E239" s="365" t="s">
        <v>12289</v>
      </c>
      <c r="F239" s="412" t="s">
        <v>12058</v>
      </c>
      <c r="G239" s="62" t="s">
        <v>480</v>
      </c>
      <c r="H239" s="365"/>
      <c r="I239" s="44"/>
      <c r="J239" s="23"/>
      <c r="K239" s="23"/>
      <c r="L239" s="23"/>
      <c r="M239" s="23"/>
      <c r="N239" s="23"/>
      <c r="O239" s="365" t="s">
        <v>12290</v>
      </c>
      <c r="P239" s="365" t="s">
        <v>12291</v>
      </c>
      <c r="Q239" s="365"/>
      <c r="R239" s="365"/>
      <c r="S239" s="364"/>
      <c r="T239" s="375"/>
      <c r="U239" s="375"/>
      <c r="V239" s="392" t="s">
        <v>480</v>
      </c>
      <c r="W239" s="363"/>
      <c r="X239" s="363"/>
      <c r="Y239" s="365"/>
      <c r="Z239" s="363"/>
      <c r="AA239" s="363"/>
      <c r="AB239" s="363"/>
      <c r="AC239" s="363"/>
      <c r="AD239" s="363"/>
      <c r="AE239" s="363"/>
      <c r="AF239" s="363"/>
      <c r="AG239" s="363"/>
      <c r="AH239" s="363"/>
      <c r="AI239" s="363"/>
      <c r="AJ239" s="363"/>
      <c r="AK239" s="363"/>
      <c r="AL239" s="365" t="s">
        <v>548</v>
      </c>
      <c r="AM239" s="363"/>
      <c r="AN239" s="367"/>
      <c r="AO239" s="376" t="s">
        <v>11463</v>
      </c>
      <c r="AP239" s="368" t="s">
        <v>11249</v>
      </c>
      <c r="AQ239" s="377">
        <v>43992</v>
      </c>
      <c r="AR239" s="373" t="s">
        <v>12252</v>
      </c>
      <c r="AS239" s="374"/>
      <c r="AT239" s="374"/>
      <c r="AU239" s="374"/>
      <c r="AV239" s="374"/>
      <c r="AW239" s="374"/>
      <c r="AX239" s="374"/>
      <c r="AY239" s="374"/>
      <c r="AZ239" s="374"/>
      <c r="BA239" s="374"/>
      <c r="BB239" s="374"/>
      <c r="BC239" s="374"/>
      <c r="BD239" s="374"/>
    </row>
    <row r="240" spans="1:56" ht="26.25" customHeight="1">
      <c r="A240" s="362" t="s">
        <v>12292</v>
      </c>
      <c r="B240" s="362" t="s">
        <v>12055</v>
      </c>
      <c r="C240" s="362"/>
      <c r="D240" s="106" t="s">
        <v>12293</v>
      </c>
      <c r="E240" s="363"/>
      <c r="F240" s="40"/>
      <c r="G240" s="62" t="s">
        <v>480</v>
      </c>
      <c r="H240" s="365"/>
      <c r="I240" s="44"/>
      <c r="J240" s="23"/>
      <c r="K240" s="23"/>
      <c r="L240" s="23"/>
      <c r="M240" s="23"/>
      <c r="N240" s="23"/>
      <c r="O240" s="365" t="s">
        <v>11353</v>
      </c>
      <c r="P240" s="365" t="s">
        <v>11353</v>
      </c>
      <c r="Q240" s="365"/>
      <c r="R240" s="365"/>
      <c r="S240" s="364"/>
      <c r="T240" s="375"/>
      <c r="U240" s="375"/>
      <c r="V240" s="392" t="s">
        <v>480</v>
      </c>
      <c r="W240" s="363"/>
      <c r="X240" s="363"/>
      <c r="Y240" s="365"/>
      <c r="Z240" s="363"/>
      <c r="AA240" s="363"/>
      <c r="AB240" s="363"/>
      <c r="AC240" s="363"/>
      <c r="AD240" s="363"/>
      <c r="AE240" s="363"/>
      <c r="AF240" s="363"/>
      <c r="AG240" s="363"/>
      <c r="AH240" s="363"/>
      <c r="AI240" s="363"/>
      <c r="AJ240" s="363"/>
      <c r="AK240" s="363"/>
      <c r="AL240" s="365"/>
      <c r="AM240" s="363"/>
      <c r="AN240" s="367"/>
      <c r="AO240" s="376" t="s">
        <v>11463</v>
      </c>
      <c r="AP240" s="368" t="s">
        <v>11249</v>
      </c>
      <c r="AQ240" s="377">
        <v>44000</v>
      </c>
      <c r="AR240" s="373" t="s">
        <v>12272</v>
      </c>
      <c r="AS240" s="374"/>
      <c r="AT240" s="374"/>
      <c r="AU240" s="374"/>
      <c r="AV240" s="374"/>
      <c r="AW240" s="374"/>
      <c r="AX240" s="374"/>
      <c r="AY240" s="374"/>
      <c r="AZ240" s="374"/>
      <c r="BA240" s="374"/>
      <c r="BB240" s="374"/>
      <c r="BC240" s="374"/>
      <c r="BD240" s="374"/>
    </row>
    <row r="241" spans="1:56" ht="26.25" customHeight="1">
      <c r="A241" s="362" t="s">
        <v>12294</v>
      </c>
      <c r="B241" s="362" t="s">
        <v>12055</v>
      </c>
      <c r="C241" s="362"/>
      <c r="D241" s="106" t="s">
        <v>12140</v>
      </c>
      <c r="E241" s="363"/>
      <c r="F241" s="40"/>
      <c r="G241" s="62" t="s">
        <v>480</v>
      </c>
      <c r="H241" s="365"/>
      <c r="I241" s="44"/>
      <c r="J241" s="23"/>
      <c r="K241" s="23"/>
      <c r="L241" s="23"/>
      <c r="M241" s="23"/>
      <c r="N241" s="23"/>
      <c r="O241" s="365" t="s">
        <v>12295</v>
      </c>
      <c r="P241" s="365" t="s">
        <v>12296</v>
      </c>
      <c r="Q241" s="365"/>
      <c r="R241" s="365"/>
      <c r="S241" s="364"/>
      <c r="T241" s="375"/>
      <c r="U241" s="375"/>
      <c r="V241" s="392" t="s">
        <v>480</v>
      </c>
      <c r="W241" s="363"/>
      <c r="X241" s="363"/>
      <c r="Y241" s="365"/>
      <c r="Z241" s="363"/>
      <c r="AA241" s="363"/>
      <c r="AB241" s="363"/>
      <c r="AC241" s="363"/>
      <c r="AD241" s="363"/>
      <c r="AE241" s="363"/>
      <c r="AF241" s="363"/>
      <c r="AG241" s="363"/>
      <c r="AH241" s="363"/>
      <c r="AI241" s="363"/>
      <c r="AJ241" s="363"/>
      <c r="AK241" s="363"/>
      <c r="AL241" s="365" t="s">
        <v>548</v>
      </c>
      <c r="AM241" s="363"/>
      <c r="AN241" s="367"/>
      <c r="AO241" s="376" t="s">
        <v>11463</v>
      </c>
      <c r="AP241" s="368" t="s">
        <v>11249</v>
      </c>
      <c r="AQ241" s="377">
        <v>44000</v>
      </c>
      <c r="AR241" s="373" t="s">
        <v>12272</v>
      </c>
      <c r="AS241" s="374"/>
      <c r="AT241" s="374"/>
      <c r="AU241" s="374"/>
      <c r="AV241" s="374"/>
      <c r="AW241" s="374"/>
      <c r="AX241" s="374"/>
      <c r="AY241" s="374"/>
      <c r="AZ241" s="374"/>
      <c r="BA241" s="374"/>
      <c r="BB241" s="374"/>
      <c r="BC241" s="374"/>
      <c r="BD241" s="374"/>
    </row>
    <row r="242" spans="1:56" ht="26.25" customHeight="1">
      <c r="A242" s="362" t="s">
        <v>12297</v>
      </c>
      <c r="B242" s="362" t="s">
        <v>12055</v>
      </c>
      <c r="C242" s="362"/>
      <c r="D242" s="106" t="s">
        <v>12298</v>
      </c>
      <c r="E242" s="363"/>
      <c r="F242" s="40"/>
      <c r="G242" s="62" t="s">
        <v>480</v>
      </c>
      <c r="H242" s="365"/>
      <c r="I242" s="44"/>
      <c r="J242" s="23"/>
      <c r="K242" s="23"/>
      <c r="L242" s="23"/>
      <c r="M242" s="23"/>
      <c r="N242" s="23"/>
      <c r="O242" s="365" t="s">
        <v>12299</v>
      </c>
      <c r="P242" s="365" t="s">
        <v>12300</v>
      </c>
      <c r="Q242" s="365"/>
      <c r="R242" s="365"/>
      <c r="S242" s="364"/>
      <c r="T242" s="375"/>
      <c r="U242" s="375"/>
      <c r="V242" s="392" t="s">
        <v>480</v>
      </c>
      <c r="W242" s="363"/>
      <c r="X242" s="363"/>
      <c r="Y242" s="365"/>
      <c r="Z242" s="363"/>
      <c r="AA242" s="363"/>
      <c r="AB242" s="363"/>
      <c r="AC242" s="363"/>
      <c r="AD242" s="363"/>
      <c r="AE242" s="363"/>
      <c r="AF242" s="363"/>
      <c r="AG242" s="363"/>
      <c r="AH242" s="363"/>
      <c r="AI242" s="363"/>
      <c r="AJ242" s="363"/>
      <c r="AK242" s="363"/>
      <c r="AL242" s="365" t="s">
        <v>548</v>
      </c>
      <c r="AM242" s="363"/>
      <c r="AN242" s="367"/>
      <c r="AO242" s="376" t="s">
        <v>11463</v>
      </c>
      <c r="AP242" s="368" t="s">
        <v>11249</v>
      </c>
      <c r="AQ242" s="377">
        <v>44000</v>
      </c>
      <c r="AR242" s="373" t="s">
        <v>12272</v>
      </c>
      <c r="AS242" s="374"/>
      <c r="AT242" s="374"/>
      <c r="AU242" s="374"/>
      <c r="AV242" s="374"/>
      <c r="AW242" s="374"/>
      <c r="AX242" s="374"/>
      <c r="AY242" s="374"/>
      <c r="AZ242" s="374"/>
      <c r="BA242" s="374"/>
      <c r="BB242" s="374"/>
      <c r="BC242" s="374"/>
      <c r="BD242" s="374"/>
    </row>
    <row r="243" spans="1:56" ht="26.25" customHeight="1">
      <c r="A243" s="362" t="s">
        <v>11707</v>
      </c>
      <c r="B243" s="362" t="s">
        <v>12055</v>
      </c>
      <c r="C243" s="362"/>
      <c r="D243" s="106" t="s">
        <v>12284</v>
      </c>
      <c r="E243" s="365" t="s">
        <v>12301</v>
      </c>
      <c r="F243" s="40" t="s">
        <v>113</v>
      </c>
      <c r="G243" s="62" t="s">
        <v>480</v>
      </c>
      <c r="H243" s="365"/>
      <c r="I243" s="44"/>
      <c r="J243" s="23"/>
      <c r="K243" s="23"/>
      <c r="L243" s="23"/>
      <c r="M243" s="23"/>
      <c r="N243" s="23"/>
      <c r="O243" s="365" t="s">
        <v>12302</v>
      </c>
      <c r="P243" s="365" t="s">
        <v>12303</v>
      </c>
      <c r="Q243" s="365"/>
      <c r="R243" s="365"/>
      <c r="S243" s="364"/>
      <c r="T243" s="375"/>
      <c r="U243" s="375"/>
      <c r="V243" s="392" t="s">
        <v>480</v>
      </c>
      <c r="W243" s="363"/>
      <c r="X243" s="363"/>
      <c r="Y243" s="365"/>
      <c r="Z243" s="363"/>
      <c r="AA243" s="363"/>
      <c r="AB243" s="363"/>
      <c r="AC243" s="363"/>
      <c r="AD243" s="363"/>
      <c r="AE243" s="363"/>
      <c r="AF243" s="363"/>
      <c r="AG243" s="363"/>
      <c r="AH243" s="363"/>
      <c r="AI243" s="363"/>
      <c r="AJ243" s="363"/>
      <c r="AK243" s="363"/>
      <c r="AL243" s="365" t="s">
        <v>548</v>
      </c>
      <c r="AM243" s="363"/>
      <c r="AN243" s="367"/>
      <c r="AO243" s="376" t="s">
        <v>11463</v>
      </c>
      <c r="AP243" s="368" t="s">
        <v>11249</v>
      </c>
      <c r="AQ243" s="377">
        <v>44000</v>
      </c>
      <c r="AR243" s="373" t="s">
        <v>12252</v>
      </c>
      <c r="AS243" s="374"/>
      <c r="AT243" s="374"/>
      <c r="AU243" s="374"/>
      <c r="AV243" s="374"/>
      <c r="AW243" s="374"/>
      <c r="AX243" s="374"/>
      <c r="AY243" s="374"/>
      <c r="AZ243" s="374"/>
      <c r="BA243" s="374"/>
      <c r="BB243" s="374"/>
      <c r="BC243" s="374"/>
      <c r="BD243" s="374"/>
    </row>
    <row r="244" spans="1:56" ht="26.25" customHeight="1">
      <c r="A244" s="362" t="s">
        <v>12304</v>
      </c>
      <c r="B244" s="362" t="s">
        <v>12055</v>
      </c>
      <c r="C244" s="362"/>
      <c r="D244" s="106" t="s">
        <v>12056</v>
      </c>
      <c r="E244" s="365" t="s">
        <v>12305</v>
      </c>
      <c r="F244" s="40" t="s">
        <v>12306</v>
      </c>
      <c r="G244" s="62" t="s">
        <v>480</v>
      </c>
      <c r="H244" s="365"/>
      <c r="I244" s="44"/>
      <c r="J244" s="23"/>
      <c r="K244" s="23"/>
      <c r="L244" s="23"/>
      <c r="M244" s="23"/>
      <c r="N244" s="23"/>
      <c r="O244" s="365" t="s">
        <v>12307</v>
      </c>
      <c r="P244" s="365" t="s">
        <v>12308</v>
      </c>
      <c r="Q244" s="365"/>
      <c r="R244" s="365"/>
      <c r="S244" s="364"/>
      <c r="T244" s="375"/>
      <c r="U244" s="375"/>
      <c r="V244" s="392" t="s">
        <v>480</v>
      </c>
      <c r="W244" s="363"/>
      <c r="X244" s="363"/>
      <c r="Y244" s="363"/>
      <c r="Z244" s="363"/>
      <c r="AA244" s="363"/>
      <c r="AB244" s="363"/>
      <c r="AC244" s="363"/>
      <c r="AD244" s="363"/>
      <c r="AE244" s="363"/>
      <c r="AF244" s="363"/>
      <c r="AG244" s="363"/>
      <c r="AH244" s="363"/>
      <c r="AI244" s="363"/>
      <c r="AJ244" s="363"/>
      <c r="AK244" s="363"/>
      <c r="AL244" s="365" t="s">
        <v>548</v>
      </c>
      <c r="AM244" s="363"/>
      <c r="AN244" s="367"/>
      <c r="AO244" s="376" t="s">
        <v>11463</v>
      </c>
      <c r="AP244" s="368" t="s">
        <v>11249</v>
      </c>
      <c r="AQ244" s="377">
        <v>43992</v>
      </c>
      <c r="AR244" s="373" t="s">
        <v>12252</v>
      </c>
      <c r="AS244" s="374"/>
      <c r="AT244" s="374"/>
      <c r="AU244" s="374"/>
      <c r="AV244" s="374"/>
      <c r="AW244" s="374"/>
      <c r="AX244" s="374"/>
      <c r="AY244" s="374"/>
      <c r="AZ244" s="374"/>
      <c r="BA244" s="374"/>
      <c r="BB244" s="374"/>
      <c r="BC244" s="374"/>
      <c r="BD244" s="374"/>
    </row>
    <row r="245" spans="1:56" ht="26.25" customHeight="1">
      <c r="A245" s="362" t="s">
        <v>12309</v>
      </c>
      <c r="B245" s="362" t="s">
        <v>12055</v>
      </c>
      <c r="C245" s="362"/>
      <c r="D245" s="106" t="s">
        <v>12310</v>
      </c>
      <c r="E245" s="363"/>
      <c r="F245" s="40"/>
      <c r="G245" s="62" t="s">
        <v>480</v>
      </c>
      <c r="H245" s="365"/>
      <c r="I245" s="44"/>
      <c r="J245" s="23"/>
      <c r="K245" s="23"/>
      <c r="L245" s="23"/>
      <c r="M245" s="23"/>
      <c r="N245" s="23"/>
      <c r="O245" s="365" t="s">
        <v>12311</v>
      </c>
      <c r="P245" s="365" t="s">
        <v>12312</v>
      </c>
      <c r="Q245" s="365"/>
      <c r="R245" s="365"/>
      <c r="S245" s="364"/>
      <c r="T245" s="375"/>
      <c r="U245" s="375"/>
      <c r="V245" s="392" t="s">
        <v>480</v>
      </c>
      <c r="W245" s="363"/>
      <c r="X245" s="363"/>
      <c r="Y245" s="363"/>
      <c r="Z245" s="363"/>
      <c r="AA245" s="363"/>
      <c r="AB245" s="363"/>
      <c r="AC245" s="363"/>
      <c r="AD245" s="363"/>
      <c r="AE245" s="363"/>
      <c r="AF245" s="363"/>
      <c r="AG245" s="363"/>
      <c r="AH245" s="363"/>
      <c r="AI245" s="363"/>
      <c r="AJ245" s="363"/>
      <c r="AK245" s="363"/>
      <c r="AL245" s="365" t="s">
        <v>548</v>
      </c>
      <c r="AM245" s="363"/>
      <c r="AN245" s="367"/>
      <c r="AO245" s="376" t="s">
        <v>11463</v>
      </c>
      <c r="AP245" s="368" t="s">
        <v>11249</v>
      </c>
      <c r="AQ245" s="377">
        <v>44000</v>
      </c>
      <c r="AR245" s="373" t="s">
        <v>12272</v>
      </c>
      <c r="AS245" s="374"/>
      <c r="AT245" s="374"/>
      <c r="AU245" s="374"/>
      <c r="AV245" s="374"/>
      <c r="AW245" s="374"/>
      <c r="AX245" s="374"/>
      <c r="AY245" s="374"/>
      <c r="AZ245" s="374"/>
      <c r="BA245" s="374"/>
      <c r="BB245" s="374"/>
      <c r="BC245" s="374"/>
      <c r="BD245" s="374"/>
    </row>
    <row r="246" spans="1:56" ht="26.25" customHeight="1">
      <c r="A246" s="362" t="s">
        <v>12313</v>
      </c>
      <c r="B246" s="362" t="s">
        <v>12055</v>
      </c>
      <c r="C246" s="362"/>
      <c r="D246" s="106" t="s">
        <v>12314</v>
      </c>
      <c r="E246" s="363"/>
      <c r="F246" s="40"/>
      <c r="G246" s="19"/>
      <c r="H246" s="365"/>
      <c r="I246" s="44"/>
      <c r="J246" s="23"/>
      <c r="K246" s="23"/>
      <c r="L246" s="23"/>
      <c r="M246" s="23"/>
      <c r="N246" s="23"/>
      <c r="O246" s="365" t="s">
        <v>12315</v>
      </c>
      <c r="P246" s="365" t="s">
        <v>12316</v>
      </c>
      <c r="Q246" s="365"/>
      <c r="R246" s="365" t="s">
        <v>180</v>
      </c>
      <c r="S246" s="364"/>
      <c r="T246" s="375"/>
      <c r="U246" s="375"/>
      <c r="V246" s="392" t="s">
        <v>480</v>
      </c>
      <c r="W246" s="363"/>
      <c r="X246" s="363"/>
      <c r="Y246" s="363"/>
      <c r="Z246" s="363"/>
      <c r="AA246" s="363"/>
      <c r="AB246" s="363"/>
      <c r="AC246" s="363"/>
      <c r="AD246" s="363"/>
      <c r="AE246" s="363"/>
      <c r="AF246" s="363"/>
      <c r="AG246" s="363"/>
      <c r="AH246" s="363"/>
      <c r="AI246" s="363"/>
      <c r="AJ246" s="363"/>
      <c r="AK246" s="363"/>
      <c r="AL246" s="365" t="s">
        <v>548</v>
      </c>
      <c r="AM246" s="363"/>
      <c r="AN246" s="367"/>
      <c r="AO246" s="376" t="s">
        <v>11463</v>
      </c>
      <c r="AP246" s="368" t="s">
        <v>11249</v>
      </c>
      <c r="AQ246" s="377">
        <v>44000</v>
      </c>
      <c r="AR246" s="373" t="s">
        <v>12272</v>
      </c>
      <c r="AS246" s="374"/>
      <c r="AT246" s="374"/>
      <c r="AU246" s="374"/>
      <c r="AV246" s="374"/>
      <c r="AW246" s="374"/>
      <c r="AX246" s="374"/>
      <c r="AY246" s="374"/>
      <c r="AZ246" s="374"/>
      <c r="BA246" s="374"/>
      <c r="BB246" s="374"/>
      <c r="BC246" s="374"/>
      <c r="BD246" s="374"/>
    </row>
    <row r="247" spans="1:56" ht="26.25" customHeight="1">
      <c r="A247" s="362" t="s">
        <v>12317</v>
      </c>
      <c r="B247" s="362" t="s">
        <v>12055</v>
      </c>
      <c r="C247" s="362"/>
      <c r="D247" s="106" t="s">
        <v>12318</v>
      </c>
      <c r="E247" s="363"/>
      <c r="F247" s="40"/>
      <c r="G247" s="62" t="s">
        <v>480</v>
      </c>
      <c r="H247" s="365"/>
      <c r="I247" s="44"/>
      <c r="J247" s="23"/>
      <c r="K247" s="23"/>
      <c r="L247" s="23"/>
      <c r="M247" s="23"/>
      <c r="N247" s="23"/>
      <c r="O247" s="365" t="s">
        <v>12319</v>
      </c>
      <c r="P247" s="365" t="s">
        <v>12320</v>
      </c>
      <c r="Q247" s="365"/>
      <c r="R247" s="365" t="s">
        <v>180</v>
      </c>
      <c r="S247" s="364"/>
      <c r="T247" s="375"/>
      <c r="U247" s="375"/>
      <c r="V247" s="392" t="s">
        <v>480</v>
      </c>
      <c r="W247" s="363"/>
      <c r="X247" s="363"/>
      <c r="Y247" s="365" t="s">
        <v>12321</v>
      </c>
      <c r="Z247" s="363"/>
      <c r="AA247" s="363"/>
      <c r="AB247" s="363"/>
      <c r="AC247" s="363"/>
      <c r="AD247" s="363"/>
      <c r="AE247" s="363"/>
      <c r="AF247" s="363"/>
      <c r="AG247" s="363"/>
      <c r="AH247" s="363"/>
      <c r="AI247" s="363"/>
      <c r="AJ247" s="363"/>
      <c r="AK247" s="363"/>
      <c r="AL247" s="365" t="s">
        <v>548</v>
      </c>
      <c r="AM247" s="363"/>
      <c r="AN247" s="367"/>
      <c r="AO247" s="376" t="s">
        <v>11463</v>
      </c>
      <c r="AP247" s="368" t="s">
        <v>11249</v>
      </c>
      <c r="AQ247" s="377">
        <v>44000</v>
      </c>
      <c r="AR247" s="373" t="s">
        <v>12272</v>
      </c>
      <c r="AS247" s="374"/>
      <c r="AT247" s="374"/>
      <c r="AU247" s="374"/>
      <c r="AV247" s="374"/>
      <c r="AW247" s="374"/>
      <c r="AX247" s="374"/>
      <c r="AY247" s="374"/>
      <c r="AZ247" s="374"/>
      <c r="BA247" s="374"/>
      <c r="BB247" s="374"/>
      <c r="BC247" s="374"/>
      <c r="BD247" s="374"/>
    </row>
    <row r="248" spans="1:56" ht="26.25" customHeight="1">
      <c r="A248" s="362" t="s">
        <v>12322</v>
      </c>
      <c r="B248" s="362" t="s">
        <v>12055</v>
      </c>
      <c r="C248" s="362"/>
      <c r="D248" s="106" t="s">
        <v>12056</v>
      </c>
      <c r="E248" s="363"/>
      <c r="F248" s="40"/>
      <c r="G248" s="62" t="s">
        <v>480</v>
      </c>
      <c r="H248" s="365"/>
      <c r="I248" s="44"/>
      <c r="J248" s="23"/>
      <c r="K248" s="23"/>
      <c r="L248" s="23"/>
      <c r="M248" s="23"/>
      <c r="N248" s="23"/>
      <c r="O248" s="365" t="s">
        <v>12323</v>
      </c>
      <c r="P248" s="365" t="s">
        <v>12324</v>
      </c>
      <c r="Q248" s="365"/>
      <c r="R248" s="365"/>
      <c r="S248" s="364"/>
      <c r="T248" s="375"/>
      <c r="U248" s="375"/>
      <c r="V248" s="392" t="s">
        <v>480</v>
      </c>
      <c r="W248" s="363"/>
      <c r="X248" s="363"/>
      <c r="Y248" s="365"/>
      <c r="Z248" s="363"/>
      <c r="AA248" s="363"/>
      <c r="AB248" s="363"/>
      <c r="AC248" s="363"/>
      <c r="AD248" s="363"/>
      <c r="AE248" s="363"/>
      <c r="AF248" s="363"/>
      <c r="AG248" s="363"/>
      <c r="AH248" s="363"/>
      <c r="AI248" s="363"/>
      <c r="AJ248" s="363"/>
      <c r="AK248" s="363"/>
      <c r="AL248" s="365" t="s">
        <v>548</v>
      </c>
      <c r="AM248" s="363"/>
      <c r="AN248" s="367"/>
      <c r="AO248" s="376" t="s">
        <v>11463</v>
      </c>
      <c r="AP248" s="368" t="s">
        <v>11249</v>
      </c>
      <c r="AQ248" s="377">
        <v>44000</v>
      </c>
      <c r="AR248" s="373" t="s">
        <v>12272</v>
      </c>
      <c r="AS248" s="374"/>
      <c r="AT248" s="374"/>
      <c r="AU248" s="374"/>
      <c r="AV248" s="374"/>
      <c r="AW248" s="374"/>
      <c r="AX248" s="374"/>
      <c r="AY248" s="374"/>
      <c r="AZ248" s="374"/>
      <c r="BA248" s="374"/>
      <c r="BB248" s="374"/>
      <c r="BC248" s="374"/>
      <c r="BD248" s="374"/>
    </row>
    <row r="249" spans="1:56" ht="26.25" customHeight="1">
      <c r="A249" s="362" t="s">
        <v>12325</v>
      </c>
      <c r="B249" s="362" t="s">
        <v>12055</v>
      </c>
      <c r="C249" s="362"/>
      <c r="D249" s="106" t="s">
        <v>12326</v>
      </c>
      <c r="E249" s="363"/>
      <c r="F249" s="40"/>
      <c r="G249" s="62" t="s">
        <v>480</v>
      </c>
      <c r="H249" s="365"/>
      <c r="I249" s="44"/>
      <c r="J249" s="23"/>
      <c r="K249" s="23"/>
      <c r="L249" s="23"/>
      <c r="M249" s="23"/>
      <c r="N249" s="23"/>
      <c r="O249" s="365" t="s">
        <v>12327</v>
      </c>
      <c r="P249" s="365" t="s">
        <v>12328</v>
      </c>
      <c r="Q249" s="365"/>
      <c r="R249" s="365"/>
      <c r="S249" s="364"/>
      <c r="T249" s="375"/>
      <c r="U249" s="375"/>
      <c r="V249" s="392" t="s">
        <v>480</v>
      </c>
      <c r="W249" s="363"/>
      <c r="X249" s="363"/>
      <c r="Y249" s="365"/>
      <c r="Z249" s="363"/>
      <c r="AA249" s="363"/>
      <c r="AB249" s="363"/>
      <c r="AC249" s="363"/>
      <c r="AD249" s="363"/>
      <c r="AE249" s="363"/>
      <c r="AF249" s="363"/>
      <c r="AG249" s="363"/>
      <c r="AH249" s="363"/>
      <c r="AI249" s="363"/>
      <c r="AJ249" s="363"/>
      <c r="AK249" s="363"/>
      <c r="AL249" s="365" t="s">
        <v>548</v>
      </c>
      <c r="AM249" s="363"/>
      <c r="AN249" s="367"/>
      <c r="AO249" s="376" t="s">
        <v>11463</v>
      </c>
      <c r="AP249" s="368" t="s">
        <v>11249</v>
      </c>
      <c r="AQ249" s="377">
        <v>44000</v>
      </c>
      <c r="AR249" s="373" t="s">
        <v>12272</v>
      </c>
      <c r="AS249" s="374"/>
      <c r="AT249" s="374"/>
      <c r="AU249" s="374"/>
      <c r="AV249" s="374"/>
      <c r="AW249" s="374"/>
      <c r="AX249" s="374"/>
      <c r="AY249" s="374"/>
      <c r="AZ249" s="374"/>
      <c r="BA249" s="374"/>
      <c r="BB249" s="374"/>
      <c r="BC249" s="374"/>
      <c r="BD249" s="374"/>
    </row>
    <row r="250" spans="1:56" ht="26.25" customHeight="1">
      <c r="A250" s="362" t="s">
        <v>12329</v>
      </c>
      <c r="B250" s="362" t="s">
        <v>12055</v>
      </c>
      <c r="C250" s="362"/>
      <c r="D250" s="106" t="s">
        <v>12330</v>
      </c>
      <c r="E250" s="363"/>
      <c r="F250" s="40"/>
      <c r="G250" s="62" t="s">
        <v>480</v>
      </c>
      <c r="H250" s="365"/>
      <c r="I250" s="44"/>
      <c r="J250" s="23"/>
      <c r="K250" s="23"/>
      <c r="L250" s="23"/>
      <c r="M250" s="23"/>
      <c r="N250" s="23"/>
      <c r="O250" s="365" t="s">
        <v>12331</v>
      </c>
      <c r="P250" s="365" t="s">
        <v>11397</v>
      </c>
      <c r="Q250" s="365"/>
      <c r="R250" s="365"/>
      <c r="S250" s="364"/>
      <c r="T250" s="375"/>
      <c r="U250" s="375"/>
      <c r="V250" s="392" t="s">
        <v>480</v>
      </c>
      <c r="W250" s="363"/>
      <c r="X250" s="363"/>
      <c r="Y250" s="365"/>
      <c r="Z250" s="363"/>
      <c r="AA250" s="363"/>
      <c r="AB250" s="363"/>
      <c r="AC250" s="363"/>
      <c r="AD250" s="363"/>
      <c r="AE250" s="363"/>
      <c r="AF250" s="363"/>
      <c r="AG250" s="363"/>
      <c r="AH250" s="363"/>
      <c r="AI250" s="363"/>
      <c r="AJ250" s="363"/>
      <c r="AK250" s="363"/>
      <c r="AL250" s="365" t="s">
        <v>548</v>
      </c>
      <c r="AM250" s="363"/>
      <c r="AN250" s="367"/>
      <c r="AO250" s="376" t="s">
        <v>11463</v>
      </c>
      <c r="AP250" s="368" t="s">
        <v>11249</v>
      </c>
      <c r="AQ250" s="377">
        <v>44000</v>
      </c>
      <c r="AR250" s="373" t="s">
        <v>12272</v>
      </c>
      <c r="AS250" s="374"/>
      <c r="AT250" s="374"/>
      <c r="AU250" s="374"/>
      <c r="AV250" s="374"/>
      <c r="AW250" s="374"/>
      <c r="AX250" s="374"/>
      <c r="AY250" s="374"/>
      <c r="AZ250" s="374"/>
      <c r="BA250" s="374"/>
      <c r="BB250" s="374"/>
      <c r="BC250" s="374"/>
      <c r="BD250" s="374"/>
    </row>
    <row r="251" spans="1:56" ht="26.25" customHeight="1">
      <c r="A251" s="362" t="s">
        <v>12332</v>
      </c>
      <c r="B251" s="362" t="s">
        <v>12055</v>
      </c>
      <c r="C251" s="362"/>
      <c r="D251" s="106" t="s">
        <v>12333</v>
      </c>
      <c r="E251" s="363"/>
      <c r="F251" s="40"/>
      <c r="G251" s="62" t="s">
        <v>480</v>
      </c>
      <c r="H251" s="365"/>
      <c r="I251" s="44"/>
      <c r="J251" s="23"/>
      <c r="K251" s="23"/>
      <c r="L251" s="23"/>
      <c r="M251" s="23"/>
      <c r="N251" s="23"/>
      <c r="O251" s="365" t="s">
        <v>12334</v>
      </c>
      <c r="P251" s="365" t="s">
        <v>12335</v>
      </c>
      <c r="Q251" s="365"/>
      <c r="R251" s="365"/>
      <c r="S251" s="364"/>
      <c r="T251" s="375"/>
      <c r="U251" s="375"/>
      <c r="V251" s="392" t="s">
        <v>480</v>
      </c>
      <c r="W251" s="363"/>
      <c r="X251" s="363"/>
      <c r="Y251" s="365"/>
      <c r="Z251" s="363"/>
      <c r="AA251" s="363"/>
      <c r="AB251" s="363"/>
      <c r="AC251" s="363"/>
      <c r="AD251" s="363"/>
      <c r="AE251" s="363"/>
      <c r="AF251" s="363"/>
      <c r="AG251" s="363"/>
      <c r="AH251" s="363"/>
      <c r="AI251" s="363"/>
      <c r="AJ251" s="363"/>
      <c r="AK251" s="363"/>
      <c r="AL251" s="365" t="s">
        <v>548</v>
      </c>
      <c r="AM251" s="363"/>
      <c r="AN251" s="367"/>
      <c r="AO251" s="376" t="s">
        <v>11463</v>
      </c>
      <c r="AP251" s="368" t="s">
        <v>11249</v>
      </c>
      <c r="AQ251" s="377">
        <v>44000</v>
      </c>
      <c r="AR251" s="373" t="s">
        <v>12272</v>
      </c>
      <c r="AS251" s="374"/>
      <c r="AT251" s="374"/>
      <c r="AU251" s="374"/>
      <c r="AV251" s="374"/>
      <c r="AW251" s="374"/>
      <c r="AX251" s="374"/>
      <c r="AY251" s="374"/>
      <c r="AZ251" s="374"/>
      <c r="BA251" s="374"/>
      <c r="BB251" s="374"/>
      <c r="BC251" s="374"/>
      <c r="BD251" s="374"/>
    </row>
    <row r="252" spans="1:56" ht="26.25" customHeight="1">
      <c r="A252" s="362" t="s">
        <v>12336</v>
      </c>
      <c r="B252" s="362" t="s">
        <v>12055</v>
      </c>
      <c r="C252" s="362"/>
      <c r="D252" s="106" t="s">
        <v>12337</v>
      </c>
      <c r="E252" s="363"/>
      <c r="F252" s="40"/>
      <c r="G252" s="19"/>
      <c r="H252" s="365"/>
      <c r="I252" s="44"/>
      <c r="J252" s="23"/>
      <c r="K252" s="23"/>
      <c r="L252" s="23"/>
      <c r="M252" s="23"/>
      <c r="N252" s="23"/>
      <c r="O252" s="365" t="s">
        <v>12338</v>
      </c>
      <c r="P252" s="365" t="s">
        <v>12339</v>
      </c>
      <c r="Q252" s="365"/>
      <c r="R252" s="365" t="s">
        <v>180</v>
      </c>
      <c r="S252" s="364"/>
      <c r="T252" s="375"/>
      <c r="U252" s="375"/>
      <c r="V252" s="392" t="s">
        <v>480</v>
      </c>
      <c r="W252" s="363"/>
      <c r="X252" s="363"/>
      <c r="Y252" s="365" t="s">
        <v>12340</v>
      </c>
      <c r="Z252" s="363"/>
      <c r="AA252" s="363"/>
      <c r="AB252" s="363"/>
      <c r="AC252" s="363"/>
      <c r="AD252" s="363"/>
      <c r="AE252" s="363"/>
      <c r="AF252" s="363"/>
      <c r="AG252" s="363"/>
      <c r="AH252" s="363"/>
      <c r="AI252" s="363"/>
      <c r="AJ252" s="363"/>
      <c r="AK252" s="363"/>
      <c r="AL252" s="365" t="s">
        <v>548</v>
      </c>
      <c r="AM252" s="363"/>
      <c r="AN252" s="367"/>
      <c r="AO252" s="376" t="s">
        <v>11463</v>
      </c>
      <c r="AP252" s="368" t="s">
        <v>11249</v>
      </c>
      <c r="AQ252" s="377">
        <v>44000</v>
      </c>
      <c r="AR252" s="373" t="s">
        <v>12272</v>
      </c>
      <c r="AS252" s="374"/>
      <c r="AT252" s="374"/>
      <c r="AU252" s="374"/>
      <c r="AV252" s="374"/>
      <c r="AW252" s="374"/>
      <c r="AX252" s="374"/>
      <c r="AY252" s="374"/>
      <c r="AZ252" s="374"/>
      <c r="BA252" s="374"/>
      <c r="BB252" s="374"/>
      <c r="BC252" s="374"/>
      <c r="BD252" s="374"/>
    </row>
    <row r="253" spans="1:56" ht="26.25" customHeight="1">
      <c r="A253" s="362" t="s">
        <v>12341</v>
      </c>
      <c r="B253" s="362" t="s">
        <v>12055</v>
      </c>
      <c r="C253" s="362"/>
      <c r="D253" s="106" t="s">
        <v>12342</v>
      </c>
      <c r="E253" s="363"/>
      <c r="F253" s="40"/>
      <c r="G253" s="62" t="s">
        <v>480</v>
      </c>
      <c r="H253" s="365"/>
      <c r="I253" s="44"/>
      <c r="J253" s="23"/>
      <c r="K253" s="23"/>
      <c r="L253" s="23"/>
      <c r="M253" s="23"/>
      <c r="N253" s="23"/>
      <c r="O253" s="365" t="s">
        <v>12343</v>
      </c>
      <c r="P253" s="365" t="s">
        <v>12344</v>
      </c>
      <c r="Q253" s="365"/>
      <c r="R253" s="365"/>
      <c r="S253" s="364"/>
      <c r="T253" s="375"/>
      <c r="U253" s="375"/>
      <c r="V253" s="392" t="s">
        <v>480</v>
      </c>
      <c r="W253" s="363"/>
      <c r="X253" s="363"/>
      <c r="Y253" s="365"/>
      <c r="Z253" s="363"/>
      <c r="AA253" s="363"/>
      <c r="AB253" s="363"/>
      <c r="AC253" s="363"/>
      <c r="AD253" s="363"/>
      <c r="AE253" s="363"/>
      <c r="AF253" s="363"/>
      <c r="AG253" s="363"/>
      <c r="AH253" s="363"/>
      <c r="AI253" s="363"/>
      <c r="AJ253" s="363"/>
      <c r="AK253" s="363"/>
      <c r="AL253" s="365" t="s">
        <v>548</v>
      </c>
      <c r="AM253" s="363"/>
      <c r="AN253" s="367"/>
      <c r="AO253" s="376" t="s">
        <v>11463</v>
      </c>
      <c r="AP253" s="368" t="s">
        <v>11249</v>
      </c>
      <c r="AQ253" s="377">
        <v>44000</v>
      </c>
      <c r="AR253" s="373" t="s">
        <v>12272</v>
      </c>
      <c r="AS253" s="374"/>
      <c r="AT253" s="374"/>
      <c r="AU253" s="374"/>
      <c r="AV253" s="374"/>
      <c r="AW253" s="374"/>
      <c r="AX253" s="374"/>
      <c r="AY253" s="374"/>
      <c r="AZ253" s="374"/>
      <c r="BA253" s="374"/>
      <c r="BB253" s="374"/>
      <c r="BC253" s="374"/>
      <c r="BD253" s="374"/>
    </row>
    <row r="254" spans="1:56" ht="26.25" customHeight="1">
      <c r="A254" s="362" t="s">
        <v>12345</v>
      </c>
      <c r="B254" s="362" t="s">
        <v>12055</v>
      </c>
      <c r="C254" s="362"/>
      <c r="D254" s="106" t="s">
        <v>12056</v>
      </c>
      <c r="E254" s="363"/>
      <c r="F254" s="40"/>
      <c r="G254" s="62" t="s">
        <v>480</v>
      </c>
      <c r="H254" s="365"/>
      <c r="I254" s="44"/>
      <c r="J254" s="23"/>
      <c r="K254" s="23"/>
      <c r="L254" s="23"/>
      <c r="M254" s="23"/>
      <c r="N254" s="23"/>
      <c r="O254" s="365" t="s">
        <v>12346</v>
      </c>
      <c r="P254" s="365" t="s">
        <v>11397</v>
      </c>
      <c r="Q254" s="365"/>
      <c r="R254" s="365"/>
      <c r="S254" s="364"/>
      <c r="T254" s="375"/>
      <c r="U254" s="375"/>
      <c r="V254" s="392" t="s">
        <v>480</v>
      </c>
      <c r="W254" s="363"/>
      <c r="X254" s="363"/>
      <c r="Y254" s="365"/>
      <c r="Z254" s="363"/>
      <c r="AA254" s="363"/>
      <c r="AB254" s="363"/>
      <c r="AC254" s="363"/>
      <c r="AD254" s="363"/>
      <c r="AE254" s="363"/>
      <c r="AF254" s="363"/>
      <c r="AG254" s="363"/>
      <c r="AH254" s="363"/>
      <c r="AI254" s="363"/>
      <c r="AJ254" s="363"/>
      <c r="AK254" s="363"/>
      <c r="AL254" s="365" t="s">
        <v>548</v>
      </c>
      <c r="AM254" s="363"/>
      <c r="AN254" s="367"/>
      <c r="AO254" s="376" t="s">
        <v>11463</v>
      </c>
      <c r="AP254" s="368" t="s">
        <v>11249</v>
      </c>
      <c r="AQ254" s="377">
        <v>44000</v>
      </c>
      <c r="AR254" s="373" t="s">
        <v>12272</v>
      </c>
      <c r="AS254" s="374"/>
      <c r="AT254" s="374"/>
      <c r="AU254" s="374"/>
      <c r="AV254" s="374"/>
      <c r="AW254" s="374"/>
      <c r="AX254" s="374"/>
      <c r="AY254" s="374"/>
      <c r="AZ254" s="374"/>
      <c r="BA254" s="374"/>
      <c r="BB254" s="374"/>
      <c r="BC254" s="374"/>
      <c r="BD254" s="374"/>
    </row>
    <row r="255" spans="1:56" ht="26.25" customHeight="1">
      <c r="A255" s="362" t="s">
        <v>12347</v>
      </c>
      <c r="B255" s="362" t="s">
        <v>12055</v>
      </c>
      <c r="C255" s="362"/>
      <c r="D255" s="106" t="s">
        <v>12056</v>
      </c>
      <c r="E255" s="363"/>
      <c r="F255" s="40"/>
      <c r="G255" s="62" t="s">
        <v>480</v>
      </c>
      <c r="H255" s="365"/>
      <c r="I255" s="44"/>
      <c r="J255" s="23"/>
      <c r="K255" s="23"/>
      <c r="L255" s="23"/>
      <c r="M255" s="23"/>
      <c r="N255" s="23"/>
      <c r="O255" s="365" t="s">
        <v>12348</v>
      </c>
      <c r="P255" s="365" t="s">
        <v>12349</v>
      </c>
      <c r="Q255" s="365"/>
      <c r="R255" s="365"/>
      <c r="S255" s="364"/>
      <c r="T255" s="375"/>
      <c r="U255" s="375"/>
      <c r="V255" s="392" t="s">
        <v>480</v>
      </c>
      <c r="W255" s="363"/>
      <c r="X255" s="363"/>
      <c r="Y255" s="365"/>
      <c r="Z255" s="363"/>
      <c r="AA255" s="363"/>
      <c r="AB255" s="363"/>
      <c r="AC255" s="363"/>
      <c r="AD255" s="363"/>
      <c r="AE255" s="363"/>
      <c r="AF255" s="363"/>
      <c r="AG255" s="363"/>
      <c r="AH255" s="363"/>
      <c r="AI255" s="363"/>
      <c r="AJ255" s="363"/>
      <c r="AK255" s="363"/>
      <c r="AL255" s="365" t="s">
        <v>548</v>
      </c>
      <c r="AM255" s="363"/>
      <c r="AN255" s="367"/>
      <c r="AO255" s="376" t="s">
        <v>11463</v>
      </c>
      <c r="AP255" s="368" t="s">
        <v>11249</v>
      </c>
      <c r="AQ255" s="377">
        <v>44000</v>
      </c>
      <c r="AR255" s="373" t="s">
        <v>12272</v>
      </c>
      <c r="AS255" s="374"/>
      <c r="AT255" s="374"/>
      <c r="AU255" s="374"/>
      <c r="AV255" s="374"/>
      <c r="AW255" s="374"/>
      <c r="AX255" s="374"/>
      <c r="AY255" s="374"/>
      <c r="AZ255" s="374"/>
      <c r="BA255" s="374"/>
      <c r="BB255" s="374"/>
      <c r="BC255" s="374"/>
      <c r="BD255" s="374"/>
    </row>
    <row r="256" spans="1:56" ht="26.25" customHeight="1">
      <c r="A256" s="362" t="s">
        <v>12350</v>
      </c>
      <c r="B256" s="362" t="s">
        <v>12055</v>
      </c>
      <c r="C256" s="362"/>
      <c r="D256" s="106" t="s">
        <v>12351</v>
      </c>
      <c r="E256" s="363"/>
      <c r="F256" s="40"/>
      <c r="G256" s="62" t="s">
        <v>480</v>
      </c>
      <c r="H256" s="365"/>
      <c r="I256" s="44"/>
      <c r="J256" s="23"/>
      <c r="K256" s="23"/>
      <c r="L256" s="23"/>
      <c r="M256" s="23"/>
      <c r="N256" s="23"/>
      <c r="O256" s="365" t="s">
        <v>12352</v>
      </c>
      <c r="P256" s="365" t="s">
        <v>12353</v>
      </c>
      <c r="Q256" s="365"/>
      <c r="R256" s="365"/>
      <c r="S256" s="364"/>
      <c r="T256" s="375"/>
      <c r="U256" s="375"/>
      <c r="V256" s="392" t="s">
        <v>480</v>
      </c>
      <c r="W256" s="363"/>
      <c r="X256" s="363"/>
      <c r="Y256" s="365"/>
      <c r="Z256" s="363"/>
      <c r="AA256" s="363"/>
      <c r="AB256" s="363"/>
      <c r="AC256" s="363"/>
      <c r="AD256" s="363"/>
      <c r="AE256" s="363"/>
      <c r="AF256" s="363"/>
      <c r="AG256" s="363"/>
      <c r="AH256" s="363"/>
      <c r="AI256" s="363"/>
      <c r="AJ256" s="363"/>
      <c r="AK256" s="363"/>
      <c r="AL256" s="365" t="s">
        <v>548</v>
      </c>
      <c r="AM256" s="363"/>
      <c r="AN256" s="367"/>
      <c r="AO256" s="376" t="s">
        <v>11463</v>
      </c>
      <c r="AP256" s="368" t="s">
        <v>11249</v>
      </c>
      <c r="AQ256" s="377">
        <v>44000</v>
      </c>
      <c r="AR256" s="373" t="s">
        <v>12272</v>
      </c>
      <c r="AS256" s="374"/>
      <c r="AT256" s="374"/>
      <c r="AU256" s="374"/>
      <c r="AV256" s="374"/>
      <c r="AW256" s="374"/>
      <c r="AX256" s="374"/>
      <c r="AY256" s="374"/>
      <c r="AZ256" s="374"/>
      <c r="BA256" s="374"/>
      <c r="BB256" s="374"/>
      <c r="BC256" s="374"/>
      <c r="BD256" s="374"/>
    </row>
    <row r="257" spans="1:56" ht="26.25" customHeight="1">
      <c r="A257" s="362" t="s">
        <v>12354</v>
      </c>
      <c r="B257" s="362" t="s">
        <v>12055</v>
      </c>
      <c r="C257" s="362"/>
      <c r="D257" s="106" t="s">
        <v>12056</v>
      </c>
      <c r="E257" s="363"/>
      <c r="F257" s="40"/>
      <c r="G257" s="62" t="s">
        <v>480</v>
      </c>
      <c r="H257" s="365"/>
      <c r="I257" s="44"/>
      <c r="J257" s="23"/>
      <c r="K257" s="23"/>
      <c r="L257" s="23"/>
      <c r="M257" s="23"/>
      <c r="N257" s="23"/>
      <c r="O257" s="365" t="s">
        <v>12355</v>
      </c>
      <c r="P257" s="365" t="s">
        <v>12096</v>
      </c>
      <c r="Q257" s="365"/>
      <c r="R257" s="365"/>
      <c r="S257" s="364"/>
      <c r="T257" s="375"/>
      <c r="U257" s="375"/>
      <c r="V257" s="392" t="s">
        <v>480</v>
      </c>
      <c r="W257" s="363"/>
      <c r="X257" s="363"/>
      <c r="Y257" s="365"/>
      <c r="Z257" s="363"/>
      <c r="AA257" s="363"/>
      <c r="AB257" s="363"/>
      <c r="AC257" s="363"/>
      <c r="AD257" s="363"/>
      <c r="AE257" s="363"/>
      <c r="AF257" s="363"/>
      <c r="AG257" s="363"/>
      <c r="AH257" s="363"/>
      <c r="AI257" s="363"/>
      <c r="AJ257" s="363"/>
      <c r="AK257" s="363"/>
      <c r="AL257" s="365" t="s">
        <v>548</v>
      </c>
      <c r="AM257" s="363"/>
      <c r="AN257" s="367"/>
      <c r="AO257" s="376" t="s">
        <v>11463</v>
      </c>
      <c r="AP257" s="368" t="s">
        <v>11249</v>
      </c>
      <c r="AQ257" s="377">
        <v>44000</v>
      </c>
      <c r="AR257" s="373" t="s">
        <v>12272</v>
      </c>
      <c r="AS257" s="374"/>
      <c r="AT257" s="374"/>
      <c r="AU257" s="374"/>
      <c r="AV257" s="374"/>
      <c r="AW257" s="374"/>
      <c r="AX257" s="374"/>
      <c r="AY257" s="374"/>
      <c r="AZ257" s="374"/>
      <c r="BA257" s="374"/>
      <c r="BB257" s="374"/>
      <c r="BC257" s="374"/>
      <c r="BD257" s="374"/>
    </row>
    <row r="258" spans="1:56" ht="26.25" customHeight="1">
      <c r="A258" s="362" t="s">
        <v>12356</v>
      </c>
      <c r="B258" s="362" t="s">
        <v>12055</v>
      </c>
      <c r="C258" s="362"/>
      <c r="D258" s="106" t="s">
        <v>12118</v>
      </c>
      <c r="E258" s="363"/>
      <c r="F258" s="40"/>
      <c r="G258" s="62" t="s">
        <v>480</v>
      </c>
      <c r="H258" s="365"/>
      <c r="I258" s="44"/>
      <c r="J258" s="23"/>
      <c r="K258" s="23"/>
      <c r="L258" s="23"/>
      <c r="M258" s="23"/>
      <c r="N258" s="23"/>
      <c r="O258" s="365" t="s">
        <v>12357</v>
      </c>
      <c r="P258" s="365" t="s">
        <v>12358</v>
      </c>
      <c r="Q258" s="365"/>
      <c r="R258" s="365"/>
      <c r="S258" s="364"/>
      <c r="T258" s="375"/>
      <c r="U258" s="375"/>
      <c r="V258" s="392" t="s">
        <v>480</v>
      </c>
      <c r="W258" s="363"/>
      <c r="X258" s="363"/>
      <c r="Y258" s="365"/>
      <c r="Z258" s="363"/>
      <c r="AA258" s="363"/>
      <c r="AB258" s="363"/>
      <c r="AC258" s="363"/>
      <c r="AD258" s="363"/>
      <c r="AE258" s="363"/>
      <c r="AF258" s="363"/>
      <c r="AG258" s="363"/>
      <c r="AH258" s="363"/>
      <c r="AI258" s="363"/>
      <c r="AJ258" s="363"/>
      <c r="AK258" s="363"/>
      <c r="AL258" s="365" t="s">
        <v>548</v>
      </c>
      <c r="AM258" s="363"/>
      <c r="AN258" s="367"/>
      <c r="AO258" s="376" t="s">
        <v>11463</v>
      </c>
      <c r="AP258" s="368" t="s">
        <v>11249</v>
      </c>
      <c r="AQ258" s="377">
        <v>44000</v>
      </c>
      <c r="AR258" s="373" t="s">
        <v>12272</v>
      </c>
      <c r="AS258" s="374"/>
      <c r="AT258" s="374"/>
      <c r="AU258" s="374"/>
      <c r="AV258" s="374"/>
      <c r="AW258" s="374"/>
      <c r="AX258" s="374"/>
      <c r="AY258" s="374"/>
      <c r="AZ258" s="374"/>
      <c r="BA258" s="374"/>
      <c r="BB258" s="374"/>
      <c r="BC258" s="374"/>
      <c r="BD258" s="374"/>
    </row>
    <row r="259" spans="1:56" ht="26.25" customHeight="1">
      <c r="A259" s="362" t="s">
        <v>12359</v>
      </c>
      <c r="B259" s="362" t="s">
        <v>12055</v>
      </c>
      <c r="C259" s="362"/>
      <c r="D259" s="106" t="s">
        <v>12360</v>
      </c>
      <c r="E259" s="363"/>
      <c r="F259" s="40"/>
      <c r="G259" s="62" t="s">
        <v>480</v>
      </c>
      <c r="H259" s="365"/>
      <c r="I259" s="44"/>
      <c r="J259" s="23"/>
      <c r="K259" s="23"/>
      <c r="L259" s="23"/>
      <c r="M259" s="23"/>
      <c r="N259" s="23"/>
      <c r="O259" s="365" t="s">
        <v>12361</v>
      </c>
      <c r="P259" s="365" t="s">
        <v>12312</v>
      </c>
      <c r="Q259" s="365"/>
      <c r="R259" s="365" t="s">
        <v>12362</v>
      </c>
      <c r="S259" s="364"/>
      <c r="T259" s="375"/>
      <c r="U259" s="375"/>
      <c r="V259" s="392" t="s">
        <v>480</v>
      </c>
      <c r="W259" s="363"/>
      <c r="X259" s="363"/>
      <c r="Y259" s="365"/>
      <c r="Z259" s="363"/>
      <c r="AA259" s="363"/>
      <c r="AB259" s="363"/>
      <c r="AC259" s="363"/>
      <c r="AD259" s="363"/>
      <c r="AE259" s="363"/>
      <c r="AF259" s="363"/>
      <c r="AG259" s="363"/>
      <c r="AH259" s="363"/>
      <c r="AI259" s="363"/>
      <c r="AJ259" s="363"/>
      <c r="AK259" s="363"/>
      <c r="AL259" s="365" t="s">
        <v>548</v>
      </c>
      <c r="AM259" s="363"/>
      <c r="AN259" s="367"/>
      <c r="AO259" s="376" t="s">
        <v>11463</v>
      </c>
      <c r="AP259" s="368" t="s">
        <v>11249</v>
      </c>
      <c r="AQ259" s="377">
        <v>44000</v>
      </c>
      <c r="AR259" s="373" t="s">
        <v>12272</v>
      </c>
      <c r="AS259" s="374"/>
      <c r="AT259" s="374"/>
      <c r="AU259" s="374"/>
      <c r="AV259" s="374"/>
      <c r="AW259" s="374"/>
      <c r="AX259" s="374"/>
      <c r="AY259" s="374"/>
      <c r="AZ259" s="374"/>
      <c r="BA259" s="374"/>
      <c r="BB259" s="374"/>
      <c r="BC259" s="374"/>
      <c r="BD259" s="374"/>
    </row>
    <row r="260" spans="1:56" ht="26.25" customHeight="1">
      <c r="A260" s="362" t="s">
        <v>12363</v>
      </c>
      <c r="B260" s="362" t="s">
        <v>12055</v>
      </c>
      <c r="C260" s="362"/>
      <c r="D260" s="106" t="s">
        <v>12364</v>
      </c>
      <c r="E260" s="365" t="s">
        <v>12365</v>
      </c>
      <c r="F260" s="40" t="s">
        <v>2149</v>
      </c>
      <c r="G260" s="62" t="s">
        <v>480</v>
      </c>
      <c r="H260" s="365"/>
      <c r="I260" s="44"/>
      <c r="J260" s="23"/>
      <c r="K260" s="23"/>
      <c r="L260" s="23"/>
      <c r="M260" s="23"/>
      <c r="N260" s="23"/>
      <c r="O260" s="365" t="s">
        <v>11353</v>
      </c>
      <c r="P260" s="365" t="s">
        <v>11353</v>
      </c>
      <c r="Q260" s="365"/>
      <c r="R260" s="365"/>
      <c r="S260" s="364"/>
      <c r="T260" s="375"/>
      <c r="U260" s="375"/>
      <c r="V260" s="392" t="s">
        <v>480</v>
      </c>
      <c r="W260" s="363"/>
      <c r="X260" s="363"/>
      <c r="Y260" s="365"/>
      <c r="Z260" s="363"/>
      <c r="AA260" s="363"/>
      <c r="AB260" s="363"/>
      <c r="AC260" s="363"/>
      <c r="AD260" s="363"/>
      <c r="AE260" s="363"/>
      <c r="AF260" s="363"/>
      <c r="AG260" s="363"/>
      <c r="AH260" s="363"/>
      <c r="AI260" s="363"/>
      <c r="AJ260" s="363"/>
      <c r="AK260" s="363"/>
      <c r="AL260" s="365"/>
      <c r="AM260" s="363"/>
      <c r="AN260" s="367"/>
      <c r="AO260" s="376" t="s">
        <v>11463</v>
      </c>
      <c r="AP260" s="368" t="s">
        <v>11249</v>
      </c>
      <c r="AQ260" s="377">
        <v>43992</v>
      </c>
      <c r="AR260" s="373" t="s">
        <v>12252</v>
      </c>
      <c r="AS260" s="374"/>
      <c r="AT260" s="374"/>
      <c r="AU260" s="374"/>
      <c r="AV260" s="374"/>
      <c r="AW260" s="374"/>
      <c r="AX260" s="374"/>
      <c r="AY260" s="374"/>
      <c r="AZ260" s="374"/>
      <c r="BA260" s="374"/>
      <c r="BB260" s="374"/>
      <c r="BC260" s="374"/>
      <c r="BD260" s="374"/>
    </row>
    <row r="261" spans="1:56" ht="26.25" customHeight="1">
      <c r="A261" s="362" t="s">
        <v>12366</v>
      </c>
      <c r="B261" s="362" t="s">
        <v>12055</v>
      </c>
      <c r="C261" s="362"/>
      <c r="D261" s="106" t="s">
        <v>12367</v>
      </c>
      <c r="E261" s="363"/>
      <c r="F261" s="40"/>
      <c r="G261" s="62" t="s">
        <v>480</v>
      </c>
      <c r="H261" s="365"/>
      <c r="I261" s="44"/>
      <c r="J261" s="23"/>
      <c r="K261" s="23"/>
      <c r="L261" s="23"/>
      <c r="M261" s="23"/>
      <c r="N261" s="23"/>
      <c r="O261" s="365" t="s">
        <v>12368</v>
      </c>
      <c r="P261" s="365" t="s">
        <v>12369</v>
      </c>
      <c r="Q261" s="365"/>
      <c r="R261" s="365"/>
      <c r="S261" s="364"/>
      <c r="T261" s="375"/>
      <c r="U261" s="375"/>
      <c r="V261" s="392" t="s">
        <v>480</v>
      </c>
      <c r="W261" s="363"/>
      <c r="X261" s="363"/>
      <c r="Y261" s="365"/>
      <c r="Z261" s="363"/>
      <c r="AA261" s="363"/>
      <c r="AB261" s="363"/>
      <c r="AC261" s="363"/>
      <c r="AD261" s="363"/>
      <c r="AE261" s="363"/>
      <c r="AF261" s="363"/>
      <c r="AG261" s="363"/>
      <c r="AH261" s="363"/>
      <c r="AI261" s="363"/>
      <c r="AJ261" s="363"/>
      <c r="AK261" s="363"/>
      <c r="AL261" s="365" t="s">
        <v>548</v>
      </c>
      <c r="AM261" s="363"/>
      <c r="AN261" s="367"/>
      <c r="AO261" s="376" t="s">
        <v>11463</v>
      </c>
      <c r="AP261" s="368" t="s">
        <v>11249</v>
      </c>
      <c r="AQ261" s="377">
        <v>44000</v>
      </c>
      <c r="AR261" s="373" t="s">
        <v>12272</v>
      </c>
      <c r="AS261" s="374"/>
      <c r="AT261" s="374"/>
      <c r="AU261" s="374"/>
      <c r="AV261" s="374"/>
      <c r="AW261" s="374"/>
      <c r="AX261" s="374"/>
      <c r="AY261" s="374"/>
      <c r="AZ261" s="374"/>
      <c r="BA261" s="374"/>
      <c r="BB261" s="374"/>
      <c r="BC261" s="374"/>
      <c r="BD261" s="374"/>
    </row>
    <row r="262" spans="1:56" ht="26.25" customHeight="1">
      <c r="A262" s="362" t="s">
        <v>12370</v>
      </c>
      <c r="B262" s="362" t="s">
        <v>12055</v>
      </c>
      <c r="C262" s="362"/>
      <c r="D262" s="106" t="s">
        <v>12371</v>
      </c>
      <c r="E262" s="363"/>
      <c r="F262" s="40"/>
      <c r="G262" s="62" t="s">
        <v>480</v>
      </c>
      <c r="H262" s="365"/>
      <c r="I262" s="44"/>
      <c r="J262" s="23"/>
      <c r="K262" s="23"/>
      <c r="L262" s="23"/>
      <c r="M262" s="23"/>
      <c r="N262" s="23"/>
      <c r="O262" s="365" t="s">
        <v>12372</v>
      </c>
      <c r="P262" s="365" t="s">
        <v>12373</v>
      </c>
      <c r="Q262" s="365"/>
      <c r="R262" s="365" t="s">
        <v>180</v>
      </c>
      <c r="S262" s="364"/>
      <c r="T262" s="375"/>
      <c r="U262" s="375"/>
      <c r="V262" s="392" t="s">
        <v>480</v>
      </c>
      <c r="W262" s="363"/>
      <c r="X262" s="363"/>
      <c r="Y262" s="365" t="s">
        <v>12374</v>
      </c>
      <c r="Z262" s="363"/>
      <c r="AA262" s="363"/>
      <c r="AB262" s="363"/>
      <c r="AC262" s="363"/>
      <c r="AD262" s="363"/>
      <c r="AE262" s="363"/>
      <c r="AF262" s="363"/>
      <c r="AG262" s="363"/>
      <c r="AH262" s="363"/>
      <c r="AI262" s="363"/>
      <c r="AJ262" s="363"/>
      <c r="AK262" s="363"/>
      <c r="AL262" s="365" t="s">
        <v>548</v>
      </c>
      <c r="AM262" s="363"/>
      <c r="AN262" s="367"/>
      <c r="AO262" s="376" t="s">
        <v>11463</v>
      </c>
      <c r="AP262" s="368" t="s">
        <v>11249</v>
      </c>
      <c r="AQ262" s="377">
        <v>44000</v>
      </c>
      <c r="AR262" s="373" t="s">
        <v>12272</v>
      </c>
      <c r="AS262" s="374"/>
      <c r="AT262" s="374"/>
      <c r="AU262" s="374"/>
      <c r="AV262" s="374"/>
      <c r="AW262" s="374"/>
      <c r="AX262" s="374"/>
      <c r="AY262" s="374"/>
      <c r="AZ262" s="374"/>
      <c r="BA262" s="374"/>
      <c r="BB262" s="374"/>
      <c r="BC262" s="374"/>
      <c r="BD262" s="374"/>
    </row>
    <row r="263" spans="1:56" ht="26.25" customHeight="1">
      <c r="A263" s="362" t="s">
        <v>12375</v>
      </c>
      <c r="B263" s="362" t="s">
        <v>12055</v>
      </c>
      <c r="C263" s="362"/>
      <c r="D263" s="106" t="s">
        <v>12371</v>
      </c>
      <c r="E263" s="363"/>
      <c r="F263" s="40"/>
      <c r="G263" s="62" t="s">
        <v>480</v>
      </c>
      <c r="H263" s="365"/>
      <c r="I263" s="44"/>
      <c r="J263" s="23"/>
      <c r="K263" s="23"/>
      <c r="L263" s="23"/>
      <c r="M263" s="23"/>
      <c r="N263" s="23"/>
      <c r="O263" s="365" t="s">
        <v>12376</v>
      </c>
      <c r="P263" s="365" t="s">
        <v>12377</v>
      </c>
      <c r="Q263" s="365"/>
      <c r="R263" s="365"/>
      <c r="S263" s="364"/>
      <c r="T263" s="375"/>
      <c r="U263" s="375"/>
      <c r="V263" s="392" t="s">
        <v>480</v>
      </c>
      <c r="W263" s="363"/>
      <c r="X263" s="363"/>
      <c r="Y263" s="365"/>
      <c r="Z263" s="363"/>
      <c r="AA263" s="363"/>
      <c r="AB263" s="363"/>
      <c r="AC263" s="363"/>
      <c r="AD263" s="363"/>
      <c r="AE263" s="363"/>
      <c r="AF263" s="363"/>
      <c r="AG263" s="363"/>
      <c r="AH263" s="363"/>
      <c r="AI263" s="363"/>
      <c r="AJ263" s="363"/>
      <c r="AK263" s="363"/>
      <c r="AL263" s="365" t="s">
        <v>548</v>
      </c>
      <c r="AM263" s="363"/>
      <c r="AN263" s="367"/>
      <c r="AO263" s="376" t="s">
        <v>11463</v>
      </c>
      <c r="AP263" s="368" t="s">
        <v>11249</v>
      </c>
      <c r="AQ263" s="377">
        <v>44000</v>
      </c>
      <c r="AR263" s="373" t="s">
        <v>12272</v>
      </c>
      <c r="AS263" s="374"/>
      <c r="AT263" s="374"/>
      <c r="AU263" s="374"/>
      <c r="AV263" s="374"/>
      <c r="AW263" s="374"/>
      <c r="AX263" s="374"/>
      <c r="AY263" s="374"/>
      <c r="AZ263" s="374"/>
      <c r="BA263" s="374"/>
      <c r="BB263" s="374"/>
      <c r="BC263" s="374"/>
      <c r="BD263" s="374"/>
    </row>
    <row r="264" spans="1:56" ht="26.25" customHeight="1">
      <c r="A264" s="362" t="s">
        <v>12378</v>
      </c>
      <c r="B264" s="362" t="s">
        <v>12055</v>
      </c>
      <c r="C264" s="362"/>
      <c r="D264" s="106" t="s">
        <v>12379</v>
      </c>
      <c r="E264" s="365" t="s">
        <v>12380</v>
      </c>
      <c r="F264" s="40" t="s">
        <v>113</v>
      </c>
      <c r="G264" s="62" t="s">
        <v>480</v>
      </c>
      <c r="H264" s="365"/>
      <c r="I264" s="44"/>
      <c r="J264" s="23"/>
      <c r="K264" s="23"/>
      <c r="L264" s="23"/>
      <c r="M264" s="23"/>
      <c r="N264" s="23"/>
      <c r="O264" s="365" t="s">
        <v>12381</v>
      </c>
      <c r="P264" s="365" t="s">
        <v>12382</v>
      </c>
      <c r="Q264" s="365"/>
      <c r="R264" s="365"/>
      <c r="S264" s="364"/>
      <c r="T264" s="375"/>
      <c r="U264" s="375"/>
      <c r="V264" s="392" t="s">
        <v>480</v>
      </c>
      <c r="W264" s="363"/>
      <c r="X264" s="363"/>
      <c r="Y264" s="365"/>
      <c r="Z264" s="363"/>
      <c r="AA264" s="363"/>
      <c r="AB264" s="363"/>
      <c r="AC264" s="363"/>
      <c r="AD264" s="363"/>
      <c r="AE264" s="363"/>
      <c r="AF264" s="363"/>
      <c r="AG264" s="363"/>
      <c r="AH264" s="363"/>
      <c r="AI264" s="363"/>
      <c r="AJ264" s="363"/>
      <c r="AK264" s="363"/>
      <c r="AL264" s="365" t="s">
        <v>548</v>
      </c>
      <c r="AM264" s="363"/>
      <c r="AN264" s="367"/>
      <c r="AO264" s="376" t="s">
        <v>11463</v>
      </c>
      <c r="AP264" s="368" t="s">
        <v>11249</v>
      </c>
      <c r="AQ264" s="377">
        <v>43992</v>
      </c>
      <c r="AR264" s="373" t="s">
        <v>12252</v>
      </c>
      <c r="AS264" s="374"/>
      <c r="AT264" s="374"/>
      <c r="AU264" s="374"/>
      <c r="AV264" s="374"/>
      <c r="AW264" s="374"/>
      <c r="AX264" s="374"/>
      <c r="AY264" s="374"/>
      <c r="AZ264" s="374"/>
      <c r="BA264" s="374"/>
      <c r="BB264" s="374"/>
      <c r="BC264" s="374"/>
      <c r="BD264" s="374"/>
    </row>
    <row r="265" spans="1:56" ht="26.25" customHeight="1">
      <c r="A265" s="362" t="s">
        <v>12383</v>
      </c>
      <c r="B265" s="362" t="s">
        <v>12055</v>
      </c>
      <c r="C265" s="362"/>
      <c r="D265" s="106" t="s">
        <v>12056</v>
      </c>
      <c r="E265" s="363"/>
      <c r="F265" s="40"/>
      <c r="G265" s="62" t="s">
        <v>480</v>
      </c>
      <c r="H265" s="365"/>
      <c r="I265" s="44"/>
      <c r="J265" s="23"/>
      <c r="K265" s="23"/>
      <c r="L265" s="23"/>
      <c r="M265" s="23"/>
      <c r="N265" s="23"/>
      <c r="O265" s="365" t="s">
        <v>12384</v>
      </c>
      <c r="P265" s="365" t="s">
        <v>12385</v>
      </c>
      <c r="Q265" s="365"/>
      <c r="R265" s="365"/>
      <c r="S265" s="364"/>
      <c r="T265" s="375"/>
      <c r="U265" s="375"/>
      <c r="V265" s="392" t="s">
        <v>480</v>
      </c>
      <c r="W265" s="363"/>
      <c r="X265" s="363"/>
      <c r="Y265" s="365"/>
      <c r="Z265" s="363"/>
      <c r="AA265" s="363"/>
      <c r="AB265" s="363"/>
      <c r="AC265" s="363"/>
      <c r="AD265" s="363"/>
      <c r="AE265" s="363"/>
      <c r="AF265" s="363"/>
      <c r="AG265" s="363"/>
      <c r="AH265" s="363"/>
      <c r="AI265" s="363"/>
      <c r="AJ265" s="363"/>
      <c r="AK265" s="363"/>
      <c r="AL265" s="365" t="s">
        <v>548</v>
      </c>
      <c r="AM265" s="363"/>
      <c r="AN265" s="367"/>
      <c r="AO265" s="376" t="s">
        <v>11463</v>
      </c>
      <c r="AP265" s="368" t="s">
        <v>11249</v>
      </c>
      <c r="AQ265" s="377">
        <v>44000</v>
      </c>
      <c r="AR265" s="373" t="s">
        <v>12272</v>
      </c>
      <c r="AS265" s="374"/>
      <c r="AT265" s="374"/>
      <c r="AU265" s="374"/>
      <c r="AV265" s="374"/>
      <c r="AW265" s="374"/>
      <c r="AX265" s="374"/>
      <c r="AY265" s="374"/>
      <c r="AZ265" s="374"/>
      <c r="BA265" s="374"/>
      <c r="BB265" s="374"/>
      <c r="BC265" s="374"/>
      <c r="BD265" s="374"/>
    </row>
    <row r="266" spans="1:56" ht="26.25" customHeight="1">
      <c r="A266" s="362" t="s">
        <v>12386</v>
      </c>
      <c r="B266" s="362" t="s">
        <v>12055</v>
      </c>
      <c r="C266" s="362"/>
      <c r="D266" s="106" t="s">
        <v>12387</v>
      </c>
      <c r="E266" s="363"/>
      <c r="F266" s="40"/>
      <c r="G266" s="62" t="s">
        <v>480</v>
      </c>
      <c r="H266" s="365"/>
      <c r="I266" s="44"/>
      <c r="J266" s="23"/>
      <c r="K266" s="23"/>
      <c r="L266" s="23"/>
      <c r="M266" s="23"/>
      <c r="N266" s="23"/>
      <c r="O266" s="365" t="s">
        <v>12388</v>
      </c>
      <c r="P266" s="365" t="s">
        <v>12389</v>
      </c>
      <c r="Q266" s="365"/>
      <c r="R266" s="365"/>
      <c r="S266" s="364"/>
      <c r="T266" s="375"/>
      <c r="U266" s="375"/>
      <c r="V266" s="392" t="s">
        <v>480</v>
      </c>
      <c r="W266" s="363"/>
      <c r="X266" s="363"/>
      <c r="Y266" s="365"/>
      <c r="Z266" s="363"/>
      <c r="AA266" s="363"/>
      <c r="AB266" s="363"/>
      <c r="AC266" s="363"/>
      <c r="AD266" s="363"/>
      <c r="AE266" s="363"/>
      <c r="AF266" s="363"/>
      <c r="AG266" s="363"/>
      <c r="AH266" s="363"/>
      <c r="AI266" s="363"/>
      <c r="AJ266" s="363"/>
      <c r="AK266" s="363"/>
      <c r="AL266" s="365" t="s">
        <v>548</v>
      </c>
      <c r="AM266" s="363"/>
      <c r="AN266" s="367"/>
      <c r="AO266" s="376" t="s">
        <v>11463</v>
      </c>
      <c r="AP266" s="368" t="s">
        <v>11249</v>
      </c>
      <c r="AQ266" s="377">
        <v>44000</v>
      </c>
      <c r="AR266" s="373" t="s">
        <v>12272</v>
      </c>
      <c r="AS266" s="374"/>
      <c r="AT266" s="374"/>
      <c r="AU266" s="374"/>
      <c r="AV266" s="374"/>
      <c r="AW266" s="374"/>
      <c r="AX266" s="374"/>
      <c r="AY266" s="374"/>
      <c r="AZ266" s="374"/>
      <c r="BA266" s="374"/>
      <c r="BB266" s="374"/>
      <c r="BC266" s="374"/>
      <c r="BD266" s="374"/>
    </row>
    <row r="267" spans="1:56" ht="26.25" customHeight="1">
      <c r="A267" s="362" t="s">
        <v>12390</v>
      </c>
      <c r="B267" s="362" t="s">
        <v>12055</v>
      </c>
      <c r="C267" s="362"/>
      <c r="D267" s="106" t="s">
        <v>12156</v>
      </c>
      <c r="E267" s="363"/>
      <c r="F267" s="40"/>
      <c r="G267" s="19"/>
      <c r="H267" s="365"/>
      <c r="I267" s="44"/>
      <c r="J267" s="23"/>
      <c r="K267" s="23"/>
      <c r="L267" s="23"/>
      <c r="M267" s="23"/>
      <c r="N267" s="23"/>
      <c r="O267" s="365" t="s">
        <v>12391</v>
      </c>
      <c r="P267" s="365" t="s">
        <v>12392</v>
      </c>
      <c r="Q267" s="365"/>
      <c r="R267" s="365" t="s">
        <v>180</v>
      </c>
      <c r="S267" s="364"/>
      <c r="T267" s="375"/>
      <c r="U267" s="375"/>
      <c r="V267" s="392" t="s">
        <v>480</v>
      </c>
      <c r="W267" s="363"/>
      <c r="X267" s="363"/>
      <c r="Y267" s="365" t="s">
        <v>12393</v>
      </c>
      <c r="Z267" s="363"/>
      <c r="AA267" s="363"/>
      <c r="AB267" s="363"/>
      <c r="AC267" s="363"/>
      <c r="AD267" s="363"/>
      <c r="AE267" s="363"/>
      <c r="AF267" s="363"/>
      <c r="AG267" s="363"/>
      <c r="AH267" s="363"/>
      <c r="AI267" s="363"/>
      <c r="AJ267" s="363"/>
      <c r="AK267" s="363"/>
      <c r="AL267" s="365" t="s">
        <v>548</v>
      </c>
      <c r="AM267" s="363"/>
      <c r="AN267" s="367"/>
      <c r="AO267" s="376" t="s">
        <v>11463</v>
      </c>
      <c r="AP267" s="368" t="s">
        <v>11249</v>
      </c>
      <c r="AQ267" s="377">
        <v>44000</v>
      </c>
      <c r="AR267" s="373" t="s">
        <v>12272</v>
      </c>
      <c r="AS267" s="374"/>
      <c r="AT267" s="374"/>
      <c r="AU267" s="374"/>
      <c r="AV267" s="374"/>
      <c r="AW267" s="374"/>
      <c r="AX267" s="374"/>
      <c r="AY267" s="374"/>
      <c r="AZ267" s="374"/>
      <c r="BA267" s="374"/>
      <c r="BB267" s="374"/>
      <c r="BC267" s="374"/>
      <c r="BD267" s="374"/>
    </row>
    <row r="268" spans="1:56" ht="26.25" customHeight="1">
      <c r="A268" s="362" t="s">
        <v>12394</v>
      </c>
      <c r="B268" s="362" t="s">
        <v>12055</v>
      </c>
      <c r="C268" s="362"/>
      <c r="D268" s="106" t="s">
        <v>12326</v>
      </c>
      <c r="E268" s="363"/>
      <c r="F268" s="40"/>
      <c r="G268" s="62" t="s">
        <v>480</v>
      </c>
      <c r="H268" s="379"/>
      <c r="I268" s="44"/>
      <c r="J268" s="23"/>
      <c r="K268" s="23"/>
      <c r="L268" s="23"/>
      <c r="M268" s="23"/>
      <c r="N268" s="23"/>
      <c r="O268" s="366" t="s">
        <v>12395</v>
      </c>
      <c r="P268" s="365" t="s">
        <v>12396</v>
      </c>
      <c r="Q268" s="365"/>
      <c r="R268" s="365"/>
      <c r="S268" s="364"/>
      <c r="T268" s="375"/>
      <c r="U268" s="375"/>
      <c r="V268" s="392" t="s">
        <v>480</v>
      </c>
      <c r="W268" s="363"/>
      <c r="X268" s="363"/>
      <c r="Y268" s="365"/>
      <c r="Z268" s="363"/>
      <c r="AA268" s="363"/>
      <c r="AB268" s="363"/>
      <c r="AC268" s="363"/>
      <c r="AD268" s="363"/>
      <c r="AE268" s="363"/>
      <c r="AF268" s="363"/>
      <c r="AG268" s="363"/>
      <c r="AH268" s="363"/>
      <c r="AI268" s="363"/>
      <c r="AJ268" s="363"/>
      <c r="AK268" s="363"/>
      <c r="AL268" s="365" t="s">
        <v>548</v>
      </c>
      <c r="AM268" s="363"/>
      <c r="AN268" s="367"/>
      <c r="AO268" s="376" t="s">
        <v>11463</v>
      </c>
      <c r="AP268" s="368" t="s">
        <v>11249</v>
      </c>
      <c r="AQ268" s="377">
        <v>44000</v>
      </c>
      <c r="AR268" s="373" t="s">
        <v>12272</v>
      </c>
      <c r="AS268" s="374"/>
      <c r="AT268" s="374"/>
      <c r="AU268" s="374"/>
      <c r="AV268" s="374"/>
      <c r="AW268" s="374"/>
      <c r="AX268" s="374"/>
      <c r="AY268" s="374"/>
      <c r="AZ268" s="374"/>
      <c r="BA268" s="374"/>
      <c r="BB268" s="374"/>
      <c r="BC268" s="374"/>
      <c r="BD268" s="374"/>
    </row>
    <row r="269" spans="1:56" ht="26.25" customHeight="1">
      <c r="A269" s="362" t="s">
        <v>12397</v>
      </c>
      <c r="B269" s="362" t="s">
        <v>12055</v>
      </c>
      <c r="C269" s="362"/>
      <c r="D269" s="106" t="s">
        <v>12056</v>
      </c>
      <c r="E269" s="363"/>
      <c r="F269" s="40"/>
      <c r="G269" s="62" t="s">
        <v>480</v>
      </c>
      <c r="H269" s="365"/>
      <c r="I269" s="44"/>
      <c r="J269" s="23"/>
      <c r="K269" s="23"/>
      <c r="L269" s="23"/>
      <c r="M269" s="23"/>
      <c r="N269" s="23"/>
      <c r="O269" s="366" t="s">
        <v>12398</v>
      </c>
      <c r="P269" s="365" t="s">
        <v>12399</v>
      </c>
      <c r="Q269" s="365"/>
      <c r="R269" s="365"/>
      <c r="S269" s="364"/>
      <c r="T269" s="375"/>
      <c r="U269" s="375"/>
      <c r="V269" s="392" t="s">
        <v>480</v>
      </c>
      <c r="W269" s="363"/>
      <c r="X269" s="363"/>
      <c r="Y269" s="365"/>
      <c r="Z269" s="363"/>
      <c r="AA269" s="363"/>
      <c r="AB269" s="363"/>
      <c r="AC269" s="363"/>
      <c r="AD269" s="363"/>
      <c r="AE269" s="363"/>
      <c r="AF269" s="363"/>
      <c r="AG269" s="363"/>
      <c r="AH269" s="363"/>
      <c r="AI269" s="363"/>
      <c r="AJ269" s="363"/>
      <c r="AK269" s="363"/>
      <c r="AL269" s="365" t="s">
        <v>548</v>
      </c>
      <c r="AM269" s="363"/>
      <c r="AN269" s="367"/>
      <c r="AO269" s="376" t="s">
        <v>11463</v>
      </c>
      <c r="AP269" s="368" t="s">
        <v>11249</v>
      </c>
      <c r="AQ269" s="377">
        <v>44000</v>
      </c>
      <c r="AR269" s="373" t="s">
        <v>12272</v>
      </c>
      <c r="AS269" s="374"/>
      <c r="AT269" s="374"/>
      <c r="AU269" s="374"/>
      <c r="AV269" s="374"/>
      <c r="AW269" s="374"/>
      <c r="AX269" s="374"/>
      <c r="AY269" s="374"/>
      <c r="AZ269" s="374"/>
      <c r="BA269" s="374"/>
      <c r="BB269" s="374"/>
      <c r="BC269" s="374"/>
      <c r="BD269" s="374"/>
    </row>
    <row r="270" spans="1:56" ht="26.25" customHeight="1">
      <c r="A270" s="362" t="s">
        <v>12400</v>
      </c>
      <c r="B270" s="362" t="s">
        <v>12055</v>
      </c>
      <c r="C270" s="362"/>
      <c r="D270" s="106" t="s">
        <v>12156</v>
      </c>
      <c r="E270" s="363"/>
      <c r="F270" s="40"/>
      <c r="G270" s="62" t="s">
        <v>480</v>
      </c>
      <c r="H270" s="365"/>
      <c r="I270" s="44"/>
      <c r="J270" s="23"/>
      <c r="K270" s="23"/>
      <c r="L270" s="23"/>
      <c r="M270" s="23"/>
      <c r="N270" s="23"/>
      <c r="O270" s="365" t="s">
        <v>12401</v>
      </c>
      <c r="P270" s="365" t="s">
        <v>12402</v>
      </c>
      <c r="Q270" s="365"/>
      <c r="R270" s="365" t="s">
        <v>180</v>
      </c>
      <c r="S270" s="364"/>
      <c r="T270" s="375"/>
      <c r="U270" s="375"/>
      <c r="V270" s="392" t="s">
        <v>480</v>
      </c>
      <c r="W270" s="363"/>
      <c r="X270" s="363"/>
      <c r="Y270" s="365" t="s">
        <v>12403</v>
      </c>
      <c r="Z270" s="363"/>
      <c r="AA270" s="363"/>
      <c r="AB270" s="363"/>
      <c r="AC270" s="363"/>
      <c r="AD270" s="363"/>
      <c r="AE270" s="363"/>
      <c r="AF270" s="363"/>
      <c r="AG270" s="363"/>
      <c r="AH270" s="363"/>
      <c r="AI270" s="363"/>
      <c r="AJ270" s="363"/>
      <c r="AK270" s="363"/>
      <c r="AL270" s="365" t="s">
        <v>548</v>
      </c>
      <c r="AM270" s="363"/>
      <c r="AN270" s="367"/>
      <c r="AO270" s="376" t="s">
        <v>11463</v>
      </c>
      <c r="AP270" s="368" t="s">
        <v>11249</v>
      </c>
      <c r="AQ270" s="377">
        <v>44000</v>
      </c>
      <c r="AR270" s="373" t="s">
        <v>12272</v>
      </c>
      <c r="AS270" s="374"/>
      <c r="AT270" s="374"/>
      <c r="AU270" s="374"/>
      <c r="AV270" s="374"/>
      <c r="AW270" s="374"/>
      <c r="AX270" s="374"/>
      <c r="AY270" s="374"/>
      <c r="AZ270" s="374"/>
      <c r="BA270" s="374"/>
      <c r="BB270" s="374"/>
      <c r="BC270" s="374"/>
      <c r="BD270" s="374"/>
    </row>
    <row r="271" spans="1:56" ht="26.25" customHeight="1">
      <c r="A271" s="362" t="s">
        <v>12404</v>
      </c>
      <c r="B271" s="362" t="s">
        <v>12055</v>
      </c>
      <c r="C271" s="362"/>
      <c r="D271" s="106" t="s">
        <v>12056</v>
      </c>
      <c r="E271" s="363"/>
      <c r="F271" s="40"/>
      <c r="G271" s="62" t="s">
        <v>480</v>
      </c>
      <c r="H271" s="365"/>
      <c r="I271" s="44"/>
      <c r="J271" s="23"/>
      <c r="K271" s="23"/>
      <c r="L271" s="23"/>
      <c r="M271" s="23"/>
      <c r="N271" s="23"/>
      <c r="O271" s="365" t="s">
        <v>12405</v>
      </c>
      <c r="P271" s="365" t="s">
        <v>12406</v>
      </c>
      <c r="Q271" s="365"/>
      <c r="R271" s="365"/>
      <c r="S271" s="364"/>
      <c r="T271" s="375"/>
      <c r="U271" s="375"/>
      <c r="V271" s="392" t="s">
        <v>480</v>
      </c>
      <c r="W271" s="363"/>
      <c r="X271" s="363"/>
      <c r="Y271" s="365"/>
      <c r="Z271" s="363"/>
      <c r="AA271" s="363"/>
      <c r="AB271" s="363"/>
      <c r="AC271" s="363"/>
      <c r="AD271" s="363"/>
      <c r="AE271" s="363"/>
      <c r="AF271" s="363"/>
      <c r="AG271" s="363"/>
      <c r="AH271" s="363"/>
      <c r="AI271" s="363"/>
      <c r="AJ271" s="363"/>
      <c r="AK271" s="363"/>
      <c r="AL271" s="365" t="s">
        <v>548</v>
      </c>
      <c r="AM271" s="363"/>
      <c r="AN271" s="367"/>
      <c r="AO271" s="376" t="s">
        <v>11463</v>
      </c>
      <c r="AP271" s="368" t="s">
        <v>11249</v>
      </c>
      <c r="AQ271" s="377">
        <v>44000</v>
      </c>
      <c r="AR271" s="373" t="s">
        <v>12272</v>
      </c>
      <c r="AS271" s="374"/>
      <c r="AT271" s="374"/>
      <c r="AU271" s="374"/>
      <c r="AV271" s="374"/>
      <c r="AW271" s="374"/>
      <c r="AX271" s="374"/>
      <c r="AY271" s="374"/>
      <c r="AZ271" s="374"/>
      <c r="BA271" s="374"/>
      <c r="BB271" s="374"/>
      <c r="BC271" s="374"/>
      <c r="BD271" s="374"/>
    </row>
    <row r="272" spans="1:56" ht="26.25" customHeight="1">
      <c r="A272" s="362" t="s">
        <v>12407</v>
      </c>
      <c r="B272" s="362" t="s">
        <v>12055</v>
      </c>
      <c r="C272" s="362"/>
      <c r="D272" s="106" t="s">
        <v>12156</v>
      </c>
      <c r="E272" s="363"/>
      <c r="F272" s="40"/>
      <c r="G272" s="62" t="s">
        <v>480</v>
      </c>
      <c r="H272" s="365"/>
      <c r="I272" s="44"/>
      <c r="J272" s="23"/>
      <c r="K272" s="23"/>
      <c r="L272" s="23"/>
      <c r="M272" s="23"/>
      <c r="N272" s="23"/>
      <c r="O272" s="365" t="s">
        <v>12408</v>
      </c>
      <c r="P272" s="365" t="s">
        <v>12409</v>
      </c>
      <c r="Q272" s="365"/>
      <c r="R272" s="365" t="s">
        <v>180</v>
      </c>
      <c r="S272" s="364"/>
      <c r="T272" s="375"/>
      <c r="U272" s="375"/>
      <c r="V272" s="392" t="s">
        <v>480</v>
      </c>
      <c r="W272" s="363"/>
      <c r="X272" s="363"/>
      <c r="Y272" s="365" t="s">
        <v>12410</v>
      </c>
      <c r="Z272" s="363"/>
      <c r="AA272" s="363"/>
      <c r="AB272" s="363"/>
      <c r="AC272" s="363"/>
      <c r="AD272" s="363"/>
      <c r="AE272" s="363"/>
      <c r="AF272" s="363"/>
      <c r="AG272" s="363"/>
      <c r="AH272" s="363"/>
      <c r="AI272" s="363"/>
      <c r="AJ272" s="363"/>
      <c r="AK272" s="363"/>
      <c r="AL272" s="365" t="s">
        <v>548</v>
      </c>
      <c r="AM272" s="363"/>
      <c r="AN272" s="367"/>
      <c r="AO272" s="376" t="s">
        <v>11463</v>
      </c>
      <c r="AP272" s="368" t="s">
        <v>11249</v>
      </c>
      <c r="AQ272" s="377">
        <v>44000</v>
      </c>
      <c r="AR272" s="373" t="s">
        <v>12272</v>
      </c>
      <c r="AS272" s="374"/>
      <c r="AT272" s="374"/>
      <c r="AU272" s="374"/>
      <c r="AV272" s="374"/>
      <c r="AW272" s="374"/>
      <c r="AX272" s="374"/>
      <c r="AY272" s="374"/>
      <c r="AZ272" s="374"/>
      <c r="BA272" s="374"/>
      <c r="BB272" s="374"/>
      <c r="BC272" s="374"/>
      <c r="BD272" s="374"/>
    </row>
    <row r="273" spans="1:56" ht="26.25" customHeight="1">
      <c r="A273" s="362" t="s">
        <v>12411</v>
      </c>
      <c r="B273" s="362" t="s">
        <v>12055</v>
      </c>
      <c r="C273" s="362"/>
      <c r="D273" s="106" t="s">
        <v>12412</v>
      </c>
      <c r="E273" s="363"/>
      <c r="F273" s="40"/>
      <c r="G273" s="62" t="s">
        <v>480</v>
      </c>
      <c r="H273" s="365"/>
      <c r="I273" s="44"/>
      <c r="J273" s="23"/>
      <c r="K273" s="23"/>
      <c r="L273" s="23"/>
      <c r="M273" s="23"/>
      <c r="N273" s="23"/>
      <c r="O273" s="365" t="s">
        <v>12413</v>
      </c>
      <c r="P273" s="365" t="s">
        <v>12414</v>
      </c>
      <c r="Q273" s="365"/>
      <c r="R273" s="365"/>
      <c r="S273" s="364"/>
      <c r="T273" s="375"/>
      <c r="U273" s="375"/>
      <c r="V273" s="392" t="s">
        <v>480</v>
      </c>
      <c r="W273" s="363"/>
      <c r="X273" s="363"/>
      <c r="Y273" s="365"/>
      <c r="Z273" s="363"/>
      <c r="AA273" s="363"/>
      <c r="AB273" s="363"/>
      <c r="AC273" s="363"/>
      <c r="AD273" s="363"/>
      <c r="AE273" s="363"/>
      <c r="AF273" s="363"/>
      <c r="AG273" s="363"/>
      <c r="AH273" s="363"/>
      <c r="AI273" s="363"/>
      <c r="AJ273" s="363"/>
      <c r="AK273" s="363"/>
      <c r="AL273" s="365" t="s">
        <v>548</v>
      </c>
      <c r="AM273" s="363"/>
      <c r="AN273" s="367"/>
      <c r="AO273" s="376" t="s">
        <v>11463</v>
      </c>
      <c r="AP273" s="368" t="s">
        <v>11249</v>
      </c>
      <c r="AQ273" s="377">
        <v>44000</v>
      </c>
      <c r="AR273" s="373" t="s">
        <v>12272</v>
      </c>
      <c r="AS273" s="374"/>
      <c r="AT273" s="374"/>
      <c r="AU273" s="374"/>
      <c r="AV273" s="374"/>
      <c r="AW273" s="374"/>
      <c r="AX273" s="374"/>
      <c r="AY273" s="374"/>
      <c r="AZ273" s="374"/>
      <c r="BA273" s="374"/>
      <c r="BB273" s="374"/>
      <c r="BC273" s="374"/>
      <c r="BD273" s="374"/>
    </row>
    <row r="274" spans="1:56" ht="26.25" customHeight="1">
      <c r="A274" s="362" t="s">
        <v>12415</v>
      </c>
      <c r="B274" s="362" t="s">
        <v>12055</v>
      </c>
      <c r="C274" s="362"/>
      <c r="D274" s="106" t="s">
        <v>12416</v>
      </c>
      <c r="E274" s="363"/>
      <c r="F274" s="40"/>
      <c r="G274" s="62" t="s">
        <v>480</v>
      </c>
      <c r="H274" s="365"/>
      <c r="I274" s="44"/>
      <c r="J274" s="23"/>
      <c r="K274" s="23"/>
      <c r="L274" s="23"/>
      <c r="M274" s="23"/>
      <c r="N274" s="23"/>
      <c r="O274" s="365" t="s">
        <v>12417</v>
      </c>
      <c r="P274" s="365" t="s">
        <v>12418</v>
      </c>
      <c r="Q274" s="365"/>
      <c r="R274" s="365"/>
      <c r="S274" s="364"/>
      <c r="T274" s="375"/>
      <c r="U274" s="375"/>
      <c r="V274" s="392" t="s">
        <v>480</v>
      </c>
      <c r="W274" s="363"/>
      <c r="X274" s="363"/>
      <c r="Y274" s="365"/>
      <c r="Z274" s="363"/>
      <c r="AA274" s="363"/>
      <c r="AB274" s="363"/>
      <c r="AC274" s="363"/>
      <c r="AD274" s="363"/>
      <c r="AE274" s="363"/>
      <c r="AF274" s="363"/>
      <c r="AG274" s="363"/>
      <c r="AH274" s="363"/>
      <c r="AI274" s="363"/>
      <c r="AJ274" s="363"/>
      <c r="AK274" s="363"/>
      <c r="AL274" s="365" t="s">
        <v>548</v>
      </c>
      <c r="AM274" s="363"/>
      <c r="AN274" s="367"/>
      <c r="AO274" s="376" t="s">
        <v>11463</v>
      </c>
      <c r="AP274" s="368" t="s">
        <v>11249</v>
      </c>
      <c r="AQ274" s="377">
        <v>44000</v>
      </c>
      <c r="AR274" s="373" t="s">
        <v>12272</v>
      </c>
      <c r="AS274" s="374"/>
      <c r="AT274" s="374"/>
      <c r="AU274" s="374"/>
      <c r="AV274" s="374"/>
      <c r="AW274" s="374"/>
      <c r="AX274" s="374"/>
      <c r="AY274" s="374"/>
      <c r="AZ274" s="374"/>
      <c r="BA274" s="374"/>
      <c r="BB274" s="374"/>
      <c r="BC274" s="374"/>
      <c r="BD274" s="374"/>
    </row>
    <row r="275" spans="1:56" ht="26.25" customHeight="1">
      <c r="A275" s="362" t="s">
        <v>12419</v>
      </c>
      <c r="B275" s="362" t="s">
        <v>12055</v>
      </c>
      <c r="C275" s="362"/>
      <c r="D275" s="106" t="s">
        <v>12420</v>
      </c>
      <c r="E275" s="363"/>
      <c r="F275" s="40"/>
      <c r="G275" s="62" t="s">
        <v>480</v>
      </c>
      <c r="H275" s="365"/>
      <c r="I275" s="44"/>
      <c r="J275" s="23"/>
      <c r="K275" s="23"/>
      <c r="L275" s="23"/>
      <c r="M275" s="23"/>
      <c r="N275" s="23"/>
      <c r="O275" s="365" t="s">
        <v>12421</v>
      </c>
      <c r="P275" s="365" t="s">
        <v>12422</v>
      </c>
      <c r="Q275" s="365"/>
      <c r="R275" s="365"/>
      <c r="S275" s="364"/>
      <c r="T275" s="375"/>
      <c r="U275" s="375"/>
      <c r="V275" s="392" t="s">
        <v>480</v>
      </c>
      <c r="W275" s="363"/>
      <c r="X275" s="363"/>
      <c r="Y275" s="365"/>
      <c r="Z275" s="363"/>
      <c r="AA275" s="363"/>
      <c r="AB275" s="363"/>
      <c r="AC275" s="363"/>
      <c r="AD275" s="363"/>
      <c r="AE275" s="363"/>
      <c r="AF275" s="363"/>
      <c r="AG275" s="363"/>
      <c r="AH275" s="363"/>
      <c r="AI275" s="363"/>
      <c r="AJ275" s="363"/>
      <c r="AK275" s="363"/>
      <c r="AL275" s="365" t="s">
        <v>548</v>
      </c>
      <c r="AM275" s="363"/>
      <c r="AN275" s="367"/>
      <c r="AO275" s="376" t="s">
        <v>11463</v>
      </c>
      <c r="AP275" s="368" t="s">
        <v>11249</v>
      </c>
      <c r="AQ275" s="377">
        <v>44000</v>
      </c>
      <c r="AR275" s="373" t="s">
        <v>12272</v>
      </c>
      <c r="AS275" s="374"/>
      <c r="AT275" s="374"/>
      <c r="AU275" s="374"/>
      <c r="AV275" s="374"/>
      <c r="AW275" s="374"/>
      <c r="AX275" s="374"/>
      <c r="AY275" s="374"/>
      <c r="AZ275" s="374"/>
      <c r="BA275" s="374"/>
      <c r="BB275" s="374"/>
      <c r="BC275" s="374"/>
      <c r="BD275" s="374"/>
    </row>
    <row r="276" spans="1:56" ht="26.25" customHeight="1">
      <c r="A276" s="362" t="s">
        <v>12423</v>
      </c>
      <c r="B276" s="362" t="s">
        <v>12055</v>
      </c>
      <c r="C276" s="362"/>
      <c r="D276" s="106" t="s">
        <v>12146</v>
      </c>
      <c r="E276" s="363"/>
      <c r="F276" s="40" t="s">
        <v>11409</v>
      </c>
      <c r="G276" s="62" t="s">
        <v>11311</v>
      </c>
      <c r="H276" s="365"/>
      <c r="I276" s="44"/>
      <c r="J276" s="23"/>
      <c r="K276" s="23"/>
      <c r="L276" s="23"/>
      <c r="M276" s="23"/>
      <c r="N276" s="23"/>
      <c r="O276" s="365" t="s">
        <v>12424</v>
      </c>
      <c r="P276" s="365" t="s">
        <v>12425</v>
      </c>
      <c r="Q276" s="365"/>
      <c r="R276" s="365"/>
      <c r="S276" s="364"/>
      <c r="T276" s="375"/>
      <c r="U276" s="375"/>
      <c r="V276" s="392" t="s">
        <v>480</v>
      </c>
      <c r="W276" s="363"/>
      <c r="X276" s="363"/>
      <c r="Y276" s="365"/>
      <c r="Z276" s="363"/>
      <c r="AA276" s="363"/>
      <c r="AB276" s="363"/>
      <c r="AC276" s="363"/>
      <c r="AD276" s="363"/>
      <c r="AE276" s="363"/>
      <c r="AF276" s="363"/>
      <c r="AG276" s="363"/>
      <c r="AH276" s="363"/>
      <c r="AI276" s="363"/>
      <c r="AJ276" s="363"/>
      <c r="AK276" s="363"/>
      <c r="AL276" s="365" t="s">
        <v>548</v>
      </c>
      <c r="AM276" s="363"/>
      <c r="AN276" s="367"/>
      <c r="AO276" s="376" t="s">
        <v>11463</v>
      </c>
      <c r="AP276" s="368" t="s">
        <v>11249</v>
      </c>
      <c r="AQ276" s="377">
        <v>43891</v>
      </c>
      <c r="AR276" s="373" t="s">
        <v>11400</v>
      </c>
      <c r="AS276" s="374"/>
      <c r="AT276" s="374"/>
      <c r="AU276" s="374"/>
      <c r="AV276" s="374"/>
      <c r="AW276" s="374"/>
      <c r="AX276" s="374"/>
      <c r="AY276" s="374"/>
      <c r="AZ276" s="374"/>
      <c r="BA276" s="374"/>
      <c r="BB276" s="374"/>
      <c r="BC276" s="374"/>
      <c r="BD276" s="374"/>
    </row>
    <row r="277" spans="1:56" ht="26.25" customHeight="1">
      <c r="A277" s="362" t="s">
        <v>11926</v>
      </c>
      <c r="B277" s="362" t="s">
        <v>12055</v>
      </c>
      <c r="C277" s="362"/>
      <c r="D277" s="106" t="s">
        <v>12259</v>
      </c>
      <c r="E277" s="363"/>
      <c r="F277" s="40"/>
      <c r="G277" s="62" t="s">
        <v>480</v>
      </c>
      <c r="H277" s="365"/>
      <c r="I277" s="44"/>
      <c r="J277" s="23"/>
      <c r="K277" s="23"/>
      <c r="L277" s="23"/>
      <c r="M277" s="23"/>
      <c r="N277" s="23"/>
      <c r="O277" s="365" t="s">
        <v>12426</v>
      </c>
      <c r="P277" s="365" t="s">
        <v>12427</v>
      </c>
      <c r="Q277" s="365"/>
      <c r="R277" s="365" t="s">
        <v>180</v>
      </c>
      <c r="S277" s="364"/>
      <c r="T277" s="375"/>
      <c r="U277" s="375"/>
      <c r="V277" s="392" t="s">
        <v>480</v>
      </c>
      <c r="W277" s="363"/>
      <c r="X277" s="363"/>
      <c r="Y277" s="365" t="s">
        <v>12428</v>
      </c>
      <c r="Z277" s="363"/>
      <c r="AA277" s="363"/>
      <c r="AB277" s="363"/>
      <c r="AC277" s="363"/>
      <c r="AD277" s="363"/>
      <c r="AE277" s="363"/>
      <c r="AF277" s="363"/>
      <c r="AG277" s="363"/>
      <c r="AH277" s="363"/>
      <c r="AI277" s="363"/>
      <c r="AJ277" s="363"/>
      <c r="AK277" s="363"/>
      <c r="AL277" s="365" t="s">
        <v>548</v>
      </c>
      <c r="AM277" s="363"/>
      <c r="AN277" s="367"/>
      <c r="AO277" s="376" t="s">
        <v>11463</v>
      </c>
      <c r="AP277" s="368" t="s">
        <v>11249</v>
      </c>
      <c r="AQ277" s="377">
        <v>44000</v>
      </c>
      <c r="AR277" s="373" t="s">
        <v>12262</v>
      </c>
      <c r="AS277" s="374"/>
      <c r="AT277" s="374"/>
      <c r="AU277" s="374"/>
      <c r="AV277" s="374"/>
      <c r="AW277" s="374"/>
      <c r="AX277" s="374"/>
      <c r="AY277" s="374"/>
      <c r="AZ277" s="374"/>
      <c r="BA277" s="374"/>
      <c r="BB277" s="374"/>
      <c r="BC277" s="374"/>
      <c r="BD277" s="374"/>
    </row>
    <row r="278" spans="1:56" ht="26.25" customHeight="1">
      <c r="A278" s="362" t="s">
        <v>12429</v>
      </c>
      <c r="B278" s="362" t="s">
        <v>12055</v>
      </c>
      <c r="C278" s="362"/>
      <c r="D278" s="106" t="s">
        <v>12430</v>
      </c>
      <c r="E278" s="363"/>
      <c r="F278" s="40"/>
      <c r="G278" s="62" t="s">
        <v>480</v>
      </c>
      <c r="H278" s="365"/>
      <c r="I278" s="44"/>
      <c r="J278" s="23"/>
      <c r="K278" s="23"/>
      <c r="L278" s="23"/>
      <c r="M278" s="23"/>
      <c r="N278" s="23"/>
      <c r="O278" s="365" t="s">
        <v>12431</v>
      </c>
      <c r="P278" s="365" t="s">
        <v>12432</v>
      </c>
      <c r="Q278" s="365"/>
      <c r="R278" s="365"/>
      <c r="S278" s="364"/>
      <c r="T278" s="375"/>
      <c r="U278" s="375"/>
      <c r="V278" s="392" t="s">
        <v>480</v>
      </c>
      <c r="W278" s="363"/>
      <c r="X278" s="363"/>
      <c r="Y278" s="365"/>
      <c r="Z278" s="363"/>
      <c r="AA278" s="363"/>
      <c r="AB278" s="363"/>
      <c r="AC278" s="363"/>
      <c r="AD278" s="363"/>
      <c r="AE278" s="363"/>
      <c r="AF278" s="363"/>
      <c r="AG278" s="363"/>
      <c r="AH278" s="363"/>
      <c r="AI278" s="363"/>
      <c r="AJ278" s="363"/>
      <c r="AK278" s="363"/>
      <c r="AL278" s="365" t="s">
        <v>548</v>
      </c>
      <c r="AM278" s="363"/>
      <c r="AN278" s="367"/>
      <c r="AO278" s="376" t="s">
        <v>11463</v>
      </c>
      <c r="AP278" s="368" t="s">
        <v>11249</v>
      </c>
      <c r="AQ278" s="377">
        <v>44017</v>
      </c>
      <c r="AR278" s="370"/>
      <c r="AS278" s="378"/>
      <c r="AT278" s="378"/>
      <c r="AU278" s="378"/>
      <c r="AV278" s="378"/>
      <c r="AW278" s="378"/>
      <c r="AX278" s="378"/>
      <c r="AY278" s="378"/>
      <c r="AZ278" s="378"/>
      <c r="BA278" s="378"/>
      <c r="BB278" s="378"/>
      <c r="BC278" s="378"/>
      <c r="BD278" s="378"/>
    </row>
    <row r="279" spans="1:56" ht="26.25" customHeight="1">
      <c r="A279" s="362" t="s">
        <v>12433</v>
      </c>
      <c r="B279" s="362" t="s">
        <v>12055</v>
      </c>
      <c r="C279" s="362"/>
      <c r="D279" s="106" t="s">
        <v>12310</v>
      </c>
      <c r="E279" s="363"/>
      <c r="F279" s="40"/>
      <c r="G279" s="62" t="s">
        <v>480</v>
      </c>
      <c r="H279" s="365"/>
      <c r="I279" s="44"/>
      <c r="J279" s="23"/>
      <c r="K279" s="23"/>
      <c r="L279" s="23"/>
      <c r="M279" s="23"/>
      <c r="N279" s="23"/>
      <c r="O279" s="365" t="s">
        <v>12434</v>
      </c>
      <c r="P279" s="365" t="s">
        <v>12435</v>
      </c>
      <c r="Q279" s="365"/>
      <c r="R279" s="365"/>
      <c r="S279" s="364"/>
      <c r="T279" s="375"/>
      <c r="U279" s="375"/>
      <c r="V279" s="392" t="s">
        <v>480</v>
      </c>
      <c r="W279" s="363"/>
      <c r="X279" s="363"/>
      <c r="Y279" s="365"/>
      <c r="Z279" s="363"/>
      <c r="AA279" s="363"/>
      <c r="AB279" s="363"/>
      <c r="AC279" s="363"/>
      <c r="AD279" s="363"/>
      <c r="AE279" s="363"/>
      <c r="AF279" s="363"/>
      <c r="AG279" s="363"/>
      <c r="AH279" s="363"/>
      <c r="AI279" s="363"/>
      <c r="AJ279" s="363"/>
      <c r="AK279" s="363"/>
      <c r="AL279" s="365" t="s">
        <v>548</v>
      </c>
      <c r="AM279" s="363"/>
      <c r="AN279" s="367"/>
      <c r="AO279" s="376" t="s">
        <v>11463</v>
      </c>
      <c r="AP279" s="368" t="s">
        <v>11249</v>
      </c>
      <c r="AQ279" s="377">
        <v>44017</v>
      </c>
      <c r="AR279" s="370"/>
      <c r="AS279" s="378"/>
      <c r="AT279" s="378"/>
      <c r="AU279" s="378"/>
      <c r="AV279" s="378"/>
      <c r="AW279" s="378"/>
      <c r="AX279" s="378"/>
      <c r="AY279" s="378"/>
      <c r="AZ279" s="378"/>
      <c r="BA279" s="378"/>
      <c r="BB279" s="378"/>
      <c r="BC279" s="378"/>
      <c r="BD279" s="378"/>
    </row>
    <row r="280" spans="1:56" ht="26.25" customHeight="1">
      <c r="A280" s="362" t="s">
        <v>12436</v>
      </c>
      <c r="B280" s="362" t="s">
        <v>12055</v>
      </c>
      <c r="C280" s="362"/>
      <c r="D280" s="106" t="s">
        <v>12437</v>
      </c>
      <c r="E280" s="363"/>
      <c r="F280" s="40"/>
      <c r="G280" s="62" t="s">
        <v>480</v>
      </c>
      <c r="H280" s="365"/>
      <c r="I280" s="44"/>
      <c r="J280" s="23"/>
      <c r="K280" s="23"/>
      <c r="L280" s="23"/>
      <c r="M280" s="23"/>
      <c r="N280" s="23"/>
      <c r="O280" s="365" t="s">
        <v>12438</v>
      </c>
      <c r="P280" s="365" t="s">
        <v>12439</v>
      </c>
      <c r="Q280" s="365"/>
      <c r="R280" s="365"/>
      <c r="S280" s="364"/>
      <c r="T280" s="375"/>
      <c r="U280" s="375"/>
      <c r="V280" s="392" t="s">
        <v>480</v>
      </c>
      <c r="W280" s="363"/>
      <c r="X280" s="363"/>
      <c r="Y280" s="365"/>
      <c r="Z280" s="363"/>
      <c r="AA280" s="363"/>
      <c r="AB280" s="363"/>
      <c r="AC280" s="363"/>
      <c r="AD280" s="363"/>
      <c r="AE280" s="363"/>
      <c r="AF280" s="363"/>
      <c r="AG280" s="363"/>
      <c r="AH280" s="363"/>
      <c r="AI280" s="363"/>
      <c r="AJ280" s="363"/>
      <c r="AK280" s="363"/>
      <c r="AL280" s="365" t="s">
        <v>548</v>
      </c>
      <c r="AM280" s="363"/>
      <c r="AN280" s="367"/>
      <c r="AO280" s="376" t="s">
        <v>11463</v>
      </c>
      <c r="AP280" s="368" t="s">
        <v>11249</v>
      </c>
      <c r="AQ280" s="377">
        <v>44017</v>
      </c>
      <c r="AR280" s="370"/>
      <c r="AS280" s="378"/>
      <c r="AT280" s="378"/>
      <c r="AU280" s="378"/>
      <c r="AV280" s="378"/>
      <c r="AW280" s="378"/>
      <c r="AX280" s="378"/>
      <c r="AY280" s="378"/>
      <c r="AZ280" s="378"/>
      <c r="BA280" s="378"/>
      <c r="BB280" s="378"/>
      <c r="BC280" s="378"/>
      <c r="BD280" s="378"/>
    </row>
    <row r="281" spans="1:56" ht="26.25" customHeight="1">
      <c r="A281" s="362" t="s">
        <v>12440</v>
      </c>
      <c r="B281" s="362" t="s">
        <v>12055</v>
      </c>
      <c r="C281" s="362"/>
      <c r="D281" s="106" t="s">
        <v>12441</v>
      </c>
      <c r="E281" s="363"/>
      <c r="F281" s="40"/>
      <c r="G281" s="62" t="s">
        <v>480</v>
      </c>
      <c r="H281" s="365"/>
      <c r="I281" s="44"/>
      <c r="J281" s="23"/>
      <c r="K281" s="23"/>
      <c r="L281" s="23"/>
      <c r="M281" s="23"/>
      <c r="N281" s="23"/>
      <c r="O281" s="365" t="s">
        <v>12442</v>
      </c>
      <c r="P281" s="365" t="s">
        <v>12443</v>
      </c>
      <c r="Q281" s="365"/>
      <c r="R281" s="365"/>
      <c r="S281" s="364"/>
      <c r="T281" s="375"/>
      <c r="U281" s="375"/>
      <c r="V281" s="392" t="s">
        <v>480</v>
      </c>
      <c r="W281" s="363"/>
      <c r="X281" s="363"/>
      <c r="Y281" s="365"/>
      <c r="Z281" s="363"/>
      <c r="AA281" s="363"/>
      <c r="AB281" s="363"/>
      <c r="AC281" s="363"/>
      <c r="AD281" s="363"/>
      <c r="AE281" s="363"/>
      <c r="AF281" s="363"/>
      <c r="AG281" s="363"/>
      <c r="AH281" s="363"/>
      <c r="AI281" s="363"/>
      <c r="AJ281" s="363"/>
      <c r="AK281" s="363"/>
      <c r="AL281" s="365" t="s">
        <v>548</v>
      </c>
      <c r="AM281" s="363"/>
      <c r="AN281" s="367"/>
      <c r="AO281" s="376" t="s">
        <v>11463</v>
      </c>
      <c r="AP281" s="368" t="s">
        <v>11249</v>
      </c>
      <c r="AQ281" s="377">
        <v>44017</v>
      </c>
      <c r="AR281" s="370"/>
      <c r="AS281" s="378"/>
      <c r="AT281" s="378"/>
      <c r="AU281" s="378"/>
      <c r="AV281" s="378"/>
      <c r="AW281" s="378"/>
      <c r="AX281" s="378"/>
      <c r="AY281" s="378"/>
      <c r="AZ281" s="378"/>
      <c r="BA281" s="378"/>
      <c r="BB281" s="378"/>
      <c r="BC281" s="378"/>
      <c r="BD281" s="378"/>
    </row>
    <row r="282" spans="1:56" ht="26.25" customHeight="1">
      <c r="A282" s="362" t="s">
        <v>12444</v>
      </c>
      <c r="B282" s="362" t="s">
        <v>12055</v>
      </c>
      <c r="C282" s="362"/>
      <c r="D282" s="106" t="s">
        <v>12445</v>
      </c>
      <c r="E282" s="363"/>
      <c r="F282" s="40"/>
      <c r="G282" s="62" t="s">
        <v>480</v>
      </c>
      <c r="H282" s="365"/>
      <c r="I282" s="44"/>
      <c r="J282" s="23"/>
      <c r="K282" s="23"/>
      <c r="L282" s="23"/>
      <c r="M282" s="23"/>
      <c r="N282" s="23"/>
      <c r="O282" s="365" t="s">
        <v>12446</v>
      </c>
      <c r="P282" s="365" t="s">
        <v>12447</v>
      </c>
      <c r="Q282" s="365"/>
      <c r="R282" s="365" t="s">
        <v>180</v>
      </c>
      <c r="S282" s="364"/>
      <c r="T282" s="375"/>
      <c r="U282" s="375"/>
      <c r="V282" s="392" t="s">
        <v>480</v>
      </c>
      <c r="W282" s="363"/>
      <c r="X282" s="363"/>
      <c r="Y282" s="365" t="s">
        <v>12448</v>
      </c>
      <c r="Z282" s="363"/>
      <c r="AA282" s="363"/>
      <c r="AB282" s="363"/>
      <c r="AC282" s="363"/>
      <c r="AD282" s="363"/>
      <c r="AE282" s="363"/>
      <c r="AF282" s="363"/>
      <c r="AG282" s="363"/>
      <c r="AH282" s="363"/>
      <c r="AI282" s="363"/>
      <c r="AJ282" s="363"/>
      <c r="AK282" s="363"/>
      <c r="AL282" s="365" t="s">
        <v>548</v>
      </c>
      <c r="AM282" s="363"/>
      <c r="AN282" s="367"/>
      <c r="AO282" s="376" t="s">
        <v>11463</v>
      </c>
      <c r="AP282" s="368" t="s">
        <v>11249</v>
      </c>
      <c r="AQ282" s="377">
        <v>43891</v>
      </c>
      <c r="AR282" s="373" t="s">
        <v>11400</v>
      </c>
      <c r="AS282" s="374"/>
      <c r="AT282" s="374"/>
      <c r="AU282" s="374"/>
      <c r="AV282" s="374"/>
      <c r="AW282" s="374"/>
      <c r="AX282" s="374"/>
      <c r="AY282" s="374"/>
      <c r="AZ282" s="374"/>
      <c r="BA282" s="374"/>
      <c r="BB282" s="374"/>
      <c r="BC282" s="374"/>
      <c r="BD282" s="374"/>
    </row>
    <row r="283" spans="1:56" ht="26.25" customHeight="1">
      <c r="A283" s="362" t="s">
        <v>12449</v>
      </c>
      <c r="B283" s="362" t="s">
        <v>12055</v>
      </c>
      <c r="C283" s="362"/>
      <c r="D283" s="106" t="s">
        <v>12259</v>
      </c>
      <c r="E283" s="363"/>
      <c r="F283" s="40"/>
      <c r="G283" s="62" t="s">
        <v>480</v>
      </c>
      <c r="H283" s="365"/>
      <c r="I283" s="44"/>
      <c r="J283" s="23"/>
      <c r="K283" s="23"/>
      <c r="L283" s="23"/>
      <c r="M283" s="23"/>
      <c r="N283" s="23"/>
      <c r="O283" s="365" t="s">
        <v>12450</v>
      </c>
      <c r="P283" s="365" t="s">
        <v>12451</v>
      </c>
      <c r="Q283" s="365"/>
      <c r="R283" s="365"/>
      <c r="S283" s="364"/>
      <c r="T283" s="375"/>
      <c r="U283" s="375"/>
      <c r="V283" s="392" t="s">
        <v>480</v>
      </c>
      <c r="W283" s="363"/>
      <c r="X283" s="363"/>
      <c r="Y283" s="365"/>
      <c r="Z283" s="363"/>
      <c r="AA283" s="363"/>
      <c r="AB283" s="363"/>
      <c r="AC283" s="363"/>
      <c r="AD283" s="363"/>
      <c r="AE283" s="363"/>
      <c r="AF283" s="363"/>
      <c r="AG283" s="363"/>
      <c r="AH283" s="363"/>
      <c r="AI283" s="363"/>
      <c r="AJ283" s="363"/>
      <c r="AK283" s="363"/>
      <c r="AL283" s="365" t="s">
        <v>548</v>
      </c>
      <c r="AM283" s="363"/>
      <c r="AN283" s="367"/>
      <c r="AO283" s="376" t="s">
        <v>11463</v>
      </c>
      <c r="AP283" s="368" t="s">
        <v>11249</v>
      </c>
      <c r="AQ283" s="377">
        <v>44017</v>
      </c>
      <c r="AR283" s="370"/>
      <c r="AS283" s="378"/>
      <c r="AT283" s="378"/>
      <c r="AU283" s="378"/>
      <c r="AV283" s="378"/>
      <c r="AW283" s="378"/>
      <c r="AX283" s="378"/>
      <c r="AY283" s="378"/>
      <c r="AZ283" s="378"/>
      <c r="BA283" s="378"/>
      <c r="BB283" s="378"/>
      <c r="BC283" s="378"/>
      <c r="BD283" s="378"/>
    </row>
    <row r="284" spans="1:56" ht="26.25" customHeight="1">
      <c r="A284" s="362" t="s">
        <v>12452</v>
      </c>
      <c r="B284" s="362" t="s">
        <v>12055</v>
      </c>
      <c r="C284" s="362"/>
      <c r="D284" s="106" t="s">
        <v>12453</v>
      </c>
      <c r="E284" s="363"/>
      <c r="F284" s="40"/>
      <c r="G284" s="62" t="s">
        <v>480</v>
      </c>
      <c r="H284" s="365"/>
      <c r="I284" s="44"/>
      <c r="J284" s="23"/>
      <c r="K284" s="23"/>
      <c r="L284" s="23"/>
      <c r="M284" s="23"/>
      <c r="N284" s="23"/>
      <c r="O284" s="365" t="s">
        <v>12454</v>
      </c>
      <c r="P284" s="365" t="s">
        <v>12455</v>
      </c>
      <c r="Q284" s="365"/>
      <c r="R284" s="365"/>
      <c r="S284" s="364"/>
      <c r="T284" s="375"/>
      <c r="U284" s="375"/>
      <c r="V284" s="392" t="s">
        <v>480</v>
      </c>
      <c r="W284" s="363"/>
      <c r="X284" s="363"/>
      <c r="Y284" s="365"/>
      <c r="Z284" s="363"/>
      <c r="AA284" s="363"/>
      <c r="AB284" s="363"/>
      <c r="AC284" s="363"/>
      <c r="AD284" s="363"/>
      <c r="AE284" s="363"/>
      <c r="AF284" s="363"/>
      <c r="AG284" s="363"/>
      <c r="AH284" s="363"/>
      <c r="AI284" s="363"/>
      <c r="AJ284" s="363"/>
      <c r="AK284" s="363"/>
      <c r="AL284" s="365" t="s">
        <v>548</v>
      </c>
      <c r="AM284" s="363"/>
      <c r="AN284" s="367"/>
      <c r="AO284" s="376" t="s">
        <v>11463</v>
      </c>
      <c r="AP284" s="368" t="s">
        <v>11249</v>
      </c>
      <c r="AQ284" s="377">
        <v>44017</v>
      </c>
      <c r="AR284" s="370"/>
      <c r="AS284" s="378"/>
      <c r="AT284" s="378"/>
      <c r="AU284" s="378"/>
      <c r="AV284" s="378"/>
      <c r="AW284" s="378"/>
      <c r="AX284" s="378"/>
      <c r="AY284" s="378"/>
      <c r="AZ284" s="378"/>
      <c r="BA284" s="378"/>
      <c r="BB284" s="378"/>
      <c r="BC284" s="378"/>
      <c r="BD284" s="378"/>
    </row>
    <row r="285" spans="1:56" ht="26.25" customHeight="1">
      <c r="A285" s="362" t="s">
        <v>12456</v>
      </c>
      <c r="B285" s="362" t="s">
        <v>12055</v>
      </c>
      <c r="C285" s="362"/>
      <c r="D285" s="106" t="s">
        <v>12457</v>
      </c>
      <c r="E285" s="365" t="s">
        <v>854</v>
      </c>
      <c r="F285" s="40" t="s">
        <v>44</v>
      </c>
      <c r="G285" s="62" t="s">
        <v>12458</v>
      </c>
      <c r="H285" s="423" t="s">
        <v>12459</v>
      </c>
      <c r="I285" s="44"/>
      <c r="J285" s="23"/>
      <c r="K285" s="23"/>
      <c r="L285" s="23"/>
      <c r="M285" s="23"/>
      <c r="N285" s="23"/>
      <c r="O285" s="365" t="s">
        <v>12460</v>
      </c>
      <c r="P285" s="365" t="s">
        <v>12461</v>
      </c>
      <c r="Q285" s="365" t="s">
        <v>12462</v>
      </c>
      <c r="R285" s="365"/>
      <c r="S285" s="364"/>
      <c r="T285" s="375"/>
      <c r="U285" s="364">
        <v>2019</v>
      </c>
      <c r="V285" s="392" t="s">
        <v>480</v>
      </c>
      <c r="W285" s="363"/>
      <c r="X285" s="363"/>
      <c r="Y285" s="365"/>
      <c r="Z285" s="363"/>
      <c r="AA285" s="363"/>
      <c r="AB285" s="363"/>
      <c r="AC285" s="363"/>
      <c r="AD285" s="363"/>
      <c r="AE285" s="363"/>
      <c r="AF285" s="363"/>
      <c r="AG285" s="363"/>
      <c r="AH285" s="363"/>
      <c r="AI285" s="363"/>
      <c r="AJ285" s="363"/>
      <c r="AK285" s="363"/>
      <c r="AL285" s="365" t="s">
        <v>548</v>
      </c>
      <c r="AM285" s="363"/>
      <c r="AN285" s="376" t="s">
        <v>12463</v>
      </c>
      <c r="AO285" s="376" t="s">
        <v>11463</v>
      </c>
      <c r="AP285" s="368" t="s">
        <v>11249</v>
      </c>
      <c r="AQ285" s="377">
        <v>44078</v>
      </c>
      <c r="AR285" s="373" t="s">
        <v>39</v>
      </c>
      <c r="AS285" s="374"/>
      <c r="AT285" s="374"/>
      <c r="AU285" s="374"/>
      <c r="AV285" s="374"/>
      <c r="AW285" s="374"/>
      <c r="AX285" s="374"/>
      <c r="AY285" s="374"/>
      <c r="AZ285" s="374"/>
      <c r="BA285" s="374"/>
      <c r="BB285" s="374"/>
      <c r="BC285" s="374"/>
      <c r="BD285" s="374"/>
    </row>
    <row r="286" spans="1:56" ht="26.25" customHeight="1">
      <c r="A286" s="362" t="s">
        <v>12464</v>
      </c>
      <c r="B286" s="362" t="s">
        <v>12055</v>
      </c>
      <c r="C286" s="362"/>
      <c r="D286" s="106" t="s">
        <v>12056</v>
      </c>
      <c r="E286" s="363"/>
      <c r="F286" s="40"/>
      <c r="G286" s="62" t="s">
        <v>480</v>
      </c>
      <c r="H286" s="365"/>
      <c r="I286" s="44"/>
      <c r="J286" s="23"/>
      <c r="K286" s="23"/>
      <c r="L286" s="23"/>
      <c r="M286" s="23"/>
      <c r="N286" s="23"/>
      <c r="O286" s="365" t="s">
        <v>12465</v>
      </c>
      <c r="P286" s="365" t="s">
        <v>11436</v>
      </c>
      <c r="Q286" s="365"/>
      <c r="R286" s="365"/>
      <c r="S286" s="364"/>
      <c r="T286" s="375"/>
      <c r="U286" s="424"/>
      <c r="V286" s="392" t="s">
        <v>480</v>
      </c>
      <c r="W286" s="363"/>
      <c r="X286" s="363"/>
      <c r="Y286" s="365"/>
      <c r="Z286" s="363"/>
      <c r="AA286" s="363"/>
      <c r="AB286" s="363"/>
      <c r="AC286" s="363"/>
      <c r="AD286" s="363"/>
      <c r="AE286" s="363"/>
      <c r="AF286" s="363"/>
      <c r="AG286" s="363"/>
      <c r="AH286" s="363"/>
      <c r="AI286" s="363"/>
      <c r="AJ286" s="363"/>
      <c r="AK286" s="363"/>
      <c r="AL286" s="365" t="s">
        <v>548</v>
      </c>
      <c r="AM286" s="363"/>
      <c r="AN286" s="367"/>
      <c r="AO286" s="376" t="s">
        <v>11463</v>
      </c>
      <c r="AP286" s="368" t="s">
        <v>11249</v>
      </c>
      <c r="AQ286" s="377">
        <v>44017</v>
      </c>
      <c r="AR286" s="370"/>
      <c r="AS286" s="378"/>
      <c r="AT286" s="378"/>
      <c r="AU286" s="378"/>
      <c r="AV286" s="378"/>
      <c r="AW286" s="378"/>
      <c r="AX286" s="378"/>
      <c r="AY286" s="378"/>
      <c r="AZ286" s="378"/>
      <c r="BA286" s="378"/>
      <c r="BB286" s="378"/>
      <c r="BC286" s="378"/>
      <c r="BD286" s="378"/>
    </row>
    <row r="287" spans="1:56" ht="26.25" customHeight="1">
      <c r="A287" s="362" t="s">
        <v>12466</v>
      </c>
      <c r="B287" s="362" t="s">
        <v>12055</v>
      </c>
      <c r="C287" s="362"/>
      <c r="D287" s="106" t="s">
        <v>12118</v>
      </c>
      <c r="E287" s="363"/>
      <c r="F287" s="40"/>
      <c r="G287" s="62" t="s">
        <v>480</v>
      </c>
      <c r="H287" s="365"/>
      <c r="I287" s="44"/>
      <c r="J287" s="23"/>
      <c r="K287" s="23"/>
      <c r="L287" s="23"/>
      <c r="M287" s="23"/>
      <c r="N287" s="23"/>
      <c r="O287" s="365" t="s">
        <v>12467</v>
      </c>
      <c r="P287" s="365" t="s">
        <v>12468</v>
      </c>
      <c r="Q287" s="365"/>
      <c r="R287" s="365"/>
      <c r="S287" s="364"/>
      <c r="T287" s="375"/>
      <c r="U287" s="375"/>
      <c r="V287" s="392" t="s">
        <v>480</v>
      </c>
      <c r="W287" s="363"/>
      <c r="X287" s="363"/>
      <c r="Y287" s="365"/>
      <c r="Z287" s="363"/>
      <c r="AA287" s="363"/>
      <c r="AB287" s="363"/>
      <c r="AC287" s="363"/>
      <c r="AD287" s="363"/>
      <c r="AE287" s="363"/>
      <c r="AF287" s="363"/>
      <c r="AG287" s="363"/>
      <c r="AH287" s="363"/>
      <c r="AI287" s="363"/>
      <c r="AJ287" s="363"/>
      <c r="AK287" s="363"/>
      <c r="AL287" s="365" t="s">
        <v>548</v>
      </c>
      <c r="AM287" s="363"/>
      <c r="AN287" s="367"/>
      <c r="AO287" s="376" t="s">
        <v>11463</v>
      </c>
      <c r="AP287" s="368" t="s">
        <v>11249</v>
      </c>
      <c r="AQ287" s="377">
        <v>44017</v>
      </c>
      <c r="AR287" s="370"/>
      <c r="AS287" s="378"/>
      <c r="AT287" s="378"/>
      <c r="AU287" s="378"/>
      <c r="AV287" s="378"/>
      <c r="AW287" s="378"/>
      <c r="AX287" s="378"/>
      <c r="AY287" s="378"/>
      <c r="AZ287" s="378"/>
      <c r="BA287" s="378"/>
      <c r="BB287" s="378"/>
      <c r="BC287" s="378"/>
      <c r="BD287" s="378"/>
    </row>
    <row r="288" spans="1:56" ht="26.25" customHeight="1">
      <c r="A288" s="362" t="s">
        <v>12469</v>
      </c>
      <c r="B288" s="362" t="s">
        <v>12055</v>
      </c>
      <c r="C288" s="362"/>
      <c r="D288" s="106" t="s">
        <v>12371</v>
      </c>
      <c r="E288" s="363"/>
      <c r="F288" s="40"/>
      <c r="G288" s="62" t="s">
        <v>480</v>
      </c>
      <c r="H288" s="365"/>
      <c r="I288" s="44"/>
      <c r="J288" s="23"/>
      <c r="K288" s="23"/>
      <c r="L288" s="23"/>
      <c r="M288" s="23"/>
      <c r="N288" s="23"/>
      <c r="O288" s="365" t="s">
        <v>12470</v>
      </c>
      <c r="P288" s="365" t="s">
        <v>12414</v>
      </c>
      <c r="Q288" s="365"/>
      <c r="R288" s="365"/>
      <c r="S288" s="364"/>
      <c r="T288" s="375"/>
      <c r="U288" s="375"/>
      <c r="V288" s="392" t="s">
        <v>480</v>
      </c>
      <c r="W288" s="363"/>
      <c r="X288" s="363"/>
      <c r="Y288" s="365"/>
      <c r="Z288" s="363"/>
      <c r="AA288" s="363"/>
      <c r="AB288" s="363"/>
      <c r="AC288" s="363"/>
      <c r="AD288" s="363"/>
      <c r="AE288" s="363"/>
      <c r="AF288" s="363"/>
      <c r="AG288" s="363"/>
      <c r="AH288" s="363"/>
      <c r="AI288" s="363"/>
      <c r="AJ288" s="363"/>
      <c r="AK288" s="363"/>
      <c r="AL288" s="365" t="s">
        <v>548</v>
      </c>
      <c r="AM288" s="363"/>
      <c r="AN288" s="367"/>
      <c r="AO288" s="376" t="s">
        <v>11463</v>
      </c>
      <c r="AP288" s="368" t="s">
        <v>11249</v>
      </c>
      <c r="AQ288" s="377">
        <v>44017</v>
      </c>
      <c r="AR288" s="370"/>
      <c r="AS288" s="378"/>
      <c r="AT288" s="378"/>
      <c r="AU288" s="378"/>
      <c r="AV288" s="378"/>
      <c r="AW288" s="378"/>
      <c r="AX288" s="378"/>
      <c r="AY288" s="378"/>
      <c r="AZ288" s="378"/>
      <c r="BA288" s="378"/>
      <c r="BB288" s="378"/>
      <c r="BC288" s="378"/>
      <c r="BD288" s="378"/>
    </row>
    <row r="289" spans="1:56" ht="26.25" customHeight="1">
      <c r="A289" s="362" t="s">
        <v>12471</v>
      </c>
      <c r="B289" s="362" t="s">
        <v>12055</v>
      </c>
      <c r="C289" s="362"/>
      <c r="D289" s="106" t="s">
        <v>12472</v>
      </c>
      <c r="E289" s="363"/>
      <c r="F289" s="40"/>
      <c r="G289" s="62" t="s">
        <v>480</v>
      </c>
      <c r="H289" s="365"/>
      <c r="I289" s="44"/>
      <c r="J289" s="23"/>
      <c r="K289" s="23"/>
      <c r="L289" s="23"/>
      <c r="M289" s="23"/>
      <c r="N289" s="23"/>
      <c r="O289" s="365" t="s">
        <v>12473</v>
      </c>
      <c r="P289" s="365" t="s">
        <v>12427</v>
      </c>
      <c r="Q289" s="365"/>
      <c r="R289" s="365"/>
      <c r="S289" s="364"/>
      <c r="T289" s="375"/>
      <c r="U289" s="375"/>
      <c r="V289" s="392" t="s">
        <v>480</v>
      </c>
      <c r="W289" s="363"/>
      <c r="X289" s="363"/>
      <c r="Y289" s="365"/>
      <c r="Z289" s="363"/>
      <c r="AA289" s="363"/>
      <c r="AB289" s="363"/>
      <c r="AC289" s="363"/>
      <c r="AD289" s="363"/>
      <c r="AE289" s="363"/>
      <c r="AF289" s="363"/>
      <c r="AG289" s="363"/>
      <c r="AH289" s="363"/>
      <c r="AI289" s="363"/>
      <c r="AJ289" s="363"/>
      <c r="AK289" s="363"/>
      <c r="AL289" s="365" t="s">
        <v>548</v>
      </c>
      <c r="AM289" s="363"/>
      <c r="AN289" s="367"/>
      <c r="AO289" s="376" t="s">
        <v>11463</v>
      </c>
      <c r="AP289" s="368" t="s">
        <v>11249</v>
      </c>
      <c r="AQ289" s="377">
        <v>44017</v>
      </c>
      <c r="AR289" s="370"/>
      <c r="AS289" s="378"/>
      <c r="AT289" s="378"/>
      <c r="AU289" s="378"/>
      <c r="AV289" s="378"/>
      <c r="AW289" s="378"/>
      <c r="AX289" s="378"/>
      <c r="AY289" s="378"/>
      <c r="AZ289" s="378"/>
      <c r="BA289" s="378"/>
      <c r="BB289" s="378"/>
      <c r="BC289" s="378"/>
      <c r="BD289" s="378"/>
    </row>
    <row r="290" spans="1:56" ht="26.25" customHeight="1">
      <c r="A290" s="362" t="s">
        <v>12474</v>
      </c>
      <c r="B290" s="362" t="s">
        <v>12055</v>
      </c>
      <c r="C290" s="362"/>
      <c r="D290" s="106" t="s">
        <v>12056</v>
      </c>
      <c r="E290" s="363"/>
      <c r="F290" s="40"/>
      <c r="G290" s="62" t="s">
        <v>480</v>
      </c>
      <c r="H290" s="365"/>
      <c r="I290" s="44"/>
      <c r="J290" s="23"/>
      <c r="K290" s="23"/>
      <c r="L290" s="23"/>
      <c r="M290" s="23"/>
      <c r="N290" s="23"/>
      <c r="O290" s="365" t="s">
        <v>12475</v>
      </c>
      <c r="P290" s="365" t="s">
        <v>12476</v>
      </c>
      <c r="Q290" s="365"/>
      <c r="R290" s="365"/>
      <c r="S290" s="364"/>
      <c r="T290" s="375"/>
      <c r="U290" s="375"/>
      <c r="V290" s="392" t="s">
        <v>480</v>
      </c>
      <c r="W290" s="363"/>
      <c r="X290" s="363"/>
      <c r="Y290" s="365"/>
      <c r="Z290" s="363"/>
      <c r="AA290" s="363"/>
      <c r="AB290" s="363"/>
      <c r="AC290" s="363"/>
      <c r="AD290" s="363"/>
      <c r="AE290" s="363"/>
      <c r="AF290" s="363"/>
      <c r="AG290" s="363"/>
      <c r="AH290" s="363"/>
      <c r="AI290" s="363"/>
      <c r="AJ290" s="363"/>
      <c r="AK290" s="363"/>
      <c r="AL290" s="365" t="s">
        <v>548</v>
      </c>
      <c r="AM290" s="363"/>
      <c r="AN290" s="367"/>
      <c r="AO290" s="376" t="s">
        <v>11463</v>
      </c>
      <c r="AP290" s="368" t="s">
        <v>11249</v>
      </c>
      <c r="AQ290" s="377">
        <v>44017</v>
      </c>
      <c r="AR290" s="370"/>
      <c r="AS290" s="378"/>
      <c r="AT290" s="378"/>
      <c r="AU290" s="378"/>
      <c r="AV290" s="378"/>
      <c r="AW290" s="378"/>
      <c r="AX290" s="378"/>
      <c r="AY290" s="378"/>
      <c r="AZ290" s="378"/>
      <c r="BA290" s="378"/>
      <c r="BB290" s="378"/>
      <c r="BC290" s="378"/>
      <c r="BD290" s="378"/>
    </row>
    <row r="291" spans="1:56" ht="26.25" customHeight="1">
      <c r="A291" s="362" t="s">
        <v>12477</v>
      </c>
      <c r="B291" s="362" t="s">
        <v>12055</v>
      </c>
      <c r="C291" s="362"/>
      <c r="D291" s="106" t="s">
        <v>12056</v>
      </c>
      <c r="E291" s="363"/>
      <c r="F291" s="40"/>
      <c r="G291" s="62" t="s">
        <v>480</v>
      </c>
      <c r="H291" s="365"/>
      <c r="I291" s="44"/>
      <c r="J291" s="23"/>
      <c r="K291" s="23"/>
      <c r="L291" s="23"/>
      <c r="M291" s="23"/>
      <c r="N291" s="23"/>
      <c r="O291" s="365" t="s">
        <v>12478</v>
      </c>
      <c r="P291" s="365" t="s">
        <v>12479</v>
      </c>
      <c r="Q291" s="365"/>
      <c r="R291" s="365"/>
      <c r="S291" s="364"/>
      <c r="T291" s="375"/>
      <c r="U291" s="375"/>
      <c r="V291" s="392" t="s">
        <v>480</v>
      </c>
      <c r="W291" s="363"/>
      <c r="X291" s="363"/>
      <c r="Y291" s="365"/>
      <c r="Z291" s="363"/>
      <c r="AA291" s="363"/>
      <c r="AB291" s="363"/>
      <c r="AC291" s="363"/>
      <c r="AD291" s="363"/>
      <c r="AE291" s="363"/>
      <c r="AF291" s="363"/>
      <c r="AG291" s="363"/>
      <c r="AH291" s="363"/>
      <c r="AI291" s="363"/>
      <c r="AJ291" s="363"/>
      <c r="AK291" s="363"/>
      <c r="AL291" s="365" t="s">
        <v>548</v>
      </c>
      <c r="AM291" s="363"/>
      <c r="AN291" s="367"/>
      <c r="AO291" s="376" t="s">
        <v>11463</v>
      </c>
      <c r="AP291" s="368" t="s">
        <v>11249</v>
      </c>
      <c r="AQ291" s="377">
        <v>44017</v>
      </c>
      <c r="AR291" s="370"/>
      <c r="AS291" s="378"/>
      <c r="AT291" s="378"/>
      <c r="AU291" s="378"/>
      <c r="AV291" s="378"/>
      <c r="AW291" s="378"/>
      <c r="AX291" s="378"/>
      <c r="AY291" s="378"/>
      <c r="AZ291" s="378"/>
      <c r="BA291" s="378"/>
      <c r="BB291" s="378"/>
      <c r="BC291" s="378"/>
      <c r="BD291" s="378"/>
    </row>
    <row r="292" spans="1:56" ht="26.25" customHeight="1">
      <c r="A292" s="362" t="s">
        <v>12480</v>
      </c>
      <c r="B292" s="362" t="s">
        <v>12055</v>
      </c>
      <c r="C292" s="362"/>
      <c r="D292" s="106" t="s">
        <v>12066</v>
      </c>
      <c r="E292" s="363"/>
      <c r="F292" s="40"/>
      <c r="G292" s="62" t="s">
        <v>480</v>
      </c>
      <c r="H292" s="365"/>
      <c r="I292" s="44"/>
      <c r="J292" s="23"/>
      <c r="K292" s="23"/>
      <c r="L292" s="23"/>
      <c r="M292" s="23"/>
      <c r="N292" s="23"/>
      <c r="O292" s="365" t="s">
        <v>11353</v>
      </c>
      <c r="P292" s="365" t="s">
        <v>11353</v>
      </c>
      <c r="Q292" s="365"/>
      <c r="R292" s="365"/>
      <c r="S292" s="364"/>
      <c r="T292" s="375"/>
      <c r="U292" s="375"/>
      <c r="V292" s="392" t="s">
        <v>480</v>
      </c>
      <c r="W292" s="363"/>
      <c r="X292" s="363"/>
      <c r="Y292" s="365"/>
      <c r="Z292" s="363"/>
      <c r="AA292" s="363"/>
      <c r="AB292" s="363"/>
      <c r="AC292" s="363"/>
      <c r="AD292" s="363"/>
      <c r="AE292" s="363"/>
      <c r="AF292" s="363"/>
      <c r="AG292" s="363"/>
      <c r="AH292" s="363"/>
      <c r="AI292" s="363"/>
      <c r="AJ292" s="363"/>
      <c r="AK292" s="363"/>
      <c r="AL292" s="365"/>
      <c r="AM292" s="363"/>
      <c r="AN292" s="367"/>
      <c r="AO292" s="376" t="s">
        <v>11463</v>
      </c>
      <c r="AP292" s="368" t="s">
        <v>11249</v>
      </c>
      <c r="AQ292" s="377">
        <v>44017</v>
      </c>
      <c r="AR292" s="370"/>
      <c r="AS292" s="378"/>
      <c r="AT292" s="378"/>
      <c r="AU292" s="378"/>
      <c r="AV292" s="378"/>
      <c r="AW292" s="378"/>
      <c r="AX292" s="378"/>
      <c r="AY292" s="378"/>
      <c r="AZ292" s="378"/>
      <c r="BA292" s="378"/>
      <c r="BB292" s="378"/>
      <c r="BC292" s="378"/>
      <c r="BD292" s="378"/>
    </row>
    <row r="293" spans="1:56" ht="26.25" customHeight="1">
      <c r="A293" s="362" t="s">
        <v>12481</v>
      </c>
      <c r="B293" s="362" t="s">
        <v>12055</v>
      </c>
      <c r="C293" s="362"/>
      <c r="D293" s="106" t="s">
        <v>12056</v>
      </c>
      <c r="E293" s="363"/>
      <c r="F293" s="40"/>
      <c r="G293" s="62" t="s">
        <v>480</v>
      </c>
      <c r="H293" s="365"/>
      <c r="I293" s="44"/>
      <c r="J293" s="23"/>
      <c r="K293" s="23"/>
      <c r="L293" s="23"/>
      <c r="M293" s="23"/>
      <c r="N293" s="23"/>
      <c r="O293" s="365" t="s">
        <v>12482</v>
      </c>
      <c r="P293" s="365" t="s">
        <v>12349</v>
      </c>
      <c r="Q293" s="365"/>
      <c r="R293" s="365"/>
      <c r="S293" s="364"/>
      <c r="T293" s="375"/>
      <c r="U293" s="375"/>
      <c r="V293" s="392" t="s">
        <v>480</v>
      </c>
      <c r="W293" s="363"/>
      <c r="X293" s="363"/>
      <c r="Y293" s="365"/>
      <c r="Z293" s="363"/>
      <c r="AA293" s="363"/>
      <c r="AB293" s="363"/>
      <c r="AC293" s="363"/>
      <c r="AD293" s="363"/>
      <c r="AE293" s="363"/>
      <c r="AF293" s="363"/>
      <c r="AG293" s="363"/>
      <c r="AH293" s="363"/>
      <c r="AI293" s="363"/>
      <c r="AJ293" s="363"/>
      <c r="AK293" s="363"/>
      <c r="AL293" s="365" t="s">
        <v>548</v>
      </c>
      <c r="AM293" s="363"/>
      <c r="AN293" s="367"/>
      <c r="AO293" s="376" t="s">
        <v>11463</v>
      </c>
      <c r="AP293" s="368" t="s">
        <v>11249</v>
      </c>
      <c r="AQ293" s="377">
        <v>44017</v>
      </c>
      <c r="AR293" s="370"/>
      <c r="AS293" s="378"/>
      <c r="AT293" s="378"/>
      <c r="AU293" s="378"/>
      <c r="AV293" s="378"/>
      <c r="AW293" s="378"/>
      <c r="AX293" s="378"/>
      <c r="AY293" s="378"/>
      <c r="AZ293" s="378"/>
      <c r="BA293" s="378"/>
      <c r="BB293" s="378"/>
      <c r="BC293" s="378"/>
      <c r="BD293" s="378"/>
    </row>
    <row r="294" spans="1:56" ht="26.25" customHeight="1">
      <c r="A294" s="362" t="s">
        <v>12483</v>
      </c>
      <c r="B294" s="362" t="s">
        <v>12055</v>
      </c>
      <c r="C294" s="362"/>
      <c r="D294" s="106" t="s">
        <v>12484</v>
      </c>
      <c r="E294" s="363"/>
      <c r="F294" s="40"/>
      <c r="G294" s="62" t="s">
        <v>480</v>
      </c>
      <c r="H294" s="365"/>
      <c r="I294" s="44"/>
      <c r="J294" s="23"/>
      <c r="K294" s="23"/>
      <c r="L294" s="23"/>
      <c r="M294" s="23"/>
      <c r="N294" s="23"/>
      <c r="O294" s="365" t="s">
        <v>12485</v>
      </c>
      <c r="P294" s="365" t="s">
        <v>12486</v>
      </c>
      <c r="Q294" s="365"/>
      <c r="R294" s="365" t="s">
        <v>180</v>
      </c>
      <c r="S294" s="364"/>
      <c r="T294" s="375"/>
      <c r="U294" s="375"/>
      <c r="V294" s="392" t="s">
        <v>480</v>
      </c>
      <c r="W294" s="363"/>
      <c r="X294" s="363"/>
      <c r="Y294" s="365" t="s">
        <v>12487</v>
      </c>
      <c r="Z294" s="363"/>
      <c r="AA294" s="363"/>
      <c r="AB294" s="363"/>
      <c r="AC294" s="363"/>
      <c r="AD294" s="363"/>
      <c r="AE294" s="363"/>
      <c r="AF294" s="363"/>
      <c r="AG294" s="363"/>
      <c r="AH294" s="363"/>
      <c r="AI294" s="363"/>
      <c r="AJ294" s="363"/>
      <c r="AK294" s="363"/>
      <c r="AL294" s="365" t="s">
        <v>548</v>
      </c>
      <c r="AM294" s="363"/>
      <c r="AN294" s="367"/>
      <c r="AO294" s="376" t="s">
        <v>11463</v>
      </c>
      <c r="AP294" s="368" t="s">
        <v>11249</v>
      </c>
      <c r="AQ294" s="377">
        <v>43891</v>
      </c>
      <c r="AR294" s="373" t="s">
        <v>11400</v>
      </c>
      <c r="AS294" s="374"/>
      <c r="AT294" s="374"/>
      <c r="AU294" s="374"/>
      <c r="AV294" s="374"/>
      <c r="AW294" s="374"/>
      <c r="AX294" s="374"/>
      <c r="AY294" s="374"/>
      <c r="AZ294" s="374"/>
      <c r="BA294" s="374"/>
      <c r="BB294" s="374"/>
      <c r="BC294" s="374"/>
      <c r="BD294" s="374"/>
    </row>
    <row r="295" spans="1:56" ht="26.25" customHeight="1">
      <c r="A295" s="362" t="s">
        <v>12042</v>
      </c>
      <c r="B295" s="362" t="s">
        <v>12055</v>
      </c>
      <c r="C295" s="362"/>
      <c r="D295" s="106" t="s">
        <v>12056</v>
      </c>
      <c r="E295" s="363"/>
      <c r="F295" s="40"/>
      <c r="G295" s="62" t="s">
        <v>480</v>
      </c>
      <c r="H295" s="365"/>
      <c r="I295" s="44"/>
      <c r="J295" s="23"/>
      <c r="K295" s="23"/>
      <c r="L295" s="23"/>
      <c r="M295" s="23"/>
      <c r="N295" s="23"/>
      <c r="O295" s="365" t="s">
        <v>12488</v>
      </c>
      <c r="P295" s="365" t="s">
        <v>12489</v>
      </c>
      <c r="Q295" s="365"/>
      <c r="R295" s="365"/>
      <c r="S295" s="364"/>
      <c r="T295" s="375"/>
      <c r="U295" s="375"/>
      <c r="V295" s="392" t="s">
        <v>480</v>
      </c>
      <c r="W295" s="363"/>
      <c r="X295" s="363"/>
      <c r="Y295" s="365"/>
      <c r="Z295" s="363"/>
      <c r="AA295" s="363"/>
      <c r="AB295" s="363"/>
      <c r="AC295" s="363"/>
      <c r="AD295" s="363"/>
      <c r="AE295" s="363"/>
      <c r="AF295" s="363"/>
      <c r="AG295" s="363"/>
      <c r="AH295" s="363"/>
      <c r="AI295" s="363"/>
      <c r="AJ295" s="363"/>
      <c r="AK295" s="363"/>
      <c r="AL295" s="365" t="s">
        <v>548</v>
      </c>
      <c r="AM295" s="363"/>
      <c r="AN295" s="367"/>
      <c r="AO295" s="376" t="s">
        <v>11463</v>
      </c>
      <c r="AP295" s="368" t="s">
        <v>11249</v>
      </c>
      <c r="AQ295" s="377">
        <v>44017</v>
      </c>
      <c r="AR295" s="370"/>
      <c r="AS295" s="378"/>
      <c r="AT295" s="378"/>
      <c r="AU295" s="378"/>
      <c r="AV295" s="378"/>
      <c r="AW295" s="378"/>
      <c r="AX295" s="378"/>
      <c r="AY295" s="378"/>
      <c r="AZ295" s="378"/>
      <c r="BA295" s="378"/>
      <c r="BB295" s="378"/>
      <c r="BC295" s="378"/>
      <c r="BD295" s="378"/>
    </row>
    <row r="296" spans="1:56" ht="26.25" customHeight="1">
      <c r="A296" s="362" t="s">
        <v>12046</v>
      </c>
      <c r="B296" s="362" t="s">
        <v>12055</v>
      </c>
      <c r="C296" s="362"/>
      <c r="D296" s="106" t="s">
        <v>12490</v>
      </c>
      <c r="E296" s="363"/>
      <c r="F296" s="40"/>
      <c r="G296" s="62" t="s">
        <v>480</v>
      </c>
      <c r="H296" s="379"/>
      <c r="I296" s="44"/>
      <c r="J296" s="23"/>
      <c r="K296" s="23"/>
      <c r="L296" s="23"/>
      <c r="M296" s="23"/>
      <c r="N296" s="23"/>
      <c r="O296" s="379" t="s">
        <v>12491</v>
      </c>
      <c r="P296" s="365" t="s">
        <v>12492</v>
      </c>
      <c r="Q296" s="365"/>
      <c r="R296" s="365" t="s">
        <v>180</v>
      </c>
      <c r="S296" s="364"/>
      <c r="T296" s="375"/>
      <c r="U296" s="375"/>
      <c r="V296" s="392" t="s">
        <v>480</v>
      </c>
      <c r="W296" s="363"/>
      <c r="X296" s="363"/>
      <c r="Y296" s="365" t="s">
        <v>12493</v>
      </c>
      <c r="Z296" s="363"/>
      <c r="AA296" s="363"/>
      <c r="AB296" s="363"/>
      <c r="AC296" s="363"/>
      <c r="AD296" s="363"/>
      <c r="AE296" s="363"/>
      <c r="AF296" s="363"/>
      <c r="AG296" s="363"/>
      <c r="AH296" s="363"/>
      <c r="AI296" s="363"/>
      <c r="AJ296" s="363"/>
      <c r="AK296" s="363"/>
      <c r="AL296" s="365" t="s">
        <v>12494</v>
      </c>
      <c r="AM296" s="363"/>
      <c r="AN296" s="367"/>
      <c r="AO296" s="376" t="s">
        <v>11463</v>
      </c>
      <c r="AP296" s="368" t="s">
        <v>11249</v>
      </c>
      <c r="AQ296" s="377">
        <v>43891</v>
      </c>
      <c r="AR296" s="373" t="s">
        <v>11400</v>
      </c>
      <c r="AS296" s="374"/>
      <c r="AT296" s="374"/>
      <c r="AU296" s="374"/>
      <c r="AV296" s="374"/>
      <c r="AW296" s="374"/>
      <c r="AX296" s="374"/>
      <c r="AY296" s="374"/>
      <c r="AZ296" s="374"/>
      <c r="BA296" s="374"/>
      <c r="BB296" s="374"/>
      <c r="BC296" s="374"/>
      <c r="BD296" s="374"/>
    </row>
    <row r="297" spans="1:56" ht="26.25" customHeight="1">
      <c r="A297" s="362" t="s">
        <v>12495</v>
      </c>
      <c r="B297" s="362" t="s">
        <v>12055</v>
      </c>
      <c r="C297" s="362"/>
      <c r="D297" s="106" t="s">
        <v>12496</v>
      </c>
      <c r="E297" s="363"/>
      <c r="F297" s="40"/>
      <c r="G297" s="62" t="s">
        <v>480</v>
      </c>
      <c r="H297" s="365"/>
      <c r="I297" s="44"/>
      <c r="J297" s="23"/>
      <c r="K297" s="23"/>
      <c r="L297" s="23"/>
      <c r="M297" s="23"/>
      <c r="N297" s="23"/>
      <c r="O297" s="365" t="s">
        <v>12497</v>
      </c>
      <c r="P297" s="365" t="s">
        <v>12498</v>
      </c>
      <c r="Q297" s="365"/>
      <c r="R297" s="365"/>
      <c r="S297" s="364"/>
      <c r="T297" s="375"/>
      <c r="U297" s="375"/>
      <c r="V297" s="392" t="s">
        <v>480</v>
      </c>
      <c r="W297" s="363"/>
      <c r="X297" s="363"/>
      <c r="Y297" s="365"/>
      <c r="Z297" s="363"/>
      <c r="AA297" s="363"/>
      <c r="AB297" s="363"/>
      <c r="AC297" s="363"/>
      <c r="AD297" s="363"/>
      <c r="AE297" s="363"/>
      <c r="AF297" s="363"/>
      <c r="AG297" s="363"/>
      <c r="AH297" s="363"/>
      <c r="AI297" s="363"/>
      <c r="AJ297" s="363"/>
      <c r="AK297" s="363"/>
      <c r="AL297" s="365" t="s">
        <v>548</v>
      </c>
      <c r="AM297" s="363"/>
      <c r="AN297" s="367"/>
      <c r="AO297" s="376" t="s">
        <v>11463</v>
      </c>
      <c r="AP297" s="368" t="s">
        <v>11249</v>
      </c>
      <c r="AQ297" s="377">
        <v>44017</v>
      </c>
      <c r="AR297" s="370"/>
      <c r="AS297" s="378"/>
      <c r="AT297" s="378"/>
      <c r="AU297" s="378"/>
      <c r="AV297" s="378"/>
      <c r="AW297" s="378"/>
      <c r="AX297" s="378"/>
      <c r="AY297" s="378"/>
      <c r="AZ297" s="378"/>
      <c r="BA297" s="378"/>
      <c r="BB297" s="378"/>
      <c r="BC297" s="378"/>
      <c r="BD297" s="378"/>
    </row>
    <row r="298" spans="1:56" ht="26.25" customHeight="1">
      <c r="A298" s="362" t="s">
        <v>12499</v>
      </c>
      <c r="B298" s="361" t="s">
        <v>1569</v>
      </c>
      <c r="C298" s="362">
        <v>339</v>
      </c>
      <c r="D298" s="113" t="s">
        <v>12500</v>
      </c>
      <c r="E298" s="363" t="s">
        <v>12501</v>
      </c>
      <c r="F298" s="40" t="s">
        <v>12502</v>
      </c>
      <c r="G298" s="333" t="s">
        <v>12503</v>
      </c>
      <c r="H298" s="365"/>
      <c r="I298" s="44"/>
      <c r="J298" s="23"/>
      <c r="K298" s="23"/>
      <c r="L298" s="23"/>
      <c r="M298" s="23"/>
      <c r="N298" s="23"/>
      <c r="O298" s="365" t="s">
        <v>12504</v>
      </c>
      <c r="P298" s="363" t="s">
        <v>1687</v>
      </c>
      <c r="Q298" s="363"/>
      <c r="R298" s="363" t="s">
        <v>72</v>
      </c>
      <c r="S298" s="364" t="s">
        <v>12505</v>
      </c>
      <c r="T298" s="375" t="s">
        <v>12506</v>
      </c>
      <c r="U298" s="375">
        <v>2018</v>
      </c>
      <c r="V298" s="365" t="s">
        <v>12507</v>
      </c>
      <c r="W298" s="363" t="s">
        <v>11242</v>
      </c>
      <c r="X298" s="363"/>
      <c r="Y298" s="363" t="s">
        <v>12508</v>
      </c>
      <c r="Z298" s="365" t="s">
        <v>12509</v>
      </c>
      <c r="AA298" s="366" t="s">
        <v>12510</v>
      </c>
      <c r="AB298" s="363"/>
      <c r="AC298" s="363" t="s">
        <v>1596</v>
      </c>
      <c r="AD298" s="363"/>
      <c r="AE298" s="363"/>
      <c r="AF298" s="363"/>
      <c r="AG298" s="363"/>
      <c r="AH298" s="363" t="s">
        <v>12511</v>
      </c>
      <c r="AI298" s="363"/>
      <c r="AJ298" s="363">
        <v>31</v>
      </c>
      <c r="AK298" s="363" t="s">
        <v>11242</v>
      </c>
      <c r="AL298" s="363" t="s">
        <v>548</v>
      </c>
      <c r="AM298" s="363">
        <v>2</v>
      </c>
      <c r="AN298" s="425" t="s">
        <v>12512</v>
      </c>
      <c r="AO298" s="411" t="s">
        <v>12513</v>
      </c>
      <c r="AP298" s="368" t="s">
        <v>11249</v>
      </c>
      <c r="AQ298" s="377">
        <v>44008</v>
      </c>
      <c r="AR298" s="373" t="s">
        <v>12514</v>
      </c>
      <c r="AS298" s="374"/>
      <c r="AT298" s="374"/>
      <c r="AU298" s="374"/>
      <c r="AV298" s="374"/>
      <c r="AW298" s="374"/>
      <c r="AX298" s="374"/>
      <c r="AY298" s="374"/>
      <c r="AZ298" s="374"/>
      <c r="BA298" s="374"/>
      <c r="BB298" s="374"/>
      <c r="BC298" s="374"/>
      <c r="BD298" s="374"/>
    </row>
    <row r="299" spans="1:56" ht="26.25" customHeight="1">
      <c r="A299" s="362" t="s">
        <v>12515</v>
      </c>
      <c r="B299" s="410" t="s">
        <v>12516</v>
      </c>
      <c r="C299" s="362"/>
      <c r="D299" s="106" t="s">
        <v>12517</v>
      </c>
      <c r="E299" s="365" t="s">
        <v>12518</v>
      </c>
      <c r="F299" s="40" t="s">
        <v>12519</v>
      </c>
      <c r="G299" s="62" t="s">
        <v>12520</v>
      </c>
      <c r="H299" s="365"/>
      <c r="I299" s="44"/>
      <c r="J299" s="23"/>
      <c r="K299" s="23"/>
      <c r="L299" s="23"/>
      <c r="M299" s="23"/>
      <c r="N299" s="23"/>
      <c r="O299" s="365" t="s">
        <v>12521</v>
      </c>
      <c r="P299" s="365" t="s">
        <v>2161</v>
      </c>
      <c r="Q299" s="365"/>
      <c r="R299" s="365" t="s">
        <v>12128</v>
      </c>
      <c r="S299" s="364" t="s">
        <v>12522</v>
      </c>
      <c r="T299" s="364" t="s">
        <v>12523</v>
      </c>
      <c r="U299" s="364">
        <v>2016</v>
      </c>
      <c r="V299" s="365" t="s">
        <v>12524</v>
      </c>
      <c r="W299" s="365" t="s">
        <v>12525</v>
      </c>
      <c r="X299" s="365" t="s">
        <v>12526</v>
      </c>
      <c r="Y299" s="365" t="s">
        <v>12527</v>
      </c>
      <c r="Z299" s="365"/>
      <c r="AA299" s="366" t="s">
        <v>12528</v>
      </c>
      <c r="AB299" s="363"/>
      <c r="AC299" s="363"/>
      <c r="AD299" s="363"/>
      <c r="AE299" s="363"/>
      <c r="AF299" s="363"/>
      <c r="AG299" s="365" t="s">
        <v>12529</v>
      </c>
      <c r="AH299" s="363"/>
      <c r="AI299" s="363"/>
      <c r="AJ299" s="363"/>
      <c r="AK299" s="363"/>
      <c r="AL299" s="426" t="s">
        <v>548</v>
      </c>
      <c r="AM299" s="363"/>
      <c r="AN299" s="411" t="s">
        <v>12530</v>
      </c>
      <c r="AO299" s="411" t="s">
        <v>12513</v>
      </c>
      <c r="AP299" s="368" t="s">
        <v>11249</v>
      </c>
      <c r="AQ299" s="377">
        <v>44008</v>
      </c>
      <c r="AR299" s="373" t="s">
        <v>12531</v>
      </c>
      <c r="AS299" s="374"/>
      <c r="AT299" s="374"/>
      <c r="AU299" s="374"/>
      <c r="AV299" s="374"/>
      <c r="AW299" s="374"/>
      <c r="AX299" s="374"/>
      <c r="AY299" s="374"/>
      <c r="AZ299" s="374"/>
      <c r="BA299" s="374"/>
      <c r="BB299" s="374"/>
      <c r="BC299" s="374"/>
      <c r="BD299" s="374"/>
    </row>
    <row r="300" spans="1:56" ht="26.25" customHeight="1">
      <c r="A300" s="362" t="s">
        <v>12532</v>
      </c>
      <c r="B300" s="410" t="s">
        <v>12516</v>
      </c>
      <c r="C300" s="362"/>
      <c r="D300" s="106" t="s">
        <v>1600</v>
      </c>
      <c r="E300" s="365" t="s">
        <v>12518</v>
      </c>
      <c r="F300" s="40" t="s">
        <v>12519</v>
      </c>
      <c r="G300" s="62" t="s">
        <v>11311</v>
      </c>
      <c r="H300" s="365"/>
      <c r="I300" s="44"/>
      <c r="J300" s="23"/>
      <c r="K300" s="23"/>
      <c r="L300" s="23"/>
      <c r="M300" s="23"/>
      <c r="N300" s="23"/>
      <c r="O300" s="365" t="s">
        <v>11353</v>
      </c>
      <c r="P300" s="365" t="s">
        <v>11353</v>
      </c>
      <c r="Q300" s="365"/>
      <c r="R300" s="365"/>
      <c r="S300" s="364" t="s">
        <v>12533</v>
      </c>
      <c r="T300" s="364" t="s">
        <v>12534</v>
      </c>
      <c r="U300" s="364"/>
      <c r="V300" s="365" t="s">
        <v>12535</v>
      </c>
      <c r="W300" s="365" t="s">
        <v>12536</v>
      </c>
      <c r="X300" s="365" t="s">
        <v>12537</v>
      </c>
      <c r="Y300" s="365" t="s">
        <v>12538</v>
      </c>
      <c r="Z300" s="365"/>
      <c r="AA300" s="427" t="s">
        <v>12539</v>
      </c>
      <c r="AB300" s="363"/>
      <c r="AC300" s="363"/>
      <c r="AD300" s="363"/>
      <c r="AE300" s="363"/>
      <c r="AF300" s="363"/>
      <c r="AG300" s="365" t="s">
        <v>12529</v>
      </c>
      <c r="AH300" s="363"/>
      <c r="AI300" s="363"/>
      <c r="AJ300" s="363"/>
      <c r="AK300" s="363"/>
      <c r="AL300" s="365"/>
      <c r="AM300" s="363"/>
      <c r="AN300" s="411" t="s">
        <v>12530</v>
      </c>
      <c r="AO300" s="411" t="s">
        <v>12513</v>
      </c>
      <c r="AP300" s="368" t="s">
        <v>11249</v>
      </c>
      <c r="AQ300" s="377">
        <v>44008</v>
      </c>
      <c r="AR300" s="373" t="s">
        <v>12531</v>
      </c>
      <c r="AS300" s="374"/>
      <c r="AT300" s="374"/>
      <c r="AU300" s="374"/>
      <c r="AV300" s="374"/>
      <c r="AW300" s="374"/>
      <c r="AX300" s="374"/>
      <c r="AY300" s="374"/>
      <c r="AZ300" s="374"/>
      <c r="BA300" s="374"/>
      <c r="BB300" s="374"/>
      <c r="BC300" s="374"/>
      <c r="BD300" s="374"/>
    </row>
    <row r="301" spans="1:56" ht="26.25" customHeight="1">
      <c r="A301" s="362" t="s">
        <v>12540</v>
      </c>
      <c r="B301" s="410" t="s">
        <v>12516</v>
      </c>
      <c r="C301" s="362"/>
      <c r="D301" s="106" t="s">
        <v>12541</v>
      </c>
      <c r="E301" s="365" t="s">
        <v>12518</v>
      </c>
      <c r="F301" s="40" t="s">
        <v>12519</v>
      </c>
      <c r="G301" s="394" t="s">
        <v>11311</v>
      </c>
      <c r="H301" s="365"/>
      <c r="I301" s="44"/>
      <c r="J301" s="23"/>
      <c r="K301" s="23"/>
      <c r="L301" s="23"/>
      <c r="M301" s="23"/>
      <c r="N301" s="23"/>
      <c r="O301" s="365" t="s">
        <v>12542</v>
      </c>
      <c r="P301" s="365" t="s">
        <v>12543</v>
      </c>
      <c r="Q301" s="365"/>
      <c r="R301" s="365" t="s">
        <v>180</v>
      </c>
      <c r="S301" s="364" t="s">
        <v>12544</v>
      </c>
      <c r="T301" s="364" t="s">
        <v>12534</v>
      </c>
      <c r="U301" s="375"/>
      <c r="V301" s="365" t="s">
        <v>12545</v>
      </c>
      <c r="W301" s="365" t="s">
        <v>12546</v>
      </c>
      <c r="X301" s="363"/>
      <c r="Y301" s="365" t="s">
        <v>12547</v>
      </c>
      <c r="Z301" s="365" t="s">
        <v>12548</v>
      </c>
      <c r="AA301" s="427" t="s">
        <v>12539</v>
      </c>
      <c r="AB301" s="363"/>
      <c r="AC301" s="363"/>
      <c r="AD301" s="363"/>
      <c r="AE301" s="363"/>
      <c r="AF301" s="363"/>
      <c r="AG301" s="365" t="s">
        <v>12529</v>
      </c>
      <c r="AH301" s="363"/>
      <c r="AI301" s="363"/>
      <c r="AJ301" s="363"/>
      <c r="AK301" s="363"/>
      <c r="AL301" s="365" t="s">
        <v>1164</v>
      </c>
      <c r="AM301" s="363"/>
      <c r="AN301" s="411" t="s">
        <v>12530</v>
      </c>
      <c r="AO301" s="428" t="s">
        <v>12513</v>
      </c>
      <c r="AP301" s="368" t="s">
        <v>11249</v>
      </c>
      <c r="AQ301" s="377">
        <v>43988</v>
      </c>
      <c r="AR301" s="373" t="s">
        <v>12549</v>
      </c>
      <c r="AS301" s="374"/>
      <c r="AT301" s="374"/>
      <c r="AU301" s="374"/>
      <c r="AV301" s="374"/>
      <c r="AW301" s="374"/>
      <c r="AX301" s="374"/>
      <c r="AY301" s="374"/>
      <c r="AZ301" s="374"/>
      <c r="BA301" s="374"/>
      <c r="BB301" s="374"/>
      <c r="BC301" s="374"/>
      <c r="BD301" s="374"/>
    </row>
    <row r="302" spans="1:56" ht="26.25" customHeight="1">
      <c r="A302" s="362" t="s">
        <v>12550</v>
      </c>
      <c r="B302" s="410" t="s">
        <v>12516</v>
      </c>
      <c r="C302" s="362"/>
      <c r="D302" s="106" t="s">
        <v>12541</v>
      </c>
      <c r="E302" s="365" t="s">
        <v>12518</v>
      </c>
      <c r="F302" s="40" t="s">
        <v>12519</v>
      </c>
      <c r="G302" s="19"/>
      <c r="H302" s="365"/>
      <c r="I302" s="44"/>
      <c r="J302" s="23"/>
      <c r="K302" s="23"/>
      <c r="L302" s="23"/>
      <c r="M302" s="23"/>
      <c r="N302" s="23"/>
      <c r="O302" s="365" t="s">
        <v>12551</v>
      </c>
      <c r="P302" s="365" t="s">
        <v>12552</v>
      </c>
      <c r="Q302" s="365"/>
      <c r="R302" s="365" t="s">
        <v>12128</v>
      </c>
      <c r="S302" s="364"/>
      <c r="T302" s="364" t="s">
        <v>12523</v>
      </c>
      <c r="U302" s="375"/>
      <c r="V302" s="365" t="s">
        <v>12545</v>
      </c>
      <c r="W302" s="365" t="s">
        <v>12553</v>
      </c>
      <c r="X302" s="363"/>
      <c r="Y302" s="365" t="s">
        <v>12554</v>
      </c>
      <c r="Z302" s="365"/>
      <c r="AA302" s="427" t="s">
        <v>12539</v>
      </c>
      <c r="AB302" s="363"/>
      <c r="AC302" s="365" t="s">
        <v>12555</v>
      </c>
      <c r="AD302" s="363"/>
      <c r="AE302" s="363"/>
      <c r="AF302" s="363"/>
      <c r="AG302" s="365" t="s">
        <v>12529</v>
      </c>
      <c r="AH302" s="363"/>
      <c r="AI302" s="363"/>
      <c r="AJ302" s="363"/>
      <c r="AK302" s="363"/>
      <c r="AL302" s="365" t="s">
        <v>1164</v>
      </c>
      <c r="AM302" s="363"/>
      <c r="AN302" s="411" t="s">
        <v>12530</v>
      </c>
      <c r="AO302" s="411" t="s">
        <v>12556</v>
      </c>
      <c r="AP302" s="368" t="s">
        <v>11249</v>
      </c>
      <c r="AQ302" s="377">
        <v>44008</v>
      </c>
      <c r="AR302" s="373" t="s">
        <v>12557</v>
      </c>
      <c r="AS302" s="374"/>
      <c r="AT302" s="374"/>
      <c r="AU302" s="374"/>
      <c r="AV302" s="374"/>
      <c r="AW302" s="374"/>
      <c r="AX302" s="374"/>
      <c r="AY302" s="374"/>
      <c r="AZ302" s="374"/>
      <c r="BA302" s="374"/>
      <c r="BB302" s="374"/>
      <c r="BC302" s="374"/>
      <c r="BD302" s="374"/>
    </row>
    <row r="303" spans="1:56" ht="26.25" customHeight="1">
      <c r="A303" s="429" t="s">
        <v>12558</v>
      </c>
      <c r="B303" s="430" t="s">
        <v>1699</v>
      </c>
      <c r="C303" s="431"/>
      <c r="D303" s="241" t="s">
        <v>12559</v>
      </c>
      <c r="E303" s="432"/>
      <c r="F303" s="128"/>
      <c r="G303" s="433" t="s">
        <v>12560</v>
      </c>
      <c r="H303" s="434" t="s">
        <v>12561</v>
      </c>
      <c r="I303" s="44"/>
      <c r="J303" s="23"/>
      <c r="K303" s="23"/>
      <c r="L303" s="23"/>
      <c r="M303" s="23"/>
      <c r="N303" s="23"/>
      <c r="O303" s="435"/>
      <c r="P303" s="436" t="s">
        <v>12562</v>
      </c>
      <c r="Q303" s="436" t="s">
        <v>12563</v>
      </c>
      <c r="R303" s="432"/>
      <c r="S303" s="432"/>
      <c r="T303" s="432"/>
      <c r="U303" s="432"/>
      <c r="V303" s="437" t="s">
        <v>12564</v>
      </c>
      <c r="W303" s="432"/>
      <c r="X303" s="432"/>
      <c r="Y303" s="432"/>
      <c r="Z303" s="432"/>
      <c r="AA303" s="432"/>
      <c r="AB303" s="432"/>
      <c r="AC303" s="432"/>
      <c r="AD303" s="432"/>
      <c r="AE303" s="432"/>
      <c r="AF303" s="432"/>
      <c r="AG303" s="432"/>
      <c r="AH303" s="432"/>
      <c r="AI303" s="432"/>
      <c r="AJ303" s="438"/>
      <c r="AK303" s="432"/>
      <c r="AL303" s="432"/>
      <c r="AM303" s="438"/>
      <c r="AN303" s="439"/>
      <c r="AO303" s="440" t="s">
        <v>12565</v>
      </c>
      <c r="AP303" s="368" t="s">
        <v>11249</v>
      </c>
      <c r="AQ303" s="441">
        <v>44123</v>
      </c>
      <c r="AR303" s="420" t="s">
        <v>39</v>
      </c>
      <c r="AS303" s="421"/>
      <c r="AT303" s="421"/>
      <c r="AU303" s="421"/>
      <c r="AV303" s="421"/>
      <c r="AW303" s="421"/>
      <c r="AX303" s="421"/>
      <c r="AY303" s="421"/>
      <c r="AZ303" s="421"/>
      <c r="BA303" s="421"/>
      <c r="BB303" s="421"/>
      <c r="BC303" s="421"/>
      <c r="BD303" s="421"/>
    </row>
    <row r="304" spans="1:56" ht="26.25" customHeight="1">
      <c r="A304" s="429" t="s">
        <v>12566</v>
      </c>
      <c r="B304" s="430" t="s">
        <v>1699</v>
      </c>
      <c r="C304" s="431"/>
      <c r="D304" s="241" t="s">
        <v>12567</v>
      </c>
      <c r="E304" s="432"/>
      <c r="F304" s="128"/>
      <c r="G304" s="433" t="s">
        <v>12560</v>
      </c>
      <c r="H304" s="434" t="s">
        <v>12568</v>
      </c>
      <c r="I304" s="44"/>
      <c r="J304" s="23"/>
      <c r="K304" s="23"/>
      <c r="L304" s="23"/>
      <c r="M304" s="23"/>
      <c r="N304" s="23"/>
      <c r="O304" s="435"/>
      <c r="P304" s="436" t="s">
        <v>12562</v>
      </c>
      <c r="Q304" s="436" t="s">
        <v>12569</v>
      </c>
      <c r="R304" s="432"/>
      <c r="S304" s="432"/>
      <c r="T304" s="432"/>
      <c r="U304" s="432"/>
      <c r="V304" s="437" t="s">
        <v>12564</v>
      </c>
      <c r="W304" s="432"/>
      <c r="X304" s="432"/>
      <c r="Y304" s="436" t="s">
        <v>12570</v>
      </c>
      <c r="Z304" s="432"/>
      <c r="AA304" s="432"/>
      <c r="AB304" s="432"/>
      <c r="AC304" s="432"/>
      <c r="AD304" s="432"/>
      <c r="AE304" s="432"/>
      <c r="AF304" s="432"/>
      <c r="AG304" s="432"/>
      <c r="AH304" s="432"/>
      <c r="AI304" s="432"/>
      <c r="AJ304" s="438"/>
      <c r="AK304" s="432"/>
      <c r="AL304" s="432"/>
      <c r="AM304" s="438"/>
      <c r="AN304" s="439"/>
      <c r="AO304" s="440" t="s">
        <v>12565</v>
      </c>
      <c r="AP304" s="368" t="s">
        <v>11249</v>
      </c>
      <c r="AQ304" s="441">
        <v>44123</v>
      </c>
      <c r="AR304" s="420" t="s">
        <v>39</v>
      </c>
      <c r="AS304" s="421"/>
      <c r="AT304" s="421"/>
      <c r="AU304" s="421"/>
      <c r="AV304" s="421"/>
      <c r="AW304" s="421"/>
      <c r="AX304" s="421"/>
      <c r="AY304" s="421"/>
      <c r="AZ304" s="421"/>
      <c r="BA304" s="421"/>
      <c r="BB304" s="421"/>
      <c r="BC304" s="421"/>
      <c r="BD304" s="421"/>
    </row>
    <row r="305" spans="1:56" ht="26.25" customHeight="1">
      <c r="A305" s="429" t="s">
        <v>12571</v>
      </c>
      <c r="B305" s="430" t="s">
        <v>1699</v>
      </c>
      <c r="C305" s="431"/>
      <c r="D305" s="241" t="s">
        <v>12572</v>
      </c>
      <c r="E305" s="432"/>
      <c r="F305" s="128"/>
      <c r="G305" s="433" t="s">
        <v>12560</v>
      </c>
      <c r="H305" s="434" t="s">
        <v>12573</v>
      </c>
      <c r="I305" s="44"/>
      <c r="J305" s="23"/>
      <c r="K305" s="23"/>
      <c r="L305" s="23"/>
      <c r="M305" s="23"/>
      <c r="N305" s="23"/>
      <c r="O305" s="435"/>
      <c r="P305" s="436" t="s">
        <v>12574</v>
      </c>
      <c r="Q305" s="436" t="s">
        <v>12575</v>
      </c>
      <c r="R305" s="432"/>
      <c r="S305" s="432"/>
      <c r="T305" s="432"/>
      <c r="U305" s="432"/>
      <c r="V305" s="437" t="s">
        <v>12564</v>
      </c>
      <c r="W305" s="432"/>
      <c r="X305" s="432"/>
      <c r="Y305" s="432"/>
      <c r="Z305" s="432"/>
      <c r="AA305" s="432"/>
      <c r="AB305" s="432"/>
      <c r="AC305" s="432"/>
      <c r="AD305" s="432"/>
      <c r="AE305" s="432"/>
      <c r="AF305" s="432"/>
      <c r="AG305" s="432"/>
      <c r="AH305" s="432"/>
      <c r="AI305" s="432"/>
      <c r="AJ305" s="438"/>
      <c r="AK305" s="432"/>
      <c r="AL305" s="432"/>
      <c r="AM305" s="438"/>
      <c r="AN305" s="439"/>
      <c r="AO305" s="440" t="s">
        <v>12565</v>
      </c>
      <c r="AP305" s="368" t="s">
        <v>11249</v>
      </c>
      <c r="AQ305" s="441">
        <v>44123</v>
      </c>
      <c r="AR305" s="420" t="s">
        <v>39</v>
      </c>
      <c r="AS305" s="421"/>
      <c r="AT305" s="421"/>
      <c r="AU305" s="421"/>
      <c r="AV305" s="421"/>
      <c r="AW305" s="421"/>
      <c r="AX305" s="421"/>
      <c r="AY305" s="421"/>
      <c r="AZ305" s="421"/>
      <c r="BA305" s="421"/>
      <c r="BB305" s="421"/>
      <c r="BC305" s="421"/>
      <c r="BD305" s="421"/>
    </row>
    <row r="306" spans="1:56" ht="26.25" customHeight="1">
      <c r="A306" s="429" t="s">
        <v>12576</v>
      </c>
      <c r="B306" s="430" t="s">
        <v>1699</v>
      </c>
      <c r="C306" s="431"/>
      <c r="D306" s="241" t="s">
        <v>12577</v>
      </c>
      <c r="E306" s="432"/>
      <c r="F306" s="128"/>
      <c r="G306" s="433" t="s">
        <v>12560</v>
      </c>
      <c r="H306" s="434" t="s">
        <v>12578</v>
      </c>
      <c r="I306" s="44"/>
      <c r="J306" s="23"/>
      <c r="K306" s="23"/>
      <c r="L306" s="23"/>
      <c r="M306" s="23"/>
      <c r="N306" s="23"/>
      <c r="O306" s="435"/>
      <c r="P306" s="436" t="s">
        <v>12579</v>
      </c>
      <c r="Q306" s="436" t="s">
        <v>12580</v>
      </c>
      <c r="R306" s="432"/>
      <c r="S306" s="432"/>
      <c r="T306" s="432"/>
      <c r="U306" s="432"/>
      <c r="V306" s="437" t="s">
        <v>12564</v>
      </c>
      <c r="W306" s="432"/>
      <c r="X306" s="432"/>
      <c r="Y306" s="432"/>
      <c r="Z306" s="432"/>
      <c r="AA306" s="432"/>
      <c r="AB306" s="432"/>
      <c r="AC306" s="432"/>
      <c r="AD306" s="432"/>
      <c r="AE306" s="432"/>
      <c r="AF306" s="432"/>
      <c r="AG306" s="432"/>
      <c r="AH306" s="432"/>
      <c r="AI306" s="432"/>
      <c r="AJ306" s="438"/>
      <c r="AK306" s="432"/>
      <c r="AL306" s="432"/>
      <c r="AM306" s="438"/>
      <c r="AN306" s="439"/>
      <c r="AO306" s="440" t="s">
        <v>12565</v>
      </c>
      <c r="AP306" s="368" t="s">
        <v>11249</v>
      </c>
      <c r="AQ306" s="441">
        <v>44123</v>
      </c>
      <c r="AR306" s="420" t="s">
        <v>39</v>
      </c>
      <c r="AS306" s="421"/>
      <c r="AT306" s="421"/>
      <c r="AU306" s="421"/>
      <c r="AV306" s="421"/>
      <c r="AW306" s="421"/>
      <c r="AX306" s="421"/>
      <c r="AY306" s="421"/>
      <c r="AZ306" s="421"/>
      <c r="BA306" s="421"/>
      <c r="BB306" s="421"/>
      <c r="BC306" s="421"/>
      <c r="BD306" s="421"/>
    </row>
    <row r="307" spans="1:56" ht="26.25" customHeight="1">
      <c r="A307" s="429" t="s">
        <v>12581</v>
      </c>
      <c r="B307" s="430" t="s">
        <v>1699</v>
      </c>
      <c r="C307" s="431"/>
      <c r="D307" s="241" t="s">
        <v>12582</v>
      </c>
      <c r="E307" s="432"/>
      <c r="F307" s="128"/>
      <c r="G307" s="433" t="s">
        <v>12560</v>
      </c>
      <c r="H307" s="434" t="s">
        <v>12583</v>
      </c>
      <c r="I307" s="44"/>
      <c r="J307" s="23"/>
      <c r="K307" s="23"/>
      <c r="L307" s="23"/>
      <c r="M307" s="23"/>
      <c r="N307" s="23"/>
      <c r="O307" s="435"/>
      <c r="P307" s="436" t="s">
        <v>12584</v>
      </c>
      <c r="Q307" s="436" t="s">
        <v>12585</v>
      </c>
      <c r="R307" s="432"/>
      <c r="S307" s="432"/>
      <c r="T307" s="432"/>
      <c r="U307" s="432"/>
      <c r="V307" s="437" t="s">
        <v>12564</v>
      </c>
      <c r="W307" s="432"/>
      <c r="X307" s="432"/>
      <c r="Y307" s="432"/>
      <c r="Z307" s="432"/>
      <c r="AA307" s="432"/>
      <c r="AB307" s="432"/>
      <c r="AC307" s="432"/>
      <c r="AD307" s="432"/>
      <c r="AE307" s="432"/>
      <c r="AF307" s="432"/>
      <c r="AG307" s="432"/>
      <c r="AH307" s="432"/>
      <c r="AI307" s="432"/>
      <c r="AJ307" s="438"/>
      <c r="AK307" s="432"/>
      <c r="AL307" s="432"/>
      <c r="AM307" s="438"/>
      <c r="AN307" s="439"/>
      <c r="AO307" s="440" t="s">
        <v>12565</v>
      </c>
      <c r="AP307" s="368" t="s">
        <v>11249</v>
      </c>
      <c r="AQ307" s="441">
        <v>44123</v>
      </c>
      <c r="AR307" s="420" t="s">
        <v>39</v>
      </c>
      <c r="AS307" s="421"/>
      <c r="AT307" s="421"/>
      <c r="AU307" s="421"/>
      <c r="AV307" s="421"/>
      <c r="AW307" s="421"/>
      <c r="AX307" s="421"/>
      <c r="AY307" s="421"/>
      <c r="AZ307" s="421"/>
      <c r="BA307" s="421"/>
      <c r="BB307" s="421"/>
      <c r="BC307" s="421"/>
      <c r="BD307" s="421"/>
    </row>
    <row r="308" spans="1:56" ht="26.25" customHeight="1">
      <c r="A308" s="442" t="s">
        <v>12586</v>
      </c>
      <c r="B308" s="442" t="s">
        <v>1699</v>
      </c>
      <c r="C308" s="443">
        <v>63</v>
      </c>
      <c r="D308" s="442" t="s">
        <v>12587</v>
      </c>
      <c r="E308" s="267" t="s">
        <v>12588</v>
      </c>
      <c r="F308" s="63" t="s">
        <v>12589</v>
      </c>
      <c r="G308" s="63" t="s">
        <v>12590</v>
      </c>
      <c r="H308" s="444" t="s">
        <v>49</v>
      </c>
      <c r="I308" s="44"/>
      <c r="J308" s="23"/>
      <c r="K308" s="23"/>
      <c r="L308" s="23"/>
      <c r="M308" s="23"/>
      <c r="N308" s="23"/>
      <c r="O308" s="63" t="s">
        <v>11242</v>
      </c>
      <c r="P308" s="63" t="s">
        <v>11242</v>
      </c>
      <c r="Q308" s="63" t="s">
        <v>11242</v>
      </c>
      <c r="R308" s="63" t="s">
        <v>72</v>
      </c>
      <c r="S308" s="63" t="s">
        <v>12591</v>
      </c>
      <c r="T308" s="400" t="s">
        <v>1724</v>
      </c>
      <c r="U308" s="400">
        <v>2018</v>
      </c>
      <c r="V308" s="400" t="s">
        <v>12592</v>
      </c>
      <c r="W308" s="400"/>
      <c r="X308" s="400"/>
      <c r="Y308" s="400"/>
      <c r="Z308" s="400"/>
      <c r="AA308" s="400" t="s">
        <v>1722</v>
      </c>
      <c r="AB308" s="400"/>
      <c r="AC308" s="400"/>
      <c r="AD308" s="445"/>
      <c r="AE308" s="446"/>
      <c r="AF308" s="447"/>
      <c r="AG308" s="447"/>
      <c r="AH308" s="447" t="s">
        <v>180</v>
      </c>
      <c r="AI308" s="447"/>
      <c r="AJ308" s="447"/>
      <c r="AK308" s="447"/>
      <c r="AL308" s="447" t="s">
        <v>548</v>
      </c>
      <c r="AM308" s="448">
        <v>76</v>
      </c>
      <c r="AN308" s="449" t="s">
        <v>12593</v>
      </c>
      <c r="AO308" s="449" t="s">
        <v>1715</v>
      </c>
      <c r="AP308" s="368" t="s">
        <v>11249</v>
      </c>
      <c r="AQ308" s="450">
        <v>44015</v>
      </c>
      <c r="AR308" s="448" t="s">
        <v>111</v>
      </c>
    </row>
    <row r="309" spans="1:56" ht="26.25" customHeight="1">
      <c r="A309" s="429" t="s">
        <v>12594</v>
      </c>
      <c r="B309" s="430" t="s">
        <v>1699</v>
      </c>
      <c r="C309" s="431"/>
      <c r="D309" s="241" t="s">
        <v>12595</v>
      </c>
      <c r="E309" s="432"/>
      <c r="F309" s="128"/>
      <c r="G309" s="433" t="s">
        <v>12560</v>
      </c>
      <c r="H309" s="434" t="s">
        <v>12596</v>
      </c>
      <c r="I309" s="44"/>
      <c r="J309" s="23"/>
      <c r="K309" s="23"/>
      <c r="L309" s="23"/>
      <c r="M309" s="23"/>
      <c r="N309" s="23"/>
      <c r="O309" s="435"/>
      <c r="P309" s="436" t="s">
        <v>12597</v>
      </c>
      <c r="Q309" s="436" t="s">
        <v>12598</v>
      </c>
      <c r="R309" s="432"/>
      <c r="S309" s="432"/>
      <c r="T309" s="432"/>
      <c r="U309" s="432"/>
      <c r="V309" s="437" t="s">
        <v>12564</v>
      </c>
      <c r="W309" s="432"/>
      <c r="X309" s="432"/>
      <c r="Y309" s="432"/>
      <c r="Z309" s="432"/>
      <c r="AA309" s="432"/>
      <c r="AB309" s="432"/>
      <c r="AC309" s="432"/>
      <c r="AD309" s="432"/>
      <c r="AE309" s="432"/>
      <c r="AF309" s="432"/>
      <c r="AG309" s="432"/>
      <c r="AH309" s="432"/>
      <c r="AI309" s="432"/>
      <c r="AJ309" s="438"/>
      <c r="AK309" s="432"/>
      <c r="AL309" s="432"/>
      <c r="AM309" s="438"/>
      <c r="AN309" s="439"/>
      <c r="AO309" s="440" t="s">
        <v>12565</v>
      </c>
      <c r="AP309" s="368" t="s">
        <v>11249</v>
      </c>
      <c r="AQ309" s="441">
        <v>44123</v>
      </c>
      <c r="AR309" s="420" t="s">
        <v>39</v>
      </c>
      <c r="AS309" s="421"/>
      <c r="AT309" s="421"/>
      <c r="AU309" s="421"/>
      <c r="AV309" s="421"/>
      <c r="AW309" s="421"/>
      <c r="AX309" s="421"/>
      <c r="AY309" s="421"/>
      <c r="AZ309" s="421"/>
      <c r="BA309" s="421"/>
      <c r="BB309" s="421"/>
      <c r="BC309" s="421"/>
      <c r="BD309" s="421"/>
    </row>
    <row r="310" spans="1:56" ht="26.25" customHeight="1">
      <c r="A310" s="429" t="s">
        <v>12599</v>
      </c>
      <c r="B310" s="430" t="s">
        <v>1699</v>
      </c>
      <c r="C310" s="431"/>
      <c r="D310" s="241" t="s">
        <v>12600</v>
      </c>
      <c r="E310" s="432"/>
      <c r="F310" s="128"/>
      <c r="G310" s="433" t="s">
        <v>12560</v>
      </c>
      <c r="H310" s="434" t="s">
        <v>12601</v>
      </c>
      <c r="I310" s="44"/>
      <c r="J310" s="23"/>
      <c r="K310" s="23"/>
      <c r="L310" s="23"/>
      <c r="M310" s="23"/>
      <c r="N310" s="23"/>
      <c r="O310" s="435"/>
      <c r="P310" s="436" t="s">
        <v>12602</v>
      </c>
      <c r="Q310" s="436" t="s">
        <v>12603</v>
      </c>
      <c r="R310" s="432"/>
      <c r="S310" s="432"/>
      <c r="T310" s="432"/>
      <c r="U310" s="432"/>
      <c r="V310" s="437" t="s">
        <v>12564</v>
      </c>
      <c r="W310" s="432"/>
      <c r="X310" s="432"/>
      <c r="Y310" s="432"/>
      <c r="Z310" s="432"/>
      <c r="AA310" s="432"/>
      <c r="AB310" s="432"/>
      <c r="AC310" s="432"/>
      <c r="AD310" s="432"/>
      <c r="AE310" s="432"/>
      <c r="AF310" s="432"/>
      <c r="AG310" s="432"/>
      <c r="AH310" s="432"/>
      <c r="AI310" s="432"/>
      <c r="AJ310" s="438"/>
      <c r="AK310" s="432"/>
      <c r="AL310" s="432"/>
      <c r="AM310" s="438"/>
      <c r="AN310" s="439"/>
      <c r="AO310" s="440" t="s">
        <v>12565</v>
      </c>
      <c r="AP310" s="368" t="s">
        <v>11249</v>
      </c>
      <c r="AQ310" s="441">
        <v>44123</v>
      </c>
      <c r="AR310" s="420" t="s">
        <v>39</v>
      </c>
      <c r="AS310" s="421"/>
      <c r="AT310" s="421"/>
      <c r="AU310" s="421"/>
      <c r="AV310" s="421"/>
      <c r="AW310" s="421"/>
      <c r="AX310" s="421"/>
      <c r="AY310" s="421"/>
      <c r="AZ310" s="421"/>
      <c r="BA310" s="421"/>
      <c r="BB310" s="421"/>
      <c r="BC310" s="421"/>
      <c r="BD310" s="421"/>
    </row>
    <row r="311" spans="1:56" ht="26.25" customHeight="1">
      <c r="A311" s="429" t="s">
        <v>12604</v>
      </c>
      <c r="B311" s="430" t="s">
        <v>1699</v>
      </c>
      <c r="C311" s="431"/>
      <c r="D311" s="241" t="s">
        <v>12605</v>
      </c>
      <c r="E311" s="432"/>
      <c r="F311" s="128"/>
      <c r="G311" s="433" t="s">
        <v>12560</v>
      </c>
      <c r="H311" s="434" t="s">
        <v>12606</v>
      </c>
      <c r="I311" s="44"/>
      <c r="J311" s="23"/>
      <c r="K311" s="23"/>
      <c r="L311" s="23"/>
      <c r="M311" s="23"/>
      <c r="N311" s="23"/>
      <c r="O311" s="435"/>
      <c r="P311" s="436" t="s">
        <v>12602</v>
      </c>
      <c r="Q311" s="436" t="s">
        <v>12603</v>
      </c>
      <c r="R311" s="432"/>
      <c r="S311" s="432"/>
      <c r="T311" s="432"/>
      <c r="U311" s="432"/>
      <c r="V311" s="437" t="s">
        <v>12564</v>
      </c>
      <c r="W311" s="432"/>
      <c r="X311" s="432"/>
      <c r="Y311" s="432"/>
      <c r="Z311" s="432"/>
      <c r="AA311" s="432"/>
      <c r="AB311" s="432"/>
      <c r="AC311" s="432"/>
      <c r="AD311" s="432"/>
      <c r="AE311" s="432"/>
      <c r="AF311" s="432"/>
      <c r="AG311" s="432"/>
      <c r="AH311" s="432"/>
      <c r="AI311" s="432"/>
      <c r="AJ311" s="438"/>
      <c r="AK311" s="432"/>
      <c r="AL311" s="432"/>
      <c r="AM311" s="438"/>
      <c r="AN311" s="439"/>
      <c r="AO311" s="440" t="s">
        <v>12565</v>
      </c>
      <c r="AP311" s="368" t="s">
        <v>11249</v>
      </c>
      <c r="AQ311" s="441">
        <v>44123</v>
      </c>
      <c r="AR311" s="420" t="s">
        <v>39</v>
      </c>
      <c r="AS311" s="421"/>
      <c r="AT311" s="421"/>
      <c r="AU311" s="421"/>
      <c r="AV311" s="421"/>
      <c r="AW311" s="421"/>
      <c r="AX311" s="421"/>
      <c r="AY311" s="421"/>
      <c r="AZ311" s="421"/>
      <c r="BA311" s="421"/>
      <c r="BB311" s="421"/>
      <c r="BC311" s="421"/>
      <c r="BD311" s="421"/>
    </row>
    <row r="312" spans="1:56" ht="26.25" customHeight="1">
      <c r="A312" s="429" t="s">
        <v>12607</v>
      </c>
      <c r="B312" s="430" t="s">
        <v>1699</v>
      </c>
      <c r="C312" s="431"/>
      <c r="D312" s="241" t="s">
        <v>12608</v>
      </c>
      <c r="E312" s="432"/>
      <c r="F312" s="128"/>
      <c r="G312" s="433" t="s">
        <v>12560</v>
      </c>
      <c r="H312" s="434" t="s">
        <v>12609</v>
      </c>
      <c r="I312" s="44"/>
      <c r="J312" s="23"/>
      <c r="K312" s="23"/>
      <c r="L312" s="23"/>
      <c r="M312" s="23"/>
      <c r="N312" s="23"/>
      <c r="O312" s="435"/>
      <c r="P312" s="436" t="s">
        <v>12602</v>
      </c>
      <c r="Q312" s="436" t="s">
        <v>12603</v>
      </c>
      <c r="R312" s="432"/>
      <c r="S312" s="432"/>
      <c r="T312" s="432"/>
      <c r="U312" s="432"/>
      <c r="V312" s="437" t="s">
        <v>12564</v>
      </c>
      <c r="W312" s="432"/>
      <c r="X312" s="432"/>
      <c r="Y312" s="432"/>
      <c r="Z312" s="432"/>
      <c r="AA312" s="432"/>
      <c r="AB312" s="432"/>
      <c r="AC312" s="432"/>
      <c r="AD312" s="432"/>
      <c r="AE312" s="432"/>
      <c r="AF312" s="432"/>
      <c r="AG312" s="432"/>
      <c r="AH312" s="432"/>
      <c r="AI312" s="432"/>
      <c r="AJ312" s="438"/>
      <c r="AK312" s="432"/>
      <c r="AL312" s="432"/>
      <c r="AM312" s="438"/>
      <c r="AN312" s="439"/>
      <c r="AO312" s="440" t="s">
        <v>12565</v>
      </c>
      <c r="AP312" s="368" t="s">
        <v>11249</v>
      </c>
      <c r="AQ312" s="441">
        <v>44123</v>
      </c>
      <c r="AR312" s="420" t="s">
        <v>39</v>
      </c>
      <c r="AS312" s="421"/>
      <c r="AT312" s="421"/>
      <c r="AU312" s="421"/>
      <c r="AV312" s="421"/>
      <c r="AW312" s="421"/>
      <c r="AX312" s="421"/>
      <c r="AY312" s="421"/>
      <c r="AZ312" s="421"/>
      <c r="BA312" s="421"/>
      <c r="BB312" s="421"/>
      <c r="BC312" s="421"/>
      <c r="BD312" s="421"/>
    </row>
    <row r="313" spans="1:56" ht="26.25" customHeight="1">
      <c r="A313" s="429" t="s">
        <v>12610</v>
      </c>
      <c r="B313" s="430" t="s">
        <v>1699</v>
      </c>
      <c r="C313" s="431"/>
      <c r="D313" s="241" t="s">
        <v>12611</v>
      </c>
      <c r="E313" s="432"/>
      <c r="F313" s="128"/>
      <c r="G313" s="433" t="s">
        <v>12560</v>
      </c>
      <c r="H313" s="434" t="s">
        <v>12612</v>
      </c>
      <c r="I313" s="44"/>
      <c r="J313" s="23"/>
      <c r="K313" s="23"/>
      <c r="L313" s="23"/>
      <c r="M313" s="23"/>
      <c r="N313" s="23"/>
      <c r="O313" s="435"/>
      <c r="P313" s="436" t="s">
        <v>12613</v>
      </c>
      <c r="Q313" s="436" t="s">
        <v>12614</v>
      </c>
      <c r="R313" s="432"/>
      <c r="S313" s="432"/>
      <c r="T313" s="432"/>
      <c r="U313" s="432"/>
      <c r="V313" s="437" t="s">
        <v>12564</v>
      </c>
      <c r="W313" s="432"/>
      <c r="X313" s="432"/>
      <c r="Y313" s="432"/>
      <c r="Z313" s="432"/>
      <c r="AA313" s="432"/>
      <c r="AB313" s="432"/>
      <c r="AC313" s="432"/>
      <c r="AD313" s="432"/>
      <c r="AE313" s="432"/>
      <c r="AF313" s="432"/>
      <c r="AG313" s="432"/>
      <c r="AH313" s="432"/>
      <c r="AI313" s="432"/>
      <c r="AJ313" s="438"/>
      <c r="AK313" s="432"/>
      <c r="AL313" s="432"/>
      <c r="AM313" s="438"/>
      <c r="AN313" s="439"/>
      <c r="AO313" s="440" t="s">
        <v>12565</v>
      </c>
      <c r="AP313" s="368" t="s">
        <v>11249</v>
      </c>
      <c r="AQ313" s="441">
        <v>44123</v>
      </c>
      <c r="AR313" s="420" t="s">
        <v>39</v>
      </c>
      <c r="AS313" s="421"/>
      <c r="AT313" s="421"/>
      <c r="AU313" s="421"/>
      <c r="AV313" s="421"/>
      <c r="AW313" s="421"/>
      <c r="AX313" s="421"/>
      <c r="AY313" s="421"/>
      <c r="AZ313" s="421"/>
      <c r="BA313" s="421"/>
      <c r="BB313" s="421"/>
      <c r="BC313" s="421"/>
      <c r="BD313" s="421"/>
    </row>
    <row r="314" spans="1:56" ht="26.25" customHeight="1">
      <c r="A314" s="429" t="s">
        <v>12615</v>
      </c>
      <c r="B314" s="430" t="s">
        <v>1699</v>
      </c>
      <c r="C314" s="431"/>
      <c r="D314" s="241" t="s">
        <v>12616</v>
      </c>
      <c r="E314" s="432"/>
      <c r="F314" s="128"/>
      <c r="G314" s="433" t="s">
        <v>12560</v>
      </c>
      <c r="H314" s="434" t="s">
        <v>12617</v>
      </c>
      <c r="I314" s="44"/>
      <c r="J314" s="23"/>
      <c r="K314" s="23"/>
      <c r="L314" s="23"/>
      <c r="M314" s="23"/>
      <c r="N314" s="23"/>
      <c r="O314" s="435"/>
      <c r="P314" s="436" t="s">
        <v>12562</v>
      </c>
      <c r="Q314" s="436" t="s">
        <v>12563</v>
      </c>
      <c r="R314" s="432"/>
      <c r="S314" s="432"/>
      <c r="T314" s="432"/>
      <c r="U314" s="432"/>
      <c r="V314" s="437" t="s">
        <v>12564</v>
      </c>
      <c r="W314" s="432"/>
      <c r="X314" s="432"/>
      <c r="Y314" s="432"/>
      <c r="Z314" s="432"/>
      <c r="AA314" s="432"/>
      <c r="AB314" s="432"/>
      <c r="AC314" s="432"/>
      <c r="AD314" s="432"/>
      <c r="AE314" s="432"/>
      <c r="AF314" s="432"/>
      <c r="AG314" s="432"/>
      <c r="AH314" s="432"/>
      <c r="AI314" s="432"/>
      <c r="AJ314" s="438"/>
      <c r="AK314" s="432"/>
      <c r="AL314" s="432"/>
      <c r="AM314" s="438"/>
      <c r="AN314" s="439"/>
      <c r="AO314" s="440" t="s">
        <v>12565</v>
      </c>
      <c r="AP314" s="368" t="s">
        <v>11249</v>
      </c>
      <c r="AQ314" s="441">
        <v>44123</v>
      </c>
      <c r="AR314" s="420" t="s">
        <v>39</v>
      </c>
      <c r="AS314" s="421"/>
      <c r="AT314" s="421"/>
      <c r="AU314" s="421"/>
      <c r="AV314" s="421"/>
      <c r="AW314" s="421"/>
      <c r="AX314" s="421"/>
      <c r="AY314" s="421"/>
      <c r="AZ314" s="421"/>
      <c r="BA314" s="421"/>
      <c r="BB314" s="421"/>
      <c r="BC314" s="421"/>
      <c r="BD314" s="421"/>
    </row>
    <row r="315" spans="1:56" ht="26.25" customHeight="1">
      <c r="A315" s="429" t="s">
        <v>12618</v>
      </c>
      <c r="B315" s="430" t="s">
        <v>1699</v>
      </c>
      <c r="C315" s="431"/>
      <c r="D315" s="241" t="s">
        <v>12619</v>
      </c>
      <c r="E315" s="432"/>
      <c r="F315" s="128"/>
      <c r="G315" s="433" t="s">
        <v>12560</v>
      </c>
      <c r="H315" s="434" t="s">
        <v>12620</v>
      </c>
      <c r="I315" s="44"/>
      <c r="J315" s="23"/>
      <c r="K315" s="23"/>
      <c r="L315" s="23"/>
      <c r="M315" s="23"/>
      <c r="N315" s="23"/>
      <c r="O315" s="435"/>
      <c r="P315" s="436" t="s">
        <v>12584</v>
      </c>
      <c r="Q315" s="436" t="s">
        <v>12585</v>
      </c>
      <c r="R315" s="432"/>
      <c r="S315" s="432"/>
      <c r="T315" s="432"/>
      <c r="U315" s="432"/>
      <c r="V315" s="437" t="s">
        <v>12564</v>
      </c>
      <c r="W315" s="432"/>
      <c r="X315" s="432"/>
      <c r="Y315" s="432"/>
      <c r="Z315" s="432"/>
      <c r="AA315" s="432"/>
      <c r="AB315" s="432"/>
      <c r="AC315" s="432"/>
      <c r="AD315" s="432"/>
      <c r="AE315" s="432"/>
      <c r="AF315" s="432"/>
      <c r="AG315" s="432"/>
      <c r="AH315" s="432"/>
      <c r="AI315" s="432"/>
      <c r="AJ315" s="438"/>
      <c r="AK315" s="432"/>
      <c r="AL315" s="432"/>
      <c r="AM315" s="438"/>
      <c r="AN315" s="439"/>
      <c r="AO315" s="440" t="s">
        <v>12565</v>
      </c>
      <c r="AP315" s="368" t="s">
        <v>11249</v>
      </c>
      <c r="AQ315" s="441">
        <v>44123</v>
      </c>
      <c r="AR315" s="420" t="s">
        <v>39</v>
      </c>
      <c r="AS315" s="421"/>
      <c r="AT315" s="421"/>
      <c r="AU315" s="421"/>
      <c r="AV315" s="421"/>
      <c r="AW315" s="421"/>
      <c r="AX315" s="421"/>
      <c r="AY315" s="421"/>
      <c r="AZ315" s="421"/>
      <c r="BA315" s="421"/>
      <c r="BB315" s="421"/>
      <c r="BC315" s="421"/>
      <c r="BD315" s="421"/>
    </row>
    <row r="316" spans="1:56" ht="26.25" customHeight="1">
      <c r="A316" s="429" t="s">
        <v>12621</v>
      </c>
      <c r="B316" s="430" t="s">
        <v>1699</v>
      </c>
      <c r="C316" s="431"/>
      <c r="D316" s="241" t="s">
        <v>12622</v>
      </c>
      <c r="E316" s="432"/>
      <c r="F316" s="128"/>
      <c r="G316" s="433" t="s">
        <v>12560</v>
      </c>
      <c r="H316" s="434" t="s">
        <v>12623</v>
      </c>
      <c r="I316" s="44"/>
      <c r="J316" s="23"/>
      <c r="K316" s="23"/>
      <c r="L316" s="23"/>
      <c r="M316" s="23"/>
      <c r="N316" s="23"/>
      <c r="O316" s="435"/>
      <c r="P316" s="436" t="s">
        <v>12624</v>
      </c>
      <c r="Q316" s="436" t="s">
        <v>12625</v>
      </c>
      <c r="R316" s="432"/>
      <c r="S316" s="432"/>
      <c r="T316" s="432"/>
      <c r="U316" s="432"/>
      <c r="V316" s="437" t="s">
        <v>12564</v>
      </c>
      <c r="W316" s="432"/>
      <c r="X316" s="432"/>
      <c r="Y316" s="432"/>
      <c r="Z316" s="432"/>
      <c r="AA316" s="432"/>
      <c r="AB316" s="432"/>
      <c r="AC316" s="432"/>
      <c r="AD316" s="432"/>
      <c r="AE316" s="432"/>
      <c r="AF316" s="432"/>
      <c r="AG316" s="432"/>
      <c r="AH316" s="432"/>
      <c r="AI316" s="432"/>
      <c r="AJ316" s="438"/>
      <c r="AK316" s="432"/>
      <c r="AL316" s="432"/>
      <c r="AM316" s="438"/>
      <c r="AN316" s="439"/>
      <c r="AO316" s="440" t="s">
        <v>12565</v>
      </c>
      <c r="AP316" s="368" t="s">
        <v>11249</v>
      </c>
      <c r="AQ316" s="441">
        <v>44123</v>
      </c>
      <c r="AR316" s="420" t="s">
        <v>39</v>
      </c>
      <c r="AS316" s="421"/>
      <c r="AT316" s="421"/>
      <c r="AU316" s="421"/>
      <c r="AV316" s="421"/>
      <c r="AW316" s="421"/>
      <c r="AX316" s="421"/>
      <c r="AY316" s="421"/>
      <c r="AZ316" s="421"/>
      <c r="BA316" s="421"/>
      <c r="BB316" s="421"/>
      <c r="BC316" s="421"/>
      <c r="BD316" s="421"/>
    </row>
    <row r="317" spans="1:56" ht="26.25" customHeight="1">
      <c r="A317" s="429" t="s">
        <v>12626</v>
      </c>
      <c r="B317" s="430" t="s">
        <v>1699</v>
      </c>
      <c r="C317" s="431"/>
      <c r="D317" s="241" t="s">
        <v>12627</v>
      </c>
      <c r="E317" s="432"/>
      <c r="F317" s="128"/>
      <c r="G317" s="433" t="s">
        <v>12560</v>
      </c>
      <c r="H317" s="434" t="s">
        <v>12628</v>
      </c>
      <c r="I317" s="44"/>
      <c r="J317" s="23"/>
      <c r="K317" s="23"/>
      <c r="L317" s="23"/>
      <c r="M317" s="23"/>
      <c r="N317" s="23"/>
      <c r="O317" s="435"/>
      <c r="P317" s="436" t="s">
        <v>12584</v>
      </c>
      <c r="Q317" s="436" t="s">
        <v>12629</v>
      </c>
      <c r="R317" s="432"/>
      <c r="S317" s="432"/>
      <c r="T317" s="432"/>
      <c r="U317" s="432"/>
      <c r="V317" s="437" t="s">
        <v>12564</v>
      </c>
      <c r="W317" s="432"/>
      <c r="X317" s="432"/>
      <c r="Y317" s="432"/>
      <c r="Z317" s="432"/>
      <c r="AA317" s="432"/>
      <c r="AB317" s="432"/>
      <c r="AC317" s="432"/>
      <c r="AD317" s="432"/>
      <c r="AE317" s="432"/>
      <c r="AF317" s="432"/>
      <c r="AG317" s="432"/>
      <c r="AH317" s="432"/>
      <c r="AI317" s="432"/>
      <c r="AJ317" s="438"/>
      <c r="AK317" s="432"/>
      <c r="AL317" s="432"/>
      <c r="AM317" s="438"/>
      <c r="AN317" s="439"/>
      <c r="AO317" s="440" t="s">
        <v>12565</v>
      </c>
      <c r="AP317" s="368" t="s">
        <v>11249</v>
      </c>
      <c r="AQ317" s="441">
        <v>44123</v>
      </c>
      <c r="AR317" s="420" t="s">
        <v>39</v>
      </c>
      <c r="AS317" s="421"/>
      <c r="AT317" s="421"/>
      <c r="AU317" s="421"/>
      <c r="AV317" s="421"/>
      <c r="AW317" s="421"/>
      <c r="AX317" s="421"/>
      <c r="AY317" s="421"/>
      <c r="AZ317" s="421"/>
      <c r="BA317" s="421"/>
      <c r="BB317" s="421"/>
      <c r="BC317" s="421"/>
      <c r="BD317" s="421"/>
    </row>
    <row r="318" spans="1:56" ht="26.25" customHeight="1">
      <c r="A318" s="429" t="s">
        <v>12630</v>
      </c>
      <c r="B318" s="430" t="s">
        <v>1699</v>
      </c>
      <c r="C318" s="431"/>
      <c r="D318" s="241" t="s">
        <v>12631</v>
      </c>
      <c r="E318" s="432"/>
      <c r="F318" s="128"/>
      <c r="G318" s="433" t="s">
        <v>12560</v>
      </c>
      <c r="H318" s="434" t="s">
        <v>12632</v>
      </c>
      <c r="I318" s="44"/>
      <c r="J318" s="23"/>
      <c r="K318" s="23"/>
      <c r="L318" s="23"/>
      <c r="M318" s="23"/>
      <c r="N318" s="23"/>
      <c r="O318" s="435"/>
      <c r="P318" s="436" t="s">
        <v>12633</v>
      </c>
      <c r="Q318" s="436" t="s">
        <v>12634</v>
      </c>
      <c r="R318" s="432"/>
      <c r="S318" s="432"/>
      <c r="T318" s="432"/>
      <c r="U318" s="432"/>
      <c r="V318" s="437" t="s">
        <v>12564</v>
      </c>
      <c r="W318" s="432"/>
      <c r="X318" s="432"/>
      <c r="Y318" s="432"/>
      <c r="Z318" s="432"/>
      <c r="AA318" s="432"/>
      <c r="AB318" s="432"/>
      <c r="AC318" s="432"/>
      <c r="AD318" s="432"/>
      <c r="AE318" s="432"/>
      <c r="AF318" s="432"/>
      <c r="AG318" s="432"/>
      <c r="AH318" s="432"/>
      <c r="AI318" s="432"/>
      <c r="AJ318" s="438"/>
      <c r="AK318" s="432"/>
      <c r="AL318" s="432"/>
      <c r="AM318" s="438"/>
      <c r="AN318" s="439"/>
      <c r="AO318" s="440" t="s">
        <v>12565</v>
      </c>
      <c r="AP318" s="368" t="s">
        <v>11249</v>
      </c>
      <c r="AQ318" s="441">
        <v>44123</v>
      </c>
      <c r="AR318" s="420" t="s">
        <v>39</v>
      </c>
      <c r="AS318" s="421"/>
      <c r="AT318" s="421"/>
      <c r="AU318" s="421"/>
      <c r="AV318" s="421"/>
      <c r="AW318" s="421"/>
      <c r="AX318" s="421"/>
      <c r="AY318" s="421"/>
      <c r="AZ318" s="421"/>
      <c r="BA318" s="421"/>
      <c r="BB318" s="421"/>
      <c r="BC318" s="421"/>
      <c r="BD318" s="421"/>
    </row>
    <row r="319" spans="1:56" ht="26.25" customHeight="1">
      <c r="A319" s="429" t="s">
        <v>12635</v>
      </c>
      <c r="B319" s="430" t="s">
        <v>1699</v>
      </c>
      <c r="C319" s="431"/>
      <c r="D319" s="241" t="s">
        <v>12636</v>
      </c>
      <c r="E319" s="432"/>
      <c r="F319" s="128"/>
      <c r="G319" s="433" t="s">
        <v>12560</v>
      </c>
      <c r="H319" s="434" t="s">
        <v>12637</v>
      </c>
      <c r="I319" s="44"/>
      <c r="J319" s="23"/>
      <c r="K319" s="23"/>
      <c r="L319" s="23"/>
      <c r="M319" s="23"/>
      <c r="N319" s="23"/>
      <c r="O319" s="435"/>
      <c r="P319" s="436" t="s">
        <v>12602</v>
      </c>
      <c r="Q319" s="436" t="s">
        <v>12603</v>
      </c>
      <c r="R319" s="432"/>
      <c r="S319" s="432"/>
      <c r="T319" s="432"/>
      <c r="U319" s="432"/>
      <c r="V319" s="437" t="s">
        <v>12564</v>
      </c>
      <c r="W319" s="432"/>
      <c r="X319" s="432"/>
      <c r="Y319" s="432"/>
      <c r="Z319" s="432"/>
      <c r="AA319" s="432"/>
      <c r="AB319" s="432"/>
      <c r="AC319" s="432"/>
      <c r="AD319" s="432"/>
      <c r="AE319" s="432"/>
      <c r="AF319" s="432"/>
      <c r="AG319" s="432"/>
      <c r="AH319" s="432"/>
      <c r="AI319" s="432"/>
      <c r="AJ319" s="438"/>
      <c r="AK319" s="432"/>
      <c r="AL319" s="432"/>
      <c r="AM319" s="438"/>
      <c r="AN319" s="439"/>
      <c r="AO319" s="440" t="s">
        <v>12565</v>
      </c>
      <c r="AP319" s="368" t="s">
        <v>11249</v>
      </c>
      <c r="AQ319" s="441">
        <v>44123</v>
      </c>
      <c r="AR319" s="420" t="s">
        <v>39</v>
      </c>
      <c r="AS319" s="421"/>
      <c r="AT319" s="421"/>
      <c r="AU319" s="421"/>
      <c r="AV319" s="421"/>
      <c r="AW319" s="421"/>
      <c r="AX319" s="421"/>
      <c r="AY319" s="421"/>
      <c r="AZ319" s="421"/>
      <c r="BA319" s="421"/>
      <c r="BB319" s="421"/>
      <c r="BC319" s="421"/>
      <c r="BD319" s="421"/>
    </row>
    <row r="320" spans="1:56" ht="26.25" customHeight="1">
      <c r="A320" s="429" t="s">
        <v>12638</v>
      </c>
      <c r="B320" s="430" t="s">
        <v>1699</v>
      </c>
      <c r="C320" s="431"/>
      <c r="D320" s="241" t="s">
        <v>12639</v>
      </c>
      <c r="E320" s="432"/>
      <c r="F320" s="128"/>
      <c r="G320" s="433" t="s">
        <v>12560</v>
      </c>
      <c r="H320" s="434" t="s">
        <v>12640</v>
      </c>
      <c r="I320" s="44"/>
      <c r="J320" s="23"/>
      <c r="K320" s="23"/>
      <c r="L320" s="23"/>
      <c r="M320" s="23"/>
      <c r="N320" s="23"/>
      <c r="O320" s="435"/>
      <c r="P320" s="436" t="s">
        <v>12641</v>
      </c>
      <c r="Q320" s="436" t="s">
        <v>12642</v>
      </c>
      <c r="R320" s="432"/>
      <c r="S320" s="432"/>
      <c r="T320" s="432"/>
      <c r="U320" s="432"/>
      <c r="V320" s="437" t="s">
        <v>12564</v>
      </c>
      <c r="W320" s="432"/>
      <c r="X320" s="432"/>
      <c r="Y320" s="432"/>
      <c r="Z320" s="432"/>
      <c r="AA320" s="432"/>
      <c r="AB320" s="432"/>
      <c r="AC320" s="432"/>
      <c r="AD320" s="432"/>
      <c r="AE320" s="432"/>
      <c r="AF320" s="432"/>
      <c r="AG320" s="432"/>
      <c r="AH320" s="432"/>
      <c r="AI320" s="432"/>
      <c r="AJ320" s="438"/>
      <c r="AK320" s="432"/>
      <c r="AL320" s="432"/>
      <c r="AM320" s="438"/>
      <c r="AN320" s="439"/>
      <c r="AO320" s="440" t="s">
        <v>12565</v>
      </c>
      <c r="AP320" s="368" t="s">
        <v>11249</v>
      </c>
      <c r="AQ320" s="441">
        <v>44123</v>
      </c>
      <c r="AR320" s="420" t="s">
        <v>39</v>
      </c>
      <c r="AS320" s="421"/>
      <c r="AT320" s="421"/>
      <c r="AU320" s="421"/>
      <c r="AV320" s="421"/>
      <c r="AW320" s="421"/>
      <c r="AX320" s="421"/>
      <c r="AY320" s="421"/>
      <c r="AZ320" s="421"/>
      <c r="BA320" s="421"/>
      <c r="BB320" s="421"/>
      <c r="BC320" s="421"/>
      <c r="BD320" s="421"/>
    </row>
    <row r="321" spans="1:56" ht="26.25" customHeight="1">
      <c r="A321" s="429" t="s">
        <v>12643</v>
      </c>
      <c r="B321" s="430" t="s">
        <v>1699</v>
      </c>
      <c r="C321" s="431"/>
      <c r="D321" s="241" t="s">
        <v>12644</v>
      </c>
      <c r="E321" s="432"/>
      <c r="F321" s="128"/>
      <c r="G321" s="433" t="s">
        <v>12560</v>
      </c>
      <c r="H321" s="434" t="s">
        <v>12645</v>
      </c>
      <c r="I321" s="44"/>
      <c r="J321" s="23"/>
      <c r="K321" s="23"/>
      <c r="L321" s="23"/>
      <c r="M321" s="23"/>
      <c r="N321" s="23"/>
      <c r="O321" s="435"/>
      <c r="P321" s="436" t="s">
        <v>12646</v>
      </c>
      <c r="Q321" s="436" t="s">
        <v>12647</v>
      </c>
      <c r="R321" s="432"/>
      <c r="S321" s="432"/>
      <c r="T321" s="432"/>
      <c r="U321" s="432"/>
      <c r="V321" s="437" t="s">
        <v>12564</v>
      </c>
      <c r="W321" s="432"/>
      <c r="X321" s="432"/>
      <c r="Y321" s="432"/>
      <c r="Z321" s="432"/>
      <c r="AA321" s="432"/>
      <c r="AB321" s="432"/>
      <c r="AC321" s="432"/>
      <c r="AD321" s="432"/>
      <c r="AE321" s="432"/>
      <c r="AF321" s="432"/>
      <c r="AG321" s="432"/>
      <c r="AH321" s="432"/>
      <c r="AI321" s="432"/>
      <c r="AJ321" s="438"/>
      <c r="AK321" s="432"/>
      <c r="AL321" s="432"/>
      <c r="AM321" s="438"/>
      <c r="AN321" s="439"/>
      <c r="AO321" s="440" t="s">
        <v>12565</v>
      </c>
      <c r="AP321" s="368" t="s">
        <v>11249</v>
      </c>
      <c r="AQ321" s="441">
        <v>44123</v>
      </c>
      <c r="AR321" s="420" t="s">
        <v>39</v>
      </c>
      <c r="AS321" s="421"/>
      <c r="AT321" s="421"/>
      <c r="AU321" s="421"/>
      <c r="AV321" s="421"/>
      <c r="AW321" s="421"/>
      <c r="AX321" s="421"/>
      <c r="AY321" s="421"/>
      <c r="AZ321" s="421"/>
      <c r="BA321" s="421"/>
      <c r="BB321" s="421"/>
      <c r="BC321" s="421"/>
      <c r="BD321" s="421"/>
    </row>
    <row r="322" spans="1:56" ht="26.25" customHeight="1">
      <c r="A322" s="429" t="s">
        <v>12648</v>
      </c>
      <c r="B322" s="430" t="s">
        <v>1699</v>
      </c>
      <c r="C322" s="431"/>
      <c r="D322" s="241" t="s">
        <v>12649</v>
      </c>
      <c r="E322" s="432"/>
      <c r="F322" s="128"/>
      <c r="G322" s="433" t="s">
        <v>12560</v>
      </c>
      <c r="H322" s="434" t="s">
        <v>12650</v>
      </c>
      <c r="I322" s="44"/>
      <c r="J322" s="23"/>
      <c r="K322" s="23"/>
      <c r="L322" s="23"/>
      <c r="M322" s="23"/>
      <c r="N322" s="23"/>
      <c r="O322" s="435"/>
      <c r="P322" s="436" t="s">
        <v>12651</v>
      </c>
      <c r="Q322" s="436" t="s">
        <v>12652</v>
      </c>
      <c r="R322" s="432"/>
      <c r="S322" s="432"/>
      <c r="T322" s="432"/>
      <c r="U322" s="432"/>
      <c r="V322" s="437" t="s">
        <v>12564</v>
      </c>
      <c r="W322" s="432"/>
      <c r="X322" s="432"/>
      <c r="Y322" s="432"/>
      <c r="Z322" s="432"/>
      <c r="AA322" s="432"/>
      <c r="AB322" s="432"/>
      <c r="AC322" s="432"/>
      <c r="AD322" s="432"/>
      <c r="AE322" s="432"/>
      <c r="AF322" s="432"/>
      <c r="AG322" s="432"/>
      <c r="AH322" s="432"/>
      <c r="AI322" s="432"/>
      <c r="AJ322" s="438"/>
      <c r="AK322" s="432"/>
      <c r="AL322" s="432"/>
      <c r="AM322" s="438"/>
      <c r="AN322" s="439"/>
      <c r="AO322" s="440" t="s">
        <v>12565</v>
      </c>
      <c r="AP322" s="368" t="s">
        <v>11249</v>
      </c>
      <c r="AQ322" s="441">
        <v>44123</v>
      </c>
      <c r="AR322" s="420" t="s">
        <v>39</v>
      </c>
      <c r="AS322" s="421"/>
      <c r="AT322" s="421"/>
      <c r="AU322" s="421"/>
      <c r="AV322" s="421"/>
      <c r="AW322" s="421"/>
      <c r="AX322" s="421"/>
      <c r="AY322" s="421"/>
      <c r="AZ322" s="421"/>
      <c r="BA322" s="421"/>
      <c r="BB322" s="421"/>
      <c r="BC322" s="421"/>
      <c r="BD322" s="421"/>
    </row>
    <row r="323" spans="1:56" ht="26.25" customHeight="1">
      <c r="A323" s="451" t="s">
        <v>12653</v>
      </c>
      <c r="B323" s="452" t="s">
        <v>1762</v>
      </c>
      <c r="C323" s="431">
        <v>340</v>
      </c>
      <c r="D323" s="241" t="s">
        <v>12654</v>
      </c>
      <c r="E323" s="432" t="s">
        <v>12655</v>
      </c>
      <c r="F323" s="128" t="s">
        <v>12656</v>
      </c>
      <c r="G323" s="453" t="str">
        <f>HYPERLINK("http://www.phillyvoice.com/new-york-times-dupont-hid-decades-chemical-pollution/","http://www.phillyvoice.com/new-york-times-dupont-hid-decades-chemical-pollution/")</f>
        <v>http://www.phillyvoice.com/new-york-times-dupont-hid-decades-chemical-pollution/</v>
      </c>
      <c r="H323" s="435"/>
      <c r="I323" s="44"/>
      <c r="J323" s="23"/>
      <c r="K323" s="23"/>
      <c r="L323" s="23"/>
      <c r="M323" s="23"/>
      <c r="N323" s="23"/>
      <c r="O323" s="435" t="s">
        <v>12657</v>
      </c>
      <c r="P323" s="432" t="s">
        <v>12658</v>
      </c>
      <c r="Q323" s="432"/>
      <c r="R323" s="432" t="s">
        <v>180</v>
      </c>
      <c r="S323" s="432" t="s">
        <v>12659</v>
      </c>
      <c r="T323" s="432" t="s">
        <v>786</v>
      </c>
      <c r="U323" s="432">
        <v>2014</v>
      </c>
      <c r="V323" s="436" t="s">
        <v>12660</v>
      </c>
      <c r="W323" s="432" t="s">
        <v>12661</v>
      </c>
      <c r="X323" s="432" t="s">
        <v>11242</v>
      </c>
      <c r="Y323" s="432" t="s">
        <v>12662</v>
      </c>
      <c r="Z323" s="432" t="s">
        <v>11242</v>
      </c>
      <c r="AA323" s="432" t="s">
        <v>11242</v>
      </c>
      <c r="AB323" s="432"/>
      <c r="AC323" s="432" t="s">
        <v>1596</v>
      </c>
      <c r="AD323" s="432"/>
      <c r="AE323" s="432"/>
      <c r="AF323" s="432"/>
      <c r="AG323" s="432"/>
      <c r="AH323" s="432" t="s">
        <v>72</v>
      </c>
      <c r="AI323" s="432"/>
      <c r="AJ323" s="438">
        <v>8</v>
      </c>
      <c r="AK323" s="432" t="s">
        <v>11242</v>
      </c>
      <c r="AL323" s="432" t="s">
        <v>548</v>
      </c>
      <c r="AM323" s="438">
        <v>0</v>
      </c>
      <c r="AN323" s="439" t="s">
        <v>12663</v>
      </c>
      <c r="AO323" s="440" t="s">
        <v>12664</v>
      </c>
      <c r="AP323" s="368" t="s">
        <v>11249</v>
      </c>
      <c r="AQ323" s="441">
        <v>44008</v>
      </c>
      <c r="AR323" s="420" t="s">
        <v>12557</v>
      </c>
      <c r="AS323" s="421"/>
      <c r="AT323" s="421"/>
      <c r="AU323" s="421"/>
      <c r="AV323" s="421"/>
      <c r="AW323" s="421"/>
      <c r="AX323" s="421"/>
      <c r="AY323" s="421"/>
      <c r="AZ323" s="421"/>
      <c r="BA323" s="421"/>
      <c r="BB323" s="421"/>
      <c r="BC323" s="421"/>
      <c r="BD323" s="421"/>
    </row>
    <row r="324" spans="1:56" ht="26.25" customHeight="1">
      <c r="A324" s="442" t="s">
        <v>12665</v>
      </c>
      <c r="B324" s="442" t="s">
        <v>1762</v>
      </c>
      <c r="C324" s="443">
        <v>68</v>
      </c>
      <c r="D324" s="442" t="s">
        <v>12666</v>
      </c>
      <c r="E324" s="454" t="s">
        <v>5</v>
      </c>
      <c r="F324" s="444" t="s">
        <v>12667</v>
      </c>
      <c r="G324" s="63" t="s">
        <v>12668</v>
      </c>
      <c r="H324" s="444" t="s">
        <v>49</v>
      </c>
      <c r="I324" s="44"/>
      <c r="J324" s="23"/>
      <c r="K324" s="23"/>
      <c r="L324" s="23"/>
      <c r="M324" s="23"/>
      <c r="N324" s="23"/>
      <c r="O324" s="444" t="s">
        <v>12669</v>
      </c>
      <c r="P324" s="63" t="s">
        <v>12670</v>
      </c>
      <c r="Q324" s="63" t="s">
        <v>12671</v>
      </c>
      <c r="R324" s="63" t="s">
        <v>72</v>
      </c>
      <c r="S324" s="63" t="s">
        <v>12672</v>
      </c>
      <c r="T324" s="400" t="s">
        <v>786</v>
      </c>
      <c r="U324" s="400">
        <v>2018</v>
      </c>
      <c r="V324" s="109" t="s">
        <v>12673</v>
      </c>
      <c r="W324" s="455" t="s">
        <v>12674</v>
      </c>
      <c r="X324" s="400" t="s">
        <v>11242</v>
      </c>
      <c r="Y324" s="400" t="s">
        <v>12675</v>
      </c>
      <c r="Z324" s="400" t="s">
        <v>12676</v>
      </c>
      <c r="AA324" s="400" t="s">
        <v>12677</v>
      </c>
      <c r="AB324" s="400"/>
      <c r="AC324" s="400" t="s">
        <v>1596</v>
      </c>
      <c r="AD324" s="445" t="s">
        <v>72</v>
      </c>
      <c r="AE324" s="446"/>
      <c r="AF324" s="447"/>
      <c r="AG324" s="447"/>
      <c r="AH324" s="447" t="s">
        <v>12678</v>
      </c>
      <c r="AI324" s="447"/>
      <c r="AJ324" s="447">
        <v>14</v>
      </c>
      <c r="AK324" s="447"/>
      <c r="AL324" s="447" t="s">
        <v>548</v>
      </c>
      <c r="AM324" s="448">
        <v>17</v>
      </c>
      <c r="AN324" s="449" t="s">
        <v>12679</v>
      </c>
      <c r="AO324" s="449" t="s">
        <v>1781</v>
      </c>
      <c r="AP324" s="368" t="s">
        <v>11249</v>
      </c>
      <c r="AQ324" s="450">
        <v>44015</v>
      </c>
      <c r="AR324" s="448" t="s">
        <v>111</v>
      </c>
    </row>
    <row r="325" spans="1:56" ht="26.25" customHeight="1">
      <c r="A325" s="451" t="s">
        <v>12680</v>
      </c>
      <c r="B325" s="452" t="s">
        <v>12681</v>
      </c>
      <c r="C325" s="431">
        <v>342</v>
      </c>
      <c r="D325" s="241" t="s">
        <v>12654</v>
      </c>
      <c r="E325" s="432" t="s">
        <v>12655</v>
      </c>
      <c r="F325" s="264" t="s">
        <v>12519</v>
      </c>
      <c r="G325" s="453" t="str">
        <f t="shared" ref="G325:G326" si="0">HYPERLINK("http://www.phillyvoice.com/new-york-times-dupont-hid-decades-chemical-pollution/","http://www.phillyvoice.com/new-york-times-dupont-hid-decades-chemical-pollution/")</f>
        <v>http://www.phillyvoice.com/new-york-times-dupont-hid-decades-chemical-pollution/</v>
      </c>
      <c r="H325" s="264"/>
      <c r="I325" s="44"/>
      <c r="J325" s="23"/>
      <c r="K325" s="23"/>
      <c r="L325" s="23"/>
      <c r="M325" s="23"/>
      <c r="N325" s="23"/>
      <c r="O325" s="264" t="s">
        <v>12682</v>
      </c>
      <c r="P325" s="436" t="s">
        <v>12683</v>
      </c>
      <c r="Q325" s="436"/>
      <c r="R325" s="436" t="s">
        <v>180</v>
      </c>
      <c r="S325" s="432"/>
      <c r="T325" s="432"/>
      <c r="U325" s="432"/>
      <c r="V325" s="392" t="s">
        <v>1779</v>
      </c>
      <c r="W325" s="432"/>
      <c r="X325" s="432"/>
      <c r="Y325" s="432"/>
      <c r="Z325" s="432"/>
      <c r="AA325" s="432"/>
      <c r="AB325" s="432"/>
      <c r="AC325" s="432"/>
      <c r="AD325" s="432"/>
      <c r="AE325" s="432"/>
      <c r="AF325" s="432"/>
      <c r="AG325" s="432"/>
      <c r="AH325" s="432"/>
      <c r="AI325" s="432"/>
      <c r="AJ325" s="432"/>
      <c r="AK325" s="432"/>
      <c r="AL325" s="436" t="s">
        <v>548</v>
      </c>
      <c r="AM325" s="432"/>
      <c r="AN325" s="419"/>
      <c r="AO325" s="440" t="s">
        <v>12664</v>
      </c>
      <c r="AP325" s="368" t="s">
        <v>11249</v>
      </c>
      <c r="AQ325" s="441">
        <v>44008</v>
      </c>
      <c r="AR325" s="420" t="s">
        <v>12557</v>
      </c>
      <c r="AS325" s="421"/>
      <c r="AT325" s="421"/>
      <c r="AU325" s="421"/>
      <c r="AV325" s="421"/>
      <c r="AW325" s="421"/>
      <c r="AX325" s="421"/>
      <c r="AY325" s="421"/>
      <c r="AZ325" s="421"/>
      <c r="BA325" s="421"/>
      <c r="BB325" s="421"/>
      <c r="BC325" s="421"/>
      <c r="BD325" s="421"/>
    </row>
    <row r="326" spans="1:56" ht="26.25" customHeight="1">
      <c r="A326" s="451" t="s">
        <v>12684</v>
      </c>
      <c r="B326" s="456" t="s">
        <v>12681</v>
      </c>
      <c r="C326" s="431">
        <v>341</v>
      </c>
      <c r="D326" s="241" t="s">
        <v>12654</v>
      </c>
      <c r="E326" s="432" t="s">
        <v>12655</v>
      </c>
      <c r="F326" s="264" t="s">
        <v>12519</v>
      </c>
      <c r="G326" s="453" t="str">
        <f t="shared" si="0"/>
        <v>http://www.phillyvoice.com/new-york-times-dupont-hid-decades-chemical-pollution/</v>
      </c>
      <c r="H326" s="457"/>
      <c r="I326" s="44"/>
      <c r="J326" s="23"/>
      <c r="K326" s="23"/>
      <c r="L326" s="23"/>
      <c r="M326" s="23"/>
      <c r="N326" s="23"/>
      <c r="O326" s="457" t="s">
        <v>12685</v>
      </c>
      <c r="P326" s="436" t="s">
        <v>12312</v>
      </c>
      <c r="Q326" s="436"/>
      <c r="R326" s="436" t="s">
        <v>180</v>
      </c>
      <c r="S326" s="432"/>
      <c r="T326" s="432"/>
      <c r="U326" s="432"/>
      <c r="V326" s="413" t="s">
        <v>1779</v>
      </c>
      <c r="W326" s="432"/>
      <c r="X326" s="432"/>
      <c r="Y326" s="432"/>
      <c r="Z326" s="432"/>
      <c r="AA326" s="432"/>
      <c r="AB326" s="432"/>
      <c r="AC326" s="432"/>
      <c r="AD326" s="432"/>
      <c r="AE326" s="432"/>
      <c r="AF326" s="432"/>
      <c r="AG326" s="432"/>
      <c r="AH326" s="432"/>
      <c r="AI326" s="432"/>
      <c r="AJ326" s="432"/>
      <c r="AK326" s="432"/>
      <c r="AL326" s="436" t="s">
        <v>548</v>
      </c>
      <c r="AM326" s="432"/>
      <c r="AN326" s="419"/>
      <c r="AO326" s="440" t="s">
        <v>12664</v>
      </c>
      <c r="AP326" s="368" t="s">
        <v>11249</v>
      </c>
      <c r="AQ326" s="441">
        <v>44008</v>
      </c>
      <c r="AR326" s="420" t="s">
        <v>12557</v>
      </c>
      <c r="AS326" s="421"/>
      <c r="AT326" s="421"/>
      <c r="AU326" s="421"/>
      <c r="AV326" s="421"/>
      <c r="AW326" s="421"/>
      <c r="AX326" s="421"/>
      <c r="AY326" s="421"/>
      <c r="AZ326" s="421"/>
      <c r="BA326" s="421"/>
      <c r="BB326" s="421"/>
      <c r="BC326" s="421"/>
      <c r="BD326" s="421"/>
    </row>
    <row r="327" spans="1:56" ht="26.25" customHeight="1">
      <c r="A327" s="362" t="s">
        <v>12686</v>
      </c>
      <c r="B327" s="391" t="s">
        <v>12687</v>
      </c>
      <c r="C327" s="362"/>
      <c r="D327" s="106" t="s">
        <v>12688</v>
      </c>
      <c r="E327" s="432" t="s">
        <v>12655</v>
      </c>
      <c r="F327" s="40"/>
      <c r="G327" s="19"/>
      <c r="H327" s="365"/>
      <c r="I327" s="44"/>
      <c r="J327" s="23"/>
      <c r="K327" s="23"/>
      <c r="L327" s="23"/>
      <c r="M327" s="23"/>
      <c r="N327" s="23"/>
      <c r="O327" s="365" t="s">
        <v>12689</v>
      </c>
      <c r="P327" s="365" t="s">
        <v>12270</v>
      </c>
      <c r="Q327" s="365"/>
      <c r="R327" s="365" t="s">
        <v>180</v>
      </c>
      <c r="S327" s="364"/>
      <c r="T327" s="375"/>
      <c r="U327" s="375"/>
      <c r="V327" s="392" t="s">
        <v>1779</v>
      </c>
      <c r="W327" s="363"/>
      <c r="X327" s="363"/>
      <c r="Y327" s="365" t="s">
        <v>12690</v>
      </c>
      <c r="Z327" s="363"/>
      <c r="AA327" s="363"/>
      <c r="AB327" s="363"/>
      <c r="AC327" s="363"/>
      <c r="AD327" s="363"/>
      <c r="AE327" s="363"/>
      <c r="AF327" s="363"/>
      <c r="AG327" s="363"/>
      <c r="AH327" s="363"/>
      <c r="AI327" s="363"/>
      <c r="AJ327" s="363"/>
      <c r="AK327" s="363"/>
      <c r="AL327" s="365" t="s">
        <v>548</v>
      </c>
      <c r="AM327" s="363"/>
      <c r="AN327" s="367"/>
      <c r="AO327" s="440" t="s">
        <v>12664</v>
      </c>
      <c r="AP327" s="368" t="s">
        <v>11249</v>
      </c>
      <c r="AQ327" s="377">
        <v>44008</v>
      </c>
      <c r="AR327" s="373" t="s">
        <v>12557</v>
      </c>
      <c r="AS327" s="374"/>
      <c r="AT327" s="374"/>
      <c r="AU327" s="374"/>
      <c r="AV327" s="374"/>
      <c r="AW327" s="374"/>
      <c r="AX327" s="374"/>
      <c r="AY327" s="374"/>
      <c r="AZ327" s="374"/>
      <c r="BA327" s="374"/>
      <c r="BB327" s="374"/>
      <c r="BC327" s="374"/>
      <c r="BD327" s="374"/>
    </row>
    <row r="328" spans="1:56" ht="26.25" customHeight="1">
      <c r="A328" s="362" t="s">
        <v>12691</v>
      </c>
      <c r="B328" s="391" t="s">
        <v>1806</v>
      </c>
      <c r="C328" s="362"/>
      <c r="D328" s="106" t="s">
        <v>12692</v>
      </c>
      <c r="E328" s="363"/>
      <c r="F328" s="40"/>
      <c r="G328" s="19"/>
      <c r="H328" s="365"/>
      <c r="I328" s="44"/>
      <c r="J328" s="23"/>
      <c r="K328" s="23"/>
      <c r="L328" s="23"/>
      <c r="M328" s="23"/>
      <c r="N328" s="23"/>
      <c r="O328" s="365" t="s">
        <v>12693</v>
      </c>
      <c r="P328" s="365" t="s">
        <v>12694</v>
      </c>
      <c r="Q328" s="365"/>
      <c r="R328" s="365" t="s">
        <v>12128</v>
      </c>
      <c r="S328" s="364"/>
      <c r="T328" s="375"/>
      <c r="U328" s="375"/>
      <c r="V328" s="458" t="s">
        <v>12695</v>
      </c>
      <c r="W328" s="363"/>
      <c r="X328" s="363"/>
      <c r="Y328" s="365" t="s">
        <v>12696</v>
      </c>
      <c r="Z328" s="363"/>
      <c r="AA328" s="363"/>
      <c r="AB328" s="363"/>
      <c r="AC328" s="363"/>
      <c r="AD328" s="363"/>
      <c r="AE328" s="363"/>
      <c r="AF328" s="363"/>
      <c r="AG328" s="363"/>
      <c r="AH328" s="363"/>
      <c r="AI328" s="363"/>
      <c r="AJ328" s="363"/>
      <c r="AK328" s="363"/>
      <c r="AL328" s="365" t="s">
        <v>342</v>
      </c>
      <c r="AM328" s="363"/>
      <c r="AN328" s="367"/>
      <c r="AO328" s="376" t="s">
        <v>12697</v>
      </c>
      <c r="AP328" s="368" t="s">
        <v>11249</v>
      </c>
      <c r="AQ328" s="377">
        <v>44008</v>
      </c>
      <c r="AR328" s="373" t="s">
        <v>12557</v>
      </c>
      <c r="AS328" s="374"/>
      <c r="AT328" s="374"/>
      <c r="AU328" s="374"/>
      <c r="AV328" s="374"/>
      <c r="AW328" s="374"/>
      <c r="AX328" s="374"/>
      <c r="AY328" s="374"/>
      <c r="AZ328" s="374"/>
      <c r="BA328" s="374"/>
      <c r="BB328" s="374"/>
      <c r="BC328" s="374"/>
      <c r="BD328" s="374"/>
    </row>
    <row r="329" spans="1:56" ht="26.25" customHeight="1">
      <c r="A329" s="362" t="s">
        <v>12698</v>
      </c>
      <c r="B329" s="391" t="s">
        <v>1806</v>
      </c>
      <c r="C329" s="362"/>
      <c r="D329" s="106" t="s">
        <v>12699</v>
      </c>
      <c r="E329" s="363"/>
      <c r="F329" s="40"/>
      <c r="G329" s="19"/>
      <c r="H329" s="365"/>
      <c r="I329" s="44"/>
      <c r="J329" s="23"/>
      <c r="K329" s="23"/>
      <c r="L329" s="23"/>
      <c r="M329" s="23"/>
      <c r="N329" s="23"/>
      <c r="O329" s="365" t="s">
        <v>12700</v>
      </c>
      <c r="P329" s="365" t="s">
        <v>12096</v>
      </c>
      <c r="Q329" s="365"/>
      <c r="R329" s="365" t="s">
        <v>12128</v>
      </c>
      <c r="S329" s="364"/>
      <c r="T329" s="375"/>
      <c r="U329" s="375"/>
      <c r="V329" s="458" t="s">
        <v>12695</v>
      </c>
      <c r="W329" s="363"/>
      <c r="X329" s="363"/>
      <c r="Y329" s="365" t="s">
        <v>12701</v>
      </c>
      <c r="Z329" s="363"/>
      <c r="AA329" s="363"/>
      <c r="AB329" s="363"/>
      <c r="AC329" s="363"/>
      <c r="AD329" s="363"/>
      <c r="AE329" s="363"/>
      <c r="AF329" s="363"/>
      <c r="AG329" s="363"/>
      <c r="AH329" s="363"/>
      <c r="AI329" s="363"/>
      <c r="AJ329" s="363"/>
      <c r="AK329" s="363"/>
      <c r="AL329" s="365" t="s">
        <v>342</v>
      </c>
      <c r="AM329" s="363"/>
      <c r="AN329" s="411" t="s">
        <v>12702</v>
      </c>
      <c r="AO329" s="376" t="s">
        <v>12697</v>
      </c>
      <c r="AP329" s="368" t="s">
        <v>11249</v>
      </c>
      <c r="AQ329" s="377">
        <v>44008</v>
      </c>
      <c r="AR329" s="373" t="s">
        <v>12557</v>
      </c>
      <c r="AS329" s="374"/>
      <c r="AT329" s="374"/>
      <c r="AU329" s="374"/>
      <c r="AV329" s="374"/>
      <c r="AW329" s="374"/>
      <c r="AX329" s="374"/>
      <c r="AY329" s="374"/>
      <c r="AZ329" s="374"/>
      <c r="BA329" s="374"/>
      <c r="BB329" s="374"/>
      <c r="BC329" s="374"/>
      <c r="BD329" s="374"/>
    </row>
    <row r="330" spans="1:56" ht="26.25" customHeight="1">
      <c r="A330" s="362" t="s">
        <v>12703</v>
      </c>
      <c r="B330" s="391" t="s">
        <v>1806</v>
      </c>
      <c r="C330" s="362"/>
      <c r="D330" s="106" t="s">
        <v>12704</v>
      </c>
      <c r="E330" s="365" t="s">
        <v>12705</v>
      </c>
      <c r="F330" s="40" t="s">
        <v>12706</v>
      </c>
      <c r="G330" s="62" t="s">
        <v>12707</v>
      </c>
      <c r="H330" s="365"/>
      <c r="I330" s="44"/>
      <c r="J330" s="23"/>
      <c r="K330" s="23"/>
      <c r="L330" s="23"/>
      <c r="M330" s="23"/>
      <c r="N330" s="23"/>
      <c r="O330" s="365" t="s">
        <v>12708</v>
      </c>
      <c r="P330" s="365" t="s">
        <v>12709</v>
      </c>
      <c r="Q330" s="365"/>
      <c r="R330" s="365" t="s">
        <v>12128</v>
      </c>
      <c r="S330" s="364" t="s">
        <v>12710</v>
      </c>
      <c r="T330" s="375"/>
      <c r="U330" s="375"/>
      <c r="V330" s="458" t="s">
        <v>12695</v>
      </c>
      <c r="W330" s="363"/>
      <c r="X330" s="363"/>
      <c r="Y330" s="365" t="s">
        <v>12711</v>
      </c>
      <c r="Z330" s="363"/>
      <c r="AA330" s="363"/>
      <c r="AB330" s="363"/>
      <c r="AC330" s="363"/>
      <c r="AD330" s="363"/>
      <c r="AE330" s="363"/>
      <c r="AF330" s="363"/>
      <c r="AG330" s="363"/>
      <c r="AH330" s="363"/>
      <c r="AI330" s="363"/>
      <c r="AJ330" s="363"/>
      <c r="AK330" s="363"/>
      <c r="AL330" s="365" t="s">
        <v>342</v>
      </c>
      <c r="AM330" s="363"/>
      <c r="AN330" s="367"/>
      <c r="AO330" s="376" t="s">
        <v>12697</v>
      </c>
      <c r="AP330" s="368" t="s">
        <v>11249</v>
      </c>
      <c r="AQ330" s="377">
        <v>44011</v>
      </c>
      <c r="AR330" s="373" t="s">
        <v>12712</v>
      </c>
      <c r="AS330" s="374"/>
      <c r="AT330" s="374"/>
      <c r="AU330" s="374"/>
      <c r="AV330" s="374"/>
      <c r="AW330" s="374"/>
      <c r="AX330" s="374"/>
      <c r="AY330" s="374"/>
      <c r="AZ330" s="374"/>
      <c r="BA330" s="374"/>
      <c r="BB330" s="374"/>
      <c r="BC330" s="374"/>
      <c r="BD330" s="374"/>
    </row>
    <row r="331" spans="1:56" ht="26.25" customHeight="1">
      <c r="A331" s="362" t="s">
        <v>12713</v>
      </c>
      <c r="B331" s="391" t="s">
        <v>1806</v>
      </c>
      <c r="C331" s="362"/>
      <c r="D331" s="106" t="s">
        <v>12714</v>
      </c>
      <c r="E331" s="363"/>
      <c r="F331" s="82" t="s">
        <v>12715</v>
      </c>
      <c r="G331" s="19"/>
      <c r="H331" s="365"/>
      <c r="I331" s="44"/>
      <c r="J331" s="23"/>
      <c r="K331" s="23"/>
      <c r="L331" s="23"/>
      <c r="M331" s="23"/>
      <c r="N331" s="23"/>
      <c r="O331" s="365" t="s">
        <v>12716</v>
      </c>
      <c r="P331" s="365" t="s">
        <v>12717</v>
      </c>
      <c r="Q331" s="365"/>
      <c r="R331" s="365" t="s">
        <v>12128</v>
      </c>
      <c r="S331" s="364"/>
      <c r="T331" s="375"/>
      <c r="U331" s="375"/>
      <c r="V331" s="458" t="s">
        <v>12695</v>
      </c>
      <c r="W331" s="363"/>
      <c r="X331" s="363"/>
      <c r="Y331" s="365" t="s">
        <v>12718</v>
      </c>
      <c r="Z331" s="363"/>
      <c r="AA331" s="363"/>
      <c r="AB331" s="363"/>
      <c r="AC331" s="363"/>
      <c r="AD331" s="363"/>
      <c r="AE331" s="363"/>
      <c r="AF331" s="363"/>
      <c r="AG331" s="363"/>
      <c r="AH331" s="363"/>
      <c r="AI331" s="363"/>
      <c r="AJ331" s="363"/>
      <c r="AK331" s="363"/>
      <c r="AL331" s="365" t="s">
        <v>342</v>
      </c>
      <c r="AM331" s="363"/>
      <c r="AN331" s="367"/>
      <c r="AO331" s="376" t="s">
        <v>12697</v>
      </c>
      <c r="AP331" s="368" t="s">
        <v>11249</v>
      </c>
      <c r="AQ331" s="377">
        <v>44011</v>
      </c>
      <c r="AR331" s="373" t="s">
        <v>12712</v>
      </c>
      <c r="AS331" s="374"/>
      <c r="AT331" s="374"/>
      <c r="AU331" s="374"/>
      <c r="AV331" s="374"/>
      <c r="AW331" s="374"/>
      <c r="AX331" s="374"/>
      <c r="AY331" s="374"/>
      <c r="AZ331" s="374"/>
      <c r="BA331" s="374"/>
      <c r="BB331" s="374"/>
      <c r="BC331" s="374"/>
      <c r="BD331" s="374"/>
    </row>
    <row r="332" spans="1:56" ht="26.25" customHeight="1">
      <c r="A332" s="362" t="s">
        <v>12719</v>
      </c>
      <c r="B332" s="391" t="s">
        <v>1806</v>
      </c>
      <c r="C332" s="362"/>
      <c r="D332" s="106" t="s">
        <v>12720</v>
      </c>
      <c r="E332" s="365" t="s">
        <v>12721</v>
      </c>
      <c r="F332" s="40" t="s">
        <v>12722</v>
      </c>
      <c r="G332" s="19"/>
      <c r="H332" s="365"/>
      <c r="I332" s="44"/>
      <c r="J332" s="23"/>
      <c r="K332" s="23"/>
      <c r="L332" s="23"/>
      <c r="M332" s="23"/>
      <c r="N332" s="23"/>
      <c r="O332" s="365" t="s">
        <v>12723</v>
      </c>
      <c r="P332" s="365" t="s">
        <v>12312</v>
      </c>
      <c r="Q332" s="365"/>
      <c r="R332" s="365" t="s">
        <v>12128</v>
      </c>
      <c r="S332" s="364"/>
      <c r="T332" s="375"/>
      <c r="U332" s="375"/>
      <c r="V332" s="458" t="s">
        <v>12695</v>
      </c>
      <c r="W332" s="363"/>
      <c r="X332" s="363"/>
      <c r="Y332" s="363"/>
      <c r="Z332" s="363"/>
      <c r="AA332" s="363"/>
      <c r="AB332" s="363"/>
      <c r="AC332" s="363"/>
      <c r="AD332" s="363"/>
      <c r="AE332" s="363"/>
      <c r="AF332" s="363"/>
      <c r="AG332" s="363"/>
      <c r="AH332" s="363"/>
      <c r="AI332" s="363"/>
      <c r="AJ332" s="363"/>
      <c r="AK332" s="363"/>
      <c r="AL332" s="365" t="s">
        <v>342</v>
      </c>
      <c r="AM332" s="363"/>
      <c r="AN332" s="367"/>
      <c r="AO332" s="376" t="s">
        <v>12697</v>
      </c>
      <c r="AP332" s="368" t="s">
        <v>11249</v>
      </c>
      <c r="AQ332" s="377">
        <v>44011</v>
      </c>
      <c r="AR332" s="373" t="s">
        <v>12712</v>
      </c>
      <c r="AS332" s="374"/>
      <c r="AT332" s="374"/>
      <c r="AU332" s="374"/>
      <c r="AV332" s="374"/>
      <c r="AW332" s="374"/>
      <c r="AX332" s="374"/>
      <c r="AY332" s="374"/>
      <c r="AZ332" s="374"/>
      <c r="BA332" s="374"/>
      <c r="BB332" s="374"/>
      <c r="BC332" s="374"/>
      <c r="BD332" s="374"/>
    </row>
    <row r="333" spans="1:56" ht="26.25" customHeight="1">
      <c r="A333" s="362" t="s">
        <v>12724</v>
      </c>
      <c r="B333" s="391" t="s">
        <v>1806</v>
      </c>
      <c r="C333" s="362"/>
      <c r="D333" s="106" t="s">
        <v>12725</v>
      </c>
      <c r="E333" s="365" t="s">
        <v>12726</v>
      </c>
      <c r="F333" s="40" t="s">
        <v>12727</v>
      </c>
      <c r="G333" s="394" t="s">
        <v>12728</v>
      </c>
      <c r="H333" s="365"/>
      <c r="I333" s="44"/>
      <c r="J333" s="23"/>
      <c r="K333" s="23"/>
      <c r="L333" s="23"/>
      <c r="M333" s="23"/>
      <c r="N333" s="23"/>
      <c r="O333" s="365" t="s">
        <v>12729</v>
      </c>
      <c r="P333" s="365" t="s">
        <v>12730</v>
      </c>
      <c r="Q333" s="365"/>
      <c r="R333" s="365" t="s">
        <v>12128</v>
      </c>
      <c r="S333" s="364"/>
      <c r="T333" s="375"/>
      <c r="U333" s="375"/>
      <c r="V333" s="458" t="s">
        <v>12695</v>
      </c>
      <c r="W333" s="363"/>
      <c r="X333" s="363"/>
      <c r="Y333" s="365" t="s">
        <v>12731</v>
      </c>
      <c r="Z333" s="365" t="s">
        <v>12732</v>
      </c>
      <c r="AA333" s="363"/>
      <c r="AB333" s="363"/>
      <c r="AC333" s="363"/>
      <c r="AD333" s="363"/>
      <c r="AE333" s="363"/>
      <c r="AF333" s="363"/>
      <c r="AG333" s="363"/>
      <c r="AH333" s="363"/>
      <c r="AI333" s="363"/>
      <c r="AJ333" s="363"/>
      <c r="AK333" s="363"/>
      <c r="AL333" s="365" t="s">
        <v>342</v>
      </c>
      <c r="AM333" s="363"/>
      <c r="AN333" s="367"/>
      <c r="AO333" s="376" t="s">
        <v>12697</v>
      </c>
      <c r="AP333" s="368" t="s">
        <v>11249</v>
      </c>
      <c r="AQ333" s="377">
        <v>44011</v>
      </c>
      <c r="AR333" s="373" t="s">
        <v>12733</v>
      </c>
      <c r="AS333" s="374"/>
      <c r="AT333" s="374"/>
      <c r="AU333" s="374"/>
      <c r="AV333" s="374"/>
      <c r="AW333" s="374"/>
      <c r="AX333" s="374"/>
      <c r="AY333" s="374"/>
      <c r="AZ333" s="374"/>
      <c r="BA333" s="374"/>
      <c r="BB333" s="374"/>
      <c r="BC333" s="374"/>
      <c r="BD333" s="374"/>
    </row>
    <row r="334" spans="1:56" ht="26.25" customHeight="1">
      <c r="A334" s="362" t="s">
        <v>12734</v>
      </c>
      <c r="B334" s="391" t="s">
        <v>1806</v>
      </c>
      <c r="C334" s="362"/>
      <c r="D334" s="106" t="s">
        <v>12735</v>
      </c>
      <c r="E334" s="363"/>
      <c r="F334" s="40" t="s">
        <v>12736</v>
      </c>
      <c r="G334" s="394" t="s">
        <v>12737</v>
      </c>
      <c r="H334" s="365"/>
      <c r="I334" s="44"/>
      <c r="J334" s="23"/>
      <c r="K334" s="23"/>
      <c r="L334" s="23"/>
      <c r="M334" s="23"/>
      <c r="N334" s="23"/>
      <c r="O334" s="365" t="s">
        <v>12738</v>
      </c>
      <c r="P334" s="365" t="s">
        <v>12739</v>
      </c>
      <c r="Q334" s="365"/>
      <c r="R334" s="365" t="s">
        <v>12128</v>
      </c>
      <c r="S334" s="364"/>
      <c r="T334" s="375"/>
      <c r="U334" s="375"/>
      <c r="V334" s="459" t="s">
        <v>12740</v>
      </c>
      <c r="W334" s="363"/>
      <c r="X334" s="363"/>
      <c r="Y334" s="365" t="s">
        <v>12741</v>
      </c>
      <c r="Z334" s="363"/>
      <c r="AA334" s="363"/>
      <c r="AB334" s="363"/>
      <c r="AC334" s="363"/>
      <c r="AD334" s="363"/>
      <c r="AE334" s="363"/>
      <c r="AF334" s="363"/>
      <c r="AG334" s="363"/>
      <c r="AH334" s="363"/>
      <c r="AI334" s="363"/>
      <c r="AJ334" s="363"/>
      <c r="AK334" s="363"/>
      <c r="AL334" s="365" t="s">
        <v>342</v>
      </c>
      <c r="AM334" s="363"/>
      <c r="AN334" s="367"/>
      <c r="AO334" s="376" t="s">
        <v>12697</v>
      </c>
      <c r="AP334" s="368" t="s">
        <v>11249</v>
      </c>
      <c r="AQ334" s="377">
        <v>44011</v>
      </c>
      <c r="AR334" s="373" t="s">
        <v>12742</v>
      </c>
      <c r="AS334" s="374"/>
      <c r="AT334" s="374"/>
      <c r="AU334" s="374"/>
      <c r="AV334" s="374"/>
      <c r="AW334" s="374"/>
      <c r="AX334" s="374"/>
      <c r="AY334" s="374"/>
      <c r="AZ334" s="374"/>
      <c r="BA334" s="374"/>
      <c r="BB334" s="374"/>
      <c r="BC334" s="374"/>
      <c r="BD334" s="374"/>
    </row>
    <row r="335" spans="1:56" ht="26.25" customHeight="1">
      <c r="A335" s="362" t="s">
        <v>12743</v>
      </c>
      <c r="B335" s="391" t="s">
        <v>1806</v>
      </c>
      <c r="C335" s="362"/>
      <c r="D335" s="106" t="s">
        <v>12744</v>
      </c>
      <c r="E335" s="363"/>
      <c r="F335" s="40"/>
      <c r="G335" s="19"/>
      <c r="H335" s="365"/>
      <c r="I335" s="44"/>
      <c r="J335" s="23"/>
      <c r="K335" s="23"/>
      <c r="L335" s="23"/>
      <c r="M335" s="23"/>
      <c r="N335" s="23"/>
      <c r="O335" s="365" t="s">
        <v>12745</v>
      </c>
      <c r="P335" s="365" t="s">
        <v>12746</v>
      </c>
      <c r="Q335" s="365"/>
      <c r="R335" s="365" t="s">
        <v>12128</v>
      </c>
      <c r="S335" s="364"/>
      <c r="T335" s="375"/>
      <c r="U335" s="375"/>
      <c r="V335" s="458" t="s">
        <v>12695</v>
      </c>
      <c r="W335" s="363"/>
      <c r="X335" s="363"/>
      <c r="Y335" s="365" t="s">
        <v>12747</v>
      </c>
      <c r="Z335" s="363"/>
      <c r="AA335" s="363"/>
      <c r="AB335" s="363"/>
      <c r="AC335" s="363"/>
      <c r="AD335" s="363"/>
      <c r="AE335" s="363"/>
      <c r="AF335" s="363"/>
      <c r="AG335" s="363"/>
      <c r="AH335" s="363"/>
      <c r="AI335" s="363"/>
      <c r="AJ335" s="363"/>
      <c r="AK335" s="363"/>
      <c r="AL335" s="365" t="s">
        <v>342</v>
      </c>
      <c r="AM335" s="363"/>
      <c r="AN335" s="367"/>
      <c r="AO335" s="376" t="s">
        <v>12697</v>
      </c>
      <c r="AP335" s="368" t="s">
        <v>11249</v>
      </c>
      <c r="AQ335" s="377">
        <v>44011</v>
      </c>
      <c r="AR335" s="373" t="s">
        <v>12712</v>
      </c>
      <c r="AS335" s="374"/>
      <c r="AT335" s="374"/>
      <c r="AU335" s="374"/>
      <c r="AV335" s="374"/>
      <c r="AW335" s="374"/>
      <c r="AX335" s="374"/>
      <c r="AY335" s="374"/>
      <c r="AZ335" s="374"/>
      <c r="BA335" s="374"/>
      <c r="BB335" s="374"/>
      <c r="BC335" s="374"/>
      <c r="BD335" s="374"/>
    </row>
    <row r="336" spans="1:56" ht="26.25" customHeight="1">
      <c r="A336" s="362" t="s">
        <v>12748</v>
      </c>
      <c r="B336" s="391" t="s">
        <v>1806</v>
      </c>
      <c r="C336" s="362"/>
      <c r="D336" s="106" t="s">
        <v>12749</v>
      </c>
      <c r="E336" s="365" t="s">
        <v>12750</v>
      </c>
      <c r="F336" s="40" t="s">
        <v>5</v>
      </c>
      <c r="G336" s="62" t="s">
        <v>12751</v>
      </c>
      <c r="H336" s="365"/>
      <c r="I336" s="44"/>
      <c r="J336" s="23"/>
      <c r="K336" s="23"/>
      <c r="L336" s="23"/>
      <c r="M336" s="23"/>
      <c r="N336" s="23"/>
      <c r="O336" s="365" t="s">
        <v>12752</v>
      </c>
      <c r="P336" s="365" t="s">
        <v>12753</v>
      </c>
      <c r="Q336" s="365"/>
      <c r="R336" s="365" t="s">
        <v>12128</v>
      </c>
      <c r="S336" s="364"/>
      <c r="T336" s="375"/>
      <c r="U336" s="375"/>
      <c r="V336" s="458" t="s">
        <v>12695</v>
      </c>
      <c r="W336" s="363"/>
      <c r="X336" s="363"/>
      <c r="Y336" s="365" t="s">
        <v>12754</v>
      </c>
      <c r="Z336" s="363"/>
      <c r="AA336" s="363"/>
      <c r="AB336" s="363"/>
      <c r="AC336" s="363"/>
      <c r="AD336" s="363"/>
      <c r="AE336" s="363"/>
      <c r="AF336" s="363"/>
      <c r="AG336" s="363"/>
      <c r="AH336" s="363"/>
      <c r="AI336" s="363"/>
      <c r="AJ336" s="363"/>
      <c r="AK336" s="363"/>
      <c r="AL336" s="365" t="s">
        <v>342</v>
      </c>
      <c r="AM336" s="363"/>
      <c r="AN336" s="367"/>
      <c r="AO336" s="376" t="s">
        <v>12697</v>
      </c>
      <c r="AP336" s="368" t="s">
        <v>11249</v>
      </c>
      <c r="AQ336" s="377">
        <v>43992</v>
      </c>
      <c r="AR336" s="373" t="s">
        <v>12755</v>
      </c>
      <c r="AS336" s="374"/>
      <c r="AT336" s="374"/>
      <c r="AU336" s="374"/>
      <c r="AV336" s="374"/>
      <c r="AW336" s="374"/>
      <c r="AX336" s="374"/>
      <c r="AY336" s="374"/>
      <c r="AZ336" s="374"/>
      <c r="BA336" s="374"/>
      <c r="BB336" s="374"/>
      <c r="BC336" s="374"/>
      <c r="BD336" s="374"/>
    </row>
    <row r="337" spans="1:56" ht="26.25" customHeight="1">
      <c r="A337" s="362" t="s">
        <v>12756</v>
      </c>
      <c r="B337" s="391" t="s">
        <v>1806</v>
      </c>
      <c r="C337" s="362"/>
      <c r="D337" s="106" t="s">
        <v>12757</v>
      </c>
      <c r="E337" s="365" t="s">
        <v>12721</v>
      </c>
      <c r="F337" s="40" t="s">
        <v>12722</v>
      </c>
      <c r="G337" s="19"/>
      <c r="H337" s="365"/>
      <c r="I337" s="44"/>
      <c r="J337" s="23"/>
      <c r="K337" s="23"/>
      <c r="L337" s="23"/>
      <c r="M337" s="23"/>
      <c r="N337" s="23"/>
      <c r="O337" s="365" t="s">
        <v>12758</v>
      </c>
      <c r="P337" s="365" t="s">
        <v>12096</v>
      </c>
      <c r="Q337" s="365"/>
      <c r="R337" s="365" t="s">
        <v>12128</v>
      </c>
      <c r="S337" s="364"/>
      <c r="T337" s="375"/>
      <c r="U337" s="375"/>
      <c r="V337" s="458" t="s">
        <v>12695</v>
      </c>
      <c r="W337" s="363"/>
      <c r="X337" s="363"/>
      <c r="Y337" s="365" t="s">
        <v>12759</v>
      </c>
      <c r="Z337" s="363"/>
      <c r="AA337" s="363"/>
      <c r="AB337" s="363"/>
      <c r="AC337" s="363"/>
      <c r="AD337" s="363"/>
      <c r="AE337" s="363"/>
      <c r="AF337" s="363"/>
      <c r="AG337" s="363"/>
      <c r="AH337" s="363"/>
      <c r="AI337" s="363"/>
      <c r="AJ337" s="363"/>
      <c r="AK337" s="363"/>
      <c r="AL337" s="365" t="s">
        <v>342</v>
      </c>
      <c r="AM337" s="363"/>
      <c r="AN337" s="367"/>
      <c r="AO337" s="376" t="s">
        <v>12697</v>
      </c>
      <c r="AP337" s="368" t="s">
        <v>11249</v>
      </c>
      <c r="AQ337" s="377">
        <v>43891</v>
      </c>
      <c r="AR337" s="373" t="s">
        <v>11400</v>
      </c>
      <c r="AS337" s="374"/>
      <c r="AT337" s="374"/>
      <c r="AU337" s="374"/>
      <c r="AV337" s="374"/>
      <c r="AW337" s="374"/>
      <c r="AX337" s="374"/>
      <c r="AY337" s="374"/>
      <c r="AZ337" s="374"/>
      <c r="BA337" s="374"/>
      <c r="BB337" s="374"/>
      <c r="BC337" s="374"/>
      <c r="BD337" s="374"/>
    </row>
    <row r="338" spans="1:56" ht="26.25" customHeight="1">
      <c r="A338" s="362" t="s">
        <v>12760</v>
      </c>
      <c r="B338" s="391" t="s">
        <v>1806</v>
      </c>
      <c r="C338" s="362"/>
      <c r="D338" s="106" t="s">
        <v>12761</v>
      </c>
      <c r="E338" s="365" t="s">
        <v>12721</v>
      </c>
      <c r="F338" s="40" t="s">
        <v>12722</v>
      </c>
      <c r="G338" s="19"/>
      <c r="H338" s="365"/>
      <c r="I338" s="44"/>
      <c r="J338" s="23"/>
      <c r="K338" s="23"/>
      <c r="L338" s="23"/>
      <c r="M338" s="23"/>
      <c r="N338" s="23"/>
      <c r="O338" s="365" t="s">
        <v>12762</v>
      </c>
      <c r="P338" s="365" t="s">
        <v>12339</v>
      </c>
      <c r="Q338" s="365"/>
      <c r="R338" s="365" t="s">
        <v>12128</v>
      </c>
      <c r="S338" s="364"/>
      <c r="T338" s="375"/>
      <c r="U338" s="375"/>
      <c r="V338" s="458" t="s">
        <v>12695</v>
      </c>
      <c r="W338" s="363"/>
      <c r="X338" s="363"/>
      <c r="Y338" s="363"/>
      <c r="Z338" s="363"/>
      <c r="AA338" s="363"/>
      <c r="AB338" s="363"/>
      <c r="AC338" s="363"/>
      <c r="AD338" s="363"/>
      <c r="AE338" s="363"/>
      <c r="AF338" s="363"/>
      <c r="AG338" s="363"/>
      <c r="AH338" s="363"/>
      <c r="AI338" s="363"/>
      <c r="AJ338" s="363"/>
      <c r="AK338" s="363"/>
      <c r="AL338" s="365" t="s">
        <v>342</v>
      </c>
      <c r="AM338" s="363"/>
      <c r="AN338" s="367"/>
      <c r="AO338" s="376" t="s">
        <v>12697</v>
      </c>
      <c r="AP338" s="368" t="s">
        <v>11249</v>
      </c>
      <c r="AQ338" s="377">
        <v>43891</v>
      </c>
      <c r="AR338" s="373" t="s">
        <v>11400</v>
      </c>
      <c r="AS338" s="374"/>
      <c r="AT338" s="374"/>
      <c r="AU338" s="374"/>
      <c r="AV338" s="374"/>
      <c r="AW338" s="374"/>
      <c r="AX338" s="374"/>
      <c r="AY338" s="374"/>
      <c r="AZ338" s="374"/>
      <c r="BA338" s="374"/>
      <c r="BB338" s="374"/>
      <c r="BC338" s="374"/>
      <c r="BD338" s="374"/>
    </row>
    <row r="339" spans="1:56" ht="26.25" customHeight="1">
      <c r="A339" s="362" t="s">
        <v>12763</v>
      </c>
      <c r="B339" s="391" t="s">
        <v>1806</v>
      </c>
      <c r="C339" s="362"/>
      <c r="D339" s="106" t="s">
        <v>12761</v>
      </c>
      <c r="E339" s="365" t="s">
        <v>12764</v>
      </c>
      <c r="F339" s="40" t="s">
        <v>113</v>
      </c>
      <c r="G339" s="19"/>
      <c r="H339" s="365"/>
      <c r="I339" s="44"/>
      <c r="J339" s="23"/>
      <c r="K339" s="23"/>
      <c r="L339" s="23"/>
      <c r="M339" s="23"/>
      <c r="N339" s="23"/>
      <c r="O339" s="365" t="s">
        <v>12765</v>
      </c>
      <c r="P339" s="365" t="s">
        <v>12766</v>
      </c>
      <c r="Q339" s="365"/>
      <c r="R339" s="365" t="s">
        <v>12128</v>
      </c>
      <c r="S339" s="364"/>
      <c r="T339" s="375"/>
      <c r="U339" s="375"/>
      <c r="V339" s="458" t="s">
        <v>12695</v>
      </c>
      <c r="W339" s="363"/>
      <c r="X339" s="363"/>
      <c r="Y339" s="363"/>
      <c r="Z339" s="363"/>
      <c r="AA339" s="363"/>
      <c r="AB339" s="363"/>
      <c r="AC339" s="363"/>
      <c r="AD339" s="363"/>
      <c r="AE339" s="363"/>
      <c r="AF339" s="363"/>
      <c r="AG339" s="363"/>
      <c r="AH339" s="363"/>
      <c r="AI339" s="363"/>
      <c r="AJ339" s="363"/>
      <c r="AK339" s="363"/>
      <c r="AL339" s="365" t="s">
        <v>342</v>
      </c>
      <c r="AM339" s="363"/>
      <c r="AN339" s="367"/>
      <c r="AO339" s="376" t="s">
        <v>12697</v>
      </c>
      <c r="AP339" s="368" t="s">
        <v>11249</v>
      </c>
      <c r="AQ339" s="377">
        <v>43992</v>
      </c>
      <c r="AR339" s="373" t="s">
        <v>12767</v>
      </c>
      <c r="AS339" s="374"/>
      <c r="AT339" s="374"/>
      <c r="AU339" s="374"/>
      <c r="AV339" s="374"/>
      <c r="AW339" s="374"/>
      <c r="AX339" s="374"/>
      <c r="AY339" s="374"/>
      <c r="AZ339" s="374"/>
      <c r="BA339" s="374"/>
      <c r="BB339" s="374"/>
      <c r="BC339" s="374"/>
      <c r="BD339" s="374"/>
    </row>
    <row r="340" spans="1:56" ht="26.25" customHeight="1">
      <c r="A340" s="442" t="s">
        <v>12768</v>
      </c>
      <c r="B340" s="442" t="s">
        <v>1806</v>
      </c>
      <c r="C340" s="443">
        <v>72</v>
      </c>
      <c r="D340" s="442" t="s">
        <v>2059</v>
      </c>
      <c r="E340" s="454" t="s">
        <v>44</v>
      </c>
      <c r="F340" s="63" t="s">
        <v>2060</v>
      </c>
      <c r="G340" s="63" t="s">
        <v>12769</v>
      </c>
      <c r="H340" s="444" t="s">
        <v>2020</v>
      </c>
      <c r="I340" s="44"/>
      <c r="J340" s="23"/>
      <c r="K340" s="23"/>
      <c r="L340" s="23"/>
      <c r="M340" s="23"/>
      <c r="N340" s="23"/>
      <c r="O340" s="444" t="s">
        <v>12770</v>
      </c>
      <c r="P340" s="63" t="s">
        <v>12771</v>
      </c>
      <c r="Q340" s="63"/>
      <c r="R340" s="63" t="s">
        <v>72</v>
      </c>
      <c r="S340" s="63" t="s">
        <v>12772</v>
      </c>
      <c r="T340" s="400" t="s">
        <v>12773</v>
      </c>
      <c r="U340" s="400">
        <v>2018</v>
      </c>
      <c r="V340" s="114" t="s">
        <v>12774</v>
      </c>
      <c r="W340" s="400" t="s">
        <v>11242</v>
      </c>
      <c r="X340" s="400" t="s">
        <v>12775</v>
      </c>
      <c r="Y340" s="400" t="s">
        <v>12776</v>
      </c>
      <c r="Z340" s="400"/>
      <c r="AA340" s="455" t="s">
        <v>12777</v>
      </c>
      <c r="AB340" s="400"/>
      <c r="AC340" s="400" t="s">
        <v>1596</v>
      </c>
      <c r="AD340" s="445"/>
      <c r="AE340" s="446"/>
      <c r="AF340" s="447"/>
      <c r="AG340" s="447" t="s">
        <v>72</v>
      </c>
      <c r="AH340" s="447" t="s">
        <v>72</v>
      </c>
      <c r="AI340" s="447"/>
      <c r="AJ340" s="447">
        <v>14</v>
      </c>
      <c r="AK340" s="447" t="s">
        <v>1843</v>
      </c>
      <c r="AL340" s="447" t="s">
        <v>266</v>
      </c>
      <c r="AM340" s="448">
        <v>10</v>
      </c>
      <c r="AN340" s="449" t="s">
        <v>12778</v>
      </c>
      <c r="AO340" s="449" t="s">
        <v>1824</v>
      </c>
      <c r="AP340" s="368" t="s">
        <v>11249</v>
      </c>
      <c r="AQ340" s="450">
        <v>44015</v>
      </c>
      <c r="AR340" s="448" t="s">
        <v>111</v>
      </c>
    </row>
    <row r="341" spans="1:56" ht="26.25" customHeight="1">
      <c r="A341" s="398" t="s">
        <v>12779</v>
      </c>
      <c r="B341" s="442" t="s">
        <v>1806</v>
      </c>
      <c r="C341" s="443">
        <v>73</v>
      </c>
      <c r="D341" s="442" t="s">
        <v>2097</v>
      </c>
      <c r="E341" s="454" t="s">
        <v>12780</v>
      </c>
      <c r="F341" s="63" t="s">
        <v>12781</v>
      </c>
      <c r="G341" s="63" t="s">
        <v>2098</v>
      </c>
      <c r="H341" s="444" t="s">
        <v>2020</v>
      </c>
      <c r="I341" s="44"/>
      <c r="J341" s="23"/>
      <c r="K341" s="23"/>
      <c r="L341" s="23"/>
      <c r="M341" s="23"/>
      <c r="N341" s="23"/>
      <c r="O341" s="114" t="s">
        <v>12782</v>
      </c>
      <c r="P341" s="63" t="s">
        <v>12783</v>
      </c>
      <c r="Q341" s="63" t="s">
        <v>12784</v>
      </c>
      <c r="R341" s="63" t="s">
        <v>180</v>
      </c>
      <c r="S341" s="63" t="s">
        <v>12785</v>
      </c>
      <c r="T341" s="400" t="s">
        <v>786</v>
      </c>
      <c r="U341" s="400">
        <v>2016</v>
      </c>
      <c r="V341" s="400" t="s">
        <v>12786</v>
      </c>
      <c r="W341" s="400" t="s">
        <v>12787</v>
      </c>
      <c r="X341" s="400" t="s">
        <v>11242</v>
      </c>
      <c r="Y341" s="400" t="s">
        <v>12788</v>
      </c>
      <c r="Z341" s="400" t="s">
        <v>12789</v>
      </c>
      <c r="AA341" s="400" t="s">
        <v>49</v>
      </c>
      <c r="AB341" s="400"/>
      <c r="AC341" s="400" t="s">
        <v>1596</v>
      </c>
      <c r="AD341" s="445" t="s">
        <v>72</v>
      </c>
      <c r="AE341" s="446"/>
      <c r="AF341" s="447" t="s">
        <v>49</v>
      </c>
      <c r="AG341" s="447"/>
      <c r="AH341" s="447" t="s">
        <v>72</v>
      </c>
      <c r="AI341" s="447"/>
      <c r="AJ341" s="447">
        <v>14</v>
      </c>
      <c r="AK341" s="447"/>
      <c r="AL341" s="447"/>
      <c r="AM341" s="448">
        <v>43</v>
      </c>
      <c r="AN341" s="449" t="s">
        <v>2100</v>
      </c>
      <c r="AO341" s="449" t="s">
        <v>1824</v>
      </c>
      <c r="AP341" s="368" t="s">
        <v>11249</v>
      </c>
      <c r="AQ341" s="450">
        <v>44015</v>
      </c>
      <c r="AR341" s="448" t="s">
        <v>111</v>
      </c>
    </row>
    <row r="342" spans="1:56" ht="26.25" customHeight="1">
      <c r="A342" s="362" t="s">
        <v>12790</v>
      </c>
      <c r="B342" s="410" t="s">
        <v>12791</v>
      </c>
      <c r="C342" s="362"/>
      <c r="D342" s="106" t="s">
        <v>12792</v>
      </c>
      <c r="E342" s="365" t="s">
        <v>12793</v>
      </c>
      <c r="F342" s="40" t="s">
        <v>12727</v>
      </c>
      <c r="G342" s="394" t="s">
        <v>12794</v>
      </c>
      <c r="H342" s="365"/>
      <c r="I342" s="44"/>
      <c r="J342" s="23"/>
      <c r="K342" s="23"/>
      <c r="L342" s="23"/>
      <c r="M342" s="23"/>
      <c r="N342" s="23"/>
      <c r="O342" s="365" t="s">
        <v>12795</v>
      </c>
      <c r="P342" s="365" t="s">
        <v>11353</v>
      </c>
      <c r="Q342" s="365"/>
      <c r="R342" s="365"/>
      <c r="S342" s="364" t="s">
        <v>12796</v>
      </c>
      <c r="T342" s="375"/>
      <c r="U342" s="375"/>
      <c r="V342" s="458" t="s">
        <v>12695</v>
      </c>
      <c r="W342" s="363"/>
      <c r="X342" s="363"/>
      <c r="Y342" s="365"/>
      <c r="Z342" s="363"/>
      <c r="AA342" s="363"/>
      <c r="AB342" s="363"/>
      <c r="AC342" s="363"/>
      <c r="AD342" s="363"/>
      <c r="AE342" s="363"/>
      <c r="AF342" s="363"/>
      <c r="AG342" s="363"/>
      <c r="AH342" s="363"/>
      <c r="AI342" s="363"/>
      <c r="AJ342" s="363"/>
      <c r="AK342" s="363"/>
      <c r="AL342" s="365" t="s">
        <v>342</v>
      </c>
      <c r="AM342" s="363"/>
      <c r="AN342" s="376" t="s">
        <v>12702</v>
      </c>
      <c r="AO342" s="376" t="s">
        <v>12697</v>
      </c>
      <c r="AP342" s="368" t="s">
        <v>11249</v>
      </c>
      <c r="AQ342" s="377">
        <v>44011</v>
      </c>
      <c r="AR342" s="373" t="s">
        <v>12712</v>
      </c>
      <c r="AS342" s="374"/>
      <c r="AT342" s="374"/>
      <c r="AU342" s="374"/>
      <c r="AV342" s="374"/>
      <c r="AW342" s="374"/>
      <c r="AX342" s="374"/>
      <c r="AY342" s="374"/>
      <c r="AZ342" s="374"/>
      <c r="BA342" s="374"/>
      <c r="BB342" s="374"/>
      <c r="BC342" s="374"/>
      <c r="BD342" s="374"/>
    </row>
    <row r="343" spans="1:56" ht="26.25" customHeight="1">
      <c r="A343" s="362" t="s">
        <v>12797</v>
      </c>
      <c r="B343" s="410" t="s">
        <v>12791</v>
      </c>
      <c r="C343" s="362"/>
      <c r="D343" s="106" t="s">
        <v>12792</v>
      </c>
      <c r="E343" s="365" t="s">
        <v>12721</v>
      </c>
      <c r="F343" s="40" t="s">
        <v>12706</v>
      </c>
      <c r="G343" s="62" t="s">
        <v>11311</v>
      </c>
      <c r="H343" s="365"/>
      <c r="I343" s="44"/>
      <c r="J343" s="23"/>
      <c r="K343" s="23"/>
      <c r="L343" s="23"/>
      <c r="M343" s="23"/>
      <c r="N343" s="23"/>
      <c r="O343" s="365" t="s">
        <v>12798</v>
      </c>
      <c r="P343" s="365" t="s">
        <v>12799</v>
      </c>
      <c r="Q343" s="365"/>
      <c r="R343" s="365"/>
      <c r="S343" s="364" t="s">
        <v>12800</v>
      </c>
      <c r="T343" s="375"/>
      <c r="U343" s="375"/>
      <c r="V343" s="365" t="s">
        <v>12801</v>
      </c>
      <c r="W343" s="363"/>
      <c r="X343" s="363"/>
      <c r="Y343" s="365"/>
      <c r="Z343" s="363"/>
      <c r="AA343" s="363"/>
      <c r="AB343" s="363"/>
      <c r="AC343" s="363"/>
      <c r="AD343" s="363"/>
      <c r="AE343" s="363"/>
      <c r="AF343" s="363"/>
      <c r="AG343" s="363"/>
      <c r="AH343" s="363"/>
      <c r="AI343" s="363"/>
      <c r="AJ343" s="363"/>
      <c r="AK343" s="363"/>
      <c r="AL343" s="365" t="s">
        <v>342</v>
      </c>
      <c r="AM343" s="363"/>
      <c r="AN343" s="367"/>
      <c r="AO343" s="376" t="s">
        <v>12697</v>
      </c>
      <c r="AP343" s="368" t="s">
        <v>11249</v>
      </c>
      <c r="AQ343" s="377">
        <v>44008</v>
      </c>
      <c r="AR343" s="373" t="s">
        <v>12557</v>
      </c>
      <c r="AS343" s="374"/>
      <c r="AT343" s="374"/>
      <c r="AU343" s="374"/>
      <c r="AV343" s="374"/>
      <c r="AW343" s="374"/>
      <c r="AX343" s="374"/>
      <c r="AY343" s="374"/>
      <c r="AZ343" s="374"/>
      <c r="BA343" s="374"/>
      <c r="BB343" s="374"/>
      <c r="BC343" s="374"/>
      <c r="BD343" s="374"/>
    </row>
    <row r="344" spans="1:56" ht="26.25" customHeight="1">
      <c r="A344" s="442" t="s">
        <v>12802</v>
      </c>
      <c r="B344" s="442" t="s">
        <v>2141</v>
      </c>
      <c r="C344" s="443">
        <v>85</v>
      </c>
      <c r="D344" s="442" t="s">
        <v>12803</v>
      </c>
      <c r="E344" s="454" t="s">
        <v>5</v>
      </c>
      <c r="F344" s="63" t="s">
        <v>12804</v>
      </c>
      <c r="G344" s="63" t="s">
        <v>2157</v>
      </c>
      <c r="H344" s="444" t="s">
        <v>12805</v>
      </c>
      <c r="I344" s="44"/>
      <c r="J344" s="23"/>
      <c r="K344" s="23"/>
      <c r="L344" s="23"/>
      <c r="M344" s="23"/>
      <c r="N344" s="23"/>
      <c r="O344" s="114" t="s">
        <v>12806</v>
      </c>
      <c r="P344" s="63" t="s">
        <v>12807</v>
      </c>
      <c r="Q344" s="63" t="s">
        <v>12808</v>
      </c>
      <c r="R344" s="63" t="s">
        <v>180</v>
      </c>
      <c r="S344" s="63" t="s">
        <v>12809</v>
      </c>
      <c r="T344" s="400" t="s">
        <v>2162</v>
      </c>
      <c r="U344" s="400">
        <v>2009</v>
      </c>
      <c r="V344" s="114" t="s">
        <v>12810</v>
      </c>
      <c r="W344" s="400" t="s">
        <v>12811</v>
      </c>
      <c r="X344" s="400" t="s">
        <v>11242</v>
      </c>
      <c r="Y344" s="400" t="s">
        <v>12812</v>
      </c>
      <c r="Z344" s="400" t="s">
        <v>11242</v>
      </c>
      <c r="AA344" s="400" t="s">
        <v>12813</v>
      </c>
      <c r="AB344" s="400"/>
      <c r="AC344" s="400" t="s">
        <v>1596</v>
      </c>
      <c r="AD344" s="445"/>
      <c r="AE344" s="446"/>
      <c r="AF344" s="447"/>
      <c r="AG344" s="447" t="s">
        <v>72</v>
      </c>
      <c r="AH344" s="447" t="s">
        <v>12814</v>
      </c>
      <c r="AI344" s="447"/>
      <c r="AJ344" s="447">
        <v>8</v>
      </c>
      <c r="AK344" s="447" t="s">
        <v>49</v>
      </c>
      <c r="AL344" s="447" t="s">
        <v>342</v>
      </c>
      <c r="AM344" s="448">
        <v>39</v>
      </c>
      <c r="AN344" s="449" t="s">
        <v>12815</v>
      </c>
      <c r="AO344" s="449" t="s">
        <v>2153</v>
      </c>
      <c r="AP344" s="368" t="s">
        <v>11249</v>
      </c>
      <c r="AQ344" s="450">
        <v>44015</v>
      </c>
      <c r="AR344" s="448" t="s">
        <v>111</v>
      </c>
    </row>
    <row r="345" spans="1:56" ht="26.25" customHeight="1">
      <c r="A345" s="362" t="s">
        <v>12816</v>
      </c>
      <c r="B345" s="391" t="s">
        <v>12817</v>
      </c>
      <c r="C345" s="362"/>
      <c r="D345" s="106" t="s">
        <v>12818</v>
      </c>
      <c r="E345" s="363"/>
      <c r="F345" s="40"/>
      <c r="G345" s="62" t="s">
        <v>11311</v>
      </c>
      <c r="H345" s="365"/>
      <c r="I345" s="44"/>
      <c r="J345" s="23"/>
      <c r="K345" s="23"/>
      <c r="L345" s="23"/>
      <c r="M345" s="23"/>
      <c r="N345" s="23"/>
      <c r="O345" s="365" t="s">
        <v>12819</v>
      </c>
      <c r="P345" s="365" t="s">
        <v>12820</v>
      </c>
      <c r="Q345" s="365"/>
      <c r="R345" s="365"/>
      <c r="S345" s="364"/>
      <c r="T345" s="375"/>
      <c r="U345" s="375"/>
      <c r="V345" s="392" t="s">
        <v>12821</v>
      </c>
      <c r="W345" s="363"/>
      <c r="X345" s="363"/>
      <c r="Y345" s="365"/>
      <c r="Z345" s="363"/>
      <c r="AA345" s="363"/>
      <c r="AB345" s="363"/>
      <c r="AC345" s="363"/>
      <c r="AD345" s="363"/>
      <c r="AE345" s="363"/>
      <c r="AF345" s="363"/>
      <c r="AG345" s="363"/>
      <c r="AH345" s="363"/>
      <c r="AI345" s="363"/>
      <c r="AJ345" s="363"/>
      <c r="AK345" s="363"/>
      <c r="AL345" s="365" t="s">
        <v>342</v>
      </c>
      <c r="AM345" s="363"/>
      <c r="AN345" s="367"/>
      <c r="AO345" s="393" t="s">
        <v>12822</v>
      </c>
      <c r="AP345" s="368" t="s">
        <v>11249</v>
      </c>
      <c r="AQ345" s="377">
        <v>44011</v>
      </c>
      <c r="AR345" s="373" t="s">
        <v>12712</v>
      </c>
      <c r="AS345" s="374"/>
      <c r="AT345" s="374"/>
      <c r="AU345" s="374"/>
      <c r="AV345" s="374"/>
      <c r="AW345" s="374"/>
      <c r="AX345" s="374"/>
      <c r="AY345" s="374"/>
      <c r="AZ345" s="374"/>
      <c r="BA345" s="374"/>
      <c r="BB345" s="374"/>
      <c r="BC345" s="374"/>
      <c r="BD345" s="374"/>
    </row>
    <row r="346" spans="1:56" ht="26.25" customHeight="1">
      <c r="A346" s="362" t="s">
        <v>12823</v>
      </c>
      <c r="B346" s="391" t="s">
        <v>12817</v>
      </c>
      <c r="C346" s="362"/>
      <c r="D346" s="106" t="s">
        <v>12824</v>
      </c>
      <c r="E346" s="365"/>
      <c r="F346" s="40"/>
      <c r="G346" s="460"/>
      <c r="H346" s="365"/>
      <c r="I346" s="44"/>
      <c r="J346" s="23"/>
      <c r="K346" s="23"/>
      <c r="L346" s="23"/>
      <c r="M346" s="23"/>
      <c r="N346" s="23"/>
      <c r="O346" s="365" t="s">
        <v>12825</v>
      </c>
      <c r="P346" s="365" t="s">
        <v>12694</v>
      </c>
      <c r="Q346" s="365"/>
      <c r="R346" s="365" t="s">
        <v>12128</v>
      </c>
      <c r="S346" s="364"/>
      <c r="T346" s="375"/>
      <c r="U346" s="375"/>
      <c r="V346" s="392" t="s">
        <v>12821</v>
      </c>
      <c r="W346" s="363"/>
      <c r="X346" s="363"/>
      <c r="Y346" s="365" t="s">
        <v>12826</v>
      </c>
      <c r="Z346" s="363"/>
      <c r="AA346" s="363"/>
      <c r="AB346" s="363"/>
      <c r="AC346" s="363"/>
      <c r="AD346" s="363"/>
      <c r="AE346" s="363"/>
      <c r="AF346" s="363"/>
      <c r="AG346" s="363"/>
      <c r="AH346" s="363"/>
      <c r="AI346" s="363"/>
      <c r="AJ346" s="363"/>
      <c r="AK346" s="363"/>
      <c r="AL346" s="365" t="s">
        <v>342</v>
      </c>
      <c r="AM346" s="363"/>
      <c r="AN346" s="367"/>
      <c r="AO346" s="393" t="s">
        <v>12822</v>
      </c>
      <c r="AP346" s="368" t="s">
        <v>11249</v>
      </c>
      <c r="AQ346" s="377">
        <v>44011</v>
      </c>
      <c r="AR346" s="373" t="s">
        <v>12712</v>
      </c>
      <c r="AS346" s="374"/>
      <c r="AT346" s="374"/>
      <c r="AU346" s="374"/>
      <c r="AV346" s="374"/>
      <c r="AW346" s="374"/>
      <c r="AX346" s="374"/>
      <c r="AY346" s="374"/>
      <c r="AZ346" s="374"/>
      <c r="BA346" s="374"/>
      <c r="BB346" s="374"/>
      <c r="BC346" s="374"/>
      <c r="BD346" s="374"/>
    </row>
    <row r="347" spans="1:56" ht="26.25" customHeight="1">
      <c r="A347" s="362" t="s">
        <v>12827</v>
      </c>
      <c r="B347" s="391" t="s">
        <v>12817</v>
      </c>
      <c r="C347" s="362"/>
      <c r="D347" s="106" t="s">
        <v>12828</v>
      </c>
      <c r="E347" s="363"/>
      <c r="F347" s="40"/>
      <c r="G347" s="19"/>
      <c r="H347" s="365"/>
      <c r="I347" s="44"/>
      <c r="J347" s="23"/>
      <c r="K347" s="23"/>
      <c r="L347" s="23"/>
      <c r="M347" s="23"/>
      <c r="N347" s="23"/>
      <c r="O347" s="365" t="s">
        <v>12829</v>
      </c>
      <c r="P347" s="365" t="s">
        <v>12830</v>
      </c>
      <c r="Q347" s="365"/>
      <c r="R347" s="365" t="s">
        <v>12128</v>
      </c>
      <c r="S347" s="364"/>
      <c r="T347" s="375"/>
      <c r="U347" s="375"/>
      <c r="V347" s="392" t="s">
        <v>12821</v>
      </c>
      <c r="W347" s="363"/>
      <c r="X347" s="363"/>
      <c r="Y347" s="365" t="s">
        <v>12831</v>
      </c>
      <c r="Z347" s="363"/>
      <c r="AA347" s="363"/>
      <c r="AB347" s="363"/>
      <c r="AC347" s="363"/>
      <c r="AD347" s="363"/>
      <c r="AE347" s="363"/>
      <c r="AF347" s="363"/>
      <c r="AG347" s="363"/>
      <c r="AH347" s="363"/>
      <c r="AI347" s="363"/>
      <c r="AJ347" s="363"/>
      <c r="AK347" s="363"/>
      <c r="AL347" s="365" t="s">
        <v>342</v>
      </c>
      <c r="AM347" s="363"/>
      <c r="AN347" s="367"/>
      <c r="AO347" s="393" t="s">
        <v>12822</v>
      </c>
      <c r="AP347" s="368" t="s">
        <v>11249</v>
      </c>
      <c r="AQ347" s="377">
        <v>44011</v>
      </c>
      <c r="AR347" s="373" t="s">
        <v>12712</v>
      </c>
      <c r="AS347" s="374"/>
      <c r="AT347" s="374"/>
      <c r="AU347" s="374"/>
      <c r="AV347" s="374"/>
      <c r="AW347" s="374"/>
      <c r="AX347" s="374"/>
      <c r="AY347" s="374"/>
      <c r="AZ347" s="374"/>
      <c r="BA347" s="374"/>
      <c r="BB347" s="374"/>
      <c r="BC347" s="374"/>
      <c r="BD347" s="374"/>
    </row>
    <row r="348" spans="1:56" ht="26.25" customHeight="1">
      <c r="A348" s="362" t="s">
        <v>12832</v>
      </c>
      <c r="B348" s="391" t="s">
        <v>12817</v>
      </c>
      <c r="C348" s="362"/>
      <c r="D348" s="106" t="s">
        <v>12833</v>
      </c>
      <c r="E348" s="363"/>
      <c r="F348" s="40"/>
      <c r="G348" s="19"/>
      <c r="H348" s="365"/>
      <c r="I348" s="44"/>
      <c r="J348" s="23"/>
      <c r="K348" s="23"/>
      <c r="L348" s="23"/>
      <c r="M348" s="23"/>
      <c r="N348" s="23"/>
      <c r="O348" s="365" t="s">
        <v>11353</v>
      </c>
      <c r="P348" s="365" t="s">
        <v>49</v>
      </c>
      <c r="Q348" s="365"/>
      <c r="R348" s="365" t="s">
        <v>12128</v>
      </c>
      <c r="S348" s="364"/>
      <c r="T348" s="375"/>
      <c r="U348" s="375"/>
      <c r="V348" s="392" t="s">
        <v>12821</v>
      </c>
      <c r="W348" s="363"/>
      <c r="X348" s="363"/>
      <c r="Y348" s="365" t="s">
        <v>12834</v>
      </c>
      <c r="Z348" s="363"/>
      <c r="AA348" s="363"/>
      <c r="AB348" s="363"/>
      <c r="AC348" s="363"/>
      <c r="AD348" s="363"/>
      <c r="AE348" s="363"/>
      <c r="AF348" s="363"/>
      <c r="AG348" s="363"/>
      <c r="AH348" s="363"/>
      <c r="AI348" s="363"/>
      <c r="AJ348" s="363"/>
      <c r="AK348" s="363"/>
      <c r="AL348" s="365"/>
      <c r="AM348" s="363"/>
      <c r="AN348" s="367"/>
      <c r="AO348" s="393" t="s">
        <v>12822</v>
      </c>
      <c r="AP348" s="368" t="s">
        <v>11249</v>
      </c>
      <c r="AQ348" s="377">
        <v>44011</v>
      </c>
      <c r="AR348" s="373" t="s">
        <v>12712</v>
      </c>
      <c r="AS348" s="374"/>
      <c r="AT348" s="374"/>
      <c r="AU348" s="374"/>
      <c r="AV348" s="374"/>
      <c r="AW348" s="374"/>
      <c r="AX348" s="374"/>
      <c r="AY348" s="374"/>
      <c r="AZ348" s="374"/>
      <c r="BA348" s="374"/>
      <c r="BB348" s="374"/>
      <c r="BC348" s="374"/>
      <c r="BD348" s="374"/>
    </row>
    <row r="349" spans="1:56" ht="26.25" customHeight="1">
      <c r="A349" s="362" t="s">
        <v>12835</v>
      </c>
      <c r="B349" s="391" t="s">
        <v>12817</v>
      </c>
      <c r="C349" s="362"/>
      <c r="D349" s="106" t="s">
        <v>12836</v>
      </c>
      <c r="E349" s="365" t="s">
        <v>12837</v>
      </c>
      <c r="F349" s="40" t="s">
        <v>5</v>
      </c>
      <c r="G349" s="394" t="s">
        <v>12838</v>
      </c>
      <c r="H349" s="365"/>
      <c r="I349" s="44"/>
      <c r="J349" s="23"/>
      <c r="K349" s="23"/>
      <c r="L349" s="23"/>
      <c r="M349" s="23"/>
      <c r="N349" s="23"/>
      <c r="O349" s="365" t="s">
        <v>12839</v>
      </c>
      <c r="P349" s="365" t="s">
        <v>11306</v>
      </c>
      <c r="Q349" s="365"/>
      <c r="R349" s="365" t="s">
        <v>12128</v>
      </c>
      <c r="S349" s="364"/>
      <c r="T349" s="375"/>
      <c r="U349" s="375"/>
      <c r="V349" s="392" t="s">
        <v>12821</v>
      </c>
      <c r="W349" s="363"/>
      <c r="X349" s="363"/>
      <c r="Y349" s="365" t="s">
        <v>12840</v>
      </c>
      <c r="Z349" s="363"/>
      <c r="AA349" s="363"/>
      <c r="AB349" s="363"/>
      <c r="AC349" s="363"/>
      <c r="AD349" s="363"/>
      <c r="AE349" s="363"/>
      <c r="AF349" s="363"/>
      <c r="AG349" s="363"/>
      <c r="AH349" s="363"/>
      <c r="AI349" s="363"/>
      <c r="AJ349" s="363"/>
      <c r="AK349" s="363"/>
      <c r="AL349" s="365" t="s">
        <v>342</v>
      </c>
      <c r="AM349" s="363"/>
      <c r="AN349" s="367"/>
      <c r="AO349" s="393" t="s">
        <v>12822</v>
      </c>
      <c r="AP349" s="368" t="s">
        <v>11249</v>
      </c>
      <c r="AQ349" s="377">
        <v>44011</v>
      </c>
      <c r="AR349" s="373" t="s">
        <v>12841</v>
      </c>
      <c r="AS349" s="374"/>
      <c r="AT349" s="374"/>
      <c r="AU349" s="374"/>
      <c r="AV349" s="374"/>
      <c r="AW349" s="374"/>
      <c r="AX349" s="374"/>
      <c r="AY349" s="374"/>
      <c r="AZ349" s="374"/>
      <c r="BA349" s="374"/>
      <c r="BB349" s="374"/>
      <c r="BC349" s="374"/>
      <c r="BD349" s="374"/>
    </row>
    <row r="350" spans="1:56" ht="26.25" customHeight="1">
      <c r="A350" s="362" t="s">
        <v>12842</v>
      </c>
      <c r="B350" s="391" t="s">
        <v>12817</v>
      </c>
      <c r="C350" s="362"/>
      <c r="D350" s="106" t="s">
        <v>12843</v>
      </c>
      <c r="E350" s="363"/>
      <c r="F350" s="40"/>
      <c r="G350" s="19"/>
      <c r="H350" s="365"/>
      <c r="I350" s="44"/>
      <c r="J350" s="23"/>
      <c r="K350" s="23"/>
      <c r="L350" s="23"/>
      <c r="M350" s="23"/>
      <c r="N350" s="23"/>
      <c r="O350" s="365" t="s">
        <v>11353</v>
      </c>
      <c r="P350" s="365" t="s">
        <v>11353</v>
      </c>
      <c r="Q350" s="365"/>
      <c r="R350" s="365" t="s">
        <v>12128</v>
      </c>
      <c r="S350" s="364"/>
      <c r="T350" s="375"/>
      <c r="U350" s="375"/>
      <c r="V350" s="392" t="s">
        <v>12821</v>
      </c>
      <c r="W350" s="363"/>
      <c r="X350" s="363"/>
      <c r="Y350" s="365" t="s">
        <v>12844</v>
      </c>
      <c r="Z350" s="363"/>
      <c r="AA350" s="363"/>
      <c r="AB350" s="363"/>
      <c r="AC350" s="363"/>
      <c r="AD350" s="363"/>
      <c r="AE350" s="363"/>
      <c r="AF350" s="363"/>
      <c r="AG350" s="363"/>
      <c r="AH350" s="363"/>
      <c r="AI350" s="363"/>
      <c r="AJ350" s="363"/>
      <c r="AK350" s="363"/>
      <c r="AL350" s="365"/>
      <c r="AM350" s="363"/>
      <c r="AN350" s="367"/>
      <c r="AO350" s="393" t="s">
        <v>12822</v>
      </c>
      <c r="AP350" s="368" t="s">
        <v>11249</v>
      </c>
      <c r="AQ350" s="377">
        <v>44011</v>
      </c>
      <c r="AR350" s="373" t="s">
        <v>12712</v>
      </c>
      <c r="AS350" s="374"/>
      <c r="AT350" s="374"/>
      <c r="AU350" s="374"/>
      <c r="AV350" s="374"/>
      <c r="AW350" s="374"/>
      <c r="AX350" s="374"/>
      <c r="AY350" s="374"/>
      <c r="AZ350" s="374"/>
      <c r="BA350" s="374"/>
      <c r="BB350" s="374"/>
      <c r="BC350" s="374"/>
      <c r="BD350" s="374"/>
    </row>
    <row r="351" spans="1:56" ht="26.25" customHeight="1">
      <c r="A351" s="362" t="s">
        <v>12802</v>
      </c>
      <c r="B351" s="391" t="s">
        <v>12817</v>
      </c>
      <c r="C351" s="362"/>
      <c r="D351" s="106" t="s">
        <v>12845</v>
      </c>
      <c r="E351" s="365" t="s">
        <v>12846</v>
      </c>
      <c r="F351" s="40" t="s">
        <v>11200</v>
      </c>
      <c r="G351" s="389" t="s">
        <v>12847</v>
      </c>
      <c r="H351" s="365"/>
      <c r="I351" s="44"/>
      <c r="J351" s="23"/>
      <c r="K351" s="23"/>
      <c r="L351" s="23"/>
      <c r="M351" s="23"/>
      <c r="N351" s="23"/>
      <c r="O351" s="365" t="s">
        <v>12848</v>
      </c>
      <c r="P351" s="365" t="s">
        <v>12849</v>
      </c>
      <c r="Q351" s="365"/>
      <c r="R351" s="365" t="s">
        <v>12128</v>
      </c>
      <c r="S351" s="364"/>
      <c r="T351" s="375"/>
      <c r="U351" s="375"/>
      <c r="V351" s="365" t="s">
        <v>12850</v>
      </c>
      <c r="W351" s="365"/>
      <c r="X351" s="363"/>
      <c r="Y351" s="365" t="s">
        <v>12851</v>
      </c>
      <c r="Z351" s="363"/>
      <c r="AA351" s="363"/>
      <c r="AB351" s="363"/>
      <c r="AC351" s="363"/>
      <c r="AD351" s="363"/>
      <c r="AE351" s="363"/>
      <c r="AF351" s="363"/>
      <c r="AG351" s="363"/>
      <c r="AH351" s="363"/>
      <c r="AI351" s="363"/>
      <c r="AJ351" s="363"/>
      <c r="AK351" s="363"/>
      <c r="AL351" s="365" t="s">
        <v>342</v>
      </c>
      <c r="AM351" s="363"/>
      <c r="AN351" s="367"/>
      <c r="AO351" s="393" t="s">
        <v>12822</v>
      </c>
      <c r="AP351" s="368" t="s">
        <v>11249</v>
      </c>
      <c r="AQ351" s="377">
        <v>43994</v>
      </c>
      <c r="AR351" s="373" t="s">
        <v>12852</v>
      </c>
      <c r="AS351" s="374"/>
      <c r="AT351" s="374"/>
      <c r="AU351" s="374"/>
      <c r="AV351" s="374"/>
      <c r="AW351" s="374"/>
      <c r="AX351" s="374"/>
      <c r="AY351" s="374"/>
      <c r="AZ351" s="374"/>
      <c r="BA351" s="374"/>
      <c r="BB351" s="374"/>
      <c r="BC351" s="374"/>
      <c r="BD351" s="374"/>
    </row>
    <row r="352" spans="1:56" ht="26.25" customHeight="1">
      <c r="A352" s="362" t="s">
        <v>12853</v>
      </c>
      <c r="B352" s="391" t="s">
        <v>12817</v>
      </c>
      <c r="C352" s="362"/>
      <c r="D352" s="106" t="s">
        <v>12854</v>
      </c>
      <c r="E352" s="363"/>
      <c r="F352" s="40"/>
      <c r="G352" s="19"/>
      <c r="H352" s="365"/>
      <c r="I352" s="44"/>
      <c r="J352" s="23"/>
      <c r="K352" s="23"/>
      <c r="L352" s="23"/>
      <c r="M352" s="23"/>
      <c r="N352" s="23"/>
      <c r="O352" s="365" t="s">
        <v>12855</v>
      </c>
      <c r="P352" s="365" t="s">
        <v>12856</v>
      </c>
      <c r="Q352" s="365"/>
      <c r="R352" s="365" t="s">
        <v>12128</v>
      </c>
      <c r="S352" s="364"/>
      <c r="T352" s="375"/>
      <c r="U352" s="375"/>
      <c r="V352" s="461" t="s">
        <v>12857</v>
      </c>
      <c r="W352" s="363"/>
      <c r="X352" s="363"/>
      <c r="Y352" s="365" t="s">
        <v>12858</v>
      </c>
      <c r="Z352" s="363"/>
      <c r="AA352" s="363"/>
      <c r="AB352" s="363"/>
      <c r="AC352" s="363"/>
      <c r="AD352" s="363"/>
      <c r="AE352" s="363"/>
      <c r="AF352" s="363"/>
      <c r="AG352" s="363"/>
      <c r="AH352" s="363"/>
      <c r="AI352" s="363"/>
      <c r="AJ352" s="363"/>
      <c r="AK352" s="363"/>
      <c r="AL352" s="365" t="s">
        <v>342</v>
      </c>
      <c r="AM352" s="363"/>
      <c r="AN352" s="367"/>
      <c r="AO352" s="393" t="s">
        <v>12822</v>
      </c>
      <c r="AP352" s="368" t="s">
        <v>11249</v>
      </c>
      <c r="AQ352" s="377">
        <v>44008</v>
      </c>
      <c r="AR352" s="373" t="s">
        <v>12859</v>
      </c>
      <c r="AS352" s="374"/>
      <c r="AT352" s="374"/>
      <c r="AU352" s="374"/>
      <c r="AV352" s="374"/>
      <c r="AW352" s="374"/>
      <c r="AX352" s="374"/>
      <c r="AY352" s="374"/>
      <c r="AZ352" s="374"/>
      <c r="BA352" s="374"/>
      <c r="BB352" s="374"/>
      <c r="BC352" s="374"/>
      <c r="BD352" s="374"/>
    </row>
    <row r="353" spans="1:56" ht="26.25" customHeight="1">
      <c r="A353" s="362" t="s">
        <v>12860</v>
      </c>
      <c r="B353" s="391" t="s">
        <v>2252</v>
      </c>
      <c r="C353" s="362"/>
      <c r="D353" s="106" t="s">
        <v>12861</v>
      </c>
      <c r="E353" s="363"/>
      <c r="F353" s="40"/>
      <c r="G353" s="19"/>
      <c r="H353" s="365"/>
      <c r="I353" s="44"/>
      <c r="J353" s="23"/>
      <c r="K353" s="23"/>
      <c r="L353" s="23"/>
      <c r="M353" s="23"/>
      <c r="N353" s="23"/>
      <c r="O353" s="365" t="s">
        <v>11353</v>
      </c>
      <c r="P353" s="365" t="s">
        <v>49</v>
      </c>
      <c r="Q353" s="365"/>
      <c r="R353" s="365" t="s">
        <v>12128</v>
      </c>
      <c r="S353" s="364"/>
      <c r="T353" s="375"/>
      <c r="U353" s="375"/>
      <c r="V353" s="363"/>
      <c r="W353" s="363"/>
      <c r="X353" s="363"/>
      <c r="Y353" s="365" t="s">
        <v>12862</v>
      </c>
      <c r="Z353" s="363"/>
      <c r="AA353" s="363"/>
      <c r="AB353" s="363"/>
      <c r="AC353" s="363"/>
      <c r="AD353" s="363"/>
      <c r="AE353" s="363"/>
      <c r="AF353" s="363"/>
      <c r="AG353" s="363"/>
      <c r="AH353" s="363"/>
      <c r="AI353" s="363"/>
      <c r="AJ353" s="363"/>
      <c r="AK353" s="363"/>
      <c r="AL353" s="365"/>
      <c r="AM353" s="363"/>
      <c r="AN353" s="367"/>
      <c r="AO353" s="393" t="s">
        <v>12863</v>
      </c>
      <c r="AP353" s="368" t="s">
        <v>11249</v>
      </c>
      <c r="AQ353" s="377">
        <v>44008</v>
      </c>
      <c r="AR353" s="373" t="s">
        <v>12557</v>
      </c>
      <c r="AS353" s="374"/>
      <c r="AT353" s="374"/>
      <c r="AU353" s="374"/>
      <c r="AV353" s="374"/>
      <c r="AW353" s="374"/>
      <c r="AX353" s="374"/>
      <c r="AY353" s="374"/>
      <c r="AZ353" s="374"/>
      <c r="BA353" s="374"/>
      <c r="BB353" s="374"/>
      <c r="BC353" s="374"/>
      <c r="BD353" s="374"/>
    </row>
    <row r="354" spans="1:56" ht="26.25" customHeight="1">
      <c r="A354" s="362" t="s">
        <v>12864</v>
      </c>
      <c r="B354" s="391" t="s">
        <v>2252</v>
      </c>
      <c r="C354" s="362"/>
      <c r="D354" s="106" t="s">
        <v>12865</v>
      </c>
      <c r="E354" s="363"/>
      <c r="F354" s="40"/>
      <c r="G354" s="19"/>
      <c r="H354" s="365"/>
      <c r="I354" s="44"/>
      <c r="J354" s="23"/>
      <c r="K354" s="23"/>
      <c r="L354" s="23"/>
      <c r="M354" s="23"/>
      <c r="N354" s="23"/>
      <c r="O354" s="365" t="s">
        <v>12866</v>
      </c>
      <c r="P354" s="365" t="s">
        <v>12694</v>
      </c>
      <c r="Q354" s="365"/>
      <c r="R354" s="365" t="s">
        <v>12128</v>
      </c>
      <c r="S354" s="364"/>
      <c r="T354" s="375"/>
      <c r="U354" s="375"/>
      <c r="V354" s="363"/>
      <c r="W354" s="363"/>
      <c r="X354" s="363"/>
      <c r="Y354" s="365" t="s">
        <v>12867</v>
      </c>
      <c r="Z354" s="363"/>
      <c r="AA354" s="363"/>
      <c r="AB354" s="363"/>
      <c r="AC354" s="363"/>
      <c r="AD354" s="363"/>
      <c r="AE354" s="363"/>
      <c r="AF354" s="363"/>
      <c r="AG354" s="363"/>
      <c r="AH354" s="363"/>
      <c r="AI354" s="363"/>
      <c r="AJ354" s="363"/>
      <c r="AK354" s="363"/>
      <c r="AL354" s="365" t="s">
        <v>548</v>
      </c>
      <c r="AM354" s="363"/>
      <c r="AN354" s="367"/>
      <c r="AO354" s="393" t="s">
        <v>12863</v>
      </c>
      <c r="AP354" s="368" t="s">
        <v>11249</v>
      </c>
      <c r="AQ354" s="377">
        <v>44008</v>
      </c>
      <c r="AR354" s="373" t="s">
        <v>12557</v>
      </c>
      <c r="AS354" s="374"/>
      <c r="AT354" s="374"/>
      <c r="AU354" s="374"/>
      <c r="AV354" s="374"/>
      <c r="AW354" s="374"/>
      <c r="AX354" s="374"/>
      <c r="AY354" s="374"/>
      <c r="AZ354" s="374"/>
      <c r="BA354" s="374"/>
      <c r="BB354" s="374"/>
      <c r="BC354" s="374"/>
      <c r="BD354" s="374"/>
    </row>
    <row r="355" spans="1:56" ht="26.25" customHeight="1">
      <c r="A355" s="362" t="s">
        <v>12868</v>
      </c>
      <c r="B355" s="391" t="s">
        <v>2252</v>
      </c>
      <c r="C355" s="362"/>
      <c r="D355" s="106" t="s">
        <v>12869</v>
      </c>
      <c r="E355" s="363"/>
      <c r="F355" s="40"/>
      <c r="G355" s="394" t="s">
        <v>12870</v>
      </c>
      <c r="H355" s="365"/>
      <c r="I355" s="44"/>
      <c r="J355" s="23"/>
      <c r="K355" s="23"/>
      <c r="L355" s="23"/>
      <c r="M355" s="23"/>
      <c r="N355" s="23"/>
      <c r="O355" s="365" t="s">
        <v>12871</v>
      </c>
      <c r="P355" s="365" t="s">
        <v>12872</v>
      </c>
      <c r="Q355" s="365"/>
      <c r="R355" s="365" t="s">
        <v>12128</v>
      </c>
      <c r="S355" s="364"/>
      <c r="T355" s="375"/>
      <c r="U355" s="375"/>
      <c r="V355" s="363"/>
      <c r="W355" s="363"/>
      <c r="X355" s="363"/>
      <c r="Y355" s="365" t="s">
        <v>12873</v>
      </c>
      <c r="Z355" s="363"/>
      <c r="AA355" s="363"/>
      <c r="AB355" s="363"/>
      <c r="AC355" s="363"/>
      <c r="AD355" s="363"/>
      <c r="AE355" s="363"/>
      <c r="AF355" s="363"/>
      <c r="AG355" s="363"/>
      <c r="AH355" s="363"/>
      <c r="AI355" s="363"/>
      <c r="AJ355" s="363"/>
      <c r="AK355" s="363"/>
      <c r="AL355" s="365" t="s">
        <v>548</v>
      </c>
      <c r="AM355" s="363"/>
      <c r="AN355" s="367"/>
      <c r="AO355" s="393" t="s">
        <v>12863</v>
      </c>
      <c r="AP355" s="368" t="s">
        <v>11249</v>
      </c>
      <c r="AQ355" s="377">
        <v>44008</v>
      </c>
      <c r="AR355" s="373" t="s">
        <v>12874</v>
      </c>
      <c r="AS355" s="374"/>
      <c r="AT355" s="374"/>
      <c r="AU355" s="374"/>
      <c r="AV355" s="374"/>
      <c r="AW355" s="374"/>
      <c r="AX355" s="374"/>
      <c r="AY355" s="374"/>
      <c r="AZ355" s="374"/>
      <c r="BA355" s="374"/>
      <c r="BB355" s="374"/>
      <c r="BC355" s="374"/>
      <c r="BD355" s="374"/>
    </row>
    <row r="356" spans="1:56" ht="26.25" customHeight="1">
      <c r="A356" s="362" t="s">
        <v>12875</v>
      </c>
      <c r="B356" s="391" t="s">
        <v>2252</v>
      </c>
      <c r="C356" s="362"/>
      <c r="D356" s="106" t="s">
        <v>12876</v>
      </c>
      <c r="E356" s="363"/>
      <c r="F356" s="40"/>
      <c r="G356" s="19"/>
      <c r="H356" s="365"/>
      <c r="I356" s="44"/>
      <c r="J356" s="23"/>
      <c r="K356" s="23"/>
      <c r="L356" s="23"/>
      <c r="M356" s="23"/>
      <c r="N356" s="23"/>
      <c r="O356" s="365" t="s">
        <v>12877</v>
      </c>
      <c r="P356" s="365" t="s">
        <v>12878</v>
      </c>
      <c r="Q356" s="365"/>
      <c r="R356" s="365" t="s">
        <v>12128</v>
      </c>
      <c r="S356" s="364"/>
      <c r="T356" s="375"/>
      <c r="U356" s="375"/>
      <c r="V356" s="363"/>
      <c r="W356" s="363"/>
      <c r="X356" s="363"/>
      <c r="Y356" s="365" t="s">
        <v>12879</v>
      </c>
      <c r="Z356" s="363"/>
      <c r="AA356" s="363"/>
      <c r="AB356" s="363"/>
      <c r="AC356" s="363"/>
      <c r="AD356" s="363"/>
      <c r="AE356" s="363"/>
      <c r="AF356" s="363"/>
      <c r="AG356" s="363"/>
      <c r="AH356" s="363"/>
      <c r="AI356" s="363"/>
      <c r="AJ356" s="363"/>
      <c r="AK356" s="363"/>
      <c r="AL356" s="365" t="s">
        <v>548</v>
      </c>
      <c r="AM356" s="363"/>
      <c r="AN356" s="367"/>
      <c r="AO356" s="393" t="s">
        <v>12863</v>
      </c>
      <c r="AP356" s="368" t="s">
        <v>11249</v>
      </c>
      <c r="AQ356" s="377">
        <v>44008</v>
      </c>
      <c r="AR356" s="373" t="s">
        <v>12557</v>
      </c>
      <c r="AS356" s="374"/>
      <c r="AT356" s="374"/>
      <c r="AU356" s="374"/>
      <c r="AV356" s="374"/>
      <c r="AW356" s="374"/>
      <c r="AX356" s="374"/>
      <c r="AY356" s="374"/>
      <c r="AZ356" s="374"/>
      <c r="BA356" s="374"/>
      <c r="BB356" s="374"/>
      <c r="BC356" s="374"/>
      <c r="BD356" s="374"/>
    </row>
    <row r="357" spans="1:56" ht="26.25" customHeight="1">
      <c r="A357" s="362" t="s">
        <v>12880</v>
      </c>
      <c r="B357" s="391" t="s">
        <v>12881</v>
      </c>
      <c r="C357" s="362"/>
      <c r="D357" s="106" t="s">
        <v>12882</v>
      </c>
      <c r="E357" s="363"/>
      <c r="F357" s="40"/>
      <c r="G357" s="62" t="s">
        <v>11311</v>
      </c>
      <c r="H357" s="365"/>
      <c r="I357" s="44"/>
      <c r="J357" s="23"/>
      <c r="K357" s="23"/>
      <c r="L357" s="23"/>
      <c r="M357" s="23"/>
      <c r="N357" s="23"/>
      <c r="O357" s="365" t="s">
        <v>12883</v>
      </c>
      <c r="P357" s="365" t="s">
        <v>12820</v>
      </c>
      <c r="Q357" s="365"/>
      <c r="R357" s="365"/>
      <c r="S357" s="364"/>
      <c r="T357" s="375"/>
      <c r="U357" s="375"/>
      <c r="V357" s="363"/>
      <c r="W357" s="363"/>
      <c r="X357" s="363"/>
      <c r="Y357" s="365"/>
      <c r="Z357" s="363"/>
      <c r="AA357" s="363"/>
      <c r="AB357" s="363"/>
      <c r="AC357" s="363"/>
      <c r="AD357" s="363"/>
      <c r="AE357" s="363"/>
      <c r="AF357" s="363"/>
      <c r="AG357" s="363"/>
      <c r="AH357" s="363"/>
      <c r="AI357" s="363"/>
      <c r="AJ357" s="363"/>
      <c r="AK357" s="363"/>
      <c r="AL357" s="365" t="s">
        <v>548</v>
      </c>
      <c r="AM357" s="363"/>
      <c r="AN357" s="367"/>
      <c r="AO357" s="393" t="s">
        <v>12863</v>
      </c>
      <c r="AP357" s="368" t="s">
        <v>11249</v>
      </c>
      <c r="AQ357" s="377">
        <v>44008</v>
      </c>
      <c r="AR357" s="373" t="s">
        <v>12557</v>
      </c>
      <c r="AS357" s="374"/>
      <c r="AT357" s="374"/>
      <c r="AU357" s="374"/>
      <c r="AV357" s="374"/>
      <c r="AW357" s="374"/>
      <c r="AX357" s="374"/>
      <c r="AY357" s="374"/>
      <c r="AZ357" s="374"/>
      <c r="BA357" s="374"/>
      <c r="BB357" s="374"/>
      <c r="BC357" s="374"/>
      <c r="BD357" s="374"/>
    </row>
    <row r="358" spans="1:56" ht="26.25" customHeight="1">
      <c r="A358" s="362" t="s">
        <v>12884</v>
      </c>
      <c r="B358" s="362" t="s">
        <v>12885</v>
      </c>
      <c r="C358" s="362"/>
      <c r="D358" s="106" t="s">
        <v>12886</v>
      </c>
      <c r="E358" s="365"/>
      <c r="F358" s="40"/>
      <c r="G358" s="78" t="s">
        <v>11311</v>
      </c>
      <c r="H358" s="365"/>
      <c r="I358" s="44"/>
      <c r="J358" s="23"/>
      <c r="K358" s="23"/>
      <c r="L358" s="23"/>
      <c r="M358" s="23"/>
      <c r="N358" s="23"/>
      <c r="O358" s="365" t="s">
        <v>12887</v>
      </c>
      <c r="P358" s="365" t="s">
        <v>12888</v>
      </c>
      <c r="Q358" s="365"/>
      <c r="R358" s="365"/>
      <c r="S358" s="375"/>
      <c r="T358" s="375"/>
      <c r="U358" s="375"/>
      <c r="V358" s="392" t="s">
        <v>12889</v>
      </c>
      <c r="W358" s="363"/>
      <c r="X358" s="363"/>
      <c r="Y358" s="365"/>
      <c r="Z358" s="375"/>
      <c r="AA358" s="363"/>
      <c r="AB358" s="363"/>
      <c r="AC358" s="363"/>
      <c r="AD358" s="363"/>
      <c r="AE358" s="363"/>
      <c r="AF358" s="363"/>
      <c r="AG358" s="363"/>
      <c r="AH358" s="363"/>
      <c r="AI358" s="363"/>
      <c r="AJ358" s="363"/>
      <c r="AK358" s="363"/>
      <c r="AL358" s="365" t="s">
        <v>342</v>
      </c>
      <c r="AM358" s="363"/>
      <c r="AN358" s="367"/>
      <c r="AO358" s="393" t="s">
        <v>12890</v>
      </c>
      <c r="AP358" s="368" t="s">
        <v>11249</v>
      </c>
      <c r="AQ358" s="462">
        <v>44008</v>
      </c>
      <c r="AR358" s="463" t="s">
        <v>12557</v>
      </c>
      <c r="AS358" s="464"/>
      <c r="AT358" s="464"/>
      <c r="AU358" s="464"/>
      <c r="AV358" s="464"/>
      <c r="AW358" s="464"/>
      <c r="AX358" s="464"/>
      <c r="AY358" s="464"/>
      <c r="AZ358" s="464"/>
      <c r="BA358" s="464"/>
      <c r="BB358" s="464"/>
      <c r="BC358" s="464"/>
      <c r="BD358" s="464"/>
    </row>
    <row r="359" spans="1:56" ht="26.25" customHeight="1">
      <c r="A359" s="362" t="s">
        <v>12891</v>
      </c>
      <c r="B359" s="362" t="s">
        <v>12885</v>
      </c>
      <c r="C359" s="362"/>
      <c r="D359" s="106" t="s">
        <v>12892</v>
      </c>
      <c r="E359" s="365"/>
      <c r="F359" s="40"/>
      <c r="G359" s="465"/>
      <c r="H359" s="365"/>
      <c r="I359" s="44"/>
      <c r="J359" s="23"/>
      <c r="K359" s="23"/>
      <c r="L359" s="23"/>
      <c r="M359" s="23"/>
      <c r="N359" s="23"/>
      <c r="O359" s="365" t="s">
        <v>12893</v>
      </c>
      <c r="P359" s="365" t="s">
        <v>12894</v>
      </c>
      <c r="Q359" s="365"/>
      <c r="R359" s="365" t="s">
        <v>12128</v>
      </c>
      <c r="S359" s="375"/>
      <c r="T359" s="375"/>
      <c r="U359" s="375"/>
      <c r="V359" s="392" t="s">
        <v>12889</v>
      </c>
      <c r="W359" s="363"/>
      <c r="X359" s="363"/>
      <c r="Y359" s="365" t="s">
        <v>12895</v>
      </c>
      <c r="Z359" s="375"/>
      <c r="AA359" s="363"/>
      <c r="AB359" s="363"/>
      <c r="AC359" s="363"/>
      <c r="AD359" s="363"/>
      <c r="AE359" s="363"/>
      <c r="AF359" s="363"/>
      <c r="AG359" s="363"/>
      <c r="AH359" s="363"/>
      <c r="AI359" s="363"/>
      <c r="AJ359" s="363"/>
      <c r="AK359" s="363"/>
      <c r="AL359" s="365" t="s">
        <v>342</v>
      </c>
      <c r="AM359" s="363"/>
      <c r="AN359" s="367"/>
      <c r="AO359" s="393" t="s">
        <v>12890</v>
      </c>
      <c r="AP359" s="368" t="s">
        <v>11249</v>
      </c>
      <c r="AQ359" s="462">
        <v>44008</v>
      </c>
      <c r="AR359" s="463" t="s">
        <v>12557</v>
      </c>
      <c r="AS359" s="464"/>
      <c r="AT359" s="464"/>
      <c r="AU359" s="464"/>
      <c r="AV359" s="464"/>
      <c r="AW359" s="464"/>
      <c r="AX359" s="464"/>
      <c r="AY359" s="464"/>
      <c r="AZ359" s="464"/>
      <c r="BA359" s="464"/>
      <c r="BB359" s="464"/>
      <c r="BC359" s="464"/>
      <c r="BD359" s="464"/>
    </row>
    <row r="360" spans="1:56" ht="26.25" customHeight="1">
      <c r="A360" s="362" t="s">
        <v>12896</v>
      </c>
      <c r="B360" s="391" t="s">
        <v>2323</v>
      </c>
      <c r="C360" s="362"/>
      <c r="D360" s="106" t="s">
        <v>12897</v>
      </c>
      <c r="E360" s="363"/>
      <c r="F360" s="40"/>
      <c r="G360" s="62" t="s">
        <v>11311</v>
      </c>
      <c r="H360" s="365"/>
      <c r="I360" s="44"/>
      <c r="J360" s="23"/>
      <c r="K360" s="23"/>
      <c r="L360" s="23"/>
      <c r="M360" s="23"/>
      <c r="N360" s="23"/>
      <c r="O360" s="365" t="s">
        <v>12898</v>
      </c>
      <c r="P360" s="365" t="s">
        <v>12899</v>
      </c>
      <c r="Q360" s="365"/>
      <c r="R360" s="365"/>
      <c r="S360" s="364"/>
      <c r="T360" s="375"/>
      <c r="U360" s="375"/>
      <c r="V360" s="392" t="s">
        <v>12900</v>
      </c>
      <c r="W360" s="363"/>
      <c r="X360" s="363"/>
      <c r="Y360" s="365"/>
      <c r="Z360" s="363"/>
      <c r="AA360" s="363"/>
      <c r="AB360" s="363"/>
      <c r="AC360" s="363"/>
      <c r="AD360" s="363"/>
      <c r="AE360" s="363"/>
      <c r="AF360" s="363"/>
      <c r="AG360" s="363"/>
      <c r="AH360" s="363"/>
      <c r="AI360" s="363"/>
      <c r="AJ360" s="363"/>
      <c r="AK360" s="363"/>
      <c r="AL360" s="365" t="s">
        <v>342</v>
      </c>
      <c r="AM360" s="363"/>
      <c r="AN360" s="367"/>
      <c r="AO360" s="393" t="s">
        <v>12901</v>
      </c>
      <c r="AP360" s="368" t="s">
        <v>11249</v>
      </c>
      <c r="AQ360" s="377">
        <v>44008</v>
      </c>
      <c r="AR360" s="373" t="s">
        <v>12557</v>
      </c>
      <c r="AS360" s="374"/>
      <c r="AT360" s="374"/>
      <c r="AU360" s="374"/>
      <c r="AV360" s="374"/>
      <c r="AW360" s="374"/>
      <c r="AX360" s="374"/>
      <c r="AY360" s="374"/>
      <c r="AZ360" s="374"/>
      <c r="BA360" s="374"/>
      <c r="BB360" s="374"/>
      <c r="BC360" s="374"/>
      <c r="BD360" s="374"/>
    </row>
    <row r="361" spans="1:56" ht="26.25" customHeight="1">
      <c r="A361" s="362" t="s">
        <v>12902</v>
      </c>
      <c r="B361" s="391" t="s">
        <v>2348</v>
      </c>
      <c r="C361" s="362"/>
      <c r="D361" s="106" t="s">
        <v>12903</v>
      </c>
      <c r="E361" s="365"/>
      <c r="F361" s="40"/>
      <c r="G361" s="465"/>
      <c r="H361" s="365"/>
      <c r="I361" s="44"/>
      <c r="J361" s="23"/>
      <c r="K361" s="23"/>
      <c r="L361" s="23"/>
      <c r="M361" s="23"/>
      <c r="N361" s="23"/>
      <c r="O361" s="365" t="s">
        <v>11353</v>
      </c>
      <c r="P361" s="365" t="s">
        <v>11353</v>
      </c>
      <c r="Q361" s="365"/>
      <c r="R361" s="365" t="s">
        <v>180</v>
      </c>
      <c r="S361" s="375"/>
      <c r="T361" s="375"/>
      <c r="U361" s="375"/>
      <c r="V361" s="392" t="s">
        <v>12904</v>
      </c>
      <c r="W361" s="363"/>
      <c r="X361" s="363"/>
      <c r="Y361" s="365" t="s">
        <v>12905</v>
      </c>
      <c r="Z361" s="375"/>
      <c r="AA361" s="363"/>
      <c r="AB361" s="363"/>
      <c r="AC361" s="363"/>
      <c r="AD361" s="363"/>
      <c r="AE361" s="363"/>
      <c r="AF361" s="363"/>
      <c r="AG361" s="363"/>
      <c r="AH361" s="363"/>
      <c r="AI361" s="363"/>
      <c r="AJ361" s="363"/>
      <c r="AK361" s="363"/>
      <c r="AL361" s="365"/>
      <c r="AM361" s="363"/>
      <c r="AN361" s="367"/>
      <c r="AO361" s="393" t="s">
        <v>12906</v>
      </c>
      <c r="AP361" s="368" t="s">
        <v>11249</v>
      </c>
      <c r="AQ361" s="462">
        <v>44008</v>
      </c>
      <c r="AR361" s="463" t="s">
        <v>12557</v>
      </c>
      <c r="AS361" s="464"/>
      <c r="AT361" s="464"/>
      <c r="AU361" s="464"/>
      <c r="AV361" s="464"/>
      <c r="AW361" s="464"/>
      <c r="AX361" s="464"/>
      <c r="AY361" s="464"/>
      <c r="AZ361" s="464"/>
      <c r="BA361" s="464"/>
      <c r="BB361" s="464"/>
      <c r="BC361" s="464"/>
      <c r="BD361" s="464"/>
    </row>
    <row r="362" spans="1:56" ht="26.25" customHeight="1">
      <c r="A362" s="362" t="s">
        <v>12907</v>
      </c>
      <c r="B362" s="391" t="s">
        <v>12908</v>
      </c>
      <c r="C362" s="362"/>
      <c r="D362" s="106" t="s">
        <v>12909</v>
      </c>
      <c r="E362" s="365"/>
      <c r="F362" s="40"/>
      <c r="G362" s="78" t="s">
        <v>11311</v>
      </c>
      <c r="H362" s="365"/>
      <c r="I362" s="44"/>
      <c r="J362" s="23"/>
      <c r="K362" s="23"/>
      <c r="L362" s="23"/>
      <c r="M362" s="23"/>
      <c r="N362" s="23"/>
      <c r="O362" s="365" t="s">
        <v>12910</v>
      </c>
      <c r="P362" s="365" t="s">
        <v>12911</v>
      </c>
      <c r="Q362" s="365"/>
      <c r="R362" s="365"/>
      <c r="S362" s="375"/>
      <c r="T362" s="375"/>
      <c r="U362" s="375"/>
      <c r="V362" s="392" t="s">
        <v>12904</v>
      </c>
      <c r="W362" s="363"/>
      <c r="X362" s="363"/>
      <c r="Y362" s="365"/>
      <c r="Z362" s="375"/>
      <c r="AA362" s="363"/>
      <c r="AB362" s="363"/>
      <c r="AC362" s="363"/>
      <c r="AD362" s="363"/>
      <c r="AE362" s="363"/>
      <c r="AF362" s="363"/>
      <c r="AG362" s="363"/>
      <c r="AH362" s="363"/>
      <c r="AI362" s="363"/>
      <c r="AJ362" s="363"/>
      <c r="AK362" s="363"/>
      <c r="AL362" s="365" t="s">
        <v>342</v>
      </c>
      <c r="AM362" s="363"/>
      <c r="AN362" s="367"/>
      <c r="AO362" s="393" t="s">
        <v>12912</v>
      </c>
      <c r="AP362" s="368" t="s">
        <v>11249</v>
      </c>
      <c r="AQ362" s="462">
        <v>44008</v>
      </c>
      <c r="AR362" s="463" t="s">
        <v>12557</v>
      </c>
      <c r="AS362" s="464"/>
      <c r="AT362" s="464"/>
      <c r="AU362" s="464"/>
      <c r="AV362" s="464"/>
      <c r="AW362" s="464"/>
      <c r="AX362" s="464"/>
      <c r="AY362" s="464"/>
      <c r="AZ362" s="464"/>
      <c r="BA362" s="464"/>
      <c r="BB362" s="464"/>
      <c r="BC362" s="464"/>
      <c r="BD362" s="464"/>
    </row>
    <row r="363" spans="1:56" ht="26.25" customHeight="1">
      <c r="A363" s="429" t="s">
        <v>12913</v>
      </c>
      <c r="B363" s="452" t="s">
        <v>2370</v>
      </c>
      <c r="C363" s="466">
        <v>343</v>
      </c>
      <c r="D363" s="241" t="s">
        <v>12914</v>
      </c>
      <c r="E363" s="432" t="s">
        <v>12915</v>
      </c>
      <c r="F363" s="127" t="s">
        <v>12916</v>
      </c>
      <c r="G363" s="453" t="s">
        <v>12917</v>
      </c>
      <c r="H363" s="436"/>
      <c r="I363" s="44"/>
      <c r="J363" s="23"/>
      <c r="K363" s="23"/>
      <c r="L363" s="23"/>
      <c r="M363" s="23"/>
      <c r="N363" s="23"/>
      <c r="O363" s="436" t="s">
        <v>12918</v>
      </c>
      <c r="P363" s="436" t="s">
        <v>12919</v>
      </c>
      <c r="Q363" s="436"/>
      <c r="R363" s="432" t="s">
        <v>180</v>
      </c>
      <c r="S363" s="432" t="s">
        <v>12920</v>
      </c>
      <c r="T363" s="432" t="s">
        <v>12921</v>
      </c>
      <c r="U363" s="432">
        <v>2015</v>
      </c>
      <c r="V363" s="432" t="s">
        <v>11242</v>
      </c>
      <c r="W363" s="432" t="s">
        <v>11242</v>
      </c>
      <c r="X363" s="432" t="s">
        <v>11242</v>
      </c>
      <c r="Y363" s="436" t="s">
        <v>12922</v>
      </c>
      <c r="Z363" s="432" t="s">
        <v>11242</v>
      </c>
      <c r="AA363" s="432" t="s">
        <v>11242</v>
      </c>
      <c r="AB363" s="432"/>
      <c r="AC363" s="432"/>
      <c r="AD363" s="432" t="s">
        <v>72</v>
      </c>
      <c r="AE363" s="432"/>
      <c r="AF363" s="432"/>
      <c r="AG363" s="432"/>
      <c r="AH363" s="432"/>
      <c r="AI363" s="432"/>
      <c r="AJ363" s="432"/>
      <c r="AK363" s="432"/>
      <c r="AL363" s="436" t="s">
        <v>12923</v>
      </c>
      <c r="AM363" s="432"/>
      <c r="AN363" s="467" t="s">
        <v>12924</v>
      </c>
      <c r="AO363" s="468" t="s">
        <v>12925</v>
      </c>
      <c r="AP363" s="368" t="s">
        <v>11249</v>
      </c>
      <c r="AQ363" s="441">
        <v>43739</v>
      </c>
      <c r="AR363" s="420" t="s">
        <v>12926</v>
      </c>
      <c r="AS363" s="421"/>
      <c r="AT363" s="421"/>
      <c r="AU363" s="421"/>
      <c r="AV363" s="421"/>
      <c r="AW363" s="421"/>
      <c r="AX363" s="421"/>
      <c r="AY363" s="421"/>
      <c r="AZ363" s="421"/>
      <c r="BA363" s="421"/>
      <c r="BB363" s="421"/>
      <c r="BC363" s="421"/>
      <c r="BD363" s="421"/>
    </row>
    <row r="364" spans="1:56" ht="26.25" customHeight="1">
      <c r="A364" s="362" t="s">
        <v>12927</v>
      </c>
      <c r="B364" s="362" t="s">
        <v>2370</v>
      </c>
      <c r="C364" s="362"/>
      <c r="D364" s="106" t="s">
        <v>12928</v>
      </c>
      <c r="E364" s="365"/>
      <c r="F364" s="40"/>
      <c r="G364" s="465"/>
      <c r="H364" s="40"/>
      <c r="I364" s="44"/>
      <c r="J364" s="23"/>
      <c r="K364" s="23"/>
      <c r="L364" s="23"/>
      <c r="M364" s="23"/>
      <c r="N364" s="23"/>
      <c r="O364" s="40" t="s">
        <v>12929</v>
      </c>
      <c r="P364" s="365" t="s">
        <v>12930</v>
      </c>
      <c r="Q364" s="365"/>
      <c r="R364" s="365" t="s">
        <v>180</v>
      </c>
      <c r="S364" s="375"/>
      <c r="T364" s="375"/>
      <c r="U364" s="375"/>
      <c r="V364" s="363"/>
      <c r="W364" s="363"/>
      <c r="X364" s="363"/>
      <c r="Y364" s="365" t="s">
        <v>12931</v>
      </c>
      <c r="Z364" s="375"/>
      <c r="AA364" s="363"/>
      <c r="AB364" s="363"/>
      <c r="AC364" s="363"/>
      <c r="AD364" s="363"/>
      <c r="AE364" s="363"/>
      <c r="AF364" s="363"/>
      <c r="AG364" s="363"/>
      <c r="AH364" s="363"/>
      <c r="AI364" s="363"/>
      <c r="AJ364" s="363"/>
      <c r="AK364" s="363"/>
      <c r="AL364" s="365" t="s">
        <v>12923</v>
      </c>
      <c r="AM364" s="363"/>
      <c r="AN364" s="367"/>
      <c r="AO364" s="467" t="s">
        <v>12932</v>
      </c>
      <c r="AP364" s="368" t="s">
        <v>11249</v>
      </c>
      <c r="AQ364" s="462">
        <v>43891</v>
      </c>
      <c r="AR364" s="463" t="s">
        <v>11400</v>
      </c>
      <c r="AS364" s="464"/>
      <c r="AT364" s="464"/>
      <c r="AU364" s="464"/>
      <c r="AV364" s="464"/>
      <c r="AW364" s="464"/>
      <c r="AX364" s="464"/>
      <c r="AY364" s="464"/>
      <c r="AZ364" s="464"/>
      <c r="BA364" s="464"/>
      <c r="BB364" s="464"/>
      <c r="BC364" s="464"/>
      <c r="BD364" s="464"/>
    </row>
    <row r="365" spans="1:56" ht="26.25" customHeight="1">
      <c r="A365" s="429" t="s">
        <v>12933</v>
      </c>
      <c r="B365" s="429" t="s">
        <v>12934</v>
      </c>
      <c r="C365" s="362"/>
      <c r="D365" s="241" t="s">
        <v>12935</v>
      </c>
      <c r="E365" s="436"/>
      <c r="F365" s="469"/>
      <c r="G365" s="470" t="s">
        <v>12936</v>
      </c>
      <c r="H365" s="436"/>
      <c r="I365" s="44"/>
      <c r="J365" s="23"/>
      <c r="K365" s="23"/>
      <c r="L365" s="23"/>
      <c r="M365" s="23"/>
      <c r="N365" s="23"/>
      <c r="O365" s="436" t="s">
        <v>12937</v>
      </c>
      <c r="P365" s="436" t="s">
        <v>12938</v>
      </c>
      <c r="Q365" s="436"/>
      <c r="R365" s="432"/>
      <c r="S365" s="432"/>
      <c r="T365" s="432"/>
      <c r="U365" s="471"/>
      <c r="V365" s="432"/>
      <c r="W365" s="432"/>
      <c r="X365" s="432"/>
      <c r="Y365" s="432"/>
      <c r="Z365" s="432"/>
      <c r="AA365" s="432"/>
      <c r="AB365" s="416"/>
      <c r="AC365" s="432"/>
      <c r="AD365" s="432"/>
      <c r="AE365" s="432"/>
      <c r="AF365" s="432"/>
      <c r="AG365" s="432"/>
      <c r="AH365" s="432"/>
      <c r="AI365" s="416"/>
      <c r="AJ365" s="438"/>
      <c r="AK365" s="432"/>
      <c r="AL365" s="365" t="s">
        <v>12923</v>
      </c>
      <c r="AM365" s="416"/>
      <c r="AN365" s="472"/>
      <c r="AO365" s="467" t="s">
        <v>12939</v>
      </c>
      <c r="AP365" s="368" t="s">
        <v>11249</v>
      </c>
      <c r="AQ365" s="473">
        <v>43891</v>
      </c>
      <c r="AR365" s="474" t="s">
        <v>11400</v>
      </c>
      <c r="AS365" s="475"/>
      <c r="AT365" s="475"/>
      <c r="AU365" s="475"/>
      <c r="AV365" s="475"/>
      <c r="AW365" s="475"/>
      <c r="AX365" s="475"/>
      <c r="AY365" s="475"/>
      <c r="AZ365" s="475"/>
      <c r="BA365" s="475"/>
      <c r="BB365" s="475"/>
      <c r="BC365" s="475"/>
      <c r="BD365" s="475"/>
    </row>
    <row r="366" spans="1:56" ht="26.25" customHeight="1">
      <c r="A366" s="429" t="s">
        <v>12940</v>
      </c>
      <c r="B366" s="429" t="s">
        <v>12934</v>
      </c>
      <c r="C366" s="362"/>
      <c r="D366" s="241" t="s">
        <v>12941</v>
      </c>
      <c r="E366" s="436"/>
      <c r="F366" s="469"/>
      <c r="G366" s="470" t="s">
        <v>12936</v>
      </c>
      <c r="H366" s="436"/>
      <c r="I366" s="44"/>
      <c r="J366" s="23"/>
      <c r="K366" s="23"/>
      <c r="L366" s="23"/>
      <c r="M366" s="23"/>
      <c r="N366" s="23"/>
      <c r="O366" s="436" t="s">
        <v>12942</v>
      </c>
      <c r="P366" s="436" t="s">
        <v>12943</v>
      </c>
      <c r="Q366" s="436"/>
      <c r="R366" s="432"/>
      <c r="S366" s="432"/>
      <c r="T366" s="432"/>
      <c r="U366" s="471"/>
      <c r="V366" s="432"/>
      <c r="W366" s="432"/>
      <c r="X366" s="432"/>
      <c r="Y366" s="432"/>
      <c r="Z366" s="432"/>
      <c r="AA366" s="432"/>
      <c r="AB366" s="416"/>
      <c r="AC366" s="432"/>
      <c r="AD366" s="432"/>
      <c r="AE366" s="432"/>
      <c r="AF366" s="432"/>
      <c r="AG366" s="432"/>
      <c r="AH366" s="432"/>
      <c r="AI366" s="416"/>
      <c r="AJ366" s="438"/>
      <c r="AK366" s="432"/>
      <c r="AL366" s="365" t="s">
        <v>12923</v>
      </c>
      <c r="AM366" s="416"/>
      <c r="AN366" s="472"/>
      <c r="AO366" s="467" t="s">
        <v>12944</v>
      </c>
      <c r="AP366" s="368" t="s">
        <v>11249</v>
      </c>
      <c r="AQ366" s="473">
        <v>43891</v>
      </c>
      <c r="AR366" s="474" t="s">
        <v>11400</v>
      </c>
      <c r="AS366" s="475"/>
      <c r="AT366" s="475"/>
      <c r="AU366" s="475"/>
      <c r="AV366" s="475"/>
      <c r="AW366" s="475"/>
      <c r="AX366" s="475"/>
      <c r="AY366" s="475"/>
      <c r="AZ366" s="475"/>
      <c r="BA366" s="475"/>
      <c r="BB366" s="475"/>
      <c r="BC366" s="475"/>
      <c r="BD366" s="475"/>
    </row>
    <row r="367" spans="1:56" ht="26.25" customHeight="1">
      <c r="A367" s="429" t="s">
        <v>12945</v>
      </c>
      <c r="B367" s="429" t="s">
        <v>12934</v>
      </c>
      <c r="C367" s="362"/>
      <c r="D367" s="241" t="s">
        <v>12946</v>
      </c>
      <c r="E367" s="436"/>
      <c r="F367" s="469"/>
      <c r="G367" s="470" t="s">
        <v>12936</v>
      </c>
      <c r="H367" s="436"/>
      <c r="I367" s="44"/>
      <c r="J367" s="23"/>
      <c r="K367" s="23"/>
      <c r="L367" s="23"/>
      <c r="M367" s="23"/>
      <c r="N367" s="23"/>
      <c r="O367" s="436" t="s">
        <v>12947</v>
      </c>
      <c r="P367" s="436" t="s">
        <v>12948</v>
      </c>
      <c r="Q367" s="436"/>
      <c r="R367" s="432"/>
      <c r="S367" s="432"/>
      <c r="T367" s="432"/>
      <c r="U367" s="471"/>
      <c r="V367" s="432"/>
      <c r="W367" s="432"/>
      <c r="X367" s="432"/>
      <c r="Y367" s="432"/>
      <c r="Z367" s="432"/>
      <c r="AA367" s="432"/>
      <c r="AB367" s="416"/>
      <c r="AC367" s="432"/>
      <c r="AD367" s="432"/>
      <c r="AE367" s="432"/>
      <c r="AF367" s="432"/>
      <c r="AG367" s="432"/>
      <c r="AH367" s="432"/>
      <c r="AI367" s="416"/>
      <c r="AJ367" s="438"/>
      <c r="AK367" s="432"/>
      <c r="AL367" s="365" t="s">
        <v>12923</v>
      </c>
      <c r="AM367" s="416"/>
      <c r="AN367" s="472"/>
      <c r="AO367" s="467" t="s">
        <v>12949</v>
      </c>
      <c r="AP367" s="368" t="s">
        <v>11249</v>
      </c>
      <c r="AQ367" s="473">
        <v>43891</v>
      </c>
      <c r="AR367" s="474" t="s">
        <v>11400</v>
      </c>
      <c r="AS367" s="475"/>
      <c r="AT367" s="475"/>
      <c r="AU367" s="475"/>
      <c r="AV367" s="475"/>
      <c r="AW367" s="475"/>
      <c r="AX367" s="475"/>
      <c r="AY367" s="475"/>
      <c r="AZ367" s="475"/>
      <c r="BA367" s="475"/>
      <c r="BB367" s="475"/>
      <c r="BC367" s="475"/>
      <c r="BD367" s="475"/>
    </row>
    <row r="368" spans="1:56" ht="26.25" customHeight="1">
      <c r="A368" s="429" t="s">
        <v>12950</v>
      </c>
      <c r="B368" s="429" t="s">
        <v>12934</v>
      </c>
      <c r="C368" s="362"/>
      <c r="D368" s="241" t="s">
        <v>12951</v>
      </c>
      <c r="E368" s="436"/>
      <c r="F368" s="469"/>
      <c r="G368" s="470" t="s">
        <v>12936</v>
      </c>
      <c r="H368" s="365"/>
      <c r="I368" s="44"/>
      <c r="J368" s="23"/>
      <c r="K368" s="23"/>
      <c r="L368" s="23"/>
      <c r="M368" s="23"/>
      <c r="N368" s="23"/>
      <c r="O368" s="365" t="s">
        <v>11353</v>
      </c>
      <c r="P368" s="436" t="s">
        <v>11353</v>
      </c>
      <c r="Q368" s="436"/>
      <c r="R368" s="432"/>
      <c r="S368" s="432"/>
      <c r="T368" s="432"/>
      <c r="U368" s="471"/>
      <c r="V368" s="432"/>
      <c r="W368" s="432"/>
      <c r="X368" s="432"/>
      <c r="Y368" s="432"/>
      <c r="Z368" s="432"/>
      <c r="AA368" s="432"/>
      <c r="AB368" s="416"/>
      <c r="AC368" s="432"/>
      <c r="AD368" s="432"/>
      <c r="AE368" s="432"/>
      <c r="AF368" s="432"/>
      <c r="AG368" s="432"/>
      <c r="AH368" s="432"/>
      <c r="AI368" s="416"/>
      <c r="AJ368" s="438"/>
      <c r="AK368" s="432"/>
      <c r="AL368" s="365"/>
      <c r="AM368" s="416"/>
      <c r="AN368" s="472"/>
      <c r="AO368" s="467" t="s">
        <v>12952</v>
      </c>
      <c r="AP368" s="368" t="s">
        <v>11249</v>
      </c>
      <c r="AQ368" s="473">
        <v>44011</v>
      </c>
      <c r="AR368" s="474" t="s">
        <v>12712</v>
      </c>
      <c r="AS368" s="475"/>
      <c r="AT368" s="475"/>
      <c r="AU368" s="475"/>
      <c r="AV368" s="475"/>
      <c r="AW368" s="475"/>
      <c r="AX368" s="475"/>
      <c r="AY368" s="475"/>
      <c r="AZ368" s="475"/>
      <c r="BA368" s="475"/>
      <c r="BB368" s="475"/>
      <c r="BC368" s="475"/>
      <c r="BD368" s="475"/>
    </row>
    <row r="369" spans="1:56" ht="26.25" customHeight="1">
      <c r="A369" s="429" t="s">
        <v>12953</v>
      </c>
      <c r="B369" s="429" t="s">
        <v>12934</v>
      </c>
      <c r="C369" s="362"/>
      <c r="D369" s="241" t="s">
        <v>12954</v>
      </c>
      <c r="E369" s="436"/>
      <c r="F369" s="469"/>
      <c r="G369" s="470" t="s">
        <v>12936</v>
      </c>
      <c r="H369" s="436"/>
      <c r="I369" s="44"/>
      <c r="J369" s="23"/>
      <c r="K369" s="23"/>
      <c r="L369" s="23"/>
      <c r="M369" s="23"/>
      <c r="N369" s="23"/>
      <c r="O369" s="436" t="s">
        <v>12955</v>
      </c>
      <c r="P369" s="436" t="s">
        <v>12956</v>
      </c>
      <c r="Q369" s="436"/>
      <c r="R369" s="432"/>
      <c r="S369" s="432"/>
      <c r="T369" s="432"/>
      <c r="U369" s="471"/>
      <c r="V369" s="432"/>
      <c r="W369" s="432"/>
      <c r="X369" s="432"/>
      <c r="Y369" s="432"/>
      <c r="Z369" s="432"/>
      <c r="AA369" s="432"/>
      <c r="AB369" s="416"/>
      <c r="AC369" s="432"/>
      <c r="AD369" s="432"/>
      <c r="AE369" s="432"/>
      <c r="AF369" s="432"/>
      <c r="AG369" s="432"/>
      <c r="AH369" s="432"/>
      <c r="AI369" s="416"/>
      <c r="AJ369" s="438"/>
      <c r="AK369" s="432"/>
      <c r="AL369" s="365" t="s">
        <v>12923</v>
      </c>
      <c r="AM369" s="416"/>
      <c r="AN369" s="472"/>
      <c r="AO369" s="467" t="s">
        <v>12957</v>
      </c>
      <c r="AP369" s="368" t="s">
        <v>11249</v>
      </c>
      <c r="AQ369" s="473">
        <v>44011</v>
      </c>
      <c r="AR369" s="474" t="s">
        <v>12712</v>
      </c>
      <c r="AS369" s="475"/>
      <c r="AT369" s="475"/>
      <c r="AU369" s="475"/>
      <c r="AV369" s="475"/>
      <c r="AW369" s="475"/>
      <c r="AX369" s="475"/>
      <c r="AY369" s="475"/>
      <c r="AZ369" s="475"/>
      <c r="BA369" s="475"/>
      <c r="BB369" s="475"/>
      <c r="BC369" s="475"/>
      <c r="BD369" s="475"/>
    </row>
    <row r="370" spans="1:56" ht="26.25" customHeight="1">
      <c r="A370" s="429" t="s">
        <v>12958</v>
      </c>
      <c r="B370" s="429" t="s">
        <v>12934</v>
      </c>
      <c r="C370" s="362"/>
      <c r="D370" s="241" t="s">
        <v>12959</v>
      </c>
      <c r="E370" s="436"/>
      <c r="F370" s="469"/>
      <c r="G370" s="470" t="s">
        <v>12936</v>
      </c>
      <c r="H370" s="436"/>
      <c r="I370" s="44"/>
      <c r="J370" s="23"/>
      <c r="K370" s="23"/>
      <c r="L370" s="23"/>
      <c r="M370" s="23"/>
      <c r="N370" s="23"/>
      <c r="O370" s="436" t="s">
        <v>12960</v>
      </c>
      <c r="P370" s="436" t="s">
        <v>12961</v>
      </c>
      <c r="Q370" s="436"/>
      <c r="R370" s="432"/>
      <c r="S370" s="432"/>
      <c r="T370" s="432"/>
      <c r="U370" s="471"/>
      <c r="V370" s="432"/>
      <c r="W370" s="432"/>
      <c r="X370" s="432"/>
      <c r="Y370" s="432"/>
      <c r="Z370" s="432"/>
      <c r="AA370" s="432"/>
      <c r="AB370" s="416"/>
      <c r="AC370" s="432"/>
      <c r="AD370" s="432"/>
      <c r="AE370" s="432"/>
      <c r="AF370" s="432"/>
      <c r="AG370" s="432"/>
      <c r="AH370" s="432"/>
      <c r="AI370" s="416"/>
      <c r="AJ370" s="438"/>
      <c r="AK370" s="432"/>
      <c r="AL370" s="365" t="s">
        <v>12923</v>
      </c>
      <c r="AM370" s="416"/>
      <c r="AN370" s="472"/>
      <c r="AO370" s="467" t="s">
        <v>12962</v>
      </c>
      <c r="AP370" s="368" t="s">
        <v>11249</v>
      </c>
      <c r="AQ370" s="473">
        <v>43891</v>
      </c>
      <c r="AR370" s="474" t="s">
        <v>11400</v>
      </c>
      <c r="AS370" s="475"/>
      <c r="AT370" s="475"/>
      <c r="AU370" s="475"/>
      <c r="AV370" s="475"/>
      <c r="AW370" s="475"/>
      <c r="AX370" s="475"/>
      <c r="AY370" s="475"/>
      <c r="AZ370" s="475"/>
      <c r="BA370" s="475"/>
      <c r="BB370" s="475"/>
      <c r="BC370" s="475"/>
      <c r="BD370" s="475"/>
    </row>
    <row r="371" spans="1:56" ht="26.25" customHeight="1">
      <c r="A371" s="429" t="s">
        <v>12963</v>
      </c>
      <c r="B371" s="429" t="s">
        <v>12934</v>
      </c>
      <c r="C371" s="362"/>
      <c r="D371" s="241" t="s">
        <v>12964</v>
      </c>
      <c r="E371" s="436"/>
      <c r="F371" s="469"/>
      <c r="G371" s="470" t="s">
        <v>12936</v>
      </c>
      <c r="H371" s="436"/>
      <c r="I371" s="44"/>
      <c r="J371" s="23"/>
      <c r="K371" s="23"/>
      <c r="L371" s="23"/>
      <c r="M371" s="23"/>
      <c r="N371" s="23"/>
      <c r="O371" s="436" t="s">
        <v>12965</v>
      </c>
      <c r="P371" s="436" t="s">
        <v>12425</v>
      </c>
      <c r="Q371" s="436"/>
      <c r="R371" s="432"/>
      <c r="S371" s="432"/>
      <c r="T371" s="432"/>
      <c r="U371" s="471"/>
      <c r="V371" s="432"/>
      <c r="W371" s="432"/>
      <c r="X371" s="432"/>
      <c r="Y371" s="432"/>
      <c r="Z371" s="432"/>
      <c r="AA371" s="432"/>
      <c r="AB371" s="416"/>
      <c r="AC371" s="432"/>
      <c r="AD371" s="432"/>
      <c r="AE371" s="432"/>
      <c r="AF371" s="432"/>
      <c r="AG371" s="432"/>
      <c r="AH371" s="432"/>
      <c r="AI371" s="416"/>
      <c r="AJ371" s="438"/>
      <c r="AK371" s="432"/>
      <c r="AL371" s="365" t="s">
        <v>12923</v>
      </c>
      <c r="AM371" s="416"/>
      <c r="AN371" s="472"/>
      <c r="AO371" s="467" t="s">
        <v>12966</v>
      </c>
      <c r="AP371" s="368" t="s">
        <v>11249</v>
      </c>
      <c r="AQ371" s="473">
        <v>43891</v>
      </c>
      <c r="AR371" s="474" t="s">
        <v>11400</v>
      </c>
      <c r="AS371" s="475"/>
      <c r="AT371" s="475"/>
      <c r="AU371" s="475"/>
      <c r="AV371" s="475"/>
      <c r="AW371" s="475"/>
      <c r="AX371" s="475"/>
      <c r="AY371" s="475"/>
      <c r="AZ371" s="475"/>
      <c r="BA371" s="475"/>
      <c r="BB371" s="475"/>
      <c r="BC371" s="475"/>
      <c r="BD371" s="475"/>
    </row>
    <row r="372" spans="1:56" ht="26.25" customHeight="1">
      <c r="A372" s="429" t="s">
        <v>12967</v>
      </c>
      <c r="B372" s="429" t="s">
        <v>12934</v>
      </c>
      <c r="C372" s="362"/>
      <c r="D372" s="241" t="s">
        <v>12968</v>
      </c>
      <c r="E372" s="436"/>
      <c r="F372" s="469"/>
      <c r="G372" s="470" t="s">
        <v>12936</v>
      </c>
      <c r="H372" s="436"/>
      <c r="I372" s="44"/>
      <c r="J372" s="23"/>
      <c r="K372" s="23"/>
      <c r="L372" s="23"/>
      <c r="M372" s="23"/>
      <c r="N372" s="23"/>
      <c r="O372" s="436" t="s">
        <v>12969</v>
      </c>
      <c r="P372" s="436" t="s">
        <v>12970</v>
      </c>
      <c r="Q372" s="436"/>
      <c r="R372" s="432"/>
      <c r="S372" s="432"/>
      <c r="T372" s="432"/>
      <c r="U372" s="471"/>
      <c r="V372" s="432"/>
      <c r="W372" s="432"/>
      <c r="X372" s="432"/>
      <c r="Y372" s="432"/>
      <c r="Z372" s="432"/>
      <c r="AA372" s="432"/>
      <c r="AB372" s="416"/>
      <c r="AC372" s="432"/>
      <c r="AD372" s="432"/>
      <c r="AE372" s="432"/>
      <c r="AF372" s="432"/>
      <c r="AG372" s="432"/>
      <c r="AH372" s="432"/>
      <c r="AI372" s="416"/>
      <c r="AJ372" s="438"/>
      <c r="AK372" s="432"/>
      <c r="AL372" s="365" t="s">
        <v>12923</v>
      </c>
      <c r="AM372" s="416"/>
      <c r="AN372" s="472"/>
      <c r="AO372" s="467" t="s">
        <v>12971</v>
      </c>
      <c r="AP372" s="368" t="s">
        <v>11249</v>
      </c>
      <c r="AQ372" s="473">
        <v>43891</v>
      </c>
      <c r="AR372" s="474" t="s">
        <v>11400</v>
      </c>
      <c r="AS372" s="475"/>
      <c r="AT372" s="475"/>
      <c r="AU372" s="475"/>
      <c r="AV372" s="475"/>
      <c r="AW372" s="475"/>
      <c r="AX372" s="475"/>
      <c r="AY372" s="475"/>
      <c r="AZ372" s="475"/>
      <c r="BA372" s="475"/>
      <c r="BB372" s="475"/>
      <c r="BC372" s="475"/>
      <c r="BD372" s="475"/>
    </row>
    <row r="373" spans="1:56" ht="26.25" customHeight="1">
      <c r="A373" s="429" t="s">
        <v>12972</v>
      </c>
      <c r="B373" s="429" t="s">
        <v>12934</v>
      </c>
      <c r="C373" s="362"/>
      <c r="D373" s="241" t="s">
        <v>12973</v>
      </c>
      <c r="E373" s="436"/>
      <c r="F373" s="469"/>
      <c r="G373" s="470" t="s">
        <v>12936</v>
      </c>
      <c r="H373" s="436"/>
      <c r="I373" s="44"/>
      <c r="J373" s="23"/>
      <c r="K373" s="23"/>
      <c r="L373" s="23"/>
      <c r="M373" s="23"/>
      <c r="N373" s="23"/>
      <c r="O373" s="436" t="s">
        <v>12974</v>
      </c>
      <c r="P373" s="436" t="s">
        <v>12975</v>
      </c>
      <c r="Q373" s="436"/>
      <c r="R373" s="432"/>
      <c r="S373" s="432"/>
      <c r="T373" s="432"/>
      <c r="U373" s="471"/>
      <c r="V373" s="432"/>
      <c r="W373" s="432"/>
      <c r="X373" s="432"/>
      <c r="Y373" s="432"/>
      <c r="Z373" s="432"/>
      <c r="AA373" s="432"/>
      <c r="AB373" s="416"/>
      <c r="AC373" s="432"/>
      <c r="AD373" s="432"/>
      <c r="AE373" s="432"/>
      <c r="AF373" s="432"/>
      <c r="AG373" s="432"/>
      <c r="AH373" s="432"/>
      <c r="AI373" s="416"/>
      <c r="AJ373" s="438"/>
      <c r="AK373" s="432"/>
      <c r="AL373" s="365" t="s">
        <v>12923</v>
      </c>
      <c r="AM373" s="416"/>
      <c r="AN373" s="472"/>
      <c r="AO373" s="467" t="s">
        <v>12976</v>
      </c>
      <c r="AP373" s="368" t="s">
        <v>11249</v>
      </c>
      <c r="AQ373" s="473">
        <v>43891</v>
      </c>
      <c r="AR373" s="474" t="s">
        <v>11400</v>
      </c>
      <c r="AS373" s="475"/>
      <c r="AT373" s="475"/>
      <c r="AU373" s="475"/>
      <c r="AV373" s="475"/>
      <c r="AW373" s="475"/>
      <c r="AX373" s="475"/>
      <c r="AY373" s="475"/>
      <c r="AZ373" s="475"/>
      <c r="BA373" s="475"/>
      <c r="BB373" s="475"/>
      <c r="BC373" s="475"/>
      <c r="BD373" s="475"/>
    </row>
    <row r="374" spans="1:56" ht="26.25" customHeight="1">
      <c r="A374" s="429" t="s">
        <v>12977</v>
      </c>
      <c r="B374" s="429" t="s">
        <v>12934</v>
      </c>
      <c r="C374" s="362"/>
      <c r="D374" s="241" t="s">
        <v>12978</v>
      </c>
      <c r="E374" s="436"/>
      <c r="F374" s="469"/>
      <c r="G374" s="470" t="s">
        <v>12936</v>
      </c>
      <c r="H374" s="436"/>
      <c r="I374" s="44"/>
      <c r="J374" s="23"/>
      <c r="K374" s="23"/>
      <c r="L374" s="23"/>
      <c r="M374" s="23"/>
      <c r="N374" s="23"/>
      <c r="O374" s="436" t="s">
        <v>12979</v>
      </c>
      <c r="P374" s="436" t="s">
        <v>11313</v>
      </c>
      <c r="Q374" s="436"/>
      <c r="R374" s="432"/>
      <c r="S374" s="432"/>
      <c r="T374" s="432"/>
      <c r="U374" s="471"/>
      <c r="V374" s="432"/>
      <c r="W374" s="432"/>
      <c r="X374" s="432"/>
      <c r="Y374" s="432"/>
      <c r="Z374" s="432"/>
      <c r="AA374" s="432"/>
      <c r="AB374" s="416"/>
      <c r="AC374" s="432"/>
      <c r="AD374" s="432"/>
      <c r="AE374" s="432"/>
      <c r="AF374" s="432"/>
      <c r="AG374" s="432"/>
      <c r="AH374" s="432"/>
      <c r="AI374" s="416"/>
      <c r="AJ374" s="438"/>
      <c r="AK374" s="432"/>
      <c r="AL374" s="365" t="s">
        <v>12923</v>
      </c>
      <c r="AM374" s="416"/>
      <c r="AN374" s="472"/>
      <c r="AO374" s="467" t="s">
        <v>12980</v>
      </c>
      <c r="AP374" s="368" t="s">
        <v>11249</v>
      </c>
      <c r="AQ374" s="473">
        <v>43891</v>
      </c>
      <c r="AR374" s="474" t="s">
        <v>11400</v>
      </c>
      <c r="AS374" s="475"/>
      <c r="AT374" s="475"/>
      <c r="AU374" s="475"/>
      <c r="AV374" s="475"/>
      <c r="AW374" s="475"/>
      <c r="AX374" s="475"/>
      <c r="AY374" s="475"/>
      <c r="AZ374" s="475"/>
      <c r="BA374" s="475"/>
      <c r="BB374" s="475"/>
      <c r="BC374" s="475"/>
      <c r="BD374" s="475"/>
    </row>
    <row r="375" spans="1:56" ht="26.25" customHeight="1">
      <c r="A375" s="429" t="s">
        <v>12981</v>
      </c>
      <c r="B375" s="429" t="s">
        <v>12934</v>
      </c>
      <c r="C375" s="362"/>
      <c r="D375" s="241" t="s">
        <v>12982</v>
      </c>
      <c r="E375" s="436"/>
      <c r="F375" s="469"/>
      <c r="G375" s="470" t="s">
        <v>12936</v>
      </c>
      <c r="H375" s="436"/>
      <c r="I375" s="44"/>
      <c r="J375" s="23"/>
      <c r="K375" s="23"/>
      <c r="L375" s="23"/>
      <c r="M375" s="23"/>
      <c r="N375" s="23"/>
      <c r="O375" s="436" t="s">
        <v>12983</v>
      </c>
      <c r="P375" s="436" t="s">
        <v>11454</v>
      </c>
      <c r="Q375" s="436"/>
      <c r="R375" s="432"/>
      <c r="S375" s="432"/>
      <c r="T375" s="432"/>
      <c r="U375" s="471"/>
      <c r="V375" s="432"/>
      <c r="W375" s="432"/>
      <c r="X375" s="432"/>
      <c r="Y375" s="432"/>
      <c r="Z375" s="432"/>
      <c r="AA375" s="432"/>
      <c r="AB375" s="416"/>
      <c r="AC375" s="432"/>
      <c r="AD375" s="432"/>
      <c r="AE375" s="432"/>
      <c r="AF375" s="432"/>
      <c r="AG375" s="432"/>
      <c r="AH375" s="432"/>
      <c r="AI375" s="416"/>
      <c r="AJ375" s="438"/>
      <c r="AK375" s="432"/>
      <c r="AL375" s="365" t="s">
        <v>12923</v>
      </c>
      <c r="AM375" s="416"/>
      <c r="AN375" s="472"/>
      <c r="AO375" s="467" t="s">
        <v>12984</v>
      </c>
      <c r="AP375" s="368" t="s">
        <v>11249</v>
      </c>
      <c r="AQ375" s="473">
        <v>43891</v>
      </c>
      <c r="AR375" s="474" t="s">
        <v>11400</v>
      </c>
      <c r="AS375" s="475"/>
      <c r="AT375" s="475"/>
      <c r="AU375" s="475"/>
      <c r="AV375" s="475"/>
      <c r="AW375" s="475"/>
      <c r="AX375" s="475"/>
      <c r="AY375" s="475"/>
      <c r="AZ375" s="475"/>
      <c r="BA375" s="475"/>
      <c r="BB375" s="475"/>
      <c r="BC375" s="475"/>
      <c r="BD375" s="475"/>
    </row>
    <row r="376" spans="1:56" ht="26.25" customHeight="1">
      <c r="A376" s="429" t="s">
        <v>12985</v>
      </c>
      <c r="B376" s="429" t="s">
        <v>12934</v>
      </c>
      <c r="C376" s="362"/>
      <c r="D376" s="241" t="s">
        <v>12986</v>
      </c>
      <c r="E376" s="436"/>
      <c r="F376" s="469"/>
      <c r="G376" s="470" t="s">
        <v>12936</v>
      </c>
      <c r="H376" s="436"/>
      <c r="I376" s="44"/>
      <c r="J376" s="23"/>
      <c r="K376" s="23"/>
      <c r="L376" s="23"/>
      <c r="M376" s="23"/>
      <c r="N376" s="23"/>
      <c r="O376" s="436" t="s">
        <v>12987</v>
      </c>
      <c r="P376" s="436" t="s">
        <v>12988</v>
      </c>
      <c r="Q376" s="436"/>
      <c r="R376" s="432"/>
      <c r="S376" s="432"/>
      <c r="T376" s="432"/>
      <c r="U376" s="471"/>
      <c r="V376" s="432"/>
      <c r="W376" s="432"/>
      <c r="X376" s="432"/>
      <c r="Y376" s="432"/>
      <c r="Z376" s="432"/>
      <c r="AA376" s="432"/>
      <c r="AB376" s="416"/>
      <c r="AC376" s="432"/>
      <c r="AD376" s="432"/>
      <c r="AE376" s="432"/>
      <c r="AF376" s="432"/>
      <c r="AG376" s="432"/>
      <c r="AH376" s="432"/>
      <c r="AI376" s="416"/>
      <c r="AJ376" s="438"/>
      <c r="AK376" s="432"/>
      <c r="AL376" s="365" t="s">
        <v>12923</v>
      </c>
      <c r="AM376" s="416"/>
      <c r="AN376" s="472"/>
      <c r="AO376" s="467" t="s">
        <v>12989</v>
      </c>
      <c r="AP376" s="368" t="s">
        <v>11249</v>
      </c>
      <c r="AQ376" s="473">
        <v>43891</v>
      </c>
      <c r="AR376" s="474" t="s">
        <v>11400</v>
      </c>
      <c r="AS376" s="475"/>
      <c r="AT376" s="475"/>
      <c r="AU376" s="475"/>
      <c r="AV376" s="475"/>
      <c r="AW376" s="475"/>
      <c r="AX376" s="475"/>
      <c r="AY376" s="475"/>
      <c r="AZ376" s="475"/>
      <c r="BA376" s="475"/>
      <c r="BB376" s="475"/>
      <c r="BC376" s="475"/>
      <c r="BD376" s="475"/>
    </row>
    <row r="377" spans="1:56" ht="26.25" customHeight="1">
      <c r="A377" s="429" t="s">
        <v>12990</v>
      </c>
      <c r="B377" s="429" t="s">
        <v>12934</v>
      </c>
      <c r="C377" s="362"/>
      <c r="D377" s="241" t="s">
        <v>12991</v>
      </c>
      <c r="E377" s="436"/>
      <c r="F377" s="469"/>
      <c r="G377" s="470" t="s">
        <v>12936</v>
      </c>
      <c r="H377" s="436"/>
      <c r="I377" s="44"/>
      <c r="J377" s="23"/>
      <c r="K377" s="23"/>
      <c r="L377" s="23"/>
      <c r="M377" s="23"/>
      <c r="N377" s="23"/>
      <c r="O377" s="436" t="s">
        <v>12992</v>
      </c>
      <c r="P377" s="436" t="s">
        <v>12287</v>
      </c>
      <c r="Q377" s="436"/>
      <c r="R377" s="432"/>
      <c r="S377" s="432"/>
      <c r="T377" s="432"/>
      <c r="U377" s="471"/>
      <c r="V377" s="432"/>
      <c r="W377" s="432"/>
      <c r="X377" s="432"/>
      <c r="Y377" s="432"/>
      <c r="Z377" s="432"/>
      <c r="AA377" s="432"/>
      <c r="AB377" s="416"/>
      <c r="AC377" s="432"/>
      <c r="AD377" s="432"/>
      <c r="AE377" s="432"/>
      <c r="AF377" s="432"/>
      <c r="AG377" s="432"/>
      <c r="AH377" s="432"/>
      <c r="AI377" s="416"/>
      <c r="AJ377" s="438"/>
      <c r="AK377" s="432"/>
      <c r="AL377" s="365" t="s">
        <v>12923</v>
      </c>
      <c r="AM377" s="416"/>
      <c r="AN377" s="472"/>
      <c r="AO377" s="467" t="s">
        <v>12993</v>
      </c>
      <c r="AP377" s="368" t="s">
        <v>11249</v>
      </c>
      <c r="AQ377" s="473">
        <v>43891</v>
      </c>
      <c r="AR377" s="474" t="s">
        <v>11400</v>
      </c>
      <c r="AS377" s="475"/>
      <c r="AT377" s="475"/>
      <c r="AU377" s="475"/>
      <c r="AV377" s="475"/>
      <c r="AW377" s="475"/>
      <c r="AX377" s="475"/>
      <c r="AY377" s="475"/>
      <c r="AZ377" s="475"/>
      <c r="BA377" s="475"/>
      <c r="BB377" s="475"/>
      <c r="BC377" s="475"/>
      <c r="BD377" s="475"/>
    </row>
    <row r="378" spans="1:56" ht="26.25" customHeight="1">
      <c r="A378" s="429" t="s">
        <v>12994</v>
      </c>
      <c r="B378" s="429" t="s">
        <v>12934</v>
      </c>
      <c r="C378" s="362"/>
      <c r="D378" s="241" t="s">
        <v>12995</v>
      </c>
      <c r="E378" s="436"/>
      <c r="F378" s="469"/>
      <c r="G378" s="470" t="s">
        <v>12936</v>
      </c>
      <c r="H378" s="436"/>
      <c r="I378" s="44"/>
      <c r="J378" s="23"/>
      <c r="K378" s="23"/>
      <c r="L378" s="23"/>
      <c r="M378" s="23"/>
      <c r="N378" s="23"/>
      <c r="O378" s="436" t="s">
        <v>12996</v>
      </c>
      <c r="P378" s="436" t="s">
        <v>12389</v>
      </c>
      <c r="Q378" s="436"/>
      <c r="R378" s="432"/>
      <c r="S378" s="432"/>
      <c r="T378" s="432"/>
      <c r="U378" s="471"/>
      <c r="V378" s="432"/>
      <c r="W378" s="432"/>
      <c r="X378" s="432"/>
      <c r="Y378" s="432"/>
      <c r="Z378" s="432"/>
      <c r="AA378" s="432"/>
      <c r="AB378" s="416"/>
      <c r="AC378" s="432"/>
      <c r="AD378" s="432"/>
      <c r="AE378" s="432"/>
      <c r="AF378" s="432"/>
      <c r="AG378" s="432"/>
      <c r="AH378" s="432"/>
      <c r="AI378" s="416"/>
      <c r="AJ378" s="438"/>
      <c r="AK378" s="432"/>
      <c r="AL378" s="365" t="s">
        <v>12923</v>
      </c>
      <c r="AM378" s="416"/>
      <c r="AN378" s="472"/>
      <c r="AO378" s="467" t="s">
        <v>12997</v>
      </c>
      <c r="AP378" s="368" t="s">
        <v>11249</v>
      </c>
      <c r="AQ378" s="473">
        <v>43891</v>
      </c>
      <c r="AR378" s="474" t="s">
        <v>11400</v>
      </c>
      <c r="AS378" s="475"/>
      <c r="AT378" s="475"/>
      <c r="AU378" s="475"/>
      <c r="AV378" s="475"/>
      <c r="AW378" s="475"/>
      <c r="AX378" s="475"/>
      <c r="AY378" s="475"/>
      <c r="AZ378" s="475"/>
      <c r="BA378" s="475"/>
      <c r="BB378" s="475"/>
      <c r="BC378" s="475"/>
      <c r="BD378" s="475"/>
    </row>
    <row r="379" spans="1:56" ht="26.25" customHeight="1">
      <c r="A379" s="429" t="s">
        <v>12998</v>
      </c>
      <c r="B379" s="429" t="s">
        <v>12934</v>
      </c>
      <c r="C379" s="362"/>
      <c r="D379" s="241" t="s">
        <v>12999</v>
      </c>
      <c r="E379" s="436"/>
      <c r="F379" s="469"/>
      <c r="G379" s="470" t="s">
        <v>12936</v>
      </c>
      <c r="H379" s="436"/>
      <c r="I379" s="44"/>
      <c r="J379" s="23"/>
      <c r="K379" s="23"/>
      <c r="L379" s="23"/>
      <c r="M379" s="23"/>
      <c r="N379" s="23"/>
      <c r="O379" s="436" t="s">
        <v>13000</v>
      </c>
      <c r="P379" s="436" t="s">
        <v>11454</v>
      </c>
      <c r="Q379" s="436"/>
      <c r="R379" s="432"/>
      <c r="S379" s="432"/>
      <c r="T379" s="432"/>
      <c r="U379" s="471"/>
      <c r="V379" s="432"/>
      <c r="W379" s="432"/>
      <c r="X379" s="432"/>
      <c r="Y379" s="432"/>
      <c r="Z379" s="432"/>
      <c r="AA379" s="432"/>
      <c r="AB379" s="416"/>
      <c r="AC379" s="432"/>
      <c r="AD379" s="432"/>
      <c r="AE379" s="432"/>
      <c r="AF379" s="432"/>
      <c r="AG379" s="432"/>
      <c r="AH379" s="432"/>
      <c r="AI379" s="416"/>
      <c r="AJ379" s="438"/>
      <c r="AK379" s="432"/>
      <c r="AL379" s="365" t="s">
        <v>12923</v>
      </c>
      <c r="AM379" s="416"/>
      <c r="AN379" s="472"/>
      <c r="AO379" s="467" t="s">
        <v>13001</v>
      </c>
      <c r="AP379" s="368" t="s">
        <v>11249</v>
      </c>
      <c r="AQ379" s="473">
        <v>43891</v>
      </c>
      <c r="AR379" s="474" t="s">
        <v>11400</v>
      </c>
      <c r="AS379" s="475"/>
      <c r="AT379" s="475"/>
      <c r="AU379" s="475"/>
      <c r="AV379" s="475"/>
      <c r="AW379" s="475"/>
      <c r="AX379" s="475"/>
      <c r="AY379" s="475"/>
      <c r="AZ379" s="475"/>
      <c r="BA379" s="475"/>
      <c r="BB379" s="475"/>
      <c r="BC379" s="475"/>
      <c r="BD379" s="475"/>
    </row>
    <row r="380" spans="1:56" ht="26.25" customHeight="1">
      <c r="A380" s="429" t="s">
        <v>13002</v>
      </c>
      <c r="B380" s="429" t="s">
        <v>12934</v>
      </c>
      <c r="C380" s="362"/>
      <c r="D380" s="241" t="s">
        <v>13003</v>
      </c>
      <c r="E380" s="436"/>
      <c r="F380" s="469"/>
      <c r="G380" s="470" t="s">
        <v>12936</v>
      </c>
      <c r="H380" s="436"/>
      <c r="I380" s="44"/>
      <c r="J380" s="23"/>
      <c r="K380" s="23"/>
      <c r="L380" s="23"/>
      <c r="M380" s="23"/>
      <c r="N380" s="23"/>
      <c r="O380" s="436" t="s">
        <v>13004</v>
      </c>
      <c r="P380" s="436" t="s">
        <v>11454</v>
      </c>
      <c r="Q380" s="436"/>
      <c r="R380" s="432"/>
      <c r="S380" s="432"/>
      <c r="T380" s="432"/>
      <c r="U380" s="471"/>
      <c r="V380" s="432"/>
      <c r="W380" s="432"/>
      <c r="X380" s="432"/>
      <c r="Y380" s="432"/>
      <c r="Z380" s="432"/>
      <c r="AA380" s="432"/>
      <c r="AB380" s="416"/>
      <c r="AC380" s="432"/>
      <c r="AD380" s="432"/>
      <c r="AE380" s="432"/>
      <c r="AF380" s="432"/>
      <c r="AG380" s="432"/>
      <c r="AH380" s="432"/>
      <c r="AI380" s="416"/>
      <c r="AJ380" s="438"/>
      <c r="AK380" s="432"/>
      <c r="AL380" s="365" t="s">
        <v>12923</v>
      </c>
      <c r="AM380" s="416"/>
      <c r="AN380" s="472"/>
      <c r="AO380" s="467" t="s">
        <v>13005</v>
      </c>
      <c r="AP380" s="368" t="s">
        <v>11249</v>
      </c>
      <c r="AQ380" s="473">
        <v>43891</v>
      </c>
      <c r="AR380" s="474" t="s">
        <v>11400</v>
      </c>
      <c r="AS380" s="475"/>
      <c r="AT380" s="475"/>
      <c r="AU380" s="475"/>
      <c r="AV380" s="475"/>
      <c r="AW380" s="475"/>
      <c r="AX380" s="475"/>
      <c r="AY380" s="475"/>
      <c r="AZ380" s="475"/>
      <c r="BA380" s="475"/>
      <c r="BB380" s="475"/>
      <c r="BC380" s="475"/>
      <c r="BD380" s="475"/>
    </row>
    <row r="381" spans="1:56" ht="26.25" customHeight="1">
      <c r="A381" s="429" t="s">
        <v>13006</v>
      </c>
      <c r="B381" s="429" t="s">
        <v>12934</v>
      </c>
      <c r="C381" s="362"/>
      <c r="D381" s="241" t="s">
        <v>13007</v>
      </c>
      <c r="E381" s="436"/>
      <c r="F381" s="469"/>
      <c r="G381" s="470" t="s">
        <v>12936</v>
      </c>
      <c r="H381" s="436"/>
      <c r="I381" s="44"/>
      <c r="J381" s="23"/>
      <c r="K381" s="23"/>
      <c r="L381" s="23"/>
      <c r="M381" s="23"/>
      <c r="N381" s="23"/>
      <c r="O381" s="436" t="s">
        <v>13008</v>
      </c>
      <c r="P381" s="365" t="s">
        <v>11454</v>
      </c>
      <c r="Q381" s="365"/>
      <c r="R381" s="432"/>
      <c r="S381" s="432"/>
      <c r="T381" s="432"/>
      <c r="U381" s="471"/>
      <c r="V381" s="432"/>
      <c r="W381" s="432"/>
      <c r="X381" s="432"/>
      <c r="Y381" s="432"/>
      <c r="Z381" s="432"/>
      <c r="AA381" s="432"/>
      <c r="AB381" s="416"/>
      <c r="AC381" s="432"/>
      <c r="AD381" s="432"/>
      <c r="AE381" s="432"/>
      <c r="AF381" s="432"/>
      <c r="AG381" s="432"/>
      <c r="AH381" s="432"/>
      <c r="AI381" s="416"/>
      <c r="AJ381" s="438"/>
      <c r="AK381" s="432"/>
      <c r="AL381" s="365" t="s">
        <v>12923</v>
      </c>
      <c r="AM381" s="416"/>
      <c r="AN381" s="472"/>
      <c r="AO381" s="467" t="s">
        <v>13009</v>
      </c>
      <c r="AP381" s="368" t="s">
        <v>11249</v>
      </c>
      <c r="AQ381" s="473">
        <v>43891</v>
      </c>
      <c r="AR381" s="474" t="s">
        <v>11400</v>
      </c>
      <c r="AS381" s="475"/>
      <c r="AT381" s="475"/>
      <c r="AU381" s="475"/>
      <c r="AV381" s="475"/>
      <c r="AW381" s="475"/>
      <c r="AX381" s="475"/>
      <c r="AY381" s="475"/>
      <c r="AZ381" s="475"/>
      <c r="BA381" s="475"/>
      <c r="BB381" s="475"/>
      <c r="BC381" s="475"/>
      <c r="BD381" s="475"/>
    </row>
    <row r="382" spans="1:56" ht="26.25" customHeight="1">
      <c r="A382" s="429" t="s">
        <v>13010</v>
      </c>
      <c r="B382" s="429" t="s">
        <v>12934</v>
      </c>
      <c r="C382" s="362"/>
      <c r="D382" s="241" t="s">
        <v>13007</v>
      </c>
      <c r="E382" s="436"/>
      <c r="F382" s="469"/>
      <c r="G382" s="470" t="s">
        <v>12936</v>
      </c>
      <c r="H382" s="436"/>
      <c r="I382" s="44"/>
      <c r="J382" s="23"/>
      <c r="K382" s="23"/>
      <c r="L382" s="23"/>
      <c r="M382" s="23"/>
      <c r="N382" s="23"/>
      <c r="O382" s="436" t="s">
        <v>13011</v>
      </c>
      <c r="P382" s="436" t="s">
        <v>13012</v>
      </c>
      <c r="Q382" s="436"/>
      <c r="R382" s="432"/>
      <c r="S382" s="432"/>
      <c r="T382" s="432"/>
      <c r="U382" s="471"/>
      <c r="V382" s="432"/>
      <c r="W382" s="432"/>
      <c r="X382" s="432"/>
      <c r="Y382" s="432"/>
      <c r="Z382" s="432"/>
      <c r="AA382" s="432"/>
      <c r="AB382" s="416"/>
      <c r="AC382" s="432"/>
      <c r="AD382" s="432"/>
      <c r="AE382" s="432"/>
      <c r="AF382" s="432"/>
      <c r="AG382" s="432"/>
      <c r="AH382" s="432"/>
      <c r="AI382" s="416"/>
      <c r="AJ382" s="438"/>
      <c r="AK382" s="432"/>
      <c r="AL382" s="365" t="s">
        <v>12923</v>
      </c>
      <c r="AM382" s="416"/>
      <c r="AN382" s="472"/>
      <c r="AO382" s="467" t="s">
        <v>13013</v>
      </c>
      <c r="AP382" s="368" t="s">
        <v>11249</v>
      </c>
      <c r="AQ382" s="473">
        <v>43891</v>
      </c>
      <c r="AR382" s="474" t="s">
        <v>11400</v>
      </c>
      <c r="AS382" s="475"/>
      <c r="AT382" s="475"/>
      <c r="AU382" s="475"/>
      <c r="AV382" s="475"/>
      <c r="AW382" s="475"/>
      <c r="AX382" s="475"/>
      <c r="AY382" s="475"/>
      <c r="AZ382" s="475"/>
      <c r="BA382" s="475"/>
      <c r="BB382" s="475"/>
      <c r="BC382" s="475"/>
      <c r="BD382" s="475"/>
    </row>
    <row r="383" spans="1:56" ht="26.25" customHeight="1">
      <c r="A383" s="429" t="s">
        <v>13014</v>
      </c>
      <c r="B383" s="429" t="s">
        <v>12934</v>
      </c>
      <c r="C383" s="362"/>
      <c r="D383" s="241" t="s">
        <v>13007</v>
      </c>
      <c r="E383" s="436"/>
      <c r="F383" s="469"/>
      <c r="G383" s="470" t="s">
        <v>12936</v>
      </c>
      <c r="H383" s="436"/>
      <c r="I383" s="44"/>
      <c r="J383" s="23"/>
      <c r="K383" s="23"/>
      <c r="L383" s="23"/>
      <c r="M383" s="23"/>
      <c r="N383" s="23"/>
      <c r="O383" s="436" t="s">
        <v>13015</v>
      </c>
      <c r="P383" s="436" t="s">
        <v>11454</v>
      </c>
      <c r="Q383" s="436"/>
      <c r="R383" s="432"/>
      <c r="S383" s="432"/>
      <c r="T383" s="432"/>
      <c r="U383" s="471"/>
      <c r="V383" s="432"/>
      <c r="W383" s="432"/>
      <c r="X383" s="432"/>
      <c r="Y383" s="432"/>
      <c r="Z383" s="432"/>
      <c r="AA383" s="432"/>
      <c r="AB383" s="416"/>
      <c r="AC383" s="432"/>
      <c r="AD383" s="432"/>
      <c r="AE383" s="432"/>
      <c r="AF383" s="432"/>
      <c r="AG383" s="432"/>
      <c r="AH383" s="432"/>
      <c r="AI383" s="416"/>
      <c r="AJ383" s="438"/>
      <c r="AK383" s="432"/>
      <c r="AL383" s="365" t="s">
        <v>12923</v>
      </c>
      <c r="AM383" s="416"/>
      <c r="AN383" s="472"/>
      <c r="AO383" s="467" t="s">
        <v>13016</v>
      </c>
      <c r="AP383" s="368" t="s">
        <v>11249</v>
      </c>
      <c r="AQ383" s="473">
        <v>43891</v>
      </c>
      <c r="AR383" s="474" t="s">
        <v>11400</v>
      </c>
      <c r="AS383" s="475"/>
      <c r="AT383" s="475"/>
      <c r="AU383" s="475"/>
      <c r="AV383" s="475"/>
      <c r="AW383" s="475"/>
      <c r="AX383" s="475"/>
      <c r="AY383" s="475"/>
      <c r="AZ383" s="475"/>
      <c r="BA383" s="475"/>
      <c r="BB383" s="475"/>
      <c r="BC383" s="475"/>
      <c r="BD383" s="475"/>
    </row>
    <row r="384" spans="1:56" ht="26.25" customHeight="1">
      <c r="A384" s="429" t="s">
        <v>13017</v>
      </c>
      <c r="B384" s="429" t="s">
        <v>12934</v>
      </c>
      <c r="C384" s="362"/>
      <c r="D384" s="241" t="s">
        <v>13018</v>
      </c>
      <c r="E384" s="436"/>
      <c r="F384" s="469"/>
      <c r="G384" s="470" t="s">
        <v>12936</v>
      </c>
      <c r="H384" s="436"/>
      <c r="I384" s="44"/>
      <c r="J384" s="23"/>
      <c r="K384" s="23"/>
      <c r="L384" s="23"/>
      <c r="M384" s="23"/>
      <c r="N384" s="23"/>
      <c r="O384" s="436" t="s">
        <v>13019</v>
      </c>
      <c r="P384" s="436" t="s">
        <v>13020</v>
      </c>
      <c r="Q384" s="436"/>
      <c r="R384" s="432"/>
      <c r="S384" s="432"/>
      <c r="T384" s="432"/>
      <c r="U384" s="471"/>
      <c r="V384" s="432"/>
      <c r="W384" s="432"/>
      <c r="X384" s="432"/>
      <c r="Y384" s="432"/>
      <c r="Z384" s="432"/>
      <c r="AA384" s="432"/>
      <c r="AB384" s="416"/>
      <c r="AC384" s="432"/>
      <c r="AD384" s="432"/>
      <c r="AE384" s="432"/>
      <c r="AF384" s="432"/>
      <c r="AG384" s="432"/>
      <c r="AH384" s="432"/>
      <c r="AI384" s="416"/>
      <c r="AJ384" s="438"/>
      <c r="AK384" s="432"/>
      <c r="AL384" s="365" t="s">
        <v>12923</v>
      </c>
      <c r="AM384" s="416"/>
      <c r="AN384" s="472"/>
      <c r="AO384" s="467" t="s">
        <v>13021</v>
      </c>
      <c r="AP384" s="368" t="s">
        <v>11249</v>
      </c>
      <c r="AQ384" s="473">
        <v>43891</v>
      </c>
      <c r="AR384" s="474" t="s">
        <v>11400</v>
      </c>
      <c r="AS384" s="475"/>
      <c r="AT384" s="475"/>
      <c r="AU384" s="475"/>
      <c r="AV384" s="475"/>
      <c r="AW384" s="475"/>
      <c r="AX384" s="475"/>
      <c r="AY384" s="475"/>
      <c r="AZ384" s="475"/>
      <c r="BA384" s="475"/>
      <c r="BB384" s="475"/>
      <c r="BC384" s="475"/>
      <c r="BD384" s="475"/>
    </row>
    <row r="385" spans="1:56" ht="26.25" customHeight="1">
      <c r="A385" s="429" t="s">
        <v>13022</v>
      </c>
      <c r="B385" s="429" t="s">
        <v>12934</v>
      </c>
      <c r="C385" s="362"/>
      <c r="D385" s="241" t="s">
        <v>13023</v>
      </c>
      <c r="E385" s="436"/>
      <c r="F385" s="469"/>
      <c r="G385" s="470" t="s">
        <v>12936</v>
      </c>
      <c r="H385" s="436"/>
      <c r="I385" s="44"/>
      <c r="J385" s="23"/>
      <c r="K385" s="23"/>
      <c r="L385" s="23"/>
      <c r="M385" s="23"/>
      <c r="N385" s="23"/>
      <c r="O385" s="436" t="s">
        <v>13024</v>
      </c>
      <c r="P385" s="436" t="s">
        <v>11313</v>
      </c>
      <c r="Q385" s="436"/>
      <c r="R385" s="432"/>
      <c r="S385" s="432"/>
      <c r="T385" s="432"/>
      <c r="U385" s="471"/>
      <c r="V385" s="432"/>
      <c r="W385" s="432"/>
      <c r="X385" s="432"/>
      <c r="Y385" s="432"/>
      <c r="Z385" s="432"/>
      <c r="AA385" s="432"/>
      <c r="AB385" s="416"/>
      <c r="AC385" s="432"/>
      <c r="AD385" s="432"/>
      <c r="AE385" s="432"/>
      <c r="AF385" s="432"/>
      <c r="AG385" s="432"/>
      <c r="AH385" s="432"/>
      <c r="AI385" s="416"/>
      <c r="AJ385" s="438"/>
      <c r="AK385" s="432"/>
      <c r="AL385" s="365" t="s">
        <v>12923</v>
      </c>
      <c r="AM385" s="416"/>
      <c r="AN385" s="472"/>
      <c r="AO385" s="467" t="s">
        <v>13025</v>
      </c>
      <c r="AP385" s="368" t="s">
        <v>11249</v>
      </c>
      <c r="AQ385" s="473">
        <v>43891</v>
      </c>
      <c r="AR385" s="474" t="s">
        <v>11400</v>
      </c>
      <c r="AS385" s="475"/>
      <c r="AT385" s="475"/>
      <c r="AU385" s="475"/>
      <c r="AV385" s="475"/>
      <c r="AW385" s="475"/>
      <c r="AX385" s="475"/>
      <c r="AY385" s="475"/>
      <c r="AZ385" s="475"/>
      <c r="BA385" s="475"/>
      <c r="BB385" s="475"/>
      <c r="BC385" s="475"/>
      <c r="BD385" s="475"/>
    </row>
    <row r="386" spans="1:56" ht="26.25" customHeight="1">
      <c r="A386" s="429" t="s">
        <v>13026</v>
      </c>
      <c r="B386" s="429" t="s">
        <v>12934</v>
      </c>
      <c r="C386" s="362"/>
      <c r="D386" s="241" t="s">
        <v>12914</v>
      </c>
      <c r="E386" s="436"/>
      <c r="F386" s="469"/>
      <c r="G386" s="470" t="s">
        <v>12936</v>
      </c>
      <c r="H386" s="436"/>
      <c r="I386" s="44"/>
      <c r="J386" s="23"/>
      <c r="K386" s="23"/>
      <c r="L386" s="23"/>
      <c r="M386" s="23"/>
      <c r="N386" s="23"/>
      <c r="O386" s="436" t="s">
        <v>13027</v>
      </c>
      <c r="P386" s="436" t="s">
        <v>13028</v>
      </c>
      <c r="Q386" s="436"/>
      <c r="R386" s="432"/>
      <c r="S386" s="432"/>
      <c r="T386" s="432"/>
      <c r="U386" s="471"/>
      <c r="V386" s="432"/>
      <c r="W386" s="432"/>
      <c r="X386" s="432"/>
      <c r="Y386" s="432"/>
      <c r="Z386" s="432"/>
      <c r="AA386" s="432"/>
      <c r="AB386" s="416"/>
      <c r="AC386" s="432"/>
      <c r="AD386" s="432"/>
      <c r="AE386" s="432"/>
      <c r="AF386" s="432"/>
      <c r="AG386" s="432"/>
      <c r="AH386" s="432"/>
      <c r="AI386" s="416"/>
      <c r="AJ386" s="438"/>
      <c r="AK386" s="432"/>
      <c r="AL386" s="365" t="s">
        <v>12923</v>
      </c>
      <c r="AM386" s="416"/>
      <c r="AN386" s="472"/>
      <c r="AO386" s="467" t="s">
        <v>13029</v>
      </c>
      <c r="AP386" s="368" t="s">
        <v>11249</v>
      </c>
      <c r="AQ386" s="473">
        <v>43891</v>
      </c>
      <c r="AR386" s="474" t="s">
        <v>11400</v>
      </c>
      <c r="AS386" s="475"/>
      <c r="AT386" s="475"/>
      <c r="AU386" s="475"/>
      <c r="AV386" s="475"/>
      <c r="AW386" s="475"/>
      <c r="AX386" s="475"/>
      <c r="AY386" s="475"/>
      <c r="AZ386" s="475"/>
      <c r="BA386" s="475"/>
      <c r="BB386" s="475"/>
      <c r="BC386" s="475"/>
      <c r="BD386" s="475"/>
    </row>
    <row r="387" spans="1:56" ht="26.25" customHeight="1">
      <c r="A387" s="429" t="s">
        <v>13030</v>
      </c>
      <c r="B387" s="429" t="s">
        <v>12934</v>
      </c>
      <c r="C387" s="362"/>
      <c r="D387" s="241" t="s">
        <v>12914</v>
      </c>
      <c r="E387" s="436"/>
      <c r="F387" s="469"/>
      <c r="G387" s="470" t="s">
        <v>12936</v>
      </c>
      <c r="H387" s="436"/>
      <c r="I387" s="44"/>
      <c r="J387" s="23"/>
      <c r="K387" s="23"/>
      <c r="L387" s="23"/>
      <c r="M387" s="23"/>
      <c r="N387" s="23"/>
      <c r="O387" s="436" t="s">
        <v>13031</v>
      </c>
      <c r="P387" s="436" t="s">
        <v>13028</v>
      </c>
      <c r="Q387" s="436"/>
      <c r="R387" s="432"/>
      <c r="S387" s="432"/>
      <c r="T387" s="432"/>
      <c r="U387" s="471"/>
      <c r="V387" s="432"/>
      <c r="W387" s="432"/>
      <c r="X387" s="432"/>
      <c r="Y387" s="432"/>
      <c r="Z387" s="432"/>
      <c r="AA387" s="432"/>
      <c r="AB387" s="416"/>
      <c r="AC387" s="432"/>
      <c r="AD387" s="432"/>
      <c r="AE387" s="432"/>
      <c r="AF387" s="432"/>
      <c r="AG387" s="432"/>
      <c r="AH387" s="432"/>
      <c r="AI387" s="416"/>
      <c r="AJ387" s="438"/>
      <c r="AK387" s="432"/>
      <c r="AL387" s="365" t="s">
        <v>12923</v>
      </c>
      <c r="AM387" s="416"/>
      <c r="AN387" s="472"/>
      <c r="AO387" s="467" t="s">
        <v>13032</v>
      </c>
      <c r="AP387" s="368" t="s">
        <v>11249</v>
      </c>
      <c r="AQ387" s="473">
        <v>43891</v>
      </c>
      <c r="AR387" s="474" t="s">
        <v>11400</v>
      </c>
      <c r="AS387" s="475"/>
      <c r="AT387" s="475"/>
      <c r="AU387" s="475"/>
      <c r="AV387" s="475"/>
      <c r="AW387" s="475"/>
      <c r="AX387" s="475"/>
      <c r="AY387" s="475"/>
      <c r="AZ387" s="475"/>
      <c r="BA387" s="475"/>
      <c r="BB387" s="475"/>
      <c r="BC387" s="475"/>
      <c r="BD387" s="475"/>
    </row>
    <row r="388" spans="1:56" ht="26.25" customHeight="1">
      <c r="A388" s="429" t="s">
        <v>13033</v>
      </c>
      <c r="B388" s="429" t="s">
        <v>12934</v>
      </c>
      <c r="C388" s="362"/>
      <c r="D388" s="241" t="s">
        <v>13034</v>
      </c>
      <c r="E388" s="436"/>
      <c r="F388" s="469"/>
      <c r="G388" s="470" t="s">
        <v>12936</v>
      </c>
      <c r="H388" s="436"/>
      <c r="I388" s="44"/>
      <c r="J388" s="23"/>
      <c r="K388" s="23"/>
      <c r="L388" s="23"/>
      <c r="M388" s="23"/>
      <c r="N388" s="23"/>
      <c r="O388" s="436" t="s">
        <v>13035</v>
      </c>
      <c r="P388" s="436" t="s">
        <v>13036</v>
      </c>
      <c r="Q388" s="436"/>
      <c r="R388" s="432"/>
      <c r="S388" s="432"/>
      <c r="T388" s="432"/>
      <c r="U388" s="471"/>
      <c r="V388" s="432"/>
      <c r="W388" s="432"/>
      <c r="X388" s="432"/>
      <c r="Y388" s="432"/>
      <c r="Z388" s="432"/>
      <c r="AA388" s="432"/>
      <c r="AB388" s="416"/>
      <c r="AC388" s="432"/>
      <c r="AD388" s="432"/>
      <c r="AE388" s="432"/>
      <c r="AF388" s="432"/>
      <c r="AG388" s="432"/>
      <c r="AH388" s="432"/>
      <c r="AI388" s="416"/>
      <c r="AJ388" s="438"/>
      <c r="AK388" s="432"/>
      <c r="AL388" s="365" t="s">
        <v>12923</v>
      </c>
      <c r="AM388" s="416"/>
      <c r="AN388" s="472"/>
      <c r="AO388" s="467" t="s">
        <v>13037</v>
      </c>
      <c r="AP388" s="368" t="s">
        <v>11249</v>
      </c>
      <c r="AQ388" s="473">
        <v>43891</v>
      </c>
      <c r="AR388" s="474" t="s">
        <v>11400</v>
      </c>
      <c r="AS388" s="475"/>
      <c r="AT388" s="475"/>
      <c r="AU388" s="475"/>
      <c r="AV388" s="475"/>
      <c r="AW388" s="475"/>
      <c r="AX388" s="475"/>
      <c r="AY388" s="475"/>
      <c r="AZ388" s="475"/>
      <c r="BA388" s="475"/>
      <c r="BB388" s="475"/>
      <c r="BC388" s="475"/>
      <c r="BD388" s="475"/>
    </row>
    <row r="389" spans="1:56" ht="26.25" customHeight="1">
      <c r="A389" s="429" t="s">
        <v>13038</v>
      </c>
      <c r="B389" s="429" t="s">
        <v>12934</v>
      </c>
      <c r="C389" s="362"/>
      <c r="D389" s="241" t="s">
        <v>13039</v>
      </c>
      <c r="E389" s="436"/>
      <c r="F389" s="469"/>
      <c r="G389" s="470" t="s">
        <v>12936</v>
      </c>
      <c r="H389" s="436"/>
      <c r="I389" s="44"/>
      <c r="J389" s="23"/>
      <c r="K389" s="23"/>
      <c r="L389" s="23"/>
      <c r="M389" s="23"/>
      <c r="N389" s="23"/>
      <c r="O389" s="436" t="s">
        <v>13040</v>
      </c>
      <c r="P389" s="436" t="s">
        <v>13041</v>
      </c>
      <c r="Q389" s="436"/>
      <c r="R389" s="432"/>
      <c r="S389" s="432"/>
      <c r="T389" s="432"/>
      <c r="U389" s="471"/>
      <c r="V389" s="432"/>
      <c r="W389" s="432"/>
      <c r="X389" s="432"/>
      <c r="Y389" s="432"/>
      <c r="Z389" s="432"/>
      <c r="AA389" s="432"/>
      <c r="AB389" s="416"/>
      <c r="AC389" s="432"/>
      <c r="AD389" s="432"/>
      <c r="AE389" s="432"/>
      <c r="AF389" s="432"/>
      <c r="AG389" s="432"/>
      <c r="AH389" s="432"/>
      <c r="AI389" s="416"/>
      <c r="AJ389" s="438"/>
      <c r="AK389" s="432"/>
      <c r="AL389" s="365" t="s">
        <v>12923</v>
      </c>
      <c r="AM389" s="416"/>
      <c r="AN389" s="472"/>
      <c r="AO389" s="467" t="s">
        <v>13042</v>
      </c>
      <c r="AP389" s="368" t="s">
        <v>11249</v>
      </c>
      <c r="AQ389" s="473">
        <v>43891</v>
      </c>
      <c r="AR389" s="474" t="s">
        <v>11400</v>
      </c>
      <c r="AS389" s="475"/>
      <c r="AT389" s="475"/>
      <c r="AU389" s="475"/>
      <c r="AV389" s="475"/>
      <c r="AW389" s="475"/>
      <c r="AX389" s="475"/>
      <c r="AY389" s="475"/>
      <c r="AZ389" s="475"/>
      <c r="BA389" s="475"/>
      <c r="BB389" s="475"/>
      <c r="BC389" s="475"/>
      <c r="BD389" s="475"/>
    </row>
    <row r="390" spans="1:56" ht="26.25" customHeight="1">
      <c r="A390" s="429" t="s">
        <v>13043</v>
      </c>
      <c r="B390" s="429" t="s">
        <v>12934</v>
      </c>
      <c r="C390" s="362"/>
      <c r="D390" s="241" t="s">
        <v>13044</v>
      </c>
      <c r="E390" s="436"/>
      <c r="F390" s="469"/>
      <c r="G390" s="470" t="s">
        <v>12936</v>
      </c>
      <c r="H390" s="436"/>
      <c r="I390" s="44"/>
      <c r="J390" s="23"/>
      <c r="K390" s="23"/>
      <c r="L390" s="23"/>
      <c r="M390" s="23"/>
      <c r="N390" s="23"/>
      <c r="O390" s="436" t="s">
        <v>13045</v>
      </c>
      <c r="P390" s="436" t="s">
        <v>13046</v>
      </c>
      <c r="Q390" s="436"/>
      <c r="R390" s="432"/>
      <c r="S390" s="432"/>
      <c r="T390" s="432"/>
      <c r="U390" s="471"/>
      <c r="V390" s="432"/>
      <c r="W390" s="432"/>
      <c r="X390" s="432"/>
      <c r="Y390" s="432"/>
      <c r="Z390" s="432"/>
      <c r="AA390" s="432"/>
      <c r="AB390" s="416"/>
      <c r="AC390" s="432"/>
      <c r="AD390" s="432"/>
      <c r="AE390" s="432"/>
      <c r="AF390" s="432"/>
      <c r="AG390" s="432"/>
      <c r="AH390" s="432"/>
      <c r="AI390" s="416"/>
      <c r="AJ390" s="438"/>
      <c r="AK390" s="432"/>
      <c r="AL390" s="365" t="s">
        <v>12923</v>
      </c>
      <c r="AM390" s="416"/>
      <c r="AN390" s="472"/>
      <c r="AO390" s="467" t="s">
        <v>13047</v>
      </c>
      <c r="AP390" s="368" t="s">
        <v>11249</v>
      </c>
      <c r="AQ390" s="473">
        <v>43891</v>
      </c>
      <c r="AR390" s="474" t="s">
        <v>11400</v>
      </c>
      <c r="AS390" s="475"/>
      <c r="AT390" s="475"/>
      <c r="AU390" s="475"/>
      <c r="AV390" s="475"/>
      <c r="AW390" s="475"/>
      <c r="AX390" s="475"/>
      <c r="AY390" s="475"/>
      <c r="AZ390" s="475"/>
      <c r="BA390" s="475"/>
      <c r="BB390" s="475"/>
      <c r="BC390" s="475"/>
      <c r="BD390" s="475"/>
    </row>
    <row r="391" spans="1:56" ht="26.25" customHeight="1">
      <c r="A391" s="429" t="s">
        <v>13048</v>
      </c>
      <c r="B391" s="429" t="s">
        <v>12934</v>
      </c>
      <c r="C391" s="362"/>
      <c r="D391" s="241" t="s">
        <v>13049</v>
      </c>
      <c r="E391" s="436"/>
      <c r="F391" s="469"/>
      <c r="G391" s="470" t="s">
        <v>12936</v>
      </c>
      <c r="H391" s="436"/>
      <c r="I391" s="44"/>
      <c r="J391" s="23"/>
      <c r="K391" s="23"/>
      <c r="L391" s="23"/>
      <c r="M391" s="23"/>
      <c r="N391" s="23"/>
      <c r="O391" s="436" t="s">
        <v>13050</v>
      </c>
      <c r="P391" s="436" t="s">
        <v>13051</v>
      </c>
      <c r="Q391" s="436"/>
      <c r="R391" s="432"/>
      <c r="S391" s="432"/>
      <c r="T391" s="432"/>
      <c r="U391" s="471"/>
      <c r="V391" s="432"/>
      <c r="W391" s="432"/>
      <c r="X391" s="432"/>
      <c r="Y391" s="432"/>
      <c r="Z391" s="432"/>
      <c r="AA391" s="432"/>
      <c r="AB391" s="416"/>
      <c r="AC391" s="432"/>
      <c r="AD391" s="432"/>
      <c r="AE391" s="432"/>
      <c r="AF391" s="432"/>
      <c r="AG391" s="432"/>
      <c r="AH391" s="432"/>
      <c r="AI391" s="416"/>
      <c r="AJ391" s="438"/>
      <c r="AK391" s="432"/>
      <c r="AL391" s="365" t="s">
        <v>12923</v>
      </c>
      <c r="AM391" s="416"/>
      <c r="AN391" s="472"/>
      <c r="AO391" s="467" t="s">
        <v>13052</v>
      </c>
      <c r="AP391" s="368" t="s">
        <v>11249</v>
      </c>
      <c r="AQ391" s="473">
        <v>43891</v>
      </c>
      <c r="AR391" s="474" t="s">
        <v>11400</v>
      </c>
      <c r="AS391" s="475"/>
      <c r="AT391" s="475"/>
      <c r="AU391" s="475"/>
      <c r="AV391" s="475"/>
      <c r="AW391" s="475"/>
      <c r="AX391" s="475"/>
      <c r="AY391" s="475"/>
      <c r="AZ391" s="475"/>
      <c r="BA391" s="475"/>
      <c r="BB391" s="475"/>
      <c r="BC391" s="475"/>
      <c r="BD391" s="475"/>
    </row>
    <row r="392" spans="1:56" ht="26.25" customHeight="1">
      <c r="A392" s="429" t="s">
        <v>13053</v>
      </c>
      <c r="B392" s="429" t="s">
        <v>12934</v>
      </c>
      <c r="C392" s="362"/>
      <c r="D392" s="241" t="s">
        <v>13054</v>
      </c>
      <c r="E392" s="436"/>
      <c r="F392" s="469"/>
      <c r="G392" s="470" t="s">
        <v>12936</v>
      </c>
      <c r="H392" s="436"/>
      <c r="I392" s="44"/>
      <c r="J392" s="23"/>
      <c r="K392" s="23"/>
      <c r="L392" s="23"/>
      <c r="M392" s="23"/>
      <c r="N392" s="23"/>
      <c r="O392" s="436" t="s">
        <v>13055</v>
      </c>
      <c r="P392" s="436" t="s">
        <v>12406</v>
      </c>
      <c r="Q392" s="436"/>
      <c r="R392" s="432"/>
      <c r="S392" s="432"/>
      <c r="T392" s="432"/>
      <c r="U392" s="471"/>
      <c r="V392" s="432"/>
      <c r="W392" s="432"/>
      <c r="X392" s="432"/>
      <c r="Y392" s="432"/>
      <c r="Z392" s="432"/>
      <c r="AA392" s="432"/>
      <c r="AB392" s="416"/>
      <c r="AC392" s="432"/>
      <c r="AD392" s="432"/>
      <c r="AE392" s="432"/>
      <c r="AF392" s="432"/>
      <c r="AG392" s="432"/>
      <c r="AH392" s="432"/>
      <c r="AI392" s="416"/>
      <c r="AJ392" s="438"/>
      <c r="AK392" s="432"/>
      <c r="AL392" s="365" t="s">
        <v>12923</v>
      </c>
      <c r="AM392" s="416"/>
      <c r="AN392" s="472"/>
      <c r="AO392" s="467" t="s">
        <v>13056</v>
      </c>
      <c r="AP392" s="368" t="s">
        <v>11249</v>
      </c>
      <c r="AQ392" s="473">
        <v>43891</v>
      </c>
      <c r="AR392" s="474" t="s">
        <v>11400</v>
      </c>
      <c r="AS392" s="475"/>
      <c r="AT392" s="475"/>
      <c r="AU392" s="475"/>
      <c r="AV392" s="475"/>
      <c r="AW392" s="475"/>
      <c r="AX392" s="475"/>
      <c r="AY392" s="475"/>
      <c r="AZ392" s="475"/>
      <c r="BA392" s="475"/>
      <c r="BB392" s="475"/>
      <c r="BC392" s="475"/>
      <c r="BD392" s="475"/>
    </row>
    <row r="393" spans="1:56" ht="26.25" customHeight="1">
      <c r="A393" s="429" t="s">
        <v>13057</v>
      </c>
      <c r="B393" s="429" t="s">
        <v>12934</v>
      </c>
      <c r="C393" s="362"/>
      <c r="D393" s="241" t="s">
        <v>13058</v>
      </c>
      <c r="E393" s="436"/>
      <c r="F393" s="469"/>
      <c r="G393" s="470" t="s">
        <v>12936</v>
      </c>
      <c r="H393" s="436"/>
      <c r="I393" s="44"/>
      <c r="J393" s="23"/>
      <c r="K393" s="23"/>
      <c r="L393" s="23"/>
      <c r="M393" s="23"/>
      <c r="N393" s="23"/>
      <c r="O393" s="436" t="s">
        <v>13059</v>
      </c>
      <c r="P393" s="436" t="s">
        <v>12308</v>
      </c>
      <c r="Q393" s="436"/>
      <c r="R393" s="432"/>
      <c r="S393" s="432"/>
      <c r="T393" s="432"/>
      <c r="U393" s="471"/>
      <c r="V393" s="432"/>
      <c r="W393" s="432"/>
      <c r="X393" s="432"/>
      <c r="Y393" s="432"/>
      <c r="Z393" s="432"/>
      <c r="AA393" s="432"/>
      <c r="AB393" s="416"/>
      <c r="AC393" s="432"/>
      <c r="AD393" s="432"/>
      <c r="AE393" s="432"/>
      <c r="AF393" s="432"/>
      <c r="AG393" s="432"/>
      <c r="AH393" s="432"/>
      <c r="AI393" s="416"/>
      <c r="AJ393" s="438"/>
      <c r="AK393" s="432"/>
      <c r="AL393" s="365" t="s">
        <v>12923</v>
      </c>
      <c r="AM393" s="416"/>
      <c r="AN393" s="472"/>
      <c r="AO393" s="467" t="s">
        <v>13060</v>
      </c>
      <c r="AP393" s="368" t="s">
        <v>11249</v>
      </c>
      <c r="AQ393" s="473">
        <v>43891</v>
      </c>
      <c r="AR393" s="474" t="s">
        <v>11400</v>
      </c>
      <c r="AS393" s="475"/>
      <c r="AT393" s="475"/>
      <c r="AU393" s="475"/>
      <c r="AV393" s="475"/>
      <c r="AW393" s="475"/>
      <c r="AX393" s="475"/>
      <c r="AY393" s="475"/>
      <c r="AZ393" s="475"/>
      <c r="BA393" s="475"/>
      <c r="BB393" s="475"/>
      <c r="BC393" s="475"/>
      <c r="BD393" s="475"/>
    </row>
    <row r="394" spans="1:56" ht="26.25" customHeight="1">
      <c r="A394" s="429" t="s">
        <v>13061</v>
      </c>
      <c r="B394" s="429" t="s">
        <v>12934</v>
      </c>
      <c r="C394" s="362"/>
      <c r="D394" s="241" t="s">
        <v>13062</v>
      </c>
      <c r="E394" s="436"/>
      <c r="F394" s="469"/>
      <c r="G394" s="470" t="s">
        <v>12936</v>
      </c>
      <c r="H394" s="436"/>
      <c r="I394" s="44"/>
      <c r="J394" s="23"/>
      <c r="K394" s="23"/>
      <c r="L394" s="23"/>
      <c r="M394" s="23"/>
      <c r="N394" s="23"/>
      <c r="O394" s="436" t="s">
        <v>13063</v>
      </c>
      <c r="P394" s="436" t="s">
        <v>13064</v>
      </c>
      <c r="Q394" s="436"/>
      <c r="R394" s="432"/>
      <c r="S394" s="432"/>
      <c r="T394" s="432"/>
      <c r="U394" s="471"/>
      <c r="V394" s="432"/>
      <c r="W394" s="432"/>
      <c r="X394" s="432"/>
      <c r="Y394" s="432"/>
      <c r="Z394" s="432"/>
      <c r="AA394" s="432"/>
      <c r="AB394" s="416"/>
      <c r="AC394" s="432"/>
      <c r="AD394" s="432"/>
      <c r="AE394" s="432"/>
      <c r="AF394" s="432"/>
      <c r="AG394" s="432"/>
      <c r="AH394" s="432"/>
      <c r="AI394" s="416"/>
      <c r="AJ394" s="438"/>
      <c r="AK394" s="432"/>
      <c r="AL394" s="365" t="s">
        <v>12923</v>
      </c>
      <c r="AM394" s="416"/>
      <c r="AN394" s="472"/>
      <c r="AO394" s="467" t="s">
        <v>13065</v>
      </c>
      <c r="AP394" s="368" t="s">
        <v>11249</v>
      </c>
      <c r="AQ394" s="473">
        <v>43891</v>
      </c>
      <c r="AR394" s="474" t="s">
        <v>11400</v>
      </c>
      <c r="AS394" s="475"/>
      <c r="AT394" s="475"/>
      <c r="AU394" s="475"/>
      <c r="AV394" s="475"/>
      <c r="AW394" s="475"/>
      <c r="AX394" s="475"/>
      <c r="AY394" s="475"/>
      <c r="AZ394" s="475"/>
      <c r="BA394" s="475"/>
      <c r="BB394" s="475"/>
      <c r="BC394" s="475"/>
      <c r="BD394" s="475"/>
    </row>
    <row r="395" spans="1:56" ht="26.25" customHeight="1">
      <c r="A395" s="429" t="s">
        <v>13066</v>
      </c>
      <c r="B395" s="429" t="s">
        <v>12934</v>
      </c>
      <c r="C395" s="362"/>
      <c r="D395" s="241" t="s">
        <v>13067</v>
      </c>
      <c r="E395" s="436"/>
      <c r="F395" s="469"/>
      <c r="G395" s="470" t="s">
        <v>12936</v>
      </c>
      <c r="H395" s="436"/>
      <c r="I395" s="44"/>
      <c r="J395" s="23"/>
      <c r="K395" s="23"/>
      <c r="L395" s="23"/>
      <c r="M395" s="23"/>
      <c r="N395" s="23"/>
      <c r="O395" s="436" t="s">
        <v>13068</v>
      </c>
      <c r="P395" s="436" t="s">
        <v>11313</v>
      </c>
      <c r="Q395" s="436"/>
      <c r="R395" s="432"/>
      <c r="S395" s="432"/>
      <c r="T395" s="432"/>
      <c r="U395" s="471"/>
      <c r="V395" s="432"/>
      <c r="W395" s="432"/>
      <c r="X395" s="432"/>
      <c r="Y395" s="432"/>
      <c r="Z395" s="432"/>
      <c r="AA395" s="432"/>
      <c r="AB395" s="416"/>
      <c r="AC395" s="432"/>
      <c r="AD395" s="432"/>
      <c r="AE395" s="432"/>
      <c r="AF395" s="432"/>
      <c r="AG395" s="432"/>
      <c r="AH395" s="432"/>
      <c r="AI395" s="416"/>
      <c r="AJ395" s="438"/>
      <c r="AK395" s="432"/>
      <c r="AL395" s="365" t="s">
        <v>12923</v>
      </c>
      <c r="AM395" s="416"/>
      <c r="AN395" s="472"/>
      <c r="AO395" s="467" t="s">
        <v>13069</v>
      </c>
      <c r="AP395" s="368" t="s">
        <v>11249</v>
      </c>
      <c r="AQ395" s="473">
        <v>43891</v>
      </c>
      <c r="AR395" s="474" t="s">
        <v>11400</v>
      </c>
      <c r="AS395" s="475"/>
      <c r="AT395" s="475"/>
      <c r="AU395" s="475"/>
      <c r="AV395" s="475"/>
      <c r="AW395" s="475"/>
      <c r="AX395" s="475"/>
      <c r="AY395" s="475"/>
      <c r="AZ395" s="475"/>
      <c r="BA395" s="475"/>
      <c r="BB395" s="475"/>
      <c r="BC395" s="475"/>
      <c r="BD395" s="475"/>
    </row>
    <row r="396" spans="1:56" ht="26.25" customHeight="1">
      <c r="A396" s="429" t="s">
        <v>13070</v>
      </c>
      <c r="B396" s="429" t="s">
        <v>12934</v>
      </c>
      <c r="C396" s="362"/>
      <c r="D396" s="241" t="s">
        <v>13071</v>
      </c>
      <c r="E396" s="436"/>
      <c r="F396" s="469"/>
      <c r="G396" s="470" t="s">
        <v>12936</v>
      </c>
      <c r="H396" s="436"/>
      <c r="I396" s="44"/>
      <c r="J396" s="23"/>
      <c r="K396" s="23"/>
      <c r="L396" s="23"/>
      <c r="M396" s="23"/>
      <c r="N396" s="23"/>
      <c r="O396" s="436" t="s">
        <v>13072</v>
      </c>
      <c r="P396" s="436" t="s">
        <v>13073</v>
      </c>
      <c r="Q396" s="436"/>
      <c r="R396" s="432"/>
      <c r="S396" s="432"/>
      <c r="T396" s="432"/>
      <c r="U396" s="471"/>
      <c r="V396" s="432"/>
      <c r="W396" s="432"/>
      <c r="X396" s="432"/>
      <c r="Y396" s="432"/>
      <c r="Z396" s="432"/>
      <c r="AA396" s="432"/>
      <c r="AB396" s="416"/>
      <c r="AC396" s="432"/>
      <c r="AD396" s="432"/>
      <c r="AE396" s="432"/>
      <c r="AF396" s="432"/>
      <c r="AG396" s="432"/>
      <c r="AH396" s="432"/>
      <c r="AI396" s="416"/>
      <c r="AJ396" s="438"/>
      <c r="AK396" s="432"/>
      <c r="AL396" s="365" t="s">
        <v>12923</v>
      </c>
      <c r="AM396" s="416"/>
      <c r="AN396" s="472"/>
      <c r="AO396" s="467" t="s">
        <v>13074</v>
      </c>
      <c r="AP396" s="368" t="s">
        <v>11249</v>
      </c>
      <c r="AQ396" s="473">
        <v>43891</v>
      </c>
      <c r="AR396" s="474" t="s">
        <v>11400</v>
      </c>
      <c r="AS396" s="475"/>
      <c r="AT396" s="475"/>
      <c r="AU396" s="475"/>
      <c r="AV396" s="475"/>
      <c r="AW396" s="475"/>
      <c r="AX396" s="475"/>
      <c r="AY396" s="475"/>
      <c r="AZ396" s="475"/>
      <c r="BA396" s="475"/>
      <c r="BB396" s="475"/>
      <c r="BC396" s="475"/>
      <c r="BD396" s="475"/>
    </row>
    <row r="397" spans="1:56" ht="26.25" customHeight="1">
      <c r="A397" s="429" t="s">
        <v>13075</v>
      </c>
      <c r="B397" s="429" t="s">
        <v>12934</v>
      </c>
      <c r="C397" s="362"/>
      <c r="D397" s="241" t="s">
        <v>13076</v>
      </c>
      <c r="E397" s="436"/>
      <c r="F397" s="469"/>
      <c r="G397" s="470" t="s">
        <v>12936</v>
      </c>
      <c r="H397" s="436"/>
      <c r="I397" s="44"/>
      <c r="J397" s="23"/>
      <c r="K397" s="23"/>
      <c r="L397" s="23"/>
      <c r="M397" s="23"/>
      <c r="N397" s="23"/>
      <c r="O397" s="436" t="s">
        <v>13077</v>
      </c>
      <c r="P397" s="436" t="s">
        <v>13078</v>
      </c>
      <c r="Q397" s="436"/>
      <c r="R397" s="432"/>
      <c r="S397" s="432"/>
      <c r="T397" s="432"/>
      <c r="U397" s="471"/>
      <c r="V397" s="432"/>
      <c r="W397" s="432"/>
      <c r="X397" s="432"/>
      <c r="Y397" s="432"/>
      <c r="Z397" s="432"/>
      <c r="AA397" s="432"/>
      <c r="AB397" s="416"/>
      <c r="AC397" s="432"/>
      <c r="AD397" s="432"/>
      <c r="AE397" s="432"/>
      <c r="AF397" s="432"/>
      <c r="AG397" s="432"/>
      <c r="AH397" s="432"/>
      <c r="AI397" s="416"/>
      <c r="AJ397" s="438"/>
      <c r="AK397" s="432"/>
      <c r="AL397" s="365"/>
      <c r="AM397" s="416"/>
      <c r="AN397" s="472"/>
      <c r="AO397" s="467" t="s">
        <v>13079</v>
      </c>
      <c r="AP397" s="368" t="s">
        <v>11249</v>
      </c>
      <c r="AQ397" s="473">
        <v>43891</v>
      </c>
      <c r="AR397" s="474" t="s">
        <v>11400</v>
      </c>
      <c r="AS397" s="475"/>
      <c r="AT397" s="475"/>
      <c r="AU397" s="475"/>
      <c r="AV397" s="475"/>
      <c r="AW397" s="475"/>
      <c r="AX397" s="475"/>
      <c r="AY397" s="475"/>
      <c r="AZ397" s="475"/>
      <c r="BA397" s="475"/>
      <c r="BB397" s="475"/>
      <c r="BC397" s="475"/>
      <c r="BD397" s="475"/>
    </row>
    <row r="398" spans="1:56" ht="26.25" customHeight="1">
      <c r="A398" s="429" t="s">
        <v>13080</v>
      </c>
      <c r="B398" s="429" t="s">
        <v>12934</v>
      </c>
      <c r="C398" s="362"/>
      <c r="D398" s="241" t="s">
        <v>13081</v>
      </c>
      <c r="E398" s="436"/>
      <c r="F398" s="469"/>
      <c r="G398" s="470" t="s">
        <v>12936</v>
      </c>
      <c r="H398" s="436"/>
      <c r="I398" s="44"/>
      <c r="J398" s="23"/>
      <c r="K398" s="23"/>
      <c r="L398" s="23"/>
      <c r="M398" s="23"/>
      <c r="N398" s="23"/>
      <c r="O398" s="436" t="s">
        <v>13082</v>
      </c>
      <c r="P398" s="436" t="s">
        <v>13020</v>
      </c>
      <c r="Q398" s="436"/>
      <c r="R398" s="432"/>
      <c r="S398" s="432"/>
      <c r="T398" s="432"/>
      <c r="U398" s="471"/>
      <c r="V398" s="432"/>
      <c r="W398" s="432"/>
      <c r="X398" s="432"/>
      <c r="Y398" s="432"/>
      <c r="Z398" s="432"/>
      <c r="AA398" s="432"/>
      <c r="AB398" s="416"/>
      <c r="AC398" s="432"/>
      <c r="AD398" s="432"/>
      <c r="AE398" s="432"/>
      <c r="AF398" s="432"/>
      <c r="AG398" s="432"/>
      <c r="AH398" s="432"/>
      <c r="AI398" s="416"/>
      <c r="AJ398" s="438"/>
      <c r="AK398" s="432"/>
      <c r="AL398" s="365" t="s">
        <v>12923</v>
      </c>
      <c r="AM398" s="416"/>
      <c r="AN398" s="472"/>
      <c r="AO398" s="467" t="s">
        <v>13083</v>
      </c>
      <c r="AP398" s="368" t="s">
        <v>11249</v>
      </c>
      <c r="AQ398" s="473">
        <v>43891</v>
      </c>
      <c r="AR398" s="474" t="s">
        <v>11400</v>
      </c>
      <c r="AS398" s="475"/>
      <c r="AT398" s="475"/>
      <c r="AU398" s="475"/>
      <c r="AV398" s="475"/>
      <c r="AW398" s="475"/>
      <c r="AX398" s="475"/>
      <c r="AY398" s="475"/>
      <c r="AZ398" s="475"/>
      <c r="BA398" s="475"/>
      <c r="BB398" s="475"/>
      <c r="BC398" s="475"/>
      <c r="BD398" s="475"/>
    </row>
    <row r="399" spans="1:56" ht="26.25" customHeight="1">
      <c r="A399" s="429" t="s">
        <v>13084</v>
      </c>
      <c r="B399" s="429" t="s">
        <v>12934</v>
      </c>
      <c r="C399" s="362"/>
      <c r="D399" s="241" t="s">
        <v>13085</v>
      </c>
      <c r="E399" s="436"/>
      <c r="F399" s="469"/>
      <c r="G399" s="470" t="s">
        <v>12936</v>
      </c>
      <c r="H399" s="436"/>
      <c r="I399" s="44"/>
      <c r="J399" s="23"/>
      <c r="K399" s="23"/>
      <c r="L399" s="23"/>
      <c r="M399" s="23"/>
      <c r="N399" s="23"/>
      <c r="O399" s="436" t="s">
        <v>13086</v>
      </c>
      <c r="P399" s="436" t="s">
        <v>13087</v>
      </c>
      <c r="Q399" s="436"/>
      <c r="R399" s="432"/>
      <c r="S399" s="432"/>
      <c r="T399" s="432"/>
      <c r="U399" s="471"/>
      <c r="V399" s="432"/>
      <c r="W399" s="432"/>
      <c r="X399" s="432"/>
      <c r="Y399" s="432"/>
      <c r="Z399" s="432"/>
      <c r="AA399" s="432"/>
      <c r="AB399" s="416"/>
      <c r="AC399" s="432"/>
      <c r="AD399" s="432"/>
      <c r="AE399" s="432"/>
      <c r="AF399" s="432"/>
      <c r="AG399" s="432"/>
      <c r="AH399" s="432"/>
      <c r="AI399" s="416"/>
      <c r="AJ399" s="438"/>
      <c r="AK399" s="432"/>
      <c r="AL399" s="365" t="s">
        <v>12923</v>
      </c>
      <c r="AM399" s="416"/>
      <c r="AN399" s="472"/>
      <c r="AO399" s="467" t="s">
        <v>13088</v>
      </c>
      <c r="AP399" s="368" t="s">
        <v>11249</v>
      </c>
      <c r="AQ399" s="473">
        <v>43891</v>
      </c>
      <c r="AR399" s="474" t="s">
        <v>11400</v>
      </c>
      <c r="AS399" s="475"/>
      <c r="AT399" s="475"/>
      <c r="AU399" s="475"/>
      <c r="AV399" s="475"/>
      <c r="AW399" s="475"/>
      <c r="AX399" s="475"/>
      <c r="AY399" s="475"/>
      <c r="AZ399" s="475"/>
      <c r="BA399" s="475"/>
      <c r="BB399" s="475"/>
      <c r="BC399" s="475"/>
      <c r="BD399" s="475"/>
    </row>
    <row r="400" spans="1:56" ht="26.25" customHeight="1">
      <c r="A400" s="429" t="s">
        <v>13089</v>
      </c>
      <c r="B400" s="429" t="s">
        <v>12934</v>
      </c>
      <c r="C400" s="362"/>
      <c r="D400" s="241" t="s">
        <v>13090</v>
      </c>
      <c r="E400" s="436"/>
      <c r="F400" s="469"/>
      <c r="G400" s="470" t="s">
        <v>12936</v>
      </c>
      <c r="H400" s="436"/>
      <c r="I400" s="44"/>
      <c r="J400" s="23"/>
      <c r="K400" s="23"/>
      <c r="L400" s="23"/>
      <c r="M400" s="23"/>
      <c r="N400" s="23"/>
      <c r="O400" s="436" t="s">
        <v>13091</v>
      </c>
      <c r="P400" s="436" t="s">
        <v>11454</v>
      </c>
      <c r="Q400" s="436"/>
      <c r="R400" s="432"/>
      <c r="S400" s="432"/>
      <c r="T400" s="432"/>
      <c r="U400" s="471"/>
      <c r="V400" s="432"/>
      <c r="W400" s="432"/>
      <c r="X400" s="432"/>
      <c r="Y400" s="432"/>
      <c r="Z400" s="432"/>
      <c r="AA400" s="432"/>
      <c r="AB400" s="416"/>
      <c r="AC400" s="432"/>
      <c r="AD400" s="432"/>
      <c r="AE400" s="432"/>
      <c r="AF400" s="432"/>
      <c r="AG400" s="432"/>
      <c r="AH400" s="432"/>
      <c r="AI400" s="416"/>
      <c r="AJ400" s="438"/>
      <c r="AK400" s="432"/>
      <c r="AL400" s="365" t="s">
        <v>12923</v>
      </c>
      <c r="AM400" s="416"/>
      <c r="AN400" s="472"/>
      <c r="AO400" s="467" t="s">
        <v>13092</v>
      </c>
      <c r="AP400" s="368" t="s">
        <v>11249</v>
      </c>
      <c r="AQ400" s="473">
        <v>43891</v>
      </c>
      <c r="AR400" s="474" t="s">
        <v>11400</v>
      </c>
      <c r="AS400" s="475"/>
      <c r="AT400" s="475"/>
      <c r="AU400" s="475"/>
      <c r="AV400" s="475"/>
      <c r="AW400" s="475"/>
      <c r="AX400" s="475"/>
      <c r="AY400" s="475"/>
      <c r="AZ400" s="475"/>
      <c r="BA400" s="475"/>
      <c r="BB400" s="475"/>
      <c r="BC400" s="475"/>
      <c r="BD400" s="475"/>
    </row>
    <row r="401" spans="1:56" ht="26.25" customHeight="1">
      <c r="A401" s="429" t="s">
        <v>13093</v>
      </c>
      <c r="B401" s="429" t="s">
        <v>12934</v>
      </c>
      <c r="C401" s="362"/>
      <c r="D401" s="241" t="s">
        <v>13094</v>
      </c>
      <c r="E401" s="436"/>
      <c r="F401" s="469"/>
      <c r="G401" s="470" t="s">
        <v>12936</v>
      </c>
      <c r="H401" s="436"/>
      <c r="I401" s="44"/>
      <c r="J401" s="23"/>
      <c r="K401" s="23"/>
      <c r="L401" s="23"/>
      <c r="M401" s="23"/>
      <c r="N401" s="23"/>
      <c r="O401" s="436" t="s">
        <v>13095</v>
      </c>
      <c r="P401" s="436" t="s">
        <v>13096</v>
      </c>
      <c r="Q401" s="436"/>
      <c r="R401" s="432"/>
      <c r="S401" s="432"/>
      <c r="T401" s="432"/>
      <c r="U401" s="471"/>
      <c r="V401" s="432"/>
      <c r="W401" s="432"/>
      <c r="X401" s="432"/>
      <c r="Y401" s="432"/>
      <c r="Z401" s="432"/>
      <c r="AA401" s="432"/>
      <c r="AB401" s="416"/>
      <c r="AC401" s="432"/>
      <c r="AD401" s="432"/>
      <c r="AE401" s="432"/>
      <c r="AF401" s="432"/>
      <c r="AG401" s="432"/>
      <c r="AH401" s="432"/>
      <c r="AI401" s="416"/>
      <c r="AJ401" s="438"/>
      <c r="AK401" s="432"/>
      <c r="AL401" s="365" t="s">
        <v>12923</v>
      </c>
      <c r="AM401" s="416"/>
      <c r="AN401" s="472"/>
      <c r="AO401" s="467" t="s">
        <v>13097</v>
      </c>
      <c r="AP401" s="368" t="s">
        <v>11249</v>
      </c>
      <c r="AQ401" s="473">
        <v>43891</v>
      </c>
      <c r="AR401" s="474" t="s">
        <v>11400</v>
      </c>
      <c r="AS401" s="475"/>
      <c r="AT401" s="475"/>
      <c r="AU401" s="475"/>
      <c r="AV401" s="475"/>
      <c r="AW401" s="475"/>
      <c r="AX401" s="475"/>
      <c r="AY401" s="475"/>
      <c r="AZ401" s="475"/>
      <c r="BA401" s="475"/>
      <c r="BB401" s="475"/>
      <c r="BC401" s="475"/>
      <c r="BD401" s="475"/>
    </row>
    <row r="402" spans="1:56" ht="26.25" customHeight="1">
      <c r="A402" s="429" t="s">
        <v>13098</v>
      </c>
      <c r="B402" s="429" t="s">
        <v>12934</v>
      </c>
      <c r="C402" s="362"/>
      <c r="D402" s="241" t="s">
        <v>13099</v>
      </c>
      <c r="E402" s="436"/>
      <c r="F402" s="469"/>
      <c r="G402" s="470" t="s">
        <v>12936</v>
      </c>
      <c r="H402" s="365"/>
      <c r="I402" s="44"/>
      <c r="J402" s="23"/>
      <c r="K402" s="23"/>
      <c r="L402" s="23"/>
      <c r="M402" s="23"/>
      <c r="N402" s="23"/>
      <c r="O402" s="365" t="s">
        <v>11353</v>
      </c>
      <c r="P402" s="436" t="s">
        <v>13100</v>
      </c>
      <c r="Q402" s="436"/>
      <c r="R402" s="432"/>
      <c r="S402" s="432"/>
      <c r="T402" s="432"/>
      <c r="U402" s="471"/>
      <c r="V402" s="432"/>
      <c r="W402" s="432"/>
      <c r="X402" s="432"/>
      <c r="Y402" s="432"/>
      <c r="Z402" s="432"/>
      <c r="AA402" s="432"/>
      <c r="AB402" s="416"/>
      <c r="AC402" s="432"/>
      <c r="AD402" s="432"/>
      <c r="AE402" s="432"/>
      <c r="AF402" s="432"/>
      <c r="AG402" s="432"/>
      <c r="AH402" s="432"/>
      <c r="AI402" s="416"/>
      <c r="AJ402" s="438"/>
      <c r="AK402" s="432"/>
      <c r="AL402" s="365" t="s">
        <v>12923</v>
      </c>
      <c r="AM402" s="416"/>
      <c r="AN402" s="472"/>
      <c r="AO402" s="467" t="s">
        <v>13101</v>
      </c>
      <c r="AP402" s="368" t="s">
        <v>11249</v>
      </c>
      <c r="AQ402" s="473">
        <v>43891</v>
      </c>
      <c r="AR402" s="474" t="s">
        <v>11400</v>
      </c>
      <c r="AS402" s="475"/>
      <c r="AT402" s="475"/>
      <c r="AU402" s="475"/>
      <c r="AV402" s="475"/>
      <c r="AW402" s="475"/>
      <c r="AX402" s="475"/>
      <c r="AY402" s="475"/>
      <c r="AZ402" s="475"/>
      <c r="BA402" s="475"/>
      <c r="BB402" s="475"/>
      <c r="BC402" s="475"/>
      <c r="BD402" s="475"/>
    </row>
    <row r="403" spans="1:56" ht="26.25" customHeight="1">
      <c r="A403" s="429" t="s">
        <v>13102</v>
      </c>
      <c r="B403" s="429" t="s">
        <v>13103</v>
      </c>
      <c r="C403" s="362"/>
      <c r="D403" s="241" t="s">
        <v>13104</v>
      </c>
      <c r="E403" s="436"/>
      <c r="F403" s="469"/>
      <c r="G403" s="476" t="s">
        <v>11311</v>
      </c>
      <c r="H403" s="436"/>
      <c r="I403" s="44"/>
      <c r="J403" s="23"/>
      <c r="K403" s="23"/>
      <c r="L403" s="23"/>
      <c r="M403" s="23"/>
      <c r="N403" s="23"/>
      <c r="O403" s="436" t="s">
        <v>13105</v>
      </c>
      <c r="P403" s="436" t="s">
        <v>13106</v>
      </c>
      <c r="Q403" s="436"/>
      <c r="R403" s="432"/>
      <c r="S403" s="432"/>
      <c r="T403" s="432"/>
      <c r="U403" s="471"/>
      <c r="V403" s="432"/>
      <c r="W403" s="432"/>
      <c r="X403" s="432"/>
      <c r="Y403" s="432"/>
      <c r="Z403" s="432"/>
      <c r="AA403" s="432"/>
      <c r="AB403" s="416"/>
      <c r="AC403" s="432"/>
      <c r="AD403" s="432"/>
      <c r="AE403" s="432"/>
      <c r="AF403" s="432"/>
      <c r="AG403" s="432"/>
      <c r="AH403" s="432"/>
      <c r="AI403" s="416"/>
      <c r="AJ403" s="438"/>
      <c r="AK403" s="432"/>
      <c r="AL403" s="436" t="s">
        <v>548</v>
      </c>
      <c r="AM403" s="416"/>
      <c r="AN403" s="472"/>
      <c r="AO403" s="393" t="s">
        <v>13107</v>
      </c>
      <c r="AP403" s="368" t="s">
        <v>11249</v>
      </c>
      <c r="AQ403" s="473">
        <v>43891</v>
      </c>
      <c r="AR403" s="474" t="s">
        <v>11400</v>
      </c>
      <c r="AS403" s="475"/>
      <c r="AT403" s="475"/>
      <c r="AU403" s="475"/>
      <c r="AV403" s="475"/>
      <c r="AW403" s="475"/>
      <c r="AX403" s="475"/>
      <c r="AY403" s="475"/>
      <c r="AZ403" s="475"/>
      <c r="BA403" s="475"/>
      <c r="BB403" s="475"/>
      <c r="BC403" s="475"/>
      <c r="BD403" s="475"/>
    </row>
    <row r="404" spans="1:56" ht="26.25" customHeight="1">
      <c r="A404" s="362" t="s">
        <v>13108</v>
      </c>
      <c r="B404" s="362" t="s">
        <v>2408</v>
      </c>
      <c r="C404" s="362"/>
      <c r="D404" s="106" t="s">
        <v>13109</v>
      </c>
      <c r="E404" s="363"/>
      <c r="F404" s="40"/>
      <c r="G404" s="365"/>
      <c r="H404" s="363" t="s">
        <v>2411</v>
      </c>
      <c r="I404" s="44"/>
      <c r="J404" s="23"/>
      <c r="K404" s="23"/>
      <c r="L404" s="23"/>
      <c r="M404" s="23"/>
      <c r="N404" s="23"/>
      <c r="O404" s="379" t="s">
        <v>13110</v>
      </c>
      <c r="P404" s="365" t="s">
        <v>49</v>
      </c>
      <c r="Q404" s="365" t="s">
        <v>13111</v>
      </c>
      <c r="R404" s="365"/>
      <c r="S404" s="363"/>
      <c r="T404" s="375"/>
      <c r="U404" s="375"/>
      <c r="V404" s="437" t="s">
        <v>2513</v>
      </c>
      <c r="W404" s="375"/>
      <c r="X404" s="364"/>
      <c r="Y404" s="365"/>
      <c r="Z404" s="363"/>
      <c r="AA404" s="477"/>
      <c r="AB404" s="478"/>
      <c r="AC404" s="478"/>
      <c r="AD404" s="478"/>
      <c r="AE404" s="478"/>
      <c r="AF404" s="478"/>
      <c r="AG404" s="478"/>
      <c r="AH404" s="478"/>
      <c r="AI404" s="478"/>
      <c r="AJ404" s="478"/>
      <c r="AK404" s="478"/>
      <c r="AL404" s="373"/>
      <c r="AM404" s="478"/>
      <c r="AN404" s="367"/>
      <c r="AO404" s="393" t="s">
        <v>13112</v>
      </c>
      <c r="AP404" s="368" t="s">
        <v>11249</v>
      </c>
      <c r="AQ404" s="462">
        <v>44077</v>
      </c>
      <c r="AR404" s="463" t="s">
        <v>39</v>
      </c>
      <c r="AS404" s="464"/>
      <c r="AT404" s="464"/>
      <c r="AU404" s="464"/>
      <c r="AV404" s="464"/>
      <c r="AW404" s="464"/>
      <c r="AX404" s="464"/>
      <c r="AY404" s="464"/>
      <c r="AZ404" s="464"/>
      <c r="BA404" s="464"/>
      <c r="BB404" s="464"/>
      <c r="BC404" s="464"/>
      <c r="BD404" s="464"/>
    </row>
    <row r="405" spans="1:56" ht="26.25" customHeight="1">
      <c r="A405" s="361" t="s">
        <v>13113</v>
      </c>
      <c r="B405" s="361" t="s">
        <v>2408</v>
      </c>
      <c r="C405" s="424"/>
      <c r="D405" s="361" t="s">
        <v>13114</v>
      </c>
      <c r="E405" s="363"/>
      <c r="F405" s="18"/>
      <c r="G405" s="363"/>
      <c r="H405" s="363" t="s">
        <v>2411</v>
      </c>
      <c r="I405" s="44"/>
      <c r="J405" s="23"/>
      <c r="K405" s="23"/>
      <c r="L405" s="23"/>
      <c r="M405" s="23"/>
      <c r="N405" s="23"/>
      <c r="O405" s="365" t="s">
        <v>13115</v>
      </c>
      <c r="P405" s="363" t="s">
        <v>49</v>
      </c>
      <c r="Q405" s="363" t="s">
        <v>13116</v>
      </c>
      <c r="R405" s="424"/>
      <c r="S405" s="424"/>
      <c r="T405" s="375"/>
      <c r="U405" s="375"/>
      <c r="V405" s="437" t="s">
        <v>2513</v>
      </c>
      <c r="W405" s="375"/>
      <c r="X405" s="375"/>
      <c r="Y405" s="363"/>
      <c r="Z405" s="363"/>
      <c r="AA405" s="477"/>
      <c r="AB405" s="478"/>
      <c r="AC405" s="478"/>
      <c r="AD405" s="478"/>
      <c r="AE405" s="478"/>
      <c r="AF405" s="478"/>
      <c r="AG405" s="478" t="s">
        <v>72</v>
      </c>
      <c r="AH405" s="478"/>
      <c r="AI405" s="478"/>
      <c r="AJ405" s="478"/>
      <c r="AK405" s="478"/>
      <c r="AL405" s="479"/>
      <c r="AM405" s="478"/>
      <c r="AN405" s="367"/>
      <c r="AO405" s="393" t="s">
        <v>2415</v>
      </c>
      <c r="AP405" s="368" t="s">
        <v>11249</v>
      </c>
      <c r="AQ405" s="480">
        <v>44050</v>
      </c>
      <c r="AR405" s="463" t="s">
        <v>39</v>
      </c>
      <c r="AS405" s="464"/>
      <c r="AT405" s="464"/>
      <c r="AU405" s="464"/>
      <c r="AV405" s="464"/>
      <c r="AW405" s="464"/>
      <c r="AX405" s="464"/>
      <c r="AY405" s="464"/>
      <c r="AZ405" s="464"/>
      <c r="BA405" s="464"/>
      <c r="BB405" s="464"/>
      <c r="BC405" s="464"/>
      <c r="BD405" s="464"/>
    </row>
    <row r="406" spans="1:56" ht="26.25" customHeight="1">
      <c r="A406" s="362" t="s">
        <v>13117</v>
      </c>
      <c r="B406" s="361" t="s">
        <v>2408</v>
      </c>
      <c r="C406" s="424"/>
      <c r="D406" s="362" t="s">
        <v>13118</v>
      </c>
      <c r="E406" s="363"/>
      <c r="F406" s="18"/>
      <c r="G406" s="363"/>
      <c r="H406" s="365" t="s">
        <v>2411</v>
      </c>
      <c r="I406" s="44"/>
      <c r="J406" s="23"/>
      <c r="K406" s="23"/>
      <c r="L406" s="23"/>
      <c r="M406" s="23"/>
      <c r="N406" s="23"/>
      <c r="O406" s="365" t="s">
        <v>13119</v>
      </c>
      <c r="P406" s="365" t="s">
        <v>13120</v>
      </c>
      <c r="Q406" s="365" t="s">
        <v>13121</v>
      </c>
      <c r="R406" s="424"/>
      <c r="S406" s="424"/>
      <c r="T406" s="375"/>
      <c r="U406" s="375"/>
      <c r="V406" s="437" t="s">
        <v>2513</v>
      </c>
      <c r="W406" s="375"/>
      <c r="X406" s="375"/>
      <c r="Y406" s="365"/>
      <c r="Z406" s="363"/>
      <c r="AA406" s="477"/>
      <c r="AB406" s="478"/>
      <c r="AC406" s="478"/>
      <c r="AD406" s="478"/>
      <c r="AE406" s="478"/>
      <c r="AF406" s="478"/>
      <c r="AG406" s="478" t="s">
        <v>72</v>
      </c>
      <c r="AH406" s="478"/>
      <c r="AI406" s="478"/>
      <c r="AJ406" s="478"/>
      <c r="AK406" s="478"/>
      <c r="AL406" s="479"/>
      <c r="AM406" s="478"/>
      <c r="AN406" s="367"/>
      <c r="AO406" s="393" t="s">
        <v>2415</v>
      </c>
      <c r="AP406" s="368" t="s">
        <v>11249</v>
      </c>
      <c r="AQ406" s="480">
        <v>44050</v>
      </c>
      <c r="AR406" s="463" t="s">
        <v>39</v>
      </c>
      <c r="AS406" s="464"/>
      <c r="AT406" s="464"/>
      <c r="AU406" s="464"/>
      <c r="AV406" s="464"/>
      <c r="AW406" s="464"/>
      <c r="AX406" s="464"/>
      <c r="AY406" s="464"/>
      <c r="AZ406" s="464"/>
      <c r="BA406" s="464"/>
      <c r="BB406" s="464"/>
      <c r="BC406" s="464"/>
      <c r="BD406" s="464"/>
    </row>
    <row r="407" spans="1:56" ht="26.25" customHeight="1">
      <c r="A407" s="362" t="s">
        <v>13122</v>
      </c>
      <c r="B407" s="362" t="s">
        <v>2408</v>
      </c>
      <c r="C407" s="362"/>
      <c r="D407" s="106" t="s">
        <v>13123</v>
      </c>
      <c r="E407" s="363"/>
      <c r="F407" s="40" t="s">
        <v>33</v>
      </c>
      <c r="G407" s="423" t="s">
        <v>13124</v>
      </c>
      <c r="H407" s="423" t="s">
        <v>13125</v>
      </c>
      <c r="I407" s="44"/>
      <c r="J407" s="23"/>
      <c r="K407" s="23"/>
      <c r="L407" s="23"/>
      <c r="M407" s="23"/>
      <c r="N407" s="23"/>
      <c r="O407" s="379" t="s">
        <v>13126</v>
      </c>
      <c r="P407" s="365" t="s">
        <v>13127</v>
      </c>
      <c r="Q407" s="365" t="s">
        <v>13128</v>
      </c>
      <c r="R407" s="365"/>
      <c r="S407" s="363"/>
      <c r="T407" s="375"/>
      <c r="U407" s="375"/>
      <c r="V407" s="437" t="s">
        <v>2513</v>
      </c>
      <c r="W407" s="375"/>
      <c r="X407" s="364"/>
      <c r="Y407" s="365"/>
      <c r="Z407" s="363"/>
      <c r="AA407" s="477"/>
      <c r="AB407" s="478"/>
      <c r="AC407" s="478"/>
      <c r="AD407" s="478"/>
      <c r="AE407" s="478"/>
      <c r="AF407" s="478"/>
      <c r="AG407" s="478"/>
      <c r="AH407" s="478"/>
      <c r="AI407" s="478"/>
      <c r="AJ407" s="478"/>
      <c r="AK407" s="478"/>
      <c r="AL407" s="373"/>
      <c r="AM407" s="478"/>
      <c r="AN407" s="367"/>
      <c r="AO407" s="393" t="s">
        <v>2415</v>
      </c>
      <c r="AP407" s="368" t="s">
        <v>11249</v>
      </c>
      <c r="AQ407" s="462">
        <v>44077</v>
      </c>
      <c r="AR407" s="463" t="s">
        <v>39</v>
      </c>
      <c r="AS407" s="464"/>
      <c r="AT407" s="464"/>
      <c r="AU407" s="464"/>
      <c r="AV407" s="464"/>
      <c r="AW407" s="464"/>
      <c r="AX407" s="464"/>
      <c r="AY407" s="464"/>
      <c r="AZ407" s="464"/>
      <c r="BA407" s="464"/>
      <c r="BB407" s="464"/>
      <c r="BC407" s="464"/>
      <c r="BD407" s="464"/>
    </row>
    <row r="408" spans="1:56" ht="26.25" customHeight="1">
      <c r="A408" s="362" t="s">
        <v>13129</v>
      </c>
      <c r="B408" s="362" t="s">
        <v>2408</v>
      </c>
      <c r="C408" s="362"/>
      <c r="D408" s="106" t="s">
        <v>2764</v>
      </c>
      <c r="E408" s="363"/>
      <c r="F408" s="40"/>
      <c r="G408" s="365"/>
      <c r="H408" s="363" t="s">
        <v>2411</v>
      </c>
      <c r="I408" s="44"/>
      <c r="J408" s="23"/>
      <c r="K408" s="23"/>
      <c r="L408" s="23"/>
      <c r="M408" s="23"/>
      <c r="N408" s="23"/>
      <c r="O408" s="379" t="s">
        <v>13130</v>
      </c>
      <c r="P408" s="365" t="s">
        <v>13131</v>
      </c>
      <c r="Q408" s="365" t="s">
        <v>13131</v>
      </c>
      <c r="R408" s="365"/>
      <c r="S408" s="363"/>
      <c r="T408" s="375"/>
      <c r="U408" s="375"/>
      <c r="V408" s="437" t="s">
        <v>2513</v>
      </c>
      <c r="W408" s="375"/>
      <c r="X408" s="364"/>
      <c r="Y408" s="365"/>
      <c r="Z408" s="363"/>
      <c r="AA408" s="477"/>
      <c r="AB408" s="478"/>
      <c r="AC408" s="478"/>
      <c r="AD408" s="478"/>
      <c r="AE408" s="478"/>
      <c r="AF408" s="478"/>
      <c r="AG408" s="478"/>
      <c r="AH408" s="478"/>
      <c r="AI408" s="478"/>
      <c r="AJ408" s="478"/>
      <c r="AK408" s="478"/>
      <c r="AL408" s="373"/>
      <c r="AM408" s="478"/>
      <c r="AN408" s="367"/>
      <c r="AO408" s="393" t="s">
        <v>2415</v>
      </c>
      <c r="AP408" s="368" t="s">
        <v>11249</v>
      </c>
      <c r="AQ408" s="462">
        <v>44077</v>
      </c>
      <c r="AR408" s="463" t="s">
        <v>39</v>
      </c>
      <c r="AS408" s="464"/>
      <c r="AT408" s="464"/>
      <c r="AU408" s="464"/>
      <c r="AV408" s="464"/>
      <c r="AW408" s="464"/>
      <c r="AX408" s="464"/>
      <c r="AY408" s="464"/>
      <c r="AZ408" s="464"/>
      <c r="BA408" s="464"/>
      <c r="BB408" s="464"/>
      <c r="BC408" s="464"/>
      <c r="BD408" s="464"/>
    </row>
    <row r="409" spans="1:56" ht="26.25" customHeight="1">
      <c r="A409" s="362" t="s">
        <v>13132</v>
      </c>
      <c r="B409" s="362" t="s">
        <v>2408</v>
      </c>
      <c r="C409" s="362"/>
      <c r="D409" s="106" t="s">
        <v>2764</v>
      </c>
      <c r="E409" s="365" t="s">
        <v>13133</v>
      </c>
      <c r="F409" s="40" t="s">
        <v>1007</v>
      </c>
      <c r="G409" s="423" t="s">
        <v>13124</v>
      </c>
      <c r="H409" s="366" t="s">
        <v>13125</v>
      </c>
      <c r="I409" s="44"/>
      <c r="J409" s="23"/>
      <c r="K409" s="23"/>
      <c r="L409" s="23"/>
      <c r="M409" s="23"/>
      <c r="N409" s="23"/>
      <c r="O409" s="379" t="s">
        <v>13134</v>
      </c>
      <c r="P409" s="365" t="s">
        <v>13135</v>
      </c>
      <c r="Q409" s="365" t="s">
        <v>13135</v>
      </c>
      <c r="R409" s="365"/>
      <c r="S409" s="363"/>
      <c r="T409" s="375"/>
      <c r="U409" s="375"/>
      <c r="V409" s="427" t="s">
        <v>2513</v>
      </c>
      <c r="W409" s="375"/>
      <c r="X409" s="364"/>
      <c r="Y409" s="365"/>
      <c r="Z409" s="363"/>
      <c r="AA409" s="477"/>
      <c r="AB409" s="478"/>
      <c r="AC409" s="478"/>
      <c r="AD409" s="478"/>
      <c r="AE409" s="478"/>
      <c r="AF409" s="478"/>
      <c r="AG409" s="478"/>
      <c r="AH409" s="478"/>
      <c r="AI409" s="478"/>
      <c r="AJ409" s="478"/>
      <c r="AK409" s="478"/>
      <c r="AL409" s="373"/>
      <c r="AM409" s="478"/>
      <c r="AN409" s="367"/>
      <c r="AO409" s="393" t="s">
        <v>2415</v>
      </c>
      <c r="AP409" s="368" t="s">
        <v>11249</v>
      </c>
      <c r="AQ409" s="462">
        <v>44084</v>
      </c>
      <c r="AR409" s="463" t="s">
        <v>39</v>
      </c>
      <c r="AS409" s="464"/>
      <c r="AT409" s="464"/>
      <c r="AU409" s="464"/>
      <c r="AV409" s="464"/>
      <c r="AW409" s="464"/>
      <c r="AX409" s="464"/>
      <c r="AY409" s="464"/>
      <c r="AZ409" s="464"/>
      <c r="BA409" s="464"/>
      <c r="BB409" s="464"/>
      <c r="BC409" s="464"/>
      <c r="BD409" s="464"/>
    </row>
    <row r="410" spans="1:56" ht="26.25" customHeight="1">
      <c r="A410" s="362" t="s">
        <v>13136</v>
      </c>
      <c r="B410" s="362" t="s">
        <v>2408</v>
      </c>
      <c r="C410" s="362"/>
      <c r="D410" s="106" t="s">
        <v>13137</v>
      </c>
      <c r="E410" s="365" t="s">
        <v>13138</v>
      </c>
      <c r="F410" s="40" t="s">
        <v>1742</v>
      </c>
      <c r="G410" s="423" t="s">
        <v>13124</v>
      </c>
      <c r="H410" s="423" t="s">
        <v>13125</v>
      </c>
      <c r="I410" s="44"/>
      <c r="J410" s="23"/>
      <c r="K410" s="23"/>
      <c r="L410" s="23"/>
      <c r="M410" s="23"/>
      <c r="N410" s="23"/>
      <c r="O410" s="379" t="s">
        <v>2751</v>
      </c>
      <c r="P410" s="365" t="s">
        <v>2752</v>
      </c>
      <c r="Q410" s="365" t="s">
        <v>2752</v>
      </c>
      <c r="R410" s="365"/>
      <c r="S410" s="363"/>
      <c r="T410" s="375"/>
      <c r="U410" s="375"/>
      <c r="V410" s="437" t="s">
        <v>2513</v>
      </c>
      <c r="W410" s="375"/>
      <c r="X410" s="364"/>
      <c r="Y410" s="365"/>
      <c r="Z410" s="363"/>
      <c r="AA410" s="477"/>
      <c r="AB410" s="478"/>
      <c r="AC410" s="478"/>
      <c r="AD410" s="478"/>
      <c r="AE410" s="478"/>
      <c r="AF410" s="478"/>
      <c r="AG410" s="478"/>
      <c r="AH410" s="478"/>
      <c r="AI410" s="478"/>
      <c r="AJ410" s="478"/>
      <c r="AK410" s="478"/>
      <c r="AL410" s="373"/>
      <c r="AM410" s="478"/>
      <c r="AN410" s="367"/>
      <c r="AO410" s="393" t="s">
        <v>2415</v>
      </c>
      <c r="AP410" s="368" t="s">
        <v>11249</v>
      </c>
      <c r="AQ410" s="462">
        <v>44077</v>
      </c>
      <c r="AR410" s="463" t="s">
        <v>39</v>
      </c>
      <c r="AS410" s="464"/>
      <c r="AT410" s="464"/>
      <c r="AU410" s="464"/>
      <c r="AV410" s="464"/>
      <c r="AW410" s="464"/>
      <c r="AX410" s="464"/>
      <c r="AY410" s="464"/>
      <c r="AZ410" s="464"/>
      <c r="BA410" s="464"/>
      <c r="BB410" s="464"/>
      <c r="BC410" s="464"/>
      <c r="BD410" s="464"/>
    </row>
    <row r="411" spans="1:56" ht="26.25" customHeight="1">
      <c r="A411" s="362" t="s">
        <v>13139</v>
      </c>
      <c r="B411" s="361" t="s">
        <v>2408</v>
      </c>
      <c r="C411" s="424"/>
      <c r="D411" s="362" t="s">
        <v>13140</v>
      </c>
      <c r="E411" s="363"/>
      <c r="F411" s="18"/>
      <c r="G411" s="363"/>
      <c r="H411" s="365" t="s">
        <v>2411</v>
      </c>
      <c r="I411" s="44"/>
      <c r="J411" s="23"/>
      <c r="K411" s="23"/>
      <c r="L411" s="23"/>
      <c r="M411" s="23"/>
      <c r="N411" s="23"/>
      <c r="O411" s="412" t="s">
        <v>13141</v>
      </c>
      <c r="P411" s="365" t="s">
        <v>49</v>
      </c>
      <c r="Q411" s="365" t="s">
        <v>13142</v>
      </c>
      <c r="R411" s="424"/>
      <c r="S411" s="424"/>
      <c r="T411" s="375"/>
      <c r="U411" s="375"/>
      <c r="V411" s="437" t="s">
        <v>2513</v>
      </c>
      <c r="W411" s="375"/>
      <c r="X411" s="375"/>
      <c r="Y411" s="365"/>
      <c r="Z411" s="363"/>
      <c r="AA411" s="477"/>
      <c r="AB411" s="478"/>
      <c r="AC411" s="478"/>
      <c r="AD411" s="478"/>
      <c r="AE411" s="478"/>
      <c r="AF411" s="478"/>
      <c r="AG411" s="478" t="s">
        <v>72</v>
      </c>
      <c r="AH411" s="478"/>
      <c r="AI411" s="478"/>
      <c r="AJ411" s="478"/>
      <c r="AK411" s="478"/>
      <c r="AL411" s="479"/>
      <c r="AM411" s="478"/>
      <c r="AN411" s="367"/>
      <c r="AO411" s="393" t="s">
        <v>2415</v>
      </c>
      <c r="AP411" s="368" t="s">
        <v>11249</v>
      </c>
      <c r="AQ411" s="480">
        <v>44070</v>
      </c>
      <c r="AR411" s="463" t="s">
        <v>39</v>
      </c>
      <c r="AS411" s="464"/>
      <c r="AT411" s="464"/>
      <c r="AU411" s="464"/>
      <c r="AV411" s="464"/>
      <c r="AW411" s="464"/>
      <c r="AX411" s="464"/>
      <c r="AY411" s="464"/>
      <c r="AZ411" s="464"/>
      <c r="BA411" s="464"/>
      <c r="BB411" s="464"/>
      <c r="BC411" s="464"/>
      <c r="BD411" s="464"/>
    </row>
    <row r="412" spans="1:56" ht="26.25" customHeight="1">
      <c r="A412" s="362" t="s">
        <v>13143</v>
      </c>
      <c r="B412" s="362" t="s">
        <v>2408</v>
      </c>
      <c r="C412" s="362"/>
      <c r="D412" s="106" t="s">
        <v>13144</v>
      </c>
      <c r="E412" s="365" t="s">
        <v>13138</v>
      </c>
      <c r="F412" s="40" t="s">
        <v>1742</v>
      </c>
      <c r="G412" s="423" t="s">
        <v>13124</v>
      </c>
      <c r="H412" s="423" t="s">
        <v>13125</v>
      </c>
      <c r="I412" s="44"/>
      <c r="J412" s="23"/>
      <c r="K412" s="23"/>
      <c r="L412" s="23"/>
      <c r="M412" s="23"/>
      <c r="N412" s="23"/>
      <c r="O412" s="379" t="s">
        <v>13145</v>
      </c>
      <c r="P412" s="365" t="s">
        <v>49</v>
      </c>
      <c r="Q412" s="365" t="s">
        <v>13146</v>
      </c>
      <c r="R412" s="365"/>
      <c r="S412" s="363"/>
      <c r="T412" s="375"/>
      <c r="U412" s="375"/>
      <c r="V412" s="437" t="s">
        <v>2513</v>
      </c>
      <c r="W412" s="375"/>
      <c r="X412" s="364"/>
      <c r="Y412" s="365"/>
      <c r="Z412" s="363"/>
      <c r="AA412" s="477"/>
      <c r="AB412" s="478"/>
      <c r="AC412" s="478"/>
      <c r="AD412" s="478"/>
      <c r="AE412" s="478"/>
      <c r="AF412" s="478"/>
      <c r="AG412" s="478"/>
      <c r="AH412" s="478"/>
      <c r="AI412" s="478"/>
      <c r="AJ412" s="478"/>
      <c r="AK412" s="478"/>
      <c r="AL412" s="373"/>
      <c r="AM412" s="478"/>
      <c r="AN412" s="367"/>
      <c r="AO412" s="393" t="s">
        <v>2415</v>
      </c>
      <c r="AP412" s="368" t="s">
        <v>11249</v>
      </c>
      <c r="AQ412" s="462">
        <v>44084</v>
      </c>
      <c r="AR412" s="463" t="s">
        <v>39</v>
      </c>
      <c r="AS412" s="464"/>
      <c r="AT412" s="464"/>
      <c r="AU412" s="464"/>
      <c r="AV412" s="464"/>
      <c r="AW412" s="464"/>
      <c r="AX412" s="464"/>
      <c r="AY412" s="464"/>
      <c r="AZ412" s="464"/>
      <c r="BA412" s="464"/>
      <c r="BB412" s="464"/>
      <c r="BC412" s="464"/>
      <c r="BD412" s="464"/>
    </row>
    <row r="413" spans="1:56" ht="26.25" customHeight="1">
      <c r="A413" s="442" t="s">
        <v>2589</v>
      </c>
      <c r="B413" s="442" t="s">
        <v>2408</v>
      </c>
      <c r="C413" s="114">
        <v>103</v>
      </c>
      <c r="D413" s="442" t="s">
        <v>13147</v>
      </c>
      <c r="E413" s="267" t="s">
        <v>12588</v>
      </c>
      <c r="F413" s="63" t="s">
        <v>2591</v>
      </c>
      <c r="G413" s="63" t="s">
        <v>2592</v>
      </c>
      <c r="H413" s="444" t="s">
        <v>2593</v>
      </c>
      <c r="I413" s="44"/>
      <c r="J413" s="23"/>
      <c r="K413" s="23"/>
      <c r="L413" s="23"/>
      <c r="M413" s="23"/>
      <c r="N413" s="23"/>
      <c r="O413" s="444" t="s">
        <v>2594</v>
      </c>
      <c r="P413" s="63"/>
      <c r="Q413" s="63"/>
      <c r="R413" s="63"/>
      <c r="S413" s="63"/>
      <c r="T413" s="400"/>
      <c r="U413" s="400">
        <v>2018</v>
      </c>
      <c r="V413" s="400" t="s">
        <v>2595</v>
      </c>
      <c r="W413" s="400" t="s">
        <v>11242</v>
      </c>
      <c r="X413" s="400" t="s">
        <v>11242</v>
      </c>
      <c r="Y413" s="400" t="s">
        <v>11242</v>
      </c>
      <c r="Z413" s="400" t="s">
        <v>11242</v>
      </c>
      <c r="AA413" s="400" t="s">
        <v>2438</v>
      </c>
      <c r="AB413" s="400"/>
      <c r="AC413" s="400"/>
      <c r="AD413" s="445" t="s">
        <v>72</v>
      </c>
      <c r="AE413" s="446"/>
      <c r="AF413" s="447"/>
      <c r="AG413" s="447"/>
      <c r="AH413" s="447"/>
      <c r="AI413" s="447"/>
      <c r="AJ413" s="447">
        <v>2</v>
      </c>
      <c r="AK413" s="447"/>
      <c r="AL413" s="447"/>
      <c r="AM413" s="448">
        <v>1</v>
      </c>
      <c r="AN413" s="449" t="s">
        <v>2596</v>
      </c>
      <c r="AO413" s="449" t="s">
        <v>2440</v>
      </c>
      <c r="AP413" s="368" t="s">
        <v>11249</v>
      </c>
      <c r="AQ413" s="450">
        <v>44018</v>
      </c>
      <c r="AR413" s="448" t="s">
        <v>111</v>
      </c>
    </row>
    <row r="414" spans="1:56" ht="26.25" customHeight="1">
      <c r="A414" s="362" t="s">
        <v>13148</v>
      </c>
      <c r="B414" s="362" t="s">
        <v>2408</v>
      </c>
      <c r="C414" s="362"/>
      <c r="D414" s="106" t="s">
        <v>13149</v>
      </c>
      <c r="E414" s="363"/>
      <c r="F414" s="40"/>
      <c r="G414" s="365"/>
      <c r="H414" s="363" t="s">
        <v>2411</v>
      </c>
      <c r="I414" s="44"/>
      <c r="J414" s="23"/>
      <c r="K414" s="23"/>
      <c r="L414" s="23"/>
      <c r="M414" s="23"/>
      <c r="N414" s="23"/>
      <c r="O414" s="379" t="s">
        <v>13150</v>
      </c>
      <c r="P414" s="365" t="s">
        <v>49</v>
      </c>
      <c r="Q414" s="365" t="s">
        <v>13151</v>
      </c>
      <c r="R414" s="365"/>
      <c r="S414" s="363"/>
      <c r="T414" s="375"/>
      <c r="U414" s="375"/>
      <c r="V414" s="437" t="s">
        <v>2513</v>
      </c>
      <c r="W414" s="375"/>
      <c r="X414" s="364"/>
      <c r="Y414" s="365"/>
      <c r="Z414" s="363"/>
      <c r="AA414" s="477"/>
      <c r="AB414" s="478"/>
      <c r="AC414" s="478"/>
      <c r="AD414" s="478"/>
      <c r="AE414" s="478"/>
      <c r="AF414" s="478"/>
      <c r="AG414" s="478"/>
      <c r="AH414" s="478"/>
      <c r="AI414" s="478"/>
      <c r="AJ414" s="478"/>
      <c r="AK414" s="478"/>
      <c r="AL414" s="373"/>
      <c r="AM414" s="478"/>
      <c r="AN414" s="367"/>
      <c r="AO414" s="393" t="s">
        <v>2415</v>
      </c>
      <c r="AP414" s="368" t="s">
        <v>11249</v>
      </c>
      <c r="AQ414" s="462">
        <v>44077</v>
      </c>
      <c r="AR414" s="463" t="s">
        <v>39</v>
      </c>
      <c r="AS414" s="464"/>
      <c r="AT414" s="464"/>
      <c r="AU414" s="464"/>
      <c r="AV414" s="464"/>
      <c r="AW414" s="464"/>
      <c r="AX414" s="464"/>
      <c r="AY414" s="464"/>
      <c r="AZ414" s="464"/>
      <c r="BA414" s="464"/>
      <c r="BB414" s="464"/>
      <c r="BC414" s="464"/>
      <c r="BD414" s="464"/>
    </row>
    <row r="415" spans="1:56" ht="26.25" customHeight="1">
      <c r="A415" s="362" t="s">
        <v>13152</v>
      </c>
      <c r="B415" s="362" t="s">
        <v>2408</v>
      </c>
      <c r="C415" s="362"/>
      <c r="D415" s="106" t="s">
        <v>13149</v>
      </c>
      <c r="E415" s="363"/>
      <c r="F415" s="40"/>
      <c r="G415" s="365"/>
      <c r="H415" s="363" t="s">
        <v>2411</v>
      </c>
      <c r="I415" s="44"/>
      <c r="J415" s="23"/>
      <c r="K415" s="23"/>
      <c r="L415" s="23"/>
      <c r="M415" s="23"/>
      <c r="N415" s="23"/>
      <c r="O415" s="379" t="s">
        <v>13153</v>
      </c>
      <c r="P415" s="365" t="s">
        <v>13154</v>
      </c>
      <c r="Q415" s="365" t="s">
        <v>13155</v>
      </c>
      <c r="R415" s="365"/>
      <c r="S415" s="363"/>
      <c r="T415" s="375"/>
      <c r="U415" s="375"/>
      <c r="V415" s="437" t="s">
        <v>2513</v>
      </c>
      <c r="W415" s="375"/>
      <c r="X415" s="364"/>
      <c r="Y415" s="365"/>
      <c r="Z415" s="363"/>
      <c r="AA415" s="477"/>
      <c r="AB415" s="478"/>
      <c r="AC415" s="478"/>
      <c r="AD415" s="478"/>
      <c r="AE415" s="478"/>
      <c r="AF415" s="478"/>
      <c r="AG415" s="478"/>
      <c r="AH415" s="478"/>
      <c r="AI415" s="478"/>
      <c r="AJ415" s="478"/>
      <c r="AK415" s="478"/>
      <c r="AL415" s="373"/>
      <c r="AM415" s="478"/>
      <c r="AN415" s="367"/>
      <c r="AO415" s="393" t="s">
        <v>2415</v>
      </c>
      <c r="AP415" s="368" t="s">
        <v>11249</v>
      </c>
      <c r="AQ415" s="462">
        <v>44077</v>
      </c>
      <c r="AR415" s="463" t="s">
        <v>39</v>
      </c>
      <c r="AS415" s="464"/>
      <c r="AT415" s="464"/>
      <c r="AU415" s="464"/>
      <c r="AV415" s="464"/>
      <c r="AW415" s="464"/>
      <c r="AX415" s="464"/>
      <c r="AY415" s="464"/>
      <c r="AZ415" s="464"/>
      <c r="BA415" s="464"/>
      <c r="BB415" s="464"/>
      <c r="BC415" s="464"/>
      <c r="BD415" s="464"/>
    </row>
    <row r="416" spans="1:56" ht="26.25" customHeight="1">
      <c r="A416" s="442" t="s">
        <v>13156</v>
      </c>
      <c r="B416" s="442" t="s">
        <v>2408</v>
      </c>
      <c r="C416" s="443">
        <v>102</v>
      </c>
      <c r="D416" s="442" t="s">
        <v>2701</v>
      </c>
      <c r="E416" s="454" t="s">
        <v>13157</v>
      </c>
      <c r="F416" s="63" t="s">
        <v>13158</v>
      </c>
      <c r="G416" s="63" t="s">
        <v>13159</v>
      </c>
      <c r="H416" s="444" t="s">
        <v>49</v>
      </c>
      <c r="I416" s="44"/>
      <c r="J416" s="23"/>
      <c r="K416" s="23"/>
      <c r="L416" s="23"/>
      <c r="M416" s="23"/>
      <c r="N416" s="23"/>
      <c r="O416" s="444" t="s">
        <v>13160</v>
      </c>
      <c r="P416" s="63"/>
      <c r="Q416" s="63"/>
      <c r="R416" s="63"/>
      <c r="S416" s="63"/>
      <c r="T416" s="400"/>
      <c r="U416" s="400">
        <v>2016</v>
      </c>
      <c r="V416" s="114" t="s">
        <v>13161</v>
      </c>
      <c r="W416" s="400" t="s">
        <v>11242</v>
      </c>
      <c r="X416" s="400" t="s">
        <v>11242</v>
      </c>
      <c r="Y416" s="400" t="s">
        <v>13162</v>
      </c>
      <c r="Z416" s="400" t="s">
        <v>11242</v>
      </c>
      <c r="AA416" s="400" t="s">
        <v>2438</v>
      </c>
      <c r="AB416" s="400"/>
      <c r="AC416" s="400"/>
      <c r="AD416" s="445" t="s">
        <v>72</v>
      </c>
      <c r="AE416" s="446"/>
      <c r="AF416" s="447"/>
      <c r="AG416" s="447"/>
      <c r="AH416" s="447"/>
      <c r="AI416" s="447"/>
      <c r="AJ416" s="447">
        <v>2</v>
      </c>
      <c r="AK416" s="447"/>
      <c r="AL416" s="447"/>
      <c r="AM416" s="448">
        <v>52</v>
      </c>
      <c r="AN416" s="449" t="s">
        <v>13163</v>
      </c>
      <c r="AO416" s="449" t="s">
        <v>2440</v>
      </c>
      <c r="AP416" s="368" t="s">
        <v>11249</v>
      </c>
      <c r="AQ416" s="450">
        <v>44015</v>
      </c>
      <c r="AR416" s="448" t="s">
        <v>111</v>
      </c>
    </row>
    <row r="417" spans="1:56" ht="26.25" customHeight="1">
      <c r="A417" s="362" t="s">
        <v>13164</v>
      </c>
      <c r="B417" s="362" t="s">
        <v>2408</v>
      </c>
      <c r="C417" s="362"/>
      <c r="D417" s="106" t="s">
        <v>13165</v>
      </c>
      <c r="E417" s="363"/>
      <c r="F417" s="40"/>
      <c r="G417" s="365"/>
      <c r="H417" s="363" t="s">
        <v>2411</v>
      </c>
      <c r="I417" s="44"/>
      <c r="J417" s="23"/>
      <c r="K417" s="23"/>
      <c r="L417" s="23"/>
      <c r="M417" s="23"/>
      <c r="N417" s="23"/>
      <c r="O417" s="379" t="s">
        <v>13166</v>
      </c>
      <c r="P417" s="365" t="s">
        <v>13167</v>
      </c>
      <c r="Q417" s="365" t="s">
        <v>13168</v>
      </c>
      <c r="R417" s="365"/>
      <c r="S417" s="363"/>
      <c r="T417" s="375"/>
      <c r="U417" s="375"/>
      <c r="V417" s="437" t="s">
        <v>2513</v>
      </c>
      <c r="W417" s="375"/>
      <c r="X417" s="364"/>
      <c r="Y417" s="365"/>
      <c r="Z417" s="363"/>
      <c r="AA417" s="477"/>
      <c r="AB417" s="478"/>
      <c r="AC417" s="478"/>
      <c r="AD417" s="478"/>
      <c r="AE417" s="478"/>
      <c r="AF417" s="478"/>
      <c r="AG417" s="478"/>
      <c r="AH417" s="478"/>
      <c r="AI417" s="478"/>
      <c r="AJ417" s="478"/>
      <c r="AK417" s="478"/>
      <c r="AL417" s="373"/>
      <c r="AM417" s="478"/>
      <c r="AN417" s="367"/>
      <c r="AO417" s="393" t="s">
        <v>2415</v>
      </c>
      <c r="AP417" s="368" t="s">
        <v>11249</v>
      </c>
      <c r="AQ417" s="462">
        <v>44077</v>
      </c>
      <c r="AR417" s="463" t="s">
        <v>39</v>
      </c>
      <c r="AS417" s="464"/>
      <c r="AT417" s="464"/>
      <c r="AU417" s="464"/>
      <c r="AV417" s="464"/>
      <c r="AW417" s="464"/>
      <c r="AX417" s="464"/>
      <c r="AY417" s="464"/>
      <c r="AZ417" s="464"/>
      <c r="BA417" s="464"/>
      <c r="BB417" s="464"/>
      <c r="BC417" s="464"/>
      <c r="BD417" s="464"/>
    </row>
    <row r="418" spans="1:56" ht="26.25" customHeight="1">
      <c r="A418" s="362" t="s">
        <v>13169</v>
      </c>
      <c r="B418" s="362" t="s">
        <v>2408</v>
      </c>
      <c r="C418" s="362"/>
      <c r="D418" s="106" t="s">
        <v>2615</v>
      </c>
      <c r="E418" s="363"/>
      <c r="F418" s="40"/>
      <c r="G418" s="365"/>
      <c r="H418" s="363" t="s">
        <v>2411</v>
      </c>
      <c r="I418" s="44"/>
      <c r="J418" s="23"/>
      <c r="K418" s="23"/>
      <c r="L418" s="23"/>
      <c r="M418" s="23"/>
      <c r="N418" s="23"/>
      <c r="O418" s="379" t="s">
        <v>13170</v>
      </c>
      <c r="P418" s="365" t="s">
        <v>2619</v>
      </c>
      <c r="Q418" s="365" t="s">
        <v>13171</v>
      </c>
      <c r="R418" s="365"/>
      <c r="S418" s="363"/>
      <c r="T418" s="375"/>
      <c r="U418" s="375"/>
      <c r="V418" s="437" t="s">
        <v>2513</v>
      </c>
      <c r="W418" s="375"/>
      <c r="X418" s="364"/>
      <c r="Y418" s="365"/>
      <c r="Z418" s="363"/>
      <c r="AA418" s="477"/>
      <c r="AB418" s="478"/>
      <c r="AC418" s="478"/>
      <c r="AD418" s="478"/>
      <c r="AE418" s="478"/>
      <c r="AF418" s="478"/>
      <c r="AG418" s="478"/>
      <c r="AH418" s="478"/>
      <c r="AI418" s="478"/>
      <c r="AJ418" s="478"/>
      <c r="AK418" s="478"/>
      <c r="AL418" s="373"/>
      <c r="AM418" s="478"/>
      <c r="AN418" s="367"/>
      <c r="AO418" s="393" t="s">
        <v>2415</v>
      </c>
      <c r="AP418" s="368" t="s">
        <v>11249</v>
      </c>
      <c r="AQ418" s="462">
        <v>44077</v>
      </c>
      <c r="AR418" s="463" t="s">
        <v>39</v>
      </c>
      <c r="AS418" s="464"/>
      <c r="AT418" s="464"/>
      <c r="AU418" s="464"/>
      <c r="AV418" s="464"/>
      <c r="AW418" s="464"/>
      <c r="AX418" s="464"/>
      <c r="AY418" s="464"/>
      <c r="AZ418" s="464"/>
      <c r="BA418" s="464"/>
      <c r="BB418" s="464"/>
      <c r="BC418" s="464"/>
      <c r="BD418" s="464"/>
    </row>
    <row r="419" spans="1:56" ht="26.25" customHeight="1">
      <c r="A419" s="362" t="s">
        <v>13172</v>
      </c>
      <c r="B419" s="362" t="s">
        <v>2408</v>
      </c>
      <c r="C419" s="362"/>
      <c r="D419" s="106" t="s">
        <v>13173</v>
      </c>
      <c r="E419" s="363"/>
      <c r="F419" s="40"/>
      <c r="G419" s="365"/>
      <c r="H419" s="363" t="s">
        <v>2411</v>
      </c>
      <c r="I419" s="44"/>
      <c r="J419" s="23"/>
      <c r="K419" s="23"/>
      <c r="L419" s="23"/>
      <c r="M419" s="23"/>
      <c r="N419" s="23"/>
      <c r="O419" s="379" t="s">
        <v>13174</v>
      </c>
      <c r="P419" s="365" t="s">
        <v>49</v>
      </c>
      <c r="Q419" s="365" t="s">
        <v>13175</v>
      </c>
      <c r="R419" s="365"/>
      <c r="S419" s="363"/>
      <c r="T419" s="375"/>
      <c r="U419" s="375"/>
      <c r="V419" s="437" t="s">
        <v>2513</v>
      </c>
      <c r="W419" s="375"/>
      <c r="X419" s="364"/>
      <c r="Y419" s="365"/>
      <c r="Z419" s="363"/>
      <c r="AA419" s="477"/>
      <c r="AB419" s="478"/>
      <c r="AC419" s="478"/>
      <c r="AD419" s="478"/>
      <c r="AE419" s="478"/>
      <c r="AF419" s="478"/>
      <c r="AG419" s="478"/>
      <c r="AH419" s="478"/>
      <c r="AI419" s="478"/>
      <c r="AJ419" s="478"/>
      <c r="AK419" s="478"/>
      <c r="AL419" s="373"/>
      <c r="AM419" s="478"/>
      <c r="AN419" s="367"/>
      <c r="AO419" s="393" t="s">
        <v>2415</v>
      </c>
      <c r="AP419" s="368" t="s">
        <v>11249</v>
      </c>
      <c r="AQ419" s="462">
        <v>44077</v>
      </c>
      <c r="AR419" s="463" t="s">
        <v>39</v>
      </c>
      <c r="AS419" s="464"/>
      <c r="AT419" s="464"/>
      <c r="AU419" s="464"/>
      <c r="AV419" s="464"/>
      <c r="AW419" s="464"/>
      <c r="AX419" s="464"/>
      <c r="AY419" s="464"/>
      <c r="AZ419" s="464"/>
      <c r="BA419" s="464"/>
      <c r="BB419" s="464"/>
      <c r="BC419" s="464"/>
      <c r="BD419" s="464"/>
    </row>
    <row r="420" spans="1:56" ht="26.25" customHeight="1">
      <c r="A420" s="362" t="s">
        <v>13176</v>
      </c>
      <c r="B420" s="362" t="s">
        <v>2408</v>
      </c>
      <c r="C420" s="362"/>
      <c r="D420" s="106" t="s">
        <v>13177</v>
      </c>
      <c r="E420" s="363"/>
      <c r="F420" s="40"/>
      <c r="G420" s="365"/>
      <c r="H420" s="427" t="s">
        <v>2411</v>
      </c>
      <c r="I420" s="44"/>
      <c r="J420" s="23"/>
      <c r="K420" s="23"/>
      <c r="L420" s="23"/>
      <c r="M420" s="23"/>
      <c r="N420" s="23"/>
      <c r="O420" s="379" t="s">
        <v>13178</v>
      </c>
      <c r="P420" s="365" t="s">
        <v>49</v>
      </c>
      <c r="Q420" s="365" t="s">
        <v>13179</v>
      </c>
      <c r="R420" s="365"/>
      <c r="S420" s="363"/>
      <c r="T420" s="375"/>
      <c r="U420" s="375"/>
      <c r="V420" s="437" t="s">
        <v>2513</v>
      </c>
      <c r="W420" s="375"/>
      <c r="X420" s="364"/>
      <c r="Y420" s="365"/>
      <c r="Z420" s="363"/>
      <c r="AA420" s="477"/>
      <c r="AB420" s="478"/>
      <c r="AC420" s="478"/>
      <c r="AD420" s="478"/>
      <c r="AE420" s="478"/>
      <c r="AF420" s="478"/>
      <c r="AG420" s="478"/>
      <c r="AH420" s="478"/>
      <c r="AI420" s="478"/>
      <c r="AJ420" s="478"/>
      <c r="AK420" s="478"/>
      <c r="AL420" s="373"/>
      <c r="AM420" s="478"/>
      <c r="AN420" s="367"/>
      <c r="AO420" s="393" t="s">
        <v>2415</v>
      </c>
      <c r="AP420" s="368" t="s">
        <v>11249</v>
      </c>
      <c r="AQ420" s="462">
        <v>44077</v>
      </c>
      <c r="AR420" s="463" t="s">
        <v>39</v>
      </c>
      <c r="AS420" s="464"/>
      <c r="AT420" s="464"/>
      <c r="AU420" s="464"/>
      <c r="AV420" s="464"/>
      <c r="AW420" s="464"/>
      <c r="AX420" s="464"/>
      <c r="AY420" s="464"/>
      <c r="AZ420" s="464"/>
      <c r="BA420" s="464"/>
      <c r="BB420" s="464"/>
      <c r="BC420" s="464"/>
      <c r="BD420" s="464"/>
    </row>
    <row r="421" spans="1:56" ht="26.25" customHeight="1">
      <c r="A421" s="362" t="s">
        <v>13180</v>
      </c>
      <c r="B421" s="362" t="s">
        <v>2408</v>
      </c>
      <c r="C421" s="362"/>
      <c r="D421" s="106" t="s">
        <v>13181</v>
      </c>
      <c r="E421" s="365" t="s">
        <v>13182</v>
      </c>
      <c r="F421" s="40" t="s">
        <v>1201</v>
      </c>
      <c r="G421" s="423" t="s">
        <v>13124</v>
      </c>
      <c r="H421" s="481" t="s">
        <v>13125</v>
      </c>
      <c r="I421" s="44"/>
      <c r="J421" s="23"/>
      <c r="K421" s="23"/>
      <c r="L421" s="23"/>
      <c r="M421" s="23"/>
      <c r="N421" s="23"/>
      <c r="O421" s="379" t="s">
        <v>13183</v>
      </c>
      <c r="P421" s="365" t="s">
        <v>13184</v>
      </c>
      <c r="Q421" s="365" t="s">
        <v>13185</v>
      </c>
      <c r="R421" s="365"/>
      <c r="S421" s="363"/>
      <c r="T421" s="375"/>
      <c r="U421" s="375"/>
      <c r="V421" s="437" t="s">
        <v>2513</v>
      </c>
      <c r="W421" s="375"/>
      <c r="X421" s="364"/>
      <c r="Y421" s="365"/>
      <c r="Z421" s="363"/>
      <c r="AA421" s="477"/>
      <c r="AB421" s="478"/>
      <c r="AC421" s="478"/>
      <c r="AD421" s="478"/>
      <c r="AE421" s="478"/>
      <c r="AF421" s="478"/>
      <c r="AG421" s="478"/>
      <c r="AH421" s="478"/>
      <c r="AI421" s="478"/>
      <c r="AJ421" s="478"/>
      <c r="AK421" s="478"/>
      <c r="AL421" s="373"/>
      <c r="AM421" s="478"/>
      <c r="AN421" s="367"/>
      <c r="AO421" s="393" t="s">
        <v>2415</v>
      </c>
      <c r="AP421" s="368" t="s">
        <v>11249</v>
      </c>
      <c r="AQ421" s="462">
        <v>44084</v>
      </c>
      <c r="AR421" s="463" t="s">
        <v>39</v>
      </c>
      <c r="AS421" s="464"/>
      <c r="AT421" s="464"/>
      <c r="AU421" s="464"/>
      <c r="AV421" s="464"/>
      <c r="AW421" s="464"/>
      <c r="AX421" s="464"/>
      <c r="AY421" s="464"/>
      <c r="AZ421" s="464"/>
      <c r="BA421" s="464"/>
      <c r="BB421" s="464"/>
      <c r="BC421" s="464"/>
      <c r="BD421" s="464"/>
    </row>
    <row r="422" spans="1:56" ht="26.25" customHeight="1">
      <c r="A422" s="362" t="s">
        <v>13186</v>
      </c>
      <c r="B422" s="361" t="s">
        <v>2408</v>
      </c>
      <c r="C422" s="424"/>
      <c r="D422" s="362" t="s">
        <v>13187</v>
      </c>
      <c r="E422" s="363"/>
      <c r="F422" s="18"/>
      <c r="G422" s="363"/>
      <c r="H422" s="365" t="s">
        <v>2411</v>
      </c>
      <c r="I422" s="44"/>
      <c r="J422" s="23"/>
      <c r="K422" s="23"/>
      <c r="L422" s="23"/>
      <c r="M422" s="23"/>
      <c r="N422" s="23"/>
      <c r="O422" s="379" t="s">
        <v>13188</v>
      </c>
      <c r="P422" s="365" t="s">
        <v>49</v>
      </c>
      <c r="Q422" s="365" t="s">
        <v>13189</v>
      </c>
      <c r="R422" s="424"/>
      <c r="S422" s="424"/>
      <c r="T422" s="375"/>
      <c r="U422" s="375"/>
      <c r="V422" s="437" t="s">
        <v>2513</v>
      </c>
      <c r="W422" s="375"/>
      <c r="X422" s="375"/>
      <c r="Y422" s="365"/>
      <c r="Z422" s="363"/>
      <c r="AA422" s="477"/>
      <c r="AB422" s="478"/>
      <c r="AC422" s="478"/>
      <c r="AD422" s="478"/>
      <c r="AE422" s="478"/>
      <c r="AF422" s="478"/>
      <c r="AG422" s="478" t="s">
        <v>72</v>
      </c>
      <c r="AH422" s="478"/>
      <c r="AI422" s="478"/>
      <c r="AJ422" s="478"/>
      <c r="AK422" s="478"/>
      <c r="AL422" s="479"/>
      <c r="AM422" s="478"/>
      <c r="AN422" s="367"/>
      <c r="AO422" s="393" t="s">
        <v>2415</v>
      </c>
      <c r="AP422" s="368" t="s">
        <v>11249</v>
      </c>
      <c r="AQ422" s="480">
        <v>44070</v>
      </c>
      <c r="AR422" s="463" t="s">
        <v>39</v>
      </c>
      <c r="AS422" s="464"/>
      <c r="AT422" s="464"/>
      <c r="AU422" s="464"/>
      <c r="AV422" s="464"/>
      <c r="AW422" s="464"/>
      <c r="AX422" s="464"/>
      <c r="AY422" s="464"/>
      <c r="AZ422" s="464"/>
      <c r="BA422" s="464"/>
      <c r="BB422" s="464"/>
      <c r="BC422" s="464"/>
      <c r="BD422" s="464"/>
    </row>
    <row r="423" spans="1:56" ht="26.25" customHeight="1">
      <c r="A423" s="362" t="s">
        <v>13190</v>
      </c>
      <c r="B423" s="362" t="s">
        <v>2408</v>
      </c>
      <c r="C423" s="362"/>
      <c r="D423" s="106" t="s">
        <v>13191</v>
      </c>
      <c r="E423" s="365" t="s">
        <v>13192</v>
      </c>
      <c r="F423" s="40" t="s">
        <v>5</v>
      </c>
      <c r="G423" s="423" t="s">
        <v>13124</v>
      </c>
      <c r="H423" s="366" t="s">
        <v>13125</v>
      </c>
      <c r="I423" s="44"/>
      <c r="J423" s="23"/>
      <c r="K423" s="23"/>
      <c r="L423" s="23"/>
      <c r="M423" s="23"/>
      <c r="N423" s="23"/>
      <c r="O423" s="379" t="s">
        <v>13193</v>
      </c>
      <c r="P423" s="365" t="s">
        <v>13194</v>
      </c>
      <c r="Q423" s="365" t="s">
        <v>13194</v>
      </c>
      <c r="R423" s="365"/>
      <c r="S423" s="363"/>
      <c r="T423" s="375"/>
      <c r="U423" s="375"/>
      <c r="V423" s="427" t="s">
        <v>2513</v>
      </c>
      <c r="W423" s="375"/>
      <c r="X423" s="364"/>
      <c r="Y423" s="365"/>
      <c r="Z423" s="363"/>
      <c r="AA423" s="477"/>
      <c r="AB423" s="478"/>
      <c r="AC423" s="478"/>
      <c r="AD423" s="478"/>
      <c r="AE423" s="478"/>
      <c r="AF423" s="478"/>
      <c r="AG423" s="478"/>
      <c r="AH423" s="478"/>
      <c r="AI423" s="478"/>
      <c r="AJ423" s="478"/>
      <c r="AK423" s="478"/>
      <c r="AL423" s="373"/>
      <c r="AM423" s="478"/>
      <c r="AN423" s="367"/>
      <c r="AO423" s="393" t="s">
        <v>2415</v>
      </c>
      <c r="AP423" s="368" t="s">
        <v>11249</v>
      </c>
      <c r="AQ423" s="462">
        <v>44084</v>
      </c>
      <c r="AR423" s="463" t="s">
        <v>39</v>
      </c>
      <c r="AS423" s="464"/>
      <c r="AT423" s="464"/>
      <c r="AU423" s="464"/>
      <c r="AV423" s="464"/>
      <c r="AW423" s="464"/>
      <c r="AX423" s="464"/>
      <c r="AY423" s="464"/>
      <c r="AZ423" s="464"/>
      <c r="BA423" s="464"/>
      <c r="BB423" s="464"/>
      <c r="BC423" s="464"/>
      <c r="BD423" s="464"/>
    </row>
    <row r="424" spans="1:56" ht="26.25" customHeight="1">
      <c r="A424" s="362" t="s">
        <v>13195</v>
      </c>
      <c r="B424" s="362" t="s">
        <v>2408</v>
      </c>
      <c r="C424" s="362"/>
      <c r="D424" s="106"/>
      <c r="E424" s="363"/>
      <c r="F424" s="40"/>
      <c r="G424" s="365"/>
      <c r="H424" s="363" t="s">
        <v>2411</v>
      </c>
      <c r="I424" s="44"/>
      <c r="J424" s="23"/>
      <c r="K424" s="23"/>
      <c r="L424" s="23"/>
      <c r="M424" s="23"/>
      <c r="N424" s="23"/>
      <c r="O424" s="379" t="s">
        <v>13196</v>
      </c>
      <c r="P424" s="365" t="s">
        <v>49</v>
      </c>
      <c r="Q424" s="365" t="s">
        <v>13197</v>
      </c>
      <c r="R424" s="365"/>
      <c r="S424" s="363"/>
      <c r="T424" s="375"/>
      <c r="U424" s="375"/>
      <c r="V424" s="437" t="s">
        <v>2513</v>
      </c>
      <c r="W424" s="375"/>
      <c r="X424" s="364"/>
      <c r="Y424" s="365"/>
      <c r="Z424" s="363"/>
      <c r="AA424" s="477"/>
      <c r="AB424" s="478"/>
      <c r="AC424" s="478"/>
      <c r="AD424" s="478"/>
      <c r="AE424" s="478"/>
      <c r="AF424" s="478"/>
      <c r="AG424" s="478"/>
      <c r="AH424" s="478"/>
      <c r="AI424" s="478"/>
      <c r="AJ424" s="478"/>
      <c r="AK424" s="478"/>
      <c r="AL424" s="373"/>
      <c r="AM424" s="478"/>
      <c r="AN424" s="367"/>
      <c r="AO424" s="393" t="s">
        <v>2415</v>
      </c>
      <c r="AP424" s="368" t="s">
        <v>11249</v>
      </c>
      <c r="AQ424" s="462">
        <v>44077</v>
      </c>
      <c r="AR424" s="463" t="s">
        <v>39</v>
      </c>
      <c r="AS424" s="464"/>
      <c r="AT424" s="464"/>
      <c r="AU424" s="464"/>
      <c r="AV424" s="464"/>
      <c r="AW424" s="464"/>
      <c r="AX424" s="464"/>
      <c r="AY424" s="464"/>
      <c r="AZ424" s="464"/>
      <c r="BA424" s="464"/>
      <c r="BB424" s="464"/>
      <c r="BC424" s="464"/>
      <c r="BD424" s="464"/>
    </row>
    <row r="425" spans="1:56" ht="26.25" customHeight="1">
      <c r="A425" s="361" t="s">
        <v>13198</v>
      </c>
      <c r="B425" s="361" t="s">
        <v>2408</v>
      </c>
      <c r="C425" s="424"/>
      <c r="D425" s="361" t="s">
        <v>13199</v>
      </c>
      <c r="E425" s="363"/>
      <c r="F425" s="18"/>
      <c r="G425" s="363"/>
      <c r="H425" s="363" t="s">
        <v>2411</v>
      </c>
      <c r="I425" s="44"/>
      <c r="J425" s="23"/>
      <c r="K425" s="23"/>
      <c r="L425" s="23"/>
      <c r="M425" s="23"/>
      <c r="N425" s="23"/>
      <c r="O425" s="482" t="s">
        <v>13200</v>
      </c>
      <c r="P425" s="363" t="s">
        <v>49</v>
      </c>
      <c r="Q425" s="363" t="s">
        <v>13201</v>
      </c>
      <c r="R425" s="424"/>
      <c r="S425" s="424"/>
      <c r="T425" s="375"/>
      <c r="U425" s="375"/>
      <c r="V425" s="437" t="s">
        <v>2513</v>
      </c>
      <c r="W425" s="375"/>
      <c r="X425" s="375"/>
      <c r="Y425" s="363"/>
      <c r="Z425" s="363"/>
      <c r="AA425" s="477"/>
      <c r="AB425" s="478"/>
      <c r="AC425" s="478"/>
      <c r="AD425" s="478"/>
      <c r="AE425" s="478"/>
      <c r="AF425" s="478"/>
      <c r="AG425" s="478" t="s">
        <v>72</v>
      </c>
      <c r="AH425" s="478"/>
      <c r="AI425" s="478"/>
      <c r="AJ425" s="478"/>
      <c r="AK425" s="478"/>
      <c r="AL425" s="479"/>
      <c r="AM425" s="478"/>
      <c r="AN425" s="367"/>
      <c r="AO425" s="393" t="s">
        <v>2415</v>
      </c>
      <c r="AP425" s="368" t="s">
        <v>11249</v>
      </c>
      <c r="AQ425" s="480">
        <v>44071</v>
      </c>
      <c r="AR425" s="463" t="s">
        <v>39</v>
      </c>
      <c r="AS425" s="464"/>
      <c r="AT425" s="464"/>
      <c r="AU425" s="464"/>
      <c r="AV425" s="464"/>
      <c r="AW425" s="464"/>
      <c r="AX425" s="464"/>
      <c r="AY425" s="464"/>
      <c r="AZ425" s="464"/>
      <c r="BA425" s="464"/>
      <c r="BB425" s="464"/>
      <c r="BC425" s="464"/>
      <c r="BD425" s="464"/>
    </row>
    <row r="426" spans="1:56" ht="26.25" customHeight="1">
      <c r="A426" s="362" t="s">
        <v>13202</v>
      </c>
      <c r="B426" s="362" t="s">
        <v>2408</v>
      </c>
      <c r="C426" s="362"/>
      <c r="D426" s="106" t="s">
        <v>2806</v>
      </c>
      <c r="E426" s="365" t="s">
        <v>13138</v>
      </c>
      <c r="F426" s="40" t="s">
        <v>1742</v>
      </c>
      <c r="G426" s="423" t="s">
        <v>13124</v>
      </c>
      <c r="H426" s="423" t="s">
        <v>13125</v>
      </c>
      <c r="I426" s="44"/>
      <c r="J426" s="23"/>
      <c r="K426" s="23"/>
      <c r="L426" s="23"/>
      <c r="M426" s="23"/>
      <c r="N426" s="23"/>
      <c r="O426" s="379" t="s">
        <v>13203</v>
      </c>
      <c r="P426" s="365" t="s">
        <v>13204</v>
      </c>
      <c r="Q426" s="365" t="s">
        <v>13205</v>
      </c>
      <c r="R426" s="365"/>
      <c r="S426" s="363"/>
      <c r="T426" s="375"/>
      <c r="U426" s="375"/>
      <c r="V426" s="437" t="s">
        <v>2513</v>
      </c>
      <c r="W426" s="375"/>
      <c r="X426" s="364"/>
      <c r="Y426" s="365"/>
      <c r="Z426" s="363"/>
      <c r="AA426" s="477"/>
      <c r="AB426" s="478"/>
      <c r="AC426" s="478"/>
      <c r="AD426" s="478"/>
      <c r="AE426" s="478"/>
      <c r="AF426" s="478"/>
      <c r="AG426" s="478"/>
      <c r="AH426" s="478"/>
      <c r="AI426" s="478"/>
      <c r="AJ426" s="478"/>
      <c r="AK426" s="478"/>
      <c r="AL426" s="373"/>
      <c r="AM426" s="478"/>
      <c r="AN426" s="367"/>
      <c r="AO426" s="393" t="s">
        <v>2415</v>
      </c>
      <c r="AP426" s="368" t="s">
        <v>11249</v>
      </c>
      <c r="AQ426" s="462">
        <v>44084</v>
      </c>
      <c r="AR426" s="463" t="s">
        <v>39</v>
      </c>
      <c r="AS426" s="464"/>
      <c r="AT426" s="464"/>
      <c r="AU426" s="464"/>
      <c r="AV426" s="464"/>
      <c r="AW426" s="464"/>
      <c r="AX426" s="464"/>
      <c r="AY426" s="464"/>
      <c r="AZ426" s="464"/>
      <c r="BA426" s="464"/>
      <c r="BB426" s="464"/>
      <c r="BC426" s="464"/>
      <c r="BD426" s="464"/>
    </row>
    <row r="427" spans="1:56" ht="26.25" customHeight="1">
      <c r="A427" s="362" t="s">
        <v>13206</v>
      </c>
      <c r="B427" s="362" t="s">
        <v>2408</v>
      </c>
      <c r="C427" s="362"/>
      <c r="D427" s="106" t="s">
        <v>2571</v>
      </c>
      <c r="E427" s="365" t="s">
        <v>13207</v>
      </c>
      <c r="F427" s="40" t="s">
        <v>1007</v>
      </c>
      <c r="G427" s="423" t="s">
        <v>13124</v>
      </c>
      <c r="H427" s="366" t="s">
        <v>13125</v>
      </c>
      <c r="I427" s="44"/>
      <c r="J427" s="23"/>
      <c r="K427" s="23"/>
      <c r="L427" s="23"/>
      <c r="M427" s="23"/>
      <c r="N427" s="23"/>
      <c r="O427" s="379" t="s">
        <v>13208</v>
      </c>
      <c r="P427" s="365" t="s">
        <v>13209</v>
      </c>
      <c r="Q427" s="365" t="s">
        <v>13209</v>
      </c>
      <c r="R427" s="365"/>
      <c r="S427" s="363"/>
      <c r="T427" s="375"/>
      <c r="U427" s="375"/>
      <c r="V427" s="427" t="s">
        <v>2513</v>
      </c>
      <c r="W427" s="375"/>
      <c r="X427" s="364"/>
      <c r="Y427" s="365"/>
      <c r="Z427" s="363"/>
      <c r="AA427" s="477"/>
      <c r="AB427" s="478"/>
      <c r="AC427" s="478"/>
      <c r="AD427" s="478"/>
      <c r="AE427" s="478"/>
      <c r="AF427" s="478"/>
      <c r="AG427" s="478"/>
      <c r="AH427" s="478"/>
      <c r="AI427" s="478"/>
      <c r="AJ427" s="478"/>
      <c r="AK427" s="478"/>
      <c r="AL427" s="373"/>
      <c r="AM427" s="478"/>
      <c r="AN427" s="367"/>
      <c r="AO427" s="393" t="s">
        <v>2415</v>
      </c>
      <c r="AP427" s="368" t="s">
        <v>11249</v>
      </c>
      <c r="AQ427" s="462">
        <v>44084</v>
      </c>
      <c r="AR427" s="463" t="s">
        <v>39</v>
      </c>
      <c r="AS427" s="464"/>
      <c r="AT427" s="464"/>
      <c r="AU427" s="464"/>
      <c r="AV427" s="464"/>
      <c r="AW427" s="464"/>
      <c r="AX427" s="464"/>
      <c r="AY427" s="464"/>
      <c r="AZ427" s="464"/>
      <c r="BA427" s="464"/>
      <c r="BB427" s="464"/>
      <c r="BC427" s="464"/>
      <c r="BD427" s="464"/>
    </row>
    <row r="428" spans="1:56" ht="26.25" customHeight="1">
      <c r="A428" s="362" t="s">
        <v>13210</v>
      </c>
      <c r="B428" s="362" t="s">
        <v>2408</v>
      </c>
      <c r="C428" s="362"/>
      <c r="D428" s="106" t="s">
        <v>2738</v>
      </c>
      <c r="E428" s="363"/>
      <c r="F428" s="40"/>
      <c r="G428" s="365"/>
      <c r="H428" s="363" t="s">
        <v>2411</v>
      </c>
      <c r="I428" s="44"/>
      <c r="J428" s="23"/>
      <c r="K428" s="23"/>
      <c r="L428" s="23"/>
      <c r="M428" s="23"/>
      <c r="N428" s="23"/>
      <c r="O428" s="379" t="s">
        <v>13211</v>
      </c>
      <c r="P428" s="365" t="s">
        <v>13212</v>
      </c>
      <c r="Q428" s="365" t="s">
        <v>13213</v>
      </c>
      <c r="R428" s="365"/>
      <c r="S428" s="363"/>
      <c r="T428" s="375"/>
      <c r="U428" s="375"/>
      <c r="V428" s="437" t="s">
        <v>2513</v>
      </c>
      <c r="W428" s="375"/>
      <c r="X428" s="364"/>
      <c r="Y428" s="365"/>
      <c r="Z428" s="363"/>
      <c r="AA428" s="477"/>
      <c r="AB428" s="478"/>
      <c r="AC428" s="478"/>
      <c r="AD428" s="478"/>
      <c r="AE428" s="478"/>
      <c r="AF428" s="478"/>
      <c r="AG428" s="478"/>
      <c r="AH428" s="478"/>
      <c r="AI428" s="478"/>
      <c r="AJ428" s="478"/>
      <c r="AK428" s="478"/>
      <c r="AL428" s="373"/>
      <c r="AM428" s="478"/>
      <c r="AN428" s="367"/>
      <c r="AO428" s="393" t="s">
        <v>2415</v>
      </c>
      <c r="AP428" s="368" t="s">
        <v>11249</v>
      </c>
      <c r="AQ428" s="462">
        <v>44077</v>
      </c>
      <c r="AR428" s="463" t="s">
        <v>39</v>
      </c>
      <c r="AS428" s="464"/>
      <c r="AT428" s="464"/>
      <c r="AU428" s="464"/>
      <c r="AV428" s="464"/>
      <c r="AW428" s="464"/>
      <c r="AX428" s="464"/>
      <c r="AY428" s="464"/>
      <c r="AZ428" s="464"/>
      <c r="BA428" s="464"/>
      <c r="BB428" s="464"/>
      <c r="BC428" s="464"/>
      <c r="BD428" s="464"/>
    </row>
    <row r="429" spans="1:56" ht="26.25" customHeight="1">
      <c r="A429" s="362" t="s">
        <v>13214</v>
      </c>
      <c r="B429" s="362" t="s">
        <v>2408</v>
      </c>
      <c r="C429" s="362"/>
      <c r="D429" s="106" t="s">
        <v>13215</v>
      </c>
      <c r="E429" s="363"/>
      <c r="F429" s="40"/>
      <c r="G429" s="365"/>
      <c r="H429" s="363" t="s">
        <v>2411</v>
      </c>
      <c r="I429" s="44"/>
      <c r="J429" s="23"/>
      <c r="K429" s="23"/>
      <c r="L429" s="23"/>
      <c r="M429" s="23"/>
      <c r="N429" s="23"/>
      <c r="O429" s="379" t="s">
        <v>13216</v>
      </c>
      <c r="P429" s="365" t="s">
        <v>49</v>
      </c>
      <c r="Q429" s="365" t="s">
        <v>13217</v>
      </c>
      <c r="R429" s="365"/>
      <c r="S429" s="363"/>
      <c r="T429" s="375"/>
      <c r="U429" s="375"/>
      <c r="V429" s="437" t="s">
        <v>2513</v>
      </c>
      <c r="W429" s="375"/>
      <c r="X429" s="364"/>
      <c r="Y429" s="365"/>
      <c r="Z429" s="363"/>
      <c r="AA429" s="477"/>
      <c r="AB429" s="478"/>
      <c r="AC429" s="478"/>
      <c r="AD429" s="478"/>
      <c r="AE429" s="478"/>
      <c r="AF429" s="478"/>
      <c r="AG429" s="478"/>
      <c r="AH429" s="478"/>
      <c r="AI429" s="478"/>
      <c r="AJ429" s="478"/>
      <c r="AK429" s="478"/>
      <c r="AL429" s="373"/>
      <c r="AM429" s="478"/>
      <c r="AN429" s="367"/>
      <c r="AO429" s="393" t="s">
        <v>2415</v>
      </c>
      <c r="AP429" s="368" t="s">
        <v>11249</v>
      </c>
      <c r="AQ429" s="462">
        <v>44077</v>
      </c>
      <c r="AR429" s="463" t="s">
        <v>39</v>
      </c>
      <c r="AS429" s="464"/>
      <c r="AT429" s="464"/>
      <c r="AU429" s="464"/>
      <c r="AV429" s="464"/>
      <c r="AW429" s="464"/>
      <c r="AX429" s="464"/>
      <c r="AY429" s="464"/>
      <c r="AZ429" s="464"/>
      <c r="BA429" s="464"/>
      <c r="BB429" s="464"/>
      <c r="BC429" s="464"/>
      <c r="BD429" s="464"/>
    </row>
    <row r="430" spans="1:56" ht="26.25" customHeight="1">
      <c r="A430" s="362" t="s">
        <v>13218</v>
      </c>
      <c r="B430" s="362" t="s">
        <v>2408</v>
      </c>
      <c r="C430" s="362"/>
      <c r="D430" s="106" t="s">
        <v>13215</v>
      </c>
      <c r="E430" s="363"/>
      <c r="F430" s="40"/>
      <c r="G430" s="365"/>
      <c r="H430" s="363" t="s">
        <v>2411</v>
      </c>
      <c r="I430" s="44"/>
      <c r="J430" s="23"/>
      <c r="K430" s="23"/>
      <c r="L430" s="23"/>
      <c r="M430" s="23"/>
      <c r="N430" s="23"/>
      <c r="O430" s="379" t="s">
        <v>13219</v>
      </c>
      <c r="P430" s="365" t="s">
        <v>49</v>
      </c>
      <c r="Q430" s="365" t="s">
        <v>13220</v>
      </c>
      <c r="R430" s="365"/>
      <c r="S430" s="363"/>
      <c r="T430" s="375"/>
      <c r="U430" s="375"/>
      <c r="V430" s="437" t="s">
        <v>2513</v>
      </c>
      <c r="W430" s="375"/>
      <c r="X430" s="364"/>
      <c r="Y430" s="365"/>
      <c r="Z430" s="363"/>
      <c r="AA430" s="477"/>
      <c r="AB430" s="478"/>
      <c r="AC430" s="478"/>
      <c r="AD430" s="478"/>
      <c r="AE430" s="478"/>
      <c r="AF430" s="478"/>
      <c r="AG430" s="478"/>
      <c r="AH430" s="478"/>
      <c r="AI430" s="478"/>
      <c r="AJ430" s="478"/>
      <c r="AK430" s="478"/>
      <c r="AL430" s="373"/>
      <c r="AM430" s="478"/>
      <c r="AN430" s="367"/>
      <c r="AO430" s="393" t="s">
        <v>2415</v>
      </c>
      <c r="AP430" s="368" t="s">
        <v>11249</v>
      </c>
      <c r="AQ430" s="462">
        <v>44077</v>
      </c>
      <c r="AR430" s="463" t="s">
        <v>39</v>
      </c>
      <c r="AS430" s="464"/>
      <c r="AT430" s="464"/>
      <c r="AU430" s="464"/>
      <c r="AV430" s="464"/>
      <c r="AW430" s="464"/>
      <c r="AX430" s="464"/>
      <c r="AY430" s="464"/>
      <c r="AZ430" s="464"/>
      <c r="BA430" s="464"/>
      <c r="BB430" s="464"/>
      <c r="BC430" s="464"/>
      <c r="BD430" s="464"/>
    </row>
    <row r="431" spans="1:56" ht="26.25" customHeight="1">
      <c r="A431" s="362" t="s">
        <v>13221</v>
      </c>
      <c r="B431" s="362" t="s">
        <v>2408</v>
      </c>
      <c r="C431" s="362"/>
      <c r="D431" s="106" t="s">
        <v>13222</v>
      </c>
      <c r="E431" s="363"/>
      <c r="F431" s="40"/>
      <c r="G431" s="365"/>
      <c r="H431" s="363" t="s">
        <v>2411</v>
      </c>
      <c r="I431" s="44"/>
      <c r="J431" s="23"/>
      <c r="K431" s="23"/>
      <c r="L431" s="23"/>
      <c r="M431" s="23"/>
      <c r="N431" s="23"/>
      <c r="O431" s="379" t="s">
        <v>13223</v>
      </c>
      <c r="P431" s="365" t="s">
        <v>49</v>
      </c>
      <c r="Q431" s="365" t="s">
        <v>13224</v>
      </c>
      <c r="R431" s="365"/>
      <c r="S431" s="363"/>
      <c r="T431" s="375"/>
      <c r="U431" s="375"/>
      <c r="V431" s="437" t="s">
        <v>2513</v>
      </c>
      <c r="W431" s="375"/>
      <c r="X431" s="364"/>
      <c r="Y431" s="365"/>
      <c r="Z431" s="363"/>
      <c r="AA431" s="477"/>
      <c r="AB431" s="478"/>
      <c r="AC431" s="478"/>
      <c r="AD431" s="478"/>
      <c r="AE431" s="478"/>
      <c r="AF431" s="478"/>
      <c r="AG431" s="478"/>
      <c r="AH431" s="478"/>
      <c r="AI431" s="478"/>
      <c r="AJ431" s="478"/>
      <c r="AK431" s="478"/>
      <c r="AL431" s="373"/>
      <c r="AM431" s="478"/>
      <c r="AN431" s="367"/>
      <c r="AO431" s="393" t="s">
        <v>2415</v>
      </c>
      <c r="AP431" s="368" t="s">
        <v>11249</v>
      </c>
      <c r="AQ431" s="462">
        <v>44077</v>
      </c>
      <c r="AR431" s="463" t="s">
        <v>39</v>
      </c>
      <c r="AS431" s="464"/>
      <c r="AT431" s="464"/>
      <c r="AU431" s="464"/>
      <c r="AV431" s="464"/>
      <c r="AW431" s="464"/>
      <c r="AX431" s="464"/>
      <c r="AY431" s="464"/>
      <c r="AZ431" s="464"/>
      <c r="BA431" s="464"/>
      <c r="BB431" s="464"/>
      <c r="BC431" s="464"/>
      <c r="BD431" s="464"/>
    </row>
    <row r="432" spans="1:56" ht="26.25" customHeight="1">
      <c r="A432" s="362" t="s">
        <v>13225</v>
      </c>
      <c r="B432" s="361" t="s">
        <v>2408</v>
      </c>
      <c r="C432" s="424"/>
      <c r="D432" s="362" t="s">
        <v>2764</v>
      </c>
      <c r="E432" s="363"/>
      <c r="F432" s="18"/>
      <c r="G432" s="363"/>
      <c r="H432" s="365" t="s">
        <v>2411</v>
      </c>
      <c r="I432" s="44"/>
      <c r="J432" s="23"/>
      <c r="K432" s="23"/>
      <c r="L432" s="23"/>
      <c r="M432" s="23"/>
      <c r="N432" s="23"/>
      <c r="O432" s="379" t="s">
        <v>13226</v>
      </c>
      <c r="P432" s="365" t="s">
        <v>49</v>
      </c>
      <c r="Q432" s="365" t="s">
        <v>13227</v>
      </c>
      <c r="R432" s="424"/>
      <c r="S432" s="424"/>
      <c r="T432" s="375"/>
      <c r="U432" s="375"/>
      <c r="V432" s="437" t="s">
        <v>2513</v>
      </c>
      <c r="W432" s="375"/>
      <c r="X432" s="375"/>
      <c r="Y432" s="365"/>
      <c r="Z432" s="363"/>
      <c r="AA432" s="477"/>
      <c r="AB432" s="478"/>
      <c r="AC432" s="478"/>
      <c r="AD432" s="478"/>
      <c r="AE432" s="478"/>
      <c r="AF432" s="478"/>
      <c r="AG432" s="478" t="s">
        <v>72</v>
      </c>
      <c r="AH432" s="478"/>
      <c r="AI432" s="478"/>
      <c r="AJ432" s="478"/>
      <c r="AK432" s="478"/>
      <c r="AL432" s="479"/>
      <c r="AM432" s="478"/>
      <c r="AN432" s="367"/>
      <c r="AO432" s="393" t="s">
        <v>2415</v>
      </c>
      <c r="AP432" s="368" t="s">
        <v>11249</v>
      </c>
      <c r="AQ432" s="480">
        <v>44071</v>
      </c>
      <c r="AR432" s="463" t="s">
        <v>39</v>
      </c>
      <c r="AS432" s="464"/>
      <c r="AT432" s="464"/>
      <c r="AU432" s="464"/>
      <c r="AV432" s="464"/>
      <c r="AW432" s="464"/>
      <c r="AX432" s="464"/>
      <c r="AY432" s="464"/>
      <c r="AZ432" s="464"/>
      <c r="BA432" s="464"/>
      <c r="BB432" s="464"/>
      <c r="BC432" s="464"/>
      <c r="BD432" s="464"/>
    </row>
    <row r="433" spans="1:56" ht="26.25" customHeight="1">
      <c r="A433" s="429" t="s">
        <v>13228</v>
      </c>
      <c r="B433" s="451" t="s">
        <v>2408</v>
      </c>
      <c r="C433" s="362">
        <v>344</v>
      </c>
      <c r="D433" s="237" t="s">
        <v>13229</v>
      </c>
      <c r="E433" s="436" t="s">
        <v>33</v>
      </c>
      <c r="F433" s="469" t="s">
        <v>33</v>
      </c>
      <c r="G433" s="483" t="s">
        <v>13230</v>
      </c>
      <c r="H433" s="363" t="s">
        <v>2411</v>
      </c>
      <c r="I433" s="44"/>
      <c r="J433" s="23"/>
      <c r="K433" s="23"/>
      <c r="L433" s="23"/>
      <c r="M433" s="23"/>
      <c r="N433" s="23"/>
      <c r="O433" s="436" t="s">
        <v>13231</v>
      </c>
      <c r="P433" s="432" t="s">
        <v>13232</v>
      </c>
      <c r="Q433" s="432"/>
      <c r="R433" s="432" t="s">
        <v>180</v>
      </c>
      <c r="S433" s="432" t="s">
        <v>77</v>
      </c>
      <c r="T433" s="432" t="s">
        <v>13233</v>
      </c>
      <c r="U433" s="471">
        <v>2013</v>
      </c>
      <c r="V433" s="436" t="s">
        <v>13234</v>
      </c>
      <c r="W433" s="432" t="s">
        <v>13235</v>
      </c>
      <c r="X433" s="432" t="s">
        <v>11242</v>
      </c>
      <c r="Y433" s="432" t="s">
        <v>13236</v>
      </c>
      <c r="Z433" s="432" t="s">
        <v>11242</v>
      </c>
      <c r="AA433" s="484" t="s">
        <v>2438</v>
      </c>
      <c r="AB433" s="416"/>
      <c r="AC433" s="432" t="s">
        <v>1954</v>
      </c>
      <c r="AD433" s="432" t="s">
        <v>72</v>
      </c>
      <c r="AE433" s="432" t="s">
        <v>49</v>
      </c>
      <c r="AF433" s="432" t="s">
        <v>49</v>
      </c>
      <c r="AG433" s="432" t="s">
        <v>72</v>
      </c>
      <c r="AH433" s="432" t="s">
        <v>11242</v>
      </c>
      <c r="AI433" s="416"/>
      <c r="AJ433" s="438">
        <v>2</v>
      </c>
      <c r="AK433" s="432" t="s">
        <v>11242</v>
      </c>
      <c r="AL433" s="432" t="s">
        <v>342</v>
      </c>
      <c r="AM433" s="416"/>
      <c r="AN433" s="485" t="s">
        <v>13237</v>
      </c>
      <c r="AO433" s="393" t="s">
        <v>2415</v>
      </c>
      <c r="AP433" s="368" t="s">
        <v>11249</v>
      </c>
      <c r="AQ433" s="473">
        <v>44008</v>
      </c>
      <c r="AR433" s="474" t="s">
        <v>13238</v>
      </c>
      <c r="AS433" s="475"/>
      <c r="AT433" s="475"/>
      <c r="AU433" s="475"/>
      <c r="AV433" s="475"/>
      <c r="AW433" s="475"/>
      <c r="AX433" s="475"/>
      <c r="AY433" s="475"/>
      <c r="AZ433" s="475"/>
      <c r="BA433" s="475"/>
      <c r="BB433" s="475"/>
      <c r="BC433" s="475"/>
      <c r="BD433" s="475"/>
    </row>
    <row r="434" spans="1:56" ht="26.25" customHeight="1">
      <c r="A434" s="362" t="s">
        <v>13239</v>
      </c>
      <c r="B434" s="361" t="s">
        <v>2408</v>
      </c>
      <c r="C434" s="424"/>
      <c r="D434" s="362" t="s">
        <v>13240</v>
      </c>
      <c r="E434" s="363"/>
      <c r="F434" s="18"/>
      <c r="G434" s="363"/>
      <c r="H434" s="365" t="s">
        <v>2411</v>
      </c>
      <c r="I434" s="44"/>
      <c r="J434" s="23"/>
      <c r="K434" s="23"/>
      <c r="L434" s="23"/>
      <c r="M434" s="23"/>
      <c r="N434" s="23"/>
      <c r="O434" s="379" t="s">
        <v>13241</v>
      </c>
      <c r="P434" s="365" t="s">
        <v>49</v>
      </c>
      <c r="Q434" s="365" t="s">
        <v>13242</v>
      </c>
      <c r="R434" s="424"/>
      <c r="S434" s="424"/>
      <c r="T434" s="375"/>
      <c r="U434" s="375"/>
      <c r="V434" s="437" t="s">
        <v>2513</v>
      </c>
      <c r="W434" s="375"/>
      <c r="X434" s="375"/>
      <c r="Y434" s="365"/>
      <c r="Z434" s="363"/>
      <c r="AA434" s="477"/>
      <c r="AB434" s="478"/>
      <c r="AC434" s="478"/>
      <c r="AD434" s="478"/>
      <c r="AE434" s="478"/>
      <c r="AF434" s="478"/>
      <c r="AG434" s="478" t="s">
        <v>72</v>
      </c>
      <c r="AH434" s="478"/>
      <c r="AI434" s="478"/>
      <c r="AJ434" s="478"/>
      <c r="AK434" s="478"/>
      <c r="AL434" s="479"/>
      <c r="AM434" s="478"/>
      <c r="AN434" s="367"/>
      <c r="AO434" s="393" t="s">
        <v>2415</v>
      </c>
      <c r="AP434" s="368" t="s">
        <v>11249</v>
      </c>
      <c r="AQ434" s="480">
        <v>44071</v>
      </c>
      <c r="AR434" s="463" t="s">
        <v>39</v>
      </c>
      <c r="AS434" s="464"/>
      <c r="AT434" s="464"/>
      <c r="AU434" s="464"/>
      <c r="AV434" s="464"/>
      <c r="AW434" s="464"/>
      <c r="AX434" s="464"/>
      <c r="AY434" s="464"/>
      <c r="AZ434" s="464"/>
      <c r="BA434" s="464"/>
      <c r="BB434" s="464"/>
      <c r="BC434" s="464"/>
      <c r="BD434" s="464"/>
    </row>
    <row r="435" spans="1:56" ht="26.25" customHeight="1">
      <c r="A435" s="362" t="s">
        <v>13243</v>
      </c>
      <c r="B435" s="361" t="s">
        <v>2408</v>
      </c>
      <c r="C435" s="424"/>
      <c r="D435" s="362" t="s">
        <v>13244</v>
      </c>
      <c r="E435" s="363"/>
      <c r="F435" s="18"/>
      <c r="G435" s="363"/>
      <c r="H435" s="365" t="s">
        <v>2411</v>
      </c>
      <c r="I435" s="44"/>
      <c r="J435" s="23"/>
      <c r="K435" s="23"/>
      <c r="L435" s="23"/>
      <c r="M435" s="23"/>
      <c r="N435" s="23"/>
      <c r="O435" s="365" t="s">
        <v>13245</v>
      </c>
      <c r="P435" s="365" t="s">
        <v>49</v>
      </c>
      <c r="Q435" s="365" t="s">
        <v>13246</v>
      </c>
      <c r="R435" s="424"/>
      <c r="S435" s="424"/>
      <c r="T435" s="375"/>
      <c r="U435" s="375"/>
      <c r="V435" s="437" t="s">
        <v>2513</v>
      </c>
      <c r="W435" s="375"/>
      <c r="X435" s="375"/>
      <c r="Y435" s="365"/>
      <c r="Z435" s="363"/>
      <c r="AA435" s="477"/>
      <c r="AB435" s="478"/>
      <c r="AC435" s="478"/>
      <c r="AD435" s="478"/>
      <c r="AE435" s="478"/>
      <c r="AF435" s="478"/>
      <c r="AG435" s="478" t="s">
        <v>72</v>
      </c>
      <c r="AH435" s="478"/>
      <c r="AI435" s="478"/>
      <c r="AJ435" s="478"/>
      <c r="AK435" s="478"/>
      <c r="AL435" s="479"/>
      <c r="AM435" s="478"/>
      <c r="AN435" s="367"/>
      <c r="AO435" s="393" t="s">
        <v>2415</v>
      </c>
      <c r="AP435" s="368" t="s">
        <v>11249</v>
      </c>
      <c r="AQ435" s="480">
        <v>44071</v>
      </c>
      <c r="AR435" s="463" t="s">
        <v>39</v>
      </c>
      <c r="AS435" s="464"/>
      <c r="AT435" s="464"/>
      <c r="AU435" s="464"/>
      <c r="AV435" s="464"/>
      <c r="AW435" s="464"/>
      <c r="AX435" s="464"/>
      <c r="AY435" s="464"/>
      <c r="AZ435" s="464"/>
      <c r="BA435" s="464"/>
      <c r="BB435" s="464"/>
      <c r="BC435" s="464"/>
      <c r="BD435" s="464"/>
    </row>
    <row r="436" spans="1:56" ht="26.25" customHeight="1">
      <c r="A436" s="362" t="s">
        <v>13247</v>
      </c>
      <c r="B436" s="362" t="s">
        <v>2408</v>
      </c>
      <c r="C436" s="362"/>
      <c r="D436" s="106" t="s">
        <v>13123</v>
      </c>
      <c r="E436" s="363"/>
      <c r="F436" s="40" t="s">
        <v>33</v>
      </c>
      <c r="G436" s="423" t="s">
        <v>13124</v>
      </c>
      <c r="H436" s="366" t="s">
        <v>13125</v>
      </c>
      <c r="I436" s="44"/>
      <c r="J436" s="23"/>
      <c r="K436" s="23"/>
      <c r="L436" s="23"/>
      <c r="M436" s="23"/>
      <c r="N436" s="23"/>
      <c r="O436" s="379" t="s">
        <v>13248</v>
      </c>
      <c r="P436" s="365" t="s">
        <v>13249</v>
      </c>
      <c r="Q436" s="365" t="s">
        <v>13250</v>
      </c>
      <c r="R436" s="365"/>
      <c r="S436" s="363"/>
      <c r="T436" s="375"/>
      <c r="U436" s="375"/>
      <c r="V436" s="427" t="s">
        <v>2513</v>
      </c>
      <c r="W436" s="375"/>
      <c r="X436" s="364"/>
      <c r="Y436" s="365"/>
      <c r="Z436" s="363"/>
      <c r="AA436" s="477"/>
      <c r="AB436" s="478"/>
      <c r="AC436" s="478"/>
      <c r="AD436" s="478"/>
      <c r="AE436" s="478"/>
      <c r="AF436" s="478"/>
      <c r="AG436" s="478"/>
      <c r="AH436" s="478"/>
      <c r="AI436" s="478"/>
      <c r="AJ436" s="478"/>
      <c r="AK436" s="478"/>
      <c r="AL436" s="373"/>
      <c r="AM436" s="478"/>
      <c r="AN436" s="367"/>
      <c r="AO436" s="393" t="s">
        <v>2415</v>
      </c>
      <c r="AP436" s="368" t="s">
        <v>11249</v>
      </c>
      <c r="AQ436" s="462">
        <v>44084</v>
      </c>
      <c r="AR436" s="463" t="s">
        <v>39</v>
      </c>
      <c r="AS436" s="464"/>
      <c r="AT436" s="464"/>
      <c r="AU436" s="464"/>
      <c r="AV436" s="464"/>
      <c r="AW436" s="464"/>
      <c r="AX436" s="464"/>
      <c r="AY436" s="464"/>
      <c r="AZ436" s="464"/>
      <c r="BA436" s="464"/>
      <c r="BB436" s="464"/>
      <c r="BC436" s="464"/>
      <c r="BD436" s="464"/>
    </row>
    <row r="437" spans="1:56" ht="26.25" customHeight="1">
      <c r="A437" s="362" t="s">
        <v>13251</v>
      </c>
      <c r="B437" s="362" t="s">
        <v>2408</v>
      </c>
      <c r="C437" s="362"/>
      <c r="D437" s="106" t="s">
        <v>13252</v>
      </c>
      <c r="E437" s="363"/>
      <c r="F437" s="40"/>
      <c r="G437" s="365"/>
      <c r="H437" s="363" t="s">
        <v>2411</v>
      </c>
      <c r="I437" s="44"/>
      <c r="J437" s="23"/>
      <c r="K437" s="23"/>
      <c r="L437" s="23"/>
      <c r="M437" s="23"/>
      <c r="N437" s="23"/>
      <c r="O437" s="379" t="s">
        <v>13253</v>
      </c>
      <c r="P437" s="365" t="s">
        <v>13254</v>
      </c>
      <c r="Q437" s="365" t="s">
        <v>13255</v>
      </c>
      <c r="R437" s="365"/>
      <c r="S437" s="363"/>
      <c r="T437" s="375"/>
      <c r="U437" s="375"/>
      <c r="V437" s="437" t="s">
        <v>2513</v>
      </c>
      <c r="W437" s="375"/>
      <c r="X437" s="364"/>
      <c r="Y437" s="365"/>
      <c r="Z437" s="363"/>
      <c r="AA437" s="477"/>
      <c r="AB437" s="478"/>
      <c r="AC437" s="478"/>
      <c r="AD437" s="478"/>
      <c r="AE437" s="478"/>
      <c r="AF437" s="478"/>
      <c r="AG437" s="478"/>
      <c r="AH437" s="478"/>
      <c r="AI437" s="478"/>
      <c r="AJ437" s="478"/>
      <c r="AK437" s="478"/>
      <c r="AL437" s="373"/>
      <c r="AM437" s="478"/>
      <c r="AN437" s="367"/>
      <c r="AO437" s="393" t="s">
        <v>2415</v>
      </c>
      <c r="AP437" s="368" t="s">
        <v>11249</v>
      </c>
      <c r="AQ437" s="462">
        <v>44077</v>
      </c>
      <c r="AR437" s="463" t="s">
        <v>39</v>
      </c>
      <c r="AS437" s="464"/>
      <c r="AT437" s="464"/>
      <c r="AU437" s="464"/>
      <c r="AV437" s="464"/>
      <c r="AW437" s="464"/>
      <c r="AX437" s="464"/>
      <c r="AY437" s="464"/>
      <c r="AZ437" s="464"/>
      <c r="BA437" s="464"/>
      <c r="BB437" s="464"/>
      <c r="BC437" s="464"/>
      <c r="BD437" s="464"/>
    </row>
    <row r="438" spans="1:56" ht="26.25" customHeight="1">
      <c r="A438" s="361" t="s">
        <v>13256</v>
      </c>
      <c r="B438" s="361" t="s">
        <v>2408</v>
      </c>
      <c r="C438" s="424"/>
      <c r="D438" s="361" t="s">
        <v>13257</v>
      </c>
      <c r="E438" s="363"/>
      <c r="F438" s="18"/>
      <c r="G438" s="363"/>
      <c r="H438" s="363" t="s">
        <v>2411</v>
      </c>
      <c r="I438" s="44"/>
      <c r="J438" s="23"/>
      <c r="K438" s="23"/>
      <c r="L438" s="23"/>
      <c r="M438" s="23"/>
      <c r="N438" s="23"/>
      <c r="O438" s="482" t="s">
        <v>13258</v>
      </c>
      <c r="P438" s="363" t="s">
        <v>49</v>
      </c>
      <c r="Q438" s="363" t="s">
        <v>13259</v>
      </c>
      <c r="R438" s="424"/>
      <c r="S438" s="424"/>
      <c r="T438" s="375"/>
      <c r="U438" s="375"/>
      <c r="V438" s="437" t="s">
        <v>2513</v>
      </c>
      <c r="W438" s="375"/>
      <c r="X438" s="375"/>
      <c r="Y438" s="363"/>
      <c r="Z438" s="363"/>
      <c r="AA438" s="477"/>
      <c r="AB438" s="478"/>
      <c r="AC438" s="478"/>
      <c r="AD438" s="478"/>
      <c r="AE438" s="478"/>
      <c r="AF438" s="478"/>
      <c r="AG438" s="478" t="s">
        <v>72</v>
      </c>
      <c r="AH438" s="478"/>
      <c r="AI438" s="478"/>
      <c r="AJ438" s="478"/>
      <c r="AK438" s="478"/>
      <c r="AL438" s="479"/>
      <c r="AM438" s="478"/>
      <c r="AN438" s="367"/>
      <c r="AO438" s="393" t="s">
        <v>2415</v>
      </c>
      <c r="AP438" s="368" t="s">
        <v>11249</v>
      </c>
      <c r="AQ438" s="480">
        <v>44074</v>
      </c>
      <c r="AR438" s="463" t="s">
        <v>39</v>
      </c>
      <c r="AS438" s="464"/>
      <c r="AT438" s="464"/>
      <c r="AU438" s="464"/>
      <c r="AV438" s="464"/>
      <c r="AW438" s="464"/>
      <c r="AX438" s="464"/>
      <c r="AY438" s="464"/>
      <c r="AZ438" s="464"/>
      <c r="BA438" s="464"/>
      <c r="BB438" s="464"/>
      <c r="BC438" s="464"/>
      <c r="BD438" s="464"/>
    </row>
    <row r="439" spans="1:56" ht="26.25" customHeight="1">
      <c r="A439" s="429" t="s">
        <v>13260</v>
      </c>
      <c r="B439" s="429" t="s">
        <v>13261</v>
      </c>
      <c r="C439" s="362"/>
      <c r="D439" s="241" t="s">
        <v>13165</v>
      </c>
      <c r="E439" s="436" t="s">
        <v>13262</v>
      </c>
      <c r="F439" s="469" t="s">
        <v>2447</v>
      </c>
      <c r="G439" s="486" t="s">
        <v>13263</v>
      </c>
      <c r="H439" s="363" t="s">
        <v>2411</v>
      </c>
      <c r="I439" s="44"/>
      <c r="J439" s="23"/>
      <c r="K439" s="23"/>
      <c r="L439" s="23"/>
      <c r="M439" s="23"/>
      <c r="N439" s="23"/>
      <c r="O439" s="436" t="s">
        <v>13264</v>
      </c>
      <c r="P439" s="436" t="s">
        <v>12312</v>
      </c>
      <c r="Q439" s="436"/>
      <c r="R439" s="436" t="s">
        <v>180</v>
      </c>
      <c r="S439" s="432"/>
      <c r="T439" s="432"/>
      <c r="U439" s="471"/>
      <c r="V439" s="437" t="s">
        <v>2513</v>
      </c>
      <c r="W439" s="432"/>
      <c r="X439" s="436" t="s">
        <v>13265</v>
      </c>
      <c r="Y439" s="436" t="s">
        <v>13266</v>
      </c>
      <c r="Z439" s="432"/>
      <c r="AA439" s="432"/>
      <c r="AB439" s="416"/>
      <c r="AC439" s="432"/>
      <c r="AD439" s="432"/>
      <c r="AE439" s="432"/>
      <c r="AF439" s="432"/>
      <c r="AG439" s="432"/>
      <c r="AH439" s="432"/>
      <c r="AI439" s="416"/>
      <c r="AJ439" s="438"/>
      <c r="AK439" s="432"/>
      <c r="AL439" s="436" t="s">
        <v>342</v>
      </c>
      <c r="AM439" s="416"/>
      <c r="AN439" s="487" t="s">
        <v>13267</v>
      </c>
      <c r="AO439" s="393" t="s">
        <v>13112</v>
      </c>
      <c r="AP439" s="368" t="s">
        <v>11249</v>
      </c>
      <c r="AQ439" s="473">
        <v>44008</v>
      </c>
      <c r="AR439" s="474" t="s">
        <v>13268</v>
      </c>
      <c r="AS439" s="475"/>
      <c r="AT439" s="475"/>
      <c r="AU439" s="475"/>
      <c r="AV439" s="475"/>
      <c r="AW439" s="475"/>
      <c r="AX439" s="475"/>
      <c r="AY439" s="475"/>
      <c r="AZ439" s="475"/>
      <c r="BA439" s="475"/>
      <c r="BB439" s="475"/>
      <c r="BC439" s="475"/>
      <c r="BD439" s="475"/>
    </row>
    <row r="440" spans="1:56" ht="26.25" customHeight="1">
      <c r="A440" s="362" t="s">
        <v>13269</v>
      </c>
      <c r="B440" s="362" t="s">
        <v>13270</v>
      </c>
      <c r="C440" s="362"/>
      <c r="D440" s="106" t="s">
        <v>13271</v>
      </c>
      <c r="E440" s="363"/>
      <c r="F440" s="40"/>
      <c r="G440" s="363"/>
      <c r="H440" s="379"/>
      <c r="I440" s="44"/>
      <c r="J440" s="23"/>
      <c r="K440" s="23"/>
      <c r="L440" s="23"/>
      <c r="M440" s="23"/>
      <c r="N440" s="23"/>
      <c r="O440" s="366" t="s">
        <v>13272</v>
      </c>
      <c r="P440" s="365" t="s">
        <v>13273</v>
      </c>
      <c r="Q440" s="365"/>
      <c r="R440" s="365" t="s">
        <v>180</v>
      </c>
      <c r="S440" s="363"/>
      <c r="T440" s="375"/>
      <c r="U440" s="375"/>
      <c r="V440" s="392" t="s">
        <v>13274</v>
      </c>
      <c r="W440" s="375"/>
      <c r="X440" s="375"/>
      <c r="Y440" s="365" t="s">
        <v>13275</v>
      </c>
      <c r="Z440" s="363"/>
      <c r="AA440" s="477"/>
      <c r="AB440" s="478"/>
      <c r="AC440" s="478"/>
      <c r="AD440" s="478"/>
      <c r="AE440" s="478"/>
      <c r="AF440" s="478"/>
      <c r="AG440" s="478"/>
      <c r="AH440" s="478"/>
      <c r="AI440" s="478"/>
      <c r="AJ440" s="478"/>
      <c r="AK440" s="478"/>
      <c r="AL440" s="373" t="s">
        <v>342</v>
      </c>
      <c r="AM440" s="478"/>
      <c r="AN440" s="367"/>
      <c r="AO440" s="395" t="s">
        <v>2900</v>
      </c>
      <c r="AP440" s="368" t="s">
        <v>11249</v>
      </c>
      <c r="AQ440" s="462">
        <v>44008</v>
      </c>
      <c r="AR440" s="463" t="s">
        <v>13276</v>
      </c>
      <c r="AS440" s="464"/>
      <c r="AT440" s="464"/>
      <c r="AU440" s="464"/>
      <c r="AV440" s="464"/>
      <c r="AW440" s="464"/>
      <c r="AX440" s="464"/>
      <c r="AY440" s="464"/>
      <c r="AZ440" s="464"/>
      <c r="BA440" s="464"/>
      <c r="BB440" s="464"/>
      <c r="BC440" s="464"/>
      <c r="BD440" s="464"/>
    </row>
    <row r="441" spans="1:56" ht="26.25" customHeight="1">
      <c r="A441" s="362" t="s">
        <v>13277</v>
      </c>
      <c r="B441" s="362" t="s">
        <v>13270</v>
      </c>
      <c r="C441" s="362"/>
      <c r="D441" s="106" t="s">
        <v>13278</v>
      </c>
      <c r="E441" s="363"/>
      <c r="F441" s="40"/>
      <c r="G441" s="423" t="s">
        <v>11311</v>
      </c>
      <c r="H441" s="379"/>
      <c r="I441" s="44"/>
      <c r="J441" s="23"/>
      <c r="K441" s="23"/>
      <c r="L441" s="23"/>
      <c r="M441" s="23"/>
      <c r="N441" s="23"/>
      <c r="O441" s="366" t="s">
        <v>13279</v>
      </c>
      <c r="P441" s="365" t="s">
        <v>12287</v>
      </c>
      <c r="Q441" s="365"/>
      <c r="R441" s="365"/>
      <c r="S441" s="363"/>
      <c r="T441" s="375"/>
      <c r="U441" s="375"/>
      <c r="V441" s="365" t="s">
        <v>13280</v>
      </c>
      <c r="W441" s="375"/>
      <c r="X441" s="364" t="s">
        <v>7953</v>
      </c>
      <c r="Y441" s="365"/>
      <c r="Z441" s="363"/>
      <c r="AA441" s="477"/>
      <c r="AB441" s="478"/>
      <c r="AC441" s="478"/>
      <c r="AD441" s="478"/>
      <c r="AE441" s="478"/>
      <c r="AF441" s="478"/>
      <c r="AG441" s="478"/>
      <c r="AH441" s="478"/>
      <c r="AI441" s="478"/>
      <c r="AJ441" s="478"/>
      <c r="AK441" s="478"/>
      <c r="AL441" s="373" t="s">
        <v>548</v>
      </c>
      <c r="AM441" s="478"/>
      <c r="AN441" s="367"/>
      <c r="AO441" s="395" t="s">
        <v>2900</v>
      </c>
      <c r="AP441" s="368" t="s">
        <v>11249</v>
      </c>
      <c r="AQ441" s="462">
        <v>44008</v>
      </c>
      <c r="AR441" s="463" t="s">
        <v>13281</v>
      </c>
      <c r="AS441" s="464"/>
      <c r="AT441" s="464"/>
      <c r="AU441" s="464"/>
      <c r="AV441" s="464"/>
      <c r="AW441" s="464"/>
      <c r="AX441" s="464"/>
      <c r="AY441" s="464"/>
      <c r="AZ441" s="464"/>
      <c r="BA441" s="464"/>
      <c r="BB441" s="464"/>
      <c r="BC441" s="464"/>
      <c r="BD441" s="464"/>
    </row>
    <row r="442" spans="1:56" ht="26.25" customHeight="1">
      <c r="A442" s="362" t="s">
        <v>13282</v>
      </c>
      <c r="B442" s="361" t="s">
        <v>3007</v>
      </c>
      <c r="C442" s="362">
        <v>353</v>
      </c>
      <c r="D442" s="113" t="s">
        <v>13283</v>
      </c>
      <c r="E442" s="363" t="s">
        <v>3054</v>
      </c>
      <c r="F442" s="40" t="s">
        <v>44</v>
      </c>
      <c r="G442" s="333" t="s">
        <v>13284</v>
      </c>
      <c r="H442" s="379"/>
      <c r="I442" s="44"/>
      <c r="J442" s="23"/>
      <c r="K442" s="23"/>
      <c r="L442" s="23"/>
      <c r="M442" s="23"/>
      <c r="N442" s="23"/>
      <c r="O442" s="366" t="s">
        <v>13285</v>
      </c>
      <c r="P442" s="365" t="s">
        <v>13286</v>
      </c>
      <c r="Q442" s="365"/>
      <c r="R442" s="363"/>
      <c r="S442" s="364" t="s">
        <v>13287</v>
      </c>
      <c r="T442" s="375"/>
      <c r="U442" s="375">
        <v>2016</v>
      </c>
      <c r="V442" s="365" t="s">
        <v>13288</v>
      </c>
      <c r="W442" s="363" t="s">
        <v>13235</v>
      </c>
      <c r="X442" s="365" t="s">
        <v>13289</v>
      </c>
      <c r="Y442" s="363" t="s">
        <v>13290</v>
      </c>
      <c r="Z442" s="363" t="s">
        <v>13235</v>
      </c>
      <c r="AA442" s="488" t="s">
        <v>3025</v>
      </c>
      <c r="AB442" s="363"/>
      <c r="AC442" s="363"/>
      <c r="AD442" s="363"/>
      <c r="AE442" s="363"/>
      <c r="AF442" s="363"/>
      <c r="AG442" s="363"/>
      <c r="AH442" s="363"/>
      <c r="AI442" s="363"/>
      <c r="AJ442" s="363"/>
      <c r="AK442" s="363"/>
      <c r="AL442" s="365" t="s">
        <v>342</v>
      </c>
      <c r="AM442" s="363"/>
      <c r="AN442" s="425" t="s">
        <v>13291</v>
      </c>
      <c r="AO442" s="489" t="s">
        <v>3027</v>
      </c>
      <c r="AP442" s="368" t="s">
        <v>11249</v>
      </c>
      <c r="AQ442" s="490">
        <v>43525</v>
      </c>
      <c r="AR442" s="491"/>
      <c r="AS442" s="492"/>
      <c r="AT442" s="492"/>
      <c r="AU442" s="492"/>
      <c r="AV442" s="492"/>
      <c r="AW442" s="492"/>
      <c r="AX442" s="492"/>
      <c r="AY442" s="492"/>
      <c r="AZ442" s="492"/>
      <c r="BA442" s="492"/>
      <c r="BB442" s="492"/>
      <c r="BC442" s="492"/>
      <c r="BD442" s="492"/>
    </row>
    <row r="443" spans="1:56" ht="26.25" customHeight="1">
      <c r="A443" s="106" t="s">
        <v>13292</v>
      </c>
      <c r="B443" s="106" t="s">
        <v>3007</v>
      </c>
      <c r="C443" s="362">
        <v>347</v>
      </c>
      <c r="D443" s="106" t="s">
        <v>13293</v>
      </c>
      <c r="E443" s="19"/>
      <c r="F443" s="40" t="s">
        <v>77</v>
      </c>
      <c r="G443" s="227" t="s">
        <v>3123</v>
      </c>
      <c r="H443" s="224"/>
      <c r="I443" s="44"/>
      <c r="J443" s="23"/>
      <c r="K443" s="23"/>
      <c r="L443" s="23"/>
      <c r="M443" s="23"/>
      <c r="N443" s="23"/>
      <c r="O443" s="78" t="s">
        <v>13294</v>
      </c>
      <c r="P443" s="45" t="s">
        <v>12282</v>
      </c>
      <c r="Q443" s="45"/>
      <c r="R443" s="19"/>
      <c r="S443" s="18"/>
      <c r="T443" s="18"/>
      <c r="U443" s="18"/>
      <c r="V443" s="392" t="s">
        <v>3025</v>
      </c>
      <c r="W443" s="19"/>
      <c r="X443" s="18"/>
      <c r="Y443" s="19"/>
      <c r="Z443" s="18"/>
      <c r="AA443" s="493"/>
      <c r="AB443" s="209"/>
      <c r="AC443" s="209"/>
      <c r="AD443" s="209"/>
      <c r="AE443" s="209"/>
      <c r="AF443" s="209"/>
      <c r="AG443" s="209"/>
      <c r="AH443" s="209"/>
      <c r="AI443" s="209"/>
      <c r="AJ443" s="209"/>
      <c r="AK443" s="209"/>
      <c r="AL443" s="494" t="s">
        <v>342</v>
      </c>
      <c r="AM443" s="209"/>
      <c r="AN443" s="367"/>
      <c r="AO443" s="489" t="s">
        <v>3027</v>
      </c>
      <c r="AP443" s="368" t="s">
        <v>11249</v>
      </c>
      <c r="AQ443" s="403">
        <v>44006</v>
      </c>
      <c r="AR443" s="121" t="s">
        <v>13295</v>
      </c>
      <c r="AS443" s="495"/>
      <c r="AT443" s="495"/>
      <c r="AU443" s="495"/>
      <c r="AV443" s="495"/>
      <c r="AW443" s="495"/>
      <c r="AX443" s="495"/>
      <c r="AY443" s="495"/>
      <c r="AZ443" s="495"/>
      <c r="BA443" s="495"/>
      <c r="BB443" s="495"/>
      <c r="BC443" s="495"/>
      <c r="BD443" s="495"/>
    </row>
    <row r="444" spans="1:56" ht="26.25" customHeight="1">
      <c r="A444" s="106" t="s">
        <v>13296</v>
      </c>
      <c r="B444" s="106" t="s">
        <v>3007</v>
      </c>
      <c r="C444" s="362"/>
      <c r="D444" s="106" t="s">
        <v>13297</v>
      </c>
      <c r="E444" s="19"/>
      <c r="F444" s="40" t="s">
        <v>77</v>
      </c>
      <c r="G444" s="41" t="s">
        <v>11311</v>
      </c>
      <c r="H444" s="224"/>
      <c r="I444" s="44"/>
      <c r="J444" s="23"/>
      <c r="K444" s="23"/>
      <c r="L444" s="23"/>
      <c r="M444" s="23"/>
      <c r="N444" s="23"/>
      <c r="O444" s="78" t="s">
        <v>13298</v>
      </c>
      <c r="P444" s="45" t="s">
        <v>12888</v>
      </c>
      <c r="Q444" s="45"/>
      <c r="R444" s="19"/>
      <c r="S444" s="18"/>
      <c r="T444" s="18"/>
      <c r="U444" s="18"/>
      <c r="V444" s="392" t="s">
        <v>3025</v>
      </c>
      <c r="W444" s="19"/>
      <c r="X444" s="40" t="s">
        <v>11242</v>
      </c>
      <c r="Y444" s="19"/>
      <c r="Z444" s="18"/>
      <c r="AA444" s="493"/>
      <c r="AB444" s="209"/>
      <c r="AC444" s="209"/>
      <c r="AD444" s="209"/>
      <c r="AE444" s="209"/>
      <c r="AF444" s="209"/>
      <c r="AG444" s="209"/>
      <c r="AH444" s="209"/>
      <c r="AI444" s="209"/>
      <c r="AJ444" s="209"/>
      <c r="AK444" s="209"/>
      <c r="AL444" s="494" t="s">
        <v>342</v>
      </c>
      <c r="AM444" s="209"/>
      <c r="AN444" s="367"/>
      <c r="AO444" s="489" t="s">
        <v>3027</v>
      </c>
      <c r="AP444" s="368" t="s">
        <v>11249</v>
      </c>
      <c r="AQ444" s="403">
        <v>44008</v>
      </c>
      <c r="AR444" s="121" t="s">
        <v>13299</v>
      </c>
      <c r="AS444" s="495"/>
      <c r="AT444" s="495"/>
      <c r="AU444" s="495"/>
      <c r="AV444" s="495"/>
      <c r="AW444" s="495"/>
      <c r="AX444" s="495"/>
      <c r="AY444" s="495"/>
      <c r="AZ444" s="495"/>
      <c r="BA444" s="495"/>
      <c r="BB444" s="495"/>
      <c r="BC444" s="495"/>
      <c r="BD444" s="495"/>
    </row>
    <row r="445" spans="1:56" ht="26.25" customHeight="1">
      <c r="A445" s="429" t="s">
        <v>13300</v>
      </c>
      <c r="B445" s="429" t="s">
        <v>3007</v>
      </c>
      <c r="C445" s="362">
        <v>356</v>
      </c>
      <c r="D445" s="241" t="s">
        <v>13301</v>
      </c>
      <c r="E445" s="436" t="s">
        <v>13302</v>
      </c>
      <c r="F445" s="469" t="s">
        <v>44</v>
      </c>
      <c r="G445" s="244" t="s">
        <v>13303</v>
      </c>
      <c r="H445" s="496"/>
      <c r="I445" s="44"/>
      <c r="J445" s="23"/>
      <c r="K445" s="23"/>
      <c r="L445" s="23"/>
      <c r="M445" s="23"/>
      <c r="N445" s="23"/>
      <c r="O445" s="496" t="s">
        <v>13304</v>
      </c>
      <c r="P445" s="436" t="s">
        <v>13305</v>
      </c>
      <c r="Q445" s="436"/>
      <c r="R445" s="432"/>
      <c r="S445" s="436" t="s">
        <v>13306</v>
      </c>
      <c r="T445" s="432"/>
      <c r="U445" s="432"/>
      <c r="V445" s="413" t="s">
        <v>3025</v>
      </c>
      <c r="W445" s="432"/>
      <c r="X445" s="432"/>
      <c r="Y445" s="432"/>
      <c r="Z445" s="432"/>
      <c r="AA445" s="484"/>
      <c r="AB445" s="432"/>
      <c r="AC445" s="432"/>
      <c r="AD445" s="432"/>
      <c r="AE445" s="432"/>
      <c r="AF445" s="432"/>
      <c r="AG445" s="432"/>
      <c r="AH445" s="432"/>
      <c r="AI445" s="432"/>
      <c r="AJ445" s="432"/>
      <c r="AK445" s="432"/>
      <c r="AL445" s="436" t="s">
        <v>342</v>
      </c>
      <c r="AM445" s="416"/>
      <c r="AN445" s="439"/>
      <c r="AO445" s="489" t="s">
        <v>3027</v>
      </c>
      <c r="AP445" s="368" t="s">
        <v>11249</v>
      </c>
      <c r="AQ445" s="441">
        <v>43891</v>
      </c>
      <c r="AR445" s="420" t="s">
        <v>11400</v>
      </c>
      <c r="AS445" s="421"/>
      <c r="AT445" s="421"/>
      <c r="AU445" s="421"/>
      <c r="AV445" s="421"/>
      <c r="AW445" s="421"/>
      <c r="AX445" s="421"/>
      <c r="AY445" s="421"/>
      <c r="AZ445" s="421"/>
      <c r="BA445" s="421"/>
      <c r="BB445" s="421"/>
      <c r="BC445" s="421"/>
      <c r="BD445" s="421"/>
    </row>
    <row r="446" spans="1:56" ht="26.25" customHeight="1">
      <c r="A446" s="106" t="s">
        <v>13307</v>
      </c>
      <c r="B446" s="113" t="s">
        <v>3007</v>
      </c>
      <c r="C446" s="362">
        <v>351</v>
      </c>
      <c r="D446" s="113" t="s">
        <v>13308</v>
      </c>
      <c r="E446" s="45" t="s">
        <v>77</v>
      </c>
      <c r="F446" s="40" t="s">
        <v>77</v>
      </c>
      <c r="G446" s="66" t="s">
        <v>3123</v>
      </c>
      <c r="H446" s="497"/>
      <c r="I446" s="44"/>
      <c r="J446" s="23"/>
      <c r="K446" s="23"/>
      <c r="L446" s="23"/>
      <c r="M446" s="23"/>
      <c r="N446" s="23"/>
      <c r="O446" s="498" t="s">
        <v>13309</v>
      </c>
      <c r="P446" s="19" t="s">
        <v>13310</v>
      </c>
      <c r="Q446" s="19"/>
      <c r="R446" s="19"/>
      <c r="S446" s="18"/>
      <c r="T446" s="18"/>
      <c r="U446" s="18"/>
      <c r="V446" s="392" t="s">
        <v>3025</v>
      </c>
      <c r="W446" s="19"/>
      <c r="X446" s="18"/>
      <c r="Y446" s="19"/>
      <c r="Z446" s="18"/>
      <c r="AA446" s="493"/>
      <c r="AB446" s="209"/>
      <c r="AC446" s="209"/>
      <c r="AD446" s="209"/>
      <c r="AE446" s="209"/>
      <c r="AF446" s="209"/>
      <c r="AG446" s="209"/>
      <c r="AH446" s="209"/>
      <c r="AI446" s="209"/>
      <c r="AJ446" s="209"/>
      <c r="AK446" s="209"/>
      <c r="AL446" s="494" t="s">
        <v>13311</v>
      </c>
      <c r="AM446" s="209"/>
      <c r="AN446" s="425" t="s">
        <v>13312</v>
      </c>
      <c r="AO446" s="489" t="s">
        <v>3027</v>
      </c>
      <c r="AP446" s="368" t="s">
        <v>11249</v>
      </c>
      <c r="AQ446" s="403">
        <v>44006</v>
      </c>
      <c r="AR446" s="121" t="s">
        <v>13295</v>
      </c>
      <c r="AS446" s="495"/>
      <c r="AT446" s="495"/>
      <c r="AU446" s="495"/>
      <c r="AV446" s="495"/>
      <c r="AW446" s="495"/>
      <c r="AX446" s="495"/>
      <c r="AY446" s="495"/>
      <c r="AZ446" s="495"/>
      <c r="BA446" s="495"/>
      <c r="BB446" s="495"/>
      <c r="BC446" s="495"/>
      <c r="BD446" s="495"/>
    </row>
    <row r="447" spans="1:56" ht="26.25" customHeight="1">
      <c r="A447" s="362" t="s">
        <v>13313</v>
      </c>
      <c r="B447" s="362" t="s">
        <v>3007</v>
      </c>
      <c r="C447" s="362">
        <v>354</v>
      </c>
      <c r="D447" s="106" t="s">
        <v>13283</v>
      </c>
      <c r="E447" s="363" t="s">
        <v>3054</v>
      </c>
      <c r="F447" s="40" t="s">
        <v>44</v>
      </c>
      <c r="G447" s="333" t="s">
        <v>13284</v>
      </c>
      <c r="H447" s="379"/>
      <c r="I447" s="44"/>
      <c r="J447" s="23"/>
      <c r="K447" s="23"/>
      <c r="L447" s="23"/>
      <c r="M447" s="23"/>
      <c r="N447" s="23"/>
      <c r="O447" s="366" t="s">
        <v>13314</v>
      </c>
      <c r="P447" s="365" t="s">
        <v>13315</v>
      </c>
      <c r="Q447" s="365"/>
      <c r="R447" s="363"/>
      <c r="S447" s="375"/>
      <c r="T447" s="375"/>
      <c r="U447" s="375"/>
      <c r="V447" s="392" t="s">
        <v>3025</v>
      </c>
      <c r="W447" s="363"/>
      <c r="X447" s="363"/>
      <c r="Y447" s="363"/>
      <c r="Z447" s="363"/>
      <c r="AA447" s="363"/>
      <c r="AB447" s="363"/>
      <c r="AC447" s="363"/>
      <c r="AD447" s="363"/>
      <c r="AE447" s="363"/>
      <c r="AF447" s="363"/>
      <c r="AG447" s="363"/>
      <c r="AH447" s="363"/>
      <c r="AI447" s="363"/>
      <c r="AJ447" s="363"/>
      <c r="AK447" s="363"/>
      <c r="AL447" s="365" t="s">
        <v>342</v>
      </c>
      <c r="AM447" s="363"/>
      <c r="AN447" s="367"/>
      <c r="AO447" s="489" t="s">
        <v>3027</v>
      </c>
      <c r="AP447" s="368" t="s">
        <v>11249</v>
      </c>
      <c r="AQ447" s="490">
        <v>43891</v>
      </c>
      <c r="AR447" s="463" t="s">
        <v>11400</v>
      </c>
      <c r="AS447" s="464"/>
      <c r="AT447" s="464"/>
      <c r="AU447" s="464"/>
      <c r="AV447" s="464"/>
      <c r="AW447" s="464"/>
      <c r="AX447" s="464"/>
      <c r="AY447" s="464"/>
      <c r="AZ447" s="464"/>
      <c r="BA447" s="464"/>
      <c r="BB447" s="464"/>
      <c r="BC447" s="464"/>
      <c r="BD447" s="464"/>
    </row>
    <row r="448" spans="1:56" ht="26.25" customHeight="1">
      <c r="A448" s="362" t="s">
        <v>13316</v>
      </c>
      <c r="B448" s="361" t="s">
        <v>3007</v>
      </c>
      <c r="C448" s="362">
        <v>357</v>
      </c>
      <c r="D448" s="113" t="s">
        <v>13317</v>
      </c>
      <c r="E448" s="365" t="s">
        <v>13318</v>
      </c>
      <c r="F448" s="40" t="s">
        <v>13319</v>
      </c>
      <c r="G448" s="227" t="s">
        <v>3123</v>
      </c>
      <c r="H448" s="379"/>
      <c r="I448" s="44"/>
      <c r="J448" s="23"/>
      <c r="K448" s="23"/>
      <c r="L448" s="23"/>
      <c r="M448" s="23"/>
      <c r="N448" s="23"/>
      <c r="O448" s="366" t="s">
        <v>13320</v>
      </c>
      <c r="P448" s="363" t="s">
        <v>13321</v>
      </c>
      <c r="Q448" s="363"/>
      <c r="R448" s="363"/>
      <c r="S448" s="364"/>
      <c r="T448" s="375"/>
      <c r="U448" s="375"/>
      <c r="V448" s="392" t="s">
        <v>3025</v>
      </c>
      <c r="W448" s="363"/>
      <c r="X448" s="375"/>
      <c r="Y448" s="363"/>
      <c r="Z448" s="375"/>
      <c r="AA448" s="477"/>
      <c r="AB448" s="478"/>
      <c r="AC448" s="478"/>
      <c r="AD448" s="478"/>
      <c r="AE448" s="478"/>
      <c r="AF448" s="478"/>
      <c r="AG448" s="478"/>
      <c r="AH448" s="478"/>
      <c r="AI448" s="478"/>
      <c r="AJ448" s="478"/>
      <c r="AK448" s="478"/>
      <c r="AL448" s="373" t="s">
        <v>342</v>
      </c>
      <c r="AM448" s="478"/>
      <c r="AN448" s="425" t="s">
        <v>13322</v>
      </c>
      <c r="AO448" s="489" t="s">
        <v>3027</v>
      </c>
      <c r="AP448" s="368" t="s">
        <v>11249</v>
      </c>
      <c r="AQ448" s="462">
        <v>43770</v>
      </c>
      <c r="AR448" s="463" t="s">
        <v>13323</v>
      </c>
      <c r="AS448" s="464"/>
      <c r="AT448" s="464"/>
      <c r="AU448" s="464"/>
      <c r="AV448" s="464"/>
      <c r="AW448" s="464"/>
      <c r="AX448" s="464"/>
      <c r="AY448" s="464"/>
      <c r="AZ448" s="464"/>
      <c r="BA448" s="464"/>
      <c r="BB448" s="464"/>
      <c r="BC448" s="464"/>
      <c r="BD448" s="464"/>
    </row>
    <row r="449" spans="1:56" ht="26.25" customHeight="1">
      <c r="A449" s="429" t="s">
        <v>13324</v>
      </c>
      <c r="B449" s="451" t="s">
        <v>3007</v>
      </c>
      <c r="C449" s="362">
        <v>355</v>
      </c>
      <c r="D449" s="237" t="s">
        <v>13301</v>
      </c>
      <c r="E449" s="432" t="s">
        <v>13302</v>
      </c>
      <c r="F449" s="469" t="s">
        <v>44</v>
      </c>
      <c r="G449" s="244" t="s">
        <v>13303</v>
      </c>
      <c r="H449" s="496"/>
      <c r="I449" s="44"/>
      <c r="J449" s="23"/>
      <c r="K449" s="23"/>
      <c r="L449" s="23"/>
      <c r="M449" s="23"/>
      <c r="N449" s="23"/>
      <c r="O449" s="496" t="s">
        <v>13325</v>
      </c>
      <c r="P449" s="365" t="s">
        <v>13235</v>
      </c>
      <c r="Q449" s="365"/>
      <c r="R449" s="432" t="s">
        <v>72</v>
      </c>
      <c r="S449" s="432" t="s">
        <v>13306</v>
      </c>
      <c r="T449" s="432" t="s">
        <v>3304</v>
      </c>
      <c r="U449" s="432">
        <v>2019</v>
      </c>
      <c r="V449" s="499" t="s">
        <v>13326</v>
      </c>
      <c r="W449" s="432" t="s">
        <v>11242</v>
      </c>
      <c r="X449" s="432" t="s">
        <v>13327</v>
      </c>
      <c r="Y449" s="432" t="s">
        <v>49</v>
      </c>
      <c r="Z449" s="432" t="s">
        <v>13235</v>
      </c>
      <c r="AA449" s="484" t="s">
        <v>3025</v>
      </c>
      <c r="AB449" s="432"/>
      <c r="AC449" s="432"/>
      <c r="AD449" s="432" t="s">
        <v>72</v>
      </c>
      <c r="AE449" s="432"/>
      <c r="AF449" s="432"/>
      <c r="AG449" s="432" t="s">
        <v>72</v>
      </c>
      <c r="AH449" s="432" t="s">
        <v>180</v>
      </c>
      <c r="AI449" s="432"/>
      <c r="AJ449" s="432"/>
      <c r="AK449" s="432" t="s">
        <v>13328</v>
      </c>
      <c r="AL449" s="436" t="s">
        <v>342</v>
      </c>
      <c r="AM449" s="416"/>
      <c r="AN449" s="439" t="s">
        <v>13329</v>
      </c>
      <c r="AO449" s="467" t="s">
        <v>3027</v>
      </c>
      <c r="AP449" s="368" t="s">
        <v>11249</v>
      </c>
      <c r="AQ449" s="441">
        <v>43800</v>
      </c>
      <c r="AR449" s="420" t="s">
        <v>13323</v>
      </c>
      <c r="AS449" s="421"/>
      <c r="AT449" s="421"/>
      <c r="AU449" s="421"/>
      <c r="AV449" s="421"/>
      <c r="AW449" s="421"/>
      <c r="AX449" s="421"/>
      <c r="AY449" s="421"/>
      <c r="AZ449" s="421"/>
      <c r="BA449" s="421"/>
      <c r="BB449" s="421"/>
      <c r="BC449" s="421"/>
      <c r="BD449" s="421"/>
    </row>
    <row r="450" spans="1:56" ht="26.25" customHeight="1">
      <c r="A450" s="106" t="s">
        <v>13330</v>
      </c>
      <c r="B450" s="113" t="s">
        <v>3007</v>
      </c>
      <c r="C450" s="362">
        <v>345</v>
      </c>
      <c r="D450" s="113" t="s">
        <v>13293</v>
      </c>
      <c r="E450" s="19"/>
      <c r="F450" s="40" t="s">
        <v>77</v>
      </c>
      <c r="G450" s="227" t="s">
        <v>3123</v>
      </c>
      <c r="H450" s="45"/>
      <c r="I450" s="44"/>
      <c r="J450" s="23"/>
      <c r="K450" s="23"/>
      <c r="L450" s="23"/>
      <c r="M450" s="23"/>
      <c r="N450" s="23"/>
      <c r="O450" s="45" t="s">
        <v>13331</v>
      </c>
      <c r="P450" s="45" t="s">
        <v>13332</v>
      </c>
      <c r="Q450" s="45"/>
      <c r="R450" s="19"/>
      <c r="S450" s="18"/>
      <c r="T450" s="18"/>
      <c r="U450" s="18"/>
      <c r="V450" s="392" t="s">
        <v>3025</v>
      </c>
      <c r="W450" s="19"/>
      <c r="X450" s="40" t="s">
        <v>11242</v>
      </c>
      <c r="Y450" s="19"/>
      <c r="Z450" s="18"/>
      <c r="AA450" s="493"/>
      <c r="AB450" s="209"/>
      <c r="AC450" s="209"/>
      <c r="AD450" s="209"/>
      <c r="AE450" s="209"/>
      <c r="AF450" s="209"/>
      <c r="AG450" s="209"/>
      <c r="AH450" s="209"/>
      <c r="AI450" s="209"/>
      <c r="AJ450" s="209"/>
      <c r="AK450" s="209"/>
      <c r="AL450" s="494" t="s">
        <v>342</v>
      </c>
      <c r="AM450" s="209"/>
      <c r="AN450" s="425" t="s">
        <v>13333</v>
      </c>
      <c r="AO450" s="489" t="s">
        <v>3027</v>
      </c>
      <c r="AP450" s="368" t="s">
        <v>11249</v>
      </c>
      <c r="AQ450" s="403">
        <v>44006</v>
      </c>
      <c r="AR450" s="121" t="s">
        <v>13295</v>
      </c>
      <c r="AS450" s="495"/>
      <c r="AT450" s="495"/>
      <c r="AU450" s="495"/>
      <c r="AV450" s="495"/>
      <c r="AW450" s="495"/>
      <c r="AX450" s="495"/>
      <c r="AY450" s="495"/>
      <c r="AZ450" s="495"/>
      <c r="BA450" s="495"/>
      <c r="BB450" s="495"/>
      <c r="BC450" s="495"/>
      <c r="BD450" s="495"/>
    </row>
    <row r="451" spans="1:56" ht="26.25" customHeight="1">
      <c r="A451" s="362" t="s">
        <v>13334</v>
      </c>
      <c r="B451" s="362" t="s">
        <v>3007</v>
      </c>
      <c r="C451" s="362"/>
      <c r="D451" s="106" t="s">
        <v>13335</v>
      </c>
      <c r="E451" s="365" t="s">
        <v>13336</v>
      </c>
      <c r="F451" s="40" t="s">
        <v>5</v>
      </c>
      <c r="G451" s="423" t="s">
        <v>13337</v>
      </c>
      <c r="H451" s="379"/>
      <c r="I451" s="44"/>
      <c r="J451" s="23"/>
      <c r="K451" s="23"/>
      <c r="L451" s="23"/>
      <c r="M451" s="23"/>
      <c r="N451" s="23"/>
      <c r="O451" s="366" t="s">
        <v>13338</v>
      </c>
      <c r="P451" s="365" t="s">
        <v>13339</v>
      </c>
      <c r="Q451" s="365"/>
      <c r="R451" s="365" t="s">
        <v>180</v>
      </c>
      <c r="S451" s="363"/>
      <c r="T451" s="375"/>
      <c r="U451" s="375"/>
      <c r="V451" s="413" t="s">
        <v>3025</v>
      </c>
      <c r="W451" s="375"/>
      <c r="X451" s="375"/>
      <c r="Y451" s="365" t="s">
        <v>13340</v>
      </c>
      <c r="Z451" s="363"/>
      <c r="AA451" s="477"/>
      <c r="AB451" s="478"/>
      <c r="AC451" s="478"/>
      <c r="AD451" s="478"/>
      <c r="AE451" s="478"/>
      <c r="AF451" s="478"/>
      <c r="AG451" s="478"/>
      <c r="AH451" s="478"/>
      <c r="AI451" s="478"/>
      <c r="AJ451" s="478"/>
      <c r="AK451" s="478"/>
      <c r="AL451" s="373" t="s">
        <v>342</v>
      </c>
      <c r="AM451" s="478"/>
      <c r="AN451" s="367"/>
      <c r="AO451" s="489" t="s">
        <v>3027</v>
      </c>
      <c r="AP451" s="368" t="s">
        <v>11249</v>
      </c>
      <c r="AQ451" s="462">
        <v>43992</v>
      </c>
      <c r="AR451" s="463" t="s">
        <v>12252</v>
      </c>
      <c r="AS451" s="464"/>
      <c r="AT451" s="464"/>
      <c r="AU451" s="464"/>
      <c r="AV451" s="464"/>
      <c r="AW451" s="464"/>
      <c r="AX451" s="464"/>
      <c r="AY451" s="464"/>
      <c r="AZ451" s="464"/>
      <c r="BA451" s="464"/>
      <c r="BB451" s="464"/>
      <c r="BC451" s="464"/>
      <c r="BD451" s="464"/>
    </row>
    <row r="452" spans="1:56" ht="26.25" customHeight="1">
      <c r="A452" s="362" t="s">
        <v>13341</v>
      </c>
      <c r="B452" s="362" t="s">
        <v>3007</v>
      </c>
      <c r="C452" s="362"/>
      <c r="D452" s="106" t="s">
        <v>13342</v>
      </c>
      <c r="E452" s="365" t="s">
        <v>13343</v>
      </c>
      <c r="F452" s="40" t="s">
        <v>13344</v>
      </c>
      <c r="G452" s="423" t="s">
        <v>13345</v>
      </c>
      <c r="H452" s="379"/>
      <c r="I452" s="44"/>
      <c r="J452" s="23"/>
      <c r="K452" s="23"/>
      <c r="L452" s="23"/>
      <c r="M452" s="23"/>
      <c r="N452" s="23"/>
      <c r="O452" s="366" t="s">
        <v>13346</v>
      </c>
      <c r="P452" s="365" t="s">
        <v>13347</v>
      </c>
      <c r="Q452" s="365"/>
      <c r="R452" s="365" t="s">
        <v>180</v>
      </c>
      <c r="S452" s="363"/>
      <c r="T452" s="375"/>
      <c r="U452" s="375"/>
      <c r="V452" s="392" t="s">
        <v>3025</v>
      </c>
      <c r="W452" s="375"/>
      <c r="X452" s="375"/>
      <c r="Y452" s="365" t="s">
        <v>13348</v>
      </c>
      <c r="Z452" s="363"/>
      <c r="AA452" s="477"/>
      <c r="AB452" s="478"/>
      <c r="AC452" s="478"/>
      <c r="AD452" s="478"/>
      <c r="AE452" s="478"/>
      <c r="AF452" s="478"/>
      <c r="AG452" s="478"/>
      <c r="AH452" s="478"/>
      <c r="AI452" s="478"/>
      <c r="AJ452" s="478"/>
      <c r="AK452" s="478"/>
      <c r="AL452" s="373" t="s">
        <v>548</v>
      </c>
      <c r="AM452" s="478"/>
      <c r="AN452" s="367"/>
      <c r="AO452" s="489" t="s">
        <v>3027</v>
      </c>
      <c r="AP452" s="368" t="s">
        <v>11249</v>
      </c>
      <c r="AQ452" s="462">
        <v>43992</v>
      </c>
      <c r="AR452" s="463" t="s">
        <v>12252</v>
      </c>
      <c r="AS452" s="464"/>
      <c r="AT452" s="464"/>
      <c r="AU452" s="464"/>
      <c r="AV452" s="464"/>
      <c r="AW452" s="464"/>
      <c r="AX452" s="464"/>
      <c r="AY452" s="464"/>
      <c r="AZ452" s="464"/>
      <c r="BA452" s="464"/>
      <c r="BB452" s="464"/>
      <c r="BC452" s="464"/>
      <c r="BD452" s="464"/>
    </row>
    <row r="453" spans="1:56" ht="26.25" customHeight="1">
      <c r="A453" s="106" t="s">
        <v>13349</v>
      </c>
      <c r="B453" s="113" t="s">
        <v>3007</v>
      </c>
      <c r="C453" s="362">
        <v>349</v>
      </c>
      <c r="D453" s="113" t="s">
        <v>13350</v>
      </c>
      <c r="E453" s="19"/>
      <c r="F453" s="40" t="s">
        <v>77</v>
      </c>
      <c r="G453" s="227" t="s">
        <v>3123</v>
      </c>
      <c r="H453" s="224"/>
      <c r="I453" s="44"/>
      <c r="J453" s="23"/>
      <c r="K453" s="23"/>
      <c r="L453" s="23"/>
      <c r="M453" s="23"/>
      <c r="N453" s="23"/>
      <c r="O453" s="78" t="s">
        <v>13351</v>
      </c>
      <c r="P453" s="45" t="s">
        <v>13352</v>
      </c>
      <c r="Q453" s="45"/>
      <c r="R453" s="19"/>
      <c r="S453" s="18"/>
      <c r="T453" s="18"/>
      <c r="U453" s="18"/>
      <c r="V453" s="392" t="s">
        <v>3025</v>
      </c>
      <c r="W453" s="19"/>
      <c r="X453" s="18"/>
      <c r="Y453" s="19"/>
      <c r="Z453" s="18"/>
      <c r="AA453" s="493"/>
      <c r="AB453" s="209"/>
      <c r="AC453" s="209"/>
      <c r="AD453" s="209"/>
      <c r="AE453" s="209"/>
      <c r="AF453" s="209"/>
      <c r="AG453" s="209"/>
      <c r="AH453" s="209"/>
      <c r="AI453" s="209"/>
      <c r="AJ453" s="209"/>
      <c r="AK453" s="209"/>
      <c r="AL453" s="494" t="s">
        <v>342</v>
      </c>
      <c r="AM453" s="209"/>
      <c r="AN453" s="425" t="s">
        <v>13353</v>
      </c>
      <c r="AO453" s="489" t="s">
        <v>3027</v>
      </c>
      <c r="AP453" s="368" t="s">
        <v>11249</v>
      </c>
      <c r="AQ453" s="403">
        <v>44006</v>
      </c>
      <c r="AR453" s="121" t="s">
        <v>13295</v>
      </c>
      <c r="AS453" s="495"/>
      <c r="AT453" s="495"/>
      <c r="AU453" s="495"/>
      <c r="AV453" s="495"/>
      <c r="AW453" s="495"/>
      <c r="AX453" s="495"/>
      <c r="AY453" s="495"/>
      <c r="AZ453" s="495"/>
      <c r="BA453" s="495"/>
      <c r="BB453" s="495"/>
      <c r="BC453" s="495"/>
      <c r="BD453" s="495"/>
    </row>
    <row r="454" spans="1:56" ht="26.25" customHeight="1">
      <c r="A454" s="361" t="s">
        <v>13354</v>
      </c>
      <c r="B454" s="361" t="s">
        <v>3007</v>
      </c>
      <c r="C454" s="362">
        <v>358</v>
      </c>
      <c r="D454" s="113" t="s">
        <v>13355</v>
      </c>
      <c r="E454" s="118" t="s">
        <v>13356</v>
      </c>
      <c r="F454" s="40" t="s">
        <v>13319</v>
      </c>
      <c r="G454" s="227" t="s">
        <v>3123</v>
      </c>
      <c r="H454" s="379"/>
      <c r="I454" s="44"/>
      <c r="J454" s="23"/>
      <c r="K454" s="23"/>
      <c r="L454" s="23"/>
      <c r="M454" s="23"/>
      <c r="N454" s="23"/>
      <c r="O454" s="366" t="s">
        <v>13357</v>
      </c>
      <c r="P454" s="365" t="s">
        <v>13358</v>
      </c>
      <c r="Q454" s="363"/>
      <c r="R454" s="363"/>
      <c r="S454" s="375"/>
      <c r="T454" s="375"/>
      <c r="U454" s="375"/>
      <c r="V454" s="428" t="s">
        <v>13359</v>
      </c>
      <c r="W454" s="363"/>
      <c r="X454" s="375"/>
      <c r="Y454" s="363"/>
      <c r="Z454" s="375"/>
      <c r="AA454" s="477"/>
      <c r="AB454" s="478"/>
      <c r="AC454" s="478"/>
      <c r="AD454" s="478"/>
      <c r="AE454" s="478"/>
      <c r="AF454" s="478"/>
      <c r="AG454" s="478"/>
      <c r="AH454" s="373" t="s">
        <v>180</v>
      </c>
      <c r="AI454" s="478"/>
      <c r="AJ454" s="478"/>
      <c r="AK454" s="478"/>
      <c r="AL454" s="373" t="s">
        <v>342</v>
      </c>
      <c r="AM454" s="478"/>
      <c r="AN454" s="425" t="s">
        <v>13360</v>
      </c>
      <c r="AO454" s="489" t="s">
        <v>3027</v>
      </c>
      <c r="AP454" s="368" t="s">
        <v>11249</v>
      </c>
      <c r="AQ454" s="462">
        <v>44008</v>
      </c>
      <c r="AR454" s="463" t="s">
        <v>13361</v>
      </c>
      <c r="AS454" s="464"/>
      <c r="AT454" s="464"/>
      <c r="AU454" s="464"/>
      <c r="AV454" s="464"/>
      <c r="AW454" s="464"/>
      <c r="AX454" s="464"/>
      <c r="AY454" s="464"/>
      <c r="AZ454" s="464"/>
      <c r="BA454" s="464"/>
      <c r="BB454" s="464"/>
      <c r="BC454" s="464"/>
      <c r="BD454" s="464"/>
    </row>
    <row r="455" spans="1:56" ht="26.25" customHeight="1">
      <c r="A455" s="106" t="s">
        <v>13362</v>
      </c>
      <c r="B455" s="113" t="s">
        <v>3007</v>
      </c>
      <c r="C455" s="362">
        <v>350</v>
      </c>
      <c r="D455" s="113" t="s">
        <v>13363</v>
      </c>
      <c r="E455" s="19"/>
      <c r="F455" s="40" t="s">
        <v>77</v>
      </c>
      <c r="G455" s="227" t="s">
        <v>3123</v>
      </c>
      <c r="H455" s="497"/>
      <c r="I455" s="44"/>
      <c r="J455" s="23"/>
      <c r="K455" s="23"/>
      <c r="L455" s="23"/>
      <c r="M455" s="23"/>
      <c r="N455" s="23"/>
      <c r="O455" s="498" t="s">
        <v>13364</v>
      </c>
      <c r="P455" s="45" t="s">
        <v>13365</v>
      </c>
      <c r="Q455" s="45"/>
      <c r="R455" s="19"/>
      <c r="S455" s="18"/>
      <c r="T455" s="18"/>
      <c r="U455" s="18"/>
      <c r="V455" s="392" t="s">
        <v>3025</v>
      </c>
      <c r="W455" s="19"/>
      <c r="X455" s="18"/>
      <c r="Y455" s="19"/>
      <c r="Z455" s="18"/>
      <c r="AA455" s="493"/>
      <c r="AB455" s="209"/>
      <c r="AC455" s="209"/>
      <c r="AD455" s="209"/>
      <c r="AE455" s="209"/>
      <c r="AF455" s="209"/>
      <c r="AG455" s="209"/>
      <c r="AH455" s="209"/>
      <c r="AI455" s="209"/>
      <c r="AJ455" s="209"/>
      <c r="AK455" s="209"/>
      <c r="AL455" s="494" t="s">
        <v>342</v>
      </c>
      <c r="AM455" s="209"/>
      <c r="AN455" s="425" t="s">
        <v>13366</v>
      </c>
      <c r="AO455" s="489" t="s">
        <v>3027</v>
      </c>
      <c r="AP455" s="368" t="s">
        <v>11249</v>
      </c>
      <c r="AQ455" s="403">
        <v>44006</v>
      </c>
      <c r="AR455" s="121" t="s">
        <v>13295</v>
      </c>
      <c r="AS455" s="495"/>
      <c r="AT455" s="495"/>
      <c r="AU455" s="495"/>
      <c r="AV455" s="495"/>
      <c r="AW455" s="495"/>
      <c r="AX455" s="495"/>
      <c r="AY455" s="495"/>
      <c r="AZ455" s="495"/>
      <c r="BA455" s="495"/>
      <c r="BB455" s="495"/>
      <c r="BC455" s="495"/>
      <c r="BD455" s="495"/>
    </row>
    <row r="456" spans="1:56" ht="26.25" customHeight="1">
      <c r="A456" s="106" t="s">
        <v>13367</v>
      </c>
      <c r="B456" s="106" t="s">
        <v>3007</v>
      </c>
      <c r="C456" s="362">
        <v>346</v>
      </c>
      <c r="D456" s="106" t="s">
        <v>13293</v>
      </c>
      <c r="E456" s="19"/>
      <c r="F456" s="40" t="s">
        <v>77</v>
      </c>
      <c r="G456" s="227" t="s">
        <v>3123</v>
      </c>
      <c r="H456" s="224"/>
      <c r="I456" s="44"/>
      <c r="J456" s="23"/>
      <c r="K456" s="23"/>
      <c r="L456" s="23"/>
      <c r="M456" s="23"/>
      <c r="N456" s="23"/>
      <c r="O456" s="78" t="s">
        <v>13368</v>
      </c>
      <c r="P456" s="45" t="s">
        <v>13369</v>
      </c>
      <c r="Q456" s="45"/>
      <c r="R456" s="19"/>
      <c r="S456" s="18"/>
      <c r="T456" s="18"/>
      <c r="U456" s="18"/>
      <c r="V456" s="392" t="s">
        <v>3025</v>
      </c>
      <c r="W456" s="19"/>
      <c r="X456" s="18"/>
      <c r="Y456" s="19"/>
      <c r="Z456" s="18"/>
      <c r="AA456" s="493"/>
      <c r="AB456" s="209"/>
      <c r="AC456" s="209"/>
      <c r="AD456" s="209"/>
      <c r="AE456" s="209"/>
      <c r="AF456" s="209"/>
      <c r="AG456" s="209"/>
      <c r="AH456" s="209"/>
      <c r="AI456" s="209"/>
      <c r="AJ456" s="209"/>
      <c r="AK456" s="209"/>
      <c r="AL456" s="494" t="s">
        <v>342</v>
      </c>
      <c r="AM456" s="209"/>
      <c r="AN456" s="367"/>
      <c r="AO456" s="489" t="s">
        <v>3027</v>
      </c>
      <c r="AP456" s="368" t="s">
        <v>11249</v>
      </c>
      <c r="AQ456" s="403">
        <v>44006</v>
      </c>
      <c r="AR456" s="121" t="s">
        <v>13295</v>
      </c>
      <c r="AS456" s="495"/>
      <c r="AT456" s="495"/>
      <c r="AU456" s="495"/>
      <c r="AV456" s="495"/>
      <c r="AW456" s="495"/>
      <c r="AX456" s="495"/>
      <c r="AY456" s="495"/>
      <c r="AZ456" s="495"/>
      <c r="BA456" s="495"/>
      <c r="BB456" s="495"/>
      <c r="BC456" s="495"/>
      <c r="BD456" s="495"/>
    </row>
    <row r="457" spans="1:56" ht="26.25" customHeight="1">
      <c r="A457" s="113" t="s">
        <v>13370</v>
      </c>
      <c r="B457" s="113" t="s">
        <v>3007</v>
      </c>
      <c r="C457" s="362">
        <v>352</v>
      </c>
      <c r="D457" s="113" t="s">
        <v>13371</v>
      </c>
      <c r="E457" s="19" t="s">
        <v>77</v>
      </c>
      <c r="F457" s="18" t="s">
        <v>77</v>
      </c>
      <c r="G457" s="227" t="s">
        <v>13372</v>
      </c>
      <c r="H457" s="224"/>
      <c r="I457" s="44"/>
      <c r="J457" s="23"/>
      <c r="K457" s="23"/>
      <c r="L457" s="23"/>
      <c r="M457" s="23"/>
      <c r="N457" s="23"/>
      <c r="O457" s="78" t="s">
        <v>13373</v>
      </c>
      <c r="P457" s="19" t="s">
        <v>13374</v>
      </c>
      <c r="Q457" s="19"/>
      <c r="R457" s="19" t="s">
        <v>72</v>
      </c>
      <c r="S457" s="18" t="s">
        <v>13287</v>
      </c>
      <c r="T457" s="18" t="s">
        <v>13375</v>
      </c>
      <c r="U457" s="18">
        <v>2019</v>
      </c>
      <c r="V457" s="45" t="s">
        <v>13376</v>
      </c>
      <c r="W457" s="19" t="s">
        <v>11242</v>
      </c>
      <c r="X457" s="19" t="s">
        <v>11242</v>
      </c>
      <c r="Y457" s="19" t="s">
        <v>13377</v>
      </c>
      <c r="Z457" s="19" t="s">
        <v>11242</v>
      </c>
      <c r="AA457" s="333" t="s">
        <v>3025</v>
      </c>
      <c r="AB457" s="19"/>
      <c r="AC457" s="19"/>
      <c r="AD457" s="19"/>
      <c r="AE457" s="19"/>
      <c r="AF457" s="19"/>
      <c r="AG457" s="19"/>
      <c r="AH457" s="19"/>
      <c r="AI457" s="19"/>
      <c r="AJ457" s="19"/>
      <c r="AK457" s="19"/>
      <c r="AL457" s="45" t="s">
        <v>342</v>
      </c>
      <c r="AM457" s="19"/>
      <c r="AN457" s="425" t="s">
        <v>13378</v>
      </c>
      <c r="AO457" s="489" t="s">
        <v>13379</v>
      </c>
      <c r="AP457" s="368" t="s">
        <v>11249</v>
      </c>
      <c r="AQ457" s="403">
        <v>43770</v>
      </c>
      <c r="AR457" s="500"/>
      <c r="AS457" s="501"/>
      <c r="AT457" s="501"/>
      <c r="AU457" s="501"/>
      <c r="AV457" s="501"/>
      <c r="AW457" s="501"/>
      <c r="AX457" s="501"/>
      <c r="AY457" s="501"/>
      <c r="AZ457" s="501"/>
      <c r="BA457" s="501"/>
      <c r="BB457" s="501"/>
      <c r="BC457" s="501"/>
      <c r="BD457" s="501"/>
    </row>
    <row r="458" spans="1:56" ht="26.25" customHeight="1">
      <c r="A458" s="106" t="s">
        <v>13380</v>
      </c>
      <c r="B458" s="113" t="s">
        <v>3007</v>
      </c>
      <c r="C458" s="362">
        <v>348</v>
      </c>
      <c r="D458" s="113" t="s">
        <v>13381</v>
      </c>
      <c r="E458" s="19"/>
      <c r="F458" s="40" t="s">
        <v>2149</v>
      </c>
      <c r="G458" s="227" t="s">
        <v>3123</v>
      </c>
      <c r="H458" s="224"/>
      <c r="I458" s="44"/>
      <c r="J458" s="23"/>
      <c r="K458" s="23"/>
      <c r="L458" s="23"/>
      <c r="M458" s="23"/>
      <c r="N458" s="23"/>
      <c r="O458" s="78" t="s">
        <v>13382</v>
      </c>
      <c r="P458" s="45" t="s">
        <v>11353</v>
      </c>
      <c r="Q458" s="45"/>
      <c r="R458" s="19"/>
      <c r="S458" s="18"/>
      <c r="T458" s="18"/>
      <c r="U458" s="18"/>
      <c r="V458" s="392" t="s">
        <v>3025</v>
      </c>
      <c r="W458" s="19"/>
      <c r="X458" s="18"/>
      <c r="Y458" s="19"/>
      <c r="Z458" s="18"/>
      <c r="AA458" s="493"/>
      <c r="AB458" s="209"/>
      <c r="AC458" s="209"/>
      <c r="AD458" s="209"/>
      <c r="AE458" s="209"/>
      <c r="AF458" s="209"/>
      <c r="AG458" s="209"/>
      <c r="AH458" s="209"/>
      <c r="AI458" s="209"/>
      <c r="AJ458" s="209"/>
      <c r="AK458" s="209"/>
      <c r="AL458" s="494" t="s">
        <v>342</v>
      </c>
      <c r="AM458" s="209"/>
      <c r="AN458" s="425" t="s">
        <v>13383</v>
      </c>
      <c r="AO458" s="489" t="s">
        <v>3027</v>
      </c>
      <c r="AP458" s="368" t="s">
        <v>11249</v>
      </c>
      <c r="AQ458" s="403">
        <v>44006</v>
      </c>
      <c r="AR458" s="121" t="s">
        <v>13295</v>
      </c>
      <c r="AS458" s="495"/>
      <c r="AT458" s="495"/>
      <c r="AU458" s="495"/>
      <c r="AV458" s="495"/>
      <c r="AW458" s="495"/>
      <c r="AX458" s="495"/>
      <c r="AY458" s="495"/>
      <c r="AZ458" s="495"/>
      <c r="BA458" s="495"/>
      <c r="BB458" s="495"/>
      <c r="BC458" s="495"/>
      <c r="BD458" s="495"/>
    </row>
    <row r="459" spans="1:56" ht="26.25" customHeight="1">
      <c r="A459" s="362" t="s">
        <v>13384</v>
      </c>
      <c r="B459" s="362" t="s">
        <v>3007</v>
      </c>
      <c r="C459" s="362"/>
      <c r="D459" s="106" t="s">
        <v>13385</v>
      </c>
      <c r="E459" s="365" t="s">
        <v>13386</v>
      </c>
      <c r="F459" s="40" t="s">
        <v>44</v>
      </c>
      <c r="G459" s="363"/>
      <c r="H459" s="379"/>
      <c r="I459" s="44"/>
      <c r="J459" s="23"/>
      <c r="K459" s="23"/>
      <c r="L459" s="23"/>
      <c r="M459" s="23"/>
      <c r="N459" s="23"/>
      <c r="O459" s="366" t="s">
        <v>13387</v>
      </c>
      <c r="P459" s="365" t="s">
        <v>13388</v>
      </c>
      <c r="Q459" s="365"/>
      <c r="R459" s="365" t="s">
        <v>180</v>
      </c>
      <c r="S459" s="363"/>
      <c r="T459" s="375"/>
      <c r="U459" s="375"/>
      <c r="V459" s="392" t="s">
        <v>3025</v>
      </c>
      <c r="W459" s="375"/>
      <c r="X459" s="375"/>
      <c r="Y459" s="365" t="s">
        <v>13389</v>
      </c>
      <c r="Z459" s="363"/>
      <c r="AA459" s="477"/>
      <c r="AB459" s="478"/>
      <c r="AC459" s="478"/>
      <c r="AD459" s="478"/>
      <c r="AE459" s="478"/>
      <c r="AF459" s="478"/>
      <c r="AG459" s="478"/>
      <c r="AH459" s="478"/>
      <c r="AI459" s="478"/>
      <c r="AJ459" s="478"/>
      <c r="AK459" s="478"/>
      <c r="AL459" s="373" t="s">
        <v>548</v>
      </c>
      <c r="AM459" s="478"/>
      <c r="AN459" s="367"/>
      <c r="AO459" s="489" t="s">
        <v>3027</v>
      </c>
      <c r="AP459" s="368" t="s">
        <v>11249</v>
      </c>
      <c r="AQ459" s="462">
        <v>43992</v>
      </c>
      <c r="AR459" s="463" t="s">
        <v>12252</v>
      </c>
      <c r="AS459" s="464"/>
      <c r="AT459" s="464"/>
      <c r="AU459" s="464"/>
      <c r="AV459" s="464"/>
      <c r="AW459" s="464"/>
      <c r="AX459" s="464"/>
      <c r="AY459" s="464"/>
      <c r="AZ459" s="464"/>
      <c r="BA459" s="464"/>
      <c r="BB459" s="464"/>
      <c r="BC459" s="464"/>
      <c r="BD459" s="464"/>
    </row>
    <row r="460" spans="1:56" ht="26.25" customHeight="1">
      <c r="A460" s="502" t="s">
        <v>13390</v>
      </c>
      <c r="B460" s="502" t="s">
        <v>13391</v>
      </c>
      <c r="C460" s="502"/>
      <c r="D460" s="37" t="s">
        <v>13392</v>
      </c>
      <c r="E460" s="503"/>
      <c r="F460" s="51"/>
      <c r="G460" s="504" t="s">
        <v>13393</v>
      </c>
      <c r="H460" s="505" t="s">
        <v>13394</v>
      </c>
      <c r="I460" s="44"/>
      <c r="J460" s="23"/>
      <c r="K460" s="23"/>
      <c r="L460" s="23"/>
      <c r="M460" s="23"/>
      <c r="N460" s="23"/>
      <c r="O460" s="504"/>
      <c r="P460" s="503"/>
      <c r="Q460" s="503" t="s">
        <v>13395</v>
      </c>
      <c r="R460" s="503" t="s">
        <v>72</v>
      </c>
      <c r="S460" s="503"/>
      <c r="T460" s="506" t="s">
        <v>13396</v>
      </c>
      <c r="U460" s="506">
        <v>2020</v>
      </c>
      <c r="V460" s="392" t="s">
        <v>3025</v>
      </c>
      <c r="W460" s="506" t="s">
        <v>11242</v>
      </c>
      <c r="X460" s="506" t="s">
        <v>11242</v>
      </c>
      <c r="Y460" s="503"/>
      <c r="Z460" s="507"/>
      <c r="AA460" s="508"/>
      <c r="AB460" s="509"/>
      <c r="AC460" s="509"/>
      <c r="AD460" s="510" t="s">
        <v>72</v>
      </c>
      <c r="AE460" s="510" t="s">
        <v>13397</v>
      </c>
      <c r="AF460" s="509"/>
      <c r="AG460" s="510" t="s">
        <v>13397</v>
      </c>
      <c r="AH460" s="509"/>
      <c r="AI460" s="509"/>
      <c r="AJ460" s="509"/>
      <c r="AK460" s="509"/>
      <c r="AL460" s="373" t="s">
        <v>342</v>
      </c>
      <c r="AM460" s="509"/>
      <c r="AN460" s="511"/>
      <c r="AO460" s="489" t="s">
        <v>3027</v>
      </c>
      <c r="AP460" s="368" t="s">
        <v>11249</v>
      </c>
      <c r="AQ460" s="512">
        <v>44017</v>
      </c>
      <c r="AR460" s="513"/>
      <c r="AS460" s="514"/>
      <c r="AT460" s="514"/>
      <c r="AU460" s="514"/>
      <c r="AV460" s="514"/>
      <c r="AW460" s="514"/>
      <c r="AX460" s="514"/>
      <c r="AY460" s="514"/>
      <c r="AZ460" s="514"/>
      <c r="BA460" s="514"/>
      <c r="BB460" s="514"/>
      <c r="BC460" s="514"/>
      <c r="BD460" s="514"/>
    </row>
    <row r="461" spans="1:56" ht="26.25" customHeight="1">
      <c r="A461" s="362" t="s">
        <v>13398</v>
      </c>
      <c r="B461" s="362" t="s">
        <v>13391</v>
      </c>
      <c r="C461" s="362"/>
      <c r="D461" s="106" t="s">
        <v>13399</v>
      </c>
      <c r="E461" s="365" t="s">
        <v>13400</v>
      </c>
      <c r="F461" s="40" t="s">
        <v>13401</v>
      </c>
      <c r="G461" s="423" t="s">
        <v>13402</v>
      </c>
      <c r="H461" s="365"/>
      <c r="I461" s="44"/>
      <c r="J461" s="23"/>
      <c r="K461" s="23"/>
      <c r="L461" s="23"/>
      <c r="M461" s="23"/>
      <c r="N461" s="23"/>
      <c r="O461" s="365"/>
      <c r="P461" s="365"/>
      <c r="Q461" s="365"/>
      <c r="R461" s="365" t="s">
        <v>72</v>
      </c>
      <c r="S461" s="365" t="s">
        <v>13403</v>
      </c>
      <c r="T461" s="364" t="s">
        <v>13404</v>
      </c>
      <c r="U461" s="364">
        <v>2019</v>
      </c>
      <c r="V461" s="392" t="s">
        <v>3025</v>
      </c>
      <c r="W461" s="375"/>
      <c r="X461" s="375"/>
      <c r="Y461" s="365"/>
      <c r="Z461" s="363"/>
      <c r="AA461" s="477"/>
      <c r="AB461" s="478"/>
      <c r="AC461" s="478"/>
      <c r="AD461" s="478"/>
      <c r="AE461" s="478"/>
      <c r="AF461" s="478"/>
      <c r="AG461" s="478"/>
      <c r="AH461" s="478"/>
      <c r="AI461" s="478"/>
      <c r="AJ461" s="478"/>
      <c r="AK461" s="478"/>
      <c r="AL461" s="373" t="s">
        <v>342</v>
      </c>
      <c r="AM461" s="478"/>
      <c r="AN461" s="367"/>
      <c r="AO461" s="489" t="s">
        <v>3027</v>
      </c>
      <c r="AP461" s="368" t="s">
        <v>11249</v>
      </c>
      <c r="AQ461" s="512">
        <v>44017</v>
      </c>
      <c r="AR461" s="491"/>
      <c r="AS461" s="492"/>
      <c r="AT461" s="492"/>
      <c r="AU461" s="492"/>
      <c r="AV461" s="492"/>
      <c r="AW461" s="492"/>
      <c r="AX461" s="492"/>
      <c r="AY461" s="492"/>
      <c r="AZ461" s="492"/>
      <c r="BA461" s="492"/>
      <c r="BB461" s="492"/>
      <c r="BC461" s="492"/>
      <c r="BD461" s="492"/>
    </row>
    <row r="462" spans="1:56" ht="26.25" customHeight="1">
      <c r="A462" s="502" t="s">
        <v>13405</v>
      </c>
      <c r="B462" s="502" t="s">
        <v>13391</v>
      </c>
      <c r="C462" s="502"/>
      <c r="D462" s="37" t="s">
        <v>13406</v>
      </c>
      <c r="E462" s="503"/>
      <c r="F462" s="51" t="s">
        <v>13407</v>
      </c>
      <c r="G462" s="505" t="s">
        <v>13408</v>
      </c>
      <c r="H462" s="503"/>
      <c r="I462" s="44"/>
      <c r="J462" s="23"/>
      <c r="K462" s="23"/>
      <c r="L462" s="23"/>
      <c r="M462" s="23"/>
      <c r="N462" s="23"/>
      <c r="O462" s="503"/>
      <c r="P462" s="503"/>
      <c r="Q462" s="503"/>
      <c r="R462" s="503"/>
      <c r="S462" s="503"/>
      <c r="T462" s="506"/>
      <c r="U462" s="506"/>
      <c r="V462" s="392" t="s">
        <v>3025</v>
      </c>
      <c r="W462" s="515"/>
      <c r="X462" s="515"/>
      <c r="Y462" s="503"/>
      <c r="Z462" s="507"/>
      <c r="AA462" s="508"/>
      <c r="AB462" s="509"/>
      <c r="AC462" s="509"/>
      <c r="AD462" s="509"/>
      <c r="AE462" s="509"/>
      <c r="AF462" s="509"/>
      <c r="AG462" s="509"/>
      <c r="AH462" s="509"/>
      <c r="AI462" s="509"/>
      <c r="AJ462" s="509"/>
      <c r="AK462" s="509"/>
      <c r="AL462" s="373" t="s">
        <v>342</v>
      </c>
      <c r="AM462" s="509"/>
      <c r="AN462" s="516" t="s">
        <v>13409</v>
      </c>
      <c r="AO462" s="517" t="s">
        <v>13410</v>
      </c>
      <c r="AP462" s="368" t="s">
        <v>11249</v>
      </c>
      <c r="AQ462" s="518">
        <v>43922</v>
      </c>
      <c r="AR462" s="519" t="s">
        <v>11400</v>
      </c>
      <c r="AS462" s="520"/>
      <c r="AT462" s="520"/>
      <c r="AU462" s="520"/>
      <c r="AV462" s="520"/>
      <c r="AW462" s="520"/>
      <c r="AX462" s="520"/>
      <c r="AY462" s="520"/>
      <c r="AZ462" s="520"/>
      <c r="BA462" s="520"/>
      <c r="BB462" s="520"/>
      <c r="BC462" s="520"/>
      <c r="BD462" s="520"/>
    </row>
    <row r="463" spans="1:56" ht="26.25" customHeight="1">
      <c r="A463" s="362" t="s">
        <v>13411</v>
      </c>
      <c r="B463" s="361" t="s">
        <v>3158</v>
      </c>
      <c r="C463" s="362">
        <v>359</v>
      </c>
      <c r="D463" s="106" t="s">
        <v>13412</v>
      </c>
      <c r="E463" s="363" t="s">
        <v>13413</v>
      </c>
      <c r="F463" s="40" t="s">
        <v>5</v>
      </c>
      <c r="G463" s="488" t="s">
        <v>13414</v>
      </c>
      <c r="H463" s="379"/>
      <c r="I463" s="44"/>
      <c r="J463" s="23"/>
      <c r="K463" s="23"/>
      <c r="L463" s="23"/>
      <c r="M463" s="23"/>
      <c r="N463" s="23"/>
      <c r="O463" s="366" t="s">
        <v>13415</v>
      </c>
      <c r="P463" s="365" t="s">
        <v>12339</v>
      </c>
      <c r="Q463" s="365"/>
      <c r="R463" s="521"/>
      <c r="S463" s="521"/>
      <c r="T463" s="522"/>
      <c r="U463" s="522">
        <v>2014</v>
      </c>
      <c r="V463" s="523" t="s">
        <v>13416</v>
      </c>
      <c r="W463" s="522" t="s">
        <v>11242</v>
      </c>
      <c r="X463" s="522" t="s">
        <v>13417</v>
      </c>
      <c r="Y463" s="521" t="s">
        <v>13418</v>
      </c>
      <c r="Z463" s="521" t="s">
        <v>13419</v>
      </c>
      <c r="AA463" s="524" t="s">
        <v>3166</v>
      </c>
      <c r="AB463" s="524"/>
      <c r="AC463" s="524"/>
      <c r="AD463" s="524"/>
      <c r="AE463" s="524"/>
      <c r="AF463" s="524"/>
      <c r="AG463" s="524"/>
      <c r="AH463" s="524"/>
      <c r="AI463" s="524"/>
      <c r="AJ463" s="524"/>
      <c r="AK463" s="524"/>
      <c r="AL463" s="525" t="s">
        <v>13420</v>
      </c>
      <c r="AM463" s="526"/>
      <c r="AN463" s="397" t="s">
        <v>13421</v>
      </c>
      <c r="AO463" s="393" t="s">
        <v>13422</v>
      </c>
      <c r="AP463" s="368" t="s">
        <v>11249</v>
      </c>
      <c r="AQ463" s="527">
        <v>43525</v>
      </c>
      <c r="AR463" s="528"/>
      <c r="AS463" s="529"/>
      <c r="AT463" s="529"/>
      <c r="AU463" s="529"/>
      <c r="AV463" s="529"/>
      <c r="AW463" s="529"/>
      <c r="AX463" s="529"/>
      <c r="AY463" s="529"/>
      <c r="AZ463" s="529"/>
      <c r="BA463" s="529"/>
      <c r="BB463" s="529"/>
      <c r="BC463" s="529"/>
      <c r="BD463" s="529"/>
    </row>
    <row r="464" spans="1:56" ht="26.25" customHeight="1">
      <c r="A464" s="530" t="s">
        <v>13423</v>
      </c>
      <c r="B464" s="530" t="s">
        <v>3158</v>
      </c>
      <c r="C464" s="362">
        <v>363</v>
      </c>
      <c r="D464" s="531" t="s">
        <v>13424</v>
      </c>
      <c r="E464" s="532" t="s">
        <v>13425</v>
      </c>
      <c r="F464" s="231" t="s">
        <v>13426</v>
      </c>
      <c r="G464" s="533" t="s">
        <v>13427</v>
      </c>
      <c r="H464" s="534"/>
      <c r="I464" s="44"/>
      <c r="J464" s="23"/>
      <c r="K464" s="23"/>
      <c r="L464" s="23"/>
      <c r="M464" s="23"/>
      <c r="N464" s="23"/>
      <c r="O464" s="535" t="s">
        <v>13428</v>
      </c>
      <c r="P464" s="363"/>
      <c r="Q464" s="363"/>
      <c r="R464" s="521"/>
      <c r="S464" s="521"/>
      <c r="T464" s="522"/>
      <c r="U464" s="522">
        <v>2018</v>
      </c>
      <c r="V464" s="523" t="s">
        <v>13429</v>
      </c>
      <c r="W464" s="536" t="s">
        <v>11242</v>
      </c>
      <c r="X464" s="537" t="s">
        <v>11242</v>
      </c>
      <c r="Y464" s="522" t="s">
        <v>13430</v>
      </c>
      <c r="Z464" s="521" t="s">
        <v>13431</v>
      </c>
      <c r="AA464" s="524" t="s">
        <v>3166</v>
      </c>
      <c r="AB464" s="524"/>
      <c r="AC464" s="524"/>
      <c r="AD464" s="524"/>
      <c r="AE464" s="524"/>
      <c r="AF464" s="524"/>
      <c r="AG464" s="524"/>
      <c r="AH464" s="524"/>
      <c r="AI464" s="524"/>
      <c r="AJ464" s="524"/>
      <c r="AK464" s="524"/>
      <c r="AL464" s="525" t="s">
        <v>342</v>
      </c>
      <c r="AM464" s="526"/>
      <c r="AN464" s="397" t="s">
        <v>13432</v>
      </c>
      <c r="AO464" s="393" t="s">
        <v>13422</v>
      </c>
      <c r="AP464" s="368" t="s">
        <v>11249</v>
      </c>
      <c r="AQ464" s="527">
        <v>43859</v>
      </c>
      <c r="AR464" s="538" t="s">
        <v>11400</v>
      </c>
      <c r="AS464" s="539"/>
      <c r="AT464" s="539"/>
      <c r="AU464" s="539"/>
      <c r="AV464" s="539"/>
      <c r="AW464" s="539"/>
      <c r="AX464" s="539"/>
      <c r="AY464" s="539"/>
      <c r="AZ464" s="539"/>
      <c r="BA464" s="539"/>
      <c r="BB464" s="539"/>
      <c r="BC464" s="539"/>
      <c r="BD464" s="539"/>
    </row>
    <row r="465" spans="1:56" ht="26.25" customHeight="1">
      <c r="A465" s="466" t="s">
        <v>13433</v>
      </c>
      <c r="B465" s="540" t="s">
        <v>3158</v>
      </c>
      <c r="C465" s="541"/>
      <c r="D465" s="541" t="s">
        <v>13434</v>
      </c>
      <c r="E465" s="542" t="s">
        <v>13435</v>
      </c>
      <c r="F465" s="223" t="s">
        <v>5</v>
      </c>
      <c r="G465" s="543" t="s">
        <v>13436</v>
      </c>
      <c r="H465" s="544"/>
      <c r="I465" s="44"/>
      <c r="J465" s="23"/>
      <c r="K465" s="23"/>
      <c r="L465" s="23"/>
      <c r="M465" s="23"/>
      <c r="N465" s="23"/>
      <c r="O465" s="545" t="s">
        <v>13437</v>
      </c>
      <c r="P465" s="542"/>
      <c r="Q465" s="542"/>
      <c r="R465" s="542"/>
      <c r="S465" s="542"/>
      <c r="T465" s="546"/>
      <c r="U465" s="546">
        <v>2018</v>
      </c>
      <c r="V465" s="543" t="s">
        <v>13438</v>
      </c>
      <c r="W465" s="542" t="s">
        <v>11242</v>
      </c>
      <c r="X465" s="546" t="s">
        <v>11242</v>
      </c>
      <c r="Y465" s="546" t="s">
        <v>13439</v>
      </c>
      <c r="Z465" s="542" t="s">
        <v>13440</v>
      </c>
      <c r="AA465" s="547" t="s">
        <v>3166</v>
      </c>
      <c r="AB465" s="548"/>
      <c r="AC465" s="547"/>
      <c r="AD465" s="547"/>
      <c r="AE465" s="547"/>
      <c r="AF465" s="547"/>
      <c r="AG465" s="547"/>
      <c r="AH465" s="547"/>
      <c r="AI465" s="547"/>
      <c r="AJ465" s="547"/>
      <c r="AK465" s="547"/>
      <c r="AL465" s="549" t="s">
        <v>342</v>
      </c>
      <c r="AM465" s="547"/>
      <c r="AN465" s="550" t="s">
        <v>13441</v>
      </c>
      <c r="AO465" s="393" t="s">
        <v>13422</v>
      </c>
      <c r="AP465" s="368" t="s">
        <v>11249</v>
      </c>
      <c r="AQ465" s="551">
        <v>43525</v>
      </c>
      <c r="AR465" s="552"/>
      <c r="AS465" s="553"/>
      <c r="AT465" s="553"/>
      <c r="AU465" s="553"/>
      <c r="AV465" s="553"/>
      <c r="AW465" s="553"/>
      <c r="AX465" s="553"/>
      <c r="AY465" s="553"/>
      <c r="AZ465" s="553"/>
      <c r="BA465" s="553"/>
      <c r="BB465" s="553"/>
      <c r="BC465" s="553"/>
      <c r="BD465" s="553"/>
    </row>
    <row r="466" spans="1:56" ht="26.25" customHeight="1">
      <c r="A466" s="466" t="s">
        <v>13442</v>
      </c>
      <c r="B466" s="466" t="s">
        <v>3158</v>
      </c>
      <c r="C466" s="554"/>
      <c r="D466" s="554" t="s">
        <v>3574</v>
      </c>
      <c r="E466" s="543"/>
      <c r="F466" s="223" t="s">
        <v>13443</v>
      </c>
      <c r="G466" s="555" t="s">
        <v>3577</v>
      </c>
      <c r="H466" s="542"/>
      <c r="I466" s="44"/>
      <c r="J466" s="23"/>
      <c r="K466" s="23"/>
      <c r="L466" s="23"/>
      <c r="M466" s="23"/>
      <c r="N466" s="23"/>
      <c r="O466" s="542"/>
      <c r="P466" s="542"/>
      <c r="Q466" s="542"/>
      <c r="R466" s="542"/>
      <c r="S466" s="542"/>
      <c r="T466" s="546"/>
      <c r="U466" s="546"/>
      <c r="V466" s="556" t="s">
        <v>3166</v>
      </c>
      <c r="W466" s="542"/>
      <c r="X466" s="542"/>
      <c r="Y466" s="546"/>
      <c r="Z466" s="546"/>
      <c r="AA466" s="542"/>
      <c r="AB466" s="548"/>
      <c r="AC466" s="547"/>
      <c r="AD466" s="547"/>
      <c r="AE466" s="547"/>
      <c r="AF466" s="547"/>
      <c r="AG466" s="547"/>
      <c r="AH466" s="547"/>
      <c r="AI466" s="547"/>
      <c r="AJ466" s="547"/>
      <c r="AK466" s="547"/>
      <c r="AL466" s="547"/>
      <c r="AM466" s="547"/>
      <c r="AN466" s="557"/>
      <c r="AO466" s="393" t="s">
        <v>13422</v>
      </c>
      <c r="AP466" s="368" t="s">
        <v>11249</v>
      </c>
      <c r="AQ466" s="512">
        <v>44017</v>
      </c>
      <c r="AR466" s="552"/>
      <c r="AS466" s="553"/>
      <c r="AT466" s="553"/>
      <c r="AU466" s="553"/>
      <c r="AV466" s="553"/>
      <c r="AW466" s="553"/>
      <c r="AX466" s="553"/>
      <c r="AY466" s="553"/>
      <c r="AZ466" s="553"/>
      <c r="BA466" s="553"/>
      <c r="BB466" s="553"/>
      <c r="BC466" s="553"/>
      <c r="BD466" s="553"/>
    </row>
    <row r="467" spans="1:56" ht="26.25" customHeight="1">
      <c r="A467" s="530" t="s">
        <v>13444</v>
      </c>
      <c r="B467" s="361" t="s">
        <v>3158</v>
      </c>
      <c r="C467" s="362">
        <v>362</v>
      </c>
      <c r="D467" s="558" t="s">
        <v>3708</v>
      </c>
      <c r="E467" s="559" t="s">
        <v>13445</v>
      </c>
      <c r="F467" s="40" t="s">
        <v>13426</v>
      </c>
      <c r="G467" s="560" t="s">
        <v>13446</v>
      </c>
      <c r="H467" s="534"/>
      <c r="I467" s="44"/>
      <c r="J467" s="23"/>
      <c r="K467" s="23"/>
      <c r="L467" s="23"/>
      <c r="M467" s="23"/>
      <c r="N467" s="23"/>
      <c r="O467" s="535" t="s">
        <v>13447</v>
      </c>
      <c r="P467" s="365" t="s">
        <v>13448</v>
      </c>
      <c r="Q467" s="365"/>
      <c r="R467" s="521"/>
      <c r="S467" s="521"/>
      <c r="T467" s="522"/>
      <c r="U467" s="522">
        <v>2018</v>
      </c>
      <c r="V467" s="523" t="s">
        <v>13449</v>
      </c>
      <c r="W467" s="521" t="s">
        <v>11242</v>
      </c>
      <c r="X467" s="522" t="s">
        <v>11242</v>
      </c>
      <c r="Y467" s="522" t="s">
        <v>11242</v>
      </c>
      <c r="Z467" s="521" t="s">
        <v>13450</v>
      </c>
      <c r="AA467" s="524" t="s">
        <v>3166</v>
      </c>
      <c r="AB467" s="524"/>
      <c r="AC467" s="524"/>
      <c r="AD467" s="524"/>
      <c r="AE467" s="524"/>
      <c r="AF467" s="524"/>
      <c r="AG467" s="524"/>
      <c r="AH467" s="524"/>
      <c r="AI467" s="524"/>
      <c r="AJ467" s="524"/>
      <c r="AK467" s="524"/>
      <c r="AL467" s="525" t="s">
        <v>342</v>
      </c>
      <c r="AM467" s="526"/>
      <c r="AN467" s="397" t="s">
        <v>13451</v>
      </c>
      <c r="AO467" s="393" t="s">
        <v>13422</v>
      </c>
      <c r="AP467" s="368" t="s">
        <v>11249</v>
      </c>
      <c r="AQ467" s="527">
        <v>43525</v>
      </c>
      <c r="AR467" s="528"/>
      <c r="AS467" s="529"/>
      <c r="AT467" s="529"/>
      <c r="AU467" s="529"/>
      <c r="AV467" s="529"/>
      <c r="AW467" s="529"/>
      <c r="AX467" s="529"/>
      <c r="AY467" s="529"/>
      <c r="AZ467" s="529"/>
      <c r="BA467" s="529"/>
      <c r="BB467" s="529"/>
      <c r="BC467" s="529"/>
      <c r="BD467" s="529"/>
    </row>
    <row r="468" spans="1:56" ht="26.25" customHeight="1">
      <c r="A468" s="361" t="s">
        <v>13452</v>
      </c>
      <c r="B468" s="361" t="s">
        <v>3158</v>
      </c>
      <c r="C468" s="362">
        <v>360</v>
      </c>
      <c r="D468" s="362" t="s">
        <v>13453</v>
      </c>
      <c r="E468" s="363" t="s">
        <v>13454</v>
      </c>
      <c r="F468" s="40" t="s">
        <v>13426</v>
      </c>
      <c r="G468" s="488" t="s">
        <v>13455</v>
      </c>
      <c r="H468" s="365"/>
      <c r="I468" s="44"/>
      <c r="J468" s="23"/>
      <c r="K468" s="23"/>
      <c r="L468" s="23"/>
      <c r="M468" s="23"/>
      <c r="N468" s="23"/>
      <c r="O468" s="365" t="s">
        <v>13456</v>
      </c>
      <c r="P468" s="365" t="s">
        <v>13457</v>
      </c>
      <c r="Q468" s="365"/>
      <c r="R468" s="363"/>
      <c r="S468" s="363"/>
      <c r="T468" s="375"/>
      <c r="U468" s="364">
        <v>2015</v>
      </c>
      <c r="V468" s="365" t="s">
        <v>13458</v>
      </c>
      <c r="W468" s="363" t="s">
        <v>11242</v>
      </c>
      <c r="X468" s="363" t="s">
        <v>11242</v>
      </c>
      <c r="Y468" s="367" t="s">
        <v>13459</v>
      </c>
      <c r="Z468" s="363" t="s">
        <v>13460</v>
      </c>
      <c r="AA468" s="478" t="s">
        <v>3166</v>
      </c>
      <c r="AB468" s="478"/>
      <c r="AC468" s="478"/>
      <c r="AD468" s="478"/>
      <c r="AE468" s="478"/>
      <c r="AF468" s="478"/>
      <c r="AG468" s="478"/>
      <c r="AH468" s="478"/>
      <c r="AI468" s="478"/>
      <c r="AJ468" s="478"/>
      <c r="AK468" s="478"/>
      <c r="AL468" s="373" t="s">
        <v>342</v>
      </c>
      <c r="AM468" s="478"/>
      <c r="AN468" s="425" t="s">
        <v>13461</v>
      </c>
      <c r="AO468" s="393" t="s">
        <v>13422</v>
      </c>
      <c r="AP468" s="368" t="s">
        <v>11249</v>
      </c>
      <c r="AQ468" s="462">
        <v>43525</v>
      </c>
      <c r="AR468" s="491"/>
      <c r="AS468" s="492"/>
      <c r="AT468" s="492"/>
      <c r="AU468" s="492"/>
      <c r="AV468" s="492"/>
      <c r="AW468" s="492"/>
      <c r="AX468" s="492"/>
      <c r="AY468" s="492"/>
      <c r="AZ468" s="492"/>
      <c r="BA468" s="492"/>
      <c r="BB468" s="492"/>
      <c r="BC468" s="492"/>
      <c r="BD468" s="492"/>
    </row>
    <row r="469" spans="1:56" ht="26.25" customHeight="1">
      <c r="A469" s="561" t="s">
        <v>13452</v>
      </c>
      <c r="B469" s="561" t="s">
        <v>3158</v>
      </c>
      <c r="C469" s="380">
        <v>365</v>
      </c>
      <c r="D469" s="562" t="s">
        <v>13453</v>
      </c>
      <c r="E469" s="563" t="s">
        <v>13454</v>
      </c>
      <c r="F469" s="564" t="s">
        <v>13426</v>
      </c>
      <c r="G469" s="565" t="s">
        <v>13455</v>
      </c>
      <c r="H469" s="566"/>
      <c r="I469" s="44"/>
      <c r="J469" s="23"/>
      <c r="K469" s="23"/>
      <c r="L469" s="23"/>
      <c r="M469" s="23"/>
      <c r="N469" s="23"/>
      <c r="O469" s="567" t="s">
        <v>13462</v>
      </c>
      <c r="P469" s="568" t="s">
        <v>13463</v>
      </c>
      <c r="Q469" s="568"/>
      <c r="R469" s="569"/>
      <c r="S469" s="569"/>
      <c r="T469" s="569"/>
      <c r="U469" s="569">
        <v>2015</v>
      </c>
      <c r="V469" s="570" t="s">
        <v>13458</v>
      </c>
      <c r="W469" s="569" t="s">
        <v>11242</v>
      </c>
      <c r="X469" s="569" t="s">
        <v>11242</v>
      </c>
      <c r="Y469" s="571" t="s">
        <v>13459</v>
      </c>
      <c r="Z469" s="569" t="s">
        <v>13460</v>
      </c>
      <c r="AA469" s="565" t="s">
        <v>3166</v>
      </c>
      <c r="AB469" s="569"/>
      <c r="AC469" s="569"/>
      <c r="AD469" s="569"/>
      <c r="AE469" s="569"/>
      <c r="AF469" s="569"/>
      <c r="AG469" s="569"/>
      <c r="AH469" s="569"/>
      <c r="AI469" s="569"/>
      <c r="AJ469" s="569"/>
      <c r="AK469" s="569"/>
      <c r="AL469" s="570" t="s">
        <v>342</v>
      </c>
      <c r="AM469" s="569"/>
      <c r="AN469" s="572" t="s">
        <v>13461</v>
      </c>
      <c r="AO469" s="393" t="s">
        <v>13422</v>
      </c>
      <c r="AP469" s="368" t="s">
        <v>11249</v>
      </c>
      <c r="AQ469" s="573">
        <v>43525</v>
      </c>
      <c r="AR469" s="574"/>
      <c r="AS469" s="575"/>
      <c r="AT469" s="575"/>
      <c r="AU469" s="575"/>
      <c r="AV469" s="575"/>
      <c r="AW469" s="575"/>
      <c r="AX469" s="575"/>
      <c r="AY469" s="575"/>
      <c r="AZ469" s="575"/>
      <c r="BA469" s="575"/>
      <c r="BB469" s="575"/>
      <c r="BC469" s="575"/>
      <c r="BD469" s="575"/>
    </row>
    <row r="470" spans="1:56" ht="26.25" customHeight="1">
      <c r="A470" s="362" t="s">
        <v>13464</v>
      </c>
      <c r="B470" s="361" t="s">
        <v>3158</v>
      </c>
      <c r="C470" s="362">
        <v>364</v>
      </c>
      <c r="D470" s="558" t="s">
        <v>13465</v>
      </c>
      <c r="E470" s="365" t="s">
        <v>13466</v>
      </c>
      <c r="F470" s="40" t="s">
        <v>5</v>
      </c>
      <c r="G470" s="365" t="s">
        <v>13467</v>
      </c>
      <c r="H470" s="379"/>
      <c r="I470" s="44"/>
      <c r="J470" s="23"/>
      <c r="K470" s="23"/>
      <c r="L470" s="23"/>
      <c r="M470" s="23"/>
      <c r="N470" s="23"/>
      <c r="O470" s="366" t="s">
        <v>13468</v>
      </c>
      <c r="P470" s="365" t="s">
        <v>13469</v>
      </c>
      <c r="Q470" s="365"/>
      <c r="R470" s="363"/>
      <c r="S470" s="363"/>
      <c r="T470" s="375"/>
      <c r="U470" s="375">
        <v>2018</v>
      </c>
      <c r="V470" s="365" t="s">
        <v>13438</v>
      </c>
      <c r="W470" s="363" t="s">
        <v>11242</v>
      </c>
      <c r="X470" s="375" t="s">
        <v>11242</v>
      </c>
      <c r="Y470" s="375" t="s">
        <v>13439</v>
      </c>
      <c r="Z470" s="363" t="s">
        <v>13440</v>
      </c>
      <c r="AA470" s="478" t="s">
        <v>3166</v>
      </c>
      <c r="AB470" s="478"/>
      <c r="AC470" s="478"/>
      <c r="AD470" s="478"/>
      <c r="AE470" s="478"/>
      <c r="AF470" s="478"/>
      <c r="AG470" s="478"/>
      <c r="AH470" s="478"/>
      <c r="AI470" s="478"/>
      <c r="AJ470" s="478"/>
      <c r="AK470" s="478"/>
      <c r="AL470" s="373" t="s">
        <v>342</v>
      </c>
      <c r="AM470" s="478"/>
      <c r="AN470" s="425" t="s">
        <v>13441</v>
      </c>
      <c r="AO470" s="393" t="s">
        <v>13422</v>
      </c>
      <c r="AP470" s="368" t="s">
        <v>11249</v>
      </c>
      <c r="AQ470" s="462">
        <v>43525</v>
      </c>
      <c r="AR470" s="491"/>
      <c r="AS470" s="492"/>
      <c r="AT470" s="492"/>
      <c r="AU470" s="492"/>
      <c r="AV470" s="492"/>
      <c r="AW470" s="492"/>
      <c r="AX470" s="492"/>
      <c r="AY470" s="492"/>
      <c r="AZ470" s="492"/>
      <c r="BA470" s="492"/>
      <c r="BB470" s="492"/>
      <c r="BC470" s="492"/>
      <c r="BD470" s="492"/>
    </row>
    <row r="471" spans="1:56" ht="26.25" customHeight="1">
      <c r="A471" s="442" t="s">
        <v>13470</v>
      </c>
      <c r="B471" s="442" t="s">
        <v>3158</v>
      </c>
      <c r="C471" s="443">
        <v>149</v>
      </c>
      <c r="D471" s="442" t="s">
        <v>13471</v>
      </c>
      <c r="E471" s="454" t="s">
        <v>13472</v>
      </c>
      <c r="F471" s="444" t="s">
        <v>13473</v>
      </c>
      <c r="G471" s="63" t="s">
        <v>13474</v>
      </c>
      <c r="H471" s="444" t="s">
        <v>49</v>
      </c>
      <c r="I471" s="44"/>
      <c r="J471" s="23"/>
      <c r="K471" s="23"/>
      <c r="L471" s="23"/>
      <c r="M471" s="23"/>
      <c r="N471" s="23"/>
      <c r="O471" s="444" t="s">
        <v>13475</v>
      </c>
      <c r="P471" s="63"/>
      <c r="Q471" s="63"/>
      <c r="R471" s="63"/>
      <c r="S471" s="63"/>
      <c r="T471" s="400"/>
      <c r="U471" s="400">
        <v>2018</v>
      </c>
      <c r="V471" s="400" t="s">
        <v>13476</v>
      </c>
      <c r="W471" s="400" t="s">
        <v>11242</v>
      </c>
      <c r="X471" s="400" t="s">
        <v>13477</v>
      </c>
      <c r="Y471" s="400" t="s">
        <v>13478</v>
      </c>
      <c r="Z471" s="400" t="s">
        <v>11242</v>
      </c>
      <c r="AA471" s="400" t="s">
        <v>3166</v>
      </c>
      <c r="AB471" s="400"/>
      <c r="AC471" s="400"/>
      <c r="AD471" s="445"/>
      <c r="AE471" s="446"/>
      <c r="AF471" s="447"/>
      <c r="AG471" s="447"/>
      <c r="AH471" s="447"/>
      <c r="AI471" s="447"/>
      <c r="AJ471" s="447"/>
      <c r="AK471" s="447"/>
      <c r="AL471" s="447"/>
      <c r="AM471" s="448">
        <v>5</v>
      </c>
      <c r="AN471" s="449" t="s">
        <v>13479</v>
      </c>
      <c r="AO471" s="449" t="s">
        <v>3168</v>
      </c>
      <c r="AP471" s="368" t="s">
        <v>11249</v>
      </c>
      <c r="AQ471" s="450">
        <v>44018</v>
      </c>
      <c r="AR471" s="448" t="s">
        <v>3169</v>
      </c>
    </row>
    <row r="472" spans="1:56" ht="26.25" customHeight="1">
      <c r="A472" s="502" t="s">
        <v>13480</v>
      </c>
      <c r="B472" s="362" t="s">
        <v>3158</v>
      </c>
      <c r="C472" s="362"/>
      <c r="D472" s="106" t="s">
        <v>13481</v>
      </c>
      <c r="E472" s="365" t="s">
        <v>13482</v>
      </c>
      <c r="F472" s="40"/>
      <c r="G472" s="423" t="s">
        <v>13483</v>
      </c>
      <c r="H472" s="379"/>
      <c r="I472" s="44"/>
      <c r="J472" s="23"/>
      <c r="K472" s="23"/>
      <c r="L472" s="23"/>
      <c r="M472" s="23"/>
      <c r="N472" s="23"/>
      <c r="O472" s="366" t="s">
        <v>13484</v>
      </c>
      <c r="P472" s="365" t="s">
        <v>13485</v>
      </c>
      <c r="Q472" s="365"/>
      <c r="R472" s="365" t="s">
        <v>180</v>
      </c>
      <c r="S472" s="365" t="s">
        <v>13486</v>
      </c>
      <c r="T472" s="364" t="s">
        <v>13487</v>
      </c>
      <c r="U472" s="375"/>
      <c r="V472" s="366" t="s">
        <v>13488</v>
      </c>
      <c r="W472" s="375"/>
      <c r="X472" s="364" t="s">
        <v>13489</v>
      </c>
      <c r="Y472" s="365" t="s">
        <v>13490</v>
      </c>
      <c r="Z472" s="363"/>
      <c r="AA472" s="477"/>
      <c r="AB472" s="478"/>
      <c r="AC472" s="478"/>
      <c r="AD472" s="478"/>
      <c r="AE472" s="478"/>
      <c r="AF472" s="478"/>
      <c r="AG472" s="478"/>
      <c r="AH472" s="478"/>
      <c r="AI472" s="478"/>
      <c r="AJ472" s="478"/>
      <c r="AK472" s="478"/>
      <c r="AL472" s="373" t="s">
        <v>342</v>
      </c>
      <c r="AM472" s="478"/>
      <c r="AN472" s="376" t="s">
        <v>13491</v>
      </c>
      <c r="AO472" s="393" t="s">
        <v>13422</v>
      </c>
      <c r="AP472" s="368" t="s">
        <v>11249</v>
      </c>
      <c r="AQ472" s="462">
        <v>44008</v>
      </c>
      <c r="AR472" s="463" t="s">
        <v>13492</v>
      </c>
      <c r="AS472" s="464"/>
      <c r="AT472" s="464"/>
      <c r="AU472" s="464"/>
      <c r="AV472" s="464"/>
      <c r="AW472" s="464"/>
      <c r="AX472" s="464"/>
      <c r="AY472" s="464"/>
      <c r="AZ472" s="464"/>
      <c r="BA472" s="464"/>
      <c r="BB472" s="464"/>
      <c r="BC472" s="464"/>
      <c r="BD472" s="464"/>
    </row>
    <row r="473" spans="1:56" ht="26.25" customHeight="1">
      <c r="A473" s="361" t="s">
        <v>13493</v>
      </c>
      <c r="B473" s="361" t="s">
        <v>3158</v>
      </c>
      <c r="C473" s="362">
        <v>361</v>
      </c>
      <c r="D473" s="362" t="s">
        <v>13494</v>
      </c>
      <c r="E473" s="363" t="s">
        <v>13495</v>
      </c>
      <c r="F473" s="40" t="s">
        <v>13426</v>
      </c>
      <c r="G473" s="366" t="s">
        <v>13496</v>
      </c>
      <c r="H473" s="365"/>
      <c r="I473" s="44"/>
      <c r="J473" s="23"/>
      <c r="K473" s="23"/>
      <c r="L473" s="23"/>
      <c r="M473" s="23"/>
      <c r="N473" s="23"/>
      <c r="O473" s="365" t="s">
        <v>13497</v>
      </c>
      <c r="P473" s="365" t="s">
        <v>13498</v>
      </c>
      <c r="Q473" s="365"/>
      <c r="R473" s="363"/>
      <c r="S473" s="363"/>
      <c r="T473" s="375"/>
      <c r="U473" s="375">
        <v>2018</v>
      </c>
      <c r="V473" s="423" t="s">
        <v>3166</v>
      </c>
      <c r="W473" s="363" t="s">
        <v>11242</v>
      </c>
      <c r="X473" s="363" t="s">
        <v>11242</v>
      </c>
      <c r="Y473" s="363" t="s">
        <v>13499</v>
      </c>
      <c r="Z473" s="363" t="s">
        <v>11242</v>
      </c>
      <c r="AA473" s="478" t="s">
        <v>3166</v>
      </c>
      <c r="AB473" s="478"/>
      <c r="AC473" s="478"/>
      <c r="AD473" s="478"/>
      <c r="AE473" s="478"/>
      <c r="AF473" s="478"/>
      <c r="AG473" s="478"/>
      <c r="AH473" s="478"/>
      <c r="AI473" s="478"/>
      <c r="AJ473" s="478"/>
      <c r="AK473" s="478"/>
      <c r="AL473" s="373" t="s">
        <v>342</v>
      </c>
      <c r="AM473" s="478"/>
      <c r="AN473" s="425" t="s">
        <v>13500</v>
      </c>
      <c r="AO473" s="393" t="s">
        <v>13422</v>
      </c>
      <c r="AP473" s="368" t="s">
        <v>11249</v>
      </c>
      <c r="AQ473" s="462">
        <v>43525</v>
      </c>
      <c r="AR473" s="491"/>
      <c r="AS473" s="492"/>
      <c r="AT473" s="492"/>
      <c r="AU473" s="492"/>
      <c r="AV473" s="492"/>
      <c r="AW473" s="492"/>
      <c r="AX473" s="492"/>
      <c r="AY473" s="492"/>
      <c r="AZ473" s="492"/>
      <c r="BA473" s="492"/>
      <c r="BB473" s="492"/>
      <c r="BC473" s="492"/>
      <c r="BD473" s="492"/>
    </row>
    <row r="474" spans="1:56" ht="26.25" customHeight="1">
      <c r="A474" s="451" t="s">
        <v>13493</v>
      </c>
      <c r="B474" s="451" t="s">
        <v>3158</v>
      </c>
      <c r="C474" s="362">
        <v>366</v>
      </c>
      <c r="D474" s="429" t="s">
        <v>13494</v>
      </c>
      <c r="E474" s="432" t="s">
        <v>13495</v>
      </c>
      <c r="F474" s="128" t="s">
        <v>13426</v>
      </c>
      <c r="G474" s="484" t="s">
        <v>13496</v>
      </c>
      <c r="H474" s="576"/>
      <c r="I474" s="44"/>
      <c r="J474" s="23"/>
      <c r="K474" s="23"/>
      <c r="L474" s="23"/>
      <c r="M474" s="23"/>
      <c r="N474" s="23"/>
      <c r="O474" s="577" t="s">
        <v>13501</v>
      </c>
      <c r="P474" s="416"/>
      <c r="Q474" s="416"/>
      <c r="R474" s="578"/>
      <c r="S474" s="578"/>
      <c r="T474" s="578"/>
      <c r="U474" s="578">
        <v>2018</v>
      </c>
      <c r="V474" s="579" t="s">
        <v>3166</v>
      </c>
      <c r="W474" s="578" t="s">
        <v>11242</v>
      </c>
      <c r="X474" s="578" t="s">
        <v>11242</v>
      </c>
      <c r="Y474" s="578" t="s">
        <v>13499</v>
      </c>
      <c r="Z474" s="578" t="s">
        <v>11242</v>
      </c>
      <c r="AA474" s="580" t="s">
        <v>3166</v>
      </c>
      <c r="AB474" s="578"/>
      <c r="AC474" s="578"/>
      <c r="AD474" s="578"/>
      <c r="AE474" s="578"/>
      <c r="AF474" s="578"/>
      <c r="AG474" s="578"/>
      <c r="AH474" s="578"/>
      <c r="AI474" s="578"/>
      <c r="AJ474" s="578"/>
      <c r="AK474" s="578"/>
      <c r="AL474" s="581" t="s">
        <v>342</v>
      </c>
      <c r="AM474" s="569"/>
      <c r="AN474" s="582" t="s">
        <v>13500</v>
      </c>
      <c r="AO474" s="393" t="s">
        <v>13422</v>
      </c>
      <c r="AP474" s="368" t="s">
        <v>11249</v>
      </c>
      <c r="AQ474" s="583">
        <v>43525</v>
      </c>
      <c r="AR474" s="584"/>
      <c r="AS474" s="585"/>
      <c r="AT474" s="585"/>
      <c r="AU474" s="585"/>
      <c r="AV474" s="585"/>
      <c r="AW474" s="585"/>
      <c r="AX474" s="585"/>
      <c r="AY474" s="585"/>
      <c r="AZ474" s="585"/>
      <c r="BA474" s="585"/>
      <c r="BB474" s="585"/>
      <c r="BC474" s="585"/>
      <c r="BD474" s="585"/>
    </row>
    <row r="475" spans="1:56" ht="26.25" customHeight="1">
      <c r="A475" s="237" t="s">
        <v>13502</v>
      </c>
      <c r="B475" s="237" t="s">
        <v>3158</v>
      </c>
      <c r="C475" s="362">
        <v>367</v>
      </c>
      <c r="D475" s="237" t="s">
        <v>13503</v>
      </c>
      <c r="E475" s="128" t="s">
        <v>13504</v>
      </c>
      <c r="F475" s="416" t="s">
        <v>77</v>
      </c>
      <c r="G475" s="453" t="s">
        <v>13505</v>
      </c>
      <c r="H475" s="586"/>
      <c r="I475" s="44"/>
      <c r="J475" s="23"/>
      <c r="K475" s="23"/>
      <c r="L475" s="23"/>
      <c r="M475" s="23"/>
      <c r="N475" s="23"/>
      <c r="O475" s="587" t="s">
        <v>13506</v>
      </c>
      <c r="P475" s="128"/>
      <c r="Q475" s="128"/>
      <c r="R475" s="128"/>
      <c r="S475" s="416"/>
      <c r="T475" s="416"/>
      <c r="U475" s="416">
        <v>2018</v>
      </c>
      <c r="V475" s="264" t="s">
        <v>13507</v>
      </c>
      <c r="W475" s="128" t="s">
        <v>11242</v>
      </c>
      <c r="X475" s="416" t="s">
        <v>11242</v>
      </c>
      <c r="Y475" s="365" t="s">
        <v>49</v>
      </c>
      <c r="Z475" s="128" t="s">
        <v>11242</v>
      </c>
      <c r="AA475" s="453" t="s">
        <v>3166</v>
      </c>
      <c r="AB475" s="416"/>
      <c r="AC475" s="416"/>
      <c r="AD475" s="416"/>
      <c r="AE475" s="416"/>
      <c r="AF475" s="416"/>
      <c r="AG475" s="416"/>
      <c r="AH475" s="416"/>
      <c r="AI475" s="416"/>
      <c r="AJ475" s="416"/>
      <c r="AK475" s="416"/>
      <c r="AL475" s="417" t="s">
        <v>342</v>
      </c>
      <c r="AM475" s="416"/>
      <c r="AN475" s="439" t="s">
        <v>13508</v>
      </c>
      <c r="AO475" s="393" t="s">
        <v>13422</v>
      </c>
      <c r="AP475" s="368" t="s">
        <v>11249</v>
      </c>
      <c r="AQ475" s="441">
        <v>43525</v>
      </c>
      <c r="AR475" s="588"/>
      <c r="AS475" s="589"/>
      <c r="AT475" s="589"/>
      <c r="AU475" s="589"/>
      <c r="AV475" s="589"/>
      <c r="AW475" s="589"/>
      <c r="AX475" s="589"/>
      <c r="AY475" s="589"/>
      <c r="AZ475" s="589"/>
      <c r="BA475" s="589"/>
      <c r="BB475" s="589"/>
      <c r="BC475" s="589"/>
      <c r="BD475" s="589"/>
    </row>
    <row r="476" spans="1:56" ht="26.25" customHeight="1">
      <c r="A476" s="429" t="s">
        <v>13509</v>
      </c>
      <c r="B476" s="429" t="s">
        <v>13510</v>
      </c>
      <c r="C476" s="362"/>
      <c r="D476" s="241" t="s">
        <v>3940</v>
      </c>
      <c r="E476" s="590" t="s">
        <v>13511</v>
      </c>
      <c r="F476" s="134" t="s">
        <v>13512</v>
      </c>
      <c r="G476" s="591" t="s">
        <v>13513</v>
      </c>
      <c r="H476" s="592"/>
      <c r="I476" s="44"/>
      <c r="J476" s="23"/>
      <c r="K476" s="23"/>
      <c r="L476" s="23"/>
      <c r="M476" s="23"/>
      <c r="N476" s="23"/>
      <c r="O476" s="593" t="s">
        <v>13514</v>
      </c>
      <c r="P476" s="365" t="s">
        <v>13515</v>
      </c>
      <c r="Q476" s="365" t="s">
        <v>13516</v>
      </c>
      <c r="R476" s="363"/>
      <c r="S476" s="364" t="s">
        <v>13517</v>
      </c>
      <c r="T476" s="364" t="s">
        <v>3286</v>
      </c>
      <c r="U476" s="594">
        <v>2020</v>
      </c>
      <c r="V476" s="418" t="s">
        <v>13518</v>
      </c>
      <c r="W476" s="595"/>
      <c r="X476" s="418"/>
      <c r="Y476" s="418" t="s">
        <v>13519</v>
      </c>
      <c r="Z476" s="419"/>
      <c r="AA476" s="596"/>
      <c r="AB476" s="478"/>
      <c r="AC476" s="478"/>
      <c r="AD476" s="478"/>
      <c r="AE476" s="478"/>
      <c r="AF476" s="478"/>
      <c r="AG476" s="478"/>
      <c r="AH476" s="478"/>
      <c r="AI476" s="478"/>
      <c r="AJ476" s="478"/>
      <c r="AK476" s="478"/>
      <c r="AL476" s="373" t="s">
        <v>548</v>
      </c>
      <c r="AM476" s="478"/>
      <c r="AN476" s="597"/>
      <c r="AO476" s="393" t="s">
        <v>13422</v>
      </c>
      <c r="AP476" s="368" t="s">
        <v>11249</v>
      </c>
      <c r="AQ476" s="512">
        <v>44017</v>
      </c>
      <c r="AR476" s="588"/>
      <c r="AS476" s="589"/>
      <c r="AT476" s="589"/>
      <c r="AU476" s="589"/>
      <c r="AV476" s="589"/>
      <c r="AW476" s="589"/>
      <c r="AX476" s="589"/>
      <c r="AY476" s="589"/>
      <c r="AZ476" s="589"/>
      <c r="BA476" s="589"/>
      <c r="BB476" s="589"/>
      <c r="BC476" s="589"/>
      <c r="BD476" s="589"/>
    </row>
    <row r="477" spans="1:56" ht="26.25" customHeight="1">
      <c r="A477" s="106" t="s">
        <v>13520</v>
      </c>
      <c r="B477" s="451" t="s">
        <v>4239</v>
      </c>
      <c r="C477" s="362"/>
      <c r="D477" s="106" t="s">
        <v>13521</v>
      </c>
      <c r="E477" s="19"/>
      <c r="F477" s="40" t="s">
        <v>33</v>
      </c>
      <c r="G477" s="62" t="s">
        <v>4552</v>
      </c>
      <c r="H477" s="365"/>
      <c r="I477" s="44"/>
      <c r="J477" s="23"/>
      <c r="K477" s="23"/>
      <c r="L477" s="23"/>
      <c r="M477" s="23"/>
      <c r="N477" s="23"/>
      <c r="O477" s="365" t="s">
        <v>11353</v>
      </c>
      <c r="P477" s="365" t="s">
        <v>11353</v>
      </c>
      <c r="Q477" s="365"/>
      <c r="R477" s="45" t="s">
        <v>180</v>
      </c>
      <c r="S477" s="18"/>
      <c r="T477" s="18"/>
      <c r="U477" s="18"/>
      <c r="V477" s="458" t="s">
        <v>4304</v>
      </c>
      <c r="W477" s="19"/>
      <c r="X477" s="19"/>
      <c r="Y477" s="40" t="s">
        <v>13522</v>
      </c>
      <c r="Z477" s="19"/>
      <c r="AA477" s="19"/>
      <c r="AB477" s="19"/>
      <c r="AC477" s="19"/>
      <c r="AD477" s="19"/>
      <c r="AE477" s="598"/>
      <c r="AF477" s="19"/>
      <c r="AG477" s="19"/>
      <c r="AH477" s="19"/>
      <c r="AI477" s="19"/>
      <c r="AJ477" s="19"/>
      <c r="AK477" s="19"/>
      <c r="AL477" s="45"/>
      <c r="AM477" s="19"/>
      <c r="AN477" s="599"/>
      <c r="AO477" s="600" t="s">
        <v>4249</v>
      </c>
      <c r="AP477" s="368" t="s">
        <v>11249</v>
      </c>
      <c r="AQ477" s="403">
        <v>43992</v>
      </c>
      <c r="AR477" s="121" t="s">
        <v>13523</v>
      </c>
      <c r="AS477" s="495"/>
      <c r="AT477" s="495"/>
      <c r="AU477" s="495"/>
      <c r="AV477" s="495"/>
      <c r="AW477" s="495"/>
      <c r="AX477" s="495"/>
      <c r="AY477" s="495"/>
      <c r="AZ477" s="495"/>
      <c r="BA477" s="495"/>
      <c r="BB477" s="495"/>
      <c r="BC477" s="495"/>
      <c r="BD477" s="495"/>
    </row>
    <row r="478" spans="1:56" ht="26.25" customHeight="1">
      <c r="A478" s="106" t="s">
        <v>13524</v>
      </c>
      <c r="B478" s="451" t="s">
        <v>4239</v>
      </c>
      <c r="C478" s="362"/>
      <c r="D478" s="106" t="s">
        <v>4294</v>
      </c>
      <c r="E478" s="365" t="s">
        <v>13525</v>
      </c>
      <c r="F478" s="40" t="s">
        <v>13526</v>
      </c>
      <c r="G478" s="62" t="s">
        <v>13527</v>
      </c>
      <c r="H478" s="224"/>
      <c r="I478" s="44"/>
      <c r="J478" s="23"/>
      <c r="K478" s="23"/>
      <c r="L478" s="23"/>
      <c r="M478" s="23"/>
      <c r="N478" s="23"/>
      <c r="O478" s="78" t="s">
        <v>13528</v>
      </c>
      <c r="P478" s="45" t="s">
        <v>13529</v>
      </c>
      <c r="Q478" s="45"/>
      <c r="R478" s="45" t="s">
        <v>180</v>
      </c>
      <c r="S478" s="18"/>
      <c r="T478" s="18"/>
      <c r="U478" s="18"/>
      <c r="V478" s="458" t="s">
        <v>4304</v>
      </c>
      <c r="W478" s="19"/>
      <c r="X478" s="19"/>
      <c r="Y478" s="40" t="s">
        <v>13530</v>
      </c>
      <c r="Z478" s="19"/>
      <c r="AA478" s="19"/>
      <c r="AB478" s="19"/>
      <c r="AC478" s="19"/>
      <c r="AD478" s="19"/>
      <c r="AE478" s="598"/>
      <c r="AF478" s="19"/>
      <c r="AG478" s="19"/>
      <c r="AH478" s="19"/>
      <c r="AI478" s="19"/>
      <c r="AJ478" s="19"/>
      <c r="AK478" s="19"/>
      <c r="AL478" s="45" t="s">
        <v>4305</v>
      </c>
      <c r="AM478" s="19"/>
      <c r="AN478" s="599"/>
      <c r="AO478" s="600" t="s">
        <v>4249</v>
      </c>
      <c r="AP478" s="368" t="s">
        <v>11249</v>
      </c>
      <c r="AQ478" s="403">
        <v>43992</v>
      </c>
      <c r="AR478" s="121" t="s">
        <v>13531</v>
      </c>
      <c r="AS478" s="495"/>
      <c r="AT478" s="495"/>
      <c r="AU478" s="495"/>
      <c r="AV478" s="495"/>
      <c r="AW478" s="495"/>
      <c r="AX478" s="495"/>
      <c r="AY478" s="495"/>
      <c r="AZ478" s="495"/>
      <c r="BA478" s="495"/>
      <c r="BB478" s="495"/>
      <c r="BC478" s="495"/>
      <c r="BD478" s="495"/>
    </row>
    <row r="479" spans="1:56" ht="26.25" customHeight="1">
      <c r="A479" s="601" t="s">
        <v>13532</v>
      </c>
      <c r="B479" s="602" t="s">
        <v>4239</v>
      </c>
      <c r="C479" s="502">
        <v>368</v>
      </c>
      <c r="D479" s="602" t="s">
        <v>4262</v>
      </c>
      <c r="E479" s="603" t="s">
        <v>13533</v>
      </c>
      <c r="F479" s="604" t="s">
        <v>13534</v>
      </c>
      <c r="G479" s="605" t="s">
        <v>13535</v>
      </c>
      <c r="H479" s="606"/>
      <c r="I479" s="44"/>
      <c r="J479" s="23"/>
      <c r="K479" s="23"/>
      <c r="L479" s="23"/>
      <c r="M479" s="23"/>
      <c r="N479" s="23"/>
      <c r="O479" s="605" t="s">
        <v>13536</v>
      </c>
      <c r="P479" s="607" t="s">
        <v>13537</v>
      </c>
      <c r="Q479" s="608"/>
      <c r="R479" s="607" t="s">
        <v>72</v>
      </c>
      <c r="S479" s="608"/>
      <c r="T479" s="608"/>
      <c r="U479" s="608"/>
      <c r="V479" s="609" t="s">
        <v>13538</v>
      </c>
      <c r="W479" s="608"/>
      <c r="X479" s="608"/>
      <c r="Y479" s="607" t="s">
        <v>13539</v>
      </c>
      <c r="Z479" s="608"/>
      <c r="AA479" s="608"/>
      <c r="AB479" s="608"/>
      <c r="AC479" s="608"/>
      <c r="AD479" s="608"/>
      <c r="AE479" s="608"/>
      <c r="AF479" s="608"/>
      <c r="AG479" s="608"/>
      <c r="AH479" s="608"/>
      <c r="AI479" s="608"/>
      <c r="AJ479" s="608"/>
      <c r="AK479" s="608"/>
      <c r="AL479" s="607" t="s">
        <v>4305</v>
      </c>
      <c r="AM479" s="608"/>
      <c r="AN479" s="610" t="s">
        <v>13540</v>
      </c>
      <c r="AO479" s="600" t="s">
        <v>4249</v>
      </c>
      <c r="AP479" s="368" t="s">
        <v>11249</v>
      </c>
      <c r="AQ479" s="611">
        <v>43999</v>
      </c>
      <c r="AR479" s="612" t="s">
        <v>13541</v>
      </c>
      <c r="AS479" s="613"/>
      <c r="AT479" s="613"/>
      <c r="AU479" s="613"/>
      <c r="AV479" s="613"/>
      <c r="AW479" s="613"/>
      <c r="AX479" s="613"/>
      <c r="AY479" s="613"/>
      <c r="AZ479" s="613"/>
      <c r="BA479" s="613"/>
      <c r="BB479" s="613"/>
      <c r="BC479" s="613"/>
      <c r="BD479" s="613"/>
    </row>
    <row r="480" spans="1:56" ht="26.25" customHeight="1">
      <c r="A480" s="106" t="s">
        <v>13542</v>
      </c>
      <c r="B480" s="451" t="s">
        <v>4239</v>
      </c>
      <c r="C480" s="362"/>
      <c r="D480" s="106" t="s">
        <v>13543</v>
      </c>
      <c r="E480" s="365" t="s">
        <v>13544</v>
      </c>
      <c r="F480" s="40" t="s">
        <v>5</v>
      </c>
      <c r="G480" s="78" t="s">
        <v>13545</v>
      </c>
      <c r="H480" s="224"/>
      <c r="I480" s="44"/>
      <c r="J480" s="23"/>
      <c r="K480" s="23"/>
      <c r="L480" s="23"/>
      <c r="M480" s="23"/>
      <c r="N480" s="23"/>
      <c r="O480" s="78" t="s">
        <v>13546</v>
      </c>
      <c r="P480" s="45" t="s">
        <v>13547</v>
      </c>
      <c r="Q480" s="45"/>
      <c r="R480" s="45" t="s">
        <v>180</v>
      </c>
      <c r="S480" s="18"/>
      <c r="T480" s="18"/>
      <c r="U480" s="18"/>
      <c r="V480" s="458" t="s">
        <v>4304</v>
      </c>
      <c r="W480" s="19"/>
      <c r="X480" s="19"/>
      <c r="Y480" s="40" t="s">
        <v>13548</v>
      </c>
      <c r="Z480" s="19"/>
      <c r="AA480" s="19"/>
      <c r="AB480" s="19"/>
      <c r="AC480" s="19"/>
      <c r="AD480" s="19"/>
      <c r="AE480" s="598"/>
      <c r="AF480" s="19"/>
      <c r="AG480" s="19"/>
      <c r="AH480" s="19"/>
      <c r="AI480" s="19"/>
      <c r="AJ480" s="19"/>
      <c r="AK480" s="19"/>
      <c r="AL480" s="45" t="s">
        <v>4305</v>
      </c>
      <c r="AM480" s="19"/>
      <c r="AN480" s="599"/>
      <c r="AO480" s="600" t="s">
        <v>4249</v>
      </c>
      <c r="AP480" s="368" t="s">
        <v>11249</v>
      </c>
      <c r="AQ480" s="403">
        <v>44008</v>
      </c>
      <c r="AR480" s="121" t="s">
        <v>13549</v>
      </c>
      <c r="AS480" s="495"/>
      <c r="AT480" s="495"/>
      <c r="AU480" s="495"/>
      <c r="AV480" s="495"/>
      <c r="AW480" s="495"/>
      <c r="AX480" s="495"/>
      <c r="AY480" s="495"/>
      <c r="AZ480" s="495"/>
      <c r="BA480" s="495"/>
      <c r="BB480" s="495"/>
      <c r="BC480" s="495"/>
      <c r="BD480" s="495"/>
    </row>
    <row r="481" spans="1:56" ht="26.25" customHeight="1">
      <c r="A481" s="106" t="s">
        <v>13550</v>
      </c>
      <c r="B481" s="451" t="s">
        <v>4239</v>
      </c>
      <c r="C481" s="362"/>
      <c r="D481" s="106" t="s">
        <v>13551</v>
      </c>
      <c r="E481" s="19"/>
      <c r="F481" s="18"/>
      <c r="G481" s="19"/>
      <c r="H481" s="224"/>
      <c r="I481" s="44"/>
      <c r="J481" s="23"/>
      <c r="K481" s="23"/>
      <c r="L481" s="23"/>
      <c r="M481" s="23"/>
      <c r="N481" s="23"/>
      <c r="O481" s="78" t="s">
        <v>13552</v>
      </c>
      <c r="P481" s="45" t="s">
        <v>13553</v>
      </c>
      <c r="Q481" s="45"/>
      <c r="R481" s="45" t="s">
        <v>180</v>
      </c>
      <c r="S481" s="18"/>
      <c r="T481" s="18"/>
      <c r="U481" s="18"/>
      <c r="V481" s="458" t="s">
        <v>4304</v>
      </c>
      <c r="W481" s="19"/>
      <c r="X481" s="19"/>
      <c r="Y481" s="40" t="s">
        <v>13554</v>
      </c>
      <c r="Z481" s="19"/>
      <c r="AA481" s="19"/>
      <c r="AB481" s="19"/>
      <c r="AC481" s="19"/>
      <c r="AD481" s="19"/>
      <c r="AE481" s="598"/>
      <c r="AF481" s="19"/>
      <c r="AG481" s="19"/>
      <c r="AH481" s="19"/>
      <c r="AI481" s="19"/>
      <c r="AJ481" s="19"/>
      <c r="AK481" s="19"/>
      <c r="AL481" s="45" t="s">
        <v>4305</v>
      </c>
      <c r="AM481" s="19"/>
      <c r="AN481" s="599"/>
      <c r="AO481" s="600" t="s">
        <v>4249</v>
      </c>
      <c r="AP481" s="368" t="s">
        <v>11249</v>
      </c>
      <c r="AQ481" s="403">
        <v>43891</v>
      </c>
      <c r="AR481" s="121" t="s">
        <v>11400</v>
      </c>
      <c r="AS481" s="495"/>
      <c r="AT481" s="495"/>
      <c r="AU481" s="495"/>
      <c r="AV481" s="495"/>
      <c r="AW481" s="495"/>
      <c r="AX481" s="495"/>
      <c r="AY481" s="495"/>
      <c r="AZ481" s="495"/>
      <c r="BA481" s="495"/>
      <c r="BB481" s="495"/>
      <c r="BC481" s="495"/>
      <c r="BD481" s="495"/>
    </row>
    <row r="482" spans="1:56" ht="26.25" customHeight="1">
      <c r="A482" s="429" t="s">
        <v>13555</v>
      </c>
      <c r="B482" s="429" t="s">
        <v>4239</v>
      </c>
      <c r="C482" s="362"/>
      <c r="D482" s="241" t="s">
        <v>13556</v>
      </c>
      <c r="E482" s="432"/>
      <c r="F482" s="264"/>
      <c r="G482" s="433" t="s">
        <v>11311</v>
      </c>
      <c r="H482" s="614"/>
      <c r="I482" s="44"/>
      <c r="J482" s="23"/>
      <c r="K482" s="23"/>
      <c r="L482" s="23"/>
      <c r="M482" s="23"/>
      <c r="N482" s="23"/>
      <c r="O482" s="499" t="s">
        <v>13557</v>
      </c>
      <c r="P482" s="417" t="s">
        <v>13036</v>
      </c>
      <c r="Q482" s="417"/>
      <c r="R482" s="416"/>
      <c r="S482" s="416"/>
      <c r="T482" s="416"/>
      <c r="U482" s="416"/>
      <c r="V482" s="458" t="s">
        <v>4304</v>
      </c>
      <c r="W482" s="416"/>
      <c r="X482" s="416"/>
      <c r="Y482" s="416"/>
      <c r="Z482" s="416"/>
      <c r="AA482" s="416"/>
      <c r="AB482" s="416"/>
      <c r="AC482" s="416"/>
      <c r="AD482" s="416"/>
      <c r="AE482" s="416"/>
      <c r="AF482" s="416"/>
      <c r="AG482" s="416"/>
      <c r="AH482" s="416"/>
      <c r="AI482" s="416"/>
      <c r="AJ482" s="416"/>
      <c r="AK482" s="416"/>
      <c r="AL482" s="417" t="s">
        <v>4305</v>
      </c>
      <c r="AM482" s="416"/>
      <c r="AN482" s="439"/>
      <c r="AO482" s="600" t="s">
        <v>4249</v>
      </c>
      <c r="AP482" s="368" t="s">
        <v>11249</v>
      </c>
      <c r="AQ482" s="441">
        <v>43891</v>
      </c>
      <c r="AR482" s="420" t="s">
        <v>11400</v>
      </c>
      <c r="AS482" s="421"/>
      <c r="AT482" s="421"/>
      <c r="AU482" s="421"/>
      <c r="AV482" s="421"/>
      <c r="AW482" s="421"/>
      <c r="AX482" s="421"/>
      <c r="AY482" s="421"/>
      <c r="AZ482" s="421"/>
      <c r="BA482" s="421"/>
      <c r="BB482" s="421"/>
      <c r="BC482" s="421"/>
      <c r="BD482" s="421"/>
    </row>
    <row r="483" spans="1:56" ht="26.25" customHeight="1">
      <c r="A483" s="106" t="s">
        <v>13558</v>
      </c>
      <c r="B483" s="451" t="s">
        <v>4239</v>
      </c>
      <c r="C483" s="362"/>
      <c r="D483" s="106" t="s">
        <v>13559</v>
      </c>
      <c r="E483" s="19"/>
      <c r="F483" s="18"/>
      <c r="G483" s="19"/>
      <c r="H483" s="224"/>
      <c r="I483" s="44"/>
      <c r="J483" s="23"/>
      <c r="K483" s="23"/>
      <c r="L483" s="23"/>
      <c r="M483" s="23"/>
      <c r="N483" s="23"/>
      <c r="O483" s="78" t="s">
        <v>13560</v>
      </c>
      <c r="P483" s="45" t="s">
        <v>13561</v>
      </c>
      <c r="Q483" s="45"/>
      <c r="R483" s="45" t="s">
        <v>180</v>
      </c>
      <c r="S483" s="18"/>
      <c r="T483" s="18"/>
      <c r="U483" s="18"/>
      <c r="V483" s="458" t="s">
        <v>4304</v>
      </c>
      <c r="W483" s="19"/>
      <c r="X483" s="19"/>
      <c r="Y483" s="40" t="s">
        <v>13562</v>
      </c>
      <c r="Z483" s="19"/>
      <c r="AA483" s="19"/>
      <c r="AB483" s="19"/>
      <c r="AC483" s="19"/>
      <c r="AD483" s="19"/>
      <c r="AE483" s="598"/>
      <c r="AF483" s="19"/>
      <c r="AG483" s="19"/>
      <c r="AH483" s="19"/>
      <c r="AI483" s="19"/>
      <c r="AJ483" s="19"/>
      <c r="AK483" s="19"/>
      <c r="AL483" s="45" t="s">
        <v>4305</v>
      </c>
      <c r="AM483" s="19"/>
      <c r="AN483" s="599"/>
      <c r="AO483" s="600" t="s">
        <v>4249</v>
      </c>
      <c r="AP483" s="368" t="s">
        <v>11249</v>
      </c>
      <c r="AQ483" s="403">
        <v>43891</v>
      </c>
      <c r="AR483" s="121" t="s">
        <v>11400</v>
      </c>
      <c r="AS483" s="495"/>
      <c r="AT483" s="495"/>
      <c r="AU483" s="495"/>
      <c r="AV483" s="495"/>
      <c r="AW483" s="495"/>
      <c r="AX483" s="495"/>
      <c r="AY483" s="495"/>
      <c r="AZ483" s="495"/>
      <c r="BA483" s="495"/>
      <c r="BB483" s="495"/>
      <c r="BC483" s="495"/>
      <c r="BD483" s="495"/>
    </row>
    <row r="484" spans="1:56" ht="26.25" customHeight="1">
      <c r="A484" s="106" t="s">
        <v>13563</v>
      </c>
      <c r="B484" s="106" t="s">
        <v>4599</v>
      </c>
      <c r="C484" s="362"/>
      <c r="D484" s="106" t="s">
        <v>4631</v>
      </c>
      <c r="E484" s="19"/>
      <c r="F484" s="18"/>
      <c r="G484" s="615" t="s">
        <v>11311</v>
      </c>
      <c r="H484" s="45"/>
      <c r="I484" s="44"/>
      <c r="J484" s="23"/>
      <c r="K484" s="23"/>
      <c r="L484" s="23"/>
      <c r="M484" s="23"/>
      <c r="N484" s="23"/>
      <c r="O484" s="45" t="s">
        <v>13564</v>
      </c>
      <c r="P484" s="45" t="s">
        <v>13565</v>
      </c>
      <c r="Q484" s="45"/>
      <c r="R484" s="19"/>
      <c r="S484" s="18"/>
      <c r="T484" s="18"/>
      <c r="U484" s="18"/>
      <c r="V484" s="19"/>
      <c r="W484" s="19"/>
      <c r="X484" s="19"/>
      <c r="Y484" s="18"/>
      <c r="Z484" s="19"/>
      <c r="AA484" s="19"/>
      <c r="AB484" s="19"/>
      <c r="AC484" s="19"/>
      <c r="AD484" s="19"/>
      <c r="AE484" s="598"/>
      <c r="AF484" s="19"/>
      <c r="AG484" s="19"/>
      <c r="AH484" s="19"/>
      <c r="AI484" s="19"/>
      <c r="AJ484" s="19"/>
      <c r="AK484" s="19"/>
      <c r="AL484" s="45" t="s">
        <v>342</v>
      </c>
      <c r="AM484" s="19"/>
      <c r="AN484" s="599"/>
      <c r="AO484" s="616" t="s">
        <v>13566</v>
      </c>
      <c r="AP484" s="368" t="s">
        <v>11249</v>
      </c>
      <c r="AQ484" s="403">
        <v>43891</v>
      </c>
      <c r="AR484" s="121" t="s">
        <v>11400</v>
      </c>
      <c r="AS484" s="495"/>
      <c r="AT484" s="495"/>
      <c r="AU484" s="495"/>
      <c r="AV484" s="495"/>
      <c r="AW484" s="495"/>
      <c r="AX484" s="495"/>
      <c r="AY484" s="495"/>
      <c r="AZ484" s="495"/>
      <c r="BA484" s="495"/>
      <c r="BB484" s="495"/>
      <c r="BC484" s="495"/>
      <c r="BD484" s="495"/>
    </row>
    <row r="485" spans="1:56" ht="26.25" customHeight="1">
      <c r="A485" s="106" t="s">
        <v>13567</v>
      </c>
      <c r="B485" s="106" t="s">
        <v>13568</v>
      </c>
      <c r="C485" s="362"/>
      <c r="D485" s="106" t="s">
        <v>13569</v>
      </c>
      <c r="E485" s="19"/>
      <c r="F485" s="18"/>
      <c r="G485" s="62" t="s">
        <v>11311</v>
      </c>
      <c r="H485" s="45"/>
      <c r="I485" s="44"/>
      <c r="J485" s="23"/>
      <c r="K485" s="23"/>
      <c r="L485" s="23"/>
      <c r="M485" s="23"/>
      <c r="N485" s="23"/>
      <c r="O485" s="45" t="s">
        <v>13570</v>
      </c>
      <c r="P485" s="45" t="s">
        <v>12406</v>
      </c>
      <c r="Q485" s="45"/>
      <c r="R485" s="19"/>
      <c r="S485" s="18"/>
      <c r="T485" s="18"/>
      <c r="U485" s="18"/>
      <c r="V485" s="19"/>
      <c r="W485" s="19"/>
      <c r="X485" s="19"/>
      <c r="Y485" s="18"/>
      <c r="Z485" s="19"/>
      <c r="AA485" s="19"/>
      <c r="AB485" s="19"/>
      <c r="AC485" s="19"/>
      <c r="AD485" s="19"/>
      <c r="AE485" s="598"/>
      <c r="AF485" s="19"/>
      <c r="AG485" s="19"/>
      <c r="AH485" s="19"/>
      <c r="AI485" s="19"/>
      <c r="AJ485" s="19"/>
      <c r="AK485" s="19"/>
      <c r="AL485" s="45" t="s">
        <v>342</v>
      </c>
      <c r="AM485" s="19"/>
      <c r="AN485" s="599"/>
      <c r="AO485" s="616" t="s">
        <v>13571</v>
      </c>
      <c r="AP485" s="368" t="s">
        <v>11249</v>
      </c>
      <c r="AQ485" s="403">
        <v>43891</v>
      </c>
      <c r="AR485" s="121" t="s">
        <v>11400</v>
      </c>
      <c r="AS485" s="495"/>
      <c r="AT485" s="495"/>
      <c r="AU485" s="495"/>
      <c r="AV485" s="495"/>
      <c r="AW485" s="495"/>
      <c r="AX485" s="495"/>
      <c r="AY485" s="495"/>
      <c r="AZ485" s="495"/>
      <c r="BA485" s="495"/>
      <c r="BB485" s="495"/>
      <c r="BC485" s="495"/>
      <c r="BD485" s="495"/>
    </row>
    <row r="486" spans="1:56" ht="26.25" customHeight="1">
      <c r="A486" s="106" t="s">
        <v>13572</v>
      </c>
      <c r="B486" s="106" t="s">
        <v>13568</v>
      </c>
      <c r="C486" s="362"/>
      <c r="D486" s="106" t="s">
        <v>13573</v>
      </c>
      <c r="E486" s="19"/>
      <c r="F486" s="18"/>
      <c r="G486" s="62" t="s">
        <v>11311</v>
      </c>
      <c r="H486" s="224"/>
      <c r="I486" s="44"/>
      <c r="J486" s="23"/>
      <c r="K486" s="23"/>
      <c r="L486" s="23"/>
      <c r="M486" s="23"/>
      <c r="N486" s="23"/>
      <c r="O486" s="78" t="s">
        <v>13574</v>
      </c>
      <c r="P486" s="45" t="s">
        <v>13575</v>
      </c>
      <c r="Q486" s="45"/>
      <c r="R486" s="19"/>
      <c r="S486" s="18"/>
      <c r="T486" s="18"/>
      <c r="U486" s="18"/>
      <c r="V486" s="19"/>
      <c r="W486" s="19"/>
      <c r="X486" s="19"/>
      <c r="Y486" s="18"/>
      <c r="Z486" s="19"/>
      <c r="AA486" s="19"/>
      <c r="AB486" s="19"/>
      <c r="AC486" s="19"/>
      <c r="AD486" s="19"/>
      <c r="AE486" s="598"/>
      <c r="AF486" s="19"/>
      <c r="AG486" s="19"/>
      <c r="AH486" s="19"/>
      <c r="AI486" s="19"/>
      <c r="AJ486" s="19"/>
      <c r="AK486" s="19"/>
      <c r="AL486" s="45" t="s">
        <v>342</v>
      </c>
      <c r="AM486" s="19"/>
      <c r="AN486" s="599"/>
      <c r="AO486" s="616" t="s">
        <v>13571</v>
      </c>
      <c r="AP486" s="368" t="s">
        <v>11249</v>
      </c>
      <c r="AQ486" s="403">
        <v>43891</v>
      </c>
      <c r="AR486" s="121" t="s">
        <v>11400</v>
      </c>
      <c r="AS486" s="495"/>
      <c r="AT486" s="495"/>
      <c r="AU486" s="495"/>
      <c r="AV486" s="495"/>
      <c r="AW486" s="495"/>
      <c r="AX486" s="495"/>
      <c r="AY486" s="495"/>
      <c r="AZ486" s="495"/>
      <c r="BA486" s="495"/>
      <c r="BB486" s="495"/>
      <c r="BC486" s="495"/>
      <c r="BD486" s="495"/>
    </row>
    <row r="487" spans="1:56" ht="26.25" customHeight="1">
      <c r="A487" s="106" t="s">
        <v>13576</v>
      </c>
      <c r="B487" s="106" t="s">
        <v>13568</v>
      </c>
      <c r="C487" s="362"/>
      <c r="D487" s="106" t="s">
        <v>13577</v>
      </c>
      <c r="E487" s="19"/>
      <c r="F487" s="18"/>
      <c r="G487" s="62" t="s">
        <v>11311</v>
      </c>
      <c r="H487" s="224"/>
      <c r="I487" s="44"/>
      <c r="J487" s="23"/>
      <c r="K487" s="23"/>
      <c r="L487" s="23"/>
      <c r="M487" s="23"/>
      <c r="N487" s="23"/>
      <c r="O487" s="78" t="s">
        <v>13578</v>
      </c>
      <c r="P487" s="45" t="s">
        <v>12425</v>
      </c>
      <c r="Q487" s="45"/>
      <c r="R487" s="19"/>
      <c r="S487" s="18"/>
      <c r="T487" s="18"/>
      <c r="U487" s="18"/>
      <c r="V487" s="19"/>
      <c r="W487" s="19"/>
      <c r="X487" s="19"/>
      <c r="Y487" s="281"/>
      <c r="Z487" s="19"/>
      <c r="AA487" s="19"/>
      <c r="AB487" s="19"/>
      <c r="AC487" s="19"/>
      <c r="AD487" s="19"/>
      <c r="AE487" s="598"/>
      <c r="AF487" s="19"/>
      <c r="AG487" s="19"/>
      <c r="AH487" s="19"/>
      <c r="AI487" s="19"/>
      <c r="AJ487" s="19"/>
      <c r="AK487" s="19"/>
      <c r="AL487" s="45" t="s">
        <v>342</v>
      </c>
      <c r="AM487" s="19"/>
      <c r="AN487" s="599"/>
      <c r="AO487" s="616" t="s">
        <v>13571</v>
      </c>
      <c r="AP487" s="368" t="s">
        <v>11249</v>
      </c>
      <c r="AQ487" s="403">
        <v>43891</v>
      </c>
      <c r="AR487" s="121" t="s">
        <v>11400</v>
      </c>
      <c r="AS487" s="495"/>
      <c r="AT487" s="495"/>
      <c r="AU487" s="495"/>
      <c r="AV487" s="495"/>
      <c r="AW487" s="495"/>
      <c r="AX487" s="495"/>
      <c r="AY487" s="495"/>
      <c r="AZ487" s="495"/>
      <c r="BA487" s="495"/>
      <c r="BB487" s="495"/>
      <c r="BC487" s="495"/>
      <c r="BD487" s="495"/>
    </row>
    <row r="488" spans="1:56" ht="26.25" customHeight="1">
      <c r="A488" s="106" t="s">
        <v>13579</v>
      </c>
      <c r="B488" s="106" t="s">
        <v>13568</v>
      </c>
      <c r="C488" s="362"/>
      <c r="D488" s="106" t="s">
        <v>13580</v>
      </c>
      <c r="E488" s="19"/>
      <c r="F488" s="18"/>
      <c r="G488" s="62" t="s">
        <v>11311</v>
      </c>
      <c r="H488" s="365"/>
      <c r="I488" s="44"/>
      <c r="J488" s="23"/>
      <c r="K488" s="23"/>
      <c r="L488" s="23"/>
      <c r="M488" s="23"/>
      <c r="N488" s="23"/>
      <c r="O488" s="365" t="s">
        <v>11353</v>
      </c>
      <c r="P488" s="365" t="s">
        <v>11353</v>
      </c>
      <c r="Q488" s="365"/>
      <c r="R488" s="19"/>
      <c r="S488" s="18"/>
      <c r="T488" s="18"/>
      <c r="U488" s="18"/>
      <c r="V488" s="19"/>
      <c r="W488" s="19"/>
      <c r="X488" s="19"/>
      <c r="Y488" s="18"/>
      <c r="Z488" s="19"/>
      <c r="AA488" s="19"/>
      <c r="AB488" s="19"/>
      <c r="AC488" s="19"/>
      <c r="AD488" s="19"/>
      <c r="AE488" s="598"/>
      <c r="AF488" s="19"/>
      <c r="AG488" s="19"/>
      <c r="AH488" s="19"/>
      <c r="AI488" s="19"/>
      <c r="AJ488" s="19"/>
      <c r="AK488" s="19"/>
      <c r="AL488" s="45"/>
      <c r="AM488" s="19"/>
      <c r="AN488" s="599"/>
      <c r="AO488" s="616" t="s">
        <v>13571</v>
      </c>
      <c r="AP488" s="368" t="s">
        <v>11249</v>
      </c>
      <c r="AQ488" s="403">
        <v>43891</v>
      </c>
      <c r="AR488" s="121" t="s">
        <v>11400</v>
      </c>
      <c r="AS488" s="495"/>
      <c r="AT488" s="495"/>
      <c r="AU488" s="495"/>
      <c r="AV488" s="495"/>
      <c r="AW488" s="495"/>
      <c r="AX488" s="495"/>
      <c r="AY488" s="495"/>
      <c r="AZ488" s="495"/>
      <c r="BA488" s="495"/>
      <c r="BB488" s="495"/>
      <c r="BC488" s="495"/>
      <c r="BD488" s="495"/>
    </row>
    <row r="489" spans="1:56" ht="26.25" customHeight="1">
      <c r="A489" s="106" t="s">
        <v>13581</v>
      </c>
      <c r="B489" s="106" t="s">
        <v>13568</v>
      </c>
      <c r="C489" s="362"/>
      <c r="D489" s="106" t="s">
        <v>13582</v>
      </c>
      <c r="E489" s="19"/>
      <c r="F489" s="18"/>
      <c r="G489" s="62" t="s">
        <v>11311</v>
      </c>
      <c r="H489" s="224"/>
      <c r="I489" s="44"/>
      <c r="J489" s="23"/>
      <c r="K489" s="23"/>
      <c r="L489" s="23"/>
      <c r="M489" s="23"/>
      <c r="N489" s="23"/>
      <c r="O489" s="78" t="s">
        <v>13583</v>
      </c>
      <c r="P489" s="45" t="s">
        <v>12911</v>
      </c>
      <c r="Q489" s="45"/>
      <c r="R489" s="19"/>
      <c r="S489" s="18"/>
      <c r="T489" s="18"/>
      <c r="U489" s="18"/>
      <c r="V489" s="19"/>
      <c r="W489" s="19"/>
      <c r="X489" s="19"/>
      <c r="Y489" s="18"/>
      <c r="Z489" s="19"/>
      <c r="AA489" s="19"/>
      <c r="AB489" s="19"/>
      <c r="AC489" s="19"/>
      <c r="AD489" s="19"/>
      <c r="AE489" s="598"/>
      <c r="AF489" s="19"/>
      <c r="AG489" s="19"/>
      <c r="AH489" s="19"/>
      <c r="AI489" s="19"/>
      <c r="AJ489" s="19"/>
      <c r="AK489" s="19"/>
      <c r="AL489" s="45" t="s">
        <v>342</v>
      </c>
      <c r="AM489" s="19"/>
      <c r="AN489" s="599"/>
      <c r="AO489" s="616" t="s">
        <v>13571</v>
      </c>
      <c r="AP489" s="368" t="s">
        <v>11249</v>
      </c>
      <c r="AQ489" s="403">
        <v>43891</v>
      </c>
      <c r="AR489" s="121" t="s">
        <v>11400</v>
      </c>
      <c r="AS489" s="495"/>
      <c r="AT489" s="495"/>
      <c r="AU489" s="495"/>
      <c r="AV489" s="495"/>
      <c r="AW489" s="495"/>
      <c r="AX489" s="495"/>
      <c r="AY489" s="495"/>
      <c r="AZ489" s="495"/>
      <c r="BA489" s="495"/>
      <c r="BB489" s="495"/>
      <c r="BC489" s="495"/>
      <c r="BD489" s="495"/>
    </row>
    <row r="490" spans="1:56" ht="26.25" customHeight="1">
      <c r="A490" s="106" t="s">
        <v>13584</v>
      </c>
      <c r="B490" s="106" t="s">
        <v>13585</v>
      </c>
      <c r="C490" s="362"/>
      <c r="D490" s="106" t="s">
        <v>13586</v>
      </c>
      <c r="E490" s="19"/>
      <c r="F490" s="18"/>
      <c r="G490" s="62" t="s">
        <v>11311</v>
      </c>
      <c r="H490" s="224"/>
      <c r="I490" s="44"/>
      <c r="J490" s="23"/>
      <c r="K490" s="23"/>
      <c r="L490" s="23"/>
      <c r="M490" s="23"/>
      <c r="N490" s="23"/>
      <c r="O490" s="78" t="s">
        <v>13587</v>
      </c>
      <c r="P490" s="45" t="s">
        <v>13588</v>
      </c>
      <c r="Q490" s="45"/>
      <c r="R490" s="19"/>
      <c r="S490" s="18"/>
      <c r="T490" s="18"/>
      <c r="U490" s="18"/>
      <c r="V490" s="19"/>
      <c r="W490" s="19"/>
      <c r="X490" s="19"/>
      <c r="Y490" s="18"/>
      <c r="Z490" s="19"/>
      <c r="AA490" s="19"/>
      <c r="AB490" s="19"/>
      <c r="AC490" s="19"/>
      <c r="AD490" s="19"/>
      <c r="AE490" s="598"/>
      <c r="AF490" s="19"/>
      <c r="AG490" s="19"/>
      <c r="AH490" s="19"/>
      <c r="AI490" s="19"/>
      <c r="AJ490" s="19"/>
      <c r="AK490" s="19"/>
      <c r="AL490" s="45" t="s">
        <v>342</v>
      </c>
      <c r="AM490" s="19"/>
      <c r="AN490" s="599"/>
      <c r="AO490" s="616" t="s">
        <v>13589</v>
      </c>
      <c r="AP490" s="368" t="s">
        <v>11249</v>
      </c>
      <c r="AQ490" s="403">
        <v>43891</v>
      </c>
      <c r="AR490" s="121" t="s">
        <v>11400</v>
      </c>
      <c r="AS490" s="495"/>
      <c r="AT490" s="495"/>
      <c r="AU490" s="495"/>
      <c r="AV490" s="495"/>
      <c r="AW490" s="495"/>
      <c r="AX490" s="495"/>
      <c r="AY490" s="495"/>
      <c r="AZ490" s="495"/>
      <c r="BA490" s="495"/>
      <c r="BB490" s="495"/>
      <c r="BC490" s="495"/>
      <c r="BD490" s="495"/>
    </row>
    <row r="491" spans="1:56" ht="27" customHeight="1">
      <c r="A491" s="106" t="s">
        <v>13590</v>
      </c>
      <c r="B491" s="106" t="s">
        <v>13591</v>
      </c>
      <c r="C491" s="362"/>
      <c r="D491" s="106" t="s">
        <v>13592</v>
      </c>
      <c r="E491" s="40"/>
      <c r="F491" s="40"/>
      <c r="G491" s="62" t="s">
        <v>11311</v>
      </c>
      <c r="H491" s="224"/>
      <c r="I491" s="44"/>
      <c r="J491" s="23"/>
      <c r="K491" s="23"/>
      <c r="L491" s="23"/>
      <c r="M491" s="23"/>
      <c r="N491" s="23"/>
      <c r="O491" s="78" t="s">
        <v>13593</v>
      </c>
      <c r="P491" s="45" t="s">
        <v>13064</v>
      </c>
      <c r="Q491" s="45"/>
      <c r="R491" s="365"/>
      <c r="S491" s="18"/>
      <c r="T491" s="18"/>
      <c r="U491" s="18"/>
      <c r="V491" s="19"/>
      <c r="W491" s="19"/>
      <c r="X491" s="19"/>
      <c r="Y491" s="40"/>
      <c r="Z491" s="19"/>
      <c r="AA491" s="19"/>
      <c r="AB491" s="19"/>
      <c r="AC491" s="19"/>
      <c r="AD491" s="19"/>
      <c r="AE491" s="598"/>
      <c r="AF491" s="19"/>
      <c r="AG491" s="19"/>
      <c r="AH491" s="19"/>
      <c r="AI491" s="19"/>
      <c r="AJ491" s="19"/>
      <c r="AK491" s="19"/>
      <c r="AL491" s="45" t="s">
        <v>548</v>
      </c>
      <c r="AM491" s="19"/>
      <c r="AN491" s="599"/>
      <c r="AO491" s="393" t="s">
        <v>13594</v>
      </c>
      <c r="AP491" s="368" t="s">
        <v>11249</v>
      </c>
      <c r="AQ491" s="403">
        <v>43891</v>
      </c>
      <c r="AR491" s="121" t="s">
        <v>11400</v>
      </c>
      <c r="AS491" s="495"/>
      <c r="AT491" s="495"/>
      <c r="AU491" s="495"/>
      <c r="AV491" s="495"/>
      <c r="AW491" s="495"/>
      <c r="AX491" s="495"/>
      <c r="AY491" s="495"/>
      <c r="AZ491" s="495"/>
      <c r="BA491" s="495"/>
      <c r="BB491" s="495"/>
      <c r="BC491" s="495"/>
      <c r="BD491" s="495"/>
    </row>
    <row r="492" spans="1:56" ht="26.25" customHeight="1">
      <c r="A492" s="398" t="s">
        <v>13595</v>
      </c>
      <c r="B492" s="398" t="s">
        <v>4778</v>
      </c>
      <c r="C492" s="442"/>
      <c r="D492" s="398" t="s">
        <v>13596</v>
      </c>
      <c r="E492" s="63"/>
      <c r="F492" s="617"/>
      <c r="G492" s="41" t="s">
        <v>4781</v>
      </c>
      <c r="H492" s="68" t="s">
        <v>4781</v>
      </c>
      <c r="I492" s="44"/>
      <c r="J492" s="23"/>
      <c r="K492" s="23"/>
      <c r="L492" s="23"/>
      <c r="M492" s="23"/>
      <c r="N492" s="23"/>
      <c r="O492" s="63"/>
      <c r="P492" s="114" t="s">
        <v>13597</v>
      </c>
      <c r="Q492" s="114" t="s">
        <v>13597</v>
      </c>
      <c r="R492" s="63"/>
      <c r="S492" s="63"/>
      <c r="T492" s="114" t="s">
        <v>156</v>
      </c>
      <c r="U492" s="114">
        <v>2020</v>
      </c>
      <c r="V492" s="63"/>
      <c r="W492" s="63"/>
      <c r="X492" s="63"/>
      <c r="Y492" s="63"/>
      <c r="Z492" s="63"/>
      <c r="AA492" s="63"/>
      <c r="AB492" s="63"/>
      <c r="AC492" s="63"/>
      <c r="AD492" s="63"/>
      <c r="AE492" s="400"/>
      <c r="AF492" s="400"/>
      <c r="AG492" s="400"/>
      <c r="AH492" s="400"/>
      <c r="AI492" s="400"/>
      <c r="AJ492" s="400"/>
      <c r="AK492" s="400"/>
      <c r="AL492" s="400"/>
      <c r="AM492" s="400"/>
      <c r="AN492" s="402"/>
      <c r="AO492" s="393" t="s">
        <v>13598</v>
      </c>
      <c r="AP492" s="368" t="s">
        <v>11249</v>
      </c>
      <c r="AQ492" s="403">
        <v>44161</v>
      </c>
      <c r="AR492" s="121" t="s">
        <v>39</v>
      </c>
      <c r="AS492" s="404"/>
      <c r="AT492" s="404"/>
      <c r="AU492" s="404"/>
      <c r="AV492" s="404"/>
      <c r="AW492" s="404"/>
      <c r="AX492" s="404"/>
      <c r="AY492" s="404"/>
      <c r="AZ492" s="404"/>
      <c r="BA492" s="404"/>
      <c r="BB492" s="404"/>
      <c r="BC492" s="404"/>
      <c r="BD492" s="404"/>
    </row>
    <row r="493" spans="1:56" ht="26.25" customHeight="1">
      <c r="A493" s="398" t="s">
        <v>13599</v>
      </c>
      <c r="B493" s="398" t="s">
        <v>4778</v>
      </c>
      <c r="C493" s="442"/>
      <c r="D493" s="398" t="s">
        <v>13600</v>
      </c>
      <c r="E493" s="63"/>
      <c r="F493" s="617"/>
      <c r="G493" s="41" t="s">
        <v>4781</v>
      </c>
      <c r="H493" s="68" t="s">
        <v>4781</v>
      </c>
      <c r="I493" s="44"/>
      <c r="J493" s="23"/>
      <c r="K493" s="23"/>
      <c r="L493" s="23"/>
      <c r="M493" s="23"/>
      <c r="N493" s="23"/>
      <c r="O493" s="63"/>
      <c r="P493" s="114" t="s">
        <v>13601</v>
      </c>
      <c r="Q493" s="114" t="s">
        <v>13602</v>
      </c>
      <c r="R493" s="63"/>
      <c r="S493" s="63"/>
      <c r="T493" s="114" t="s">
        <v>156</v>
      </c>
      <c r="U493" s="114">
        <v>2020</v>
      </c>
      <c r="V493" s="63"/>
      <c r="W493" s="63"/>
      <c r="X493" s="63"/>
      <c r="Y493" s="63"/>
      <c r="Z493" s="63"/>
      <c r="AA493" s="63"/>
      <c r="AB493" s="63"/>
      <c r="AC493" s="63"/>
      <c r="AD493" s="63"/>
      <c r="AE493" s="400"/>
      <c r="AF493" s="400"/>
      <c r="AG493" s="400"/>
      <c r="AH493" s="400"/>
      <c r="AI493" s="400"/>
      <c r="AJ493" s="400"/>
      <c r="AK493" s="400"/>
      <c r="AL493" s="400"/>
      <c r="AM493" s="400"/>
      <c r="AN493" s="402"/>
      <c r="AO493" s="393" t="s">
        <v>13598</v>
      </c>
      <c r="AP493" s="368" t="s">
        <v>11249</v>
      </c>
      <c r="AQ493" s="403">
        <v>44161</v>
      </c>
      <c r="AR493" s="121" t="s">
        <v>39</v>
      </c>
      <c r="AS493" s="404"/>
      <c r="AT493" s="404"/>
      <c r="AU493" s="404"/>
      <c r="AV493" s="404"/>
      <c r="AW493" s="404"/>
      <c r="AX493" s="404"/>
      <c r="AY493" s="404"/>
      <c r="AZ493" s="404"/>
      <c r="BA493" s="404"/>
      <c r="BB493" s="404"/>
      <c r="BC493" s="404"/>
      <c r="BD493" s="404"/>
    </row>
    <row r="494" spans="1:56" ht="26.25" customHeight="1">
      <c r="A494" s="398" t="s">
        <v>13603</v>
      </c>
      <c r="B494" s="398" t="s">
        <v>4778</v>
      </c>
      <c r="C494" s="399"/>
      <c r="D494" s="398" t="s">
        <v>13604</v>
      </c>
      <c r="E494" s="400"/>
      <c r="F494" s="401"/>
      <c r="G494" s="41" t="s">
        <v>4781</v>
      </c>
      <c r="H494" s="68" t="s">
        <v>4781</v>
      </c>
      <c r="I494" s="44"/>
      <c r="J494" s="23"/>
      <c r="K494" s="23"/>
      <c r="L494" s="23"/>
      <c r="M494" s="23"/>
      <c r="N494" s="23"/>
      <c r="O494" s="400"/>
      <c r="P494" s="114" t="s">
        <v>13605</v>
      </c>
      <c r="Q494" s="114" t="s">
        <v>13605</v>
      </c>
      <c r="R494" s="400"/>
      <c r="S494" s="400"/>
      <c r="T494" s="114" t="s">
        <v>156</v>
      </c>
      <c r="U494" s="114">
        <v>2020</v>
      </c>
      <c r="V494" s="400"/>
      <c r="W494" s="400"/>
      <c r="X494" s="400"/>
      <c r="Y494" s="400"/>
      <c r="Z494" s="400"/>
      <c r="AA494" s="400"/>
      <c r="AB494" s="400"/>
      <c r="AC494" s="400"/>
      <c r="AD494" s="400"/>
      <c r="AE494" s="400"/>
      <c r="AF494" s="400"/>
      <c r="AG494" s="400"/>
      <c r="AH494" s="400"/>
      <c r="AI494" s="400"/>
      <c r="AJ494" s="400"/>
      <c r="AK494" s="400"/>
      <c r="AL494" s="400"/>
      <c r="AM494" s="400"/>
      <c r="AN494" s="402"/>
      <c r="AO494" s="393" t="s">
        <v>13598</v>
      </c>
      <c r="AP494" s="368" t="s">
        <v>11249</v>
      </c>
      <c r="AQ494" s="403">
        <v>44161</v>
      </c>
      <c r="AR494" s="121" t="s">
        <v>39</v>
      </c>
      <c r="AS494" s="404"/>
      <c r="AT494" s="404"/>
      <c r="AU494" s="404"/>
      <c r="AV494" s="404"/>
      <c r="AW494" s="404"/>
      <c r="AX494" s="404"/>
      <c r="AY494" s="404"/>
      <c r="AZ494" s="404"/>
      <c r="BA494" s="404"/>
      <c r="BB494" s="404"/>
      <c r="BC494" s="404"/>
      <c r="BD494" s="404"/>
    </row>
    <row r="495" spans="1:56" ht="26.25" customHeight="1">
      <c r="A495" s="398" t="s">
        <v>13606</v>
      </c>
      <c r="B495" s="398" t="s">
        <v>4778</v>
      </c>
      <c r="C495" s="399"/>
      <c r="D495" s="398" t="s">
        <v>7530</v>
      </c>
      <c r="E495" s="400"/>
      <c r="F495" s="401"/>
      <c r="G495" s="41" t="s">
        <v>4781</v>
      </c>
      <c r="H495" s="68" t="s">
        <v>4781</v>
      </c>
      <c r="I495" s="44"/>
      <c r="J495" s="23"/>
      <c r="K495" s="23"/>
      <c r="L495" s="23"/>
      <c r="M495" s="23"/>
      <c r="N495" s="23"/>
      <c r="O495" s="400"/>
      <c r="P495" s="114" t="s">
        <v>13607</v>
      </c>
      <c r="Q495" s="114" t="s">
        <v>13607</v>
      </c>
      <c r="R495" s="400"/>
      <c r="S495" s="400"/>
      <c r="T495" s="114" t="s">
        <v>156</v>
      </c>
      <c r="U495" s="114">
        <v>2020</v>
      </c>
      <c r="V495" s="400"/>
      <c r="W495" s="400"/>
      <c r="X495" s="400"/>
      <c r="Y495" s="400"/>
      <c r="Z495" s="400"/>
      <c r="AA495" s="400"/>
      <c r="AB495" s="400"/>
      <c r="AC495" s="400"/>
      <c r="AD495" s="400"/>
      <c r="AE495" s="400"/>
      <c r="AF495" s="400"/>
      <c r="AG495" s="400"/>
      <c r="AH495" s="400"/>
      <c r="AI495" s="400"/>
      <c r="AJ495" s="400"/>
      <c r="AK495" s="400"/>
      <c r="AL495" s="400"/>
      <c r="AM495" s="400"/>
      <c r="AN495" s="402"/>
      <c r="AO495" s="393" t="s">
        <v>13598</v>
      </c>
      <c r="AP495" s="368" t="s">
        <v>11249</v>
      </c>
      <c r="AQ495" s="403">
        <v>44161</v>
      </c>
      <c r="AR495" s="121" t="s">
        <v>39</v>
      </c>
      <c r="AS495" s="404"/>
      <c r="AT495" s="404"/>
      <c r="AU495" s="404"/>
      <c r="AV495" s="404"/>
      <c r="AW495" s="404"/>
      <c r="AX495" s="404"/>
      <c r="AY495" s="404"/>
      <c r="AZ495" s="404"/>
      <c r="BA495" s="404"/>
      <c r="BB495" s="404"/>
      <c r="BC495" s="404"/>
      <c r="BD495" s="404"/>
    </row>
    <row r="496" spans="1:56" ht="26.25" customHeight="1">
      <c r="A496" s="398" t="s">
        <v>13608</v>
      </c>
      <c r="B496" s="398" t="s">
        <v>4778</v>
      </c>
      <c r="C496" s="442"/>
      <c r="D496" s="398" t="s">
        <v>13609</v>
      </c>
      <c r="E496" s="63"/>
      <c r="F496" s="617"/>
      <c r="G496" s="41" t="s">
        <v>4781</v>
      </c>
      <c r="H496" s="68" t="s">
        <v>4781</v>
      </c>
      <c r="I496" s="44"/>
      <c r="J496" s="23"/>
      <c r="K496" s="23"/>
      <c r="L496" s="23"/>
      <c r="M496" s="23"/>
      <c r="N496" s="23"/>
      <c r="O496" s="63"/>
      <c r="P496" s="114" t="s">
        <v>13610</v>
      </c>
      <c r="Q496" s="114" t="s">
        <v>13610</v>
      </c>
      <c r="R496" s="63"/>
      <c r="S496" s="63"/>
      <c r="T496" s="114" t="s">
        <v>156</v>
      </c>
      <c r="U496" s="114">
        <v>2020</v>
      </c>
      <c r="V496" s="63"/>
      <c r="W496" s="63"/>
      <c r="X496" s="63"/>
      <c r="Y496" s="63"/>
      <c r="Z496" s="63"/>
      <c r="AA496" s="63"/>
      <c r="AB496" s="63"/>
      <c r="AC496" s="63"/>
      <c r="AD496" s="63"/>
      <c r="AE496" s="400"/>
      <c r="AF496" s="400"/>
      <c r="AG496" s="400"/>
      <c r="AH496" s="400"/>
      <c r="AI496" s="400"/>
      <c r="AJ496" s="400"/>
      <c r="AK496" s="400"/>
      <c r="AL496" s="400"/>
      <c r="AM496" s="400"/>
      <c r="AN496" s="402"/>
      <c r="AO496" s="393" t="s">
        <v>13598</v>
      </c>
      <c r="AP496" s="368" t="s">
        <v>11249</v>
      </c>
      <c r="AQ496" s="403">
        <v>44161</v>
      </c>
      <c r="AR496" s="121" t="s">
        <v>39</v>
      </c>
      <c r="AS496" s="404"/>
      <c r="AT496" s="404"/>
      <c r="AU496" s="404"/>
      <c r="AV496" s="404"/>
      <c r="AW496" s="404"/>
      <c r="AX496" s="404"/>
      <c r="AY496" s="404"/>
      <c r="AZ496" s="404"/>
      <c r="BA496" s="404"/>
      <c r="BB496" s="404"/>
      <c r="BC496" s="404"/>
      <c r="BD496" s="404"/>
    </row>
    <row r="497" spans="1:56" ht="26.25" customHeight="1">
      <c r="A497" s="362" t="s">
        <v>13611</v>
      </c>
      <c r="B497" s="362" t="s">
        <v>4778</v>
      </c>
      <c r="C497" s="362"/>
      <c r="D497" s="362" t="s">
        <v>5021</v>
      </c>
      <c r="E497" s="363"/>
      <c r="F497" s="18"/>
      <c r="G497" s="618"/>
      <c r="H497" s="70" t="s">
        <v>13612</v>
      </c>
      <c r="I497" s="44"/>
      <c r="J497" s="23"/>
      <c r="K497" s="23"/>
      <c r="L497" s="23"/>
      <c r="M497" s="23"/>
      <c r="N497" s="23"/>
      <c r="O497" s="379"/>
      <c r="P497" s="365" t="s">
        <v>13613</v>
      </c>
      <c r="Q497" s="365"/>
      <c r="R497" s="365"/>
      <c r="S497" s="375"/>
      <c r="T497" s="364" t="s">
        <v>156</v>
      </c>
      <c r="U497" s="364">
        <v>2017</v>
      </c>
      <c r="V497" s="392" t="s">
        <v>4783</v>
      </c>
      <c r="W497" s="363"/>
      <c r="X497" s="363"/>
      <c r="Y497" s="365"/>
      <c r="Z497" s="363"/>
      <c r="AA497" s="363"/>
      <c r="AB497" s="363"/>
      <c r="AC497" s="363"/>
      <c r="AD497" s="363"/>
      <c r="AE497" s="363"/>
      <c r="AF497" s="363"/>
      <c r="AG497" s="363"/>
      <c r="AH497" s="363"/>
      <c r="AI497" s="363"/>
      <c r="AJ497" s="363"/>
      <c r="AK497" s="363"/>
      <c r="AL497" s="365" t="s">
        <v>548</v>
      </c>
      <c r="AM497" s="363"/>
      <c r="AN497" s="619"/>
      <c r="AO497" s="393" t="s">
        <v>13598</v>
      </c>
      <c r="AP497" s="368" t="s">
        <v>11249</v>
      </c>
      <c r="AQ497" s="462">
        <v>44027</v>
      </c>
      <c r="AR497" s="463" t="s">
        <v>39</v>
      </c>
      <c r="AS497" s="464"/>
      <c r="AT497" s="464"/>
      <c r="AU497" s="464"/>
      <c r="AV497" s="464"/>
      <c r="AW497" s="464"/>
      <c r="AX497" s="464"/>
      <c r="AY497" s="464"/>
      <c r="AZ497" s="464"/>
      <c r="BA497" s="464"/>
      <c r="BB497" s="464"/>
      <c r="BC497" s="464"/>
      <c r="BD497" s="464"/>
    </row>
    <row r="498" spans="1:56" ht="26.25" customHeight="1">
      <c r="A498" s="398" t="s">
        <v>13614</v>
      </c>
      <c r="B498" s="398" t="s">
        <v>4778</v>
      </c>
      <c r="C498" s="399"/>
      <c r="D498" s="398" t="s">
        <v>13596</v>
      </c>
      <c r="E498" s="400"/>
      <c r="F498" s="401"/>
      <c r="G498" s="41" t="s">
        <v>4781</v>
      </c>
      <c r="H498" s="68" t="s">
        <v>4781</v>
      </c>
      <c r="I498" s="44"/>
      <c r="J498" s="23"/>
      <c r="K498" s="23"/>
      <c r="L498" s="23"/>
      <c r="M498" s="23"/>
      <c r="N498" s="23"/>
      <c r="O498" s="400"/>
      <c r="P498" s="114" t="s">
        <v>13615</v>
      </c>
      <c r="Q498" s="114" t="s">
        <v>13615</v>
      </c>
      <c r="R498" s="400"/>
      <c r="S498" s="400"/>
      <c r="T498" s="114" t="s">
        <v>156</v>
      </c>
      <c r="U498" s="114">
        <v>2020</v>
      </c>
      <c r="V498" s="400"/>
      <c r="W498" s="400"/>
      <c r="X498" s="400"/>
      <c r="Y498" s="400"/>
      <c r="Z498" s="400"/>
      <c r="AA498" s="400"/>
      <c r="AB498" s="400"/>
      <c r="AC498" s="400"/>
      <c r="AD498" s="400"/>
      <c r="AE498" s="400"/>
      <c r="AF498" s="400"/>
      <c r="AG498" s="400"/>
      <c r="AH498" s="400"/>
      <c r="AI498" s="400"/>
      <c r="AJ498" s="400"/>
      <c r="AK498" s="400"/>
      <c r="AL498" s="400"/>
      <c r="AM498" s="400"/>
      <c r="AN498" s="402"/>
      <c r="AO498" s="393" t="s">
        <v>13598</v>
      </c>
      <c r="AP498" s="368" t="s">
        <v>11249</v>
      </c>
      <c r="AQ498" s="403">
        <v>44161</v>
      </c>
      <c r="AR498" s="121" t="s">
        <v>39</v>
      </c>
      <c r="AS498" s="404"/>
      <c r="AT498" s="404"/>
      <c r="AU498" s="404"/>
      <c r="AV498" s="404"/>
      <c r="AW498" s="404"/>
      <c r="AX498" s="404"/>
      <c r="AY498" s="404"/>
      <c r="AZ498" s="404"/>
      <c r="BA498" s="404"/>
      <c r="BB498" s="404"/>
      <c r="BC498" s="404"/>
      <c r="BD498" s="404"/>
    </row>
    <row r="499" spans="1:56" ht="26.25" customHeight="1">
      <c r="A499" s="398" t="s">
        <v>13616</v>
      </c>
      <c r="B499" s="398" t="s">
        <v>4778</v>
      </c>
      <c r="C499" s="442"/>
      <c r="D499" s="398" t="s">
        <v>7059</v>
      </c>
      <c r="E499" s="63"/>
      <c r="F499" s="617"/>
      <c r="G499" s="41" t="s">
        <v>4781</v>
      </c>
      <c r="H499" s="68" t="s">
        <v>4781</v>
      </c>
      <c r="I499" s="44"/>
      <c r="J499" s="23"/>
      <c r="K499" s="23"/>
      <c r="L499" s="23"/>
      <c r="M499" s="23"/>
      <c r="N499" s="23"/>
      <c r="O499" s="63"/>
      <c r="P499" s="114" t="s">
        <v>13617</v>
      </c>
      <c r="Q499" s="114" t="s">
        <v>13618</v>
      </c>
      <c r="R499" s="63"/>
      <c r="S499" s="63"/>
      <c r="T499" s="114" t="s">
        <v>156</v>
      </c>
      <c r="U499" s="114">
        <v>2020</v>
      </c>
      <c r="V499" s="63"/>
      <c r="W499" s="63"/>
      <c r="X499" s="63"/>
      <c r="Y499" s="63"/>
      <c r="Z499" s="63"/>
      <c r="AA499" s="63"/>
      <c r="AB499" s="63"/>
      <c r="AC499" s="63"/>
      <c r="AD499" s="63"/>
      <c r="AE499" s="400"/>
      <c r="AF499" s="400"/>
      <c r="AG499" s="400"/>
      <c r="AH499" s="400"/>
      <c r="AI499" s="400"/>
      <c r="AJ499" s="400"/>
      <c r="AK499" s="400"/>
      <c r="AL499" s="400"/>
      <c r="AM499" s="400"/>
      <c r="AN499" s="402"/>
      <c r="AO499" s="393" t="s">
        <v>13598</v>
      </c>
      <c r="AP499" s="368" t="s">
        <v>11249</v>
      </c>
      <c r="AQ499" s="403">
        <v>44161</v>
      </c>
      <c r="AR499" s="121" t="s">
        <v>39</v>
      </c>
      <c r="AS499" s="404"/>
      <c r="AT499" s="404"/>
      <c r="AU499" s="404"/>
      <c r="AV499" s="404"/>
      <c r="AW499" s="404"/>
      <c r="AX499" s="404"/>
      <c r="AY499" s="404"/>
      <c r="AZ499" s="404"/>
      <c r="BA499" s="404"/>
      <c r="BB499" s="404"/>
      <c r="BC499" s="404"/>
      <c r="BD499" s="404"/>
    </row>
    <row r="500" spans="1:56" ht="26.25" customHeight="1">
      <c r="A500" s="362" t="s">
        <v>13619</v>
      </c>
      <c r="B500" s="362" t="s">
        <v>4778</v>
      </c>
      <c r="C500" s="362"/>
      <c r="D500" s="362" t="s">
        <v>5082</v>
      </c>
      <c r="E500" s="363"/>
      <c r="F500" s="18"/>
      <c r="G500" s="618"/>
      <c r="H500" s="70" t="s">
        <v>13612</v>
      </c>
      <c r="I500" s="44"/>
      <c r="J500" s="23"/>
      <c r="K500" s="23"/>
      <c r="L500" s="23"/>
      <c r="M500" s="23"/>
      <c r="N500" s="23"/>
      <c r="O500" s="379"/>
      <c r="P500" s="365" t="s">
        <v>13613</v>
      </c>
      <c r="Q500" s="365"/>
      <c r="R500" s="365"/>
      <c r="S500" s="375"/>
      <c r="T500" s="364" t="s">
        <v>156</v>
      </c>
      <c r="U500" s="364">
        <v>2017</v>
      </c>
      <c r="V500" s="392" t="s">
        <v>4783</v>
      </c>
      <c r="W500" s="363"/>
      <c r="X500" s="363"/>
      <c r="Y500" s="365"/>
      <c r="Z500" s="363"/>
      <c r="AA500" s="363"/>
      <c r="AB500" s="363"/>
      <c r="AC500" s="363"/>
      <c r="AD500" s="363"/>
      <c r="AE500" s="363"/>
      <c r="AF500" s="363"/>
      <c r="AG500" s="363"/>
      <c r="AH500" s="363"/>
      <c r="AI500" s="363"/>
      <c r="AJ500" s="363"/>
      <c r="AK500" s="363"/>
      <c r="AL500" s="365" t="s">
        <v>548</v>
      </c>
      <c r="AM500" s="363"/>
      <c r="AN500" s="619"/>
      <c r="AO500" s="393" t="s">
        <v>13598</v>
      </c>
      <c r="AP500" s="368" t="s">
        <v>11249</v>
      </c>
      <c r="AQ500" s="462">
        <v>44027</v>
      </c>
      <c r="AR500" s="463" t="s">
        <v>39</v>
      </c>
      <c r="AS500" s="464"/>
      <c r="AT500" s="464"/>
      <c r="AU500" s="464"/>
      <c r="AV500" s="464"/>
      <c r="AW500" s="464"/>
      <c r="AX500" s="464"/>
      <c r="AY500" s="464"/>
      <c r="AZ500" s="464"/>
      <c r="BA500" s="464"/>
      <c r="BB500" s="464"/>
      <c r="BC500" s="464"/>
      <c r="BD500" s="464"/>
    </row>
    <row r="501" spans="1:56" ht="26.25" customHeight="1">
      <c r="A501" s="398" t="s">
        <v>13620</v>
      </c>
      <c r="B501" s="398" t="s">
        <v>4778</v>
      </c>
      <c r="C501" s="399"/>
      <c r="D501" s="398" t="s">
        <v>13621</v>
      </c>
      <c r="E501" s="400"/>
      <c r="F501" s="401"/>
      <c r="G501" s="41" t="s">
        <v>4781</v>
      </c>
      <c r="H501" s="68" t="s">
        <v>4781</v>
      </c>
      <c r="I501" s="44"/>
      <c r="J501" s="23"/>
      <c r="K501" s="23"/>
      <c r="L501" s="23"/>
      <c r="M501" s="23"/>
      <c r="N501" s="23"/>
      <c r="O501" s="400"/>
      <c r="P501" s="114" t="s">
        <v>13622</v>
      </c>
      <c r="Q501" s="114" t="s">
        <v>13622</v>
      </c>
      <c r="R501" s="400"/>
      <c r="S501" s="400"/>
      <c r="T501" s="114" t="s">
        <v>156</v>
      </c>
      <c r="U501" s="114">
        <v>2020</v>
      </c>
      <c r="V501" s="400"/>
      <c r="W501" s="400"/>
      <c r="X501" s="400"/>
      <c r="Y501" s="400"/>
      <c r="Z501" s="400"/>
      <c r="AA501" s="400"/>
      <c r="AB501" s="400"/>
      <c r="AC501" s="400"/>
      <c r="AD501" s="400"/>
      <c r="AE501" s="400"/>
      <c r="AF501" s="400"/>
      <c r="AG501" s="400"/>
      <c r="AH501" s="400"/>
      <c r="AI501" s="400"/>
      <c r="AJ501" s="400"/>
      <c r="AK501" s="400"/>
      <c r="AL501" s="400"/>
      <c r="AM501" s="400"/>
      <c r="AN501" s="402"/>
      <c r="AO501" s="393" t="s">
        <v>13598</v>
      </c>
      <c r="AP501" s="368" t="s">
        <v>11249</v>
      </c>
      <c r="AQ501" s="403">
        <v>44161</v>
      </c>
      <c r="AR501" s="121" t="s">
        <v>39</v>
      </c>
      <c r="AS501" s="404"/>
      <c r="AT501" s="404"/>
      <c r="AU501" s="404"/>
      <c r="AV501" s="404"/>
      <c r="AW501" s="404"/>
      <c r="AX501" s="404"/>
      <c r="AY501" s="404"/>
      <c r="AZ501" s="404"/>
      <c r="BA501" s="404"/>
      <c r="BB501" s="404"/>
      <c r="BC501" s="404"/>
      <c r="BD501" s="404"/>
    </row>
    <row r="502" spans="1:56" ht="26.25" customHeight="1">
      <c r="A502" s="398" t="s">
        <v>13623</v>
      </c>
      <c r="B502" s="398" t="s">
        <v>4778</v>
      </c>
      <c r="C502" s="442"/>
      <c r="D502" s="398" t="s">
        <v>13624</v>
      </c>
      <c r="E502" s="63"/>
      <c r="F502" s="617"/>
      <c r="G502" s="41" t="s">
        <v>4781</v>
      </c>
      <c r="H502" s="68" t="s">
        <v>4781</v>
      </c>
      <c r="I502" s="44"/>
      <c r="J502" s="23"/>
      <c r="K502" s="23"/>
      <c r="L502" s="23"/>
      <c r="M502" s="23"/>
      <c r="N502" s="23"/>
      <c r="O502" s="63"/>
      <c r="P502" s="114" t="s">
        <v>13625</v>
      </c>
      <c r="Q502" s="114" t="s">
        <v>13625</v>
      </c>
      <c r="R502" s="63"/>
      <c r="S502" s="63"/>
      <c r="T502" s="114" t="s">
        <v>156</v>
      </c>
      <c r="U502" s="114">
        <v>2020</v>
      </c>
      <c r="V502" s="63"/>
      <c r="W502" s="63"/>
      <c r="X502" s="63"/>
      <c r="Y502" s="63"/>
      <c r="Z502" s="63"/>
      <c r="AA502" s="63"/>
      <c r="AB502" s="63"/>
      <c r="AC502" s="63"/>
      <c r="AD502" s="63"/>
      <c r="AE502" s="400"/>
      <c r="AF502" s="400"/>
      <c r="AG502" s="400"/>
      <c r="AH502" s="400"/>
      <c r="AI502" s="400"/>
      <c r="AJ502" s="400"/>
      <c r="AK502" s="400"/>
      <c r="AL502" s="400"/>
      <c r="AM502" s="400"/>
      <c r="AN502" s="402"/>
      <c r="AO502" s="393" t="s">
        <v>13598</v>
      </c>
      <c r="AP502" s="368" t="s">
        <v>11249</v>
      </c>
      <c r="AQ502" s="403">
        <v>44161</v>
      </c>
      <c r="AR502" s="121" t="s">
        <v>39</v>
      </c>
      <c r="AS502" s="404"/>
      <c r="AT502" s="404"/>
      <c r="AU502" s="404"/>
      <c r="AV502" s="404"/>
      <c r="AW502" s="404"/>
      <c r="AX502" s="404"/>
      <c r="AY502" s="404"/>
      <c r="AZ502" s="404"/>
      <c r="BA502" s="404"/>
      <c r="BB502" s="404"/>
      <c r="BC502" s="404"/>
      <c r="BD502" s="404"/>
    </row>
    <row r="503" spans="1:56" ht="26.25" customHeight="1">
      <c r="A503" s="362" t="s">
        <v>13626</v>
      </c>
      <c r="B503" s="362" t="s">
        <v>4778</v>
      </c>
      <c r="C503" s="362"/>
      <c r="D503" s="362" t="s">
        <v>5832</v>
      </c>
      <c r="E503" s="363"/>
      <c r="F503" s="18"/>
      <c r="G503" s="618"/>
      <c r="H503" s="70" t="s">
        <v>13612</v>
      </c>
      <c r="I503" s="44"/>
      <c r="J503" s="23"/>
      <c r="K503" s="23"/>
      <c r="L503" s="23"/>
      <c r="M503" s="23"/>
      <c r="N503" s="23"/>
      <c r="O503" s="379"/>
      <c r="P503" s="365" t="s">
        <v>13627</v>
      </c>
      <c r="Q503" s="365"/>
      <c r="R503" s="365"/>
      <c r="S503" s="375"/>
      <c r="T503" s="364" t="s">
        <v>156</v>
      </c>
      <c r="U503" s="364">
        <v>2017</v>
      </c>
      <c r="V503" s="392" t="s">
        <v>4783</v>
      </c>
      <c r="W503" s="363"/>
      <c r="X503" s="363"/>
      <c r="Y503" s="365"/>
      <c r="Z503" s="363"/>
      <c r="AA503" s="363"/>
      <c r="AB503" s="363"/>
      <c r="AC503" s="363"/>
      <c r="AD503" s="363"/>
      <c r="AE503" s="363"/>
      <c r="AF503" s="363"/>
      <c r="AG503" s="363"/>
      <c r="AH503" s="363"/>
      <c r="AI503" s="363"/>
      <c r="AJ503" s="363"/>
      <c r="AK503" s="363"/>
      <c r="AL503" s="365" t="s">
        <v>548</v>
      </c>
      <c r="AM503" s="363"/>
      <c r="AN503" s="619"/>
      <c r="AO503" s="393" t="s">
        <v>13598</v>
      </c>
      <c r="AP503" s="368" t="s">
        <v>11249</v>
      </c>
      <c r="AQ503" s="462">
        <v>44027</v>
      </c>
      <c r="AR503" s="463" t="s">
        <v>39</v>
      </c>
      <c r="AS503" s="464"/>
      <c r="AT503" s="464"/>
      <c r="AU503" s="464"/>
      <c r="AV503" s="464"/>
      <c r="AW503" s="464"/>
      <c r="AX503" s="464"/>
      <c r="AY503" s="464"/>
      <c r="AZ503" s="464"/>
      <c r="BA503" s="464"/>
      <c r="BB503" s="464"/>
      <c r="BC503" s="464"/>
      <c r="BD503" s="464"/>
    </row>
    <row r="504" spans="1:56" ht="26.25" customHeight="1">
      <c r="A504" s="398" t="s">
        <v>13628</v>
      </c>
      <c r="B504" s="398" t="s">
        <v>4778</v>
      </c>
      <c r="C504" s="442"/>
      <c r="D504" s="398" t="s">
        <v>6624</v>
      </c>
      <c r="E504" s="63"/>
      <c r="F504" s="617"/>
      <c r="G504" s="41" t="s">
        <v>4781</v>
      </c>
      <c r="H504" s="68" t="s">
        <v>4781</v>
      </c>
      <c r="I504" s="44"/>
      <c r="J504" s="23"/>
      <c r="K504" s="23"/>
      <c r="L504" s="23"/>
      <c r="M504" s="23"/>
      <c r="N504" s="23"/>
      <c r="O504" s="63"/>
      <c r="P504" s="114" t="s">
        <v>13629</v>
      </c>
      <c r="Q504" s="114" t="s">
        <v>13630</v>
      </c>
      <c r="R504" s="63"/>
      <c r="S504" s="63"/>
      <c r="T504" s="114" t="s">
        <v>156</v>
      </c>
      <c r="U504" s="114">
        <v>2020</v>
      </c>
      <c r="V504" s="63"/>
      <c r="W504" s="63"/>
      <c r="X504" s="63"/>
      <c r="Y504" s="63"/>
      <c r="Z504" s="63"/>
      <c r="AA504" s="63"/>
      <c r="AB504" s="63"/>
      <c r="AC504" s="63"/>
      <c r="AD504" s="63"/>
      <c r="AE504" s="400"/>
      <c r="AF504" s="400"/>
      <c r="AG504" s="400"/>
      <c r="AH504" s="400"/>
      <c r="AI504" s="400"/>
      <c r="AJ504" s="400"/>
      <c r="AK504" s="400"/>
      <c r="AL504" s="400"/>
      <c r="AM504" s="400"/>
      <c r="AN504" s="402"/>
      <c r="AO504" s="393" t="s">
        <v>13598</v>
      </c>
      <c r="AP504" s="368" t="s">
        <v>11249</v>
      </c>
      <c r="AQ504" s="403">
        <v>44161</v>
      </c>
      <c r="AR504" s="121" t="s">
        <v>39</v>
      </c>
      <c r="AS504" s="404"/>
      <c r="AT504" s="404"/>
      <c r="AU504" s="404"/>
      <c r="AV504" s="404"/>
      <c r="AW504" s="404"/>
      <c r="AX504" s="404"/>
      <c r="AY504" s="404"/>
      <c r="AZ504" s="404"/>
      <c r="BA504" s="404"/>
      <c r="BB504" s="404"/>
      <c r="BC504" s="404"/>
      <c r="BD504" s="404"/>
    </row>
    <row r="505" spans="1:56" ht="26.25" customHeight="1">
      <c r="A505" s="362" t="s">
        <v>13631</v>
      </c>
      <c r="B505" s="362" t="s">
        <v>4778</v>
      </c>
      <c r="C505" s="362"/>
      <c r="D505" s="362" t="s">
        <v>13632</v>
      </c>
      <c r="E505" s="363"/>
      <c r="F505" s="18"/>
      <c r="G505" s="618"/>
      <c r="H505" s="70" t="s">
        <v>13612</v>
      </c>
      <c r="I505" s="44"/>
      <c r="J505" s="23"/>
      <c r="K505" s="23"/>
      <c r="L505" s="23"/>
      <c r="M505" s="23"/>
      <c r="N505" s="23"/>
      <c r="O505" s="365" t="s">
        <v>11353</v>
      </c>
      <c r="P505" s="365" t="s">
        <v>11353</v>
      </c>
      <c r="Q505" s="365"/>
      <c r="R505" s="365" t="s">
        <v>180</v>
      </c>
      <c r="S505" s="375"/>
      <c r="T505" s="375"/>
      <c r="U505" s="375"/>
      <c r="V505" s="392" t="s">
        <v>4783</v>
      </c>
      <c r="W505" s="363"/>
      <c r="X505" s="363"/>
      <c r="Y505" s="365" t="s">
        <v>13633</v>
      </c>
      <c r="Z505" s="363"/>
      <c r="AA505" s="363"/>
      <c r="AB505" s="363"/>
      <c r="AC505" s="363"/>
      <c r="AD505" s="363"/>
      <c r="AE505" s="363"/>
      <c r="AF505" s="363"/>
      <c r="AG505" s="363"/>
      <c r="AH505" s="363"/>
      <c r="AI505" s="363"/>
      <c r="AJ505" s="363"/>
      <c r="AK505" s="363"/>
      <c r="AL505" s="365" t="s">
        <v>548</v>
      </c>
      <c r="AM505" s="363"/>
      <c r="AN505" s="367"/>
      <c r="AO505" s="393" t="s">
        <v>13598</v>
      </c>
      <c r="AP505" s="368" t="s">
        <v>11249</v>
      </c>
      <c r="AQ505" s="462">
        <v>44032</v>
      </c>
      <c r="AR505" s="463" t="s">
        <v>39</v>
      </c>
      <c r="AS505" s="464"/>
      <c r="AT505" s="464"/>
      <c r="AU505" s="464"/>
      <c r="AV505" s="464"/>
      <c r="AW505" s="464"/>
      <c r="AX505" s="464"/>
      <c r="AY505" s="464"/>
      <c r="AZ505" s="464"/>
      <c r="BA505" s="464"/>
      <c r="BB505" s="464"/>
      <c r="BC505" s="464"/>
      <c r="BD505" s="464"/>
    </row>
    <row r="506" spans="1:56" ht="26.25" customHeight="1">
      <c r="A506" s="398" t="s">
        <v>13634</v>
      </c>
      <c r="B506" s="398" t="s">
        <v>4778</v>
      </c>
      <c r="C506" s="442"/>
      <c r="D506" s="398" t="s">
        <v>4878</v>
      </c>
      <c r="E506" s="63"/>
      <c r="F506" s="617"/>
      <c r="G506" s="41" t="s">
        <v>4781</v>
      </c>
      <c r="H506" s="68" t="s">
        <v>4781</v>
      </c>
      <c r="I506" s="44"/>
      <c r="J506" s="23"/>
      <c r="K506" s="23"/>
      <c r="L506" s="23"/>
      <c r="M506" s="23"/>
      <c r="N506" s="23"/>
      <c r="O506" s="63"/>
      <c r="P506" s="114" t="s">
        <v>13635</v>
      </c>
      <c r="Q506" s="114" t="s">
        <v>13636</v>
      </c>
      <c r="R506" s="63"/>
      <c r="S506" s="63"/>
      <c r="T506" s="114" t="s">
        <v>156</v>
      </c>
      <c r="U506" s="114">
        <v>2020</v>
      </c>
      <c r="V506" s="63"/>
      <c r="W506" s="63"/>
      <c r="X506" s="63"/>
      <c r="Y506" s="63"/>
      <c r="Z506" s="63"/>
      <c r="AA506" s="63"/>
      <c r="AB506" s="63"/>
      <c r="AC506" s="63"/>
      <c r="AD506" s="63"/>
      <c r="AE506" s="400"/>
      <c r="AF506" s="400"/>
      <c r="AG506" s="400"/>
      <c r="AH506" s="400"/>
      <c r="AI506" s="400"/>
      <c r="AJ506" s="400"/>
      <c r="AK506" s="400"/>
      <c r="AL506" s="400"/>
      <c r="AM506" s="400"/>
      <c r="AN506" s="402"/>
      <c r="AO506" s="393" t="s">
        <v>13598</v>
      </c>
      <c r="AP506" s="368" t="s">
        <v>11249</v>
      </c>
      <c r="AQ506" s="403">
        <v>44161</v>
      </c>
      <c r="AR506" s="121" t="s">
        <v>39</v>
      </c>
      <c r="AS506" s="404"/>
      <c r="AT506" s="404"/>
      <c r="AU506" s="404"/>
      <c r="AV506" s="404"/>
      <c r="AW506" s="404"/>
      <c r="AX506" s="404"/>
      <c r="AY506" s="404"/>
      <c r="AZ506" s="404"/>
      <c r="BA506" s="404"/>
      <c r="BB506" s="404"/>
      <c r="BC506" s="404"/>
      <c r="BD506" s="404"/>
    </row>
    <row r="507" spans="1:56" ht="26.25" customHeight="1">
      <c r="A507" s="362" t="s">
        <v>13637</v>
      </c>
      <c r="B507" s="362" t="s">
        <v>4778</v>
      </c>
      <c r="C507" s="362"/>
      <c r="D507" s="362" t="s">
        <v>5955</v>
      </c>
      <c r="E507" s="363"/>
      <c r="F507" s="18"/>
      <c r="G507" s="618"/>
      <c r="H507" s="70" t="s">
        <v>13612</v>
      </c>
      <c r="I507" s="44"/>
      <c r="J507" s="23"/>
      <c r="K507" s="23"/>
      <c r="L507" s="23"/>
      <c r="M507" s="23"/>
      <c r="N507" s="23"/>
      <c r="O507" s="379"/>
      <c r="P507" s="365" t="s">
        <v>13613</v>
      </c>
      <c r="Q507" s="365"/>
      <c r="R507" s="365"/>
      <c r="S507" s="375"/>
      <c r="T507" s="364" t="s">
        <v>156</v>
      </c>
      <c r="U507" s="364">
        <v>2017</v>
      </c>
      <c r="V507" s="392" t="s">
        <v>4783</v>
      </c>
      <c r="W507" s="363"/>
      <c r="X507" s="363"/>
      <c r="Y507" s="365"/>
      <c r="Z507" s="363"/>
      <c r="AA507" s="363"/>
      <c r="AB507" s="363"/>
      <c r="AC507" s="363"/>
      <c r="AD507" s="363"/>
      <c r="AE507" s="363"/>
      <c r="AF507" s="363"/>
      <c r="AG507" s="363"/>
      <c r="AH507" s="363"/>
      <c r="AI507" s="363"/>
      <c r="AJ507" s="363"/>
      <c r="AK507" s="363"/>
      <c r="AL507" s="365" t="s">
        <v>548</v>
      </c>
      <c r="AM507" s="363"/>
      <c r="AN507" s="619"/>
      <c r="AO507" s="393" t="s">
        <v>13598</v>
      </c>
      <c r="AP507" s="368" t="s">
        <v>11249</v>
      </c>
      <c r="AQ507" s="462">
        <v>44027</v>
      </c>
      <c r="AR507" s="463" t="s">
        <v>39</v>
      </c>
      <c r="AS507" s="464"/>
      <c r="AT507" s="464"/>
      <c r="AU507" s="464"/>
      <c r="AV507" s="464"/>
      <c r="AW507" s="464"/>
      <c r="AX507" s="464"/>
      <c r="AY507" s="464"/>
      <c r="AZ507" s="464"/>
      <c r="BA507" s="464"/>
      <c r="BB507" s="464"/>
      <c r="BC507" s="464"/>
      <c r="BD507" s="464"/>
    </row>
    <row r="508" spans="1:56" ht="26.25" customHeight="1">
      <c r="A508" s="398" t="s">
        <v>13638</v>
      </c>
      <c r="B508" s="398" t="s">
        <v>4778</v>
      </c>
      <c r="C508" s="442"/>
      <c r="D508" s="398" t="s">
        <v>4971</v>
      </c>
      <c r="E508" s="63"/>
      <c r="F508" s="617"/>
      <c r="G508" s="41" t="s">
        <v>4781</v>
      </c>
      <c r="H508" s="68" t="s">
        <v>4781</v>
      </c>
      <c r="I508" s="44"/>
      <c r="J508" s="23"/>
      <c r="K508" s="23"/>
      <c r="L508" s="23"/>
      <c r="M508" s="23"/>
      <c r="N508" s="23"/>
      <c r="O508" s="63"/>
      <c r="P508" s="114" t="s">
        <v>13639</v>
      </c>
      <c r="Q508" s="114" t="s">
        <v>13640</v>
      </c>
      <c r="R508" s="63"/>
      <c r="S508" s="63"/>
      <c r="T508" s="114" t="s">
        <v>156</v>
      </c>
      <c r="U508" s="114">
        <v>2020</v>
      </c>
      <c r="V508" s="63"/>
      <c r="W508" s="63"/>
      <c r="X508" s="63"/>
      <c r="Y508" s="63"/>
      <c r="Z508" s="63"/>
      <c r="AA508" s="63"/>
      <c r="AB508" s="63"/>
      <c r="AC508" s="63"/>
      <c r="AD508" s="63"/>
      <c r="AE508" s="400"/>
      <c r="AF508" s="400"/>
      <c r="AG508" s="400"/>
      <c r="AH508" s="400"/>
      <c r="AI508" s="400"/>
      <c r="AJ508" s="400"/>
      <c r="AK508" s="400"/>
      <c r="AL508" s="400"/>
      <c r="AM508" s="400"/>
      <c r="AN508" s="402"/>
      <c r="AO508" s="393" t="s">
        <v>13598</v>
      </c>
      <c r="AP508" s="368" t="s">
        <v>11249</v>
      </c>
      <c r="AQ508" s="403">
        <v>44161</v>
      </c>
      <c r="AR508" s="121" t="s">
        <v>39</v>
      </c>
      <c r="AS508" s="404"/>
      <c r="AT508" s="404"/>
      <c r="AU508" s="404"/>
      <c r="AV508" s="404"/>
      <c r="AW508" s="404"/>
      <c r="AX508" s="404"/>
      <c r="AY508" s="404"/>
      <c r="AZ508" s="404"/>
      <c r="BA508" s="404"/>
      <c r="BB508" s="404"/>
      <c r="BC508" s="404"/>
      <c r="BD508" s="404"/>
    </row>
    <row r="509" spans="1:56" ht="26.25" customHeight="1">
      <c r="A509" s="362" t="s">
        <v>13641</v>
      </c>
      <c r="B509" s="362" t="s">
        <v>4778</v>
      </c>
      <c r="C509" s="362"/>
      <c r="D509" s="362" t="s">
        <v>5575</v>
      </c>
      <c r="E509" s="363"/>
      <c r="F509" s="18"/>
      <c r="G509" s="618"/>
      <c r="H509" s="70" t="s">
        <v>13612</v>
      </c>
      <c r="I509" s="44"/>
      <c r="J509" s="23"/>
      <c r="K509" s="23"/>
      <c r="L509" s="23"/>
      <c r="M509" s="23"/>
      <c r="N509" s="23"/>
      <c r="O509" s="379"/>
      <c r="P509" s="365" t="s">
        <v>13642</v>
      </c>
      <c r="Q509" s="365"/>
      <c r="R509" s="365"/>
      <c r="S509" s="375"/>
      <c r="T509" s="364" t="s">
        <v>156</v>
      </c>
      <c r="U509" s="364">
        <v>2017</v>
      </c>
      <c r="V509" s="392" t="s">
        <v>4783</v>
      </c>
      <c r="W509" s="363"/>
      <c r="X509" s="363"/>
      <c r="Y509" s="365"/>
      <c r="Z509" s="363"/>
      <c r="AA509" s="363"/>
      <c r="AB509" s="363"/>
      <c r="AC509" s="363"/>
      <c r="AD509" s="363"/>
      <c r="AE509" s="363"/>
      <c r="AF509" s="363"/>
      <c r="AG509" s="363"/>
      <c r="AH509" s="363"/>
      <c r="AI509" s="363"/>
      <c r="AJ509" s="363"/>
      <c r="AK509" s="363"/>
      <c r="AL509" s="365" t="s">
        <v>548</v>
      </c>
      <c r="AM509" s="363"/>
      <c r="AN509" s="619"/>
      <c r="AO509" s="393" t="s">
        <v>13598</v>
      </c>
      <c r="AP509" s="368" t="s">
        <v>11249</v>
      </c>
      <c r="AQ509" s="462">
        <v>44027</v>
      </c>
      <c r="AR509" s="463" t="s">
        <v>39</v>
      </c>
      <c r="AS509" s="464"/>
      <c r="AT509" s="464"/>
      <c r="AU509" s="464"/>
      <c r="AV509" s="464"/>
      <c r="AW509" s="464"/>
      <c r="AX509" s="464"/>
      <c r="AY509" s="464"/>
      <c r="AZ509" s="464"/>
      <c r="BA509" s="464"/>
      <c r="BB509" s="464"/>
      <c r="BC509" s="464"/>
      <c r="BD509" s="464"/>
    </row>
    <row r="510" spans="1:56" ht="26.25" customHeight="1">
      <c r="A510" s="362" t="s">
        <v>13643</v>
      </c>
      <c r="B510" s="362" t="s">
        <v>4778</v>
      </c>
      <c r="C510" s="362"/>
      <c r="D510" s="362" t="s">
        <v>4850</v>
      </c>
      <c r="E510" s="363"/>
      <c r="F510" s="18"/>
      <c r="G510" s="618"/>
      <c r="H510" s="70" t="s">
        <v>13612</v>
      </c>
      <c r="I510" s="44"/>
      <c r="J510" s="23"/>
      <c r="K510" s="23"/>
      <c r="L510" s="23"/>
      <c r="M510" s="23"/>
      <c r="N510" s="23"/>
      <c r="O510" s="379"/>
      <c r="P510" s="365" t="s">
        <v>13613</v>
      </c>
      <c r="Q510" s="365"/>
      <c r="R510" s="365"/>
      <c r="S510" s="375"/>
      <c r="T510" s="364" t="s">
        <v>156</v>
      </c>
      <c r="U510" s="364">
        <v>2017</v>
      </c>
      <c r="V510" s="392" t="s">
        <v>4783</v>
      </c>
      <c r="W510" s="363"/>
      <c r="X510" s="363"/>
      <c r="Y510" s="365"/>
      <c r="Z510" s="363"/>
      <c r="AA510" s="363"/>
      <c r="AB510" s="363"/>
      <c r="AC510" s="363"/>
      <c r="AD510" s="363"/>
      <c r="AE510" s="363"/>
      <c r="AF510" s="363"/>
      <c r="AG510" s="363"/>
      <c r="AH510" s="363"/>
      <c r="AI510" s="363"/>
      <c r="AJ510" s="363"/>
      <c r="AK510" s="363"/>
      <c r="AL510" s="365" t="s">
        <v>548</v>
      </c>
      <c r="AM510" s="363"/>
      <c r="AN510" s="619"/>
      <c r="AO510" s="393" t="s">
        <v>13598</v>
      </c>
      <c r="AP510" s="368" t="s">
        <v>11249</v>
      </c>
      <c r="AQ510" s="462">
        <v>44027</v>
      </c>
      <c r="AR510" s="463" t="s">
        <v>39</v>
      </c>
      <c r="AS510" s="464"/>
      <c r="AT510" s="464"/>
      <c r="AU510" s="464"/>
      <c r="AV510" s="464"/>
      <c r="AW510" s="464"/>
      <c r="AX510" s="464"/>
      <c r="AY510" s="464"/>
      <c r="AZ510" s="464"/>
      <c r="BA510" s="464"/>
      <c r="BB510" s="464"/>
      <c r="BC510" s="464"/>
      <c r="BD510" s="464"/>
    </row>
    <row r="511" spans="1:56" ht="26.25" customHeight="1">
      <c r="A511" s="398" t="s">
        <v>13643</v>
      </c>
      <c r="B511" s="398" t="s">
        <v>4778</v>
      </c>
      <c r="C511" s="399"/>
      <c r="D511" s="398" t="s">
        <v>7567</v>
      </c>
      <c r="E511" s="400"/>
      <c r="F511" s="401"/>
      <c r="G511" s="41" t="s">
        <v>4781</v>
      </c>
      <c r="H511" s="68" t="s">
        <v>4781</v>
      </c>
      <c r="I511" s="44"/>
      <c r="J511" s="23"/>
      <c r="K511" s="23"/>
      <c r="L511" s="23"/>
      <c r="M511" s="23"/>
      <c r="N511" s="23"/>
      <c r="O511" s="400"/>
      <c r="P511" s="114" t="s">
        <v>13644</v>
      </c>
      <c r="Q511" s="114" t="s">
        <v>13644</v>
      </c>
      <c r="R511" s="400"/>
      <c r="S511" s="400"/>
      <c r="T511" s="114" t="s">
        <v>156</v>
      </c>
      <c r="U511" s="114">
        <v>2020</v>
      </c>
      <c r="V511" s="400"/>
      <c r="W511" s="400"/>
      <c r="X511" s="400"/>
      <c r="Y511" s="400"/>
      <c r="Z511" s="400"/>
      <c r="AA511" s="400"/>
      <c r="AB511" s="400"/>
      <c r="AC511" s="400"/>
      <c r="AD511" s="400"/>
      <c r="AE511" s="400"/>
      <c r="AF511" s="400"/>
      <c r="AG511" s="400"/>
      <c r="AH511" s="400"/>
      <c r="AI511" s="400"/>
      <c r="AJ511" s="400"/>
      <c r="AK511" s="400"/>
      <c r="AL511" s="400"/>
      <c r="AM511" s="400"/>
      <c r="AN511" s="402"/>
      <c r="AO511" s="393" t="s">
        <v>13598</v>
      </c>
      <c r="AP511" s="368" t="s">
        <v>11249</v>
      </c>
      <c r="AQ511" s="403">
        <v>44161</v>
      </c>
      <c r="AR511" s="121" t="s">
        <v>39</v>
      </c>
      <c r="AS511" s="404"/>
      <c r="AT511" s="404"/>
      <c r="AU511" s="404"/>
      <c r="AV511" s="404"/>
      <c r="AW511" s="404"/>
      <c r="AX511" s="404"/>
      <c r="AY511" s="404"/>
      <c r="AZ511" s="404"/>
      <c r="BA511" s="404"/>
      <c r="BB511" s="404"/>
      <c r="BC511" s="404"/>
      <c r="BD511" s="404"/>
    </row>
    <row r="512" spans="1:56" ht="26.25" customHeight="1">
      <c r="A512" s="398" t="s">
        <v>13645</v>
      </c>
      <c r="B512" s="398" t="s">
        <v>4778</v>
      </c>
      <c r="C512" s="399"/>
      <c r="D512" s="398" t="s">
        <v>7320</v>
      </c>
      <c r="E512" s="400"/>
      <c r="F512" s="401"/>
      <c r="G512" s="41" t="s">
        <v>4781</v>
      </c>
      <c r="H512" s="68" t="s">
        <v>4781</v>
      </c>
      <c r="I512" s="44"/>
      <c r="J512" s="23"/>
      <c r="K512" s="23"/>
      <c r="L512" s="23"/>
      <c r="M512" s="23"/>
      <c r="N512" s="23"/>
      <c r="O512" s="400"/>
      <c r="P512" s="114" t="s">
        <v>13646</v>
      </c>
      <c r="Q512" s="114" t="s">
        <v>13646</v>
      </c>
      <c r="R512" s="400"/>
      <c r="S512" s="400"/>
      <c r="T512" s="114" t="s">
        <v>156</v>
      </c>
      <c r="U512" s="114">
        <v>2020</v>
      </c>
      <c r="V512" s="400"/>
      <c r="W512" s="400"/>
      <c r="X512" s="400"/>
      <c r="Y512" s="400"/>
      <c r="Z512" s="400"/>
      <c r="AA512" s="400"/>
      <c r="AB512" s="400"/>
      <c r="AC512" s="400"/>
      <c r="AD512" s="400"/>
      <c r="AE512" s="400"/>
      <c r="AF512" s="400"/>
      <c r="AG512" s="400"/>
      <c r="AH512" s="400"/>
      <c r="AI512" s="400"/>
      <c r="AJ512" s="400"/>
      <c r="AK512" s="400"/>
      <c r="AL512" s="400"/>
      <c r="AM512" s="400"/>
      <c r="AN512" s="402"/>
      <c r="AO512" s="393" t="s">
        <v>13598</v>
      </c>
      <c r="AP512" s="368" t="s">
        <v>11249</v>
      </c>
      <c r="AQ512" s="403">
        <v>44161</v>
      </c>
      <c r="AR512" s="121" t="s">
        <v>39</v>
      </c>
      <c r="AS512" s="404"/>
      <c r="AT512" s="404"/>
      <c r="AU512" s="404"/>
      <c r="AV512" s="404"/>
      <c r="AW512" s="404"/>
      <c r="AX512" s="404"/>
      <c r="AY512" s="404"/>
      <c r="AZ512" s="404"/>
      <c r="BA512" s="404"/>
      <c r="BB512" s="404"/>
      <c r="BC512" s="404"/>
      <c r="BD512" s="404"/>
    </row>
    <row r="513" spans="1:56" ht="26.25" customHeight="1">
      <c r="A513" s="398" t="s">
        <v>13647</v>
      </c>
      <c r="B513" s="398" t="s">
        <v>4778</v>
      </c>
      <c r="C513" s="442"/>
      <c r="D513" s="398" t="s">
        <v>4951</v>
      </c>
      <c r="E513" s="63"/>
      <c r="F513" s="617"/>
      <c r="G513" s="41" t="s">
        <v>4781</v>
      </c>
      <c r="H513" s="68" t="s">
        <v>4781</v>
      </c>
      <c r="I513" s="44"/>
      <c r="J513" s="23"/>
      <c r="K513" s="23"/>
      <c r="L513" s="23"/>
      <c r="M513" s="23"/>
      <c r="N513" s="23"/>
      <c r="O513" s="63"/>
      <c r="P513" s="114" t="s">
        <v>13648</v>
      </c>
      <c r="Q513" s="114" t="s">
        <v>13648</v>
      </c>
      <c r="R513" s="63"/>
      <c r="S513" s="63"/>
      <c r="T513" s="114" t="s">
        <v>156</v>
      </c>
      <c r="U513" s="114">
        <v>2020</v>
      </c>
      <c r="V513" s="63"/>
      <c r="W513" s="63"/>
      <c r="X513" s="63"/>
      <c r="Y513" s="63"/>
      <c r="Z513" s="63"/>
      <c r="AA513" s="63"/>
      <c r="AB513" s="63"/>
      <c r="AC513" s="63"/>
      <c r="AD513" s="63"/>
      <c r="AE513" s="400"/>
      <c r="AF513" s="400"/>
      <c r="AG513" s="400"/>
      <c r="AH513" s="400"/>
      <c r="AI513" s="400"/>
      <c r="AJ513" s="400"/>
      <c r="AK513" s="400"/>
      <c r="AL513" s="400"/>
      <c r="AM513" s="400"/>
      <c r="AN513" s="402"/>
      <c r="AO513" s="393" t="s">
        <v>13598</v>
      </c>
      <c r="AP513" s="368" t="s">
        <v>11249</v>
      </c>
      <c r="AQ513" s="403">
        <v>44161</v>
      </c>
      <c r="AR513" s="121" t="s">
        <v>39</v>
      </c>
      <c r="AS513" s="404"/>
      <c r="AT513" s="404"/>
      <c r="AU513" s="404"/>
      <c r="AV513" s="404"/>
      <c r="AW513" s="404"/>
      <c r="AX513" s="404"/>
      <c r="AY513" s="404"/>
      <c r="AZ513" s="404"/>
      <c r="BA513" s="404"/>
      <c r="BB513" s="404"/>
      <c r="BC513" s="404"/>
      <c r="BD513" s="404"/>
    </row>
    <row r="514" spans="1:56" ht="26.25" customHeight="1">
      <c r="A514" s="398" t="s">
        <v>13649</v>
      </c>
      <c r="B514" s="398" t="s">
        <v>4778</v>
      </c>
      <c r="C514" s="442"/>
      <c r="D514" s="398" t="s">
        <v>7567</v>
      </c>
      <c r="E514" s="63"/>
      <c r="F514" s="617"/>
      <c r="G514" s="41" t="s">
        <v>4781</v>
      </c>
      <c r="H514" s="68" t="s">
        <v>4781</v>
      </c>
      <c r="I514" s="44"/>
      <c r="J514" s="23"/>
      <c r="K514" s="23"/>
      <c r="L514" s="23"/>
      <c r="M514" s="23"/>
      <c r="N514" s="23"/>
      <c r="O514" s="63"/>
      <c r="P514" s="114" t="s">
        <v>13650</v>
      </c>
      <c r="Q514" s="114" t="s">
        <v>13651</v>
      </c>
      <c r="R514" s="63"/>
      <c r="S514" s="63"/>
      <c r="T514" s="114" t="s">
        <v>156</v>
      </c>
      <c r="U514" s="114">
        <v>2020</v>
      </c>
      <c r="V514" s="63"/>
      <c r="W514" s="63"/>
      <c r="X514" s="63"/>
      <c r="Y514" s="63"/>
      <c r="Z514" s="63"/>
      <c r="AA514" s="63"/>
      <c r="AB514" s="63"/>
      <c r="AC514" s="63"/>
      <c r="AD514" s="63"/>
      <c r="AE514" s="400"/>
      <c r="AF514" s="400"/>
      <c r="AG514" s="400"/>
      <c r="AH514" s="400"/>
      <c r="AI514" s="400"/>
      <c r="AJ514" s="400"/>
      <c r="AK514" s="400"/>
      <c r="AL514" s="400"/>
      <c r="AM514" s="400"/>
      <c r="AN514" s="402"/>
      <c r="AO514" s="393" t="s">
        <v>13598</v>
      </c>
      <c r="AP514" s="368" t="s">
        <v>11249</v>
      </c>
      <c r="AQ514" s="403">
        <v>44161</v>
      </c>
      <c r="AR514" s="121" t="s">
        <v>39</v>
      </c>
      <c r="AS514" s="404"/>
      <c r="AT514" s="404"/>
      <c r="AU514" s="404"/>
      <c r="AV514" s="404"/>
      <c r="AW514" s="404"/>
      <c r="AX514" s="404"/>
      <c r="AY514" s="404"/>
      <c r="AZ514" s="404"/>
      <c r="BA514" s="404"/>
      <c r="BB514" s="404"/>
      <c r="BC514" s="404"/>
      <c r="BD514" s="404"/>
    </row>
    <row r="515" spans="1:56" ht="26.25" customHeight="1">
      <c r="A515" s="362" t="s">
        <v>13652</v>
      </c>
      <c r="B515" s="362" t="s">
        <v>4778</v>
      </c>
      <c r="C515" s="362"/>
      <c r="D515" s="362" t="s">
        <v>5035</v>
      </c>
      <c r="E515" s="363"/>
      <c r="F515" s="18"/>
      <c r="G515" s="618"/>
      <c r="H515" s="70" t="s">
        <v>13612</v>
      </c>
      <c r="I515" s="44"/>
      <c r="J515" s="23"/>
      <c r="K515" s="23"/>
      <c r="L515" s="23"/>
      <c r="M515" s="23"/>
      <c r="N515" s="23"/>
      <c r="O515" s="379"/>
      <c r="P515" s="365" t="s">
        <v>13627</v>
      </c>
      <c r="Q515" s="365"/>
      <c r="R515" s="365"/>
      <c r="S515" s="375"/>
      <c r="T515" s="364" t="s">
        <v>156</v>
      </c>
      <c r="U515" s="364">
        <v>2017</v>
      </c>
      <c r="V515" s="392" t="s">
        <v>4783</v>
      </c>
      <c r="W515" s="363"/>
      <c r="X515" s="363"/>
      <c r="Y515" s="365"/>
      <c r="Z515" s="363"/>
      <c r="AA515" s="363"/>
      <c r="AB515" s="363"/>
      <c r="AC515" s="363"/>
      <c r="AD515" s="363"/>
      <c r="AE515" s="363"/>
      <c r="AF515" s="363"/>
      <c r="AG515" s="363"/>
      <c r="AH515" s="363"/>
      <c r="AI515" s="363"/>
      <c r="AJ515" s="363"/>
      <c r="AK515" s="363"/>
      <c r="AL515" s="365" t="s">
        <v>548</v>
      </c>
      <c r="AM515" s="363"/>
      <c r="AN515" s="619"/>
      <c r="AO515" s="393" t="s">
        <v>13598</v>
      </c>
      <c r="AP515" s="368" t="s">
        <v>11249</v>
      </c>
      <c r="AQ515" s="462">
        <v>44027</v>
      </c>
      <c r="AR515" s="463" t="s">
        <v>39</v>
      </c>
      <c r="AS515" s="464"/>
      <c r="AT515" s="464"/>
      <c r="AU515" s="464"/>
      <c r="AV515" s="464"/>
      <c r="AW515" s="464"/>
      <c r="AX515" s="464"/>
      <c r="AY515" s="464"/>
      <c r="AZ515" s="464"/>
      <c r="BA515" s="464"/>
      <c r="BB515" s="464"/>
      <c r="BC515" s="464"/>
      <c r="BD515" s="464"/>
    </row>
    <row r="516" spans="1:56" ht="26.25" customHeight="1">
      <c r="A516" s="398" t="s">
        <v>13652</v>
      </c>
      <c r="B516" s="398" t="s">
        <v>4778</v>
      </c>
      <c r="C516" s="442"/>
      <c r="D516" s="398" t="s">
        <v>7059</v>
      </c>
      <c r="E516" s="63"/>
      <c r="F516" s="617"/>
      <c r="G516" s="41" t="s">
        <v>4781</v>
      </c>
      <c r="H516" s="68" t="s">
        <v>4781</v>
      </c>
      <c r="I516" s="44"/>
      <c r="J516" s="23"/>
      <c r="K516" s="23"/>
      <c r="L516" s="23"/>
      <c r="M516" s="23"/>
      <c r="N516" s="23"/>
      <c r="O516" s="63"/>
      <c r="P516" s="114" t="s">
        <v>13653</v>
      </c>
      <c r="Q516" s="114" t="s">
        <v>13654</v>
      </c>
      <c r="R516" s="63"/>
      <c r="S516" s="63"/>
      <c r="T516" s="114" t="s">
        <v>156</v>
      </c>
      <c r="U516" s="114">
        <v>2020</v>
      </c>
      <c r="V516" s="63"/>
      <c r="W516" s="63"/>
      <c r="X516" s="63"/>
      <c r="Y516" s="63"/>
      <c r="Z516" s="63"/>
      <c r="AA516" s="63"/>
      <c r="AB516" s="63"/>
      <c r="AC516" s="63"/>
      <c r="AD516" s="63"/>
      <c r="AE516" s="400"/>
      <c r="AF516" s="400"/>
      <c r="AG516" s="400"/>
      <c r="AH516" s="400"/>
      <c r="AI516" s="400"/>
      <c r="AJ516" s="400"/>
      <c r="AK516" s="400"/>
      <c r="AL516" s="400"/>
      <c r="AM516" s="400"/>
      <c r="AN516" s="402"/>
      <c r="AO516" s="393" t="s">
        <v>13598</v>
      </c>
      <c r="AP516" s="368" t="s">
        <v>11249</v>
      </c>
      <c r="AQ516" s="403">
        <v>44161</v>
      </c>
      <c r="AR516" s="121" t="s">
        <v>39</v>
      </c>
      <c r="AS516" s="404"/>
      <c r="AT516" s="404"/>
      <c r="AU516" s="404"/>
      <c r="AV516" s="404"/>
      <c r="AW516" s="404"/>
      <c r="AX516" s="404"/>
      <c r="AY516" s="404"/>
      <c r="AZ516" s="404"/>
      <c r="BA516" s="404"/>
      <c r="BB516" s="404"/>
      <c r="BC516" s="404"/>
      <c r="BD516" s="404"/>
    </row>
    <row r="517" spans="1:56" ht="26.25" customHeight="1">
      <c r="A517" s="398" t="s">
        <v>13655</v>
      </c>
      <c r="B517" s="398" t="s">
        <v>4778</v>
      </c>
      <c r="C517" s="399"/>
      <c r="D517" s="398" t="s">
        <v>13656</v>
      </c>
      <c r="E517" s="400"/>
      <c r="F517" s="401"/>
      <c r="G517" s="41" t="s">
        <v>4781</v>
      </c>
      <c r="H517" s="68" t="s">
        <v>4781</v>
      </c>
      <c r="I517" s="44"/>
      <c r="J517" s="23"/>
      <c r="K517" s="23"/>
      <c r="L517" s="23"/>
      <c r="M517" s="23"/>
      <c r="N517" s="23"/>
      <c r="O517" s="400"/>
      <c r="P517" s="114" t="s">
        <v>13657</v>
      </c>
      <c r="Q517" s="114" t="s">
        <v>13657</v>
      </c>
      <c r="R517" s="400"/>
      <c r="S517" s="400"/>
      <c r="T517" s="114" t="s">
        <v>156</v>
      </c>
      <c r="U517" s="114">
        <v>2020</v>
      </c>
      <c r="V517" s="400"/>
      <c r="W517" s="400"/>
      <c r="X517" s="400"/>
      <c r="Y517" s="400"/>
      <c r="Z517" s="400"/>
      <c r="AA517" s="400"/>
      <c r="AB517" s="400"/>
      <c r="AC517" s="400"/>
      <c r="AD517" s="400"/>
      <c r="AE517" s="400"/>
      <c r="AF517" s="400"/>
      <c r="AG517" s="400"/>
      <c r="AH517" s="400"/>
      <c r="AI517" s="400"/>
      <c r="AJ517" s="400"/>
      <c r="AK517" s="400"/>
      <c r="AL517" s="400"/>
      <c r="AM517" s="400"/>
      <c r="AN517" s="402"/>
      <c r="AO517" s="393" t="s">
        <v>13598</v>
      </c>
      <c r="AP517" s="368" t="s">
        <v>11249</v>
      </c>
      <c r="AQ517" s="403">
        <v>44161</v>
      </c>
      <c r="AR517" s="121" t="s">
        <v>39</v>
      </c>
      <c r="AS517" s="404"/>
      <c r="AT517" s="404"/>
      <c r="AU517" s="404"/>
      <c r="AV517" s="404"/>
      <c r="AW517" s="404"/>
      <c r="AX517" s="404"/>
      <c r="AY517" s="404"/>
      <c r="AZ517" s="404"/>
      <c r="BA517" s="404"/>
      <c r="BB517" s="404"/>
      <c r="BC517" s="404"/>
      <c r="BD517" s="404"/>
    </row>
    <row r="518" spans="1:56" ht="26.25" customHeight="1">
      <c r="A518" s="442" t="s">
        <v>13658</v>
      </c>
      <c r="B518" s="442" t="s">
        <v>4778</v>
      </c>
      <c r="C518" s="443">
        <v>215</v>
      </c>
      <c r="D518" s="442" t="s">
        <v>13596</v>
      </c>
      <c r="E518" s="267" t="s">
        <v>13659</v>
      </c>
      <c r="F518" s="63" t="s">
        <v>7187</v>
      </c>
      <c r="G518" s="63" t="s">
        <v>13660</v>
      </c>
      <c r="H518" s="444" t="s">
        <v>13661</v>
      </c>
      <c r="I518" s="44"/>
      <c r="J518" s="23"/>
      <c r="K518" s="23"/>
      <c r="L518" s="23"/>
      <c r="M518" s="23"/>
      <c r="N518" s="23"/>
      <c r="O518" s="63" t="s">
        <v>13662</v>
      </c>
      <c r="P518" s="63"/>
      <c r="Q518" s="63"/>
      <c r="R518" s="63"/>
      <c r="S518" s="63"/>
      <c r="T518" s="400" t="s">
        <v>156</v>
      </c>
      <c r="U518" s="400" t="s">
        <v>3035</v>
      </c>
      <c r="V518" s="114" t="s">
        <v>13663</v>
      </c>
      <c r="W518" s="400" t="s">
        <v>13664</v>
      </c>
      <c r="X518" s="400" t="s">
        <v>13665</v>
      </c>
      <c r="Y518" s="400" t="s">
        <v>13666</v>
      </c>
      <c r="Z518" s="400" t="s">
        <v>13667</v>
      </c>
      <c r="AA518" s="400" t="s">
        <v>5283</v>
      </c>
      <c r="AB518" s="400"/>
      <c r="AC518" s="400" t="s">
        <v>13668</v>
      </c>
      <c r="AD518" s="445" t="s">
        <v>180</v>
      </c>
      <c r="AE518" s="446" t="s">
        <v>7198</v>
      </c>
      <c r="AF518" s="447" t="s">
        <v>7199</v>
      </c>
      <c r="AG518" s="447" t="s">
        <v>7200</v>
      </c>
      <c r="AH518" s="447"/>
      <c r="AI518" s="447"/>
      <c r="AJ518" s="447"/>
      <c r="AK518" s="447"/>
      <c r="AL518" s="447" t="s">
        <v>548</v>
      </c>
      <c r="AM518" s="448">
        <v>209</v>
      </c>
      <c r="AN518" s="449" t="s">
        <v>13669</v>
      </c>
      <c r="AO518" s="393" t="s">
        <v>13598</v>
      </c>
      <c r="AP518" s="368" t="s">
        <v>11249</v>
      </c>
      <c r="AQ518" s="450">
        <v>44062</v>
      </c>
      <c r="AR518" s="448" t="s">
        <v>13670</v>
      </c>
    </row>
    <row r="519" spans="1:56" ht="26.25" customHeight="1">
      <c r="A519" s="362" t="s">
        <v>13671</v>
      </c>
      <c r="B519" s="362" t="s">
        <v>4778</v>
      </c>
      <c r="C519" s="362"/>
      <c r="D519" s="362" t="s">
        <v>5021</v>
      </c>
      <c r="E519" s="363"/>
      <c r="F519" s="18"/>
      <c r="G519" s="618"/>
      <c r="H519" s="70" t="s">
        <v>13612</v>
      </c>
      <c r="I519" s="44"/>
      <c r="J519" s="23"/>
      <c r="K519" s="23"/>
      <c r="L519" s="23"/>
      <c r="M519" s="23"/>
      <c r="N519" s="23"/>
      <c r="O519" s="379"/>
      <c r="P519" s="365" t="s">
        <v>13672</v>
      </c>
      <c r="Q519" s="365"/>
      <c r="R519" s="365"/>
      <c r="S519" s="375"/>
      <c r="T519" s="364" t="s">
        <v>156</v>
      </c>
      <c r="U519" s="364">
        <v>2017</v>
      </c>
      <c r="V519" s="392" t="s">
        <v>4783</v>
      </c>
      <c r="W519" s="363"/>
      <c r="X519" s="363"/>
      <c r="Y519" s="365"/>
      <c r="Z519" s="363"/>
      <c r="AA519" s="363"/>
      <c r="AB519" s="363"/>
      <c r="AC519" s="363"/>
      <c r="AD519" s="363"/>
      <c r="AE519" s="363"/>
      <c r="AF519" s="363"/>
      <c r="AG519" s="363"/>
      <c r="AH519" s="363"/>
      <c r="AI519" s="363"/>
      <c r="AJ519" s="363"/>
      <c r="AK519" s="363"/>
      <c r="AL519" s="365" t="s">
        <v>548</v>
      </c>
      <c r="AM519" s="363"/>
      <c r="AN519" s="619"/>
      <c r="AO519" s="393" t="s">
        <v>13598</v>
      </c>
      <c r="AP519" s="368" t="s">
        <v>11249</v>
      </c>
      <c r="AQ519" s="462">
        <v>44027</v>
      </c>
      <c r="AR519" s="463" t="s">
        <v>39</v>
      </c>
      <c r="AS519" s="464"/>
      <c r="AT519" s="464"/>
      <c r="AU519" s="464"/>
      <c r="AV519" s="464"/>
      <c r="AW519" s="464"/>
      <c r="AX519" s="464"/>
      <c r="AY519" s="464"/>
      <c r="AZ519" s="464"/>
      <c r="BA519" s="464"/>
      <c r="BB519" s="464"/>
      <c r="BC519" s="464"/>
      <c r="BD519" s="464"/>
    </row>
    <row r="520" spans="1:56" ht="26.25" customHeight="1">
      <c r="A520" s="398" t="s">
        <v>13673</v>
      </c>
      <c r="B520" s="398" t="s">
        <v>4778</v>
      </c>
      <c r="C520" s="442"/>
      <c r="D520" s="398" t="s">
        <v>5606</v>
      </c>
      <c r="E520" s="63"/>
      <c r="F520" s="617"/>
      <c r="G520" s="41" t="s">
        <v>4781</v>
      </c>
      <c r="H520" s="68" t="s">
        <v>4781</v>
      </c>
      <c r="I520" s="44"/>
      <c r="J520" s="23"/>
      <c r="K520" s="23"/>
      <c r="L520" s="23"/>
      <c r="M520" s="23"/>
      <c r="N520" s="23"/>
      <c r="O520" s="63"/>
      <c r="P520" s="114" t="s">
        <v>13674</v>
      </c>
      <c r="Q520" s="114" t="s">
        <v>13675</v>
      </c>
      <c r="R520" s="63"/>
      <c r="S520" s="63"/>
      <c r="T520" s="114" t="s">
        <v>156</v>
      </c>
      <c r="U520" s="114">
        <v>2020</v>
      </c>
      <c r="V520" s="63"/>
      <c r="W520" s="63"/>
      <c r="X520" s="63"/>
      <c r="Y520" s="63"/>
      <c r="Z520" s="63"/>
      <c r="AA520" s="63"/>
      <c r="AB520" s="63"/>
      <c r="AC520" s="63"/>
      <c r="AD520" s="63"/>
      <c r="AE520" s="400"/>
      <c r="AF520" s="400"/>
      <c r="AG520" s="400"/>
      <c r="AH520" s="400"/>
      <c r="AI520" s="400"/>
      <c r="AJ520" s="400"/>
      <c r="AK520" s="400"/>
      <c r="AL520" s="400"/>
      <c r="AM520" s="400"/>
      <c r="AN520" s="402"/>
      <c r="AO520" s="393" t="s">
        <v>13598</v>
      </c>
      <c r="AP520" s="368" t="s">
        <v>11249</v>
      </c>
      <c r="AQ520" s="403">
        <v>44161</v>
      </c>
      <c r="AR520" s="121" t="s">
        <v>39</v>
      </c>
      <c r="AS520" s="404"/>
      <c r="AT520" s="404"/>
      <c r="AU520" s="404"/>
      <c r="AV520" s="404"/>
      <c r="AW520" s="404"/>
      <c r="AX520" s="404"/>
      <c r="AY520" s="404"/>
      <c r="AZ520" s="404"/>
      <c r="BA520" s="404"/>
      <c r="BB520" s="404"/>
      <c r="BC520" s="404"/>
      <c r="BD520" s="404"/>
    </row>
    <row r="521" spans="1:56" ht="26.25" customHeight="1">
      <c r="A521" s="398" t="s">
        <v>13676</v>
      </c>
      <c r="B521" s="398" t="s">
        <v>4778</v>
      </c>
      <c r="C521" s="399"/>
      <c r="D521" s="398" t="s">
        <v>4951</v>
      </c>
      <c r="E521" s="400"/>
      <c r="F521" s="401"/>
      <c r="G521" s="41" t="s">
        <v>4781</v>
      </c>
      <c r="H521" s="68" t="s">
        <v>4781</v>
      </c>
      <c r="I521" s="44"/>
      <c r="J521" s="23"/>
      <c r="K521" s="23"/>
      <c r="L521" s="23"/>
      <c r="M521" s="23"/>
      <c r="N521" s="23"/>
      <c r="O521" s="400"/>
      <c r="P521" s="114" t="s">
        <v>13677</v>
      </c>
      <c r="Q521" s="114" t="s">
        <v>13678</v>
      </c>
      <c r="R521" s="400"/>
      <c r="S521" s="400"/>
      <c r="T521" s="114" t="s">
        <v>156</v>
      </c>
      <c r="U521" s="114">
        <v>2020</v>
      </c>
      <c r="V521" s="400"/>
      <c r="W521" s="400"/>
      <c r="X521" s="400"/>
      <c r="Y521" s="400"/>
      <c r="Z521" s="400"/>
      <c r="AA521" s="400"/>
      <c r="AB521" s="400"/>
      <c r="AC521" s="400"/>
      <c r="AD521" s="400"/>
      <c r="AE521" s="400"/>
      <c r="AF521" s="400"/>
      <c r="AG521" s="400"/>
      <c r="AH521" s="400"/>
      <c r="AI521" s="400"/>
      <c r="AJ521" s="400"/>
      <c r="AK521" s="400"/>
      <c r="AL521" s="400"/>
      <c r="AM521" s="400"/>
      <c r="AN521" s="402"/>
      <c r="AO521" s="393" t="s">
        <v>13598</v>
      </c>
      <c r="AP521" s="368" t="s">
        <v>11249</v>
      </c>
      <c r="AQ521" s="403">
        <v>44161</v>
      </c>
      <c r="AR521" s="121" t="s">
        <v>39</v>
      </c>
      <c r="AS521" s="404"/>
      <c r="AT521" s="404"/>
      <c r="AU521" s="404"/>
      <c r="AV521" s="404"/>
      <c r="AW521" s="404"/>
      <c r="AX521" s="404"/>
      <c r="AY521" s="404"/>
      <c r="AZ521" s="404"/>
      <c r="BA521" s="404"/>
      <c r="BB521" s="404"/>
      <c r="BC521" s="404"/>
      <c r="BD521" s="404"/>
    </row>
    <row r="522" spans="1:56" ht="26.25" customHeight="1">
      <c r="A522" s="362" t="s">
        <v>13679</v>
      </c>
      <c r="B522" s="362" t="s">
        <v>4778</v>
      </c>
      <c r="C522" s="362"/>
      <c r="D522" s="362" t="s">
        <v>5021</v>
      </c>
      <c r="E522" s="363"/>
      <c r="F522" s="18"/>
      <c r="G522" s="618"/>
      <c r="H522" s="70" t="s">
        <v>13612</v>
      </c>
      <c r="I522" s="44"/>
      <c r="J522" s="23"/>
      <c r="K522" s="23"/>
      <c r="L522" s="23"/>
      <c r="M522" s="23"/>
      <c r="N522" s="23"/>
      <c r="O522" s="379"/>
      <c r="P522" s="365" t="s">
        <v>13680</v>
      </c>
      <c r="Q522" s="365"/>
      <c r="R522" s="365"/>
      <c r="S522" s="375"/>
      <c r="T522" s="364" t="s">
        <v>156</v>
      </c>
      <c r="U522" s="364">
        <v>2017</v>
      </c>
      <c r="V522" s="392" t="s">
        <v>4783</v>
      </c>
      <c r="W522" s="363"/>
      <c r="X522" s="363"/>
      <c r="Y522" s="365"/>
      <c r="Z522" s="363"/>
      <c r="AA522" s="363"/>
      <c r="AB522" s="363"/>
      <c r="AC522" s="363"/>
      <c r="AD522" s="363"/>
      <c r="AE522" s="363"/>
      <c r="AF522" s="363"/>
      <c r="AG522" s="363"/>
      <c r="AH522" s="363"/>
      <c r="AI522" s="363"/>
      <c r="AJ522" s="363"/>
      <c r="AK522" s="363"/>
      <c r="AL522" s="365" t="s">
        <v>548</v>
      </c>
      <c r="AM522" s="363"/>
      <c r="AN522" s="619"/>
      <c r="AO522" s="393" t="s">
        <v>13598</v>
      </c>
      <c r="AP522" s="368" t="s">
        <v>11249</v>
      </c>
      <c r="AQ522" s="462">
        <v>44027</v>
      </c>
      <c r="AR522" s="463" t="s">
        <v>39</v>
      </c>
      <c r="AS522" s="464"/>
      <c r="AT522" s="464"/>
      <c r="AU522" s="464"/>
      <c r="AV522" s="464"/>
      <c r="AW522" s="464"/>
      <c r="AX522" s="464"/>
      <c r="AY522" s="464"/>
      <c r="AZ522" s="464"/>
      <c r="BA522" s="464"/>
      <c r="BB522" s="464"/>
      <c r="BC522" s="464"/>
      <c r="BD522" s="464"/>
    </row>
    <row r="523" spans="1:56" ht="26.25" customHeight="1">
      <c r="A523" s="398" t="s">
        <v>13679</v>
      </c>
      <c r="B523" s="398" t="s">
        <v>4778</v>
      </c>
      <c r="C523" s="399"/>
      <c r="D523" s="398" t="s">
        <v>13596</v>
      </c>
      <c r="E523" s="400"/>
      <c r="F523" s="401"/>
      <c r="G523" s="41" t="s">
        <v>4781</v>
      </c>
      <c r="H523" s="68" t="s">
        <v>4781</v>
      </c>
      <c r="I523" s="44"/>
      <c r="J523" s="23"/>
      <c r="K523" s="23"/>
      <c r="L523" s="23"/>
      <c r="M523" s="23"/>
      <c r="N523" s="23"/>
      <c r="O523" s="400"/>
      <c r="P523" s="114" t="s">
        <v>13681</v>
      </c>
      <c r="Q523" s="114" t="s">
        <v>13681</v>
      </c>
      <c r="R523" s="400"/>
      <c r="S523" s="400"/>
      <c r="T523" s="114" t="s">
        <v>156</v>
      </c>
      <c r="U523" s="114">
        <v>2020</v>
      </c>
      <c r="V523" s="400"/>
      <c r="W523" s="400"/>
      <c r="X523" s="400"/>
      <c r="Y523" s="400"/>
      <c r="Z523" s="400"/>
      <c r="AA523" s="400"/>
      <c r="AB523" s="400"/>
      <c r="AC523" s="400"/>
      <c r="AD523" s="400"/>
      <c r="AE523" s="400"/>
      <c r="AF523" s="400"/>
      <c r="AG523" s="400"/>
      <c r="AH523" s="400"/>
      <c r="AI523" s="400"/>
      <c r="AJ523" s="400"/>
      <c r="AK523" s="400"/>
      <c r="AL523" s="400"/>
      <c r="AM523" s="400"/>
      <c r="AN523" s="402"/>
      <c r="AO523" s="393" t="s">
        <v>13598</v>
      </c>
      <c r="AP523" s="368" t="s">
        <v>11249</v>
      </c>
      <c r="AQ523" s="403">
        <v>44161</v>
      </c>
      <c r="AR523" s="121" t="s">
        <v>39</v>
      </c>
      <c r="AS523" s="404"/>
      <c r="AT523" s="404"/>
      <c r="AU523" s="404"/>
      <c r="AV523" s="404"/>
      <c r="AW523" s="404"/>
      <c r="AX523" s="404"/>
      <c r="AY523" s="404"/>
      <c r="AZ523" s="404"/>
      <c r="BA523" s="404"/>
      <c r="BB523" s="404"/>
      <c r="BC523" s="404"/>
      <c r="BD523" s="404"/>
    </row>
    <row r="524" spans="1:56" ht="26.25" customHeight="1">
      <c r="A524" s="398" t="s">
        <v>13682</v>
      </c>
      <c r="B524" s="398" t="s">
        <v>4778</v>
      </c>
      <c r="C524" s="399"/>
      <c r="D524" s="398" t="s">
        <v>7657</v>
      </c>
      <c r="E524" s="400"/>
      <c r="F524" s="401"/>
      <c r="G524" s="41" t="s">
        <v>4781</v>
      </c>
      <c r="H524" s="68" t="s">
        <v>4781</v>
      </c>
      <c r="I524" s="44"/>
      <c r="J524" s="23"/>
      <c r="K524" s="23"/>
      <c r="L524" s="23"/>
      <c r="M524" s="23"/>
      <c r="N524" s="23"/>
      <c r="O524" s="400"/>
      <c r="P524" s="114" t="s">
        <v>13683</v>
      </c>
      <c r="Q524" s="114" t="s">
        <v>13683</v>
      </c>
      <c r="R524" s="400"/>
      <c r="S524" s="400"/>
      <c r="T524" s="114" t="s">
        <v>156</v>
      </c>
      <c r="U524" s="114">
        <v>2020</v>
      </c>
      <c r="V524" s="400"/>
      <c r="W524" s="400"/>
      <c r="X524" s="400"/>
      <c r="Y524" s="400"/>
      <c r="Z524" s="400"/>
      <c r="AA524" s="400"/>
      <c r="AB524" s="400"/>
      <c r="AC524" s="400"/>
      <c r="AD524" s="400"/>
      <c r="AE524" s="400"/>
      <c r="AF524" s="400"/>
      <c r="AG524" s="400"/>
      <c r="AH524" s="400"/>
      <c r="AI524" s="400"/>
      <c r="AJ524" s="400"/>
      <c r="AK524" s="400"/>
      <c r="AL524" s="400"/>
      <c r="AM524" s="400"/>
      <c r="AN524" s="402"/>
      <c r="AO524" s="393" t="s">
        <v>13598</v>
      </c>
      <c r="AP524" s="368" t="s">
        <v>11249</v>
      </c>
      <c r="AQ524" s="403">
        <v>44161</v>
      </c>
      <c r="AR524" s="121" t="s">
        <v>39</v>
      </c>
      <c r="AS524" s="404"/>
      <c r="AT524" s="404"/>
      <c r="AU524" s="404"/>
      <c r="AV524" s="404"/>
      <c r="AW524" s="404"/>
      <c r="AX524" s="404"/>
      <c r="AY524" s="404"/>
      <c r="AZ524" s="404"/>
      <c r="BA524" s="404"/>
      <c r="BB524" s="404"/>
      <c r="BC524" s="404"/>
      <c r="BD524" s="404"/>
    </row>
    <row r="525" spans="1:56" ht="26.25" customHeight="1">
      <c r="A525" s="398" t="s">
        <v>13684</v>
      </c>
      <c r="B525" s="398" t="s">
        <v>4778</v>
      </c>
      <c r="C525" s="442"/>
      <c r="D525" s="398" t="s">
        <v>4955</v>
      </c>
      <c r="E525" s="63"/>
      <c r="F525" s="617"/>
      <c r="G525" s="41" t="s">
        <v>4781</v>
      </c>
      <c r="H525" s="68" t="s">
        <v>4781</v>
      </c>
      <c r="I525" s="44"/>
      <c r="J525" s="23"/>
      <c r="K525" s="23"/>
      <c r="L525" s="23"/>
      <c r="M525" s="23"/>
      <c r="N525" s="23"/>
      <c r="O525" s="63"/>
      <c r="P525" s="114" t="s">
        <v>13685</v>
      </c>
      <c r="Q525" s="114" t="s">
        <v>13686</v>
      </c>
      <c r="R525" s="63"/>
      <c r="S525" s="63"/>
      <c r="T525" s="114" t="s">
        <v>156</v>
      </c>
      <c r="U525" s="114">
        <v>2020</v>
      </c>
      <c r="V525" s="63"/>
      <c r="W525" s="63"/>
      <c r="X525" s="63"/>
      <c r="Y525" s="63"/>
      <c r="Z525" s="63"/>
      <c r="AA525" s="63"/>
      <c r="AB525" s="63"/>
      <c r="AC525" s="63"/>
      <c r="AD525" s="63"/>
      <c r="AE525" s="400"/>
      <c r="AF525" s="400"/>
      <c r="AG525" s="400"/>
      <c r="AH525" s="400"/>
      <c r="AI525" s="400"/>
      <c r="AJ525" s="400"/>
      <c r="AK525" s="400"/>
      <c r="AL525" s="400"/>
      <c r="AM525" s="400"/>
      <c r="AN525" s="402"/>
      <c r="AO525" s="393" t="s">
        <v>13598</v>
      </c>
      <c r="AP525" s="368" t="s">
        <v>11249</v>
      </c>
      <c r="AQ525" s="403">
        <v>44161</v>
      </c>
      <c r="AR525" s="121" t="s">
        <v>39</v>
      </c>
      <c r="AS525" s="404"/>
      <c r="AT525" s="404"/>
      <c r="AU525" s="404"/>
      <c r="AV525" s="404"/>
      <c r="AW525" s="404"/>
      <c r="AX525" s="404"/>
      <c r="AY525" s="404"/>
      <c r="AZ525" s="404"/>
      <c r="BA525" s="404"/>
      <c r="BB525" s="404"/>
      <c r="BC525" s="404"/>
      <c r="BD525" s="404"/>
    </row>
    <row r="526" spans="1:56" ht="26.25" customHeight="1">
      <c r="A526" s="398" t="s">
        <v>13687</v>
      </c>
      <c r="B526" s="398" t="s">
        <v>4778</v>
      </c>
      <c r="C526" s="442"/>
      <c r="D526" s="398" t="s">
        <v>4951</v>
      </c>
      <c r="E526" s="63"/>
      <c r="F526" s="617"/>
      <c r="G526" s="41" t="s">
        <v>4781</v>
      </c>
      <c r="H526" s="68" t="s">
        <v>4781</v>
      </c>
      <c r="I526" s="44"/>
      <c r="J526" s="23"/>
      <c r="K526" s="23"/>
      <c r="L526" s="23"/>
      <c r="M526" s="23"/>
      <c r="N526" s="23"/>
      <c r="O526" s="63"/>
      <c r="P526" s="114" t="s">
        <v>13688</v>
      </c>
      <c r="Q526" s="114" t="s">
        <v>13688</v>
      </c>
      <c r="R526" s="63"/>
      <c r="S526" s="63"/>
      <c r="T526" s="114" t="s">
        <v>156</v>
      </c>
      <c r="U526" s="114">
        <v>2020</v>
      </c>
      <c r="V526" s="63"/>
      <c r="W526" s="63"/>
      <c r="X526" s="63"/>
      <c r="Y526" s="63"/>
      <c r="Z526" s="63"/>
      <c r="AA526" s="63"/>
      <c r="AB526" s="63"/>
      <c r="AC526" s="63"/>
      <c r="AD526" s="63"/>
      <c r="AE526" s="400"/>
      <c r="AF526" s="400"/>
      <c r="AG526" s="400"/>
      <c r="AH526" s="400"/>
      <c r="AI526" s="400"/>
      <c r="AJ526" s="400"/>
      <c r="AK526" s="400"/>
      <c r="AL526" s="400"/>
      <c r="AM526" s="400"/>
      <c r="AN526" s="402"/>
      <c r="AO526" s="393" t="s">
        <v>13598</v>
      </c>
      <c r="AP526" s="368" t="s">
        <v>11249</v>
      </c>
      <c r="AQ526" s="403">
        <v>44161</v>
      </c>
      <c r="AR526" s="121" t="s">
        <v>39</v>
      </c>
      <c r="AS526" s="404"/>
      <c r="AT526" s="404"/>
      <c r="AU526" s="404"/>
      <c r="AV526" s="404"/>
      <c r="AW526" s="404"/>
      <c r="AX526" s="404"/>
      <c r="AY526" s="404"/>
      <c r="AZ526" s="404"/>
      <c r="BA526" s="404"/>
      <c r="BB526" s="404"/>
      <c r="BC526" s="404"/>
      <c r="BD526" s="404"/>
    </row>
    <row r="527" spans="1:56" ht="26.25" customHeight="1">
      <c r="A527" s="362" t="s">
        <v>13689</v>
      </c>
      <c r="B527" s="362" t="s">
        <v>4778</v>
      </c>
      <c r="C527" s="362"/>
      <c r="D527" s="362" t="s">
        <v>5123</v>
      </c>
      <c r="E527" s="363"/>
      <c r="F527" s="18"/>
      <c r="G527" s="618"/>
      <c r="H527" s="70" t="s">
        <v>13612</v>
      </c>
      <c r="I527" s="44"/>
      <c r="J527" s="23"/>
      <c r="K527" s="23"/>
      <c r="L527" s="23"/>
      <c r="M527" s="23"/>
      <c r="N527" s="23"/>
      <c r="O527" s="379"/>
      <c r="P527" s="365" t="s">
        <v>13690</v>
      </c>
      <c r="Q527" s="365"/>
      <c r="R527" s="365"/>
      <c r="S527" s="375"/>
      <c r="T527" s="364" t="s">
        <v>156</v>
      </c>
      <c r="U527" s="364">
        <v>2017</v>
      </c>
      <c r="V527" s="392" t="s">
        <v>4783</v>
      </c>
      <c r="W527" s="363"/>
      <c r="X527" s="363"/>
      <c r="Y527" s="365"/>
      <c r="Z527" s="363"/>
      <c r="AA527" s="363"/>
      <c r="AB527" s="363"/>
      <c r="AC527" s="363"/>
      <c r="AD527" s="363"/>
      <c r="AE527" s="363"/>
      <c r="AF527" s="363"/>
      <c r="AG527" s="363"/>
      <c r="AH527" s="363"/>
      <c r="AI527" s="363"/>
      <c r="AJ527" s="363"/>
      <c r="AK527" s="363"/>
      <c r="AL527" s="365" t="s">
        <v>548</v>
      </c>
      <c r="AM527" s="363"/>
      <c r="AN527" s="619"/>
      <c r="AO527" s="393" t="s">
        <v>13598</v>
      </c>
      <c r="AP527" s="368" t="s">
        <v>11249</v>
      </c>
      <c r="AQ527" s="462">
        <v>44027</v>
      </c>
      <c r="AR527" s="463" t="s">
        <v>39</v>
      </c>
      <c r="AS527" s="464"/>
      <c r="AT527" s="464"/>
      <c r="AU527" s="464"/>
      <c r="AV527" s="464"/>
      <c r="AW527" s="464"/>
      <c r="AX527" s="464"/>
      <c r="AY527" s="464"/>
      <c r="AZ527" s="464"/>
      <c r="BA527" s="464"/>
      <c r="BB527" s="464"/>
      <c r="BC527" s="464"/>
      <c r="BD527" s="464"/>
    </row>
    <row r="528" spans="1:56" ht="26.25" customHeight="1">
      <c r="A528" s="398" t="s">
        <v>13689</v>
      </c>
      <c r="B528" s="398" t="s">
        <v>4778</v>
      </c>
      <c r="C528" s="442"/>
      <c r="D528" s="398" t="s">
        <v>13691</v>
      </c>
      <c r="E528" s="63"/>
      <c r="F528" s="617"/>
      <c r="G528" s="41" t="s">
        <v>4781</v>
      </c>
      <c r="H528" s="68" t="s">
        <v>4781</v>
      </c>
      <c r="I528" s="44"/>
      <c r="J528" s="23"/>
      <c r="K528" s="23"/>
      <c r="L528" s="23"/>
      <c r="M528" s="23"/>
      <c r="N528" s="23"/>
      <c r="O528" s="63"/>
      <c r="P528" s="114" t="s">
        <v>13692</v>
      </c>
      <c r="Q528" s="114" t="s">
        <v>13692</v>
      </c>
      <c r="R528" s="63"/>
      <c r="S528" s="63"/>
      <c r="T528" s="114" t="s">
        <v>156</v>
      </c>
      <c r="U528" s="114">
        <v>2020</v>
      </c>
      <c r="V528" s="63"/>
      <c r="W528" s="63"/>
      <c r="X528" s="63"/>
      <c r="Y528" s="63"/>
      <c r="Z528" s="63"/>
      <c r="AA528" s="63"/>
      <c r="AB528" s="63"/>
      <c r="AC528" s="63"/>
      <c r="AD528" s="63"/>
      <c r="AE528" s="400"/>
      <c r="AF528" s="400"/>
      <c r="AG528" s="400"/>
      <c r="AH528" s="400"/>
      <c r="AI528" s="400"/>
      <c r="AJ528" s="400"/>
      <c r="AK528" s="400"/>
      <c r="AL528" s="400"/>
      <c r="AM528" s="400"/>
      <c r="AN528" s="402"/>
      <c r="AO528" s="393" t="s">
        <v>13598</v>
      </c>
      <c r="AP528" s="368" t="s">
        <v>11249</v>
      </c>
      <c r="AQ528" s="403">
        <v>44161</v>
      </c>
      <c r="AR528" s="121" t="s">
        <v>39</v>
      </c>
      <c r="AS528" s="404"/>
      <c r="AT528" s="404"/>
      <c r="AU528" s="404"/>
      <c r="AV528" s="404"/>
      <c r="AW528" s="404"/>
      <c r="AX528" s="404"/>
      <c r="AY528" s="404"/>
      <c r="AZ528" s="404"/>
      <c r="BA528" s="404"/>
      <c r="BB528" s="404"/>
      <c r="BC528" s="404"/>
      <c r="BD528" s="404"/>
    </row>
    <row r="529" spans="1:56" ht="26.25" customHeight="1">
      <c r="A529" s="398" t="s">
        <v>13693</v>
      </c>
      <c r="B529" s="398" t="s">
        <v>4778</v>
      </c>
      <c r="C529" s="442"/>
      <c r="D529" s="398" t="s">
        <v>7520</v>
      </c>
      <c r="E529" s="63"/>
      <c r="F529" s="617"/>
      <c r="G529" s="41" t="s">
        <v>4781</v>
      </c>
      <c r="H529" s="68" t="s">
        <v>4781</v>
      </c>
      <c r="I529" s="44"/>
      <c r="J529" s="23"/>
      <c r="K529" s="23"/>
      <c r="L529" s="23"/>
      <c r="M529" s="23"/>
      <c r="N529" s="23"/>
      <c r="O529" s="63"/>
      <c r="P529" s="114" t="s">
        <v>13694</v>
      </c>
      <c r="Q529" s="114" t="s">
        <v>13695</v>
      </c>
      <c r="R529" s="63"/>
      <c r="S529" s="63"/>
      <c r="T529" s="114" t="s">
        <v>156</v>
      </c>
      <c r="U529" s="114">
        <v>2020</v>
      </c>
      <c r="V529" s="63"/>
      <c r="W529" s="63"/>
      <c r="X529" s="63"/>
      <c r="Y529" s="63"/>
      <c r="Z529" s="63"/>
      <c r="AA529" s="63"/>
      <c r="AB529" s="63"/>
      <c r="AC529" s="63"/>
      <c r="AD529" s="63"/>
      <c r="AE529" s="400"/>
      <c r="AF529" s="400"/>
      <c r="AG529" s="400"/>
      <c r="AH529" s="400"/>
      <c r="AI529" s="400"/>
      <c r="AJ529" s="400"/>
      <c r="AK529" s="400"/>
      <c r="AL529" s="400"/>
      <c r="AM529" s="400"/>
      <c r="AN529" s="402"/>
      <c r="AO529" s="393" t="s">
        <v>13598</v>
      </c>
      <c r="AP529" s="368" t="s">
        <v>11249</v>
      </c>
      <c r="AQ529" s="403">
        <v>44161</v>
      </c>
      <c r="AR529" s="121" t="s">
        <v>39</v>
      </c>
      <c r="AS529" s="404"/>
      <c r="AT529" s="404"/>
      <c r="AU529" s="404"/>
      <c r="AV529" s="404"/>
      <c r="AW529" s="404"/>
      <c r="AX529" s="404"/>
      <c r="AY529" s="404"/>
      <c r="AZ529" s="404"/>
      <c r="BA529" s="404"/>
      <c r="BB529" s="404"/>
      <c r="BC529" s="404"/>
      <c r="BD529" s="404"/>
    </row>
    <row r="530" spans="1:56" ht="26.25" customHeight="1">
      <c r="A530" s="398" t="s">
        <v>13696</v>
      </c>
      <c r="B530" s="398" t="s">
        <v>4778</v>
      </c>
      <c r="C530" s="399"/>
      <c r="D530" s="398" t="s">
        <v>13697</v>
      </c>
      <c r="E530" s="400"/>
      <c r="F530" s="401"/>
      <c r="G530" s="41" t="s">
        <v>4781</v>
      </c>
      <c r="H530" s="68" t="s">
        <v>4781</v>
      </c>
      <c r="I530" s="44"/>
      <c r="J530" s="23"/>
      <c r="K530" s="23"/>
      <c r="L530" s="23"/>
      <c r="M530" s="23"/>
      <c r="N530" s="23"/>
      <c r="O530" s="400"/>
      <c r="P530" s="114" t="s">
        <v>13698</v>
      </c>
      <c r="Q530" s="114" t="s">
        <v>13698</v>
      </c>
      <c r="R530" s="400"/>
      <c r="S530" s="400"/>
      <c r="T530" s="114" t="s">
        <v>156</v>
      </c>
      <c r="U530" s="114">
        <v>2020</v>
      </c>
      <c r="V530" s="400"/>
      <c r="W530" s="400"/>
      <c r="X530" s="400"/>
      <c r="Y530" s="400"/>
      <c r="Z530" s="400"/>
      <c r="AA530" s="400"/>
      <c r="AB530" s="400"/>
      <c r="AC530" s="400"/>
      <c r="AD530" s="400"/>
      <c r="AE530" s="400"/>
      <c r="AF530" s="400"/>
      <c r="AG530" s="400"/>
      <c r="AH530" s="400"/>
      <c r="AI530" s="400"/>
      <c r="AJ530" s="400"/>
      <c r="AK530" s="400"/>
      <c r="AL530" s="400"/>
      <c r="AM530" s="400"/>
      <c r="AN530" s="402"/>
      <c r="AO530" s="393" t="s">
        <v>13598</v>
      </c>
      <c r="AP530" s="368" t="s">
        <v>11249</v>
      </c>
      <c r="AQ530" s="403">
        <v>44161</v>
      </c>
      <c r="AR530" s="121" t="s">
        <v>39</v>
      </c>
      <c r="AS530" s="404"/>
      <c r="AT530" s="404"/>
      <c r="AU530" s="404"/>
      <c r="AV530" s="404"/>
      <c r="AW530" s="404"/>
      <c r="AX530" s="404"/>
      <c r="AY530" s="404"/>
      <c r="AZ530" s="404"/>
      <c r="BA530" s="404"/>
      <c r="BB530" s="404"/>
      <c r="BC530" s="404"/>
      <c r="BD530" s="404"/>
    </row>
    <row r="531" spans="1:56" ht="26.25" customHeight="1">
      <c r="A531" s="362" t="s">
        <v>13699</v>
      </c>
      <c r="B531" s="362" t="s">
        <v>4778</v>
      </c>
      <c r="C531" s="362"/>
      <c r="D531" s="362" t="s">
        <v>13700</v>
      </c>
      <c r="E531" s="363"/>
      <c r="F531" s="18"/>
      <c r="G531" s="618"/>
      <c r="H531" s="70" t="s">
        <v>13612</v>
      </c>
      <c r="I531" s="44"/>
      <c r="J531" s="23"/>
      <c r="K531" s="23"/>
      <c r="L531" s="23"/>
      <c r="M531" s="23"/>
      <c r="N531" s="23"/>
      <c r="O531" s="379"/>
      <c r="P531" s="365" t="s">
        <v>13701</v>
      </c>
      <c r="Q531" s="365"/>
      <c r="R531" s="365"/>
      <c r="S531" s="375"/>
      <c r="T531" s="364" t="s">
        <v>156</v>
      </c>
      <c r="U531" s="364">
        <v>2017</v>
      </c>
      <c r="V531" s="392" t="s">
        <v>4783</v>
      </c>
      <c r="W531" s="363"/>
      <c r="X531" s="363"/>
      <c r="Y531" s="365"/>
      <c r="Z531" s="363"/>
      <c r="AA531" s="363"/>
      <c r="AB531" s="363"/>
      <c r="AC531" s="363"/>
      <c r="AD531" s="363"/>
      <c r="AE531" s="363"/>
      <c r="AF531" s="363"/>
      <c r="AG531" s="363"/>
      <c r="AH531" s="363"/>
      <c r="AI531" s="363"/>
      <c r="AJ531" s="363"/>
      <c r="AK531" s="363"/>
      <c r="AL531" s="365" t="s">
        <v>548</v>
      </c>
      <c r="AM531" s="363"/>
      <c r="AN531" s="619"/>
      <c r="AO531" s="393" t="s">
        <v>13598</v>
      </c>
      <c r="AP531" s="368" t="s">
        <v>11249</v>
      </c>
      <c r="AQ531" s="462">
        <v>44027</v>
      </c>
      <c r="AR531" s="463" t="s">
        <v>39</v>
      </c>
      <c r="AS531" s="464"/>
      <c r="AT531" s="464"/>
      <c r="AU531" s="464"/>
      <c r="AV531" s="464"/>
      <c r="AW531" s="464"/>
      <c r="AX531" s="464"/>
      <c r="AY531" s="464"/>
      <c r="AZ531" s="464"/>
      <c r="BA531" s="464"/>
      <c r="BB531" s="464"/>
      <c r="BC531" s="464"/>
      <c r="BD531" s="464"/>
    </row>
    <row r="532" spans="1:56" ht="26.25" customHeight="1">
      <c r="A532" s="398" t="s">
        <v>13699</v>
      </c>
      <c r="B532" s="398" t="s">
        <v>4778</v>
      </c>
      <c r="C532" s="442"/>
      <c r="D532" s="398" t="s">
        <v>13702</v>
      </c>
      <c r="E532" s="63"/>
      <c r="F532" s="617"/>
      <c r="G532" s="41" t="s">
        <v>4781</v>
      </c>
      <c r="H532" s="68" t="s">
        <v>4781</v>
      </c>
      <c r="I532" s="44"/>
      <c r="J532" s="23"/>
      <c r="K532" s="23"/>
      <c r="L532" s="23"/>
      <c r="M532" s="23"/>
      <c r="N532" s="23"/>
      <c r="O532" s="63"/>
      <c r="P532" s="114" t="s">
        <v>13703</v>
      </c>
      <c r="Q532" s="114" t="s">
        <v>13703</v>
      </c>
      <c r="R532" s="63"/>
      <c r="S532" s="63"/>
      <c r="T532" s="114" t="s">
        <v>156</v>
      </c>
      <c r="U532" s="114">
        <v>2020</v>
      </c>
      <c r="V532" s="63"/>
      <c r="W532" s="63"/>
      <c r="X532" s="63"/>
      <c r="Y532" s="63"/>
      <c r="Z532" s="63"/>
      <c r="AA532" s="63"/>
      <c r="AB532" s="63"/>
      <c r="AC532" s="63"/>
      <c r="AD532" s="63"/>
      <c r="AE532" s="400"/>
      <c r="AF532" s="400"/>
      <c r="AG532" s="400"/>
      <c r="AH532" s="400"/>
      <c r="AI532" s="400"/>
      <c r="AJ532" s="400"/>
      <c r="AK532" s="400"/>
      <c r="AL532" s="400"/>
      <c r="AM532" s="400"/>
      <c r="AN532" s="402"/>
      <c r="AO532" s="393" t="s">
        <v>13598</v>
      </c>
      <c r="AP532" s="368" t="s">
        <v>11249</v>
      </c>
      <c r="AQ532" s="403">
        <v>44161</v>
      </c>
      <c r="AR532" s="121" t="s">
        <v>39</v>
      </c>
      <c r="AS532" s="404"/>
      <c r="AT532" s="404"/>
      <c r="AU532" s="404"/>
      <c r="AV532" s="404"/>
      <c r="AW532" s="404"/>
      <c r="AX532" s="404"/>
      <c r="AY532" s="404"/>
      <c r="AZ532" s="404"/>
      <c r="BA532" s="404"/>
      <c r="BB532" s="404"/>
      <c r="BC532" s="404"/>
      <c r="BD532" s="404"/>
    </row>
    <row r="533" spans="1:56" ht="26.25" customHeight="1">
      <c r="A533" s="398" t="s">
        <v>13704</v>
      </c>
      <c r="B533" s="398" t="s">
        <v>4778</v>
      </c>
      <c r="C533" s="399"/>
      <c r="D533" s="398" t="s">
        <v>5650</v>
      </c>
      <c r="E533" s="400"/>
      <c r="F533" s="401"/>
      <c r="G533" s="41" t="s">
        <v>4781</v>
      </c>
      <c r="H533" s="68" t="s">
        <v>4781</v>
      </c>
      <c r="I533" s="44"/>
      <c r="J533" s="23"/>
      <c r="K533" s="23"/>
      <c r="L533" s="23"/>
      <c r="M533" s="23"/>
      <c r="N533" s="23"/>
      <c r="O533" s="400"/>
      <c r="P533" s="114" t="s">
        <v>13705</v>
      </c>
      <c r="Q533" s="114" t="s">
        <v>13705</v>
      </c>
      <c r="R533" s="400"/>
      <c r="S533" s="400"/>
      <c r="T533" s="114" t="s">
        <v>156</v>
      </c>
      <c r="U533" s="114">
        <v>2020</v>
      </c>
      <c r="V533" s="400"/>
      <c r="W533" s="400"/>
      <c r="X533" s="400"/>
      <c r="Y533" s="400"/>
      <c r="Z533" s="400"/>
      <c r="AA533" s="400"/>
      <c r="AB533" s="400"/>
      <c r="AC533" s="400"/>
      <c r="AD533" s="400"/>
      <c r="AE533" s="400"/>
      <c r="AF533" s="400"/>
      <c r="AG533" s="400"/>
      <c r="AH533" s="400"/>
      <c r="AI533" s="400"/>
      <c r="AJ533" s="400"/>
      <c r="AK533" s="400"/>
      <c r="AL533" s="400"/>
      <c r="AM533" s="400"/>
      <c r="AN533" s="402"/>
      <c r="AO533" s="393" t="s">
        <v>13598</v>
      </c>
      <c r="AP533" s="368" t="s">
        <v>11249</v>
      </c>
      <c r="AQ533" s="403">
        <v>44161</v>
      </c>
      <c r="AR533" s="121" t="s">
        <v>39</v>
      </c>
      <c r="AS533" s="404"/>
      <c r="AT533" s="404"/>
      <c r="AU533" s="404"/>
      <c r="AV533" s="404"/>
      <c r="AW533" s="404"/>
      <c r="AX533" s="404"/>
      <c r="AY533" s="404"/>
      <c r="AZ533" s="404"/>
      <c r="BA533" s="404"/>
      <c r="BB533" s="404"/>
      <c r="BC533" s="404"/>
      <c r="BD533" s="404"/>
    </row>
    <row r="534" spans="1:56" ht="26.25" customHeight="1">
      <c r="A534" s="398" t="s">
        <v>13706</v>
      </c>
      <c r="B534" s="398" t="s">
        <v>4778</v>
      </c>
      <c r="C534" s="399"/>
      <c r="D534" s="398" t="s">
        <v>13707</v>
      </c>
      <c r="E534" s="400"/>
      <c r="F534" s="401"/>
      <c r="G534" s="41" t="s">
        <v>4781</v>
      </c>
      <c r="H534" s="68" t="s">
        <v>4781</v>
      </c>
      <c r="I534" s="44"/>
      <c r="J534" s="23"/>
      <c r="K534" s="23"/>
      <c r="L534" s="23"/>
      <c r="M534" s="23"/>
      <c r="N534" s="23"/>
      <c r="O534" s="400"/>
      <c r="P534" s="114" t="s">
        <v>13708</v>
      </c>
      <c r="Q534" s="114" t="s">
        <v>13708</v>
      </c>
      <c r="R534" s="400"/>
      <c r="S534" s="400"/>
      <c r="T534" s="114" t="s">
        <v>156</v>
      </c>
      <c r="U534" s="114">
        <v>2020</v>
      </c>
      <c r="V534" s="400"/>
      <c r="W534" s="400"/>
      <c r="X534" s="400"/>
      <c r="Y534" s="400"/>
      <c r="Z534" s="400"/>
      <c r="AA534" s="400"/>
      <c r="AB534" s="400"/>
      <c r="AC534" s="400"/>
      <c r="AD534" s="400"/>
      <c r="AE534" s="400"/>
      <c r="AF534" s="400"/>
      <c r="AG534" s="400"/>
      <c r="AH534" s="400"/>
      <c r="AI534" s="400"/>
      <c r="AJ534" s="400"/>
      <c r="AK534" s="400"/>
      <c r="AL534" s="400"/>
      <c r="AM534" s="400"/>
      <c r="AN534" s="402"/>
      <c r="AO534" s="393" t="s">
        <v>13598</v>
      </c>
      <c r="AP534" s="368" t="s">
        <v>11249</v>
      </c>
      <c r="AQ534" s="403">
        <v>44161</v>
      </c>
      <c r="AR534" s="121" t="s">
        <v>39</v>
      </c>
      <c r="AS534" s="404"/>
      <c r="AT534" s="404"/>
      <c r="AU534" s="404"/>
      <c r="AV534" s="404"/>
      <c r="AW534" s="404"/>
      <c r="AX534" s="404"/>
      <c r="AY534" s="404"/>
      <c r="AZ534" s="404"/>
      <c r="BA534" s="404"/>
      <c r="BB534" s="404"/>
      <c r="BC534" s="404"/>
      <c r="BD534" s="404"/>
    </row>
    <row r="535" spans="1:56" ht="26.25" customHeight="1">
      <c r="A535" s="398" t="s">
        <v>13709</v>
      </c>
      <c r="B535" s="398" t="s">
        <v>4778</v>
      </c>
      <c r="C535" s="442"/>
      <c r="D535" s="398" t="s">
        <v>7567</v>
      </c>
      <c r="E535" s="63"/>
      <c r="F535" s="617"/>
      <c r="G535" s="41" t="s">
        <v>4781</v>
      </c>
      <c r="H535" s="68" t="s">
        <v>4781</v>
      </c>
      <c r="I535" s="44"/>
      <c r="J535" s="23"/>
      <c r="K535" s="23"/>
      <c r="L535" s="23"/>
      <c r="M535" s="23"/>
      <c r="N535" s="23"/>
      <c r="O535" s="63"/>
      <c r="P535" s="114" t="s">
        <v>13710</v>
      </c>
      <c r="Q535" s="114" t="s">
        <v>13710</v>
      </c>
      <c r="R535" s="63"/>
      <c r="S535" s="63"/>
      <c r="T535" s="114" t="s">
        <v>156</v>
      </c>
      <c r="U535" s="114">
        <v>2020</v>
      </c>
      <c r="V535" s="63"/>
      <c r="W535" s="63"/>
      <c r="X535" s="63"/>
      <c r="Y535" s="63"/>
      <c r="Z535" s="63"/>
      <c r="AA535" s="63"/>
      <c r="AB535" s="63"/>
      <c r="AC535" s="63"/>
      <c r="AD535" s="63"/>
      <c r="AE535" s="400"/>
      <c r="AF535" s="400"/>
      <c r="AG535" s="400"/>
      <c r="AH535" s="400"/>
      <c r="AI535" s="400"/>
      <c r="AJ535" s="400"/>
      <c r="AK535" s="400"/>
      <c r="AL535" s="400"/>
      <c r="AM535" s="400"/>
      <c r="AN535" s="402"/>
      <c r="AO535" s="393" t="s">
        <v>13598</v>
      </c>
      <c r="AP535" s="368" t="s">
        <v>11249</v>
      </c>
      <c r="AQ535" s="403">
        <v>44161</v>
      </c>
      <c r="AR535" s="121" t="s">
        <v>39</v>
      </c>
      <c r="AS535" s="404"/>
      <c r="AT535" s="404"/>
      <c r="AU535" s="404"/>
      <c r="AV535" s="404"/>
      <c r="AW535" s="404"/>
      <c r="AX535" s="404"/>
      <c r="AY535" s="404"/>
      <c r="AZ535" s="404"/>
      <c r="BA535" s="404"/>
      <c r="BB535" s="404"/>
      <c r="BC535" s="404"/>
      <c r="BD535" s="404"/>
    </row>
    <row r="536" spans="1:56" ht="26.25" customHeight="1">
      <c r="A536" s="398" t="s">
        <v>13711</v>
      </c>
      <c r="B536" s="398" t="s">
        <v>4778</v>
      </c>
      <c r="C536" s="399"/>
      <c r="D536" s="398" t="s">
        <v>5606</v>
      </c>
      <c r="E536" s="400"/>
      <c r="F536" s="401"/>
      <c r="G536" s="41" t="s">
        <v>4781</v>
      </c>
      <c r="H536" s="68" t="s">
        <v>4781</v>
      </c>
      <c r="I536" s="44"/>
      <c r="J536" s="23"/>
      <c r="K536" s="23"/>
      <c r="L536" s="23"/>
      <c r="M536" s="23"/>
      <c r="N536" s="23"/>
      <c r="O536" s="400"/>
      <c r="P536" s="114" t="s">
        <v>13712</v>
      </c>
      <c r="Q536" s="114" t="s">
        <v>13712</v>
      </c>
      <c r="R536" s="400"/>
      <c r="S536" s="400"/>
      <c r="T536" s="114" t="s">
        <v>156</v>
      </c>
      <c r="U536" s="114">
        <v>2020</v>
      </c>
      <c r="V536" s="400"/>
      <c r="W536" s="400"/>
      <c r="X536" s="400"/>
      <c r="Y536" s="400"/>
      <c r="Z536" s="400"/>
      <c r="AA536" s="400"/>
      <c r="AB536" s="400"/>
      <c r="AC536" s="400"/>
      <c r="AD536" s="400"/>
      <c r="AE536" s="400"/>
      <c r="AF536" s="400"/>
      <c r="AG536" s="400"/>
      <c r="AH536" s="400"/>
      <c r="AI536" s="400"/>
      <c r="AJ536" s="400"/>
      <c r="AK536" s="400"/>
      <c r="AL536" s="400"/>
      <c r="AM536" s="400"/>
      <c r="AN536" s="402"/>
      <c r="AO536" s="393" t="s">
        <v>13598</v>
      </c>
      <c r="AP536" s="368" t="s">
        <v>11249</v>
      </c>
      <c r="AQ536" s="403">
        <v>44161</v>
      </c>
      <c r="AR536" s="121" t="s">
        <v>39</v>
      </c>
      <c r="AS536" s="404"/>
      <c r="AT536" s="404"/>
      <c r="AU536" s="404"/>
      <c r="AV536" s="404"/>
      <c r="AW536" s="404"/>
      <c r="AX536" s="404"/>
      <c r="AY536" s="404"/>
      <c r="AZ536" s="404"/>
      <c r="BA536" s="404"/>
      <c r="BB536" s="404"/>
      <c r="BC536" s="404"/>
      <c r="BD536" s="404"/>
    </row>
    <row r="537" spans="1:56" ht="26.25" customHeight="1">
      <c r="A537" s="398" t="s">
        <v>13713</v>
      </c>
      <c r="B537" s="398" t="s">
        <v>4778</v>
      </c>
      <c r="C537" s="399"/>
      <c r="D537" s="398" t="s">
        <v>4951</v>
      </c>
      <c r="E537" s="400"/>
      <c r="F537" s="401"/>
      <c r="G537" s="41" t="s">
        <v>4781</v>
      </c>
      <c r="H537" s="68" t="s">
        <v>4781</v>
      </c>
      <c r="I537" s="44"/>
      <c r="J537" s="23"/>
      <c r="K537" s="23"/>
      <c r="L537" s="23"/>
      <c r="M537" s="23"/>
      <c r="N537" s="23"/>
      <c r="O537" s="400"/>
      <c r="P537" s="114" t="s">
        <v>13714</v>
      </c>
      <c r="Q537" s="114" t="s">
        <v>13714</v>
      </c>
      <c r="R537" s="400"/>
      <c r="S537" s="400"/>
      <c r="T537" s="114" t="s">
        <v>156</v>
      </c>
      <c r="U537" s="114">
        <v>2020</v>
      </c>
      <c r="V537" s="400"/>
      <c r="W537" s="400"/>
      <c r="X537" s="400"/>
      <c r="Y537" s="400"/>
      <c r="Z537" s="400"/>
      <c r="AA537" s="400"/>
      <c r="AB537" s="400"/>
      <c r="AC537" s="400"/>
      <c r="AD537" s="400"/>
      <c r="AE537" s="400"/>
      <c r="AF537" s="400"/>
      <c r="AG537" s="400"/>
      <c r="AH537" s="400"/>
      <c r="AI537" s="400"/>
      <c r="AJ537" s="400"/>
      <c r="AK537" s="400"/>
      <c r="AL537" s="400"/>
      <c r="AM537" s="400"/>
      <c r="AN537" s="402"/>
      <c r="AO537" s="393" t="s">
        <v>13598</v>
      </c>
      <c r="AP537" s="368" t="s">
        <v>11249</v>
      </c>
      <c r="AQ537" s="403">
        <v>44161</v>
      </c>
      <c r="AR537" s="121" t="s">
        <v>39</v>
      </c>
      <c r="AS537" s="404"/>
      <c r="AT537" s="404"/>
      <c r="AU537" s="404"/>
      <c r="AV537" s="404"/>
      <c r="AW537" s="404"/>
      <c r="AX537" s="404"/>
      <c r="AY537" s="404"/>
      <c r="AZ537" s="404"/>
      <c r="BA537" s="404"/>
      <c r="BB537" s="404"/>
      <c r="BC537" s="404"/>
      <c r="BD537" s="404"/>
    </row>
    <row r="538" spans="1:56" ht="26.25" customHeight="1">
      <c r="A538" s="362" t="s">
        <v>13715</v>
      </c>
      <c r="B538" s="362" t="s">
        <v>4778</v>
      </c>
      <c r="C538" s="362"/>
      <c r="D538" s="362" t="s">
        <v>5021</v>
      </c>
      <c r="E538" s="363"/>
      <c r="F538" s="18"/>
      <c r="G538" s="618"/>
      <c r="H538" s="70" t="s">
        <v>13612</v>
      </c>
      <c r="I538" s="44"/>
      <c r="J538" s="23"/>
      <c r="K538" s="23"/>
      <c r="L538" s="23"/>
      <c r="M538" s="23"/>
      <c r="N538" s="23"/>
      <c r="O538" s="379"/>
      <c r="P538" s="365" t="s">
        <v>13716</v>
      </c>
      <c r="Q538" s="365"/>
      <c r="R538" s="365"/>
      <c r="S538" s="375"/>
      <c r="T538" s="364" t="s">
        <v>156</v>
      </c>
      <c r="U538" s="364">
        <v>2017</v>
      </c>
      <c r="V538" s="392" t="s">
        <v>4783</v>
      </c>
      <c r="W538" s="363"/>
      <c r="X538" s="363"/>
      <c r="Y538" s="365"/>
      <c r="Z538" s="363"/>
      <c r="AA538" s="363"/>
      <c r="AB538" s="363"/>
      <c r="AC538" s="363"/>
      <c r="AD538" s="363"/>
      <c r="AE538" s="363"/>
      <c r="AF538" s="363"/>
      <c r="AG538" s="363"/>
      <c r="AH538" s="363"/>
      <c r="AI538" s="363"/>
      <c r="AJ538" s="363"/>
      <c r="AK538" s="363"/>
      <c r="AL538" s="365" t="s">
        <v>548</v>
      </c>
      <c r="AM538" s="363"/>
      <c r="AN538" s="619"/>
      <c r="AO538" s="393" t="s">
        <v>13598</v>
      </c>
      <c r="AP538" s="368" t="s">
        <v>11249</v>
      </c>
      <c r="AQ538" s="462">
        <v>44032</v>
      </c>
      <c r="AR538" s="463" t="s">
        <v>39</v>
      </c>
      <c r="AS538" s="464"/>
      <c r="AT538" s="464"/>
      <c r="AU538" s="464"/>
      <c r="AV538" s="464"/>
      <c r="AW538" s="464"/>
      <c r="AX538" s="464"/>
      <c r="AY538" s="464"/>
      <c r="AZ538" s="464"/>
      <c r="BA538" s="464"/>
      <c r="BB538" s="464"/>
      <c r="BC538" s="464"/>
      <c r="BD538" s="464"/>
    </row>
    <row r="539" spans="1:56" ht="26.25" customHeight="1">
      <c r="A539" s="398" t="s">
        <v>13715</v>
      </c>
      <c r="B539" s="398" t="s">
        <v>4778</v>
      </c>
      <c r="C539" s="442"/>
      <c r="D539" s="398" t="s">
        <v>13596</v>
      </c>
      <c r="E539" s="63"/>
      <c r="F539" s="617"/>
      <c r="G539" s="41" t="s">
        <v>4781</v>
      </c>
      <c r="H539" s="68" t="s">
        <v>4781</v>
      </c>
      <c r="I539" s="44"/>
      <c r="J539" s="23"/>
      <c r="K539" s="23"/>
      <c r="L539" s="23"/>
      <c r="M539" s="23"/>
      <c r="N539" s="23"/>
      <c r="O539" s="63"/>
      <c r="P539" s="114" t="s">
        <v>13717</v>
      </c>
      <c r="Q539" s="114" t="s">
        <v>13717</v>
      </c>
      <c r="R539" s="63"/>
      <c r="S539" s="63"/>
      <c r="T539" s="114" t="s">
        <v>156</v>
      </c>
      <c r="U539" s="114">
        <v>2020</v>
      </c>
      <c r="V539" s="63"/>
      <c r="W539" s="63"/>
      <c r="X539" s="63"/>
      <c r="Y539" s="63"/>
      <c r="Z539" s="63"/>
      <c r="AA539" s="63"/>
      <c r="AB539" s="63"/>
      <c r="AC539" s="63"/>
      <c r="AD539" s="63"/>
      <c r="AE539" s="400"/>
      <c r="AF539" s="400"/>
      <c r="AG539" s="400"/>
      <c r="AH539" s="400"/>
      <c r="AI539" s="400"/>
      <c r="AJ539" s="400"/>
      <c r="AK539" s="400"/>
      <c r="AL539" s="400"/>
      <c r="AM539" s="400"/>
      <c r="AN539" s="402"/>
      <c r="AO539" s="393" t="s">
        <v>13598</v>
      </c>
      <c r="AP539" s="368" t="s">
        <v>11249</v>
      </c>
      <c r="AQ539" s="403">
        <v>44161</v>
      </c>
      <c r="AR539" s="121" t="s">
        <v>39</v>
      </c>
      <c r="AS539" s="404"/>
      <c r="AT539" s="404"/>
      <c r="AU539" s="404"/>
      <c r="AV539" s="404"/>
      <c r="AW539" s="404"/>
      <c r="AX539" s="404"/>
      <c r="AY539" s="404"/>
      <c r="AZ539" s="404"/>
      <c r="BA539" s="404"/>
      <c r="BB539" s="404"/>
      <c r="BC539" s="404"/>
      <c r="BD539" s="404"/>
    </row>
    <row r="540" spans="1:56" ht="26.25" customHeight="1">
      <c r="A540" s="398" t="s">
        <v>13718</v>
      </c>
      <c r="B540" s="398" t="s">
        <v>4778</v>
      </c>
      <c r="C540" s="442"/>
      <c r="D540" s="398" t="s">
        <v>7530</v>
      </c>
      <c r="E540" s="63"/>
      <c r="F540" s="617"/>
      <c r="G540" s="41" t="s">
        <v>4781</v>
      </c>
      <c r="H540" s="68" t="s">
        <v>4781</v>
      </c>
      <c r="I540" s="44"/>
      <c r="J540" s="23"/>
      <c r="K540" s="23"/>
      <c r="L540" s="23"/>
      <c r="M540" s="23"/>
      <c r="N540" s="23"/>
      <c r="O540" s="63"/>
      <c r="P540" s="114" t="s">
        <v>13719</v>
      </c>
      <c r="Q540" s="114" t="s">
        <v>13719</v>
      </c>
      <c r="R540" s="63"/>
      <c r="S540" s="63"/>
      <c r="T540" s="114" t="s">
        <v>156</v>
      </c>
      <c r="U540" s="114">
        <v>2020</v>
      </c>
      <c r="V540" s="63"/>
      <c r="W540" s="63"/>
      <c r="X540" s="63"/>
      <c r="Y540" s="63"/>
      <c r="Z540" s="63"/>
      <c r="AA540" s="63"/>
      <c r="AB540" s="63"/>
      <c r="AC540" s="63"/>
      <c r="AD540" s="63"/>
      <c r="AE540" s="400"/>
      <c r="AF540" s="400"/>
      <c r="AG540" s="400"/>
      <c r="AH540" s="400"/>
      <c r="AI540" s="400"/>
      <c r="AJ540" s="400"/>
      <c r="AK540" s="400"/>
      <c r="AL540" s="400"/>
      <c r="AM540" s="400"/>
      <c r="AN540" s="402"/>
      <c r="AO540" s="393" t="s">
        <v>13598</v>
      </c>
      <c r="AP540" s="368" t="s">
        <v>11249</v>
      </c>
      <c r="AQ540" s="403">
        <v>44161</v>
      </c>
      <c r="AR540" s="121" t="s">
        <v>39</v>
      </c>
      <c r="AS540" s="404"/>
      <c r="AT540" s="404"/>
      <c r="AU540" s="404"/>
      <c r="AV540" s="404"/>
      <c r="AW540" s="404"/>
      <c r="AX540" s="404"/>
      <c r="AY540" s="404"/>
      <c r="AZ540" s="404"/>
      <c r="BA540" s="404"/>
      <c r="BB540" s="404"/>
      <c r="BC540" s="404"/>
      <c r="BD540" s="404"/>
    </row>
    <row r="541" spans="1:56" ht="26.25" customHeight="1">
      <c r="A541" s="398" t="s">
        <v>13720</v>
      </c>
      <c r="B541" s="398" t="s">
        <v>4778</v>
      </c>
      <c r="C541" s="399"/>
      <c r="D541" s="398" t="s">
        <v>13596</v>
      </c>
      <c r="E541" s="400"/>
      <c r="F541" s="401"/>
      <c r="G541" s="41" t="s">
        <v>4781</v>
      </c>
      <c r="H541" s="68" t="s">
        <v>4781</v>
      </c>
      <c r="I541" s="44"/>
      <c r="J541" s="23"/>
      <c r="K541" s="23"/>
      <c r="L541" s="23"/>
      <c r="M541" s="23"/>
      <c r="N541" s="23"/>
      <c r="O541" s="400"/>
      <c r="P541" s="114" t="s">
        <v>13721</v>
      </c>
      <c r="Q541" s="114" t="s">
        <v>13722</v>
      </c>
      <c r="R541" s="400"/>
      <c r="S541" s="400"/>
      <c r="T541" s="114" t="s">
        <v>156</v>
      </c>
      <c r="U541" s="114">
        <v>2020</v>
      </c>
      <c r="V541" s="400"/>
      <c r="W541" s="400"/>
      <c r="X541" s="400"/>
      <c r="Y541" s="400"/>
      <c r="Z541" s="400"/>
      <c r="AA541" s="400"/>
      <c r="AB541" s="400"/>
      <c r="AC541" s="400"/>
      <c r="AD541" s="400"/>
      <c r="AE541" s="400"/>
      <c r="AF541" s="400"/>
      <c r="AG541" s="400"/>
      <c r="AH541" s="400"/>
      <c r="AI541" s="400"/>
      <c r="AJ541" s="400"/>
      <c r="AK541" s="400"/>
      <c r="AL541" s="400"/>
      <c r="AM541" s="400"/>
      <c r="AN541" s="402"/>
      <c r="AO541" s="393" t="s">
        <v>13598</v>
      </c>
      <c r="AP541" s="368" t="s">
        <v>11249</v>
      </c>
      <c r="AQ541" s="403">
        <v>44161</v>
      </c>
      <c r="AR541" s="121" t="s">
        <v>39</v>
      </c>
      <c r="AS541" s="404"/>
      <c r="AT541" s="404"/>
      <c r="AU541" s="404"/>
      <c r="AV541" s="404"/>
      <c r="AW541" s="404"/>
      <c r="AX541" s="404"/>
      <c r="AY541" s="404"/>
      <c r="AZ541" s="404"/>
      <c r="BA541" s="404"/>
      <c r="BB541" s="404"/>
      <c r="BC541" s="404"/>
      <c r="BD541" s="404"/>
    </row>
    <row r="542" spans="1:56" ht="26.25" customHeight="1">
      <c r="A542" s="398" t="s">
        <v>13723</v>
      </c>
      <c r="B542" s="398" t="s">
        <v>4778</v>
      </c>
      <c r="C542" s="442"/>
      <c r="D542" s="398" t="s">
        <v>7530</v>
      </c>
      <c r="E542" s="63"/>
      <c r="F542" s="617"/>
      <c r="G542" s="41" t="s">
        <v>4781</v>
      </c>
      <c r="H542" s="68" t="s">
        <v>4781</v>
      </c>
      <c r="I542" s="44"/>
      <c r="J542" s="23"/>
      <c r="K542" s="23"/>
      <c r="L542" s="23"/>
      <c r="M542" s="23"/>
      <c r="N542" s="23"/>
      <c r="O542" s="63"/>
      <c r="P542" s="114" t="s">
        <v>13724</v>
      </c>
      <c r="Q542" s="114" t="s">
        <v>13724</v>
      </c>
      <c r="R542" s="63"/>
      <c r="S542" s="63"/>
      <c r="T542" s="114" t="s">
        <v>156</v>
      </c>
      <c r="U542" s="114">
        <v>2020</v>
      </c>
      <c r="V542" s="63"/>
      <c r="W542" s="63"/>
      <c r="X542" s="63"/>
      <c r="Y542" s="63"/>
      <c r="Z542" s="63"/>
      <c r="AA542" s="63"/>
      <c r="AB542" s="63"/>
      <c r="AC542" s="63"/>
      <c r="AD542" s="63"/>
      <c r="AE542" s="400"/>
      <c r="AF542" s="400"/>
      <c r="AG542" s="400"/>
      <c r="AH542" s="400"/>
      <c r="AI542" s="400"/>
      <c r="AJ542" s="400"/>
      <c r="AK542" s="400"/>
      <c r="AL542" s="400"/>
      <c r="AM542" s="400"/>
      <c r="AN542" s="402"/>
      <c r="AO542" s="393" t="s">
        <v>13598</v>
      </c>
      <c r="AP542" s="368" t="s">
        <v>11249</v>
      </c>
      <c r="AQ542" s="403">
        <v>44161</v>
      </c>
      <c r="AR542" s="121" t="s">
        <v>39</v>
      </c>
      <c r="AS542" s="404"/>
      <c r="AT542" s="404"/>
      <c r="AU542" s="404"/>
      <c r="AV542" s="404"/>
      <c r="AW542" s="404"/>
      <c r="AX542" s="404"/>
      <c r="AY542" s="404"/>
      <c r="AZ542" s="404"/>
      <c r="BA542" s="404"/>
      <c r="BB542" s="404"/>
      <c r="BC542" s="404"/>
      <c r="BD542" s="404"/>
    </row>
    <row r="543" spans="1:56" ht="26.25" customHeight="1">
      <c r="A543" s="398" t="s">
        <v>13725</v>
      </c>
      <c r="B543" s="398" t="s">
        <v>4778</v>
      </c>
      <c r="C543" s="442"/>
      <c r="D543" s="398" t="s">
        <v>7530</v>
      </c>
      <c r="E543" s="63"/>
      <c r="F543" s="617"/>
      <c r="G543" s="41" t="s">
        <v>4781</v>
      </c>
      <c r="H543" s="68" t="s">
        <v>4781</v>
      </c>
      <c r="I543" s="44"/>
      <c r="J543" s="23"/>
      <c r="K543" s="23"/>
      <c r="L543" s="23"/>
      <c r="M543" s="23"/>
      <c r="N543" s="23"/>
      <c r="O543" s="63"/>
      <c r="P543" s="114" t="s">
        <v>13726</v>
      </c>
      <c r="Q543" s="114" t="s">
        <v>13727</v>
      </c>
      <c r="R543" s="63"/>
      <c r="S543" s="63"/>
      <c r="T543" s="114" t="s">
        <v>156</v>
      </c>
      <c r="U543" s="114">
        <v>2020</v>
      </c>
      <c r="V543" s="63"/>
      <c r="W543" s="63"/>
      <c r="X543" s="63"/>
      <c r="Y543" s="63"/>
      <c r="Z543" s="63"/>
      <c r="AA543" s="63"/>
      <c r="AB543" s="63"/>
      <c r="AC543" s="63"/>
      <c r="AD543" s="63"/>
      <c r="AE543" s="400"/>
      <c r="AF543" s="400"/>
      <c r="AG543" s="400"/>
      <c r="AH543" s="400"/>
      <c r="AI543" s="400"/>
      <c r="AJ543" s="400"/>
      <c r="AK543" s="400"/>
      <c r="AL543" s="400"/>
      <c r="AM543" s="400"/>
      <c r="AN543" s="402"/>
      <c r="AO543" s="393" t="s">
        <v>13598</v>
      </c>
      <c r="AP543" s="368" t="s">
        <v>11249</v>
      </c>
      <c r="AQ543" s="403">
        <v>44161</v>
      </c>
      <c r="AR543" s="121" t="s">
        <v>39</v>
      </c>
      <c r="AS543" s="404"/>
      <c r="AT543" s="404"/>
      <c r="AU543" s="404"/>
      <c r="AV543" s="404"/>
      <c r="AW543" s="404"/>
      <c r="AX543" s="404"/>
      <c r="AY543" s="404"/>
      <c r="AZ543" s="404"/>
      <c r="BA543" s="404"/>
      <c r="BB543" s="404"/>
      <c r="BC543" s="404"/>
      <c r="BD543" s="404"/>
    </row>
    <row r="544" spans="1:56" ht="26.25" customHeight="1">
      <c r="A544" s="398" t="s">
        <v>13728</v>
      </c>
      <c r="B544" s="398" t="s">
        <v>4778</v>
      </c>
      <c r="C544" s="399"/>
      <c r="D544" s="398" t="s">
        <v>13729</v>
      </c>
      <c r="E544" s="400"/>
      <c r="F544" s="401"/>
      <c r="G544" s="41" t="s">
        <v>4781</v>
      </c>
      <c r="H544" s="68" t="s">
        <v>4781</v>
      </c>
      <c r="I544" s="44"/>
      <c r="J544" s="23"/>
      <c r="K544" s="23"/>
      <c r="L544" s="23"/>
      <c r="M544" s="23"/>
      <c r="N544" s="23"/>
      <c r="O544" s="400"/>
      <c r="P544" s="114" t="s">
        <v>13730</v>
      </c>
      <c r="Q544" s="114" t="s">
        <v>13730</v>
      </c>
      <c r="R544" s="400"/>
      <c r="S544" s="400"/>
      <c r="T544" s="114" t="s">
        <v>156</v>
      </c>
      <c r="U544" s="114">
        <v>2020</v>
      </c>
      <c r="V544" s="400"/>
      <c r="W544" s="400"/>
      <c r="X544" s="400"/>
      <c r="Y544" s="400"/>
      <c r="Z544" s="400"/>
      <c r="AA544" s="400"/>
      <c r="AB544" s="400"/>
      <c r="AC544" s="400"/>
      <c r="AD544" s="400"/>
      <c r="AE544" s="400"/>
      <c r="AF544" s="400"/>
      <c r="AG544" s="400"/>
      <c r="AH544" s="400"/>
      <c r="AI544" s="400"/>
      <c r="AJ544" s="400"/>
      <c r="AK544" s="400"/>
      <c r="AL544" s="400"/>
      <c r="AM544" s="400"/>
      <c r="AN544" s="402"/>
      <c r="AO544" s="393" t="s">
        <v>13598</v>
      </c>
      <c r="AP544" s="368" t="s">
        <v>11249</v>
      </c>
      <c r="AQ544" s="403">
        <v>44161</v>
      </c>
      <c r="AR544" s="121" t="s">
        <v>39</v>
      </c>
      <c r="AS544" s="404"/>
      <c r="AT544" s="404"/>
      <c r="AU544" s="404"/>
      <c r="AV544" s="404"/>
      <c r="AW544" s="404"/>
      <c r="AX544" s="404"/>
      <c r="AY544" s="404"/>
      <c r="AZ544" s="404"/>
      <c r="BA544" s="404"/>
      <c r="BB544" s="404"/>
      <c r="BC544" s="404"/>
      <c r="BD544" s="404"/>
    </row>
    <row r="545" spans="1:56" ht="26.25" customHeight="1">
      <c r="A545" s="362" t="s">
        <v>13731</v>
      </c>
      <c r="B545" s="362" t="s">
        <v>4778</v>
      </c>
      <c r="C545" s="362"/>
      <c r="D545" s="362" t="s">
        <v>5422</v>
      </c>
      <c r="E545" s="363"/>
      <c r="F545" s="18"/>
      <c r="G545" s="618"/>
      <c r="H545" s="70" t="s">
        <v>13612</v>
      </c>
      <c r="I545" s="44"/>
      <c r="J545" s="23"/>
      <c r="K545" s="23"/>
      <c r="L545" s="23"/>
      <c r="M545" s="23"/>
      <c r="N545" s="23"/>
      <c r="O545" s="379"/>
      <c r="P545" s="365" t="s">
        <v>13701</v>
      </c>
      <c r="Q545" s="365"/>
      <c r="R545" s="365"/>
      <c r="S545" s="375"/>
      <c r="T545" s="364" t="s">
        <v>156</v>
      </c>
      <c r="U545" s="364">
        <v>2017</v>
      </c>
      <c r="V545" s="392" t="s">
        <v>4783</v>
      </c>
      <c r="W545" s="363"/>
      <c r="X545" s="363"/>
      <c r="Y545" s="365"/>
      <c r="Z545" s="363"/>
      <c r="AA545" s="363"/>
      <c r="AB545" s="363"/>
      <c r="AC545" s="363"/>
      <c r="AD545" s="363"/>
      <c r="AE545" s="363"/>
      <c r="AF545" s="363"/>
      <c r="AG545" s="363"/>
      <c r="AH545" s="363"/>
      <c r="AI545" s="363"/>
      <c r="AJ545" s="363"/>
      <c r="AK545" s="363"/>
      <c r="AL545" s="365" t="s">
        <v>548</v>
      </c>
      <c r="AM545" s="363"/>
      <c r="AN545" s="619"/>
      <c r="AO545" s="393" t="s">
        <v>13598</v>
      </c>
      <c r="AP545" s="368" t="s">
        <v>11249</v>
      </c>
      <c r="AQ545" s="462">
        <v>44027</v>
      </c>
      <c r="AR545" s="463" t="s">
        <v>39</v>
      </c>
      <c r="AS545" s="464"/>
      <c r="AT545" s="464"/>
      <c r="AU545" s="464"/>
      <c r="AV545" s="464"/>
      <c r="AW545" s="464"/>
      <c r="AX545" s="464"/>
      <c r="AY545" s="464"/>
      <c r="AZ545" s="464"/>
      <c r="BA545" s="464"/>
      <c r="BB545" s="464"/>
      <c r="BC545" s="464"/>
      <c r="BD545" s="464"/>
    </row>
    <row r="546" spans="1:56" ht="26.25" customHeight="1">
      <c r="A546" s="398" t="s">
        <v>13731</v>
      </c>
      <c r="B546" s="398" t="s">
        <v>4778</v>
      </c>
      <c r="C546" s="442"/>
      <c r="D546" s="398" t="s">
        <v>4955</v>
      </c>
      <c r="E546" s="63"/>
      <c r="F546" s="617"/>
      <c r="G546" s="41" t="s">
        <v>4781</v>
      </c>
      <c r="H546" s="68" t="s">
        <v>4781</v>
      </c>
      <c r="I546" s="44"/>
      <c r="J546" s="23"/>
      <c r="K546" s="23"/>
      <c r="L546" s="23"/>
      <c r="M546" s="23"/>
      <c r="N546" s="23"/>
      <c r="O546" s="63"/>
      <c r="P546" s="114" t="s">
        <v>13732</v>
      </c>
      <c r="Q546" s="114" t="s">
        <v>13733</v>
      </c>
      <c r="R546" s="63"/>
      <c r="S546" s="63"/>
      <c r="T546" s="114" t="s">
        <v>156</v>
      </c>
      <c r="U546" s="114">
        <v>2020</v>
      </c>
      <c r="V546" s="63"/>
      <c r="W546" s="63"/>
      <c r="X546" s="63"/>
      <c r="Y546" s="63"/>
      <c r="Z546" s="63"/>
      <c r="AA546" s="63"/>
      <c r="AB546" s="63"/>
      <c r="AC546" s="63"/>
      <c r="AD546" s="63"/>
      <c r="AE546" s="400"/>
      <c r="AF546" s="400"/>
      <c r="AG546" s="400"/>
      <c r="AH546" s="400"/>
      <c r="AI546" s="400"/>
      <c r="AJ546" s="400"/>
      <c r="AK546" s="400"/>
      <c r="AL546" s="400"/>
      <c r="AM546" s="400"/>
      <c r="AN546" s="402"/>
      <c r="AO546" s="393" t="s">
        <v>13598</v>
      </c>
      <c r="AP546" s="368" t="s">
        <v>11249</v>
      </c>
      <c r="AQ546" s="403">
        <v>44161</v>
      </c>
      <c r="AR546" s="121" t="s">
        <v>39</v>
      </c>
      <c r="AS546" s="404"/>
      <c r="AT546" s="404"/>
      <c r="AU546" s="404"/>
      <c r="AV546" s="404"/>
      <c r="AW546" s="404"/>
      <c r="AX546" s="404"/>
      <c r="AY546" s="404"/>
      <c r="AZ546" s="404"/>
      <c r="BA546" s="404"/>
      <c r="BB546" s="404"/>
      <c r="BC546" s="404"/>
      <c r="BD546" s="404"/>
    </row>
    <row r="547" spans="1:56" ht="26.25" customHeight="1">
      <c r="A547" s="398" t="s">
        <v>13734</v>
      </c>
      <c r="B547" s="398" t="s">
        <v>4778</v>
      </c>
      <c r="C547" s="442"/>
      <c r="D547" s="398" t="s">
        <v>7059</v>
      </c>
      <c r="E547" s="63"/>
      <c r="F547" s="617"/>
      <c r="G547" s="41" t="s">
        <v>4781</v>
      </c>
      <c r="H547" s="68" t="s">
        <v>4781</v>
      </c>
      <c r="I547" s="44"/>
      <c r="J547" s="23"/>
      <c r="K547" s="23"/>
      <c r="L547" s="23"/>
      <c r="M547" s="23"/>
      <c r="N547" s="23"/>
      <c r="O547" s="63"/>
      <c r="P547" s="114" t="s">
        <v>13735</v>
      </c>
      <c r="Q547" s="114" t="s">
        <v>13736</v>
      </c>
      <c r="R547" s="63"/>
      <c r="S547" s="63"/>
      <c r="T547" s="114" t="s">
        <v>156</v>
      </c>
      <c r="U547" s="114">
        <v>2020</v>
      </c>
      <c r="V547" s="63"/>
      <c r="W547" s="63"/>
      <c r="X547" s="63"/>
      <c r="Y547" s="63"/>
      <c r="Z547" s="63"/>
      <c r="AA547" s="63"/>
      <c r="AB547" s="63"/>
      <c r="AC547" s="63"/>
      <c r="AD547" s="63"/>
      <c r="AE547" s="400"/>
      <c r="AF547" s="400"/>
      <c r="AG547" s="400"/>
      <c r="AH547" s="400"/>
      <c r="AI547" s="400"/>
      <c r="AJ547" s="400"/>
      <c r="AK547" s="400"/>
      <c r="AL547" s="400"/>
      <c r="AM547" s="400"/>
      <c r="AN547" s="402"/>
      <c r="AO547" s="393" t="s">
        <v>13598</v>
      </c>
      <c r="AP547" s="368" t="s">
        <v>11249</v>
      </c>
      <c r="AQ547" s="403">
        <v>44161</v>
      </c>
      <c r="AR547" s="121" t="s">
        <v>39</v>
      </c>
      <c r="AS547" s="404"/>
      <c r="AT547" s="404"/>
      <c r="AU547" s="404"/>
      <c r="AV547" s="404"/>
      <c r="AW547" s="404"/>
      <c r="AX547" s="404"/>
      <c r="AY547" s="404"/>
      <c r="AZ547" s="404"/>
      <c r="BA547" s="404"/>
      <c r="BB547" s="404"/>
      <c r="BC547" s="404"/>
      <c r="BD547" s="404"/>
    </row>
    <row r="548" spans="1:56" ht="26.25" customHeight="1">
      <c r="A548" s="398" t="s">
        <v>13737</v>
      </c>
      <c r="B548" s="398" t="s">
        <v>4778</v>
      </c>
      <c r="C548" s="399"/>
      <c r="D548" s="398" t="s">
        <v>5313</v>
      </c>
      <c r="E548" s="400"/>
      <c r="F548" s="401"/>
      <c r="G548" s="41" t="s">
        <v>4781</v>
      </c>
      <c r="H548" s="68" t="s">
        <v>4781</v>
      </c>
      <c r="I548" s="44"/>
      <c r="J548" s="23"/>
      <c r="K548" s="23"/>
      <c r="L548" s="23"/>
      <c r="M548" s="23"/>
      <c r="N548" s="23"/>
      <c r="O548" s="400"/>
      <c r="P548" s="114" t="s">
        <v>13738</v>
      </c>
      <c r="Q548" s="114" t="s">
        <v>13738</v>
      </c>
      <c r="R548" s="400"/>
      <c r="S548" s="400"/>
      <c r="T548" s="114" t="s">
        <v>156</v>
      </c>
      <c r="U548" s="114">
        <v>2020</v>
      </c>
      <c r="V548" s="400"/>
      <c r="W548" s="400"/>
      <c r="X548" s="400"/>
      <c r="Y548" s="400"/>
      <c r="Z548" s="400"/>
      <c r="AA548" s="400"/>
      <c r="AB548" s="400"/>
      <c r="AC548" s="400"/>
      <c r="AD548" s="400"/>
      <c r="AE548" s="400"/>
      <c r="AF548" s="400"/>
      <c r="AG548" s="400"/>
      <c r="AH548" s="400"/>
      <c r="AI548" s="400"/>
      <c r="AJ548" s="400"/>
      <c r="AK548" s="400"/>
      <c r="AL548" s="400"/>
      <c r="AM548" s="400"/>
      <c r="AN548" s="402"/>
      <c r="AO548" s="393" t="s">
        <v>13598</v>
      </c>
      <c r="AP548" s="368" t="s">
        <v>11249</v>
      </c>
      <c r="AQ548" s="403">
        <v>44161</v>
      </c>
      <c r="AR548" s="121" t="s">
        <v>39</v>
      </c>
      <c r="AS548" s="404"/>
      <c r="AT548" s="404"/>
      <c r="AU548" s="404"/>
      <c r="AV548" s="404"/>
      <c r="AW548" s="404"/>
      <c r="AX548" s="404"/>
      <c r="AY548" s="404"/>
      <c r="AZ548" s="404"/>
      <c r="BA548" s="404"/>
      <c r="BB548" s="404"/>
      <c r="BC548" s="404"/>
      <c r="BD548" s="404"/>
    </row>
    <row r="549" spans="1:56" ht="26.25" customHeight="1">
      <c r="A549" s="398" t="s">
        <v>13739</v>
      </c>
      <c r="B549" s="398" t="s">
        <v>4778</v>
      </c>
      <c r="C549" s="399"/>
      <c r="D549" s="398" t="s">
        <v>13740</v>
      </c>
      <c r="E549" s="400"/>
      <c r="F549" s="401"/>
      <c r="G549" s="41" t="s">
        <v>4781</v>
      </c>
      <c r="H549" s="68" t="s">
        <v>4781</v>
      </c>
      <c r="I549" s="44"/>
      <c r="J549" s="23"/>
      <c r="K549" s="23"/>
      <c r="L549" s="23"/>
      <c r="M549" s="23"/>
      <c r="N549" s="23"/>
      <c r="O549" s="400"/>
      <c r="P549" s="114" t="s">
        <v>13741</v>
      </c>
      <c r="Q549" s="114" t="s">
        <v>13742</v>
      </c>
      <c r="R549" s="400"/>
      <c r="S549" s="400"/>
      <c r="T549" s="114" t="s">
        <v>156</v>
      </c>
      <c r="U549" s="114">
        <v>2020</v>
      </c>
      <c r="V549" s="400"/>
      <c r="W549" s="400"/>
      <c r="X549" s="400"/>
      <c r="Y549" s="400"/>
      <c r="Z549" s="400"/>
      <c r="AA549" s="400"/>
      <c r="AB549" s="400"/>
      <c r="AC549" s="400"/>
      <c r="AD549" s="400"/>
      <c r="AE549" s="400"/>
      <c r="AF549" s="400"/>
      <c r="AG549" s="400"/>
      <c r="AH549" s="400"/>
      <c r="AI549" s="400"/>
      <c r="AJ549" s="400"/>
      <c r="AK549" s="400"/>
      <c r="AL549" s="400"/>
      <c r="AM549" s="400"/>
      <c r="AN549" s="402"/>
      <c r="AO549" s="393" t="s">
        <v>13598</v>
      </c>
      <c r="AP549" s="368" t="s">
        <v>11249</v>
      </c>
      <c r="AQ549" s="403">
        <v>44161</v>
      </c>
      <c r="AR549" s="121" t="s">
        <v>39</v>
      </c>
      <c r="AS549" s="404"/>
      <c r="AT549" s="404"/>
      <c r="AU549" s="404"/>
      <c r="AV549" s="404"/>
      <c r="AW549" s="404"/>
      <c r="AX549" s="404"/>
      <c r="AY549" s="404"/>
      <c r="AZ549" s="404"/>
      <c r="BA549" s="404"/>
      <c r="BB549" s="404"/>
      <c r="BC549" s="404"/>
      <c r="BD549" s="404"/>
    </row>
    <row r="550" spans="1:56" ht="26.25" customHeight="1">
      <c r="A550" s="398" t="s">
        <v>13743</v>
      </c>
      <c r="B550" s="398" t="s">
        <v>4778</v>
      </c>
      <c r="C550" s="399"/>
      <c r="D550" s="398" t="s">
        <v>13744</v>
      </c>
      <c r="E550" s="400"/>
      <c r="F550" s="401"/>
      <c r="G550" s="41" t="s">
        <v>4781</v>
      </c>
      <c r="H550" s="68" t="s">
        <v>4781</v>
      </c>
      <c r="I550" s="44"/>
      <c r="J550" s="23"/>
      <c r="K550" s="23"/>
      <c r="L550" s="23"/>
      <c r="M550" s="23"/>
      <c r="N550" s="23"/>
      <c r="O550" s="400"/>
      <c r="P550" s="114" t="s">
        <v>13745</v>
      </c>
      <c r="Q550" s="114" t="s">
        <v>13745</v>
      </c>
      <c r="R550" s="400"/>
      <c r="S550" s="400"/>
      <c r="T550" s="114" t="s">
        <v>156</v>
      </c>
      <c r="U550" s="114">
        <v>2020</v>
      </c>
      <c r="V550" s="400"/>
      <c r="W550" s="400"/>
      <c r="X550" s="400"/>
      <c r="Y550" s="400"/>
      <c r="Z550" s="400"/>
      <c r="AA550" s="400"/>
      <c r="AB550" s="400"/>
      <c r="AC550" s="400"/>
      <c r="AD550" s="400"/>
      <c r="AE550" s="400"/>
      <c r="AF550" s="400"/>
      <c r="AG550" s="400"/>
      <c r="AH550" s="400"/>
      <c r="AI550" s="400"/>
      <c r="AJ550" s="400"/>
      <c r="AK550" s="400"/>
      <c r="AL550" s="400"/>
      <c r="AM550" s="400"/>
      <c r="AN550" s="402"/>
      <c r="AO550" s="393" t="s">
        <v>13598</v>
      </c>
      <c r="AP550" s="368" t="s">
        <v>11249</v>
      </c>
      <c r="AQ550" s="403">
        <v>44161</v>
      </c>
      <c r="AR550" s="121" t="s">
        <v>39</v>
      </c>
      <c r="AS550" s="404"/>
      <c r="AT550" s="404"/>
      <c r="AU550" s="404"/>
      <c r="AV550" s="404"/>
      <c r="AW550" s="404"/>
      <c r="AX550" s="404"/>
      <c r="AY550" s="404"/>
      <c r="AZ550" s="404"/>
      <c r="BA550" s="404"/>
      <c r="BB550" s="404"/>
      <c r="BC550" s="404"/>
      <c r="BD550" s="404"/>
    </row>
    <row r="551" spans="1:56" ht="26.25" customHeight="1">
      <c r="A551" s="398" t="s">
        <v>13746</v>
      </c>
      <c r="B551" s="398" t="s">
        <v>4778</v>
      </c>
      <c r="C551" s="399"/>
      <c r="D551" s="398" t="s">
        <v>4951</v>
      </c>
      <c r="E551" s="400"/>
      <c r="F551" s="401"/>
      <c r="G551" s="41" t="s">
        <v>4781</v>
      </c>
      <c r="H551" s="68" t="s">
        <v>4781</v>
      </c>
      <c r="I551" s="44"/>
      <c r="J551" s="23"/>
      <c r="K551" s="23"/>
      <c r="L551" s="23"/>
      <c r="M551" s="23"/>
      <c r="N551" s="23"/>
      <c r="O551" s="400"/>
      <c r="P551" s="114" t="s">
        <v>13747</v>
      </c>
      <c r="Q551" s="114" t="s">
        <v>13747</v>
      </c>
      <c r="R551" s="400"/>
      <c r="S551" s="400"/>
      <c r="T551" s="114" t="s">
        <v>156</v>
      </c>
      <c r="U551" s="114">
        <v>2020</v>
      </c>
      <c r="V551" s="400"/>
      <c r="W551" s="400"/>
      <c r="X551" s="400"/>
      <c r="Y551" s="400"/>
      <c r="Z551" s="400"/>
      <c r="AA551" s="400"/>
      <c r="AB551" s="400"/>
      <c r="AC551" s="400"/>
      <c r="AD551" s="400"/>
      <c r="AE551" s="400"/>
      <c r="AF551" s="400"/>
      <c r="AG551" s="400"/>
      <c r="AH551" s="400"/>
      <c r="AI551" s="400"/>
      <c r="AJ551" s="400"/>
      <c r="AK551" s="400"/>
      <c r="AL551" s="400"/>
      <c r="AM551" s="400"/>
      <c r="AN551" s="402"/>
      <c r="AO551" s="393" t="s">
        <v>13598</v>
      </c>
      <c r="AP551" s="368" t="s">
        <v>11249</v>
      </c>
      <c r="AQ551" s="403">
        <v>44161</v>
      </c>
      <c r="AR551" s="121" t="s">
        <v>39</v>
      </c>
      <c r="AS551" s="404"/>
      <c r="AT551" s="404"/>
      <c r="AU551" s="404"/>
      <c r="AV551" s="404"/>
      <c r="AW551" s="404"/>
      <c r="AX551" s="404"/>
      <c r="AY551" s="404"/>
      <c r="AZ551" s="404"/>
      <c r="BA551" s="404"/>
      <c r="BB551" s="404"/>
      <c r="BC551" s="404"/>
      <c r="BD551" s="404"/>
    </row>
    <row r="552" spans="1:56" ht="26.25" customHeight="1">
      <c r="A552" s="362" t="s">
        <v>13748</v>
      </c>
      <c r="B552" s="362" t="s">
        <v>4778</v>
      </c>
      <c r="C552" s="362"/>
      <c r="D552" s="362" t="s">
        <v>5335</v>
      </c>
      <c r="E552" s="363"/>
      <c r="F552" s="18"/>
      <c r="G552" s="618"/>
      <c r="H552" s="70" t="s">
        <v>13612</v>
      </c>
      <c r="I552" s="44"/>
      <c r="J552" s="23"/>
      <c r="K552" s="23"/>
      <c r="L552" s="23"/>
      <c r="M552" s="23"/>
      <c r="N552" s="23"/>
      <c r="O552" s="379"/>
      <c r="P552" s="365" t="s">
        <v>13613</v>
      </c>
      <c r="Q552" s="365"/>
      <c r="R552" s="365"/>
      <c r="S552" s="375"/>
      <c r="T552" s="364" t="s">
        <v>156</v>
      </c>
      <c r="U552" s="364">
        <v>2017</v>
      </c>
      <c r="V552" s="392" t="s">
        <v>4783</v>
      </c>
      <c r="W552" s="363"/>
      <c r="X552" s="363"/>
      <c r="Y552" s="365"/>
      <c r="Z552" s="363"/>
      <c r="AA552" s="363"/>
      <c r="AB552" s="363"/>
      <c r="AC552" s="363"/>
      <c r="AD552" s="363"/>
      <c r="AE552" s="363"/>
      <c r="AF552" s="363"/>
      <c r="AG552" s="363"/>
      <c r="AH552" s="363"/>
      <c r="AI552" s="363"/>
      <c r="AJ552" s="363"/>
      <c r="AK552" s="363"/>
      <c r="AL552" s="365" t="s">
        <v>548</v>
      </c>
      <c r="AM552" s="363"/>
      <c r="AN552" s="619"/>
      <c r="AO552" s="393" t="s">
        <v>13598</v>
      </c>
      <c r="AP552" s="368" t="s">
        <v>11249</v>
      </c>
      <c r="AQ552" s="462">
        <v>44027</v>
      </c>
      <c r="AR552" s="463" t="s">
        <v>39</v>
      </c>
      <c r="AS552" s="464"/>
      <c r="AT552" s="464"/>
      <c r="AU552" s="464"/>
      <c r="AV552" s="464"/>
      <c r="AW552" s="464"/>
      <c r="AX552" s="464"/>
      <c r="AY552" s="464"/>
      <c r="AZ552" s="464"/>
      <c r="BA552" s="464"/>
      <c r="BB552" s="464"/>
      <c r="BC552" s="464"/>
      <c r="BD552" s="464"/>
    </row>
    <row r="553" spans="1:56" ht="26.25" customHeight="1">
      <c r="A553" s="362" t="s">
        <v>13749</v>
      </c>
      <c r="B553" s="362" t="s">
        <v>4778</v>
      </c>
      <c r="C553" s="362"/>
      <c r="D553" s="362" t="s">
        <v>5832</v>
      </c>
      <c r="E553" s="363"/>
      <c r="F553" s="18"/>
      <c r="G553" s="618"/>
      <c r="H553" s="70" t="s">
        <v>13612</v>
      </c>
      <c r="I553" s="44"/>
      <c r="J553" s="23"/>
      <c r="K553" s="23"/>
      <c r="L553" s="23"/>
      <c r="M553" s="23"/>
      <c r="N553" s="23"/>
      <c r="O553" s="379"/>
      <c r="P553" s="365" t="s">
        <v>13750</v>
      </c>
      <c r="Q553" s="365"/>
      <c r="R553" s="365"/>
      <c r="S553" s="375"/>
      <c r="T553" s="364" t="s">
        <v>156</v>
      </c>
      <c r="U553" s="364">
        <v>2017</v>
      </c>
      <c r="V553" s="392" t="s">
        <v>4783</v>
      </c>
      <c r="W553" s="363"/>
      <c r="X553" s="363"/>
      <c r="Y553" s="365"/>
      <c r="Z553" s="363"/>
      <c r="AA553" s="363"/>
      <c r="AB553" s="363"/>
      <c r="AC553" s="363"/>
      <c r="AD553" s="363"/>
      <c r="AE553" s="363"/>
      <c r="AF553" s="363"/>
      <c r="AG553" s="363"/>
      <c r="AH553" s="363"/>
      <c r="AI553" s="363"/>
      <c r="AJ553" s="363"/>
      <c r="AK553" s="363"/>
      <c r="AL553" s="365" t="s">
        <v>548</v>
      </c>
      <c r="AM553" s="363"/>
      <c r="AN553" s="619"/>
      <c r="AO553" s="393" t="s">
        <v>13598</v>
      </c>
      <c r="AP553" s="368" t="s">
        <v>11249</v>
      </c>
      <c r="AQ553" s="462">
        <v>44027</v>
      </c>
      <c r="AR553" s="463" t="s">
        <v>39</v>
      </c>
      <c r="AS553" s="464"/>
      <c r="AT553" s="464"/>
      <c r="AU553" s="464"/>
      <c r="AV553" s="464"/>
      <c r="AW553" s="464"/>
      <c r="AX553" s="464"/>
      <c r="AY553" s="464"/>
      <c r="AZ553" s="464"/>
      <c r="BA553" s="464"/>
      <c r="BB553" s="464"/>
      <c r="BC553" s="464"/>
      <c r="BD553" s="464"/>
    </row>
    <row r="554" spans="1:56" ht="26.25" customHeight="1">
      <c r="A554" s="398" t="s">
        <v>13749</v>
      </c>
      <c r="B554" s="398" t="s">
        <v>4778</v>
      </c>
      <c r="C554" s="442"/>
      <c r="D554" s="398" t="s">
        <v>6624</v>
      </c>
      <c r="E554" s="63"/>
      <c r="F554" s="617"/>
      <c r="G554" s="41" t="s">
        <v>4781</v>
      </c>
      <c r="H554" s="68" t="s">
        <v>4781</v>
      </c>
      <c r="I554" s="44"/>
      <c r="J554" s="23"/>
      <c r="K554" s="23"/>
      <c r="L554" s="23"/>
      <c r="M554" s="23"/>
      <c r="N554" s="23"/>
      <c r="O554" s="63"/>
      <c r="P554" s="114" t="s">
        <v>13751</v>
      </c>
      <c r="Q554" s="114" t="s">
        <v>13752</v>
      </c>
      <c r="R554" s="63"/>
      <c r="S554" s="63"/>
      <c r="T554" s="114" t="s">
        <v>156</v>
      </c>
      <c r="U554" s="114">
        <v>2020</v>
      </c>
      <c r="V554" s="63"/>
      <c r="W554" s="63"/>
      <c r="X554" s="63"/>
      <c r="Y554" s="63"/>
      <c r="Z554" s="63"/>
      <c r="AA554" s="63"/>
      <c r="AB554" s="63"/>
      <c r="AC554" s="63"/>
      <c r="AD554" s="63"/>
      <c r="AE554" s="400"/>
      <c r="AF554" s="400"/>
      <c r="AG554" s="400"/>
      <c r="AH554" s="400"/>
      <c r="AI554" s="400"/>
      <c r="AJ554" s="400"/>
      <c r="AK554" s="400"/>
      <c r="AL554" s="400"/>
      <c r="AM554" s="400"/>
      <c r="AN554" s="402"/>
      <c r="AO554" s="393" t="s">
        <v>13598</v>
      </c>
      <c r="AP554" s="368" t="s">
        <v>11249</v>
      </c>
      <c r="AQ554" s="403">
        <v>44161</v>
      </c>
      <c r="AR554" s="121" t="s">
        <v>39</v>
      </c>
      <c r="AS554" s="404"/>
      <c r="AT554" s="404"/>
      <c r="AU554" s="404"/>
      <c r="AV554" s="404"/>
      <c r="AW554" s="404"/>
      <c r="AX554" s="404"/>
      <c r="AY554" s="404"/>
      <c r="AZ554" s="404"/>
      <c r="BA554" s="404"/>
      <c r="BB554" s="404"/>
      <c r="BC554" s="404"/>
      <c r="BD554" s="404"/>
    </row>
    <row r="555" spans="1:56" ht="26.25" customHeight="1">
      <c r="A555" s="398" t="s">
        <v>13753</v>
      </c>
      <c r="B555" s="398" t="s">
        <v>4778</v>
      </c>
      <c r="C555" s="399"/>
      <c r="D555" s="398" t="s">
        <v>6650</v>
      </c>
      <c r="E555" s="400"/>
      <c r="F555" s="401"/>
      <c r="G555" s="41" t="s">
        <v>4781</v>
      </c>
      <c r="H555" s="68" t="s">
        <v>4781</v>
      </c>
      <c r="I555" s="44"/>
      <c r="J555" s="23"/>
      <c r="K555" s="23"/>
      <c r="L555" s="23"/>
      <c r="M555" s="23"/>
      <c r="N555" s="23"/>
      <c r="O555" s="400"/>
      <c r="P555" s="114" t="s">
        <v>13754</v>
      </c>
      <c r="Q555" s="114" t="s">
        <v>13755</v>
      </c>
      <c r="R555" s="400"/>
      <c r="S555" s="400"/>
      <c r="T555" s="114" t="s">
        <v>156</v>
      </c>
      <c r="U555" s="114">
        <v>2020</v>
      </c>
      <c r="V555" s="400"/>
      <c r="W555" s="400"/>
      <c r="X555" s="400"/>
      <c r="Y555" s="400"/>
      <c r="Z555" s="400"/>
      <c r="AA555" s="400"/>
      <c r="AB555" s="400"/>
      <c r="AC555" s="400"/>
      <c r="AD555" s="400"/>
      <c r="AE555" s="400"/>
      <c r="AF555" s="400"/>
      <c r="AG555" s="400"/>
      <c r="AH555" s="400"/>
      <c r="AI555" s="400"/>
      <c r="AJ555" s="400"/>
      <c r="AK555" s="400"/>
      <c r="AL555" s="400"/>
      <c r="AM555" s="400"/>
      <c r="AN555" s="402"/>
      <c r="AO555" s="393" t="s">
        <v>13598</v>
      </c>
      <c r="AP555" s="368" t="s">
        <v>11249</v>
      </c>
      <c r="AQ555" s="403">
        <v>44161</v>
      </c>
      <c r="AR555" s="121" t="s">
        <v>39</v>
      </c>
      <c r="AS555" s="404"/>
      <c r="AT555" s="404"/>
      <c r="AU555" s="404"/>
      <c r="AV555" s="404"/>
      <c r="AW555" s="404"/>
      <c r="AX555" s="404"/>
      <c r="AY555" s="404"/>
      <c r="AZ555" s="404"/>
      <c r="BA555" s="404"/>
      <c r="BB555" s="404"/>
      <c r="BC555" s="404"/>
      <c r="BD555" s="404"/>
    </row>
    <row r="556" spans="1:56" ht="26.25" customHeight="1">
      <c r="A556" s="398" t="s">
        <v>13756</v>
      </c>
      <c r="B556" s="398" t="s">
        <v>4778</v>
      </c>
      <c r="C556" s="442"/>
      <c r="D556" s="398" t="s">
        <v>13757</v>
      </c>
      <c r="E556" s="63"/>
      <c r="F556" s="617"/>
      <c r="G556" s="41" t="s">
        <v>4781</v>
      </c>
      <c r="H556" s="68" t="s">
        <v>4781</v>
      </c>
      <c r="I556" s="44"/>
      <c r="J556" s="23"/>
      <c r="K556" s="23"/>
      <c r="L556" s="23"/>
      <c r="M556" s="23"/>
      <c r="N556" s="23"/>
      <c r="O556" s="63"/>
      <c r="P556" s="114" t="s">
        <v>13758</v>
      </c>
      <c r="Q556" s="114" t="s">
        <v>13759</v>
      </c>
      <c r="R556" s="63"/>
      <c r="S556" s="63"/>
      <c r="T556" s="114" t="s">
        <v>156</v>
      </c>
      <c r="U556" s="114">
        <v>2020</v>
      </c>
      <c r="V556" s="63"/>
      <c r="W556" s="63"/>
      <c r="X556" s="63"/>
      <c r="Y556" s="63"/>
      <c r="Z556" s="63"/>
      <c r="AA556" s="63"/>
      <c r="AB556" s="63"/>
      <c r="AC556" s="63"/>
      <c r="AD556" s="63"/>
      <c r="AE556" s="400"/>
      <c r="AF556" s="400"/>
      <c r="AG556" s="400"/>
      <c r="AH556" s="400"/>
      <c r="AI556" s="400"/>
      <c r="AJ556" s="400"/>
      <c r="AK556" s="400"/>
      <c r="AL556" s="400"/>
      <c r="AM556" s="400"/>
      <c r="AN556" s="402"/>
      <c r="AO556" s="393" t="s">
        <v>13598</v>
      </c>
      <c r="AP556" s="368" t="s">
        <v>11249</v>
      </c>
      <c r="AQ556" s="403">
        <v>44161</v>
      </c>
      <c r="AR556" s="121" t="s">
        <v>39</v>
      </c>
      <c r="AS556" s="404"/>
      <c r="AT556" s="404"/>
      <c r="AU556" s="404"/>
      <c r="AV556" s="404"/>
      <c r="AW556" s="404"/>
      <c r="AX556" s="404"/>
      <c r="AY556" s="404"/>
      <c r="AZ556" s="404"/>
      <c r="BA556" s="404"/>
      <c r="BB556" s="404"/>
      <c r="BC556" s="404"/>
      <c r="BD556" s="404"/>
    </row>
    <row r="557" spans="1:56" ht="26.25" customHeight="1">
      <c r="A557" s="398" t="s">
        <v>13760</v>
      </c>
      <c r="B557" s="398" t="s">
        <v>4778</v>
      </c>
      <c r="C557" s="442"/>
      <c r="D557" s="398" t="s">
        <v>7530</v>
      </c>
      <c r="E557" s="63"/>
      <c r="F557" s="617"/>
      <c r="G557" s="41" t="s">
        <v>4781</v>
      </c>
      <c r="H557" s="68" t="s">
        <v>4781</v>
      </c>
      <c r="I557" s="44"/>
      <c r="J557" s="23"/>
      <c r="K557" s="23"/>
      <c r="L557" s="23"/>
      <c r="M557" s="23"/>
      <c r="N557" s="23"/>
      <c r="O557" s="63"/>
      <c r="P557" s="114" t="s">
        <v>13761</v>
      </c>
      <c r="Q557" s="114" t="s">
        <v>13762</v>
      </c>
      <c r="R557" s="63"/>
      <c r="S557" s="63"/>
      <c r="T557" s="114" t="s">
        <v>156</v>
      </c>
      <c r="U557" s="114">
        <v>2020</v>
      </c>
      <c r="V557" s="63"/>
      <c r="W557" s="63"/>
      <c r="X557" s="63"/>
      <c r="Y557" s="63"/>
      <c r="Z557" s="63"/>
      <c r="AA557" s="63"/>
      <c r="AB557" s="63"/>
      <c r="AC557" s="63"/>
      <c r="AD557" s="63"/>
      <c r="AE557" s="400"/>
      <c r="AF557" s="400"/>
      <c r="AG557" s="400"/>
      <c r="AH557" s="400"/>
      <c r="AI557" s="400"/>
      <c r="AJ557" s="400"/>
      <c r="AK557" s="400"/>
      <c r="AL557" s="400"/>
      <c r="AM557" s="400"/>
      <c r="AN557" s="402"/>
      <c r="AO557" s="393" t="s">
        <v>13598</v>
      </c>
      <c r="AP557" s="368" t="s">
        <v>11249</v>
      </c>
      <c r="AQ557" s="403">
        <v>44161</v>
      </c>
      <c r="AR557" s="121" t="s">
        <v>39</v>
      </c>
      <c r="AS557" s="404"/>
      <c r="AT557" s="404"/>
      <c r="AU557" s="404"/>
      <c r="AV557" s="404"/>
      <c r="AW557" s="404"/>
      <c r="AX557" s="404"/>
      <c r="AY557" s="404"/>
      <c r="AZ557" s="404"/>
      <c r="BA557" s="404"/>
      <c r="BB557" s="404"/>
      <c r="BC557" s="404"/>
      <c r="BD557" s="404"/>
    </row>
    <row r="558" spans="1:56" ht="26.25" customHeight="1">
      <c r="A558" s="398" t="s">
        <v>13763</v>
      </c>
      <c r="B558" s="398" t="s">
        <v>4778</v>
      </c>
      <c r="C558" s="442"/>
      <c r="D558" s="398" t="s">
        <v>7530</v>
      </c>
      <c r="E558" s="63"/>
      <c r="F558" s="617"/>
      <c r="G558" s="41" t="s">
        <v>4781</v>
      </c>
      <c r="H558" s="68" t="s">
        <v>4781</v>
      </c>
      <c r="I558" s="44"/>
      <c r="J558" s="23"/>
      <c r="K558" s="23"/>
      <c r="L558" s="23"/>
      <c r="M558" s="23"/>
      <c r="N558" s="23"/>
      <c r="O558" s="63"/>
      <c r="P558" s="114" t="s">
        <v>13761</v>
      </c>
      <c r="Q558" s="114" t="s">
        <v>13764</v>
      </c>
      <c r="R558" s="63"/>
      <c r="S558" s="63"/>
      <c r="T558" s="114" t="s">
        <v>156</v>
      </c>
      <c r="U558" s="114">
        <v>2020</v>
      </c>
      <c r="V558" s="63"/>
      <c r="W558" s="63"/>
      <c r="X558" s="63"/>
      <c r="Y558" s="63"/>
      <c r="Z558" s="63"/>
      <c r="AA558" s="63"/>
      <c r="AB558" s="63"/>
      <c r="AC558" s="63"/>
      <c r="AD558" s="63"/>
      <c r="AE558" s="400"/>
      <c r="AF558" s="400"/>
      <c r="AG558" s="400"/>
      <c r="AH558" s="400"/>
      <c r="AI558" s="400"/>
      <c r="AJ558" s="400"/>
      <c r="AK558" s="400"/>
      <c r="AL558" s="400"/>
      <c r="AM558" s="400"/>
      <c r="AN558" s="402"/>
      <c r="AO558" s="393" t="s">
        <v>13598</v>
      </c>
      <c r="AP558" s="368" t="s">
        <v>11249</v>
      </c>
      <c r="AQ558" s="403">
        <v>44161</v>
      </c>
      <c r="AR558" s="121" t="s">
        <v>39</v>
      </c>
      <c r="AS558" s="404"/>
      <c r="AT558" s="404"/>
      <c r="AU558" s="404"/>
      <c r="AV558" s="404"/>
      <c r="AW558" s="404"/>
      <c r="AX558" s="404"/>
      <c r="AY558" s="404"/>
      <c r="AZ558" s="404"/>
      <c r="BA558" s="404"/>
      <c r="BB558" s="404"/>
      <c r="BC558" s="404"/>
      <c r="BD558" s="404"/>
    </row>
    <row r="559" spans="1:56" ht="26.25" customHeight="1">
      <c r="A559" s="398" t="s">
        <v>13765</v>
      </c>
      <c r="B559" s="398" t="s">
        <v>4778</v>
      </c>
      <c r="C559" s="442"/>
      <c r="D559" s="398" t="s">
        <v>4971</v>
      </c>
      <c r="E559" s="63"/>
      <c r="F559" s="617"/>
      <c r="G559" s="41" t="s">
        <v>4781</v>
      </c>
      <c r="H559" s="68" t="s">
        <v>4781</v>
      </c>
      <c r="I559" s="44"/>
      <c r="J559" s="23"/>
      <c r="K559" s="23"/>
      <c r="L559" s="23"/>
      <c r="M559" s="23"/>
      <c r="N559" s="23"/>
      <c r="O559" s="63"/>
      <c r="P559" s="114" t="s">
        <v>13766</v>
      </c>
      <c r="Q559" s="114" t="s">
        <v>13767</v>
      </c>
      <c r="R559" s="63"/>
      <c r="S559" s="63"/>
      <c r="T559" s="114" t="s">
        <v>156</v>
      </c>
      <c r="U559" s="114">
        <v>2020</v>
      </c>
      <c r="V559" s="63"/>
      <c r="W559" s="63"/>
      <c r="X559" s="63"/>
      <c r="Y559" s="63"/>
      <c r="Z559" s="63"/>
      <c r="AA559" s="63"/>
      <c r="AB559" s="63"/>
      <c r="AC559" s="63"/>
      <c r="AD559" s="63"/>
      <c r="AE559" s="400"/>
      <c r="AF559" s="400"/>
      <c r="AG559" s="400"/>
      <c r="AH559" s="400"/>
      <c r="AI559" s="400"/>
      <c r="AJ559" s="400"/>
      <c r="AK559" s="400"/>
      <c r="AL559" s="400"/>
      <c r="AM559" s="400"/>
      <c r="AN559" s="402"/>
      <c r="AO559" s="393" t="s">
        <v>13598</v>
      </c>
      <c r="AP559" s="368" t="s">
        <v>11249</v>
      </c>
      <c r="AQ559" s="403">
        <v>44161</v>
      </c>
      <c r="AR559" s="121" t="s">
        <v>39</v>
      </c>
      <c r="AS559" s="404"/>
      <c r="AT559" s="404"/>
      <c r="AU559" s="404"/>
      <c r="AV559" s="404"/>
      <c r="AW559" s="404"/>
      <c r="AX559" s="404"/>
      <c r="AY559" s="404"/>
      <c r="AZ559" s="404"/>
      <c r="BA559" s="404"/>
      <c r="BB559" s="404"/>
      <c r="BC559" s="404"/>
      <c r="BD559" s="404"/>
    </row>
    <row r="560" spans="1:56" ht="26.25" customHeight="1">
      <c r="A560" s="398" t="s">
        <v>13768</v>
      </c>
      <c r="B560" s="398" t="s">
        <v>4778</v>
      </c>
      <c r="C560" s="399"/>
      <c r="D560" s="398" t="s">
        <v>13656</v>
      </c>
      <c r="E560" s="400"/>
      <c r="F560" s="401"/>
      <c r="G560" s="41" t="s">
        <v>4781</v>
      </c>
      <c r="H560" s="68" t="s">
        <v>4781</v>
      </c>
      <c r="I560" s="44"/>
      <c r="J560" s="23"/>
      <c r="K560" s="23"/>
      <c r="L560" s="23"/>
      <c r="M560" s="23"/>
      <c r="N560" s="23"/>
      <c r="O560" s="400"/>
      <c r="P560" s="114" t="s">
        <v>13769</v>
      </c>
      <c r="Q560" s="114" t="s">
        <v>13769</v>
      </c>
      <c r="R560" s="400"/>
      <c r="S560" s="400"/>
      <c r="T560" s="114" t="s">
        <v>156</v>
      </c>
      <c r="U560" s="114">
        <v>2020</v>
      </c>
      <c r="V560" s="400"/>
      <c r="W560" s="400"/>
      <c r="X560" s="400"/>
      <c r="Y560" s="400"/>
      <c r="Z560" s="400"/>
      <c r="AA560" s="400"/>
      <c r="AB560" s="400"/>
      <c r="AC560" s="400"/>
      <c r="AD560" s="400"/>
      <c r="AE560" s="400"/>
      <c r="AF560" s="400"/>
      <c r="AG560" s="400"/>
      <c r="AH560" s="400"/>
      <c r="AI560" s="400"/>
      <c r="AJ560" s="400"/>
      <c r="AK560" s="400"/>
      <c r="AL560" s="400"/>
      <c r="AM560" s="400"/>
      <c r="AN560" s="402"/>
      <c r="AO560" s="393" t="s">
        <v>13598</v>
      </c>
      <c r="AP560" s="368" t="s">
        <v>11249</v>
      </c>
      <c r="AQ560" s="403">
        <v>44161</v>
      </c>
      <c r="AR560" s="121" t="s">
        <v>39</v>
      </c>
      <c r="AS560" s="404"/>
      <c r="AT560" s="404"/>
      <c r="AU560" s="404"/>
      <c r="AV560" s="404"/>
      <c r="AW560" s="404"/>
      <c r="AX560" s="404"/>
      <c r="AY560" s="404"/>
      <c r="AZ560" s="404"/>
      <c r="BA560" s="404"/>
      <c r="BB560" s="404"/>
      <c r="BC560" s="404"/>
      <c r="BD560" s="404"/>
    </row>
    <row r="561" spans="1:56" ht="26.25" customHeight="1">
      <c r="A561" s="398" t="s">
        <v>13770</v>
      </c>
      <c r="B561" s="398" t="s">
        <v>4778</v>
      </c>
      <c r="C561" s="399"/>
      <c r="D561" s="398" t="s">
        <v>5513</v>
      </c>
      <c r="E561" s="400"/>
      <c r="F561" s="401"/>
      <c r="G561" s="41" t="s">
        <v>4781</v>
      </c>
      <c r="H561" s="68" t="s">
        <v>4781</v>
      </c>
      <c r="I561" s="44"/>
      <c r="J561" s="23"/>
      <c r="K561" s="23"/>
      <c r="L561" s="23"/>
      <c r="M561" s="23"/>
      <c r="N561" s="23"/>
      <c r="O561" s="400"/>
      <c r="P561" s="114" t="s">
        <v>13771</v>
      </c>
      <c r="Q561" s="114" t="s">
        <v>13771</v>
      </c>
      <c r="R561" s="400"/>
      <c r="S561" s="400"/>
      <c r="T561" s="114" t="s">
        <v>156</v>
      </c>
      <c r="U561" s="114">
        <v>2020</v>
      </c>
      <c r="V561" s="400"/>
      <c r="W561" s="400"/>
      <c r="X561" s="400"/>
      <c r="Y561" s="400"/>
      <c r="Z561" s="400"/>
      <c r="AA561" s="400"/>
      <c r="AB561" s="400"/>
      <c r="AC561" s="400"/>
      <c r="AD561" s="400"/>
      <c r="AE561" s="400"/>
      <c r="AF561" s="400"/>
      <c r="AG561" s="400"/>
      <c r="AH561" s="400"/>
      <c r="AI561" s="400"/>
      <c r="AJ561" s="400"/>
      <c r="AK561" s="400"/>
      <c r="AL561" s="400"/>
      <c r="AM561" s="400"/>
      <c r="AN561" s="402"/>
      <c r="AO561" s="393" t="s">
        <v>13598</v>
      </c>
      <c r="AP561" s="368" t="s">
        <v>11249</v>
      </c>
      <c r="AQ561" s="403">
        <v>44161</v>
      </c>
      <c r="AR561" s="121" t="s">
        <v>39</v>
      </c>
      <c r="AS561" s="404"/>
      <c r="AT561" s="404"/>
      <c r="AU561" s="404"/>
      <c r="AV561" s="404"/>
      <c r="AW561" s="404"/>
      <c r="AX561" s="404"/>
      <c r="AY561" s="404"/>
      <c r="AZ561" s="404"/>
      <c r="BA561" s="404"/>
      <c r="BB561" s="404"/>
      <c r="BC561" s="404"/>
      <c r="BD561" s="404"/>
    </row>
    <row r="562" spans="1:56" ht="26.25" customHeight="1">
      <c r="A562" s="398" t="s">
        <v>13772</v>
      </c>
      <c r="B562" s="398" t="s">
        <v>4778</v>
      </c>
      <c r="C562" s="399"/>
      <c r="D562" s="398" t="s">
        <v>6650</v>
      </c>
      <c r="E562" s="400"/>
      <c r="F562" s="401"/>
      <c r="G562" s="41" t="s">
        <v>4781</v>
      </c>
      <c r="H562" s="68" t="s">
        <v>4781</v>
      </c>
      <c r="I562" s="44"/>
      <c r="J562" s="23"/>
      <c r="K562" s="23"/>
      <c r="L562" s="23"/>
      <c r="M562" s="23"/>
      <c r="N562" s="23"/>
      <c r="O562" s="400"/>
      <c r="P562" s="114" t="s">
        <v>13773</v>
      </c>
      <c r="Q562" s="114" t="s">
        <v>13773</v>
      </c>
      <c r="R562" s="400"/>
      <c r="S562" s="400"/>
      <c r="T562" s="114" t="s">
        <v>156</v>
      </c>
      <c r="U562" s="114">
        <v>2020</v>
      </c>
      <c r="V562" s="400"/>
      <c r="W562" s="400"/>
      <c r="X562" s="400"/>
      <c r="Y562" s="400"/>
      <c r="Z562" s="400"/>
      <c r="AA562" s="400"/>
      <c r="AB562" s="400"/>
      <c r="AC562" s="400"/>
      <c r="AD562" s="400"/>
      <c r="AE562" s="400"/>
      <c r="AF562" s="400"/>
      <c r="AG562" s="400"/>
      <c r="AH562" s="400"/>
      <c r="AI562" s="400"/>
      <c r="AJ562" s="400"/>
      <c r="AK562" s="400"/>
      <c r="AL562" s="400"/>
      <c r="AM562" s="400"/>
      <c r="AN562" s="402"/>
      <c r="AO562" s="393" t="s">
        <v>13598</v>
      </c>
      <c r="AP562" s="368" t="s">
        <v>11249</v>
      </c>
      <c r="AQ562" s="403">
        <v>44161</v>
      </c>
      <c r="AR562" s="121" t="s">
        <v>39</v>
      </c>
      <c r="AS562" s="404"/>
      <c r="AT562" s="404"/>
      <c r="AU562" s="404"/>
      <c r="AV562" s="404"/>
      <c r="AW562" s="404"/>
      <c r="AX562" s="404"/>
      <c r="AY562" s="404"/>
      <c r="AZ562" s="404"/>
      <c r="BA562" s="404"/>
      <c r="BB562" s="404"/>
      <c r="BC562" s="404"/>
      <c r="BD562" s="404"/>
    </row>
    <row r="563" spans="1:56" ht="26.25" customHeight="1">
      <c r="A563" s="398" t="s">
        <v>13774</v>
      </c>
      <c r="B563" s="398" t="s">
        <v>4778</v>
      </c>
      <c r="C563" s="442"/>
      <c r="D563" s="398" t="s">
        <v>13775</v>
      </c>
      <c r="E563" s="63"/>
      <c r="F563" s="617"/>
      <c r="G563" s="41" t="s">
        <v>4781</v>
      </c>
      <c r="H563" s="68" t="s">
        <v>4781</v>
      </c>
      <c r="I563" s="44"/>
      <c r="J563" s="23"/>
      <c r="K563" s="23"/>
      <c r="L563" s="23"/>
      <c r="M563" s="23"/>
      <c r="N563" s="23"/>
      <c r="O563" s="63"/>
      <c r="P563" s="114" t="s">
        <v>13776</v>
      </c>
      <c r="Q563" s="114" t="s">
        <v>13776</v>
      </c>
      <c r="R563" s="63"/>
      <c r="S563" s="63"/>
      <c r="T563" s="114" t="s">
        <v>156</v>
      </c>
      <c r="U563" s="114">
        <v>2020</v>
      </c>
      <c r="V563" s="63"/>
      <c r="W563" s="63"/>
      <c r="X563" s="63"/>
      <c r="Y563" s="63"/>
      <c r="Z563" s="63"/>
      <c r="AA563" s="63"/>
      <c r="AB563" s="63"/>
      <c r="AC563" s="63"/>
      <c r="AD563" s="63"/>
      <c r="AE563" s="400"/>
      <c r="AF563" s="400"/>
      <c r="AG563" s="400"/>
      <c r="AH563" s="400"/>
      <c r="AI563" s="400"/>
      <c r="AJ563" s="400"/>
      <c r="AK563" s="400"/>
      <c r="AL563" s="400"/>
      <c r="AM563" s="400"/>
      <c r="AN563" s="402"/>
      <c r="AO563" s="393" t="s">
        <v>13598</v>
      </c>
      <c r="AP563" s="368" t="s">
        <v>11249</v>
      </c>
      <c r="AQ563" s="403">
        <v>44161</v>
      </c>
      <c r="AR563" s="121" t="s">
        <v>39</v>
      </c>
      <c r="AS563" s="404"/>
      <c r="AT563" s="404"/>
      <c r="AU563" s="404"/>
      <c r="AV563" s="404"/>
      <c r="AW563" s="404"/>
      <c r="AX563" s="404"/>
      <c r="AY563" s="404"/>
      <c r="AZ563" s="404"/>
      <c r="BA563" s="404"/>
      <c r="BB563" s="404"/>
      <c r="BC563" s="404"/>
      <c r="BD563" s="404"/>
    </row>
    <row r="564" spans="1:56" ht="26.25" customHeight="1">
      <c r="A564" s="398" t="s">
        <v>13777</v>
      </c>
      <c r="B564" s="398" t="s">
        <v>4778</v>
      </c>
      <c r="C564" s="442"/>
      <c r="D564" s="398" t="s">
        <v>4951</v>
      </c>
      <c r="E564" s="63"/>
      <c r="F564" s="617"/>
      <c r="G564" s="41" t="s">
        <v>4781</v>
      </c>
      <c r="H564" s="68" t="s">
        <v>4781</v>
      </c>
      <c r="I564" s="44"/>
      <c r="J564" s="23"/>
      <c r="K564" s="23"/>
      <c r="L564" s="23"/>
      <c r="M564" s="23"/>
      <c r="N564" s="23"/>
      <c r="O564" s="63"/>
      <c r="P564" s="114" t="s">
        <v>13778</v>
      </c>
      <c r="Q564" s="114" t="s">
        <v>13778</v>
      </c>
      <c r="R564" s="63"/>
      <c r="S564" s="63"/>
      <c r="T564" s="114" t="s">
        <v>156</v>
      </c>
      <c r="U564" s="114">
        <v>2020</v>
      </c>
      <c r="V564" s="63"/>
      <c r="W564" s="63"/>
      <c r="X564" s="63"/>
      <c r="Y564" s="63"/>
      <c r="Z564" s="63"/>
      <c r="AA564" s="63"/>
      <c r="AB564" s="63"/>
      <c r="AC564" s="63"/>
      <c r="AD564" s="63"/>
      <c r="AE564" s="400"/>
      <c r="AF564" s="400"/>
      <c r="AG564" s="400"/>
      <c r="AH564" s="400"/>
      <c r="AI564" s="400"/>
      <c r="AJ564" s="400"/>
      <c r="AK564" s="400"/>
      <c r="AL564" s="400"/>
      <c r="AM564" s="400"/>
      <c r="AN564" s="402"/>
      <c r="AO564" s="393" t="s">
        <v>13598</v>
      </c>
      <c r="AP564" s="368" t="s">
        <v>11249</v>
      </c>
      <c r="AQ564" s="403">
        <v>44161</v>
      </c>
      <c r="AR564" s="121" t="s">
        <v>39</v>
      </c>
      <c r="AS564" s="404"/>
      <c r="AT564" s="404"/>
      <c r="AU564" s="404"/>
      <c r="AV564" s="404"/>
      <c r="AW564" s="404"/>
      <c r="AX564" s="404"/>
      <c r="AY564" s="404"/>
      <c r="AZ564" s="404"/>
      <c r="BA564" s="404"/>
      <c r="BB564" s="404"/>
      <c r="BC564" s="404"/>
      <c r="BD564" s="404"/>
    </row>
    <row r="565" spans="1:56" ht="26.25" customHeight="1">
      <c r="A565" s="398" t="s">
        <v>13779</v>
      </c>
      <c r="B565" s="398" t="s">
        <v>4778</v>
      </c>
      <c r="C565" s="399"/>
      <c r="D565" s="398" t="s">
        <v>13757</v>
      </c>
      <c r="E565" s="400"/>
      <c r="F565" s="401"/>
      <c r="G565" s="41" t="s">
        <v>4781</v>
      </c>
      <c r="H565" s="68" t="s">
        <v>4781</v>
      </c>
      <c r="I565" s="44"/>
      <c r="J565" s="23"/>
      <c r="K565" s="23"/>
      <c r="L565" s="23"/>
      <c r="M565" s="23"/>
      <c r="N565" s="23"/>
      <c r="O565" s="400"/>
      <c r="P565" s="114" t="s">
        <v>13780</v>
      </c>
      <c r="Q565" s="114" t="s">
        <v>13780</v>
      </c>
      <c r="R565" s="400"/>
      <c r="S565" s="400"/>
      <c r="T565" s="114" t="s">
        <v>156</v>
      </c>
      <c r="U565" s="114">
        <v>2020</v>
      </c>
      <c r="V565" s="400"/>
      <c r="W565" s="400"/>
      <c r="X565" s="400"/>
      <c r="Y565" s="400"/>
      <c r="Z565" s="400"/>
      <c r="AA565" s="400"/>
      <c r="AB565" s="400"/>
      <c r="AC565" s="400"/>
      <c r="AD565" s="400"/>
      <c r="AE565" s="400"/>
      <c r="AF565" s="400"/>
      <c r="AG565" s="400"/>
      <c r="AH565" s="400"/>
      <c r="AI565" s="400"/>
      <c r="AJ565" s="400"/>
      <c r="AK565" s="400"/>
      <c r="AL565" s="400"/>
      <c r="AM565" s="400"/>
      <c r="AN565" s="402"/>
      <c r="AO565" s="393" t="s">
        <v>13598</v>
      </c>
      <c r="AP565" s="368" t="s">
        <v>11249</v>
      </c>
      <c r="AQ565" s="403">
        <v>44161</v>
      </c>
      <c r="AR565" s="121" t="s">
        <v>39</v>
      </c>
      <c r="AS565" s="404"/>
      <c r="AT565" s="404"/>
      <c r="AU565" s="404"/>
      <c r="AV565" s="404"/>
      <c r="AW565" s="404"/>
      <c r="AX565" s="404"/>
      <c r="AY565" s="404"/>
      <c r="AZ565" s="404"/>
      <c r="BA565" s="404"/>
      <c r="BB565" s="404"/>
      <c r="BC565" s="404"/>
      <c r="BD565" s="404"/>
    </row>
    <row r="566" spans="1:56" ht="26.25" customHeight="1">
      <c r="A566" s="398" t="s">
        <v>13781</v>
      </c>
      <c r="B566" s="398" t="s">
        <v>4778</v>
      </c>
      <c r="C566" s="442"/>
      <c r="D566" s="398" t="s">
        <v>6980</v>
      </c>
      <c r="E566" s="63"/>
      <c r="F566" s="617"/>
      <c r="G566" s="41" t="s">
        <v>4781</v>
      </c>
      <c r="H566" s="68" t="s">
        <v>4781</v>
      </c>
      <c r="I566" s="44"/>
      <c r="J566" s="23"/>
      <c r="K566" s="23"/>
      <c r="L566" s="23"/>
      <c r="M566" s="23"/>
      <c r="N566" s="23"/>
      <c r="O566" s="63"/>
      <c r="P566" s="114" t="s">
        <v>13782</v>
      </c>
      <c r="Q566" s="114" t="s">
        <v>13782</v>
      </c>
      <c r="R566" s="63"/>
      <c r="S566" s="63"/>
      <c r="T566" s="114" t="s">
        <v>156</v>
      </c>
      <c r="U566" s="114">
        <v>2020</v>
      </c>
      <c r="V566" s="63"/>
      <c r="W566" s="63"/>
      <c r="X566" s="63"/>
      <c r="Y566" s="63"/>
      <c r="Z566" s="63"/>
      <c r="AA566" s="63"/>
      <c r="AB566" s="63"/>
      <c r="AC566" s="63"/>
      <c r="AD566" s="63"/>
      <c r="AE566" s="400"/>
      <c r="AF566" s="400"/>
      <c r="AG566" s="400"/>
      <c r="AH566" s="400"/>
      <c r="AI566" s="400"/>
      <c r="AJ566" s="400"/>
      <c r="AK566" s="400"/>
      <c r="AL566" s="400"/>
      <c r="AM566" s="400"/>
      <c r="AN566" s="402"/>
      <c r="AO566" s="393" t="s">
        <v>13598</v>
      </c>
      <c r="AP566" s="368" t="s">
        <v>11249</v>
      </c>
      <c r="AQ566" s="403">
        <v>44161</v>
      </c>
      <c r="AR566" s="121" t="s">
        <v>39</v>
      </c>
      <c r="AS566" s="404"/>
      <c r="AT566" s="404"/>
      <c r="AU566" s="404"/>
      <c r="AV566" s="404"/>
      <c r="AW566" s="404"/>
      <c r="AX566" s="404"/>
      <c r="AY566" s="404"/>
      <c r="AZ566" s="404"/>
      <c r="BA566" s="404"/>
      <c r="BB566" s="404"/>
      <c r="BC566" s="404"/>
      <c r="BD566" s="404"/>
    </row>
    <row r="567" spans="1:56" ht="26.25" customHeight="1">
      <c r="A567" s="398" t="s">
        <v>13783</v>
      </c>
      <c r="B567" s="398" t="s">
        <v>4778</v>
      </c>
      <c r="C567" s="399"/>
      <c r="D567" s="398" t="s">
        <v>5217</v>
      </c>
      <c r="E567" s="400"/>
      <c r="F567" s="401"/>
      <c r="G567" s="41" t="s">
        <v>4781</v>
      </c>
      <c r="H567" s="68" t="s">
        <v>4781</v>
      </c>
      <c r="I567" s="44"/>
      <c r="J567" s="23"/>
      <c r="K567" s="23"/>
      <c r="L567" s="23"/>
      <c r="M567" s="23"/>
      <c r="N567" s="23"/>
      <c r="O567" s="400"/>
      <c r="P567" s="114" t="s">
        <v>13784</v>
      </c>
      <c r="Q567" s="114" t="s">
        <v>13784</v>
      </c>
      <c r="R567" s="400"/>
      <c r="S567" s="400"/>
      <c r="T567" s="114" t="s">
        <v>156</v>
      </c>
      <c r="U567" s="114">
        <v>2020</v>
      </c>
      <c r="V567" s="400"/>
      <c r="W567" s="400"/>
      <c r="X567" s="400"/>
      <c r="Y567" s="400"/>
      <c r="Z567" s="400"/>
      <c r="AA567" s="400"/>
      <c r="AB567" s="400"/>
      <c r="AC567" s="400"/>
      <c r="AD567" s="400"/>
      <c r="AE567" s="400"/>
      <c r="AF567" s="400"/>
      <c r="AG567" s="400"/>
      <c r="AH567" s="400"/>
      <c r="AI567" s="400"/>
      <c r="AJ567" s="400"/>
      <c r="AK567" s="400"/>
      <c r="AL567" s="400"/>
      <c r="AM567" s="400"/>
      <c r="AN567" s="402"/>
      <c r="AO567" s="393" t="s">
        <v>13598</v>
      </c>
      <c r="AP567" s="368" t="s">
        <v>11249</v>
      </c>
      <c r="AQ567" s="403">
        <v>44161</v>
      </c>
      <c r="AR567" s="121" t="s">
        <v>39</v>
      </c>
      <c r="AS567" s="404"/>
      <c r="AT567" s="404"/>
      <c r="AU567" s="404"/>
      <c r="AV567" s="404"/>
      <c r="AW567" s="404"/>
      <c r="AX567" s="404"/>
      <c r="AY567" s="404"/>
      <c r="AZ567" s="404"/>
      <c r="BA567" s="404"/>
      <c r="BB567" s="404"/>
      <c r="BC567" s="404"/>
      <c r="BD567" s="404"/>
    </row>
    <row r="568" spans="1:56" ht="26.25" customHeight="1">
      <c r="A568" s="362" t="s">
        <v>13785</v>
      </c>
      <c r="B568" s="362" t="s">
        <v>4778</v>
      </c>
      <c r="C568" s="362"/>
      <c r="D568" s="362" t="s">
        <v>13786</v>
      </c>
      <c r="E568" s="363"/>
      <c r="F568" s="18"/>
      <c r="G568" s="618"/>
      <c r="H568" s="70" t="s">
        <v>13612</v>
      </c>
      <c r="I568" s="44"/>
      <c r="J568" s="23"/>
      <c r="K568" s="23"/>
      <c r="L568" s="23"/>
      <c r="M568" s="23"/>
      <c r="N568" s="23"/>
      <c r="O568" s="379"/>
      <c r="P568" s="365" t="s">
        <v>13787</v>
      </c>
      <c r="Q568" s="365"/>
      <c r="R568" s="365"/>
      <c r="S568" s="375"/>
      <c r="T568" s="364" t="s">
        <v>156</v>
      </c>
      <c r="U568" s="364">
        <v>2017</v>
      </c>
      <c r="V568" s="392" t="s">
        <v>4783</v>
      </c>
      <c r="W568" s="363"/>
      <c r="X568" s="363"/>
      <c r="Y568" s="365"/>
      <c r="Z568" s="363"/>
      <c r="AA568" s="363"/>
      <c r="AB568" s="363"/>
      <c r="AC568" s="363"/>
      <c r="AD568" s="363"/>
      <c r="AE568" s="363"/>
      <c r="AF568" s="363"/>
      <c r="AG568" s="363"/>
      <c r="AH568" s="363"/>
      <c r="AI568" s="363"/>
      <c r="AJ568" s="363"/>
      <c r="AK568" s="363"/>
      <c r="AL568" s="365" t="s">
        <v>548</v>
      </c>
      <c r="AM568" s="363"/>
      <c r="AN568" s="619"/>
      <c r="AO568" s="393" t="s">
        <v>13598</v>
      </c>
      <c r="AP568" s="368" t="s">
        <v>11249</v>
      </c>
      <c r="AQ568" s="462">
        <v>44027</v>
      </c>
      <c r="AR568" s="463" t="s">
        <v>39</v>
      </c>
      <c r="AS568" s="464"/>
      <c r="AT568" s="464"/>
      <c r="AU568" s="464"/>
      <c r="AV568" s="464"/>
      <c r="AW568" s="464"/>
      <c r="AX568" s="464"/>
      <c r="AY568" s="464"/>
      <c r="AZ568" s="464"/>
      <c r="BA568" s="464"/>
      <c r="BB568" s="464"/>
      <c r="BC568" s="464"/>
      <c r="BD568" s="464"/>
    </row>
    <row r="569" spans="1:56" ht="26.25" customHeight="1">
      <c r="A569" s="398" t="s">
        <v>13788</v>
      </c>
      <c r="B569" s="398" t="s">
        <v>4778</v>
      </c>
      <c r="C569" s="442"/>
      <c r="D569" s="398" t="s">
        <v>4955</v>
      </c>
      <c r="E569" s="63"/>
      <c r="F569" s="617"/>
      <c r="G569" s="41" t="s">
        <v>4781</v>
      </c>
      <c r="H569" s="68" t="s">
        <v>4781</v>
      </c>
      <c r="I569" s="44"/>
      <c r="J569" s="23"/>
      <c r="K569" s="23"/>
      <c r="L569" s="23"/>
      <c r="M569" s="23"/>
      <c r="N569" s="23"/>
      <c r="O569" s="63"/>
      <c r="P569" s="114" t="s">
        <v>13789</v>
      </c>
      <c r="Q569" s="114" t="s">
        <v>13789</v>
      </c>
      <c r="R569" s="63"/>
      <c r="S569" s="63"/>
      <c r="T569" s="114" t="s">
        <v>156</v>
      </c>
      <c r="U569" s="114">
        <v>2020</v>
      </c>
      <c r="V569" s="63"/>
      <c r="W569" s="63"/>
      <c r="X569" s="63"/>
      <c r="Y569" s="63"/>
      <c r="Z569" s="63"/>
      <c r="AA569" s="63"/>
      <c r="AB569" s="63"/>
      <c r="AC569" s="63"/>
      <c r="AD569" s="63"/>
      <c r="AE569" s="400"/>
      <c r="AF569" s="400"/>
      <c r="AG569" s="400"/>
      <c r="AH569" s="400"/>
      <c r="AI569" s="400"/>
      <c r="AJ569" s="400"/>
      <c r="AK569" s="400"/>
      <c r="AL569" s="400"/>
      <c r="AM569" s="400"/>
      <c r="AN569" s="402"/>
      <c r="AO569" s="393" t="s">
        <v>13598</v>
      </c>
      <c r="AP569" s="368" t="s">
        <v>11249</v>
      </c>
      <c r="AQ569" s="403">
        <v>44161</v>
      </c>
      <c r="AR569" s="121" t="s">
        <v>39</v>
      </c>
      <c r="AS569" s="404"/>
      <c r="AT569" s="404"/>
      <c r="AU569" s="404"/>
      <c r="AV569" s="404"/>
      <c r="AW569" s="404"/>
      <c r="AX569" s="404"/>
      <c r="AY569" s="404"/>
      <c r="AZ569" s="404"/>
      <c r="BA569" s="404"/>
      <c r="BB569" s="404"/>
      <c r="BC569" s="404"/>
      <c r="BD569" s="404"/>
    </row>
    <row r="570" spans="1:56" ht="26.25" customHeight="1">
      <c r="A570" s="398" t="s">
        <v>13790</v>
      </c>
      <c r="B570" s="398" t="s">
        <v>4778</v>
      </c>
      <c r="C570" s="442"/>
      <c r="D570" s="398" t="s">
        <v>7059</v>
      </c>
      <c r="E570" s="63"/>
      <c r="F570" s="617"/>
      <c r="G570" s="41" t="s">
        <v>4781</v>
      </c>
      <c r="H570" s="68" t="s">
        <v>4781</v>
      </c>
      <c r="I570" s="44"/>
      <c r="J570" s="23"/>
      <c r="K570" s="23"/>
      <c r="L570" s="23"/>
      <c r="M570" s="23"/>
      <c r="N570" s="23"/>
      <c r="O570" s="63"/>
      <c r="P570" s="114" t="s">
        <v>13791</v>
      </c>
      <c r="Q570" s="114" t="s">
        <v>13791</v>
      </c>
      <c r="R570" s="63"/>
      <c r="S570" s="63"/>
      <c r="T570" s="114" t="s">
        <v>156</v>
      </c>
      <c r="U570" s="114">
        <v>2020</v>
      </c>
      <c r="V570" s="63"/>
      <c r="W570" s="63"/>
      <c r="X570" s="63"/>
      <c r="Y570" s="63"/>
      <c r="Z570" s="63"/>
      <c r="AA570" s="63"/>
      <c r="AB570" s="63"/>
      <c r="AC570" s="63"/>
      <c r="AD570" s="63"/>
      <c r="AE570" s="400"/>
      <c r="AF570" s="400"/>
      <c r="AG570" s="400"/>
      <c r="AH570" s="400"/>
      <c r="AI570" s="400"/>
      <c r="AJ570" s="400"/>
      <c r="AK570" s="400"/>
      <c r="AL570" s="400"/>
      <c r="AM570" s="400"/>
      <c r="AN570" s="402"/>
      <c r="AO570" s="393" t="s">
        <v>13598</v>
      </c>
      <c r="AP570" s="368" t="s">
        <v>11249</v>
      </c>
      <c r="AQ570" s="403">
        <v>44161</v>
      </c>
      <c r="AR570" s="121" t="s">
        <v>39</v>
      </c>
      <c r="AS570" s="404"/>
      <c r="AT570" s="404"/>
      <c r="AU570" s="404"/>
      <c r="AV570" s="404"/>
      <c r="AW570" s="404"/>
      <c r="AX570" s="404"/>
      <c r="AY570" s="404"/>
      <c r="AZ570" s="404"/>
      <c r="BA570" s="404"/>
      <c r="BB570" s="404"/>
      <c r="BC570" s="404"/>
      <c r="BD570" s="404"/>
    </row>
    <row r="571" spans="1:56" ht="26.25" customHeight="1">
      <c r="A571" s="398" t="s">
        <v>13792</v>
      </c>
      <c r="B571" s="398" t="s">
        <v>4778</v>
      </c>
      <c r="C571" s="399"/>
      <c r="D571" s="398" t="s">
        <v>5444</v>
      </c>
      <c r="E571" s="400"/>
      <c r="F571" s="401"/>
      <c r="G571" s="41" t="s">
        <v>4781</v>
      </c>
      <c r="H571" s="68" t="s">
        <v>4781</v>
      </c>
      <c r="I571" s="44"/>
      <c r="J571" s="23"/>
      <c r="K571" s="23"/>
      <c r="L571" s="23"/>
      <c r="M571" s="23"/>
      <c r="N571" s="23"/>
      <c r="O571" s="400"/>
      <c r="P571" s="114" t="s">
        <v>13793</v>
      </c>
      <c r="Q571" s="114" t="s">
        <v>13794</v>
      </c>
      <c r="R571" s="400"/>
      <c r="S571" s="400"/>
      <c r="T571" s="114" t="s">
        <v>156</v>
      </c>
      <c r="U571" s="114">
        <v>2020</v>
      </c>
      <c r="V571" s="400"/>
      <c r="W571" s="400"/>
      <c r="X571" s="400"/>
      <c r="Y571" s="400"/>
      <c r="Z571" s="400"/>
      <c r="AA571" s="400"/>
      <c r="AB571" s="400"/>
      <c r="AC571" s="400"/>
      <c r="AD571" s="400"/>
      <c r="AE571" s="400"/>
      <c r="AF571" s="400"/>
      <c r="AG571" s="400"/>
      <c r="AH571" s="400"/>
      <c r="AI571" s="400"/>
      <c r="AJ571" s="400"/>
      <c r="AK571" s="400"/>
      <c r="AL571" s="400"/>
      <c r="AM571" s="400"/>
      <c r="AN571" s="402"/>
      <c r="AO571" s="393" t="s">
        <v>13598</v>
      </c>
      <c r="AP571" s="368" t="s">
        <v>11249</v>
      </c>
      <c r="AQ571" s="403">
        <v>44161</v>
      </c>
      <c r="AR571" s="121" t="s">
        <v>39</v>
      </c>
      <c r="AS571" s="404"/>
      <c r="AT571" s="404"/>
      <c r="AU571" s="404"/>
      <c r="AV571" s="404"/>
      <c r="AW571" s="404"/>
      <c r="AX571" s="404"/>
      <c r="AY571" s="404"/>
      <c r="AZ571" s="404"/>
      <c r="BA571" s="404"/>
      <c r="BB571" s="404"/>
      <c r="BC571" s="404"/>
      <c r="BD571" s="404"/>
    </row>
    <row r="572" spans="1:56" ht="26.25" customHeight="1">
      <c r="A572" s="398" t="s">
        <v>13795</v>
      </c>
      <c r="B572" s="398" t="s">
        <v>4778</v>
      </c>
      <c r="C572" s="442"/>
      <c r="D572" s="398" t="s">
        <v>5010</v>
      </c>
      <c r="E572" s="63"/>
      <c r="F572" s="617"/>
      <c r="G572" s="41" t="s">
        <v>4781</v>
      </c>
      <c r="H572" s="68" t="s">
        <v>4781</v>
      </c>
      <c r="I572" s="44"/>
      <c r="J572" s="23"/>
      <c r="K572" s="23"/>
      <c r="L572" s="23"/>
      <c r="M572" s="23"/>
      <c r="N572" s="23"/>
      <c r="O572" s="63"/>
      <c r="P572" s="114" t="s">
        <v>13796</v>
      </c>
      <c r="Q572" s="114" t="s">
        <v>13796</v>
      </c>
      <c r="R572" s="63"/>
      <c r="S572" s="63"/>
      <c r="T572" s="114" t="s">
        <v>156</v>
      </c>
      <c r="U572" s="114">
        <v>2020</v>
      </c>
      <c r="V572" s="63"/>
      <c r="W572" s="63"/>
      <c r="X572" s="63"/>
      <c r="Y572" s="63"/>
      <c r="Z572" s="63"/>
      <c r="AA572" s="63"/>
      <c r="AB572" s="63"/>
      <c r="AC572" s="63"/>
      <c r="AD572" s="63"/>
      <c r="AE572" s="400"/>
      <c r="AF572" s="400"/>
      <c r="AG572" s="400"/>
      <c r="AH572" s="400"/>
      <c r="AI572" s="400"/>
      <c r="AJ572" s="400"/>
      <c r="AK572" s="400"/>
      <c r="AL572" s="400"/>
      <c r="AM572" s="400"/>
      <c r="AN572" s="402"/>
      <c r="AO572" s="393" t="s">
        <v>13598</v>
      </c>
      <c r="AP572" s="368" t="s">
        <v>11249</v>
      </c>
      <c r="AQ572" s="403">
        <v>44161</v>
      </c>
      <c r="AR572" s="121" t="s">
        <v>39</v>
      </c>
      <c r="AS572" s="404"/>
      <c r="AT572" s="404"/>
      <c r="AU572" s="404"/>
      <c r="AV572" s="404"/>
      <c r="AW572" s="404"/>
      <c r="AX572" s="404"/>
      <c r="AY572" s="404"/>
      <c r="AZ572" s="404"/>
      <c r="BA572" s="404"/>
      <c r="BB572" s="404"/>
      <c r="BC572" s="404"/>
      <c r="BD572" s="404"/>
    </row>
    <row r="573" spans="1:56" ht="26.25" customHeight="1">
      <c r="A573" s="398" t="s">
        <v>13797</v>
      </c>
      <c r="B573" s="398" t="s">
        <v>4778</v>
      </c>
      <c r="C573" s="442"/>
      <c r="D573" s="398" t="s">
        <v>13798</v>
      </c>
      <c r="E573" s="63"/>
      <c r="F573" s="617"/>
      <c r="G573" s="41" t="s">
        <v>4781</v>
      </c>
      <c r="H573" s="68" t="s">
        <v>4781</v>
      </c>
      <c r="I573" s="44"/>
      <c r="J573" s="23"/>
      <c r="K573" s="23"/>
      <c r="L573" s="23"/>
      <c r="M573" s="23"/>
      <c r="N573" s="23"/>
      <c r="O573" s="63"/>
      <c r="P573" s="114" t="s">
        <v>13799</v>
      </c>
      <c r="Q573" s="114" t="s">
        <v>13799</v>
      </c>
      <c r="R573" s="63"/>
      <c r="S573" s="63"/>
      <c r="T573" s="114" t="s">
        <v>156</v>
      </c>
      <c r="U573" s="114">
        <v>2020</v>
      </c>
      <c r="V573" s="63"/>
      <c r="W573" s="63"/>
      <c r="X573" s="63"/>
      <c r="Y573" s="63"/>
      <c r="Z573" s="63"/>
      <c r="AA573" s="63"/>
      <c r="AB573" s="63"/>
      <c r="AC573" s="63"/>
      <c r="AD573" s="63"/>
      <c r="AE573" s="400"/>
      <c r="AF573" s="400"/>
      <c r="AG573" s="400"/>
      <c r="AH573" s="400"/>
      <c r="AI573" s="400"/>
      <c r="AJ573" s="400"/>
      <c r="AK573" s="400"/>
      <c r="AL573" s="400"/>
      <c r="AM573" s="400"/>
      <c r="AN573" s="402"/>
      <c r="AO573" s="393" t="s">
        <v>13598</v>
      </c>
      <c r="AP573" s="368" t="s">
        <v>11249</v>
      </c>
      <c r="AQ573" s="403">
        <v>44161</v>
      </c>
      <c r="AR573" s="121" t="s">
        <v>39</v>
      </c>
      <c r="AS573" s="404"/>
      <c r="AT573" s="404"/>
      <c r="AU573" s="404"/>
      <c r="AV573" s="404"/>
      <c r="AW573" s="404"/>
      <c r="AX573" s="404"/>
      <c r="AY573" s="404"/>
      <c r="AZ573" s="404"/>
      <c r="BA573" s="404"/>
      <c r="BB573" s="404"/>
      <c r="BC573" s="404"/>
      <c r="BD573" s="404"/>
    </row>
    <row r="574" spans="1:56" ht="26.25" customHeight="1">
      <c r="A574" s="398" t="s">
        <v>13800</v>
      </c>
      <c r="B574" s="398" t="s">
        <v>4778</v>
      </c>
      <c r="C574" s="399"/>
      <c r="D574" s="398" t="s">
        <v>5420</v>
      </c>
      <c r="E574" s="400"/>
      <c r="F574" s="401"/>
      <c r="G574" s="41" t="s">
        <v>4781</v>
      </c>
      <c r="H574" s="68" t="s">
        <v>4781</v>
      </c>
      <c r="I574" s="44"/>
      <c r="J574" s="23"/>
      <c r="K574" s="23"/>
      <c r="L574" s="23"/>
      <c r="M574" s="23"/>
      <c r="N574" s="23"/>
      <c r="O574" s="400"/>
      <c r="P574" s="114" t="s">
        <v>13801</v>
      </c>
      <c r="Q574" s="114" t="s">
        <v>13801</v>
      </c>
      <c r="R574" s="400"/>
      <c r="S574" s="400"/>
      <c r="T574" s="114" t="s">
        <v>156</v>
      </c>
      <c r="U574" s="114">
        <v>2020</v>
      </c>
      <c r="V574" s="400"/>
      <c r="W574" s="400"/>
      <c r="X574" s="400"/>
      <c r="Y574" s="400"/>
      <c r="Z574" s="400"/>
      <c r="AA574" s="400"/>
      <c r="AB574" s="400"/>
      <c r="AC574" s="400"/>
      <c r="AD574" s="400"/>
      <c r="AE574" s="400"/>
      <c r="AF574" s="400"/>
      <c r="AG574" s="400"/>
      <c r="AH574" s="400"/>
      <c r="AI574" s="400"/>
      <c r="AJ574" s="400"/>
      <c r="AK574" s="400"/>
      <c r="AL574" s="400"/>
      <c r="AM574" s="400"/>
      <c r="AN574" s="402"/>
      <c r="AO574" s="393" t="s">
        <v>13598</v>
      </c>
      <c r="AP574" s="368" t="s">
        <v>11249</v>
      </c>
      <c r="AQ574" s="403">
        <v>44161</v>
      </c>
      <c r="AR574" s="121" t="s">
        <v>39</v>
      </c>
      <c r="AS574" s="404"/>
      <c r="AT574" s="404"/>
      <c r="AU574" s="404"/>
      <c r="AV574" s="404"/>
      <c r="AW574" s="404"/>
      <c r="AX574" s="404"/>
      <c r="AY574" s="404"/>
      <c r="AZ574" s="404"/>
      <c r="BA574" s="404"/>
      <c r="BB574" s="404"/>
      <c r="BC574" s="404"/>
      <c r="BD574" s="404"/>
    </row>
    <row r="575" spans="1:56" ht="26.25" customHeight="1">
      <c r="A575" s="362" t="s">
        <v>13802</v>
      </c>
      <c r="B575" s="362" t="s">
        <v>4778</v>
      </c>
      <c r="C575" s="362"/>
      <c r="D575" s="362" t="s">
        <v>13803</v>
      </c>
      <c r="E575" s="363"/>
      <c r="F575" s="18"/>
      <c r="G575" s="618"/>
      <c r="H575" s="70" t="s">
        <v>13612</v>
      </c>
      <c r="I575" s="44"/>
      <c r="J575" s="23"/>
      <c r="K575" s="23"/>
      <c r="L575" s="23"/>
      <c r="M575" s="23"/>
      <c r="N575" s="23"/>
      <c r="O575" s="366" t="s">
        <v>13804</v>
      </c>
      <c r="P575" s="365" t="s">
        <v>13805</v>
      </c>
      <c r="Q575" s="365"/>
      <c r="R575" s="365" t="s">
        <v>180</v>
      </c>
      <c r="S575" s="375"/>
      <c r="T575" s="375"/>
      <c r="U575" s="375"/>
      <c r="V575" s="392" t="s">
        <v>4783</v>
      </c>
      <c r="W575" s="363"/>
      <c r="X575" s="363"/>
      <c r="Y575" s="365" t="s">
        <v>13806</v>
      </c>
      <c r="Z575" s="363"/>
      <c r="AA575" s="363"/>
      <c r="AB575" s="363"/>
      <c r="AC575" s="363"/>
      <c r="AD575" s="363"/>
      <c r="AE575" s="363"/>
      <c r="AF575" s="363"/>
      <c r="AG575" s="363"/>
      <c r="AH575" s="363"/>
      <c r="AI575" s="363"/>
      <c r="AJ575" s="363"/>
      <c r="AK575" s="363"/>
      <c r="AL575" s="365" t="s">
        <v>548</v>
      </c>
      <c r="AM575" s="363"/>
      <c r="AN575" s="367"/>
      <c r="AO575" s="393" t="s">
        <v>13598</v>
      </c>
      <c r="AP575" s="368" t="s">
        <v>11249</v>
      </c>
      <c r="AQ575" s="462">
        <v>44027</v>
      </c>
      <c r="AR575" s="463" t="s">
        <v>13807</v>
      </c>
      <c r="AS575" s="464"/>
      <c r="AT575" s="464"/>
      <c r="AU575" s="464"/>
      <c r="AV575" s="464"/>
      <c r="AW575" s="464"/>
      <c r="AX575" s="464"/>
      <c r="AY575" s="464"/>
      <c r="AZ575" s="464"/>
      <c r="BA575" s="464"/>
      <c r="BB575" s="464"/>
      <c r="BC575" s="464"/>
      <c r="BD575" s="464"/>
    </row>
    <row r="576" spans="1:56" ht="26.25" customHeight="1">
      <c r="A576" s="398" t="s">
        <v>13808</v>
      </c>
      <c r="B576" s="398" t="s">
        <v>4778</v>
      </c>
      <c r="C576" s="399"/>
      <c r="D576" s="398" t="s">
        <v>4829</v>
      </c>
      <c r="E576" s="400"/>
      <c r="F576" s="401"/>
      <c r="G576" s="41" t="s">
        <v>4781</v>
      </c>
      <c r="H576" s="68" t="s">
        <v>4781</v>
      </c>
      <c r="I576" s="44"/>
      <c r="J576" s="23"/>
      <c r="K576" s="23"/>
      <c r="L576" s="23"/>
      <c r="M576" s="23"/>
      <c r="N576" s="23"/>
      <c r="O576" s="400"/>
      <c r="P576" s="114" t="s">
        <v>13809</v>
      </c>
      <c r="Q576" s="114" t="s">
        <v>13809</v>
      </c>
      <c r="R576" s="400"/>
      <c r="S576" s="400"/>
      <c r="T576" s="114" t="s">
        <v>156</v>
      </c>
      <c r="U576" s="114">
        <v>2020</v>
      </c>
      <c r="V576" s="400"/>
      <c r="W576" s="400"/>
      <c r="X576" s="400"/>
      <c r="Y576" s="400"/>
      <c r="Z576" s="400"/>
      <c r="AA576" s="400"/>
      <c r="AB576" s="400"/>
      <c r="AC576" s="400"/>
      <c r="AD576" s="400"/>
      <c r="AE576" s="400"/>
      <c r="AF576" s="400"/>
      <c r="AG576" s="400"/>
      <c r="AH576" s="400"/>
      <c r="AI576" s="400"/>
      <c r="AJ576" s="400"/>
      <c r="AK576" s="400"/>
      <c r="AL576" s="400"/>
      <c r="AM576" s="400"/>
      <c r="AN576" s="402"/>
      <c r="AO576" s="393" t="s">
        <v>13598</v>
      </c>
      <c r="AP576" s="368" t="s">
        <v>11249</v>
      </c>
      <c r="AQ576" s="403">
        <v>44161</v>
      </c>
      <c r="AR576" s="121" t="s">
        <v>39</v>
      </c>
      <c r="AS576" s="404"/>
      <c r="AT576" s="404"/>
      <c r="AU576" s="404"/>
      <c r="AV576" s="404"/>
      <c r="AW576" s="404"/>
      <c r="AX576" s="404"/>
      <c r="AY576" s="404"/>
      <c r="AZ576" s="404"/>
      <c r="BA576" s="404"/>
      <c r="BB576" s="404"/>
      <c r="BC576" s="404"/>
      <c r="BD576" s="404"/>
    </row>
    <row r="577" spans="1:56" ht="26.25" customHeight="1">
      <c r="A577" s="362" t="s">
        <v>13810</v>
      </c>
      <c r="B577" s="362" t="s">
        <v>4778</v>
      </c>
      <c r="C577" s="362"/>
      <c r="D577" s="362" t="s">
        <v>4850</v>
      </c>
      <c r="E577" s="363"/>
      <c r="F577" s="18"/>
      <c r="G577" s="618"/>
      <c r="H577" s="70" t="s">
        <v>13612</v>
      </c>
      <c r="I577" s="44"/>
      <c r="J577" s="23"/>
      <c r="K577" s="23"/>
      <c r="L577" s="23"/>
      <c r="M577" s="23"/>
      <c r="N577" s="23"/>
      <c r="O577" s="379"/>
      <c r="P577" s="365" t="s">
        <v>13680</v>
      </c>
      <c r="Q577" s="365"/>
      <c r="R577" s="365"/>
      <c r="S577" s="375"/>
      <c r="T577" s="364" t="s">
        <v>156</v>
      </c>
      <c r="U577" s="364">
        <v>2017</v>
      </c>
      <c r="V577" s="392" t="s">
        <v>4783</v>
      </c>
      <c r="W577" s="363"/>
      <c r="X577" s="363"/>
      <c r="Y577" s="365"/>
      <c r="Z577" s="363"/>
      <c r="AA577" s="363"/>
      <c r="AB577" s="363"/>
      <c r="AC577" s="363"/>
      <c r="AD577" s="363"/>
      <c r="AE577" s="363"/>
      <c r="AF577" s="363"/>
      <c r="AG577" s="363"/>
      <c r="AH577" s="363"/>
      <c r="AI577" s="363"/>
      <c r="AJ577" s="363"/>
      <c r="AK577" s="363"/>
      <c r="AL577" s="365" t="s">
        <v>548</v>
      </c>
      <c r="AM577" s="363"/>
      <c r="AN577" s="619"/>
      <c r="AO577" s="393" t="s">
        <v>13598</v>
      </c>
      <c r="AP577" s="368" t="s">
        <v>11249</v>
      </c>
      <c r="AQ577" s="462">
        <v>44027</v>
      </c>
      <c r="AR577" s="463" t="s">
        <v>39</v>
      </c>
      <c r="AS577" s="464"/>
      <c r="AT577" s="464"/>
      <c r="AU577" s="464"/>
      <c r="AV577" s="464"/>
      <c r="AW577" s="464"/>
      <c r="AX577" s="464"/>
      <c r="AY577" s="464"/>
      <c r="AZ577" s="464"/>
      <c r="BA577" s="464"/>
      <c r="BB577" s="464"/>
      <c r="BC577" s="464"/>
      <c r="BD577" s="464"/>
    </row>
    <row r="578" spans="1:56" ht="26.25" customHeight="1">
      <c r="A578" s="398" t="s">
        <v>13810</v>
      </c>
      <c r="B578" s="398" t="s">
        <v>4778</v>
      </c>
      <c r="C578" s="399"/>
      <c r="D578" s="398" t="s">
        <v>7567</v>
      </c>
      <c r="E578" s="400"/>
      <c r="F578" s="401"/>
      <c r="G578" s="41" t="s">
        <v>4781</v>
      </c>
      <c r="H578" s="68" t="s">
        <v>4781</v>
      </c>
      <c r="I578" s="44"/>
      <c r="J578" s="23"/>
      <c r="K578" s="23"/>
      <c r="L578" s="23"/>
      <c r="M578" s="23"/>
      <c r="N578" s="23"/>
      <c r="O578" s="400"/>
      <c r="P578" s="114" t="s">
        <v>13811</v>
      </c>
      <c r="Q578" s="114" t="s">
        <v>13811</v>
      </c>
      <c r="R578" s="400"/>
      <c r="S578" s="400"/>
      <c r="T578" s="114" t="s">
        <v>156</v>
      </c>
      <c r="U578" s="114">
        <v>2020</v>
      </c>
      <c r="V578" s="400"/>
      <c r="W578" s="400"/>
      <c r="X578" s="400"/>
      <c r="Y578" s="400"/>
      <c r="Z578" s="400"/>
      <c r="AA578" s="400"/>
      <c r="AB578" s="400"/>
      <c r="AC578" s="400"/>
      <c r="AD578" s="400"/>
      <c r="AE578" s="400"/>
      <c r="AF578" s="400"/>
      <c r="AG578" s="400"/>
      <c r="AH578" s="400"/>
      <c r="AI578" s="400"/>
      <c r="AJ578" s="400"/>
      <c r="AK578" s="400"/>
      <c r="AL578" s="400"/>
      <c r="AM578" s="400"/>
      <c r="AN578" s="402"/>
      <c r="AO578" s="393" t="s">
        <v>13598</v>
      </c>
      <c r="AP578" s="368" t="s">
        <v>11249</v>
      </c>
      <c r="AQ578" s="403">
        <v>44161</v>
      </c>
      <c r="AR578" s="121" t="s">
        <v>39</v>
      </c>
      <c r="AS578" s="404"/>
      <c r="AT578" s="404"/>
      <c r="AU578" s="404"/>
      <c r="AV578" s="404"/>
      <c r="AW578" s="404"/>
      <c r="AX578" s="404"/>
      <c r="AY578" s="404"/>
      <c r="AZ578" s="404"/>
      <c r="BA578" s="404"/>
      <c r="BB578" s="404"/>
      <c r="BC578" s="404"/>
      <c r="BD578" s="404"/>
    </row>
    <row r="579" spans="1:56" ht="26.25" customHeight="1">
      <c r="A579" s="398" t="s">
        <v>13812</v>
      </c>
      <c r="B579" s="398" t="s">
        <v>4778</v>
      </c>
      <c r="C579" s="442"/>
      <c r="D579" s="398" t="s">
        <v>13813</v>
      </c>
      <c r="E579" s="63"/>
      <c r="F579" s="617"/>
      <c r="G579" s="41" t="s">
        <v>4781</v>
      </c>
      <c r="H579" s="68" t="s">
        <v>4781</v>
      </c>
      <c r="I579" s="44"/>
      <c r="J579" s="23"/>
      <c r="K579" s="23"/>
      <c r="L579" s="23"/>
      <c r="M579" s="23"/>
      <c r="N579" s="23"/>
      <c r="O579" s="63"/>
      <c r="P579" s="114" t="s">
        <v>13814</v>
      </c>
      <c r="Q579" s="114" t="s">
        <v>13814</v>
      </c>
      <c r="R579" s="63"/>
      <c r="S579" s="63"/>
      <c r="T579" s="114" t="s">
        <v>156</v>
      </c>
      <c r="U579" s="114">
        <v>2020</v>
      </c>
      <c r="V579" s="63"/>
      <c r="W579" s="63"/>
      <c r="X579" s="63"/>
      <c r="Y579" s="63"/>
      <c r="Z579" s="63"/>
      <c r="AA579" s="63"/>
      <c r="AB579" s="63"/>
      <c r="AC579" s="63"/>
      <c r="AD579" s="63"/>
      <c r="AE579" s="400"/>
      <c r="AF579" s="400"/>
      <c r="AG579" s="400"/>
      <c r="AH579" s="400"/>
      <c r="AI579" s="400"/>
      <c r="AJ579" s="400"/>
      <c r="AK579" s="400"/>
      <c r="AL579" s="400"/>
      <c r="AM579" s="400"/>
      <c r="AN579" s="402"/>
      <c r="AO579" s="393" t="s">
        <v>13598</v>
      </c>
      <c r="AP579" s="368" t="s">
        <v>11249</v>
      </c>
      <c r="AQ579" s="403">
        <v>44161</v>
      </c>
      <c r="AR579" s="121" t="s">
        <v>39</v>
      </c>
      <c r="AS579" s="404"/>
      <c r="AT579" s="404"/>
      <c r="AU579" s="404"/>
      <c r="AV579" s="404"/>
      <c r="AW579" s="404"/>
      <c r="AX579" s="404"/>
      <c r="AY579" s="404"/>
      <c r="AZ579" s="404"/>
      <c r="BA579" s="404"/>
      <c r="BB579" s="404"/>
      <c r="BC579" s="404"/>
      <c r="BD579" s="404"/>
    </row>
    <row r="580" spans="1:56" ht="26.25" customHeight="1">
      <c r="A580" s="398" t="s">
        <v>13815</v>
      </c>
      <c r="B580" s="398" t="s">
        <v>4778</v>
      </c>
      <c r="C580" s="399"/>
      <c r="D580" s="398" t="s">
        <v>13813</v>
      </c>
      <c r="E580" s="400"/>
      <c r="F580" s="401"/>
      <c r="G580" s="41" t="s">
        <v>4781</v>
      </c>
      <c r="H580" s="68" t="s">
        <v>4781</v>
      </c>
      <c r="I580" s="44"/>
      <c r="J580" s="23"/>
      <c r="K580" s="23"/>
      <c r="L580" s="23"/>
      <c r="M580" s="23"/>
      <c r="N580" s="23"/>
      <c r="O580" s="400"/>
      <c r="P580" s="114" t="s">
        <v>13816</v>
      </c>
      <c r="Q580" s="114" t="s">
        <v>13816</v>
      </c>
      <c r="R580" s="400"/>
      <c r="S580" s="400"/>
      <c r="T580" s="114" t="s">
        <v>156</v>
      </c>
      <c r="U580" s="114">
        <v>2020</v>
      </c>
      <c r="V580" s="400"/>
      <c r="W580" s="400"/>
      <c r="X580" s="400"/>
      <c r="Y580" s="400"/>
      <c r="Z580" s="400"/>
      <c r="AA580" s="400"/>
      <c r="AB580" s="400"/>
      <c r="AC580" s="400"/>
      <c r="AD580" s="400"/>
      <c r="AE580" s="400"/>
      <c r="AF580" s="400"/>
      <c r="AG580" s="400"/>
      <c r="AH580" s="400"/>
      <c r="AI580" s="400"/>
      <c r="AJ580" s="400"/>
      <c r="AK580" s="400"/>
      <c r="AL580" s="400"/>
      <c r="AM580" s="400"/>
      <c r="AN580" s="402"/>
      <c r="AO580" s="393" t="s">
        <v>13598</v>
      </c>
      <c r="AP580" s="368" t="s">
        <v>11249</v>
      </c>
      <c r="AQ580" s="403">
        <v>44161</v>
      </c>
      <c r="AR580" s="121" t="s">
        <v>39</v>
      </c>
      <c r="AS580" s="404"/>
      <c r="AT580" s="404"/>
      <c r="AU580" s="404"/>
      <c r="AV580" s="404"/>
      <c r="AW580" s="404"/>
      <c r="AX580" s="404"/>
      <c r="AY580" s="404"/>
      <c r="AZ580" s="404"/>
      <c r="BA580" s="404"/>
      <c r="BB580" s="404"/>
      <c r="BC580" s="404"/>
      <c r="BD580" s="404"/>
    </row>
    <row r="581" spans="1:56" ht="26.25" customHeight="1">
      <c r="A581" s="398" t="s">
        <v>13817</v>
      </c>
      <c r="B581" s="398" t="s">
        <v>4778</v>
      </c>
      <c r="C581" s="442"/>
      <c r="D581" s="398" t="s">
        <v>6391</v>
      </c>
      <c r="E581" s="63"/>
      <c r="F581" s="617"/>
      <c r="G581" s="41" t="s">
        <v>4781</v>
      </c>
      <c r="H581" s="68" t="s">
        <v>4781</v>
      </c>
      <c r="I581" s="44"/>
      <c r="J581" s="23"/>
      <c r="K581" s="23"/>
      <c r="L581" s="23"/>
      <c r="M581" s="23"/>
      <c r="N581" s="23"/>
      <c r="O581" s="63"/>
      <c r="P581" s="114" t="s">
        <v>13818</v>
      </c>
      <c r="Q581" s="114" t="s">
        <v>13818</v>
      </c>
      <c r="R581" s="63"/>
      <c r="S581" s="63"/>
      <c r="T581" s="114" t="s">
        <v>156</v>
      </c>
      <c r="U581" s="114">
        <v>2020</v>
      </c>
      <c r="V581" s="63"/>
      <c r="W581" s="63"/>
      <c r="X581" s="63"/>
      <c r="Y581" s="63"/>
      <c r="Z581" s="63"/>
      <c r="AA581" s="63"/>
      <c r="AB581" s="63"/>
      <c r="AC581" s="63"/>
      <c r="AD581" s="63"/>
      <c r="AE581" s="400"/>
      <c r="AF581" s="400"/>
      <c r="AG581" s="400"/>
      <c r="AH581" s="400"/>
      <c r="AI581" s="400"/>
      <c r="AJ581" s="400"/>
      <c r="AK581" s="400"/>
      <c r="AL581" s="400"/>
      <c r="AM581" s="400"/>
      <c r="AN581" s="402"/>
      <c r="AO581" s="393" t="s">
        <v>13598</v>
      </c>
      <c r="AP581" s="368" t="s">
        <v>11249</v>
      </c>
      <c r="AQ581" s="403">
        <v>44161</v>
      </c>
      <c r="AR581" s="121" t="s">
        <v>39</v>
      </c>
      <c r="AS581" s="404"/>
      <c r="AT581" s="404"/>
      <c r="AU581" s="404"/>
      <c r="AV581" s="404"/>
      <c r="AW581" s="404"/>
      <c r="AX581" s="404"/>
      <c r="AY581" s="404"/>
      <c r="AZ581" s="404"/>
      <c r="BA581" s="404"/>
      <c r="BB581" s="404"/>
      <c r="BC581" s="404"/>
      <c r="BD581" s="404"/>
    </row>
    <row r="582" spans="1:56" ht="26.25" customHeight="1">
      <c r="A582" s="398" t="s">
        <v>13819</v>
      </c>
      <c r="B582" s="398" t="s">
        <v>4778</v>
      </c>
      <c r="C582" s="442"/>
      <c r="D582" s="398" t="s">
        <v>7567</v>
      </c>
      <c r="E582" s="63"/>
      <c r="F582" s="617"/>
      <c r="G582" s="41" t="s">
        <v>4781</v>
      </c>
      <c r="H582" s="68" t="s">
        <v>4781</v>
      </c>
      <c r="I582" s="44"/>
      <c r="J582" s="23"/>
      <c r="K582" s="23"/>
      <c r="L582" s="23"/>
      <c r="M582" s="23"/>
      <c r="N582" s="23"/>
      <c r="O582" s="63"/>
      <c r="P582" s="114" t="s">
        <v>13820</v>
      </c>
      <c r="Q582" s="114" t="s">
        <v>13821</v>
      </c>
      <c r="R582" s="63"/>
      <c r="S582" s="63"/>
      <c r="T582" s="114" t="s">
        <v>156</v>
      </c>
      <c r="U582" s="114">
        <v>2020</v>
      </c>
      <c r="V582" s="63"/>
      <c r="W582" s="63"/>
      <c r="X582" s="63"/>
      <c r="Y582" s="63"/>
      <c r="Z582" s="63"/>
      <c r="AA582" s="63"/>
      <c r="AB582" s="63"/>
      <c r="AC582" s="63"/>
      <c r="AD582" s="63"/>
      <c r="AE582" s="400"/>
      <c r="AF582" s="400"/>
      <c r="AG582" s="400"/>
      <c r="AH582" s="400"/>
      <c r="AI582" s="400"/>
      <c r="AJ582" s="400"/>
      <c r="AK582" s="400"/>
      <c r="AL582" s="400"/>
      <c r="AM582" s="400"/>
      <c r="AN582" s="402"/>
      <c r="AO582" s="393" t="s">
        <v>13598</v>
      </c>
      <c r="AP582" s="368" t="s">
        <v>11249</v>
      </c>
      <c r="AQ582" s="403">
        <v>44161</v>
      </c>
      <c r="AR582" s="121" t="s">
        <v>39</v>
      </c>
      <c r="AS582" s="404"/>
      <c r="AT582" s="404"/>
      <c r="AU582" s="404"/>
      <c r="AV582" s="404"/>
      <c r="AW582" s="404"/>
      <c r="AX582" s="404"/>
      <c r="AY582" s="404"/>
      <c r="AZ582" s="404"/>
      <c r="BA582" s="404"/>
      <c r="BB582" s="404"/>
      <c r="BC582" s="404"/>
      <c r="BD582" s="404"/>
    </row>
    <row r="583" spans="1:56" ht="26.25" customHeight="1">
      <c r="A583" s="398" t="s">
        <v>13822</v>
      </c>
      <c r="B583" s="398" t="s">
        <v>4778</v>
      </c>
      <c r="C583" s="442"/>
      <c r="D583" s="398" t="s">
        <v>13697</v>
      </c>
      <c r="E583" s="63"/>
      <c r="F583" s="617"/>
      <c r="G583" s="41" t="s">
        <v>4781</v>
      </c>
      <c r="H583" s="68" t="s">
        <v>4781</v>
      </c>
      <c r="I583" s="44"/>
      <c r="J583" s="23"/>
      <c r="K583" s="23"/>
      <c r="L583" s="23"/>
      <c r="M583" s="23"/>
      <c r="N583" s="23"/>
      <c r="O583" s="63"/>
      <c r="P583" s="114" t="s">
        <v>13823</v>
      </c>
      <c r="Q583" s="114" t="s">
        <v>13823</v>
      </c>
      <c r="R583" s="63"/>
      <c r="S583" s="63"/>
      <c r="T583" s="114" t="s">
        <v>156</v>
      </c>
      <c r="U583" s="114">
        <v>2020</v>
      </c>
      <c r="V583" s="63"/>
      <c r="W583" s="63"/>
      <c r="X583" s="63"/>
      <c r="Y583" s="63"/>
      <c r="Z583" s="63"/>
      <c r="AA583" s="63"/>
      <c r="AB583" s="63"/>
      <c r="AC583" s="63"/>
      <c r="AD583" s="63"/>
      <c r="AE583" s="400"/>
      <c r="AF583" s="400"/>
      <c r="AG583" s="400"/>
      <c r="AH583" s="400"/>
      <c r="AI583" s="400"/>
      <c r="AJ583" s="400"/>
      <c r="AK583" s="400"/>
      <c r="AL583" s="400"/>
      <c r="AM583" s="400"/>
      <c r="AN583" s="402"/>
      <c r="AO583" s="393" t="s">
        <v>13598</v>
      </c>
      <c r="AP583" s="368" t="s">
        <v>11249</v>
      </c>
      <c r="AQ583" s="403">
        <v>44161</v>
      </c>
      <c r="AR583" s="121" t="s">
        <v>39</v>
      </c>
      <c r="AS583" s="404"/>
      <c r="AT583" s="404"/>
      <c r="AU583" s="404"/>
      <c r="AV583" s="404"/>
      <c r="AW583" s="404"/>
      <c r="AX583" s="404"/>
      <c r="AY583" s="404"/>
      <c r="AZ583" s="404"/>
      <c r="BA583" s="404"/>
      <c r="BB583" s="404"/>
      <c r="BC583" s="404"/>
      <c r="BD583" s="404"/>
    </row>
    <row r="584" spans="1:56" ht="26.25" customHeight="1">
      <c r="A584" s="398" t="s">
        <v>13824</v>
      </c>
      <c r="B584" s="398" t="s">
        <v>4778</v>
      </c>
      <c r="C584" s="442"/>
      <c r="D584" s="398" t="s">
        <v>6628</v>
      </c>
      <c r="E584" s="63"/>
      <c r="F584" s="617"/>
      <c r="G584" s="41" t="s">
        <v>4781</v>
      </c>
      <c r="H584" s="68" t="s">
        <v>4781</v>
      </c>
      <c r="I584" s="44"/>
      <c r="J584" s="23"/>
      <c r="K584" s="23"/>
      <c r="L584" s="23"/>
      <c r="M584" s="23"/>
      <c r="N584" s="23"/>
      <c r="O584" s="63"/>
      <c r="P584" s="114" t="s">
        <v>13825</v>
      </c>
      <c r="Q584" s="114" t="s">
        <v>13825</v>
      </c>
      <c r="R584" s="63"/>
      <c r="S584" s="63"/>
      <c r="T584" s="114" t="s">
        <v>156</v>
      </c>
      <c r="U584" s="114">
        <v>2020</v>
      </c>
      <c r="V584" s="63"/>
      <c r="W584" s="63"/>
      <c r="X584" s="63"/>
      <c r="Y584" s="63"/>
      <c r="Z584" s="63"/>
      <c r="AA584" s="63"/>
      <c r="AB584" s="63"/>
      <c r="AC584" s="63"/>
      <c r="AD584" s="63"/>
      <c r="AE584" s="400"/>
      <c r="AF584" s="400"/>
      <c r="AG584" s="400"/>
      <c r="AH584" s="400"/>
      <c r="AI584" s="400"/>
      <c r="AJ584" s="400"/>
      <c r="AK584" s="400"/>
      <c r="AL584" s="400"/>
      <c r="AM584" s="400"/>
      <c r="AN584" s="402"/>
      <c r="AO584" s="393" t="s">
        <v>13598</v>
      </c>
      <c r="AP584" s="368" t="s">
        <v>11249</v>
      </c>
      <c r="AQ584" s="403">
        <v>44161</v>
      </c>
      <c r="AR584" s="121" t="s">
        <v>39</v>
      </c>
      <c r="AS584" s="404"/>
      <c r="AT584" s="404"/>
      <c r="AU584" s="404"/>
      <c r="AV584" s="404"/>
      <c r="AW584" s="404"/>
      <c r="AX584" s="404"/>
      <c r="AY584" s="404"/>
      <c r="AZ584" s="404"/>
      <c r="BA584" s="404"/>
      <c r="BB584" s="404"/>
      <c r="BC584" s="404"/>
      <c r="BD584" s="404"/>
    </row>
    <row r="585" spans="1:56" ht="26.25" customHeight="1">
      <c r="A585" s="398" t="s">
        <v>13826</v>
      </c>
      <c r="B585" s="398" t="s">
        <v>4778</v>
      </c>
      <c r="C585" s="442"/>
      <c r="D585" s="398" t="s">
        <v>13827</v>
      </c>
      <c r="E585" s="63"/>
      <c r="F585" s="617"/>
      <c r="G585" s="41" t="s">
        <v>4781</v>
      </c>
      <c r="H585" s="68" t="s">
        <v>4781</v>
      </c>
      <c r="I585" s="44"/>
      <c r="J585" s="23"/>
      <c r="K585" s="23"/>
      <c r="L585" s="23"/>
      <c r="M585" s="23"/>
      <c r="N585" s="23"/>
      <c r="O585" s="63"/>
      <c r="P585" s="114" t="s">
        <v>13828</v>
      </c>
      <c r="Q585" s="114" t="s">
        <v>13829</v>
      </c>
      <c r="R585" s="63"/>
      <c r="S585" s="63"/>
      <c r="T585" s="114" t="s">
        <v>156</v>
      </c>
      <c r="U585" s="114">
        <v>2020</v>
      </c>
      <c r="V585" s="63"/>
      <c r="W585" s="63"/>
      <c r="X585" s="63"/>
      <c r="Y585" s="63"/>
      <c r="Z585" s="63"/>
      <c r="AA585" s="63"/>
      <c r="AB585" s="63"/>
      <c r="AC585" s="63"/>
      <c r="AD585" s="63"/>
      <c r="AE585" s="400"/>
      <c r="AF585" s="400"/>
      <c r="AG585" s="400"/>
      <c r="AH585" s="400"/>
      <c r="AI585" s="400"/>
      <c r="AJ585" s="400"/>
      <c r="AK585" s="400"/>
      <c r="AL585" s="400"/>
      <c r="AM585" s="400"/>
      <c r="AN585" s="402"/>
      <c r="AO585" s="393" t="s">
        <v>13598</v>
      </c>
      <c r="AP585" s="368" t="s">
        <v>11249</v>
      </c>
      <c r="AQ585" s="403">
        <v>44161</v>
      </c>
      <c r="AR585" s="121" t="s">
        <v>39</v>
      </c>
      <c r="AS585" s="404"/>
      <c r="AT585" s="404"/>
      <c r="AU585" s="404"/>
      <c r="AV585" s="404"/>
      <c r="AW585" s="404"/>
      <c r="AX585" s="404"/>
      <c r="AY585" s="404"/>
      <c r="AZ585" s="404"/>
      <c r="BA585" s="404"/>
      <c r="BB585" s="404"/>
      <c r="BC585" s="404"/>
      <c r="BD585" s="404"/>
    </row>
    <row r="586" spans="1:56" ht="26.25" customHeight="1">
      <c r="A586" s="362" t="s">
        <v>13830</v>
      </c>
      <c r="B586" s="362" t="s">
        <v>4778</v>
      </c>
      <c r="C586" s="362"/>
      <c r="D586" s="362" t="s">
        <v>4850</v>
      </c>
      <c r="E586" s="363"/>
      <c r="F586" s="18"/>
      <c r="G586" s="618"/>
      <c r="H586" s="70" t="s">
        <v>13612</v>
      </c>
      <c r="I586" s="44"/>
      <c r="J586" s="23"/>
      <c r="K586" s="23"/>
      <c r="L586" s="23"/>
      <c r="M586" s="23"/>
      <c r="N586" s="23"/>
      <c r="O586" s="379"/>
      <c r="P586" s="365" t="s">
        <v>13831</v>
      </c>
      <c r="Q586" s="365"/>
      <c r="R586" s="365"/>
      <c r="S586" s="375"/>
      <c r="T586" s="364" t="s">
        <v>156</v>
      </c>
      <c r="U586" s="364">
        <v>2017</v>
      </c>
      <c r="V586" s="392" t="s">
        <v>4783</v>
      </c>
      <c r="W586" s="363"/>
      <c r="X586" s="363"/>
      <c r="Y586" s="365"/>
      <c r="Z586" s="363"/>
      <c r="AA586" s="363"/>
      <c r="AB586" s="363"/>
      <c r="AC586" s="363"/>
      <c r="AD586" s="363"/>
      <c r="AE586" s="363"/>
      <c r="AF586" s="363"/>
      <c r="AG586" s="363"/>
      <c r="AH586" s="363"/>
      <c r="AI586" s="363"/>
      <c r="AJ586" s="363"/>
      <c r="AK586" s="363"/>
      <c r="AL586" s="365" t="s">
        <v>548</v>
      </c>
      <c r="AM586" s="363"/>
      <c r="AN586" s="619"/>
      <c r="AO586" s="393" t="s">
        <v>13598</v>
      </c>
      <c r="AP586" s="368" t="s">
        <v>11249</v>
      </c>
      <c r="AQ586" s="462">
        <v>44027</v>
      </c>
      <c r="AR586" s="463" t="s">
        <v>39</v>
      </c>
      <c r="AS586" s="464"/>
      <c r="AT586" s="464"/>
      <c r="AU586" s="464"/>
      <c r="AV586" s="464"/>
      <c r="AW586" s="464"/>
      <c r="AX586" s="464"/>
      <c r="AY586" s="464"/>
      <c r="AZ586" s="464"/>
      <c r="BA586" s="464"/>
      <c r="BB586" s="464"/>
      <c r="BC586" s="464"/>
      <c r="BD586" s="464"/>
    </row>
    <row r="587" spans="1:56" ht="26.25" customHeight="1">
      <c r="A587" s="362" t="s">
        <v>13832</v>
      </c>
      <c r="B587" s="362" t="s">
        <v>4778</v>
      </c>
      <c r="C587" s="362"/>
      <c r="D587" s="362" t="s">
        <v>5094</v>
      </c>
      <c r="E587" s="363"/>
      <c r="F587" s="18"/>
      <c r="G587" s="618"/>
      <c r="H587" s="70" t="s">
        <v>13612</v>
      </c>
      <c r="I587" s="44"/>
      <c r="J587" s="23"/>
      <c r="K587" s="23"/>
      <c r="L587" s="23"/>
      <c r="M587" s="23"/>
      <c r="N587" s="23"/>
      <c r="O587" s="379"/>
      <c r="P587" s="365" t="s">
        <v>13833</v>
      </c>
      <c r="Q587" s="365"/>
      <c r="R587" s="365"/>
      <c r="S587" s="375"/>
      <c r="T587" s="364" t="s">
        <v>156</v>
      </c>
      <c r="U587" s="364">
        <v>2017</v>
      </c>
      <c r="V587" s="392" t="s">
        <v>4783</v>
      </c>
      <c r="W587" s="363"/>
      <c r="X587" s="363"/>
      <c r="Y587" s="365"/>
      <c r="Z587" s="363"/>
      <c r="AA587" s="363"/>
      <c r="AB587" s="363"/>
      <c r="AC587" s="363"/>
      <c r="AD587" s="363"/>
      <c r="AE587" s="363"/>
      <c r="AF587" s="363"/>
      <c r="AG587" s="363"/>
      <c r="AH587" s="363"/>
      <c r="AI587" s="363"/>
      <c r="AJ587" s="363"/>
      <c r="AK587" s="363"/>
      <c r="AL587" s="365" t="s">
        <v>548</v>
      </c>
      <c r="AM587" s="363"/>
      <c r="AN587" s="619"/>
      <c r="AO587" s="393" t="s">
        <v>13598</v>
      </c>
      <c r="AP587" s="368" t="s">
        <v>11249</v>
      </c>
      <c r="AQ587" s="462">
        <v>44027</v>
      </c>
      <c r="AR587" s="463" t="s">
        <v>39</v>
      </c>
      <c r="AS587" s="464"/>
      <c r="AT587" s="464"/>
      <c r="AU587" s="464"/>
      <c r="AV587" s="464"/>
      <c r="AW587" s="464"/>
      <c r="AX587" s="464"/>
      <c r="AY587" s="464"/>
      <c r="AZ587" s="464"/>
      <c r="BA587" s="464"/>
      <c r="BB587" s="464"/>
      <c r="BC587" s="464"/>
      <c r="BD587" s="464"/>
    </row>
    <row r="588" spans="1:56" ht="26.25" customHeight="1">
      <c r="A588" s="362" t="s">
        <v>13834</v>
      </c>
      <c r="B588" s="362" t="s">
        <v>4778</v>
      </c>
      <c r="C588" s="362"/>
      <c r="D588" s="362" t="s">
        <v>13835</v>
      </c>
      <c r="E588" s="363"/>
      <c r="F588" s="18"/>
      <c r="G588" s="618"/>
      <c r="H588" s="70" t="s">
        <v>13612</v>
      </c>
      <c r="I588" s="44"/>
      <c r="J588" s="23"/>
      <c r="K588" s="23"/>
      <c r="L588" s="23"/>
      <c r="M588" s="23"/>
      <c r="N588" s="23"/>
      <c r="O588" s="379"/>
      <c r="P588" s="365" t="s">
        <v>13836</v>
      </c>
      <c r="Q588" s="365"/>
      <c r="R588" s="365"/>
      <c r="S588" s="375"/>
      <c r="T588" s="364" t="s">
        <v>156</v>
      </c>
      <c r="U588" s="364">
        <v>2017</v>
      </c>
      <c r="V588" s="392" t="s">
        <v>4783</v>
      </c>
      <c r="W588" s="363"/>
      <c r="X588" s="363"/>
      <c r="Y588" s="365"/>
      <c r="Z588" s="363"/>
      <c r="AA588" s="363"/>
      <c r="AB588" s="363"/>
      <c r="AC588" s="363"/>
      <c r="AD588" s="363"/>
      <c r="AE588" s="363"/>
      <c r="AF588" s="363"/>
      <c r="AG588" s="363"/>
      <c r="AH588" s="363"/>
      <c r="AI588" s="363"/>
      <c r="AJ588" s="363"/>
      <c r="AK588" s="363"/>
      <c r="AL588" s="365" t="s">
        <v>548</v>
      </c>
      <c r="AM588" s="363"/>
      <c r="AN588" s="619"/>
      <c r="AO588" s="393" t="s">
        <v>13598</v>
      </c>
      <c r="AP588" s="368" t="s">
        <v>11249</v>
      </c>
      <c r="AQ588" s="462">
        <v>44027</v>
      </c>
      <c r="AR588" s="463" t="s">
        <v>39</v>
      </c>
      <c r="AS588" s="464"/>
      <c r="AT588" s="464"/>
      <c r="AU588" s="464"/>
      <c r="AV588" s="464"/>
      <c r="AW588" s="464"/>
      <c r="AX588" s="464"/>
      <c r="AY588" s="464"/>
      <c r="AZ588" s="464"/>
      <c r="BA588" s="464"/>
      <c r="BB588" s="464"/>
      <c r="BC588" s="464"/>
      <c r="BD588" s="464"/>
    </row>
    <row r="589" spans="1:56" ht="26.25" customHeight="1">
      <c r="A589" s="398" t="s">
        <v>13834</v>
      </c>
      <c r="B589" s="398" t="s">
        <v>4778</v>
      </c>
      <c r="C589" s="442"/>
      <c r="D589" s="398" t="s">
        <v>13757</v>
      </c>
      <c r="E589" s="63"/>
      <c r="F589" s="617"/>
      <c r="G589" s="41" t="s">
        <v>4781</v>
      </c>
      <c r="H589" s="68" t="s">
        <v>4781</v>
      </c>
      <c r="I589" s="44"/>
      <c r="J589" s="23"/>
      <c r="K589" s="23"/>
      <c r="L589" s="23"/>
      <c r="M589" s="23"/>
      <c r="N589" s="23"/>
      <c r="O589" s="63"/>
      <c r="P589" s="114" t="s">
        <v>13837</v>
      </c>
      <c r="Q589" s="114" t="s">
        <v>13838</v>
      </c>
      <c r="R589" s="63"/>
      <c r="S589" s="63"/>
      <c r="T589" s="114" t="s">
        <v>156</v>
      </c>
      <c r="U589" s="114">
        <v>2020</v>
      </c>
      <c r="V589" s="63"/>
      <c r="W589" s="63"/>
      <c r="X589" s="63"/>
      <c r="Y589" s="63"/>
      <c r="Z589" s="63"/>
      <c r="AA589" s="63"/>
      <c r="AB589" s="63"/>
      <c r="AC589" s="63"/>
      <c r="AD589" s="63"/>
      <c r="AE589" s="400"/>
      <c r="AF589" s="400"/>
      <c r="AG589" s="400"/>
      <c r="AH589" s="400"/>
      <c r="AI589" s="400"/>
      <c r="AJ589" s="400"/>
      <c r="AK589" s="400"/>
      <c r="AL589" s="400"/>
      <c r="AM589" s="400"/>
      <c r="AN589" s="402"/>
      <c r="AO589" s="393" t="s">
        <v>13598</v>
      </c>
      <c r="AP589" s="368" t="s">
        <v>11249</v>
      </c>
      <c r="AQ589" s="403">
        <v>44161</v>
      </c>
      <c r="AR589" s="121" t="s">
        <v>39</v>
      </c>
      <c r="AS589" s="404"/>
      <c r="AT589" s="404"/>
      <c r="AU589" s="404"/>
      <c r="AV589" s="404"/>
      <c r="AW589" s="404"/>
      <c r="AX589" s="404"/>
      <c r="AY589" s="404"/>
      <c r="AZ589" s="404"/>
      <c r="BA589" s="404"/>
      <c r="BB589" s="404"/>
      <c r="BC589" s="404"/>
      <c r="BD589" s="404"/>
    </row>
    <row r="590" spans="1:56" ht="26.25" customHeight="1">
      <c r="A590" s="362" t="s">
        <v>13839</v>
      </c>
      <c r="B590" s="362" t="s">
        <v>4778</v>
      </c>
      <c r="C590" s="362"/>
      <c r="D590" s="362" t="s">
        <v>5021</v>
      </c>
      <c r="E590" s="363"/>
      <c r="F590" s="18"/>
      <c r="G590" s="618"/>
      <c r="H590" s="70" t="s">
        <v>13612</v>
      </c>
      <c r="I590" s="44"/>
      <c r="J590" s="23"/>
      <c r="K590" s="23"/>
      <c r="L590" s="23"/>
      <c r="M590" s="23"/>
      <c r="N590" s="23"/>
      <c r="O590" s="379"/>
      <c r="P590" s="365" t="s">
        <v>13680</v>
      </c>
      <c r="Q590" s="365"/>
      <c r="R590" s="365"/>
      <c r="S590" s="375"/>
      <c r="T590" s="364" t="s">
        <v>156</v>
      </c>
      <c r="U590" s="364">
        <v>2017</v>
      </c>
      <c r="V590" s="392" t="s">
        <v>4783</v>
      </c>
      <c r="W590" s="363"/>
      <c r="X590" s="363"/>
      <c r="Y590" s="365"/>
      <c r="Z590" s="363"/>
      <c r="AA590" s="363"/>
      <c r="AB590" s="363"/>
      <c r="AC590" s="363"/>
      <c r="AD590" s="363"/>
      <c r="AE590" s="363"/>
      <c r="AF590" s="363"/>
      <c r="AG590" s="363"/>
      <c r="AH590" s="363"/>
      <c r="AI590" s="363"/>
      <c r="AJ590" s="363"/>
      <c r="AK590" s="363"/>
      <c r="AL590" s="365" t="s">
        <v>548</v>
      </c>
      <c r="AM590" s="363"/>
      <c r="AN590" s="619"/>
      <c r="AO590" s="393" t="s">
        <v>13598</v>
      </c>
      <c r="AP590" s="368" t="s">
        <v>11249</v>
      </c>
      <c r="AQ590" s="462">
        <v>44027</v>
      </c>
      <c r="AR590" s="463" t="s">
        <v>39</v>
      </c>
      <c r="AS590" s="464"/>
      <c r="AT590" s="464"/>
      <c r="AU590" s="464"/>
      <c r="AV590" s="464"/>
      <c r="AW590" s="464"/>
      <c r="AX590" s="464"/>
      <c r="AY590" s="464"/>
      <c r="AZ590" s="464"/>
      <c r="BA590" s="464"/>
      <c r="BB590" s="464"/>
      <c r="BC590" s="464"/>
      <c r="BD590" s="464"/>
    </row>
    <row r="591" spans="1:56" ht="26.25" customHeight="1">
      <c r="A591" s="398" t="s">
        <v>13840</v>
      </c>
      <c r="B591" s="398" t="s">
        <v>4778</v>
      </c>
      <c r="C591" s="399"/>
      <c r="D591" s="398" t="s">
        <v>13841</v>
      </c>
      <c r="E591" s="400"/>
      <c r="F591" s="401"/>
      <c r="G591" s="41" t="s">
        <v>4781</v>
      </c>
      <c r="H591" s="68" t="s">
        <v>4781</v>
      </c>
      <c r="I591" s="44"/>
      <c r="J591" s="23"/>
      <c r="K591" s="23"/>
      <c r="L591" s="23"/>
      <c r="M591" s="23"/>
      <c r="N591" s="23"/>
      <c r="O591" s="400"/>
      <c r="P591" s="114" t="s">
        <v>13842</v>
      </c>
      <c r="Q591" s="114" t="s">
        <v>13842</v>
      </c>
      <c r="R591" s="400"/>
      <c r="S591" s="400"/>
      <c r="T591" s="114" t="s">
        <v>156</v>
      </c>
      <c r="U591" s="114">
        <v>2020</v>
      </c>
      <c r="V591" s="400"/>
      <c r="W591" s="400"/>
      <c r="X591" s="400"/>
      <c r="Y591" s="400"/>
      <c r="Z591" s="400"/>
      <c r="AA591" s="400"/>
      <c r="AB591" s="400"/>
      <c r="AC591" s="400"/>
      <c r="AD591" s="400"/>
      <c r="AE591" s="400"/>
      <c r="AF591" s="400"/>
      <c r="AG591" s="400"/>
      <c r="AH591" s="400"/>
      <c r="AI591" s="400"/>
      <c r="AJ591" s="400"/>
      <c r="AK591" s="400"/>
      <c r="AL591" s="400"/>
      <c r="AM591" s="400"/>
      <c r="AN591" s="402"/>
      <c r="AO591" s="393" t="s">
        <v>13598</v>
      </c>
      <c r="AP591" s="368" t="s">
        <v>11249</v>
      </c>
      <c r="AQ591" s="403">
        <v>44161</v>
      </c>
      <c r="AR591" s="121" t="s">
        <v>39</v>
      </c>
      <c r="AS591" s="404"/>
      <c r="AT591" s="404"/>
      <c r="AU591" s="404"/>
      <c r="AV591" s="404"/>
      <c r="AW591" s="404"/>
      <c r="AX591" s="404"/>
      <c r="AY591" s="404"/>
      <c r="AZ591" s="404"/>
      <c r="BA591" s="404"/>
      <c r="BB591" s="404"/>
      <c r="BC591" s="404"/>
      <c r="BD591" s="404"/>
    </row>
    <row r="592" spans="1:56" ht="26.25" customHeight="1">
      <c r="A592" s="398" t="s">
        <v>13843</v>
      </c>
      <c r="B592" s="398" t="s">
        <v>4778</v>
      </c>
      <c r="C592" s="442"/>
      <c r="D592" s="398" t="s">
        <v>7059</v>
      </c>
      <c r="E592" s="63"/>
      <c r="F592" s="617"/>
      <c r="G592" s="41" t="s">
        <v>4781</v>
      </c>
      <c r="H592" s="68" t="s">
        <v>4781</v>
      </c>
      <c r="I592" s="44"/>
      <c r="J592" s="23"/>
      <c r="K592" s="23"/>
      <c r="L592" s="23"/>
      <c r="M592" s="23"/>
      <c r="N592" s="23"/>
      <c r="O592" s="63"/>
      <c r="P592" s="114" t="s">
        <v>13844</v>
      </c>
      <c r="Q592" s="114" t="s">
        <v>13845</v>
      </c>
      <c r="R592" s="63"/>
      <c r="S592" s="63"/>
      <c r="T592" s="114" t="s">
        <v>156</v>
      </c>
      <c r="U592" s="114">
        <v>2020</v>
      </c>
      <c r="V592" s="63"/>
      <c r="W592" s="63"/>
      <c r="X592" s="63"/>
      <c r="Y592" s="63"/>
      <c r="Z592" s="63"/>
      <c r="AA592" s="63"/>
      <c r="AB592" s="63"/>
      <c r="AC592" s="63"/>
      <c r="AD592" s="63"/>
      <c r="AE592" s="400"/>
      <c r="AF592" s="400"/>
      <c r="AG592" s="400"/>
      <c r="AH592" s="400"/>
      <c r="AI592" s="400"/>
      <c r="AJ592" s="400"/>
      <c r="AK592" s="400"/>
      <c r="AL592" s="400"/>
      <c r="AM592" s="400"/>
      <c r="AN592" s="402"/>
      <c r="AO592" s="393" t="s">
        <v>13598</v>
      </c>
      <c r="AP592" s="368" t="s">
        <v>11249</v>
      </c>
      <c r="AQ592" s="403">
        <v>44161</v>
      </c>
      <c r="AR592" s="121" t="s">
        <v>39</v>
      </c>
      <c r="AS592" s="404"/>
      <c r="AT592" s="404"/>
      <c r="AU592" s="404"/>
      <c r="AV592" s="404"/>
      <c r="AW592" s="404"/>
      <c r="AX592" s="404"/>
      <c r="AY592" s="404"/>
      <c r="AZ592" s="404"/>
      <c r="BA592" s="404"/>
      <c r="BB592" s="404"/>
      <c r="BC592" s="404"/>
      <c r="BD592" s="404"/>
    </row>
    <row r="593" spans="1:56" ht="26.25" customHeight="1">
      <c r="A593" s="398" t="s">
        <v>13846</v>
      </c>
      <c r="B593" s="398" t="s">
        <v>4778</v>
      </c>
      <c r="C593" s="442"/>
      <c r="D593" s="398" t="s">
        <v>13596</v>
      </c>
      <c r="E593" s="63"/>
      <c r="F593" s="617"/>
      <c r="G593" s="41" t="s">
        <v>4781</v>
      </c>
      <c r="H593" s="68" t="s">
        <v>4781</v>
      </c>
      <c r="I593" s="44"/>
      <c r="J593" s="23"/>
      <c r="K593" s="23"/>
      <c r="L593" s="23"/>
      <c r="M593" s="23"/>
      <c r="N593" s="23"/>
      <c r="O593" s="63"/>
      <c r="P593" s="114" t="s">
        <v>13847</v>
      </c>
      <c r="Q593" s="114" t="s">
        <v>13848</v>
      </c>
      <c r="R593" s="63"/>
      <c r="S593" s="63"/>
      <c r="T593" s="114" t="s">
        <v>156</v>
      </c>
      <c r="U593" s="114">
        <v>2020</v>
      </c>
      <c r="V593" s="63"/>
      <c r="W593" s="63"/>
      <c r="X593" s="63"/>
      <c r="Y593" s="63"/>
      <c r="Z593" s="63"/>
      <c r="AA593" s="63"/>
      <c r="AB593" s="63"/>
      <c r="AC593" s="63"/>
      <c r="AD593" s="63"/>
      <c r="AE593" s="400"/>
      <c r="AF593" s="400"/>
      <c r="AG593" s="400"/>
      <c r="AH593" s="400"/>
      <c r="AI593" s="400"/>
      <c r="AJ593" s="400"/>
      <c r="AK593" s="400"/>
      <c r="AL593" s="400"/>
      <c r="AM593" s="400"/>
      <c r="AN593" s="402"/>
      <c r="AO593" s="393" t="s">
        <v>13598</v>
      </c>
      <c r="AP593" s="368" t="s">
        <v>11249</v>
      </c>
      <c r="AQ593" s="403">
        <v>44161</v>
      </c>
      <c r="AR593" s="121" t="s">
        <v>39</v>
      </c>
      <c r="AS593" s="404"/>
      <c r="AT593" s="404"/>
      <c r="AU593" s="404"/>
      <c r="AV593" s="404"/>
      <c r="AW593" s="404"/>
      <c r="AX593" s="404"/>
      <c r="AY593" s="404"/>
      <c r="AZ593" s="404"/>
      <c r="BA593" s="404"/>
      <c r="BB593" s="404"/>
      <c r="BC593" s="404"/>
      <c r="BD593" s="404"/>
    </row>
    <row r="594" spans="1:56" ht="26.25" customHeight="1">
      <c r="A594" s="362" t="s">
        <v>13849</v>
      </c>
      <c r="B594" s="362" t="s">
        <v>4778</v>
      </c>
      <c r="C594" s="362"/>
      <c r="D594" s="362" t="s">
        <v>5436</v>
      </c>
      <c r="E594" s="363"/>
      <c r="F594" s="18"/>
      <c r="G594" s="618"/>
      <c r="H594" s="70" t="s">
        <v>13612</v>
      </c>
      <c r="I594" s="44"/>
      <c r="J594" s="23"/>
      <c r="K594" s="23"/>
      <c r="L594" s="23"/>
      <c r="M594" s="23"/>
      <c r="N594" s="23"/>
      <c r="O594" s="379"/>
      <c r="P594" s="365" t="s">
        <v>13613</v>
      </c>
      <c r="Q594" s="365"/>
      <c r="R594" s="365"/>
      <c r="S594" s="375"/>
      <c r="T594" s="364" t="s">
        <v>156</v>
      </c>
      <c r="U594" s="364">
        <v>2017</v>
      </c>
      <c r="V594" s="392" t="s">
        <v>4783</v>
      </c>
      <c r="W594" s="363"/>
      <c r="X594" s="363"/>
      <c r="Y594" s="365"/>
      <c r="Z594" s="363"/>
      <c r="AA594" s="363"/>
      <c r="AB594" s="363"/>
      <c r="AC594" s="363"/>
      <c r="AD594" s="363"/>
      <c r="AE594" s="363"/>
      <c r="AF594" s="363"/>
      <c r="AG594" s="363"/>
      <c r="AH594" s="363"/>
      <c r="AI594" s="363"/>
      <c r="AJ594" s="363"/>
      <c r="AK594" s="363"/>
      <c r="AL594" s="365" t="s">
        <v>548</v>
      </c>
      <c r="AM594" s="363"/>
      <c r="AN594" s="619"/>
      <c r="AO594" s="393" t="s">
        <v>13598</v>
      </c>
      <c r="AP594" s="368" t="s">
        <v>11249</v>
      </c>
      <c r="AQ594" s="462">
        <v>44027</v>
      </c>
      <c r="AR594" s="463" t="s">
        <v>39</v>
      </c>
      <c r="AS594" s="464"/>
      <c r="AT594" s="464"/>
      <c r="AU594" s="464"/>
      <c r="AV594" s="464"/>
      <c r="AW594" s="464"/>
      <c r="AX594" s="464"/>
      <c r="AY594" s="464"/>
      <c r="AZ594" s="464"/>
      <c r="BA594" s="464"/>
      <c r="BB594" s="464"/>
      <c r="BC594" s="464"/>
      <c r="BD594" s="464"/>
    </row>
    <row r="595" spans="1:56" ht="26.25" customHeight="1">
      <c r="A595" s="398" t="s">
        <v>13849</v>
      </c>
      <c r="B595" s="398" t="s">
        <v>4778</v>
      </c>
      <c r="C595" s="399"/>
      <c r="D595" s="398" t="s">
        <v>5606</v>
      </c>
      <c r="E595" s="400"/>
      <c r="F595" s="401"/>
      <c r="G595" s="41" t="s">
        <v>4781</v>
      </c>
      <c r="H595" s="68" t="s">
        <v>4781</v>
      </c>
      <c r="I595" s="44"/>
      <c r="J595" s="23"/>
      <c r="K595" s="23"/>
      <c r="L595" s="23"/>
      <c r="M595" s="23"/>
      <c r="N595" s="23"/>
      <c r="O595" s="400"/>
      <c r="P595" s="114" t="s">
        <v>13622</v>
      </c>
      <c r="Q595" s="114" t="s">
        <v>13622</v>
      </c>
      <c r="R595" s="400"/>
      <c r="S595" s="400"/>
      <c r="T595" s="114" t="s">
        <v>156</v>
      </c>
      <c r="U595" s="114">
        <v>2020</v>
      </c>
      <c r="V595" s="400"/>
      <c r="W595" s="400"/>
      <c r="X595" s="400"/>
      <c r="Y595" s="400"/>
      <c r="Z595" s="400"/>
      <c r="AA595" s="400"/>
      <c r="AB595" s="400"/>
      <c r="AC595" s="400"/>
      <c r="AD595" s="400"/>
      <c r="AE595" s="400"/>
      <c r="AF595" s="400"/>
      <c r="AG595" s="400"/>
      <c r="AH595" s="400"/>
      <c r="AI595" s="400"/>
      <c r="AJ595" s="400"/>
      <c r="AK595" s="400"/>
      <c r="AL595" s="400"/>
      <c r="AM595" s="400"/>
      <c r="AN595" s="402"/>
      <c r="AO595" s="393" t="s">
        <v>13598</v>
      </c>
      <c r="AP595" s="368" t="s">
        <v>11249</v>
      </c>
      <c r="AQ595" s="403">
        <v>44161</v>
      </c>
      <c r="AR595" s="121" t="s">
        <v>39</v>
      </c>
      <c r="AS595" s="404"/>
      <c r="AT595" s="404"/>
      <c r="AU595" s="404"/>
      <c r="AV595" s="404"/>
      <c r="AW595" s="404"/>
      <c r="AX595" s="404"/>
      <c r="AY595" s="404"/>
      <c r="AZ595" s="404"/>
      <c r="BA595" s="404"/>
      <c r="BB595" s="404"/>
      <c r="BC595" s="404"/>
      <c r="BD595" s="404"/>
    </row>
    <row r="596" spans="1:56" ht="26.25" customHeight="1">
      <c r="A596" s="362" t="s">
        <v>13850</v>
      </c>
      <c r="B596" s="362" t="s">
        <v>4778</v>
      </c>
      <c r="C596" s="362"/>
      <c r="D596" s="362" t="s">
        <v>5436</v>
      </c>
      <c r="E596" s="363"/>
      <c r="F596" s="18"/>
      <c r="G596" s="618"/>
      <c r="H596" s="70" t="s">
        <v>13612</v>
      </c>
      <c r="I596" s="44"/>
      <c r="J596" s="23"/>
      <c r="K596" s="23"/>
      <c r="L596" s="23"/>
      <c r="M596" s="23"/>
      <c r="N596" s="23"/>
      <c r="O596" s="379"/>
      <c r="P596" s="365" t="s">
        <v>13851</v>
      </c>
      <c r="Q596" s="365"/>
      <c r="R596" s="365"/>
      <c r="S596" s="375"/>
      <c r="T596" s="364" t="s">
        <v>156</v>
      </c>
      <c r="U596" s="364">
        <v>2017</v>
      </c>
      <c r="V596" s="392" t="s">
        <v>4783</v>
      </c>
      <c r="W596" s="363"/>
      <c r="X596" s="363"/>
      <c r="Y596" s="365"/>
      <c r="Z596" s="363"/>
      <c r="AA596" s="363"/>
      <c r="AB596" s="363"/>
      <c r="AC596" s="363"/>
      <c r="AD596" s="363"/>
      <c r="AE596" s="363"/>
      <c r="AF596" s="363"/>
      <c r="AG596" s="363"/>
      <c r="AH596" s="363"/>
      <c r="AI596" s="363"/>
      <c r="AJ596" s="363"/>
      <c r="AK596" s="363"/>
      <c r="AL596" s="365" t="s">
        <v>548</v>
      </c>
      <c r="AM596" s="363"/>
      <c r="AN596" s="619"/>
      <c r="AO596" s="393" t="s">
        <v>13598</v>
      </c>
      <c r="AP596" s="368" t="s">
        <v>11249</v>
      </c>
      <c r="AQ596" s="462">
        <v>44027</v>
      </c>
      <c r="AR596" s="463" t="s">
        <v>39</v>
      </c>
      <c r="AS596" s="464"/>
      <c r="AT596" s="464"/>
      <c r="AU596" s="464"/>
      <c r="AV596" s="464"/>
      <c r="AW596" s="464"/>
      <c r="AX596" s="464"/>
      <c r="AY596" s="464"/>
      <c r="AZ596" s="464"/>
      <c r="BA596" s="464"/>
      <c r="BB596" s="464"/>
      <c r="BC596" s="464"/>
      <c r="BD596" s="464"/>
    </row>
    <row r="597" spans="1:56" ht="26.25" customHeight="1">
      <c r="A597" s="398" t="s">
        <v>13850</v>
      </c>
      <c r="B597" s="398" t="s">
        <v>4778</v>
      </c>
      <c r="C597" s="442"/>
      <c r="D597" s="398" t="s">
        <v>5606</v>
      </c>
      <c r="E597" s="63"/>
      <c r="F597" s="617"/>
      <c r="G597" s="41" t="s">
        <v>4781</v>
      </c>
      <c r="H597" s="68" t="s">
        <v>4781</v>
      </c>
      <c r="I597" s="44"/>
      <c r="J597" s="23"/>
      <c r="K597" s="23"/>
      <c r="L597" s="23"/>
      <c r="M597" s="23"/>
      <c r="N597" s="23"/>
      <c r="O597" s="63"/>
      <c r="P597" s="114" t="s">
        <v>13852</v>
      </c>
      <c r="Q597" s="114" t="s">
        <v>13853</v>
      </c>
      <c r="R597" s="63"/>
      <c r="S597" s="63"/>
      <c r="T597" s="114" t="s">
        <v>156</v>
      </c>
      <c r="U597" s="114">
        <v>2020</v>
      </c>
      <c r="V597" s="63"/>
      <c r="W597" s="63"/>
      <c r="X597" s="63"/>
      <c r="Y597" s="63"/>
      <c r="Z597" s="63"/>
      <c r="AA597" s="63"/>
      <c r="AB597" s="63"/>
      <c r="AC597" s="63"/>
      <c r="AD597" s="63"/>
      <c r="AE597" s="400"/>
      <c r="AF597" s="400"/>
      <c r="AG597" s="400"/>
      <c r="AH597" s="400"/>
      <c r="AI597" s="400"/>
      <c r="AJ597" s="400"/>
      <c r="AK597" s="400"/>
      <c r="AL597" s="400"/>
      <c r="AM597" s="400"/>
      <c r="AN597" s="402"/>
      <c r="AO597" s="393" t="s">
        <v>13598</v>
      </c>
      <c r="AP597" s="368" t="s">
        <v>11249</v>
      </c>
      <c r="AQ597" s="403">
        <v>44161</v>
      </c>
      <c r="AR597" s="121" t="s">
        <v>39</v>
      </c>
      <c r="AS597" s="404"/>
      <c r="AT597" s="404"/>
      <c r="AU597" s="404"/>
      <c r="AV597" s="404"/>
      <c r="AW597" s="404"/>
      <c r="AX597" s="404"/>
      <c r="AY597" s="404"/>
      <c r="AZ597" s="404"/>
      <c r="BA597" s="404"/>
      <c r="BB597" s="404"/>
      <c r="BC597" s="404"/>
      <c r="BD597" s="404"/>
    </row>
    <row r="598" spans="1:56" ht="26.25" customHeight="1">
      <c r="A598" s="362" t="s">
        <v>13854</v>
      </c>
      <c r="B598" s="362" t="s">
        <v>4778</v>
      </c>
      <c r="C598" s="362"/>
      <c r="D598" s="362" t="s">
        <v>5436</v>
      </c>
      <c r="E598" s="363"/>
      <c r="F598" s="18"/>
      <c r="G598" s="618"/>
      <c r="H598" s="70" t="s">
        <v>13612</v>
      </c>
      <c r="I598" s="44"/>
      <c r="J598" s="23"/>
      <c r="K598" s="23"/>
      <c r="L598" s="23"/>
      <c r="M598" s="23"/>
      <c r="N598" s="23"/>
      <c r="O598" s="379"/>
      <c r="P598" s="365" t="s">
        <v>13613</v>
      </c>
      <c r="Q598" s="365"/>
      <c r="R598" s="365"/>
      <c r="S598" s="375"/>
      <c r="T598" s="364" t="s">
        <v>156</v>
      </c>
      <c r="U598" s="364">
        <v>2017</v>
      </c>
      <c r="V598" s="392" t="s">
        <v>4783</v>
      </c>
      <c r="W598" s="363"/>
      <c r="X598" s="363"/>
      <c r="Y598" s="365"/>
      <c r="Z598" s="363"/>
      <c r="AA598" s="363"/>
      <c r="AB598" s="363"/>
      <c r="AC598" s="363"/>
      <c r="AD598" s="363"/>
      <c r="AE598" s="363"/>
      <c r="AF598" s="363"/>
      <c r="AG598" s="363"/>
      <c r="AH598" s="363"/>
      <c r="AI598" s="363"/>
      <c r="AJ598" s="363"/>
      <c r="AK598" s="363"/>
      <c r="AL598" s="365" t="s">
        <v>548</v>
      </c>
      <c r="AM598" s="363"/>
      <c r="AN598" s="619"/>
      <c r="AO598" s="393" t="s">
        <v>13598</v>
      </c>
      <c r="AP598" s="368" t="s">
        <v>11249</v>
      </c>
      <c r="AQ598" s="462">
        <v>44027</v>
      </c>
      <c r="AR598" s="463" t="s">
        <v>39</v>
      </c>
      <c r="AS598" s="464"/>
      <c r="AT598" s="464"/>
      <c r="AU598" s="464"/>
      <c r="AV598" s="464"/>
      <c r="AW598" s="464"/>
      <c r="AX598" s="464"/>
      <c r="AY598" s="464"/>
      <c r="AZ598" s="464"/>
      <c r="BA598" s="464"/>
      <c r="BB598" s="464"/>
      <c r="BC598" s="464"/>
      <c r="BD598" s="464"/>
    </row>
    <row r="599" spans="1:56" ht="26.25" customHeight="1">
      <c r="A599" s="398" t="s">
        <v>13855</v>
      </c>
      <c r="B599" s="398" t="s">
        <v>4778</v>
      </c>
      <c r="C599" s="399"/>
      <c r="D599" s="398" t="s">
        <v>5606</v>
      </c>
      <c r="E599" s="400"/>
      <c r="F599" s="401"/>
      <c r="G599" s="41" t="s">
        <v>4781</v>
      </c>
      <c r="H599" s="68" t="s">
        <v>4781</v>
      </c>
      <c r="I599" s="44"/>
      <c r="J599" s="23"/>
      <c r="K599" s="23"/>
      <c r="L599" s="23"/>
      <c r="M599" s="23"/>
      <c r="N599" s="23"/>
      <c r="O599" s="400"/>
      <c r="P599" s="114" t="s">
        <v>13856</v>
      </c>
      <c r="Q599" s="114" t="s">
        <v>13856</v>
      </c>
      <c r="R599" s="400"/>
      <c r="S599" s="400"/>
      <c r="T599" s="114" t="s">
        <v>156</v>
      </c>
      <c r="U599" s="114">
        <v>2020</v>
      </c>
      <c r="V599" s="400"/>
      <c r="W599" s="400"/>
      <c r="X599" s="400"/>
      <c r="Y599" s="400"/>
      <c r="Z599" s="400"/>
      <c r="AA599" s="400"/>
      <c r="AB599" s="400"/>
      <c r="AC599" s="400"/>
      <c r="AD599" s="400"/>
      <c r="AE599" s="400"/>
      <c r="AF599" s="400"/>
      <c r="AG599" s="400"/>
      <c r="AH599" s="400"/>
      <c r="AI599" s="400"/>
      <c r="AJ599" s="400"/>
      <c r="AK599" s="400"/>
      <c r="AL599" s="400"/>
      <c r="AM599" s="400"/>
      <c r="AN599" s="402"/>
      <c r="AO599" s="393" t="s">
        <v>13598</v>
      </c>
      <c r="AP599" s="368" t="s">
        <v>11249</v>
      </c>
      <c r="AQ599" s="403">
        <v>44161</v>
      </c>
      <c r="AR599" s="121" t="s">
        <v>39</v>
      </c>
      <c r="AS599" s="404"/>
      <c r="AT599" s="404"/>
      <c r="AU599" s="404"/>
      <c r="AV599" s="404"/>
      <c r="AW599" s="404"/>
      <c r="AX599" s="404"/>
      <c r="AY599" s="404"/>
      <c r="AZ599" s="404"/>
      <c r="BA599" s="404"/>
      <c r="BB599" s="404"/>
      <c r="BC599" s="404"/>
      <c r="BD599" s="404"/>
    </row>
    <row r="600" spans="1:56" ht="26.25" customHeight="1">
      <c r="A600" s="398" t="s">
        <v>13857</v>
      </c>
      <c r="B600" s="398" t="s">
        <v>4778</v>
      </c>
      <c r="C600" s="399"/>
      <c r="D600" s="398" t="s">
        <v>5010</v>
      </c>
      <c r="E600" s="400"/>
      <c r="F600" s="401"/>
      <c r="G600" s="41" t="s">
        <v>4781</v>
      </c>
      <c r="H600" s="68" t="s">
        <v>4781</v>
      </c>
      <c r="I600" s="44"/>
      <c r="J600" s="23"/>
      <c r="K600" s="23"/>
      <c r="L600" s="23"/>
      <c r="M600" s="23"/>
      <c r="N600" s="23"/>
      <c r="O600" s="400"/>
      <c r="P600" s="114" t="s">
        <v>13858</v>
      </c>
      <c r="Q600" s="114" t="s">
        <v>13858</v>
      </c>
      <c r="R600" s="400"/>
      <c r="S600" s="400"/>
      <c r="T600" s="114" t="s">
        <v>156</v>
      </c>
      <c r="U600" s="114">
        <v>2020</v>
      </c>
      <c r="V600" s="400"/>
      <c r="W600" s="400"/>
      <c r="X600" s="400"/>
      <c r="Y600" s="400"/>
      <c r="Z600" s="400"/>
      <c r="AA600" s="400"/>
      <c r="AB600" s="400"/>
      <c r="AC600" s="400"/>
      <c r="AD600" s="400"/>
      <c r="AE600" s="400"/>
      <c r="AF600" s="400"/>
      <c r="AG600" s="400"/>
      <c r="AH600" s="400"/>
      <c r="AI600" s="400"/>
      <c r="AJ600" s="400"/>
      <c r="AK600" s="400"/>
      <c r="AL600" s="400"/>
      <c r="AM600" s="400"/>
      <c r="AN600" s="402"/>
      <c r="AO600" s="393" t="s">
        <v>13598</v>
      </c>
      <c r="AP600" s="368" t="s">
        <v>11249</v>
      </c>
      <c r="AQ600" s="403">
        <v>44161</v>
      </c>
      <c r="AR600" s="121" t="s">
        <v>39</v>
      </c>
      <c r="AS600" s="404"/>
      <c r="AT600" s="404"/>
      <c r="AU600" s="404"/>
      <c r="AV600" s="404"/>
      <c r="AW600" s="404"/>
      <c r="AX600" s="404"/>
      <c r="AY600" s="404"/>
      <c r="AZ600" s="404"/>
      <c r="BA600" s="404"/>
      <c r="BB600" s="404"/>
      <c r="BC600" s="404"/>
      <c r="BD600" s="404"/>
    </row>
    <row r="601" spans="1:56" ht="26.25" customHeight="1">
      <c r="A601" s="398" t="s">
        <v>13859</v>
      </c>
      <c r="B601" s="398" t="s">
        <v>4778</v>
      </c>
      <c r="C601" s="399"/>
      <c r="D601" s="398" t="s">
        <v>13604</v>
      </c>
      <c r="E601" s="400"/>
      <c r="F601" s="401"/>
      <c r="G601" s="41" t="s">
        <v>4781</v>
      </c>
      <c r="H601" s="68" t="s">
        <v>4781</v>
      </c>
      <c r="I601" s="44"/>
      <c r="J601" s="23"/>
      <c r="K601" s="23"/>
      <c r="L601" s="23"/>
      <c r="M601" s="23"/>
      <c r="N601" s="23"/>
      <c r="O601" s="400"/>
      <c r="P601" s="114" t="s">
        <v>13860</v>
      </c>
      <c r="Q601" s="114" t="s">
        <v>13860</v>
      </c>
      <c r="R601" s="400"/>
      <c r="S601" s="400"/>
      <c r="T601" s="114" t="s">
        <v>156</v>
      </c>
      <c r="U601" s="114">
        <v>2020</v>
      </c>
      <c r="V601" s="400"/>
      <c r="W601" s="400"/>
      <c r="X601" s="400"/>
      <c r="Y601" s="400"/>
      <c r="Z601" s="400"/>
      <c r="AA601" s="400"/>
      <c r="AB601" s="400"/>
      <c r="AC601" s="400"/>
      <c r="AD601" s="400"/>
      <c r="AE601" s="400"/>
      <c r="AF601" s="400"/>
      <c r="AG601" s="400"/>
      <c r="AH601" s="400"/>
      <c r="AI601" s="400"/>
      <c r="AJ601" s="400"/>
      <c r="AK601" s="400"/>
      <c r="AL601" s="400"/>
      <c r="AM601" s="400"/>
      <c r="AN601" s="402"/>
      <c r="AO601" s="393" t="s">
        <v>13598</v>
      </c>
      <c r="AP601" s="368" t="s">
        <v>11249</v>
      </c>
      <c r="AQ601" s="403">
        <v>44161</v>
      </c>
      <c r="AR601" s="121" t="s">
        <v>39</v>
      </c>
      <c r="AS601" s="404"/>
      <c r="AT601" s="404"/>
      <c r="AU601" s="404"/>
      <c r="AV601" s="404"/>
      <c r="AW601" s="404"/>
      <c r="AX601" s="404"/>
      <c r="AY601" s="404"/>
      <c r="AZ601" s="404"/>
      <c r="BA601" s="404"/>
      <c r="BB601" s="404"/>
      <c r="BC601" s="404"/>
      <c r="BD601" s="404"/>
    </row>
    <row r="602" spans="1:56" ht="26.25" customHeight="1">
      <c r="A602" s="362" t="s">
        <v>13861</v>
      </c>
      <c r="B602" s="362" t="s">
        <v>4778</v>
      </c>
      <c r="C602" s="362"/>
      <c r="D602" s="362" t="s">
        <v>5240</v>
      </c>
      <c r="E602" s="363"/>
      <c r="F602" s="18"/>
      <c r="G602" s="618"/>
      <c r="H602" s="70" t="s">
        <v>13612</v>
      </c>
      <c r="I602" s="44"/>
      <c r="J602" s="23"/>
      <c r="K602" s="23"/>
      <c r="L602" s="23"/>
      <c r="M602" s="23"/>
      <c r="N602" s="23"/>
      <c r="O602" s="379"/>
      <c r="P602" s="365" t="s">
        <v>13862</v>
      </c>
      <c r="Q602" s="365"/>
      <c r="R602" s="365"/>
      <c r="S602" s="375"/>
      <c r="T602" s="364" t="s">
        <v>156</v>
      </c>
      <c r="U602" s="364">
        <v>2017</v>
      </c>
      <c r="V602" s="392" t="s">
        <v>4783</v>
      </c>
      <c r="W602" s="363"/>
      <c r="X602" s="363"/>
      <c r="Y602" s="365"/>
      <c r="Z602" s="363"/>
      <c r="AA602" s="363"/>
      <c r="AB602" s="363"/>
      <c r="AC602" s="363"/>
      <c r="AD602" s="363"/>
      <c r="AE602" s="363"/>
      <c r="AF602" s="363"/>
      <c r="AG602" s="363"/>
      <c r="AH602" s="363"/>
      <c r="AI602" s="363"/>
      <c r="AJ602" s="363"/>
      <c r="AK602" s="363"/>
      <c r="AL602" s="365" t="s">
        <v>548</v>
      </c>
      <c r="AM602" s="363"/>
      <c r="AN602" s="619"/>
      <c r="AO602" s="393" t="s">
        <v>13598</v>
      </c>
      <c r="AP602" s="368" t="s">
        <v>11249</v>
      </c>
      <c r="AQ602" s="462">
        <v>44027</v>
      </c>
      <c r="AR602" s="463" t="s">
        <v>39</v>
      </c>
      <c r="AS602" s="464"/>
      <c r="AT602" s="464"/>
      <c r="AU602" s="464"/>
      <c r="AV602" s="464"/>
      <c r="AW602" s="464"/>
      <c r="AX602" s="464"/>
      <c r="AY602" s="464"/>
      <c r="AZ602" s="464"/>
      <c r="BA602" s="464"/>
      <c r="BB602" s="464"/>
      <c r="BC602" s="464"/>
      <c r="BD602" s="464"/>
    </row>
    <row r="603" spans="1:56" ht="26.25" customHeight="1">
      <c r="A603" s="362" t="s">
        <v>13863</v>
      </c>
      <c r="B603" s="362" t="s">
        <v>4778</v>
      </c>
      <c r="C603" s="362"/>
      <c r="D603" s="362" t="s">
        <v>5921</v>
      </c>
      <c r="E603" s="363"/>
      <c r="F603" s="18"/>
      <c r="G603" s="618"/>
      <c r="H603" s="70" t="s">
        <v>13612</v>
      </c>
      <c r="I603" s="44"/>
      <c r="J603" s="23"/>
      <c r="K603" s="23"/>
      <c r="L603" s="23"/>
      <c r="M603" s="23"/>
      <c r="N603" s="23"/>
      <c r="O603" s="379"/>
      <c r="P603" s="365" t="s">
        <v>13864</v>
      </c>
      <c r="Q603" s="365"/>
      <c r="R603" s="365"/>
      <c r="S603" s="375"/>
      <c r="T603" s="364" t="s">
        <v>156</v>
      </c>
      <c r="U603" s="364">
        <v>2017</v>
      </c>
      <c r="V603" s="392" t="s">
        <v>4783</v>
      </c>
      <c r="W603" s="363"/>
      <c r="X603" s="363"/>
      <c r="Y603" s="365"/>
      <c r="Z603" s="363"/>
      <c r="AA603" s="363"/>
      <c r="AB603" s="363"/>
      <c r="AC603" s="363"/>
      <c r="AD603" s="363"/>
      <c r="AE603" s="363"/>
      <c r="AF603" s="363"/>
      <c r="AG603" s="363"/>
      <c r="AH603" s="363"/>
      <c r="AI603" s="363"/>
      <c r="AJ603" s="363"/>
      <c r="AK603" s="363"/>
      <c r="AL603" s="365" t="s">
        <v>548</v>
      </c>
      <c r="AM603" s="363"/>
      <c r="AN603" s="619"/>
      <c r="AO603" s="393" t="s">
        <v>13598</v>
      </c>
      <c r="AP603" s="368" t="s">
        <v>11249</v>
      </c>
      <c r="AQ603" s="462">
        <v>44027</v>
      </c>
      <c r="AR603" s="463" t="s">
        <v>39</v>
      </c>
      <c r="AS603" s="464"/>
      <c r="AT603" s="464"/>
      <c r="AU603" s="464"/>
      <c r="AV603" s="464"/>
      <c r="AW603" s="464"/>
      <c r="AX603" s="464"/>
      <c r="AY603" s="464"/>
      <c r="AZ603" s="464"/>
      <c r="BA603" s="464"/>
      <c r="BB603" s="464"/>
      <c r="BC603" s="464"/>
      <c r="BD603" s="464"/>
    </row>
    <row r="604" spans="1:56" ht="26.25" customHeight="1">
      <c r="A604" s="398" t="s">
        <v>13865</v>
      </c>
      <c r="B604" s="398" t="s">
        <v>4778</v>
      </c>
      <c r="C604" s="442"/>
      <c r="D604" s="398" t="s">
        <v>7059</v>
      </c>
      <c r="E604" s="63"/>
      <c r="F604" s="617"/>
      <c r="G604" s="41" t="s">
        <v>4781</v>
      </c>
      <c r="H604" s="68" t="s">
        <v>4781</v>
      </c>
      <c r="I604" s="44"/>
      <c r="J604" s="23"/>
      <c r="K604" s="23"/>
      <c r="L604" s="23"/>
      <c r="M604" s="23"/>
      <c r="N604" s="23"/>
      <c r="O604" s="63"/>
      <c r="P604" s="114" t="s">
        <v>13866</v>
      </c>
      <c r="Q604" s="114" t="s">
        <v>13867</v>
      </c>
      <c r="R604" s="63"/>
      <c r="S604" s="63"/>
      <c r="T604" s="114" t="s">
        <v>156</v>
      </c>
      <c r="U604" s="114">
        <v>2020</v>
      </c>
      <c r="V604" s="63"/>
      <c r="W604" s="63"/>
      <c r="X604" s="63"/>
      <c r="Y604" s="63"/>
      <c r="Z604" s="63"/>
      <c r="AA604" s="63"/>
      <c r="AB604" s="63"/>
      <c r="AC604" s="63"/>
      <c r="AD604" s="63"/>
      <c r="AE604" s="400"/>
      <c r="AF604" s="400"/>
      <c r="AG604" s="400"/>
      <c r="AH604" s="400"/>
      <c r="AI604" s="400"/>
      <c r="AJ604" s="400"/>
      <c r="AK604" s="400"/>
      <c r="AL604" s="400"/>
      <c r="AM604" s="400"/>
      <c r="AN604" s="402"/>
      <c r="AO604" s="393" t="s">
        <v>13598</v>
      </c>
      <c r="AP604" s="368" t="s">
        <v>11249</v>
      </c>
      <c r="AQ604" s="403">
        <v>44161</v>
      </c>
      <c r="AR604" s="121" t="s">
        <v>39</v>
      </c>
      <c r="AS604" s="404"/>
      <c r="AT604" s="404"/>
      <c r="AU604" s="404"/>
      <c r="AV604" s="404"/>
      <c r="AW604" s="404"/>
      <c r="AX604" s="404"/>
      <c r="AY604" s="404"/>
      <c r="AZ604" s="404"/>
      <c r="BA604" s="404"/>
      <c r="BB604" s="404"/>
      <c r="BC604" s="404"/>
      <c r="BD604" s="404"/>
    </row>
    <row r="605" spans="1:56" ht="26.25" customHeight="1">
      <c r="A605" s="398" t="s">
        <v>13868</v>
      </c>
      <c r="B605" s="398" t="s">
        <v>4778</v>
      </c>
      <c r="C605" s="442"/>
      <c r="D605" s="398" t="s">
        <v>7530</v>
      </c>
      <c r="E605" s="63"/>
      <c r="F605" s="617"/>
      <c r="G605" s="41" t="s">
        <v>4781</v>
      </c>
      <c r="H605" s="68" t="s">
        <v>4781</v>
      </c>
      <c r="I605" s="44"/>
      <c r="J605" s="23"/>
      <c r="K605" s="23"/>
      <c r="L605" s="23"/>
      <c r="M605" s="23"/>
      <c r="N605" s="23"/>
      <c r="O605" s="63"/>
      <c r="P605" s="114" t="s">
        <v>13869</v>
      </c>
      <c r="Q605" s="114" t="s">
        <v>13870</v>
      </c>
      <c r="R605" s="63"/>
      <c r="S605" s="63"/>
      <c r="T605" s="114" t="s">
        <v>156</v>
      </c>
      <c r="U605" s="114">
        <v>2020</v>
      </c>
      <c r="V605" s="63"/>
      <c r="W605" s="63"/>
      <c r="X605" s="63"/>
      <c r="Y605" s="63"/>
      <c r="Z605" s="63"/>
      <c r="AA605" s="63"/>
      <c r="AB605" s="63"/>
      <c r="AC605" s="63"/>
      <c r="AD605" s="63"/>
      <c r="AE605" s="400"/>
      <c r="AF605" s="400"/>
      <c r="AG605" s="400"/>
      <c r="AH605" s="400"/>
      <c r="AI605" s="400"/>
      <c r="AJ605" s="400"/>
      <c r="AK605" s="400"/>
      <c r="AL605" s="400"/>
      <c r="AM605" s="400"/>
      <c r="AN605" s="402"/>
      <c r="AO605" s="393" t="s">
        <v>13598</v>
      </c>
      <c r="AP605" s="368" t="s">
        <v>11249</v>
      </c>
      <c r="AQ605" s="403">
        <v>44161</v>
      </c>
      <c r="AR605" s="121" t="s">
        <v>39</v>
      </c>
      <c r="AS605" s="404"/>
      <c r="AT605" s="404"/>
      <c r="AU605" s="404"/>
      <c r="AV605" s="404"/>
      <c r="AW605" s="404"/>
      <c r="AX605" s="404"/>
      <c r="AY605" s="404"/>
      <c r="AZ605" s="404"/>
      <c r="BA605" s="404"/>
      <c r="BB605" s="404"/>
      <c r="BC605" s="404"/>
      <c r="BD605" s="404"/>
    </row>
    <row r="606" spans="1:56" ht="26.25" customHeight="1">
      <c r="A606" s="398" t="s">
        <v>13871</v>
      </c>
      <c r="B606" s="398" t="s">
        <v>4778</v>
      </c>
      <c r="C606" s="399"/>
      <c r="D606" s="398" t="s">
        <v>7059</v>
      </c>
      <c r="E606" s="400"/>
      <c r="F606" s="401"/>
      <c r="G606" s="41" t="s">
        <v>4781</v>
      </c>
      <c r="H606" s="68" t="s">
        <v>4781</v>
      </c>
      <c r="I606" s="44"/>
      <c r="J606" s="23"/>
      <c r="K606" s="23"/>
      <c r="L606" s="23"/>
      <c r="M606" s="23"/>
      <c r="N606" s="23"/>
      <c r="O606" s="400"/>
      <c r="P606" s="114" t="s">
        <v>13872</v>
      </c>
      <c r="Q606" s="114" t="s">
        <v>13873</v>
      </c>
      <c r="R606" s="400"/>
      <c r="S606" s="400"/>
      <c r="T606" s="114" t="s">
        <v>156</v>
      </c>
      <c r="U606" s="114">
        <v>2020</v>
      </c>
      <c r="V606" s="400"/>
      <c r="W606" s="400"/>
      <c r="X606" s="400"/>
      <c r="Y606" s="400"/>
      <c r="Z606" s="400"/>
      <c r="AA606" s="400"/>
      <c r="AB606" s="400"/>
      <c r="AC606" s="400"/>
      <c r="AD606" s="400"/>
      <c r="AE606" s="400"/>
      <c r="AF606" s="400"/>
      <c r="AG606" s="400"/>
      <c r="AH606" s="400"/>
      <c r="AI606" s="400"/>
      <c r="AJ606" s="400"/>
      <c r="AK606" s="400"/>
      <c r="AL606" s="400"/>
      <c r="AM606" s="400"/>
      <c r="AN606" s="402"/>
      <c r="AO606" s="393" t="s">
        <v>13598</v>
      </c>
      <c r="AP606" s="368" t="s">
        <v>11249</v>
      </c>
      <c r="AQ606" s="403">
        <v>44161</v>
      </c>
      <c r="AR606" s="121" t="s">
        <v>39</v>
      </c>
      <c r="AS606" s="404"/>
      <c r="AT606" s="404"/>
      <c r="AU606" s="404"/>
      <c r="AV606" s="404"/>
      <c r="AW606" s="404"/>
      <c r="AX606" s="404"/>
      <c r="AY606" s="404"/>
      <c r="AZ606" s="404"/>
      <c r="BA606" s="404"/>
      <c r="BB606" s="404"/>
      <c r="BC606" s="404"/>
      <c r="BD606" s="404"/>
    </row>
    <row r="607" spans="1:56" ht="26.25" customHeight="1">
      <c r="A607" s="398" t="s">
        <v>13874</v>
      </c>
      <c r="B607" s="398" t="s">
        <v>4778</v>
      </c>
      <c r="C607" s="399"/>
      <c r="D607" s="398" t="s">
        <v>13875</v>
      </c>
      <c r="E607" s="400"/>
      <c r="F607" s="401"/>
      <c r="G607" s="41" t="s">
        <v>4781</v>
      </c>
      <c r="H607" s="68" t="s">
        <v>4781</v>
      </c>
      <c r="I607" s="44"/>
      <c r="J607" s="23"/>
      <c r="K607" s="23"/>
      <c r="L607" s="23"/>
      <c r="M607" s="23"/>
      <c r="N607" s="23"/>
      <c r="O607" s="400"/>
      <c r="P607" s="114" t="s">
        <v>13876</v>
      </c>
      <c r="Q607" s="114" t="s">
        <v>13876</v>
      </c>
      <c r="R607" s="400"/>
      <c r="S607" s="400"/>
      <c r="T607" s="114" t="s">
        <v>156</v>
      </c>
      <c r="U607" s="114">
        <v>2020</v>
      </c>
      <c r="V607" s="400"/>
      <c r="W607" s="400"/>
      <c r="X607" s="400"/>
      <c r="Y607" s="400"/>
      <c r="Z607" s="400"/>
      <c r="AA607" s="400"/>
      <c r="AB607" s="400"/>
      <c r="AC607" s="400"/>
      <c r="AD607" s="400"/>
      <c r="AE607" s="400"/>
      <c r="AF607" s="400"/>
      <c r="AG607" s="400"/>
      <c r="AH607" s="400"/>
      <c r="AI607" s="400"/>
      <c r="AJ607" s="400"/>
      <c r="AK607" s="400"/>
      <c r="AL607" s="400"/>
      <c r="AM607" s="400"/>
      <c r="AN607" s="402"/>
      <c r="AO607" s="393" t="s">
        <v>13598</v>
      </c>
      <c r="AP607" s="368" t="s">
        <v>11249</v>
      </c>
      <c r="AQ607" s="403">
        <v>44161</v>
      </c>
      <c r="AR607" s="121" t="s">
        <v>39</v>
      </c>
      <c r="AS607" s="404"/>
      <c r="AT607" s="404"/>
      <c r="AU607" s="404"/>
      <c r="AV607" s="404"/>
      <c r="AW607" s="404"/>
      <c r="AX607" s="404"/>
      <c r="AY607" s="404"/>
      <c r="AZ607" s="404"/>
      <c r="BA607" s="404"/>
      <c r="BB607" s="404"/>
      <c r="BC607" s="404"/>
      <c r="BD607" s="404"/>
    </row>
    <row r="608" spans="1:56" ht="26.25" customHeight="1">
      <c r="A608" s="362" t="s">
        <v>13877</v>
      </c>
      <c r="B608" s="362" t="s">
        <v>4778</v>
      </c>
      <c r="C608" s="362"/>
      <c r="D608" s="362" t="s">
        <v>5726</v>
      </c>
      <c r="E608" s="363"/>
      <c r="F608" s="18"/>
      <c r="G608" s="618"/>
      <c r="H608" s="70" t="s">
        <v>13612</v>
      </c>
      <c r="I608" s="44"/>
      <c r="J608" s="23"/>
      <c r="K608" s="23"/>
      <c r="L608" s="23"/>
      <c r="M608" s="23"/>
      <c r="N608" s="23"/>
      <c r="O608" s="379"/>
      <c r="P608" s="365" t="s">
        <v>13613</v>
      </c>
      <c r="Q608" s="365"/>
      <c r="R608" s="365"/>
      <c r="S608" s="375"/>
      <c r="T608" s="364" t="s">
        <v>156</v>
      </c>
      <c r="U608" s="364">
        <v>2017</v>
      </c>
      <c r="V608" s="392" t="s">
        <v>4783</v>
      </c>
      <c r="W608" s="363"/>
      <c r="X608" s="363"/>
      <c r="Y608" s="365"/>
      <c r="Z608" s="363"/>
      <c r="AA608" s="363"/>
      <c r="AB608" s="363"/>
      <c r="AC608" s="363"/>
      <c r="AD608" s="363"/>
      <c r="AE608" s="363"/>
      <c r="AF608" s="363"/>
      <c r="AG608" s="363"/>
      <c r="AH608" s="363"/>
      <c r="AI608" s="363"/>
      <c r="AJ608" s="363"/>
      <c r="AK608" s="363"/>
      <c r="AL608" s="365" t="s">
        <v>548</v>
      </c>
      <c r="AM608" s="363"/>
      <c r="AN608" s="619"/>
      <c r="AO608" s="393" t="s">
        <v>13598</v>
      </c>
      <c r="AP608" s="368" t="s">
        <v>11249</v>
      </c>
      <c r="AQ608" s="462">
        <v>44027</v>
      </c>
      <c r="AR608" s="463" t="s">
        <v>39</v>
      </c>
      <c r="AS608" s="464"/>
      <c r="AT608" s="464"/>
      <c r="AU608" s="464"/>
      <c r="AV608" s="464"/>
      <c r="AW608" s="464"/>
      <c r="AX608" s="464"/>
      <c r="AY608" s="464"/>
      <c r="AZ608" s="464"/>
      <c r="BA608" s="464"/>
      <c r="BB608" s="464"/>
      <c r="BC608" s="464"/>
      <c r="BD608" s="464"/>
    </row>
    <row r="609" spans="1:56" ht="26.25" customHeight="1">
      <c r="A609" s="398" t="s">
        <v>13877</v>
      </c>
      <c r="B609" s="398" t="s">
        <v>4778</v>
      </c>
      <c r="C609" s="399"/>
      <c r="D609" s="398" t="s">
        <v>6034</v>
      </c>
      <c r="E609" s="400"/>
      <c r="F609" s="401"/>
      <c r="G609" s="41" t="s">
        <v>4781</v>
      </c>
      <c r="H609" s="68" t="s">
        <v>4781</v>
      </c>
      <c r="I609" s="44"/>
      <c r="J609" s="23"/>
      <c r="K609" s="23"/>
      <c r="L609" s="23"/>
      <c r="M609" s="23"/>
      <c r="N609" s="23"/>
      <c r="O609" s="400"/>
      <c r="P609" s="114" t="s">
        <v>13878</v>
      </c>
      <c r="Q609" s="114" t="s">
        <v>13878</v>
      </c>
      <c r="R609" s="400"/>
      <c r="S609" s="400"/>
      <c r="T609" s="114" t="s">
        <v>156</v>
      </c>
      <c r="U609" s="114">
        <v>2020</v>
      </c>
      <c r="V609" s="400"/>
      <c r="W609" s="400"/>
      <c r="X609" s="400"/>
      <c r="Y609" s="400"/>
      <c r="Z609" s="400"/>
      <c r="AA609" s="400"/>
      <c r="AB609" s="400"/>
      <c r="AC609" s="400"/>
      <c r="AD609" s="400"/>
      <c r="AE609" s="400"/>
      <c r="AF609" s="400"/>
      <c r="AG609" s="400"/>
      <c r="AH609" s="400"/>
      <c r="AI609" s="400"/>
      <c r="AJ609" s="400"/>
      <c r="AK609" s="400"/>
      <c r="AL609" s="400"/>
      <c r="AM609" s="400"/>
      <c r="AN609" s="402"/>
      <c r="AO609" s="393" t="s">
        <v>13598</v>
      </c>
      <c r="AP609" s="368" t="s">
        <v>11249</v>
      </c>
      <c r="AQ609" s="403">
        <v>44161</v>
      </c>
      <c r="AR609" s="121" t="s">
        <v>39</v>
      </c>
      <c r="AS609" s="404"/>
      <c r="AT609" s="404"/>
      <c r="AU609" s="404"/>
      <c r="AV609" s="404"/>
      <c r="AW609" s="404"/>
      <c r="AX609" s="404"/>
      <c r="AY609" s="404"/>
      <c r="AZ609" s="404"/>
      <c r="BA609" s="404"/>
      <c r="BB609" s="404"/>
      <c r="BC609" s="404"/>
      <c r="BD609" s="404"/>
    </row>
    <row r="610" spans="1:56" ht="26.25" customHeight="1">
      <c r="A610" s="362" t="s">
        <v>13879</v>
      </c>
      <c r="B610" s="362" t="s">
        <v>4778</v>
      </c>
      <c r="C610" s="362"/>
      <c r="D610" s="362" t="s">
        <v>6803</v>
      </c>
      <c r="E610" s="363"/>
      <c r="F610" s="18"/>
      <c r="G610" s="618"/>
      <c r="H610" s="70" t="s">
        <v>13612</v>
      </c>
      <c r="I610" s="44"/>
      <c r="J610" s="23"/>
      <c r="K610" s="23"/>
      <c r="L610" s="23"/>
      <c r="M610" s="23"/>
      <c r="N610" s="23"/>
      <c r="O610" s="379"/>
      <c r="P610" s="365" t="s">
        <v>13880</v>
      </c>
      <c r="Q610" s="365"/>
      <c r="R610" s="365"/>
      <c r="S610" s="375"/>
      <c r="T610" s="364" t="s">
        <v>156</v>
      </c>
      <c r="U610" s="364">
        <v>2017</v>
      </c>
      <c r="V610" s="392" t="s">
        <v>4783</v>
      </c>
      <c r="W610" s="363"/>
      <c r="X610" s="363"/>
      <c r="Y610" s="365"/>
      <c r="Z610" s="363"/>
      <c r="AA610" s="363"/>
      <c r="AB610" s="363"/>
      <c r="AC610" s="363"/>
      <c r="AD610" s="363"/>
      <c r="AE610" s="363"/>
      <c r="AF610" s="363"/>
      <c r="AG610" s="363"/>
      <c r="AH610" s="363"/>
      <c r="AI610" s="363"/>
      <c r="AJ610" s="363"/>
      <c r="AK610" s="363"/>
      <c r="AL610" s="365" t="s">
        <v>548</v>
      </c>
      <c r="AM610" s="363"/>
      <c r="AN610" s="619"/>
      <c r="AO610" s="393" t="s">
        <v>13598</v>
      </c>
      <c r="AP610" s="368" t="s">
        <v>11249</v>
      </c>
      <c r="AQ610" s="462">
        <v>44027</v>
      </c>
      <c r="AR610" s="463" t="s">
        <v>39</v>
      </c>
      <c r="AS610" s="464"/>
      <c r="AT610" s="464"/>
      <c r="AU610" s="464"/>
      <c r="AV610" s="464"/>
      <c r="AW610" s="464"/>
      <c r="AX610" s="464"/>
      <c r="AY610" s="464"/>
      <c r="AZ610" s="464"/>
      <c r="BA610" s="464"/>
      <c r="BB610" s="464"/>
      <c r="BC610" s="464"/>
      <c r="BD610" s="464"/>
    </row>
    <row r="611" spans="1:56" ht="26.25" customHeight="1">
      <c r="A611" s="398" t="s">
        <v>13879</v>
      </c>
      <c r="B611" s="398" t="s">
        <v>4778</v>
      </c>
      <c r="C611" s="442"/>
      <c r="D611" s="398" t="s">
        <v>7540</v>
      </c>
      <c r="E611" s="63"/>
      <c r="F611" s="617"/>
      <c r="G611" s="41" t="s">
        <v>4781</v>
      </c>
      <c r="H611" s="68" t="s">
        <v>4781</v>
      </c>
      <c r="I611" s="44"/>
      <c r="J611" s="23"/>
      <c r="K611" s="23"/>
      <c r="L611" s="23"/>
      <c r="M611" s="23"/>
      <c r="N611" s="23"/>
      <c r="O611" s="63"/>
      <c r="P611" s="114" t="s">
        <v>13881</v>
      </c>
      <c r="Q611" s="114" t="s">
        <v>13881</v>
      </c>
      <c r="R611" s="63"/>
      <c r="S611" s="63"/>
      <c r="T611" s="114" t="s">
        <v>156</v>
      </c>
      <c r="U611" s="114">
        <v>2020</v>
      </c>
      <c r="V611" s="63"/>
      <c r="W611" s="63"/>
      <c r="X611" s="63"/>
      <c r="Y611" s="63"/>
      <c r="Z611" s="63"/>
      <c r="AA611" s="63"/>
      <c r="AB611" s="63"/>
      <c r="AC611" s="63"/>
      <c r="AD611" s="63"/>
      <c r="AE611" s="400"/>
      <c r="AF611" s="400"/>
      <c r="AG611" s="400"/>
      <c r="AH611" s="400"/>
      <c r="AI611" s="400"/>
      <c r="AJ611" s="400"/>
      <c r="AK611" s="400"/>
      <c r="AL611" s="400"/>
      <c r="AM611" s="400"/>
      <c r="AN611" s="402"/>
      <c r="AO611" s="393" t="s">
        <v>13598</v>
      </c>
      <c r="AP611" s="368" t="s">
        <v>11249</v>
      </c>
      <c r="AQ611" s="403">
        <v>44161</v>
      </c>
      <c r="AR611" s="121" t="s">
        <v>39</v>
      </c>
      <c r="AS611" s="404"/>
      <c r="AT611" s="404"/>
      <c r="AU611" s="404"/>
      <c r="AV611" s="404"/>
      <c r="AW611" s="404"/>
      <c r="AX611" s="404"/>
      <c r="AY611" s="404"/>
      <c r="AZ611" s="404"/>
      <c r="BA611" s="404"/>
      <c r="BB611" s="404"/>
      <c r="BC611" s="404"/>
      <c r="BD611" s="404"/>
    </row>
    <row r="612" spans="1:56" ht="26.25" customHeight="1">
      <c r="A612" s="398" t="s">
        <v>13882</v>
      </c>
      <c r="B612" s="398" t="s">
        <v>4778</v>
      </c>
      <c r="C612" s="442"/>
      <c r="D612" s="398" t="s">
        <v>13757</v>
      </c>
      <c r="E612" s="63"/>
      <c r="F612" s="617"/>
      <c r="G612" s="41" t="s">
        <v>4781</v>
      </c>
      <c r="H612" s="68" t="s">
        <v>4781</v>
      </c>
      <c r="I612" s="44"/>
      <c r="J612" s="23"/>
      <c r="K612" s="23"/>
      <c r="L612" s="23"/>
      <c r="M612" s="23"/>
      <c r="N612" s="23"/>
      <c r="O612" s="63"/>
      <c r="P612" s="114" t="s">
        <v>13883</v>
      </c>
      <c r="Q612" s="114" t="s">
        <v>13884</v>
      </c>
      <c r="R612" s="63"/>
      <c r="S612" s="63"/>
      <c r="T612" s="114" t="s">
        <v>156</v>
      </c>
      <c r="U612" s="114">
        <v>2020</v>
      </c>
      <c r="V612" s="63"/>
      <c r="W612" s="63"/>
      <c r="X612" s="63"/>
      <c r="Y612" s="63"/>
      <c r="Z612" s="63"/>
      <c r="AA612" s="63"/>
      <c r="AB612" s="63"/>
      <c r="AC612" s="63"/>
      <c r="AD612" s="63"/>
      <c r="AE612" s="400"/>
      <c r="AF612" s="400"/>
      <c r="AG612" s="400"/>
      <c r="AH612" s="400"/>
      <c r="AI612" s="400"/>
      <c r="AJ612" s="400"/>
      <c r="AK612" s="400"/>
      <c r="AL612" s="400"/>
      <c r="AM612" s="400"/>
      <c r="AN612" s="402"/>
      <c r="AO612" s="393" t="s">
        <v>13598</v>
      </c>
      <c r="AP612" s="368" t="s">
        <v>11249</v>
      </c>
      <c r="AQ612" s="403">
        <v>44161</v>
      </c>
      <c r="AR612" s="121" t="s">
        <v>39</v>
      </c>
      <c r="AS612" s="404"/>
      <c r="AT612" s="404"/>
      <c r="AU612" s="404"/>
      <c r="AV612" s="404"/>
      <c r="AW612" s="404"/>
      <c r="AX612" s="404"/>
      <c r="AY612" s="404"/>
      <c r="AZ612" s="404"/>
      <c r="BA612" s="404"/>
      <c r="BB612" s="404"/>
      <c r="BC612" s="404"/>
      <c r="BD612" s="404"/>
    </row>
    <row r="613" spans="1:56" ht="26.25" customHeight="1">
      <c r="A613" s="398" t="s">
        <v>13885</v>
      </c>
      <c r="B613" s="398" t="s">
        <v>4778</v>
      </c>
      <c r="C613" s="442"/>
      <c r="D613" s="398" t="s">
        <v>13775</v>
      </c>
      <c r="E613" s="63"/>
      <c r="F613" s="617"/>
      <c r="G613" s="41" t="s">
        <v>4781</v>
      </c>
      <c r="H613" s="68" t="s">
        <v>4781</v>
      </c>
      <c r="I613" s="44"/>
      <c r="J613" s="23"/>
      <c r="K613" s="23"/>
      <c r="L613" s="23"/>
      <c r="M613" s="23"/>
      <c r="N613" s="23"/>
      <c r="O613" s="63"/>
      <c r="P613" s="114" t="s">
        <v>13886</v>
      </c>
      <c r="Q613" s="114" t="s">
        <v>13886</v>
      </c>
      <c r="R613" s="63"/>
      <c r="S613" s="63"/>
      <c r="T613" s="114" t="s">
        <v>156</v>
      </c>
      <c r="U613" s="114">
        <v>2020</v>
      </c>
      <c r="V613" s="63"/>
      <c r="W613" s="63"/>
      <c r="X613" s="63"/>
      <c r="Y613" s="63"/>
      <c r="Z613" s="63"/>
      <c r="AA613" s="63"/>
      <c r="AB613" s="63"/>
      <c r="AC613" s="63"/>
      <c r="AD613" s="63"/>
      <c r="AE613" s="400"/>
      <c r="AF613" s="400"/>
      <c r="AG613" s="400"/>
      <c r="AH613" s="400"/>
      <c r="AI613" s="400"/>
      <c r="AJ613" s="400"/>
      <c r="AK613" s="400"/>
      <c r="AL613" s="400"/>
      <c r="AM613" s="400"/>
      <c r="AN613" s="402"/>
      <c r="AO613" s="393" t="s">
        <v>13598</v>
      </c>
      <c r="AP613" s="368" t="s">
        <v>11249</v>
      </c>
      <c r="AQ613" s="403">
        <v>44161</v>
      </c>
      <c r="AR613" s="121" t="s">
        <v>39</v>
      </c>
      <c r="AS613" s="404"/>
      <c r="AT613" s="404"/>
      <c r="AU613" s="404"/>
      <c r="AV613" s="404"/>
      <c r="AW613" s="404"/>
      <c r="AX613" s="404"/>
      <c r="AY613" s="404"/>
      <c r="AZ613" s="404"/>
      <c r="BA613" s="404"/>
      <c r="BB613" s="404"/>
      <c r="BC613" s="404"/>
      <c r="BD613" s="404"/>
    </row>
    <row r="614" spans="1:56" ht="26.25" customHeight="1">
      <c r="A614" s="398" t="s">
        <v>13887</v>
      </c>
      <c r="B614" s="398" t="s">
        <v>4778</v>
      </c>
      <c r="C614" s="442"/>
      <c r="D614" s="398" t="s">
        <v>13609</v>
      </c>
      <c r="E614" s="63"/>
      <c r="F614" s="617"/>
      <c r="G614" s="41" t="s">
        <v>4781</v>
      </c>
      <c r="H614" s="68" t="s">
        <v>4781</v>
      </c>
      <c r="I614" s="44"/>
      <c r="J614" s="23"/>
      <c r="K614" s="23"/>
      <c r="L614" s="23"/>
      <c r="M614" s="23"/>
      <c r="N614" s="23"/>
      <c r="O614" s="63"/>
      <c r="P614" s="114" t="s">
        <v>13888</v>
      </c>
      <c r="Q614" s="114" t="s">
        <v>13888</v>
      </c>
      <c r="R614" s="63"/>
      <c r="S614" s="63"/>
      <c r="T614" s="114" t="s">
        <v>156</v>
      </c>
      <c r="U614" s="114">
        <v>2020</v>
      </c>
      <c r="V614" s="63"/>
      <c r="W614" s="63"/>
      <c r="X614" s="63"/>
      <c r="Y614" s="63"/>
      <c r="Z614" s="63"/>
      <c r="AA614" s="63"/>
      <c r="AB614" s="63"/>
      <c r="AC614" s="63"/>
      <c r="AD614" s="63"/>
      <c r="AE614" s="400"/>
      <c r="AF614" s="400"/>
      <c r="AG614" s="400"/>
      <c r="AH614" s="400"/>
      <c r="AI614" s="400"/>
      <c r="AJ614" s="400"/>
      <c r="AK614" s="400"/>
      <c r="AL614" s="400"/>
      <c r="AM614" s="400"/>
      <c r="AN614" s="402"/>
      <c r="AO614" s="393" t="s">
        <v>13598</v>
      </c>
      <c r="AP614" s="368" t="s">
        <v>11249</v>
      </c>
      <c r="AQ614" s="403">
        <v>44161</v>
      </c>
      <c r="AR614" s="121" t="s">
        <v>39</v>
      </c>
      <c r="AS614" s="404"/>
      <c r="AT614" s="404"/>
      <c r="AU614" s="404"/>
      <c r="AV614" s="404"/>
      <c r="AW614" s="404"/>
      <c r="AX614" s="404"/>
      <c r="AY614" s="404"/>
      <c r="AZ614" s="404"/>
      <c r="BA614" s="404"/>
      <c r="BB614" s="404"/>
      <c r="BC614" s="404"/>
      <c r="BD614" s="404"/>
    </row>
    <row r="615" spans="1:56" ht="26.25" customHeight="1">
      <c r="A615" s="362" t="s">
        <v>13889</v>
      </c>
      <c r="B615" s="362" t="s">
        <v>4778</v>
      </c>
      <c r="C615" s="362"/>
      <c r="D615" s="362" t="s">
        <v>6653</v>
      </c>
      <c r="E615" s="363"/>
      <c r="F615" s="18"/>
      <c r="G615" s="618"/>
      <c r="H615" s="70" t="s">
        <v>13612</v>
      </c>
      <c r="I615" s="44"/>
      <c r="J615" s="23"/>
      <c r="K615" s="23"/>
      <c r="L615" s="23"/>
      <c r="M615" s="23"/>
      <c r="N615" s="23"/>
      <c r="O615" s="379"/>
      <c r="P615" s="365" t="s">
        <v>13890</v>
      </c>
      <c r="Q615" s="365"/>
      <c r="R615" s="365"/>
      <c r="S615" s="375"/>
      <c r="T615" s="364" t="s">
        <v>156</v>
      </c>
      <c r="U615" s="364">
        <v>2017</v>
      </c>
      <c r="V615" s="392" t="s">
        <v>4783</v>
      </c>
      <c r="W615" s="363"/>
      <c r="X615" s="363"/>
      <c r="Y615" s="365"/>
      <c r="Z615" s="363"/>
      <c r="AA615" s="363"/>
      <c r="AB615" s="363"/>
      <c r="AC615" s="363"/>
      <c r="AD615" s="363"/>
      <c r="AE615" s="363"/>
      <c r="AF615" s="363"/>
      <c r="AG615" s="363"/>
      <c r="AH615" s="363"/>
      <c r="AI615" s="363"/>
      <c r="AJ615" s="363"/>
      <c r="AK615" s="363"/>
      <c r="AL615" s="365" t="s">
        <v>548</v>
      </c>
      <c r="AM615" s="363"/>
      <c r="AN615" s="619"/>
      <c r="AO615" s="393" t="s">
        <v>13598</v>
      </c>
      <c r="AP615" s="368" t="s">
        <v>11249</v>
      </c>
      <c r="AQ615" s="462">
        <v>44027</v>
      </c>
      <c r="AR615" s="463" t="s">
        <v>39</v>
      </c>
      <c r="AS615" s="464"/>
      <c r="AT615" s="464"/>
      <c r="AU615" s="464"/>
      <c r="AV615" s="464"/>
      <c r="AW615" s="464"/>
      <c r="AX615" s="464"/>
      <c r="AY615" s="464"/>
      <c r="AZ615" s="464"/>
      <c r="BA615" s="464"/>
      <c r="BB615" s="464"/>
      <c r="BC615" s="464"/>
      <c r="BD615" s="464"/>
    </row>
    <row r="616" spans="1:56" ht="26.25" customHeight="1">
      <c r="A616" s="398" t="s">
        <v>13891</v>
      </c>
      <c r="B616" s="398" t="s">
        <v>4778</v>
      </c>
      <c r="C616" s="399"/>
      <c r="D616" s="398" t="s">
        <v>4971</v>
      </c>
      <c r="E616" s="400"/>
      <c r="F616" s="401"/>
      <c r="G616" s="41" t="s">
        <v>4781</v>
      </c>
      <c r="H616" s="68" t="s">
        <v>4781</v>
      </c>
      <c r="I616" s="44"/>
      <c r="J616" s="23"/>
      <c r="K616" s="23"/>
      <c r="L616" s="23"/>
      <c r="M616" s="23"/>
      <c r="N616" s="23"/>
      <c r="O616" s="400"/>
      <c r="P616" s="114" t="s">
        <v>13892</v>
      </c>
      <c r="Q616" s="114" t="s">
        <v>13892</v>
      </c>
      <c r="R616" s="400"/>
      <c r="S616" s="400"/>
      <c r="T616" s="114" t="s">
        <v>156</v>
      </c>
      <c r="U616" s="114">
        <v>2020</v>
      </c>
      <c r="V616" s="400"/>
      <c r="W616" s="400"/>
      <c r="X616" s="400"/>
      <c r="Y616" s="400"/>
      <c r="Z616" s="400"/>
      <c r="AA616" s="400"/>
      <c r="AB616" s="400"/>
      <c r="AC616" s="400"/>
      <c r="AD616" s="400"/>
      <c r="AE616" s="400"/>
      <c r="AF616" s="400"/>
      <c r="AG616" s="400"/>
      <c r="AH616" s="400"/>
      <c r="AI616" s="400"/>
      <c r="AJ616" s="400"/>
      <c r="AK616" s="400"/>
      <c r="AL616" s="400"/>
      <c r="AM616" s="400"/>
      <c r="AN616" s="402"/>
      <c r="AO616" s="393" t="s">
        <v>13598</v>
      </c>
      <c r="AP616" s="368" t="s">
        <v>11249</v>
      </c>
      <c r="AQ616" s="403">
        <v>44161</v>
      </c>
      <c r="AR616" s="121" t="s">
        <v>39</v>
      </c>
      <c r="AS616" s="404"/>
      <c r="AT616" s="404"/>
      <c r="AU616" s="404"/>
      <c r="AV616" s="404"/>
      <c r="AW616" s="404"/>
      <c r="AX616" s="404"/>
      <c r="AY616" s="404"/>
      <c r="AZ616" s="404"/>
      <c r="BA616" s="404"/>
      <c r="BB616" s="404"/>
      <c r="BC616" s="404"/>
      <c r="BD616" s="404"/>
    </row>
    <row r="617" spans="1:56" ht="26.25" customHeight="1">
      <c r="A617" s="398" t="s">
        <v>13893</v>
      </c>
      <c r="B617" s="398" t="s">
        <v>4778</v>
      </c>
      <c r="C617" s="442"/>
      <c r="D617" s="398" t="s">
        <v>13894</v>
      </c>
      <c r="E617" s="63"/>
      <c r="F617" s="617"/>
      <c r="G617" s="41" t="s">
        <v>4781</v>
      </c>
      <c r="H617" s="68" t="s">
        <v>4781</v>
      </c>
      <c r="I617" s="44"/>
      <c r="J617" s="23"/>
      <c r="K617" s="23"/>
      <c r="L617" s="23"/>
      <c r="M617" s="23"/>
      <c r="N617" s="23"/>
      <c r="O617" s="63"/>
      <c r="P617" s="114" t="s">
        <v>13895</v>
      </c>
      <c r="Q617" s="114" t="s">
        <v>13896</v>
      </c>
      <c r="R617" s="63"/>
      <c r="S617" s="63"/>
      <c r="T617" s="114" t="s">
        <v>156</v>
      </c>
      <c r="U617" s="114">
        <v>2020</v>
      </c>
      <c r="V617" s="63"/>
      <c r="W617" s="63"/>
      <c r="X617" s="63"/>
      <c r="Y617" s="63"/>
      <c r="Z617" s="63"/>
      <c r="AA617" s="63"/>
      <c r="AB617" s="63"/>
      <c r="AC617" s="63"/>
      <c r="AD617" s="63"/>
      <c r="AE617" s="400"/>
      <c r="AF617" s="400"/>
      <c r="AG617" s="400"/>
      <c r="AH617" s="400"/>
      <c r="AI617" s="400"/>
      <c r="AJ617" s="400"/>
      <c r="AK617" s="400"/>
      <c r="AL617" s="400"/>
      <c r="AM617" s="400"/>
      <c r="AN617" s="402"/>
      <c r="AO617" s="393" t="s">
        <v>13598</v>
      </c>
      <c r="AP617" s="368" t="s">
        <v>11249</v>
      </c>
      <c r="AQ617" s="403">
        <v>44161</v>
      </c>
      <c r="AR617" s="121" t="s">
        <v>39</v>
      </c>
      <c r="AS617" s="404"/>
      <c r="AT617" s="404"/>
      <c r="AU617" s="404"/>
      <c r="AV617" s="404"/>
      <c r="AW617" s="404"/>
      <c r="AX617" s="404"/>
      <c r="AY617" s="404"/>
      <c r="AZ617" s="404"/>
      <c r="BA617" s="404"/>
      <c r="BB617" s="404"/>
      <c r="BC617" s="404"/>
      <c r="BD617" s="404"/>
    </row>
    <row r="618" spans="1:56" ht="26.25" customHeight="1">
      <c r="A618" s="362" t="s">
        <v>13897</v>
      </c>
      <c r="B618" s="362" t="s">
        <v>4778</v>
      </c>
      <c r="C618" s="362"/>
      <c r="D618" s="362" t="s">
        <v>6069</v>
      </c>
      <c r="E618" s="363"/>
      <c r="F618" s="18"/>
      <c r="G618" s="618"/>
      <c r="H618" s="70" t="s">
        <v>13612</v>
      </c>
      <c r="I618" s="44"/>
      <c r="J618" s="23"/>
      <c r="K618" s="23"/>
      <c r="L618" s="23"/>
      <c r="M618" s="23"/>
      <c r="N618" s="23"/>
      <c r="O618" s="379"/>
      <c r="P618" s="365" t="s">
        <v>13898</v>
      </c>
      <c r="Q618" s="365"/>
      <c r="R618" s="365"/>
      <c r="S618" s="375"/>
      <c r="T618" s="364" t="s">
        <v>156</v>
      </c>
      <c r="U618" s="364">
        <v>2017</v>
      </c>
      <c r="V618" s="392" t="s">
        <v>4783</v>
      </c>
      <c r="W618" s="363"/>
      <c r="X618" s="363"/>
      <c r="Y618" s="365"/>
      <c r="Z618" s="363"/>
      <c r="AA618" s="363"/>
      <c r="AB618" s="363"/>
      <c r="AC618" s="363"/>
      <c r="AD618" s="363"/>
      <c r="AE618" s="363"/>
      <c r="AF618" s="363"/>
      <c r="AG618" s="363"/>
      <c r="AH618" s="363"/>
      <c r="AI618" s="363"/>
      <c r="AJ618" s="363"/>
      <c r="AK618" s="363"/>
      <c r="AL618" s="365" t="s">
        <v>548</v>
      </c>
      <c r="AM618" s="363"/>
      <c r="AN618" s="619"/>
      <c r="AO618" s="393" t="s">
        <v>13598</v>
      </c>
      <c r="AP618" s="368" t="s">
        <v>11249</v>
      </c>
      <c r="AQ618" s="462">
        <v>44027</v>
      </c>
      <c r="AR618" s="463" t="s">
        <v>39</v>
      </c>
      <c r="AS618" s="464"/>
      <c r="AT618" s="464"/>
      <c r="AU618" s="464"/>
      <c r="AV618" s="464"/>
      <c r="AW618" s="464"/>
      <c r="AX618" s="464"/>
      <c r="AY618" s="464"/>
      <c r="AZ618" s="464"/>
      <c r="BA618" s="464"/>
      <c r="BB618" s="464"/>
      <c r="BC618" s="464"/>
      <c r="BD618" s="464"/>
    </row>
    <row r="619" spans="1:56" ht="26.25" customHeight="1">
      <c r="A619" s="398" t="s">
        <v>13899</v>
      </c>
      <c r="B619" s="398" t="s">
        <v>4778</v>
      </c>
      <c r="C619" s="399"/>
      <c r="D619" s="398" t="s">
        <v>7567</v>
      </c>
      <c r="E619" s="400"/>
      <c r="F619" s="401"/>
      <c r="G619" s="41" t="s">
        <v>4781</v>
      </c>
      <c r="H619" s="68" t="s">
        <v>4781</v>
      </c>
      <c r="I619" s="44"/>
      <c r="J619" s="23"/>
      <c r="K619" s="23"/>
      <c r="L619" s="23"/>
      <c r="M619" s="23"/>
      <c r="N619" s="23"/>
      <c r="O619" s="400"/>
      <c r="P619" s="114" t="s">
        <v>13900</v>
      </c>
      <c r="Q619" s="114" t="s">
        <v>13900</v>
      </c>
      <c r="R619" s="400"/>
      <c r="S619" s="400"/>
      <c r="T619" s="114" t="s">
        <v>156</v>
      </c>
      <c r="U619" s="114">
        <v>2020</v>
      </c>
      <c r="V619" s="400"/>
      <c r="W619" s="400"/>
      <c r="X619" s="400"/>
      <c r="Y619" s="400"/>
      <c r="Z619" s="400"/>
      <c r="AA619" s="400"/>
      <c r="AB619" s="400"/>
      <c r="AC619" s="400"/>
      <c r="AD619" s="400"/>
      <c r="AE619" s="400"/>
      <c r="AF619" s="400"/>
      <c r="AG619" s="400"/>
      <c r="AH619" s="400"/>
      <c r="AI619" s="400"/>
      <c r="AJ619" s="400"/>
      <c r="AK619" s="400"/>
      <c r="AL619" s="400"/>
      <c r="AM619" s="400"/>
      <c r="AN619" s="402"/>
      <c r="AO619" s="393" t="s">
        <v>13598</v>
      </c>
      <c r="AP619" s="368" t="s">
        <v>11249</v>
      </c>
      <c r="AQ619" s="403">
        <v>44161</v>
      </c>
      <c r="AR619" s="121" t="s">
        <v>39</v>
      </c>
      <c r="AS619" s="404"/>
      <c r="AT619" s="404"/>
      <c r="AU619" s="404"/>
      <c r="AV619" s="404"/>
      <c r="AW619" s="404"/>
      <c r="AX619" s="404"/>
      <c r="AY619" s="404"/>
      <c r="AZ619" s="404"/>
      <c r="BA619" s="404"/>
      <c r="BB619" s="404"/>
      <c r="BC619" s="404"/>
      <c r="BD619" s="404"/>
    </row>
    <row r="620" spans="1:56" ht="26.25" customHeight="1">
      <c r="A620" s="362" t="s">
        <v>13901</v>
      </c>
      <c r="B620" s="362" t="s">
        <v>4778</v>
      </c>
      <c r="C620" s="362"/>
      <c r="D620" s="362" t="s">
        <v>4850</v>
      </c>
      <c r="E620" s="363"/>
      <c r="F620" s="18"/>
      <c r="G620" s="618"/>
      <c r="H620" s="70" t="s">
        <v>13612</v>
      </c>
      <c r="I620" s="44"/>
      <c r="J620" s="23"/>
      <c r="K620" s="23"/>
      <c r="L620" s="23"/>
      <c r="M620" s="23"/>
      <c r="N620" s="23"/>
      <c r="O620" s="379"/>
      <c r="P620" s="365" t="s">
        <v>13680</v>
      </c>
      <c r="Q620" s="365"/>
      <c r="R620" s="365"/>
      <c r="S620" s="375"/>
      <c r="T620" s="364" t="s">
        <v>156</v>
      </c>
      <c r="U620" s="364">
        <v>2017</v>
      </c>
      <c r="V620" s="392" t="s">
        <v>4783</v>
      </c>
      <c r="W620" s="363"/>
      <c r="X620" s="363"/>
      <c r="Y620" s="365"/>
      <c r="Z620" s="363"/>
      <c r="AA620" s="363"/>
      <c r="AB620" s="363"/>
      <c r="AC620" s="363"/>
      <c r="AD620" s="363"/>
      <c r="AE620" s="363"/>
      <c r="AF620" s="363"/>
      <c r="AG620" s="363"/>
      <c r="AH620" s="363"/>
      <c r="AI620" s="363"/>
      <c r="AJ620" s="363"/>
      <c r="AK620" s="363"/>
      <c r="AL620" s="365" t="s">
        <v>548</v>
      </c>
      <c r="AM620" s="363"/>
      <c r="AN620" s="619"/>
      <c r="AO620" s="393" t="s">
        <v>13598</v>
      </c>
      <c r="AP620" s="368" t="s">
        <v>11249</v>
      </c>
      <c r="AQ620" s="462">
        <v>44027</v>
      </c>
      <c r="AR620" s="463" t="s">
        <v>39</v>
      </c>
      <c r="AS620" s="464"/>
      <c r="AT620" s="464"/>
      <c r="AU620" s="464"/>
      <c r="AV620" s="464"/>
      <c r="AW620" s="464"/>
      <c r="AX620" s="464"/>
      <c r="AY620" s="464"/>
      <c r="AZ620" s="464"/>
      <c r="BA620" s="464"/>
      <c r="BB620" s="464"/>
      <c r="BC620" s="464"/>
      <c r="BD620" s="464"/>
    </row>
    <row r="621" spans="1:56" ht="26.25" customHeight="1">
      <c r="A621" s="398" t="s">
        <v>13902</v>
      </c>
      <c r="B621" s="398" t="s">
        <v>4778</v>
      </c>
      <c r="C621" s="442"/>
      <c r="D621" s="398" t="s">
        <v>7059</v>
      </c>
      <c r="E621" s="63"/>
      <c r="F621" s="617"/>
      <c r="G621" s="41" t="s">
        <v>4781</v>
      </c>
      <c r="H621" s="68" t="s">
        <v>4781</v>
      </c>
      <c r="I621" s="44"/>
      <c r="J621" s="23"/>
      <c r="K621" s="23"/>
      <c r="L621" s="23"/>
      <c r="M621" s="23"/>
      <c r="N621" s="23"/>
      <c r="O621" s="63"/>
      <c r="P621" s="114" t="s">
        <v>13903</v>
      </c>
      <c r="Q621" s="114" t="s">
        <v>13904</v>
      </c>
      <c r="R621" s="63"/>
      <c r="S621" s="63"/>
      <c r="T621" s="114" t="s">
        <v>156</v>
      </c>
      <c r="U621" s="114">
        <v>2020</v>
      </c>
      <c r="V621" s="63"/>
      <c r="W621" s="63"/>
      <c r="X621" s="63"/>
      <c r="Y621" s="63"/>
      <c r="Z621" s="63"/>
      <c r="AA621" s="63"/>
      <c r="AB621" s="63"/>
      <c r="AC621" s="63"/>
      <c r="AD621" s="63"/>
      <c r="AE621" s="400"/>
      <c r="AF621" s="400"/>
      <c r="AG621" s="400"/>
      <c r="AH621" s="400"/>
      <c r="AI621" s="400"/>
      <c r="AJ621" s="400"/>
      <c r="AK621" s="400"/>
      <c r="AL621" s="400"/>
      <c r="AM621" s="400"/>
      <c r="AN621" s="402"/>
      <c r="AO621" s="393" t="s">
        <v>13598</v>
      </c>
      <c r="AP621" s="368" t="s">
        <v>11249</v>
      </c>
      <c r="AQ621" s="403">
        <v>44161</v>
      </c>
      <c r="AR621" s="121" t="s">
        <v>39</v>
      </c>
      <c r="AS621" s="404"/>
      <c r="AT621" s="404"/>
      <c r="AU621" s="404"/>
      <c r="AV621" s="404"/>
      <c r="AW621" s="404"/>
      <c r="AX621" s="404"/>
      <c r="AY621" s="404"/>
      <c r="AZ621" s="404"/>
      <c r="BA621" s="404"/>
      <c r="BB621" s="404"/>
      <c r="BC621" s="404"/>
      <c r="BD621" s="404"/>
    </row>
    <row r="622" spans="1:56" ht="24.75" customHeight="1">
      <c r="A622" s="362" t="s">
        <v>13905</v>
      </c>
      <c r="B622" s="362" t="s">
        <v>4778</v>
      </c>
      <c r="C622" s="362"/>
      <c r="D622" s="362" t="s">
        <v>5296</v>
      </c>
      <c r="E622" s="363"/>
      <c r="F622" s="18"/>
      <c r="G622" s="618"/>
      <c r="H622" s="70" t="s">
        <v>13612</v>
      </c>
      <c r="I622" s="44"/>
      <c r="J622" s="23"/>
      <c r="K622" s="23"/>
      <c r="L622" s="23"/>
      <c r="M622" s="23"/>
      <c r="N622" s="23"/>
      <c r="O622" s="379"/>
      <c r="P622" s="365" t="s">
        <v>13680</v>
      </c>
      <c r="Q622" s="365"/>
      <c r="R622" s="365"/>
      <c r="S622" s="375"/>
      <c r="T622" s="364" t="s">
        <v>156</v>
      </c>
      <c r="U622" s="364">
        <v>2017</v>
      </c>
      <c r="V622" s="392" t="s">
        <v>4783</v>
      </c>
      <c r="W622" s="363"/>
      <c r="X622" s="363"/>
      <c r="Y622" s="365"/>
      <c r="Z622" s="363"/>
      <c r="AA622" s="363"/>
      <c r="AB622" s="363"/>
      <c r="AC622" s="363"/>
      <c r="AD622" s="363"/>
      <c r="AE622" s="363"/>
      <c r="AF622" s="363"/>
      <c r="AG622" s="363"/>
      <c r="AH622" s="363"/>
      <c r="AI622" s="363"/>
      <c r="AJ622" s="363"/>
      <c r="AK622" s="363"/>
      <c r="AL622" s="365" t="s">
        <v>548</v>
      </c>
      <c r="AM622" s="363"/>
      <c r="AN622" s="619"/>
      <c r="AO622" s="393" t="s">
        <v>13598</v>
      </c>
      <c r="AP622" s="368" t="s">
        <v>11249</v>
      </c>
      <c r="AQ622" s="462">
        <v>44027</v>
      </c>
      <c r="AR622" s="463" t="s">
        <v>39</v>
      </c>
      <c r="AS622" s="464"/>
      <c r="AT622" s="464"/>
      <c r="AU622" s="464"/>
      <c r="AV622" s="464"/>
      <c r="AW622" s="464"/>
      <c r="AX622" s="464"/>
      <c r="AY622" s="464"/>
      <c r="AZ622" s="464"/>
      <c r="BA622" s="464"/>
      <c r="BB622" s="464"/>
      <c r="BC622" s="464"/>
      <c r="BD622" s="464"/>
    </row>
    <row r="623" spans="1:56" ht="26.25" customHeight="1">
      <c r="A623" s="398" t="s">
        <v>13906</v>
      </c>
      <c r="B623" s="398" t="s">
        <v>4778</v>
      </c>
      <c r="C623" s="442"/>
      <c r="D623" s="398" t="s">
        <v>13624</v>
      </c>
      <c r="E623" s="63"/>
      <c r="F623" s="617"/>
      <c r="G623" s="41" t="s">
        <v>4781</v>
      </c>
      <c r="H623" s="68" t="s">
        <v>4781</v>
      </c>
      <c r="I623" s="44"/>
      <c r="J623" s="23"/>
      <c r="K623" s="23"/>
      <c r="L623" s="23"/>
      <c r="M623" s="23"/>
      <c r="N623" s="23"/>
      <c r="O623" s="63"/>
      <c r="P623" s="114" t="s">
        <v>13907</v>
      </c>
      <c r="Q623" s="114" t="s">
        <v>13907</v>
      </c>
      <c r="R623" s="63"/>
      <c r="S623" s="63"/>
      <c r="T623" s="114" t="s">
        <v>156</v>
      </c>
      <c r="U623" s="114">
        <v>2020</v>
      </c>
      <c r="V623" s="63"/>
      <c r="W623" s="63"/>
      <c r="X623" s="63"/>
      <c r="Y623" s="63"/>
      <c r="Z623" s="63"/>
      <c r="AA623" s="63"/>
      <c r="AB623" s="63"/>
      <c r="AC623" s="63"/>
      <c r="AD623" s="63"/>
      <c r="AE623" s="400"/>
      <c r="AF623" s="400"/>
      <c r="AG623" s="400"/>
      <c r="AH623" s="400"/>
      <c r="AI623" s="400"/>
      <c r="AJ623" s="400"/>
      <c r="AK623" s="400"/>
      <c r="AL623" s="400"/>
      <c r="AM623" s="400"/>
      <c r="AN623" s="402"/>
      <c r="AO623" s="393" t="s">
        <v>13598</v>
      </c>
      <c r="AP623" s="368" t="s">
        <v>11249</v>
      </c>
      <c r="AQ623" s="403">
        <v>44161</v>
      </c>
      <c r="AR623" s="121" t="s">
        <v>39</v>
      </c>
      <c r="AS623" s="404"/>
      <c r="AT623" s="404"/>
      <c r="AU623" s="404"/>
      <c r="AV623" s="404"/>
      <c r="AW623" s="404"/>
      <c r="AX623" s="404"/>
      <c r="AY623" s="404"/>
      <c r="AZ623" s="404"/>
      <c r="BA623" s="404"/>
      <c r="BB623" s="404"/>
      <c r="BC623" s="404"/>
      <c r="BD623" s="404"/>
    </row>
    <row r="624" spans="1:56" ht="26.25" customHeight="1">
      <c r="A624" s="398" t="s">
        <v>13908</v>
      </c>
      <c r="B624" s="398" t="s">
        <v>4778</v>
      </c>
      <c r="C624" s="442"/>
      <c r="D624" s="398" t="s">
        <v>13691</v>
      </c>
      <c r="E624" s="63"/>
      <c r="F624" s="617"/>
      <c r="G624" s="41" t="s">
        <v>4781</v>
      </c>
      <c r="H624" s="68" t="s">
        <v>4781</v>
      </c>
      <c r="I624" s="44"/>
      <c r="J624" s="23"/>
      <c r="K624" s="23"/>
      <c r="L624" s="23"/>
      <c r="M624" s="23"/>
      <c r="N624" s="23"/>
      <c r="O624" s="63"/>
      <c r="P624" s="114" t="s">
        <v>13909</v>
      </c>
      <c r="Q624" s="114" t="s">
        <v>13910</v>
      </c>
      <c r="R624" s="63"/>
      <c r="S624" s="63"/>
      <c r="T624" s="114" t="s">
        <v>156</v>
      </c>
      <c r="U624" s="114">
        <v>2020</v>
      </c>
      <c r="V624" s="63"/>
      <c r="W624" s="63"/>
      <c r="X624" s="63"/>
      <c r="Y624" s="63"/>
      <c r="Z624" s="63"/>
      <c r="AA624" s="63"/>
      <c r="AB624" s="63"/>
      <c r="AC624" s="63"/>
      <c r="AD624" s="63"/>
      <c r="AE624" s="400"/>
      <c r="AF624" s="400"/>
      <c r="AG624" s="400"/>
      <c r="AH624" s="400"/>
      <c r="AI624" s="400"/>
      <c r="AJ624" s="400"/>
      <c r="AK624" s="400"/>
      <c r="AL624" s="400"/>
      <c r="AM624" s="400"/>
      <c r="AN624" s="402"/>
      <c r="AO624" s="393" t="s">
        <v>13598</v>
      </c>
      <c r="AP624" s="368" t="s">
        <v>11249</v>
      </c>
      <c r="AQ624" s="403">
        <v>44161</v>
      </c>
      <c r="AR624" s="121" t="s">
        <v>39</v>
      </c>
      <c r="AS624" s="404"/>
      <c r="AT624" s="404"/>
      <c r="AU624" s="404"/>
      <c r="AV624" s="404"/>
      <c r="AW624" s="404"/>
      <c r="AX624" s="404"/>
      <c r="AY624" s="404"/>
      <c r="AZ624" s="404"/>
      <c r="BA624" s="404"/>
      <c r="BB624" s="404"/>
      <c r="BC624" s="404"/>
      <c r="BD624" s="404"/>
    </row>
    <row r="625" spans="1:56" ht="26.25" customHeight="1">
      <c r="A625" s="398" t="s">
        <v>13911</v>
      </c>
      <c r="B625" s="398" t="s">
        <v>4778</v>
      </c>
      <c r="C625" s="442"/>
      <c r="D625" s="398" t="s">
        <v>13691</v>
      </c>
      <c r="E625" s="63"/>
      <c r="F625" s="617"/>
      <c r="G625" s="41" t="s">
        <v>4781</v>
      </c>
      <c r="H625" s="68" t="s">
        <v>4781</v>
      </c>
      <c r="I625" s="44"/>
      <c r="J625" s="23"/>
      <c r="K625" s="23"/>
      <c r="L625" s="23"/>
      <c r="M625" s="23"/>
      <c r="N625" s="23"/>
      <c r="O625" s="63"/>
      <c r="P625" s="114" t="s">
        <v>13912</v>
      </c>
      <c r="Q625" s="114" t="s">
        <v>13913</v>
      </c>
      <c r="R625" s="63"/>
      <c r="S625" s="63"/>
      <c r="T625" s="114" t="s">
        <v>156</v>
      </c>
      <c r="U625" s="114">
        <v>2020</v>
      </c>
      <c r="V625" s="63"/>
      <c r="W625" s="63"/>
      <c r="X625" s="63"/>
      <c r="Y625" s="63"/>
      <c r="Z625" s="63"/>
      <c r="AA625" s="63"/>
      <c r="AB625" s="63"/>
      <c r="AC625" s="63"/>
      <c r="AD625" s="63"/>
      <c r="AE625" s="400"/>
      <c r="AF625" s="400"/>
      <c r="AG625" s="400"/>
      <c r="AH625" s="400"/>
      <c r="AI625" s="400"/>
      <c r="AJ625" s="400"/>
      <c r="AK625" s="400"/>
      <c r="AL625" s="400"/>
      <c r="AM625" s="400"/>
      <c r="AN625" s="402"/>
      <c r="AO625" s="393" t="s">
        <v>13598</v>
      </c>
      <c r="AP625" s="368" t="s">
        <v>11249</v>
      </c>
      <c r="AQ625" s="403">
        <v>44161</v>
      </c>
      <c r="AR625" s="121" t="s">
        <v>39</v>
      </c>
      <c r="AS625" s="404"/>
      <c r="AT625" s="404"/>
      <c r="AU625" s="404"/>
      <c r="AV625" s="404"/>
      <c r="AW625" s="404"/>
      <c r="AX625" s="404"/>
      <c r="AY625" s="404"/>
      <c r="AZ625" s="404"/>
      <c r="BA625" s="404"/>
      <c r="BB625" s="404"/>
      <c r="BC625" s="404"/>
      <c r="BD625" s="404"/>
    </row>
    <row r="626" spans="1:56" ht="26.25" customHeight="1">
      <c r="A626" s="398" t="s">
        <v>13914</v>
      </c>
      <c r="B626" s="398" t="s">
        <v>4778</v>
      </c>
      <c r="C626" s="399"/>
      <c r="D626" s="398" t="s">
        <v>13691</v>
      </c>
      <c r="E626" s="400"/>
      <c r="F626" s="401"/>
      <c r="G626" s="41" t="s">
        <v>4781</v>
      </c>
      <c r="H626" s="68" t="s">
        <v>4781</v>
      </c>
      <c r="I626" s="44"/>
      <c r="J626" s="23"/>
      <c r="K626" s="23"/>
      <c r="L626" s="23"/>
      <c r="M626" s="23"/>
      <c r="N626" s="23"/>
      <c r="O626" s="400"/>
      <c r="P626" s="114" t="s">
        <v>13915</v>
      </c>
      <c r="Q626" s="114" t="s">
        <v>13916</v>
      </c>
      <c r="R626" s="400"/>
      <c r="S626" s="400"/>
      <c r="T626" s="114" t="s">
        <v>156</v>
      </c>
      <c r="U626" s="114">
        <v>2020</v>
      </c>
      <c r="V626" s="400"/>
      <c r="W626" s="400"/>
      <c r="X626" s="400"/>
      <c r="Y626" s="400"/>
      <c r="Z626" s="400"/>
      <c r="AA626" s="400"/>
      <c r="AB626" s="400"/>
      <c r="AC626" s="400"/>
      <c r="AD626" s="400"/>
      <c r="AE626" s="400"/>
      <c r="AF626" s="400"/>
      <c r="AG626" s="400"/>
      <c r="AH626" s="400"/>
      <c r="AI626" s="400"/>
      <c r="AJ626" s="400"/>
      <c r="AK626" s="400"/>
      <c r="AL626" s="400"/>
      <c r="AM626" s="400"/>
      <c r="AN626" s="402"/>
      <c r="AO626" s="393" t="s">
        <v>13598</v>
      </c>
      <c r="AP626" s="368" t="s">
        <v>11249</v>
      </c>
      <c r="AQ626" s="403">
        <v>44161</v>
      </c>
      <c r="AR626" s="121" t="s">
        <v>39</v>
      </c>
      <c r="AS626" s="404"/>
      <c r="AT626" s="404"/>
      <c r="AU626" s="404"/>
      <c r="AV626" s="404"/>
      <c r="AW626" s="404"/>
      <c r="AX626" s="404"/>
      <c r="AY626" s="404"/>
      <c r="AZ626" s="404"/>
      <c r="BA626" s="404"/>
      <c r="BB626" s="404"/>
      <c r="BC626" s="404"/>
      <c r="BD626" s="404"/>
    </row>
    <row r="627" spans="1:56" ht="26.25" customHeight="1">
      <c r="A627" s="362" t="s">
        <v>13917</v>
      </c>
      <c r="B627" s="362" t="s">
        <v>4778</v>
      </c>
      <c r="C627" s="362"/>
      <c r="D627" s="362" t="s">
        <v>6839</v>
      </c>
      <c r="E627" s="363"/>
      <c r="F627" s="18"/>
      <c r="G627" s="618"/>
      <c r="H627" s="70" t="s">
        <v>13612</v>
      </c>
      <c r="I627" s="44"/>
      <c r="J627" s="23"/>
      <c r="K627" s="23"/>
      <c r="L627" s="23"/>
      <c r="M627" s="23"/>
      <c r="N627" s="23"/>
      <c r="O627" s="379"/>
      <c r="P627" s="365" t="s">
        <v>13627</v>
      </c>
      <c r="Q627" s="365"/>
      <c r="R627" s="365"/>
      <c r="S627" s="375"/>
      <c r="T627" s="364" t="s">
        <v>156</v>
      </c>
      <c r="U627" s="364">
        <v>2017</v>
      </c>
      <c r="V627" s="392" t="s">
        <v>4783</v>
      </c>
      <c r="W627" s="363"/>
      <c r="X627" s="363"/>
      <c r="Y627" s="365"/>
      <c r="Z627" s="363"/>
      <c r="AA627" s="363"/>
      <c r="AB627" s="363"/>
      <c r="AC627" s="363"/>
      <c r="AD627" s="363"/>
      <c r="AE627" s="363"/>
      <c r="AF627" s="363"/>
      <c r="AG627" s="363"/>
      <c r="AH627" s="363"/>
      <c r="AI627" s="363"/>
      <c r="AJ627" s="363"/>
      <c r="AK627" s="363"/>
      <c r="AL627" s="365" t="s">
        <v>548</v>
      </c>
      <c r="AM627" s="363"/>
      <c r="AN627" s="619"/>
      <c r="AO627" s="393" t="s">
        <v>13598</v>
      </c>
      <c r="AP627" s="368" t="s">
        <v>11249</v>
      </c>
      <c r="AQ627" s="462">
        <v>44027</v>
      </c>
      <c r="AR627" s="463" t="s">
        <v>39</v>
      </c>
      <c r="AS627" s="464"/>
      <c r="AT627" s="464"/>
      <c r="AU627" s="464"/>
      <c r="AV627" s="464"/>
      <c r="AW627" s="464"/>
      <c r="AX627" s="464"/>
      <c r="AY627" s="464"/>
      <c r="AZ627" s="464"/>
      <c r="BA627" s="464"/>
      <c r="BB627" s="464"/>
      <c r="BC627" s="464"/>
      <c r="BD627" s="464"/>
    </row>
    <row r="628" spans="1:56" ht="26.25" customHeight="1">
      <c r="A628" s="398" t="s">
        <v>13917</v>
      </c>
      <c r="B628" s="398" t="s">
        <v>4778</v>
      </c>
      <c r="C628" s="399"/>
      <c r="D628" s="398" t="s">
        <v>5781</v>
      </c>
      <c r="E628" s="400"/>
      <c r="F628" s="401"/>
      <c r="G628" s="41" t="s">
        <v>4781</v>
      </c>
      <c r="H628" s="68" t="s">
        <v>4781</v>
      </c>
      <c r="I628" s="44"/>
      <c r="J628" s="23"/>
      <c r="K628" s="23"/>
      <c r="L628" s="23"/>
      <c r="M628" s="23"/>
      <c r="N628" s="23"/>
      <c r="O628" s="400"/>
      <c r="P628" s="114" t="s">
        <v>13918</v>
      </c>
      <c r="Q628" s="114" t="s">
        <v>13918</v>
      </c>
      <c r="R628" s="400"/>
      <c r="S628" s="400"/>
      <c r="T628" s="114" t="s">
        <v>156</v>
      </c>
      <c r="U628" s="114">
        <v>2020</v>
      </c>
      <c r="V628" s="400"/>
      <c r="W628" s="400"/>
      <c r="X628" s="400"/>
      <c r="Y628" s="400"/>
      <c r="Z628" s="400"/>
      <c r="AA628" s="400"/>
      <c r="AB628" s="400"/>
      <c r="AC628" s="400"/>
      <c r="AD628" s="400"/>
      <c r="AE628" s="400"/>
      <c r="AF628" s="400"/>
      <c r="AG628" s="400"/>
      <c r="AH628" s="400"/>
      <c r="AI628" s="400"/>
      <c r="AJ628" s="400"/>
      <c r="AK628" s="400"/>
      <c r="AL628" s="400"/>
      <c r="AM628" s="400"/>
      <c r="AN628" s="402"/>
      <c r="AO628" s="393" t="s">
        <v>13598</v>
      </c>
      <c r="AP628" s="368" t="s">
        <v>11249</v>
      </c>
      <c r="AQ628" s="403">
        <v>44161</v>
      </c>
      <c r="AR628" s="121" t="s">
        <v>39</v>
      </c>
      <c r="AS628" s="404"/>
      <c r="AT628" s="404"/>
      <c r="AU628" s="404"/>
      <c r="AV628" s="404"/>
      <c r="AW628" s="404"/>
      <c r="AX628" s="404"/>
      <c r="AY628" s="404"/>
      <c r="AZ628" s="404"/>
      <c r="BA628" s="404"/>
      <c r="BB628" s="404"/>
      <c r="BC628" s="404"/>
      <c r="BD628" s="404"/>
    </row>
    <row r="629" spans="1:56" ht="26.25" customHeight="1">
      <c r="A629" s="398" t="s">
        <v>13919</v>
      </c>
      <c r="B629" s="398" t="s">
        <v>4778</v>
      </c>
      <c r="C629" s="442"/>
      <c r="D629" s="398" t="s">
        <v>13691</v>
      </c>
      <c r="E629" s="63"/>
      <c r="F629" s="617"/>
      <c r="G629" s="41" t="s">
        <v>4781</v>
      </c>
      <c r="H629" s="68" t="s">
        <v>4781</v>
      </c>
      <c r="I629" s="44"/>
      <c r="J629" s="23"/>
      <c r="K629" s="23"/>
      <c r="L629" s="23"/>
      <c r="M629" s="23"/>
      <c r="N629" s="23"/>
      <c r="O629" s="63"/>
      <c r="P629" s="114" t="s">
        <v>13920</v>
      </c>
      <c r="Q629" s="114" t="s">
        <v>13921</v>
      </c>
      <c r="R629" s="63"/>
      <c r="S629" s="63"/>
      <c r="T629" s="114" t="s">
        <v>156</v>
      </c>
      <c r="U629" s="114">
        <v>2020</v>
      </c>
      <c r="V629" s="63"/>
      <c r="W629" s="63"/>
      <c r="X629" s="63"/>
      <c r="Y629" s="63"/>
      <c r="Z629" s="63"/>
      <c r="AA629" s="63"/>
      <c r="AB629" s="63"/>
      <c r="AC629" s="63"/>
      <c r="AD629" s="63"/>
      <c r="AE629" s="400"/>
      <c r="AF629" s="400"/>
      <c r="AG629" s="400"/>
      <c r="AH629" s="400"/>
      <c r="AI629" s="400"/>
      <c r="AJ629" s="400"/>
      <c r="AK629" s="400"/>
      <c r="AL629" s="400"/>
      <c r="AM629" s="400"/>
      <c r="AN629" s="402"/>
      <c r="AO629" s="393" t="s">
        <v>13598</v>
      </c>
      <c r="AP629" s="368" t="s">
        <v>11249</v>
      </c>
      <c r="AQ629" s="403">
        <v>44161</v>
      </c>
      <c r="AR629" s="121" t="s">
        <v>39</v>
      </c>
      <c r="AS629" s="404"/>
      <c r="AT629" s="404"/>
      <c r="AU629" s="404"/>
      <c r="AV629" s="404"/>
      <c r="AW629" s="404"/>
      <c r="AX629" s="404"/>
      <c r="AY629" s="404"/>
      <c r="AZ629" s="404"/>
      <c r="BA629" s="404"/>
      <c r="BB629" s="404"/>
      <c r="BC629" s="404"/>
      <c r="BD629" s="404"/>
    </row>
    <row r="630" spans="1:56" ht="26.25" customHeight="1">
      <c r="A630" s="398" t="s">
        <v>13922</v>
      </c>
      <c r="B630" s="398" t="s">
        <v>4778</v>
      </c>
      <c r="C630" s="399"/>
      <c r="D630" s="398" t="s">
        <v>13923</v>
      </c>
      <c r="E630" s="400"/>
      <c r="F630" s="401"/>
      <c r="G630" s="41" t="s">
        <v>4781</v>
      </c>
      <c r="H630" s="68" t="s">
        <v>4781</v>
      </c>
      <c r="I630" s="44"/>
      <c r="J630" s="23"/>
      <c r="K630" s="23"/>
      <c r="L630" s="23"/>
      <c r="M630" s="23"/>
      <c r="N630" s="23"/>
      <c r="O630" s="400"/>
      <c r="P630" s="114" t="s">
        <v>13924</v>
      </c>
      <c r="Q630" s="114" t="s">
        <v>13924</v>
      </c>
      <c r="R630" s="400"/>
      <c r="S630" s="400"/>
      <c r="T630" s="114" t="s">
        <v>156</v>
      </c>
      <c r="U630" s="114">
        <v>2020</v>
      </c>
      <c r="V630" s="400"/>
      <c r="W630" s="400"/>
      <c r="X630" s="400"/>
      <c r="Y630" s="400"/>
      <c r="Z630" s="400"/>
      <c r="AA630" s="400"/>
      <c r="AB630" s="400"/>
      <c r="AC630" s="400"/>
      <c r="AD630" s="400"/>
      <c r="AE630" s="400"/>
      <c r="AF630" s="400"/>
      <c r="AG630" s="400"/>
      <c r="AH630" s="400"/>
      <c r="AI630" s="400"/>
      <c r="AJ630" s="400"/>
      <c r="AK630" s="400"/>
      <c r="AL630" s="400"/>
      <c r="AM630" s="400"/>
      <c r="AN630" s="402"/>
      <c r="AO630" s="393" t="s">
        <v>13598</v>
      </c>
      <c r="AP630" s="368" t="s">
        <v>11249</v>
      </c>
      <c r="AQ630" s="403">
        <v>44161</v>
      </c>
      <c r="AR630" s="121" t="s">
        <v>39</v>
      </c>
      <c r="AS630" s="404"/>
      <c r="AT630" s="404"/>
      <c r="AU630" s="404"/>
      <c r="AV630" s="404"/>
      <c r="AW630" s="404"/>
      <c r="AX630" s="404"/>
      <c r="AY630" s="404"/>
      <c r="AZ630" s="404"/>
      <c r="BA630" s="404"/>
      <c r="BB630" s="404"/>
      <c r="BC630" s="404"/>
      <c r="BD630" s="404"/>
    </row>
    <row r="631" spans="1:56" ht="26.25" customHeight="1">
      <c r="A631" s="398" t="s">
        <v>13925</v>
      </c>
      <c r="B631" s="398" t="s">
        <v>4778</v>
      </c>
      <c r="C631" s="442"/>
      <c r="D631" s="398" t="s">
        <v>6624</v>
      </c>
      <c r="E631" s="63"/>
      <c r="F631" s="617"/>
      <c r="G631" s="41" t="s">
        <v>4781</v>
      </c>
      <c r="H631" s="68" t="s">
        <v>4781</v>
      </c>
      <c r="I631" s="44"/>
      <c r="J631" s="23"/>
      <c r="K631" s="23"/>
      <c r="L631" s="23"/>
      <c r="M631" s="23"/>
      <c r="N631" s="23"/>
      <c r="O631" s="63"/>
      <c r="P631" s="114" t="s">
        <v>13926</v>
      </c>
      <c r="Q631" s="114" t="s">
        <v>13926</v>
      </c>
      <c r="R631" s="63"/>
      <c r="S631" s="63"/>
      <c r="T631" s="114" t="s">
        <v>156</v>
      </c>
      <c r="U631" s="114">
        <v>2020</v>
      </c>
      <c r="V631" s="63"/>
      <c r="W631" s="63"/>
      <c r="X631" s="63"/>
      <c r="Y631" s="63"/>
      <c r="Z631" s="63"/>
      <c r="AA631" s="63"/>
      <c r="AB631" s="63"/>
      <c r="AC631" s="63"/>
      <c r="AD631" s="63"/>
      <c r="AE631" s="400"/>
      <c r="AF631" s="400"/>
      <c r="AG631" s="400"/>
      <c r="AH631" s="400"/>
      <c r="AI631" s="400"/>
      <c r="AJ631" s="400"/>
      <c r="AK631" s="400"/>
      <c r="AL631" s="400"/>
      <c r="AM631" s="400"/>
      <c r="AN631" s="402"/>
      <c r="AO631" s="393" t="s">
        <v>13598</v>
      </c>
      <c r="AP631" s="368" t="s">
        <v>11249</v>
      </c>
      <c r="AQ631" s="403">
        <v>44161</v>
      </c>
      <c r="AR631" s="121" t="s">
        <v>39</v>
      </c>
      <c r="AS631" s="404"/>
      <c r="AT631" s="404"/>
      <c r="AU631" s="404"/>
      <c r="AV631" s="404"/>
      <c r="AW631" s="404"/>
      <c r="AX631" s="404"/>
      <c r="AY631" s="404"/>
      <c r="AZ631" s="404"/>
      <c r="BA631" s="404"/>
      <c r="BB631" s="404"/>
      <c r="BC631" s="404"/>
      <c r="BD631" s="404"/>
    </row>
    <row r="632" spans="1:56" ht="26.25" customHeight="1">
      <c r="A632" s="398" t="s">
        <v>13927</v>
      </c>
      <c r="B632" s="398" t="s">
        <v>4778</v>
      </c>
      <c r="C632" s="442"/>
      <c r="D632" s="398" t="s">
        <v>6624</v>
      </c>
      <c r="E632" s="63"/>
      <c r="F632" s="617"/>
      <c r="G632" s="41" t="s">
        <v>4781</v>
      </c>
      <c r="H632" s="68" t="s">
        <v>4781</v>
      </c>
      <c r="I632" s="44"/>
      <c r="J632" s="23"/>
      <c r="K632" s="23"/>
      <c r="L632" s="23"/>
      <c r="M632" s="23"/>
      <c r="N632" s="23"/>
      <c r="O632" s="63"/>
      <c r="P632" s="114" t="s">
        <v>13928</v>
      </c>
      <c r="Q632" s="114" t="s">
        <v>13929</v>
      </c>
      <c r="R632" s="63"/>
      <c r="S632" s="63"/>
      <c r="T632" s="114" t="s">
        <v>156</v>
      </c>
      <c r="U632" s="114">
        <v>2020</v>
      </c>
      <c r="V632" s="63"/>
      <c r="W632" s="63"/>
      <c r="X632" s="63"/>
      <c r="Y632" s="63"/>
      <c r="Z632" s="63"/>
      <c r="AA632" s="63"/>
      <c r="AB632" s="63"/>
      <c r="AC632" s="63"/>
      <c r="AD632" s="63"/>
      <c r="AE632" s="400"/>
      <c r="AF632" s="400"/>
      <c r="AG632" s="400"/>
      <c r="AH632" s="400"/>
      <c r="AI632" s="400"/>
      <c r="AJ632" s="400"/>
      <c r="AK632" s="400"/>
      <c r="AL632" s="400"/>
      <c r="AM632" s="400"/>
      <c r="AN632" s="402"/>
      <c r="AO632" s="393" t="s">
        <v>13598</v>
      </c>
      <c r="AP632" s="368" t="s">
        <v>11249</v>
      </c>
      <c r="AQ632" s="403">
        <v>44161</v>
      </c>
      <c r="AR632" s="121" t="s">
        <v>39</v>
      </c>
      <c r="AS632" s="404"/>
      <c r="AT632" s="404"/>
      <c r="AU632" s="404"/>
      <c r="AV632" s="404"/>
      <c r="AW632" s="404"/>
      <c r="AX632" s="404"/>
      <c r="AY632" s="404"/>
      <c r="AZ632" s="404"/>
      <c r="BA632" s="404"/>
      <c r="BB632" s="404"/>
      <c r="BC632" s="404"/>
      <c r="BD632" s="404"/>
    </row>
    <row r="633" spans="1:56" ht="26.25" customHeight="1">
      <c r="A633" s="113" t="s">
        <v>13930</v>
      </c>
      <c r="B633" s="113" t="s">
        <v>4778</v>
      </c>
      <c r="C633" s="362">
        <v>369</v>
      </c>
      <c r="D633" s="113" t="s">
        <v>5832</v>
      </c>
      <c r="E633" s="19" t="s">
        <v>13504</v>
      </c>
      <c r="F633" s="18" t="s">
        <v>77</v>
      </c>
      <c r="G633" s="333" t="s">
        <v>6079</v>
      </c>
      <c r="H633" s="70" t="s">
        <v>13612</v>
      </c>
      <c r="I633" s="44"/>
      <c r="J633" s="23"/>
      <c r="K633" s="23"/>
      <c r="L633" s="23"/>
      <c r="M633" s="23"/>
      <c r="N633" s="23"/>
      <c r="O633" s="78" t="s">
        <v>13931</v>
      </c>
      <c r="P633" s="19" t="s">
        <v>13932</v>
      </c>
      <c r="Q633" s="19"/>
      <c r="R633" s="19" t="s">
        <v>72</v>
      </c>
      <c r="S633" s="18" t="s">
        <v>13933</v>
      </c>
      <c r="T633" s="18" t="s">
        <v>6081</v>
      </c>
      <c r="U633" s="18">
        <v>2016</v>
      </c>
      <c r="V633" s="392" t="s">
        <v>4783</v>
      </c>
      <c r="W633" s="19" t="s">
        <v>4321</v>
      </c>
      <c r="X633" s="19" t="s">
        <v>11242</v>
      </c>
      <c r="Y633" s="18" t="s">
        <v>13934</v>
      </c>
      <c r="Z633" s="19" t="s">
        <v>13935</v>
      </c>
      <c r="AA633" s="333" t="s">
        <v>5283</v>
      </c>
      <c r="AB633" s="19"/>
      <c r="AC633" s="19" t="s">
        <v>13936</v>
      </c>
      <c r="AD633" s="19" t="s">
        <v>72</v>
      </c>
      <c r="AE633" s="598" t="s">
        <v>13937</v>
      </c>
      <c r="AF633" s="19" t="s">
        <v>13938</v>
      </c>
      <c r="AG633" s="19" t="s">
        <v>72</v>
      </c>
      <c r="AH633" s="19" t="s">
        <v>13939</v>
      </c>
      <c r="AI633" s="19"/>
      <c r="AJ633" s="19"/>
      <c r="AK633" s="19"/>
      <c r="AL633" s="19" t="s">
        <v>548</v>
      </c>
      <c r="AM633" s="19"/>
      <c r="AN633" s="620" t="s">
        <v>13940</v>
      </c>
      <c r="AO633" s="393" t="s">
        <v>13598</v>
      </c>
      <c r="AP633" s="368" t="s">
        <v>11249</v>
      </c>
      <c r="AQ633" s="403">
        <v>43770</v>
      </c>
      <c r="AR633" s="121" t="s">
        <v>13323</v>
      </c>
      <c r="AS633" s="495"/>
      <c r="AT633" s="495"/>
      <c r="AU633" s="495"/>
      <c r="AV633" s="495"/>
      <c r="AW633" s="495"/>
      <c r="AX633" s="495"/>
      <c r="AY633" s="495"/>
      <c r="AZ633" s="495"/>
      <c r="BA633" s="495"/>
      <c r="BB633" s="495"/>
      <c r="BC633" s="495"/>
      <c r="BD633" s="495"/>
    </row>
    <row r="634" spans="1:56" ht="26.25" customHeight="1">
      <c r="A634" s="80" t="s">
        <v>13930</v>
      </c>
      <c r="B634" s="80" t="s">
        <v>4778</v>
      </c>
      <c r="C634" s="380">
        <v>371</v>
      </c>
      <c r="D634" s="80" t="s">
        <v>5832</v>
      </c>
      <c r="E634" s="28" t="s">
        <v>13504</v>
      </c>
      <c r="F634" s="81" t="s">
        <v>77</v>
      </c>
      <c r="G634" s="83" t="s">
        <v>6079</v>
      </c>
      <c r="H634" s="70" t="s">
        <v>13612</v>
      </c>
      <c r="I634" s="44"/>
      <c r="J634" s="23"/>
      <c r="K634" s="23"/>
      <c r="L634" s="23"/>
      <c r="M634" s="23"/>
      <c r="N634" s="23"/>
      <c r="O634" s="424"/>
      <c r="P634" s="28" t="s">
        <v>13932</v>
      </c>
      <c r="Q634" s="28"/>
      <c r="R634" s="28" t="s">
        <v>72</v>
      </c>
      <c r="S634" s="81" t="s">
        <v>13933</v>
      </c>
      <c r="T634" s="81" t="s">
        <v>6081</v>
      </c>
      <c r="U634" s="81">
        <v>2016</v>
      </c>
      <c r="V634" s="99" t="s">
        <v>4783</v>
      </c>
      <c r="W634" s="28" t="s">
        <v>4321</v>
      </c>
      <c r="X634" s="28" t="s">
        <v>11242</v>
      </c>
      <c r="Y634" s="81" t="s">
        <v>13934</v>
      </c>
      <c r="Z634" s="28" t="s">
        <v>13935</v>
      </c>
      <c r="AA634" s="83" t="s">
        <v>5283</v>
      </c>
      <c r="AB634" s="28"/>
      <c r="AC634" s="28" t="s">
        <v>13936</v>
      </c>
      <c r="AD634" s="28" t="s">
        <v>72</v>
      </c>
      <c r="AE634" s="621" t="s">
        <v>13937</v>
      </c>
      <c r="AF634" s="28" t="s">
        <v>13938</v>
      </c>
      <c r="AG634" s="28" t="s">
        <v>72</v>
      </c>
      <c r="AH634" s="28" t="s">
        <v>13939</v>
      </c>
      <c r="AI634" s="28"/>
      <c r="AJ634" s="28"/>
      <c r="AK634" s="28"/>
      <c r="AL634" s="28" t="s">
        <v>548</v>
      </c>
      <c r="AM634" s="28"/>
      <c r="AN634" s="622" t="s">
        <v>13940</v>
      </c>
      <c r="AO634" s="393" t="s">
        <v>13598</v>
      </c>
      <c r="AP634" s="368" t="s">
        <v>11249</v>
      </c>
      <c r="AQ634" s="623">
        <v>43770</v>
      </c>
      <c r="AR634" s="232" t="s">
        <v>13323</v>
      </c>
      <c r="AS634" s="624"/>
      <c r="AT634" s="624"/>
      <c r="AU634" s="624"/>
      <c r="AV634" s="624"/>
      <c r="AW634" s="624"/>
      <c r="AX634" s="624"/>
      <c r="AY634" s="624"/>
      <c r="AZ634" s="624"/>
      <c r="BA634" s="624"/>
      <c r="BB634" s="624"/>
      <c r="BC634" s="624"/>
      <c r="BD634" s="624"/>
    </row>
    <row r="635" spans="1:56" ht="26.25" customHeight="1">
      <c r="A635" s="398" t="s">
        <v>13941</v>
      </c>
      <c r="B635" s="398" t="s">
        <v>4778</v>
      </c>
      <c r="C635" s="442"/>
      <c r="D635" s="398" t="s">
        <v>6037</v>
      </c>
      <c r="E635" s="63"/>
      <c r="F635" s="617"/>
      <c r="G635" s="41" t="s">
        <v>4781</v>
      </c>
      <c r="H635" s="68" t="s">
        <v>4781</v>
      </c>
      <c r="I635" s="44"/>
      <c r="J635" s="23"/>
      <c r="K635" s="23"/>
      <c r="L635" s="23"/>
      <c r="M635" s="23"/>
      <c r="N635" s="23"/>
      <c r="O635" s="63"/>
      <c r="P635" s="114" t="s">
        <v>13942</v>
      </c>
      <c r="Q635" s="114" t="s">
        <v>13943</v>
      </c>
      <c r="R635" s="63"/>
      <c r="S635" s="63"/>
      <c r="T635" s="114" t="s">
        <v>156</v>
      </c>
      <c r="U635" s="114">
        <v>2020</v>
      </c>
      <c r="V635" s="63"/>
      <c r="W635" s="63"/>
      <c r="X635" s="63"/>
      <c r="Y635" s="63"/>
      <c r="Z635" s="63"/>
      <c r="AA635" s="63"/>
      <c r="AB635" s="63"/>
      <c r="AC635" s="63"/>
      <c r="AD635" s="63"/>
      <c r="AE635" s="400"/>
      <c r="AF635" s="400"/>
      <c r="AG635" s="400"/>
      <c r="AH635" s="400"/>
      <c r="AI635" s="400"/>
      <c r="AJ635" s="400"/>
      <c r="AK635" s="400"/>
      <c r="AL635" s="400"/>
      <c r="AM635" s="400"/>
      <c r="AN635" s="402"/>
      <c r="AO635" s="393" t="s">
        <v>13598</v>
      </c>
      <c r="AP635" s="368" t="s">
        <v>11249</v>
      </c>
      <c r="AQ635" s="403">
        <v>44161</v>
      </c>
      <c r="AR635" s="121" t="s">
        <v>39</v>
      </c>
      <c r="AS635" s="404"/>
      <c r="AT635" s="404"/>
      <c r="AU635" s="404"/>
      <c r="AV635" s="404"/>
      <c r="AW635" s="404"/>
      <c r="AX635" s="404"/>
      <c r="AY635" s="404"/>
      <c r="AZ635" s="404"/>
      <c r="BA635" s="404"/>
      <c r="BB635" s="404"/>
      <c r="BC635" s="404"/>
      <c r="BD635" s="404"/>
    </row>
    <row r="636" spans="1:56" ht="26.25" customHeight="1">
      <c r="A636" s="362" t="s">
        <v>13944</v>
      </c>
      <c r="B636" s="362" t="s">
        <v>4778</v>
      </c>
      <c r="C636" s="362"/>
      <c r="D636" s="362" t="s">
        <v>5475</v>
      </c>
      <c r="E636" s="363"/>
      <c r="F636" s="18"/>
      <c r="G636" s="618"/>
      <c r="H636" s="70" t="s">
        <v>13612</v>
      </c>
      <c r="I636" s="44"/>
      <c r="J636" s="23"/>
      <c r="K636" s="23"/>
      <c r="L636" s="23"/>
      <c r="M636" s="23"/>
      <c r="N636" s="23"/>
      <c r="O636" s="379"/>
      <c r="P636" s="365" t="s">
        <v>13613</v>
      </c>
      <c r="Q636" s="365"/>
      <c r="R636" s="365"/>
      <c r="S636" s="375"/>
      <c r="T636" s="364" t="s">
        <v>156</v>
      </c>
      <c r="U636" s="364">
        <v>2017</v>
      </c>
      <c r="V636" s="392" t="s">
        <v>4783</v>
      </c>
      <c r="W636" s="363"/>
      <c r="X636" s="363"/>
      <c r="Y636" s="365"/>
      <c r="Z636" s="363"/>
      <c r="AA636" s="363"/>
      <c r="AB636" s="363"/>
      <c r="AC636" s="363"/>
      <c r="AD636" s="363"/>
      <c r="AE636" s="363"/>
      <c r="AF636" s="363"/>
      <c r="AG636" s="363"/>
      <c r="AH636" s="363"/>
      <c r="AI636" s="363"/>
      <c r="AJ636" s="363"/>
      <c r="AK636" s="363"/>
      <c r="AL636" s="365" t="s">
        <v>548</v>
      </c>
      <c r="AM636" s="363"/>
      <c r="AN636" s="619"/>
      <c r="AO636" s="393" t="s">
        <v>13598</v>
      </c>
      <c r="AP636" s="368" t="s">
        <v>11249</v>
      </c>
      <c r="AQ636" s="462">
        <v>44027</v>
      </c>
      <c r="AR636" s="463" t="s">
        <v>39</v>
      </c>
      <c r="AS636" s="464"/>
      <c r="AT636" s="464"/>
      <c r="AU636" s="464"/>
      <c r="AV636" s="464"/>
      <c r="AW636" s="464"/>
      <c r="AX636" s="464"/>
      <c r="AY636" s="464"/>
      <c r="AZ636" s="464"/>
      <c r="BA636" s="464"/>
      <c r="BB636" s="464"/>
      <c r="BC636" s="464"/>
      <c r="BD636" s="464"/>
    </row>
    <row r="637" spans="1:56" ht="26.25" customHeight="1">
      <c r="A637" s="398" t="s">
        <v>13945</v>
      </c>
      <c r="B637" s="398" t="s">
        <v>4778</v>
      </c>
      <c r="C637" s="442"/>
      <c r="D637" s="398" t="s">
        <v>5010</v>
      </c>
      <c r="E637" s="63"/>
      <c r="F637" s="617"/>
      <c r="G637" s="41" t="s">
        <v>4781</v>
      </c>
      <c r="H637" s="68" t="s">
        <v>4781</v>
      </c>
      <c r="I637" s="44"/>
      <c r="J637" s="23"/>
      <c r="K637" s="23"/>
      <c r="L637" s="23"/>
      <c r="M637" s="23"/>
      <c r="N637" s="23"/>
      <c r="O637" s="63"/>
      <c r="P637" s="114" t="s">
        <v>13946</v>
      </c>
      <c r="Q637" s="114" t="s">
        <v>13946</v>
      </c>
      <c r="R637" s="63"/>
      <c r="S637" s="63"/>
      <c r="T637" s="114" t="s">
        <v>156</v>
      </c>
      <c r="U637" s="114">
        <v>2020</v>
      </c>
      <c r="V637" s="63"/>
      <c r="W637" s="63"/>
      <c r="X637" s="63"/>
      <c r="Y637" s="63"/>
      <c r="Z637" s="63"/>
      <c r="AA637" s="63"/>
      <c r="AB637" s="63"/>
      <c r="AC637" s="63"/>
      <c r="AD637" s="63"/>
      <c r="AE637" s="400"/>
      <c r="AF637" s="400"/>
      <c r="AG637" s="400"/>
      <c r="AH637" s="400"/>
      <c r="AI637" s="400"/>
      <c r="AJ637" s="400"/>
      <c r="AK637" s="400"/>
      <c r="AL637" s="400"/>
      <c r="AM637" s="400"/>
      <c r="AN637" s="402"/>
      <c r="AO637" s="393" t="s">
        <v>13598</v>
      </c>
      <c r="AP637" s="368" t="s">
        <v>11249</v>
      </c>
      <c r="AQ637" s="403">
        <v>44161</v>
      </c>
      <c r="AR637" s="121" t="s">
        <v>39</v>
      </c>
      <c r="AS637" s="404"/>
      <c r="AT637" s="404"/>
      <c r="AU637" s="404"/>
      <c r="AV637" s="404"/>
      <c r="AW637" s="404"/>
      <c r="AX637" s="404"/>
      <c r="AY637" s="404"/>
      <c r="AZ637" s="404"/>
      <c r="BA637" s="404"/>
      <c r="BB637" s="404"/>
      <c r="BC637" s="404"/>
      <c r="BD637" s="404"/>
    </row>
    <row r="638" spans="1:56" ht="26.25" customHeight="1">
      <c r="A638" s="362" t="s">
        <v>13947</v>
      </c>
      <c r="B638" s="362" t="s">
        <v>4778</v>
      </c>
      <c r="C638" s="362"/>
      <c r="D638" s="362" t="s">
        <v>4850</v>
      </c>
      <c r="E638" s="363"/>
      <c r="F638" s="18"/>
      <c r="G638" s="618"/>
      <c r="H638" s="70" t="s">
        <v>13612</v>
      </c>
      <c r="I638" s="44"/>
      <c r="J638" s="23"/>
      <c r="K638" s="23"/>
      <c r="L638" s="23"/>
      <c r="M638" s="23"/>
      <c r="N638" s="23"/>
      <c r="O638" s="379"/>
      <c r="P638" s="365" t="s">
        <v>13627</v>
      </c>
      <c r="Q638" s="365"/>
      <c r="R638" s="365"/>
      <c r="S638" s="375"/>
      <c r="T638" s="364" t="s">
        <v>156</v>
      </c>
      <c r="U638" s="364">
        <v>2017</v>
      </c>
      <c r="V638" s="392" t="s">
        <v>4783</v>
      </c>
      <c r="W638" s="363"/>
      <c r="X638" s="363"/>
      <c r="Y638" s="365"/>
      <c r="Z638" s="363"/>
      <c r="AA638" s="363"/>
      <c r="AB638" s="363"/>
      <c r="AC638" s="363"/>
      <c r="AD638" s="363"/>
      <c r="AE638" s="363"/>
      <c r="AF638" s="363"/>
      <c r="AG638" s="363"/>
      <c r="AH638" s="363"/>
      <c r="AI638" s="363"/>
      <c r="AJ638" s="363"/>
      <c r="AK638" s="363"/>
      <c r="AL638" s="365" t="s">
        <v>548</v>
      </c>
      <c r="AM638" s="363"/>
      <c r="AN638" s="619"/>
      <c r="AO638" s="393" t="s">
        <v>13598</v>
      </c>
      <c r="AP638" s="368" t="s">
        <v>11249</v>
      </c>
      <c r="AQ638" s="462">
        <v>44027</v>
      </c>
      <c r="AR638" s="463" t="s">
        <v>39</v>
      </c>
      <c r="AS638" s="464"/>
      <c r="AT638" s="464"/>
      <c r="AU638" s="464"/>
      <c r="AV638" s="464"/>
      <c r="AW638" s="464"/>
      <c r="AX638" s="464"/>
      <c r="AY638" s="464"/>
      <c r="AZ638" s="464"/>
      <c r="BA638" s="464"/>
      <c r="BB638" s="464"/>
      <c r="BC638" s="464"/>
      <c r="BD638" s="464"/>
    </row>
    <row r="639" spans="1:56" ht="26.25" customHeight="1">
      <c r="A639" s="398" t="s">
        <v>13948</v>
      </c>
      <c r="B639" s="398" t="s">
        <v>4778</v>
      </c>
      <c r="C639" s="442"/>
      <c r="D639" s="398" t="s">
        <v>7567</v>
      </c>
      <c r="E639" s="63"/>
      <c r="F639" s="617"/>
      <c r="G639" s="41" t="s">
        <v>4781</v>
      </c>
      <c r="H639" s="68" t="s">
        <v>4781</v>
      </c>
      <c r="I639" s="44"/>
      <c r="J639" s="23"/>
      <c r="K639" s="23"/>
      <c r="L639" s="23"/>
      <c r="M639" s="23"/>
      <c r="N639" s="23"/>
      <c r="O639" s="63"/>
      <c r="P639" s="114" t="s">
        <v>13949</v>
      </c>
      <c r="Q639" s="114" t="s">
        <v>13950</v>
      </c>
      <c r="R639" s="63"/>
      <c r="S639" s="63"/>
      <c r="T639" s="114" t="s">
        <v>156</v>
      </c>
      <c r="U639" s="114">
        <v>2020</v>
      </c>
      <c r="V639" s="63"/>
      <c r="W639" s="63"/>
      <c r="X639" s="63"/>
      <c r="Y639" s="63"/>
      <c r="Z639" s="63"/>
      <c r="AA639" s="63"/>
      <c r="AB639" s="63"/>
      <c r="AC639" s="63"/>
      <c r="AD639" s="63"/>
      <c r="AE639" s="400"/>
      <c r="AF639" s="400"/>
      <c r="AG639" s="400"/>
      <c r="AH639" s="400"/>
      <c r="AI639" s="400"/>
      <c r="AJ639" s="400"/>
      <c r="AK639" s="400"/>
      <c r="AL639" s="400"/>
      <c r="AM639" s="400"/>
      <c r="AN639" s="402"/>
      <c r="AO639" s="393" t="s">
        <v>13598</v>
      </c>
      <c r="AP639" s="368" t="s">
        <v>11249</v>
      </c>
      <c r="AQ639" s="403">
        <v>44161</v>
      </c>
      <c r="AR639" s="121" t="s">
        <v>39</v>
      </c>
      <c r="AS639" s="404"/>
      <c r="AT639" s="404"/>
      <c r="AU639" s="404"/>
      <c r="AV639" s="404"/>
      <c r="AW639" s="404"/>
      <c r="AX639" s="404"/>
      <c r="AY639" s="404"/>
      <c r="AZ639" s="404"/>
      <c r="BA639" s="404"/>
      <c r="BB639" s="404"/>
      <c r="BC639" s="404"/>
      <c r="BD639" s="404"/>
    </row>
    <row r="640" spans="1:56" ht="26.25" customHeight="1">
      <c r="A640" s="362" t="s">
        <v>13951</v>
      </c>
      <c r="B640" s="362" t="s">
        <v>4778</v>
      </c>
      <c r="C640" s="362"/>
      <c r="D640" s="362" t="s">
        <v>6803</v>
      </c>
      <c r="E640" s="363"/>
      <c r="F640" s="18"/>
      <c r="G640" s="618"/>
      <c r="H640" s="70" t="s">
        <v>13612</v>
      </c>
      <c r="I640" s="44"/>
      <c r="J640" s="23"/>
      <c r="K640" s="23"/>
      <c r="L640" s="23"/>
      <c r="M640" s="23"/>
      <c r="N640" s="23"/>
      <c r="O640" s="379"/>
      <c r="P640" s="365" t="s">
        <v>13613</v>
      </c>
      <c r="Q640" s="365"/>
      <c r="R640" s="365"/>
      <c r="S640" s="375"/>
      <c r="T640" s="364" t="s">
        <v>156</v>
      </c>
      <c r="U640" s="364">
        <v>2017</v>
      </c>
      <c r="V640" s="392" t="s">
        <v>4783</v>
      </c>
      <c r="W640" s="363"/>
      <c r="X640" s="363"/>
      <c r="Y640" s="365"/>
      <c r="Z640" s="363"/>
      <c r="AA640" s="363"/>
      <c r="AB640" s="363"/>
      <c r="AC640" s="363"/>
      <c r="AD640" s="363"/>
      <c r="AE640" s="363"/>
      <c r="AF640" s="363"/>
      <c r="AG640" s="363"/>
      <c r="AH640" s="363"/>
      <c r="AI640" s="363"/>
      <c r="AJ640" s="363"/>
      <c r="AK640" s="363"/>
      <c r="AL640" s="365" t="s">
        <v>548</v>
      </c>
      <c r="AM640" s="363"/>
      <c r="AN640" s="619"/>
      <c r="AO640" s="393" t="s">
        <v>13598</v>
      </c>
      <c r="AP640" s="368" t="s">
        <v>11249</v>
      </c>
      <c r="AQ640" s="462">
        <v>44027</v>
      </c>
      <c r="AR640" s="463" t="s">
        <v>39</v>
      </c>
      <c r="AS640" s="464"/>
      <c r="AT640" s="464"/>
      <c r="AU640" s="464"/>
      <c r="AV640" s="464"/>
      <c r="AW640" s="464"/>
      <c r="AX640" s="464"/>
      <c r="AY640" s="464"/>
      <c r="AZ640" s="464"/>
      <c r="BA640" s="464"/>
      <c r="BB640" s="464"/>
      <c r="BC640" s="464"/>
      <c r="BD640" s="464"/>
    </row>
    <row r="641" spans="1:56" ht="26.25" customHeight="1">
      <c r="A641" s="398" t="s">
        <v>13952</v>
      </c>
      <c r="B641" s="398" t="s">
        <v>4778</v>
      </c>
      <c r="C641" s="399"/>
      <c r="D641" s="398" t="s">
        <v>13953</v>
      </c>
      <c r="E641" s="400"/>
      <c r="F641" s="401"/>
      <c r="G641" s="41" t="s">
        <v>4781</v>
      </c>
      <c r="H641" s="68" t="s">
        <v>4781</v>
      </c>
      <c r="I641" s="44"/>
      <c r="J641" s="23"/>
      <c r="K641" s="23"/>
      <c r="L641" s="23"/>
      <c r="M641" s="23"/>
      <c r="N641" s="23"/>
      <c r="O641" s="400"/>
      <c r="P641" s="114" t="s">
        <v>13954</v>
      </c>
      <c r="Q641" s="114" t="s">
        <v>13954</v>
      </c>
      <c r="R641" s="400"/>
      <c r="S641" s="400"/>
      <c r="T641" s="114" t="s">
        <v>156</v>
      </c>
      <c r="U641" s="114">
        <v>2020</v>
      </c>
      <c r="V641" s="400"/>
      <c r="W641" s="400"/>
      <c r="X641" s="400"/>
      <c r="Y641" s="400"/>
      <c r="Z641" s="400"/>
      <c r="AA641" s="400"/>
      <c r="AB641" s="400"/>
      <c r="AC641" s="400"/>
      <c r="AD641" s="400"/>
      <c r="AE641" s="400"/>
      <c r="AF641" s="400"/>
      <c r="AG641" s="400"/>
      <c r="AH641" s="400"/>
      <c r="AI641" s="400"/>
      <c r="AJ641" s="400"/>
      <c r="AK641" s="400"/>
      <c r="AL641" s="400"/>
      <c r="AM641" s="400"/>
      <c r="AN641" s="402"/>
      <c r="AO641" s="393" t="s">
        <v>13598</v>
      </c>
      <c r="AP641" s="368" t="s">
        <v>11249</v>
      </c>
      <c r="AQ641" s="403">
        <v>44161</v>
      </c>
      <c r="AR641" s="121" t="s">
        <v>39</v>
      </c>
      <c r="AS641" s="404"/>
      <c r="AT641" s="404"/>
      <c r="AU641" s="404"/>
      <c r="AV641" s="404"/>
      <c r="AW641" s="404"/>
      <c r="AX641" s="404"/>
      <c r="AY641" s="404"/>
      <c r="AZ641" s="404"/>
      <c r="BA641" s="404"/>
      <c r="BB641" s="404"/>
      <c r="BC641" s="404"/>
      <c r="BD641" s="404"/>
    </row>
    <row r="642" spans="1:56" ht="26.25" customHeight="1">
      <c r="A642" s="398" t="s">
        <v>13955</v>
      </c>
      <c r="B642" s="398" t="s">
        <v>4778</v>
      </c>
      <c r="C642" s="442"/>
      <c r="D642" s="398" t="s">
        <v>7540</v>
      </c>
      <c r="E642" s="63"/>
      <c r="F642" s="617"/>
      <c r="G642" s="41" t="s">
        <v>4781</v>
      </c>
      <c r="H642" s="68" t="s">
        <v>4781</v>
      </c>
      <c r="I642" s="44"/>
      <c r="J642" s="23"/>
      <c r="K642" s="23"/>
      <c r="L642" s="23"/>
      <c r="M642" s="23"/>
      <c r="N642" s="23"/>
      <c r="O642" s="63"/>
      <c r="P642" s="114" t="s">
        <v>13956</v>
      </c>
      <c r="Q642" s="114" t="s">
        <v>13956</v>
      </c>
      <c r="R642" s="63"/>
      <c r="S642" s="63"/>
      <c r="T642" s="114" t="s">
        <v>156</v>
      </c>
      <c r="U642" s="114">
        <v>2020</v>
      </c>
      <c r="V642" s="63"/>
      <c r="W642" s="63"/>
      <c r="X642" s="63"/>
      <c r="Y642" s="63"/>
      <c r="Z642" s="63"/>
      <c r="AA642" s="63"/>
      <c r="AB642" s="63"/>
      <c r="AC642" s="63"/>
      <c r="AD642" s="63"/>
      <c r="AE642" s="400"/>
      <c r="AF642" s="400"/>
      <c r="AG642" s="400"/>
      <c r="AH642" s="400"/>
      <c r="AI642" s="400"/>
      <c r="AJ642" s="400"/>
      <c r="AK642" s="400"/>
      <c r="AL642" s="400"/>
      <c r="AM642" s="400"/>
      <c r="AN642" s="402"/>
      <c r="AO642" s="393" t="s">
        <v>13598</v>
      </c>
      <c r="AP642" s="368" t="s">
        <v>11249</v>
      </c>
      <c r="AQ642" s="403">
        <v>44161</v>
      </c>
      <c r="AR642" s="121" t="s">
        <v>39</v>
      </c>
      <c r="AS642" s="404"/>
      <c r="AT642" s="404"/>
      <c r="AU642" s="404"/>
      <c r="AV642" s="404"/>
      <c r="AW642" s="404"/>
      <c r="AX642" s="404"/>
      <c r="AY642" s="404"/>
      <c r="AZ642" s="404"/>
      <c r="BA642" s="404"/>
      <c r="BB642" s="404"/>
      <c r="BC642" s="404"/>
      <c r="BD642" s="404"/>
    </row>
    <row r="643" spans="1:56" ht="26.25" customHeight="1">
      <c r="A643" s="362" t="s">
        <v>13957</v>
      </c>
      <c r="B643" s="362" t="s">
        <v>4778</v>
      </c>
      <c r="C643" s="362"/>
      <c r="D643" s="362" t="s">
        <v>5948</v>
      </c>
      <c r="E643" s="363"/>
      <c r="F643" s="18"/>
      <c r="G643" s="618"/>
      <c r="H643" s="70" t="s">
        <v>13612</v>
      </c>
      <c r="I643" s="44"/>
      <c r="J643" s="23"/>
      <c r="K643" s="23"/>
      <c r="L643" s="23"/>
      <c r="M643" s="23"/>
      <c r="N643" s="23"/>
      <c r="O643" s="379"/>
      <c r="P643" s="365" t="s">
        <v>13627</v>
      </c>
      <c r="Q643" s="365"/>
      <c r="R643" s="365"/>
      <c r="S643" s="375"/>
      <c r="T643" s="364" t="s">
        <v>156</v>
      </c>
      <c r="U643" s="364">
        <v>2017</v>
      </c>
      <c r="V643" s="392" t="s">
        <v>4783</v>
      </c>
      <c r="W643" s="363"/>
      <c r="X643" s="363"/>
      <c r="Y643" s="365"/>
      <c r="Z643" s="363"/>
      <c r="AA643" s="363"/>
      <c r="AB643" s="363"/>
      <c r="AC643" s="363"/>
      <c r="AD643" s="363"/>
      <c r="AE643" s="363"/>
      <c r="AF643" s="363"/>
      <c r="AG643" s="363"/>
      <c r="AH643" s="363"/>
      <c r="AI643" s="363"/>
      <c r="AJ643" s="363"/>
      <c r="AK643" s="363"/>
      <c r="AL643" s="365" t="s">
        <v>548</v>
      </c>
      <c r="AM643" s="363"/>
      <c r="AN643" s="619"/>
      <c r="AO643" s="393" t="s">
        <v>13598</v>
      </c>
      <c r="AP643" s="368" t="s">
        <v>11249</v>
      </c>
      <c r="AQ643" s="462">
        <v>44027</v>
      </c>
      <c r="AR643" s="463" t="s">
        <v>39</v>
      </c>
      <c r="AS643" s="464"/>
      <c r="AT643" s="464"/>
      <c r="AU643" s="464"/>
      <c r="AV643" s="464"/>
      <c r="AW643" s="464"/>
      <c r="AX643" s="464"/>
      <c r="AY643" s="464"/>
      <c r="AZ643" s="464"/>
      <c r="BA643" s="464"/>
      <c r="BB643" s="464"/>
      <c r="BC643" s="464"/>
      <c r="BD643" s="464"/>
    </row>
    <row r="644" spans="1:56" ht="26.25" customHeight="1">
      <c r="A644" s="398" t="s">
        <v>13957</v>
      </c>
      <c r="B644" s="398" t="s">
        <v>4778</v>
      </c>
      <c r="C644" s="442"/>
      <c r="D644" s="398" t="s">
        <v>7520</v>
      </c>
      <c r="E644" s="63"/>
      <c r="F644" s="617"/>
      <c r="G644" s="41" t="s">
        <v>4781</v>
      </c>
      <c r="H644" s="68" t="s">
        <v>4781</v>
      </c>
      <c r="I644" s="44"/>
      <c r="J644" s="23"/>
      <c r="K644" s="23"/>
      <c r="L644" s="23"/>
      <c r="M644" s="23"/>
      <c r="N644" s="23"/>
      <c r="O644" s="63"/>
      <c r="P644" s="114" t="s">
        <v>13958</v>
      </c>
      <c r="Q644" s="114" t="s">
        <v>13959</v>
      </c>
      <c r="R644" s="63"/>
      <c r="S644" s="63"/>
      <c r="T644" s="114" t="s">
        <v>156</v>
      </c>
      <c r="U644" s="114">
        <v>2020</v>
      </c>
      <c r="V644" s="63"/>
      <c r="W644" s="63"/>
      <c r="X644" s="63"/>
      <c r="Y644" s="63"/>
      <c r="Z644" s="63"/>
      <c r="AA644" s="63"/>
      <c r="AB644" s="63"/>
      <c r="AC644" s="63"/>
      <c r="AD644" s="63"/>
      <c r="AE644" s="400"/>
      <c r="AF644" s="400"/>
      <c r="AG644" s="400"/>
      <c r="AH644" s="400"/>
      <c r="AI644" s="400"/>
      <c r="AJ644" s="400"/>
      <c r="AK644" s="400"/>
      <c r="AL644" s="400"/>
      <c r="AM644" s="400"/>
      <c r="AN644" s="402"/>
      <c r="AO644" s="393" t="s">
        <v>13598</v>
      </c>
      <c r="AP644" s="368" t="s">
        <v>11249</v>
      </c>
      <c r="AQ644" s="403">
        <v>44161</v>
      </c>
      <c r="AR644" s="121" t="s">
        <v>39</v>
      </c>
      <c r="AS644" s="404"/>
      <c r="AT644" s="404"/>
      <c r="AU644" s="404"/>
      <c r="AV644" s="404"/>
      <c r="AW644" s="404"/>
      <c r="AX644" s="404"/>
      <c r="AY644" s="404"/>
      <c r="AZ644" s="404"/>
      <c r="BA644" s="404"/>
      <c r="BB644" s="404"/>
      <c r="BC644" s="404"/>
      <c r="BD644" s="404"/>
    </row>
    <row r="645" spans="1:56" ht="26.25" customHeight="1">
      <c r="A645" s="398" t="s">
        <v>13960</v>
      </c>
      <c r="B645" s="398" t="s">
        <v>4778</v>
      </c>
      <c r="C645" s="442"/>
      <c r="D645" s="398" t="s">
        <v>6409</v>
      </c>
      <c r="E645" s="63"/>
      <c r="F645" s="617"/>
      <c r="G645" s="41" t="s">
        <v>4781</v>
      </c>
      <c r="H645" s="68" t="s">
        <v>4781</v>
      </c>
      <c r="I645" s="44"/>
      <c r="J645" s="23"/>
      <c r="K645" s="23"/>
      <c r="L645" s="23"/>
      <c r="M645" s="23"/>
      <c r="N645" s="23"/>
      <c r="O645" s="63"/>
      <c r="P645" s="114" t="s">
        <v>13961</v>
      </c>
      <c r="Q645" s="114" t="s">
        <v>13962</v>
      </c>
      <c r="R645" s="63"/>
      <c r="S645" s="63"/>
      <c r="T645" s="114" t="s">
        <v>156</v>
      </c>
      <c r="U645" s="114">
        <v>2020</v>
      </c>
      <c r="V645" s="63"/>
      <c r="W645" s="63"/>
      <c r="X645" s="63"/>
      <c r="Y645" s="63"/>
      <c r="Z645" s="63"/>
      <c r="AA645" s="63"/>
      <c r="AB645" s="63"/>
      <c r="AC645" s="63"/>
      <c r="AD645" s="63"/>
      <c r="AE645" s="400"/>
      <c r="AF645" s="400"/>
      <c r="AG645" s="400"/>
      <c r="AH645" s="400"/>
      <c r="AI645" s="400"/>
      <c r="AJ645" s="400"/>
      <c r="AK645" s="400"/>
      <c r="AL645" s="400"/>
      <c r="AM645" s="400"/>
      <c r="AN645" s="402"/>
      <c r="AO645" s="393" t="s">
        <v>13598</v>
      </c>
      <c r="AP645" s="368" t="s">
        <v>11249</v>
      </c>
      <c r="AQ645" s="403">
        <v>44161</v>
      </c>
      <c r="AR645" s="121" t="s">
        <v>39</v>
      </c>
      <c r="AS645" s="404"/>
      <c r="AT645" s="404"/>
      <c r="AU645" s="404"/>
      <c r="AV645" s="404"/>
      <c r="AW645" s="404"/>
      <c r="AX645" s="404"/>
      <c r="AY645" s="404"/>
      <c r="AZ645" s="404"/>
      <c r="BA645" s="404"/>
      <c r="BB645" s="404"/>
      <c r="BC645" s="404"/>
      <c r="BD645" s="404"/>
    </row>
    <row r="646" spans="1:56" ht="26.25" customHeight="1">
      <c r="A646" s="362" t="s">
        <v>13963</v>
      </c>
      <c r="B646" s="362" t="s">
        <v>4778</v>
      </c>
      <c r="C646" s="362"/>
      <c r="D646" s="362" t="s">
        <v>13964</v>
      </c>
      <c r="E646" s="363"/>
      <c r="F646" s="18"/>
      <c r="G646" s="618"/>
      <c r="H646" s="70" t="s">
        <v>13612</v>
      </c>
      <c r="I646" s="44"/>
      <c r="J646" s="23"/>
      <c r="K646" s="23"/>
      <c r="L646" s="23"/>
      <c r="M646" s="23"/>
      <c r="N646" s="23"/>
      <c r="O646" s="379"/>
      <c r="P646" s="365" t="s">
        <v>13627</v>
      </c>
      <c r="Q646" s="365"/>
      <c r="R646" s="365"/>
      <c r="S646" s="375"/>
      <c r="T646" s="364" t="s">
        <v>156</v>
      </c>
      <c r="U646" s="364">
        <v>2017</v>
      </c>
      <c r="V646" s="392" t="s">
        <v>4783</v>
      </c>
      <c r="W646" s="363"/>
      <c r="X646" s="363"/>
      <c r="Y646" s="365"/>
      <c r="Z646" s="363"/>
      <c r="AA646" s="363"/>
      <c r="AB646" s="363"/>
      <c r="AC646" s="363"/>
      <c r="AD646" s="363"/>
      <c r="AE646" s="363"/>
      <c r="AF646" s="363"/>
      <c r="AG646" s="625"/>
      <c r="AH646" s="625"/>
      <c r="AI646" s="625"/>
      <c r="AJ646" s="625"/>
      <c r="AK646" s="625"/>
      <c r="AL646" s="626" t="s">
        <v>548</v>
      </c>
      <c r="AM646" s="625"/>
      <c r="AN646" s="627"/>
      <c r="AO646" s="393" t="s">
        <v>13598</v>
      </c>
      <c r="AP646" s="368" t="s">
        <v>11249</v>
      </c>
      <c r="AQ646" s="628">
        <v>44027</v>
      </c>
      <c r="AR646" s="464" t="s">
        <v>39</v>
      </c>
      <c r="AS646" s="464"/>
      <c r="AT646" s="464"/>
      <c r="AU646" s="464"/>
      <c r="AV646" s="464"/>
      <c r="AW646" s="464"/>
      <c r="AX646" s="464"/>
      <c r="AY646" s="464"/>
      <c r="AZ646" s="464"/>
      <c r="BA646" s="464"/>
      <c r="BB646" s="464"/>
      <c r="BC646" s="464"/>
      <c r="BD646" s="464"/>
    </row>
    <row r="647" spans="1:56" ht="26.25" customHeight="1">
      <c r="A647" s="398" t="s">
        <v>13965</v>
      </c>
      <c r="B647" s="398" t="s">
        <v>4778</v>
      </c>
      <c r="C647" s="399"/>
      <c r="D647" s="398" t="s">
        <v>13604</v>
      </c>
      <c r="E647" s="400"/>
      <c r="F647" s="401"/>
      <c r="G647" s="41" t="s">
        <v>4781</v>
      </c>
      <c r="H647" s="68" t="s">
        <v>4781</v>
      </c>
      <c r="I647" s="44"/>
      <c r="J647" s="23"/>
      <c r="K647" s="23"/>
      <c r="L647" s="23"/>
      <c r="M647" s="23"/>
      <c r="N647" s="23"/>
      <c r="O647" s="400"/>
      <c r="P647" s="114" t="s">
        <v>13605</v>
      </c>
      <c r="Q647" s="114" t="s">
        <v>13605</v>
      </c>
      <c r="R647" s="400"/>
      <c r="S647" s="400"/>
      <c r="T647" s="114" t="s">
        <v>156</v>
      </c>
      <c r="U647" s="114">
        <v>2020</v>
      </c>
      <c r="V647" s="400"/>
      <c r="W647" s="400"/>
      <c r="X647" s="400"/>
      <c r="Y647" s="400"/>
      <c r="Z647" s="400"/>
      <c r="AA647" s="400"/>
      <c r="AB647" s="400"/>
      <c r="AC647" s="400"/>
      <c r="AD647" s="400"/>
      <c r="AE647" s="400"/>
      <c r="AF647" s="400"/>
      <c r="AG647" s="346"/>
      <c r="AH647" s="346"/>
      <c r="AI647" s="346"/>
      <c r="AJ647" s="346"/>
      <c r="AK647" s="346"/>
      <c r="AL647" s="346"/>
      <c r="AM647" s="346"/>
      <c r="AN647" s="629"/>
      <c r="AO647" s="393" t="s">
        <v>13598</v>
      </c>
      <c r="AP647" s="368" t="s">
        <v>11249</v>
      </c>
      <c r="AQ647" s="630">
        <v>44161</v>
      </c>
      <c r="AR647" s="495" t="s">
        <v>39</v>
      </c>
      <c r="AS647" s="404"/>
      <c r="AT647" s="404"/>
      <c r="AU647" s="404"/>
      <c r="AV647" s="404"/>
      <c r="AW647" s="404"/>
      <c r="AX647" s="404"/>
      <c r="AY647" s="404"/>
      <c r="AZ647" s="404"/>
      <c r="BA647" s="404"/>
      <c r="BB647" s="404"/>
      <c r="BC647" s="404"/>
      <c r="BD647" s="404"/>
    </row>
    <row r="648" spans="1:56" ht="26.25" customHeight="1">
      <c r="A648" s="398" t="s">
        <v>13966</v>
      </c>
      <c r="B648" s="398" t="s">
        <v>4778</v>
      </c>
      <c r="C648" s="442"/>
      <c r="D648" s="398" t="s">
        <v>13604</v>
      </c>
      <c r="E648" s="63"/>
      <c r="F648" s="617"/>
      <c r="G648" s="41" t="s">
        <v>4781</v>
      </c>
      <c r="H648" s="68" t="s">
        <v>4781</v>
      </c>
      <c r="I648" s="44"/>
      <c r="J648" s="23"/>
      <c r="K648" s="23"/>
      <c r="L648" s="23"/>
      <c r="M648" s="23"/>
      <c r="N648" s="23"/>
      <c r="O648" s="63"/>
      <c r="P648" s="114" t="s">
        <v>13967</v>
      </c>
      <c r="Q648" s="114" t="s">
        <v>13967</v>
      </c>
      <c r="R648" s="63"/>
      <c r="S648" s="63"/>
      <c r="T648" s="114" t="s">
        <v>156</v>
      </c>
      <c r="U648" s="114">
        <v>2020</v>
      </c>
      <c r="V648" s="63"/>
      <c r="W648" s="63"/>
      <c r="X648" s="63"/>
      <c r="Y648" s="63"/>
      <c r="Z648" s="63"/>
      <c r="AA648" s="63"/>
      <c r="AB648" s="63"/>
      <c r="AC648" s="63"/>
      <c r="AD648" s="63"/>
      <c r="AE648" s="400"/>
      <c r="AF648" s="400"/>
      <c r="AG648" s="346"/>
      <c r="AH648" s="346"/>
      <c r="AI648" s="346"/>
      <c r="AJ648" s="346"/>
      <c r="AK648" s="346"/>
      <c r="AL648" s="346"/>
      <c r="AM648" s="346"/>
      <c r="AN648" s="629"/>
      <c r="AO648" s="393" t="s">
        <v>13598</v>
      </c>
      <c r="AP648" s="368" t="s">
        <v>11249</v>
      </c>
      <c r="AQ648" s="630">
        <v>44161</v>
      </c>
      <c r="AR648" s="495" t="s">
        <v>39</v>
      </c>
      <c r="AS648" s="404"/>
      <c r="AT648" s="404"/>
      <c r="AU648" s="404"/>
      <c r="AV648" s="404"/>
      <c r="AW648" s="404"/>
      <c r="AX648" s="404"/>
      <c r="AY648" s="404"/>
      <c r="AZ648" s="404"/>
      <c r="BA648" s="404"/>
      <c r="BB648" s="404"/>
      <c r="BC648" s="404"/>
      <c r="BD648" s="404"/>
    </row>
    <row r="649" spans="1:56" ht="26.25" customHeight="1">
      <c r="A649" s="398" t="s">
        <v>13968</v>
      </c>
      <c r="B649" s="398" t="s">
        <v>4778</v>
      </c>
      <c r="C649" s="399"/>
      <c r="D649" s="398" t="s">
        <v>6628</v>
      </c>
      <c r="E649" s="400"/>
      <c r="F649" s="401"/>
      <c r="G649" s="41" t="s">
        <v>4781</v>
      </c>
      <c r="H649" s="68" t="s">
        <v>4781</v>
      </c>
      <c r="I649" s="44"/>
      <c r="J649" s="23"/>
      <c r="K649" s="23"/>
      <c r="L649" s="23"/>
      <c r="M649" s="23"/>
      <c r="N649" s="23"/>
      <c r="O649" s="400"/>
      <c r="P649" s="114" t="s">
        <v>13969</v>
      </c>
      <c r="Q649" s="114" t="s">
        <v>13970</v>
      </c>
      <c r="R649" s="400"/>
      <c r="S649" s="400"/>
      <c r="T649" s="114" t="s">
        <v>156</v>
      </c>
      <c r="U649" s="114">
        <v>2020</v>
      </c>
      <c r="V649" s="400"/>
      <c r="W649" s="400"/>
      <c r="X649" s="400"/>
      <c r="Y649" s="400"/>
      <c r="Z649" s="400"/>
      <c r="AA649" s="400"/>
      <c r="AB649" s="400"/>
      <c r="AC649" s="400"/>
      <c r="AD649" s="400"/>
      <c r="AE649" s="400"/>
      <c r="AF649" s="400"/>
      <c r="AG649" s="346"/>
      <c r="AH649" s="346"/>
      <c r="AI649" s="346"/>
      <c r="AJ649" s="346"/>
      <c r="AK649" s="346"/>
      <c r="AL649" s="346"/>
      <c r="AM649" s="346"/>
      <c r="AN649" s="629"/>
      <c r="AO649" s="393" t="s">
        <v>13598</v>
      </c>
      <c r="AP649" s="368" t="s">
        <v>11249</v>
      </c>
      <c r="AQ649" s="630">
        <v>44161</v>
      </c>
      <c r="AR649" s="495" t="s">
        <v>39</v>
      </c>
      <c r="AS649" s="404"/>
      <c r="AT649" s="404"/>
      <c r="AU649" s="404"/>
      <c r="AV649" s="404"/>
      <c r="AW649" s="404"/>
      <c r="AX649" s="404"/>
      <c r="AY649" s="404"/>
      <c r="AZ649" s="404"/>
      <c r="BA649" s="404"/>
      <c r="BB649" s="404"/>
      <c r="BC649" s="404"/>
      <c r="BD649" s="404"/>
    </row>
    <row r="650" spans="1:56" ht="26.25" customHeight="1">
      <c r="A650" s="362" t="s">
        <v>13971</v>
      </c>
      <c r="B650" s="362" t="s">
        <v>4778</v>
      </c>
      <c r="C650" s="362"/>
      <c r="D650" s="362" t="s">
        <v>6339</v>
      </c>
      <c r="E650" s="363"/>
      <c r="F650" s="18"/>
      <c r="G650" s="618"/>
      <c r="H650" s="70" t="s">
        <v>13612</v>
      </c>
      <c r="I650" s="44"/>
      <c r="J650" s="23"/>
      <c r="K650" s="23"/>
      <c r="L650" s="23"/>
      <c r="M650" s="23"/>
      <c r="N650" s="23"/>
      <c r="O650" s="379"/>
      <c r="P650" s="365" t="s">
        <v>13972</v>
      </c>
      <c r="Q650" s="365"/>
      <c r="R650" s="365"/>
      <c r="S650" s="375"/>
      <c r="T650" s="364" t="s">
        <v>156</v>
      </c>
      <c r="U650" s="364">
        <v>2017</v>
      </c>
      <c r="V650" s="392" t="s">
        <v>4783</v>
      </c>
      <c r="W650" s="363"/>
      <c r="X650" s="363"/>
      <c r="Y650" s="365"/>
      <c r="Z650" s="363"/>
      <c r="AA650" s="363"/>
      <c r="AB650" s="363"/>
      <c r="AC650" s="363"/>
      <c r="AD650" s="363"/>
      <c r="AE650" s="363"/>
      <c r="AF650" s="363"/>
      <c r="AG650" s="625"/>
      <c r="AH650" s="625"/>
      <c r="AI650" s="625"/>
      <c r="AJ650" s="625"/>
      <c r="AK650" s="625"/>
      <c r="AL650" s="626" t="s">
        <v>548</v>
      </c>
      <c r="AM650" s="625"/>
      <c r="AN650" s="627"/>
      <c r="AO650" s="393" t="s">
        <v>13598</v>
      </c>
      <c r="AP650" s="368" t="s">
        <v>11249</v>
      </c>
      <c r="AQ650" s="628">
        <v>44027</v>
      </c>
      <c r="AR650" s="464" t="s">
        <v>39</v>
      </c>
      <c r="AS650" s="464"/>
      <c r="AT650" s="464"/>
      <c r="AU650" s="464"/>
      <c r="AV650" s="464"/>
      <c r="AW650" s="464"/>
      <c r="AX650" s="464"/>
      <c r="AY650" s="464"/>
      <c r="AZ650" s="464"/>
      <c r="BA650" s="464"/>
      <c r="BB650" s="464"/>
      <c r="BC650" s="464"/>
      <c r="BD650" s="464"/>
    </row>
    <row r="651" spans="1:56" ht="26.25" customHeight="1">
      <c r="A651" s="398" t="s">
        <v>13973</v>
      </c>
      <c r="B651" s="398" t="s">
        <v>4778</v>
      </c>
      <c r="C651" s="442"/>
      <c r="D651" s="398" t="s">
        <v>7530</v>
      </c>
      <c r="E651" s="63"/>
      <c r="F651" s="617"/>
      <c r="G651" s="41" t="s">
        <v>4781</v>
      </c>
      <c r="H651" s="68" t="s">
        <v>4781</v>
      </c>
      <c r="I651" s="44"/>
      <c r="J651" s="23"/>
      <c r="K651" s="23"/>
      <c r="L651" s="23"/>
      <c r="M651" s="23"/>
      <c r="N651" s="23"/>
      <c r="O651" s="63"/>
      <c r="P651" s="114" t="s">
        <v>13974</v>
      </c>
      <c r="Q651" s="114" t="s">
        <v>13975</v>
      </c>
      <c r="R651" s="63"/>
      <c r="S651" s="63"/>
      <c r="T651" s="114" t="s">
        <v>156</v>
      </c>
      <c r="U651" s="114">
        <v>2020</v>
      </c>
      <c r="V651" s="63"/>
      <c r="W651" s="63"/>
      <c r="X651" s="63"/>
      <c r="Y651" s="63"/>
      <c r="Z651" s="63"/>
      <c r="AA651" s="63"/>
      <c r="AB651" s="63"/>
      <c r="AC651" s="63"/>
      <c r="AD651" s="63"/>
      <c r="AE651" s="400"/>
      <c r="AF651" s="400"/>
      <c r="AG651" s="346"/>
      <c r="AH651" s="346"/>
      <c r="AI651" s="346"/>
      <c r="AJ651" s="346"/>
      <c r="AK651" s="346"/>
      <c r="AL651" s="346"/>
      <c r="AM651" s="346"/>
      <c r="AN651" s="629"/>
      <c r="AO651" s="393" t="s">
        <v>13598</v>
      </c>
      <c r="AP651" s="368" t="s">
        <v>11249</v>
      </c>
      <c r="AQ651" s="630">
        <v>44161</v>
      </c>
      <c r="AR651" s="495" t="s">
        <v>39</v>
      </c>
      <c r="AS651" s="404"/>
      <c r="AT651" s="404"/>
      <c r="AU651" s="404"/>
      <c r="AV651" s="404"/>
      <c r="AW651" s="404"/>
      <c r="AX651" s="404"/>
      <c r="AY651" s="404"/>
      <c r="AZ651" s="404"/>
      <c r="BA651" s="404"/>
      <c r="BB651" s="404"/>
      <c r="BC651" s="404"/>
      <c r="BD651" s="404"/>
    </row>
    <row r="652" spans="1:56" ht="26.25" customHeight="1">
      <c r="A652" s="398" t="s">
        <v>13976</v>
      </c>
      <c r="B652" s="398" t="s">
        <v>4778</v>
      </c>
      <c r="C652" s="399"/>
      <c r="D652" s="398" t="s">
        <v>13875</v>
      </c>
      <c r="E652" s="400"/>
      <c r="F652" s="401"/>
      <c r="G652" s="41" t="s">
        <v>4781</v>
      </c>
      <c r="H652" s="68" t="s">
        <v>4781</v>
      </c>
      <c r="I652" s="44"/>
      <c r="J652" s="23"/>
      <c r="K652" s="23"/>
      <c r="L652" s="23"/>
      <c r="M652" s="23"/>
      <c r="N652" s="23"/>
      <c r="O652" s="400"/>
      <c r="P652" s="114" t="s">
        <v>13977</v>
      </c>
      <c r="Q652" s="114" t="s">
        <v>13977</v>
      </c>
      <c r="R652" s="400"/>
      <c r="S652" s="400"/>
      <c r="T652" s="114" t="s">
        <v>156</v>
      </c>
      <c r="U652" s="114">
        <v>2020</v>
      </c>
      <c r="V652" s="400"/>
      <c r="W652" s="400"/>
      <c r="X652" s="400"/>
      <c r="Y652" s="400"/>
      <c r="Z652" s="400"/>
      <c r="AA652" s="400"/>
      <c r="AB652" s="400"/>
      <c r="AC652" s="400"/>
      <c r="AD652" s="400"/>
      <c r="AE652" s="400"/>
      <c r="AF652" s="400"/>
      <c r="AG652" s="346"/>
      <c r="AH652" s="346"/>
      <c r="AI652" s="346"/>
      <c r="AJ652" s="346"/>
      <c r="AK652" s="346"/>
      <c r="AL652" s="346"/>
      <c r="AM652" s="346"/>
      <c r="AN652" s="629"/>
      <c r="AO652" s="393" t="s">
        <v>13598</v>
      </c>
      <c r="AP652" s="368" t="s">
        <v>11249</v>
      </c>
      <c r="AQ652" s="630">
        <v>44161</v>
      </c>
      <c r="AR652" s="495" t="s">
        <v>39</v>
      </c>
      <c r="AS652" s="404"/>
      <c r="AT652" s="404"/>
      <c r="AU652" s="404"/>
      <c r="AV652" s="404"/>
      <c r="AW652" s="404"/>
      <c r="AX652" s="404"/>
      <c r="AY652" s="404"/>
      <c r="AZ652" s="404"/>
      <c r="BA652" s="404"/>
      <c r="BB652" s="404"/>
      <c r="BC652" s="404"/>
      <c r="BD652" s="404"/>
    </row>
    <row r="653" spans="1:56" ht="26.25" customHeight="1">
      <c r="A653" s="362" t="s">
        <v>13978</v>
      </c>
      <c r="B653" s="362" t="s">
        <v>4778</v>
      </c>
      <c r="C653" s="362"/>
      <c r="D653" s="362" t="s">
        <v>5058</v>
      </c>
      <c r="E653" s="363"/>
      <c r="F653" s="18"/>
      <c r="G653" s="618"/>
      <c r="H653" s="70" t="s">
        <v>13612</v>
      </c>
      <c r="I653" s="44"/>
      <c r="J653" s="23"/>
      <c r="K653" s="23"/>
      <c r="L653" s="23"/>
      <c r="M653" s="23"/>
      <c r="N653" s="23"/>
      <c r="O653" s="379"/>
      <c r="P653" s="365" t="s">
        <v>13979</v>
      </c>
      <c r="Q653" s="365"/>
      <c r="R653" s="365"/>
      <c r="S653" s="375"/>
      <c r="T653" s="364" t="s">
        <v>156</v>
      </c>
      <c r="U653" s="364">
        <v>2017</v>
      </c>
      <c r="V653" s="392" t="s">
        <v>4783</v>
      </c>
      <c r="W653" s="363"/>
      <c r="X653" s="363"/>
      <c r="Y653" s="365"/>
      <c r="Z653" s="363"/>
      <c r="AA653" s="363"/>
      <c r="AB653" s="363"/>
      <c r="AC653" s="363"/>
      <c r="AD653" s="363"/>
      <c r="AE653" s="363"/>
      <c r="AF653" s="363"/>
      <c r="AG653" s="625"/>
      <c r="AH653" s="625"/>
      <c r="AI653" s="625"/>
      <c r="AJ653" s="625"/>
      <c r="AK653" s="625"/>
      <c r="AL653" s="626" t="s">
        <v>548</v>
      </c>
      <c r="AM653" s="625"/>
      <c r="AN653" s="627"/>
      <c r="AO653" s="393" t="s">
        <v>13598</v>
      </c>
      <c r="AP653" s="368" t="s">
        <v>11249</v>
      </c>
      <c r="AQ653" s="628">
        <v>44027</v>
      </c>
      <c r="AR653" s="464" t="s">
        <v>39</v>
      </c>
      <c r="AS653" s="464"/>
      <c r="AT653" s="464"/>
      <c r="AU653" s="464"/>
      <c r="AV653" s="464"/>
      <c r="AW653" s="464"/>
      <c r="AX653" s="464"/>
      <c r="AY653" s="464"/>
      <c r="AZ653" s="464"/>
      <c r="BA653" s="464"/>
      <c r="BB653" s="464"/>
      <c r="BC653" s="464"/>
      <c r="BD653" s="464"/>
    </row>
    <row r="654" spans="1:56" ht="26.25" customHeight="1">
      <c r="A654" s="398" t="s">
        <v>13980</v>
      </c>
      <c r="B654" s="398" t="s">
        <v>4778</v>
      </c>
      <c r="C654" s="442"/>
      <c r="D654" s="398" t="s">
        <v>13875</v>
      </c>
      <c r="E654" s="63"/>
      <c r="F654" s="617"/>
      <c r="G654" s="41" t="s">
        <v>4781</v>
      </c>
      <c r="H654" s="68" t="s">
        <v>4781</v>
      </c>
      <c r="I654" s="44"/>
      <c r="J654" s="23"/>
      <c r="K654" s="23"/>
      <c r="L654" s="23"/>
      <c r="M654" s="23"/>
      <c r="N654" s="23"/>
      <c r="O654" s="63"/>
      <c r="P654" s="114" t="s">
        <v>13981</v>
      </c>
      <c r="Q654" s="114" t="s">
        <v>13982</v>
      </c>
      <c r="R654" s="63"/>
      <c r="S654" s="63"/>
      <c r="T654" s="114" t="s">
        <v>156</v>
      </c>
      <c r="U654" s="114">
        <v>2020</v>
      </c>
      <c r="V654" s="63"/>
      <c r="W654" s="63"/>
      <c r="X654" s="63"/>
      <c r="Y654" s="63"/>
      <c r="Z654" s="63"/>
      <c r="AA654" s="63"/>
      <c r="AB654" s="63"/>
      <c r="AC654" s="63"/>
      <c r="AD654" s="63"/>
      <c r="AE654" s="400"/>
      <c r="AF654" s="400"/>
      <c r="AG654" s="346"/>
      <c r="AH654" s="346"/>
      <c r="AI654" s="346"/>
      <c r="AJ654" s="346"/>
      <c r="AK654" s="346"/>
      <c r="AL654" s="346"/>
      <c r="AM654" s="346"/>
      <c r="AN654" s="629"/>
      <c r="AO654" s="393" t="s">
        <v>13598</v>
      </c>
      <c r="AP654" s="368" t="s">
        <v>11249</v>
      </c>
      <c r="AQ654" s="630">
        <v>44161</v>
      </c>
      <c r="AR654" s="495" t="s">
        <v>39</v>
      </c>
      <c r="AS654" s="404"/>
      <c r="AT654" s="404"/>
      <c r="AU654" s="404"/>
      <c r="AV654" s="404"/>
      <c r="AW654" s="404"/>
      <c r="AX654" s="404"/>
      <c r="AY654" s="404"/>
      <c r="AZ654" s="404"/>
      <c r="BA654" s="404"/>
      <c r="BB654" s="404"/>
      <c r="BC654" s="404"/>
      <c r="BD654" s="404"/>
    </row>
    <row r="655" spans="1:56" ht="26.25" customHeight="1">
      <c r="A655" s="398" t="s">
        <v>13983</v>
      </c>
      <c r="B655" s="398" t="s">
        <v>4778</v>
      </c>
      <c r="C655" s="399"/>
      <c r="D655" s="398" t="s">
        <v>5606</v>
      </c>
      <c r="E655" s="400"/>
      <c r="F655" s="401"/>
      <c r="G655" s="41" t="s">
        <v>4781</v>
      </c>
      <c r="H655" s="68" t="s">
        <v>4781</v>
      </c>
      <c r="I655" s="44"/>
      <c r="J655" s="23"/>
      <c r="K655" s="23"/>
      <c r="L655" s="23"/>
      <c r="M655" s="23"/>
      <c r="N655" s="23"/>
      <c r="O655" s="400"/>
      <c r="P655" s="114" t="s">
        <v>13984</v>
      </c>
      <c r="Q655" s="114" t="s">
        <v>13984</v>
      </c>
      <c r="R655" s="400"/>
      <c r="S655" s="400"/>
      <c r="T655" s="114" t="s">
        <v>156</v>
      </c>
      <c r="U655" s="114">
        <v>2020</v>
      </c>
      <c r="V655" s="400"/>
      <c r="W655" s="400"/>
      <c r="X655" s="400"/>
      <c r="Y655" s="400"/>
      <c r="Z655" s="400"/>
      <c r="AA655" s="400"/>
      <c r="AB655" s="400"/>
      <c r="AC655" s="400"/>
      <c r="AD655" s="400"/>
      <c r="AE655" s="400"/>
      <c r="AF655" s="400"/>
      <c r="AG655" s="346"/>
      <c r="AH655" s="346"/>
      <c r="AI655" s="346"/>
      <c r="AJ655" s="346"/>
      <c r="AK655" s="346"/>
      <c r="AL655" s="346"/>
      <c r="AM655" s="346"/>
      <c r="AN655" s="629"/>
      <c r="AO655" s="393" t="s">
        <v>13598</v>
      </c>
      <c r="AP655" s="368" t="s">
        <v>11249</v>
      </c>
      <c r="AQ655" s="630">
        <v>44161</v>
      </c>
      <c r="AR655" s="495" t="s">
        <v>39</v>
      </c>
      <c r="AS655" s="404"/>
      <c r="AT655" s="404"/>
      <c r="AU655" s="404"/>
      <c r="AV655" s="404"/>
      <c r="AW655" s="404"/>
      <c r="AX655" s="404"/>
      <c r="AY655" s="404"/>
      <c r="AZ655" s="404"/>
      <c r="BA655" s="404"/>
      <c r="BB655" s="404"/>
      <c r="BC655" s="404"/>
      <c r="BD655" s="404"/>
    </row>
    <row r="656" spans="1:56" ht="26.25" customHeight="1">
      <c r="A656" s="398" t="s">
        <v>13985</v>
      </c>
      <c r="B656" s="398" t="s">
        <v>4778</v>
      </c>
      <c r="C656" s="442"/>
      <c r="D656" s="398" t="s">
        <v>5217</v>
      </c>
      <c r="E656" s="63"/>
      <c r="F656" s="617"/>
      <c r="G656" s="41" t="s">
        <v>4781</v>
      </c>
      <c r="H656" s="68" t="s">
        <v>4781</v>
      </c>
      <c r="I656" s="44"/>
      <c r="J656" s="23"/>
      <c r="K656" s="23"/>
      <c r="L656" s="23"/>
      <c r="M656" s="23"/>
      <c r="N656" s="23"/>
      <c r="O656" s="63"/>
      <c r="P656" s="114" t="s">
        <v>13986</v>
      </c>
      <c r="Q656" s="114" t="s">
        <v>13986</v>
      </c>
      <c r="R656" s="63"/>
      <c r="S656" s="63"/>
      <c r="T656" s="114" t="s">
        <v>156</v>
      </c>
      <c r="U656" s="114">
        <v>2020</v>
      </c>
      <c r="V656" s="63"/>
      <c r="W656" s="63"/>
      <c r="X656" s="63"/>
      <c r="Y656" s="63"/>
      <c r="Z656" s="63"/>
      <c r="AA656" s="63"/>
      <c r="AB656" s="63"/>
      <c r="AC656" s="63"/>
      <c r="AD656" s="63"/>
      <c r="AE656" s="400"/>
      <c r="AF656" s="400"/>
      <c r="AG656" s="346"/>
      <c r="AH656" s="346"/>
      <c r="AI656" s="346"/>
      <c r="AJ656" s="346"/>
      <c r="AK656" s="346"/>
      <c r="AL656" s="346"/>
      <c r="AM656" s="346"/>
      <c r="AN656" s="629"/>
      <c r="AO656" s="393" t="s">
        <v>13598</v>
      </c>
      <c r="AP656" s="368" t="s">
        <v>11249</v>
      </c>
      <c r="AQ656" s="630">
        <v>44161</v>
      </c>
      <c r="AR656" s="495" t="s">
        <v>39</v>
      </c>
      <c r="AS656" s="404"/>
      <c r="AT656" s="404"/>
      <c r="AU656" s="404"/>
      <c r="AV656" s="404"/>
      <c r="AW656" s="404"/>
      <c r="AX656" s="404"/>
      <c r="AY656" s="404"/>
      <c r="AZ656" s="404"/>
      <c r="BA656" s="404"/>
      <c r="BB656" s="404"/>
      <c r="BC656" s="404"/>
      <c r="BD656" s="404"/>
    </row>
    <row r="657" spans="1:56" ht="26.25" customHeight="1">
      <c r="A657" s="362" t="s">
        <v>13987</v>
      </c>
      <c r="B657" s="362" t="s">
        <v>4778</v>
      </c>
      <c r="C657" s="362"/>
      <c r="D657" s="362" t="s">
        <v>13786</v>
      </c>
      <c r="E657" s="363"/>
      <c r="F657" s="18"/>
      <c r="G657" s="618"/>
      <c r="H657" s="70" t="s">
        <v>13612</v>
      </c>
      <c r="I657" s="44"/>
      <c r="J657" s="23"/>
      <c r="K657" s="23"/>
      <c r="L657" s="23"/>
      <c r="M657" s="23"/>
      <c r="N657" s="23"/>
      <c r="O657" s="379"/>
      <c r="P657" s="365" t="s">
        <v>13988</v>
      </c>
      <c r="Q657" s="365"/>
      <c r="R657" s="365"/>
      <c r="S657" s="375"/>
      <c r="T657" s="364" t="s">
        <v>156</v>
      </c>
      <c r="U657" s="364">
        <v>2017</v>
      </c>
      <c r="V657" s="392" t="s">
        <v>4783</v>
      </c>
      <c r="W657" s="363"/>
      <c r="X657" s="363"/>
      <c r="Y657" s="365"/>
      <c r="Z657" s="363"/>
      <c r="AA657" s="363"/>
      <c r="AB657" s="363"/>
      <c r="AC657" s="363"/>
      <c r="AD657" s="363"/>
      <c r="AE657" s="363"/>
      <c r="AF657" s="363"/>
      <c r="AG657" s="625"/>
      <c r="AH657" s="625"/>
      <c r="AI657" s="625"/>
      <c r="AJ657" s="625"/>
      <c r="AK657" s="625"/>
      <c r="AL657" s="626" t="s">
        <v>548</v>
      </c>
      <c r="AM657" s="625"/>
      <c r="AN657" s="627"/>
      <c r="AO657" s="393" t="s">
        <v>13598</v>
      </c>
      <c r="AP657" s="368" t="s">
        <v>11249</v>
      </c>
      <c r="AQ657" s="628">
        <v>44027</v>
      </c>
      <c r="AR657" s="464" t="s">
        <v>39</v>
      </c>
      <c r="AS657" s="464"/>
      <c r="AT657" s="464"/>
      <c r="AU657" s="464"/>
      <c r="AV657" s="464"/>
      <c r="AW657" s="464"/>
      <c r="AX657" s="464"/>
      <c r="AY657" s="464"/>
      <c r="AZ657" s="464"/>
      <c r="BA657" s="464"/>
      <c r="BB657" s="464"/>
      <c r="BC657" s="464"/>
      <c r="BD657" s="464"/>
    </row>
    <row r="658" spans="1:56" ht="26.25" customHeight="1">
      <c r="A658" s="398" t="s">
        <v>13989</v>
      </c>
      <c r="B658" s="398" t="s">
        <v>4778</v>
      </c>
      <c r="C658" s="442"/>
      <c r="D658" s="398" t="s">
        <v>13990</v>
      </c>
      <c r="E658" s="63"/>
      <c r="F658" s="617"/>
      <c r="G658" s="41" t="s">
        <v>4781</v>
      </c>
      <c r="H658" s="68" t="s">
        <v>4781</v>
      </c>
      <c r="I658" s="44"/>
      <c r="J658" s="23"/>
      <c r="K658" s="23"/>
      <c r="L658" s="23"/>
      <c r="M658" s="23"/>
      <c r="N658" s="23"/>
      <c r="O658" s="63"/>
      <c r="P658" s="114" t="s">
        <v>13991</v>
      </c>
      <c r="Q658" s="114" t="s">
        <v>13992</v>
      </c>
      <c r="R658" s="63"/>
      <c r="S658" s="63"/>
      <c r="T658" s="114" t="s">
        <v>156</v>
      </c>
      <c r="U658" s="114">
        <v>2020</v>
      </c>
      <c r="V658" s="63"/>
      <c r="W658" s="63"/>
      <c r="X658" s="63"/>
      <c r="Y658" s="63"/>
      <c r="Z658" s="63"/>
      <c r="AA658" s="63"/>
      <c r="AB658" s="63"/>
      <c r="AC658" s="63"/>
      <c r="AD658" s="63"/>
      <c r="AE658" s="400"/>
      <c r="AF658" s="400"/>
      <c r="AG658" s="346"/>
      <c r="AH658" s="346"/>
      <c r="AI658" s="346"/>
      <c r="AJ658" s="346"/>
      <c r="AK658" s="346"/>
      <c r="AL658" s="346"/>
      <c r="AM658" s="346"/>
      <c r="AN658" s="629"/>
      <c r="AO658" s="393" t="s">
        <v>13598</v>
      </c>
      <c r="AP658" s="368" t="s">
        <v>11249</v>
      </c>
      <c r="AQ658" s="630">
        <v>44161</v>
      </c>
      <c r="AR658" s="495" t="s">
        <v>39</v>
      </c>
      <c r="AS658" s="404"/>
      <c r="AT658" s="404"/>
      <c r="AU658" s="404"/>
      <c r="AV658" s="404"/>
      <c r="AW658" s="404"/>
      <c r="AX658" s="404"/>
      <c r="AY658" s="404"/>
      <c r="AZ658" s="404"/>
      <c r="BA658" s="404"/>
      <c r="BB658" s="404"/>
      <c r="BC658" s="404"/>
      <c r="BD658" s="404"/>
    </row>
    <row r="659" spans="1:56" ht="26.25" customHeight="1">
      <c r="A659" s="362" t="s">
        <v>13993</v>
      </c>
      <c r="B659" s="362" t="s">
        <v>4778</v>
      </c>
      <c r="C659" s="362"/>
      <c r="D659" s="362" t="s">
        <v>5766</v>
      </c>
      <c r="E659" s="363"/>
      <c r="F659" s="18"/>
      <c r="G659" s="618"/>
      <c r="H659" s="70" t="s">
        <v>13612</v>
      </c>
      <c r="I659" s="44"/>
      <c r="J659" s="23"/>
      <c r="K659" s="23"/>
      <c r="L659" s="23"/>
      <c r="M659" s="23"/>
      <c r="N659" s="23"/>
      <c r="O659" s="379"/>
      <c r="P659" s="365" t="s">
        <v>13994</v>
      </c>
      <c r="Q659" s="365"/>
      <c r="R659" s="365"/>
      <c r="S659" s="375"/>
      <c r="T659" s="364" t="s">
        <v>156</v>
      </c>
      <c r="U659" s="364">
        <v>2017</v>
      </c>
      <c r="V659" s="392" t="s">
        <v>4783</v>
      </c>
      <c r="W659" s="363"/>
      <c r="X659" s="363"/>
      <c r="Y659" s="365"/>
      <c r="Z659" s="363"/>
      <c r="AA659" s="363"/>
      <c r="AB659" s="363"/>
      <c r="AC659" s="363"/>
      <c r="AD659" s="363"/>
      <c r="AE659" s="363"/>
      <c r="AF659" s="363"/>
      <c r="AG659" s="625"/>
      <c r="AH659" s="625"/>
      <c r="AI659" s="625"/>
      <c r="AJ659" s="625"/>
      <c r="AK659" s="625"/>
      <c r="AL659" s="626" t="s">
        <v>548</v>
      </c>
      <c r="AM659" s="625"/>
      <c r="AN659" s="627"/>
      <c r="AO659" s="393" t="s">
        <v>13598</v>
      </c>
      <c r="AP659" s="368" t="s">
        <v>11249</v>
      </c>
      <c r="AQ659" s="628">
        <v>44027</v>
      </c>
      <c r="AR659" s="464" t="s">
        <v>39</v>
      </c>
      <c r="AS659" s="464"/>
      <c r="AT659" s="464"/>
      <c r="AU659" s="464"/>
      <c r="AV659" s="464"/>
      <c r="AW659" s="464"/>
      <c r="AX659" s="464"/>
      <c r="AY659" s="464"/>
      <c r="AZ659" s="464"/>
      <c r="BA659" s="464"/>
      <c r="BB659" s="464"/>
      <c r="BC659" s="464"/>
      <c r="BD659" s="464"/>
    </row>
    <row r="660" spans="1:56" ht="28.5" customHeight="1">
      <c r="A660" s="398" t="s">
        <v>13993</v>
      </c>
      <c r="B660" s="398" t="s">
        <v>4778</v>
      </c>
      <c r="C660" s="442"/>
      <c r="D660" s="398" t="s">
        <v>7552</v>
      </c>
      <c r="E660" s="63"/>
      <c r="F660" s="617"/>
      <c r="G660" s="41" t="s">
        <v>4781</v>
      </c>
      <c r="H660" s="68" t="s">
        <v>4781</v>
      </c>
      <c r="I660" s="44"/>
      <c r="J660" s="23"/>
      <c r="K660" s="23"/>
      <c r="L660" s="23"/>
      <c r="M660" s="23"/>
      <c r="N660" s="23"/>
      <c r="O660" s="63"/>
      <c r="P660" s="114" t="s">
        <v>13995</v>
      </c>
      <c r="Q660" s="114" t="s">
        <v>13996</v>
      </c>
      <c r="R660" s="63"/>
      <c r="S660" s="63"/>
      <c r="T660" s="114" t="s">
        <v>156</v>
      </c>
      <c r="U660" s="114">
        <v>2020</v>
      </c>
      <c r="V660" s="63"/>
      <c r="W660" s="63"/>
      <c r="X660" s="63"/>
      <c r="Y660" s="63"/>
      <c r="Z660" s="63"/>
      <c r="AA660" s="63"/>
      <c r="AB660" s="63"/>
      <c r="AC660" s="63"/>
      <c r="AD660" s="63"/>
      <c r="AE660" s="400"/>
      <c r="AF660" s="400"/>
      <c r="AG660" s="400"/>
      <c r="AH660" s="400"/>
      <c r="AI660" s="400"/>
      <c r="AJ660" s="400"/>
      <c r="AK660" s="400"/>
      <c r="AL660" s="400"/>
      <c r="AM660" s="400"/>
      <c r="AN660" s="402"/>
      <c r="AO660" s="393" t="s">
        <v>13598</v>
      </c>
      <c r="AP660" s="368" t="s">
        <v>11249</v>
      </c>
      <c r="AQ660" s="403">
        <v>44161</v>
      </c>
      <c r="AR660" s="121" t="s">
        <v>39</v>
      </c>
      <c r="AS660" s="404"/>
      <c r="AT660" s="404"/>
      <c r="AU660" s="404"/>
      <c r="AV660" s="404"/>
      <c r="AW660" s="404"/>
      <c r="AX660" s="404"/>
      <c r="AY660" s="404"/>
      <c r="AZ660" s="404"/>
      <c r="BA660" s="404"/>
      <c r="BB660" s="404"/>
      <c r="BC660" s="404"/>
      <c r="BD660" s="404"/>
    </row>
    <row r="661" spans="1:56" ht="26.25" customHeight="1">
      <c r="A661" s="398" t="s">
        <v>13997</v>
      </c>
      <c r="B661" s="398" t="s">
        <v>4778</v>
      </c>
      <c r="C661" s="399"/>
      <c r="D661" s="398" t="s">
        <v>4951</v>
      </c>
      <c r="E661" s="400"/>
      <c r="F661" s="401"/>
      <c r="G661" s="41" t="s">
        <v>4781</v>
      </c>
      <c r="H661" s="68" t="s">
        <v>4781</v>
      </c>
      <c r="I661" s="44"/>
      <c r="J661" s="23"/>
      <c r="K661" s="23"/>
      <c r="L661" s="23"/>
      <c r="M661" s="23"/>
      <c r="N661" s="23"/>
      <c r="O661" s="400"/>
      <c r="P661" s="114" t="s">
        <v>13998</v>
      </c>
      <c r="Q661" s="114" t="s">
        <v>13998</v>
      </c>
      <c r="R661" s="400"/>
      <c r="S661" s="400"/>
      <c r="T661" s="114" t="s">
        <v>156</v>
      </c>
      <c r="U661" s="114">
        <v>2020</v>
      </c>
      <c r="V661" s="400"/>
      <c r="W661" s="400"/>
      <c r="X661" s="400"/>
      <c r="Y661" s="400"/>
      <c r="Z661" s="400"/>
      <c r="AA661" s="400"/>
      <c r="AB661" s="400"/>
      <c r="AC661" s="400"/>
      <c r="AD661" s="400"/>
      <c r="AE661" s="400"/>
      <c r="AF661" s="400"/>
      <c r="AG661" s="346"/>
      <c r="AH661" s="346"/>
      <c r="AI661" s="346"/>
      <c r="AJ661" s="346"/>
      <c r="AK661" s="346"/>
      <c r="AL661" s="346"/>
      <c r="AM661" s="346"/>
      <c r="AN661" s="629"/>
      <c r="AO661" s="393" t="s">
        <v>13598</v>
      </c>
      <c r="AP661" s="368" t="s">
        <v>11249</v>
      </c>
      <c r="AQ661" s="630">
        <v>44161</v>
      </c>
      <c r="AR661" s="495" t="s">
        <v>39</v>
      </c>
      <c r="AS661" s="404"/>
      <c r="AT661" s="404"/>
      <c r="AU661" s="404"/>
      <c r="AV661" s="404"/>
      <c r="AW661" s="404"/>
      <c r="AX661" s="404"/>
      <c r="AY661" s="404"/>
      <c r="AZ661" s="404"/>
      <c r="BA661" s="404"/>
      <c r="BB661" s="404"/>
      <c r="BC661" s="404"/>
      <c r="BD661" s="404"/>
    </row>
    <row r="662" spans="1:56" ht="26.25" customHeight="1">
      <c r="A662" s="362" t="s">
        <v>13999</v>
      </c>
      <c r="B662" s="362" t="s">
        <v>4778</v>
      </c>
      <c r="C662" s="362"/>
      <c r="D662" s="362" t="s">
        <v>6638</v>
      </c>
      <c r="E662" s="363"/>
      <c r="F662" s="18"/>
      <c r="G662" s="618"/>
      <c r="H662" s="70" t="s">
        <v>13612</v>
      </c>
      <c r="I662" s="44"/>
      <c r="J662" s="23"/>
      <c r="K662" s="23"/>
      <c r="L662" s="23"/>
      <c r="M662" s="23"/>
      <c r="N662" s="23"/>
      <c r="O662" s="379"/>
      <c r="P662" s="365" t="s">
        <v>14000</v>
      </c>
      <c r="Q662" s="365"/>
      <c r="R662" s="365"/>
      <c r="S662" s="375"/>
      <c r="T662" s="364" t="s">
        <v>156</v>
      </c>
      <c r="U662" s="364">
        <v>2017</v>
      </c>
      <c r="V662" s="392" t="s">
        <v>4783</v>
      </c>
      <c r="W662" s="363"/>
      <c r="X662" s="363"/>
      <c r="Y662" s="365"/>
      <c r="Z662" s="363"/>
      <c r="AA662" s="363"/>
      <c r="AB662" s="363"/>
      <c r="AC662" s="363"/>
      <c r="AD662" s="363"/>
      <c r="AE662" s="363"/>
      <c r="AF662" s="363"/>
      <c r="AG662" s="363"/>
      <c r="AH662" s="363"/>
      <c r="AI662" s="363"/>
      <c r="AJ662" s="363"/>
      <c r="AK662" s="363"/>
      <c r="AL662" s="365" t="s">
        <v>548</v>
      </c>
      <c r="AM662" s="363"/>
      <c r="AN662" s="619"/>
      <c r="AO662" s="393" t="s">
        <v>13598</v>
      </c>
      <c r="AP662" s="368" t="s">
        <v>11249</v>
      </c>
      <c r="AQ662" s="462">
        <v>44027</v>
      </c>
      <c r="AR662" s="463" t="s">
        <v>39</v>
      </c>
      <c r="AS662" s="464"/>
      <c r="AT662" s="464"/>
      <c r="AU662" s="464"/>
      <c r="AV662" s="464"/>
      <c r="AW662" s="464"/>
      <c r="AX662" s="464"/>
      <c r="AY662" s="464"/>
      <c r="AZ662" s="464"/>
      <c r="BA662" s="464"/>
      <c r="BB662" s="464"/>
      <c r="BC662" s="464"/>
      <c r="BD662" s="464"/>
    </row>
    <row r="663" spans="1:56" ht="26.25" customHeight="1">
      <c r="A663" s="362" t="s">
        <v>14001</v>
      </c>
      <c r="B663" s="362" t="s">
        <v>4778</v>
      </c>
      <c r="C663" s="362"/>
      <c r="D663" s="362" t="s">
        <v>7560</v>
      </c>
      <c r="E663" s="363"/>
      <c r="F663" s="18"/>
      <c r="G663" s="618"/>
      <c r="H663" s="70" t="s">
        <v>13612</v>
      </c>
      <c r="I663" s="44"/>
      <c r="J663" s="23"/>
      <c r="K663" s="23"/>
      <c r="L663" s="23"/>
      <c r="M663" s="23"/>
      <c r="N663" s="23"/>
      <c r="O663" s="379"/>
      <c r="P663" s="365" t="s">
        <v>14002</v>
      </c>
      <c r="Q663" s="365"/>
      <c r="R663" s="365"/>
      <c r="S663" s="375"/>
      <c r="T663" s="364" t="s">
        <v>156</v>
      </c>
      <c r="U663" s="364">
        <v>2017</v>
      </c>
      <c r="V663" s="392" t="s">
        <v>4783</v>
      </c>
      <c r="W663" s="363"/>
      <c r="X663" s="363"/>
      <c r="Y663" s="365"/>
      <c r="Z663" s="363"/>
      <c r="AA663" s="363"/>
      <c r="AB663" s="363"/>
      <c r="AC663" s="363"/>
      <c r="AD663" s="363"/>
      <c r="AE663" s="363"/>
      <c r="AF663" s="363"/>
      <c r="AG663" s="363"/>
      <c r="AH663" s="363"/>
      <c r="AI663" s="363"/>
      <c r="AJ663" s="363"/>
      <c r="AK663" s="363"/>
      <c r="AL663" s="365" t="s">
        <v>548</v>
      </c>
      <c r="AM663" s="363"/>
      <c r="AN663" s="619"/>
      <c r="AO663" s="393" t="s">
        <v>13598</v>
      </c>
      <c r="AP663" s="368" t="s">
        <v>11249</v>
      </c>
      <c r="AQ663" s="462">
        <v>44027</v>
      </c>
      <c r="AR663" s="463" t="s">
        <v>39</v>
      </c>
      <c r="AS663" s="464"/>
      <c r="AT663" s="464"/>
      <c r="AU663" s="464"/>
      <c r="AV663" s="464"/>
      <c r="AW663" s="464"/>
      <c r="AX663" s="464"/>
      <c r="AY663" s="464"/>
      <c r="AZ663" s="464"/>
      <c r="BA663" s="464"/>
      <c r="BB663" s="464"/>
      <c r="BC663" s="464"/>
      <c r="BD663" s="464"/>
    </row>
    <row r="664" spans="1:56" ht="26.25" customHeight="1">
      <c r="A664" s="398" t="s">
        <v>14003</v>
      </c>
      <c r="B664" s="398" t="s">
        <v>4778</v>
      </c>
      <c r="C664" s="399"/>
      <c r="D664" s="398" t="s">
        <v>14004</v>
      </c>
      <c r="E664" s="400"/>
      <c r="F664" s="401"/>
      <c r="G664" s="41" t="s">
        <v>4781</v>
      </c>
      <c r="H664" s="68" t="s">
        <v>4781</v>
      </c>
      <c r="I664" s="44"/>
      <c r="J664" s="23"/>
      <c r="K664" s="23"/>
      <c r="L664" s="23"/>
      <c r="M664" s="23"/>
      <c r="N664" s="23"/>
      <c r="O664" s="400"/>
      <c r="P664" s="114" t="s">
        <v>14005</v>
      </c>
      <c r="Q664" s="114" t="s">
        <v>14005</v>
      </c>
      <c r="R664" s="400"/>
      <c r="S664" s="400"/>
      <c r="T664" s="114" t="s">
        <v>156</v>
      </c>
      <c r="U664" s="114">
        <v>2020</v>
      </c>
      <c r="V664" s="400"/>
      <c r="W664" s="400"/>
      <c r="X664" s="400"/>
      <c r="Y664" s="400"/>
      <c r="Z664" s="400"/>
      <c r="AA664" s="400"/>
      <c r="AB664" s="400"/>
      <c r="AC664" s="400"/>
      <c r="AD664" s="400"/>
      <c r="AE664" s="400"/>
      <c r="AF664" s="400"/>
      <c r="AG664" s="400"/>
      <c r="AH664" s="400"/>
      <c r="AI664" s="400"/>
      <c r="AJ664" s="400"/>
      <c r="AK664" s="400"/>
      <c r="AL664" s="400"/>
      <c r="AM664" s="400"/>
      <c r="AN664" s="402"/>
      <c r="AO664" s="393" t="s">
        <v>13598</v>
      </c>
      <c r="AP664" s="368" t="s">
        <v>11249</v>
      </c>
      <c r="AQ664" s="403">
        <v>44161</v>
      </c>
      <c r="AR664" s="121" t="s">
        <v>39</v>
      </c>
      <c r="AS664" s="404"/>
      <c r="AT664" s="404"/>
      <c r="AU664" s="404"/>
      <c r="AV664" s="404"/>
      <c r="AW664" s="404"/>
      <c r="AX664" s="404"/>
      <c r="AY664" s="404"/>
      <c r="AZ664" s="404"/>
      <c r="BA664" s="404"/>
      <c r="BB664" s="404"/>
      <c r="BC664" s="404"/>
      <c r="BD664" s="404"/>
    </row>
    <row r="665" spans="1:56" ht="26.25" customHeight="1">
      <c r="A665" s="398" t="s">
        <v>14006</v>
      </c>
      <c r="B665" s="398" t="s">
        <v>4778</v>
      </c>
      <c r="C665" s="442"/>
      <c r="D665" s="398" t="s">
        <v>7378</v>
      </c>
      <c r="E665" s="63"/>
      <c r="F665" s="617"/>
      <c r="G665" s="41" t="s">
        <v>4781</v>
      </c>
      <c r="H665" s="68" t="s">
        <v>4781</v>
      </c>
      <c r="I665" s="44"/>
      <c r="J665" s="23"/>
      <c r="K665" s="23"/>
      <c r="L665" s="23"/>
      <c r="M665" s="23"/>
      <c r="N665" s="23"/>
      <c r="O665" s="63"/>
      <c r="P665" s="114" t="s">
        <v>14007</v>
      </c>
      <c r="Q665" s="114" t="s">
        <v>14008</v>
      </c>
      <c r="R665" s="63"/>
      <c r="S665" s="63"/>
      <c r="T665" s="114" t="s">
        <v>156</v>
      </c>
      <c r="U665" s="114">
        <v>2020</v>
      </c>
      <c r="V665" s="63"/>
      <c r="W665" s="63"/>
      <c r="X665" s="63"/>
      <c r="Y665" s="63"/>
      <c r="Z665" s="63"/>
      <c r="AA665" s="63"/>
      <c r="AB665" s="63"/>
      <c r="AC665" s="63"/>
      <c r="AD665" s="63"/>
      <c r="AE665" s="400"/>
      <c r="AF665" s="400"/>
      <c r="AG665" s="400"/>
      <c r="AH665" s="400"/>
      <c r="AI665" s="400"/>
      <c r="AJ665" s="400"/>
      <c r="AK665" s="400"/>
      <c r="AL665" s="400"/>
      <c r="AM665" s="400"/>
      <c r="AN665" s="402"/>
      <c r="AO665" s="393" t="s">
        <v>13598</v>
      </c>
      <c r="AP665" s="368" t="s">
        <v>11249</v>
      </c>
      <c r="AQ665" s="403">
        <v>44161</v>
      </c>
      <c r="AR665" s="121" t="s">
        <v>39</v>
      </c>
      <c r="AS665" s="404"/>
      <c r="AT665" s="404"/>
      <c r="AU665" s="404"/>
      <c r="AV665" s="404"/>
      <c r="AW665" s="404"/>
      <c r="AX665" s="404"/>
      <c r="AY665" s="404"/>
      <c r="AZ665" s="404"/>
      <c r="BA665" s="404"/>
      <c r="BB665" s="404"/>
      <c r="BC665" s="404"/>
      <c r="BD665" s="404"/>
    </row>
    <row r="666" spans="1:56" ht="26.25" customHeight="1">
      <c r="A666" s="398" t="s">
        <v>14009</v>
      </c>
      <c r="B666" s="398" t="s">
        <v>4778</v>
      </c>
      <c r="C666" s="399"/>
      <c r="D666" s="398" t="s">
        <v>14010</v>
      </c>
      <c r="E666" s="400"/>
      <c r="F666" s="401"/>
      <c r="G666" s="41" t="s">
        <v>4781</v>
      </c>
      <c r="H666" s="68" t="s">
        <v>4781</v>
      </c>
      <c r="I666" s="44"/>
      <c r="J666" s="23"/>
      <c r="K666" s="23"/>
      <c r="L666" s="23"/>
      <c r="M666" s="23"/>
      <c r="N666" s="23"/>
      <c r="O666" s="400"/>
      <c r="P666" s="114" t="s">
        <v>14011</v>
      </c>
      <c r="Q666" s="114" t="s">
        <v>14011</v>
      </c>
      <c r="R666" s="400"/>
      <c r="S666" s="400"/>
      <c r="T666" s="114" t="s">
        <v>156</v>
      </c>
      <c r="U666" s="114">
        <v>2020</v>
      </c>
      <c r="V666" s="400"/>
      <c r="W666" s="400"/>
      <c r="X666" s="400"/>
      <c r="Y666" s="400"/>
      <c r="Z666" s="400"/>
      <c r="AA666" s="400"/>
      <c r="AB666" s="400"/>
      <c r="AC666" s="400"/>
      <c r="AD666" s="400"/>
      <c r="AE666" s="400"/>
      <c r="AF666" s="400"/>
      <c r="AG666" s="400"/>
      <c r="AH666" s="400"/>
      <c r="AI666" s="400"/>
      <c r="AJ666" s="400"/>
      <c r="AK666" s="400"/>
      <c r="AL666" s="400"/>
      <c r="AM666" s="400"/>
      <c r="AN666" s="402"/>
      <c r="AO666" s="393" t="s">
        <v>13598</v>
      </c>
      <c r="AP666" s="368" t="s">
        <v>11249</v>
      </c>
      <c r="AQ666" s="403">
        <v>44161</v>
      </c>
      <c r="AR666" s="121" t="s">
        <v>39</v>
      </c>
      <c r="AS666" s="404"/>
      <c r="AT666" s="404"/>
      <c r="AU666" s="404"/>
      <c r="AV666" s="404"/>
      <c r="AW666" s="404"/>
      <c r="AX666" s="404"/>
      <c r="AY666" s="404"/>
      <c r="AZ666" s="404"/>
      <c r="BA666" s="404"/>
      <c r="BB666" s="404"/>
      <c r="BC666" s="404"/>
      <c r="BD666" s="404"/>
    </row>
    <row r="667" spans="1:56" ht="26.25" customHeight="1">
      <c r="A667" s="398" t="s">
        <v>14012</v>
      </c>
      <c r="B667" s="398" t="s">
        <v>4778</v>
      </c>
      <c r="C667" s="442"/>
      <c r="D667" s="398" t="s">
        <v>13596</v>
      </c>
      <c r="E667" s="63"/>
      <c r="F667" s="617"/>
      <c r="G667" s="41" t="s">
        <v>4781</v>
      </c>
      <c r="H667" s="68" t="s">
        <v>4781</v>
      </c>
      <c r="I667" s="44"/>
      <c r="J667" s="23"/>
      <c r="K667" s="23"/>
      <c r="L667" s="23"/>
      <c r="M667" s="23"/>
      <c r="N667" s="23"/>
      <c r="O667" s="63"/>
      <c r="P667" s="114" t="s">
        <v>14013</v>
      </c>
      <c r="Q667" s="114" t="s">
        <v>14014</v>
      </c>
      <c r="R667" s="63"/>
      <c r="S667" s="63"/>
      <c r="T667" s="114" t="s">
        <v>156</v>
      </c>
      <c r="U667" s="114">
        <v>2020</v>
      </c>
      <c r="V667" s="63"/>
      <c r="W667" s="63"/>
      <c r="X667" s="63"/>
      <c r="Y667" s="63"/>
      <c r="Z667" s="63"/>
      <c r="AA667" s="63"/>
      <c r="AB667" s="63"/>
      <c r="AC667" s="63"/>
      <c r="AD667" s="63"/>
      <c r="AE667" s="400"/>
      <c r="AF667" s="400"/>
      <c r="AG667" s="400"/>
      <c r="AH667" s="400"/>
      <c r="AI667" s="400"/>
      <c r="AJ667" s="400"/>
      <c r="AK667" s="400"/>
      <c r="AL667" s="400"/>
      <c r="AM667" s="400"/>
      <c r="AN667" s="402"/>
      <c r="AO667" s="393" t="s">
        <v>13598</v>
      </c>
      <c r="AP667" s="368" t="s">
        <v>11249</v>
      </c>
      <c r="AQ667" s="403">
        <v>44161</v>
      </c>
      <c r="AR667" s="121" t="s">
        <v>39</v>
      </c>
      <c r="AS667" s="404"/>
      <c r="AT667" s="404"/>
      <c r="AU667" s="404"/>
      <c r="AV667" s="404"/>
      <c r="AW667" s="404"/>
      <c r="AX667" s="404"/>
      <c r="AY667" s="404"/>
      <c r="AZ667" s="404"/>
      <c r="BA667" s="404"/>
      <c r="BB667" s="404"/>
      <c r="BC667" s="404"/>
      <c r="BD667" s="404"/>
    </row>
    <row r="668" spans="1:56" ht="26.25" customHeight="1">
      <c r="A668" s="398" t="s">
        <v>14015</v>
      </c>
      <c r="B668" s="398" t="s">
        <v>4778</v>
      </c>
      <c r="C668" s="399"/>
      <c r="D668" s="398" t="s">
        <v>14016</v>
      </c>
      <c r="E668" s="400"/>
      <c r="F668" s="401"/>
      <c r="G668" s="41" t="s">
        <v>4781</v>
      </c>
      <c r="H668" s="68" t="s">
        <v>4781</v>
      </c>
      <c r="I668" s="44"/>
      <c r="J668" s="23"/>
      <c r="K668" s="23"/>
      <c r="L668" s="23"/>
      <c r="M668" s="23"/>
      <c r="N668" s="23"/>
      <c r="O668" s="400"/>
      <c r="P668" s="114" t="s">
        <v>14017</v>
      </c>
      <c r="Q668" s="114" t="s">
        <v>14017</v>
      </c>
      <c r="R668" s="400"/>
      <c r="S668" s="400"/>
      <c r="T668" s="114" t="s">
        <v>156</v>
      </c>
      <c r="U668" s="114">
        <v>2020</v>
      </c>
      <c r="V668" s="400"/>
      <c r="W668" s="400"/>
      <c r="X668" s="400"/>
      <c r="Y668" s="400"/>
      <c r="Z668" s="400"/>
      <c r="AA668" s="400"/>
      <c r="AB668" s="400"/>
      <c r="AC668" s="400"/>
      <c r="AD668" s="400"/>
      <c r="AE668" s="400"/>
      <c r="AF668" s="400"/>
      <c r="AG668" s="400"/>
      <c r="AH668" s="400"/>
      <c r="AI668" s="400"/>
      <c r="AJ668" s="400"/>
      <c r="AK668" s="400"/>
      <c r="AL668" s="400"/>
      <c r="AM668" s="400"/>
      <c r="AN668" s="402"/>
      <c r="AO668" s="393" t="s">
        <v>13598</v>
      </c>
      <c r="AP668" s="368" t="s">
        <v>11249</v>
      </c>
      <c r="AQ668" s="403">
        <v>44161</v>
      </c>
      <c r="AR668" s="121" t="s">
        <v>39</v>
      </c>
      <c r="AS668" s="404"/>
      <c r="AT668" s="404"/>
      <c r="AU668" s="404"/>
      <c r="AV668" s="404"/>
      <c r="AW668" s="404"/>
      <c r="AX668" s="404"/>
      <c r="AY668" s="404"/>
      <c r="AZ668" s="404"/>
      <c r="BA668" s="404"/>
      <c r="BB668" s="404"/>
      <c r="BC668" s="404"/>
      <c r="BD668" s="404"/>
    </row>
    <row r="669" spans="1:56" ht="26.25" customHeight="1">
      <c r="A669" s="398" t="s">
        <v>14018</v>
      </c>
      <c r="B669" s="398" t="s">
        <v>4778</v>
      </c>
      <c r="C669" s="442"/>
      <c r="D669" s="398" t="s">
        <v>13875</v>
      </c>
      <c r="E669" s="63"/>
      <c r="F669" s="617"/>
      <c r="G669" s="41" t="s">
        <v>4781</v>
      </c>
      <c r="H669" s="68" t="s">
        <v>4781</v>
      </c>
      <c r="I669" s="44"/>
      <c r="J669" s="23"/>
      <c r="K669" s="23"/>
      <c r="L669" s="23"/>
      <c r="M669" s="23"/>
      <c r="N669" s="23"/>
      <c r="O669" s="63"/>
      <c r="P669" s="114" t="s">
        <v>14019</v>
      </c>
      <c r="Q669" s="114" t="s">
        <v>14020</v>
      </c>
      <c r="R669" s="63"/>
      <c r="S669" s="63"/>
      <c r="T669" s="114" t="s">
        <v>156</v>
      </c>
      <c r="U669" s="114">
        <v>2020</v>
      </c>
      <c r="V669" s="63"/>
      <c r="W669" s="63"/>
      <c r="X669" s="63"/>
      <c r="Y669" s="63"/>
      <c r="Z669" s="63"/>
      <c r="AA669" s="63"/>
      <c r="AB669" s="63"/>
      <c r="AC669" s="63"/>
      <c r="AD669" s="63"/>
      <c r="AE669" s="400"/>
      <c r="AF669" s="400"/>
      <c r="AG669" s="400"/>
      <c r="AH669" s="400"/>
      <c r="AI669" s="400"/>
      <c r="AJ669" s="400"/>
      <c r="AK669" s="400"/>
      <c r="AL669" s="400"/>
      <c r="AM669" s="400"/>
      <c r="AN669" s="402"/>
      <c r="AO669" s="393" t="s">
        <v>13598</v>
      </c>
      <c r="AP669" s="368" t="s">
        <v>11249</v>
      </c>
      <c r="AQ669" s="403">
        <v>44161</v>
      </c>
      <c r="AR669" s="121" t="s">
        <v>39</v>
      </c>
      <c r="AS669" s="404"/>
      <c r="AT669" s="404"/>
      <c r="AU669" s="404"/>
      <c r="AV669" s="404"/>
      <c r="AW669" s="404"/>
      <c r="AX669" s="404"/>
      <c r="AY669" s="404"/>
      <c r="AZ669" s="404"/>
      <c r="BA669" s="404"/>
      <c r="BB669" s="404"/>
      <c r="BC669" s="404"/>
      <c r="BD669" s="404"/>
    </row>
    <row r="670" spans="1:56" ht="26.25" customHeight="1">
      <c r="A670" s="398" t="s">
        <v>14021</v>
      </c>
      <c r="B670" s="398" t="s">
        <v>4778</v>
      </c>
      <c r="C670" s="399"/>
      <c r="D670" s="398" t="s">
        <v>14022</v>
      </c>
      <c r="E670" s="400"/>
      <c r="F670" s="401"/>
      <c r="G670" s="41" t="s">
        <v>4781</v>
      </c>
      <c r="H670" s="68" t="s">
        <v>4781</v>
      </c>
      <c r="I670" s="44"/>
      <c r="J670" s="23"/>
      <c r="K670" s="23"/>
      <c r="L670" s="23"/>
      <c r="M670" s="23"/>
      <c r="N670" s="23"/>
      <c r="O670" s="400"/>
      <c r="P670" s="114" t="s">
        <v>14023</v>
      </c>
      <c r="Q670" s="114" t="s">
        <v>14023</v>
      </c>
      <c r="R670" s="400"/>
      <c r="S670" s="400"/>
      <c r="T670" s="114" t="s">
        <v>156</v>
      </c>
      <c r="U670" s="114">
        <v>2020</v>
      </c>
      <c r="V670" s="400"/>
      <c r="W670" s="400"/>
      <c r="X670" s="400"/>
      <c r="Y670" s="400"/>
      <c r="Z670" s="400"/>
      <c r="AA670" s="400"/>
      <c r="AB670" s="400"/>
      <c r="AC670" s="400"/>
      <c r="AD670" s="400"/>
      <c r="AE670" s="400"/>
      <c r="AF670" s="400"/>
      <c r="AG670" s="400"/>
      <c r="AH670" s="400"/>
      <c r="AI670" s="400"/>
      <c r="AJ670" s="400"/>
      <c r="AK670" s="400"/>
      <c r="AL670" s="400"/>
      <c r="AM670" s="400"/>
      <c r="AN670" s="402"/>
      <c r="AO670" s="393" t="s">
        <v>13598</v>
      </c>
      <c r="AP670" s="368" t="s">
        <v>11249</v>
      </c>
      <c r="AQ670" s="403">
        <v>44161</v>
      </c>
      <c r="AR670" s="121" t="s">
        <v>39</v>
      </c>
      <c r="AS670" s="404"/>
      <c r="AT670" s="404"/>
      <c r="AU670" s="404"/>
      <c r="AV670" s="404"/>
      <c r="AW670" s="404"/>
      <c r="AX670" s="404"/>
      <c r="AY670" s="404"/>
      <c r="AZ670" s="404"/>
      <c r="BA670" s="404"/>
      <c r="BB670" s="404"/>
      <c r="BC670" s="404"/>
      <c r="BD670" s="404"/>
    </row>
    <row r="671" spans="1:56" ht="26.25" customHeight="1">
      <c r="A671" s="398" t="s">
        <v>14024</v>
      </c>
      <c r="B671" s="398" t="s">
        <v>4778</v>
      </c>
      <c r="C671" s="442"/>
      <c r="D671" s="398" t="s">
        <v>4883</v>
      </c>
      <c r="E671" s="63"/>
      <c r="F671" s="617"/>
      <c r="G671" s="41" t="s">
        <v>4781</v>
      </c>
      <c r="H671" s="68" t="s">
        <v>4781</v>
      </c>
      <c r="I671" s="44"/>
      <c r="J671" s="23"/>
      <c r="K671" s="23"/>
      <c r="L671" s="23"/>
      <c r="M671" s="23"/>
      <c r="N671" s="23"/>
      <c r="O671" s="63"/>
      <c r="P671" s="114" t="s">
        <v>14025</v>
      </c>
      <c r="Q671" s="114" t="s">
        <v>14026</v>
      </c>
      <c r="R671" s="63"/>
      <c r="S671" s="63"/>
      <c r="T671" s="114" t="s">
        <v>156</v>
      </c>
      <c r="U671" s="114">
        <v>2020</v>
      </c>
      <c r="V671" s="63"/>
      <c r="W671" s="63"/>
      <c r="X671" s="63"/>
      <c r="Y671" s="63"/>
      <c r="Z671" s="63"/>
      <c r="AA671" s="63"/>
      <c r="AB671" s="63"/>
      <c r="AC671" s="63"/>
      <c r="AD671" s="63"/>
      <c r="AE671" s="400"/>
      <c r="AF671" s="400"/>
      <c r="AG671" s="400"/>
      <c r="AH671" s="400"/>
      <c r="AI671" s="400"/>
      <c r="AJ671" s="400"/>
      <c r="AK671" s="400"/>
      <c r="AL671" s="400"/>
      <c r="AM671" s="400"/>
      <c r="AN671" s="402"/>
      <c r="AO671" s="393" t="s">
        <v>13598</v>
      </c>
      <c r="AP671" s="368" t="s">
        <v>11249</v>
      </c>
      <c r="AQ671" s="403">
        <v>44161</v>
      </c>
      <c r="AR671" s="121" t="s">
        <v>39</v>
      </c>
      <c r="AS671" s="404"/>
      <c r="AT671" s="404"/>
      <c r="AU671" s="404"/>
      <c r="AV671" s="404"/>
      <c r="AW671" s="404"/>
      <c r="AX671" s="404"/>
      <c r="AY671" s="404"/>
      <c r="AZ671" s="404"/>
      <c r="BA671" s="404"/>
      <c r="BB671" s="404"/>
      <c r="BC671" s="404"/>
      <c r="BD671" s="404"/>
    </row>
    <row r="672" spans="1:56" ht="26.25" customHeight="1">
      <c r="A672" s="362" t="s">
        <v>14027</v>
      </c>
      <c r="B672" s="362" t="s">
        <v>4778</v>
      </c>
      <c r="C672" s="362"/>
      <c r="D672" s="362" t="s">
        <v>5671</v>
      </c>
      <c r="E672" s="363"/>
      <c r="F672" s="18"/>
      <c r="G672" s="618"/>
      <c r="H672" s="70" t="s">
        <v>13612</v>
      </c>
      <c r="I672" s="44"/>
      <c r="J672" s="23"/>
      <c r="K672" s="23"/>
      <c r="L672" s="23"/>
      <c r="M672" s="23"/>
      <c r="N672" s="23"/>
      <c r="O672" s="379"/>
      <c r="P672" s="365" t="s">
        <v>13613</v>
      </c>
      <c r="Q672" s="365"/>
      <c r="R672" s="365"/>
      <c r="S672" s="375"/>
      <c r="T672" s="364" t="s">
        <v>156</v>
      </c>
      <c r="U672" s="364">
        <v>2017</v>
      </c>
      <c r="V672" s="392" t="s">
        <v>4783</v>
      </c>
      <c r="W672" s="363"/>
      <c r="X672" s="363"/>
      <c r="Y672" s="365"/>
      <c r="Z672" s="363"/>
      <c r="AA672" s="363"/>
      <c r="AB672" s="363"/>
      <c r="AC672" s="363"/>
      <c r="AD672" s="363"/>
      <c r="AE672" s="363"/>
      <c r="AF672" s="363"/>
      <c r="AG672" s="363"/>
      <c r="AH672" s="363"/>
      <c r="AI672" s="363"/>
      <c r="AJ672" s="363"/>
      <c r="AK672" s="363"/>
      <c r="AL672" s="365" t="s">
        <v>548</v>
      </c>
      <c r="AM672" s="363"/>
      <c r="AN672" s="619"/>
      <c r="AO672" s="393" t="s">
        <v>13598</v>
      </c>
      <c r="AP672" s="368" t="s">
        <v>11249</v>
      </c>
      <c r="AQ672" s="462">
        <v>44027</v>
      </c>
      <c r="AR672" s="463" t="s">
        <v>39</v>
      </c>
      <c r="AS672" s="464"/>
      <c r="AT672" s="464"/>
      <c r="AU672" s="464"/>
      <c r="AV672" s="464"/>
      <c r="AW672" s="464"/>
      <c r="AX672" s="464"/>
      <c r="AY672" s="464"/>
      <c r="AZ672" s="464"/>
      <c r="BA672" s="464"/>
      <c r="BB672" s="464"/>
      <c r="BC672" s="464"/>
      <c r="BD672" s="464"/>
    </row>
    <row r="673" spans="1:56" ht="26.25" customHeight="1">
      <c r="A673" s="398" t="s">
        <v>14027</v>
      </c>
      <c r="B673" s="398" t="s">
        <v>4778</v>
      </c>
      <c r="C673" s="399"/>
      <c r="D673" s="398" t="s">
        <v>5000</v>
      </c>
      <c r="E673" s="400"/>
      <c r="F673" s="401"/>
      <c r="G673" s="41" t="s">
        <v>4781</v>
      </c>
      <c r="H673" s="68" t="s">
        <v>4781</v>
      </c>
      <c r="I673" s="44"/>
      <c r="J673" s="23"/>
      <c r="K673" s="23"/>
      <c r="L673" s="23"/>
      <c r="M673" s="23"/>
      <c r="N673" s="23"/>
      <c r="O673" s="400"/>
      <c r="P673" s="114" t="s">
        <v>14028</v>
      </c>
      <c r="Q673" s="114" t="s">
        <v>14028</v>
      </c>
      <c r="R673" s="400"/>
      <c r="S673" s="400"/>
      <c r="T673" s="114" t="s">
        <v>156</v>
      </c>
      <c r="U673" s="114">
        <v>2020</v>
      </c>
      <c r="V673" s="400"/>
      <c r="W673" s="400"/>
      <c r="X673" s="400"/>
      <c r="Y673" s="400"/>
      <c r="Z673" s="400"/>
      <c r="AA673" s="400"/>
      <c r="AB673" s="400"/>
      <c r="AC673" s="400"/>
      <c r="AD673" s="400"/>
      <c r="AE673" s="400"/>
      <c r="AF673" s="400"/>
      <c r="AG673" s="400"/>
      <c r="AH673" s="400"/>
      <c r="AI673" s="400"/>
      <c r="AJ673" s="400"/>
      <c r="AK673" s="400"/>
      <c r="AL673" s="400"/>
      <c r="AM673" s="400"/>
      <c r="AN673" s="402"/>
      <c r="AO673" s="393" t="s">
        <v>13598</v>
      </c>
      <c r="AP673" s="368" t="s">
        <v>11249</v>
      </c>
      <c r="AQ673" s="403">
        <v>44161</v>
      </c>
      <c r="AR673" s="121" t="s">
        <v>39</v>
      </c>
      <c r="AS673" s="404"/>
      <c r="AT673" s="404"/>
      <c r="AU673" s="404"/>
      <c r="AV673" s="404"/>
      <c r="AW673" s="404"/>
      <c r="AX673" s="404"/>
      <c r="AY673" s="404"/>
      <c r="AZ673" s="404"/>
      <c r="BA673" s="404"/>
      <c r="BB673" s="404"/>
      <c r="BC673" s="404"/>
      <c r="BD673" s="404"/>
    </row>
    <row r="674" spans="1:56" ht="26.25" customHeight="1">
      <c r="A674" s="398" t="s">
        <v>14029</v>
      </c>
      <c r="B674" s="398" t="s">
        <v>4778</v>
      </c>
      <c r="C674" s="399"/>
      <c r="D674" s="398" t="s">
        <v>5606</v>
      </c>
      <c r="E674" s="400"/>
      <c r="F674" s="401"/>
      <c r="G674" s="41" t="s">
        <v>4781</v>
      </c>
      <c r="H674" s="68" t="s">
        <v>4781</v>
      </c>
      <c r="I674" s="44"/>
      <c r="J674" s="23"/>
      <c r="K674" s="23"/>
      <c r="L674" s="23"/>
      <c r="M674" s="23"/>
      <c r="N674" s="23"/>
      <c r="O674" s="400"/>
      <c r="P674" s="114" t="s">
        <v>14030</v>
      </c>
      <c r="Q674" s="114" t="s">
        <v>14030</v>
      </c>
      <c r="R674" s="400"/>
      <c r="S674" s="400"/>
      <c r="T674" s="114" t="s">
        <v>156</v>
      </c>
      <c r="U674" s="114">
        <v>2020</v>
      </c>
      <c r="V674" s="400"/>
      <c r="W674" s="400"/>
      <c r="X674" s="400"/>
      <c r="Y674" s="400"/>
      <c r="Z674" s="400"/>
      <c r="AA674" s="400"/>
      <c r="AB674" s="400"/>
      <c r="AC674" s="400"/>
      <c r="AD674" s="400"/>
      <c r="AE674" s="400"/>
      <c r="AF674" s="400"/>
      <c r="AG674" s="400"/>
      <c r="AH674" s="400"/>
      <c r="AI674" s="400"/>
      <c r="AJ674" s="400"/>
      <c r="AK674" s="400"/>
      <c r="AL674" s="400"/>
      <c r="AM674" s="400"/>
      <c r="AN674" s="402"/>
      <c r="AO674" s="393" t="s">
        <v>13598</v>
      </c>
      <c r="AP674" s="368" t="s">
        <v>11249</v>
      </c>
      <c r="AQ674" s="403">
        <v>44161</v>
      </c>
      <c r="AR674" s="121" t="s">
        <v>39</v>
      </c>
      <c r="AS674" s="404"/>
      <c r="AT674" s="404"/>
      <c r="AU674" s="404"/>
      <c r="AV674" s="404"/>
      <c r="AW674" s="404"/>
      <c r="AX674" s="404"/>
      <c r="AY674" s="404"/>
      <c r="AZ674" s="404"/>
      <c r="BA674" s="404"/>
      <c r="BB674" s="404"/>
      <c r="BC674" s="404"/>
      <c r="BD674" s="404"/>
    </row>
    <row r="675" spans="1:56" ht="26.25" customHeight="1">
      <c r="A675" s="398" t="s">
        <v>14031</v>
      </c>
      <c r="B675" s="398" t="s">
        <v>4778</v>
      </c>
      <c r="C675" s="399"/>
      <c r="D675" s="398" t="s">
        <v>4971</v>
      </c>
      <c r="E675" s="400"/>
      <c r="F675" s="401"/>
      <c r="G675" s="41" t="s">
        <v>4781</v>
      </c>
      <c r="H675" s="68" t="s">
        <v>4781</v>
      </c>
      <c r="I675" s="44"/>
      <c r="J675" s="23"/>
      <c r="K675" s="23"/>
      <c r="L675" s="23"/>
      <c r="M675" s="23"/>
      <c r="N675" s="23"/>
      <c r="O675" s="400"/>
      <c r="P675" s="114" t="s">
        <v>14032</v>
      </c>
      <c r="Q675" s="114" t="s">
        <v>14032</v>
      </c>
      <c r="R675" s="400"/>
      <c r="S675" s="400"/>
      <c r="T675" s="114" t="s">
        <v>156</v>
      </c>
      <c r="U675" s="114">
        <v>2020</v>
      </c>
      <c r="V675" s="400"/>
      <c r="W675" s="400"/>
      <c r="X675" s="400"/>
      <c r="Y675" s="400"/>
      <c r="Z675" s="400"/>
      <c r="AA675" s="400"/>
      <c r="AB675" s="400"/>
      <c r="AC675" s="400"/>
      <c r="AD675" s="400"/>
      <c r="AE675" s="400"/>
      <c r="AF675" s="400"/>
      <c r="AG675" s="400"/>
      <c r="AH675" s="400"/>
      <c r="AI675" s="400"/>
      <c r="AJ675" s="400"/>
      <c r="AK675" s="400"/>
      <c r="AL675" s="400"/>
      <c r="AM675" s="400"/>
      <c r="AN675" s="402"/>
      <c r="AO675" s="393" t="s">
        <v>13598</v>
      </c>
      <c r="AP675" s="368" t="s">
        <v>11249</v>
      </c>
      <c r="AQ675" s="403">
        <v>44161</v>
      </c>
      <c r="AR675" s="121" t="s">
        <v>39</v>
      </c>
      <c r="AS675" s="404"/>
      <c r="AT675" s="404"/>
      <c r="AU675" s="404"/>
      <c r="AV675" s="404"/>
      <c r="AW675" s="404"/>
      <c r="AX675" s="404"/>
      <c r="AY675" s="404"/>
      <c r="AZ675" s="404"/>
      <c r="BA675" s="404"/>
      <c r="BB675" s="404"/>
      <c r="BC675" s="404"/>
      <c r="BD675" s="404"/>
    </row>
    <row r="676" spans="1:56" ht="26.25" customHeight="1">
      <c r="A676" s="398" t="s">
        <v>14033</v>
      </c>
      <c r="B676" s="398" t="s">
        <v>4778</v>
      </c>
      <c r="C676" s="399"/>
      <c r="D676" s="398" t="s">
        <v>13656</v>
      </c>
      <c r="E676" s="400"/>
      <c r="F676" s="401"/>
      <c r="G676" s="41" t="s">
        <v>4781</v>
      </c>
      <c r="H676" s="68" t="s">
        <v>4781</v>
      </c>
      <c r="I676" s="44"/>
      <c r="J676" s="23"/>
      <c r="K676" s="23"/>
      <c r="L676" s="23"/>
      <c r="M676" s="23"/>
      <c r="N676" s="23"/>
      <c r="O676" s="400"/>
      <c r="P676" s="114" t="s">
        <v>14034</v>
      </c>
      <c r="Q676" s="114" t="s">
        <v>14034</v>
      </c>
      <c r="R676" s="400"/>
      <c r="S676" s="400"/>
      <c r="T676" s="114" t="s">
        <v>156</v>
      </c>
      <c r="U676" s="114">
        <v>2020</v>
      </c>
      <c r="V676" s="400"/>
      <c r="W676" s="400"/>
      <c r="X676" s="400"/>
      <c r="Y676" s="400"/>
      <c r="Z676" s="400"/>
      <c r="AA676" s="400"/>
      <c r="AB676" s="400"/>
      <c r="AC676" s="400"/>
      <c r="AD676" s="400"/>
      <c r="AE676" s="400"/>
      <c r="AF676" s="400"/>
      <c r="AG676" s="400"/>
      <c r="AH676" s="400"/>
      <c r="AI676" s="400"/>
      <c r="AJ676" s="400"/>
      <c r="AK676" s="400"/>
      <c r="AL676" s="400"/>
      <c r="AM676" s="400"/>
      <c r="AN676" s="402"/>
      <c r="AO676" s="393" t="s">
        <v>13598</v>
      </c>
      <c r="AP676" s="368" t="s">
        <v>11249</v>
      </c>
      <c r="AQ676" s="403">
        <v>44161</v>
      </c>
      <c r="AR676" s="121" t="s">
        <v>39</v>
      </c>
      <c r="AS676" s="404"/>
      <c r="AT676" s="404"/>
      <c r="AU676" s="404"/>
      <c r="AV676" s="404"/>
      <c r="AW676" s="404"/>
      <c r="AX676" s="404"/>
      <c r="AY676" s="404"/>
      <c r="AZ676" s="404"/>
      <c r="BA676" s="404"/>
      <c r="BB676" s="404"/>
      <c r="BC676" s="404"/>
      <c r="BD676" s="404"/>
    </row>
    <row r="677" spans="1:56" ht="26.25" customHeight="1">
      <c r="A677" s="398" t="s">
        <v>14035</v>
      </c>
      <c r="B677" s="398" t="s">
        <v>4778</v>
      </c>
      <c r="C677" s="442"/>
      <c r="D677" s="398" t="s">
        <v>5116</v>
      </c>
      <c r="E677" s="63"/>
      <c r="F677" s="617"/>
      <c r="G677" s="41" t="s">
        <v>4781</v>
      </c>
      <c r="H677" s="68" t="s">
        <v>4781</v>
      </c>
      <c r="I677" s="44"/>
      <c r="J677" s="23"/>
      <c r="K677" s="23"/>
      <c r="L677" s="23"/>
      <c r="M677" s="23"/>
      <c r="N677" s="23"/>
      <c r="O677" s="63"/>
      <c r="P677" s="114" t="s">
        <v>14036</v>
      </c>
      <c r="Q677" s="114" t="s">
        <v>14036</v>
      </c>
      <c r="R677" s="63"/>
      <c r="S677" s="63"/>
      <c r="T677" s="114" t="s">
        <v>156</v>
      </c>
      <c r="U677" s="114">
        <v>2020</v>
      </c>
      <c r="V677" s="63"/>
      <c r="W677" s="63"/>
      <c r="X677" s="63"/>
      <c r="Y677" s="63"/>
      <c r="Z677" s="63"/>
      <c r="AA677" s="63"/>
      <c r="AB677" s="63"/>
      <c r="AC677" s="63"/>
      <c r="AD677" s="63"/>
      <c r="AE677" s="400"/>
      <c r="AF677" s="400"/>
      <c r="AG677" s="400"/>
      <c r="AH677" s="400"/>
      <c r="AI677" s="400"/>
      <c r="AJ677" s="400"/>
      <c r="AK677" s="400"/>
      <c r="AL677" s="400"/>
      <c r="AM677" s="400"/>
      <c r="AN677" s="402"/>
      <c r="AO677" s="393" t="s">
        <v>13598</v>
      </c>
      <c r="AP677" s="368" t="s">
        <v>11249</v>
      </c>
      <c r="AQ677" s="403">
        <v>44161</v>
      </c>
      <c r="AR677" s="121" t="s">
        <v>39</v>
      </c>
      <c r="AS677" s="404"/>
      <c r="AT677" s="404"/>
      <c r="AU677" s="404"/>
      <c r="AV677" s="404"/>
      <c r="AW677" s="404"/>
      <c r="AX677" s="404"/>
      <c r="AY677" s="404"/>
      <c r="AZ677" s="404"/>
      <c r="BA677" s="404"/>
      <c r="BB677" s="404"/>
      <c r="BC677" s="404"/>
      <c r="BD677" s="404"/>
    </row>
    <row r="678" spans="1:56" ht="26.25" customHeight="1">
      <c r="A678" s="442" t="s">
        <v>14037</v>
      </c>
      <c r="B678" s="442" t="s">
        <v>4778</v>
      </c>
      <c r="C678" s="443">
        <v>214</v>
      </c>
      <c r="D678" s="442" t="s">
        <v>14038</v>
      </c>
      <c r="E678" s="267" t="s">
        <v>13659</v>
      </c>
      <c r="F678" s="63" t="s">
        <v>7187</v>
      </c>
      <c r="G678" s="63" t="s">
        <v>14039</v>
      </c>
      <c r="H678" s="63"/>
      <c r="I678" s="44"/>
      <c r="J678" s="23"/>
      <c r="K678" s="23"/>
      <c r="L678" s="23"/>
      <c r="M678" s="23"/>
      <c r="N678" s="23"/>
      <c r="O678" s="63" t="s">
        <v>14040</v>
      </c>
      <c r="P678" s="63"/>
      <c r="Q678" s="63"/>
      <c r="R678" s="63"/>
      <c r="S678" s="63"/>
      <c r="T678" s="400" t="s">
        <v>156</v>
      </c>
      <c r="U678" s="400" t="s">
        <v>3035</v>
      </c>
      <c r="V678" s="114" t="s">
        <v>14041</v>
      </c>
      <c r="W678" s="400" t="s">
        <v>13664</v>
      </c>
      <c r="X678" s="400" t="s">
        <v>13665</v>
      </c>
      <c r="Y678" s="400" t="s">
        <v>11242</v>
      </c>
      <c r="Z678" s="400" t="s">
        <v>14042</v>
      </c>
      <c r="AA678" s="400" t="s">
        <v>5283</v>
      </c>
      <c r="AB678" s="400"/>
      <c r="AC678" s="400" t="s">
        <v>13668</v>
      </c>
      <c r="AD678" s="445" t="s">
        <v>180</v>
      </c>
      <c r="AE678" s="446" t="s">
        <v>7198</v>
      </c>
      <c r="AF678" s="447" t="s">
        <v>7199</v>
      </c>
      <c r="AG678" s="447" t="s">
        <v>7200</v>
      </c>
      <c r="AH678" s="447" t="s">
        <v>14043</v>
      </c>
      <c r="AI678" s="447"/>
      <c r="AJ678" s="447"/>
      <c r="AK678" s="447"/>
      <c r="AL678" s="447" t="s">
        <v>548</v>
      </c>
      <c r="AM678" s="448">
        <v>261</v>
      </c>
      <c r="AN678" s="449" t="s">
        <v>14044</v>
      </c>
      <c r="AO678" s="393" t="s">
        <v>13598</v>
      </c>
      <c r="AP678" s="368" t="s">
        <v>11249</v>
      </c>
      <c r="AQ678" s="450">
        <v>44020</v>
      </c>
      <c r="AR678" s="448" t="s">
        <v>3169</v>
      </c>
    </row>
    <row r="679" spans="1:56" ht="26.25" customHeight="1">
      <c r="A679" s="362" t="s">
        <v>14045</v>
      </c>
      <c r="B679" s="362" t="s">
        <v>4778</v>
      </c>
      <c r="C679" s="362"/>
      <c r="D679" s="362" t="s">
        <v>14046</v>
      </c>
      <c r="E679" s="363"/>
      <c r="F679" s="18"/>
      <c r="G679" s="618"/>
      <c r="H679" s="70" t="s">
        <v>13612</v>
      </c>
      <c r="I679" s="44"/>
      <c r="J679" s="23"/>
      <c r="K679" s="23"/>
      <c r="L679" s="23"/>
      <c r="M679" s="23"/>
      <c r="N679" s="23"/>
      <c r="O679" s="379"/>
      <c r="P679" s="365" t="s">
        <v>14047</v>
      </c>
      <c r="Q679" s="365"/>
      <c r="R679" s="365"/>
      <c r="S679" s="375"/>
      <c r="T679" s="364" t="s">
        <v>156</v>
      </c>
      <c r="U679" s="364">
        <v>2017</v>
      </c>
      <c r="V679" s="392" t="s">
        <v>4783</v>
      </c>
      <c r="W679" s="363"/>
      <c r="X679" s="363"/>
      <c r="Y679" s="365"/>
      <c r="Z679" s="363"/>
      <c r="AA679" s="363"/>
      <c r="AB679" s="363"/>
      <c r="AC679" s="363"/>
      <c r="AD679" s="363"/>
      <c r="AE679" s="363"/>
      <c r="AF679" s="363"/>
      <c r="AG679" s="363"/>
      <c r="AH679" s="363"/>
      <c r="AI679" s="363"/>
      <c r="AJ679" s="363"/>
      <c r="AK679" s="363"/>
      <c r="AL679" s="365" t="s">
        <v>548</v>
      </c>
      <c r="AM679" s="363"/>
      <c r="AN679" s="619"/>
      <c r="AO679" s="393" t="s">
        <v>13598</v>
      </c>
      <c r="AP679" s="368" t="s">
        <v>11249</v>
      </c>
      <c r="AQ679" s="462">
        <v>44027</v>
      </c>
      <c r="AR679" s="463" t="s">
        <v>39</v>
      </c>
      <c r="AS679" s="464"/>
      <c r="AT679" s="464"/>
      <c r="AU679" s="464"/>
      <c r="AV679" s="464"/>
      <c r="AW679" s="464"/>
      <c r="AX679" s="464"/>
      <c r="AY679" s="464"/>
      <c r="AZ679" s="464"/>
      <c r="BA679" s="464"/>
      <c r="BB679" s="464"/>
      <c r="BC679" s="464"/>
      <c r="BD679" s="464"/>
    </row>
    <row r="680" spans="1:56" ht="26.25" customHeight="1">
      <c r="A680" s="362" t="s">
        <v>14048</v>
      </c>
      <c r="B680" s="362" t="s">
        <v>4778</v>
      </c>
      <c r="C680" s="362"/>
      <c r="D680" s="362" t="s">
        <v>14046</v>
      </c>
      <c r="E680" s="363"/>
      <c r="F680" s="18"/>
      <c r="G680" s="618"/>
      <c r="H680" s="70" t="s">
        <v>13612</v>
      </c>
      <c r="I680" s="44"/>
      <c r="J680" s="23"/>
      <c r="K680" s="23"/>
      <c r="L680" s="23"/>
      <c r="M680" s="23"/>
      <c r="N680" s="23"/>
      <c r="O680" s="379"/>
      <c r="P680" s="365" t="s">
        <v>14049</v>
      </c>
      <c r="Q680" s="365"/>
      <c r="R680" s="365"/>
      <c r="S680" s="375"/>
      <c r="T680" s="364" t="s">
        <v>156</v>
      </c>
      <c r="U680" s="364">
        <v>2017</v>
      </c>
      <c r="V680" s="392" t="s">
        <v>4783</v>
      </c>
      <c r="W680" s="363"/>
      <c r="X680" s="363"/>
      <c r="Y680" s="365"/>
      <c r="Z680" s="363"/>
      <c r="AA680" s="363"/>
      <c r="AB680" s="363"/>
      <c r="AC680" s="363"/>
      <c r="AD680" s="363"/>
      <c r="AE680" s="363"/>
      <c r="AF680" s="363"/>
      <c r="AG680" s="363"/>
      <c r="AH680" s="363"/>
      <c r="AI680" s="363"/>
      <c r="AJ680" s="363"/>
      <c r="AK680" s="363"/>
      <c r="AL680" s="365" t="s">
        <v>548</v>
      </c>
      <c r="AM680" s="363"/>
      <c r="AN680" s="619"/>
      <c r="AO680" s="393" t="s">
        <v>13598</v>
      </c>
      <c r="AP680" s="368" t="s">
        <v>11249</v>
      </c>
      <c r="AQ680" s="462">
        <v>44027</v>
      </c>
      <c r="AR680" s="463" t="s">
        <v>39</v>
      </c>
      <c r="AS680" s="464"/>
      <c r="AT680" s="464"/>
      <c r="AU680" s="464"/>
      <c r="AV680" s="464"/>
      <c r="AW680" s="464"/>
      <c r="AX680" s="464"/>
      <c r="AY680" s="464"/>
      <c r="AZ680" s="464"/>
      <c r="BA680" s="464"/>
      <c r="BB680" s="464"/>
      <c r="BC680" s="464"/>
      <c r="BD680" s="464"/>
    </row>
    <row r="681" spans="1:56" ht="26.25" customHeight="1">
      <c r="A681" s="362" t="s">
        <v>14050</v>
      </c>
      <c r="B681" s="362" t="s">
        <v>4778</v>
      </c>
      <c r="C681" s="362"/>
      <c r="D681" s="362" t="s">
        <v>14046</v>
      </c>
      <c r="E681" s="363"/>
      <c r="F681" s="18"/>
      <c r="G681" s="618"/>
      <c r="H681" s="70" t="s">
        <v>13612</v>
      </c>
      <c r="I681" s="44"/>
      <c r="J681" s="23"/>
      <c r="K681" s="23"/>
      <c r="L681" s="23"/>
      <c r="M681" s="23"/>
      <c r="N681" s="23"/>
      <c r="O681" s="379"/>
      <c r="P681" s="365" t="s">
        <v>14051</v>
      </c>
      <c r="Q681" s="365"/>
      <c r="R681" s="365"/>
      <c r="S681" s="375"/>
      <c r="T681" s="364" t="s">
        <v>156</v>
      </c>
      <c r="U681" s="364">
        <v>2017</v>
      </c>
      <c r="V681" s="392" t="s">
        <v>4783</v>
      </c>
      <c r="W681" s="363"/>
      <c r="X681" s="363"/>
      <c r="Y681" s="365"/>
      <c r="Z681" s="363"/>
      <c r="AA681" s="363"/>
      <c r="AB681" s="363"/>
      <c r="AC681" s="363"/>
      <c r="AD681" s="363"/>
      <c r="AE681" s="363"/>
      <c r="AF681" s="363"/>
      <c r="AG681" s="363"/>
      <c r="AH681" s="363"/>
      <c r="AI681" s="363"/>
      <c r="AJ681" s="363"/>
      <c r="AK681" s="363"/>
      <c r="AL681" s="365" t="s">
        <v>548</v>
      </c>
      <c r="AM681" s="363"/>
      <c r="AN681" s="619"/>
      <c r="AO681" s="393" t="s">
        <v>13598</v>
      </c>
      <c r="AP681" s="368" t="s">
        <v>11249</v>
      </c>
      <c r="AQ681" s="462">
        <v>44027</v>
      </c>
      <c r="AR681" s="463" t="s">
        <v>39</v>
      </c>
      <c r="AS681" s="464"/>
      <c r="AT681" s="464"/>
      <c r="AU681" s="464"/>
      <c r="AV681" s="464"/>
      <c r="AW681" s="464"/>
      <c r="AX681" s="464"/>
      <c r="AY681" s="464"/>
      <c r="AZ681" s="464"/>
      <c r="BA681" s="464"/>
      <c r="BB681" s="464"/>
      <c r="BC681" s="464"/>
      <c r="BD681" s="464"/>
    </row>
    <row r="682" spans="1:56" ht="26.25" customHeight="1">
      <c r="A682" s="398" t="s">
        <v>14052</v>
      </c>
      <c r="B682" s="398" t="s">
        <v>4778</v>
      </c>
      <c r="C682" s="442"/>
      <c r="D682" s="398" t="s">
        <v>13621</v>
      </c>
      <c r="E682" s="63"/>
      <c r="F682" s="617"/>
      <c r="G682" s="41" t="s">
        <v>4781</v>
      </c>
      <c r="H682" s="68" t="s">
        <v>4781</v>
      </c>
      <c r="I682" s="44"/>
      <c r="J682" s="23"/>
      <c r="K682" s="23"/>
      <c r="L682" s="23"/>
      <c r="M682" s="23"/>
      <c r="N682" s="23"/>
      <c r="O682" s="63"/>
      <c r="P682" s="114" t="s">
        <v>14053</v>
      </c>
      <c r="Q682" s="114" t="s">
        <v>14054</v>
      </c>
      <c r="R682" s="63"/>
      <c r="S682" s="63"/>
      <c r="T682" s="114" t="s">
        <v>156</v>
      </c>
      <c r="U682" s="114">
        <v>2020</v>
      </c>
      <c r="V682" s="63"/>
      <c r="W682" s="63"/>
      <c r="X682" s="63"/>
      <c r="Y682" s="63"/>
      <c r="Z682" s="63"/>
      <c r="AA682" s="63"/>
      <c r="AB682" s="63"/>
      <c r="AC682" s="63"/>
      <c r="AD682" s="63"/>
      <c r="AE682" s="400"/>
      <c r="AF682" s="400"/>
      <c r="AG682" s="400"/>
      <c r="AH682" s="400"/>
      <c r="AI682" s="400"/>
      <c r="AJ682" s="400"/>
      <c r="AK682" s="400"/>
      <c r="AL682" s="400"/>
      <c r="AM682" s="400"/>
      <c r="AN682" s="402"/>
      <c r="AO682" s="393" t="s">
        <v>13598</v>
      </c>
      <c r="AP682" s="368" t="s">
        <v>11249</v>
      </c>
      <c r="AQ682" s="403">
        <v>44161</v>
      </c>
      <c r="AR682" s="121" t="s">
        <v>39</v>
      </c>
      <c r="AS682" s="404"/>
      <c r="AT682" s="404"/>
      <c r="AU682" s="404"/>
      <c r="AV682" s="404"/>
      <c r="AW682" s="404"/>
      <c r="AX682" s="404"/>
      <c r="AY682" s="404"/>
      <c r="AZ682" s="404"/>
      <c r="BA682" s="404"/>
      <c r="BB682" s="404"/>
      <c r="BC682" s="404"/>
      <c r="BD682" s="404"/>
    </row>
    <row r="683" spans="1:56" ht="26.25" customHeight="1">
      <c r="A683" s="362" t="s">
        <v>14055</v>
      </c>
      <c r="B683" s="362" t="s">
        <v>4778</v>
      </c>
      <c r="C683" s="362"/>
      <c r="D683" s="362" t="s">
        <v>5082</v>
      </c>
      <c r="E683" s="363"/>
      <c r="F683" s="18"/>
      <c r="G683" s="618"/>
      <c r="H683" s="70" t="s">
        <v>13612</v>
      </c>
      <c r="I683" s="44"/>
      <c r="J683" s="23"/>
      <c r="K683" s="23"/>
      <c r="L683" s="23"/>
      <c r="M683" s="23"/>
      <c r="N683" s="23"/>
      <c r="O683" s="379"/>
      <c r="P683" s="365" t="s">
        <v>13988</v>
      </c>
      <c r="Q683" s="365"/>
      <c r="R683" s="365"/>
      <c r="S683" s="375"/>
      <c r="T683" s="364" t="s">
        <v>156</v>
      </c>
      <c r="U683" s="364">
        <v>2017</v>
      </c>
      <c r="V683" s="392" t="s">
        <v>4783</v>
      </c>
      <c r="W683" s="363"/>
      <c r="X683" s="363"/>
      <c r="Y683" s="365"/>
      <c r="Z683" s="363"/>
      <c r="AA683" s="363"/>
      <c r="AB683" s="363"/>
      <c r="AC683" s="363"/>
      <c r="AD683" s="363"/>
      <c r="AE683" s="363"/>
      <c r="AF683" s="363"/>
      <c r="AG683" s="363"/>
      <c r="AH683" s="363"/>
      <c r="AI683" s="363"/>
      <c r="AJ683" s="363"/>
      <c r="AK683" s="363"/>
      <c r="AL683" s="365" t="s">
        <v>548</v>
      </c>
      <c r="AM683" s="363"/>
      <c r="AN683" s="619"/>
      <c r="AO683" s="393" t="s">
        <v>13598</v>
      </c>
      <c r="AP683" s="368" t="s">
        <v>11249</v>
      </c>
      <c r="AQ683" s="462">
        <v>44027</v>
      </c>
      <c r="AR683" s="463" t="s">
        <v>39</v>
      </c>
      <c r="AS683" s="464"/>
      <c r="AT683" s="464"/>
      <c r="AU683" s="464"/>
      <c r="AV683" s="464"/>
      <c r="AW683" s="464"/>
      <c r="AX683" s="464"/>
      <c r="AY683" s="464"/>
      <c r="AZ683" s="464"/>
      <c r="BA683" s="464"/>
      <c r="BB683" s="464"/>
      <c r="BC683" s="464"/>
      <c r="BD683" s="464"/>
    </row>
    <row r="684" spans="1:56" ht="26.25" customHeight="1">
      <c r="A684" s="398" t="s">
        <v>14056</v>
      </c>
      <c r="B684" s="398" t="s">
        <v>4778</v>
      </c>
      <c r="C684" s="399"/>
      <c r="D684" s="398" t="s">
        <v>14057</v>
      </c>
      <c r="E684" s="400"/>
      <c r="F684" s="401"/>
      <c r="G684" s="41" t="s">
        <v>4781</v>
      </c>
      <c r="H684" s="68" t="s">
        <v>4781</v>
      </c>
      <c r="I684" s="44"/>
      <c r="J684" s="23"/>
      <c r="K684" s="23"/>
      <c r="L684" s="23"/>
      <c r="M684" s="23"/>
      <c r="N684" s="23"/>
      <c r="O684" s="400"/>
      <c r="P684" s="114" t="s">
        <v>14058</v>
      </c>
      <c r="Q684" s="114" t="s">
        <v>14058</v>
      </c>
      <c r="R684" s="400"/>
      <c r="S684" s="400"/>
      <c r="T684" s="114" t="s">
        <v>156</v>
      </c>
      <c r="U684" s="114">
        <v>2020</v>
      </c>
      <c r="V684" s="400"/>
      <c r="W684" s="400"/>
      <c r="X684" s="400"/>
      <c r="Y684" s="400"/>
      <c r="Z684" s="400"/>
      <c r="AA684" s="400"/>
      <c r="AB684" s="400"/>
      <c r="AC684" s="400"/>
      <c r="AD684" s="400"/>
      <c r="AE684" s="400"/>
      <c r="AF684" s="400"/>
      <c r="AG684" s="400"/>
      <c r="AH684" s="400"/>
      <c r="AI684" s="400"/>
      <c r="AJ684" s="400"/>
      <c r="AK684" s="400"/>
      <c r="AL684" s="400"/>
      <c r="AM684" s="400"/>
      <c r="AN684" s="402"/>
      <c r="AO684" s="393" t="s">
        <v>13598</v>
      </c>
      <c r="AP684" s="368" t="s">
        <v>11249</v>
      </c>
      <c r="AQ684" s="403">
        <v>44161</v>
      </c>
      <c r="AR684" s="121" t="s">
        <v>39</v>
      </c>
      <c r="AS684" s="404"/>
      <c r="AT684" s="404"/>
      <c r="AU684" s="404"/>
      <c r="AV684" s="404"/>
      <c r="AW684" s="404"/>
      <c r="AX684" s="404"/>
      <c r="AY684" s="404"/>
      <c r="AZ684" s="404"/>
      <c r="BA684" s="404"/>
      <c r="BB684" s="404"/>
      <c r="BC684" s="404"/>
      <c r="BD684" s="404"/>
    </row>
    <row r="685" spans="1:56" ht="26.25" customHeight="1">
      <c r="A685" s="398" t="s">
        <v>14059</v>
      </c>
      <c r="B685" s="398" t="s">
        <v>4778</v>
      </c>
      <c r="C685" s="399"/>
      <c r="D685" s="398" t="s">
        <v>5606</v>
      </c>
      <c r="E685" s="400"/>
      <c r="F685" s="401"/>
      <c r="G685" s="41" t="s">
        <v>4781</v>
      </c>
      <c r="H685" s="68" t="s">
        <v>4781</v>
      </c>
      <c r="I685" s="44"/>
      <c r="J685" s="23"/>
      <c r="K685" s="23"/>
      <c r="L685" s="23"/>
      <c r="M685" s="23"/>
      <c r="N685" s="23"/>
      <c r="O685" s="400"/>
      <c r="P685" s="114" t="s">
        <v>14060</v>
      </c>
      <c r="Q685" s="114" t="s">
        <v>14060</v>
      </c>
      <c r="R685" s="400"/>
      <c r="S685" s="400"/>
      <c r="T685" s="114" t="s">
        <v>156</v>
      </c>
      <c r="U685" s="114">
        <v>2020</v>
      </c>
      <c r="V685" s="400"/>
      <c r="W685" s="400"/>
      <c r="X685" s="400"/>
      <c r="Y685" s="400"/>
      <c r="Z685" s="400"/>
      <c r="AA685" s="400"/>
      <c r="AB685" s="400"/>
      <c r="AC685" s="400"/>
      <c r="AD685" s="400"/>
      <c r="AE685" s="400"/>
      <c r="AF685" s="400"/>
      <c r="AG685" s="400"/>
      <c r="AH685" s="400"/>
      <c r="AI685" s="400"/>
      <c r="AJ685" s="400"/>
      <c r="AK685" s="400"/>
      <c r="AL685" s="400"/>
      <c r="AM685" s="400"/>
      <c r="AN685" s="402"/>
      <c r="AO685" s="393" t="s">
        <v>13598</v>
      </c>
      <c r="AP685" s="368" t="s">
        <v>11249</v>
      </c>
      <c r="AQ685" s="403">
        <v>44161</v>
      </c>
      <c r="AR685" s="121" t="s">
        <v>39</v>
      </c>
      <c r="AS685" s="404"/>
      <c r="AT685" s="404"/>
      <c r="AU685" s="404"/>
      <c r="AV685" s="404"/>
      <c r="AW685" s="404"/>
      <c r="AX685" s="404"/>
      <c r="AY685" s="404"/>
      <c r="AZ685" s="404"/>
      <c r="BA685" s="404"/>
      <c r="BB685" s="404"/>
      <c r="BC685" s="404"/>
      <c r="BD685" s="404"/>
    </row>
    <row r="686" spans="1:56" ht="26.25" customHeight="1">
      <c r="A686" s="398" t="s">
        <v>14061</v>
      </c>
      <c r="B686" s="398" t="s">
        <v>4778</v>
      </c>
      <c r="C686" s="399"/>
      <c r="D686" s="398" t="s">
        <v>14062</v>
      </c>
      <c r="E686" s="400"/>
      <c r="F686" s="401"/>
      <c r="G686" s="41" t="s">
        <v>4781</v>
      </c>
      <c r="H686" s="68" t="s">
        <v>4781</v>
      </c>
      <c r="I686" s="44"/>
      <c r="J686" s="23"/>
      <c r="K686" s="23"/>
      <c r="L686" s="23"/>
      <c r="M686" s="23"/>
      <c r="N686" s="23"/>
      <c r="O686" s="400"/>
      <c r="P686" s="114" t="s">
        <v>14063</v>
      </c>
      <c r="Q686" s="114" t="s">
        <v>14063</v>
      </c>
      <c r="R686" s="400"/>
      <c r="S686" s="400"/>
      <c r="T686" s="114" t="s">
        <v>156</v>
      </c>
      <c r="U686" s="114">
        <v>2020</v>
      </c>
      <c r="V686" s="400"/>
      <c r="W686" s="400"/>
      <c r="X686" s="400"/>
      <c r="Y686" s="400"/>
      <c r="Z686" s="400"/>
      <c r="AA686" s="400"/>
      <c r="AB686" s="400"/>
      <c r="AC686" s="400"/>
      <c r="AD686" s="400"/>
      <c r="AE686" s="400"/>
      <c r="AF686" s="400"/>
      <c r="AG686" s="400"/>
      <c r="AH686" s="400"/>
      <c r="AI686" s="400"/>
      <c r="AJ686" s="400"/>
      <c r="AK686" s="400"/>
      <c r="AL686" s="400"/>
      <c r="AM686" s="400"/>
      <c r="AN686" s="402"/>
      <c r="AO686" s="393" t="s">
        <v>13598</v>
      </c>
      <c r="AP686" s="368" t="s">
        <v>11249</v>
      </c>
      <c r="AQ686" s="403">
        <v>44161</v>
      </c>
      <c r="AR686" s="121" t="s">
        <v>39</v>
      </c>
      <c r="AS686" s="404"/>
      <c r="AT686" s="404"/>
      <c r="AU686" s="404"/>
      <c r="AV686" s="404"/>
      <c r="AW686" s="404"/>
      <c r="AX686" s="404"/>
      <c r="AY686" s="404"/>
      <c r="AZ686" s="404"/>
      <c r="BA686" s="404"/>
      <c r="BB686" s="404"/>
      <c r="BC686" s="404"/>
      <c r="BD686" s="404"/>
    </row>
    <row r="687" spans="1:56" ht="26.25" customHeight="1">
      <c r="A687" s="398" t="s">
        <v>14064</v>
      </c>
      <c r="B687" s="398" t="s">
        <v>4778</v>
      </c>
      <c r="C687" s="442"/>
      <c r="D687" s="398" t="s">
        <v>14065</v>
      </c>
      <c r="E687" s="63"/>
      <c r="F687" s="617"/>
      <c r="G687" s="41" t="s">
        <v>4781</v>
      </c>
      <c r="H687" s="68" t="s">
        <v>4781</v>
      </c>
      <c r="I687" s="44"/>
      <c r="J687" s="23"/>
      <c r="K687" s="23"/>
      <c r="L687" s="23"/>
      <c r="M687" s="23"/>
      <c r="N687" s="23"/>
      <c r="O687" s="63"/>
      <c r="P687" s="114" t="s">
        <v>14066</v>
      </c>
      <c r="Q687" s="114" t="s">
        <v>14066</v>
      </c>
      <c r="R687" s="63"/>
      <c r="S687" s="63"/>
      <c r="T687" s="114" t="s">
        <v>156</v>
      </c>
      <c r="U687" s="114">
        <v>2020</v>
      </c>
      <c r="V687" s="63"/>
      <c r="W687" s="63"/>
      <c r="X687" s="63"/>
      <c r="Y687" s="63"/>
      <c r="Z687" s="63"/>
      <c r="AA687" s="63"/>
      <c r="AB687" s="63"/>
      <c r="AC687" s="63"/>
      <c r="AD687" s="63"/>
      <c r="AE687" s="400"/>
      <c r="AF687" s="400"/>
      <c r="AG687" s="400"/>
      <c r="AH687" s="400"/>
      <c r="AI687" s="400"/>
      <c r="AJ687" s="400"/>
      <c r="AK687" s="400"/>
      <c r="AL687" s="400"/>
      <c r="AM687" s="400"/>
      <c r="AN687" s="402"/>
      <c r="AO687" s="393" t="s">
        <v>13598</v>
      </c>
      <c r="AP687" s="368" t="s">
        <v>11249</v>
      </c>
      <c r="AQ687" s="403">
        <v>44161</v>
      </c>
      <c r="AR687" s="121" t="s">
        <v>39</v>
      </c>
      <c r="AS687" s="404"/>
      <c r="AT687" s="404"/>
      <c r="AU687" s="404"/>
      <c r="AV687" s="404"/>
      <c r="AW687" s="404"/>
      <c r="AX687" s="404"/>
      <c r="AY687" s="404"/>
      <c r="AZ687" s="404"/>
      <c r="BA687" s="404"/>
      <c r="BB687" s="404"/>
      <c r="BC687" s="404"/>
      <c r="BD687" s="404"/>
    </row>
    <row r="688" spans="1:56" ht="26.25" customHeight="1">
      <c r="A688" s="398" t="s">
        <v>14067</v>
      </c>
      <c r="B688" s="398" t="s">
        <v>4778</v>
      </c>
      <c r="C688" s="442"/>
      <c r="D688" s="398" t="s">
        <v>14068</v>
      </c>
      <c r="E688" s="63"/>
      <c r="F688" s="617"/>
      <c r="G688" s="41" t="s">
        <v>4781</v>
      </c>
      <c r="H688" s="68" t="s">
        <v>4781</v>
      </c>
      <c r="I688" s="44"/>
      <c r="J688" s="23"/>
      <c r="K688" s="23"/>
      <c r="L688" s="23"/>
      <c r="M688" s="23"/>
      <c r="N688" s="23"/>
      <c r="O688" s="63"/>
      <c r="P688" s="114" t="s">
        <v>14069</v>
      </c>
      <c r="Q688" s="114" t="s">
        <v>14070</v>
      </c>
      <c r="R688" s="63"/>
      <c r="S688" s="63"/>
      <c r="T688" s="114" t="s">
        <v>156</v>
      </c>
      <c r="U688" s="114">
        <v>2020</v>
      </c>
      <c r="V688" s="63"/>
      <c r="W688" s="63"/>
      <c r="X688" s="63"/>
      <c r="Y688" s="63"/>
      <c r="Z688" s="63"/>
      <c r="AA688" s="63"/>
      <c r="AB688" s="63"/>
      <c r="AC688" s="63"/>
      <c r="AD688" s="63"/>
      <c r="AE688" s="400"/>
      <c r="AF688" s="400"/>
      <c r="AG688" s="400"/>
      <c r="AH688" s="400"/>
      <c r="AI688" s="400"/>
      <c r="AJ688" s="400"/>
      <c r="AK688" s="400"/>
      <c r="AL688" s="400"/>
      <c r="AM688" s="400"/>
      <c r="AN688" s="402"/>
      <c r="AO688" s="393" t="s">
        <v>13598</v>
      </c>
      <c r="AP688" s="368" t="s">
        <v>11249</v>
      </c>
      <c r="AQ688" s="403">
        <v>44161</v>
      </c>
      <c r="AR688" s="121" t="s">
        <v>39</v>
      </c>
      <c r="AS688" s="404"/>
      <c r="AT688" s="404"/>
      <c r="AU688" s="404"/>
      <c r="AV688" s="404"/>
      <c r="AW688" s="404"/>
      <c r="AX688" s="404"/>
      <c r="AY688" s="404"/>
      <c r="AZ688" s="404"/>
      <c r="BA688" s="404"/>
      <c r="BB688" s="404"/>
      <c r="BC688" s="404"/>
      <c r="BD688" s="404"/>
    </row>
    <row r="689" spans="1:56" ht="26.25" customHeight="1">
      <c r="A689" s="361" t="s">
        <v>6591</v>
      </c>
      <c r="B689" s="361" t="s">
        <v>4778</v>
      </c>
      <c r="C689" s="60"/>
      <c r="D689" s="361" t="s">
        <v>5422</v>
      </c>
      <c r="E689" s="363"/>
      <c r="F689" s="18"/>
      <c r="G689" s="618"/>
      <c r="H689" s="375" t="s">
        <v>14071</v>
      </c>
      <c r="I689" s="44"/>
      <c r="J689" s="23"/>
      <c r="K689" s="23"/>
      <c r="L689" s="23"/>
      <c r="M689" s="23"/>
      <c r="N689" s="23"/>
      <c r="O689" s="482"/>
      <c r="P689" s="375" t="s">
        <v>14072</v>
      </c>
      <c r="Q689" s="375" t="s">
        <v>14073</v>
      </c>
      <c r="R689" s="631"/>
      <c r="S689" s="363"/>
      <c r="T689" s="365" t="s">
        <v>156</v>
      </c>
      <c r="U689" s="365">
        <v>2017</v>
      </c>
      <c r="V689" s="392" t="s">
        <v>4783</v>
      </c>
      <c r="W689" s="363"/>
      <c r="X689" s="363"/>
      <c r="Y689" s="363"/>
      <c r="Z689" s="363"/>
      <c r="AA689" s="632" t="s">
        <v>14074</v>
      </c>
      <c r="AB689" s="363"/>
      <c r="AC689" s="363"/>
      <c r="AD689" s="363"/>
      <c r="AE689" s="363"/>
      <c r="AF689" s="363"/>
      <c r="AG689" s="363"/>
      <c r="AH689" s="363"/>
      <c r="AI689" s="363"/>
      <c r="AJ689" s="633"/>
      <c r="AK689" s="631"/>
      <c r="AL689" s="365" t="s">
        <v>548</v>
      </c>
      <c r="AM689" s="634"/>
      <c r="AN689" s="635" t="s">
        <v>14075</v>
      </c>
      <c r="AO689" s="393" t="s">
        <v>13598</v>
      </c>
      <c r="AP689" s="368" t="s">
        <v>11249</v>
      </c>
      <c r="AQ689" s="462">
        <v>44120</v>
      </c>
      <c r="AR689" s="463" t="s">
        <v>39</v>
      </c>
      <c r="AS689" s="464"/>
      <c r="AT689" s="464"/>
      <c r="AU689" s="464"/>
      <c r="AV689" s="464"/>
      <c r="AW689" s="464"/>
      <c r="AX689" s="464"/>
      <c r="AY689" s="464"/>
      <c r="AZ689" s="464"/>
      <c r="BA689" s="464"/>
      <c r="BB689" s="464"/>
      <c r="BC689" s="464"/>
      <c r="BD689" s="464"/>
    </row>
    <row r="690" spans="1:56" ht="26.25" customHeight="1">
      <c r="A690" s="362" t="s">
        <v>14076</v>
      </c>
      <c r="B690" s="362" t="s">
        <v>4778</v>
      </c>
      <c r="C690" s="362"/>
      <c r="D690" s="362" t="s">
        <v>4785</v>
      </c>
      <c r="E690" s="363"/>
      <c r="F690" s="18"/>
      <c r="G690" s="618"/>
      <c r="H690" s="70" t="s">
        <v>13612</v>
      </c>
      <c r="I690" s="44"/>
      <c r="J690" s="23"/>
      <c r="K690" s="23"/>
      <c r="L690" s="23"/>
      <c r="M690" s="23"/>
      <c r="N690" s="23"/>
      <c r="O690" s="379"/>
      <c r="P690" s="365" t="s">
        <v>13680</v>
      </c>
      <c r="Q690" s="365"/>
      <c r="R690" s="365"/>
      <c r="S690" s="375"/>
      <c r="T690" s="364" t="s">
        <v>156</v>
      </c>
      <c r="U690" s="364">
        <v>2017</v>
      </c>
      <c r="V690" s="392" t="s">
        <v>4783</v>
      </c>
      <c r="W690" s="363"/>
      <c r="X690" s="363"/>
      <c r="Y690" s="365"/>
      <c r="Z690" s="363"/>
      <c r="AA690" s="363"/>
      <c r="AB690" s="363"/>
      <c r="AC690" s="363"/>
      <c r="AD690" s="363"/>
      <c r="AE690" s="363"/>
      <c r="AF690" s="363"/>
      <c r="AG690" s="363"/>
      <c r="AH690" s="363"/>
      <c r="AI690" s="363"/>
      <c r="AJ690" s="363"/>
      <c r="AK690" s="363"/>
      <c r="AL690" s="365" t="s">
        <v>548</v>
      </c>
      <c r="AM690" s="363"/>
      <c r="AN690" s="619"/>
      <c r="AO690" s="393" t="s">
        <v>13598</v>
      </c>
      <c r="AP690" s="368" t="s">
        <v>11249</v>
      </c>
      <c r="AQ690" s="462">
        <v>44027</v>
      </c>
      <c r="AR690" s="463" t="s">
        <v>39</v>
      </c>
      <c r="AS690" s="464"/>
      <c r="AT690" s="464"/>
      <c r="AU690" s="464"/>
      <c r="AV690" s="464"/>
      <c r="AW690" s="464"/>
      <c r="AX690" s="464"/>
      <c r="AY690" s="464"/>
      <c r="AZ690" s="464"/>
      <c r="BA690" s="464"/>
      <c r="BB690" s="464"/>
      <c r="BC690" s="464"/>
      <c r="BD690" s="464"/>
    </row>
    <row r="691" spans="1:56" ht="26.25" customHeight="1">
      <c r="A691" s="398" t="s">
        <v>14076</v>
      </c>
      <c r="B691" s="398" t="s">
        <v>4778</v>
      </c>
      <c r="C691" s="399"/>
      <c r="D691" s="398" t="s">
        <v>5331</v>
      </c>
      <c r="E691" s="400"/>
      <c r="F691" s="401"/>
      <c r="G691" s="41" t="s">
        <v>4781</v>
      </c>
      <c r="H691" s="68" t="s">
        <v>4781</v>
      </c>
      <c r="I691" s="44"/>
      <c r="J691" s="23"/>
      <c r="K691" s="23"/>
      <c r="L691" s="23"/>
      <c r="M691" s="23"/>
      <c r="N691" s="23"/>
      <c r="O691" s="400"/>
      <c r="P691" s="114" t="s">
        <v>14077</v>
      </c>
      <c r="Q691" s="114" t="s">
        <v>14077</v>
      </c>
      <c r="R691" s="400"/>
      <c r="S691" s="400"/>
      <c r="T691" s="114" t="s">
        <v>156</v>
      </c>
      <c r="U691" s="114">
        <v>2020</v>
      </c>
      <c r="V691" s="400"/>
      <c r="W691" s="400"/>
      <c r="X691" s="400"/>
      <c r="Y691" s="400"/>
      <c r="Z691" s="400"/>
      <c r="AA691" s="400"/>
      <c r="AB691" s="400"/>
      <c r="AC691" s="400"/>
      <c r="AD691" s="400"/>
      <c r="AE691" s="400"/>
      <c r="AF691" s="400"/>
      <c r="AG691" s="400"/>
      <c r="AH691" s="400"/>
      <c r="AI691" s="400"/>
      <c r="AJ691" s="400"/>
      <c r="AK691" s="400"/>
      <c r="AL691" s="400"/>
      <c r="AM691" s="400"/>
      <c r="AN691" s="402"/>
      <c r="AO691" s="393" t="s">
        <v>13598</v>
      </c>
      <c r="AP691" s="368" t="s">
        <v>11249</v>
      </c>
      <c r="AQ691" s="403">
        <v>44161</v>
      </c>
      <c r="AR691" s="121" t="s">
        <v>39</v>
      </c>
      <c r="AS691" s="404"/>
      <c r="AT691" s="404"/>
      <c r="AU691" s="404"/>
      <c r="AV691" s="404"/>
      <c r="AW691" s="404"/>
      <c r="AX691" s="404"/>
      <c r="AY691" s="404"/>
      <c r="AZ691" s="404"/>
      <c r="BA691" s="404"/>
      <c r="BB691" s="404"/>
      <c r="BC691" s="404"/>
      <c r="BD691" s="404"/>
    </row>
    <row r="692" spans="1:56" ht="26.25" customHeight="1">
      <c r="A692" s="398" t="s">
        <v>14078</v>
      </c>
      <c r="B692" s="398" t="s">
        <v>4778</v>
      </c>
      <c r="C692" s="399"/>
      <c r="D692" s="398" t="s">
        <v>7567</v>
      </c>
      <c r="E692" s="400"/>
      <c r="F692" s="401"/>
      <c r="G692" s="41" t="s">
        <v>4781</v>
      </c>
      <c r="H692" s="68" t="s">
        <v>4781</v>
      </c>
      <c r="I692" s="44"/>
      <c r="J692" s="23"/>
      <c r="K692" s="23"/>
      <c r="L692" s="23"/>
      <c r="M692" s="23"/>
      <c r="N692" s="23"/>
      <c r="O692" s="400"/>
      <c r="P692" s="114" t="s">
        <v>14079</v>
      </c>
      <c r="Q692" s="114" t="s">
        <v>14079</v>
      </c>
      <c r="R692" s="400"/>
      <c r="S692" s="400"/>
      <c r="T692" s="114" t="s">
        <v>156</v>
      </c>
      <c r="U692" s="114">
        <v>2020</v>
      </c>
      <c r="V692" s="400"/>
      <c r="W692" s="400"/>
      <c r="X692" s="400"/>
      <c r="Y692" s="400"/>
      <c r="Z692" s="400"/>
      <c r="AA692" s="400"/>
      <c r="AB692" s="400"/>
      <c r="AC692" s="400"/>
      <c r="AD692" s="400"/>
      <c r="AE692" s="400"/>
      <c r="AF692" s="400"/>
      <c r="AG692" s="400"/>
      <c r="AH692" s="400"/>
      <c r="AI692" s="400"/>
      <c r="AJ692" s="400"/>
      <c r="AK692" s="400"/>
      <c r="AL692" s="400"/>
      <c r="AM692" s="400"/>
      <c r="AN692" s="402"/>
      <c r="AO692" s="393" t="s">
        <v>13598</v>
      </c>
      <c r="AP692" s="368" t="s">
        <v>11249</v>
      </c>
      <c r="AQ692" s="403">
        <v>44161</v>
      </c>
      <c r="AR692" s="121" t="s">
        <v>39</v>
      </c>
      <c r="AS692" s="404"/>
      <c r="AT692" s="404"/>
      <c r="AU692" s="404"/>
      <c r="AV692" s="404"/>
      <c r="AW692" s="404"/>
      <c r="AX692" s="404"/>
      <c r="AY692" s="404"/>
      <c r="AZ692" s="404"/>
      <c r="BA692" s="404"/>
      <c r="BB692" s="404"/>
      <c r="BC692" s="404"/>
      <c r="BD692" s="404"/>
    </row>
    <row r="693" spans="1:56" ht="26.25" customHeight="1">
      <c r="A693" s="398" t="s">
        <v>14080</v>
      </c>
      <c r="B693" s="398" t="s">
        <v>4778</v>
      </c>
      <c r="C693" s="399"/>
      <c r="D693" s="398" t="s">
        <v>13697</v>
      </c>
      <c r="E693" s="400"/>
      <c r="F693" s="401"/>
      <c r="G693" s="41" t="s">
        <v>4781</v>
      </c>
      <c r="H693" s="68" t="s">
        <v>4781</v>
      </c>
      <c r="I693" s="44"/>
      <c r="J693" s="23"/>
      <c r="K693" s="23"/>
      <c r="L693" s="23"/>
      <c r="M693" s="23"/>
      <c r="N693" s="23"/>
      <c r="O693" s="400"/>
      <c r="P693" s="114" t="s">
        <v>14081</v>
      </c>
      <c r="Q693" s="114" t="s">
        <v>14081</v>
      </c>
      <c r="R693" s="400"/>
      <c r="S693" s="400"/>
      <c r="T693" s="114" t="s">
        <v>156</v>
      </c>
      <c r="U693" s="114">
        <v>2020</v>
      </c>
      <c r="V693" s="400"/>
      <c r="W693" s="400"/>
      <c r="X693" s="400"/>
      <c r="Y693" s="400"/>
      <c r="Z693" s="400"/>
      <c r="AA693" s="400"/>
      <c r="AB693" s="400"/>
      <c r="AC693" s="400"/>
      <c r="AD693" s="400"/>
      <c r="AE693" s="400"/>
      <c r="AF693" s="400"/>
      <c r="AG693" s="400"/>
      <c r="AH693" s="400"/>
      <c r="AI693" s="400"/>
      <c r="AJ693" s="400"/>
      <c r="AK693" s="400"/>
      <c r="AL693" s="400"/>
      <c r="AM693" s="400"/>
      <c r="AN693" s="402"/>
      <c r="AO693" s="393" t="s">
        <v>13598</v>
      </c>
      <c r="AP693" s="368" t="s">
        <v>11249</v>
      </c>
      <c r="AQ693" s="403">
        <v>44161</v>
      </c>
      <c r="AR693" s="121" t="s">
        <v>39</v>
      </c>
      <c r="AS693" s="404"/>
      <c r="AT693" s="404"/>
      <c r="AU693" s="404"/>
      <c r="AV693" s="404"/>
      <c r="AW693" s="404"/>
      <c r="AX693" s="404"/>
      <c r="AY693" s="404"/>
      <c r="AZ693" s="404"/>
      <c r="BA693" s="404"/>
      <c r="BB693" s="404"/>
      <c r="BC693" s="404"/>
      <c r="BD693" s="404"/>
    </row>
    <row r="694" spans="1:56" ht="26.25" customHeight="1">
      <c r="A694" s="113" t="s">
        <v>14082</v>
      </c>
      <c r="B694" s="113" t="s">
        <v>4778</v>
      </c>
      <c r="C694" s="362">
        <v>370</v>
      </c>
      <c r="D694" s="113" t="s">
        <v>6638</v>
      </c>
      <c r="E694" s="19" t="s">
        <v>77</v>
      </c>
      <c r="F694" s="18" t="s">
        <v>77</v>
      </c>
      <c r="G694" s="333" t="s">
        <v>6079</v>
      </c>
      <c r="H694" s="70" t="s">
        <v>13612</v>
      </c>
      <c r="I694" s="44"/>
      <c r="J694" s="23"/>
      <c r="K694" s="23"/>
      <c r="L694" s="23"/>
      <c r="M694" s="23"/>
      <c r="N694" s="23"/>
      <c r="O694" s="91" t="s">
        <v>14083</v>
      </c>
      <c r="P694" s="19" t="s">
        <v>14084</v>
      </c>
      <c r="Q694" s="19"/>
      <c r="R694" s="19" t="s">
        <v>72</v>
      </c>
      <c r="S694" s="19" t="s">
        <v>14085</v>
      </c>
      <c r="T694" s="18" t="s">
        <v>6081</v>
      </c>
      <c r="U694" s="18">
        <v>2017</v>
      </c>
      <c r="V694" s="45" t="s">
        <v>14086</v>
      </c>
      <c r="W694" s="19" t="s">
        <v>4321</v>
      </c>
      <c r="X694" s="19" t="s">
        <v>11242</v>
      </c>
      <c r="Y694" s="18" t="s">
        <v>11242</v>
      </c>
      <c r="Z694" s="19" t="s">
        <v>11242</v>
      </c>
      <c r="AA694" s="333" t="s">
        <v>5283</v>
      </c>
      <c r="AB694" s="19"/>
      <c r="AC694" s="63" t="s">
        <v>49</v>
      </c>
      <c r="AD694" s="19" t="s">
        <v>49</v>
      </c>
      <c r="AE694" s="63" t="s">
        <v>49</v>
      </c>
      <c r="AF694" s="19" t="s">
        <v>49</v>
      </c>
      <c r="AG694" s="19" t="s">
        <v>72</v>
      </c>
      <c r="AH694" s="19" t="s">
        <v>14087</v>
      </c>
      <c r="AI694" s="19"/>
      <c r="AJ694" s="19"/>
      <c r="AK694" s="19"/>
      <c r="AL694" s="19" t="s">
        <v>548</v>
      </c>
      <c r="AM694" s="19"/>
      <c r="AN694" s="620" t="s">
        <v>14088</v>
      </c>
      <c r="AO694" s="393" t="s">
        <v>13598</v>
      </c>
      <c r="AP694" s="368" t="s">
        <v>11249</v>
      </c>
      <c r="AQ694" s="403">
        <v>43770</v>
      </c>
      <c r="AR694" s="121" t="s">
        <v>13323</v>
      </c>
      <c r="AS694" s="495"/>
      <c r="AT694" s="495"/>
      <c r="AU694" s="495"/>
      <c r="AV694" s="495"/>
      <c r="AW694" s="495"/>
      <c r="AX694" s="495"/>
      <c r="AY694" s="495"/>
      <c r="AZ694" s="495"/>
      <c r="BA694" s="495"/>
      <c r="BB694" s="495"/>
      <c r="BC694" s="495"/>
      <c r="BD694" s="495"/>
    </row>
    <row r="695" spans="1:56" ht="26.25" customHeight="1">
      <c r="A695" s="80" t="s">
        <v>14082</v>
      </c>
      <c r="B695" s="80" t="s">
        <v>4778</v>
      </c>
      <c r="C695" s="380">
        <v>372</v>
      </c>
      <c r="D695" s="80" t="s">
        <v>6638</v>
      </c>
      <c r="E695" s="28" t="s">
        <v>77</v>
      </c>
      <c r="F695" s="81" t="s">
        <v>77</v>
      </c>
      <c r="G695" s="83" t="s">
        <v>6079</v>
      </c>
      <c r="H695" s="70" t="s">
        <v>13612</v>
      </c>
      <c r="I695" s="44"/>
      <c r="J695" s="23"/>
      <c r="K695" s="23"/>
      <c r="L695" s="23"/>
      <c r="M695" s="23"/>
      <c r="N695" s="23"/>
      <c r="O695" s="91" t="s">
        <v>14089</v>
      </c>
      <c r="P695" s="28" t="s">
        <v>14084</v>
      </c>
      <c r="Q695" s="28"/>
      <c r="R695" s="28" t="s">
        <v>72</v>
      </c>
      <c r="S695" s="28" t="s">
        <v>14085</v>
      </c>
      <c r="T695" s="81" t="s">
        <v>6081</v>
      </c>
      <c r="U695" s="81">
        <v>2017</v>
      </c>
      <c r="V695" s="77" t="s">
        <v>14090</v>
      </c>
      <c r="W695" s="28" t="s">
        <v>4321</v>
      </c>
      <c r="X695" s="28" t="s">
        <v>11242</v>
      </c>
      <c r="Y695" s="81" t="s">
        <v>11242</v>
      </c>
      <c r="Z695" s="28" t="s">
        <v>11242</v>
      </c>
      <c r="AA695" s="83" t="s">
        <v>5283</v>
      </c>
      <c r="AB695" s="28"/>
      <c r="AC695" s="199" t="s">
        <v>49</v>
      </c>
      <c r="AD695" s="28" t="s">
        <v>49</v>
      </c>
      <c r="AE695" s="199" t="s">
        <v>49</v>
      </c>
      <c r="AF695" s="28" t="s">
        <v>49</v>
      </c>
      <c r="AG695" s="28" t="s">
        <v>72</v>
      </c>
      <c r="AH695" s="28" t="s">
        <v>14087</v>
      </c>
      <c r="AI695" s="28"/>
      <c r="AJ695" s="28"/>
      <c r="AK695" s="28"/>
      <c r="AL695" s="28" t="s">
        <v>548</v>
      </c>
      <c r="AM695" s="28"/>
      <c r="AN695" s="622" t="s">
        <v>14088</v>
      </c>
      <c r="AO695" s="393" t="s">
        <v>13598</v>
      </c>
      <c r="AP695" s="368" t="s">
        <v>11249</v>
      </c>
      <c r="AQ695" s="623">
        <v>43770</v>
      </c>
      <c r="AR695" s="232" t="s">
        <v>13323</v>
      </c>
      <c r="AS695" s="624"/>
      <c r="AT695" s="624"/>
      <c r="AU695" s="624"/>
      <c r="AV695" s="624"/>
      <c r="AW695" s="624"/>
      <c r="AX695" s="624"/>
      <c r="AY695" s="624"/>
      <c r="AZ695" s="624"/>
      <c r="BA695" s="624"/>
      <c r="BB695" s="624"/>
      <c r="BC695" s="624"/>
      <c r="BD695" s="624"/>
    </row>
    <row r="696" spans="1:56" ht="26.25" customHeight="1">
      <c r="A696" s="398" t="s">
        <v>14091</v>
      </c>
      <c r="B696" s="398" t="s">
        <v>4778</v>
      </c>
      <c r="C696" s="442"/>
      <c r="D696" s="398" t="s">
        <v>7540</v>
      </c>
      <c r="E696" s="63"/>
      <c r="F696" s="617"/>
      <c r="G696" s="41" t="s">
        <v>4781</v>
      </c>
      <c r="H696" s="68" t="s">
        <v>4781</v>
      </c>
      <c r="I696" s="44"/>
      <c r="J696" s="23"/>
      <c r="K696" s="23"/>
      <c r="L696" s="23"/>
      <c r="M696" s="23"/>
      <c r="N696" s="23"/>
      <c r="O696" s="63"/>
      <c r="P696" s="114" t="s">
        <v>14092</v>
      </c>
      <c r="Q696" s="114" t="s">
        <v>14092</v>
      </c>
      <c r="R696" s="63"/>
      <c r="S696" s="63"/>
      <c r="T696" s="114" t="s">
        <v>156</v>
      </c>
      <c r="U696" s="114">
        <v>2020</v>
      </c>
      <c r="V696" s="63"/>
      <c r="W696" s="63"/>
      <c r="X696" s="63"/>
      <c r="Y696" s="63"/>
      <c r="Z696" s="63"/>
      <c r="AA696" s="63"/>
      <c r="AB696" s="63"/>
      <c r="AC696" s="63"/>
      <c r="AD696" s="63"/>
      <c r="AE696" s="400"/>
      <c r="AF696" s="400"/>
      <c r="AG696" s="400"/>
      <c r="AH696" s="400"/>
      <c r="AI696" s="400"/>
      <c r="AJ696" s="400"/>
      <c r="AK696" s="400"/>
      <c r="AL696" s="400"/>
      <c r="AM696" s="400"/>
      <c r="AN696" s="402"/>
      <c r="AO696" s="393" t="s">
        <v>13598</v>
      </c>
      <c r="AP696" s="368" t="s">
        <v>11249</v>
      </c>
      <c r="AQ696" s="403">
        <v>44161</v>
      </c>
      <c r="AR696" s="121" t="s">
        <v>39</v>
      </c>
      <c r="AS696" s="404"/>
      <c r="AT696" s="404"/>
      <c r="AU696" s="404"/>
      <c r="AV696" s="404"/>
      <c r="AW696" s="404"/>
      <c r="AX696" s="404"/>
      <c r="AY696" s="404"/>
      <c r="AZ696" s="404"/>
      <c r="BA696" s="404"/>
      <c r="BB696" s="404"/>
      <c r="BC696" s="404"/>
      <c r="BD696" s="404"/>
    </row>
    <row r="697" spans="1:56" ht="26.25" customHeight="1">
      <c r="A697" s="362" t="s">
        <v>14093</v>
      </c>
      <c r="B697" s="362" t="s">
        <v>4778</v>
      </c>
      <c r="C697" s="362"/>
      <c r="D697" s="362" t="s">
        <v>6803</v>
      </c>
      <c r="E697" s="363"/>
      <c r="F697" s="18"/>
      <c r="G697" s="618"/>
      <c r="H697" s="70" t="s">
        <v>13612</v>
      </c>
      <c r="I697" s="44"/>
      <c r="J697" s="23"/>
      <c r="K697" s="23"/>
      <c r="L697" s="23"/>
      <c r="M697" s="23"/>
      <c r="N697" s="23"/>
      <c r="O697" s="379"/>
      <c r="P697" s="365" t="s">
        <v>13979</v>
      </c>
      <c r="Q697" s="365"/>
      <c r="R697" s="365"/>
      <c r="S697" s="375"/>
      <c r="T697" s="364" t="s">
        <v>156</v>
      </c>
      <c r="U697" s="364">
        <v>2017</v>
      </c>
      <c r="V697" s="392" t="s">
        <v>4783</v>
      </c>
      <c r="W697" s="363"/>
      <c r="X697" s="363"/>
      <c r="Y697" s="365"/>
      <c r="Z697" s="363"/>
      <c r="AA697" s="363"/>
      <c r="AB697" s="363"/>
      <c r="AC697" s="363"/>
      <c r="AD697" s="363"/>
      <c r="AE697" s="363"/>
      <c r="AF697" s="363"/>
      <c r="AG697" s="363"/>
      <c r="AH697" s="363"/>
      <c r="AI697" s="363"/>
      <c r="AJ697" s="363"/>
      <c r="AK697" s="363"/>
      <c r="AL697" s="365" t="s">
        <v>548</v>
      </c>
      <c r="AM697" s="363"/>
      <c r="AN697" s="619"/>
      <c r="AO697" s="393" t="s">
        <v>13598</v>
      </c>
      <c r="AP697" s="368" t="s">
        <v>11249</v>
      </c>
      <c r="AQ697" s="462">
        <v>44027</v>
      </c>
      <c r="AR697" s="463" t="s">
        <v>39</v>
      </c>
      <c r="AS697" s="464"/>
      <c r="AT697" s="464"/>
      <c r="AU697" s="464"/>
      <c r="AV697" s="464"/>
      <c r="AW697" s="464"/>
      <c r="AX697" s="464"/>
      <c r="AY697" s="464"/>
      <c r="AZ697" s="464"/>
      <c r="BA697" s="464"/>
      <c r="BB697" s="464"/>
      <c r="BC697" s="464"/>
      <c r="BD697" s="464"/>
    </row>
    <row r="698" spans="1:56" ht="26.25" customHeight="1">
      <c r="A698" s="398" t="s">
        <v>14094</v>
      </c>
      <c r="B698" s="398" t="s">
        <v>4778</v>
      </c>
      <c r="C698" s="442"/>
      <c r="D698" s="398" t="s">
        <v>5217</v>
      </c>
      <c r="E698" s="63"/>
      <c r="F698" s="617"/>
      <c r="G698" s="41" t="s">
        <v>4781</v>
      </c>
      <c r="H698" s="68" t="s">
        <v>4781</v>
      </c>
      <c r="I698" s="44"/>
      <c r="J698" s="23"/>
      <c r="K698" s="23"/>
      <c r="L698" s="23"/>
      <c r="M698" s="23"/>
      <c r="N698" s="23"/>
      <c r="O698" s="63"/>
      <c r="P698" s="114" t="s">
        <v>14095</v>
      </c>
      <c r="Q698" s="114" t="s">
        <v>14095</v>
      </c>
      <c r="R698" s="63"/>
      <c r="S698" s="63"/>
      <c r="T698" s="114" t="s">
        <v>156</v>
      </c>
      <c r="U698" s="114">
        <v>2020</v>
      </c>
      <c r="V698" s="63"/>
      <c r="W698" s="63"/>
      <c r="X698" s="63"/>
      <c r="Y698" s="63"/>
      <c r="Z698" s="63"/>
      <c r="AA698" s="63"/>
      <c r="AB698" s="63"/>
      <c r="AC698" s="63"/>
      <c r="AD698" s="63"/>
      <c r="AE698" s="400"/>
      <c r="AF698" s="400"/>
      <c r="AG698" s="400"/>
      <c r="AH698" s="400"/>
      <c r="AI698" s="400"/>
      <c r="AJ698" s="400"/>
      <c r="AK698" s="400"/>
      <c r="AL698" s="400"/>
      <c r="AM698" s="400"/>
      <c r="AN698" s="402"/>
      <c r="AO698" s="393" t="s">
        <v>13598</v>
      </c>
      <c r="AP698" s="368" t="s">
        <v>11249</v>
      </c>
      <c r="AQ698" s="403">
        <v>44161</v>
      </c>
      <c r="AR698" s="121" t="s">
        <v>39</v>
      </c>
      <c r="AS698" s="404"/>
      <c r="AT698" s="404"/>
      <c r="AU698" s="404"/>
      <c r="AV698" s="404"/>
      <c r="AW698" s="404"/>
      <c r="AX698" s="404"/>
      <c r="AY698" s="404"/>
      <c r="AZ698" s="404"/>
      <c r="BA698" s="404"/>
      <c r="BB698" s="404"/>
      <c r="BC698" s="404"/>
      <c r="BD698" s="404"/>
    </row>
    <row r="699" spans="1:56" ht="26.25" customHeight="1">
      <c r="A699" s="362" t="s">
        <v>14096</v>
      </c>
      <c r="B699" s="362" t="s">
        <v>4778</v>
      </c>
      <c r="C699" s="362"/>
      <c r="D699" s="362" t="s">
        <v>13786</v>
      </c>
      <c r="E699" s="363"/>
      <c r="F699" s="18"/>
      <c r="G699" s="618"/>
      <c r="H699" s="70" t="s">
        <v>13612</v>
      </c>
      <c r="I699" s="44"/>
      <c r="J699" s="23"/>
      <c r="K699" s="23"/>
      <c r="L699" s="23"/>
      <c r="M699" s="23"/>
      <c r="N699" s="23"/>
      <c r="O699" s="379"/>
      <c r="P699" s="365" t="s">
        <v>14097</v>
      </c>
      <c r="Q699" s="365"/>
      <c r="R699" s="365"/>
      <c r="S699" s="375"/>
      <c r="T699" s="364" t="s">
        <v>156</v>
      </c>
      <c r="U699" s="364">
        <v>2017</v>
      </c>
      <c r="V699" s="392" t="s">
        <v>4783</v>
      </c>
      <c r="W699" s="363"/>
      <c r="X699" s="363"/>
      <c r="Y699" s="365"/>
      <c r="Z699" s="363"/>
      <c r="AA699" s="363"/>
      <c r="AB699" s="363"/>
      <c r="AC699" s="363"/>
      <c r="AD699" s="363"/>
      <c r="AE699" s="363"/>
      <c r="AF699" s="363"/>
      <c r="AG699" s="363"/>
      <c r="AH699" s="363"/>
      <c r="AI699" s="363"/>
      <c r="AJ699" s="363"/>
      <c r="AK699" s="363"/>
      <c r="AL699" s="365" t="s">
        <v>548</v>
      </c>
      <c r="AM699" s="363"/>
      <c r="AN699" s="619"/>
      <c r="AO699" s="393" t="s">
        <v>13598</v>
      </c>
      <c r="AP699" s="368" t="s">
        <v>11249</v>
      </c>
      <c r="AQ699" s="462">
        <v>44027</v>
      </c>
      <c r="AR699" s="463" t="s">
        <v>39</v>
      </c>
      <c r="AS699" s="464"/>
      <c r="AT699" s="464"/>
      <c r="AU699" s="464"/>
      <c r="AV699" s="464"/>
      <c r="AW699" s="464"/>
      <c r="AX699" s="464"/>
      <c r="AY699" s="464"/>
      <c r="AZ699" s="464"/>
      <c r="BA699" s="464"/>
      <c r="BB699" s="464"/>
      <c r="BC699" s="464"/>
      <c r="BD699" s="464"/>
    </row>
    <row r="700" spans="1:56" ht="26.25" customHeight="1">
      <c r="A700" s="362" t="s">
        <v>14098</v>
      </c>
      <c r="B700" s="362" t="s">
        <v>4778</v>
      </c>
      <c r="C700" s="362"/>
      <c r="D700" s="362" t="s">
        <v>5296</v>
      </c>
      <c r="E700" s="363"/>
      <c r="F700" s="18"/>
      <c r="G700" s="618"/>
      <c r="H700" s="70" t="s">
        <v>13612</v>
      </c>
      <c r="I700" s="44"/>
      <c r="J700" s="23"/>
      <c r="K700" s="23"/>
      <c r="L700" s="23"/>
      <c r="M700" s="23"/>
      <c r="N700" s="23"/>
      <c r="O700" s="379"/>
      <c r="P700" s="365" t="s">
        <v>14099</v>
      </c>
      <c r="Q700" s="365"/>
      <c r="R700" s="365"/>
      <c r="S700" s="375"/>
      <c r="T700" s="364" t="s">
        <v>156</v>
      </c>
      <c r="U700" s="364">
        <v>2017</v>
      </c>
      <c r="V700" s="392" t="s">
        <v>4783</v>
      </c>
      <c r="W700" s="363"/>
      <c r="X700" s="363"/>
      <c r="Y700" s="365"/>
      <c r="Z700" s="363"/>
      <c r="AA700" s="363"/>
      <c r="AB700" s="363"/>
      <c r="AC700" s="363"/>
      <c r="AD700" s="363"/>
      <c r="AE700" s="363"/>
      <c r="AF700" s="363"/>
      <c r="AG700" s="363"/>
      <c r="AH700" s="363"/>
      <c r="AI700" s="363"/>
      <c r="AJ700" s="363"/>
      <c r="AK700" s="363"/>
      <c r="AL700" s="365" t="s">
        <v>548</v>
      </c>
      <c r="AM700" s="363"/>
      <c r="AN700" s="619"/>
      <c r="AO700" s="393" t="s">
        <v>13598</v>
      </c>
      <c r="AP700" s="368" t="s">
        <v>11249</v>
      </c>
      <c r="AQ700" s="462">
        <v>44027</v>
      </c>
      <c r="AR700" s="463" t="s">
        <v>39</v>
      </c>
      <c r="AS700" s="464"/>
      <c r="AT700" s="464"/>
      <c r="AU700" s="464"/>
      <c r="AV700" s="464"/>
      <c r="AW700" s="464"/>
      <c r="AX700" s="464"/>
      <c r="AY700" s="464"/>
      <c r="AZ700" s="464"/>
      <c r="BA700" s="464"/>
      <c r="BB700" s="464"/>
      <c r="BC700" s="464"/>
      <c r="BD700" s="464"/>
    </row>
    <row r="701" spans="1:56" ht="26.25" customHeight="1">
      <c r="A701" s="398" t="s">
        <v>14100</v>
      </c>
      <c r="B701" s="398" t="s">
        <v>4778</v>
      </c>
      <c r="C701" s="399"/>
      <c r="D701" s="398" t="s">
        <v>6650</v>
      </c>
      <c r="E701" s="400"/>
      <c r="F701" s="401"/>
      <c r="G701" s="41" t="s">
        <v>4781</v>
      </c>
      <c r="H701" s="68" t="s">
        <v>4781</v>
      </c>
      <c r="I701" s="44"/>
      <c r="J701" s="23"/>
      <c r="K701" s="23"/>
      <c r="L701" s="23"/>
      <c r="M701" s="23"/>
      <c r="N701" s="23"/>
      <c r="O701" s="400"/>
      <c r="P701" s="114" t="s">
        <v>14101</v>
      </c>
      <c r="Q701" s="114" t="s">
        <v>14101</v>
      </c>
      <c r="R701" s="400"/>
      <c r="S701" s="400"/>
      <c r="T701" s="114" t="s">
        <v>156</v>
      </c>
      <c r="U701" s="114">
        <v>2020</v>
      </c>
      <c r="V701" s="400"/>
      <c r="W701" s="400"/>
      <c r="X701" s="400"/>
      <c r="Y701" s="400"/>
      <c r="Z701" s="400"/>
      <c r="AA701" s="400"/>
      <c r="AB701" s="400"/>
      <c r="AC701" s="400"/>
      <c r="AD701" s="400"/>
      <c r="AE701" s="400"/>
      <c r="AF701" s="400"/>
      <c r="AG701" s="400"/>
      <c r="AH701" s="400"/>
      <c r="AI701" s="400"/>
      <c r="AJ701" s="400"/>
      <c r="AK701" s="400"/>
      <c r="AL701" s="400"/>
      <c r="AM701" s="400"/>
      <c r="AN701" s="402"/>
      <c r="AO701" s="393" t="s">
        <v>13598</v>
      </c>
      <c r="AP701" s="368" t="s">
        <v>11249</v>
      </c>
      <c r="AQ701" s="403">
        <v>44161</v>
      </c>
      <c r="AR701" s="121" t="s">
        <v>39</v>
      </c>
      <c r="AS701" s="404"/>
      <c r="AT701" s="404"/>
      <c r="AU701" s="404"/>
      <c r="AV701" s="404"/>
      <c r="AW701" s="404"/>
      <c r="AX701" s="404"/>
      <c r="AY701" s="404"/>
      <c r="AZ701" s="404"/>
      <c r="BA701" s="404"/>
      <c r="BB701" s="404"/>
      <c r="BC701" s="404"/>
      <c r="BD701" s="404"/>
    </row>
    <row r="702" spans="1:56" ht="26.25" customHeight="1">
      <c r="A702" s="362" t="s">
        <v>6652</v>
      </c>
      <c r="B702" s="362" t="s">
        <v>4778</v>
      </c>
      <c r="C702" s="362"/>
      <c r="D702" s="362" t="s">
        <v>6653</v>
      </c>
      <c r="E702" s="363"/>
      <c r="F702" s="18"/>
      <c r="G702" s="618"/>
      <c r="H702" s="70" t="s">
        <v>13612</v>
      </c>
      <c r="I702" s="44"/>
      <c r="J702" s="23"/>
      <c r="K702" s="23"/>
      <c r="L702" s="23"/>
      <c r="M702" s="23"/>
      <c r="N702" s="23"/>
      <c r="O702" s="379"/>
      <c r="P702" s="365" t="s">
        <v>14102</v>
      </c>
      <c r="Q702" s="365"/>
      <c r="R702" s="365"/>
      <c r="S702" s="375"/>
      <c r="T702" s="364" t="s">
        <v>156</v>
      </c>
      <c r="U702" s="364">
        <v>2017</v>
      </c>
      <c r="V702" s="392" t="s">
        <v>4783</v>
      </c>
      <c r="W702" s="363"/>
      <c r="X702" s="363"/>
      <c r="Y702" s="365"/>
      <c r="Z702" s="363"/>
      <c r="AA702" s="363"/>
      <c r="AB702" s="363"/>
      <c r="AC702" s="363"/>
      <c r="AD702" s="363"/>
      <c r="AE702" s="363"/>
      <c r="AF702" s="363"/>
      <c r="AG702" s="363"/>
      <c r="AH702" s="363"/>
      <c r="AI702" s="363"/>
      <c r="AJ702" s="363"/>
      <c r="AK702" s="363"/>
      <c r="AL702" s="365" t="s">
        <v>548</v>
      </c>
      <c r="AM702" s="363"/>
      <c r="AN702" s="619"/>
      <c r="AO702" s="393" t="s">
        <v>13598</v>
      </c>
      <c r="AP702" s="368" t="s">
        <v>11249</v>
      </c>
      <c r="AQ702" s="462">
        <v>44027</v>
      </c>
      <c r="AR702" s="463" t="s">
        <v>39</v>
      </c>
      <c r="AS702" s="464"/>
      <c r="AT702" s="464"/>
      <c r="AU702" s="464"/>
      <c r="AV702" s="464"/>
      <c r="AW702" s="464"/>
      <c r="AX702" s="464"/>
      <c r="AY702" s="464"/>
      <c r="AZ702" s="464"/>
      <c r="BA702" s="464"/>
      <c r="BB702" s="464"/>
      <c r="BC702" s="464"/>
      <c r="BD702" s="464"/>
    </row>
    <row r="703" spans="1:56" ht="26.25" customHeight="1">
      <c r="A703" s="398" t="s">
        <v>6652</v>
      </c>
      <c r="B703" s="398" t="s">
        <v>4778</v>
      </c>
      <c r="C703" s="442"/>
      <c r="D703" s="398" t="s">
        <v>13609</v>
      </c>
      <c r="E703" s="63"/>
      <c r="F703" s="617"/>
      <c r="G703" s="41" t="s">
        <v>4781</v>
      </c>
      <c r="H703" s="68" t="s">
        <v>4781</v>
      </c>
      <c r="I703" s="44"/>
      <c r="J703" s="23"/>
      <c r="K703" s="23"/>
      <c r="L703" s="23"/>
      <c r="M703" s="23"/>
      <c r="N703" s="23"/>
      <c r="O703" s="63"/>
      <c r="P703" s="114" t="s">
        <v>14103</v>
      </c>
      <c r="Q703" s="114" t="s">
        <v>14104</v>
      </c>
      <c r="R703" s="63"/>
      <c r="S703" s="63"/>
      <c r="T703" s="114" t="s">
        <v>156</v>
      </c>
      <c r="U703" s="114">
        <v>2020</v>
      </c>
      <c r="V703" s="63"/>
      <c r="W703" s="63"/>
      <c r="X703" s="63"/>
      <c r="Y703" s="63"/>
      <c r="Z703" s="63"/>
      <c r="AA703" s="63"/>
      <c r="AB703" s="63"/>
      <c r="AC703" s="63"/>
      <c r="AD703" s="63"/>
      <c r="AE703" s="400"/>
      <c r="AF703" s="400"/>
      <c r="AG703" s="400"/>
      <c r="AH703" s="400"/>
      <c r="AI703" s="400"/>
      <c r="AJ703" s="400"/>
      <c r="AK703" s="400"/>
      <c r="AL703" s="400"/>
      <c r="AM703" s="400"/>
      <c r="AN703" s="402"/>
      <c r="AO703" s="393" t="s">
        <v>13598</v>
      </c>
      <c r="AP703" s="368" t="s">
        <v>11249</v>
      </c>
      <c r="AQ703" s="403">
        <v>44161</v>
      </c>
      <c r="AR703" s="121" t="s">
        <v>39</v>
      </c>
      <c r="AS703" s="404"/>
      <c r="AT703" s="404"/>
      <c r="AU703" s="404"/>
      <c r="AV703" s="404"/>
      <c r="AW703" s="404"/>
      <c r="AX703" s="404"/>
      <c r="AY703" s="404"/>
      <c r="AZ703" s="404"/>
      <c r="BA703" s="404"/>
      <c r="BB703" s="404"/>
      <c r="BC703" s="404"/>
      <c r="BD703" s="404"/>
    </row>
    <row r="704" spans="1:56" ht="26.25" customHeight="1">
      <c r="A704" s="398" t="s">
        <v>14105</v>
      </c>
      <c r="B704" s="398" t="s">
        <v>4778</v>
      </c>
      <c r="C704" s="442"/>
      <c r="D704" s="398" t="s">
        <v>7530</v>
      </c>
      <c r="E704" s="63"/>
      <c r="F704" s="617"/>
      <c r="G704" s="41" t="s">
        <v>4781</v>
      </c>
      <c r="H704" s="68" t="s">
        <v>4781</v>
      </c>
      <c r="I704" s="44"/>
      <c r="J704" s="23"/>
      <c r="K704" s="23"/>
      <c r="L704" s="23"/>
      <c r="M704" s="23"/>
      <c r="N704" s="23"/>
      <c r="O704" s="63"/>
      <c r="P704" s="114" t="s">
        <v>14106</v>
      </c>
      <c r="Q704" s="114" t="s">
        <v>14107</v>
      </c>
      <c r="R704" s="63"/>
      <c r="S704" s="63"/>
      <c r="T704" s="114" t="s">
        <v>156</v>
      </c>
      <c r="U704" s="114">
        <v>2020</v>
      </c>
      <c r="V704" s="63"/>
      <c r="W704" s="63"/>
      <c r="X704" s="63"/>
      <c r="Y704" s="63"/>
      <c r="Z704" s="63"/>
      <c r="AA704" s="63"/>
      <c r="AB704" s="63"/>
      <c r="AC704" s="63"/>
      <c r="AD704" s="63"/>
      <c r="AE704" s="400"/>
      <c r="AF704" s="400"/>
      <c r="AG704" s="400"/>
      <c r="AH704" s="400"/>
      <c r="AI704" s="400"/>
      <c r="AJ704" s="400"/>
      <c r="AK704" s="400"/>
      <c r="AL704" s="400"/>
      <c r="AM704" s="400"/>
      <c r="AN704" s="402"/>
      <c r="AO704" s="393" t="s">
        <v>13598</v>
      </c>
      <c r="AP704" s="368" t="s">
        <v>11249</v>
      </c>
      <c r="AQ704" s="403">
        <v>44161</v>
      </c>
      <c r="AR704" s="121" t="s">
        <v>39</v>
      </c>
      <c r="AS704" s="404"/>
      <c r="AT704" s="404"/>
      <c r="AU704" s="404"/>
      <c r="AV704" s="404"/>
      <c r="AW704" s="404"/>
      <c r="AX704" s="404"/>
      <c r="AY704" s="404"/>
      <c r="AZ704" s="404"/>
      <c r="BA704" s="404"/>
      <c r="BB704" s="404"/>
      <c r="BC704" s="404"/>
      <c r="BD704" s="404"/>
    </row>
    <row r="705" spans="1:56" ht="26.25" customHeight="1">
      <c r="A705" s="398" t="s">
        <v>14108</v>
      </c>
      <c r="B705" s="398" t="s">
        <v>4778</v>
      </c>
      <c r="C705" s="442"/>
      <c r="D705" s="398" t="s">
        <v>6650</v>
      </c>
      <c r="E705" s="63"/>
      <c r="F705" s="617"/>
      <c r="G705" s="41" t="s">
        <v>4781</v>
      </c>
      <c r="H705" s="68" t="s">
        <v>4781</v>
      </c>
      <c r="I705" s="44"/>
      <c r="J705" s="23"/>
      <c r="K705" s="23"/>
      <c r="L705" s="23"/>
      <c r="M705" s="23"/>
      <c r="N705" s="23"/>
      <c r="O705" s="63"/>
      <c r="P705" s="114" t="s">
        <v>14109</v>
      </c>
      <c r="Q705" s="114" t="s">
        <v>14110</v>
      </c>
      <c r="R705" s="63"/>
      <c r="S705" s="63"/>
      <c r="T705" s="114" t="s">
        <v>156</v>
      </c>
      <c r="U705" s="114">
        <v>2020</v>
      </c>
      <c r="V705" s="63"/>
      <c r="W705" s="63"/>
      <c r="X705" s="63"/>
      <c r="Y705" s="63"/>
      <c r="Z705" s="63"/>
      <c r="AA705" s="63"/>
      <c r="AB705" s="63"/>
      <c r="AC705" s="63"/>
      <c r="AD705" s="63"/>
      <c r="AE705" s="400"/>
      <c r="AF705" s="400"/>
      <c r="AG705" s="400"/>
      <c r="AH705" s="400"/>
      <c r="AI705" s="400"/>
      <c r="AJ705" s="400"/>
      <c r="AK705" s="400"/>
      <c r="AL705" s="400"/>
      <c r="AM705" s="400"/>
      <c r="AN705" s="402"/>
      <c r="AO705" s="393" t="s">
        <v>13598</v>
      </c>
      <c r="AP705" s="368" t="s">
        <v>11249</v>
      </c>
      <c r="AQ705" s="403">
        <v>44161</v>
      </c>
      <c r="AR705" s="121" t="s">
        <v>39</v>
      </c>
      <c r="AS705" s="404"/>
      <c r="AT705" s="404"/>
      <c r="AU705" s="404"/>
      <c r="AV705" s="404"/>
      <c r="AW705" s="404"/>
      <c r="AX705" s="404"/>
      <c r="AY705" s="404"/>
      <c r="AZ705" s="404"/>
      <c r="BA705" s="404"/>
      <c r="BB705" s="404"/>
      <c r="BC705" s="404"/>
      <c r="BD705" s="404"/>
    </row>
    <row r="706" spans="1:56" ht="26.25" customHeight="1">
      <c r="A706" s="442" t="s">
        <v>14111</v>
      </c>
      <c r="B706" s="442" t="s">
        <v>4778</v>
      </c>
      <c r="C706" s="443">
        <v>213</v>
      </c>
      <c r="D706" s="442" t="s">
        <v>5913</v>
      </c>
      <c r="E706" s="267" t="s">
        <v>13659</v>
      </c>
      <c r="F706" s="63" t="s">
        <v>7187</v>
      </c>
      <c r="G706" s="63" t="s">
        <v>7188</v>
      </c>
      <c r="H706" s="444" t="s">
        <v>14112</v>
      </c>
      <c r="I706" s="44"/>
      <c r="J706" s="23"/>
      <c r="K706" s="23"/>
      <c r="L706" s="23"/>
      <c r="M706" s="23"/>
      <c r="N706" s="23"/>
      <c r="O706" s="114" t="s">
        <v>14113</v>
      </c>
      <c r="P706" s="63" t="s">
        <v>7191</v>
      </c>
      <c r="Q706" s="63" t="s">
        <v>7192</v>
      </c>
      <c r="R706" s="63" t="s">
        <v>180</v>
      </c>
      <c r="S706" s="63"/>
      <c r="T706" s="400" t="s">
        <v>156</v>
      </c>
      <c r="U706" s="400" t="s">
        <v>3035</v>
      </c>
      <c r="V706" s="114" t="s">
        <v>14114</v>
      </c>
      <c r="W706" s="400" t="s">
        <v>7195</v>
      </c>
      <c r="X706" s="400" t="s">
        <v>7196</v>
      </c>
      <c r="Y706" s="400" t="s">
        <v>14115</v>
      </c>
      <c r="Z706" s="400" t="s">
        <v>14116</v>
      </c>
      <c r="AA706" s="400" t="s">
        <v>5283</v>
      </c>
      <c r="AB706" s="400"/>
      <c r="AC706" s="400" t="s">
        <v>7197</v>
      </c>
      <c r="AD706" s="445" t="s">
        <v>180</v>
      </c>
      <c r="AE706" s="446" t="s">
        <v>7198</v>
      </c>
      <c r="AF706" s="447" t="s">
        <v>7199</v>
      </c>
      <c r="AG706" s="447" t="s">
        <v>7200</v>
      </c>
      <c r="AH706" s="447"/>
      <c r="AI706" s="447"/>
      <c r="AJ706" s="447"/>
      <c r="AK706" s="447" t="s">
        <v>7201</v>
      </c>
      <c r="AL706" s="447" t="s">
        <v>548</v>
      </c>
      <c r="AM706" s="448">
        <v>612</v>
      </c>
      <c r="AN706" s="449" t="s">
        <v>7202</v>
      </c>
      <c r="AO706" s="393" t="s">
        <v>13598</v>
      </c>
      <c r="AP706" s="368" t="s">
        <v>11249</v>
      </c>
      <c r="AQ706" s="450">
        <v>44028</v>
      </c>
      <c r="AR706" s="448" t="s">
        <v>39</v>
      </c>
    </row>
    <row r="707" spans="1:56" ht="26.25" customHeight="1">
      <c r="A707" s="398" t="s">
        <v>14117</v>
      </c>
      <c r="B707" s="398" t="s">
        <v>4778</v>
      </c>
      <c r="C707" s="442"/>
      <c r="D707" s="398" t="s">
        <v>7450</v>
      </c>
      <c r="E707" s="63"/>
      <c r="F707" s="617"/>
      <c r="G707" s="41" t="s">
        <v>4781</v>
      </c>
      <c r="H707" s="68" t="s">
        <v>4781</v>
      </c>
      <c r="I707" s="44"/>
      <c r="J707" s="23"/>
      <c r="K707" s="23"/>
      <c r="L707" s="23"/>
      <c r="M707" s="23"/>
      <c r="N707" s="23"/>
      <c r="O707" s="63"/>
      <c r="P707" s="114" t="s">
        <v>14118</v>
      </c>
      <c r="Q707" s="114" t="s">
        <v>14119</v>
      </c>
      <c r="R707" s="63"/>
      <c r="S707" s="63"/>
      <c r="T707" s="114" t="s">
        <v>156</v>
      </c>
      <c r="U707" s="114">
        <v>2020</v>
      </c>
      <c r="V707" s="63"/>
      <c r="W707" s="63"/>
      <c r="X707" s="63"/>
      <c r="Y707" s="63"/>
      <c r="Z707" s="63"/>
      <c r="AA707" s="63"/>
      <c r="AB707" s="63"/>
      <c r="AC707" s="63"/>
      <c r="AD707" s="63"/>
      <c r="AE707" s="400"/>
      <c r="AF707" s="400"/>
      <c r="AG707" s="400"/>
      <c r="AH707" s="400"/>
      <c r="AI707" s="400"/>
      <c r="AJ707" s="400"/>
      <c r="AK707" s="400"/>
      <c r="AL707" s="400"/>
      <c r="AM707" s="400"/>
      <c r="AN707" s="402"/>
      <c r="AO707" s="393" t="s">
        <v>13598</v>
      </c>
      <c r="AP707" s="368" t="s">
        <v>11249</v>
      </c>
      <c r="AQ707" s="403">
        <v>44161</v>
      </c>
      <c r="AR707" s="121" t="s">
        <v>39</v>
      </c>
      <c r="AS707" s="404"/>
      <c r="AT707" s="404"/>
      <c r="AU707" s="404"/>
      <c r="AV707" s="404"/>
      <c r="AW707" s="404"/>
      <c r="AX707" s="404"/>
      <c r="AY707" s="404"/>
      <c r="AZ707" s="404"/>
      <c r="BA707" s="404"/>
      <c r="BB707" s="404"/>
      <c r="BC707" s="404"/>
      <c r="BD707" s="404"/>
    </row>
    <row r="708" spans="1:56" ht="26.25" customHeight="1">
      <c r="A708" s="362" t="s">
        <v>14120</v>
      </c>
      <c r="B708" s="362" t="s">
        <v>4778</v>
      </c>
      <c r="C708" s="362"/>
      <c r="D708" s="362" t="s">
        <v>5913</v>
      </c>
      <c r="E708" s="363"/>
      <c r="F708" s="18"/>
      <c r="G708" s="618"/>
      <c r="H708" s="70" t="s">
        <v>13612</v>
      </c>
      <c r="I708" s="44"/>
      <c r="J708" s="23"/>
      <c r="K708" s="23"/>
      <c r="L708" s="23"/>
      <c r="M708" s="23"/>
      <c r="N708" s="23"/>
      <c r="O708" s="366" t="s">
        <v>14121</v>
      </c>
      <c r="P708" s="365" t="s">
        <v>14122</v>
      </c>
      <c r="Q708" s="365"/>
      <c r="R708" s="365" t="s">
        <v>180</v>
      </c>
      <c r="S708" s="375"/>
      <c r="T708" s="375"/>
      <c r="U708" s="375"/>
      <c r="V708" s="392" t="s">
        <v>4783</v>
      </c>
      <c r="W708" s="363"/>
      <c r="X708" s="363"/>
      <c r="Y708" s="365" t="s">
        <v>14123</v>
      </c>
      <c r="Z708" s="363"/>
      <c r="AA708" s="363"/>
      <c r="AB708" s="363"/>
      <c r="AC708" s="363"/>
      <c r="AD708" s="363"/>
      <c r="AE708" s="363"/>
      <c r="AF708" s="363"/>
      <c r="AG708" s="363"/>
      <c r="AH708" s="363"/>
      <c r="AI708" s="363"/>
      <c r="AJ708" s="363"/>
      <c r="AK708" s="363"/>
      <c r="AL708" s="365" t="s">
        <v>548</v>
      </c>
      <c r="AM708" s="363"/>
      <c r="AN708" s="367"/>
      <c r="AO708" s="393" t="s">
        <v>13598</v>
      </c>
      <c r="AP708" s="368" t="s">
        <v>11249</v>
      </c>
      <c r="AQ708" s="462">
        <v>43891</v>
      </c>
      <c r="AR708" s="463" t="s">
        <v>11400</v>
      </c>
      <c r="AS708" s="464"/>
      <c r="AT708" s="464"/>
      <c r="AU708" s="464"/>
      <c r="AV708" s="464"/>
      <c r="AW708" s="464"/>
      <c r="AX708" s="464"/>
      <c r="AY708" s="464"/>
      <c r="AZ708" s="464"/>
      <c r="BA708" s="464"/>
      <c r="BB708" s="464"/>
      <c r="BC708" s="464"/>
      <c r="BD708" s="464"/>
    </row>
    <row r="709" spans="1:56" ht="26.25" customHeight="1">
      <c r="A709" s="398" t="s">
        <v>14124</v>
      </c>
      <c r="B709" s="398" t="s">
        <v>4778</v>
      </c>
      <c r="C709" s="442"/>
      <c r="D709" s="398" t="s">
        <v>7320</v>
      </c>
      <c r="E709" s="63"/>
      <c r="F709" s="617"/>
      <c r="G709" s="41" t="s">
        <v>4781</v>
      </c>
      <c r="H709" s="68" t="s">
        <v>4781</v>
      </c>
      <c r="I709" s="44"/>
      <c r="J709" s="23"/>
      <c r="K709" s="23"/>
      <c r="L709" s="23"/>
      <c r="M709" s="23"/>
      <c r="N709" s="23"/>
      <c r="O709" s="63"/>
      <c r="P709" s="114" t="s">
        <v>14125</v>
      </c>
      <c r="Q709" s="114" t="s">
        <v>14126</v>
      </c>
      <c r="R709" s="63"/>
      <c r="S709" s="63"/>
      <c r="T709" s="114" t="s">
        <v>156</v>
      </c>
      <c r="U709" s="114">
        <v>2020</v>
      </c>
      <c r="V709" s="63"/>
      <c r="W709" s="63"/>
      <c r="X709" s="63"/>
      <c r="Y709" s="63"/>
      <c r="Z709" s="63"/>
      <c r="AA709" s="63"/>
      <c r="AB709" s="63"/>
      <c r="AC709" s="63"/>
      <c r="AD709" s="63"/>
      <c r="AE709" s="400"/>
      <c r="AF709" s="400"/>
      <c r="AG709" s="400"/>
      <c r="AH709" s="400"/>
      <c r="AI709" s="400"/>
      <c r="AJ709" s="400"/>
      <c r="AK709" s="400"/>
      <c r="AL709" s="400"/>
      <c r="AM709" s="400"/>
      <c r="AN709" s="402"/>
      <c r="AO709" s="393" t="s">
        <v>13598</v>
      </c>
      <c r="AP709" s="368" t="s">
        <v>11249</v>
      </c>
      <c r="AQ709" s="403">
        <v>44161</v>
      </c>
      <c r="AR709" s="121" t="s">
        <v>39</v>
      </c>
      <c r="AS709" s="404"/>
      <c r="AT709" s="404"/>
      <c r="AU709" s="404"/>
      <c r="AV709" s="404"/>
      <c r="AW709" s="404"/>
      <c r="AX709" s="404"/>
      <c r="AY709" s="404"/>
      <c r="AZ709" s="404"/>
      <c r="BA709" s="404"/>
      <c r="BB709" s="404"/>
      <c r="BC709" s="404"/>
      <c r="BD709" s="404"/>
    </row>
    <row r="710" spans="1:56" ht="26.25" customHeight="1">
      <c r="A710" s="398" t="s">
        <v>14127</v>
      </c>
      <c r="B710" s="398" t="s">
        <v>4778</v>
      </c>
      <c r="C710" s="399"/>
      <c r="D710" s="398" t="s">
        <v>4951</v>
      </c>
      <c r="E710" s="400"/>
      <c r="F710" s="401"/>
      <c r="G710" s="41" t="s">
        <v>4781</v>
      </c>
      <c r="H710" s="68" t="s">
        <v>4781</v>
      </c>
      <c r="I710" s="44"/>
      <c r="J710" s="23"/>
      <c r="K710" s="23"/>
      <c r="L710" s="23"/>
      <c r="M710" s="23"/>
      <c r="N710" s="23"/>
      <c r="O710" s="400"/>
      <c r="P710" s="114" t="s">
        <v>14128</v>
      </c>
      <c r="Q710" s="114" t="s">
        <v>14128</v>
      </c>
      <c r="R710" s="400"/>
      <c r="S710" s="400"/>
      <c r="T710" s="114" t="s">
        <v>156</v>
      </c>
      <c r="U710" s="114">
        <v>2020</v>
      </c>
      <c r="V710" s="400"/>
      <c r="W710" s="400"/>
      <c r="X710" s="400"/>
      <c r="Y710" s="400"/>
      <c r="Z710" s="400"/>
      <c r="AA710" s="400"/>
      <c r="AB710" s="400"/>
      <c r="AC710" s="400"/>
      <c r="AD710" s="400"/>
      <c r="AE710" s="400"/>
      <c r="AF710" s="400"/>
      <c r="AG710" s="400"/>
      <c r="AH710" s="400"/>
      <c r="AI710" s="400"/>
      <c r="AJ710" s="400"/>
      <c r="AK710" s="400"/>
      <c r="AL710" s="400"/>
      <c r="AM710" s="400"/>
      <c r="AN710" s="402"/>
      <c r="AO710" s="393" t="s">
        <v>13598</v>
      </c>
      <c r="AP710" s="368" t="s">
        <v>11249</v>
      </c>
      <c r="AQ710" s="403">
        <v>44161</v>
      </c>
      <c r="AR710" s="121" t="s">
        <v>39</v>
      </c>
      <c r="AS710" s="404"/>
      <c r="AT710" s="404"/>
      <c r="AU710" s="404"/>
      <c r="AV710" s="404"/>
      <c r="AW710" s="404"/>
      <c r="AX710" s="404"/>
      <c r="AY710" s="404"/>
      <c r="AZ710" s="404"/>
      <c r="BA710" s="404"/>
      <c r="BB710" s="404"/>
      <c r="BC710" s="404"/>
      <c r="BD710" s="404"/>
    </row>
    <row r="711" spans="1:56" ht="26.25" customHeight="1">
      <c r="A711" s="398" t="s">
        <v>14129</v>
      </c>
      <c r="B711" s="398" t="s">
        <v>4778</v>
      </c>
      <c r="C711" s="399"/>
      <c r="D711" s="398" t="s">
        <v>4883</v>
      </c>
      <c r="E711" s="400"/>
      <c r="F711" s="401"/>
      <c r="G711" s="41" t="s">
        <v>4781</v>
      </c>
      <c r="H711" s="68" t="s">
        <v>4781</v>
      </c>
      <c r="I711" s="44"/>
      <c r="J711" s="23"/>
      <c r="K711" s="23"/>
      <c r="L711" s="23"/>
      <c r="M711" s="23"/>
      <c r="N711" s="23"/>
      <c r="O711" s="400"/>
      <c r="P711" s="114" t="s">
        <v>14130</v>
      </c>
      <c r="Q711" s="114" t="s">
        <v>14131</v>
      </c>
      <c r="R711" s="400"/>
      <c r="S711" s="400"/>
      <c r="T711" s="114" t="s">
        <v>156</v>
      </c>
      <c r="U711" s="114">
        <v>2020</v>
      </c>
      <c r="V711" s="400"/>
      <c r="W711" s="400"/>
      <c r="X711" s="400"/>
      <c r="Y711" s="400"/>
      <c r="Z711" s="400"/>
      <c r="AA711" s="400"/>
      <c r="AB711" s="400"/>
      <c r="AC711" s="400"/>
      <c r="AD711" s="400"/>
      <c r="AE711" s="400"/>
      <c r="AF711" s="400"/>
      <c r="AG711" s="400"/>
      <c r="AH711" s="400"/>
      <c r="AI711" s="400"/>
      <c r="AJ711" s="400"/>
      <c r="AK711" s="400"/>
      <c r="AL711" s="400"/>
      <c r="AM711" s="400"/>
      <c r="AN711" s="402"/>
      <c r="AO711" s="393" t="s">
        <v>13598</v>
      </c>
      <c r="AP711" s="368" t="s">
        <v>11249</v>
      </c>
      <c r="AQ711" s="403">
        <v>44161</v>
      </c>
      <c r="AR711" s="121" t="s">
        <v>39</v>
      </c>
      <c r="AS711" s="404"/>
      <c r="AT711" s="404"/>
      <c r="AU711" s="404"/>
      <c r="AV711" s="404"/>
      <c r="AW711" s="404"/>
      <c r="AX711" s="404"/>
      <c r="AY711" s="404"/>
      <c r="AZ711" s="404"/>
      <c r="BA711" s="404"/>
      <c r="BB711" s="404"/>
      <c r="BC711" s="404"/>
      <c r="BD711" s="404"/>
    </row>
    <row r="712" spans="1:56" ht="26.25" customHeight="1">
      <c r="A712" s="398" t="s">
        <v>14132</v>
      </c>
      <c r="B712" s="398" t="s">
        <v>4778</v>
      </c>
      <c r="C712" s="399"/>
      <c r="D712" s="398" t="s">
        <v>4951</v>
      </c>
      <c r="E712" s="400"/>
      <c r="F712" s="401"/>
      <c r="G712" s="41" t="s">
        <v>4781</v>
      </c>
      <c r="H712" s="68" t="s">
        <v>4781</v>
      </c>
      <c r="I712" s="44"/>
      <c r="J712" s="23"/>
      <c r="K712" s="23"/>
      <c r="L712" s="23"/>
      <c r="M712" s="23"/>
      <c r="N712" s="23"/>
      <c r="O712" s="400"/>
      <c r="P712" s="114" t="s">
        <v>14133</v>
      </c>
      <c r="Q712" s="114" t="s">
        <v>14133</v>
      </c>
      <c r="R712" s="400"/>
      <c r="S712" s="400"/>
      <c r="T712" s="114" t="s">
        <v>156</v>
      </c>
      <c r="U712" s="114">
        <v>2020</v>
      </c>
      <c r="V712" s="400"/>
      <c r="W712" s="400"/>
      <c r="X712" s="400"/>
      <c r="Y712" s="400"/>
      <c r="Z712" s="400"/>
      <c r="AA712" s="400"/>
      <c r="AB712" s="400"/>
      <c r="AC712" s="400"/>
      <c r="AD712" s="400"/>
      <c r="AE712" s="400"/>
      <c r="AF712" s="400"/>
      <c r="AG712" s="400"/>
      <c r="AH712" s="400"/>
      <c r="AI712" s="400"/>
      <c r="AJ712" s="400"/>
      <c r="AK712" s="400"/>
      <c r="AL712" s="400"/>
      <c r="AM712" s="400"/>
      <c r="AN712" s="402"/>
      <c r="AO712" s="393" t="s">
        <v>13598</v>
      </c>
      <c r="AP712" s="368" t="s">
        <v>11249</v>
      </c>
      <c r="AQ712" s="403">
        <v>44161</v>
      </c>
      <c r="AR712" s="121" t="s">
        <v>39</v>
      </c>
      <c r="AS712" s="404"/>
      <c r="AT712" s="404"/>
      <c r="AU712" s="404"/>
      <c r="AV712" s="404"/>
      <c r="AW712" s="404"/>
      <c r="AX712" s="404"/>
      <c r="AY712" s="404"/>
      <c r="AZ712" s="404"/>
      <c r="BA712" s="404"/>
      <c r="BB712" s="404"/>
      <c r="BC712" s="404"/>
      <c r="BD712" s="404"/>
    </row>
    <row r="713" spans="1:56" ht="26.25" customHeight="1">
      <c r="A713" s="398" t="s">
        <v>14134</v>
      </c>
      <c r="B713" s="398" t="s">
        <v>4778</v>
      </c>
      <c r="C713" s="442"/>
      <c r="D713" s="398" t="s">
        <v>7059</v>
      </c>
      <c r="E713" s="63"/>
      <c r="F713" s="617"/>
      <c r="G713" s="41" t="s">
        <v>4781</v>
      </c>
      <c r="H713" s="68" t="s">
        <v>4781</v>
      </c>
      <c r="I713" s="44"/>
      <c r="J713" s="23"/>
      <c r="K713" s="23"/>
      <c r="L713" s="23"/>
      <c r="M713" s="23"/>
      <c r="N713" s="23"/>
      <c r="O713" s="63"/>
      <c r="P713" s="114" t="s">
        <v>14135</v>
      </c>
      <c r="Q713" s="114" t="s">
        <v>14135</v>
      </c>
      <c r="R713" s="63"/>
      <c r="S713" s="63"/>
      <c r="T713" s="114" t="s">
        <v>156</v>
      </c>
      <c r="U713" s="114">
        <v>2020</v>
      </c>
      <c r="V713" s="63"/>
      <c r="W713" s="63"/>
      <c r="X713" s="63"/>
      <c r="Y713" s="63"/>
      <c r="Z713" s="63"/>
      <c r="AA713" s="63"/>
      <c r="AB713" s="63"/>
      <c r="AC713" s="63"/>
      <c r="AD713" s="63"/>
      <c r="AE713" s="400"/>
      <c r="AF713" s="400"/>
      <c r="AG713" s="400"/>
      <c r="AH713" s="400"/>
      <c r="AI713" s="400"/>
      <c r="AJ713" s="400"/>
      <c r="AK713" s="400"/>
      <c r="AL713" s="400"/>
      <c r="AM713" s="400"/>
      <c r="AN713" s="402"/>
      <c r="AO713" s="393" t="s">
        <v>13598</v>
      </c>
      <c r="AP713" s="368" t="s">
        <v>11249</v>
      </c>
      <c r="AQ713" s="403">
        <v>44161</v>
      </c>
      <c r="AR713" s="121" t="s">
        <v>39</v>
      </c>
      <c r="AS713" s="404"/>
      <c r="AT713" s="404"/>
      <c r="AU713" s="404"/>
      <c r="AV713" s="404"/>
      <c r="AW713" s="404"/>
      <c r="AX713" s="404"/>
      <c r="AY713" s="404"/>
      <c r="AZ713" s="404"/>
      <c r="BA713" s="404"/>
      <c r="BB713" s="404"/>
      <c r="BC713" s="404"/>
      <c r="BD713" s="404"/>
    </row>
    <row r="714" spans="1:56" ht="26.25" customHeight="1">
      <c r="A714" s="398" t="s">
        <v>14136</v>
      </c>
      <c r="B714" s="398" t="s">
        <v>4778</v>
      </c>
      <c r="C714" s="442"/>
      <c r="D714" s="398" t="s">
        <v>7567</v>
      </c>
      <c r="E714" s="63"/>
      <c r="F714" s="617"/>
      <c r="G714" s="41" t="s">
        <v>4781</v>
      </c>
      <c r="H714" s="68" t="s">
        <v>4781</v>
      </c>
      <c r="I714" s="44"/>
      <c r="J714" s="23"/>
      <c r="K714" s="23"/>
      <c r="L714" s="23"/>
      <c r="M714" s="23"/>
      <c r="N714" s="23"/>
      <c r="O714" s="63"/>
      <c r="P714" s="114" t="s">
        <v>14137</v>
      </c>
      <c r="Q714" s="114" t="s">
        <v>14138</v>
      </c>
      <c r="R714" s="63"/>
      <c r="S714" s="63"/>
      <c r="T714" s="114" t="s">
        <v>156</v>
      </c>
      <c r="U714" s="114">
        <v>2020</v>
      </c>
      <c r="V714" s="63"/>
      <c r="W714" s="63"/>
      <c r="X714" s="63"/>
      <c r="Y714" s="63"/>
      <c r="Z714" s="63"/>
      <c r="AA714" s="63"/>
      <c r="AB714" s="63"/>
      <c r="AC714" s="63"/>
      <c r="AD714" s="63"/>
      <c r="AE714" s="400"/>
      <c r="AF714" s="400"/>
      <c r="AG714" s="400"/>
      <c r="AH714" s="400"/>
      <c r="AI714" s="400"/>
      <c r="AJ714" s="400"/>
      <c r="AK714" s="400"/>
      <c r="AL714" s="400"/>
      <c r="AM714" s="400"/>
      <c r="AN714" s="402"/>
      <c r="AO714" s="393" t="s">
        <v>13598</v>
      </c>
      <c r="AP714" s="368" t="s">
        <v>11249</v>
      </c>
      <c r="AQ714" s="403">
        <v>44161</v>
      </c>
      <c r="AR714" s="121" t="s">
        <v>39</v>
      </c>
      <c r="AS714" s="404"/>
      <c r="AT714" s="404"/>
      <c r="AU714" s="404"/>
      <c r="AV714" s="404"/>
      <c r="AW714" s="404"/>
      <c r="AX714" s="404"/>
      <c r="AY714" s="404"/>
      <c r="AZ714" s="404"/>
      <c r="BA714" s="404"/>
      <c r="BB714" s="404"/>
      <c r="BC714" s="404"/>
      <c r="BD714" s="404"/>
    </row>
    <row r="715" spans="1:56" ht="26.25" customHeight="1">
      <c r="A715" s="398" t="s">
        <v>14139</v>
      </c>
      <c r="B715" s="398" t="s">
        <v>4778</v>
      </c>
      <c r="C715" s="399"/>
      <c r="D715" s="398" t="s">
        <v>5420</v>
      </c>
      <c r="E715" s="400"/>
      <c r="F715" s="401"/>
      <c r="G715" s="41" t="s">
        <v>4781</v>
      </c>
      <c r="H715" s="68" t="s">
        <v>4781</v>
      </c>
      <c r="I715" s="44"/>
      <c r="J715" s="23"/>
      <c r="K715" s="23"/>
      <c r="L715" s="23"/>
      <c r="M715" s="23"/>
      <c r="N715" s="23"/>
      <c r="O715" s="400"/>
      <c r="P715" s="114" t="s">
        <v>14140</v>
      </c>
      <c r="Q715" s="114" t="s">
        <v>14140</v>
      </c>
      <c r="R715" s="400"/>
      <c r="S715" s="400"/>
      <c r="T715" s="114" t="s">
        <v>156</v>
      </c>
      <c r="U715" s="114">
        <v>2020</v>
      </c>
      <c r="V715" s="400"/>
      <c r="W715" s="400"/>
      <c r="X715" s="400"/>
      <c r="Y715" s="400"/>
      <c r="Z715" s="400"/>
      <c r="AA715" s="400"/>
      <c r="AB715" s="400"/>
      <c r="AC715" s="400"/>
      <c r="AD715" s="400"/>
      <c r="AE715" s="400"/>
      <c r="AF715" s="400"/>
      <c r="AG715" s="400"/>
      <c r="AH715" s="400"/>
      <c r="AI715" s="400"/>
      <c r="AJ715" s="400"/>
      <c r="AK715" s="400"/>
      <c r="AL715" s="400"/>
      <c r="AM715" s="400"/>
      <c r="AN715" s="402"/>
      <c r="AO715" s="393" t="s">
        <v>13598</v>
      </c>
      <c r="AP715" s="368" t="s">
        <v>11249</v>
      </c>
      <c r="AQ715" s="403">
        <v>44161</v>
      </c>
      <c r="AR715" s="121" t="s">
        <v>39</v>
      </c>
      <c r="AS715" s="404"/>
      <c r="AT715" s="404"/>
      <c r="AU715" s="404"/>
      <c r="AV715" s="404"/>
      <c r="AW715" s="404"/>
      <c r="AX715" s="404"/>
      <c r="AY715" s="404"/>
      <c r="AZ715" s="404"/>
      <c r="BA715" s="404"/>
      <c r="BB715" s="404"/>
      <c r="BC715" s="404"/>
      <c r="BD715" s="404"/>
    </row>
    <row r="716" spans="1:56" ht="26.25" customHeight="1">
      <c r="A716" s="398" t="s">
        <v>14141</v>
      </c>
      <c r="B716" s="398" t="s">
        <v>4778</v>
      </c>
      <c r="C716" s="399"/>
      <c r="D716" s="398" t="s">
        <v>5650</v>
      </c>
      <c r="E716" s="400"/>
      <c r="F716" s="401"/>
      <c r="G716" s="41" t="s">
        <v>4781</v>
      </c>
      <c r="H716" s="68" t="s">
        <v>4781</v>
      </c>
      <c r="I716" s="44"/>
      <c r="J716" s="23"/>
      <c r="K716" s="23"/>
      <c r="L716" s="23"/>
      <c r="M716" s="23"/>
      <c r="N716" s="23"/>
      <c r="O716" s="400"/>
      <c r="P716" s="114" t="s">
        <v>14142</v>
      </c>
      <c r="Q716" s="114" t="s">
        <v>14142</v>
      </c>
      <c r="R716" s="400"/>
      <c r="S716" s="400"/>
      <c r="T716" s="114" t="s">
        <v>156</v>
      </c>
      <c r="U716" s="114">
        <v>2020</v>
      </c>
      <c r="V716" s="400"/>
      <c r="W716" s="400"/>
      <c r="X716" s="400"/>
      <c r="Y716" s="400"/>
      <c r="Z716" s="400"/>
      <c r="AA716" s="400"/>
      <c r="AB716" s="400"/>
      <c r="AC716" s="400"/>
      <c r="AD716" s="400"/>
      <c r="AE716" s="400"/>
      <c r="AF716" s="400"/>
      <c r="AG716" s="400"/>
      <c r="AH716" s="400"/>
      <c r="AI716" s="400"/>
      <c r="AJ716" s="400"/>
      <c r="AK716" s="400"/>
      <c r="AL716" s="400"/>
      <c r="AM716" s="400"/>
      <c r="AN716" s="402"/>
      <c r="AO716" s="393" t="s">
        <v>13598</v>
      </c>
      <c r="AP716" s="368" t="s">
        <v>11249</v>
      </c>
      <c r="AQ716" s="403">
        <v>44161</v>
      </c>
      <c r="AR716" s="121" t="s">
        <v>39</v>
      </c>
      <c r="AS716" s="404"/>
      <c r="AT716" s="404"/>
      <c r="AU716" s="404"/>
      <c r="AV716" s="404"/>
      <c r="AW716" s="404"/>
      <c r="AX716" s="404"/>
      <c r="AY716" s="404"/>
      <c r="AZ716" s="404"/>
      <c r="BA716" s="404"/>
      <c r="BB716" s="404"/>
      <c r="BC716" s="404"/>
      <c r="BD716" s="404"/>
    </row>
    <row r="717" spans="1:56" ht="26.25" customHeight="1">
      <c r="A717" s="362" t="s">
        <v>14143</v>
      </c>
      <c r="B717" s="362" t="s">
        <v>4778</v>
      </c>
      <c r="C717" s="362"/>
      <c r="D717" s="362" t="s">
        <v>4809</v>
      </c>
      <c r="E717" s="363"/>
      <c r="F717" s="18"/>
      <c r="G717" s="618"/>
      <c r="H717" s="70" t="s">
        <v>13612</v>
      </c>
      <c r="I717" s="44"/>
      <c r="J717" s="23"/>
      <c r="K717" s="23"/>
      <c r="L717" s="23"/>
      <c r="M717" s="23"/>
      <c r="N717" s="23"/>
      <c r="O717" s="379"/>
      <c r="P717" s="365" t="s">
        <v>13680</v>
      </c>
      <c r="Q717" s="365"/>
      <c r="R717" s="365"/>
      <c r="S717" s="375"/>
      <c r="T717" s="364" t="s">
        <v>156</v>
      </c>
      <c r="U717" s="364">
        <v>2017</v>
      </c>
      <c r="V717" s="392" t="s">
        <v>4783</v>
      </c>
      <c r="W717" s="363"/>
      <c r="X717" s="363"/>
      <c r="Y717" s="365"/>
      <c r="Z717" s="363"/>
      <c r="AA717" s="363"/>
      <c r="AB717" s="363"/>
      <c r="AC717" s="363"/>
      <c r="AD717" s="363"/>
      <c r="AE717" s="363"/>
      <c r="AF717" s="363"/>
      <c r="AG717" s="363"/>
      <c r="AH717" s="363"/>
      <c r="AI717" s="363"/>
      <c r="AJ717" s="363"/>
      <c r="AK717" s="363"/>
      <c r="AL717" s="365" t="s">
        <v>548</v>
      </c>
      <c r="AM717" s="363"/>
      <c r="AN717" s="619"/>
      <c r="AO717" s="393" t="s">
        <v>13598</v>
      </c>
      <c r="AP717" s="368" t="s">
        <v>11249</v>
      </c>
      <c r="AQ717" s="462">
        <v>44027</v>
      </c>
      <c r="AR717" s="463" t="s">
        <v>39</v>
      </c>
      <c r="AS717" s="464"/>
      <c r="AT717" s="464"/>
      <c r="AU717" s="464"/>
      <c r="AV717" s="464"/>
      <c r="AW717" s="464"/>
      <c r="AX717" s="464"/>
      <c r="AY717" s="464"/>
      <c r="AZ717" s="464"/>
      <c r="BA717" s="464"/>
      <c r="BB717" s="464"/>
      <c r="BC717" s="464"/>
      <c r="BD717" s="464"/>
    </row>
    <row r="718" spans="1:56" ht="26.25" customHeight="1">
      <c r="A718" s="398" t="s">
        <v>14144</v>
      </c>
      <c r="B718" s="398" t="s">
        <v>4778</v>
      </c>
      <c r="C718" s="399"/>
      <c r="D718" s="398" t="s">
        <v>7530</v>
      </c>
      <c r="E718" s="400"/>
      <c r="F718" s="401"/>
      <c r="G718" s="41" t="s">
        <v>4781</v>
      </c>
      <c r="H718" s="68" t="s">
        <v>4781</v>
      </c>
      <c r="I718" s="44"/>
      <c r="J718" s="23"/>
      <c r="K718" s="23"/>
      <c r="L718" s="23"/>
      <c r="M718" s="23"/>
      <c r="N718" s="23"/>
      <c r="O718" s="400"/>
      <c r="P718" s="114" t="s">
        <v>14145</v>
      </c>
      <c r="Q718" s="114" t="s">
        <v>14146</v>
      </c>
      <c r="R718" s="400"/>
      <c r="S718" s="400"/>
      <c r="T718" s="114" t="s">
        <v>156</v>
      </c>
      <c r="U718" s="114">
        <v>2020</v>
      </c>
      <c r="V718" s="400"/>
      <c r="W718" s="400"/>
      <c r="X718" s="400"/>
      <c r="Y718" s="400"/>
      <c r="Z718" s="400"/>
      <c r="AA718" s="400"/>
      <c r="AB718" s="400"/>
      <c r="AC718" s="400"/>
      <c r="AD718" s="400"/>
      <c r="AE718" s="400"/>
      <c r="AF718" s="400"/>
      <c r="AG718" s="400"/>
      <c r="AH718" s="400"/>
      <c r="AI718" s="400"/>
      <c r="AJ718" s="400"/>
      <c r="AK718" s="400"/>
      <c r="AL718" s="400"/>
      <c r="AM718" s="400"/>
      <c r="AN718" s="402"/>
      <c r="AO718" s="393" t="s">
        <v>13598</v>
      </c>
      <c r="AP718" s="368" t="s">
        <v>11249</v>
      </c>
      <c r="AQ718" s="403">
        <v>44161</v>
      </c>
      <c r="AR718" s="121" t="s">
        <v>39</v>
      </c>
      <c r="AS718" s="404"/>
      <c r="AT718" s="404"/>
      <c r="AU718" s="404"/>
      <c r="AV718" s="404"/>
      <c r="AW718" s="404"/>
      <c r="AX718" s="404"/>
      <c r="AY718" s="404"/>
      <c r="AZ718" s="404"/>
      <c r="BA718" s="404"/>
      <c r="BB718" s="404"/>
      <c r="BC718" s="404"/>
      <c r="BD718" s="404"/>
    </row>
    <row r="719" spans="1:56" ht="26.25" customHeight="1">
      <c r="A719" s="362" t="s">
        <v>14147</v>
      </c>
      <c r="B719" s="362" t="s">
        <v>4778</v>
      </c>
      <c r="C719" s="362"/>
      <c r="D719" s="362" t="s">
        <v>6828</v>
      </c>
      <c r="E719" s="363"/>
      <c r="F719" s="18"/>
      <c r="G719" s="618"/>
      <c r="H719" s="70" t="s">
        <v>13612</v>
      </c>
      <c r="I719" s="44"/>
      <c r="J719" s="23"/>
      <c r="K719" s="23"/>
      <c r="L719" s="23"/>
      <c r="M719" s="23"/>
      <c r="N719" s="23"/>
      <c r="O719" s="379"/>
      <c r="P719" s="365" t="s">
        <v>14148</v>
      </c>
      <c r="Q719" s="365"/>
      <c r="R719" s="365"/>
      <c r="S719" s="375"/>
      <c r="T719" s="364" t="s">
        <v>156</v>
      </c>
      <c r="U719" s="364">
        <v>2017</v>
      </c>
      <c r="V719" s="392" t="s">
        <v>4783</v>
      </c>
      <c r="W719" s="363"/>
      <c r="X719" s="363"/>
      <c r="Y719" s="365"/>
      <c r="Z719" s="363"/>
      <c r="AA719" s="363"/>
      <c r="AB719" s="363"/>
      <c r="AC719" s="363"/>
      <c r="AD719" s="363"/>
      <c r="AE719" s="363"/>
      <c r="AF719" s="363"/>
      <c r="AG719" s="363"/>
      <c r="AH719" s="363"/>
      <c r="AI719" s="363"/>
      <c r="AJ719" s="363"/>
      <c r="AK719" s="363"/>
      <c r="AL719" s="365" t="s">
        <v>548</v>
      </c>
      <c r="AM719" s="363"/>
      <c r="AN719" s="619"/>
      <c r="AO719" s="393" t="s">
        <v>13598</v>
      </c>
      <c r="AP719" s="368" t="s">
        <v>11249</v>
      </c>
      <c r="AQ719" s="462">
        <v>44027</v>
      </c>
      <c r="AR719" s="463" t="s">
        <v>39</v>
      </c>
      <c r="AS719" s="464"/>
      <c r="AT719" s="464"/>
      <c r="AU719" s="464"/>
      <c r="AV719" s="464"/>
      <c r="AW719" s="464"/>
      <c r="AX719" s="464"/>
      <c r="AY719" s="464"/>
      <c r="AZ719" s="464"/>
      <c r="BA719" s="464"/>
      <c r="BB719" s="464"/>
      <c r="BC719" s="464"/>
      <c r="BD719" s="464"/>
    </row>
    <row r="720" spans="1:56" ht="26.25" customHeight="1">
      <c r="A720" s="398" t="s">
        <v>14147</v>
      </c>
      <c r="B720" s="398" t="s">
        <v>4778</v>
      </c>
      <c r="C720" s="399"/>
      <c r="D720" s="398" t="s">
        <v>5088</v>
      </c>
      <c r="E720" s="400"/>
      <c r="F720" s="401"/>
      <c r="G720" s="41" t="s">
        <v>4781</v>
      </c>
      <c r="H720" s="68" t="s">
        <v>4781</v>
      </c>
      <c r="I720" s="44"/>
      <c r="J720" s="23"/>
      <c r="K720" s="23"/>
      <c r="L720" s="23"/>
      <c r="M720" s="23"/>
      <c r="N720" s="23"/>
      <c r="O720" s="400"/>
      <c r="P720" s="114" t="s">
        <v>14149</v>
      </c>
      <c r="Q720" s="114" t="s">
        <v>14149</v>
      </c>
      <c r="R720" s="400"/>
      <c r="S720" s="400"/>
      <c r="T720" s="114" t="s">
        <v>156</v>
      </c>
      <c r="U720" s="114">
        <v>2020</v>
      </c>
      <c r="V720" s="400"/>
      <c r="W720" s="400"/>
      <c r="X720" s="400"/>
      <c r="Y720" s="400"/>
      <c r="Z720" s="400"/>
      <c r="AA720" s="400"/>
      <c r="AB720" s="400"/>
      <c r="AC720" s="400"/>
      <c r="AD720" s="400"/>
      <c r="AE720" s="400"/>
      <c r="AF720" s="400"/>
      <c r="AG720" s="400"/>
      <c r="AH720" s="400"/>
      <c r="AI720" s="400"/>
      <c r="AJ720" s="400"/>
      <c r="AK720" s="400"/>
      <c r="AL720" s="400"/>
      <c r="AM720" s="400"/>
      <c r="AN720" s="402"/>
      <c r="AO720" s="393" t="s">
        <v>13598</v>
      </c>
      <c r="AP720" s="368" t="s">
        <v>11249</v>
      </c>
      <c r="AQ720" s="403">
        <v>44161</v>
      </c>
      <c r="AR720" s="121" t="s">
        <v>39</v>
      </c>
      <c r="AS720" s="404"/>
      <c r="AT720" s="404"/>
      <c r="AU720" s="404"/>
      <c r="AV720" s="404"/>
      <c r="AW720" s="404"/>
      <c r="AX720" s="404"/>
      <c r="AY720" s="404"/>
      <c r="AZ720" s="404"/>
      <c r="BA720" s="404"/>
      <c r="BB720" s="404"/>
      <c r="BC720" s="404"/>
      <c r="BD720" s="404"/>
    </row>
    <row r="721" spans="1:56" ht="26.25" customHeight="1">
      <c r="A721" s="362" t="s">
        <v>14150</v>
      </c>
      <c r="B721" s="362" t="s">
        <v>4778</v>
      </c>
      <c r="C721" s="362"/>
      <c r="D721" s="362" t="s">
        <v>14151</v>
      </c>
      <c r="E721" s="363"/>
      <c r="F721" s="18"/>
      <c r="G721" s="618"/>
      <c r="H721" s="70" t="s">
        <v>13612</v>
      </c>
      <c r="I721" s="44"/>
      <c r="J721" s="23"/>
      <c r="K721" s="23"/>
      <c r="L721" s="23"/>
      <c r="M721" s="23"/>
      <c r="N721" s="23"/>
      <c r="O721" s="379"/>
      <c r="P721" s="365" t="s">
        <v>13627</v>
      </c>
      <c r="Q721" s="365"/>
      <c r="R721" s="365"/>
      <c r="S721" s="375"/>
      <c r="T721" s="364" t="s">
        <v>156</v>
      </c>
      <c r="U721" s="364">
        <v>2017</v>
      </c>
      <c r="V721" s="392" t="s">
        <v>4783</v>
      </c>
      <c r="W721" s="363"/>
      <c r="X721" s="363"/>
      <c r="Y721" s="365"/>
      <c r="Z721" s="363"/>
      <c r="AA721" s="363"/>
      <c r="AB721" s="363"/>
      <c r="AC721" s="363"/>
      <c r="AD721" s="363"/>
      <c r="AE721" s="363"/>
      <c r="AF721" s="363"/>
      <c r="AG721" s="363"/>
      <c r="AH721" s="363"/>
      <c r="AI721" s="363"/>
      <c r="AJ721" s="363"/>
      <c r="AK721" s="363"/>
      <c r="AL721" s="365" t="s">
        <v>548</v>
      </c>
      <c r="AM721" s="363"/>
      <c r="AN721" s="619"/>
      <c r="AO721" s="393" t="s">
        <v>13598</v>
      </c>
      <c r="AP721" s="368" t="s">
        <v>11249</v>
      </c>
      <c r="AQ721" s="462">
        <v>44027</v>
      </c>
      <c r="AR721" s="463" t="s">
        <v>39</v>
      </c>
      <c r="AS721" s="464"/>
      <c r="AT721" s="464"/>
      <c r="AU721" s="464"/>
      <c r="AV721" s="464"/>
      <c r="AW721" s="464"/>
      <c r="AX721" s="464"/>
      <c r="AY721" s="464"/>
      <c r="AZ721" s="464"/>
      <c r="BA721" s="464"/>
      <c r="BB721" s="464"/>
      <c r="BC721" s="464"/>
      <c r="BD721" s="464"/>
    </row>
    <row r="722" spans="1:56" ht="26.25" customHeight="1">
      <c r="A722" s="398" t="s">
        <v>14152</v>
      </c>
      <c r="B722" s="398" t="s">
        <v>4778</v>
      </c>
      <c r="C722" s="399"/>
      <c r="D722" s="398" t="s">
        <v>6836</v>
      </c>
      <c r="E722" s="400"/>
      <c r="F722" s="401"/>
      <c r="G722" s="41" t="s">
        <v>4781</v>
      </c>
      <c r="H722" s="68" t="s">
        <v>4781</v>
      </c>
      <c r="I722" s="44"/>
      <c r="J722" s="23"/>
      <c r="K722" s="23"/>
      <c r="L722" s="23"/>
      <c r="M722" s="23"/>
      <c r="N722" s="23"/>
      <c r="O722" s="400"/>
      <c r="P722" s="114" t="s">
        <v>14153</v>
      </c>
      <c r="Q722" s="114" t="s">
        <v>14154</v>
      </c>
      <c r="R722" s="400"/>
      <c r="S722" s="400"/>
      <c r="T722" s="114" t="s">
        <v>156</v>
      </c>
      <c r="U722" s="114">
        <v>2020</v>
      </c>
      <c r="V722" s="400"/>
      <c r="W722" s="400"/>
      <c r="X722" s="400"/>
      <c r="Y722" s="400"/>
      <c r="Z722" s="400"/>
      <c r="AA722" s="400"/>
      <c r="AB722" s="400"/>
      <c r="AC722" s="400"/>
      <c r="AD722" s="400"/>
      <c r="AE722" s="400"/>
      <c r="AF722" s="400"/>
      <c r="AG722" s="400"/>
      <c r="AH722" s="400"/>
      <c r="AI722" s="400"/>
      <c r="AJ722" s="400"/>
      <c r="AK722" s="400"/>
      <c r="AL722" s="400"/>
      <c r="AM722" s="400"/>
      <c r="AN722" s="402"/>
      <c r="AO722" s="393" t="s">
        <v>13598</v>
      </c>
      <c r="AP722" s="368" t="s">
        <v>11249</v>
      </c>
      <c r="AQ722" s="403">
        <v>44161</v>
      </c>
      <c r="AR722" s="121" t="s">
        <v>39</v>
      </c>
      <c r="AS722" s="404"/>
      <c r="AT722" s="404"/>
      <c r="AU722" s="404"/>
      <c r="AV722" s="404"/>
      <c r="AW722" s="404"/>
      <c r="AX722" s="404"/>
      <c r="AY722" s="404"/>
      <c r="AZ722" s="404"/>
      <c r="BA722" s="404"/>
      <c r="BB722" s="404"/>
      <c r="BC722" s="404"/>
      <c r="BD722" s="404"/>
    </row>
    <row r="723" spans="1:56" ht="26.25" customHeight="1">
      <c r="A723" s="362" t="s">
        <v>14155</v>
      </c>
      <c r="B723" s="362" t="s">
        <v>4778</v>
      </c>
      <c r="C723" s="362"/>
      <c r="D723" s="362" t="s">
        <v>6839</v>
      </c>
      <c r="E723" s="363"/>
      <c r="F723" s="18"/>
      <c r="G723" s="618"/>
      <c r="H723" s="70" t="s">
        <v>13612</v>
      </c>
      <c r="I723" s="44"/>
      <c r="J723" s="23"/>
      <c r="K723" s="23"/>
      <c r="L723" s="23"/>
      <c r="M723" s="23"/>
      <c r="N723" s="23"/>
      <c r="O723" s="379"/>
      <c r="P723" s="365" t="s">
        <v>14156</v>
      </c>
      <c r="Q723" s="365"/>
      <c r="R723" s="365"/>
      <c r="S723" s="375"/>
      <c r="T723" s="364" t="s">
        <v>156</v>
      </c>
      <c r="U723" s="364">
        <v>2017</v>
      </c>
      <c r="V723" s="392" t="s">
        <v>4783</v>
      </c>
      <c r="W723" s="363"/>
      <c r="X723" s="363"/>
      <c r="Y723" s="365"/>
      <c r="Z723" s="363"/>
      <c r="AA723" s="363"/>
      <c r="AB723" s="363"/>
      <c r="AC723" s="363"/>
      <c r="AD723" s="363"/>
      <c r="AE723" s="363"/>
      <c r="AF723" s="363"/>
      <c r="AG723" s="363"/>
      <c r="AH723" s="363"/>
      <c r="AI723" s="363"/>
      <c r="AJ723" s="363"/>
      <c r="AK723" s="363"/>
      <c r="AL723" s="365" t="s">
        <v>548</v>
      </c>
      <c r="AM723" s="363"/>
      <c r="AN723" s="619"/>
      <c r="AO723" s="393" t="s">
        <v>13598</v>
      </c>
      <c r="AP723" s="368" t="s">
        <v>11249</v>
      </c>
      <c r="AQ723" s="462">
        <v>44027</v>
      </c>
      <c r="AR723" s="463" t="s">
        <v>39</v>
      </c>
      <c r="AS723" s="464"/>
      <c r="AT723" s="464"/>
      <c r="AU723" s="464"/>
      <c r="AV723" s="464"/>
      <c r="AW723" s="464"/>
      <c r="AX723" s="464"/>
      <c r="AY723" s="464"/>
      <c r="AZ723" s="464"/>
      <c r="BA723" s="464"/>
      <c r="BB723" s="464"/>
      <c r="BC723" s="464"/>
      <c r="BD723" s="464"/>
    </row>
    <row r="724" spans="1:56" ht="26.25" customHeight="1">
      <c r="A724" s="398" t="s">
        <v>14157</v>
      </c>
      <c r="B724" s="398" t="s">
        <v>4778</v>
      </c>
      <c r="C724" s="442"/>
      <c r="D724" s="398" t="s">
        <v>14158</v>
      </c>
      <c r="E724" s="63"/>
      <c r="F724" s="617"/>
      <c r="G724" s="41" t="s">
        <v>4781</v>
      </c>
      <c r="H724" s="68" t="s">
        <v>4781</v>
      </c>
      <c r="I724" s="44"/>
      <c r="J724" s="23"/>
      <c r="K724" s="23"/>
      <c r="L724" s="23"/>
      <c r="M724" s="23"/>
      <c r="N724" s="23"/>
      <c r="O724" s="63"/>
      <c r="P724" s="114" t="s">
        <v>14159</v>
      </c>
      <c r="Q724" s="114" t="s">
        <v>14159</v>
      </c>
      <c r="R724" s="63"/>
      <c r="S724" s="63"/>
      <c r="T724" s="114" t="s">
        <v>156</v>
      </c>
      <c r="U724" s="114">
        <v>2020</v>
      </c>
      <c r="V724" s="63"/>
      <c r="W724" s="63"/>
      <c r="X724" s="63"/>
      <c r="Y724" s="63"/>
      <c r="Z724" s="63"/>
      <c r="AA724" s="63"/>
      <c r="AB724" s="63"/>
      <c r="AC724" s="63"/>
      <c r="AD724" s="63"/>
      <c r="AE724" s="400"/>
      <c r="AF724" s="400"/>
      <c r="AG724" s="400"/>
      <c r="AH724" s="400"/>
      <c r="AI724" s="400"/>
      <c r="AJ724" s="400"/>
      <c r="AK724" s="400"/>
      <c r="AL724" s="400"/>
      <c r="AM724" s="400"/>
      <c r="AN724" s="402"/>
      <c r="AO724" s="393" t="s">
        <v>13598</v>
      </c>
      <c r="AP724" s="368" t="s">
        <v>11249</v>
      </c>
      <c r="AQ724" s="403">
        <v>44161</v>
      </c>
      <c r="AR724" s="121" t="s">
        <v>39</v>
      </c>
      <c r="AS724" s="404"/>
      <c r="AT724" s="404"/>
      <c r="AU724" s="404"/>
      <c r="AV724" s="404"/>
      <c r="AW724" s="404"/>
      <c r="AX724" s="404"/>
      <c r="AY724" s="404"/>
      <c r="AZ724" s="404"/>
      <c r="BA724" s="404"/>
      <c r="BB724" s="404"/>
      <c r="BC724" s="404"/>
      <c r="BD724" s="404"/>
    </row>
    <row r="725" spans="1:56" ht="26.25" customHeight="1">
      <c r="A725" s="362" t="s">
        <v>6857</v>
      </c>
      <c r="B725" s="362" t="s">
        <v>4778</v>
      </c>
      <c r="C725" s="362"/>
      <c r="D725" s="362" t="s">
        <v>6551</v>
      </c>
      <c r="E725" s="363"/>
      <c r="F725" s="18"/>
      <c r="G725" s="618"/>
      <c r="H725" s="70" t="s">
        <v>13612</v>
      </c>
      <c r="I725" s="44"/>
      <c r="J725" s="23"/>
      <c r="K725" s="23"/>
      <c r="L725" s="23"/>
      <c r="M725" s="23"/>
      <c r="N725" s="23"/>
      <c r="O725" s="379"/>
      <c r="P725" s="365" t="s">
        <v>13613</v>
      </c>
      <c r="Q725" s="365"/>
      <c r="R725" s="365"/>
      <c r="S725" s="375"/>
      <c r="T725" s="364" t="s">
        <v>156</v>
      </c>
      <c r="U725" s="364">
        <v>2017</v>
      </c>
      <c r="V725" s="392" t="s">
        <v>4783</v>
      </c>
      <c r="W725" s="363"/>
      <c r="X725" s="363"/>
      <c r="Y725" s="365"/>
      <c r="Z725" s="363"/>
      <c r="AA725" s="363"/>
      <c r="AB725" s="363"/>
      <c r="AC725" s="363"/>
      <c r="AD725" s="363"/>
      <c r="AE725" s="363"/>
      <c r="AF725" s="363"/>
      <c r="AG725" s="363"/>
      <c r="AH725" s="363"/>
      <c r="AI725" s="363"/>
      <c r="AJ725" s="363"/>
      <c r="AK725" s="363"/>
      <c r="AL725" s="365" t="s">
        <v>548</v>
      </c>
      <c r="AM725" s="363"/>
      <c r="AN725" s="619"/>
      <c r="AO725" s="393" t="s">
        <v>13598</v>
      </c>
      <c r="AP725" s="368" t="s">
        <v>11249</v>
      </c>
      <c r="AQ725" s="462">
        <v>44027</v>
      </c>
      <c r="AR725" s="463" t="s">
        <v>39</v>
      </c>
      <c r="AS725" s="464"/>
      <c r="AT725" s="464"/>
      <c r="AU725" s="464"/>
      <c r="AV725" s="464"/>
      <c r="AW725" s="464"/>
      <c r="AX725" s="464"/>
      <c r="AY725" s="464"/>
      <c r="AZ725" s="464"/>
      <c r="BA725" s="464"/>
      <c r="BB725" s="464"/>
      <c r="BC725" s="464"/>
      <c r="BD725" s="464"/>
    </row>
    <row r="726" spans="1:56" ht="26.25" customHeight="1">
      <c r="A726" s="398" t="s">
        <v>14160</v>
      </c>
      <c r="B726" s="398" t="s">
        <v>4778</v>
      </c>
      <c r="C726" s="399"/>
      <c r="D726" s="398" t="s">
        <v>14161</v>
      </c>
      <c r="E726" s="400"/>
      <c r="F726" s="401"/>
      <c r="G726" s="41" t="s">
        <v>4781</v>
      </c>
      <c r="H726" s="68" t="s">
        <v>4781</v>
      </c>
      <c r="I726" s="44"/>
      <c r="J726" s="23"/>
      <c r="K726" s="23"/>
      <c r="L726" s="23"/>
      <c r="M726" s="23"/>
      <c r="N726" s="23"/>
      <c r="O726" s="400"/>
      <c r="P726" s="114" t="s">
        <v>14162</v>
      </c>
      <c r="Q726" s="114" t="s">
        <v>14162</v>
      </c>
      <c r="R726" s="400"/>
      <c r="S726" s="400"/>
      <c r="T726" s="114" t="s">
        <v>156</v>
      </c>
      <c r="U726" s="114">
        <v>2020</v>
      </c>
      <c r="V726" s="400"/>
      <c r="W726" s="400"/>
      <c r="X726" s="400"/>
      <c r="Y726" s="400"/>
      <c r="Z726" s="400"/>
      <c r="AA726" s="400"/>
      <c r="AB726" s="400"/>
      <c r="AC726" s="400"/>
      <c r="AD726" s="400"/>
      <c r="AE726" s="400"/>
      <c r="AF726" s="400"/>
      <c r="AG726" s="400"/>
      <c r="AH726" s="400"/>
      <c r="AI726" s="400"/>
      <c r="AJ726" s="400"/>
      <c r="AK726" s="400"/>
      <c r="AL726" s="400"/>
      <c r="AM726" s="400"/>
      <c r="AN726" s="402"/>
      <c r="AO726" s="393" t="s">
        <v>13598</v>
      </c>
      <c r="AP726" s="368" t="s">
        <v>11249</v>
      </c>
      <c r="AQ726" s="403">
        <v>44161</v>
      </c>
      <c r="AR726" s="121" t="s">
        <v>39</v>
      </c>
      <c r="AS726" s="404"/>
      <c r="AT726" s="404"/>
      <c r="AU726" s="404"/>
      <c r="AV726" s="404"/>
      <c r="AW726" s="404"/>
      <c r="AX726" s="404"/>
      <c r="AY726" s="404"/>
      <c r="AZ726" s="404"/>
      <c r="BA726" s="404"/>
      <c r="BB726" s="404"/>
      <c r="BC726" s="404"/>
      <c r="BD726" s="404"/>
    </row>
    <row r="727" spans="1:56" ht="26.25" customHeight="1">
      <c r="A727" s="398" t="s">
        <v>14163</v>
      </c>
      <c r="B727" s="398" t="s">
        <v>4778</v>
      </c>
      <c r="C727" s="399"/>
      <c r="D727" s="398" t="s">
        <v>4883</v>
      </c>
      <c r="E727" s="400"/>
      <c r="F727" s="401"/>
      <c r="G727" s="41" t="s">
        <v>4781</v>
      </c>
      <c r="H727" s="68" t="s">
        <v>4781</v>
      </c>
      <c r="I727" s="44"/>
      <c r="J727" s="23"/>
      <c r="K727" s="23"/>
      <c r="L727" s="23"/>
      <c r="M727" s="23"/>
      <c r="N727" s="23"/>
      <c r="O727" s="400"/>
      <c r="P727" s="114" t="s">
        <v>14164</v>
      </c>
      <c r="Q727" s="114" t="s">
        <v>14164</v>
      </c>
      <c r="R727" s="400"/>
      <c r="S727" s="400"/>
      <c r="T727" s="114" t="s">
        <v>156</v>
      </c>
      <c r="U727" s="114">
        <v>2020</v>
      </c>
      <c r="V727" s="400"/>
      <c r="W727" s="400"/>
      <c r="X727" s="400"/>
      <c r="Y727" s="400"/>
      <c r="Z727" s="400"/>
      <c r="AA727" s="400"/>
      <c r="AB727" s="400"/>
      <c r="AC727" s="400"/>
      <c r="AD727" s="400"/>
      <c r="AE727" s="400"/>
      <c r="AF727" s="400"/>
      <c r="AG727" s="400"/>
      <c r="AH727" s="400"/>
      <c r="AI727" s="400"/>
      <c r="AJ727" s="400"/>
      <c r="AK727" s="400"/>
      <c r="AL727" s="400"/>
      <c r="AM727" s="400"/>
      <c r="AN727" s="402"/>
      <c r="AO727" s="393" t="s">
        <v>13598</v>
      </c>
      <c r="AP727" s="368" t="s">
        <v>11249</v>
      </c>
      <c r="AQ727" s="403">
        <v>44161</v>
      </c>
      <c r="AR727" s="121" t="s">
        <v>39</v>
      </c>
      <c r="AS727" s="404"/>
      <c r="AT727" s="404"/>
      <c r="AU727" s="404"/>
      <c r="AV727" s="404"/>
      <c r="AW727" s="404"/>
      <c r="AX727" s="404"/>
      <c r="AY727" s="404"/>
      <c r="AZ727" s="404"/>
      <c r="BA727" s="404"/>
      <c r="BB727" s="404"/>
      <c r="BC727" s="404"/>
      <c r="BD727" s="404"/>
    </row>
    <row r="728" spans="1:56" ht="26.25" customHeight="1">
      <c r="A728" s="362" t="s">
        <v>14165</v>
      </c>
      <c r="B728" s="362" t="s">
        <v>4778</v>
      </c>
      <c r="C728" s="362"/>
      <c r="D728" s="362" t="s">
        <v>4843</v>
      </c>
      <c r="E728" s="363"/>
      <c r="F728" s="18"/>
      <c r="G728" s="618"/>
      <c r="H728" s="70" t="s">
        <v>13612</v>
      </c>
      <c r="I728" s="44"/>
      <c r="J728" s="23"/>
      <c r="K728" s="23"/>
      <c r="L728" s="23"/>
      <c r="M728" s="23"/>
      <c r="N728" s="23"/>
      <c r="O728" s="379"/>
      <c r="P728" s="365" t="s">
        <v>13613</v>
      </c>
      <c r="Q728" s="365"/>
      <c r="R728" s="365"/>
      <c r="S728" s="375"/>
      <c r="T728" s="364" t="s">
        <v>156</v>
      </c>
      <c r="U728" s="364">
        <v>2017</v>
      </c>
      <c r="V728" s="392" t="s">
        <v>4783</v>
      </c>
      <c r="W728" s="363"/>
      <c r="X728" s="363"/>
      <c r="Y728" s="365"/>
      <c r="Z728" s="363"/>
      <c r="AA728" s="363"/>
      <c r="AB728" s="363"/>
      <c r="AC728" s="363"/>
      <c r="AD728" s="363"/>
      <c r="AE728" s="363"/>
      <c r="AF728" s="363"/>
      <c r="AG728" s="363"/>
      <c r="AH728" s="363"/>
      <c r="AI728" s="363"/>
      <c r="AJ728" s="363"/>
      <c r="AK728" s="363"/>
      <c r="AL728" s="365" t="s">
        <v>548</v>
      </c>
      <c r="AM728" s="363"/>
      <c r="AN728" s="619"/>
      <c r="AO728" s="393" t="s">
        <v>13598</v>
      </c>
      <c r="AP728" s="368" t="s">
        <v>11249</v>
      </c>
      <c r="AQ728" s="462">
        <v>44027</v>
      </c>
      <c r="AR728" s="463" t="s">
        <v>39</v>
      </c>
      <c r="AS728" s="464"/>
      <c r="AT728" s="464"/>
      <c r="AU728" s="464"/>
      <c r="AV728" s="464"/>
      <c r="AW728" s="464"/>
      <c r="AX728" s="464"/>
      <c r="AY728" s="464"/>
      <c r="AZ728" s="464"/>
      <c r="BA728" s="464"/>
      <c r="BB728" s="464"/>
      <c r="BC728" s="464"/>
      <c r="BD728" s="464"/>
    </row>
    <row r="729" spans="1:56" ht="26.25" customHeight="1">
      <c r="A729" s="398" t="s">
        <v>14166</v>
      </c>
      <c r="B729" s="398" t="s">
        <v>4778</v>
      </c>
      <c r="C729" s="399"/>
      <c r="D729" s="398" t="s">
        <v>14167</v>
      </c>
      <c r="E729" s="400"/>
      <c r="F729" s="401"/>
      <c r="G729" s="41" t="s">
        <v>4781</v>
      </c>
      <c r="H729" s="68" t="s">
        <v>4781</v>
      </c>
      <c r="I729" s="44"/>
      <c r="J729" s="23"/>
      <c r="K729" s="23"/>
      <c r="L729" s="23"/>
      <c r="M729" s="23"/>
      <c r="N729" s="23"/>
      <c r="O729" s="400"/>
      <c r="P729" s="114" t="s">
        <v>13607</v>
      </c>
      <c r="Q729" s="114" t="s">
        <v>13607</v>
      </c>
      <c r="R729" s="400"/>
      <c r="S729" s="400"/>
      <c r="T729" s="114" t="s">
        <v>156</v>
      </c>
      <c r="U729" s="114">
        <v>2020</v>
      </c>
      <c r="V729" s="400"/>
      <c r="W729" s="400"/>
      <c r="X729" s="400"/>
      <c r="Y729" s="400"/>
      <c r="Z729" s="400"/>
      <c r="AA729" s="400"/>
      <c r="AB729" s="400"/>
      <c r="AC729" s="400"/>
      <c r="AD729" s="400"/>
      <c r="AE729" s="400"/>
      <c r="AF729" s="400"/>
      <c r="AG729" s="400"/>
      <c r="AH729" s="400"/>
      <c r="AI729" s="400"/>
      <c r="AJ729" s="400"/>
      <c r="AK729" s="400"/>
      <c r="AL729" s="400"/>
      <c r="AM729" s="400"/>
      <c r="AN729" s="402"/>
      <c r="AO729" s="393" t="s">
        <v>13598</v>
      </c>
      <c r="AP729" s="368" t="s">
        <v>11249</v>
      </c>
      <c r="AQ729" s="403">
        <v>44161</v>
      </c>
      <c r="AR729" s="121" t="s">
        <v>39</v>
      </c>
      <c r="AS729" s="404"/>
      <c r="AT729" s="404"/>
      <c r="AU729" s="404"/>
      <c r="AV729" s="404"/>
      <c r="AW729" s="404"/>
      <c r="AX729" s="404"/>
      <c r="AY729" s="404"/>
      <c r="AZ729" s="404"/>
      <c r="BA729" s="404"/>
      <c r="BB729" s="404"/>
      <c r="BC729" s="404"/>
      <c r="BD729" s="404"/>
    </row>
    <row r="730" spans="1:56" ht="26.25" customHeight="1">
      <c r="A730" s="362" t="s">
        <v>14168</v>
      </c>
      <c r="B730" s="362" t="s">
        <v>4778</v>
      </c>
      <c r="C730" s="362"/>
      <c r="D730" s="362" t="s">
        <v>6256</v>
      </c>
      <c r="E730" s="363"/>
      <c r="F730" s="18"/>
      <c r="G730" s="618"/>
      <c r="H730" s="70" t="s">
        <v>13612</v>
      </c>
      <c r="I730" s="44"/>
      <c r="J730" s="23"/>
      <c r="K730" s="23"/>
      <c r="L730" s="23"/>
      <c r="M730" s="23"/>
      <c r="N730" s="23"/>
      <c r="O730" s="379"/>
      <c r="P730" s="365" t="s">
        <v>13890</v>
      </c>
      <c r="Q730" s="365"/>
      <c r="R730" s="365"/>
      <c r="S730" s="375"/>
      <c r="T730" s="364" t="s">
        <v>156</v>
      </c>
      <c r="U730" s="364">
        <v>2017</v>
      </c>
      <c r="V730" s="392" t="s">
        <v>4783</v>
      </c>
      <c r="W730" s="363"/>
      <c r="X730" s="363"/>
      <c r="Y730" s="365"/>
      <c r="Z730" s="363"/>
      <c r="AA730" s="363"/>
      <c r="AB730" s="363"/>
      <c r="AC730" s="363"/>
      <c r="AD730" s="363"/>
      <c r="AE730" s="363"/>
      <c r="AF730" s="363"/>
      <c r="AG730" s="363"/>
      <c r="AH730" s="363"/>
      <c r="AI730" s="363"/>
      <c r="AJ730" s="363"/>
      <c r="AK730" s="363"/>
      <c r="AL730" s="365" t="s">
        <v>548</v>
      </c>
      <c r="AM730" s="363"/>
      <c r="AN730" s="619"/>
      <c r="AO730" s="393" t="s">
        <v>13598</v>
      </c>
      <c r="AP730" s="368" t="s">
        <v>11249</v>
      </c>
      <c r="AQ730" s="462">
        <v>44027</v>
      </c>
      <c r="AR730" s="463" t="s">
        <v>39</v>
      </c>
      <c r="AS730" s="464"/>
      <c r="AT730" s="464"/>
      <c r="AU730" s="464"/>
      <c r="AV730" s="464"/>
      <c r="AW730" s="464"/>
      <c r="AX730" s="464"/>
      <c r="AY730" s="464"/>
      <c r="AZ730" s="464"/>
      <c r="BA730" s="464"/>
      <c r="BB730" s="464"/>
      <c r="BC730" s="464"/>
      <c r="BD730" s="464"/>
    </row>
    <row r="731" spans="1:56" ht="26.25" customHeight="1">
      <c r="A731" s="398" t="s">
        <v>14169</v>
      </c>
      <c r="B731" s="398" t="s">
        <v>4778</v>
      </c>
      <c r="C731" s="442"/>
      <c r="D731" s="398" t="s">
        <v>6904</v>
      </c>
      <c r="E731" s="63"/>
      <c r="F731" s="617"/>
      <c r="G731" s="41" t="s">
        <v>4781</v>
      </c>
      <c r="H731" s="68" t="s">
        <v>4781</v>
      </c>
      <c r="I731" s="44"/>
      <c r="J731" s="23"/>
      <c r="K731" s="23"/>
      <c r="L731" s="23"/>
      <c r="M731" s="23"/>
      <c r="N731" s="23"/>
      <c r="O731" s="63"/>
      <c r="P731" s="114" t="s">
        <v>14170</v>
      </c>
      <c r="Q731" s="114" t="s">
        <v>14171</v>
      </c>
      <c r="R731" s="63"/>
      <c r="S731" s="63"/>
      <c r="T731" s="114" t="s">
        <v>156</v>
      </c>
      <c r="U731" s="114">
        <v>2020</v>
      </c>
      <c r="V731" s="63"/>
      <c r="W731" s="63"/>
      <c r="X731" s="63"/>
      <c r="Y731" s="63"/>
      <c r="Z731" s="63"/>
      <c r="AA731" s="63"/>
      <c r="AB731" s="63"/>
      <c r="AC731" s="63"/>
      <c r="AD731" s="63"/>
      <c r="AE731" s="400"/>
      <c r="AF731" s="400"/>
      <c r="AG731" s="400"/>
      <c r="AH731" s="400"/>
      <c r="AI731" s="400"/>
      <c r="AJ731" s="400"/>
      <c r="AK731" s="400"/>
      <c r="AL731" s="400"/>
      <c r="AM731" s="400"/>
      <c r="AN731" s="402"/>
      <c r="AO731" s="393" t="s">
        <v>13598</v>
      </c>
      <c r="AP731" s="368" t="s">
        <v>11249</v>
      </c>
      <c r="AQ731" s="403">
        <v>44161</v>
      </c>
      <c r="AR731" s="121" t="s">
        <v>39</v>
      </c>
      <c r="AS731" s="404"/>
      <c r="AT731" s="404"/>
      <c r="AU731" s="404"/>
      <c r="AV731" s="404"/>
      <c r="AW731" s="404"/>
      <c r="AX731" s="404"/>
      <c r="AY731" s="404"/>
      <c r="AZ731" s="404"/>
      <c r="BA731" s="404"/>
      <c r="BB731" s="404"/>
      <c r="BC731" s="404"/>
      <c r="BD731" s="404"/>
    </row>
    <row r="732" spans="1:56" ht="26.25" customHeight="1">
      <c r="A732" s="398" t="s">
        <v>14172</v>
      </c>
      <c r="B732" s="398" t="s">
        <v>4778</v>
      </c>
      <c r="C732" s="442"/>
      <c r="D732" s="398" t="s">
        <v>4955</v>
      </c>
      <c r="E732" s="63"/>
      <c r="F732" s="617"/>
      <c r="G732" s="41" t="s">
        <v>4781</v>
      </c>
      <c r="H732" s="68" t="s">
        <v>4781</v>
      </c>
      <c r="I732" s="44"/>
      <c r="J732" s="23"/>
      <c r="K732" s="23"/>
      <c r="L732" s="23"/>
      <c r="M732" s="23"/>
      <c r="N732" s="23"/>
      <c r="O732" s="63"/>
      <c r="P732" s="114" t="s">
        <v>14173</v>
      </c>
      <c r="Q732" s="114" t="s">
        <v>14173</v>
      </c>
      <c r="R732" s="63"/>
      <c r="S732" s="63"/>
      <c r="T732" s="114" t="s">
        <v>156</v>
      </c>
      <c r="U732" s="114">
        <v>2020</v>
      </c>
      <c r="V732" s="63"/>
      <c r="W732" s="63"/>
      <c r="X732" s="63"/>
      <c r="Y732" s="63"/>
      <c r="Z732" s="63"/>
      <c r="AA732" s="63"/>
      <c r="AB732" s="63"/>
      <c r="AC732" s="63"/>
      <c r="AD732" s="63"/>
      <c r="AE732" s="400"/>
      <c r="AF732" s="400"/>
      <c r="AG732" s="400"/>
      <c r="AH732" s="400"/>
      <c r="AI732" s="400"/>
      <c r="AJ732" s="400"/>
      <c r="AK732" s="400"/>
      <c r="AL732" s="400"/>
      <c r="AM732" s="400"/>
      <c r="AN732" s="402"/>
      <c r="AO732" s="393" t="s">
        <v>13598</v>
      </c>
      <c r="AP732" s="368" t="s">
        <v>11249</v>
      </c>
      <c r="AQ732" s="403">
        <v>44161</v>
      </c>
      <c r="AR732" s="121" t="s">
        <v>39</v>
      </c>
      <c r="AS732" s="404"/>
      <c r="AT732" s="404"/>
      <c r="AU732" s="404"/>
      <c r="AV732" s="404"/>
      <c r="AW732" s="404"/>
      <c r="AX732" s="404"/>
      <c r="AY732" s="404"/>
      <c r="AZ732" s="404"/>
      <c r="BA732" s="404"/>
      <c r="BB732" s="404"/>
      <c r="BC732" s="404"/>
      <c r="BD732" s="404"/>
    </row>
    <row r="733" spans="1:56" ht="26.25" customHeight="1">
      <c r="A733" s="362" t="s">
        <v>14174</v>
      </c>
      <c r="B733" s="362" t="s">
        <v>4778</v>
      </c>
      <c r="C733" s="362"/>
      <c r="D733" s="362" t="s">
        <v>4850</v>
      </c>
      <c r="E733" s="363"/>
      <c r="F733" s="18"/>
      <c r="G733" s="618"/>
      <c r="H733" s="70" t="s">
        <v>13612</v>
      </c>
      <c r="I733" s="44"/>
      <c r="J733" s="23"/>
      <c r="K733" s="23"/>
      <c r="L733" s="23"/>
      <c r="M733" s="23"/>
      <c r="N733" s="23"/>
      <c r="O733" s="379"/>
      <c r="P733" s="365" t="s">
        <v>13627</v>
      </c>
      <c r="Q733" s="365"/>
      <c r="R733" s="365"/>
      <c r="S733" s="375"/>
      <c r="T733" s="364" t="s">
        <v>156</v>
      </c>
      <c r="U733" s="364">
        <v>2017</v>
      </c>
      <c r="V733" s="392" t="s">
        <v>4783</v>
      </c>
      <c r="W733" s="363"/>
      <c r="X733" s="363"/>
      <c r="Y733" s="365"/>
      <c r="Z733" s="363"/>
      <c r="AA733" s="363"/>
      <c r="AB733" s="363"/>
      <c r="AC733" s="363"/>
      <c r="AD733" s="363"/>
      <c r="AE733" s="363"/>
      <c r="AF733" s="363"/>
      <c r="AG733" s="363"/>
      <c r="AH733" s="363"/>
      <c r="AI733" s="363"/>
      <c r="AJ733" s="363"/>
      <c r="AK733" s="363"/>
      <c r="AL733" s="365" t="s">
        <v>548</v>
      </c>
      <c r="AM733" s="363"/>
      <c r="AN733" s="619"/>
      <c r="AO733" s="393" t="s">
        <v>13598</v>
      </c>
      <c r="AP733" s="368" t="s">
        <v>11249</v>
      </c>
      <c r="AQ733" s="462">
        <v>44027</v>
      </c>
      <c r="AR733" s="463" t="s">
        <v>39</v>
      </c>
      <c r="AS733" s="464"/>
      <c r="AT733" s="464"/>
      <c r="AU733" s="464"/>
      <c r="AV733" s="464"/>
      <c r="AW733" s="464"/>
      <c r="AX733" s="464"/>
      <c r="AY733" s="464"/>
      <c r="AZ733" s="464"/>
      <c r="BA733" s="464"/>
      <c r="BB733" s="464"/>
      <c r="BC733" s="464"/>
      <c r="BD733" s="464"/>
    </row>
    <row r="734" spans="1:56" ht="26.25" customHeight="1">
      <c r="A734" s="398" t="s">
        <v>14174</v>
      </c>
      <c r="B734" s="398" t="s">
        <v>4778</v>
      </c>
      <c r="C734" s="442"/>
      <c r="D734" s="398" t="s">
        <v>7567</v>
      </c>
      <c r="E734" s="63"/>
      <c r="F734" s="617"/>
      <c r="G734" s="41" t="s">
        <v>4781</v>
      </c>
      <c r="H734" s="68" t="s">
        <v>4781</v>
      </c>
      <c r="I734" s="44"/>
      <c r="J734" s="23"/>
      <c r="K734" s="23"/>
      <c r="L734" s="23"/>
      <c r="M734" s="23"/>
      <c r="N734" s="23"/>
      <c r="O734" s="63"/>
      <c r="P734" s="114" t="s">
        <v>14175</v>
      </c>
      <c r="Q734" s="114" t="s">
        <v>14175</v>
      </c>
      <c r="R734" s="63"/>
      <c r="S734" s="63"/>
      <c r="T734" s="114" t="s">
        <v>156</v>
      </c>
      <c r="U734" s="114">
        <v>2020</v>
      </c>
      <c r="V734" s="63"/>
      <c r="W734" s="63"/>
      <c r="X734" s="63"/>
      <c r="Y734" s="63"/>
      <c r="Z734" s="63"/>
      <c r="AA734" s="63"/>
      <c r="AB734" s="63"/>
      <c r="AC734" s="63"/>
      <c r="AD734" s="63"/>
      <c r="AE734" s="400"/>
      <c r="AF734" s="400"/>
      <c r="AG734" s="400"/>
      <c r="AH734" s="400"/>
      <c r="AI734" s="400"/>
      <c r="AJ734" s="400"/>
      <c r="AK734" s="400"/>
      <c r="AL734" s="400"/>
      <c r="AM734" s="400"/>
      <c r="AN734" s="402"/>
      <c r="AO734" s="393" t="s">
        <v>13598</v>
      </c>
      <c r="AP734" s="368" t="s">
        <v>11249</v>
      </c>
      <c r="AQ734" s="403">
        <v>44161</v>
      </c>
      <c r="AR734" s="121" t="s">
        <v>39</v>
      </c>
      <c r="AS734" s="404"/>
      <c r="AT734" s="404"/>
      <c r="AU734" s="404"/>
      <c r="AV734" s="404"/>
      <c r="AW734" s="404"/>
      <c r="AX734" s="404"/>
      <c r="AY734" s="404"/>
      <c r="AZ734" s="404"/>
      <c r="BA734" s="404"/>
      <c r="BB734" s="404"/>
      <c r="BC734" s="404"/>
      <c r="BD734" s="404"/>
    </row>
    <row r="735" spans="1:56" ht="26.25" customHeight="1">
      <c r="A735" s="398" t="s">
        <v>14176</v>
      </c>
      <c r="B735" s="398" t="s">
        <v>4778</v>
      </c>
      <c r="C735" s="442"/>
      <c r="D735" s="398" t="s">
        <v>14022</v>
      </c>
      <c r="E735" s="63"/>
      <c r="F735" s="617"/>
      <c r="G735" s="41" t="s">
        <v>4781</v>
      </c>
      <c r="H735" s="68" t="s">
        <v>4781</v>
      </c>
      <c r="I735" s="44"/>
      <c r="J735" s="23"/>
      <c r="K735" s="23"/>
      <c r="L735" s="23"/>
      <c r="M735" s="23"/>
      <c r="N735" s="23"/>
      <c r="O735" s="63"/>
      <c r="P735" s="114" t="s">
        <v>14177</v>
      </c>
      <c r="Q735" s="114" t="s">
        <v>14178</v>
      </c>
      <c r="R735" s="63"/>
      <c r="S735" s="63"/>
      <c r="T735" s="114" t="s">
        <v>156</v>
      </c>
      <c r="U735" s="114">
        <v>2020</v>
      </c>
      <c r="V735" s="63"/>
      <c r="W735" s="63"/>
      <c r="X735" s="63"/>
      <c r="Y735" s="63"/>
      <c r="Z735" s="63"/>
      <c r="AA735" s="63"/>
      <c r="AB735" s="63"/>
      <c r="AC735" s="63"/>
      <c r="AD735" s="63"/>
      <c r="AE735" s="400"/>
      <c r="AF735" s="400"/>
      <c r="AG735" s="400"/>
      <c r="AH735" s="400"/>
      <c r="AI735" s="400"/>
      <c r="AJ735" s="400"/>
      <c r="AK735" s="400"/>
      <c r="AL735" s="400"/>
      <c r="AM735" s="400"/>
      <c r="AN735" s="402"/>
      <c r="AO735" s="393" t="s">
        <v>13598</v>
      </c>
      <c r="AP735" s="368" t="s">
        <v>11249</v>
      </c>
      <c r="AQ735" s="403">
        <v>44161</v>
      </c>
      <c r="AR735" s="121" t="s">
        <v>39</v>
      </c>
      <c r="AS735" s="404"/>
      <c r="AT735" s="404"/>
      <c r="AU735" s="404"/>
      <c r="AV735" s="404"/>
      <c r="AW735" s="404"/>
      <c r="AX735" s="404"/>
      <c r="AY735" s="404"/>
      <c r="AZ735" s="404"/>
      <c r="BA735" s="404"/>
      <c r="BB735" s="404"/>
      <c r="BC735" s="404"/>
      <c r="BD735" s="404"/>
    </row>
    <row r="736" spans="1:56" ht="26.25" customHeight="1">
      <c r="A736" s="398" t="s">
        <v>14179</v>
      </c>
      <c r="B736" s="398" t="s">
        <v>4778</v>
      </c>
      <c r="C736" s="442"/>
      <c r="D736" s="398" t="s">
        <v>13656</v>
      </c>
      <c r="E736" s="63"/>
      <c r="F736" s="617"/>
      <c r="G736" s="41" t="s">
        <v>4781</v>
      </c>
      <c r="H736" s="68" t="s">
        <v>4781</v>
      </c>
      <c r="I736" s="44"/>
      <c r="J736" s="23"/>
      <c r="K736" s="23"/>
      <c r="L736" s="23"/>
      <c r="M736" s="23"/>
      <c r="N736" s="23"/>
      <c r="O736" s="63"/>
      <c r="P736" s="114" t="s">
        <v>14180</v>
      </c>
      <c r="Q736" s="114" t="s">
        <v>14180</v>
      </c>
      <c r="R736" s="63"/>
      <c r="S736" s="63"/>
      <c r="T736" s="114" t="s">
        <v>156</v>
      </c>
      <c r="U736" s="114">
        <v>2020</v>
      </c>
      <c r="V736" s="63"/>
      <c r="W736" s="63"/>
      <c r="X736" s="63"/>
      <c r="Y736" s="63"/>
      <c r="Z736" s="63"/>
      <c r="AA736" s="63"/>
      <c r="AB736" s="63"/>
      <c r="AC736" s="63"/>
      <c r="AD736" s="63"/>
      <c r="AE736" s="400"/>
      <c r="AF736" s="400"/>
      <c r="AG736" s="400"/>
      <c r="AH736" s="400"/>
      <c r="AI736" s="400"/>
      <c r="AJ736" s="400"/>
      <c r="AK736" s="400"/>
      <c r="AL736" s="400"/>
      <c r="AM736" s="400"/>
      <c r="AN736" s="402"/>
      <c r="AO736" s="393" t="s">
        <v>13598</v>
      </c>
      <c r="AP736" s="368" t="s">
        <v>11249</v>
      </c>
      <c r="AQ736" s="403">
        <v>44161</v>
      </c>
      <c r="AR736" s="121" t="s">
        <v>39</v>
      </c>
      <c r="AS736" s="404"/>
      <c r="AT736" s="404"/>
      <c r="AU736" s="404"/>
      <c r="AV736" s="404"/>
      <c r="AW736" s="404"/>
      <c r="AX736" s="404"/>
      <c r="AY736" s="404"/>
      <c r="AZ736" s="404"/>
      <c r="BA736" s="404"/>
      <c r="BB736" s="404"/>
      <c r="BC736" s="404"/>
      <c r="BD736" s="404"/>
    </row>
    <row r="737" spans="1:56" ht="26.25" customHeight="1">
      <c r="A737" s="362" t="s">
        <v>14181</v>
      </c>
      <c r="B737" s="362" t="s">
        <v>4778</v>
      </c>
      <c r="C737" s="362"/>
      <c r="D737" s="362" t="s">
        <v>5422</v>
      </c>
      <c r="E737" s="363"/>
      <c r="F737" s="18"/>
      <c r="G737" s="618"/>
      <c r="H737" s="70" t="s">
        <v>13612</v>
      </c>
      <c r="I737" s="44"/>
      <c r="J737" s="23"/>
      <c r="K737" s="23"/>
      <c r="L737" s="23"/>
      <c r="M737" s="23"/>
      <c r="N737" s="23"/>
      <c r="O737" s="379"/>
      <c r="P737" s="365" t="s">
        <v>14182</v>
      </c>
      <c r="Q737" s="365"/>
      <c r="R737" s="365"/>
      <c r="S737" s="375"/>
      <c r="T737" s="364" t="s">
        <v>156</v>
      </c>
      <c r="U737" s="364">
        <v>2017</v>
      </c>
      <c r="V737" s="392" t="s">
        <v>4783</v>
      </c>
      <c r="W737" s="363"/>
      <c r="X737" s="363"/>
      <c r="Y737" s="365"/>
      <c r="Z737" s="363"/>
      <c r="AA737" s="363"/>
      <c r="AB737" s="363"/>
      <c r="AC737" s="363"/>
      <c r="AD737" s="363"/>
      <c r="AE737" s="363"/>
      <c r="AF737" s="363"/>
      <c r="AG737" s="363"/>
      <c r="AH737" s="363"/>
      <c r="AI737" s="363"/>
      <c r="AJ737" s="363"/>
      <c r="AK737" s="363"/>
      <c r="AL737" s="365" t="s">
        <v>548</v>
      </c>
      <c r="AM737" s="363"/>
      <c r="AN737" s="619"/>
      <c r="AO737" s="393" t="s">
        <v>13598</v>
      </c>
      <c r="AP737" s="368" t="s">
        <v>11249</v>
      </c>
      <c r="AQ737" s="462">
        <v>44027</v>
      </c>
      <c r="AR737" s="463" t="s">
        <v>39</v>
      </c>
      <c r="AS737" s="464"/>
      <c r="AT737" s="464"/>
      <c r="AU737" s="464"/>
      <c r="AV737" s="464"/>
      <c r="AW737" s="464"/>
      <c r="AX737" s="464"/>
      <c r="AY737" s="464"/>
      <c r="AZ737" s="464"/>
      <c r="BA737" s="464"/>
      <c r="BB737" s="464"/>
      <c r="BC737" s="464"/>
      <c r="BD737" s="464"/>
    </row>
    <row r="738" spans="1:56" ht="26.25" customHeight="1">
      <c r="A738" s="398" t="s">
        <v>14181</v>
      </c>
      <c r="B738" s="398" t="s">
        <v>4778</v>
      </c>
      <c r="C738" s="442"/>
      <c r="D738" s="398" t="s">
        <v>4955</v>
      </c>
      <c r="E738" s="63"/>
      <c r="F738" s="617"/>
      <c r="G738" s="41" t="s">
        <v>4781</v>
      </c>
      <c r="H738" s="68" t="s">
        <v>4781</v>
      </c>
      <c r="I738" s="44"/>
      <c r="J738" s="23"/>
      <c r="K738" s="23"/>
      <c r="L738" s="23"/>
      <c r="M738" s="23"/>
      <c r="N738" s="23"/>
      <c r="O738" s="63"/>
      <c r="P738" s="114" t="s">
        <v>14183</v>
      </c>
      <c r="Q738" s="114" t="s">
        <v>14184</v>
      </c>
      <c r="R738" s="63"/>
      <c r="S738" s="63"/>
      <c r="T738" s="114" t="s">
        <v>156</v>
      </c>
      <c r="U738" s="114">
        <v>2020</v>
      </c>
      <c r="V738" s="63"/>
      <c r="W738" s="63"/>
      <c r="X738" s="63"/>
      <c r="Y738" s="63"/>
      <c r="Z738" s="63"/>
      <c r="AA738" s="63"/>
      <c r="AB738" s="63"/>
      <c r="AC738" s="63"/>
      <c r="AD738" s="63"/>
      <c r="AE738" s="400"/>
      <c r="AF738" s="400"/>
      <c r="AG738" s="400"/>
      <c r="AH738" s="400"/>
      <c r="AI738" s="400"/>
      <c r="AJ738" s="400"/>
      <c r="AK738" s="400"/>
      <c r="AL738" s="400"/>
      <c r="AM738" s="400"/>
      <c r="AN738" s="402"/>
      <c r="AO738" s="393" t="s">
        <v>13598</v>
      </c>
      <c r="AP738" s="368" t="s">
        <v>11249</v>
      </c>
      <c r="AQ738" s="403">
        <v>44161</v>
      </c>
      <c r="AR738" s="121" t="s">
        <v>39</v>
      </c>
      <c r="AS738" s="404"/>
      <c r="AT738" s="404"/>
      <c r="AU738" s="404"/>
      <c r="AV738" s="404"/>
      <c r="AW738" s="404"/>
      <c r="AX738" s="404"/>
      <c r="AY738" s="404"/>
      <c r="AZ738" s="404"/>
      <c r="BA738" s="404"/>
      <c r="BB738" s="404"/>
      <c r="BC738" s="404"/>
      <c r="BD738" s="404"/>
    </row>
    <row r="739" spans="1:56" ht="26.25" customHeight="1">
      <c r="A739" s="398" t="s">
        <v>14185</v>
      </c>
      <c r="B739" s="398" t="s">
        <v>4778</v>
      </c>
      <c r="C739" s="442"/>
      <c r="D739" s="398" t="s">
        <v>13596</v>
      </c>
      <c r="E739" s="63"/>
      <c r="F739" s="617"/>
      <c r="G739" s="41" t="s">
        <v>4781</v>
      </c>
      <c r="H739" s="68" t="s">
        <v>4781</v>
      </c>
      <c r="I739" s="44"/>
      <c r="J739" s="23"/>
      <c r="K739" s="23"/>
      <c r="L739" s="23"/>
      <c r="M739" s="23"/>
      <c r="N739" s="23"/>
      <c r="O739" s="63"/>
      <c r="P739" s="114" t="s">
        <v>14186</v>
      </c>
      <c r="Q739" s="114" t="s">
        <v>14187</v>
      </c>
      <c r="R739" s="63"/>
      <c r="S739" s="63"/>
      <c r="T739" s="114" t="s">
        <v>156</v>
      </c>
      <c r="U739" s="114">
        <v>2020</v>
      </c>
      <c r="V739" s="63"/>
      <c r="W739" s="63"/>
      <c r="X739" s="63"/>
      <c r="Y739" s="63"/>
      <c r="Z739" s="63"/>
      <c r="AA739" s="63"/>
      <c r="AB739" s="63"/>
      <c r="AC739" s="63"/>
      <c r="AD739" s="63"/>
      <c r="AE739" s="400"/>
      <c r="AF739" s="400"/>
      <c r="AG739" s="400"/>
      <c r="AH739" s="400"/>
      <c r="AI739" s="400"/>
      <c r="AJ739" s="400"/>
      <c r="AK739" s="400"/>
      <c r="AL739" s="400"/>
      <c r="AM739" s="400"/>
      <c r="AN739" s="402"/>
      <c r="AO739" s="393" t="s">
        <v>13598</v>
      </c>
      <c r="AP739" s="368" t="s">
        <v>11249</v>
      </c>
      <c r="AQ739" s="403">
        <v>44161</v>
      </c>
      <c r="AR739" s="121" t="s">
        <v>39</v>
      </c>
      <c r="AS739" s="404"/>
      <c r="AT739" s="404"/>
      <c r="AU739" s="404"/>
      <c r="AV739" s="404"/>
      <c r="AW739" s="404"/>
      <c r="AX739" s="404"/>
      <c r="AY739" s="404"/>
      <c r="AZ739" s="404"/>
      <c r="BA739" s="404"/>
      <c r="BB739" s="404"/>
      <c r="BC739" s="404"/>
      <c r="BD739" s="404"/>
    </row>
    <row r="740" spans="1:56" ht="26.25" customHeight="1">
      <c r="A740" s="398" t="s">
        <v>14188</v>
      </c>
      <c r="B740" s="398" t="s">
        <v>4778</v>
      </c>
      <c r="C740" s="442"/>
      <c r="D740" s="398" t="s">
        <v>4971</v>
      </c>
      <c r="E740" s="63"/>
      <c r="F740" s="617"/>
      <c r="G740" s="41" t="s">
        <v>4781</v>
      </c>
      <c r="H740" s="68" t="s">
        <v>4781</v>
      </c>
      <c r="I740" s="44"/>
      <c r="J740" s="23"/>
      <c r="K740" s="23"/>
      <c r="L740" s="23"/>
      <c r="M740" s="23"/>
      <c r="N740" s="23"/>
      <c r="O740" s="63"/>
      <c r="P740" s="114" t="s">
        <v>14189</v>
      </c>
      <c r="Q740" s="114" t="s">
        <v>14189</v>
      </c>
      <c r="R740" s="63"/>
      <c r="S740" s="63"/>
      <c r="T740" s="114" t="s">
        <v>156</v>
      </c>
      <c r="U740" s="114">
        <v>2020</v>
      </c>
      <c r="V740" s="63"/>
      <c r="W740" s="63"/>
      <c r="X740" s="63"/>
      <c r="Y740" s="63"/>
      <c r="Z740" s="63"/>
      <c r="AA740" s="63"/>
      <c r="AB740" s="63"/>
      <c r="AC740" s="63"/>
      <c r="AD740" s="63"/>
      <c r="AE740" s="400"/>
      <c r="AF740" s="400"/>
      <c r="AG740" s="400"/>
      <c r="AH740" s="400"/>
      <c r="AI740" s="400"/>
      <c r="AJ740" s="400"/>
      <c r="AK740" s="400"/>
      <c r="AL740" s="400"/>
      <c r="AM740" s="400"/>
      <c r="AN740" s="402"/>
      <c r="AO740" s="393" t="s">
        <v>13598</v>
      </c>
      <c r="AP740" s="368" t="s">
        <v>11249</v>
      </c>
      <c r="AQ740" s="403">
        <v>44161</v>
      </c>
      <c r="AR740" s="121" t="s">
        <v>39</v>
      </c>
      <c r="AS740" s="404"/>
      <c r="AT740" s="404"/>
      <c r="AU740" s="404"/>
      <c r="AV740" s="404"/>
      <c r="AW740" s="404"/>
      <c r="AX740" s="404"/>
      <c r="AY740" s="404"/>
      <c r="AZ740" s="404"/>
      <c r="BA740" s="404"/>
      <c r="BB740" s="404"/>
      <c r="BC740" s="404"/>
      <c r="BD740" s="404"/>
    </row>
    <row r="741" spans="1:56" ht="26.25" customHeight="1">
      <c r="A741" s="398" t="s">
        <v>14190</v>
      </c>
      <c r="B741" s="398" t="s">
        <v>4778</v>
      </c>
      <c r="C741" s="442"/>
      <c r="D741" s="398" t="s">
        <v>6391</v>
      </c>
      <c r="E741" s="63"/>
      <c r="F741" s="617"/>
      <c r="G741" s="41" t="s">
        <v>4781</v>
      </c>
      <c r="H741" s="68" t="s">
        <v>4781</v>
      </c>
      <c r="I741" s="44"/>
      <c r="J741" s="23"/>
      <c r="K741" s="23"/>
      <c r="L741" s="23"/>
      <c r="M741" s="23"/>
      <c r="N741" s="23"/>
      <c r="O741" s="63"/>
      <c r="P741" s="114" t="s">
        <v>14191</v>
      </c>
      <c r="Q741" s="114" t="s">
        <v>14192</v>
      </c>
      <c r="R741" s="63"/>
      <c r="S741" s="63"/>
      <c r="T741" s="114" t="s">
        <v>156</v>
      </c>
      <c r="U741" s="114">
        <v>2020</v>
      </c>
      <c r="V741" s="63"/>
      <c r="W741" s="63"/>
      <c r="X741" s="63"/>
      <c r="Y741" s="63"/>
      <c r="Z741" s="63"/>
      <c r="AA741" s="63"/>
      <c r="AB741" s="63"/>
      <c r="AC741" s="63"/>
      <c r="AD741" s="63"/>
      <c r="AE741" s="400"/>
      <c r="AF741" s="400"/>
      <c r="AG741" s="400"/>
      <c r="AH741" s="400"/>
      <c r="AI741" s="400"/>
      <c r="AJ741" s="400"/>
      <c r="AK741" s="400"/>
      <c r="AL741" s="400"/>
      <c r="AM741" s="400"/>
      <c r="AN741" s="402"/>
      <c r="AO741" s="393" t="s">
        <v>13598</v>
      </c>
      <c r="AP741" s="368" t="s">
        <v>11249</v>
      </c>
      <c r="AQ741" s="403">
        <v>44161</v>
      </c>
      <c r="AR741" s="121" t="s">
        <v>39</v>
      </c>
      <c r="AS741" s="404"/>
      <c r="AT741" s="404"/>
      <c r="AU741" s="404"/>
      <c r="AV741" s="404"/>
      <c r="AW741" s="404"/>
      <c r="AX741" s="404"/>
      <c r="AY741" s="404"/>
      <c r="AZ741" s="404"/>
      <c r="BA741" s="404"/>
      <c r="BB741" s="404"/>
      <c r="BC741" s="404"/>
      <c r="BD741" s="404"/>
    </row>
    <row r="742" spans="1:56" ht="26.25" customHeight="1">
      <c r="A742" s="362" t="s">
        <v>14193</v>
      </c>
      <c r="B742" s="362" t="s">
        <v>4778</v>
      </c>
      <c r="C742" s="362"/>
      <c r="D742" s="362" t="s">
        <v>7148</v>
      </c>
      <c r="E742" s="363"/>
      <c r="F742" s="18"/>
      <c r="G742" s="618"/>
      <c r="H742" s="70" t="s">
        <v>13612</v>
      </c>
      <c r="I742" s="44"/>
      <c r="J742" s="23"/>
      <c r="K742" s="23"/>
      <c r="L742" s="23"/>
      <c r="M742" s="23"/>
      <c r="N742" s="23"/>
      <c r="O742" s="379"/>
      <c r="P742" s="365" t="s">
        <v>13994</v>
      </c>
      <c r="Q742" s="365"/>
      <c r="R742" s="365"/>
      <c r="S742" s="375"/>
      <c r="T742" s="364" t="s">
        <v>156</v>
      </c>
      <c r="U742" s="364">
        <v>2017</v>
      </c>
      <c r="V742" s="392" t="s">
        <v>4783</v>
      </c>
      <c r="W742" s="363"/>
      <c r="X742" s="363"/>
      <c r="Y742" s="365"/>
      <c r="Z742" s="363"/>
      <c r="AA742" s="363"/>
      <c r="AB742" s="363"/>
      <c r="AC742" s="363"/>
      <c r="AD742" s="363"/>
      <c r="AE742" s="363"/>
      <c r="AF742" s="363"/>
      <c r="AG742" s="363"/>
      <c r="AH742" s="363"/>
      <c r="AI742" s="363"/>
      <c r="AJ742" s="363"/>
      <c r="AK742" s="363"/>
      <c r="AL742" s="365" t="s">
        <v>548</v>
      </c>
      <c r="AM742" s="363"/>
      <c r="AN742" s="619"/>
      <c r="AO742" s="393" t="s">
        <v>13598</v>
      </c>
      <c r="AP742" s="368" t="s">
        <v>11249</v>
      </c>
      <c r="AQ742" s="462">
        <v>44027</v>
      </c>
      <c r="AR742" s="463" t="s">
        <v>39</v>
      </c>
      <c r="AS742" s="464"/>
      <c r="AT742" s="464"/>
      <c r="AU742" s="464"/>
      <c r="AV742" s="464"/>
      <c r="AW742" s="464"/>
      <c r="AX742" s="464"/>
      <c r="AY742" s="464"/>
      <c r="AZ742" s="464"/>
      <c r="BA742" s="464"/>
      <c r="BB742" s="464"/>
      <c r="BC742" s="464"/>
      <c r="BD742" s="464"/>
    </row>
    <row r="743" spans="1:56" ht="26.25" customHeight="1">
      <c r="A743" s="398" t="s">
        <v>14194</v>
      </c>
      <c r="B743" s="398" t="s">
        <v>4778</v>
      </c>
      <c r="C743" s="442"/>
      <c r="D743" s="398" t="s">
        <v>14022</v>
      </c>
      <c r="E743" s="63"/>
      <c r="F743" s="617"/>
      <c r="G743" s="41" t="s">
        <v>4781</v>
      </c>
      <c r="H743" s="68" t="s">
        <v>4781</v>
      </c>
      <c r="I743" s="44"/>
      <c r="J743" s="23"/>
      <c r="K743" s="23"/>
      <c r="L743" s="23"/>
      <c r="M743" s="23"/>
      <c r="N743" s="23"/>
      <c r="O743" s="63"/>
      <c r="P743" s="114" t="s">
        <v>14195</v>
      </c>
      <c r="Q743" s="114" t="s">
        <v>14195</v>
      </c>
      <c r="R743" s="63"/>
      <c r="S743" s="63"/>
      <c r="T743" s="114" t="s">
        <v>156</v>
      </c>
      <c r="U743" s="114">
        <v>2020</v>
      </c>
      <c r="V743" s="63"/>
      <c r="W743" s="63"/>
      <c r="X743" s="63"/>
      <c r="Y743" s="63"/>
      <c r="Z743" s="63"/>
      <c r="AA743" s="63"/>
      <c r="AB743" s="63"/>
      <c r="AC743" s="63"/>
      <c r="AD743" s="63"/>
      <c r="AE743" s="400"/>
      <c r="AF743" s="400"/>
      <c r="AG743" s="400"/>
      <c r="AH743" s="400"/>
      <c r="AI743" s="400"/>
      <c r="AJ743" s="400"/>
      <c r="AK743" s="400"/>
      <c r="AL743" s="400"/>
      <c r="AM743" s="400"/>
      <c r="AN743" s="402"/>
      <c r="AO743" s="393" t="s">
        <v>13598</v>
      </c>
      <c r="AP743" s="368" t="s">
        <v>11249</v>
      </c>
      <c r="AQ743" s="403">
        <v>44161</v>
      </c>
      <c r="AR743" s="121" t="s">
        <v>39</v>
      </c>
      <c r="AS743" s="404"/>
      <c r="AT743" s="404"/>
      <c r="AU743" s="404"/>
      <c r="AV743" s="404"/>
      <c r="AW743" s="404"/>
      <c r="AX743" s="404"/>
      <c r="AY743" s="404"/>
      <c r="AZ743" s="404"/>
      <c r="BA743" s="404"/>
      <c r="BB743" s="404"/>
      <c r="BC743" s="404"/>
      <c r="BD743" s="404"/>
    </row>
    <row r="744" spans="1:56" ht="26.25" customHeight="1">
      <c r="A744" s="398" t="s">
        <v>14196</v>
      </c>
      <c r="B744" s="398" t="s">
        <v>4778</v>
      </c>
      <c r="C744" s="399"/>
      <c r="D744" s="398" t="s">
        <v>14022</v>
      </c>
      <c r="E744" s="400"/>
      <c r="F744" s="401"/>
      <c r="G744" s="41" t="s">
        <v>4781</v>
      </c>
      <c r="H744" s="68" t="s">
        <v>4781</v>
      </c>
      <c r="I744" s="44"/>
      <c r="J744" s="23"/>
      <c r="K744" s="23"/>
      <c r="L744" s="23"/>
      <c r="M744" s="23"/>
      <c r="N744" s="23"/>
      <c r="O744" s="400"/>
      <c r="P744" s="114" t="s">
        <v>14197</v>
      </c>
      <c r="Q744" s="114" t="s">
        <v>14197</v>
      </c>
      <c r="R744" s="400"/>
      <c r="S744" s="400"/>
      <c r="T744" s="114" t="s">
        <v>156</v>
      </c>
      <c r="U744" s="114">
        <v>2020</v>
      </c>
      <c r="V744" s="400"/>
      <c r="W744" s="400"/>
      <c r="X744" s="400"/>
      <c r="Y744" s="400"/>
      <c r="Z744" s="400"/>
      <c r="AA744" s="400"/>
      <c r="AB744" s="400"/>
      <c r="AC744" s="400"/>
      <c r="AD744" s="400"/>
      <c r="AE744" s="400"/>
      <c r="AF744" s="400"/>
      <c r="AG744" s="400"/>
      <c r="AH744" s="400"/>
      <c r="AI744" s="400"/>
      <c r="AJ744" s="400"/>
      <c r="AK744" s="400"/>
      <c r="AL744" s="400"/>
      <c r="AM744" s="400"/>
      <c r="AN744" s="402"/>
      <c r="AO744" s="393" t="s">
        <v>13598</v>
      </c>
      <c r="AP744" s="368" t="s">
        <v>11249</v>
      </c>
      <c r="AQ744" s="403">
        <v>44161</v>
      </c>
      <c r="AR744" s="121" t="s">
        <v>39</v>
      </c>
      <c r="AS744" s="404"/>
      <c r="AT744" s="404"/>
      <c r="AU744" s="404"/>
      <c r="AV744" s="404"/>
      <c r="AW744" s="404"/>
      <c r="AX744" s="404"/>
      <c r="AY744" s="404"/>
      <c r="AZ744" s="404"/>
      <c r="BA744" s="404"/>
      <c r="BB744" s="404"/>
      <c r="BC744" s="404"/>
      <c r="BD744" s="404"/>
    </row>
    <row r="745" spans="1:56" ht="26.25" customHeight="1">
      <c r="A745" s="398" t="s">
        <v>14198</v>
      </c>
      <c r="B745" s="398" t="s">
        <v>4778</v>
      </c>
      <c r="C745" s="399"/>
      <c r="D745" s="398" t="s">
        <v>6686</v>
      </c>
      <c r="E745" s="400"/>
      <c r="F745" s="401"/>
      <c r="G745" s="41" t="s">
        <v>4781</v>
      </c>
      <c r="H745" s="68" t="s">
        <v>4781</v>
      </c>
      <c r="I745" s="44"/>
      <c r="J745" s="23"/>
      <c r="K745" s="23"/>
      <c r="L745" s="23"/>
      <c r="M745" s="23"/>
      <c r="N745" s="23"/>
      <c r="O745" s="400"/>
      <c r="P745" s="114" t="s">
        <v>14199</v>
      </c>
      <c r="Q745" s="114" t="s">
        <v>14200</v>
      </c>
      <c r="R745" s="400"/>
      <c r="S745" s="400"/>
      <c r="T745" s="114" t="s">
        <v>156</v>
      </c>
      <c r="U745" s="114">
        <v>2020</v>
      </c>
      <c r="V745" s="400"/>
      <c r="W745" s="400"/>
      <c r="X745" s="400"/>
      <c r="Y745" s="400"/>
      <c r="Z745" s="400"/>
      <c r="AA745" s="400"/>
      <c r="AB745" s="400"/>
      <c r="AC745" s="400"/>
      <c r="AD745" s="400"/>
      <c r="AE745" s="400"/>
      <c r="AF745" s="400"/>
      <c r="AG745" s="400"/>
      <c r="AH745" s="400"/>
      <c r="AI745" s="400"/>
      <c r="AJ745" s="400"/>
      <c r="AK745" s="400"/>
      <c r="AL745" s="400"/>
      <c r="AM745" s="400"/>
      <c r="AN745" s="402"/>
      <c r="AO745" s="393" t="s">
        <v>13598</v>
      </c>
      <c r="AP745" s="368" t="s">
        <v>11249</v>
      </c>
      <c r="AQ745" s="403">
        <v>44161</v>
      </c>
      <c r="AR745" s="121" t="s">
        <v>39</v>
      </c>
      <c r="AS745" s="404"/>
      <c r="AT745" s="404"/>
      <c r="AU745" s="404"/>
      <c r="AV745" s="404"/>
      <c r="AW745" s="404"/>
      <c r="AX745" s="404"/>
      <c r="AY745" s="404"/>
      <c r="AZ745" s="404"/>
      <c r="BA745" s="404"/>
      <c r="BB745" s="404"/>
      <c r="BC745" s="404"/>
      <c r="BD745" s="404"/>
    </row>
    <row r="746" spans="1:56" ht="26.25" customHeight="1">
      <c r="A746" s="362" t="s">
        <v>14201</v>
      </c>
      <c r="B746" s="362" t="s">
        <v>4778</v>
      </c>
      <c r="C746" s="362"/>
      <c r="D746" s="362" t="s">
        <v>4816</v>
      </c>
      <c r="E746" s="363"/>
      <c r="F746" s="18"/>
      <c r="G746" s="618"/>
      <c r="H746" s="70" t="s">
        <v>13612</v>
      </c>
      <c r="I746" s="44"/>
      <c r="J746" s="23"/>
      <c r="K746" s="23"/>
      <c r="L746" s="23"/>
      <c r="M746" s="23"/>
      <c r="N746" s="23"/>
      <c r="O746" s="379"/>
      <c r="P746" s="365" t="s">
        <v>14202</v>
      </c>
      <c r="Q746" s="365"/>
      <c r="R746" s="365"/>
      <c r="S746" s="375"/>
      <c r="T746" s="364" t="s">
        <v>156</v>
      </c>
      <c r="U746" s="364">
        <v>2017</v>
      </c>
      <c r="V746" s="392" t="s">
        <v>4783</v>
      </c>
      <c r="W746" s="363"/>
      <c r="X746" s="363"/>
      <c r="Y746" s="365"/>
      <c r="Z746" s="363"/>
      <c r="AA746" s="363"/>
      <c r="AB746" s="363"/>
      <c r="AC746" s="363"/>
      <c r="AD746" s="363"/>
      <c r="AE746" s="363"/>
      <c r="AF746" s="363"/>
      <c r="AG746" s="363"/>
      <c r="AH746" s="363"/>
      <c r="AI746" s="363"/>
      <c r="AJ746" s="363"/>
      <c r="AK746" s="363"/>
      <c r="AL746" s="365" t="s">
        <v>548</v>
      </c>
      <c r="AM746" s="363"/>
      <c r="AN746" s="619"/>
      <c r="AO746" s="393" t="s">
        <v>13598</v>
      </c>
      <c r="AP746" s="368" t="s">
        <v>11249</v>
      </c>
      <c r="AQ746" s="462">
        <v>44032</v>
      </c>
      <c r="AR746" s="463" t="s">
        <v>39</v>
      </c>
      <c r="AS746" s="464"/>
      <c r="AT746" s="464"/>
      <c r="AU746" s="464"/>
      <c r="AV746" s="464"/>
      <c r="AW746" s="464"/>
      <c r="AX746" s="464"/>
      <c r="AY746" s="464"/>
      <c r="AZ746" s="464"/>
      <c r="BA746" s="464"/>
      <c r="BB746" s="464"/>
      <c r="BC746" s="464"/>
      <c r="BD746" s="464"/>
    </row>
    <row r="747" spans="1:56" ht="26.25" customHeight="1">
      <c r="A747" s="398" t="s">
        <v>14201</v>
      </c>
      <c r="B747" s="398" t="s">
        <v>4778</v>
      </c>
      <c r="C747" s="399"/>
      <c r="D747" s="398" t="s">
        <v>5343</v>
      </c>
      <c r="E747" s="400"/>
      <c r="F747" s="401"/>
      <c r="G747" s="41" t="s">
        <v>4781</v>
      </c>
      <c r="H747" s="68" t="s">
        <v>4781</v>
      </c>
      <c r="I747" s="44"/>
      <c r="J747" s="23"/>
      <c r="K747" s="23"/>
      <c r="L747" s="23"/>
      <c r="M747" s="23"/>
      <c r="N747" s="23"/>
      <c r="O747" s="400"/>
      <c r="P747" s="114" t="s">
        <v>14203</v>
      </c>
      <c r="Q747" s="114" t="s">
        <v>14203</v>
      </c>
      <c r="R747" s="400"/>
      <c r="S747" s="400"/>
      <c r="T747" s="114" t="s">
        <v>156</v>
      </c>
      <c r="U747" s="114">
        <v>2020</v>
      </c>
      <c r="V747" s="400"/>
      <c r="W747" s="400"/>
      <c r="X747" s="400"/>
      <c r="Y747" s="400"/>
      <c r="Z747" s="400"/>
      <c r="AA747" s="400"/>
      <c r="AB747" s="400"/>
      <c r="AC747" s="400"/>
      <c r="AD747" s="400"/>
      <c r="AE747" s="400"/>
      <c r="AF747" s="400"/>
      <c r="AG747" s="400"/>
      <c r="AH747" s="400"/>
      <c r="AI747" s="400"/>
      <c r="AJ747" s="400"/>
      <c r="AK747" s="400"/>
      <c r="AL747" s="400"/>
      <c r="AM747" s="400"/>
      <c r="AN747" s="402"/>
      <c r="AO747" s="393" t="s">
        <v>13598</v>
      </c>
      <c r="AP747" s="368" t="s">
        <v>11249</v>
      </c>
      <c r="AQ747" s="403">
        <v>44161</v>
      </c>
      <c r="AR747" s="121" t="s">
        <v>39</v>
      </c>
      <c r="AS747" s="404"/>
      <c r="AT747" s="404"/>
      <c r="AU747" s="404"/>
      <c r="AV747" s="404"/>
      <c r="AW747" s="404"/>
      <c r="AX747" s="404"/>
      <c r="AY747" s="404"/>
      <c r="AZ747" s="404"/>
      <c r="BA747" s="404"/>
      <c r="BB747" s="404"/>
      <c r="BC747" s="404"/>
      <c r="BD747" s="404"/>
    </row>
    <row r="748" spans="1:56" ht="26.25" customHeight="1">
      <c r="A748" s="398" t="s">
        <v>14204</v>
      </c>
      <c r="B748" s="398" t="s">
        <v>4778</v>
      </c>
      <c r="C748" s="442"/>
      <c r="D748" s="398" t="s">
        <v>7059</v>
      </c>
      <c r="E748" s="63"/>
      <c r="F748" s="617"/>
      <c r="G748" s="41" t="s">
        <v>4781</v>
      </c>
      <c r="H748" s="68" t="s">
        <v>4781</v>
      </c>
      <c r="I748" s="44"/>
      <c r="J748" s="23"/>
      <c r="K748" s="23"/>
      <c r="L748" s="23"/>
      <c r="M748" s="23"/>
      <c r="N748" s="23"/>
      <c r="O748" s="63"/>
      <c r="P748" s="114" t="s">
        <v>14205</v>
      </c>
      <c r="Q748" s="114" t="s">
        <v>14206</v>
      </c>
      <c r="R748" s="63"/>
      <c r="S748" s="63"/>
      <c r="T748" s="114" t="s">
        <v>156</v>
      </c>
      <c r="U748" s="114">
        <v>2020</v>
      </c>
      <c r="V748" s="63"/>
      <c r="W748" s="63"/>
      <c r="X748" s="63"/>
      <c r="Y748" s="63"/>
      <c r="Z748" s="63"/>
      <c r="AA748" s="63"/>
      <c r="AB748" s="63"/>
      <c r="AC748" s="63"/>
      <c r="AD748" s="63"/>
      <c r="AE748" s="400"/>
      <c r="AF748" s="400"/>
      <c r="AG748" s="400"/>
      <c r="AH748" s="400"/>
      <c r="AI748" s="400"/>
      <c r="AJ748" s="400"/>
      <c r="AK748" s="400"/>
      <c r="AL748" s="400"/>
      <c r="AM748" s="400"/>
      <c r="AN748" s="402"/>
      <c r="AO748" s="393" t="s">
        <v>13598</v>
      </c>
      <c r="AP748" s="368" t="s">
        <v>11249</v>
      </c>
      <c r="AQ748" s="403">
        <v>44161</v>
      </c>
      <c r="AR748" s="121" t="s">
        <v>39</v>
      </c>
      <c r="AS748" s="404"/>
      <c r="AT748" s="404"/>
      <c r="AU748" s="404"/>
      <c r="AV748" s="404"/>
      <c r="AW748" s="404"/>
      <c r="AX748" s="404"/>
      <c r="AY748" s="404"/>
      <c r="AZ748" s="404"/>
      <c r="BA748" s="404"/>
      <c r="BB748" s="404"/>
      <c r="BC748" s="404"/>
      <c r="BD748" s="404"/>
    </row>
    <row r="749" spans="1:56" ht="26.25" customHeight="1">
      <c r="A749" s="362" t="s">
        <v>14207</v>
      </c>
      <c r="B749" s="362" t="s">
        <v>4778</v>
      </c>
      <c r="C749" s="362"/>
      <c r="D749" s="362" t="s">
        <v>14208</v>
      </c>
      <c r="E749" s="363"/>
      <c r="F749" s="18"/>
      <c r="G749" s="618"/>
      <c r="H749" s="70" t="s">
        <v>13612</v>
      </c>
      <c r="I749" s="44"/>
      <c r="J749" s="23"/>
      <c r="K749" s="23"/>
      <c r="L749" s="23"/>
      <c r="M749" s="23"/>
      <c r="N749" s="23"/>
      <c r="O749" s="379"/>
      <c r="P749" s="365" t="s">
        <v>13627</v>
      </c>
      <c r="Q749" s="365"/>
      <c r="R749" s="365"/>
      <c r="S749" s="375"/>
      <c r="T749" s="364" t="s">
        <v>156</v>
      </c>
      <c r="U749" s="364">
        <v>2017</v>
      </c>
      <c r="V749" s="392" t="s">
        <v>4783</v>
      </c>
      <c r="W749" s="363"/>
      <c r="X749" s="363"/>
      <c r="Y749" s="365"/>
      <c r="Z749" s="363"/>
      <c r="AA749" s="363"/>
      <c r="AB749" s="363"/>
      <c r="AC749" s="363"/>
      <c r="AD749" s="363"/>
      <c r="AE749" s="363"/>
      <c r="AF749" s="363"/>
      <c r="AG749" s="363"/>
      <c r="AH749" s="363"/>
      <c r="AI749" s="363"/>
      <c r="AJ749" s="363"/>
      <c r="AK749" s="363"/>
      <c r="AL749" s="365" t="s">
        <v>548</v>
      </c>
      <c r="AM749" s="363"/>
      <c r="AN749" s="619"/>
      <c r="AO749" s="393" t="s">
        <v>13598</v>
      </c>
      <c r="AP749" s="368" t="s">
        <v>11249</v>
      </c>
      <c r="AQ749" s="462">
        <v>44027</v>
      </c>
      <c r="AR749" s="463" t="s">
        <v>39</v>
      </c>
      <c r="AS749" s="464"/>
      <c r="AT749" s="464"/>
      <c r="AU749" s="464"/>
      <c r="AV749" s="464"/>
      <c r="AW749" s="464"/>
      <c r="AX749" s="464"/>
      <c r="AY749" s="464"/>
      <c r="AZ749" s="464"/>
      <c r="BA749" s="464"/>
      <c r="BB749" s="464"/>
      <c r="BC749" s="464"/>
      <c r="BD749" s="464"/>
    </row>
    <row r="750" spans="1:56" ht="26.25" customHeight="1">
      <c r="A750" s="398" t="s">
        <v>14209</v>
      </c>
      <c r="B750" s="398" t="s">
        <v>4778</v>
      </c>
      <c r="C750" s="399"/>
      <c r="D750" s="398" t="s">
        <v>14210</v>
      </c>
      <c r="E750" s="400"/>
      <c r="F750" s="401"/>
      <c r="G750" s="41" t="s">
        <v>4781</v>
      </c>
      <c r="H750" s="68" t="s">
        <v>4781</v>
      </c>
      <c r="I750" s="44"/>
      <c r="J750" s="23"/>
      <c r="K750" s="23"/>
      <c r="L750" s="23"/>
      <c r="M750" s="23"/>
      <c r="N750" s="23"/>
      <c r="O750" s="400"/>
      <c r="P750" s="114" t="s">
        <v>14211</v>
      </c>
      <c r="Q750" s="114" t="s">
        <v>14211</v>
      </c>
      <c r="R750" s="400"/>
      <c r="S750" s="400"/>
      <c r="T750" s="114" t="s">
        <v>156</v>
      </c>
      <c r="U750" s="114">
        <v>2020</v>
      </c>
      <c r="V750" s="400"/>
      <c r="W750" s="400"/>
      <c r="X750" s="400"/>
      <c r="Y750" s="400"/>
      <c r="Z750" s="400"/>
      <c r="AA750" s="400"/>
      <c r="AB750" s="400"/>
      <c r="AC750" s="400"/>
      <c r="AD750" s="400"/>
      <c r="AE750" s="400"/>
      <c r="AF750" s="400"/>
      <c r="AG750" s="400"/>
      <c r="AH750" s="400"/>
      <c r="AI750" s="400"/>
      <c r="AJ750" s="400"/>
      <c r="AK750" s="400"/>
      <c r="AL750" s="400"/>
      <c r="AM750" s="400"/>
      <c r="AN750" s="402"/>
      <c r="AO750" s="393" t="s">
        <v>13598</v>
      </c>
      <c r="AP750" s="368" t="s">
        <v>11249</v>
      </c>
      <c r="AQ750" s="403">
        <v>44161</v>
      </c>
      <c r="AR750" s="121" t="s">
        <v>39</v>
      </c>
      <c r="AS750" s="404"/>
      <c r="AT750" s="404"/>
      <c r="AU750" s="404"/>
      <c r="AV750" s="404"/>
      <c r="AW750" s="404"/>
      <c r="AX750" s="404"/>
      <c r="AY750" s="404"/>
      <c r="AZ750" s="404"/>
      <c r="BA750" s="404"/>
      <c r="BB750" s="404"/>
      <c r="BC750" s="404"/>
      <c r="BD750" s="404"/>
    </row>
    <row r="751" spans="1:56" ht="26.25" customHeight="1">
      <c r="A751" s="362" t="s">
        <v>14212</v>
      </c>
      <c r="B751" s="362" t="s">
        <v>4778</v>
      </c>
      <c r="C751" s="362"/>
      <c r="D751" s="362" t="s">
        <v>4832</v>
      </c>
      <c r="E751" s="363"/>
      <c r="F751" s="18"/>
      <c r="G751" s="618"/>
      <c r="H751" s="70" t="s">
        <v>13612</v>
      </c>
      <c r="I751" s="44"/>
      <c r="J751" s="23"/>
      <c r="K751" s="23"/>
      <c r="L751" s="23"/>
      <c r="M751" s="23"/>
      <c r="N751" s="23"/>
      <c r="O751" s="379"/>
      <c r="P751" s="365" t="s">
        <v>13988</v>
      </c>
      <c r="Q751" s="365"/>
      <c r="R751" s="365"/>
      <c r="S751" s="375"/>
      <c r="T751" s="364" t="s">
        <v>156</v>
      </c>
      <c r="U751" s="364">
        <v>2017</v>
      </c>
      <c r="V751" s="392" t="s">
        <v>4783</v>
      </c>
      <c r="W751" s="363"/>
      <c r="X751" s="363"/>
      <c r="Y751" s="365"/>
      <c r="Z751" s="363"/>
      <c r="AA751" s="363"/>
      <c r="AB751" s="363"/>
      <c r="AC751" s="363"/>
      <c r="AD751" s="363"/>
      <c r="AE751" s="363"/>
      <c r="AF751" s="363"/>
      <c r="AG751" s="363"/>
      <c r="AH751" s="363"/>
      <c r="AI751" s="363"/>
      <c r="AJ751" s="363"/>
      <c r="AK751" s="363"/>
      <c r="AL751" s="365" t="s">
        <v>548</v>
      </c>
      <c r="AM751" s="363"/>
      <c r="AN751" s="619"/>
      <c r="AO751" s="393" t="s">
        <v>13598</v>
      </c>
      <c r="AP751" s="368" t="s">
        <v>11249</v>
      </c>
      <c r="AQ751" s="462">
        <v>44027</v>
      </c>
      <c r="AR751" s="463" t="s">
        <v>39</v>
      </c>
      <c r="AS751" s="464"/>
      <c r="AT751" s="464"/>
      <c r="AU751" s="464"/>
      <c r="AV751" s="464"/>
      <c r="AW751" s="464"/>
      <c r="AX751" s="464"/>
      <c r="AY751" s="464"/>
      <c r="AZ751" s="464"/>
      <c r="BA751" s="464"/>
      <c r="BB751" s="464"/>
      <c r="BC751" s="464"/>
      <c r="BD751" s="464"/>
    </row>
    <row r="752" spans="1:56" ht="26.25" customHeight="1">
      <c r="A752" s="398" t="s">
        <v>14213</v>
      </c>
      <c r="B752" s="398" t="s">
        <v>4778</v>
      </c>
      <c r="C752" s="442"/>
      <c r="D752" s="398" t="s">
        <v>7530</v>
      </c>
      <c r="E752" s="63"/>
      <c r="F752" s="617"/>
      <c r="G752" s="41" t="s">
        <v>4781</v>
      </c>
      <c r="H752" s="68" t="s">
        <v>4781</v>
      </c>
      <c r="I752" s="44"/>
      <c r="J752" s="23"/>
      <c r="K752" s="23"/>
      <c r="L752" s="23"/>
      <c r="M752" s="23"/>
      <c r="N752" s="23"/>
      <c r="O752" s="63"/>
      <c r="P752" s="114" t="s">
        <v>14214</v>
      </c>
      <c r="Q752" s="114" t="s">
        <v>14214</v>
      </c>
      <c r="R752" s="63"/>
      <c r="S752" s="63"/>
      <c r="T752" s="114" t="s">
        <v>156</v>
      </c>
      <c r="U752" s="114">
        <v>2020</v>
      </c>
      <c r="V752" s="63"/>
      <c r="W752" s="63"/>
      <c r="X752" s="63"/>
      <c r="Y752" s="63"/>
      <c r="Z752" s="63"/>
      <c r="AA752" s="63"/>
      <c r="AB752" s="63"/>
      <c r="AC752" s="63"/>
      <c r="AD752" s="63"/>
      <c r="AE752" s="400"/>
      <c r="AF752" s="400"/>
      <c r="AG752" s="400"/>
      <c r="AH752" s="400"/>
      <c r="AI752" s="400"/>
      <c r="AJ752" s="400"/>
      <c r="AK752" s="400"/>
      <c r="AL752" s="400"/>
      <c r="AM752" s="400"/>
      <c r="AN752" s="402"/>
      <c r="AO752" s="393" t="s">
        <v>13598</v>
      </c>
      <c r="AP752" s="368" t="s">
        <v>11249</v>
      </c>
      <c r="AQ752" s="403">
        <v>44161</v>
      </c>
      <c r="AR752" s="121" t="s">
        <v>39</v>
      </c>
      <c r="AS752" s="404"/>
      <c r="AT752" s="404"/>
      <c r="AU752" s="404"/>
      <c r="AV752" s="404"/>
      <c r="AW752" s="404"/>
      <c r="AX752" s="404"/>
      <c r="AY752" s="404"/>
      <c r="AZ752" s="404"/>
      <c r="BA752" s="404"/>
      <c r="BB752" s="404"/>
      <c r="BC752" s="404"/>
      <c r="BD752" s="404"/>
    </row>
    <row r="753" spans="1:56" ht="26.25" customHeight="1">
      <c r="A753" s="362" t="s">
        <v>14215</v>
      </c>
      <c r="B753" s="362" t="s">
        <v>4778</v>
      </c>
      <c r="C753" s="362"/>
      <c r="D753" s="362" t="s">
        <v>7560</v>
      </c>
      <c r="E753" s="363"/>
      <c r="F753" s="18"/>
      <c r="G753" s="618"/>
      <c r="H753" s="70" t="s">
        <v>13612</v>
      </c>
      <c r="I753" s="44"/>
      <c r="J753" s="23"/>
      <c r="K753" s="23"/>
      <c r="L753" s="23"/>
      <c r="M753" s="23"/>
      <c r="N753" s="23"/>
      <c r="O753" s="379"/>
      <c r="P753" s="365" t="s">
        <v>13613</v>
      </c>
      <c r="Q753" s="365"/>
      <c r="R753" s="365"/>
      <c r="S753" s="375"/>
      <c r="T753" s="364" t="s">
        <v>156</v>
      </c>
      <c r="U753" s="364">
        <v>2017</v>
      </c>
      <c r="V753" s="392" t="s">
        <v>4783</v>
      </c>
      <c r="W753" s="363"/>
      <c r="X753" s="363"/>
      <c r="Y753" s="365"/>
      <c r="Z753" s="363"/>
      <c r="AA753" s="363"/>
      <c r="AB753" s="363"/>
      <c r="AC753" s="363"/>
      <c r="AD753" s="363"/>
      <c r="AE753" s="363"/>
      <c r="AF753" s="363"/>
      <c r="AG753" s="363"/>
      <c r="AH753" s="363"/>
      <c r="AI753" s="363"/>
      <c r="AJ753" s="363"/>
      <c r="AK753" s="363"/>
      <c r="AL753" s="365" t="s">
        <v>548</v>
      </c>
      <c r="AM753" s="363"/>
      <c r="AN753" s="619"/>
      <c r="AO753" s="393" t="s">
        <v>13598</v>
      </c>
      <c r="AP753" s="368" t="s">
        <v>11249</v>
      </c>
      <c r="AQ753" s="462">
        <v>44027</v>
      </c>
      <c r="AR753" s="463" t="s">
        <v>39</v>
      </c>
      <c r="AS753" s="464"/>
      <c r="AT753" s="464"/>
      <c r="AU753" s="464"/>
      <c r="AV753" s="464"/>
      <c r="AW753" s="464"/>
      <c r="AX753" s="464"/>
      <c r="AY753" s="464"/>
      <c r="AZ753" s="464"/>
      <c r="BA753" s="464"/>
      <c r="BB753" s="464"/>
      <c r="BC753" s="464"/>
      <c r="BD753" s="464"/>
    </row>
    <row r="754" spans="1:56" ht="26.25" customHeight="1">
      <c r="A754" s="362" t="s">
        <v>14216</v>
      </c>
      <c r="B754" s="362" t="s">
        <v>4778</v>
      </c>
      <c r="C754" s="362"/>
      <c r="D754" s="362" t="s">
        <v>7148</v>
      </c>
      <c r="E754" s="363"/>
      <c r="F754" s="18"/>
      <c r="G754" s="618"/>
      <c r="H754" s="70" t="s">
        <v>13612</v>
      </c>
      <c r="I754" s="44"/>
      <c r="J754" s="23"/>
      <c r="K754" s="23"/>
      <c r="L754" s="23"/>
      <c r="M754" s="23"/>
      <c r="N754" s="23"/>
      <c r="O754" s="379"/>
      <c r="P754" s="365" t="s">
        <v>13627</v>
      </c>
      <c r="Q754" s="365"/>
      <c r="R754" s="365"/>
      <c r="S754" s="375"/>
      <c r="T754" s="364" t="s">
        <v>156</v>
      </c>
      <c r="U754" s="364">
        <v>2017</v>
      </c>
      <c r="V754" s="392" t="s">
        <v>4783</v>
      </c>
      <c r="W754" s="363"/>
      <c r="X754" s="363"/>
      <c r="Y754" s="365"/>
      <c r="Z754" s="363"/>
      <c r="AA754" s="363"/>
      <c r="AB754" s="363"/>
      <c r="AC754" s="363"/>
      <c r="AD754" s="363"/>
      <c r="AE754" s="363"/>
      <c r="AF754" s="363"/>
      <c r="AG754" s="363"/>
      <c r="AH754" s="363"/>
      <c r="AI754" s="363"/>
      <c r="AJ754" s="363"/>
      <c r="AK754" s="363"/>
      <c r="AL754" s="365" t="s">
        <v>548</v>
      </c>
      <c r="AM754" s="363"/>
      <c r="AN754" s="619"/>
      <c r="AO754" s="393" t="s">
        <v>13598</v>
      </c>
      <c r="AP754" s="368" t="s">
        <v>11249</v>
      </c>
      <c r="AQ754" s="462">
        <v>44027</v>
      </c>
      <c r="AR754" s="463" t="s">
        <v>39</v>
      </c>
      <c r="AS754" s="464"/>
      <c r="AT754" s="464"/>
      <c r="AU754" s="464"/>
      <c r="AV754" s="464"/>
      <c r="AW754" s="464"/>
      <c r="AX754" s="464"/>
      <c r="AY754" s="464"/>
      <c r="AZ754" s="464"/>
      <c r="BA754" s="464"/>
      <c r="BB754" s="464"/>
      <c r="BC754" s="464"/>
      <c r="BD754" s="464"/>
    </row>
    <row r="755" spans="1:56" ht="26.25" customHeight="1">
      <c r="A755" s="398" t="s">
        <v>14217</v>
      </c>
      <c r="B755" s="398" t="s">
        <v>4778</v>
      </c>
      <c r="C755" s="399"/>
      <c r="D755" s="398" t="s">
        <v>14022</v>
      </c>
      <c r="E755" s="400"/>
      <c r="F755" s="401"/>
      <c r="G755" s="41" t="s">
        <v>4781</v>
      </c>
      <c r="H755" s="68" t="s">
        <v>4781</v>
      </c>
      <c r="I755" s="44"/>
      <c r="J755" s="23"/>
      <c r="K755" s="23"/>
      <c r="L755" s="23"/>
      <c r="M755" s="23"/>
      <c r="N755" s="23"/>
      <c r="O755" s="400"/>
      <c r="P755" s="114" t="s">
        <v>14218</v>
      </c>
      <c r="Q755" s="114" t="s">
        <v>14218</v>
      </c>
      <c r="R755" s="400"/>
      <c r="S755" s="400"/>
      <c r="T755" s="114" t="s">
        <v>156</v>
      </c>
      <c r="U755" s="114">
        <v>2020</v>
      </c>
      <c r="V755" s="400"/>
      <c r="W755" s="400"/>
      <c r="X755" s="400"/>
      <c r="Y755" s="400"/>
      <c r="Z755" s="400"/>
      <c r="AA755" s="400"/>
      <c r="AB755" s="400"/>
      <c r="AC755" s="400"/>
      <c r="AD755" s="400"/>
      <c r="AE755" s="400"/>
      <c r="AF755" s="400"/>
      <c r="AG755" s="400"/>
      <c r="AH755" s="400"/>
      <c r="AI755" s="400"/>
      <c r="AJ755" s="400"/>
      <c r="AK755" s="400"/>
      <c r="AL755" s="400"/>
      <c r="AM755" s="400"/>
      <c r="AN755" s="402"/>
      <c r="AO755" s="393" t="s">
        <v>13598</v>
      </c>
      <c r="AP755" s="368" t="s">
        <v>11249</v>
      </c>
      <c r="AQ755" s="403">
        <v>44161</v>
      </c>
      <c r="AR755" s="121" t="s">
        <v>39</v>
      </c>
      <c r="AS755" s="404"/>
      <c r="AT755" s="404"/>
      <c r="AU755" s="404"/>
      <c r="AV755" s="404"/>
      <c r="AW755" s="404"/>
      <c r="AX755" s="404"/>
      <c r="AY755" s="404"/>
      <c r="AZ755" s="404"/>
      <c r="BA755" s="404"/>
      <c r="BB755" s="404"/>
      <c r="BC755" s="404"/>
      <c r="BD755" s="404"/>
    </row>
    <row r="756" spans="1:56" ht="26.25" customHeight="1">
      <c r="A756" s="362" t="s">
        <v>14219</v>
      </c>
      <c r="B756" s="362" t="s">
        <v>4778</v>
      </c>
      <c r="C756" s="362"/>
      <c r="D756" s="362" t="s">
        <v>4832</v>
      </c>
      <c r="E756" s="363"/>
      <c r="F756" s="18"/>
      <c r="G756" s="618"/>
      <c r="H756" s="70" t="s">
        <v>13612</v>
      </c>
      <c r="I756" s="44"/>
      <c r="J756" s="23"/>
      <c r="K756" s="23"/>
      <c r="L756" s="23"/>
      <c r="M756" s="23"/>
      <c r="N756" s="23"/>
      <c r="O756" s="379"/>
      <c r="P756" s="365" t="s">
        <v>13613</v>
      </c>
      <c r="Q756" s="365"/>
      <c r="R756" s="365"/>
      <c r="S756" s="375"/>
      <c r="T756" s="364" t="s">
        <v>156</v>
      </c>
      <c r="U756" s="364">
        <v>2017</v>
      </c>
      <c r="V756" s="392" t="s">
        <v>4783</v>
      </c>
      <c r="W756" s="363"/>
      <c r="X756" s="363"/>
      <c r="Y756" s="365"/>
      <c r="Z756" s="363"/>
      <c r="AA756" s="363"/>
      <c r="AB756" s="363"/>
      <c r="AC756" s="363"/>
      <c r="AD756" s="363"/>
      <c r="AE756" s="363"/>
      <c r="AF756" s="363"/>
      <c r="AG756" s="363"/>
      <c r="AH756" s="363"/>
      <c r="AI756" s="363"/>
      <c r="AJ756" s="363"/>
      <c r="AK756" s="363"/>
      <c r="AL756" s="365" t="s">
        <v>548</v>
      </c>
      <c r="AM756" s="363"/>
      <c r="AN756" s="619"/>
      <c r="AO756" s="393" t="s">
        <v>13598</v>
      </c>
      <c r="AP756" s="368" t="s">
        <v>11249</v>
      </c>
      <c r="AQ756" s="462">
        <v>44027</v>
      </c>
      <c r="AR756" s="463" t="s">
        <v>39</v>
      </c>
      <c r="AS756" s="464"/>
      <c r="AT756" s="464"/>
      <c r="AU756" s="464"/>
      <c r="AV756" s="464"/>
      <c r="AW756" s="464"/>
      <c r="AX756" s="464"/>
      <c r="AY756" s="464"/>
      <c r="AZ756" s="464"/>
      <c r="BA756" s="464"/>
      <c r="BB756" s="464"/>
      <c r="BC756" s="464"/>
      <c r="BD756" s="464"/>
    </row>
    <row r="757" spans="1:56" ht="26.25" customHeight="1">
      <c r="A757" s="398" t="s">
        <v>14220</v>
      </c>
      <c r="B757" s="398" t="s">
        <v>4778</v>
      </c>
      <c r="C757" s="399"/>
      <c r="D757" s="398" t="s">
        <v>7530</v>
      </c>
      <c r="E757" s="400"/>
      <c r="F757" s="401"/>
      <c r="G757" s="41" t="s">
        <v>4781</v>
      </c>
      <c r="H757" s="68" t="s">
        <v>4781</v>
      </c>
      <c r="I757" s="44"/>
      <c r="J757" s="23"/>
      <c r="K757" s="23"/>
      <c r="L757" s="23"/>
      <c r="M757" s="23"/>
      <c r="N757" s="23"/>
      <c r="O757" s="400"/>
      <c r="P757" s="114" t="s">
        <v>14221</v>
      </c>
      <c r="Q757" s="114" t="s">
        <v>14221</v>
      </c>
      <c r="R757" s="400"/>
      <c r="S757" s="400"/>
      <c r="T757" s="114" t="s">
        <v>156</v>
      </c>
      <c r="U757" s="114">
        <v>2020</v>
      </c>
      <c r="V757" s="400"/>
      <c r="W757" s="400"/>
      <c r="X757" s="400"/>
      <c r="Y757" s="400"/>
      <c r="Z757" s="400"/>
      <c r="AA757" s="400"/>
      <c r="AB757" s="400"/>
      <c r="AC757" s="400"/>
      <c r="AD757" s="400"/>
      <c r="AE757" s="400"/>
      <c r="AF757" s="400"/>
      <c r="AG757" s="400"/>
      <c r="AH757" s="400"/>
      <c r="AI757" s="400"/>
      <c r="AJ757" s="400"/>
      <c r="AK757" s="400"/>
      <c r="AL757" s="400"/>
      <c r="AM757" s="400"/>
      <c r="AN757" s="402"/>
      <c r="AO757" s="393" t="s">
        <v>13598</v>
      </c>
      <c r="AP757" s="368" t="s">
        <v>11249</v>
      </c>
      <c r="AQ757" s="403">
        <v>44161</v>
      </c>
      <c r="AR757" s="121" t="s">
        <v>39</v>
      </c>
      <c r="AS757" s="404"/>
      <c r="AT757" s="404"/>
      <c r="AU757" s="404"/>
      <c r="AV757" s="404"/>
      <c r="AW757" s="404"/>
      <c r="AX757" s="404"/>
      <c r="AY757" s="404"/>
      <c r="AZ757" s="404"/>
      <c r="BA757" s="404"/>
      <c r="BB757" s="404"/>
      <c r="BC757" s="404"/>
      <c r="BD757" s="404"/>
    </row>
    <row r="758" spans="1:56" ht="26.25" customHeight="1">
      <c r="A758" s="362" t="s">
        <v>14222</v>
      </c>
      <c r="B758" s="362" t="s">
        <v>4778</v>
      </c>
      <c r="C758" s="362"/>
      <c r="D758" s="362" t="s">
        <v>4832</v>
      </c>
      <c r="E758" s="363"/>
      <c r="F758" s="18"/>
      <c r="G758" s="618"/>
      <c r="H758" s="70" t="s">
        <v>13612</v>
      </c>
      <c r="I758" s="44"/>
      <c r="J758" s="23"/>
      <c r="K758" s="23"/>
      <c r="L758" s="23"/>
      <c r="M758" s="23"/>
      <c r="N758" s="23"/>
      <c r="O758" s="379"/>
      <c r="P758" s="365" t="s">
        <v>14223</v>
      </c>
      <c r="Q758" s="365"/>
      <c r="R758" s="365"/>
      <c r="S758" s="375"/>
      <c r="T758" s="364" t="s">
        <v>156</v>
      </c>
      <c r="U758" s="364">
        <v>2017</v>
      </c>
      <c r="V758" s="392" t="s">
        <v>4783</v>
      </c>
      <c r="W758" s="363"/>
      <c r="X758" s="363"/>
      <c r="Y758" s="365"/>
      <c r="Z758" s="363"/>
      <c r="AA758" s="363"/>
      <c r="AB758" s="363"/>
      <c r="AC758" s="363"/>
      <c r="AD758" s="363"/>
      <c r="AE758" s="363"/>
      <c r="AF758" s="363"/>
      <c r="AG758" s="363"/>
      <c r="AH758" s="363"/>
      <c r="AI758" s="363"/>
      <c r="AJ758" s="363"/>
      <c r="AK758" s="363"/>
      <c r="AL758" s="365" t="s">
        <v>548</v>
      </c>
      <c r="AM758" s="363"/>
      <c r="AN758" s="619"/>
      <c r="AO758" s="393" t="s">
        <v>13598</v>
      </c>
      <c r="AP758" s="368" t="s">
        <v>11249</v>
      </c>
      <c r="AQ758" s="462">
        <v>44027</v>
      </c>
      <c r="AR758" s="463" t="s">
        <v>39</v>
      </c>
      <c r="AS758" s="464"/>
      <c r="AT758" s="464"/>
      <c r="AU758" s="464"/>
      <c r="AV758" s="464"/>
      <c r="AW758" s="464"/>
      <c r="AX758" s="464"/>
      <c r="AY758" s="464"/>
      <c r="AZ758" s="464"/>
      <c r="BA758" s="464"/>
      <c r="BB758" s="464"/>
      <c r="BC758" s="464"/>
      <c r="BD758" s="464"/>
    </row>
    <row r="759" spans="1:56" ht="26.25" customHeight="1">
      <c r="A759" s="398" t="s">
        <v>14224</v>
      </c>
      <c r="B759" s="398" t="s">
        <v>4778</v>
      </c>
      <c r="C759" s="442"/>
      <c r="D759" s="398" t="s">
        <v>7530</v>
      </c>
      <c r="E759" s="63"/>
      <c r="F759" s="617"/>
      <c r="G759" s="41" t="s">
        <v>4781</v>
      </c>
      <c r="H759" s="68" t="s">
        <v>4781</v>
      </c>
      <c r="I759" s="44"/>
      <c r="J759" s="23"/>
      <c r="K759" s="23"/>
      <c r="L759" s="23"/>
      <c r="M759" s="23"/>
      <c r="N759" s="23"/>
      <c r="O759" s="63"/>
      <c r="P759" s="114" t="s">
        <v>14225</v>
      </c>
      <c r="Q759" s="114" t="s">
        <v>14226</v>
      </c>
      <c r="R759" s="63"/>
      <c r="S759" s="63"/>
      <c r="T759" s="114" t="s">
        <v>156</v>
      </c>
      <c r="U759" s="114">
        <v>2020</v>
      </c>
      <c r="V759" s="63"/>
      <c r="W759" s="63"/>
      <c r="X759" s="63"/>
      <c r="Y759" s="63"/>
      <c r="Z759" s="63"/>
      <c r="AA759" s="63"/>
      <c r="AB759" s="63"/>
      <c r="AC759" s="63"/>
      <c r="AD759" s="63"/>
      <c r="AE759" s="400"/>
      <c r="AF759" s="400"/>
      <c r="AG759" s="400"/>
      <c r="AH759" s="400"/>
      <c r="AI759" s="400"/>
      <c r="AJ759" s="400"/>
      <c r="AK759" s="400"/>
      <c r="AL759" s="400"/>
      <c r="AM759" s="400"/>
      <c r="AN759" s="402"/>
      <c r="AO759" s="393" t="s">
        <v>13598</v>
      </c>
      <c r="AP759" s="368" t="s">
        <v>11249</v>
      </c>
      <c r="AQ759" s="403">
        <v>44161</v>
      </c>
      <c r="AR759" s="121" t="s">
        <v>39</v>
      </c>
      <c r="AS759" s="404"/>
      <c r="AT759" s="404"/>
      <c r="AU759" s="404"/>
      <c r="AV759" s="404"/>
      <c r="AW759" s="404"/>
      <c r="AX759" s="404"/>
      <c r="AY759" s="404"/>
      <c r="AZ759" s="404"/>
      <c r="BA759" s="404"/>
      <c r="BB759" s="404"/>
      <c r="BC759" s="404"/>
      <c r="BD759" s="404"/>
    </row>
    <row r="760" spans="1:56" ht="26.25" customHeight="1">
      <c r="A760" s="362" t="s">
        <v>14227</v>
      </c>
      <c r="B760" s="362" t="s">
        <v>4778</v>
      </c>
      <c r="C760" s="362"/>
      <c r="D760" s="362" t="s">
        <v>5422</v>
      </c>
      <c r="E760" s="363"/>
      <c r="F760" s="18"/>
      <c r="G760" s="618"/>
      <c r="H760" s="70" t="s">
        <v>13612</v>
      </c>
      <c r="I760" s="44"/>
      <c r="J760" s="23"/>
      <c r="K760" s="23"/>
      <c r="L760" s="23"/>
      <c r="M760" s="23"/>
      <c r="N760" s="23"/>
      <c r="O760" s="379"/>
      <c r="P760" s="365" t="s">
        <v>14228</v>
      </c>
      <c r="Q760" s="365"/>
      <c r="R760" s="365"/>
      <c r="S760" s="375"/>
      <c r="T760" s="364" t="s">
        <v>156</v>
      </c>
      <c r="U760" s="364">
        <v>2017</v>
      </c>
      <c r="V760" s="392" t="s">
        <v>4783</v>
      </c>
      <c r="W760" s="363"/>
      <c r="X760" s="363"/>
      <c r="Y760" s="365"/>
      <c r="Z760" s="363"/>
      <c r="AA760" s="363"/>
      <c r="AB760" s="363"/>
      <c r="AC760" s="363"/>
      <c r="AD760" s="363"/>
      <c r="AE760" s="363"/>
      <c r="AF760" s="363"/>
      <c r="AG760" s="363"/>
      <c r="AH760" s="363"/>
      <c r="AI760" s="363"/>
      <c r="AJ760" s="363"/>
      <c r="AK760" s="363"/>
      <c r="AL760" s="365" t="s">
        <v>548</v>
      </c>
      <c r="AM760" s="363"/>
      <c r="AN760" s="619"/>
      <c r="AO760" s="393" t="s">
        <v>13598</v>
      </c>
      <c r="AP760" s="368" t="s">
        <v>11249</v>
      </c>
      <c r="AQ760" s="462">
        <v>44027</v>
      </c>
      <c r="AR760" s="463" t="s">
        <v>39</v>
      </c>
      <c r="AS760" s="464"/>
      <c r="AT760" s="464"/>
      <c r="AU760" s="464"/>
      <c r="AV760" s="464"/>
      <c r="AW760" s="464"/>
      <c r="AX760" s="464"/>
      <c r="AY760" s="464"/>
      <c r="AZ760" s="464"/>
      <c r="BA760" s="464"/>
      <c r="BB760" s="464"/>
      <c r="BC760" s="464"/>
      <c r="BD760" s="464"/>
    </row>
    <row r="761" spans="1:56" ht="26.25" customHeight="1">
      <c r="A761" s="398" t="s">
        <v>14229</v>
      </c>
      <c r="B761" s="398" t="s">
        <v>4778</v>
      </c>
      <c r="C761" s="442"/>
      <c r="D761" s="398" t="s">
        <v>4955</v>
      </c>
      <c r="E761" s="63"/>
      <c r="F761" s="617"/>
      <c r="G761" s="41" t="s">
        <v>4781</v>
      </c>
      <c r="H761" s="68" t="s">
        <v>4781</v>
      </c>
      <c r="I761" s="44"/>
      <c r="J761" s="23"/>
      <c r="K761" s="23"/>
      <c r="L761" s="23"/>
      <c r="M761" s="23"/>
      <c r="N761" s="23"/>
      <c r="O761" s="63"/>
      <c r="P761" s="114" t="s">
        <v>14230</v>
      </c>
      <c r="Q761" s="114" t="s">
        <v>14230</v>
      </c>
      <c r="R761" s="63"/>
      <c r="S761" s="63"/>
      <c r="T761" s="114" t="s">
        <v>156</v>
      </c>
      <c r="U761" s="114">
        <v>2020</v>
      </c>
      <c r="V761" s="63"/>
      <c r="W761" s="63"/>
      <c r="X761" s="63"/>
      <c r="Y761" s="63"/>
      <c r="Z761" s="63"/>
      <c r="AA761" s="63"/>
      <c r="AB761" s="63"/>
      <c r="AC761" s="63"/>
      <c r="AD761" s="63"/>
      <c r="AE761" s="400"/>
      <c r="AF761" s="400"/>
      <c r="AG761" s="400"/>
      <c r="AH761" s="400"/>
      <c r="AI761" s="400"/>
      <c r="AJ761" s="400"/>
      <c r="AK761" s="400"/>
      <c r="AL761" s="400"/>
      <c r="AM761" s="400"/>
      <c r="AN761" s="402"/>
      <c r="AO761" s="393" t="s">
        <v>13598</v>
      </c>
      <c r="AP761" s="368" t="s">
        <v>11249</v>
      </c>
      <c r="AQ761" s="403">
        <v>44161</v>
      </c>
      <c r="AR761" s="121" t="s">
        <v>39</v>
      </c>
      <c r="AS761" s="404"/>
      <c r="AT761" s="404"/>
      <c r="AU761" s="404"/>
      <c r="AV761" s="404"/>
      <c r="AW761" s="404"/>
      <c r="AX761" s="404"/>
      <c r="AY761" s="404"/>
      <c r="AZ761" s="404"/>
      <c r="BA761" s="404"/>
      <c r="BB761" s="404"/>
      <c r="BC761" s="404"/>
      <c r="BD761" s="404"/>
    </row>
    <row r="762" spans="1:56" ht="26.25" customHeight="1">
      <c r="A762" s="362" t="s">
        <v>14231</v>
      </c>
      <c r="B762" s="362" t="s">
        <v>4778</v>
      </c>
      <c r="C762" s="362"/>
      <c r="D762" s="362" t="s">
        <v>4832</v>
      </c>
      <c r="E762" s="363"/>
      <c r="F762" s="18"/>
      <c r="G762" s="618"/>
      <c r="H762" s="70" t="s">
        <v>13612</v>
      </c>
      <c r="I762" s="44"/>
      <c r="J762" s="23"/>
      <c r="K762" s="23"/>
      <c r="L762" s="23"/>
      <c r="M762" s="23"/>
      <c r="N762" s="23"/>
      <c r="O762" s="379"/>
      <c r="P762" s="365" t="s">
        <v>13680</v>
      </c>
      <c r="Q762" s="365"/>
      <c r="R762" s="365"/>
      <c r="S762" s="375"/>
      <c r="T762" s="364" t="s">
        <v>156</v>
      </c>
      <c r="U762" s="364">
        <v>2017</v>
      </c>
      <c r="V762" s="392" t="s">
        <v>4783</v>
      </c>
      <c r="W762" s="363"/>
      <c r="X762" s="363"/>
      <c r="Y762" s="365"/>
      <c r="Z762" s="363"/>
      <c r="AA762" s="363"/>
      <c r="AB762" s="363"/>
      <c r="AC762" s="363"/>
      <c r="AD762" s="363"/>
      <c r="AE762" s="363"/>
      <c r="AF762" s="363"/>
      <c r="AG762" s="363"/>
      <c r="AH762" s="363"/>
      <c r="AI762" s="363"/>
      <c r="AJ762" s="363"/>
      <c r="AK762" s="363"/>
      <c r="AL762" s="365" t="s">
        <v>548</v>
      </c>
      <c r="AM762" s="363"/>
      <c r="AN762" s="619"/>
      <c r="AO762" s="393" t="s">
        <v>13598</v>
      </c>
      <c r="AP762" s="368" t="s">
        <v>11249</v>
      </c>
      <c r="AQ762" s="462">
        <v>44027</v>
      </c>
      <c r="AR762" s="463" t="s">
        <v>39</v>
      </c>
      <c r="AS762" s="464"/>
      <c r="AT762" s="464"/>
      <c r="AU762" s="464"/>
      <c r="AV762" s="464"/>
      <c r="AW762" s="464"/>
      <c r="AX762" s="464"/>
      <c r="AY762" s="464"/>
      <c r="AZ762" s="464"/>
      <c r="BA762" s="464"/>
      <c r="BB762" s="464"/>
      <c r="BC762" s="464"/>
      <c r="BD762" s="464"/>
    </row>
    <row r="763" spans="1:56" ht="26.25" customHeight="1">
      <c r="A763" s="398" t="s">
        <v>14232</v>
      </c>
      <c r="B763" s="398" t="s">
        <v>4778</v>
      </c>
      <c r="C763" s="399"/>
      <c r="D763" s="398" t="s">
        <v>7530</v>
      </c>
      <c r="E763" s="400"/>
      <c r="F763" s="401"/>
      <c r="G763" s="41" t="s">
        <v>4781</v>
      </c>
      <c r="H763" s="68" t="s">
        <v>4781</v>
      </c>
      <c r="I763" s="44"/>
      <c r="J763" s="23"/>
      <c r="K763" s="23"/>
      <c r="L763" s="23"/>
      <c r="M763" s="23"/>
      <c r="N763" s="23"/>
      <c r="O763" s="400"/>
      <c r="P763" s="114" t="s">
        <v>14233</v>
      </c>
      <c r="Q763" s="114" t="s">
        <v>14233</v>
      </c>
      <c r="R763" s="400"/>
      <c r="S763" s="400"/>
      <c r="T763" s="114" t="s">
        <v>156</v>
      </c>
      <c r="U763" s="114">
        <v>2020</v>
      </c>
      <c r="V763" s="400"/>
      <c r="W763" s="400"/>
      <c r="X763" s="400"/>
      <c r="Y763" s="400"/>
      <c r="Z763" s="400"/>
      <c r="AA763" s="400"/>
      <c r="AB763" s="400"/>
      <c r="AC763" s="400"/>
      <c r="AD763" s="400"/>
      <c r="AE763" s="400"/>
      <c r="AF763" s="400"/>
      <c r="AG763" s="400"/>
      <c r="AH763" s="400"/>
      <c r="AI763" s="400"/>
      <c r="AJ763" s="400"/>
      <c r="AK763" s="400"/>
      <c r="AL763" s="400"/>
      <c r="AM763" s="400"/>
      <c r="AN763" s="402"/>
      <c r="AO763" s="393" t="s">
        <v>13598</v>
      </c>
      <c r="AP763" s="368" t="s">
        <v>11249</v>
      </c>
      <c r="AQ763" s="403">
        <v>44161</v>
      </c>
      <c r="AR763" s="121" t="s">
        <v>39</v>
      </c>
      <c r="AS763" s="404"/>
      <c r="AT763" s="404"/>
      <c r="AU763" s="404"/>
      <c r="AV763" s="404"/>
      <c r="AW763" s="404"/>
      <c r="AX763" s="404"/>
      <c r="AY763" s="404"/>
      <c r="AZ763" s="404"/>
      <c r="BA763" s="404"/>
      <c r="BB763" s="404"/>
      <c r="BC763" s="404"/>
      <c r="BD763" s="404"/>
    </row>
    <row r="764" spans="1:56" ht="26.25" customHeight="1">
      <c r="A764" s="398" t="s">
        <v>14234</v>
      </c>
      <c r="B764" s="398" t="s">
        <v>4778</v>
      </c>
      <c r="C764" s="399"/>
      <c r="D764" s="398" t="s">
        <v>7520</v>
      </c>
      <c r="E764" s="400"/>
      <c r="F764" s="401"/>
      <c r="G764" s="41" t="s">
        <v>4781</v>
      </c>
      <c r="H764" s="68" t="s">
        <v>4781</v>
      </c>
      <c r="I764" s="44"/>
      <c r="J764" s="23"/>
      <c r="K764" s="23"/>
      <c r="L764" s="23"/>
      <c r="M764" s="23"/>
      <c r="N764" s="23"/>
      <c r="O764" s="400"/>
      <c r="P764" s="114" t="s">
        <v>14235</v>
      </c>
      <c r="Q764" s="114" t="s">
        <v>14235</v>
      </c>
      <c r="R764" s="400"/>
      <c r="S764" s="400"/>
      <c r="T764" s="114" t="s">
        <v>156</v>
      </c>
      <c r="U764" s="114">
        <v>2020</v>
      </c>
      <c r="V764" s="400"/>
      <c r="W764" s="400"/>
      <c r="X764" s="400"/>
      <c r="Y764" s="400"/>
      <c r="Z764" s="400"/>
      <c r="AA764" s="400"/>
      <c r="AB764" s="400"/>
      <c r="AC764" s="400"/>
      <c r="AD764" s="400"/>
      <c r="AE764" s="400"/>
      <c r="AF764" s="400"/>
      <c r="AG764" s="400"/>
      <c r="AH764" s="400"/>
      <c r="AI764" s="400"/>
      <c r="AJ764" s="400"/>
      <c r="AK764" s="400"/>
      <c r="AL764" s="400"/>
      <c r="AM764" s="400"/>
      <c r="AN764" s="402"/>
      <c r="AO764" s="393" t="s">
        <v>13598</v>
      </c>
      <c r="AP764" s="368" t="s">
        <v>11249</v>
      </c>
      <c r="AQ764" s="403">
        <v>44161</v>
      </c>
      <c r="AR764" s="121" t="s">
        <v>39</v>
      </c>
      <c r="AS764" s="404"/>
      <c r="AT764" s="404"/>
      <c r="AU764" s="404"/>
      <c r="AV764" s="404"/>
      <c r="AW764" s="404"/>
      <c r="AX764" s="404"/>
      <c r="AY764" s="404"/>
      <c r="AZ764" s="404"/>
      <c r="BA764" s="404"/>
      <c r="BB764" s="404"/>
      <c r="BC764" s="404"/>
      <c r="BD764" s="404"/>
    </row>
    <row r="765" spans="1:56" ht="26.25" customHeight="1">
      <c r="A765" s="362" t="s">
        <v>14236</v>
      </c>
      <c r="B765" s="362" t="s">
        <v>4778</v>
      </c>
      <c r="C765" s="362"/>
      <c r="D765" s="362" t="s">
        <v>5422</v>
      </c>
      <c r="E765" s="363"/>
      <c r="F765" s="18"/>
      <c r="G765" s="618"/>
      <c r="H765" s="70" t="s">
        <v>13612</v>
      </c>
      <c r="I765" s="44"/>
      <c r="J765" s="23"/>
      <c r="K765" s="23"/>
      <c r="L765" s="23"/>
      <c r="M765" s="23"/>
      <c r="N765" s="23"/>
      <c r="O765" s="379"/>
      <c r="P765" s="365" t="s">
        <v>13627</v>
      </c>
      <c r="Q765" s="365"/>
      <c r="R765" s="365"/>
      <c r="S765" s="375"/>
      <c r="T765" s="364" t="s">
        <v>156</v>
      </c>
      <c r="U765" s="364">
        <v>2017</v>
      </c>
      <c r="V765" s="392" t="s">
        <v>4783</v>
      </c>
      <c r="W765" s="363"/>
      <c r="X765" s="363"/>
      <c r="Y765" s="365"/>
      <c r="Z765" s="363"/>
      <c r="AA765" s="363"/>
      <c r="AB765" s="363"/>
      <c r="AC765" s="363"/>
      <c r="AD765" s="363"/>
      <c r="AE765" s="363"/>
      <c r="AF765" s="363"/>
      <c r="AG765" s="363"/>
      <c r="AH765" s="363"/>
      <c r="AI765" s="363"/>
      <c r="AJ765" s="363"/>
      <c r="AK765" s="363"/>
      <c r="AL765" s="365" t="s">
        <v>548</v>
      </c>
      <c r="AM765" s="363"/>
      <c r="AN765" s="619"/>
      <c r="AO765" s="393" t="s">
        <v>13598</v>
      </c>
      <c r="AP765" s="368" t="s">
        <v>11249</v>
      </c>
      <c r="AQ765" s="462">
        <v>44027</v>
      </c>
      <c r="AR765" s="463" t="s">
        <v>39</v>
      </c>
      <c r="AS765" s="464"/>
      <c r="AT765" s="464"/>
      <c r="AU765" s="464"/>
      <c r="AV765" s="464"/>
      <c r="AW765" s="464"/>
      <c r="AX765" s="464"/>
      <c r="AY765" s="464"/>
      <c r="AZ765" s="464"/>
      <c r="BA765" s="464"/>
      <c r="BB765" s="464"/>
      <c r="BC765" s="464"/>
      <c r="BD765" s="464"/>
    </row>
    <row r="766" spans="1:56" ht="26.25" customHeight="1">
      <c r="A766" s="398" t="s">
        <v>14237</v>
      </c>
      <c r="B766" s="398" t="s">
        <v>4778</v>
      </c>
      <c r="C766" s="399"/>
      <c r="D766" s="398" t="s">
        <v>4955</v>
      </c>
      <c r="E766" s="400"/>
      <c r="F766" s="401"/>
      <c r="G766" s="41" t="s">
        <v>4781</v>
      </c>
      <c r="H766" s="68" t="s">
        <v>4781</v>
      </c>
      <c r="I766" s="44"/>
      <c r="J766" s="23"/>
      <c r="K766" s="23"/>
      <c r="L766" s="23"/>
      <c r="M766" s="23"/>
      <c r="N766" s="23"/>
      <c r="O766" s="400"/>
      <c r="P766" s="114" t="s">
        <v>14238</v>
      </c>
      <c r="Q766" s="114" t="s">
        <v>14238</v>
      </c>
      <c r="R766" s="400"/>
      <c r="S766" s="400"/>
      <c r="T766" s="114" t="s">
        <v>156</v>
      </c>
      <c r="U766" s="114">
        <v>2020</v>
      </c>
      <c r="V766" s="400"/>
      <c r="W766" s="400"/>
      <c r="X766" s="400"/>
      <c r="Y766" s="400"/>
      <c r="Z766" s="400"/>
      <c r="AA766" s="400"/>
      <c r="AB766" s="400"/>
      <c r="AC766" s="400"/>
      <c r="AD766" s="400"/>
      <c r="AE766" s="400"/>
      <c r="AF766" s="400"/>
      <c r="AG766" s="400"/>
      <c r="AH766" s="400"/>
      <c r="AI766" s="400"/>
      <c r="AJ766" s="400"/>
      <c r="AK766" s="400"/>
      <c r="AL766" s="400"/>
      <c r="AM766" s="400"/>
      <c r="AN766" s="402"/>
      <c r="AO766" s="393" t="s">
        <v>13598</v>
      </c>
      <c r="AP766" s="368" t="s">
        <v>11249</v>
      </c>
      <c r="AQ766" s="403">
        <v>44161</v>
      </c>
      <c r="AR766" s="121" t="s">
        <v>39</v>
      </c>
      <c r="AS766" s="404"/>
      <c r="AT766" s="404"/>
      <c r="AU766" s="404"/>
      <c r="AV766" s="404"/>
      <c r="AW766" s="404"/>
      <c r="AX766" s="404"/>
      <c r="AY766" s="404"/>
      <c r="AZ766" s="404"/>
      <c r="BA766" s="404"/>
      <c r="BB766" s="404"/>
      <c r="BC766" s="404"/>
      <c r="BD766" s="404"/>
    </row>
    <row r="767" spans="1:56" ht="26.25" customHeight="1">
      <c r="A767" s="362" t="s">
        <v>14239</v>
      </c>
      <c r="B767" s="362" t="s">
        <v>4778</v>
      </c>
      <c r="C767" s="362"/>
      <c r="D767" s="362" t="s">
        <v>5422</v>
      </c>
      <c r="E767" s="363"/>
      <c r="F767" s="18"/>
      <c r="G767" s="618"/>
      <c r="H767" s="70" t="s">
        <v>13612</v>
      </c>
      <c r="I767" s="44"/>
      <c r="J767" s="23"/>
      <c r="K767" s="23"/>
      <c r="L767" s="23"/>
      <c r="M767" s="23"/>
      <c r="N767" s="23"/>
      <c r="O767" s="379"/>
      <c r="P767" s="365" t="s">
        <v>13833</v>
      </c>
      <c r="Q767" s="365"/>
      <c r="R767" s="365"/>
      <c r="S767" s="375"/>
      <c r="T767" s="364" t="s">
        <v>156</v>
      </c>
      <c r="U767" s="364">
        <v>2017</v>
      </c>
      <c r="V767" s="392" t="s">
        <v>4783</v>
      </c>
      <c r="W767" s="363"/>
      <c r="X767" s="363"/>
      <c r="Y767" s="365"/>
      <c r="Z767" s="363"/>
      <c r="AA767" s="363"/>
      <c r="AB767" s="363"/>
      <c r="AC767" s="363"/>
      <c r="AD767" s="363"/>
      <c r="AE767" s="363"/>
      <c r="AF767" s="363"/>
      <c r="AG767" s="363"/>
      <c r="AH767" s="363"/>
      <c r="AI767" s="363"/>
      <c r="AJ767" s="363"/>
      <c r="AK767" s="363"/>
      <c r="AL767" s="365" t="s">
        <v>548</v>
      </c>
      <c r="AM767" s="363"/>
      <c r="AN767" s="619"/>
      <c r="AO767" s="393" t="s">
        <v>13598</v>
      </c>
      <c r="AP767" s="368" t="s">
        <v>11249</v>
      </c>
      <c r="AQ767" s="462">
        <v>44027</v>
      </c>
      <c r="AR767" s="463" t="s">
        <v>39</v>
      </c>
      <c r="AS767" s="464"/>
      <c r="AT767" s="464"/>
      <c r="AU767" s="464"/>
      <c r="AV767" s="464"/>
      <c r="AW767" s="464"/>
      <c r="AX767" s="464"/>
      <c r="AY767" s="464"/>
      <c r="AZ767" s="464"/>
      <c r="BA767" s="464"/>
      <c r="BB767" s="464"/>
      <c r="BC767" s="464"/>
      <c r="BD767" s="464"/>
    </row>
    <row r="768" spans="1:56" ht="26.25" customHeight="1">
      <c r="A768" s="398" t="s">
        <v>14240</v>
      </c>
      <c r="B768" s="398" t="s">
        <v>4778</v>
      </c>
      <c r="C768" s="442"/>
      <c r="D768" s="398" t="s">
        <v>4955</v>
      </c>
      <c r="E768" s="63"/>
      <c r="F768" s="617"/>
      <c r="G768" s="41" t="s">
        <v>4781</v>
      </c>
      <c r="H768" s="68" t="s">
        <v>4781</v>
      </c>
      <c r="I768" s="44"/>
      <c r="J768" s="23"/>
      <c r="K768" s="23"/>
      <c r="L768" s="23"/>
      <c r="M768" s="23"/>
      <c r="N768" s="23"/>
      <c r="O768" s="63"/>
      <c r="P768" s="114" t="s">
        <v>14241</v>
      </c>
      <c r="Q768" s="114" t="s">
        <v>14242</v>
      </c>
      <c r="R768" s="63"/>
      <c r="S768" s="63"/>
      <c r="T768" s="114" t="s">
        <v>156</v>
      </c>
      <c r="U768" s="114">
        <v>2020</v>
      </c>
      <c r="V768" s="63"/>
      <c r="W768" s="63"/>
      <c r="X768" s="63"/>
      <c r="Y768" s="63"/>
      <c r="Z768" s="63"/>
      <c r="AA768" s="63"/>
      <c r="AB768" s="63"/>
      <c r="AC768" s="63"/>
      <c r="AD768" s="63"/>
      <c r="AE768" s="400"/>
      <c r="AF768" s="400"/>
      <c r="AG768" s="400"/>
      <c r="AH768" s="400"/>
      <c r="AI768" s="400"/>
      <c r="AJ768" s="400"/>
      <c r="AK768" s="400"/>
      <c r="AL768" s="400"/>
      <c r="AM768" s="400"/>
      <c r="AN768" s="402"/>
      <c r="AO768" s="393" t="s">
        <v>13598</v>
      </c>
      <c r="AP768" s="368" t="s">
        <v>11249</v>
      </c>
      <c r="AQ768" s="403">
        <v>44161</v>
      </c>
      <c r="AR768" s="121" t="s">
        <v>39</v>
      </c>
      <c r="AS768" s="404"/>
      <c r="AT768" s="404"/>
      <c r="AU768" s="404"/>
      <c r="AV768" s="404"/>
      <c r="AW768" s="404"/>
      <c r="AX768" s="404"/>
      <c r="AY768" s="404"/>
      <c r="AZ768" s="404"/>
      <c r="BA768" s="404"/>
      <c r="BB768" s="404"/>
      <c r="BC768" s="404"/>
      <c r="BD768" s="404"/>
    </row>
    <row r="769" spans="1:56" ht="26.25" customHeight="1">
      <c r="A769" s="362" t="s">
        <v>14243</v>
      </c>
      <c r="B769" s="362" t="s">
        <v>4778</v>
      </c>
      <c r="C769" s="362"/>
      <c r="D769" s="362" t="s">
        <v>5575</v>
      </c>
      <c r="E769" s="363"/>
      <c r="F769" s="18"/>
      <c r="G769" s="618"/>
      <c r="H769" s="70" t="s">
        <v>13612</v>
      </c>
      <c r="I769" s="44"/>
      <c r="J769" s="23"/>
      <c r="K769" s="23"/>
      <c r="L769" s="23"/>
      <c r="M769" s="23"/>
      <c r="N769" s="23"/>
      <c r="O769" s="379"/>
      <c r="P769" s="365" t="s">
        <v>13613</v>
      </c>
      <c r="Q769" s="365"/>
      <c r="R769" s="365"/>
      <c r="S769" s="375"/>
      <c r="T769" s="364" t="s">
        <v>156</v>
      </c>
      <c r="U769" s="364">
        <v>2017</v>
      </c>
      <c r="V769" s="392" t="s">
        <v>4783</v>
      </c>
      <c r="W769" s="363"/>
      <c r="X769" s="363"/>
      <c r="Y769" s="365"/>
      <c r="Z769" s="363"/>
      <c r="AA769" s="363"/>
      <c r="AB769" s="363"/>
      <c r="AC769" s="363"/>
      <c r="AD769" s="363"/>
      <c r="AE769" s="363"/>
      <c r="AF769" s="363"/>
      <c r="AG769" s="363"/>
      <c r="AH769" s="363"/>
      <c r="AI769" s="363"/>
      <c r="AJ769" s="363"/>
      <c r="AK769" s="363"/>
      <c r="AL769" s="365" t="s">
        <v>548</v>
      </c>
      <c r="AM769" s="363"/>
      <c r="AN769" s="619"/>
      <c r="AO769" s="393" t="s">
        <v>13598</v>
      </c>
      <c r="AP769" s="368" t="s">
        <v>11249</v>
      </c>
      <c r="AQ769" s="462">
        <v>44027</v>
      </c>
      <c r="AR769" s="463" t="s">
        <v>39</v>
      </c>
      <c r="AS769" s="464"/>
      <c r="AT769" s="464"/>
      <c r="AU769" s="464"/>
      <c r="AV769" s="464"/>
      <c r="AW769" s="464"/>
      <c r="AX769" s="464"/>
      <c r="AY769" s="464"/>
      <c r="AZ769" s="464"/>
      <c r="BA769" s="464"/>
      <c r="BB769" s="464"/>
      <c r="BC769" s="464"/>
      <c r="BD769" s="464"/>
    </row>
    <row r="770" spans="1:56" ht="26.25" customHeight="1">
      <c r="A770" s="398" t="s">
        <v>14244</v>
      </c>
      <c r="B770" s="398" t="s">
        <v>4778</v>
      </c>
      <c r="C770" s="399"/>
      <c r="D770" s="398" t="s">
        <v>4971</v>
      </c>
      <c r="E770" s="400"/>
      <c r="F770" s="401"/>
      <c r="G770" s="41" t="s">
        <v>4781</v>
      </c>
      <c r="H770" s="68" t="s">
        <v>4781</v>
      </c>
      <c r="I770" s="44"/>
      <c r="J770" s="23"/>
      <c r="K770" s="23"/>
      <c r="L770" s="23"/>
      <c r="M770" s="23"/>
      <c r="N770" s="23"/>
      <c r="O770" s="400"/>
      <c r="P770" s="114" t="s">
        <v>14245</v>
      </c>
      <c r="Q770" s="114" t="s">
        <v>14245</v>
      </c>
      <c r="R770" s="400"/>
      <c r="S770" s="400"/>
      <c r="T770" s="114" t="s">
        <v>156</v>
      </c>
      <c r="U770" s="114">
        <v>2020</v>
      </c>
      <c r="V770" s="400"/>
      <c r="W770" s="400"/>
      <c r="X770" s="400"/>
      <c r="Y770" s="400"/>
      <c r="Z770" s="400"/>
      <c r="AA770" s="400"/>
      <c r="AB770" s="400"/>
      <c r="AC770" s="400"/>
      <c r="AD770" s="400"/>
      <c r="AE770" s="400"/>
      <c r="AF770" s="400"/>
      <c r="AG770" s="400"/>
      <c r="AH770" s="400"/>
      <c r="AI770" s="400"/>
      <c r="AJ770" s="400"/>
      <c r="AK770" s="400"/>
      <c r="AL770" s="400"/>
      <c r="AM770" s="400"/>
      <c r="AN770" s="402"/>
      <c r="AO770" s="393" t="s">
        <v>13598</v>
      </c>
      <c r="AP770" s="368" t="s">
        <v>11249</v>
      </c>
      <c r="AQ770" s="403">
        <v>44161</v>
      </c>
      <c r="AR770" s="121" t="s">
        <v>39</v>
      </c>
      <c r="AS770" s="404"/>
      <c r="AT770" s="404"/>
      <c r="AU770" s="404"/>
      <c r="AV770" s="404"/>
      <c r="AW770" s="404"/>
      <c r="AX770" s="404"/>
      <c r="AY770" s="404"/>
      <c r="AZ770" s="404"/>
      <c r="BA770" s="404"/>
      <c r="BB770" s="404"/>
      <c r="BC770" s="404"/>
      <c r="BD770" s="404"/>
    </row>
    <row r="771" spans="1:56" ht="26.25" customHeight="1">
      <c r="A771" s="362" t="s">
        <v>14246</v>
      </c>
      <c r="B771" s="362" t="s">
        <v>4778</v>
      </c>
      <c r="C771" s="362"/>
      <c r="D771" s="362" t="s">
        <v>4832</v>
      </c>
      <c r="E771" s="363"/>
      <c r="F771" s="18"/>
      <c r="G771" s="618"/>
      <c r="H771" s="70" t="s">
        <v>13612</v>
      </c>
      <c r="I771" s="44"/>
      <c r="J771" s="23"/>
      <c r="K771" s="23"/>
      <c r="L771" s="23"/>
      <c r="M771" s="23"/>
      <c r="N771" s="23"/>
      <c r="O771" s="379"/>
      <c r="P771" s="365" t="s">
        <v>14228</v>
      </c>
      <c r="Q771" s="365"/>
      <c r="R771" s="365"/>
      <c r="S771" s="375"/>
      <c r="T771" s="364" t="s">
        <v>156</v>
      </c>
      <c r="U771" s="364">
        <v>2017</v>
      </c>
      <c r="V771" s="392" t="s">
        <v>4783</v>
      </c>
      <c r="W771" s="363"/>
      <c r="X771" s="363"/>
      <c r="Y771" s="365"/>
      <c r="Z771" s="363"/>
      <c r="AA771" s="363"/>
      <c r="AB771" s="363"/>
      <c r="AC771" s="363"/>
      <c r="AD771" s="363"/>
      <c r="AE771" s="363"/>
      <c r="AF771" s="363"/>
      <c r="AG771" s="363"/>
      <c r="AH771" s="363"/>
      <c r="AI771" s="363"/>
      <c r="AJ771" s="363"/>
      <c r="AK771" s="363"/>
      <c r="AL771" s="365" t="s">
        <v>548</v>
      </c>
      <c r="AM771" s="363"/>
      <c r="AN771" s="619"/>
      <c r="AO771" s="393" t="s">
        <v>13598</v>
      </c>
      <c r="AP771" s="368" t="s">
        <v>11249</v>
      </c>
      <c r="AQ771" s="462">
        <v>44027</v>
      </c>
      <c r="AR771" s="463" t="s">
        <v>39</v>
      </c>
      <c r="AS771" s="464"/>
      <c r="AT771" s="464"/>
      <c r="AU771" s="464"/>
      <c r="AV771" s="464"/>
      <c r="AW771" s="464"/>
      <c r="AX771" s="464"/>
      <c r="AY771" s="464"/>
      <c r="AZ771" s="464"/>
      <c r="BA771" s="464"/>
      <c r="BB771" s="464"/>
      <c r="BC771" s="464"/>
      <c r="BD771" s="464"/>
    </row>
    <row r="772" spans="1:56" ht="26.25" customHeight="1">
      <c r="A772" s="398" t="s">
        <v>14247</v>
      </c>
      <c r="B772" s="398" t="s">
        <v>4778</v>
      </c>
      <c r="C772" s="399"/>
      <c r="D772" s="398" t="s">
        <v>7530</v>
      </c>
      <c r="E772" s="400"/>
      <c r="F772" s="401"/>
      <c r="G772" s="41" t="s">
        <v>4781</v>
      </c>
      <c r="H772" s="68" t="s">
        <v>4781</v>
      </c>
      <c r="I772" s="44"/>
      <c r="J772" s="23"/>
      <c r="K772" s="23"/>
      <c r="L772" s="23"/>
      <c r="M772" s="23"/>
      <c r="N772" s="23"/>
      <c r="O772" s="400"/>
      <c r="P772" s="114" t="s">
        <v>14248</v>
      </c>
      <c r="Q772" s="114" t="s">
        <v>14248</v>
      </c>
      <c r="R772" s="400"/>
      <c r="S772" s="400"/>
      <c r="T772" s="114" t="s">
        <v>156</v>
      </c>
      <c r="U772" s="114">
        <v>2020</v>
      </c>
      <c r="V772" s="400"/>
      <c r="W772" s="400"/>
      <c r="X772" s="400"/>
      <c r="Y772" s="400"/>
      <c r="Z772" s="400"/>
      <c r="AA772" s="400"/>
      <c r="AB772" s="400"/>
      <c r="AC772" s="400"/>
      <c r="AD772" s="400"/>
      <c r="AE772" s="400"/>
      <c r="AF772" s="400"/>
      <c r="AG772" s="400"/>
      <c r="AH772" s="400"/>
      <c r="AI772" s="400"/>
      <c r="AJ772" s="400"/>
      <c r="AK772" s="400"/>
      <c r="AL772" s="400"/>
      <c r="AM772" s="400"/>
      <c r="AN772" s="402"/>
      <c r="AO772" s="393" t="s">
        <v>13598</v>
      </c>
      <c r="AP772" s="368" t="s">
        <v>11249</v>
      </c>
      <c r="AQ772" s="403">
        <v>44161</v>
      </c>
      <c r="AR772" s="121" t="s">
        <v>39</v>
      </c>
      <c r="AS772" s="404"/>
      <c r="AT772" s="404"/>
      <c r="AU772" s="404"/>
      <c r="AV772" s="404"/>
      <c r="AW772" s="404"/>
      <c r="AX772" s="404"/>
      <c r="AY772" s="404"/>
      <c r="AZ772" s="404"/>
      <c r="BA772" s="404"/>
      <c r="BB772" s="404"/>
      <c r="BC772" s="404"/>
      <c r="BD772" s="404"/>
    </row>
    <row r="773" spans="1:56" ht="26.25" customHeight="1">
      <c r="A773" s="362" t="s">
        <v>14249</v>
      </c>
      <c r="B773" s="362" t="s">
        <v>4778</v>
      </c>
      <c r="C773" s="362"/>
      <c r="D773" s="362" t="s">
        <v>4832</v>
      </c>
      <c r="E773" s="363"/>
      <c r="F773" s="18"/>
      <c r="G773" s="618"/>
      <c r="H773" s="70" t="s">
        <v>13612</v>
      </c>
      <c r="I773" s="44"/>
      <c r="J773" s="23"/>
      <c r="K773" s="23"/>
      <c r="L773" s="23"/>
      <c r="M773" s="23"/>
      <c r="N773" s="23"/>
      <c r="O773" s="379"/>
      <c r="P773" s="365" t="s">
        <v>13680</v>
      </c>
      <c r="Q773" s="365"/>
      <c r="R773" s="365"/>
      <c r="S773" s="375"/>
      <c r="T773" s="364" t="s">
        <v>156</v>
      </c>
      <c r="U773" s="364">
        <v>2017</v>
      </c>
      <c r="V773" s="392" t="s">
        <v>4783</v>
      </c>
      <c r="W773" s="363"/>
      <c r="X773" s="363"/>
      <c r="Y773" s="365"/>
      <c r="Z773" s="363"/>
      <c r="AA773" s="363"/>
      <c r="AB773" s="363"/>
      <c r="AC773" s="363"/>
      <c r="AD773" s="363"/>
      <c r="AE773" s="363"/>
      <c r="AF773" s="363"/>
      <c r="AG773" s="363"/>
      <c r="AH773" s="363"/>
      <c r="AI773" s="363"/>
      <c r="AJ773" s="363"/>
      <c r="AK773" s="363"/>
      <c r="AL773" s="365" t="s">
        <v>548</v>
      </c>
      <c r="AM773" s="363"/>
      <c r="AN773" s="619"/>
      <c r="AO773" s="393" t="s">
        <v>13598</v>
      </c>
      <c r="AP773" s="368" t="s">
        <v>11249</v>
      </c>
      <c r="AQ773" s="462">
        <v>44027</v>
      </c>
      <c r="AR773" s="463" t="s">
        <v>39</v>
      </c>
      <c r="AS773" s="464"/>
      <c r="AT773" s="464"/>
      <c r="AU773" s="464"/>
      <c r="AV773" s="464"/>
      <c r="AW773" s="464"/>
      <c r="AX773" s="464"/>
      <c r="AY773" s="464"/>
      <c r="AZ773" s="464"/>
      <c r="BA773" s="464"/>
      <c r="BB773" s="464"/>
      <c r="BC773" s="464"/>
      <c r="BD773" s="464"/>
    </row>
    <row r="774" spans="1:56" ht="26.25" customHeight="1">
      <c r="A774" s="398" t="s">
        <v>14250</v>
      </c>
      <c r="B774" s="398" t="s">
        <v>4778</v>
      </c>
      <c r="C774" s="442"/>
      <c r="D774" s="398" t="s">
        <v>7530</v>
      </c>
      <c r="E774" s="63"/>
      <c r="F774" s="617"/>
      <c r="G774" s="41" t="s">
        <v>4781</v>
      </c>
      <c r="H774" s="68" t="s">
        <v>4781</v>
      </c>
      <c r="I774" s="44"/>
      <c r="J774" s="23"/>
      <c r="K774" s="23"/>
      <c r="L774" s="23"/>
      <c r="M774" s="23"/>
      <c r="N774" s="23"/>
      <c r="O774" s="63"/>
      <c r="P774" s="114" t="s">
        <v>14251</v>
      </c>
      <c r="Q774" s="114" t="s">
        <v>14251</v>
      </c>
      <c r="R774" s="63"/>
      <c r="S774" s="63"/>
      <c r="T774" s="114" t="s">
        <v>156</v>
      </c>
      <c r="U774" s="114">
        <v>2020</v>
      </c>
      <c r="V774" s="63"/>
      <c r="W774" s="63"/>
      <c r="X774" s="63"/>
      <c r="Y774" s="63"/>
      <c r="Z774" s="63"/>
      <c r="AA774" s="63"/>
      <c r="AB774" s="63"/>
      <c r="AC774" s="63"/>
      <c r="AD774" s="63"/>
      <c r="AE774" s="400"/>
      <c r="AF774" s="400"/>
      <c r="AG774" s="400"/>
      <c r="AH774" s="400"/>
      <c r="AI774" s="400"/>
      <c r="AJ774" s="400"/>
      <c r="AK774" s="400"/>
      <c r="AL774" s="400"/>
      <c r="AM774" s="400"/>
      <c r="AN774" s="402"/>
      <c r="AO774" s="393" t="s">
        <v>13598</v>
      </c>
      <c r="AP774" s="368" t="s">
        <v>11249</v>
      </c>
      <c r="AQ774" s="403">
        <v>44161</v>
      </c>
      <c r="AR774" s="121" t="s">
        <v>39</v>
      </c>
      <c r="AS774" s="404"/>
      <c r="AT774" s="404"/>
      <c r="AU774" s="404"/>
      <c r="AV774" s="404"/>
      <c r="AW774" s="404"/>
      <c r="AX774" s="404"/>
      <c r="AY774" s="404"/>
      <c r="AZ774" s="404"/>
      <c r="BA774" s="404"/>
      <c r="BB774" s="404"/>
      <c r="BC774" s="404"/>
      <c r="BD774" s="404"/>
    </row>
    <row r="775" spans="1:56" ht="26.25" customHeight="1">
      <c r="A775" s="362" t="s">
        <v>14252</v>
      </c>
      <c r="B775" s="362" t="s">
        <v>4778</v>
      </c>
      <c r="C775" s="362"/>
      <c r="D775" s="362" t="s">
        <v>5123</v>
      </c>
      <c r="E775" s="363"/>
      <c r="F775" s="18"/>
      <c r="G775" s="618"/>
      <c r="H775" s="70" t="s">
        <v>13612</v>
      </c>
      <c r="I775" s="44"/>
      <c r="J775" s="23"/>
      <c r="K775" s="23"/>
      <c r="L775" s="23"/>
      <c r="M775" s="23"/>
      <c r="N775" s="23"/>
      <c r="O775" s="379"/>
      <c r="P775" s="365" t="s">
        <v>13864</v>
      </c>
      <c r="Q775" s="365"/>
      <c r="R775" s="365"/>
      <c r="S775" s="375"/>
      <c r="T775" s="364" t="s">
        <v>156</v>
      </c>
      <c r="U775" s="364">
        <v>2017</v>
      </c>
      <c r="V775" s="392" t="s">
        <v>4783</v>
      </c>
      <c r="W775" s="363"/>
      <c r="X775" s="363"/>
      <c r="Y775" s="365"/>
      <c r="Z775" s="363"/>
      <c r="AA775" s="363"/>
      <c r="AB775" s="363"/>
      <c r="AC775" s="363"/>
      <c r="AD775" s="363"/>
      <c r="AE775" s="363"/>
      <c r="AF775" s="363"/>
      <c r="AG775" s="363"/>
      <c r="AH775" s="363"/>
      <c r="AI775" s="363"/>
      <c r="AJ775" s="363"/>
      <c r="AK775" s="363"/>
      <c r="AL775" s="365" t="s">
        <v>548</v>
      </c>
      <c r="AM775" s="363"/>
      <c r="AN775" s="619"/>
      <c r="AO775" s="393" t="s">
        <v>13598</v>
      </c>
      <c r="AP775" s="368" t="s">
        <v>11249</v>
      </c>
      <c r="AQ775" s="462">
        <v>44027</v>
      </c>
      <c r="AR775" s="463" t="s">
        <v>39</v>
      </c>
      <c r="AS775" s="464"/>
      <c r="AT775" s="464"/>
      <c r="AU775" s="464"/>
      <c r="AV775" s="464"/>
      <c r="AW775" s="464"/>
      <c r="AX775" s="464"/>
      <c r="AY775" s="464"/>
      <c r="AZ775" s="464"/>
      <c r="BA775" s="464"/>
      <c r="BB775" s="464"/>
      <c r="BC775" s="464"/>
      <c r="BD775" s="464"/>
    </row>
    <row r="776" spans="1:56" ht="26.25" customHeight="1">
      <c r="A776" s="398" t="s">
        <v>14253</v>
      </c>
      <c r="B776" s="398" t="s">
        <v>4778</v>
      </c>
      <c r="C776" s="399"/>
      <c r="D776" s="398" t="s">
        <v>13691</v>
      </c>
      <c r="E776" s="400"/>
      <c r="F776" s="401"/>
      <c r="G776" s="41" t="s">
        <v>4781</v>
      </c>
      <c r="H776" s="68" t="s">
        <v>4781</v>
      </c>
      <c r="I776" s="44"/>
      <c r="J776" s="23"/>
      <c r="K776" s="23"/>
      <c r="L776" s="23"/>
      <c r="M776" s="23"/>
      <c r="N776" s="23"/>
      <c r="O776" s="400"/>
      <c r="P776" s="114" t="s">
        <v>14254</v>
      </c>
      <c r="Q776" s="114" t="s">
        <v>14254</v>
      </c>
      <c r="R776" s="400"/>
      <c r="S776" s="400"/>
      <c r="T776" s="114" t="s">
        <v>156</v>
      </c>
      <c r="U776" s="114">
        <v>2020</v>
      </c>
      <c r="V776" s="400"/>
      <c r="W776" s="400"/>
      <c r="X776" s="400"/>
      <c r="Y776" s="400"/>
      <c r="Z776" s="400"/>
      <c r="AA776" s="400"/>
      <c r="AB776" s="400"/>
      <c r="AC776" s="400"/>
      <c r="AD776" s="400"/>
      <c r="AE776" s="400"/>
      <c r="AF776" s="400"/>
      <c r="AG776" s="400"/>
      <c r="AH776" s="400"/>
      <c r="AI776" s="400"/>
      <c r="AJ776" s="400"/>
      <c r="AK776" s="400"/>
      <c r="AL776" s="400"/>
      <c r="AM776" s="400"/>
      <c r="AN776" s="402"/>
      <c r="AO776" s="393" t="s">
        <v>13598</v>
      </c>
      <c r="AP776" s="368" t="s">
        <v>11249</v>
      </c>
      <c r="AQ776" s="403">
        <v>44161</v>
      </c>
      <c r="AR776" s="121" t="s">
        <v>39</v>
      </c>
      <c r="AS776" s="404"/>
      <c r="AT776" s="404"/>
      <c r="AU776" s="404"/>
      <c r="AV776" s="404"/>
      <c r="AW776" s="404"/>
      <c r="AX776" s="404"/>
      <c r="AY776" s="404"/>
      <c r="AZ776" s="404"/>
      <c r="BA776" s="404"/>
      <c r="BB776" s="404"/>
      <c r="BC776" s="404"/>
      <c r="BD776" s="404"/>
    </row>
    <row r="777" spans="1:56" ht="26.25" customHeight="1">
      <c r="A777" s="362" t="s">
        <v>14255</v>
      </c>
      <c r="B777" s="362" t="s">
        <v>4778</v>
      </c>
      <c r="C777" s="362"/>
      <c r="D777" s="362" t="s">
        <v>7148</v>
      </c>
      <c r="E777" s="363"/>
      <c r="F777" s="18"/>
      <c r="G777" s="618"/>
      <c r="H777" s="70" t="s">
        <v>13612</v>
      </c>
      <c r="I777" s="44"/>
      <c r="J777" s="23"/>
      <c r="K777" s="23"/>
      <c r="L777" s="23"/>
      <c r="M777" s="23"/>
      <c r="N777" s="23"/>
      <c r="O777" s="379"/>
      <c r="P777" s="365" t="s">
        <v>13680</v>
      </c>
      <c r="Q777" s="365"/>
      <c r="R777" s="365"/>
      <c r="S777" s="375"/>
      <c r="T777" s="364" t="s">
        <v>156</v>
      </c>
      <c r="U777" s="364">
        <v>2017</v>
      </c>
      <c r="V777" s="392" t="s">
        <v>4783</v>
      </c>
      <c r="W777" s="363"/>
      <c r="X777" s="363"/>
      <c r="Y777" s="365"/>
      <c r="Z777" s="363"/>
      <c r="AA777" s="363"/>
      <c r="AB777" s="363"/>
      <c r="AC777" s="363"/>
      <c r="AD777" s="363"/>
      <c r="AE777" s="363"/>
      <c r="AF777" s="363"/>
      <c r="AG777" s="363"/>
      <c r="AH777" s="363"/>
      <c r="AI777" s="363"/>
      <c r="AJ777" s="363"/>
      <c r="AK777" s="363"/>
      <c r="AL777" s="365" t="s">
        <v>548</v>
      </c>
      <c r="AM777" s="363"/>
      <c r="AN777" s="619"/>
      <c r="AO777" s="393" t="s">
        <v>13598</v>
      </c>
      <c r="AP777" s="368" t="s">
        <v>11249</v>
      </c>
      <c r="AQ777" s="462">
        <v>44027</v>
      </c>
      <c r="AR777" s="463" t="s">
        <v>39</v>
      </c>
      <c r="AS777" s="464"/>
      <c r="AT777" s="464"/>
      <c r="AU777" s="464"/>
      <c r="AV777" s="464"/>
      <c r="AW777" s="464"/>
      <c r="AX777" s="464"/>
      <c r="AY777" s="464"/>
      <c r="AZ777" s="464"/>
      <c r="BA777" s="464"/>
      <c r="BB777" s="464"/>
      <c r="BC777" s="464"/>
      <c r="BD777" s="464"/>
    </row>
    <row r="778" spans="1:56" ht="26.25" customHeight="1">
      <c r="A778" s="398" t="s">
        <v>14256</v>
      </c>
      <c r="B778" s="398" t="s">
        <v>4778</v>
      </c>
      <c r="C778" s="399"/>
      <c r="D778" s="398" t="s">
        <v>14022</v>
      </c>
      <c r="E778" s="400"/>
      <c r="F778" s="401"/>
      <c r="G778" s="41" t="s">
        <v>4781</v>
      </c>
      <c r="H778" s="68" t="s">
        <v>4781</v>
      </c>
      <c r="I778" s="44"/>
      <c r="J778" s="23"/>
      <c r="K778" s="23"/>
      <c r="L778" s="23"/>
      <c r="M778" s="23"/>
      <c r="N778" s="23"/>
      <c r="O778" s="400"/>
      <c r="P778" s="114" t="s">
        <v>14257</v>
      </c>
      <c r="Q778" s="114" t="s">
        <v>14257</v>
      </c>
      <c r="R778" s="400"/>
      <c r="S778" s="400"/>
      <c r="T778" s="114" t="s">
        <v>156</v>
      </c>
      <c r="U778" s="114">
        <v>2020</v>
      </c>
      <c r="V778" s="400"/>
      <c r="W778" s="400"/>
      <c r="X778" s="400"/>
      <c r="Y778" s="400"/>
      <c r="Z778" s="400"/>
      <c r="AA778" s="400"/>
      <c r="AB778" s="400"/>
      <c r="AC778" s="400"/>
      <c r="AD778" s="400"/>
      <c r="AE778" s="400"/>
      <c r="AF778" s="400"/>
      <c r="AG778" s="400"/>
      <c r="AH778" s="400"/>
      <c r="AI778" s="400"/>
      <c r="AJ778" s="400"/>
      <c r="AK778" s="400"/>
      <c r="AL778" s="400"/>
      <c r="AM778" s="400"/>
      <c r="AN778" s="402"/>
      <c r="AO778" s="393" t="s">
        <v>13598</v>
      </c>
      <c r="AP778" s="368" t="s">
        <v>11249</v>
      </c>
      <c r="AQ778" s="403">
        <v>44161</v>
      </c>
      <c r="AR778" s="121" t="s">
        <v>39</v>
      </c>
      <c r="AS778" s="404"/>
      <c r="AT778" s="404"/>
      <c r="AU778" s="404"/>
      <c r="AV778" s="404"/>
      <c r="AW778" s="404"/>
      <c r="AX778" s="404"/>
      <c r="AY778" s="404"/>
      <c r="AZ778" s="404"/>
      <c r="BA778" s="404"/>
      <c r="BB778" s="404"/>
      <c r="BC778" s="404"/>
      <c r="BD778" s="404"/>
    </row>
    <row r="779" spans="1:56" ht="26.25" customHeight="1">
      <c r="A779" s="398" t="s">
        <v>14258</v>
      </c>
      <c r="B779" s="398" t="s">
        <v>4778</v>
      </c>
      <c r="C779" s="399"/>
      <c r="D779" s="398" t="s">
        <v>6037</v>
      </c>
      <c r="E779" s="400"/>
      <c r="F779" s="401"/>
      <c r="G779" s="41" t="s">
        <v>4781</v>
      </c>
      <c r="H779" s="68" t="s">
        <v>4781</v>
      </c>
      <c r="I779" s="44"/>
      <c r="J779" s="23"/>
      <c r="K779" s="23"/>
      <c r="L779" s="23"/>
      <c r="M779" s="23"/>
      <c r="N779" s="23"/>
      <c r="O779" s="400"/>
      <c r="P779" s="114" t="s">
        <v>14259</v>
      </c>
      <c r="Q779" s="114" t="s">
        <v>14259</v>
      </c>
      <c r="R779" s="400"/>
      <c r="S779" s="400"/>
      <c r="T779" s="114" t="s">
        <v>156</v>
      </c>
      <c r="U779" s="114">
        <v>2020</v>
      </c>
      <c r="V779" s="400"/>
      <c r="W779" s="400"/>
      <c r="X779" s="400"/>
      <c r="Y779" s="400"/>
      <c r="Z779" s="400"/>
      <c r="AA779" s="400"/>
      <c r="AB779" s="400"/>
      <c r="AC779" s="400"/>
      <c r="AD779" s="400"/>
      <c r="AE779" s="400"/>
      <c r="AF779" s="400"/>
      <c r="AG779" s="400"/>
      <c r="AH779" s="400"/>
      <c r="AI779" s="400"/>
      <c r="AJ779" s="400"/>
      <c r="AK779" s="400"/>
      <c r="AL779" s="400"/>
      <c r="AM779" s="400"/>
      <c r="AN779" s="402"/>
      <c r="AO779" s="393" t="s">
        <v>13598</v>
      </c>
      <c r="AP779" s="368" t="s">
        <v>11249</v>
      </c>
      <c r="AQ779" s="403">
        <v>44161</v>
      </c>
      <c r="AR779" s="121" t="s">
        <v>39</v>
      </c>
      <c r="AS779" s="404"/>
      <c r="AT779" s="404"/>
      <c r="AU779" s="404"/>
      <c r="AV779" s="404"/>
      <c r="AW779" s="404"/>
      <c r="AX779" s="404"/>
      <c r="AY779" s="404"/>
      <c r="AZ779" s="404"/>
      <c r="BA779" s="404"/>
      <c r="BB779" s="404"/>
      <c r="BC779" s="404"/>
      <c r="BD779" s="404"/>
    </row>
    <row r="780" spans="1:56" ht="26.25" customHeight="1">
      <c r="A780" s="398" t="s">
        <v>14260</v>
      </c>
      <c r="B780" s="398" t="s">
        <v>4778</v>
      </c>
      <c r="C780" s="399"/>
      <c r="D780" s="398" t="s">
        <v>13813</v>
      </c>
      <c r="E780" s="400"/>
      <c r="F780" s="401"/>
      <c r="G780" s="41" t="s">
        <v>4781</v>
      </c>
      <c r="H780" s="68" t="s">
        <v>4781</v>
      </c>
      <c r="I780" s="44"/>
      <c r="J780" s="23"/>
      <c r="K780" s="23"/>
      <c r="L780" s="23"/>
      <c r="M780" s="23"/>
      <c r="N780" s="23"/>
      <c r="O780" s="400"/>
      <c r="P780" s="114" t="s">
        <v>14261</v>
      </c>
      <c r="Q780" s="114" t="s">
        <v>14261</v>
      </c>
      <c r="R780" s="400"/>
      <c r="S780" s="400"/>
      <c r="T780" s="114" t="s">
        <v>156</v>
      </c>
      <c r="U780" s="114">
        <v>2020</v>
      </c>
      <c r="V780" s="400"/>
      <c r="W780" s="400"/>
      <c r="X780" s="400"/>
      <c r="Y780" s="400"/>
      <c r="Z780" s="400"/>
      <c r="AA780" s="400"/>
      <c r="AB780" s="400"/>
      <c r="AC780" s="400"/>
      <c r="AD780" s="400"/>
      <c r="AE780" s="400"/>
      <c r="AF780" s="400"/>
      <c r="AG780" s="400"/>
      <c r="AH780" s="400"/>
      <c r="AI780" s="400"/>
      <c r="AJ780" s="400"/>
      <c r="AK780" s="400"/>
      <c r="AL780" s="400"/>
      <c r="AM780" s="400"/>
      <c r="AN780" s="402"/>
      <c r="AO780" s="393" t="s">
        <v>13598</v>
      </c>
      <c r="AP780" s="368" t="s">
        <v>11249</v>
      </c>
      <c r="AQ780" s="403">
        <v>44161</v>
      </c>
      <c r="AR780" s="121" t="s">
        <v>39</v>
      </c>
      <c r="AS780" s="404"/>
      <c r="AT780" s="404"/>
      <c r="AU780" s="404"/>
      <c r="AV780" s="404"/>
      <c r="AW780" s="404"/>
      <c r="AX780" s="404"/>
      <c r="AY780" s="404"/>
      <c r="AZ780" s="404"/>
      <c r="BA780" s="404"/>
      <c r="BB780" s="404"/>
      <c r="BC780" s="404"/>
      <c r="BD780" s="404"/>
    </row>
    <row r="781" spans="1:56" ht="26.25" customHeight="1">
      <c r="A781" s="398" t="s">
        <v>14262</v>
      </c>
      <c r="B781" s="398" t="s">
        <v>4778</v>
      </c>
      <c r="C781" s="442"/>
      <c r="D781" s="398" t="s">
        <v>14210</v>
      </c>
      <c r="E781" s="63"/>
      <c r="F781" s="617"/>
      <c r="G781" s="41" t="s">
        <v>4781</v>
      </c>
      <c r="H781" s="68" t="s">
        <v>4781</v>
      </c>
      <c r="I781" s="44"/>
      <c r="J781" s="23"/>
      <c r="K781" s="23"/>
      <c r="L781" s="23"/>
      <c r="M781" s="23"/>
      <c r="N781" s="23"/>
      <c r="O781" s="63"/>
      <c r="P781" s="114" t="s">
        <v>14263</v>
      </c>
      <c r="Q781" s="114" t="s">
        <v>14264</v>
      </c>
      <c r="R781" s="63"/>
      <c r="S781" s="63"/>
      <c r="T781" s="114" t="s">
        <v>156</v>
      </c>
      <c r="U781" s="114">
        <v>2020</v>
      </c>
      <c r="V781" s="63"/>
      <c r="W781" s="63"/>
      <c r="X781" s="63"/>
      <c r="Y781" s="63"/>
      <c r="Z781" s="63"/>
      <c r="AA781" s="63"/>
      <c r="AB781" s="63"/>
      <c r="AC781" s="63"/>
      <c r="AD781" s="63"/>
      <c r="AE781" s="400"/>
      <c r="AF781" s="400"/>
      <c r="AG781" s="400"/>
      <c r="AH781" s="400"/>
      <c r="AI781" s="400"/>
      <c r="AJ781" s="400"/>
      <c r="AK781" s="400"/>
      <c r="AL781" s="400"/>
      <c r="AM781" s="400"/>
      <c r="AN781" s="402"/>
      <c r="AO781" s="393" t="s">
        <v>13598</v>
      </c>
      <c r="AP781" s="368" t="s">
        <v>11249</v>
      </c>
      <c r="AQ781" s="403">
        <v>44161</v>
      </c>
      <c r="AR781" s="121" t="s">
        <v>39</v>
      </c>
      <c r="AS781" s="404"/>
      <c r="AT781" s="404"/>
      <c r="AU781" s="404"/>
      <c r="AV781" s="404"/>
      <c r="AW781" s="404"/>
      <c r="AX781" s="404"/>
      <c r="AY781" s="404"/>
      <c r="AZ781" s="404"/>
      <c r="BA781" s="404"/>
      <c r="BB781" s="404"/>
      <c r="BC781" s="404"/>
      <c r="BD781" s="404"/>
    </row>
    <row r="782" spans="1:56" ht="26.25" customHeight="1">
      <c r="A782" s="398" t="s">
        <v>14265</v>
      </c>
      <c r="B782" s="398" t="s">
        <v>4778</v>
      </c>
      <c r="C782" s="399"/>
      <c r="D782" s="398" t="s">
        <v>13798</v>
      </c>
      <c r="E782" s="400"/>
      <c r="F782" s="401"/>
      <c r="G782" s="41" t="s">
        <v>4781</v>
      </c>
      <c r="H782" s="68" t="s">
        <v>4781</v>
      </c>
      <c r="I782" s="44"/>
      <c r="J782" s="23"/>
      <c r="K782" s="23"/>
      <c r="L782" s="23"/>
      <c r="M782" s="23"/>
      <c r="N782" s="23"/>
      <c r="O782" s="400"/>
      <c r="P782" s="114" t="s">
        <v>14266</v>
      </c>
      <c r="Q782" s="114" t="s">
        <v>14266</v>
      </c>
      <c r="R782" s="400"/>
      <c r="S782" s="400"/>
      <c r="T782" s="114" t="s">
        <v>156</v>
      </c>
      <c r="U782" s="114">
        <v>2020</v>
      </c>
      <c r="V782" s="400"/>
      <c r="W782" s="400"/>
      <c r="X782" s="400"/>
      <c r="Y782" s="400"/>
      <c r="Z782" s="400"/>
      <c r="AA782" s="400"/>
      <c r="AB782" s="400"/>
      <c r="AC782" s="400"/>
      <c r="AD782" s="400"/>
      <c r="AE782" s="400"/>
      <c r="AF782" s="400"/>
      <c r="AG782" s="400"/>
      <c r="AH782" s="400"/>
      <c r="AI782" s="400"/>
      <c r="AJ782" s="400"/>
      <c r="AK782" s="400"/>
      <c r="AL782" s="400"/>
      <c r="AM782" s="400"/>
      <c r="AN782" s="402"/>
      <c r="AO782" s="393" t="s">
        <v>13598</v>
      </c>
      <c r="AP782" s="368" t="s">
        <v>11249</v>
      </c>
      <c r="AQ782" s="403">
        <v>44161</v>
      </c>
      <c r="AR782" s="121" t="s">
        <v>39</v>
      </c>
      <c r="AS782" s="404"/>
      <c r="AT782" s="404"/>
      <c r="AU782" s="404"/>
      <c r="AV782" s="404"/>
      <c r="AW782" s="404"/>
      <c r="AX782" s="404"/>
      <c r="AY782" s="404"/>
      <c r="AZ782" s="404"/>
      <c r="BA782" s="404"/>
      <c r="BB782" s="404"/>
      <c r="BC782" s="404"/>
      <c r="BD782" s="404"/>
    </row>
    <row r="783" spans="1:56" ht="26.25" customHeight="1">
      <c r="A783" s="398" t="s">
        <v>14267</v>
      </c>
      <c r="B783" s="398" t="s">
        <v>4778</v>
      </c>
      <c r="C783" s="399"/>
      <c r="D783" s="398" t="s">
        <v>14268</v>
      </c>
      <c r="E783" s="400"/>
      <c r="F783" s="401"/>
      <c r="G783" s="41" t="s">
        <v>4781</v>
      </c>
      <c r="H783" s="68" t="s">
        <v>4781</v>
      </c>
      <c r="I783" s="44"/>
      <c r="J783" s="23"/>
      <c r="K783" s="23"/>
      <c r="L783" s="23"/>
      <c r="M783" s="23"/>
      <c r="N783" s="23"/>
      <c r="O783" s="400"/>
      <c r="P783" s="114" t="s">
        <v>14269</v>
      </c>
      <c r="Q783" s="114" t="s">
        <v>14269</v>
      </c>
      <c r="R783" s="400"/>
      <c r="S783" s="400"/>
      <c r="T783" s="114" t="s">
        <v>156</v>
      </c>
      <c r="U783" s="114">
        <v>2020</v>
      </c>
      <c r="V783" s="400"/>
      <c r="W783" s="400"/>
      <c r="X783" s="400"/>
      <c r="Y783" s="400"/>
      <c r="Z783" s="400"/>
      <c r="AA783" s="400"/>
      <c r="AB783" s="400"/>
      <c r="AC783" s="400"/>
      <c r="AD783" s="400"/>
      <c r="AE783" s="400"/>
      <c r="AF783" s="400"/>
      <c r="AG783" s="400"/>
      <c r="AH783" s="400"/>
      <c r="AI783" s="400"/>
      <c r="AJ783" s="400"/>
      <c r="AK783" s="400"/>
      <c r="AL783" s="400"/>
      <c r="AM783" s="400"/>
      <c r="AN783" s="402"/>
      <c r="AO783" s="393" t="s">
        <v>13598</v>
      </c>
      <c r="AP783" s="368" t="s">
        <v>11249</v>
      </c>
      <c r="AQ783" s="403">
        <v>44161</v>
      </c>
      <c r="AR783" s="121" t="s">
        <v>39</v>
      </c>
      <c r="AS783" s="404"/>
      <c r="AT783" s="404"/>
      <c r="AU783" s="404"/>
      <c r="AV783" s="404"/>
      <c r="AW783" s="404"/>
      <c r="AX783" s="404"/>
      <c r="AY783" s="404"/>
      <c r="AZ783" s="404"/>
      <c r="BA783" s="404"/>
      <c r="BB783" s="404"/>
      <c r="BC783" s="404"/>
      <c r="BD783" s="404"/>
    </row>
    <row r="784" spans="1:56" ht="26.25" customHeight="1">
      <c r="A784" s="398" t="s">
        <v>14270</v>
      </c>
      <c r="B784" s="398" t="s">
        <v>4778</v>
      </c>
      <c r="C784" s="442"/>
      <c r="D784" s="398" t="s">
        <v>4951</v>
      </c>
      <c r="E784" s="63"/>
      <c r="F784" s="617"/>
      <c r="G784" s="41" t="s">
        <v>4781</v>
      </c>
      <c r="H784" s="68" t="s">
        <v>4781</v>
      </c>
      <c r="I784" s="44"/>
      <c r="J784" s="23"/>
      <c r="K784" s="23"/>
      <c r="L784" s="23"/>
      <c r="M784" s="23"/>
      <c r="N784" s="23"/>
      <c r="O784" s="63"/>
      <c r="P784" s="114" t="s">
        <v>14271</v>
      </c>
      <c r="Q784" s="114" t="s">
        <v>14272</v>
      </c>
      <c r="R784" s="63"/>
      <c r="S784" s="63"/>
      <c r="T784" s="114" t="s">
        <v>156</v>
      </c>
      <c r="U784" s="114">
        <v>2020</v>
      </c>
      <c r="V784" s="63"/>
      <c r="W784" s="63"/>
      <c r="X784" s="63"/>
      <c r="Y784" s="63"/>
      <c r="Z784" s="63"/>
      <c r="AA784" s="63"/>
      <c r="AB784" s="63"/>
      <c r="AC784" s="63"/>
      <c r="AD784" s="63"/>
      <c r="AE784" s="400"/>
      <c r="AF784" s="400"/>
      <c r="AG784" s="400"/>
      <c r="AH784" s="400"/>
      <c r="AI784" s="400"/>
      <c r="AJ784" s="400"/>
      <c r="AK784" s="400"/>
      <c r="AL784" s="400"/>
      <c r="AM784" s="400"/>
      <c r="AN784" s="402"/>
      <c r="AO784" s="393" t="s">
        <v>13598</v>
      </c>
      <c r="AP784" s="368" t="s">
        <v>11249</v>
      </c>
      <c r="AQ784" s="403">
        <v>44161</v>
      </c>
      <c r="AR784" s="121" t="s">
        <v>39</v>
      </c>
      <c r="AS784" s="404"/>
      <c r="AT784" s="404"/>
      <c r="AU784" s="404"/>
      <c r="AV784" s="404"/>
      <c r="AW784" s="404"/>
      <c r="AX784" s="404"/>
      <c r="AY784" s="404"/>
      <c r="AZ784" s="404"/>
      <c r="BA784" s="404"/>
      <c r="BB784" s="404"/>
      <c r="BC784" s="404"/>
      <c r="BD784" s="404"/>
    </row>
    <row r="785" spans="1:56" ht="26.25" customHeight="1">
      <c r="A785" s="362" t="s">
        <v>14273</v>
      </c>
      <c r="B785" s="362" t="s">
        <v>4778</v>
      </c>
      <c r="C785" s="362"/>
      <c r="D785" s="362" t="s">
        <v>13964</v>
      </c>
      <c r="E785" s="363"/>
      <c r="F785" s="18"/>
      <c r="G785" s="618"/>
      <c r="H785" s="70" t="s">
        <v>13612</v>
      </c>
      <c r="I785" s="44"/>
      <c r="J785" s="23"/>
      <c r="K785" s="23"/>
      <c r="L785" s="23"/>
      <c r="M785" s="23"/>
      <c r="N785" s="23"/>
      <c r="O785" s="379"/>
      <c r="P785" s="365" t="s">
        <v>14274</v>
      </c>
      <c r="Q785" s="365"/>
      <c r="R785" s="365"/>
      <c r="S785" s="375"/>
      <c r="T785" s="364" t="s">
        <v>156</v>
      </c>
      <c r="U785" s="364">
        <v>2017</v>
      </c>
      <c r="V785" s="392" t="s">
        <v>4783</v>
      </c>
      <c r="W785" s="363"/>
      <c r="X785" s="363"/>
      <c r="Y785" s="365"/>
      <c r="Z785" s="363"/>
      <c r="AA785" s="363"/>
      <c r="AB785" s="363"/>
      <c r="AC785" s="363"/>
      <c r="AD785" s="363"/>
      <c r="AE785" s="363"/>
      <c r="AF785" s="363"/>
      <c r="AG785" s="363"/>
      <c r="AH785" s="363"/>
      <c r="AI785" s="363"/>
      <c r="AJ785" s="363"/>
      <c r="AK785" s="363"/>
      <c r="AL785" s="365" t="s">
        <v>548</v>
      </c>
      <c r="AM785" s="363"/>
      <c r="AN785" s="619"/>
      <c r="AO785" s="393" t="s">
        <v>13598</v>
      </c>
      <c r="AP785" s="368" t="s">
        <v>11249</v>
      </c>
      <c r="AQ785" s="462">
        <v>44027</v>
      </c>
      <c r="AR785" s="463" t="s">
        <v>39</v>
      </c>
      <c r="AS785" s="464"/>
      <c r="AT785" s="464"/>
      <c r="AU785" s="464"/>
      <c r="AV785" s="464"/>
      <c r="AW785" s="464"/>
      <c r="AX785" s="464"/>
      <c r="AY785" s="464"/>
      <c r="AZ785" s="464"/>
      <c r="BA785" s="464"/>
      <c r="BB785" s="464"/>
      <c r="BC785" s="464"/>
      <c r="BD785" s="464"/>
    </row>
    <row r="786" spans="1:56" ht="26.25" customHeight="1">
      <c r="A786" s="398" t="s">
        <v>14275</v>
      </c>
      <c r="B786" s="398" t="s">
        <v>4778</v>
      </c>
      <c r="C786" s="442"/>
      <c r="D786" s="398" t="s">
        <v>13604</v>
      </c>
      <c r="E786" s="63"/>
      <c r="F786" s="617"/>
      <c r="G786" s="41" t="s">
        <v>4781</v>
      </c>
      <c r="H786" s="68" t="s">
        <v>4781</v>
      </c>
      <c r="I786" s="44"/>
      <c r="J786" s="23"/>
      <c r="K786" s="23"/>
      <c r="L786" s="23"/>
      <c r="M786" s="23"/>
      <c r="N786" s="23"/>
      <c r="O786" s="63"/>
      <c r="P786" s="114" t="s">
        <v>14276</v>
      </c>
      <c r="Q786" s="114" t="s">
        <v>14277</v>
      </c>
      <c r="R786" s="63"/>
      <c r="S786" s="63"/>
      <c r="T786" s="114" t="s">
        <v>156</v>
      </c>
      <c r="U786" s="114">
        <v>2020</v>
      </c>
      <c r="V786" s="63"/>
      <c r="W786" s="63"/>
      <c r="X786" s="63"/>
      <c r="Y786" s="63"/>
      <c r="Z786" s="63"/>
      <c r="AA786" s="63"/>
      <c r="AB786" s="63"/>
      <c r="AC786" s="63"/>
      <c r="AD786" s="63"/>
      <c r="AE786" s="400"/>
      <c r="AF786" s="400"/>
      <c r="AG786" s="400"/>
      <c r="AH786" s="400"/>
      <c r="AI786" s="400"/>
      <c r="AJ786" s="400"/>
      <c r="AK786" s="400"/>
      <c r="AL786" s="400"/>
      <c r="AM786" s="400"/>
      <c r="AN786" s="402"/>
      <c r="AO786" s="393" t="s">
        <v>13598</v>
      </c>
      <c r="AP786" s="368" t="s">
        <v>11249</v>
      </c>
      <c r="AQ786" s="403">
        <v>44161</v>
      </c>
      <c r="AR786" s="121" t="s">
        <v>39</v>
      </c>
      <c r="AS786" s="404"/>
      <c r="AT786" s="404"/>
      <c r="AU786" s="404"/>
      <c r="AV786" s="404"/>
      <c r="AW786" s="404"/>
      <c r="AX786" s="404"/>
      <c r="AY786" s="404"/>
      <c r="AZ786" s="404"/>
      <c r="BA786" s="404"/>
      <c r="BB786" s="404"/>
      <c r="BC786" s="404"/>
      <c r="BD786" s="404"/>
    </row>
    <row r="787" spans="1:56" ht="26.25" customHeight="1">
      <c r="A787" s="398" t="s">
        <v>14278</v>
      </c>
      <c r="B787" s="398" t="s">
        <v>4778</v>
      </c>
      <c r="C787" s="442"/>
      <c r="D787" s="398" t="s">
        <v>13604</v>
      </c>
      <c r="E787" s="63"/>
      <c r="F787" s="617"/>
      <c r="G787" s="41" t="s">
        <v>4781</v>
      </c>
      <c r="H787" s="68" t="s">
        <v>4781</v>
      </c>
      <c r="I787" s="44"/>
      <c r="J787" s="23"/>
      <c r="K787" s="23"/>
      <c r="L787" s="23"/>
      <c r="M787" s="23"/>
      <c r="N787" s="23"/>
      <c r="O787" s="63"/>
      <c r="P787" s="114" t="s">
        <v>14279</v>
      </c>
      <c r="Q787" s="114" t="s">
        <v>14279</v>
      </c>
      <c r="R787" s="63"/>
      <c r="S787" s="63"/>
      <c r="T787" s="114" t="s">
        <v>156</v>
      </c>
      <c r="U787" s="114">
        <v>2020</v>
      </c>
      <c r="V787" s="63"/>
      <c r="W787" s="63"/>
      <c r="X787" s="63"/>
      <c r="Y787" s="63"/>
      <c r="Z787" s="63"/>
      <c r="AA787" s="63"/>
      <c r="AB787" s="63"/>
      <c r="AC787" s="63"/>
      <c r="AD787" s="63"/>
      <c r="AE787" s="400"/>
      <c r="AF787" s="400"/>
      <c r="AG787" s="400"/>
      <c r="AH787" s="400"/>
      <c r="AI787" s="400"/>
      <c r="AJ787" s="400"/>
      <c r="AK787" s="400"/>
      <c r="AL787" s="400"/>
      <c r="AM787" s="400"/>
      <c r="AN787" s="402"/>
      <c r="AO787" s="393" t="s">
        <v>13598</v>
      </c>
      <c r="AP787" s="368" t="s">
        <v>11249</v>
      </c>
      <c r="AQ787" s="403">
        <v>44161</v>
      </c>
      <c r="AR787" s="121" t="s">
        <v>39</v>
      </c>
      <c r="AS787" s="404"/>
      <c r="AT787" s="404"/>
      <c r="AU787" s="404"/>
      <c r="AV787" s="404"/>
      <c r="AW787" s="404"/>
      <c r="AX787" s="404"/>
      <c r="AY787" s="404"/>
      <c r="AZ787" s="404"/>
      <c r="BA787" s="404"/>
      <c r="BB787" s="404"/>
      <c r="BC787" s="404"/>
      <c r="BD787" s="404"/>
    </row>
    <row r="788" spans="1:56" ht="26.25" customHeight="1">
      <c r="A788" s="398" t="s">
        <v>14280</v>
      </c>
      <c r="B788" s="398" t="s">
        <v>4778</v>
      </c>
      <c r="C788" s="442"/>
      <c r="D788" s="398" t="s">
        <v>13691</v>
      </c>
      <c r="E788" s="63"/>
      <c r="F788" s="617"/>
      <c r="G788" s="41" t="s">
        <v>4781</v>
      </c>
      <c r="H788" s="68" t="s">
        <v>4781</v>
      </c>
      <c r="I788" s="44"/>
      <c r="J788" s="23"/>
      <c r="K788" s="23"/>
      <c r="L788" s="23"/>
      <c r="M788" s="23"/>
      <c r="N788" s="23"/>
      <c r="O788" s="63"/>
      <c r="P788" s="114" t="s">
        <v>14281</v>
      </c>
      <c r="Q788" s="114" t="s">
        <v>14282</v>
      </c>
      <c r="R788" s="63"/>
      <c r="S788" s="63"/>
      <c r="T788" s="114" t="s">
        <v>156</v>
      </c>
      <c r="U788" s="114">
        <v>2020</v>
      </c>
      <c r="V788" s="63"/>
      <c r="W788" s="63"/>
      <c r="X788" s="63"/>
      <c r="Y788" s="63"/>
      <c r="Z788" s="63"/>
      <c r="AA788" s="63"/>
      <c r="AB788" s="63"/>
      <c r="AC788" s="63"/>
      <c r="AD788" s="63"/>
      <c r="AE788" s="400"/>
      <c r="AF788" s="400"/>
      <c r="AG788" s="400"/>
      <c r="AH788" s="400"/>
      <c r="AI788" s="400"/>
      <c r="AJ788" s="400"/>
      <c r="AK788" s="400"/>
      <c r="AL788" s="400"/>
      <c r="AM788" s="400"/>
      <c r="AN788" s="402"/>
      <c r="AO788" s="393" t="s">
        <v>13598</v>
      </c>
      <c r="AP788" s="368" t="s">
        <v>11249</v>
      </c>
      <c r="AQ788" s="403">
        <v>44161</v>
      </c>
      <c r="AR788" s="121" t="s">
        <v>39</v>
      </c>
      <c r="AS788" s="404"/>
      <c r="AT788" s="404"/>
      <c r="AU788" s="404"/>
      <c r="AV788" s="404"/>
      <c r="AW788" s="404"/>
      <c r="AX788" s="404"/>
      <c r="AY788" s="404"/>
      <c r="AZ788" s="404"/>
      <c r="BA788" s="404"/>
      <c r="BB788" s="404"/>
      <c r="BC788" s="404"/>
      <c r="BD788" s="404"/>
    </row>
    <row r="789" spans="1:56" ht="26.25" customHeight="1">
      <c r="A789" s="398" t="s">
        <v>14283</v>
      </c>
      <c r="B789" s="398" t="s">
        <v>4778</v>
      </c>
      <c r="C789" s="399"/>
      <c r="D789" s="398" t="s">
        <v>14210</v>
      </c>
      <c r="E789" s="400"/>
      <c r="F789" s="401"/>
      <c r="G789" s="41" t="s">
        <v>4781</v>
      </c>
      <c r="H789" s="68" t="s">
        <v>4781</v>
      </c>
      <c r="I789" s="44"/>
      <c r="J789" s="23"/>
      <c r="K789" s="23"/>
      <c r="L789" s="23"/>
      <c r="M789" s="23"/>
      <c r="N789" s="23"/>
      <c r="O789" s="400"/>
      <c r="P789" s="114" t="s">
        <v>14284</v>
      </c>
      <c r="Q789" s="114" t="s">
        <v>14284</v>
      </c>
      <c r="R789" s="400"/>
      <c r="S789" s="400"/>
      <c r="T789" s="114" t="s">
        <v>156</v>
      </c>
      <c r="U789" s="114">
        <v>2020</v>
      </c>
      <c r="V789" s="400"/>
      <c r="W789" s="400"/>
      <c r="X789" s="400"/>
      <c r="Y789" s="400"/>
      <c r="Z789" s="400"/>
      <c r="AA789" s="400"/>
      <c r="AB789" s="400"/>
      <c r="AC789" s="400"/>
      <c r="AD789" s="400"/>
      <c r="AE789" s="400"/>
      <c r="AF789" s="400"/>
      <c r="AG789" s="400"/>
      <c r="AH789" s="400"/>
      <c r="AI789" s="400"/>
      <c r="AJ789" s="400"/>
      <c r="AK789" s="400"/>
      <c r="AL789" s="400"/>
      <c r="AM789" s="400"/>
      <c r="AN789" s="402"/>
      <c r="AO789" s="393" t="s">
        <v>13598</v>
      </c>
      <c r="AP789" s="368" t="s">
        <v>11249</v>
      </c>
      <c r="AQ789" s="403">
        <v>44161</v>
      </c>
      <c r="AR789" s="121" t="s">
        <v>39</v>
      </c>
      <c r="AS789" s="404"/>
      <c r="AT789" s="404"/>
      <c r="AU789" s="404"/>
      <c r="AV789" s="404"/>
      <c r="AW789" s="404"/>
      <c r="AX789" s="404"/>
      <c r="AY789" s="404"/>
      <c r="AZ789" s="404"/>
      <c r="BA789" s="404"/>
      <c r="BB789" s="404"/>
      <c r="BC789" s="404"/>
      <c r="BD789" s="404"/>
    </row>
    <row r="790" spans="1:56" ht="26.25" customHeight="1">
      <c r="A790" s="398" t="s">
        <v>14285</v>
      </c>
      <c r="B790" s="398" t="s">
        <v>4778</v>
      </c>
      <c r="C790" s="442"/>
      <c r="D790" s="398" t="s">
        <v>7059</v>
      </c>
      <c r="E790" s="63"/>
      <c r="F790" s="617"/>
      <c r="G790" s="41" t="s">
        <v>4781</v>
      </c>
      <c r="H790" s="68" t="s">
        <v>4781</v>
      </c>
      <c r="I790" s="44"/>
      <c r="J790" s="23"/>
      <c r="K790" s="23"/>
      <c r="L790" s="23"/>
      <c r="M790" s="23"/>
      <c r="N790" s="23"/>
      <c r="O790" s="63"/>
      <c r="P790" s="114" t="s">
        <v>14286</v>
      </c>
      <c r="Q790" s="114" t="s">
        <v>14287</v>
      </c>
      <c r="R790" s="63"/>
      <c r="S790" s="63"/>
      <c r="T790" s="114" t="s">
        <v>156</v>
      </c>
      <c r="U790" s="114">
        <v>2020</v>
      </c>
      <c r="V790" s="63"/>
      <c r="W790" s="63"/>
      <c r="X790" s="63"/>
      <c r="Y790" s="63"/>
      <c r="Z790" s="63"/>
      <c r="AA790" s="63"/>
      <c r="AB790" s="63"/>
      <c r="AC790" s="63"/>
      <c r="AD790" s="63"/>
      <c r="AE790" s="400"/>
      <c r="AF790" s="400"/>
      <c r="AG790" s="400"/>
      <c r="AH790" s="400"/>
      <c r="AI790" s="400"/>
      <c r="AJ790" s="400"/>
      <c r="AK790" s="400"/>
      <c r="AL790" s="400"/>
      <c r="AM790" s="400"/>
      <c r="AN790" s="402"/>
      <c r="AO790" s="393" t="s">
        <v>13598</v>
      </c>
      <c r="AP790" s="368" t="s">
        <v>11249</v>
      </c>
      <c r="AQ790" s="403">
        <v>44161</v>
      </c>
      <c r="AR790" s="121" t="s">
        <v>39</v>
      </c>
      <c r="AS790" s="404"/>
      <c r="AT790" s="404"/>
      <c r="AU790" s="404"/>
      <c r="AV790" s="404"/>
      <c r="AW790" s="404"/>
      <c r="AX790" s="404"/>
      <c r="AY790" s="404"/>
      <c r="AZ790" s="404"/>
      <c r="BA790" s="404"/>
      <c r="BB790" s="404"/>
      <c r="BC790" s="404"/>
      <c r="BD790" s="404"/>
    </row>
    <row r="791" spans="1:56" ht="26.25" customHeight="1">
      <c r="A791" s="398" t="s">
        <v>14288</v>
      </c>
      <c r="B791" s="398" t="s">
        <v>4778</v>
      </c>
      <c r="C791" s="442"/>
      <c r="D791" s="398" t="s">
        <v>7059</v>
      </c>
      <c r="E791" s="63"/>
      <c r="F791" s="617"/>
      <c r="G791" s="41" t="s">
        <v>4781</v>
      </c>
      <c r="H791" s="68" t="s">
        <v>4781</v>
      </c>
      <c r="I791" s="44"/>
      <c r="J791" s="23"/>
      <c r="K791" s="23"/>
      <c r="L791" s="23"/>
      <c r="M791" s="23"/>
      <c r="N791" s="23"/>
      <c r="O791" s="63"/>
      <c r="P791" s="114" t="s">
        <v>14289</v>
      </c>
      <c r="Q791" s="114" t="s">
        <v>14290</v>
      </c>
      <c r="R791" s="63"/>
      <c r="S791" s="63"/>
      <c r="T791" s="114" t="s">
        <v>156</v>
      </c>
      <c r="U791" s="114">
        <v>2020</v>
      </c>
      <c r="V791" s="63"/>
      <c r="W791" s="63"/>
      <c r="X791" s="63"/>
      <c r="Y791" s="63"/>
      <c r="Z791" s="63"/>
      <c r="AA791" s="63"/>
      <c r="AB791" s="63"/>
      <c r="AC791" s="63"/>
      <c r="AD791" s="63"/>
      <c r="AE791" s="400"/>
      <c r="AF791" s="400"/>
      <c r="AG791" s="400"/>
      <c r="AH791" s="400"/>
      <c r="AI791" s="400"/>
      <c r="AJ791" s="400"/>
      <c r="AK791" s="400"/>
      <c r="AL791" s="400"/>
      <c r="AM791" s="400"/>
      <c r="AN791" s="402"/>
      <c r="AO791" s="393" t="s">
        <v>13598</v>
      </c>
      <c r="AP791" s="368" t="s">
        <v>11249</v>
      </c>
      <c r="AQ791" s="403">
        <v>44161</v>
      </c>
      <c r="AR791" s="121" t="s">
        <v>39</v>
      </c>
      <c r="AS791" s="404"/>
      <c r="AT791" s="404"/>
      <c r="AU791" s="404"/>
      <c r="AV791" s="404"/>
      <c r="AW791" s="404"/>
      <c r="AX791" s="404"/>
      <c r="AY791" s="404"/>
      <c r="AZ791" s="404"/>
      <c r="BA791" s="404"/>
      <c r="BB791" s="404"/>
      <c r="BC791" s="404"/>
      <c r="BD791" s="404"/>
    </row>
    <row r="792" spans="1:56" ht="26.25" customHeight="1">
      <c r="A792" s="362" t="s">
        <v>14291</v>
      </c>
      <c r="B792" s="362" t="s">
        <v>4778</v>
      </c>
      <c r="C792" s="362"/>
      <c r="D792" s="362" t="s">
        <v>5035</v>
      </c>
      <c r="E792" s="363"/>
      <c r="F792" s="18"/>
      <c r="G792" s="618"/>
      <c r="H792" s="70" t="s">
        <v>13612</v>
      </c>
      <c r="I792" s="44"/>
      <c r="J792" s="23"/>
      <c r="K792" s="23"/>
      <c r="L792" s="23"/>
      <c r="M792" s="23"/>
      <c r="N792" s="23"/>
      <c r="O792" s="379"/>
      <c r="P792" s="365" t="s">
        <v>13979</v>
      </c>
      <c r="Q792" s="365"/>
      <c r="R792" s="365"/>
      <c r="S792" s="375"/>
      <c r="T792" s="364" t="s">
        <v>156</v>
      </c>
      <c r="U792" s="364">
        <v>2017</v>
      </c>
      <c r="V792" s="392" t="s">
        <v>4783</v>
      </c>
      <c r="W792" s="363"/>
      <c r="X792" s="363"/>
      <c r="Y792" s="365"/>
      <c r="Z792" s="363"/>
      <c r="AA792" s="363"/>
      <c r="AB792" s="363"/>
      <c r="AC792" s="363"/>
      <c r="AD792" s="363"/>
      <c r="AE792" s="363"/>
      <c r="AF792" s="363"/>
      <c r="AG792" s="363"/>
      <c r="AH792" s="363"/>
      <c r="AI792" s="363"/>
      <c r="AJ792" s="363"/>
      <c r="AK792" s="363"/>
      <c r="AL792" s="365" t="s">
        <v>548</v>
      </c>
      <c r="AM792" s="363"/>
      <c r="AN792" s="619"/>
      <c r="AO792" s="393" t="s">
        <v>13598</v>
      </c>
      <c r="AP792" s="368" t="s">
        <v>11249</v>
      </c>
      <c r="AQ792" s="462">
        <v>44027</v>
      </c>
      <c r="AR792" s="463" t="s">
        <v>39</v>
      </c>
      <c r="AS792" s="464"/>
      <c r="AT792" s="464"/>
      <c r="AU792" s="464"/>
      <c r="AV792" s="464"/>
      <c r="AW792" s="464"/>
      <c r="AX792" s="464"/>
      <c r="AY792" s="464"/>
      <c r="AZ792" s="464"/>
      <c r="BA792" s="464"/>
      <c r="BB792" s="464"/>
      <c r="BC792" s="464"/>
      <c r="BD792" s="464"/>
    </row>
    <row r="793" spans="1:56" ht="26.25" customHeight="1">
      <c r="A793" s="398" t="s">
        <v>14292</v>
      </c>
      <c r="B793" s="398" t="s">
        <v>4778</v>
      </c>
      <c r="C793" s="399"/>
      <c r="D793" s="398" t="s">
        <v>4955</v>
      </c>
      <c r="E793" s="400"/>
      <c r="F793" s="401"/>
      <c r="G793" s="41" t="s">
        <v>4781</v>
      </c>
      <c r="H793" s="68" t="s">
        <v>4781</v>
      </c>
      <c r="I793" s="44"/>
      <c r="J793" s="23"/>
      <c r="K793" s="23"/>
      <c r="L793" s="23"/>
      <c r="M793" s="23"/>
      <c r="N793" s="23"/>
      <c r="O793" s="400"/>
      <c r="P793" s="114" t="s">
        <v>14293</v>
      </c>
      <c r="Q793" s="114" t="s">
        <v>14293</v>
      </c>
      <c r="R793" s="400"/>
      <c r="S793" s="400"/>
      <c r="T793" s="114" t="s">
        <v>156</v>
      </c>
      <c r="U793" s="114">
        <v>2020</v>
      </c>
      <c r="V793" s="400"/>
      <c r="W793" s="400"/>
      <c r="X793" s="400"/>
      <c r="Y793" s="400"/>
      <c r="Z793" s="400"/>
      <c r="AA793" s="400"/>
      <c r="AB793" s="400"/>
      <c r="AC793" s="400"/>
      <c r="AD793" s="400"/>
      <c r="AE793" s="400"/>
      <c r="AF793" s="400"/>
      <c r="AG793" s="400"/>
      <c r="AH793" s="400"/>
      <c r="AI793" s="400"/>
      <c r="AJ793" s="400"/>
      <c r="AK793" s="400"/>
      <c r="AL793" s="400"/>
      <c r="AM793" s="400"/>
      <c r="AN793" s="402"/>
      <c r="AO793" s="393" t="s">
        <v>13598</v>
      </c>
      <c r="AP793" s="368" t="s">
        <v>11249</v>
      </c>
      <c r="AQ793" s="403">
        <v>44161</v>
      </c>
      <c r="AR793" s="121" t="s">
        <v>39</v>
      </c>
      <c r="AS793" s="404"/>
      <c r="AT793" s="404"/>
      <c r="AU793" s="404"/>
      <c r="AV793" s="404"/>
      <c r="AW793" s="404"/>
      <c r="AX793" s="404"/>
      <c r="AY793" s="404"/>
      <c r="AZ793" s="404"/>
      <c r="BA793" s="404"/>
      <c r="BB793" s="404"/>
      <c r="BC793" s="404"/>
      <c r="BD793" s="404"/>
    </row>
    <row r="794" spans="1:56" ht="26.25" customHeight="1">
      <c r="A794" s="362" t="s">
        <v>14294</v>
      </c>
      <c r="B794" s="362" t="s">
        <v>4778</v>
      </c>
      <c r="C794" s="362"/>
      <c r="D794" s="362" t="s">
        <v>4843</v>
      </c>
      <c r="E794" s="363"/>
      <c r="F794" s="18"/>
      <c r="G794" s="618"/>
      <c r="H794" s="70" t="s">
        <v>13612</v>
      </c>
      <c r="I794" s="44"/>
      <c r="J794" s="23"/>
      <c r="K794" s="23"/>
      <c r="L794" s="23"/>
      <c r="M794" s="23"/>
      <c r="N794" s="23"/>
      <c r="O794" s="379"/>
      <c r="P794" s="365" t="s">
        <v>13988</v>
      </c>
      <c r="Q794" s="365"/>
      <c r="R794" s="365"/>
      <c r="S794" s="375"/>
      <c r="T794" s="364" t="s">
        <v>156</v>
      </c>
      <c r="U794" s="364">
        <v>2017</v>
      </c>
      <c r="V794" s="392" t="s">
        <v>4783</v>
      </c>
      <c r="W794" s="363"/>
      <c r="X794" s="363"/>
      <c r="Y794" s="365"/>
      <c r="Z794" s="363"/>
      <c r="AA794" s="363"/>
      <c r="AB794" s="363"/>
      <c r="AC794" s="363"/>
      <c r="AD794" s="363"/>
      <c r="AE794" s="363"/>
      <c r="AF794" s="363"/>
      <c r="AG794" s="363"/>
      <c r="AH794" s="363"/>
      <c r="AI794" s="363"/>
      <c r="AJ794" s="363"/>
      <c r="AK794" s="363"/>
      <c r="AL794" s="365" t="s">
        <v>548</v>
      </c>
      <c r="AM794" s="363"/>
      <c r="AN794" s="619"/>
      <c r="AO794" s="393" t="s">
        <v>13598</v>
      </c>
      <c r="AP794" s="368" t="s">
        <v>11249</v>
      </c>
      <c r="AQ794" s="462">
        <v>44027</v>
      </c>
      <c r="AR794" s="463" t="s">
        <v>39</v>
      </c>
      <c r="AS794" s="464"/>
      <c r="AT794" s="464"/>
      <c r="AU794" s="464"/>
      <c r="AV794" s="464"/>
      <c r="AW794" s="464"/>
      <c r="AX794" s="464"/>
      <c r="AY794" s="464"/>
      <c r="AZ794" s="464"/>
      <c r="BA794" s="464"/>
      <c r="BB794" s="464"/>
      <c r="BC794" s="464"/>
      <c r="BD794" s="464"/>
    </row>
    <row r="795" spans="1:56" ht="26.25" customHeight="1">
      <c r="A795" s="398" t="s">
        <v>14295</v>
      </c>
      <c r="B795" s="398" t="s">
        <v>4778</v>
      </c>
      <c r="C795" s="442"/>
      <c r="D795" s="398" t="s">
        <v>4824</v>
      </c>
      <c r="E795" s="63"/>
      <c r="F795" s="617"/>
      <c r="G795" s="41" t="s">
        <v>4781</v>
      </c>
      <c r="H795" s="68" t="s">
        <v>4781</v>
      </c>
      <c r="I795" s="44"/>
      <c r="J795" s="23"/>
      <c r="K795" s="23"/>
      <c r="L795" s="23"/>
      <c r="M795" s="23"/>
      <c r="N795" s="23"/>
      <c r="O795" s="63"/>
      <c r="P795" s="114" t="s">
        <v>14296</v>
      </c>
      <c r="Q795" s="114" t="s">
        <v>14297</v>
      </c>
      <c r="R795" s="63"/>
      <c r="S795" s="63"/>
      <c r="T795" s="114" t="s">
        <v>156</v>
      </c>
      <c r="U795" s="114">
        <v>2020</v>
      </c>
      <c r="V795" s="63"/>
      <c r="W795" s="63"/>
      <c r="X795" s="63"/>
      <c r="Y795" s="63"/>
      <c r="Z795" s="63"/>
      <c r="AA795" s="63"/>
      <c r="AB795" s="63"/>
      <c r="AC795" s="63"/>
      <c r="AD795" s="63"/>
      <c r="AE795" s="400"/>
      <c r="AF795" s="400"/>
      <c r="AG795" s="400"/>
      <c r="AH795" s="400"/>
      <c r="AI795" s="400"/>
      <c r="AJ795" s="400"/>
      <c r="AK795" s="400"/>
      <c r="AL795" s="400"/>
      <c r="AM795" s="400"/>
      <c r="AN795" s="402"/>
      <c r="AO795" s="393" t="s">
        <v>13598</v>
      </c>
      <c r="AP795" s="368" t="s">
        <v>11249</v>
      </c>
      <c r="AQ795" s="403">
        <v>44161</v>
      </c>
      <c r="AR795" s="121" t="s">
        <v>39</v>
      </c>
      <c r="AS795" s="404"/>
      <c r="AT795" s="404"/>
      <c r="AU795" s="404"/>
      <c r="AV795" s="404"/>
      <c r="AW795" s="404"/>
      <c r="AX795" s="404"/>
      <c r="AY795" s="404"/>
      <c r="AZ795" s="404"/>
      <c r="BA795" s="404"/>
      <c r="BB795" s="404"/>
      <c r="BC795" s="404"/>
      <c r="BD795" s="404"/>
    </row>
    <row r="796" spans="1:56" ht="26.25" customHeight="1">
      <c r="A796" s="362" t="s">
        <v>14298</v>
      </c>
      <c r="B796" s="362" t="s">
        <v>4778</v>
      </c>
      <c r="C796" s="362"/>
      <c r="D796" s="362" t="s">
        <v>5021</v>
      </c>
      <c r="E796" s="363"/>
      <c r="F796" s="18"/>
      <c r="G796" s="618"/>
      <c r="H796" s="70" t="s">
        <v>13612</v>
      </c>
      <c r="I796" s="44"/>
      <c r="J796" s="23"/>
      <c r="K796" s="23"/>
      <c r="L796" s="23"/>
      <c r="M796" s="23"/>
      <c r="N796" s="23"/>
      <c r="O796" s="379"/>
      <c r="P796" s="365" t="s">
        <v>14299</v>
      </c>
      <c r="Q796" s="365"/>
      <c r="R796" s="365"/>
      <c r="S796" s="375"/>
      <c r="T796" s="364" t="s">
        <v>156</v>
      </c>
      <c r="U796" s="364">
        <v>2017</v>
      </c>
      <c r="V796" s="392" t="s">
        <v>4783</v>
      </c>
      <c r="W796" s="363"/>
      <c r="X796" s="363"/>
      <c r="Y796" s="365"/>
      <c r="Z796" s="363"/>
      <c r="AA796" s="363"/>
      <c r="AB796" s="363"/>
      <c r="AC796" s="363"/>
      <c r="AD796" s="363"/>
      <c r="AE796" s="363"/>
      <c r="AF796" s="363"/>
      <c r="AG796" s="363"/>
      <c r="AH796" s="363"/>
      <c r="AI796" s="363"/>
      <c r="AJ796" s="363"/>
      <c r="AK796" s="363"/>
      <c r="AL796" s="365" t="s">
        <v>548</v>
      </c>
      <c r="AM796" s="363"/>
      <c r="AN796" s="619"/>
      <c r="AO796" s="393" t="s">
        <v>13598</v>
      </c>
      <c r="AP796" s="368" t="s">
        <v>11249</v>
      </c>
      <c r="AQ796" s="462">
        <v>44027</v>
      </c>
      <c r="AR796" s="463" t="s">
        <v>39</v>
      </c>
      <c r="AS796" s="464"/>
      <c r="AT796" s="464"/>
      <c r="AU796" s="464"/>
      <c r="AV796" s="464"/>
      <c r="AW796" s="464"/>
      <c r="AX796" s="464"/>
      <c r="AY796" s="464"/>
      <c r="AZ796" s="464"/>
      <c r="BA796" s="464"/>
      <c r="BB796" s="464"/>
      <c r="BC796" s="464"/>
      <c r="BD796" s="464"/>
    </row>
    <row r="797" spans="1:56" ht="26.25" customHeight="1">
      <c r="A797" s="398" t="s">
        <v>14300</v>
      </c>
      <c r="B797" s="398" t="s">
        <v>4778</v>
      </c>
      <c r="C797" s="399"/>
      <c r="D797" s="398" t="s">
        <v>14161</v>
      </c>
      <c r="E797" s="400"/>
      <c r="F797" s="401"/>
      <c r="G797" s="41" t="s">
        <v>4781</v>
      </c>
      <c r="H797" s="68" t="s">
        <v>4781</v>
      </c>
      <c r="I797" s="44"/>
      <c r="J797" s="23"/>
      <c r="K797" s="23"/>
      <c r="L797" s="23"/>
      <c r="M797" s="23"/>
      <c r="N797" s="23"/>
      <c r="O797" s="400"/>
      <c r="P797" s="114" t="s">
        <v>14301</v>
      </c>
      <c r="Q797" s="114" t="s">
        <v>14301</v>
      </c>
      <c r="R797" s="400"/>
      <c r="S797" s="400"/>
      <c r="T797" s="114" t="s">
        <v>156</v>
      </c>
      <c r="U797" s="114">
        <v>2020</v>
      </c>
      <c r="V797" s="400"/>
      <c r="W797" s="400"/>
      <c r="X797" s="400"/>
      <c r="Y797" s="400"/>
      <c r="Z797" s="400"/>
      <c r="AA797" s="400"/>
      <c r="AB797" s="400"/>
      <c r="AC797" s="400"/>
      <c r="AD797" s="400"/>
      <c r="AE797" s="400"/>
      <c r="AF797" s="400"/>
      <c r="AG797" s="400"/>
      <c r="AH797" s="400"/>
      <c r="AI797" s="400"/>
      <c r="AJ797" s="400"/>
      <c r="AK797" s="400"/>
      <c r="AL797" s="400"/>
      <c r="AM797" s="400"/>
      <c r="AN797" s="402"/>
      <c r="AO797" s="393" t="s">
        <v>13598</v>
      </c>
      <c r="AP797" s="368" t="s">
        <v>11249</v>
      </c>
      <c r="AQ797" s="403">
        <v>44161</v>
      </c>
      <c r="AR797" s="121" t="s">
        <v>39</v>
      </c>
      <c r="AS797" s="404"/>
      <c r="AT797" s="404"/>
      <c r="AU797" s="404"/>
      <c r="AV797" s="404"/>
      <c r="AW797" s="404"/>
      <c r="AX797" s="404"/>
      <c r="AY797" s="404"/>
      <c r="AZ797" s="404"/>
      <c r="BA797" s="404"/>
      <c r="BB797" s="404"/>
      <c r="BC797" s="404"/>
      <c r="BD797" s="404"/>
    </row>
    <row r="798" spans="1:56" ht="26.25" customHeight="1">
      <c r="A798" s="398" t="s">
        <v>14302</v>
      </c>
      <c r="B798" s="398" t="s">
        <v>4778</v>
      </c>
      <c r="C798" s="442"/>
      <c r="D798" s="398" t="s">
        <v>14022</v>
      </c>
      <c r="E798" s="63"/>
      <c r="F798" s="617"/>
      <c r="G798" s="41" t="s">
        <v>4781</v>
      </c>
      <c r="H798" s="68" t="s">
        <v>4781</v>
      </c>
      <c r="I798" s="44"/>
      <c r="J798" s="23"/>
      <c r="K798" s="23"/>
      <c r="L798" s="23"/>
      <c r="M798" s="23"/>
      <c r="N798" s="23"/>
      <c r="O798" s="63"/>
      <c r="P798" s="114" t="s">
        <v>14303</v>
      </c>
      <c r="Q798" s="114" t="s">
        <v>14304</v>
      </c>
      <c r="R798" s="63"/>
      <c r="S798" s="63"/>
      <c r="T798" s="114" t="s">
        <v>156</v>
      </c>
      <c r="U798" s="114">
        <v>2020</v>
      </c>
      <c r="V798" s="63"/>
      <c r="W798" s="63"/>
      <c r="X798" s="63"/>
      <c r="Y798" s="63"/>
      <c r="Z798" s="63"/>
      <c r="AA798" s="63"/>
      <c r="AB798" s="63"/>
      <c r="AC798" s="63"/>
      <c r="AD798" s="63"/>
      <c r="AE798" s="400"/>
      <c r="AF798" s="400"/>
      <c r="AG798" s="400"/>
      <c r="AH798" s="400"/>
      <c r="AI798" s="400"/>
      <c r="AJ798" s="400"/>
      <c r="AK798" s="400"/>
      <c r="AL798" s="400"/>
      <c r="AM798" s="400"/>
      <c r="AN798" s="402"/>
      <c r="AO798" s="393" t="s">
        <v>13598</v>
      </c>
      <c r="AP798" s="368" t="s">
        <v>11249</v>
      </c>
      <c r="AQ798" s="403">
        <v>44161</v>
      </c>
      <c r="AR798" s="121" t="s">
        <v>39</v>
      </c>
      <c r="AS798" s="404"/>
      <c r="AT798" s="404"/>
      <c r="AU798" s="404"/>
      <c r="AV798" s="404"/>
      <c r="AW798" s="404"/>
      <c r="AX798" s="404"/>
      <c r="AY798" s="404"/>
      <c r="AZ798" s="404"/>
      <c r="BA798" s="404"/>
      <c r="BB798" s="404"/>
      <c r="BC798" s="404"/>
      <c r="BD798" s="404"/>
    </row>
    <row r="799" spans="1:56" ht="26.25" customHeight="1">
      <c r="A799" s="362" t="s">
        <v>14305</v>
      </c>
      <c r="B799" s="362" t="s">
        <v>4778</v>
      </c>
      <c r="C799" s="362"/>
      <c r="D799" s="362" t="s">
        <v>13964</v>
      </c>
      <c r="E799" s="363"/>
      <c r="F799" s="18"/>
      <c r="G799" s="618"/>
      <c r="H799" s="70" t="s">
        <v>13612</v>
      </c>
      <c r="I799" s="44"/>
      <c r="J799" s="23"/>
      <c r="K799" s="23"/>
      <c r="L799" s="23"/>
      <c r="M799" s="23"/>
      <c r="N799" s="23"/>
      <c r="O799" s="379"/>
      <c r="P799" s="365" t="s">
        <v>14099</v>
      </c>
      <c r="Q799" s="365"/>
      <c r="R799" s="365"/>
      <c r="S799" s="375"/>
      <c r="T799" s="364" t="s">
        <v>156</v>
      </c>
      <c r="U799" s="364">
        <v>2017</v>
      </c>
      <c r="V799" s="392" t="s">
        <v>4783</v>
      </c>
      <c r="W799" s="363"/>
      <c r="X799" s="363"/>
      <c r="Y799" s="365"/>
      <c r="Z799" s="363"/>
      <c r="AA799" s="363"/>
      <c r="AB799" s="363"/>
      <c r="AC799" s="363"/>
      <c r="AD799" s="363"/>
      <c r="AE799" s="363"/>
      <c r="AF799" s="363"/>
      <c r="AG799" s="363"/>
      <c r="AH799" s="363"/>
      <c r="AI799" s="363"/>
      <c r="AJ799" s="363"/>
      <c r="AK799" s="363"/>
      <c r="AL799" s="365" t="s">
        <v>548</v>
      </c>
      <c r="AM799" s="363"/>
      <c r="AN799" s="619"/>
      <c r="AO799" s="393" t="s">
        <v>13598</v>
      </c>
      <c r="AP799" s="368" t="s">
        <v>11249</v>
      </c>
      <c r="AQ799" s="462">
        <v>44027</v>
      </c>
      <c r="AR799" s="463" t="s">
        <v>39</v>
      </c>
      <c r="AS799" s="464"/>
      <c r="AT799" s="464"/>
      <c r="AU799" s="464"/>
      <c r="AV799" s="464"/>
      <c r="AW799" s="464"/>
      <c r="AX799" s="464"/>
      <c r="AY799" s="464"/>
      <c r="AZ799" s="464"/>
      <c r="BA799" s="464"/>
      <c r="BB799" s="464"/>
      <c r="BC799" s="464"/>
      <c r="BD799" s="464"/>
    </row>
    <row r="800" spans="1:56" ht="26.25" customHeight="1">
      <c r="A800" s="398" t="s">
        <v>14305</v>
      </c>
      <c r="B800" s="398" t="s">
        <v>4778</v>
      </c>
      <c r="C800" s="442"/>
      <c r="D800" s="398" t="s">
        <v>13604</v>
      </c>
      <c r="E800" s="63"/>
      <c r="F800" s="617"/>
      <c r="G800" s="41" t="s">
        <v>4781</v>
      </c>
      <c r="H800" s="68" t="s">
        <v>4781</v>
      </c>
      <c r="I800" s="44"/>
      <c r="J800" s="23"/>
      <c r="K800" s="23"/>
      <c r="L800" s="23"/>
      <c r="M800" s="23"/>
      <c r="N800" s="23"/>
      <c r="O800" s="63"/>
      <c r="P800" s="114" t="s">
        <v>14306</v>
      </c>
      <c r="Q800" s="114" t="s">
        <v>14306</v>
      </c>
      <c r="R800" s="63"/>
      <c r="S800" s="63"/>
      <c r="T800" s="114" t="s">
        <v>156</v>
      </c>
      <c r="U800" s="114">
        <v>2020</v>
      </c>
      <c r="V800" s="63"/>
      <c r="W800" s="63"/>
      <c r="X800" s="63"/>
      <c r="Y800" s="63"/>
      <c r="Z800" s="63"/>
      <c r="AA800" s="63"/>
      <c r="AB800" s="63"/>
      <c r="AC800" s="63"/>
      <c r="AD800" s="63"/>
      <c r="AE800" s="400"/>
      <c r="AF800" s="400"/>
      <c r="AG800" s="400"/>
      <c r="AH800" s="400"/>
      <c r="AI800" s="400"/>
      <c r="AJ800" s="400"/>
      <c r="AK800" s="400"/>
      <c r="AL800" s="400"/>
      <c r="AM800" s="400"/>
      <c r="AN800" s="402"/>
      <c r="AO800" s="393" t="s">
        <v>13598</v>
      </c>
      <c r="AP800" s="368" t="s">
        <v>11249</v>
      </c>
      <c r="AQ800" s="403">
        <v>44161</v>
      </c>
      <c r="AR800" s="121" t="s">
        <v>39</v>
      </c>
      <c r="AS800" s="404"/>
      <c r="AT800" s="404"/>
      <c r="AU800" s="404"/>
      <c r="AV800" s="404"/>
      <c r="AW800" s="404"/>
      <c r="AX800" s="404"/>
      <c r="AY800" s="404"/>
      <c r="AZ800" s="404"/>
      <c r="BA800" s="404"/>
      <c r="BB800" s="404"/>
      <c r="BC800" s="404"/>
      <c r="BD800" s="404"/>
    </row>
    <row r="801" spans="1:56" ht="26.25" customHeight="1">
      <c r="A801" s="398" t="s">
        <v>14307</v>
      </c>
      <c r="B801" s="398" t="s">
        <v>4778</v>
      </c>
      <c r="C801" s="399"/>
      <c r="D801" s="398" t="s">
        <v>6624</v>
      </c>
      <c r="E801" s="400"/>
      <c r="F801" s="401"/>
      <c r="G801" s="41" t="s">
        <v>4781</v>
      </c>
      <c r="H801" s="68" t="s">
        <v>4781</v>
      </c>
      <c r="I801" s="44"/>
      <c r="J801" s="23"/>
      <c r="K801" s="23"/>
      <c r="L801" s="23"/>
      <c r="M801" s="23"/>
      <c r="N801" s="23"/>
      <c r="O801" s="400"/>
      <c r="P801" s="114" t="s">
        <v>14308</v>
      </c>
      <c r="Q801" s="114" t="s">
        <v>14309</v>
      </c>
      <c r="R801" s="400"/>
      <c r="S801" s="400"/>
      <c r="T801" s="114" t="s">
        <v>156</v>
      </c>
      <c r="U801" s="114">
        <v>2020</v>
      </c>
      <c r="V801" s="400"/>
      <c r="W801" s="400"/>
      <c r="X801" s="400"/>
      <c r="Y801" s="400"/>
      <c r="Z801" s="400"/>
      <c r="AA801" s="400"/>
      <c r="AB801" s="400"/>
      <c r="AC801" s="400"/>
      <c r="AD801" s="400"/>
      <c r="AE801" s="400"/>
      <c r="AF801" s="400"/>
      <c r="AG801" s="400"/>
      <c r="AH801" s="400"/>
      <c r="AI801" s="400"/>
      <c r="AJ801" s="400"/>
      <c r="AK801" s="400"/>
      <c r="AL801" s="400"/>
      <c r="AM801" s="400"/>
      <c r="AN801" s="402"/>
      <c r="AO801" s="393" t="s">
        <v>13598</v>
      </c>
      <c r="AP801" s="368" t="s">
        <v>11249</v>
      </c>
      <c r="AQ801" s="403">
        <v>44161</v>
      </c>
      <c r="AR801" s="121" t="s">
        <v>39</v>
      </c>
      <c r="AS801" s="404"/>
      <c r="AT801" s="404"/>
      <c r="AU801" s="404"/>
      <c r="AV801" s="404"/>
      <c r="AW801" s="404"/>
      <c r="AX801" s="404"/>
      <c r="AY801" s="404"/>
      <c r="AZ801" s="404"/>
      <c r="BA801" s="404"/>
      <c r="BB801" s="404"/>
      <c r="BC801" s="404"/>
      <c r="BD801" s="404"/>
    </row>
    <row r="802" spans="1:56" ht="26.25" customHeight="1">
      <c r="A802" s="362" t="s">
        <v>14310</v>
      </c>
      <c r="B802" s="362" t="s">
        <v>4778</v>
      </c>
      <c r="C802" s="362"/>
      <c r="D802" s="362" t="s">
        <v>4850</v>
      </c>
      <c r="E802" s="363"/>
      <c r="F802" s="18"/>
      <c r="G802" s="618"/>
      <c r="H802" s="70" t="s">
        <v>13612</v>
      </c>
      <c r="I802" s="44"/>
      <c r="J802" s="23"/>
      <c r="K802" s="23"/>
      <c r="L802" s="23"/>
      <c r="M802" s="23"/>
      <c r="N802" s="23"/>
      <c r="O802" s="379"/>
      <c r="P802" s="365" t="s">
        <v>14228</v>
      </c>
      <c r="Q802" s="365"/>
      <c r="R802" s="365"/>
      <c r="S802" s="375"/>
      <c r="T802" s="364" t="s">
        <v>156</v>
      </c>
      <c r="U802" s="364">
        <v>2017</v>
      </c>
      <c r="V802" s="392" t="s">
        <v>4783</v>
      </c>
      <c r="W802" s="363"/>
      <c r="X802" s="363"/>
      <c r="Y802" s="365"/>
      <c r="Z802" s="363"/>
      <c r="AA802" s="363"/>
      <c r="AB802" s="363"/>
      <c r="AC802" s="363"/>
      <c r="AD802" s="363"/>
      <c r="AE802" s="363"/>
      <c r="AF802" s="363"/>
      <c r="AG802" s="363"/>
      <c r="AH802" s="363"/>
      <c r="AI802" s="363"/>
      <c r="AJ802" s="363"/>
      <c r="AK802" s="363"/>
      <c r="AL802" s="365" t="s">
        <v>548</v>
      </c>
      <c r="AM802" s="363"/>
      <c r="AN802" s="619"/>
      <c r="AO802" s="393" t="s">
        <v>13598</v>
      </c>
      <c r="AP802" s="368" t="s">
        <v>11249</v>
      </c>
      <c r="AQ802" s="462">
        <v>44027</v>
      </c>
      <c r="AR802" s="463" t="s">
        <v>39</v>
      </c>
      <c r="AS802" s="464"/>
      <c r="AT802" s="464"/>
      <c r="AU802" s="464"/>
      <c r="AV802" s="464"/>
      <c r="AW802" s="464"/>
      <c r="AX802" s="464"/>
      <c r="AY802" s="464"/>
      <c r="AZ802" s="464"/>
      <c r="BA802" s="464"/>
      <c r="BB802" s="464"/>
      <c r="BC802" s="464"/>
      <c r="BD802" s="464"/>
    </row>
    <row r="803" spans="1:56" ht="26.25" customHeight="1">
      <c r="A803" s="398" t="s">
        <v>14310</v>
      </c>
      <c r="B803" s="398" t="s">
        <v>4778</v>
      </c>
      <c r="C803" s="399"/>
      <c r="D803" s="398" t="s">
        <v>7567</v>
      </c>
      <c r="E803" s="400"/>
      <c r="F803" s="401"/>
      <c r="G803" s="41" t="s">
        <v>4781</v>
      </c>
      <c r="H803" s="68" t="s">
        <v>4781</v>
      </c>
      <c r="I803" s="44"/>
      <c r="J803" s="23"/>
      <c r="K803" s="23"/>
      <c r="L803" s="23"/>
      <c r="M803" s="23"/>
      <c r="N803" s="23"/>
      <c r="O803" s="400"/>
      <c r="P803" s="114" t="s">
        <v>14311</v>
      </c>
      <c r="Q803" s="114" t="s">
        <v>14311</v>
      </c>
      <c r="R803" s="400"/>
      <c r="S803" s="400"/>
      <c r="T803" s="114" t="s">
        <v>156</v>
      </c>
      <c r="U803" s="114">
        <v>2020</v>
      </c>
      <c r="V803" s="400"/>
      <c r="W803" s="400"/>
      <c r="X803" s="400"/>
      <c r="Y803" s="400"/>
      <c r="Z803" s="400"/>
      <c r="AA803" s="400"/>
      <c r="AB803" s="400"/>
      <c r="AC803" s="400"/>
      <c r="AD803" s="400"/>
      <c r="AE803" s="400"/>
      <c r="AF803" s="400"/>
      <c r="AG803" s="400"/>
      <c r="AH803" s="400"/>
      <c r="AI803" s="400"/>
      <c r="AJ803" s="400"/>
      <c r="AK803" s="400"/>
      <c r="AL803" s="400"/>
      <c r="AM803" s="400"/>
      <c r="AN803" s="402"/>
      <c r="AO803" s="393" t="s">
        <v>13598</v>
      </c>
      <c r="AP803" s="368" t="s">
        <v>11249</v>
      </c>
      <c r="AQ803" s="403">
        <v>44161</v>
      </c>
      <c r="AR803" s="121" t="s">
        <v>39</v>
      </c>
      <c r="AS803" s="404"/>
      <c r="AT803" s="404"/>
      <c r="AU803" s="404"/>
      <c r="AV803" s="404"/>
      <c r="AW803" s="404"/>
      <c r="AX803" s="404"/>
      <c r="AY803" s="404"/>
      <c r="AZ803" s="404"/>
      <c r="BA803" s="404"/>
      <c r="BB803" s="404"/>
      <c r="BC803" s="404"/>
      <c r="BD803" s="404"/>
    </row>
    <row r="804" spans="1:56" ht="26.25" customHeight="1">
      <c r="A804" s="398" t="s">
        <v>14312</v>
      </c>
      <c r="B804" s="398" t="s">
        <v>4778</v>
      </c>
      <c r="C804" s="442"/>
      <c r="D804" s="398" t="s">
        <v>14158</v>
      </c>
      <c r="E804" s="63"/>
      <c r="F804" s="617"/>
      <c r="G804" s="41" t="s">
        <v>4781</v>
      </c>
      <c r="H804" s="68" t="s">
        <v>4781</v>
      </c>
      <c r="I804" s="44"/>
      <c r="J804" s="23"/>
      <c r="K804" s="23"/>
      <c r="L804" s="23"/>
      <c r="M804" s="23"/>
      <c r="N804" s="23"/>
      <c r="O804" s="63"/>
      <c r="P804" s="114" t="s">
        <v>14313</v>
      </c>
      <c r="Q804" s="114" t="s">
        <v>14314</v>
      </c>
      <c r="R804" s="63"/>
      <c r="S804" s="63"/>
      <c r="T804" s="114" t="s">
        <v>156</v>
      </c>
      <c r="U804" s="114">
        <v>2020</v>
      </c>
      <c r="V804" s="63"/>
      <c r="W804" s="63"/>
      <c r="X804" s="63"/>
      <c r="Y804" s="63"/>
      <c r="Z804" s="63"/>
      <c r="AA804" s="63"/>
      <c r="AB804" s="63"/>
      <c r="AC804" s="63"/>
      <c r="AD804" s="63"/>
      <c r="AE804" s="400"/>
      <c r="AF804" s="400"/>
      <c r="AG804" s="400"/>
      <c r="AH804" s="400"/>
      <c r="AI804" s="400"/>
      <c r="AJ804" s="400"/>
      <c r="AK804" s="400"/>
      <c r="AL804" s="400"/>
      <c r="AM804" s="400"/>
      <c r="AN804" s="402"/>
      <c r="AO804" s="393" t="s">
        <v>13598</v>
      </c>
      <c r="AP804" s="368" t="s">
        <v>11249</v>
      </c>
      <c r="AQ804" s="403">
        <v>44161</v>
      </c>
      <c r="AR804" s="121" t="s">
        <v>39</v>
      </c>
      <c r="AS804" s="404"/>
      <c r="AT804" s="404"/>
      <c r="AU804" s="404"/>
      <c r="AV804" s="404"/>
      <c r="AW804" s="404"/>
      <c r="AX804" s="404"/>
      <c r="AY804" s="404"/>
      <c r="AZ804" s="404"/>
      <c r="BA804" s="404"/>
      <c r="BB804" s="404"/>
      <c r="BC804" s="404"/>
      <c r="BD804" s="404"/>
    </row>
    <row r="805" spans="1:56" ht="26.25" customHeight="1">
      <c r="A805" s="362" t="s">
        <v>14315</v>
      </c>
      <c r="B805" s="362" t="s">
        <v>4778</v>
      </c>
      <c r="C805" s="362"/>
      <c r="D805" s="362" t="s">
        <v>5948</v>
      </c>
      <c r="E805" s="363"/>
      <c r="F805" s="18"/>
      <c r="G805" s="618"/>
      <c r="H805" s="70" t="s">
        <v>13612</v>
      </c>
      <c r="I805" s="44"/>
      <c r="J805" s="23"/>
      <c r="K805" s="23"/>
      <c r="L805" s="23"/>
      <c r="M805" s="23"/>
      <c r="N805" s="23"/>
      <c r="O805" s="379"/>
      <c r="P805" s="365" t="s">
        <v>13890</v>
      </c>
      <c r="Q805" s="365"/>
      <c r="R805" s="365"/>
      <c r="S805" s="375"/>
      <c r="T805" s="364" t="s">
        <v>156</v>
      </c>
      <c r="U805" s="364">
        <v>2017</v>
      </c>
      <c r="V805" s="392" t="s">
        <v>4783</v>
      </c>
      <c r="W805" s="363"/>
      <c r="X805" s="363"/>
      <c r="Y805" s="365"/>
      <c r="Z805" s="363"/>
      <c r="AA805" s="363"/>
      <c r="AB805" s="363"/>
      <c r="AC805" s="363"/>
      <c r="AD805" s="363"/>
      <c r="AE805" s="363"/>
      <c r="AF805" s="363"/>
      <c r="AG805" s="363"/>
      <c r="AH805" s="363"/>
      <c r="AI805" s="363"/>
      <c r="AJ805" s="363"/>
      <c r="AK805" s="363"/>
      <c r="AL805" s="365" t="s">
        <v>548</v>
      </c>
      <c r="AM805" s="363"/>
      <c r="AN805" s="619"/>
      <c r="AO805" s="393" t="s">
        <v>13598</v>
      </c>
      <c r="AP805" s="368" t="s">
        <v>11249</v>
      </c>
      <c r="AQ805" s="462">
        <v>44027</v>
      </c>
      <c r="AR805" s="463" t="s">
        <v>39</v>
      </c>
      <c r="AS805" s="464"/>
      <c r="AT805" s="464"/>
      <c r="AU805" s="464"/>
      <c r="AV805" s="464"/>
      <c r="AW805" s="464"/>
      <c r="AX805" s="464"/>
      <c r="AY805" s="464"/>
      <c r="AZ805" s="464"/>
      <c r="BA805" s="464"/>
      <c r="BB805" s="464"/>
      <c r="BC805" s="464"/>
      <c r="BD805" s="464"/>
    </row>
    <row r="806" spans="1:56" ht="26.25" customHeight="1">
      <c r="A806" s="398" t="s">
        <v>14316</v>
      </c>
      <c r="B806" s="398" t="s">
        <v>4778</v>
      </c>
      <c r="C806" s="442"/>
      <c r="D806" s="398" t="s">
        <v>5010</v>
      </c>
      <c r="E806" s="63"/>
      <c r="F806" s="617"/>
      <c r="G806" s="41" t="s">
        <v>4781</v>
      </c>
      <c r="H806" s="68" t="s">
        <v>4781</v>
      </c>
      <c r="I806" s="44"/>
      <c r="J806" s="23"/>
      <c r="K806" s="23"/>
      <c r="L806" s="23"/>
      <c r="M806" s="23"/>
      <c r="N806" s="23"/>
      <c r="O806" s="63"/>
      <c r="P806" s="114" t="s">
        <v>14317</v>
      </c>
      <c r="Q806" s="114" t="s">
        <v>14317</v>
      </c>
      <c r="R806" s="63"/>
      <c r="S806" s="63"/>
      <c r="T806" s="114" t="s">
        <v>156</v>
      </c>
      <c r="U806" s="114">
        <v>2020</v>
      </c>
      <c r="V806" s="63"/>
      <c r="W806" s="63"/>
      <c r="X806" s="63"/>
      <c r="Y806" s="63"/>
      <c r="Z806" s="63"/>
      <c r="AA806" s="63"/>
      <c r="AB806" s="63"/>
      <c r="AC806" s="63"/>
      <c r="AD806" s="63"/>
      <c r="AE806" s="400"/>
      <c r="AF806" s="400"/>
      <c r="AG806" s="400"/>
      <c r="AH806" s="400"/>
      <c r="AI806" s="400"/>
      <c r="AJ806" s="400"/>
      <c r="AK806" s="400"/>
      <c r="AL806" s="400"/>
      <c r="AM806" s="400"/>
      <c r="AN806" s="402"/>
      <c r="AO806" s="393" t="s">
        <v>13598</v>
      </c>
      <c r="AP806" s="368" t="s">
        <v>11249</v>
      </c>
      <c r="AQ806" s="403">
        <v>44161</v>
      </c>
      <c r="AR806" s="121" t="s">
        <v>39</v>
      </c>
      <c r="AS806" s="404"/>
      <c r="AT806" s="404"/>
      <c r="AU806" s="404"/>
      <c r="AV806" s="404"/>
      <c r="AW806" s="404"/>
      <c r="AX806" s="404"/>
      <c r="AY806" s="404"/>
      <c r="AZ806" s="404"/>
      <c r="BA806" s="404"/>
      <c r="BB806" s="404"/>
      <c r="BC806" s="404"/>
      <c r="BD806" s="404"/>
    </row>
    <row r="807" spans="1:56" ht="26.25" customHeight="1">
      <c r="A807" s="362" t="s">
        <v>14318</v>
      </c>
      <c r="B807" s="362" t="s">
        <v>4778</v>
      </c>
      <c r="C807" s="362"/>
      <c r="D807" s="362" t="s">
        <v>4850</v>
      </c>
      <c r="E807" s="363"/>
      <c r="F807" s="18"/>
      <c r="G807" s="618"/>
      <c r="H807" s="70" t="s">
        <v>13612</v>
      </c>
      <c r="I807" s="44"/>
      <c r="J807" s="23"/>
      <c r="K807" s="23"/>
      <c r="L807" s="23"/>
      <c r="M807" s="23"/>
      <c r="N807" s="23"/>
      <c r="O807" s="379"/>
      <c r="P807" s="365" t="s">
        <v>13627</v>
      </c>
      <c r="Q807" s="365"/>
      <c r="R807" s="365"/>
      <c r="S807" s="375"/>
      <c r="T807" s="364" t="s">
        <v>156</v>
      </c>
      <c r="U807" s="364">
        <v>2017</v>
      </c>
      <c r="V807" s="392" t="s">
        <v>4783</v>
      </c>
      <c r="W807" s="363"/>
      <c r="X807" s="363"/>
      <c r="Y807" s="365"/>
      <c r="Z807" s="363"/>
      <c r="AA807" s="363"/>
      <c r="AB807" s="363"/>
      <c r="AC807" s="363"/>
      <c r="AD807" s="363"/>
      <c r="AE807" s="363"/>
      <c r="AF807" s="363"/>
      <c r="AG807" s="363"/>
      <c r="AH807" s="363"/>
      <c r="AI807" s="363"/>
      <c r="AJ807" s="363"/>
      <c r="AK807" s="363"/>
      <c r="AL807" s="365" t="s">
        <v>548</v>
      </c>
      <c r="AM807" s="363"/>
      <c r="AN807" s="619"/>
      <c r="AO807" s="393" t="s">
        <v>13598</v>
      </c>
      <c r="AP807" s="368" t="s">
        <v>11249</v>
      </c>
      <c r="AQ807" s="462">
        <v>44027</v>
      </c>
      <c r="AR807" s="463" t="s">
        <v>39</v>
      </c>
      <c r="AS807" s="464"/>
      <c r="AT807" s="464"/>
      <c r="AU807" s="464"/>
      <c r="AV807" s="464"/>
      <c r="AW807" s="464"/>
      <c r="AX807" s="464"/>
      <c r="AY807" s="464"/>
      <c r="AZ807" s="464"/>
      <c r="BA807" s="464"/>
      <c r="BB807" s="464"/>
      <c r="BC807" s="464"/>
      <c r="BD807" s="464"/>
    </row>
    <row r="808" spans="1:56" ht="26.25" customHeight="1">
      <c r="A808" s="398" t="s">
        <v>14319</v>
      </c>
      <c r="B808" s="398" t="s">
        <v>4778</v>
      </c>
      <c r="C808" s="399"/>
      <c r="D808" s="398" t="s">
        <v>6037</v>
      </c>
      <c r="E808" s="400"/>
      <c r="F808" s="401"/>
      <c r="G808" s="41" t="s">
        <v>4781</v>
      </c>
      <c r="H808" s="68" t="s">
        <v>4781</v>
      </c>
      <c r="I808" s="44"/>
      <c r="J808" s="23"/>
      <c r="K808" s="23"/>
      <c r="L808" s="23"/>
      <c r="M808" s="23"/>
      <c r="N808" s="23"/>
      <c r="O808" s="400"/>
      <c r="P808" s="114" t="s">
        <v>14320</v>
      </c>
      <c r="Q808" s="114" t="s">
        <v>14320</v>
      </c>
      <c r="R808" s="400"/>
      <c r="S808" s="400"/>
      <c r="T808" s="114" t="s">
        <v>156</v>
      </c>
      <c r="U808" s="114">
        <v>2020</v>
      </c>
      <c r="V808" s="400"/>
      <c r="W808" s="400"/>
      <c r="X808" s="400"/>
      <c r="Y808" s="400"/>
      <c r="Z808" s="400"/>
      <c r="AA808" s="400"/>
      <c r="AB808" s="400"/>
      <c r="AC808" s="400"/>
      <c r="AD808" s="400"/>
      <c r="AE808" s="400"/>
      <c r="AF808" s="400"/>
      <c r="AG808" s="400"/>
      <c r="AH808" s="400"/>
      <c r="AI808" s="400"/>
      <c r="AJ808" s="400"/>
      <c r="AK808" s="400"/>
      <c r="AL808" s="400"/>
      <c r="AM808" s="400"/>
      <c r="AN808" s="402"/>
      <c r="AO808" s="393" t="s">
        <v>13598</v>
      </c>
      <c r="AP808" s="368" t="s">
        <v>11249</v>
      </c>
      <c r="AQ808" s="403">
        <v>44161</v>
      </c>
      <c r="AR808" s="121" t="s">
        <v>39</v>
      </c>
      <c r="AS808" s="404"/>
      <c r="AT808" s="404"/>
      <c r="AU808" s="404"/>
      <c r="AV808" s="404"/>
      <c r="AW808" s="404"/>
      <c r="AX808" s="404"/>
      <c r="AY808" s="404"/>
      <c r="AZ808" s="404"/>
      <c r="BA808" s="404"/>
      <c r="BB808" s="404"/>
      <c r="BC808" s="404"/>
      <c r="BD808" s="404"/>
    </row>
    <row r="809" spans="1:56" ht="26.25" customHeight="1">
      <c r="A809" s="362" t="s">
        <v>14321</v>
      </c>
      <c r="B809" s="362" t="s">
        <v>4778</v>
      </c>
      <c r="C809" s="362"/>
      <c r="D809" s="362" t="s">
        <v>14322</v>
      </c>
      <c r="E809" s="363"/>
      <c r="F809" s="18"/>
      <c r="G809" s="618"/>
      <c r="H809" s="70" t="s">
        <v>13612</v>
      </c>
      <c r="I809" s="44"/>
      <c r="J809" s="23"/>
      <c r="K809" s="23"/>
      <c r="L809" s="23"/>
      <c r="M809" s="23"/>
      <c r="N809" s="23"/>
      <c r="O809" s="379"/>
      <c r="P809" s="365" t="s">
        <v>13680</v>
      </c>
      <c r="Q809" s="365"/>
      <c r="R809" s="365"/>
      <c r="S809" s="375"/>
      <c r="T809" s="364" t="s">
        <v>156</v>
      </c>
      <c r="U809" s="364">
        <v>2017</v>
      </c>
      <c r="V809" s="392" t="s">
        <v>4783</v>
      </c>
      <c r="W809" s="363"/>
      <c r="X809" s="363"/>
      <c r="Y809" s="365"/>
      <c r="Z809" s="363"/>
      <c r="AA809" s="363"/>
      <c r="AB809" s="363"/>
      <c r="AC809" s="363"/>
      <c r="AD809" s="363"/>
      <c r="AE809" s="363"/>
      <c r="AF809" s="363"/>
      <c r="AG809" s="363"/>
      <c r="AH809" s="363"/>
      <c r="AI809" s="363"/>
      <c r="AJ809" s="363"/>
      <c r="AK809" s="363"/>
      <c r="AL809" s="365" t="s">
        <v>548</v>
      </c>
      <c r="AM809" s="363"/>
      <c r="AN809" s="619"/>
      <c r="AO809" s="393" t="s">
        <v>13598</v>
      </c>
      <c r="AP809" s="368" t="s">
        <v>11249</v>
      </c>
      <c r="AQ809" s="462">
        <v>44027</v>
      </c>
      <c r="AR809" s="463" t="s">
        <v>39</v>
      </c>
      <c r="AS809" s="464"/>
      <c r="AT809" s="464"/>
      <c r="AU809" s="464"/>
      <c r="AV809" s="464"/>
      <c r="AW809" s="464"/>
      <c r="AX809" s="464"/>
      <c r="AY809" s="464"/>
      <c r="AZ809" s="464"/>
      <c r="BA809" s="464"/>
      <c r="BB809" s="464"/>
      <c r="BC809" s="464"/>
      <c r="BD809" s="464"/>
    </row>
    <row r="810" spans="1:56" ht="26.25" customHeight="1">
      <c r="A810" s="362" t="s">
        <v>14323</v>
      </c>
      <c r="B810" s="362" t="s">
        <v>4778</v>
      </c>
      <c r="C810" s="362"/>
      <c r="D810" s="362" t="s">
        <v>5347</v>
      </c>
      <c r="E810" s="363"/>
      <c r="F810" s="18"/>
      <c r="G810" s="618"/>
      <c r="H810" s="70" t="s">
        <v>13612</v>
      </c>
      <c r="I810" s="44"/>
      <c r="J810" s="23"/>
      <c r="K810" s="23"/>
      <c r="L810" s="23"/>
      <c r="M810" s="23"/>
      <c r="N810" s="23"/>
      <c r="O810" s="379"/>
      <c r="P810" s="365" t="s">
        <v>14324</v>
      </c>
      <c r="Q810" s="365"/>
      <c r="R810" s="365"/>
      <c r="S810" s="375"/>
      <c r="T810" s="364" t="s">
        <v>156</v>
      </c>
      <c r="U810" s="364">
        <v>2017</v>
      </c>
      <c r="V810" s="392" t="s">
        <v>4783</v>
      </c>
      <c r="W810" s="363"/>
      <c r="X810" s="363"/>
      <c r="Y810" s="365"/>
      <c r="Z810" s="363"/>
      <c r="AA810" s="363"/>
      <c r="AB810" s="363"/>
      <c r="AC810" s="363"/>
      <c r="AD810" s="363"/>
      <c r="AE810" s="363"/>
      <c r="AF810" s="363"/>
      <c r="AG810" s="363"/>
      <c r="AH810" s="363"/>
      <c r="AI810" s="363"/>
      <c r="AJ810" s="363"/>
      <c r="AK810" s="363"/>
      <c r="AL810" s="365" t="s">
        <v>548</v>
      </c>
      <c r="AM810" s="363"/>
      <c r="AN810" s="619"/>
      <c r="AO810" s="393" t="s">
        <v>13598</v>
      </c>
      <c r="AP810" s="368" t="s">
        <v>11249</v>
      </c>
      <c r="AQ810" s="462">
        <v>44027</v>
      </c>
      <c r="AR810" s="463" t="s">
        <v>39</v>
      </c>
      <c r="AS810" s="464"/>
      <c r="AT810" s="464"/>
      <c r="AU810" s="464"/>
      <c r="AV810" s="464"/>
      <c r="AW810" s="464"/>
      <c r="AX810" s="464"/>
      <c r="AY810" s="464"/>
      <c r="AZ810" s="464"/>
      <c r="BA810" s="464"/>
      <c r="BB810" s="464"/>
      <c r="BC810" s="464"/>
      <c r="BD810" s="464"/>
    </row>
    <row r="811" spans="1:56" ht="26.25" customHeight="1">
      <c r="A811" s="398" t="s">
        <v>14325</v>
      </c>
      <c r="B811" s="398" t="s">
        <v>4778</v>
      </c>
      <c r="C811" s="399"/>
      <c r="D811" s="398" t="s">
        <v>6391</v>
      </c>
      <c r="E811" s="400"/>
      <c r="F811" s="401"/>
      <c r="G811" s="41" t="s">
        <v>4781</v>
      </c>
      <c r="H811" s="68" t="s">
        <v>4781</v>
      </c>
      <c r="I811" s="44"/>
      <c r="J811" s="23"/>
      <c r="K811" s="23"/>
      <c r="L811" s="23"/>
      <c r="M811" s="23"/>
      <c r="N811" s="23"/>
      <c r="O811" s="400"/>
      <c r="P811" s="114" t="s">
        <v>14326</v>
      </c>
      <c r="Q811" s="114" t="s">
        <v>14326</v>
      </c>
      <c r="R811" s="400"/>
      <c r="S811" s="400"/>
      <c r="T811" s="114" t="s">
        <v>156</v>
      </c>
      <c r="U811" s="114">
        <v>2020</v>
      </c>
      <c r="V811" s="400"/>
      <c r="W811" s="400"/>
      <c r="X811" s="400"/>
      <c r="Y811" s="400"/>
      <c r="Z811" s="400"/>
      <c r="AA811" s="400"/>
      <c r="AB811" s="400"/>
      <c r="AC811" s="400"/>
      <c r="AD811" s="400"/>
      <c r="AE811" s="400"/>
      <c r="AF811" s="400"/>
      <c r="AG811" s="400"/>
      <c r="AH811" s="400"/>
      <c r="AI811" s="400"/>
      <c r="AJ811" s="400"/>
      <c r="AK811" s="400"/>
      <c r="AL811" s="400"/>
      <c r="AM811" s="400"/>
      <c r="AN811" s="402"/>
      <c r="AO811" s="393" t="s">
        <v>13598</v>
      </c>
      <c r="AP811" s="368" t="s">
        <v>11249</v>
      </c>
      <c r="AQ811" s="403">
        <v>44161</v>
      </c>
      <c r="AR811" s="121" t="s">
        <v>39</v>
      </c>
      <c r="AS811" s="404"/>
      <c r="AT811" s="404"/>
      <c r="AU811" s="404"/>
      <c r="AV811" s="404"/>
      <c r="AW811" s="404"/>
      <c r="AX811" s="404"/>
      <c r="AY811" s="404"/>
      <c r="AZ811" s="404"/>
      <c r="BA811" s="404"/>
      <c r="BB811" s="404"/>
      <c r="BC811" s="404"/>
      <c r="BD811" s="404"/>
    </row>
    <row r="812" spans="1:56" ht="26.25" customHeight="1">
      <c r="A812" s="398" t="s">
        <v>14327</v>
      </c>
      <c r="B812" s="398" t="s">
        <v>4778</v>
      </c>
      <c r="C812" s="399"/>
      <c r="D812" s="398" t="s">
        <v>13990</v>
      </c>
      <c r="E812" s="400"/>
      <c r="F812" s="401"/>
      <c r="G812" s="41" t="s">
        <v>4781</v>
      </c>
      <c r="H812" s="68" t="s">
        <v>4781</v>
      </c>
      <c r="I812" s="44"/>
      <c r="J812" s="23"/>
      <c r="K812" s="23"/>
      <c r="L812" s="23"/>
      <c r="M812" s="23"/>
      <c r="N812" s="23"/>
      <c r="O812" s="400"/>
      <c r="P812" s="114" t="s">
        <v>14328</v>
      </c>
      <c r="Q812" s="114" t="s">
        <v>14328</v>
      </c>
      <c r="R812" s="400"/>
      <c r="S812" s="400"/>
      <c r="T812" s="114" t="s">
        <v>156</v>
      </c>
      <c r="U812" s="114">
        <v>2020</v>
      </c>
      <c r="V812" s="400"/>
      <c r="W812" s="400"/>
      <c r="X812" s="400"/>
      <c r="Y812" s="400"/>
      <c r="Z812" s="400"/>
      <c r="AA812" s="400"/>
      <c r="AB812" s="400"/>
      <c r="AC812" s="400"/>
      <c r="AD812" s="400"/>
      <c r="AE812" s="400"/>
      <c r="AF812" s="400"/>
      <c r="AG812" s="400"/>
      <c r="AH812" s="400"/>
      <c r="AI812" s="400"/>
      <c r="AJ812" s="400"/>
      <c r="AK812" s="400"/>
      <c r="AL812" s="400"/>
      <c r="AM812" s="400"/>
      <c r="AN812" s="402"/>
      <c r="AO812" s="393" t="s">
        <v>13598</v>
      </c>
      <c r="AP812" s="368" t="s">
        <v>11249</v>
      </c>
      <c r="AQ812" s="403">
        <v>44161</v>
      </c>
      <c r="AR812" s="121" t="s">
        <v>39</v>
      </c>
      <c r="AS812" s="404"/>
      <c r="AT812" s="404"/>
      <c r="AU812" s="404"/>
      <c r="AV812" s="404"/>
      <c r="AW812" s="404"/>
      <c r="AX812" s="404"/>
      <c r="AY812" s="404"/>
      <c r="AZ812" s="404"/>
      <c r="BA812" s="404"/>
      <c r="BB812" s="404"/>
      <c r="BC812" s="404"/>
      <c r="BD812" s="404"/>
    </row>
    <row r="813" spans="1:56" ht="26.25" customHeight="1">
      <c r="A813" s="362" t="s">
        <v>7138</v>
      </c>
      <c r="B813" s="362" t="s">
        <v>4778</v>
      </c>
      <c r="C813" s="362"/>
      <c r="D813" s="362" t="s">
        <v>7140</v>
      </c>
      <c r="E813" s="363"/>
      <c r="F813" s="18"/>
      <c r="G813" s="618"/>
      <c r="H813" s="70" t="s">
        <v>13612</v>
      </c>
      <c r="I813" s="44"/>
      <c r="J813" s="23"/>
      <c r="K813" s="23"/>
      <c r="L813" s="23"/>
      <c r="M813" s="23"/>
      <c r="N813" s="23"/>
      <c r="O813" s="379"/>
      <c r="P813" s="365" t="s">
        <v>14329</v>
      </c>
      <c r="Q813" s="365"/>
      <c r="R813" s="365"/>
      <c r="S813" s="375"/>
      <c r="T813" s="364" t="s">
        <v>156</v>
      </c>
      <c r="U813" s="364">
        <v>2017</v>
      </c>
      <c r="V813" s="392" t="s">
        <v>4783</v>
      </c>
      <c r="W813" s="363"/>
      <c r="X813" s="363"/>
      <c r="Y813" s="365"/>
      <c r="Z813" s="363"/>
      <c r="AA813" s="363"/>
      <c r="AB813" s="363"/>
      <c r="AC813" s="363"/>
      <c r="AD813" s="363"/>
      <c r="AE813" s="363"/>
      <c r="AF813" s="363"/>
      <c r="AG813" s="363"/>
      <c r="AH813" s="363"/>
      <c r="AI813" s="363"/>
      <c r="AJ813" s="363"/>
      <c r="AK813" s="363"/>
      <c r="AL813" s="365" t="s">
        <v>548</v>
      </c>
      <c r="AM813" s="363"/>
      <c r="AN813" s="619"/>
      <c r="AO813" s="393" t="s">
        <v>13598</v>
      </c>
      <c r="AP813" s="368" t="s">
        <v>11249</v>
      </c>
      <c r="AQ813" s="462">
        <v>44027</v>
      </c>
      <c r="AR813" s="463" t="s">
        <v>39</v>
      </c>
      <c r="AS813" s="464"/>
      <c r="AT813" s="464"/>
      <c r="AU813" s="464"/>
      <c r="AV813" s="464"/>
      <c r="AW813" s="464"/>
      <c r="AX813" s="464"/>
      <c r="AY813" s="464"/>
      <c r="AZ813" s="464"/>
      <c r="BA813" s="464"/>
      <c r="BB813" s="464"/>
      <c r="BC813" s="464"/>
      <c r="BD813" s="464"/>
    </row>
    <row r="814" spans="1:56" ht="26.25" customHeight="1">
      <c r="A814" s="398" t="s">
        <v>7138</v>
      </c>
      <c r="B814" s="398" t="s">
        <v>4778</v>
      </c>
      <c r="C814" s="442"/>
      <c r="D814" s="398" t="s">
        <v>14330</v>
      </c>
      <c r="E814" s="63"/>
      <c r="F814" s="617"/>
      <c r="G814" s="41" t="s">
        <v>4781</v>
      </c>
      <c r="H814" s="68" t="s">
        <v>4781</v>
      </c>
      <c r="I814" s="44"/>
      <c r="J814" s="23"/>
      <c r="K814" s="23"/>
      <c r="L814" s="23"/>
      <c r="M814" s="23"/>
      <c r="N814" s="23"/>
      <c r="O814" s="63"/>
      <c r="P814" s="114" t="s">
        <v>14331</v>
      </c>
      <c r="Q814" s="114" t="s">
        <v>14332</v>
      </c>
      <c r="R814" s="63"/>
      <c r="S814" s="63"/>
      <c r="T814" s="114" t="s">
        <v>156</v>
      </c>
      <c r="U814" s="114">
        <v>2020</v>
      </c>
      <c r="V814" s="63"/>
      <c r="W814" s="63"/>
      <c r="X814" s="63"/>
      <c r="Y814" s="63"/>
      <c r="Z814" s="63"/>
      <c r="AA814" s="63"/>
      <c r="AB814" s="63"/>
      <c r="AC814" s="63"/>
      <c r="AD814" s="63"/>
      <c r="AE814" s="400"/>
      <c r="AF814" s="400"/>
      <c r="AG814" s="400"/>
      <c r="AH814" s="400"/>
      <c r="AI814" s="400"/>
      <c r="AJ814" s="400"/>
      <c r="AK814" s="400"/>
      <c r="AL814" s="400"/>
      <c r="AM814" s="400"/>
      <c r="AN814" s="402"/>
      <c r="AO814" s="393" t="s">
        <v>13598</v>
      </c>
      <c r="AP814" s="368" t="s">
        <v>11249</v>
      </c>
      <c r="AQ814" s="403">
        <v>44161</v>
      </c>
      <c r="AR814" s="121" t="s">
        <v>39</v>
      </c>
      <c r="AS814" s="404"/>
      <c r="AT814" s="404"/>
      <c r="AU814" s="404"/>
      <c r="AV814" s="404"/>
      <c r="AW814" s="404"/>
      <c r="AX814" s="404"/>
      <c r="AY814" s="404"/>
      <c r="AZ814" s="404"/>
      <c r="BA814" s="404"/>
      <c r="BB814" s="404"/>
      <c r="BC814" s="404"/>
      <c r="BD814" s="404"/>
    </row>
    <row r="815" spans="1:56" ht="26.25" customHeight="1">
      <c r="A815" s="398" t="s">
        <v>14333</v>
      </c>
      <c r="B815" s="398" t="s">
        <v>4778</v>
      </c>
      <c r="C815" s="399"/>
      <c r="D815" s="398" t="s">
        <v>14330</v>
      </c>
      <c r="E815" s="400"/>
      <c r="F815" s="401"/>
      <c r="G815" s="41" t="s">
        <v>4781</v>
      </c>
      <c r="H815" s="68" t="s">
        <v>4781</v>
      </c>
      <c r="I815" s="44"/>
      <c r="J815" s="23"/>
      <c r="K815" s="23"/>
      <c r="L815" s="23"/>
      <c r="M815" s="23"/>
      <c r="N815" s="23"/>
      <c r="O815" s="400"/>
      <c r="P815" s="114" t="s">
        <v>14334</v>
      </c>
      <c r="Q815" s="114" t="s">
        <v>14334</v>
      </c>
      <c r="R815" s="400"/>
      <c r="S815" s="400"/>
      <c r="T815" s="114" t="s">
        <v>156</v>
      </c>
      <c r="U815" s="114">
        <v>2020</v>
      </c>
      <c r="V815" s="400"/>
      <c r="W815" s="400"/>
      <c r="X815" s="400"/>
      <c r="Y815" s="400"/>
      <c r="Z815" s="400"/>
      <c r="AA815" s="400"/>
      <c r="AB815" s="400"/>
      <c r="AC815" s="400"/>
      <c r="AD815" s="400"/>
      <c r="AE815" s="400"/>
      <c r="AF815" s="400"/>
      <c r="AG815" s="400"/>
      <c r="AH815" s="400"/>
      <c r="AI815" s="400"/>
      <c r="AJ815" s="400"/>
      <c r="AK815" s="400"/>
      <c r="AL815" s="400"/>
      <c r="AM815" s="400"/>
      <c r="AN815" s="402"/>
      <c r="AO815" s="393" t="s">
        <v>13598</v>
      </c>
      <c r="AP815" s="368" t="s">
        <v>11249</v>
      </c>
      <c r="AQ815" s="403">
        <v>44161</v>
      </c>
      <c r="AR815" s="121" t="s">
        <v>39</v>
      </c>
      <c r="AS815" s="404"/>
      <c r="AT815" s="404"/>
      <c r="AU815" s="404"/>
      <c r="AV815" s="404"/>
      <c r="AW815" s="404"/>
      <c r="AX815" s="404"/>
      <c r="AY815" s="404"/>
      <c r="AZ815" s="404"/>
      <c r="BA815" s="404"/>
      <c r="BB815" s="404"/>
      <c r="BC815" s="404"/>
      <c r="BD815" s="404"/>
    </row>
    <row r="816" spans="1:56" ht="26.25" customHeight="1">
      <c r="A816" s="398" t="s">
        <v>14335</v>
      </c>
      <c r="B816" s="398" t="s">
        <v>4778</v>
      </c>
      <c r="C816" s="442"/>
      <c r="D816" s="398" t="s">
        <v>5331</v>
      </c>
      <c r="E816" s="63"/>
      <c r="F816" s="617"/>
      <c r="G816" s="41" t="s">
        <v>4781</v>
      </c>
      <c r="H816" s="68" t="s">
        <v>4781</v>
      </c>
      <c r="I816" s="44"/>
      <c r="J816" s="23"/>
      <c r="K816" s="23"/>
      <c r="L816" s="23"/>
      <c r="M816" s="23"/>
      <c r="N816" s="23"/>
      <c r="O816" s="63"/>
      <c r="P816" s="114" t="s">
        <v>14336</v>
      </c>
      <c r="Q816" s="114" t="s">
        <v>14336</v>
      </c>
      <c r="R816" s="63"/>
      <c r="S816" s="63"/>
      <c r="T816" s="114" t="s">
        <v>156</v>
      </c>
      <c r="U816" s="114">
        <v>2020</v>
      </c>
      <c r="V816" s="63"/>
      <c r="W816" s="63"/>
      <c r="X816" s="63"/>
      <c r="Y816" s="63"/>
      <c r="Z816" s="63"/>
      <c r="AA816" s="63"/>
      <c r="AB816" s="63"/>
      <c r="AC816" s="63"/>
      <c r="AD816" s="63"/>
      <c r="AE816" s="400"/>
      <c r="AF816" s="400"/>
      <c r="AG816" s="400"/>
      <c r="AH816" s="400"/>
      <c r="AI816" s="400"/>
      <c r="AJ816" s="400"/>
      <c r="AK816" s="400"/>
      <c r="AL816" s="400"/>
      <c r="AM816" s="400"/>
      <c r="AN816" s="402"/>
      <c r="AO816" s="393" t="s">
        <v>13598</v>
      </c>
      <c r="AP816" s="368" t="s">
        <v>11249</v>
      </c>
      <c r="AQ816" s="403">
        <v>44161</v>
      </c>
      <c r="AR816" s="121" t="s">
        <v>39</v>
      </c>
      <c r="AS816" s="404"/>
      <c r="AT816" s="404"/>
      <c r="AU816" s="404"/>
      <c r="AV816" s="404"/>
      <c r="AW816" s="404"/>
      <c r="AX816" s="404"/>
      <c r="AY816" s="404"/>
      <c r="AZ816" s="404"/>
      <c r="BA816" s="404"/>
      <c r="BB816" s="404"/>
      <c r="BC816" s="404"/>
      <c r="BD816" s="404"/>
    </row>
    <row r="817" spans="1:56" ht="26.25" customHeight="1">
      <c r="A817" s="398" t="s">
        <v>14337</v>
      </c>
      <c r="B817" s="398" t="s">
        <v>4778</v>
      </c>
      <c r="C817" s="399"/>
      <c r="D817" s="398" t="s">
        <v>14338</v>
      </c>
      <c r="E817" s="400"/>
      <c r="F817" s="401"/>
      <c r="G817" s="41" t="s">
        <v>4781</v>
      </c>
      <c r="H817" s="68" t="s">
        <v>4781</v>
      </c>
      <c r="I817" s="44"/>
      <c r="J817" s="23"/>
      <c r="K817" s="23"/>
      <c r="L817" s="23"/>
      <c r="M817" s="23"/>
      <c r="N817" s="23"/>
      <c r="O817" s="400"/>
      <c r="P817" s="114" t="s">
        <v>14339</v>
      </c>
      <c r="Q817" s="114" t="s">
        <v>14339</v>
      </c>
      <c r="R817" s="400"/>
      <c r="S817" s="400"/>
      <c r="T817" s="114" t="s">
        <v>156</v>
      </c>
      <c r="U817" s="114">
        <v>2020</v>
      </c>
      <c r="V817" s="400"/>
      <c r="W817" s="400"/>
      <c r="X817" s="400"/>
      <c r="Y817" s="400"/>
      <c r="Z817" s="400"/>
      <c r="AA817" s="400"/>
      <c r="AB817" s="400"/>
      <c r="AC817" s="400"/>
      <c r="AD817" s="400"/>
      <c r="AE817" s="400"/>
      <c r="AF817" s="400"/>
      <c r="AG817" s="400"/>
      <c r="AH817" s="400"/>
      <c r="AI817" s="400"/>
      <c r="AJ817" s="400"/>
      <c r="AK817" s="400"/>
      <c r="AL817" s="400"/>
      <c r="AM817" s="400"/>
      <c r="AN817" s="402"/>
      <c r="AO817" s="393" t="s">
        <v>13598</v>
      </c>
      <c r="AP817" s="368" t="s">
        <v>11249</v>
      </c>
      <c r="AQ817" s="403">
        <v>44161</v>
      </c>
      <c r="AR817" s="121" t="s">
        <v>39</v>
      </c>
      <c r="AS817" s="404"/>
      <c r="AT817" s="404"/>
      <c r="AU817" s="404"/>
      <c r="AV817" s="404"/>
      <c r="AW817" s="404"/>
      <c r="AX817" s="404"/>
      <c r="AY817" s="404"/>
      <c r="AZ817" s="404"/>
      <c r="BA817" s="404"/>
      <c r="BB817" s="404"/>
      <c r="BC817" s="404"/>
      <c r="BD817" s="404"/>
    </row>
    <row r="818" spans="1:56" ht="26.25" customHeight="1">
      <c r="A818" s="398" t="s">
        <v>14340</v>
      </c>
      <c r="B818" s="398" t="s">
        <v>4778</v>
      </c>
      <c r="C818" s="442"/>
      <c r="D818" s="398" t="s">
        <v>4955</v>
      </c>
      <c r="E818" s="63"/>
      <c r="F818" s="617"/>
      <c r="G818" s="41" t="s">
        <v>4781</v>
      </c>
      <c r="H818" s="68" t="s">
        <v>4781</v>
      </c>
      <c r="I818" s="44"/>
      <c r="J818" s="23"/>
      <c r="K818" s="23"/>
      <c r="L818" s="23"/>
      <c r="M818" s="23"/>
      <c r="N818" s="23"/>
      <c r="O818" s="63"/>
      <c r="P818" s="114" t="s">
        <v>14341</v>
      </c>
      <c r="Q818" s="114" t="s">
        <v>14342</v>
      </c>
      <c r="R818" s="63"/>
      <c r="S818" s="63"/>
      <c r="T818" s="114" t="s">
        <v>156</v>
      </c>
      <c r="U818" s="114">
        <v>2020</v>
      </c>
      <c r="V818" s="63"/>
      <c r="W818" s="63"/>
      <c r="X818" s="63"/>
      <c r="Y818" s="63"/>
      <c r="Z818" s="63"/>
      <c r="AA818" s="63"/>
      <c r="AB818" s="63"/>
      <c r="AC818" s="63"/>
      <c r="AD818" s="63"/>
      <c r="AE818" s="400"/>
      <c r="AF818" s="400"/>
      <c r="AG818" s="400"/>
      <c r="AH818" s="400"/>
      <c r="AI818" s="400"/>
      <c r="AJ818" s="400"/>
      <c r="AK818" s="400"/>
      <c r="AL818" s="400"/>
      <c r="AM818" s="400"/>
      <c r="AN818" s="402"/>
      <c r="AO818" s="393" t="s">
        <v>13598</v>
      </c>
      <c r="AP818" s="368" t="s">
        <v>11249</v>
      </c>
      <c r="AQ818" s="403">
        <v>44161</v>
      </c>
      <c r="AR818" s="121" t="s">
        <v>39</v>
      </c>
      <c r="AS818" s="404"/>
      <c r="AT818" s="404"/>
      <c r="AU818" s="404"/>
      <c r="AV818" s="404"/>
      <c r="AW818" s="404"/>
      <c r="AX818" s="404"/>
      <c r="AY818" s="404"/>
      <c r="AZ818" s="404"/>
      <c r="BA818" s="404"/>
      <c r="BB818" s="404"/>
      <c r="BC818" s="404"/>
      <c r="BD818" s="404"/>
    </row>
    <row r="819" spans="1:56" ht="26.25" customHeight="1">
      <c r="A819" s="398" t="s">
        <v>14343</v>
      </c>
      <c r="B819" s="398" t="s">
        <v>4778</v>
      </c>
      <c r="C819" s="442"/>
      <c r="D819" s="398" t="s">
        <v>4955</v>
      </c>
      <c r="E819" s="63"/>
      <c r="F819" s="617"/>
      <c r="G819" s="41" t="s">
        <v>4781</v>
      </c>
      <c r="H819" s="68" t="s">
        <v>4781</v>
      </c>
      <c r="I819" s="44"/>
      <c r="J819" s="23"/>
      <c r="K819" s="23"/>
      <c r="L819" s="23"/>
      <c r="M819" s="23"/>
      <c r="N819" s="23"/>
      <c r="O819" s="63"/>
      <c r="P819" s="114" t="s">
        <v>14344</v>
      </c>
      <c r="Q819" s="114" t="s">
        <v>14345</v>
      </c>
      <c r="R819" s="63"/>
      <c r="S819" s="63"/>
      <c r="T819" s="114" t="s">
        <v>156</v>
      </c>
      <c r="U819" s="114">
        <v>2020</v>
      </c>
      <c r="V819" s="63"/>
      <c r="W819" s="63"/>
      <c r="X819" s="63"/>
      <c r="Y819" s="63"/>
      <c r="Z819" s="63"/>
      <c r="AA819" s="63"/>
      <c r="AB819" s="63"/>
      <c r="AC819" s="63"/>
      <c r="AD819" s="63"/>
      <c r="AE819" s="400"/>
      <c r="AF819" s="400"/>
      <c r="AG819" s="400"/>
      <c r="AH819" s="400"/>
      <c r="AI819" s="400"/>
      <c r="AJ819" s="400"/>
      <c r="AK819" s="400"/>
      <c r="AL819" s="400"/>
      <c r="AM819" s="400"/>
      <c r="AN819" s="402"/>
      <c r="AO819" s="393" t="s">
        <v>13598</v>
      </c>
      <c r="AP819" s="368" t="s">
        <v>11249</v>
      </c>
      <c r="AQ819" s="403">
        <v>44161</v>
      </c>
      <c r="AR819" s="121" t="s">
        <v>39</v>
      </c>
      <c r="AS819" s="404"/>
      <c r="AT819" s="404"/>
      <c r="AU819" s="404"/>
      <c r="AV819" s="404"/>
      <c r="AW819" s="404"/>
      <c r="AX819" s="404"/>
      <c r="AY819" s="404"/>
      <c r="AZ819" s="404"/>
      <c r="BA819" s="404"/>
      <c r="BB819" s="404"/>
      <c r="BC819" s="404"/>
      <c r="BD819" s="404"/>
    </row>
    <row r="820" spans="1:56" ht="26.25" customHeight="1">
      <c r="A820" s="398" t="s">
        <v>14346</v>
      </c>
      <c r="B820" s="398" t="s">
        <v>4778</v>
      </c>
      <c r="C820" s="442"/>
      <c r="D820" s="398" t="s">
        <v>4955</v>
      </c>
      <c r="E820" s="63"/>
      <c r="F820" s="617"/>
      <c r="G820" s="41" t="s">
        <v>4781</v>
      </c>
      <c r="H820" s="68" t="s">
        <v>4781</v>
      </c>
      <c r="I820" s="44"/>
      <c r="J820" s="23"/>
      <c r="K820" s="23"/>
      <c r="L820" s="23"/>
      <c r="M820" s="23"/>
      <c r="N820" s="23"/>
      <c r="O820" s="63"/>
      <c r="P820" s="114" t="s">
        <v>14347</v>
      </c>
      <c r="Q820" s="114" t="s">
        <v>14348</v>
      </c>
      <c r="R820" s="63"/>
      <c r="S820" s="63"/>
      <c r="T820" s="114" t="s">
        <v>156</v>
      </c>
      <c r="U820" s="114">
        <v>2020</v>
      </c>
      <c r="V820" s="63"/>
      <c r="W820" s="63"/>
      <c r="X820" s="63"/>
      <c r="Y820" s="63"/>
      <c r="Z820" s="63"/>
      <c r="AA820" s="63"/>
      <c r="AB820" s="63"/>
      <c r="AC820" s="63"/>
      <c r="AD820" s="63"/>
      <c r="AE820" s="400"/>
      <c r="AF820" s="400"/>
      <c r="AG820" s="400"/>
      <c r="AH820" s="400"/>
      <c r="AI820" s="400"/>
      <c r="AJ820" s="400"/>
      <c r="AK820" s="400"/>
      <c r="AL820" s="400"/>
      <c r="AM820" s="400"/>
      <c r="AN820" s="402"/>
      <c r="AO820" s="393" t="s">
        <v>13598</v>
      </c>
      <c r="AP820" s="368" t="s">
        <v>11249</v>
      </c>
      <c r="AQ820" s="403">
        <v>44161</v>
      </c>
      <c r="AR820" s="121" t="s">
        <v>39</v>
      </c>
      <c r="AS820" s="404"/>
      <c r="AT820" s="404"/>
      <c r="AU820" s="404"/>
      <c r="AV820" s="404"/>
      <c r="AW820" s="404"/>
      <c r="AX820" s="404"/>
      <c r="AY820" s="404"/>
      <c r="AZ820" s="404"/>
      <c r="BA820" s="404"/>
      <c r="BB820" s="404"/>
      <c r="BC820" s="404"/>
      <c r="BD820" s="404"/>
    </row>
    <row r="821" spans="1:56" ht="26.25" customHeight="1">
      <c r="A821" s="362" t="s">
        <v>14349</v>
      </c>
      <c r="B821" s="362" t="s">
        <v>4778</v>
      </c>
      <c r="C821" s="362"/>
      <c r="D821" s="362" t="s">
        <v>6413</v>
      </c>
      <c r="E821" s="363"/>
      <c r="F821" s="18"/>
      <c r="G821" s="618"/>
      <c r="H821" s="70" t="s">
        <v>13612</v>
      </c>
      <c r="I821" s="44"/>
      <c r="J821" s="23"/>
      <c r="K821" s="23"/>
      <c r="L821" s="23"/>
      <c r="M821" s="23"/>
      <c r="N821" s="23"/>
      <c r="O821" s="379"/>
      <c r="P821" s="365" t="s">
        <v>14350</v>
      </c>
      <c r="Q821" s="365"/>
      <c r="R821" s="365"/>
      <c r="S821" s="375"/>
      <c r="T821" s="364" t="s">
        <v>156</v>
      </c>
      <c r="U821" s="364">
        <v>2017</v>
      </c>
      <c r="V821" s="392" t="s">
        <v>4783</v>
      </c>
      <c r="W821" s="363"/>
      <c r="X821" s="363"/>
      <c r="Y821" s="365"/>
      <c r="Z821" s="363"/>
      <c r="AA821" s="363"/>
      <c r="AB821" s="363"/>
      <c r="AC821" s="363"/>
      <c r="AD821" s="363"/>
      <c r="AE821" s="363"/>
      <c r="AF821" s="363"/>
      <c r="AG821" s="363"/>
      <c r="AH821" s="363"/>
      <c r="AI821" s="363"/>
      <c r="AJ821" s="363"/>
      <c r="AK821" s="363"/>
      <c r="AL821" s="365" t="s">
        <v>548</v>
      </c>
      <c r="AM821" s="363"/>
      <c r="AN821" s="619"/>
      <c r="AO821" s="393" t="s">
        <v>13598</v>
      </c>
      <c r="AP821" s="368" t="s">
        <v>11249</v>
      </c>
      <c r="AQ821" s="462">
        <v>44027</v>
      </c>
      <c r="AR821" s="463" t="s">
        <v>39</v>
      </c>
      <c r="AS821" s="464"/>
      <c r="AT821" s="464"/>
      <c r="AU821" s="464"/>
      <c r="AV821" s="464"/>
      <c r="AW821" s="464"/>
      <c r="AX821" s="464"/>
      <c r="AY821" s="464"/>
      <c r="AZ821" s="464"/>
      <c r="BA821" s="464"/>
      <c r="BB821" s="464"/>
      <c r="BC821" s="464"/>
      <c r="BD821" s="464"/>
    </row>
    <row r="822" spans="1:56" ht="26.25" customHeight="1">
      <c r="A822" s="398" t="s">
        <v>14349</v>
      </c>
      <c r="B822" s="398" t="s">
        <v>4778</v>
      </c>
      <c r="C822" s="399"/>
      <c r="D822" s="398" t="s">
        <v>6980</v>
      </c>
      <c r="E822" s="400"/>
      <c r="F822" s="401"/>
      <c r="G822" s="41" t="s">
        <v>4781</v>
      </c>
      <c r="H822" s="68" t="s">
        <v>4781</v>
      </c>
      <c r="I822" s="44"/>
      <c r="J822" s="23"/>
      <c r="K822" s="23"/>
      <c r="L822" s="23"/>
      <c r="M822" s="23"/>
      <c r="N822" s="23"/>
      <c r="O822" s="400"/>
      <c r="P822" s="114" t="s">
        <v>14351</v>
      </c>
      <c r="Q822" s="114" t="s">
        <v>14351</v>
      </c>
      <c r="R822" s="400"/>
      <c r="S822" s="400"/>
      <c r="T822" s="114" t="s">
        <v>156</v>
      </c>
      <c r="U822" s="114">
        <v>2020</v>
      </c>
      <c r="V822" s="400"/>
      <c r="W822" s="400"/>
      <c r="X822" s="400"/>
      <c r="Y822" s="400"/>
      <c r="Z822" s="400"/>
      <c r="AA822" s="400"/>
      <c r="AB822" s="400"/>
      <c r="AC822" s="400"/>
      <c r="AD822" s="400"/>
      <c r="AE822" s="400"/>
      <c r="AF822" s="400"/>
      <c r="AG822" s="400"/>
      <c r="AH822" s="400"/>
      <c r="AI822" s="400"/>
      <c r="AJ822" s="400"/>
      <c r="AK822" s="400"/>
      <c r="AL822" s="400"/>
      <c r="AM822" s="400"/>
      <c r="AN822" s="402"/>
      <c r="AO822" s="393" t="s">
        <v>13598</v>
      </c>
      <c r="AP822" s="368" t="s">
        <v>11249</v>
      </c>
      <c r="AQ822" s="403">
        <v>44161</v>
      </c>
      <c r="AR822" s="121" t="s">
        <v>39</v>
      </c>
      <c r="AS822" s="404"/>
      <c r="AT822" s="404"/>
      <c r="AU822" s="404"/>
      <c r="AV822" s="404"/>
      <c r="AW822" s="404"/>
      <c r="AX822" s="404"/>
      <c r="AY822" s="404"/>
      <c r="AZ822" s="404"/>
      <c r="BA822" s="404"/>
      <c r="BB822" s="404"/>
      <c r="BC822" s="404"/>
      <c r="BD822" s="404"/>
    </row>
    <row r="823" spans="1:56" ht="26.25" customHeight="1">
      <c r="A823" s="398" t="s">
        <v>14352</v>
      </c>
      <c r="B823" s="398" t="s">
        <v>4778</v>
      </c>
      <c r="C823" s="442"/>
      <c r="D823" s="398" t="s">
        <v>13604</v>
      </c>
      <c r="E823" s="63"/>
      <c r="F823" s="617"/>
      <c r="G823" s="41" t="s">
        <v>4781</v>
      </c>
      <c r="H823" s="68" t="s">
        <v>4781</v>
      </c>
      <c r="I823" s="44"/>
      <c r="J823" s="23"/>
      <c r="K823" s="23"/>
      <c r="L823" s="23"/>
      <c r="M823" s="23"/>
      <c r="N823" s="23"/>
      <c r="O823" s="63"/>
      <c r="P823" s="114" t="s">
        <v>14353</v>
      </c>
      <c r="Q823" s="114" t="s">
        <v>14353</v>
      </c>
      <c r="R823" s="63"/>
      <c r="S823" s="63"/>
      <c r="T823" s="114" t="s">
        <v>156</v>
      </c>
      <c r="U823" s="114">
        <v>2020</v>
      </c>
      <c r="V823" s="63"/>
      <c r="W823" s="63"/>
      <c r="X823" s="63"/>
      <c r="Y823" s="63"/>
      <c r="Z823" s="63"/>
      <c r="AA823" s="63"/>
      <c r="AB823" s="63"/>
      <c r="AC823" s="63"/>
      <c r="AD823" s="63"/>
      <c r="AE823" s="400"/>
      <c r="AF823" s="400"/>
      <c r="AG823" s="400"/>
      <c r="AH823" s="400"/>
      <c r="AI823" s="400"/>
      <c r="AJ823" s="400"/>
      <c r="AK823" s="400"/>
      <c r="AL823" s="400"/>
      <c r="AM823" s="400"/>
      <c r="AN823" s="402"/>
      <c r="AO823" s="393" t="s">
        <v>13598</v>
      </c>
      <c r="AP823" s="368" t="s">
        <v>11249</v>
      </c>
      <c r="AQ823" s="403">
        <v>44161</v>
      </c>
      <c r="AR823" s="121" t="s">
        <v>39</v>
      </c>
      <c r="AS823" s="404"/>
      <c r="AT823" s="404"/>
      <c r="AU823" s="404"/>
      <c r="AV823" s="404"/>
      <c r="AW823" s="404"/>
      <c r="AX823" s="404"/>
      <c r="AY823" s="404"/>
      <c r="AZ823" s="404"/>
      <c r="BA823" s="404"/>
      <c r="BB823" s="404"/>
      <c r="BC823" s="404"/>
      <c r="BD823" s="404"/>
    </row>
    <row r="824" spans="1:56" ht="26.25" customHeight="1">
      <c r="A824" s="398" t="s">
        <v>14354</v>
      </c>
      <c r="B824" s="398" t="s">
        <v>4778</v>
      </c>
      <c r="C824" s="442"/>
      <c r="D824" s="398" t="s">
        <v>7567</v>
      </c>
      <c r="E824" s="63"/>
      <c r="F824" s="617"/>
      <c r="G824" s="41" t="s">
        <v>4781</v>
      </c>
      <c r="H824" s="68" t="s">
        <v>4781</v>
      </c>
      <c r="I824" s="44"/>
      <c r="J824" s="23"/>
      <c r="K824" s="23"/>
      <c r="L824" s="23"/>
      <c r="M824" s="23"/>
      <c r="N824" s="23"/>
      <c r="O824" s="63"/>
      <c r="P824" s="114" t="s">
        <v>14355</v>
      </c>
      <c r="Q824" s="114" t="s">
        <v>14356</v>
      </c>
      <c r="R824" s="63"/>
      <c r="S824" s="63"/>
      <c r="T824" s="114" t="s">
        <v>156</v>
      </c>
      <c r="U824" s="114">
        <v>2020</v>
      </c>
      <c r="V824" s="63"/>
      <c r="W824" s="63"/>
      <c r="X824" s="63"/>
      <c r="Y824" s="63"/>
      <c r="Z824" s="63"/>
      <c r="AA824" s="63"/>
      <c r="AB824" s="63"/>
      <c r="AC824" s="63"/>
      <c r="AD824" s="63"/>
      <c r="AE824" s="400"/>
      <c r="AF824" s="400"/>
      <c r="AG824" s="400"/>
      <c r="AH824" s="400"/>
      <c r="AI824" s="400"/>
      <c r="AJ824" s="400"/>
      <c r="AK824" s="400"/>
      <c r="AL824" s="400"/>
      <c r="AM824" s="400"/>
      <c r="AN824" s="402"/>
      <c r="AO824" s="393" t="s">
        <v>13598</v>
      </c>
      <c r="AP824" s="368" t="s">
        <v>11249</v>
      </c>
      <c r="AQ824" s="403">
        <v>44161</v>
      </c>
      <c r="AR824" s="121" t="s">
        <v>39</v>
      </c>
      <c r="AS824" s="404"/>
      <c r="AT824" s="404"/>
      <c r="AU824" s="404"/>
      <c r="AV824" s="404"/>
      <c r="AW824" s="404"/>
      <c r="AX824" s="404"/>
      <c r="AY824" s="404"/>
      <c r="AZ824" s="404"/>
      <c r="BA824" s="404"/>
      <c r="BB824" s="404"/>
      <c r="BC824" s="404"/>
      <c r="BD824" s="404"/>
    </row>
    <row r="825" spans="1:56" ht="26.25" customHeight="1">
      <c r="A825" s="398" t="s">
        <v>14357</v>
      </c>
      <c r="B825" s="398" t="s">
        <v>4778</v>
      </c>
      <c r="C825" s="442"/>
      <c r="D825" s="398" t="s">
        <v>7059</v>
      </c>
      <c r="E825" s="63"/>
      <c r="F825" s="617"/>
      <c r="G825" s="41" t="s">
        <v>4781</v>
      </c>
      <c r="H825" s="68" t="s">
        <v>4781</v>
      </c>
      <c r="I825" s="44"/>
      <c r="J825" s="23"/>
      <c r="K825" s="23"/>
      <c r="L825" s="23"/>
      <c r="M825" s="23"/>
      <c r="N825" s="23"/>
      <c r="O825" s="63"/>
      <c r="P825" s="114" t="s">
        <v>14358</v>
      </c>
      <c r="Q825" s="114" t="s">
        <v>14359</v>
      </c>
      <c r="R825" s="63"/>
      <c r="S825" s="63"/>
      <c r="T825" s="114" t="s">
        <v>156</v>
      </c>
      <c r="U825" s="114">
        <v>2020</v>
      </c>
      <c r="V825" s="63"/>
      <c r="W825" s="63"/>
      <c r="X825" s="63"/>
      <c r="Y825" s="63"/>
      <c r="Z825" s="63"/>
      <c r="AA825" s="63"/>
      <c r="AB825" s="63"/>
      <c r="AC825" s="63"/>
      <c r="AD825" s="63"/>
      <c r="AE825" s="400"/>
      <c r="AF825" s="400"/>
      <c r="AG825" s="400"/>
      <c r="AH825" s="400"/>
      <c r="AI825" s="400"/>
      <c r="AJ825" s="400"/>
      <c r="AK825" s="400"/>
      <c r="AL825" s="400"/>
      <c r="AM825" s="400"/>
      <c r="AN825" s="402"/>
      <c r="AO825" s="393" t="s">
        <v>13598</v>
      </c>
      <c r="AP825" s="368" t="s">
        <v>11249</v>
      </c>
      <c r="AQ825" s="403">
        <v>44161</v>
      </c>
      <c r="AR825" s="121" t="s">
        <v>39</v>
      </c>
      <c r="AS825" s="404"/>
      <c r="AT825" s="404"/>
      <c r="AU825" s="404"/>
      <c r="AV825" s="404"/>
      <c r="AW825" s="404"/>
      <c r="AX825" s="404"/>
      <c r="AY825" s="404"/>
      <c r="AZ825" s="404"/>
      <c r="BA825" s="404"/>
      <c r="BB825" s="404"/>
      <c r="BC825" s="404"/>
      <c r="BD825" s="404"/>
    </row>
    <row r="826" spans="1:56" ht="26.25" customHeight="1">
      <c r="A826" s="398" t="s">
        <v>14360</v>
      </c>
      <c r="B826" s="398" t="s">
        <v>4778</v>
      </c>
      <c r="C826" s="442"/>
      <c r="D826" s="398" t="s">
        <v>14361</v>
      </c>
      <c r="E826" s="63"/>
      <c r="F826" s="617"/>
      <c r="G826" s="41" t="s">
        <v>4781</v>
      </c>
      <c r="H826" s="68" t="s">
        <v>4781</v>
      </c>
      <c r="I826" s="44"/>
      <c r="J826" s="23"/>
      <c r="K826" s="23"/>
      <c r="L826" s="23"/>
      <c r="M826" s="23"/>
      <c r="N826" s="23"/>
      <c r="O826" s="63"/>
      <c r="P826" s="114" t="s">
        <v>14362</v>
      </c>
      <c r="Q826" s="114" t="s">
        <v>14362</v>
      </c>
      <c r="R826" s="63"/>
      <c r="S826" s="63"/>
      <c r="T826" s="114" t="s">
        <v>156</v>
      </c>
      <c r="U826" s="114">
        <v>2020</v>
      </c>
      <c r="V826" s="63"/>
      <c r="W826" s="63"/>
      <c r="X826" s="63"/>
      <c r="Y826" s="63"/>
      <c r="Z826" s="63"/>
      <c r="AA826" s="63"/>
      <c r="AB826" s="63"/>
      <c r="AC826" s="63"/>
      <c r="AD826" s="63"/>
      <c r="AE826" s="400"/>
      <c r="AF826" s="400"/>
      <c r="AG826" s="400"/>
      <c r="AH826" s="400"/>
      <c r="AI826" s="400"/>
      <c r="AJ826" s="400"/>
      <c r="AK826" s="400"/>
      <c r="AL826" s="400"/>
      <c r="AM826" s="400"/>
      <c r="AN826" s="402"/>
      <c r="AO826" s="393" t="s">
        <v>13598</v>
      </c>
      <c r="AP826" s="368" t="s">
        <v>11249</v>
      </c>
      <c r="AQ826" s="403">
        <v>44161</v>
      </c>
      <c r="AR826" s="121" t="s">
        <v>39</v>
      </c>
      <c r="AS826" s="404"/>
      <c r="AT826" s="404"/>
      <c r="AU826" s="404"/>
      <c r="AV826" s="404"/>
      <c r="AW826" s="404"/>
      <c r="AX826" s="404"/>
      <c r="AY826" s="404"/>
      <c r="AZ826" s="404"/>
      <c r="BA826" s="404"/>
      <c r="BB826" s="404"/>
      <c r="BC826" s="404"/>
      <c r="BD826" s="404"/>
    </row>
    <row r="827" spans="1:56" ht="26.25" customHeight="1">
      <c r="A827" s="362" t="s">
        <v>14363</v>
      </c>
      <c r="B827" s="362" t="s">
        <v>4778</v>
      </c>
      <c r="C827" s="362"/>
      <c r="D827" s="362" t="s">
        <v>14364</v>
      </c>
      <c r="E827" s="363"/>
      <c r="F827" s="18"/>
      <c r="G827" s="636" t="s">
        <v>11311</v>
      </c>
      <c r="H827" s="70" t="s">
        <v>13612</v>
      </c>
      <c r="I827" s="44"/>
      <c r="J827" s="23"/>
      <c r="K827" s="23"/>
      <c r="L827" s="23"/>
      <c r="M827" s="23"/>
      <c r="N827" s="23"/>
      <c r="O827" s="366" t="s">
        <v>14365</v>
      </c>
      <c r="P827" s="365" t="s">
        <v>13979</v>
      </c>
      <c r="Q827" s="365"/>
      <c r="R827" s="365"/>
      <c r="S827" s="375"/>
      <c r="T827" s="364" t="s">
        <v>156</v>
      </c>
      <c r="U827" s="375"/>
      <c r="V827" s="392" t="s">
        <v>4783</v>
      </c>
      <c r="W827" s="363"/>
      <c r="X827" s="363"/>
      <c r="Y827" s="365"/>
      <c r="Z827" s="363"/>
      <c r="AA827" s="363"/>
      <c r="AB827" s="363"/>
      <c r="AC827" s="363"/>
      <c r="AD827" s="363"/>
      <c r="AE827" s="363"/>
      <c r="AF827" s="363"/>
      <c r="AG827" s="363"/>
      <c r="AH827" s="363"/>
      <c r="AI827" s="363"/>
      <c r="AJ827" s="363"/>
      <c r="AK827" s="363"/>
      <c r="AL827" s="365" t="s">
        <v>548</v>
      </c>
      <c r="AM827" s="363"/>
      <c r="AN827" s="367"/>
      <c r="AO827" s="393" t="s">
        <v>13598</v>
      </c>
      <c r="AP827" s="368" t="s">
        <v>11249</v>
      </c>
      <c r="AQ827" s="462">
        <v>44027</v>
      </c>
      <c r="AR827" s="463" t="s">
        <v>14366</v>
      </c>
      <c r="AS827" s="464"/>
      <c r="AT827" s="464"/>
      <c r="AU827" s="464"/>
      <c r="AV827" s="464"/>
      <c r="AW827" s="464"/>
      <c r="AX827" s="464"/>
      <c r="AY827" s="464"/>
      <c r="AZ827" s="464"/>
      <c r="BA827" s="464"/>
      <c r="BB827" s="464"/>
      <c r="BC827" s="464"/>
      <c r="BD827" s="464"/>
    </row>
    <row r="828" spans="1:56" ht="26.25" customHeight="1">
      <c r="A828" s="398" t="s">
        <v>14367</v>
      </c>
      <c r="B828" s="398" t="s">
        <v>4778</v>
      </c>
      <c r="C828" s="442"/>
      <c r="D828" s="398" t="s">
        <v>4883</v>
      </c>
      <c r="E828" s="63"/>
      <c r="F828" s="617"/>
      <c r="G828" s="41" t="s">
        <v>4781</v>
      </c>
      <c r="H828" s="68" t="s">
        <v>4781</v>
      </c>
      <c r="I828" s="44"/>
      <c r="J828" s="23"/>
      <c r="K828" s="23"/>
      <c r="L828" s="23"/>
      <c r="M828" s="23"/>
      <c r="N828" s="23"/>
      <c r="O828" s="63"/>
      <c r="P828" s="114" t="s">
        <v>14368</v>
      </c>
      <c r="Q828" s="114" t="s">
        <v>14368</v>
      </c>
      <c r="R828" s="63"/>
      <c r="S828" s="63"/>
      <c r="T828" s="114" t="s">
        <v>156</v>
      </c>
      <c r="U828" s="114">
        <v>2020</v>
      </c>
      <c r="V828" s="63"/>
      <c r="W828" s="63"/>
      <c r="X828" s="63"/>
      <c r="Y828" s="63"/>
      <c r="Z828" s="63"/>
      <c r="AA828" s="63"/>
      <c r="AB828" s="63"/>
      <c r="AC828" s="63"/>
      <c r="AD828" s="63"/>
      <c r="AE828" s="400"/>
      <c r="AF828" s="400"/>
      <c r="AG828" s="400"/>
      <c r="AH828" s="400"/>
      <c r="AI828" s="400"/>
      <c r="AJ828" s="400"/>
      <c r="AK828" s="400"/>
      <c r="AL828" s="400"/>
      <c r="AM828" s="400"/>
      <c r="AN828" s="402"/>
      <c r="AO828" s="393" t="s">
        <v>13598</v>
      </c>
      <c r="AP828" s="368" t="s">
        <v>11249</v>
      </c>
      <c r="AQ828" s="403">
        <v>44161</v>
      </c>
      <c r="AR828" s="121" t="s">
        <v>39</v>
      </c>
      <c r="AS828" s="404"/>
      <c r="AT828" s="404"/>
      <c r="AU828" s="404"/>
      <c r="AV828" s="404"/>
      <c r="AW828" s="404"/>
      <c r="AX828" s="404"/>
      <c r="AY828" s="404"/>
      <c r="AZ828" s="404"/>
      <c r="BA828" s="404"/>
      <c r="BB828" s="404"/>
      <c r="BC828" s="404"/>
      <c r="BD828" s="404"/>
    </row>
    <row r="829" spans="1:56" ht="26.25" customHeight="1">
      <c r="A829" s="398" t="s">
        <v>14369</v>
      </c>
      <c r="B829" s="398" t="s">
        <v>4778</v>
      </c>
      <c r="C829" s="442"/>
      <c r="D829" s="398" t="s">
        <v>4951</v>
      </c>
      <c r="E829" s="63"/>
      <c r="F829" s="617"/>
      <c r="G829" s="41" t="s">
        <v>4781</v>
      </c>
      <c r="H829" s="68" t="s">
        <v>4781</v>
      </c>
      <c r="I829" s="44"/>
      <c r="J829" s="23"/>
      <c r="K829" s="23"/>
      <c r="L829" s="23"/>
      <c r="M829" s="23"/>
      <c r="N829" s="23"/>
      <c r="O829" s="63"/>
      <c r="P829" s="114" t="s">
        <v>14370</v>
      </c>
      <c r="Q829" s="114" t="s">
        <v>14370</v>
      </c>
      <c r="R829" s="63"/>
      <c r="S829" s="63"/>
      <c r="T829" s="114" t="s">
        <v>156</v>
      </c>
      <c r="U829" s="114">
        <v>2020</v>
      </c>
      <c r="V829" s="63"/>
      <c r="W829" s="63"/>
      <c r="X829" s="63"/>
      <c r="Y829" s="63"/>
      <c r="Z829" s="63"/>
      <c r="AA829" s="63"/>
      <c r="AB829" s="63"/>
      <c r="AC829" s="63"/>
      <c r="AD829" s="63"/>
      <c r="AE829" s="400"/>
      <c r="AF829" s="400"/>
      <c r="AG829" s="400"/>
      <c r="AH829" s="400"/>
      <c r="AI829" s="400"/>
      <c r="AJ829" s="400"/>
      <c r="AK829" s="400"/>
      <c r="AL829" s="400"/>
      <c r="AM829" s="400"/>
      <c r="AN829" s="402"/>
      <c r="AO829" s="393" t="s">
        <v>13598</v>
      </c>
      <c r="AP829" s="368" t="s">
        <v>11249</v>
      </c>
      <c r="AQ829" s="403">
        <v>44161</v>
      </c>
      <c r="AR829" s="121" t="s">
        <v>39</v>
      </c>
      <c r="AS829" s="404"/>
      <c r="AT829" s="404"/>
      <c r="AU829" s="404"/>
      <c r="AV829" s="404"/>
      <c r="AW829" s="404"/>
      <c r="AX829" s="404"/>
      <c r="AY829" s="404"/>
      <c r="AZ829" s="404"/>
      <c r="BA829" s="404"/>
      <c r="BB829" s="404"/>
      <c r="BC829" s="404"/>
      <c r="BD829" s="404"/>
    </row>
    <row r="830" spans="1:56" ht="26.25" customHeight="1">
      <c r="A830" s="398" t="s">
        <v>14371</v>
      </c>
      <c r="B830" s="398" t="s">
        <v>4778</v>
      </c>
      <c r="C830" s="399"/>
      <c r="D830" s="398" t="s">
        <v>6980</v>
      </c>
      <c r="E830" s="400"/>
      <c r="F830" s="401"/>
      <c r="G830" s="41" t="s">
        <v>4781</v>
      </c>
      <c r="H830" s="68" t="s">
        <v>4781</v>
      </c>
      <c r="I830" s="44"/>
      <c r="J830" s="23"/>
      <c r="K830" s="23"/>
      <c r="L830" s="23"/>
      <c r="M830" s="23"/>
      <c r="N830" s="23"/>
      <c r="O830" s="400"/>
      <c r="P830" s="114" t="s">
        <v>14372</v>
      </c>
      <c r="Q830" s="114" t="s">
        <v>14372</v>
      </c>
      <c r="R830" s="400"/>
      <c r="S830" s="400"/>
      <c r="T830" s="114" t="s">
        <v>156</v>
      </c>
      <c r="U830" s="114">
        <v>2020</v>
      </c>
      <c r="V830" s="400"/>
      <c r="W830" s="400"/>
      <c r="X830" s="400"/>
      <c r="Y830" s="400"/>
      <c r="Z830" s="400"/>
      <c r="AA830" s="400"/>
      <c r="AB830" s="400"/>
      <c r="AC830" s="400"/>
      <c r="AD830" s="400"/>
      <c r="AE830" s="400"/>
      <c r="AF830" s="400"/>
      <c r="AG830" s="400"/>
      <c r="AH830" s="400"/>
      <c r="AI830" s="400"/>
      <c r="AJ830" s="400"/>
      <c r="AK830" s="400"/>
      <c r="AL830" s="400"/>
      <c r="AM830" s="400"/>
      <c r="AN830" s="402"/>
      <c r="AO830" s="393" t="s">
        <v>13598</v>
      </c>
      <c r="AP830" s="368" t="s">
        <v>11249</v>
      </c>
      <c r="AQ830" s="403">
        <v>44161</v>
      </c>
      <c r="AR830" s="121" t="s">
        <v>39</v>
      </c>
      <c r="AS830" s="404"/>
      <c r="AT830" s="404"/>
      <c r="AU830" s="404"/>
      <c r="AV830" s="404"/>
      <c r="AW830" s="404"/>
      <c r="AX830" s="404"/>
      <c r="AY830" s="404"/>
      <c r="AZ830" s="404"/>
      <c r="BA830" s="404"/>
      <c r="BB830" s="404"/>
      <c r="BC830" s="404"/>
      <c r="BD830" s="404"/>
    </row>
    <row r="831" spans="1:56" ht="26.25" customHeight="1">
      <c r="A831" s="398" t="s">
        <v>14373</v>
      </c>
      <c r="B831" s="398" t="s">
        <v>4778</v>
      </c>
      <c r="C831" s="399"/>
      <c r="D831" s="398" t="s">
        <v>14374</v>
      </c>
      <c r="E831" s="400"/>
      <c r="F831" s="401"/>
      <c r="G831" s="41" t="s">
        <v>4781</v>
      </c>
      <c r="H831" s="68" t="s">
        <v>4781</v>
      </c>
      <c r="I831" s="44"/>
      <c r="J831" s="23"/>
      <c r="K831" s="23"/>
      <c r="L831" s="23"/>
      <c r="M831" s="23"/>
      <c r="N831" s="23"/>
      <c r="O831" s="400"/>
      <c r="P831" s="114" t="s">
        <v>14375</v>
      </c>
      <c r="Q831" s="114" t="s">
        <v>14376</v>
      </c>
      <c r="R831" s="400"/>
      <c r="S831" s="400"/>
      <c r="T831" s="114" t="s">
        <v>156</v>
      </c>
      <c r="U831" s="114">
        <v>2020</v>
      </c>
      <c r="V831" s="400"/>
      <c r="W831" s="400"/>
      <c r="X831" s="400"/>
      <c r="Y831" s="400"/>
      <c r="Z831" s="400"/>
      <c r="AA831" s="400"/>
      <c r="AB831" s="400"/>
      <c r="AC831" s="400"/>
      <c r="AD831" s="400"/>
      <c r="AE831" s="400"/>
      <c r="AF831" s="400"/>
      <c r="AG831" s="400"/>
      <c r="AH831" s="400"/>
      <c r="AI831" s="400"/>
      <c r="AJ831" s="400"/>
      <c r="AK831" s="400"/>
      <c r="AL831" s="400"/>
      <c r="AM831" s="400"/>
      <c r="AN831" s="402"/>
      <c r="AO831" s="393" t="s">
        <v>13598</v>
      </c>
      <c r="AP831" s="368" t="s">
        <v>11249</v>
      </c>
      <c r="AQ831" s="403">
        <v>44161</v>
      </c>
      <c r="AR831" s="121" t="s">
        <v>39</v>
      </c>
      <c r="AS831" s="404"/>
      <c r="AT831" s="404"/>
      <c r="AU831" s="404"/>
      <c r="AV831" s="404"/>
      <c r="AW831" s="404"/>
      <c r="AX831" s="404"/>
      <c r="AY831" s="404"/>
      <c r="AZ831" s="404"/>
      <c r="BA831" s="404"/>
      <c r="BB831" s="404"/>
      <c r="BC831" s="404"/>
      <c r="BD831" s="404"/>
    </row>
    <row r="832" spans="1:56" ht="26.25" customHeight="1">
      <c r="A832" s="398" t="s">
        <v>14377</v>
      </c>
      <c r="B832" s="398" t="s">
        <v>4778</v>
      </c>
      <c r="C832" s="399"/>
      <c r="D832" s="398" t="s">
        <v>7059</v>
      </c>
      <c r="E832" s="400"/>
      <c r="F832" s="401"/>
      <c r="G832" s="41" t="s">
        <v>4781</v>
      </c>
      <c r="H832" s="68" t="s">
        <v>4781</v>
      </c>
      <c r="I832" s="44"/>
      <c r="J832" s="23"/>
      <c r="K832" s="23"/>
      <c r="L832" s="23"/>
      <c r="M832" s="23"/>
      <c r="N832" s="23"/>
      <c r="O832" s="400"/>
      <c r="P832" s="114" t="s">
        <v>14378</v>
      </c>
      <c r="Q832" s="114" t="s">
        <v>14378</v>
      </c>
      <c r="R832" s="400"/>
      <c r="S832" s="400"/>
      <c r="T832" s="114" t="s">
        <v>156</v>
      </c>
      <c r="U832" s="114">
        <v>2020</v>
      </c>
      <c r="V832" s="400"/>
      <c r="W832" s="400"/>
      <c r="X832" s="400"/>
      <c r="Y832" s="400"/>
      <c r="Z832" s="400"/>
      <c r="AA832" s="400"/>
      <c r="AB832" s="400"/>
      <c r="AC832" s="400"/>
      <c r="AD832" s="400"/>
      <c r="AE832" s="400"/>
      <c r="AF832" s="400"/>
      <c r="AG832" s="400"/>
      <c r="AH832" s="400"/>
      <c r="AI832" s="400"/>
      <c r="AJ832" s="400"/>
      <c r="AK832" s="400"/>
      <c r="AL832" s="400"/>
      <c r="AM832" s="400"/>
      <c r="AN832" s="402"/>
      <c r="AO832" s="393" t="s">
        <v>13598</v>
      </c>
      <c r="AP832" s="368" t="s">
        <v>11249</v>
      </c>
      <c r="AQ832" s="403">
        <v>44161</v>
      </c>
      <c r="AR832" s="121" t="s">
        <v>39</v>
      </c>
      <c r="AS832" s="404"/>
      <c r="AT832" s="404"/>
      <c r="AU832" s="404"/>
      <c r="AV832" s="404"/>
      <c r="AW832" s="404"/>
      <c r="AX832" s="404"/>
      <c r="AY832" s="404"/>
      <c r="AZ832" s="404"/>
      <c r="BA832" s="404"/>
      <c r="BB832" s="404"/>
      <c r="BC832" s="404"/>
      <c r="BD832" s="404"/>
    </row>
    <row r="833" spans="1:56" ht="26.25" customHeight="1">
      <c r="A833" s="398" t="s">
        <v>14379</v>
      </c>
      <c r="B833" s="398" t="s">
        <v>4778</v>
      </c>
      <c r="C833" s="442"/>
      <c r="D833" s="398" t="s">
        <v>5661</v>
      </c>
      <c r="E833" s="63"/>
      <c r="F833" s="617"/>
      <c r="G833" s="41" t="s">
        <v>4781</v>
      </c>
      <c r="H833" s="68" t="s">
        <v>4781</v>
      </c>
      <c r="I833" s="44"/>
      <c r="J833" s="23"/>
      <c r="K833" s="23"/>
      <c r="L833" s="23"/>
      <c r="M833" s="23"/>
      <c r="N833" s="23"/>
      <c r="O833" s="63"/>
      <c r="P833" s="114" t="s">
        <v>14380</v>
      </c>
      <c r="Q833" s="114" t="s">
        <v>14380</v>
      </c>
      <c r="R833" s="63"/>
      <c r="S833" s="63"/>
      <c r="T833" s="114" t="s">
        <v>156</v>
      </c>
      <c r="U833" s="114">
        <v>2020</v>
      </c>
      <c r="V833" s="63"/>
      <c r="W833" s="63"/>
      <c r="X833" s="63"/>
      <c r="Y833" s="63"/>
      <c r="Z833" s="63"/>
      <c r="AA833" s="63"/>
      <c r="AB833" s="63"/>
      <c r="AC833" s="63"/>
      <c r="AD833" s="63"/>
      <c r="AE833" s="400"/>
      <c r="AF833" s="400"/>
      <c r="AG833" s="400"/>
      <c r="AH833" s="400"/>
      <c r="AI833" s="400"/>
      <c r="AJ833" s="400"/>
      <c r="AK833" s="400"/>
      <c r="AL833" s="400"/>
      <c r="AM833" s="400"/>
      <c r="AN833" s="402"/>
      <c r="AO833" s="393" t="s">
        <v>13598</v>
      </c>
      <c r="AP833" s="368" t="s">
        <v>11249</v>
      </c>
      <c r="AQ833" s="403">
        <v>44161</v>
      </c>
      <c r="AR833" s="121" t="s">
        <v>39</v>
      </c>
      <c r="AS833" s="404"/>
      <c r="AT833" s="404"/>
      <c r="AU833" s="404"/>
      <c r="AV833" s="404"/>
      <c r="AW833" s="404"/>
      <c r="AX833" s="404"/>
      <c r="AY833" s="404"/>
      <c r="AZ833" s="404"/>
      <c r="BA833" s="404"/>
      <c r="BB833" s="404"/>
      <c r="BC833" s="404"/>
      <c r="BD833" s="404"/>
    </row>
    <row r="834" spans="1:56" ht="26.25" customHeight="1">
      <c r="A834" s="398" t="s">
        <v>14381</v>
      </c>
      <c r="B834" s="398" t="s">
        <v>4778</v>
      </c>
      <c r="C834" s="399"/>
      <c r="D834" s="398" t="s">
        <v>4839</v>
      </c>
      <c r="E834" s="400"/>
      <c r="F834" s="401"/>
      <c r="G834" s="41" t="s">
        <v>4781</v>
      </c>
      <c r="H834" s="68" t="s">
        <v>4781</v>
      </c>
      <c r="I834" s="44"/>
      <c r="J834" s="23"/>
      <c r="K834" s="23"/>
      <c r="L834" s="23"/>
      <c r="M834" s="23"/>
      <c r="N834" s="23"/>
      <c r="O834" s="400"/>
      <c r="P834" s="114" t="s">
        <v>14382</v>
      </c>
      <c r="Q834" s="114" t="s">
        <v>14382</v>
      </c>
      <c r="R834" s="400"/>
      <c r="S834" s="400"/>
      <c r="T834" s="114" t="s">
        <v>156</v>
      </c>
      <c r="U834" s="114">
        <v>2020</v>
      </c>
      <c r="V834" s="400"/>
      <c r="W834" s="400"/>
      <c r="X834" s="400"/>
      <c r="Y834" s="400"/>
      <c r="Z834" s="400"/>
      <c r="AA834" s="400"/>
      <c r="AB834" s="400"/>
      <c r="AC834" s="400"/>
      <c r="AD834" s="400"/>
      <c r="AE834" s="400"/>
      <c r="AF834" s="400"/>
      <c r="AG834" s="400"/>
      <c r="AH834" s="400"/>
      <c r="AI834" s="400"/>
      <c r="AJ834" s="400"/>
      <c r="AK834" s="400"/>
      <c r="AL834" s="400"/>
      <c r="AM834" s="400"/>
      <c r="AN834" s="402"/>
      <c r="AO834" s="393" t="s">
        <v>13598</v>
      </c>
      <c r="AP834" s="368" t="s">
        <v>11249</v>
      </c>
      <c r="AQ834" s="403">
        <v>44161</v>
      </c>
      <c r="AR834" s="121" t="s">
        <v>39</v>
      </c>
      <c r="AS834" s="404"/>
      <c r="AT834" s="404"/>
      <c r="AU834" s="404"/>
      <c r="AV834" s="404"/>
      <c r="AW834" s="404"/>
      <c r="AX834" s="404"/>
      <c r="AY834" s="404"/>
      <c r="AZ834" s="404"/>
      <c r="BA834" s="404"/>
      <c r="BB834" s="404"/>
      <c r="BC834" s="404"/>
      <c r="BD834" s="404"/>
    </row>
    <row r="835" spans="1:56" ht="26.25" customHeight="1">
      <c r="A835" s="398" t="s">
        <v>14383</v>
      </c>
      <c r="B835" s="398" t="s">
        <v>4778</v>
      </c>
      <c r="C835" s="442"/>
      <c r="D835" s="398" t="s">
        <v>7530</v>
      </c>
      <c r="E835" s="63"/>
      <c r="F835" s="617"/>
      <c r="G835" s="41" t="s">
        <v>4781</v>
      </c>
      <c r="H835" s="68" t="s">
        <v>4781</v>
      </c>
      <c r="I835" s="44"/>
      <c r="J835" s="23"/>
      <c r="K835" s="23"/>
      <c r="L835" s="23"/>
      <c r="M835" s="23"/>
      <c r="N835" s="23"/>
      <c r="O835" s="63"/>
      <c r="P835" s="114" t="s">
        <v>14384</v>
      </c>
      <c r="Q835" s="114" t="s">
        <v>14385</v>
      </c>
      <c r="R835" s="63"/>
      <c r="S835" s="63"/>
      <c r="T835" s="114" t="s">
        <v>156</v>
      </c>
      <c r="U835" s="114">
        <v>2020</v>
      </c>
      <c r="V835" s="63"/>
      <c r="W835" s="63"/>
      <c r="X835" s="63"/>
      <c r="Y835" s="63"/>
      <c r="Z835" s="63"/>
      <c r="AA835" s="63"/>
      <c r="AB835" s="63"/>
      <c r="AC835" s="63"/>
      <c r="AD835" s="63"/>
      <c r="AE835" s="400"/>
      <c r="AF835" s="400"/>
      <c r="AG835" s="400"/>
      <c r="AH835" s="400"/>
      <c r="AI835" s="400"/>
      <c r="AJ835" s="400"/>
      <c r="AK835" s="400"/>
      <c r="AL835" s="400"/>
      <c r="AM835" s="400"/>
      <c r="AN835" s="402"/>
      <c r="AO835" s="393" t="s">
        <v>13598</v>
      </c>
      <c r="AP835" s="368" t="s">
        <v>11249</v>
      </c>
      <c r="AQ835" s="403">
        <v>44161</v>
      </c>
      <c r="AR835" s="121" t="s">
        <v>39</v>
      </c>
      <c r="AS835" s="404"/>
      <c r="AT835" s="404"/>
      <c r="AU835" s="404"/>
      <c r="AV835" s="404"/>
      <c r="AW835" s="404"/>
      <c r="AX835" s="404"/>
      <c r="AY835" s="404"/>
      <c r="AZ835" s="404"/>
      <c r="BA835" s="404"/>
      <c r="BB835" s="404"/>
      <c r="BC835" s="404"/>
      <c r="BD835" s="404"/>
    </row>
    <row r="836" spans="1:56" ht="26.25" customHeight="1">
      <c r="A836" s="398" t="s">
        <v>14386</v>
      </c>
      <c r="B836" s="398" t="s">
        <v>4778</v>
      </c>
      <c r="C836" s="399"/>
      <c r="D836" s="398" t="s">
        <v>4883</v>
      </c>
      <c r="E836" s="400"/>
      <c r="F836" s="401"/>
      <c r="G836" s="41" t="s">
        <v>4781</v>
      </c>
      <c r="H836" s="68" t="s">
        <v>4781</v>
      </c>
      <c r="I836" s="44"/>
      <c r="J836" s="23"/>
      <c r="K836" s="23"/>
      <c r="L836" s="23"/>
      <c r="M836" s="23"/>
      <c r="N836" s="23"/>
      <c r="O836" s="400"/>
      <c r="P836" s="114" t="s">
        <v>14387</v>
      </c>
      <c r="Q836" s="114" t="s">
        <v>14387</v>
      </c>
      <c r="R836" s="400"/>
      <c r="S836" s="400"/>
      <c r="T836" s="114" t="s">
        <v>156</v>
      </c>
      <c r="U836" s="114">
        <v>2020</v>
      </c>
      <c r="V836" s="400"/>
      <c r="W836" s="400"/>
      <c r="X836" s="400"/>
      <c r="Y836" s="400"/>
      <c r="Z836" s="400"/>
      <c r="AA836" s="400"/>
      <c r="AB836" s="400"/>
      <c r="AC836" s="400"/>
      <c r="AD836" s="400"/>
      <c r="AE836" s="400"/>
      <c r="AF836" s="400"/>
      <c r="AG836" s="400"/>
      <c r="AH836" s="400"/>
      <c r="AI836" s="400"/>
      <c r="AJ836" s="400"/>
      <c r="AK836" s="400"/>
      <c r="AL836" s="400"/>
      <c r="AM836" s="400"/>
      <c r="AN836" s="402"/>
      <c r="AO836" s="393" t="s">
        <v>13598</v>
      </c>
      <c r="AP836" s="368" t="s">
        <v>11249</v>
      </c>
      <c r="AQ836" s="403">
        <v>44161</v>
      </c>
      <c r="AR836" s="121" t="s">
        <v>39</v>
      </c>
      <c r="AS836" s="404"/>
      <c r="AT836" s="404"/>
      <c r="AU836" s="404"/>
      <c r="AV836" s="404"/>
      <c r="AW836" s="404"/>
      <c r="AX836" s="404"/>
      <c r="AY836" s="404"/>
      <c r="AZ836" s="404"/>
      <c r="BA836" s="404"/>
      <c r="BB836" s="404"/>
      <c r="BC836" s="404"/>
      <c r="BD836" s="404"/>
    </row>
    <row r="837" spans="1:56" ht="26.25" customHeight="1">
      <c r="A837" s="398" t="s">
        <v>14388</v>
      </c>
      <c r="B837" s="398" t="s">
        <v>4778</v>
      </c>
      <c r="C837" s="442"/>
      <c r="D837" s="398" t="s">
        <v>7059</v>
      </c>
      <c r="E837" s="63"/>
      <c r="F837" s="617"/>
      <c r="G837" s="41" t="s">
        <v>4781</v>
      </c>
      <c r="H837" s="68" t="s">
        <v>4781</v>
      </c>
      <c r="I837" s="44"/>
      <c r="J837" s="23"/>
      <c r="K837" s="23"/>
      <c r="L837" s="23"/>
      <c r="M837" s="23"/>
      <c r="N837" s="23"/>
      <c r="O837" s="63"/>
      <c r="P837" s="114" t="s">
        <v>14389</v>
      </c>
      <c r="Q837" s="114" t="s">
        <v>14390</v>
      </c>
      <c r="R837" s="63"/>
      <c r="S837" s="63"/>
      <c r="T837" s="114" t="s">
        <v>156</v>
      </c>
      <c r="U837" s="114">
        <v>2020</v>
      </c>
      <c r="V837" s="63"/>
      <c r="W837" s="63"/>
      <c r="X837" s="63"/>
      <c r="Y837" s="63"/>
      <c r="Z837" s="63"/>
      <c r="AA837" s="63"/>
      <c r="AB837" s="63"/>
      <c r="AC837" s="63"/>
      <c r="AD837" s="63"/>
      <c r="AE837" s="400"/>
      <c r="AF837" s="400"/>
      <c r="AG837" s="400"/>
      <c r="AH837" s="400"/>
      <c r="AI837" s="400"/>
      <c r="AJ837" s="400"/>
      <c r="AK837" s="400"/>
      <c r="AL837" s="400"/>
      <c r="AM837" s="400"/>
      <c r="AN837" s="402"/>
      <c r="AO837" s="393" t="s">
        <v>13598</v>
      </c>
      <c r="AP837" s="368" t="s">
        <v>11249</v>
      </c>
      <c r="AQ837" s="403">
        <v>44161</v>
      </c>
      <c r="AR837" s="121" t="s">
        <v>39</v>
      </c>
      <c r="AS837" s="404"/>
      <c r="AT837" s="404"/>
      <c r="AU837" s="404"/>
      <c r="AV837" s="404"/>
      <c r="AW837" s="404"/>
      <c r="AX837" s="404"/>
      <c r="AY837" s="404"/>
      <c r="AZ837" s="404"/>
      <c r="BA837" s="404"/>
      <c r="BB837" s="404"/>
      <c r="BC837" s="404"/>
      <c r="BD837" s="404"/>
    </row>
    <row r="838" spans="1:56" ht="26.25" customHeight="1">
      <c r="A838" s="398" t="s">
        <v>14391</v>
      </c>
      <c r="B838" s="398" t="s">
        <v>4778</v>
      </c>
      <c r="C838" s="442"/>
      <c r="D838" s="398" t="s">
        <v>7530</v>
      </c>
      <c r="E838" s="63"/>
      <c r="F838" s="617"/>
      <c r="G838" s="41" t="s">
        <v>4781</v>
      </c>
      <c r="H838" s="68" t="s">
        <v>4781</v>
      </c>
      <c r="I838" s="44"/>
      <c r="J838" s="23"/>
      <c r="K838" s="23"/>
      <c r="L838" s="23"/>
      <c r="M838" s="23"/>
      <c r="N838" s="23"/>
      <c r="O838" s="63"/>
      <c r="P838" s="114" t="s">
        <v>14392</v>
      </c>
      <c r="Q838" s="114" t="s">
        <v>14392</v>
      </c>
      <c r="R838" s="63"/>
      <c r="S838" s="63"/>
      <c r="T838" s="114" t="s">
        <v>156</v>
      </c>
      <c r="U838" s="114">
        <v>2020</v>
      </c>
      <c r="V838" s="63"/>
      <c r="W838" s="63"/>
      <c r="X838" s="63"/>
      <c r="Y838" s="63"/>
      <c r="Z838" s="63"/>
      <c r="AA838" s="63"/>
      <c r="AB838" s="63"/>
      <c r="AC838" s="63"/>
      <c r="AD838" s="63"/>
      <c r="AE838" s="400"/>
      <c r="AF838" s="400"/>
      <c r="AG838" s="400"/>
      <c r="AH838" s="400"/>
      <c r="AI838" s="400"/>
      <c r="AJ838" s="400"/>
      <c r="AK838" s="400"/>
      <c r="AL838" s="400"/>
      <c r="AM838" s="400"/>
      <c r="AN838" s="402"/>
      <c r="AO838" s="393" t="s">
        <v>13598</v>
      </c>
      <c r="AP838" s="368" t="s">
        <v>11249</v>
      </c>
      <c r="AQ838" s="403">
        <v>44161</v>
      </c>
      <c r="AR838" s="121" t="s">
        <v>39</v>
      </c>
      <c r="AS838" s="404"/>
      <c r="AT838" s="404"/>
      <c r="AU838" s="404"/>
      <c r="AV838" s="404"/>
      <c r="AW838" s="404"/>
      <c r="AX838" s="404"/>
      <c r="AY838" s="404"/>
      <c r="AZ838" s="404"/>
      <c r="BA838" s="404"/>
      <c r="BB838" s="404"/>
      <c r="BC838" s="404"/>
      <c r="BD838" s="404"/>
    </row>
    <row r="839" spans="1:56" ht="26.25" customHeight="1">
      <c r="A839" s="362" t="s">
        <v>14393</v>
      </c>
      <c r="B839" s="362" t="s">
        <v>4778</v>
      </c>
      <c r="C839" s="362"/>
      <c r="D839" s="362" t="s">
        <v>5489</v>
      </c>
      <c r="E839" s="363"/>
      <c r="F839" s="18"/>
      <c r="G839" s="618"/>
      <c r="H839" s="70" t="s">
        <v>13612</v>
      </c>
      <c r="I839" s="44"/>
      <c r="J839" s="23"/>
      <c r="K839" s="23"/>
      <c r="L839" s="23"/>
      <c r="M839" s="23"/>
      <c r="N839" s="23"/>
      <c r="O839" s="379"/>
      <c r="P839" s="365" t="s">
        <v>14394</v>
      </c>
      <c r="Q839" s="365"/>
      <c r="R839" s="365"/>
      <c r="S839" s="375"/>
      <c r="T839" s="364" t="s">
        <v>156</v>
      </c>
      <c r="U839" s="364">
        <v>2017</v>
      </c>
      <c r="V839" s="392" t="s">
        <v>4783</v>
      </c>
      <c r="W839" s="363"/>
      <c r="X839" s="363"/>
      <c r="Y839" s="365"/>
      <c r="Z839" s="363"/>
      <c r="AA839" s="363"/>
      <c r="AB839" s="363"/>
      <c r="AC839" s="363"/>
      <c r="AD839" s="363"/>
      <c r="AE839" s="363"/>
      <c r="AF839" s="363"/>
      <c r="AG839" s="363"/>
      <c r="AH839" s="363"/>
      <c r="AI839" s="363"/>
      <c r="AJ839" s="363"/>
      <c r="AK839" s="363"/>
      <c r="AL839" s="365" t="s">
        <v>548</v>
      </c>
      <c r="AM839" s="363"/>
      <c r="AN839" s="619"/>
      <c r="AO839" s="393" t="s">
        <v>13598</v>
      </c>
      <c r="AP839" s="368" t="s">
        <v>11249</v>
      </c>
      <c r="AQ839" s="462">
        <v>44027</v>
      </c>
      <c r="AR839" s="463" t="s">
        <v>39</v>
      </c>
      <c r="AS839" s="464"/>
      <c r="AT839" s="464"/>
      <c r="AU839" s="464"/>
      <c r="AV839" s="464"/>
      <c r="AW839" s="464"/>
      <c r="AX839" s="464"/>
      <c r="AY839" s="464"/>
      <c r="AZ839" s="464"/>
      <c r="BA839" s="464"/>
      <c r="BB839" s="464"/>
      <c r="BC839" s="464"/>
      <c r="BD839" s="464"/>
    </row>
    <row r="840" spans="1:56" ht="26.25" customHeight="1">
      <c r="A840" s="362" t="s">
        <v>14395</v>
      </c>
      <c r="B840" s="362" t="s">
        <v>4778</v>
      </c>
      <c r="C840" s="362"/>
      <c r="D840" s="362" t="s">
        <v>5364</v>
      </c>
      <c r="E840" s="363"/>
      <c r="F840" s="18"/>
      <c r="G840" s="618"/>
      <c r="H840" s="70" t="s">
        <v>13612</v>
      </c>
      <c r="I840" s="44"/>
      <c r="J840" s="23"/>
      <c r="K840" s="23"/>
      <c r="L840" s="23"/>
      <c r="M840" s="23"/>
      <c r="N840" s="23"/>
      <c r="O840" s="379"/>
      <c r="P840" s="365" t="s">
        <v>14396</v>
      </c>
      <c r="Q840" s="365"/>
      <c r="R840" s="365"/>
      <c r="S840" s="375"/>
      <c r="T840" s="364" t="s">
        <v>156</v>
      </c>
      <c r="U840" s="364">
        <v>2017</v>
      </c>
      <c r="V840" s="392" t="s">
        <v>4783</v>
      </c>
      <c r="W840" s="363"/>
      <c r="X840" s="363"/>
      <c r="Y840" s="365"/>
      <c r="Z840" s="363"/>
      <c r="AA840" s="363"/>
      <c r="AB840" s="363"/>
      <c r="AC840" s="363"/>
      <c r="AD840" s="363"/>
      <c r="AE840" s="363"/>
      <c r="AF840" s="363"/>
      <c r="AG840" s="363"/>
      <c r="AH840" s="363"/>
      <c r="AI840" s="363"/>
      <c r="AJ840" s="363"/>
      <c r="AK840" s="363"/>
      <c r="AL840" s="365" t="s">
        <v>548</v>
      </c>
      <c r="AM840" s="363"/>
      <c r="AN840" s="619"/>
      <c r="AO840" s="393" t="s">
        <v>13598</v>
      </c>
      <c r="AP840" s="368" t="s">
        <v>11249</v>
      </c>
      <c r="AQ840" s="462">
        <v>44027</v>
      </c>
      <c r="AR840" s="463" t="s">
        <v>39</v>
      </c>
      <c r="AS840" s="464"/>
      <c r="AT840" s="464"/>
      <c r="AU840" s="464"/>
      <c r="AV840" s="464"/>
      <c r="AW840" s="464"/>
      <c r="AX840" s="464"/>
      <c r="AY840" s="464"/>
      <c r="AZ840" s="464"/>
      <c r="BA840" s="464"/>
      <c r="BB840" s="464"/>
      <c r="BC840" s="464"/>
      <c r="BD840" s="464"/>
    </row>
    <row r="841" spans="1:56" ht="26.25" customHeight="1">
      <c r="A841" s="398" t="s">
        <v>14397</v>
      </c>
      <c r="B841" s="398" t="s">
        <v>4778</v>
      </c>
      <c r="C841" s="399"/>
      <c r="D841" s="398" t="s">
        <v>13841</v>
      </c>
      <c r="E841" s="400"/>
      <c r="F841" s="401"/>
      <c r="G841" s="41" t="s">
        <v>4781</v>
      </c>
      <c r="H841" s="68" t="s">
        <v>4781</v>
      </c>
      <c r="I841" s="44"/>
      <c r="J841" s="23"/>
      <c r="K841" s="23"/>
      <c r="L841" s="23"/>
      <c r="M841" s="23"/>
      <c r="N841" s="23"/>
      <c r="O841" s="400"/>
      <c r="P841" s="114" t="s">
        <v>14398</v>
      </c>
      <c r="Q841" s="114" t="s">
        <v>14398</v>
      </c>
      <c r="R841" s="400"/>
      <c r="S841" s="400"/>
      <c r="T841" s="114" t="s">
        <v>156</v>
      </c>
      <c r="U841" s="114">
        <v>2020</v>
      </c>
      <c r="V841" s="400"/>
      <c r="W841" s="400"/>
      <c r="X841" s="400"/>
      <c r="Y841" s="400"/>
      <c r="Z841" s="400"/>
      <c r="AA841" s="400"/>
      <c r="AB841" s="400"/>
      <c r="AC841" s="400"/>
      <c r="AD841" s="400"/>
      <c r="AE841" s="400"/>
      <c r="AF841" s="400"/>
      <c r="AG841" s="400"/>
      <c r="AH841" s="400"/>
      <c r="AI841" s="400"/>
      <c r="AJ841" s="400"/>
      <c r="AK841" s="400"/>
      <c r="AL841" s="400"/>
      <c r="AM841" s="400"/>
      <c r="AN841" s="402"/>
      <c r="AO841" s="393" t="s">
        <v>13598</v>
      </c>
      <c r="AP841" s="368" t="s">
        <v>11249</v>
      </c>
      <c r="AQ841" s="403">
        <v>44161</v>
      </c>
      <c r="AR841" s="121" t="s">
        <v>39</v>
      </c>
      <c r="AS841" s="404"/>
      <c r="AT841" s="404"/>
      <c r="AU841" s="404"/>
      <c r="AV841" s="404"/>
      <c r="AW841" s="404"/>
      <c r="AX841" s="404"/>
      <c r="AY841" s="404"/>
      <c r="AZ841" s="404"/>
      <c r="BA841" s="404"/>
      <c r="BB841" s="404"/>
      <c r="BC841" s="404"/>
      <c r="BD841" s="404"/>
    </row>
    <row r="842" spans="1:56" ht="26.25" customHeight="1">
      <c r="A842" s="398" t="s">
        <v>14399</v>
      </c>
      <c r="B842" s="398" t="s">
        <v>4778</v>
      </c>
      <c r="C842" s="399"/>
      <c r="D842" s="398" t="s">
        <v>13775</v>
      </c>
      <c r="E842" s="400"/>
      <c r="F842" s="401"/>
      <c r="G842" s="41" t="s">
        <v>4781</v>
      </c>
      <c r="H842" s="68" t="s">
        <v>4781</v>
      </c>
      <c r="I842" s="44"/>
      <c r="J842" s="23"/>
      <c r="K842" s="23"/>
      <c r="L842" s="23"/>
      <c r="M842" s="23"/>
      <c r="N842" s="23"/>
      <c r="O842" s="400"/>
      <c r="P842" s="114" t="s">
        <v>14400</v>
      </c>
      <c r="Q842" s="114" t="s">
        <v>14400</v>
      </c>
      <c r="R842" s="400"/>
      <c r="S842" s="400"/>
      <c r="T842" s="114" t="s">
        <v>156</v>
      </c>
      <c r="U842" s="114">
        <v>2020</v>
      </c>
      <c r="V842" s="400"/>
      <c r="W842" s="400"/>
      <c r="X842" s="400"/>
      <c r="Y842" s="400"/>
      <c r="Z842" s="400"/>
      <c r="AA842" s="400"/>
      <c r="AB842" s="400"/>
      <c r="AC842" s="400"/>
      <c r="AD842" s="400"/>
      <c r="AE842" s="400"/>
      <c r="AF842" s="400"/>
      <c r="AG842" s="400"/>
      <c r="AH842" s="400"/>
      <c r="AI842" s="400"/>
      <c r="AJ842" s="400"/>
      <c r="AK842" s="400"/>
      <c r="AL842" s="400"/>
      <c r="AM842" s="400"/>
      <c r="AN842" s="402"/>
      <c r="AO842" s="393" t="s">
        <v>13598</v>
      </c>
      <c r="AP842" s="368" t="s">
        <v>11249</v>
      </c>
      <c r="AQ842" s="403">
        <v>44161</v>
      </c>
      <c r="AR842" s="121" t="s">
        <v>39</v>
      </c>
      <c r="AS842" s="404"/>
      <c r="AT842" s="404"/>
      <c r="AU842" s="404"/>
      <c r="AV842" s="404"/>
      <c r="AW842" s="404"/>
      <c r="AX842" s="404"/>
      <c r="AY842" s="404"/>
      <c r="AZ842" s="404"/>
      <c r="BA842" s="404"/>
      <c r="BB842" s="404"/>
      <c r="BC842" s="404"/>
      <c r="BD842" s="404"/>
    </row>
    <row r="843" spans="1:56" ht="26.25" customHeight="1">
      <c r="A843" s="362" t="s">
        <v>14401</v>
      </c>
      <c r="B843" s="362" t="s">
        <v>4778</v>
      </c>
      <c r="C843" s="362"/>
      <c r="D843" s="362" t="s">
        <v>5296</v>
      </c>
      <c r="E843" s="363"/>
      <c r="F843" s="18"/>
      <c r="G843" s="618"/>
      <c r="H843" s="70" t="s">
        <v>13612</v>
      </c>
      <c r="I843" s="44"/>
      <c r="J843" s="23"/>
      <c r="K843" s="23"/>
      <c r="L843" s="23"/>
      <c r="M843" s="23"/>
      <c r="N843" s="23"/>
      <c r="O843" s="379"/>
      <c r="P843" s="365" t="s">
        <v>14402</v>
      </c>
      <c r="Q843" s="365"/>
      <c r="R843" s="365"/>
      <c r="S843" s="375"/>
      <c r="T843" s="364" t="s">
        <v>156</v>
      </c>
      <c r="U843" s="364">
        <v>2017</v>
      </c>
      <c r="V843" s="392" t="s">
        <v>4783</v>
      </c>
      <c r="W843" s="363"/>
      <c r="X843" s="363"/>
      <c r="Y843" s="365"/>
      <c r="Z843" s="363"/>
      <c r="AA843" s="363"/>
      <c r="AB843" s="363"/>
      <c r="AC843" s="363"/>
      <c r="AD843" s="363"/>
      <c r="AE843" s="363"/>
      <c r="AF843" s="363"/>
      <c r="AG843" s="363"/>
      <c r="AH843" s="363"/>
      <c r="AI843" s="363"/>
      <c r="AJ843" s="363"/>
      <c r="AK843" s="363"/>
      <c r="AL843" s="365" t="s">
        <v>548</v>
      </c>
      <c r="AM843" s="363"/>
      <c r="AN843" s="619"/>
      <c r="AO843" s="393" t="s">
        <v>13598</v>
      </c>
      <c r="AP843" s="368" t="s">
        <v>11249</v>
      </c>
      <c r="AQ843" s="462">
        <v>44027</v>
      </c>
      <c r="AR843" s="463" t="s">
        <v>39</v>
      </c>
      <c r="AS843" s="464"/>
      <c r="AT843" s="464"/>
      <c r="AU843" s="464"/>
      <c r="AV843" s="464"/>
      <c r="AW843" s="464"/>
      <c r="AX843" s="464"/>
      <c r="AY843" s="464"/>
      <c r="AZ843" s="464"/>
      <c r="BA843" s="464"/>
      <c r="BB843" s="464"/>
      <c r="BC843" s="464"/>
      <c r="BD843" s="464"/>
    </row>
    <row r="844" spans="1:56" ht="26.25" customHeight="1">
      <c r="A844" s="398" t="s">
        <v>14401</v>
      </c>
      <c r="B844" s="398" t="s">
        <v>4778</v>
      </c>
      <c r="C844" s="399"/>
      <c r="D844" s="398" t="s">
        <v>6650</v>
      </c>
      <c r="E844" s="400"/>
      <c r="F844" s="401"/>
      <c r="G844" s="41" t="s">
        <v>4781</v>
      </c>
      <c r="H844" s="68" t="s">
        <v>4781</v>
      </c>
      <c r="I844" s="44"/>
      <c r="J844" s="23"/>
      <c r="K844" s="23"/>
      <c r="L844" s="23"/>
      <c r="M844" s="23"/>
      <c r="N844" s="23"/>
      <c r="O844" s="400"/>
      <c r="P844" s="114" t="s">
        <v>14403</v>
      </c>
      <c r="Q844" s="114" t="s">
        <v>14403</v>
      </c>
      <c r="R844" s="400"/>
      <c r="S844" s="400"/>
      <c r="T844" s="114" t="s">
        <v>156</v>
      </c>
      <c r="U844" s="114">
        <v>2020</v>
      </c>
      <c r="V844" s="400"/>
      <c r="W844" s="400"/>
      <c r="X844" s="400"/>
      <c r="Y844" s="400"/>
      <c r="Z844" s="400"/>
      <c r="AA844" s="400"/>
      <c r="AB844" s="400"/>
      <c r="AC844" s="400"/>
      <c r="AD844" s="400"/>
      <c r="AE844" s="400"/>
      <c r="AF844" s="400"/>
      <c r="AG844" s="400"/>
      <c r="AH844" s="400"/>
      <c r="AI844" s="400"/>
      <c r="AJ844" s="400"/>
      <c r="AK844" s="400"/>
      <c r="AL844" s="400"/>
      <c r="AM844" s="400"/>
      <c r="AN844" s="402"/>
      <c r="AO844" s="393" t="s">
        <v>13598</v>
      </c>
      <c r="AP844" s="368" t="s">
        <v>11249</v>
      </c>
      <c r="AQ844" s="403">
        <v>44161</v>
      </c>
      <c r="AR844" s="121" t="s">
        <v>39</v>
      </c>
      <c r="AS844" s="404"/>
      <c r="AT844" s="404"/>
      <c r="AU844" s="404"/>
      <c r="AV844" s="404"/>
      <c r="AW844" s="404"/>
      <c r="AX844" s="404"/>
      <c r="AY844" s="404"/>
      <c r="AZ844" s="404"/>
      <c r="BA844" s="404"/>
      <c r="BB844" s="404"/>
      <c r="BC844" s="404"/>
      <c r="BD844" s="404"/>
    </row>
    <row r="845" spans="1:56" ht="26.25" customHeight="1">
      <c r="A845" s="398" t="s">
        <v>14404</v>
      </c>
      <c r="B845" s="398" t="s">
        <v>4778</v>
      </c>
      <c r="C845" s="442"/>
      <c r="D845" s="398" t="s">
        <v>4955</v>
      </c>
      <c r="E845" s="63"/>
      <c r="F845" s="617"/>
      <c r="G845" s="41" t="s">
        <v>4781</v>
      </c>
      <c r="H845" s="68" t="s">
        <v>4781</v>
      </c>
      <c r="I845" s="44"/>
      <c r="J845" s="23"/>
      <c r="K845" s="23"/>
      <c r="L845" s="23"/>
      <c r="M845" s="23"/>
      <c r="N845" s="23"/>
      <c r="O845" s="63"/>
      <c r="P845" s="114" t="s">
        <v>14405</v>
      </c>
      <c r="Q845" s="114" t="s">
        <v>14405</v>
      </c>
      <c r="R845" s="63"/>
      <c r="S845" s="63"/>
      <c r="T845" s="114" t="s">
        <v>156</v>
      </c>
      <c r="U845" s="114">
        <v>2020</v>
      </c>
      <c r="V845" s="63"/>
      <c r="W845" s="63"/>
      <c r="X845" s="63"/>
      <c r="Y845" s="63"/>
      <c r="Z845" s="63"/>
      <c r="AA845" s="63"/>
      <c r="AB845" s="63"/>
      <c r="AC845" s="63"/>
      <c r="AD845" s="63"/>
      <c r="AE845" s="400"/>
      <c r="AF845" s="400"/>
      <c r="AG845" s="400"/>
      <c r="AH845" s="400"/>
      <c r="AI845" s="400"/>
      <c r="AJ845" s="400"/>
      <c r="AK845" s="400"/>
      <c r="AL845" s="400"/>
      <c r="AM845" s="400"/>
      <c r="AN845" s="402"/>
      <c r="AO845" s="393" t="s">
        <v>13598</v>
      </c>
      <c r="AP845" s="368" t="s">
        <v>11249</v>
      </c>
      <c r="AQ845" s="403">
        <v>44161</v>
      </c>
      <c r="AR845" s="121" t="s">
        <v>39</v>
      </c>
      <c r="AS845" s="404"/>
      <c r="AT845" s="404"/>
      <c r="AU845" s="404"/>
      <c r="AV845" s="404"/>
      <c r="AW845" s="404"/>
      <c r="AX845" s="404"/>
      <c r="AY845" s="404"/>
      <c r="AZ845" s="404"/>
      <c r="BA845" s="404"/>
      <c r="BB845" s="404"/>
      <c r="BC845" s="404"/>
      <c r="BD845" s="404"/>
    </row>
    <row r="846" spans="1:56" ht="26.25" customHeight="1">
      <c r="A846" s="362" t="s">
        <v>14406</v>
      </c>
      <c r="B846" s="362" t="s">
        <v>4778</v>
      </c>
      <c r="C846" s="362"/>
      <c r="D846" s="362" t="s">
        <v>7037</v>
      </c>
      <c r="E846" s="363"/>
      <c r="F846" s="18"/>
      <c r="G846" s="618"/>
      <c r="H846" s="70" t="s">
        <v>13612</v>
      </c>
      <c r="I846" s="44"/>
      <c r="J846" s="23"/>
      <c r="K846" s="23"/>
      <c r="L846" s="23"/>
      <c r="M846" s="23"/>
      <c r="N846" s="23"/>
      <c r="O846" s="379"/>
      <c r="P846" s="365" t="s">
        <v>14407</v>
      </c>
      <c r="Q846" s="365"/>
      <c r="R846" s="365"/>
      <c r="S846" s="375"/>
      <c r="T846" s="364" t="s">
        <v>156</v>
      </c>
      <c r="U846" s="364">
        <v>2017</v>
      </c>
      <c r="V846" s="392" t="s">
        <v>4783</v>
      </c>
      <c r="W846" s="363"/>
      <c r="X846" s="363"/>
      <c r="Y846" s="365"/>
      <c r="Z846" s="363"/>
      <c r="AA846" s="363"/>
      <c r="AB846" s="363"/>
      <c r="AC846" s="363"/>
      <c r="AD846" s="363"/>
      <c r="AE846" s="363"/>
      <c r="AF846" s="363"/>
      <c r="AG846" s="363"/>
      <c r="AH846" s="363"/>
      <c r="AI846" s="363"/>
      <c r="AJ846" s="363"/>
      <c r="AK846" s="363"/>
      <c r="AL846" s="365" t="s">
        <v>548</v>
      </c>
      <c r="AM846" s="363"/>
      <c r="AN846" s="619"/>
      <c r="AO846" s="393" t="s">
        <v>13598</v>
      </c>
      <c r="AP846" s="368" t="s">
        <v>11249</v>
      </c>
      <c r="AQ846" s="462">
        <v>44027</v>
      </c>
      <c r="AR846" s="463" t="s">
        <v>39</v>
      </c>
      <c r="AS846" s="464"/>
      <c r="AT846" s="464"/>
      <c r="AU846" s="464"/>
      <c r="AV846" s="464"/>
      <c r="AW846" s="464"/>
      <c r="AX846" s="464"/>
      <c r="AY846" s="464"/>
      <c r="AZ846" s="464"/>
      <c r="BA846" s="464"/>
      <c r="BB846" s="464"/>
      <c r="BC846" s="464"/>
      <c r="BD846" s="464"/>
    </row>
    <row r="847" spans="1:56" ht="26.25" customHeight="1">
      <c r="A847" s="398" t="s">
        <v>14406</v>
      </c>
      <c r="B847" s="398" t="s">
        <v>4778</v>
      </c>
      <c r="C847" s="442"/>
      <c r="D847" s="398" t="s">
        <v>6896</v>
      </c>
      <c r="E847" s="63"/>
      <c r="F847" s="617"/>
      <c r="G847" s="41" t="s">
        <v>4781</v>
      </c>
      <c r="H847" s="68" t="s">
        <v>4781</v>
      </c>
      <c r="I847" s="44"/>
      <c r="J847" s="23"/>
      <c r="K847" s="23"/>
      <c r="L847" s="23"/>
      <c r="M847" s="23"/>
      <c r="N847" s="23"/>
      <c r="O847" s="63"/>
      <c r="P847" s="114" t="s">
        <v>14408</v>
      </c>
      <c r="Q847" s="114" t="s">
        <v>14409</v>
      </c>
      <c r="R847" s="63"/>
      <c r="S847" s="63"/>
      <c r="T847" s="114" t="s">
        <v>156</v>
      </c>
      <c r="U847" s="114">
        <v>2020</v>
      </c>
      <c r="V847" s="63"/>
      <c r="W847" s="63"/>
      <c r="X847" s="63"/>
      <c r="Y847" s="63"/>
      <c r="Z847" s="63"/>
      <c r="AA847" s="63"/>
      <c r="AB847" s="63"/>
      <c r="AC847" s="63"/>
      <c r="AD847" s="63"/>
      <c r="AE847" s="400"/>
      <c r="AF847" s="400"/>
      <c r="AG847" s="400"/>
      <c r="AH847" s="400"/>
      <c r="AI847" s="400"/>
      <c r="AJ847" s="400"/>
      <c r="AK847" s="400"/>
      <c r="AL847" s="400"/>
      <c r="AM847" s="400"/>
      <c r="AN847" s="402"/>
      <c r="AO847" s="393" t="s">
        <v>13598</v>
      </c>
      <c r="AP847" s="368" t="s">
        <v>11249</v>
      </c>
      <c r="AQ847" s="403">
        <v>44161</v>
      </c>
      <c r="AR847" s="121" t="s">
        <v>39</v>
      </c>
      <c r="AS847" s="404"/>
      <c r="AT847" s="404"/>
      <c r="AU847" s="404"/>
      <c r="AV847" s="404"/>
      <c r="AW847" s="404"/>
      <c r="AX847" s="404"/>
      <c r="AY847" s="404"/>
      <c r="AZ847" s="404"/>
      <c r="BA847" s="404"/>
      <c r="BB847" s="404"/>
      <c r="BC847" s="404"/>
      <c r="BD847" s="404"/>
    </row>
    <row r="848" spans="1:56" ht="26.25" customHeight="1">
      <c r="A848" s="398" t="s">
        <v>14410</v>
      </c>
      <c r="B848" s="398" t="s">
        <v>4778</v>
      </c>
      <c r="C848" s="399"/>
      <c r="D848" s="398" t="s">
        <v>14411</v>
      </c>
      <c r="E848" s="400"/>
      <c r="F848" s="401"/>
      <c r="G848" s="41" t="s">
        <v>4781</v>
      </c>
      <c r="H848" s="68" t="s">
        <v>4781</v>
      </c>
      <c r="I848" s="44"/>
      <c r="J848" s="23"/>
      <c r="K848" s="23"/>
      <c r="L848" s="23"/>
      <c r="M848" s="23"/>
      <c r="N848" s="23"/>
      <c r="O848" s="400"/>
      <c r="P848" s="114" t="s">
        <v>14412</v>
      </c>
      <c r="Q848" s="114" t="s">
        <v>14412</v>
      </c>
      <c r="R848" s="400"/>
      <c r="S848" s="400"/>
      <c r="T848" s="114" t="s">
        <v>156</v>
      </c>
      <c r="U848" s="114">
        <v>2020</v>
      </c>
      <c r="V848" s="400"/>
      <c r="W848" s="400"/>
      <c r="X848" s="400"/>
      <c r="Y848" s="400"/>
      <c r="Z848" s="400"/>
      <c r="AA848" s="400"/>
      <c r="AB848" s="400"/>
      <c r="AC848" s="400"/>
      <c r="AD848" s="400"/>
      <c r="AE848" s="400"/>
      <c r="AF848" s="400"/>
      <c r="AG848" s="400"/>
      <c r="AH848" s="400"/>
      <c r="AI848" s="400"/>
      <c r="AJ848" s="400"/>
      <c r="AK848" s="400"/>
      <c r="AL848" s="400"/>
      <c r="AM848" s="400"/>
      <c r="AN848" s="402"/>
      <c r="AO848" s="393" t="s">
        <v>13598</v>
      </c>
      <c r="AP848" s="368" t="s">
        <v>11249</v>
      </c>
      <c r="AQ848" s="403">
        <v>44161</v>
      </c>
      <c r="AR848" s="121" t="s">
        <v>39</v>
      </c>
      <c r="AS848" s="404"/>
      <c r="AT848" s="404"/>
      <c r="AU848" s="404"/>
      <c r="AV848" s="404"/>
      <c r="AW848" s="404"/>
      <c r="AX848" s="404"/>
      <c r="AY848" s="404"/>
      <c r="AZ848" s="404"/>
      <c r="BA848" s="404"/>
      <c r="BB848" s="404"/>
      <c r="BC848" s="404"/>
      <c r="BD848" s="404"/>
    </row>
    <row r="849" spans="1:56" ht="26.25" customHeight="1">
      <c r="A849" s="362" t="s">
        <v>14413</v>
      </c>
      <c r="B849" s="362" t="s">
        <v>4778</v>
      </c>
      <c r="C849" s="362"/>
      <c r="D849" s="362" t="s">
        <v>5422</v>
      </c>
      <c r="E849" s="363"/>
      <c r="F849" s="18"/>
      <c r="G849" s="618"/>
      <c r="H849" s="70" t="s">
        <v>13612</v>
      </c>
      <c r="I849" s="44"/>
      <c r="J849" s="23"/>
      <c r="K849" s="23"/>
      <c r="L849" s="23"/>
      <c r="M849" s="23"/>
      <c r="N849" s="23"/>
      <c r="O849" s="379"/>
      <c r="P849" s="365" t="s">
        <v>13680</v>
      </c>
      <c r="Q849" s="365"/>
      <c r="R849" s="365"/>
      <c r="S849" s="375"/>
      <c r="T849" s="364" t="s">
        <v>156</v>
      </c>
      <c r="U849" s="364">
        <v>2017</v>
      </c>
      <c r="V849" s="392" t="s">
        <v>4783</v>
      </c>
      <c r="W849" s="363"/>
      <c r="X849" s="363"/>
      <c r="Y849" s="365"/>
      <c r="Z849" s="363"/>
      <c r="AA849" s="363"/>
      <c r="AB849" s="363"/>
      <c r="AC849" s="363"/>
      <c r="AD849" s="363"/>
      <c r="AE849" s="363"/>
      <c r="AF849" s="363"/>
      <c r="AG849" s="363"/>
      <c r="AH849" s="363"/>
      <c r="AI849" s="363"/>
      <c r="AJ849" s="363"/>
      <c r="AK849" s="363"/>
      <c r="AL849" s="365" t="s">
        <v>548</v>
      </c>
      <c r="AM849" s="363"/>
      <c r="AN849" s="619"/>
      <c r="AO849" s="393" t="s">
        <v>13598</v>
      </c>
      <c r="AP849" s="368" t="s">
        <v>11249</v>
      </c>
      <c r="AQ849" s="462">
        <v>44027</v>
      </c>
      <c r="AR849" s="463" t="s">
        <v>39</v>
      </c>
      <c r="AS849" s="464"/>
      <c r="AT849" s="464"/>
      <c r="AU849" s="464"/>
      <c r="AV849" s="464"/>
      <c r="AW849" s="464"/>
      <c r="AX849" s="464"/>
      <c r="AY849" s="464"/>
      <c r="AZ849" s="464"/>
      <c r="BA849" s="464"/>
      <c r="BB849" s="464"/>
      <c r="BC849" s="464"/>
      <c r="BD849" s="464"/>
    </row>
    <row r="850" spans="1:56" ht="26.25" customHeight="1">
      <c r="A850" s="398" t="s">
        <v>14413</v>
      </c>
      <c r="B850" s="398" t="s">
        <v>4778</v>
      </c>
      <c r="C850" s="399"/>
      <c r="D850" s="398" t="s">
        <v>4955</v>
      </c>
      <c r="E850" s="400"/>
      <c r="F850" s="401"/>
      <c r="G850" s="41" t="s">
        <v>4781</v>
      </c>
      <c r="H850" s="68" t="s">
        <v>4781</v>
      </c>
      <c r="I850" s="44"/>
      <c r="J850" s="23"/>
      <c r="K850" s="23"/>
      <c r="L850" s="23"/>
      <c r="M850" s="23"/>
      <c r="N850" s="23"/>
      <c r="O850" s="400"/>
      <c r="P850" s="114" t="s">
        <v>14414</v>
      </c>
      <c r="Q850" s="114" t="s">
        <v>14414</v>
      </c>
      <c r="R850" s="400"/>
      <c r="S850" s="400"/>
      <c r="T850" s="114" t="s">
        <v>156</v>
      </c>
      <c r="U850" s="114">
        <v>2020</v>
      </c>
      <c r="V850" s="400"/>
      <c r="W850" s="400"/>
      <c r="X850" s="400"/>
      <c r="Y850" s="400"/>
      <c r="Z850" s="400"/>
      <c r="AA850" s="400"/>
      <c r="AB850" s="400"/>
      <c r="AC850" s="400"/>
      <c r="AD850" s="400"/>
      <c r="AE850" s="400"/>
      <c r="AF850" s="400"/>
      <c r="AG850" s="400"/>
      <c r="AH850" s="400"/>
      <c r="AI850" s="400"/>
      <c r="AJ850" s="400"/>
      <c r="AK850" s="400"/>
      <c r="AL850" s="400"/>
      <c r="AM850" s="400"/>
      <c r="AN850" s="402"/>
      <c r="AO850" s="393" t="s">
        <v>13598</v>
      </c>
      <c r="AP850" s="368" t="s">
        <v>11249</v>
      </c>
      <c r="AQ850" s="403">
        <v>44161</v>
      </c>
      <c r="AR850" s="121" t="s">
        <v>39</v>
      </c>
      <c r="AS850" s="404"/>
      <c r="AT850" s="404"/>
      <c r="AU850" s="404"/>
      <c r="AV850" s="404"/>
      <c r="AW850" s="404"/>
      <c r="AX850" s="404"/>
      <c r="AY850" s="404"/>
      <c r="AZ850" s="404"/>
      <c r="BA850" s="404"/>
      <c r="BB850" s="404"/>
      <c r="BC850" s="404"/>
      <c r="BD850" s="404"/>
    </row>
    <row r="851" spans="1:56" ht="26.25" customHeight="1">
      <c r="A851" s="398" t="s">
        <v>14415</v>
      </c>
      <c r="B851" s="398" t="s">
        <v>4778</v>
      </c>
      <c r="C851" s="442"/>
      <c r="D851" s="398" t="s">
        <v>14416</v>
      </c>
      <c r="E851" s="63"/>
      <c r="F851" s="617"/>
      <c r="G851" s="41" t="s">
        <v>4781</v>
      </c>
      <c r="H851" s="68" t="s">
        <v>4781</v>
      </c>
      <c r="I851" s="44"/>
      <c r="J851" s="23"/>
      <c r="K851" s="23"/>
      <c r="L851" s="23"/>
      <c r="M851" s="23"/>
      <c r="N851" s="23"/>
      <c r="O851" s="63"/>
      <c r="P851" s="114" t="s">
        <v>14417</v>
      </c>
      <c r="Q851" s="114" t="s">
        <v>14418</v>
      </c>
      <c r="R851" s="63"/>
      <c r="S851" s="63"/>
      <c r="T851" s="114" t="s">
        <v>156</v>
      </c>
      <c r="U851" s="114">
        <v>2020</v>
      </c>
      <c r="V851" s="63"/>
      <c r="W851" s="63"/>
      <c r="X851" s="63"/>
      <c r="Y851" s="63"/>
      <c r="Z851" s="63"/>
      <c r="AA851" s="63"/>
      <c r="AB851" s="63"/>
      <c r="AC851" s="63"/>
      <c r="AD851" s="63"/>
      <c r="AE851" s="400"/>
      <c r="AF851" s="400"/>
      <c r="AG851" s="400"/>
      <c r="AH851" s="400"/>
      <c r="AI851" s="400"/>
      <c r="AJ851" s="400"/>
      <c r="AK851" s="400"/>
      <c r="AL851" s="400"/>
      <c r="AM851" s="400"/>
      <c r="AN851" s="402"/>
      <c r="AO851" s="393" t="s">
        <v>13598</v>
      </c>
      <c r="AP851" s="368" t="s">
        <v>11249</v>
      </c>
      <c r="AQ851" s="403">
        <v>44161</v>
      </c>
      <c r="AR851" s="121" t="s">
        <v>39</v>
      </c>
      <c r="AS851" s="404"/>
      <c r="AT851" s="404"/>
      <c r="AU851" s="404"/>
      <c r="AV851" s="404"/>
      <c r="AW851" s="404"/>
      <c r="AX851" s="404"/>
      <c r="AY851" s="404"/>
      <c r="AZ851" s="404"/>
      <c r="BA851" s="404"/>
      <c r="BB851" s="404"/>
      <c r="BC851" s="404"/>
      <c r="BD851" s="404"/>
    </row>
    <row r="852" spans="1:56" ht="26.25" customHeight="1">
      <c r="A852" s="398" t="s">
        <v>14419</v>
      </c>
      <c r="B852" s="398" t="s">
        <v>4778</v>
      </c>
      <c r="C852" s="442"/>
      <c r="D852" s="398" t="s">
        <v>4951</v>
      </c>
      <c r="E852" s="63"/>
      <c r="F852" s="617"/>
      <c r="G852" s="41" t="s">
        <v>4781</v>
      </c>
      <c r="H852" s="68" t="s">
        <v>4781</v>
      </c>
      <c r="I852" s="44"/>
      <c r="J852" s="23"/>
      <c r="K852" s="23"/>
      <c r="L852" s="23"/>
      <c r="M852" s="23"/>
      <c r="N852" s="23"/>
      <c r="O852" s="63"/>
      <c r="P852" s="114" t="s">
        <v>14420</v>
      </c>
      <c r="Q852" s="114" t="s">
        <v>14421</v>
      </c>
      <c r="R852" s="63"/>
      <c r="S852" s="63"/>
      <c r="T852" s="114" t="s">
        <v>156</v>
      </c>
      <c r="U852" s="114">
        <v>2020</v>
      </c>
      <c r="V852" s="63"/>
      <c r="W852" s="63"/>
      <c r="X852" s="63"/>
      <c r="Y852" s="63"/>
      <c r="Z852" s="63"/>
      <c r="AA852" s="63"/>
      <c r="AB852" s="63"/>
      <c r="AC852" s="63"/>
      <c r="AD852" s="63"/>
      <c r="AE852" s="400"/>
      <c r="AF852" s="400"/>
      <c r="AG852" s="400"/>
      <c r="AH852" s="400"/>
      <c r="AI852" s="400"/>
      <c r="AJ852" s="400"/>
      <c r="AK852" s="400"/>
      <c r="AL852" s="400"/>
      <c r="AM852" s="400"/>
      <c r="AN852" s="402"/>
      <c r="AO852" s="393" t="s">
        <v>13598</v>
      </c>
      <c r="AP852" s="368" t="s">
        <v>11249</v>
      </c>
      <c r="AQ852" s="403">
        <v>44161</v>
      </c>
      <c r="AR852" s="121" t="s">
        <v>39</v>
      </c>
      <c r="AS852" s="404"/>
      <c r="AT852" s="404"/>
      <c r="AU852" s="404"/>
      <c r="AV852" s="404"/>
      <c r="AW852" s="404"/>
      <c r="AX852" s="404"/>
      <c r="AY852" s="404"/>
      <c r="AZ852" s="404"/>
      <c r="BA852" s="404"/>
      <c r="BB852" s="404"/>
      <c r="BC852" s="404"/>
      <c r="BD852" s="404"/>
    </row>
    <row r="853" spans="1:56" ht="26.25" customHeight="1">
      <c r="A853" s="398" t="s">
        <v>14422</v>
      </c>
      <c r="B853" s="398" t="s">
        <v>4778</v>
      </c>
      <c r="C853" s="399"/>
      <c r="D853" s="398" t="s">
        <v>4951</v>
      </c>
      <c r="E853" s="400"/>
      <c r="F853" s="401"/>
      <c r="G853" s="41" t="s">
        <v>4781</v>
      </c>
      <c r="H853" s="68" t="s">
        <v>4781</v>
      </c>
      <c r="I853" s="44"/>
      <c r="J853" s="23"/>
      <c r="K853" s="23"/>
      <c r="L853" s="23"/>
      <c r="M853" s="23"/>
      <c r="N853" s="23"/>
      <c r="O853" s="400"/>
      <c r="P853" s="114" t="s">
        <v>14423</v>
      </c>
      <c r="Q853" s="114" t="s">
        <v>14423</v>
      </c>
      <c r="R853" s="400"/>
      <c r="S853" s="400"/>
      <c r="T853" s="114" t="s">
        <v>156</v>
      </c>
      <c r="U853" s="114">
        <v>2020</v>
      </c>
      <c r="V853" s="400"/>
      <c r="W853" s="400"/>
      <c r="X853" s="400"/>
      <c r="Y853" s="400"/>
      <c r="Z853" s="400"/>
      <c r="AA853" s="400"/>
      <c r="AB853" s="400"/>
      <c r="AC853" s="400"/>
      <c r="AD853" s="400"/>
      <c r="AE853" s="400"/>
      <c r="AF853" s="400"/>
      <c r="AG853" s="400"/>
      <c r="AH853" s="400"/>
      <c r="AI853" s="400"/>
      <c r="AJ853" s="400"/>
      <c r="AK853" s="400"/>
      <c r="AL853" s="400"/>
      <c r="AM853" s="400"/>
      <c r="AN853" s="402"/>
      <c r="AO853" s="393" t="s">
        <v>13598</v>
      </c>
      <c r="AP853" s="368" t="s">
        <v>11249</v>
      </c>
      <c r="AQ853" s="403">
        <v>44161</v>
      </c>
      <c r="AR853" s="121" t="s">
        <v>39</v>
      </c>
      <c r="AS853" s="404"/>
      <c r="AT853" s="404"/>
      <c r="AU853" s="404"/>
      <c r="AV853" s="404"/>
      <c r="AW853" s="404"/>
      <c r="AX853" s="404"/>
      <c r="AY853" s="404"/>
      <c r="AZ853" s="404"/>
      <c r="BA853" s="404"/>
      <c r="BB853" s="404"/>
      <c r="BC853" s="404"/>
      <c r="BD853" s="404"/>
    </row>
    <row r="854" spans="1:56" ht="26.25" customHeight="1">
      <c r="A854" s="398" t="s">
        <v>14424</v>
      </c>
      <c r="B854" s="398" t="s">
        <v>4778</v>
      </c>
      <c r="C854" s="442"/>
      <c r="D854" s="398" t="s">
        <v>4951</v>
      </c>
      <c r="E854" s="63"/>
      <c r="F854" s="617"/>
      <c r="G854" s="41" t="s">
        <v>4781</v>
      </c>
      <c r="H854" s="68" t="s">
        <v>4781</v>
      </c>
      <c r="I854" s="44"/>
      <c r="J854" s="23"/>
      <c r="K854" s="23"/>
      <c r="L854" s="23"/>
      <c r="M854" s="23"/>
      <c r="N854" s="23"/>
      <c r="O854" s="63"/>
      <c r="P854" s="114" t="s">
        <v>14425</v>
      </c>
      <c r="Q854" s="114" t="s">
        <v>14425</v>
      </c>
      <c r="R854" s="63"/>
      <c r="S854" s="63"/>
      <c r="T854" s="114" t="s">
        <v>156</v>
      </c>
      <c r="U854" s="114">
        <v>2020</v>
      </c>
      <c r="V854" s="63"/>
      <c r="W854" s="63"/>
      <c r="X854" s="63"/>
      <c r="Y854" s="63"/>
      <c r="Z854" s="63"/>
      <c r="AA854" s="63"/>
      <c r="AB854" s="63"/>
      <c r="AC854" s="63"/>
      <c r="AD854" s="63"/>
      <c r="AE854" s="400"/>
      <c r="AF854" s="400"/>
      <c r="AG854" s="400"/>
      <c r="AH854" s="400"/>
      <c r="AI854" s="400"/>
      <c r="AJ854" s="400"/>
      <c r="AK854" s="400"/>
      <c r="AL854" s="400"/>
      <c r="AM854" s="400"/>
      <c r="AN854" s="402"/>
      <c r="AO854" s="393" t="s">
        <v>13598</v>
      </c>
      <c r="AP854" s="368" t="s">
        <v>11249</v>
      </c>
      <c r="AQ854" s="403">
        <v>44161</v>
      </c>
      <c r="AR854" s="121" t="s">
        <v>39</v>
      </c>
      <c r="AS854" s="404"/>
      <c r="AT854" s="404"/>
      <c r="AU854" s="404"/>
      <c r="AV854" s="404"/>
      <c r="AW854" s="404"/>
      <c r="AX854" s="404"/>
      <c r="AY854" s="404"/>
      <c r="AZ854" s="404"/>
      <c r="BA854" s="404"/>
      <c r="BB854" s="404"/>
      <c r="BC854" s="404"/>
      <c r="BD854" s="404"/>
    </row>
    <row r="855" spans="1:56" ht="26.25" customHeight="1">
      <c r="A855" s="398" t="s">
        <v>14426</v>
      </c>
      <c r="B855" s="398" t="s">
        <v>4778</v>
      </c>
      <c r="C855" s="442"/>
      <c r="D855" s="398" t="s">
        <v>4951</v>
      </c>
      <c r="E855" s="63"/>
      <c r="F855" s="617"/>
      <c r="G855" s="41" t="s">
        <v>4781</v>
      </c>
      <c r="H855" s="68" t="s">
        <v>4781</v>
      </c>
      <c r="I855" s="44"/>
      <c r="J855" s="23"/>
      <c r="K855" s="23"/>
      <c r="L855" s="23"/>
      <c r="M855" s="23"/>
      <c r="N855" s="23"/>
      <c r="O855" s="63"/>
      <c r="P855" s="114" t="s">
        <v>14427</v>
      </c>
      <c r="Q855" s="114" t="s">
        <v>14428</v>
      </c>
      <c r="R855" s="63"/>
      <c r="S855" s="63"/>
      <c r="T855" s="114" t="s">
        <v>156</v>
      </c>
      <c r="U855" s="114">
        <v>2020</v>
      </c>
      <c r="V855" s="63"/>
      <c r="W855" s="63"/>
      <c r="X855" s="63"/>
      <c r="Y855" s="63"/>
      <c r="Z855" s="63"/>
      <c r="AA855" s="63"/>
      <c r="AB855" s="63"/>
      <c r="AC855" s="63"/>
      <c r="AD855" s="63"/>
      <c r="AE855" s="400"/>
      <c r="AF855" s="400"/>
      <c r="AG855" s="400"/>
      <c r="AH855" s="400"/>
      <c r="AI855" s="400"/>
      <c r="AJ855" s="400"/>
      <c r="AK855" s="400"/>
      <c r="AL855" s="400"/>
      <c r="AM855" s="400"/>
      <c r="AN855" s="402"/>
      <c r="AO855" s="393" t="s">
        <v>13598</v>
      </c>
      <c r="AP855" s="368" t="s">
        <v>11249</v>
      </c>
      <c r="AQ855" s="403">
        <v>44161</v>
      </c>
      <c r="AR855" s="121" t="s">
        <v>39</v>
      </c>
      <c r="AS855" s="404"/>
      <c r="AT855" s="404"/>
      <c r="AU855" s="404"/>
      <c r="AV855" s="404"/>
      <c r="AW855" s="404"/>
      <c r="AX855" s="404"/>
      <c r="AY855" s="404"/>
      <c r="AZ855" s="404"/>
      <c r="BA855" s="404"/>
      <c r="BB855" s="404"/>
      <c r="BC855" s="404"/>
      <c r="BD855" s="404"/>
    </row>
    <row r="856" spans="1:56" ht="26.25" customHeight="1">
      <c r="A856" s="398" t="s">
        <v>14429</v>
      </c>
      <c r="B856" s="398" t="s">
        <v>4778</v>
      </c>
      <c r="C856" s="442"/>
      <c r="D856" s="398" t="s">
        <v>4951</v>
      </c>
      <c r="E856" s="63"/>
      <c r="F856" s="617"/>
      <c r="G856" s="41" t="s">
        <v>4781</v>
      </c>
      <c r="H856" s="68" t="s">
        <v>4781</v>
      </c>
      <c r="I856" s="44"/>
      <c r="J856" s="23"/>
      <c r="K856" s="23"/>
      <c r="L856" s="23"/>
      <c r="M856" s="23"/>
      <c r="N856" s="23"/>
      <c r="O856" s="63"/>
      <c r="P856" s="114" t="s">
        <v>14430</v>
      </c>
      <c r="Q856" s="114" t="s">
        <v>14431</v>
      </c>
      <c r="R856" s="63"/>
      <c r="S856" s="63"/>
      <c r="T856" s="114" t="s">
        <v>156</v>
      </c>
      <c r="U856" s="114">
        <v>2020</v>
      </c>
      <c r="V856" s="63"/>
      <c r="W856" s="63"/>
      <c r="X856" s="63"/>
      <c r="Y856" s="63"/>
      <c r="Z856" s="63"/>
      <c r="AA856" s="63"/>
      <c r="AB856" s="63"/>
      <c r="AC856" s="63"/>
      <c r="AD856" s="63"/>
      <c r="AE856" s="400"/>
      <c r="AF856" s="400"/>
      <c r="AG856" s="400"/>
      <c r="AH856" s="400"/>
      <c r="AI856" s="400"/>
      <c r="AJ856" s="400"/>
      <c r="AK856" s="400"/>
      <c r="AL856" s="400"/>
      <c r="AM856" s="400"/>
      <c r="AN856" s="402"/>
      <c r="AO856" s="393" t="s">
        <v>13598</v>
      </c>
      <c r="AP856" s="368" t="s">
        <v>11249</v>
      </c>
      <c r="AQ856" s="403">
        <v>44161</v>
      </c>
      <c r="AR856" s="121" t="s">
        <v>39</v>
      </c>
      <c r="AS856" s="404"/>
      <c r="AT856" s="404"/>
      <c r="AU856" s="404"/>
      <c r="AV856" s="404"/>
      <c r="AW856" s="404"/>
      <c r="AX856" s="404"/>
      <c r="AY856" s="404"/>
      <c r="AZ856" s="404"/>
      <c r="BA856" s="404"/>
      <c r="BB856" s="404"/>
      <c r="BC856" s="404"/>
      <c r="BD856" s="404"/>
    </row>
    <row r="857" spans="1:56" ht="26.25" customHeight="1">
      <c r="A857" s="362" t="s">
        <v>14432</v>
      </c>
      <c r="B857" s="362" t="s">
        <v>4778</v>
      </c>
      <c r="C857" s="362"/>
      <c r="D857" s="362" t="s">
        <v>7350</v>
      </c>
      <c r="E857" s="363"/>
      <c r="F857" s="18"/>
      <c r="G857" s="618"/>
      <c r="H857" s="70" t="s">
        <v>13612</v>
      </c>
      <c r="I857" s="44"/>
      <c r="J857" s="23"/>
      <c r="K857" s="23"/>
      <c r="L857" s="23"/>
      <c r="M857" s="23"/>
      <c r="N857" s="23"/>
      <c r="O857" s="379"/>
      <c r="P857" s="365" t="s">
        <v>14099</v>
      </c>
      <c r="Q857" s="365"/>
      <c r="R857" s="365"/>
      <c r="S857" s="375"/>
      <c r="T857" s="364" t="s">
        <v>156</v>
      </c>
      <c r="U857" s="364">
        <v>2017</v>
      </c>
      <c r="V857" s="392" t="s">
        <v>4783</v>
      </c>
      <c r="W857" s="363"/>
      <c r="X857" s="363"/>
      <c r="Y857" s="365"/>
      <c r="Z857" s="363"/>
      <c r="AA857" s="363"/>
      <c r="AB857" s="363"/>
      <c r="AC857" s="363"/>
      <c r="AD857" s="363"/>
      <c r="AE857" s="363"/>
      <c r="AF857" s="363"/>
      <c r="AG857" s="363"/>
      <c r="AH857" s="363"/>
      <c r="AI857" s="363"/>
      <c r="AJ857" s="363"/>
      <c r="AK857" s="363"/>
      <c r="AL857" s="365" t="s">
        <v>548</v>
      </c>
      <c r="AM857" s="363"/>
      <c r="AN857" s="619"/>
      <c r="AO857" s="393" t="s">
        <v>13598</v>
      </c>
      <c r="AP857" s="368" t="s">
        <v>11249</v>
      </c>
      <c r="AQ857" s="462">
        <v>44027</v>
      </c>
      <c r="AR857" s="463" t="s">
        <v>39</v>
      </c>
      <c r="AS857" s="464"/>
      <c r="AT857" s="464"/>
      <c r="AU857" s="464"/>
      <c r="AV857" s="464"/>
      <c r="AW857" s="464"/>
      <c r="AX857" s="464"/>
      <c r="AY857" s="464"/>
      <c r="AZ857" s="464"/>
      <c r="BA857" s="464"/>
      <c r="BB857" s="464"/>
      <c r="BC857" s="464"/>
      <c r="BD857" s="464"/>
    </row>
    <row r="858" spans="1:56" ht="26.25" customHeight="1">
      <c r="A858" s="398" t="s">
        <v>14433</v>
      </c>
      <c r="B858" s="398" t="s">
        <v>4778</v>
      </c>
      <c r="C858" s="442"/>
      <c r="D858" s="398" t="s">
        <v>4951</v>
      </c>
      <c r="E858" s="63"/>
      <c r="F858" s="617"/>
      <c r="G858" s="41" t="s">
        <v>4781</v>
      </c>
      <c r="H858" s="68" t="s">
        <v>4781</v>
      </c>
      <c r="I858" s="44"/>
      <c r="J858" s="23"/>
      <c r="K858" s="23"/>
      <c r="L858" s="23"/>
      <c r="M858" s="23"/>
      <c r="N858" s="23"/>
      <c r="O858" s="63"/>
      <c r="P858" s="114" t="s">
        <v>14434</v>
      </c>
      <c r="Q858" s="114" t="s">
        <v>14434</v>
      </c>
      <c r="R858" s="63"/>
      <c r="S858" s="63"/>
      <c r="T858" s="114" t="s">
        <v>156</v>
      </c>
      <c r="U858" s="114">
        <v>2020</v>
      </c>
      <c r="V858" s="63"/>
      <c r="W858" s="63"/>
      <c r="X858" s="63"/>
      <c r="Y858" s="63"/>
      <c r="Z858" s="63"/>
      <c r="AA858" s="63"/>
      <c r="AB858" s="63"/>
      <c r="AC858" s="63"/>
      <c r="AD858" s="63"/>
      <c r="AE858" s="400"/>
      <c r="AF858" s="400"/>
      <c r="AG858" s="400"/>
      <c r="AH858" s="400"/>
      <c r="AI858" s="400"/>
      <c r="AJ858" s="400"/>
      <c r="AK858" s="400"/>
      <c r="AL858" s="400"/>
      <c r="AM858" s="400"/>
      <c r="AN858" s="402"/>
      <c r="AO858" s="393" t="s">
        <v>13598</v>
      </c>
      <c r="AP858" s="368" t="s">
        <v>11249</v>
      </c>
      <c r="AQ858" s="403">
        <v>44161</v>
      </c>
      <c r="AR858" s="121" t="s">
        <v>39</v>
      </c>
      <c r="AS858" s="404"/>
      <c r="AT858" s="404"/>
      <c r="AU858" s="404"/>
      <c r="AV858" s="404"/>
      <c r="AW858" s="404"/>
      <c r="AX858" s="404"/>
      <c r="AY858" s="404"/>
      <c r="AZ858" s="404"/>
      <c r="BA858" s="404"/>
      <c r="BB858" s="404"/>
      <c r="BC858" s="404"/>
      <c r="BD858" s="404"/>
    </row>
    <row r="859" spans="1:56" ht="26.25" customHeight="1">
      <c r="A859" s="398" t="s">
        <v>14435</v>
      </c>
      <c r="B859" s="398" t="s">
        <v>4778</v>
      </c>
      <c r="C859" s="442"/>
      <c r="D859" s="398" t="s">
        <v>4951</v>
      </c>
      <c r="E859" s="63"/>
      <c r="F859" s="617"/>
      <c r="G859" s="41" t="s">
        <v>4781</v>
      </c>
      <c r="H859" s="68" t="s">
        <v>4781</v>
      </c>
      <c r="I859" s="44"/>
      <c r="J859" s="23"/>
      <c r="K859" s="23"/>
      <c r="L859" s="23"/>
      <c r="M859" s="23"/>
      <c r="N859" s="23"/>
      <c r="O859" s="63"/>
      <c r="P859" s="114" t="s">
        <v>14436</v>
      </c>
      <c r="Q859" s="114" t="s">
        <v>14437</v>
      </c>
      <c r="R859" s="63"/>
      <c r="S859" s="63"/>
      <c r="T859" s="114" t="s">
        <v>156</v>
      </c>
      <c r="U859" s="114">
        <v>2020</v>
      </c>
      <c r="V859" s="63"/>
      <c r="W859" s="63"/>
      <c r="X859" s="63"/>
      <c r="Y859" s="63"/>
      <c r="Z859" s="63"/>
      <c r="AA859" s="63"/>
      <c r="AB859" s="63"/>
      <c r="AC859" s="63"/>
      <c r="AD859" s="63"/>
      <c r="AE859" s="400"/>
      <c r="AF859" s="400"/>
      <c r="AG859" s="400"/>
      <c r="AH859" s="400"/>
      <c r="AI859" s="400"/>
      <c r="AJ859" s="400"/>
      <c r="AK859" s="400"/>
      <c r="AL859" s="400"/>
      <c r="AM859" s="400"/>
      <c r="AN859" s="402"/>
      <c r="AO859" s="393" t="s">
        <v>13598</v>
      </c>
      <c r="AP859" s="368" t="s">
        <v>11249</v>
      </c>
      <c r="AQ859" s="403">
        <v>44161</v>
      </c>
      <c r="AR859" s="121" t="s">
        <v>39</v>
      </c>
      <c r="AS859" s="404"/>
      <c r="AT859" s="404"/>
      <c r="AU859" s="404"/>
      <c r="AV859" s="404"/>
      <c r="AW859" s="404"/>
      <c r="AX859" s="404"/>
      <c r="AY859" s="404"/>
      <c r="AZ859" s="404"/>
      <c r="BA859" s="404"/>
      <c r="BB859" s="404"/>
      <c r="BC859" s="404"/>
      <c r="BD859" s="404"/>
    </row>
    <row r="860" spans="1:56" ht="26.25" customHeight="1">
      <c r="A860" s="398" t="s">
        <v>14438</v>
      </c>
      <c r="B860" s="398" t="s">
        <v>4778</v>
      </c>
      <c r="C860" s="442"/>
      <c r="D860" s="398" t="s">
        <v>7059</v>
      </c>
      <c r="E860" s="63"/>
      <c r="F860" s="617"/>
      <c r="G860" s="41" t="s">
        <v>4781</v>
      </c>
      <c r="H860" s="68" t="s">
        <v>4781</v>
      </c>
      <c r="I860" s="44"/>
      <c r="J860" s="23"/>
      <c r="K860" s="23"/>
      <c r="L860" s="23"/>
      <c r="M860" s="23"/>
      <c r="N860" s="23"/>
      <c r="O860" s="63"/>
      <c r="P860" s="114" t="s">
        <v>14439</v>
      </c>
      <c r="Q860" s="114" t="s">
        <v>14439</v>
      </c>
      <c r="R860" s="63"/>
      <c r="S860" s="63"/>
      <c r="T860" s="114" t="s">
        <v>156</v>
      </c>
      <c r="U860" s="114">
        <v>2020</v>
      </c>
      <c r="V860" s="63"/>
      <c r="W860" s="63"/>
      <c r="X860" s="63"/>
      <c r="Y860" s="63"/>
      <c r="Z860" s="63"/>
      <c r="AA860" s="63"/>
      <c r="AB860" s="63"/>
      <c r="AC860" s="63"/>
      <c r="AD860" s="63"/>
      <c r="AE860" s="400"/>
      <c r="AF860" s="400"/>
      <c r="AG860" s="400"/>
      <c r="AH860" s="400"/>
      <c r="AI860" s="400"/>
      <c r="AJ860" s="400"/>
      <c r="AK860" s="400"/>
      <c r="AL860" s="400"/>
      <c r="AM860" s="400"/>
      <c r="AN860" s="402"/>
      <c r="AO860" s="393" t="s">
        <v>13598</v>
      </c>
      <c r="AP860" s="368" t="s">
        <v>11249</v>
      </c>
      <c r="AQ860" s="403">
        <v>44161</v>
      </c>
      <c r="AR860" s="121" t="s">
        <v>39</v>
      </c>
      <c r="AS860" s="404"/>
      <c r="AT860" s="404"/>
      <c r="AU860" s="404"/>
      <c r="AV860" s="404"/>
      <c r="AW860" s="404"/>
      <c r="AX860" s="404"/>
      <c r="AY860" s="404"/>
      <c r="AZ860" s="404"/>
      <c r="BA860" s="404"/>
      <c r="BB860" s="404"/>
      <c r="BC860" s="404"/>
      <c r="BD860" s="404"/>
    </row>
    <row r="861" spans="1:56" ht="26.25" customHeight="1">
      <c r="A861" s="398" t="s">
        <v>14440</v>
      </c>
      <c r="B861" s="398" t="s">
        <v>4778</v>
      </c>
      <c r="C861" s="442"/>
      <c r="D861" s="398" t="s">
        <v>6163</v>
      </c>
      <c r="E861" s="63"/>
      <c r="F861" s="617"/>
      <c r="G861" s="41" t="s">
        <v>4781</v>
      </c>
      <c r="H861" s="68" t="s">
        <v>4781</v>
      </c>
      <c r="I861" s="44"/>
      <c r="J861" s="23"/>
      <c r="K861" s="23"/>
      <c r="L861" s="23"/>
      <c r="M861" s="23"/>
      <c r="N861" s="23"/>
      <c r="O861" s="63"/>
      <c r="P861" s="114" t="s">
        <v>14441</v>
      </c>
      <c r="Q861" s="114" t="s">
        <v>14441</v>
      </c>
      <c r="R861" s="63"/>
      <c r="S861" s="63"/>
      <c r="T861" s="114" t="s">
        <v>156</v>
      </c>
      <c r="U861" s="114">
        <v>2020</v>
      </c>
      <c r="V861" s="63"/>
      <c r="W861" s="63"/>
      <c r="X861" s="63"/>
      <c r="Y861" s="63"/>
      <c r="Z861" s="63"/>
      <c r="AA861" s="63"/>
      <c r="AB861" s="63"/>
      <c r="AC861" s="63"/>
      <c r="AD861" s="63"/>
      <c r="AE861" s="400"/>
      <c r="AF861" s="400"/>
      <c r="AG861" s="400"/>
      <c r="AH861" s="400"/>
      <c r="AI861" s="400"/>
      <c r="AJ861" s="400"/>
      <c r="AK861" s="400"/>
      <c r="AL861" s="400"/>
      <c r="AM861" s="400"/>
      <c r="AN861" s="402"/>
      <c r="AO861" s="393" t="s">
        <v>13598</v>
      </c>
      <c r="AP861" s="368" t="s">
        <v>11249</v>
      </c>
      <c r="AQ861" s="403">
        <v>44161</v>
      </c>
      <c r="AR861" s="121" t="s">
        <v>39</v>
      </c>
      <c r="AS861" s="404"/>
      <c r="AT861" s="404"/>
      <c r="AU861" s="404"/>
      <c r="AV861" s="404"/>
      <c r="AW861" s="404"/>
      <c r="AX861" s="404"/>
      <c r="AY861" s="404"/>
      <c r="AZ861" s="404"/>
      <c r="BA861" s="404"/>
      <c r="BB861" s="404"/>
      <c r="BC861" s="404"/>
      <c r="BD861" s="404"/>
    </row>
    <row r="862" spans="1:56" ht="26.25" customHeight="1">
      <c r="A862" s="398" t="s">
        <v>14442</v>
      </c>
      <c r="B862" s="398" t="s">
        <v>4778</v>
      </c>
      <c r="C862" s="399"/>
      <c r="D862" s="398" t="s">
        <v>14330</v>
      </c>
      <c r="E862" s="400"/>
      <c r="F862" s="401"/>
      <c r="G862" s="41" t="s">
        <v>4781</v>
      </c>
      <c r="H862" s="68" t="s">
        <v>4781</v>
      </c>
      <c r="I862" s="44"/>
      <c r="J862" s="23"/>
      <c r="K862" s="23"/>
      <c r="L862" s="23"/>
      <c r="M862" s="23"/>
      <c r="N862" s="23"/>
      <c r="O862" s="400"/>
      <c r="P862" s="114" t="s">
        <v>14443</v>
      </c>
      <c r="Q862" s="114" t="s">
        <v>14443</v>
      </c>
      <c r="R862" s="400"/>
      <c r="S862" s="400"/>
      <c r="T862" s="114" t="s">
        <v>156</v>
      </c>
      <c r="U862" s="114">
        <v>2020</v>
      </c>
      <c r="V862" s="400"/>
      <c r="W862" s="400"/>
      <c r="X862" s="400"/>
      <c r="Y862" s="400"/>
      <c r="Z862" s="400"/>
      <c r="AA862" s="400"/>
      <c r="AB862" s="400"/>
      <c r="AC862" s="400"/>
      <c r="AD862" s="400"/>
      <c r="AE862" s="400"/>
      <c r="AF862" s="400"/>
      <c r="AG862" s="400"/>
      <c r="AH862" s="400"/>
      <c r="AI862" s="400"/>
      <c r="AJ862" s="400"/>
      <c r="AK862" s="400"/>
      <c r="AL862" s="400"/>
      <c r="AM862" s="400"/>
      <c r="AN862" s="402"/>
      <c r="AO862" s="393" t="s">
        <v>13598</v>
      </c>
      <c r="AP862" s="368" t="s">
        <v>11249</v>
      </c>
      <c r="AQ862" s="403">
        <v>44161</v>
      </c>
      <c r="AR862" s="121" t="s">
        <v>39</v>
      </c>
      <c r="AS862" s="404"/>
      <c r="AT862" s="404"/>
      <c r="AU862" s="404"/>
      <c r="AV862" s="404"/>
      <c r="AW862" s="404"/>
      <c r="AX862" s="404"/>
      <c r="AY862" s="404"/>
      <c r="AZ862" s="404"/>
      <c r="BA862" s="404"/>
      <c r="BB862" s="404"/>
      <c r="BC862" s="404"/>
      <c r="BD862" s="404"/>
    </row>
    <row r="863" spans="1:56" ht="26.25" customHeight="1">
      <c r="A863" s="398" t="s">
        <v>14444</v>
      </c>
      <c r="B863" s="398" t="s">
        <v>4778</v>
      </c>
      <c r="C863" s="442"/>
      <c r="D863" s="398" t="s">
        <v>4878</v>
      </c>
      <c r="E863" s="63"/>
      <c r="F863" s="617"/>
      <c r="G863" s="41" t="s">
        <v>4781</v>
      </c>
      <c r="H863" s="68" t="s">
        <v>4781</v>
      </c>
      <c r="I863" s="44"/>
      <c r="J863" s="23"/>
      <c r="K863" s="23"/>
      <c r="L863" s="23"/>
      <c r="M863" s="23"/>
      <c r="N863" s="23"/>
      <c r="O863" s="63"/>
      <c r="P863" s="114" t="s">
        <v>14445</v>
      </c>
      <c r="Q863" s="114" t="s">
        <v>14446</v>
      </c>
      <c r="R863" s="63"/>
      <c r="S863" s="63"/>
      <c r="T863" s="114" t="s">
        <v>156</v>
      </c>
      <c r="U863" s="114">
        <v>2020</v>
      </c>
      <c r="V863" s="63"/>
      <c r="W863" s="63"/>
      <c r="X863" s="63"/>
      <c r="Y863" s="63"/>
      <c r="Z863" s="63"/>
      <c r="AA863" s="63"/>
      <c r="AB863" s="63"/>
      <c r="AC863" s="63"/>
      <c r="AD863" s="63"/>
      <c r="AE863" s="400"/>
      <c r="AF863" s="400"/>
      <c r="AG863" s="400"/>
      <c r="AH863" s="400"/>
      <c r="AI863" s="400"/>
      <c r="AJ863" s="400"/>
      <c r="AK863" s="400"/>
      <c r="AL863" s="400"/>
      <c r="AM863" s="400"/>
      <c r="AN863" s="402"/>
      <c r="AO863" s="393" t="s">
        <v>13598</v>
      </c>
      <c r="AP863" s="368" t="s">
        <v>11249</v>
      </c>
      <c r="AQ863" s="403">
        <v>44161</v>
      </c>
      <c r="AR863" s="121" t="s">
        <v>39</v>
      </c>
      <c r="AS863" s="404"/>
      <c r="AT863" s="404"/>
      <c r="AU863" s="404"/>
      <c r="AV863" s="404"/>
      <c r="AW863" s="404"/>
      <c r="AX863" s="404"/>
      <c r="AY863" s="404"/>
      <c r="AZ863" s="404"/>
      <c r="BA863" s="404"/>
      <c r="BB863" s="404"/>
      <c r="BC863" s="404"/>
      <c r="BD863" s="404"/>
    </row>
    <row r="864" spans="1:56" ht="26.25" customHeight="1">
      <c r="A864" s="398" t="s">
        <v>14447</v>
      </c>
      <c r="B864" s="398" t="s">
        <v>4778</v>
      </c>
      <c r="C864" s="442"/>
      <c r="D864" s="398" t="s">
        <v>14158</v>
      </c>
      <c r="E864" s="63"/>
      <c r="F864" s="617"/>
      <c r="G864" s="41" t="s">
        <v>4781</v>
      </c>
      <c r="H864" s="68" t="s">
        <v>4781</v>
      </c>
      <c r="I864" s="44"/>
      <c r="J864" s="23"/>
      <c r="K864" s="23"/>
      <c r="L864" s="23"/>
      <c r="M864" s="23"/>
      <c r="N864" s="23"/>
      <c r="O864" s="63"/>
      <c r="P864" s="114" t="s">
        <v>14448</v>
      </c>
      <c r="Q864" s="114" t="s">
        <v>14449</v>
      </c>
      <c r="R864" s="63"/>
      <c r="S864" s="63"/>
      <c r="T864" s="114" t="s">
        <v>156</v>
      </c>
      <c r="U864" s="114">
        <v>2020</v>
      </c>
      <c r="V864" s="63"/>
      <c r="W864" s="63"/>
      <c r="X864" s="63"/>
      <c r="Y864" s="63"/>
      <c r="Z864" s="63"/>
      <c r="AA864" s="63"/>
      <c r="AB864" s="63"/>
      <c r="AC864" s="63"/>
      <c r="AD864" s="63"/>
      <c r="AE864" s="400"/>
      <c r="AF864" s="400"/>
      <c r="AG864" s="400"/>
      <c r="AH864" s="400"/>
      <c r="AI864" s="400"/>
      <c r="AJ864" s="400"/>
      <c r="AK864" s="400"/>
      <c r="AL864" s="400"/>
      <c r="AM864" s="400"/>
      <c r="AN864" s="402"/>
      <c r="AO864" s="393" t="s">
        <v>13598</v>
      </c>
      <c r="AP864" s="368" t="s">
        <v>11249</v>
      </c>
      <c r="AQ864" s="403">
        <v>44161</v>
      </c>
      <c r="AR864" s="121" t="s">
        <v>39</v>
      </c>
      <c r="AS864" s="404"/>
      <c r="AT864" s="404"/>
      <c r="AU864" s="404"/>
      <c r="AV864" s="404"/>
      <c r="AW864" s="404"/>
      <c r="AX864" s="404"/>
      <c r="AY864" s="404"/>
      <c r="AZ864" s="404"/>
      <c r="BA864" s="404"/>
      <c r="BB864" s="404"/>
      <c r="BC864" s="404"/>
      <c r="BD864" s="404"/>
    </row>
    <row r="865" spans="1:56" ht="26.25" customHeight="1">
      <c r="A865" s="362" t="s">
        <v>14450</v>
      </c>
      <c r="B865" s="362" t="s">
        <v>4778</v>
      </c>
      <c r="C865" s="362"/>
      <c r="D865" s="362" t="s">
        <v>5832</v>
      </c>
      <c r="E865" s="363"/>
      <c r="F865" s="18"/>
      <c r="G865" s="618"/>
      <c r="H865" s="70" t="s">
        <v>13612</v>
      </c>
      <c r="I865" s="44"/>
      <c r="J865" s="23"/>
      <c r="K865" s="23"/>
      <c r="L865" s="23"/>
      <c r="M865" s="23"/>
      <c r="N865" s="23"/>
      <c r="O865" s="379"/>
      <c r="P865" s="365" t="s">
        <v>13988</v>
      </c>
      <c r="Q865" s="365"/>
      <c r="R865" s="365"/>
      <c r="S865" s="375"/>
      <c r="T865" s="364" t="s">
        <v>156</v>
      </c>
      <c r="U865" s="364">
        <v>2017</v>
      </c>
      <c r="V865" s="392" t="s">
        <v>4783</v>
      </c>
      <c r="W865" s="363"/>
      <c r="X865" s="363"/>
      <c r="Y865" s="365"/>
      <c r="Z865" s="363"/>
      <c r="AA865" s="363"/>
      <c r="AB865" s="363"/>
      <c r="AC865" s="363"/>
      <c r="AD865" s="363"/>
      <c r="AE865" s="363"/>
      <c r="AF865" s="363"/>
      <c r="AG865" s="363"/>
      <c r="AH865" s="363"/>
      <c r="AI865" s="363"/>
      <c r="AJ865" s="363"/>
      <c r="AK865" s="363"/>
      <c r="AL865" s="365" t="s">
        <v>548</v>
      </c>
      <c r="AM865" s="363"/>
      <c r="AN865" s="619"/>
      <c r="AO865" s="393" t="s">
        <v>13598</v>
      </c>
      <c r="AP865" s="368" t="s">
        <v>11249</v>
      </c>
      <c r="AQ865" s="462">
        <v>44027</v>
      </c>
      <c r="AR865" s="463" t="s">
        <v>39</v>
      </c>
      <c r="AS865" s="464"/>
      <c r="AT865" s="464"/>
      <c r="AU865" s="464"/>
      <c r="AV865" s="464"/>
      <c r="AW865" s="464"/>
      <c r="AX865" s="464"/>
      <c r="AY865" s="464"/>
      <c r="AZ865" s="464"/>
      <c r="BA865" s="464"/>
      <c r="BB865" s="464"/>
      <c r="BC865" s="464"/>
      <c r="BD865" s="464"/>
    </row>
    <row r="866" spans="1:56" ht="26.25" customHeight="1">
      <c r="A866" s="398" t="s">
        <v>14450</v>
      </c>
      <c r="B866" s="398" t="s">
        <v>4778</v>
      </c>
      <c r="C866" s="442"/>
      <c r="D866" s="398" t="s">
        <v>6624</v>
      </c>
      <c r="E866" s="63"/>
      <c r="F866" s="617"/>
      <c r="G866" s="41" t="s">
        <v>4781</v>
      </c>
      <c r="H866" s="68" t="s">
        <v>4781</v>
      </c>
      <c r="I866" s="44"/>
      <c r="J866" s="23"/>
      <c r="K866" s="23"/>
      <c r="L866" s="23"/>
      <c r="M866" s="23"/>
      <c r="N866" s="23"/>
      <c r="O866" s="63"/>
      <c r="P866" s="114" t="s">
        <v>14451</v>
      </c>
      <c r="Q866" s="114" t="s">
        <v>14451</v>
      </c>
      <c r="R866" s="63"/>
      <c r="S866" s="63"/>
      <c r="T866" s="114" t="s">
        <v>156</v>
      </c>
      <c r="U866" s="114">
        <v>2020</v>
      </c>
      <c r="V866" s="63"/>
      <c r="W866" s="63"/>
      <c r="X866" s="63"/>
      <c r="Y866" s="63"/>
      <c r="Z866" s="63"/>
      <c r="AA866" s="63"/>
      <c r="AB866" s="63"/>
      <c r="AC866" s="63"/>
      <c r="AD866" s="63"/>
      <c r="AE866" s="400"/>
      <c r="AF866" s="400"/>
      <c r="AG866" s="400"/>
      <c r="AH866" s="400"/>
      <c r="AI866" s="400"/>
      <c r="AJ866" s="400"/>
      <c r="AK866" s="400"/>
      <c r="AL866" s="400"/>
      <c r="AM866" s="400"/>
      <c r="AN866" s="402"/>
      <c r="AO866" s="393" t="s">
        <v>13598</v>
      </c>
      <c r="AP866" s="368" t="s">
        <v>11249</v>
      </c>
      <c r="AQ866" s="403">
        <v>44161</v>
      </c>
      <c r="AR866" s="121" t="s">
        <v>39</v>
      </c>
      <c r="AS866" s="404"/>
      <c r="AT866" s="404"/>
      <c r="AU866" s="404"/>
      <c r="AV866" s="404"/>
      <c r="AW866" s="404"/>
      <c r="AX866" s="404"/>
      <c r="AY866" s="404"/>
      <c r="AZ866" s="404"/>
      <c r="BA866" s="404"/>
      <c r="BB866" s="404"/>
      <c r="BC866" s="404"/>
      <c r="BD866" s="404"/>
    </row>
    <row r="867" spans="1:56" ht="26.25" customHeight="1">
      <c r="A867" s="398" t="s">
        <v>14452</v>
      </c>
      <c r="B867" s="398" t="s">
        <v>4778</v>
      </c>
      <c r="C867" s="442"/>
      <c r="D867" s="398" t="s">
        <v>7530</v>
      </c>
      <c r="E867" s="63"/>
      <c r="F867" s="617"/>
      <c r="G867" s="41" t="s">
        <v>4781</v>
      </c>
      <c r="H867" s="68" t="s">
        <v>4781</v>
      </c>
      <c r="I867" s="44"/>
      <c r="J867" s="23"/>
      <c r="K867" s="23"/>
      <c r="L867" s="23"/>
      <c r="M867" s="23"/>
      <c r="N867" s="23"/>
      <c r="O867" s="63"/>
      <c r="P867" s="114" t="s">
        <v>14453</v>
      </c>
      <c r="Q867" s="114" t="s">
        <v>14454</v>
      </c>
      <c r="R867" s="63"/>
      <c r="S867" s="63"/>
      <c r="T867" s="114" t="s">
        <v>156</v>
      </c>
      <c r="U867" s="114">
        <v>2020</v>
      </c>
      <c r="V867" s="63"/>
      <c r="W867" s="63"/>
      <c r="X867" s="63"/>
      <c r="Y867" s="63"/>
      <c r="Z867" s="63"/>
      <c r="AA867" s="63"/>
      <c r="AB867" s="63"/>
      <c r="AC867" s="63"/>
      <c r="AD867" s="63"/>
      <c r="AE867" s="400"/>
      <c r="AF867" s="400"/>
      <c r="AG867" s="400"/>
      <c r="AH867" s="400"/>
      <c r="AI867" s="400"/>
      <c r="AJ867" s="400"/>
      <c r="AK867" s="400"/>
      <c r="AL867" s="400"/>
      <c r="AM867" s="400"/>
      <c r="AN867" s="402"/>
      <c r="AO867" s="393" t="s">
        <v>13598</v>
      </c>
      <c r="AP867" s="368" t="s">
        <v>11249</v>
      </c>
      <c r="AQ867" s="403">
        <v>44161</v>
      </c>
      <c r="AR867" s="121" t="s">
        <v>39</v>
      </c>
      <c r="AS867" s="404"/>
      <c r="AT867" s="404"/>
      <c r="AU867" s="404"/>
      <c r="AV867" s="404"/>
      <c r="AW867" s="404"/>
      <c r="AX867" s="404"/>
      <c r="AY867" s="404"/>
      <c r="AZ867" s="404"/>
      <c r="BA867" s="404"/>
      <c r="BB867" s="404"/>
      <c r="BC867" s="404"/>
      <c r="BD867" s="404"/>
    </row>
    <row r="868" spans="1:56" ht="26.25" customHeight="1">
      <c r="A868" s="398" t="s">
        <v>14455</v>
      </c>
      <c r="B868" s="398" t="s">
        <v>4778</v>
      </c>
      <c r="C868" s="399"/>
      <c r="D868" s="398" t="s">
        <v>13621</v>
      </c>
      <c r="E868" s="400"/>
      <c r="F868" s="401"/>
      <c r="G868" s="41" t="s">
        <v>4781</v>
      </c>
      <c r="H868" s="68" t="s">
        <v>4781</v>
      </c>
      <c r="I868" s="44"/>
      <c r="J868" s="23"/>
      <c r="K868" s="23"/>
      <c r="L868" s="23"/>
      <c r="M868" s="23"/>
      <c r="N868" s="23"/>
      <c r="O868" s="400"/>
      <c r="P868" s="114" t="s">
        <v>14456</v>
      </c>
      <c r="Q868" s="114" t="s">
        <v>14457</v>
      </c>
      <c r="R868" s="400"/>
      <c r="S868" s="400"/>
      <c r="T868" s="114" t="s">
        <v>156</v>
      </c>
      <c r="U868" s="114">
        <v>2020</v>
      </c>
      <c r="V868" s="400"/>
      <c r="W868" s="400"/>
      <c r="X868" s="400"/>
      <c r="Y868" s="400"/>
      <c r="Z868" s="400"/>
      <c r="AA868" s="400"/>
      <c r="AB868" s="400"/>
      <c r="AC868" s="400"/>
      <c r="AD868" s="400"/>
      <c r="AE868" s="400"/>
      <c r="AF868" s="400"/>
      <c r="AG868" s="400"/>
      <c r="AH868" s="400"/>
      <c r="AI868" s="400"/>
      <c r="AJ868" s="400"/>
      <c r="AK868" s="400"/>
      <c r="AL868" s="400"/>
      <c r="AM868" s="400"/>
      <c r="AN868" s="402"/>
      <c r="AO868" s="393" t="s">
        <v>13598</v>
      </c>
      <c r="AP868" s="368" t="s">
        <v>11249</v>
      </c>
      <c r="AQ868" s="403">
        <v>44161</v>
      </c>
      <c r="AR868" s="121" t="s">
        <v>39</v>
      </c>
      <c r="AS868" s="404"/>
      <c r="AT868" s="404"/>
      <c r="AU868" s="404"/>
      <c r="AV868" s="404"/>
      <c r="AW868" s="404"/>
      <c r="AX868" s="404"/>
      <c r="AY868" s="404"/>
      <c r="AZ868" s="404"/>
      <c r="BA868" s="404"/>
      <c r="BB868" s="404"/>
      <c r="BC868" s="404"/>
      <c r="BD868" s="404"/>
    </row>
    <row r="869" spans="1:56" ht="26.25" customHeight="1">
      <c r="A869" s="398" t="s">
        <v>14458</v>
      </c>
      <c r="B869" s="398" t="s">
        <v>4778</v>
      </c>
      <c r="C869" s="399"/>
      <c r="D869" s="398" t="s">
        <v>14459</v>
      </c>
      <c r="E869" s="400"/>
      <c r="F869" s="401"/>
      <c r="G869" s="41" t="s">
        <v>4781</v>
      </c>
      <c r="H869" s="68" t="s">
        <v>4781</v>
      </c>
      <c r="I869" s="44"/>
      <c r="J869" s="23"/>
      <c r="K869" s="23"/>
      <c r="L869" s="23"/>
      <c r="M869" s="23"/>
      <c r="N869" s="23"/>
      <c r="O869" s="400"/>
      <c r="P869" s="114" t="s">
        <v>14460</v>
      </c>
      <c r="Q869" s="114" t="s">
        <v>14460</v>
      </c>
      <c r="R869" s="400"/>
      <c r="S869" s="400"/>
      <c r="T869" s="114" t="s">
        <v>156</v>
      </c>
      <c r="U869" s="114">
        <v>2020</v>
      </c>
      <c r="V869" s="400"/>
      <c r="W869" s="400"/>
      <c r="X869" s="400"/>
      <c r="Y869" s="400"/>
      <c r="Z869" s="400"/>
      <c r="AA869" s="400"/>
      <c r="AB869" s="400"/>
      <c r="AC869" s="400"/>
      <c r="AD869" s="400"/>
      <c r="AE869" s="400"/>
      <c r="AF869" s="400"/>
      <c r="AG869" s="400"/>
      <c r="AH869" s="400"/>
      <c r="AI869" s="400"/>
      <c r="AJ869" s="400"/>
      <c r="AK869" s="400"/>
      <c r="AL869" s="400"/>
      <c r="AM869" s="400"/>
      <c r="AN869" s="402"/>
      <c r="AO869" s="393" t="s">
        <v>13598</v>
      </c>
      <c r="AP869" s="368" t="s">
        <v>11249</v>
      </c>
      <c r="AQ869" s="403">
        <v>44161</v>
      </c>
      <c r="AR869" s="121" t="s">
        <v>39</v>
      </c>
      <c r="AS869" s="404"/>
      <c r="AT869" s="404"/>
      <c r="AU869" s="404"/>
      <c r="AV869" s="404"/>
      <c r="AW869" s="404"/>
      <c r="AX869" s="404"/>
      <c r="AY869" s="404"/>
      <c r="AZ869" s="404"/>
      <c r="BA869" s="404"/>
      <c r="BB869" s="404"/>
      <c r="BC869" s="404"/>
      <c r="BD869" s="404"/>
    </row>
    <row r="870" spans="1:56" ht="26.25" customHeight="1">
      <c r="A870" s="362" t="s">
        <v>14461</v>
      </c>
      <c r="B870" s="362" t="s">
        <v>4778</v>
      </c>
      <c r="C870" s="362"/>
      <c r="D870" s="362" t="s">
        <v>5035</v>
      </c>
      <c r="E870" s="363"/>
      <c r="F870" s="18"/>
      <c r="G870" s="618"/>
      <c r="H870" s="70" t="s">
        <v>13612</v>
      </c>
      <c r="I870" s="44"/>
      <c r="J870" s="23"/>
      <c r="K870" s="23"/>
      <c r="L870" s="23"/>
      <c r="M870" s="23"/>
      <c r="N870" s="23"/>
      <c r="O870" s="379"/>
      <c r="P870" s="365" t="s">
        <v>13613</v>
      </c>
      <c r="Q870" s="365"/>
      <c r="R870" s="365"/>
      <c r="S870" s="375"/>
      <c r="T870" s="364" t="s">
        <v>156</v>
      </c>
      <c r="U870" s="364">
        <v>2017</v>
      </c>
      <c r="V870" s="392" t="s">
        <v>4783</v>
      </c>
      <c r="W870" s="363"/>
      <c r="X870" s="363"/>
      <c r="Y870" s="365"/>
      <c r="Z870" s="363"/>
      <c r="AA870" s="363"/>
      <c r="AB870" s="363"/>
      <c r="AC870" s="363"/>
      <c r="AD870" s="363"/>
      <c r="AE870" s="363"/>
      <c r="AF870" s="363"/>
      <c r="AG870" s="363"/>
      <c r="AH870" s="363"/>
      <c r="AI870" s="363"/>
      <c r="AJ870" s="363"/>
      <c r="AK870" s="363"/>
      <c r="AL870" s="365" t="s">
        <v>548</v>
      </c>
      <c r="AM870" s="363"/>
      <c r="AN870" s="619"/>
      <c r="AO870" s="393" t="s">
        <v>13598</v>
      </c>
      <c r="AP870" s="368" t="s">
        <v>11249</v>
      </c>
      <c r="AQ870" s="462">
        <v>44027</v>
      </c>
      <c r="AR870" s="463" t="s">
        <v>39</v>
      </c>
      <c r="AS870" s="464"/>
      <c r="AT870" s="464"/>
      <c r="AU870" s="464"/>
      <c r="AV870" s="464"/>
      <c r="AW870" s="464"/>
      <c r="AX870" s="464"/>
      <c r="AY870" s="464"/>
      <c r="AZ870" s="464"/>
      <c r="BA870" s="464"/>
      <c r="BB870" s="464"/>
      <c r="BC870" s="464"/>
      <c r="BD870" s="464"/>
    </row>
    <row r="871" spans="1:56" ht="26.25" customHeight="1">
      <c r="A871" s="398" t="s">
        <v>14461</v>
      </c>
      <c r="B871" s="398" t="s">
        <v>4778</v>
      </c>
      <c r="C871" s="442"/>
      <c r="D871" s="398" t="s">
        <v>7059</v>
      </c>
      <c r="E871" s="63"/>
      <c r="F871" s="617"/>
      <c r="G871" s="41" t="s">
        <v>4781</v>
      </c>
      <c r="H871" s="68" t="s">
        <v>4781</v>
      </c>
      <c r="I871" s="44"/>
      <c r="J871" s="23"/>
      <c r="K871" s="23"/>
      <c r="L871" s="23"/>
      <c r="M871" s="23"/>
      <c r="N871" s="23"/>
      <c r="O871" s="63"/>
      <c r="P871" s="114" t="s">
        <v>14462</v>
      </c>
      <c r="Q871" s="114" t="s">
        <v>14462</v>
      </c>
      <c r="R871" s="63"/>
      <c r="S871" s="63"/>
      <c r="T871" s="114" t="s">
        <v>156</v>
      </c>
      <c r="U871" s="114">
        <v>2020</v>
      </c>
      <c r="V871" s="63"/>
      <c r="W871" s="63"/>
      <c r="X871" s="63"/>
      <c r="Y871" s="63"/>
      <c r="Z871" s="63"/>
      <c r="AA871" s="63"/>
      <c r="AB871" s="63"/>
      <c r="AC871" s="63"/>
      <c r="AD871" s="63"/>
      <c r="AE871" s="400"/>
      <c r="AF871" s="400"/>
      <c r="AG871" s="400"/>
      <c r="AH871" s="400"/>
      <c r="AI871" s="400"/>
      <c r="AJ871" s="400"/>
      <c r="AK871" s="400"/>
      <c r="AL871" s="400"/>
      <c r="AM871" s="400"/>
      <c r="AN871" s="402"/>
      <c r="AO871" s="393" t="s">
        <v>13598</v>
      </c>
      <c r="AP871" s="368" t="s">
        <v>11249</v>
      </c>
      <c r="AQ871" s="403">
        <v>44161</v>
      </c>
      <c r="AR871" s="121" t="s">
        <v>39</v>
      </c>
      <c r="AS871" s="404"/>
      <c r="AT871" s="404"/>
      <c r="AU871" s="404"/>
      <c r="AV871" s="404"/>
      <c r="AW871" s="404"/>
      <c r="AX871" s="404"/>
      <c r="AY871" s="404"/>
      <c r="AZ871" s="404"/>
      <c r="BA871" s="404"/>
      <c r="BB871" s="404"/>
      <c r="BC871" s="404"/>
      <c r="BD871" s="404"/>
    </row>
    <row r="872" spans="1:56" ht="26.25" customHeight="1">
      <c r="A872" s="398" t="s">
        <v>14463</v>
      </c>
      <c r="B872" s="398" t="s">
        <v>4778</v>
      </c>
      <c r="C872" s="399"/>
      <c r="D872" s="398" t="s">
        <v>13707</v>
      </c>
      <c r="E872" s="400"/>
      <c r="F872" s="401"/>
      <c r="G872" s="41" t="s">
        <v>4781</v>
      </c>
      <c r="H872" s="68" t="s">
        <v>4781</v>
      </c>
      <c r="I872" s="44"/>
      <c r="J872" s="23"/>
      <c r="K872" s="23"/>
      <c r="L872" s="23"/>
      <c r="M872" s="23"/>
      <c r="N872" s="23"/>
      <c r="O872" s="400"/>
      <c r="P872" s="114" t="s">
        <v>14464</v>
      </c>
      <c r="Q872" s="114" t="s">
        <v>14464</v>
      </c>
      <c r="R872" s="400"/>
      <c r="S872" s="400"/>
      <c r="T872" s="114" t="s">
        <v>156</v>
      </c>
      <c r="U872" s="114">
        <v>2020</v>
      </c>
      <c r="V872" s="400"/>
      <c r="W872" s="400"/>
      <c r="X872" s="400"/>
      <c r="Y872" s="400"/>
      <c r="Z872" s="400"/>
      <c r="AA872" s="400"/>
      <c r="AB872" s="400"/>
      <c r="AC872" s="400"/>
      <c r="AD872" s="400"/>
      <c r="AE872" s="400"/>
      <c r="AF872" s="400"/>
      <c r="AG872" s="400"/>
      <c r="AH872" s="400"/>
      <c r="AI872" s="400"/>
      <c r="AJ872" s="400"/>
      <c r="AK872" s="400"/>
      <c r="AL872" s="400"/>
      <c r="AM872" s="400"/>
      <c r="AN872" s="402"/>
      <c r="AO872" s="393" t="s">
        <v>13598</v>
      </c>
      <c r="AP872" s="368" t="s">
        <v>11249</v>
      </c>
      <c r="AQ872" s="403">
        <v>44161</v>
      </c>
      <c r="AR872" s="121" t="s">
        <v>39</v>
      </c>
      <c r="AS872" s="404"/>
      <c r="AT872" s="404"/>
      <c r="AU872" s="404"/>
      <c r="AV872" s="404"/>
      <c r="AW872" s="404"/>
      <c r="AX872" s="404"/>
      <c r="AY872" s="404"/>
      <c r="AZ872" s="404"/>
      <c r="BA872" s="404"/>
      <c r="BB872" s="404"/>
      <c r="BC872" s="404"/>
      <c r="BD872" s="404"/>
    </row>
    <row r="873" spans="1:56" ht="26.25" customHeight="1">
      <c r="A873" s="362" t="s">
        <v>14465</v>
      </c>
      <c r="B873" s="362" t="s">
        <v>4778</v>
      </c>
      <c r="C873" s="362"/>
      <c r="D873" s="362" t="s">
        <v>5545</v>
      </c>
      <c r="E873" s="363"/>
      <c r="F873" s="18"/>
      <c r="G873" s="618"/>
      <c r="H873" s="70" t="s">
        <v>13612</v>
      </c>
      <c r="I873" s="44"/>
      <c r="J873" s="23"/>
      <c r="K873" s="23"/>
      <c r="L873" s="23"/>
      <c r="M873" s="23"/>
      <c r="N873" s="23"/>
      <c r="O873" s="379"/>
      <c r="P873" s="365" t="s">
        <v>13680</v>
      </c>
      <c r="Q873" s="365"/>
      <c r="R873" s="365"/>
      <c r="S873" s="375"/>
      <c r="T873" s="364" t="s">
        <v>156</v>
      </c>
      <c r="U873" s="364">
        <v>2017</v>
      </c>
      <c r="V873" s="392" t="s">
        <v>4783</v>
      </c>
      <c r="W873" s="363"/>
      <c r="X873" s="363"/>
      <c r="Y873" s="365"/>
      <c r="Z873" s="363"/>
      <c r="AA873" s="363"/>
      <c r="AB873" s="363"/>
      <c r="AC873" s="363"/>
      <c r="AD873" s="363"/>
      <c r="AE873" s="363"/>
      <c r="AF873" s="363"/>
      <c r="AG873" s="363"/>
      <c r="AH873" s="363"/>
      <c r="AI873" s="363"/>
      <c r="AJ873" s="363"/>
      <c r="AK873" s="363"/>
      <c r="AL873" s="365" t="s">
        <v>548</v>
      </c>
      <c r="AM873" s="363"/>
      <c r="AN873" s="619"/>
      <c r="AO873" s="393" t="s">
        <v>13598</v>
      </c>
      <c r="AP873" s="368" t="s">
        <v>11249</v>
      </c>
      <c r="AQ873" s="462">
        <v>44027</v>
      </c>
      <c r="AR873" s="463" t="s">
        <v>39</v>
      </c>
      <c r="AS873" s="464"/>
      <c r="AT873" s="464"/>
      <c r="AU873" s="464"/>
      <c r="AV873" s="464"/>
      <c r="AW873" s="464"/>
      <c r="AX873" s="464"/>
      <c r="AY873" s="464"/>
      <c r="AZ873" s="464"/>
      <c r="BA873" s="464"/>
      <c r="BB873" s="464"/>
      <c r="BC873" s="464"/>
      <c r="BD873" s="464"/>
    </row>
    <row r="874" spans="1:56" ht="26.25" customHeight="1">
      <c r="A874" s="398" t="s">
        <v>14466</v>
      </c>
      <c r="B874" s="398" t="s">
        <v>4778</v>
      </c>
      <c r="C874" s="442"/>
      <c r="D874" s="398" t="s">
        <v>14467</v>
      </c>
      <c r="E874" s="63"/>
      <c r="F874" s="617"/>
      <c r="G874" s="41" t="s">
        <v>4781</v>
      </c>
      <c r="H874" s="68" t="s">
        <v>4781</v>
      </c>
      <c r="I874" s="44"/>
      <c r="J874" s="23"/>
      <c r="K874" s="23"/>
      <c r="L874" s="23"/>
      <c r="M874" s="23"/>
      <c r="N874" s="23"/>
      <c r="O874" s="63"/>
      <c r="P874" s="114" t="s">
        <v>14468</v>
      </c>
      <c r="Q874" s="114" t="s">
        <v>14469</v>
      </c>
      <c r="R874" s="63"/>
      <c r="S874" s="63"/>
      <c r="T874" s="114" t="s">
        <v>156</v>
      </c>
      <c r="U874" s="114">
        <v>2020</v>
      </c>
      <c r="V874" s="63"/>
      <c r="W874" s="63"/>
      <c r="X874" s="63"/>
      <c r="Y874" s="63"/>
      <c r="Z874" s="63"/>
      <c r="AA874" s="63"/>
      <c r="AB874" s="63"/>
      <c r="AC874" s="63"/>
      <c r="AD874" s="63"/>
      <c r="AE874" s="400"/>
      <c r="AF874" s="400"/>
      <c r="AG874" s="400"/>
      <c r="AH874" s="400"/>
      <c r="AI874" s="400"/>
      <c r="AJ874" s="400"/>
      <c r="AK874" s="400"/>
      <c r="AL874" s="400"/>
      <c r="AM874" s="400"/>
      <c r="AN874" s="402"/>
      <c r="AO874" s="393" t="s">
        <v>13598</v>
      </c>
      <c r="AP874" s="368" t="s">
        <v>11249</v>
      </c>
      <c r="AQ874" s="403">
        <v>44161</v>
      </c>
      <c r="AR874" s="121" t="s">
        <v>39</v>
      </c>
      <c r="AS874" s="404"/>
      <c r="AT874" s="404"/>
      <c r="AU874" s="404"/>
      <c r="AV874" s="404"/>
      <c r="AW874" s="404"/>
      <c r="AX874" s="404"/>
      <c r="AY874" s="404"/>
      <c r="AZ874" s="404"/>
      <c r="BA874" s="404"/>
      <c r="BB874" s="404"/>
      <c r="BC874" s="404"/>
      <c r="BD874" s="404"/>
    </row>
    <row r="875" spans="1:56" ht="26.25" customHeight="1">
      <c r="A875" s="398" t="s">
        <v>14470</v>
      </c>
      <c r="B875" s="398" t="s">
        <v>4778</v>
      </c>
      <c r="C875" s="442"/>
      <c r="D875" s="398" t="s">
        <v>14471</v>
      </c>
      <c r="E875" s="63"/>
      <c r="F875" s="617"/>
      <c r="G875" s="41" t="s">
        <v>4781</v>
      </c>
      <c r="H875" s="68" t="s">
        <v>4781</v>
      </c>
      <c r="I875" s="44"/>
      <c r="J875" s="23"/>
      <c r="K875" s="23"/>
      <c r="L875" s="23"/>
      <c r="M875" s="23"/>
      <c r="N875" s="23"/>
      <c r="O875" s="63"/>
      <c r="P875" s="114" t="s">
        <v>14472</v>
      </c>
      <c r="Q875" s="114" t="s">
        <v>14473</v>
      </c>
      <c r="R875" s="63"/>
      <c r="S875" s="63"/>
      <c r="T875" s="114" t="s">
        <v>156</v>
      </c>
      <c r="U875" s="114">
        <v>2020</v>
      </c>
      <c r="V875" s="63"/>
      <c r="W875" s="63"/>
      <c r="X875" s="63"/>
      <c r="Y875" s="63"/>
      <c r="Z875" s="63"/>
      <c r="AA875" s="63"/>
      <c r="AB875" s="63"/>
      <c r="AC875" s="63"/>
      <c r="AD875" s="63"/>
      <c r="AE875" s="400"/>
      <c r="AF875" s="400"/>
      <c r="AG875" s="400"/>
      <c r="AH875" s="400"/>
      <c r="AI875" s="400"/>
      <c r="AJ875" s="400"/>
      <c r="AK875" s="400"/>
      <c r="AL875" s="400"/>
      <c r="AM875" s="400"/>
      <c r="AN875" s="402"/>
      <c r="AO875" s="393" t="s">
        <v>13598</v>
      </c>
      <c r="AP875" s="368" t="s">
        <v>11249</v>
      </c>
      <c r="AQ875" s="403">
        <v>44161</v>
      </c>
      <c r="AR875" s="121" t="s">
        <v>39</v>
      </c>
      <c r="AS875" s="404"/>
      <c r="AT875" s="404"/>
      <c r="AU875" s="404"/>
      <c r="AV875" s="404"/>
      <c r="AW875" s="404"/>
      <c r="AX875" s="404"/>
      <c r="AY875" s="404"/>
      <c r="AZ875" s="404"/>
      <c r="BA875" s="404"/>
      <c r="BB875" s="404"/>
      <c r="BC875" s="404"/>
      <c r="BD875" s="404"/>
    </row>
    <row r="876" spans="1:56" ht="26.25" customHeight="1">
      <c r="A876" s="398" t="s">
        <v>14474</v>
      </c>
      <c r="B876" s="398" t="s">
        <v>4778</v>
      </c>
      <c r="C876" s="399"/>
      <c r="D876" s="398" t="s">
        <v>7059</v>
      </c>
      <c r="E876" s="400"/>
      <c r="F876" s="401"/>
      <c r="G876" s="41" t="s">
        <v>4781</v>
      </c>
      <c r="H876" s="68" t="s">
        <v>4781</v>
      </c>
      <c r="I876" s="44"/>
      <c r="J876" s="23"/>
      <c r="K876" s="23"/>
      <c r="L876" s="23"/>
      <c r="M876" s="23"/>
      <c r="N876" s="23"/>
      <c r="O876" s="400"/>
      <c r="P876" s="114" t="s">
        <v>14475</v>
      </c>
      <c r="Q876" s="114" t="s">
        <v>14475</v>
      </c>
      <c r="R876" s="400"/>
      <c r="S876" s="400"/>
      <c r="T876" s="114" t="s">
        <v>156</v>
      </c>
      <c r="U876" s="114">
        <v>2020</v>
      </c>
      <c r="V876" s="400"/>
      <c r="W876" s="400"/>
      <c r="X876" s="400"/>
      <c r="Y876" s="400"/>
      <c r="Z876" s="400"/>
      <c r="AA876" s="400"/>
      <c r="AB876" s="400"/>
      <c r="AC876" s="400"/>
      <c r="AD876" s="400"/>
      <c r="AE876" s="400"/>
      <c r="AF876" s="400"/>
      <c r="AG876" s="400"/>
      <c r="AH876" s="400"/>
      <c r="AI876" s="400"/>
      <c r="AJ876" s="400"/>
      <c r="AK876" s="400"/>
      <c r="AL876" s="400"/>
      <c r="AM876" s="400"/>
      <c r="AN876" s="402"/>
      <c r="AO876" s="393" t="s">
        <v>13598</v>
      </c>
      <c r="AP876" s="368" t="s">
        <v>11249</v>
      </c>
      <c r="AQ876" s="403">
        <v>44161</v>
      </c>
      <c r="AR876" s="121" t="s">
        <v>39</v>
      </c>
      <c r="AS876" s="404"/>
      <c r="AT876" s="404"/>
      <c r="AU876" s="404"/>
      <c r="AV876" s="404"/>
      <c r="AW876" s="404"/>
      <c r="AX876" s="404"/>
      <c r="AY876" s="404"/>
      <c r="AZ876" s="404"/>
      <c r="BA876" s="404"/>
      <c r="BB876" s="404"/>
      <c r="BC876" s="404"/>
      <c r="BD876" s="404"/>
    </row>
    <row r="877" spans="1:56" ht="26.25" customHeight="1">
      <c r="A877" s="398" t="s">
        <v>14476</v>
      </c>
      <c r="B877" s="398" t="s">
        <v>4778</v>
      </c>
      <c r="C877" s="399"/>
      <c r="D877" s="398" t="s">
        <v>14068</v>
      </c>
      <c r="E877" s="400"/>
      <c r="F877" s="401"/>
      <c r="G877" s="41" t="s">
        <v>4781</v>
      </c>
      <c r="H877" s="68" t="s">
        <v>4781</v>
      </c>
      <c r="I877" s="44"/>
      <c r="J877" s="23"/>
      <c r="K877" s="23"/>
      <c r="L877" s="23"/>
      <c r="M877" s="23"/>
      <c r="N877" s="23"/>
      <c r="O877" s="400"/>
      <c r="P877" s="114" t="s">
        <v>14477</v>
      </c>
      <c r="Q877" s="114" t="s">
        <v>14477</v>
      </c>
      <c r="R877" s="400"/>
      <c r="S877" s="400"/>
      <c r="T877" s="114" t="s">
        <v>156</v>
      </c>
      <c r="U877" s="114">
        <v>2020</v>
      </c>
      <c r="V877" s="400"/>
      <c r="W877" s="400"/>
      <c r="X877" s="400"/>
      <c r="Y877" s="400"/>
      <c r="Z877" s="400"/>
      <c r="AA877" s="400"/>
      <c r="AB877" s="400"/>
      <c r="AC877" s="400"/>
      <c r="AD877" s="400"/>
      <c r="AE877" s="400"/>
      <c r="AF877" s="400"/>
      <c r="AG877" s="400"/>
      <c r="AH877" s="400"/>
      <c r="AI877" s="400"/>
      <c r="AJ877" s="400"/>
      <c r="AK877" s="400"/>
      <c r="AL877" s="400"/>
      <c r="AM877" s="400"/>
      <c r="AN877" s="402"/>
      <c r="AO877" s="393" t="s">
        <v>13598</v>
      </c>
      <c r="AP877" s="368" t="s">
        <v>11249</v>
      </c>
      <c r="AQ877" s="403">
        <v>44161</v>
      </c>
      <c r="AR877" s="121" t="s">
        <v>39</v>
      </c>
      <c r="AS877" s="404"/>
      <c r="AT877" s="404"/>
      <c r="AU877" s="404"/>
      <c r="AV877" s="404"/>
      <c r="AW877" s="404"/>
      <c r="AX877" s="404"/>
      <c r="AY877" s="404"/>
      <c r="AZ877" s="404"/>
      <c r="BA877" s="404"/>
      <c r="BB877" s="404"/>
      <c r="BC877" s="404"/>
      <c r="BD877" s="404"/>
    </row>
    <row r="878" spans="1:56" ht="26.25" customHeight="1">
      <c r="A878" s="362" t="s">
        <v>14478</v>
      </c>
      <c r="B878" s="362" t="s">
        <v>4778</v>
      </c>
      <c r="C878" s="362"/>
      <c r="D878" s="362" t="s">
        <v>4832</v>
      </c>
      <c r="E878" s="363"/>
      <c r="F878" s="18"/>
      <c r="G878" s="618"/>
      <c r="H878" s="70" t="s">
        <v>13612</v>
      </c>
      <c r="I878" s="44"/>
      <c r="J878" s="23"/>
      <c r="K878" s="23"/>
      <c r="L878" s="23"/>
      <c r="M878" s="23"/>
      <c r="N878" s="23"/>
      <c r="O878" s="379"/>
      <c r="P878" s="365" t="s">
        <v>13680</v>
      </c>
      <c r="Q878" s="365"/>
      <c r="R878" s="365"/>
      <c r="S878" s="375"/>
      <c r="T878" s="364" t="s">
        <v>156</v>
      </c>
      <c r="U878" s="364">
        <v>2017</v>
      </c>
      <c r="V878" s="392" t="s">
        <v>4783</v>
      </c>
      <c r="W878" s="363"/>
      <c r="X878" s="363"/>
      <c r="Y878" s="365"/>
      <c r="Z878" s="363"/>
      <c r="AA878" s="363"/>
      <c r="AB878" s="363"/>
      <c r="AC878" s="363"/>
      <c r="AD878" s="363"/>
      <c r="AE878" s="363"/>
      <c r="AF878" s="363"/>
      <c r="AG878" s="363"/>
      <c r="AH878" s="363"/>
      <c r="AI878" s="363"/>
      <c r="AJ878" s="363"/>
      <c r="AK878" s="363"/>
      <c r="AL878" s="365" t="s">
        <v>548</v>
      </c>
      <c r="AM878" s="363"/>
      <c r="AN878" s="619"/>
      <c r="AO878" s="393" t="s">
        <v>13598</v>
      </c>
      <c r="AP878" s="368" t="s">
        <v>11249</v>
      </c>
      <c r="AQ878" s="462">
        <v>44027</v>
      </c>
      <c r="AR878" s="463" t="s">
        <v>39</v>
      </c>
      <c r="AS878" s="464"/>
      <c r="AT878" s="464"/>
      <c r="AU878" s="464"/>
      <c r="AV878" s="464"/>
      <c r="AW878" s="464"/>
      <c r="AX878" s="464"/>
      <c r="AY878" s="464"/>
      <c r="AZ878" s="464"/>
      <c r="BA878" s="464"/>
      <c r="BB878" s="464"/>
      <c r="BC878" s="464"/>
      <c r="BD878" s="464"/>
    </row>
    <row r="879" spans="1:56" ht="26.25" customHeight="1">
      <c r="A879" s="398" t="s">
        <v>14479</v>
      </c>
      <c r="B879" s="398" t="s">
        <v>4778</v>
      </c>
      <c r="C879" s="442"/>
      <c r="D879" s="398" t="s">
        <v>7530</v>
      </c>
      <c r="E879" s="63"/>
      <c r="F879" s="617"/>
      <c r="G879" s="41" t="s">
        <v>4781</v>
      </c>
      <c r="H879" s="68" t="s">
        <v>4781</v>
      </c>
      <c r="I879" s="44"/>
      <c r="J879" s="23"/>
      <c r="K879" s="23"/>
      <c r="L879" s="23"/>
      <c r="M879" s="23"/>
      <c r="N879" s="23"/>
      <c r="O879" s="63"/>
      <c r="P879" s="114" t="s">
        <v>14480</v>
      </c>
      <c r="Q879" s="114" t="s">
        <v>14480</v>
      </c>
      <c r="R879" s="63"/>
      <c r="S879" s="63"/>
      <c r="T879" s="114" t="s">
        <v>156</v>
      </c>
      <c r="U879" s="114">
        <v>2020</v>
      </c>
      <c r="V879" s="63"/>
      <c r="W879" s="63"/>
      <c r="X879" s="63"/>
      <c r="Y879" s="63"/>
      <c r="Z879" s="63"/>
      <c r="AA879" s="63"/>
      <c r="AB879" s="63"/>
      <c r="AC879" s="63"/>
      <c r="AD879" s="63"/>
      <c r="AE879" s="400"/>
      <c r="AF879" s="400"/>
      <c r="AG879" s="400"/>
      <c r="AH879" s="400"/>
      <c r="AI879" s="400"/>
      <c r="AJ879" s="400"/>
      <c r="AK879" s="400"/>
      <c r="AL879" s="400"/>
      <c r="AM879" s="400"/>
      <c r="AN879" s="402"/>
      <c r="AO879" s="393" t="s">
        <v>13598</v>
      </c>
      <c r="AP879" s="368" t="s">
        <v>11249</v>
      </c>
      <c r="AQ879" s="403">
        <v>44161</v>
      </c>
      <c r="AR879" s="121" t="s">
        <v>39</v>
      </c>
      <c r="AS879" s="404"/>
      <c r="AT879" s="404"/>
      <c r="AU879" s="404"/>
      <c r="AV879" s="404"/>
      <c r="AW879" s="404"/>
      <c r="AX879" s="404"/>
      <c r="AY879" s="404"/>
      <c r="AZ879" s="404"/>
      <c r="BA879" s="404"/>
      <c r="BB879" s="404"/>
      <c r="BC879" s="404"/>
      <c r="BD879" s="404"/>
    </row>
    <row r="880" spans="1:56" ht="26.25" customHeight="1">
      <c r="A880" s="398" t="s">
        <v>14481</v>
      </c>
      <c r="B880" s="398" t="s">
        <v>4778</v>
      </c>
      <c r="C880" s="442"/>
      <c r="D880" s="398" t="s">
        <v>5588</v>
      </c>
      <c r="E880" s="63"/>
      <c r="F880" s="617"/>
      <c r="G880" s="41" t="s">
        <v>4781</v>
      </c>
      <c r="H880" s="68" t="s">
        <v>4781</v>
      </c>
      <c r="I880" s="44"/>
      <c r="J880" s="23"/>
      <c r="K880" s="23"/>
      <c r="L880" s="23"/>
      <c r="M880" s="23"/>
      <c r="N880" s="23"/>
      <c r="O880" s="63"/>
      <c r="P880" s="114" t="s">
        <v>14482</v>
      </c>
      <c r="Q880" s="114" t="s">
        <v>14483</v>
      </c>
      <c r="R880" s="63"/>
      <c r="S880" s="63"/>
      <c r="T880" s="114" t="s">
        <v>156</v>
      </c>
      <c r="U880" s="114">
        <v>2020</v>
      </c>
      <c r="V880" s="63"/>
      <c r="W880" s="63"/>
      <c r="X880" s="63"/>
      <c r="Y880" s="63"/>
      <c r="Z880" s="63"/>
      <c r="AA880" s="63"/>
      <c r="AB880" s="63"/>
      <c r="AC880" s="63"/>
      <c r="AD880" s="63"/>
      <c r="AE880" s="400"/>
      <c r="AF880" s="400"/>
      <c r="AG880" s="400"/>
      <c r="AH880" s="400"/>
      <c r="AI880" s="400"/>
      <c r="AJ880" s="400"/>
      <c r="AK880" s="400"/>
      <c r="AL880" s="400"/>
      <c r="AM880" s="400"/>
      <c r="AN880" s="402"/>
      <c r="AO880" s="393" t="s">
        <v>13598</v>
      </c>
      <c r="AP880" s="368" t="s">
        <v>11249</v>
      </c>
      <c r="AQ880" s="403">
        <v>44161</v>
      </c>
      <c r="AR880" s="121" t="s">
        <v>39</v>
      </c>
      <c r="AS880" s="404"/>
      <c r="AT880" s="404"/>
      <c r="AU880" s="404"/>
      <c r="AV880" s="404"/>
      <c r="AW880" s="404"/>
      <c r="AX880" s="404"/>
      <c r="AY880" s="404"/>
      <c r="AZ880" s="404"/>
      <c r="BA880" s="404"/>
      <c r="BB880" s="404"/>
      <c r="BC880" s="404"/>
      <c r="BD880" s="404"/>
    </row>
    <row r="881" spans="1:56" ht="26.25" customHeight="1">
      <c r="A881" s="398" t="s">
        <v>14484</v>
      </c>
      <c r="B881" s="398" t="s">
        <v>4778</v>
      </c>
      <c r="C881" s="399"/>
      <c r="D881" s="398" t="s">
        <v>5781</v>
      </c>
      <c r="E881" s="400"/>
      <c r="F881" s="401"/>
      <c r="G881" s="41" t="s">
        <v>4781</v>
      </c>
      <c r="H881" s="68" t="s">
        <v>4781</v>
      </c>
      <c r="I881" s="44"/>
      <c r="J881" s="23"/>
      <c r="K881" s="23"/>
      <c r="L881" s="23"/>
      <c r="M881" s="23"/>
      <c r="N881" s="23"/>
      <c r="O881" s="400"/>
      <c r="P881" s="114" t="s">
        <v>14485</v>
      </c>
      <c r="Q881" s="114" t="s">
        <v>14485</v>
      </c>
      <c r="R881" s="400"/>
      <c r="S881" s="400"/>
      <c r="T881" s="114" t="s">
        <v>156</v>
      </c>
      <c r="U881" s="114">
        <v>2020</v>
      </c>
      <c r="V881" s="400"/>
      <c r="W881" s="400"/>
      <c r="X881" s="400"/>
      <c r="Y881" s="400"/>
      <c r="Z881" s="400"/>
      <c r="AA881" s="400"/>
      <c r="AB881" s="400"/>
      <c r="AC881" s="400"/>
      <c r="AD881" s="400"/>
      <c r="AE881" s="400"/>
      <c r="AF881" s="400"/>
      <c r="AG881" s="400"/>
      <c r="AH881" s="400"/>
      <c r="AI881" s="400"/>
      <c r="AJ881" s="400"/>
      <c r="AK881" s="400"/>
      <c r="AL881" s="400"/>
      <c r="AM881" s="400"/>
      <c r="AN881" s="402"/>
      <c r="AO881" s="393" t="s">
        <v>13598</v>
      </c>
      <c r="AP881" s="368" t="s">
        <v>11249</v>
      </c>
      <c r="AQ881" s="403">
        <v>44161</v>
      </c>
      <c r="AR881" s="121" t="s">
        <v>39</v>
      </c>
      <c r="AS881" s="404"/>
      <c r="AT881" s="404"/>
      <c r="AU881" s="404"/>
      <c r="AV881" s="404"/>
      <c r="AW881" s="404"/>
      <c r="AX881" s="404"/>
      <c r="AY881" s="404"/>
      <c r="AZ881" s="404"/>
      <c r="BA881" s="404"/>
      <c r="BB881" s="404"/>
      <c r="BC881" s="404"/>
      <c r="BD881" s="404"/>
    </row>
    <row r="882" spans="1:56" ht="26.25" customHeight="1">
      <c r="A882" s="398" t="s">
        <v>14486</v>
      </c>
      <c r="B882" s="398" t="s">
        <v>4778</v>
      </c>
      <c r="C882" s="442"/>
      <c r="D882" s="398" t="s">
        <v>4955</v>
      </c>
      <c r="E882" s="63"/>
      <c r="F882" s="617"/>
      <c r="G882" s="41" t="s">
        <v>4781</v>
      </c>
      <c r="H882" s="68" t="s">
        <v>4781</v>
      </c>
      <c r="I882" s="44"/>
      <c r="J882" s="23"/>
      <c r="K882" s="23"/>
      <c r="L882" s="23"/>
      <c r="M882" s="23"/>
      <c r="N882" s="23"/>
      <c r="O882" s="63"/>
      <c r="P882" s="114" t="s">
        <v>14487</v>
      </c>
      <c r="Q882" s="114" t="s">
        <v>14487</v>
      </c>
      <c r="R882" s="63"/>
      <c r="S882" s="63"/>
      <c r="T882" s="114" t="s">
        <v>156</v>
      </c>
      <c r="U882" s="114">
        <v>2020</v>
      </c>
      <c r="V882" s="63"/>
      <c r="W882" s="63"/>
      <c r="X882" s="63"/>
      <c r="Y882" s="63"/>
      <c r="Z882" s="63"/>
      <c r="AA882" s="63"/>
      <c r="AB882" s="63"/>
      <c r="AC882" s="63"/>
      <c r="AD882" s="63"/>
      <c r="AE882" s="400"/>
      <c r="AF882" s="400"/>
      <c r="AG882" s="400"/>
      <c r="AH882" s="400"/>
      <c r="AI882" s="400"/>
      <c r="AJ882" s="400"/>
      <c r="AK882" s="400"/>
      <c r="AL882" s="400"/>
      <c r="AM882" s="400"/>
      <c r="AN882" s="402"/>
      <c r="AO882" s="393" t="s">
        <v>13598</v>
      </c>
      <c r="AP882" s="368" t="s">
        <v>11249</v>
      </c>
      <c r="AQ882" s="403">
        <v>44161</v>
      </c>
      <c r="AR882" s="121" t="s">
        <v>39</v>
      </c>
      <c r="AS882" s="404"/>
      <c r="AT882" s="404"/>
      <c r="AU882" s="404"/>
      <c r="AV882" s="404"/>
      <c r="AW882" s="404"/>
      <c r="AX882" s="404"/>
      <c r="AY882" s="404"/>
      <c r="AZ882" s="404"/>
      <c r="BA882" s="404"/>
      <c r="BB882" s="404"/>
      <c r="BC882" s="404"/>
      <c r="BD882" s="404"/>
    </row>
    <row r="883" spans="1:56" ht="26.25" customHeight="1">
      <c r="A883" s="398" t="s">
        <v>14488</v>
      </c>
      <c r="B883" s="398" t="s">
        <v>4778</v>
      </c>
      <c r="C883" s="442"/>
      <c r="D883" s="398" t="s">
        <v>14022</v>
      </c>
      <c r="E883" s="63"/>
      <c r="F883" s="617"/>
      <c r="G883" s="41" t="s">
        <v>4781</v>
      </c>
      <c r="H883" s="68" t="s">
        <v>4781</v>
      </c>
      <c r="I883" s="44"/>
      <c r="J883" s="23"/>
      <c r="K883" s="23"/>
      <c r="L883" s="23"/>
      <c r="M883" s="23"/>
      <c r="N883" s="23"/>
      <c r="O883" s="63"/>
      <c r="P883" s="114" t="s">
        <v>14489</v>
      </c>
      <c r="Q883" s="114" t="s">
        <v>14490</v>
      </c>
      <c r="R883" s="63"/>
      <c r="S883" s="63"/>
      <c r="T883" s="114" t="s">
        <v>156</v>
      </c>
      <c r="U883" s="114">
        <v>2020</v>
      </c>
      <c r="V883" s="63"/>
      <c r="W883" s="63"/>
      <c r="X883" s="63"/>
      <c r="Y883" s="63"/>
      <c r="Z883" s="63"/>
      <c r="AA883" s="63"/>
      <c r="AB883" s="63"/>
      <c r="AC883" s="63"/>
      <c r="AD883" s="63"/>
      <c r="AE883" s="400"/>
      <c r="AF883" s="400"/>
      <c r="AG883" s="400"/>
      <c r="AH883" s="400"/>
      <c r="AI883" s="400"/>
      <c r="AJ883" s="400"/>
      <c r="AK883" s="400"/>
      <c r="AL883" s="400"/>
      <c r="AM883" s="400"/>
      <c r="AN883" s="402"/>
      <c r="AO883" s="393" t="s">
        <v>13598</v>
      </c>
      <c r="AP883" s="368" t="s">
        <v>11249</v>
      </c>
      <c r="AQ883" s="403">
        <v>44161</v>
      </c>
      <c r="AR883" s="121" t="s">
        <v>39</v>
      </c>
      <c r="AS883" s="404"/>
      <c r="AT883" s="404"/>
      <c r="AU883" s="404"/>
      <c r="AV883" s="404"/>
      <c r="AW883" s="404"/>
      <c r="AX883" s="404"/>
      <c r="AY883" s="404"/>
      <c r="AZ883" s="404"/>
      <c r="BA883" s="404"/>
      <c r="BB883" s="404"/>
      <c r="BC883" s="404"/>
      <c r="BD883" s="404"/>
    </row>
    <row r="884" spans="1:56" ht="26.25" customHeight="1">
      <c r="A884" s="362" t="s">
        <v>14491</v>
      </c>
      <c r="B884" s="362" t="s">
        <v>4778</v>
      </c>
      <c r="C884" s="362"/>
      <c r="D884" s="362" t="s">
        <v>14322</v>
      </c>
      <c r="E884" s="363"/>
      <c r="F884" s="18"/>
      <c r="G884" s="618"/>
      <c r="H884" s="70" t="s">
        <v>13612</v>
      </c>
      <c r="I884" s="44"/>
      <c r="J884" s="23"/>
      <c r="K884" s="23"/>
      <c r="L884" s="23"/>
      <c r="M884" s="23"/>
      <c r="N884" s="23"/>
      <c r="O884" s="379"/>
      <c r="P884" s="365" t="s">
        <v>13680</v>
      </c>
      <c r="Q884" s="365"/>
      <c r="R884" s="365"/>
      <c r="S884" s="375"/>
      <c r="T884" s="364" t="s">
        <v>156</v>
      </c>
      <c r="U884" s="364">
        <v>2017</v>
      </c>
      <c r="V884" s="392" t="s">
        <v>4783</v>
      </c>
      <c r="W884" s="363"/>
      <c r="X884" s="363"/>
      <c r="Y884" s="365"/>
      <c r="Z884" s="363"/>
      <c r="AA884" s="363"/>
      <c r="AB884" s="363"/>
      <c r="AC884" s="363"/>
      <c r="AD884" s="363"/>
      <c r="AE884" s="363"/>
      <c r="AF884" s="363"/>
      <c r="AG884" s="363"/>
      <c r="AH884" s="363"/>
      <c r="AI884" s="363"/>
      <c r="AJ884" s="363"/>
      <c r="AK884" s="363"/>
      <c r="AL884" s="365" t="s">
        <v>548</v>
      </c>
      <c r="AM884" s="363"/>
      <c r="AN884" s="619"/>
      <c r="AO884" s="393" t="s">
        <v>13598</v>
      </c>
      <c r="AP884" s="368" t="s">
        <v>11249</v>
      </c>
      <c r="AQ884" s="462">
        <v>44027</v>
      </c>
      <c r="AR884" s="463" t="s">
        <v>39</v>
      </c>
      <c r="AS884" s="464"/>
      <c r="AT884" s="464"/>
      <c r="AU884" s="464"/>
      <c r="AV884" s="464"/>
      <c r="AW884" s="464"/>
      <c r="AX884" s="464"/>
      <c r="AY884" s="464"/>
      <c r="AZ884" s="464"/>
      <c r="BA884" s="464"/>
      <c r="BB884" s="464"/>
      <c r="BC884" s="464"/>
      <c r="BD884" s="464"/>
    </row>
    <row r="885" spans="1:56" ht="26.25" customHeight="1">
      <c r="A885" s="398" t="s">
        <v>14491</v>
      </c>
      <c r="B885" s="398" t="s">
        <v>4778</v>
      </c>
      <c r="C885" s="442"/>
      <c r="D885" s="398" t="s">
        <v>6037</v>
      </c>
      <c r="E885" s="63"/>
      <c r="F885" s="617"/>
      <c r="G885" s="41" t="s">
        <v>4781</v>
      </c>
      <c r="H885" s="68" t="s">
        <v>4781</v>
      </c>
      <c r="I885" s="44"/>
      <c r="J885" s="23"/>
      <c r="K885" s="23"/>
      <c r="L885" s="23"/>
      <c r="M885" s="23"/>
      <c r="N885" s="23"/>
      <c r="O885" s="63"/>
      <c r="P885" s="114" t="s">
        <v>14492</v>
      </c>
      <c r="Q885" s="114" t="s">
        <v>14493</v>
      </c>
      <c r="R885" s="63"/>
      <c r="S885" s="63"/>
      <c r="T885" s="114" t="s">
        <v>156</v>
      </c>
      <c r="U885" s="114">
        <v>2020</v>
      </c>
      <c r="V885" s="63"/>
      <c r="W885" s="63"/>
      <c r="X885" s="63"/>
      <c r="Y885" s="63"/>
      <c r="Z885" s="63"/>
      <c r="AA885" s="63"/>
      <c r="AB885" s="63"/>
      <c r="AC885" s="63"/>
      <c r="AD885" s="63"/>
      <c r="AE885" s="400"/>
      <c r="AF885" s="400"/>
      <c r="AG885" s="400"/>
      <c r="AH885" s="400"/>
      <c r="AI885" s="400"/>
      <c r="AJ885" s="400"/>
      <c r="AK885" s="400"/>
      <c r="AL885" s="400"/>
      <c r="AM885" s="400"/>
      <c r="AN885" s="402"/>
      <c r="AO885" s="393" t="s">
        <v>13598</v>
      </c>
      <c r="AP885" s="368" t="s">
        <v>11249</v>
      </c>
      <c r="AQ885" s="403">
        <v>44161</v>
      </c>
      <c r="AR885" s="121" t="s">
        <v>39</v>
      </c>
      <c r="AS885" s="404"/>
      <c r="AT885" s="404"/>
      <c r="AU885" s="404"/>
      <c r="AV885" s="404"/>
      <c r="AW885" s="404"/>
      <c r="AX885" s="404"/>
      <c r="AY885" s="404"/>
      <c r="AZ885" s="404"/>
      <c r="BA885" s="404"/>
      <c r="BB885" s="404"/>
      <c r="BC885" s="404"/>
      <c r="BD885" s="404"/>
    </row>
    <row r="886" spans="1:56" ht="26.25" customHeight="1">
      <c r="A886" s="398" t="s">
        <v>14494</v>
      </c>
      <c r="B886" s="398" t="s">
        <v>4778</v>
      </c>
      <c r="C886" s="442"/>
      <c r="D886" s="398" t="s">
        <v>4971</v>
      </c>
      <c r="E886" s="63"/>
      <c r="F886" s="617"/>
      <c r="G886" s="41" t="s">
        <v>4781</v>
      </c>
      <c r="H886" s="68" t="s">
        <v>4781</v>
      </c>
      <c r="I886" s="44"/>
      <c r="J886" s="23"/>
      <c r="K886" s="23"/>
      <c r="L886" s="23"/>
      <c r="M886" s="23"/>
      <c r="N886" s="23"/>
      <c r="O886" s="63"/>
      <c r="P886" s="114" t="s">
        <v>14495</v>
      </c>
      <c r="Q886" s="114" t="s">
        <v>14496</v>
      </c>
      <c r="R886" s="63"/>
      <c r="S886" s="63"/>
      <c r="T886" s="114" t="s">
        <v>156</v>
      </c>
      <c r="U886" s="114">
        <v>2020</v>
      </c>
      <c r="V886" s="63"/>
      <c r="W886" s="63"/>
      <c r="X886" s="63"/>
      <c r="Y886" s="63"/>
      <c r="Z886" s="63"/>
      <c r="AA886" s="63"/>
      <c r="AB886" s="63"/>
      <c r="AC886" s="63"/>
      <c r="AD886" s="63"/>
      <c r="AE886" s="400"/>
      <c r="AF886" s="400"/>
      <c r="AG886" s="400"/>
      <c r="AH886" s="400"/>
      <c r="AI886" s="400"/>
      <c r="AJ886" s="400"/>
      <c r="AK886" s="400"/>
      <c r="AL886" s="400"/>
      <c r="AM886" s="400"/>
      <c r="AN886" s="402"/>
      <c r="AO886" s="393" t="s">
        <v>13598</v>
      </c>
      <c r="AP886" s="368" t="s">
        <v>11249</v>
      </c>
      <c r="AQ886" s="403">
        <v>44161</v>
      </c>
      <c r="AR886" s="121" t="s">
        <v>39</v>
      </c>
      <c r="AS886" s="404"/>
      <c r="AT886" s="404"/>
      <c r="AU886" s="404"/>
      <c r="AV886" s="404"/>
      <c r="AW886" s="404"/>
      <c r="AX886" s="404"/>
      <c r="AY886" s="404"/>
      <c r="AZ886" s="404"/>
      <c r="BA886" s="404"/>
      <c r="BB886" s="404"/>
      <c r="BC886" s="404"/>
      <c r="BD886" s="404"/>
    </row>
    <row r="887" spans="1:56" ht="26.25" customHeight="1">
      <c r="A887" s="398" t="s">
        <v>14497</v>
      </c>
      <c r="B887" s="398" t="s">
        <v>4778</v>
      </c>
      <c r="C887" s="442"/>
      <c r="D887" s="398" t="s">
        <v>7530</v>
      </c>
      <c r="E887" s="63"/>
      <c r="F887" s="617"/>
      <c r="G887" s="41" t="s">
        <v>4781</v>
      </c>
      <c r="H887" s="68" t="s">
        <v>4781</v>
      </c>
      <c r="I887" s="44"/>
      <c r="J887" s="23"/>
      <c r="K887" s="23"/>
      <c r="L887" s="23"/>
      <c r="M887" s="23"/>
      <c r="N887" s="23"/>
      <c r="O887" s="63"/>
      <c r="P887" s="114" t="s">
        <v>14498</v>
      </c>
      <c r="Q887" s="114" t="s">
        <v>14498</v>
      </c>
      <c r="R887" s="63"/>
      <c r="S887" s="63"/>
      <c r="T887" s="114" t="s">
        <v>156</v>
      </c>
      <c r="U887" s="114">
        <v>2020</v>
      </c>
      <c r="V887" s="63"/>
      <c r="W887" s="63"/>
      <c r="X887" s="63"/>
      <c r="Y887" s="63"/>
      <c r="Z887" s="63"/>
      <c r="AA887" s="63"/>
      <c r="AB887" s="63"/>
      <c r="AC887" s="63"/>
      <c r="AD887" s="63"/>
      <c r="AE887" s="400"/>
      <c r="AF887" s="400"/>
      <c r="AG887" s="400"/>
      <c r="AH887" s="400"/>
      <c r="AI887" s="400"/>
      <c r="AJ887" s="400"/>
      <c r="AK887" s="400"/>
      <c r="AL887" s="400"/>
      <c r="AM887" s="400"/>
      <c r="AN887" s="402"/>
      <c r="AO887" s="393" t="s">
        <v>13598</v>
      </c>
      <c r="AP887" s="368" t="s">
        <v>11249</v>
      </c>
      <c r="AQ887" s="403">
        <v>44161</v>
      </c>
      <c r="AR887" s="121" t="s">
        <v>39</v>
      </c>
      <c r="AS887" s="404"/>
      <c r="AT887" s="404"/>
      <c r="AU887" s="404"/>
      <c r="AV887" s="404"/>
      <c r="AW887" s="404"/>
      <c r="AX887" s="404"/>
      <c r="AY887" s="404"/>
      <c r="AZ887" s="404"/>
      <c r="BA887" s="404"/>
      <c r="BB887" s="404"/>
      <c r="BC887" s="404"/>
      <c r="BD887" s="404"/>
    </row>
    <row r="888" spans="1:56" ht="26.25" customHeight="1">
      <c r="A888" s="362" t="s">
        <v>14499</v>
      </c>
      <c r="B888" s="362" t="s">
        <v>4778</v>
      </c>
      <c r="C888" s="362"/>
      <c r="D888" s="362" t="s">
        <v>6803</v>
      </c>
      <c r="E888" s="363"/>
      <c r="F888" s="18"/>
      <c r="G888" s="618"/>
      <c r="H888" s="70" t="s">
        <v>13612</v>
      </c>
      <c r="I888" s="44"/>
      <c r="J888" s="23"/>
      <c r="K888" s="23"/>
      <c r="L888" s="23"/>
      <c r="M888" s="23"/>
      <c r="N888" s="23"/>
      <c r="O888" s="379"/>
      <c r="P888" s="365" t="s">
        <v>13613</v>
      </c>
      <c r="Q888" s="365"/>
      <c r="R888" s="365"/>
      <c r="S888" s="375"/>
      <c r="T888" s="364" t="s">
        <v>156</v>
      </c>
      <c r="U888" s="364">
        <v>2017</v>
      </c>
      <c r="V888" s="392" t="s">
        <v>4783</v>
      </c>
      <c r="W888" s="363"/>
      <c r="X888" s="363"/>
      <c r="Y888" s="365"/>
      <c r="Z888" s="363"/>
      <c r="AA888" s="363"/>
      <c r="AB888" s="363"/>
      <c r="AC888" s="363"/>
      <c r="AD888" s="363"/>
      <c r="AE888" s="363"/>
      <c r="AF888" s="363"/>
      <c r="AG888" s="363"/>
      <c r="AH888" s="363"/>
      <c r="AI888" s="363"/>
      <c r="AJ888" s="363"/>
      <c r="AK888" s="363"/>
      <c r="AL888" s="365" t="s">
        <v>548</v>
      </c>
      <c r="AM888" s="363"/>
      <c r="AN888" s="619"/>
      <c r="AO888" s="393" t="s">
        <v>13598</v>
      </c>
      <c r="AP888" s="368" t="s">
        <v>11249</v>
      </c>
      <c r="AQ888" s="462">
        <v>44027</v>
      </c>
      <c r="AR888" s="463" t="s">
        <v>39</v>
      </c>
      <c r="AS888" s="464"/>
      <c r="AT888" s="464"/>
      <c r="AU888" s="464"/>
      <c r="AV888" s="464"/>
      <c r="AW888" s="464"/>
      <c r="AX888" s="464"/>
      <c r="AY888" s="464"/>
      <c r="AZ888" s="464"/>
      <c r="BA888" s="464"/>
      <c r="BB888" s="464"/>
      <c r="BC888" s="464"/>
      <c r="BD888" s="464"/>
    </row>
    <row r="889" spans="1:56" ht="26.25" customHeight="1">
      <c r="A889" s="398" t="s">
        <v>14500</v>
      </c>
      <c r="B889" s="398" t="s">
        <v>4778</v>
      </c>
      <c r="C889" s="399"/>
      <c r="D889" s="398" t="s">
        <v>14501</v>
      </c>
      <c r="E889" s="400"/>
      <c r="F889" s="401"/>
      <c r="G889" s="41" t="s">
        <v>4781</v>
      </c>
      <c r="H889" s="68" t="s">
        <v>4781</v>
      </c>
      <c r="I889" s="44"/>
      <c r="J889" s="23"/>
      <c r="K889" s="23"/>
      <c r="L889" s="23"/>
      <c r="M889" s="23"/>
      <c r="N889" s="23"/>
      <c r="O889" s="400"/>
      <c r="P889" s="114" t="s">
        <v>14502</v>
      </c>
      <c r="Q889" s="114" t="s">
        <v>14502</v>
      </c>
      <c r="R889" s="400"/>
      <c r="S889" s="400"/>
      <c r="T889" s="114" t="s">
        <v>156</v>
      </c>
      <c r="U889" s="114">
        <v>2020</v>
      </c>
      <c r="V889" s="400"/>
      <c r="W889" s="400"/>
      <c r="X889" s="400"/>
      <c r="Y889" s="400"/>
      <c r="Z889" s="400"/>
      <c r="AA889" s="400"/>
      <c r="AB889" s="400"/>
      <c r="AC889" s="400"/>
      <c r="AD889" s="400"/>
      <c r="AE889" s="400"/>
      <c r="AF889" s="400"/>
      <c r="AG889" s="400"/>
      <c r="AH889" s="400"/>
      <c r="AI889" s="400"/>
      <c r="AJ889" s="400"/>
      <c r="AK889" s="400"/>
      <c r="AL889" s="400"/>
      <c r="AM889" s="400"/>
      <c r="AN889" s="402"/>
      <c r="AO889" s="393" t="s">
        <v>13598</v>
      </c>
      <c r="AP889" s="368" t="s">
        <v>11249</v>
      </c>
      <c r="AQ889" s="403">
        <v>44161</v>
      </c>
      <c r="AR889" s="121" t="s">
        <v>39</v>
      </c>
      <c r="AS889" s="404"/>
      <c r="AT889" s="404"/>
      <c r="AU889" s="404"/>
      <c r="AV889" s="404"/>
      <c r="AW889" s="404"/>
      <c r="AX889" s="404"/>
      <c r="AY889" s="404"/>
      <c r="AZ889" s="404"/>
      <c r="BA889" s="404"/>
      <c r="BB889" s="404"/>
      <c r="BC889" s="404"/>
      <c r="BD889" s="404"/>
    </row>
    <row r="890" spans="1:56" ht="26.25" customHeight="1">
      <c r="A890" s="398" t="s">
        <v>14503</v>
      </c>
      <c r="B890" s="398" t="s">
        <v>4778</v>
      </c>
      <c r="C890" s="442"/>
      <c r="D890" s="398" t="s">
        <v>7530</v>
      </c>
      <c r="E890" s="63"/>
      <c r="F890" s="617"/>
      <c r="G890" s="41" t="s">
        <v>4781</v>
      </c>
      <c r="H890" s="68" t="s">
        <v>4781</v>
      </c>
      <c r="I890" s="44"/>
      <c r="J890" s="23"/>
      <c r="K890" s="23"/>
      <c r="L890" s="23"/>
      <c r="M890" s="23"/>
      <c r="N890" s="23"/>
      <c r="O890" s="63"/>
      <c r="P890" s="114" t="s">
        <v>14504</v>
      </c>
      <c r="Q890" s="114" t="s">
        <v>14505</v>
      </c>
      <c r="R890" s="63"/>
      <c r="S890" s="63"/>
      <c r="T890" s="114" t="s">
        <v>156</v>
      </c>
      <c r="U890" s="114">
        <v>2020</v>
      </c>
      <c r="V890" s="63"/>
      <c r="W890" s="63"/>
      <c r="X890" s="63"/>
      <c r="Y890" s="63"/>
      <c r="Z890" s="63"/>
      <c r="AA890" s="63"/>
      <c r="AB890" s="63"/>
      <c r="AC890" s="63"/>
      <c r="AD890" s="63"/>
      <c r="AE890" s="400"/>
      <c r="AF890" s="400"/>
      <c r="AG890" s="400"/>
      <c r="AH890" s="400"/>
      <c r="AI890" s="400"/>
      <c r="AJ890" s="400"/>
      <c r="AK890" s="400"/>
      <c r="AL890" s="400"/>
      <c r="AM890" s="400"/>
      <c r="AN890" s="402"/>
      <c r="AO890" s="393" t="s">
        <v>13598</v>
      </c>
      <c r="AP890" s="368" t="s">
        <v>11249</v>
      </c>
      <c r="AQ890" s="403">
        <v>44161</v>
      </c>
      <c r="AR890" s="121" t="s">
        <v>39</v>
      </c>
      <c r="AS890" s="404"/>
      <c r="AT890" s="404"/>
      <c r="AU890" s="404"/>
      <c r="AV890" s="404"/>
      <c r="AW890" s="404"/>
      <c r="AX890" s="404"/>
      <c r="AY890" s="404"/>
      <c r="AZ890" s="404"/>
      <c r="BA890" s="404"/>
      <c r="BB890" s="404"/>
      <c r="BC890" s="404"/>
      <c r="BD890" s="404"/>
    </row>
    <row r="891" spans="1:56" ht="26.25" customHeight="1">
      <c r="A891" s="398" t="s">
        <v>14506</v>
      </c>
      <c r="B891" s="398" t="s">
        <v>4778</v>
      </c>
      <c r="C891" s="442"/>
      <c r="D891" s="398" t="s">
        <v>7059</v>
      </c>
      <c r="E891" s="63"/>
      <c r="F891" s="617"/>
      <c r="G891" s="41" t="s">
        <v>4781</v>
      </c>
      <c r="H891" s="68" t="s">
        <v>4781</v>
      </c>
      <c r="I891" s="44"/>
      <c r="J891" s="23"/>
      <c r="K891" s="23"/>
      <c r="L891" s="23"/>
      <c r="M891" s="23"/>
      <c r="N891" s="23"/>
      <c r="O891" s="63"/>
      <c r="P891" s="114" t="s">
        <v>14507</v>
      </c>
      <c r="Q891" s="114" t="s">
        <v>14507</v>
      </c>
      <c r="R891" s="63"/>
      <c r="S891" s="63"/>
      <c r="T891" s="114" t="s">
        <v>156</v>
      </c>
      <c r="U891" s="114">
        <v>2020</v>
      </c>
      <c r="V891" s="63"/>
      <c r="W891" s="63"/>
      <c r="X891" s="63"/>
      <c r="Y891" s="63"/>
      <c r="Z891" s="63"/>
      <c r="AA891" s="63"/>
      <c r="AB891" s="63"/>
      <c r="AC891" s="63"/>
      <c r="AD891" s="63"/>
      <c r="AE891" s="400"/>
      <c r="AF891" s="400"/>
      <c r="AG891" s="400"/>
      <c r="AH891" s="400"/>
      <c r="AI891" s="400"/>
      <c r="AJ891" s="400"/>
      <c r="AK891" s="400"/>
      <c r="AL891" s="400"/>
      <c r="AM891" s="400"/>
      <c r="AN891" s="402"/>
      <c r="AO891" s="393" t="s">
        <v>13598</v>
      </c>
      <c r="AP891" s="368" t="s">
        <v>11249</v>
      </c>
      <c r="AQ891" s="403">
        <v>44161</v>
      </c>
      <c r="AR891" s="121" t="s">
        <v>39</v>
      </c>
      <c r="AS891" s="404"/>
      <c r="AT891" s="404"/>
      <c r="AU891" s="404"/>
      <c r="AV891" s="404"/>
      <c r="AW891" s="404"/>
      <c r="AX891" s="404"/>
      <c r="AY891" s="404"/>
      <c r="AZ891" s="404"/>
      <c r="BA891" s="404"/>
      <c r="BB891" s="404"/>
      <c r="BC891" s="404"/>
      <c r="BD891" s="404"/>
    </row>
    <row r="892" spans="1:56" ht="26.25" customHeight="1">
      <c r="A892" s="398" t="s">
        <v>14508</v>
      </c>
      <c r="B892" s="398" t="s">
        <v>4778</v>
      </c>
      <c r="C892" s="399"/>
      <c r="D892" s="398" t="s">
        <v>5000</v>
      </c>
      <c r="E892" s="400"/>
      <c r="F892" s="401"/>
      <c r="G892" s="41" t="s">
        <v>4781</v>
      </c>
      <c r="H892" s="68" t="s">
        <v>4781</v>
      </c>
      <c r="I892" s="44"/>
      <c r="J892" s="23"/>
      <c r="K892" s="23"/>
      <c r="L892" s="23"/>
      <c r="M892" s="23"/>
      <c r="N892" s="23"/>
      <c r="O892" s="400"/>
      <c r="P892" s="114" t="s">
        <v>14197</v>
      </c>
      <c r="Q892" s="114" t="s">
        <v>14197</v>
      </c>
      <c r="R892" s="400"/>
      <c r="S892" s="400"/>
      <c r="T892" s="114" t="s">
        <v>156</v>
      </c>
      <c r="U892" s="114">
        <v>2020</v>
      </c>
      <c r="V892" s="400"/>
      <c r="W892" s="400"/>
      <c r="X892" s="400"/>
      <c r="Y892" s="400"/>
      <c r="Z892" s="400"/>
      <c r="AA892" s="400"/>
      <c r="AB892" s="400"/>
      <c r="AC892" s="400"/>
      <c r="AD892" s="400"/>
      <c r="AE892" s="400"/>
      <c r="AF892" s="400"/>
      <c r="AG892" s="400"/>
      <c r="AH892" s="400"/>
      <c r="AI892" s="400"/>
      <c r="AJ892" s="400"/>
      <c r="AK892" s="400"/>
      <c r="AL892" s="400"/>
      <c r="AM892" s="400"/>
      <c r="AN892" s="402"/>
      <c r="AO892" s="393" t="s">
        <v>13598</v>
      </c>
      <c r="AP892" s="368" t="s">
        <v>11249</v>
      </c>
      <c r="AQ892" s="403">
        <v>44161</v>
      </c>
      <c r="AR892" s="121" t="s">
        <v>39</v>
      </c>
      <c r="AS892" s="404"/>
      <c r="AT892" s="404"/>
      <c r="AU892" s="404"/>
      <c r="AV892" s="404"/>
      <c r="AW892" s="404"/>
      <c r="AX892" s="404"/>
      <c r="AY892" s="404"/>
      <c r="AZ892" s="404"/>
      <c r="BA892" s="404"/>
      <c r="BB892" s="404"/>
      <c r="BC892" s="404"/>
      <c r="BD892" s="404"/>
    </row>
    <row r="893" spans="1:56" ht="26.25" customHeight="1">
      <c r="A893" s="398" t="s">
        <v>14509</v>
      </c>
      <c r="B893" s="398" t="s">
        <v>4778</v>
      </c>
      <c r="C893" s="442"/>
      <c r="D893" s="398" t="s">
        <v>7530</v>
      </c>
      <c r="E893" s="63"/>
      <c r="F893" s="617"/>
      <c r="G893" s="41" t="s">
        <v>4781</v>
      </c>
      <c r="H893" s="68" t="s">
        <v>4781</v>
      </c>
      <c r="I893" s="44"/>
      <c r="J893" s="23"/>
      <c r="K893" s="23"/>
      <c r="L893" s="23"/>
      <c r="M893" s="23"/>
      <c r="N893" s="23"/>
      <c r="O893" s="63"/>
      <c r="P893" s="114" t="s">
        <v>14510</v>
      </c>
      <c r="Q893" s="114" t="s">
        <v>14511</v>
      </c>
      <c r="R893" s="63"/>
      <c r="S893" s="63"/>
      <c r="T893" s="114" t="s">
        <v>156</v>
      </c>
      <c r="U893" s="114">
        <v>2020</v>
      </c>
      <c r="V893" s="63"/>
      <c r="W893" s="63"/>
      <c r="X893" s="63"/>
      <c r="Y893" s="63"/>
      <c r="Z893" s="63"/>
      <c r="AA893" s="63"/>
      <c r="AB893" s="63"/>
      <c r="AC893" s="63"/>
      <c r="AD893" s="63"/>
      <c r="AE893" s="400"/>
      <c r="AF893" s="400"/>
      <c r="AG893" s="400"/>
      <c r="AH893" s="400"/>
      <c r="AI893" s="400"/>
      <c r="AJ893" s="400"/>
      <c r="AK893" s="400"/>
      <c r="AL893" s="400"/>
      <c r="AM893" s="400"/>
      <c r="AN893" s="402"/>
      <c r="AO893" s="393" t="s">
        <v>13598</v>
      </c>
      <c r="AP893" s="368" t="s">
        <v>11249</v>
      </c>
      <c r="AQ893" s="403">
        <v>44161</v>
      </c>
      <c r="AR893" s="121" t="s">
        <v>39</v>
      </c>
      <c r="AS893" s="404"/>
      <c r="AT893" s="404"/>
      <c r="AU893" s="404"/>
      <c r="AV893" s="404"/>
      <c r="AW893" s="404"/>
      <c r="AX893" s="404"/>
      <c r="AY893" s="404"/>
      <c r="AZ893" s="404"/>
      <c r="BA893" s="404"/>
      <c r="BB893" s="404"/>
      <c r="BC893" s="404"/>
      <c r="BD893" s="404"/>
    </row>
    <row r="894" spans="1:56" ht="26.25" customHeight="1">
      <c r="A894" s="398" t="s">
        <v>14512</v>
      </c>
      <c r="B894" s="398" t="s">
        <v>4778</v>
      </c>
      <c r="C894" s="399"/>
      <c r="D894" s="398" t="s">
        <v>7530</v>
      </c>
      <c r="E894" s="400"/>
      <c r="F894" s="401"/>
      <c r="G894" s="41" t="s">
        <v>4781</v>
      </c>
      <c r="H894" s="68" t="s">
        <v>4781</v>
      </c>
      <c r="I894" s="44"/>
      <c r="J894" s="23"/>
      <c r="K894" s="23"/>
      <c r="L894" s="23"/>
      <c r="M894" s="23"/>
      <c r="N894" s="23"/>
      <c r="O894" s="400"/>
      <c r="P894" s="114" t="s">
        <v>14513</v>
      </c>
      <c r="Q894" s="114" t="s">
        <v>14513</v>
      </c>
      <c r="R894" s="400"/>
      <c r="S894" s="400"/>
      <c r="T894" s="114" t="s">
        <v>156</v>
      </c>
      <c r="U894" s="114">
        <v>2020</v>
      </c>
      <c r="V894" s="400"/>
      <c r="W894" s="400"/>
      <c r="X894" s="400"/>
      <c r="Y894" s="400"/>
      <c r="Z894" s="400"/>
      <c r="AA894" s="400"/>
      <c r="AB894" s="400"/>
      <c r="AC894" s="400"/>
      <c r="AD894" s="400"/>
      <c r="AE894" s="400"/>
      <c r="AF894" s="400"/>
      <c r="AG894" s="400"/>
      <c r="AH894" s="400"/>
      <c r="AI894" s="400"/>
      <c r="AJ894" s="400"/>
      <c r="AK894" s="400"/>
      <c r="AL894" s="400"/>
      <c r="AM894" s="400"/>
      <c r="AN894" s="402"/>
      <c r="AO894" s="393" t="s">
        <v>13598</v>
      </c>
      <c r="AP894" s="368" t="s">
        <v>11249</v>
      </c>
      <c r="AQ894" s="403">
        <v>44161</v>
      </c>
      <c r="AR894" s="121" t="s">
        <v>39</v>
      </c>
      <c r="AS894" s="404"/>
      <c r="AT894" s="404"/>
      <c r="AU894" s="404"/>
      <c r="AV894" s="404"/>
      <c r="AW894" s="404"/>
      <c r="AX894" s="404"/>
      <c r="AY894" s="404"/>
      <c r="AZ894" s="404"/>
      <c r="BA894" s="404"/>
      <c r="BB894" s="404"/>
      <c r="BC894" s="404"/>
      <c r="BD894" s="404"/>
    </row>
    <row r="895" spans="1:56" ht="26.25" customHeight="1">
      <c r="A895" s="398" t="s">
        <v>14514</v>
      </c>
      <c r="B895" s="398" t="s">
        <v>4778</v>
      </c>
      <c r="C895" s="442"/>
      <c r="D895" s="398" t="s">
        <v>7530</v>
      </c>
      <c r="E895" s="63"/>
      <c r="F895" s="617"/>
      <c r="G895" s="41" t="s">
        <v>4781</v>
      </c>
      <c r="H895" s="68" t="s">
        <v>4781</v>
      </c>
      <c r="I895" s="44"/>
      <c r="J895" s="23"/>
      <c r="K895" s="23"/>
      <c r="L895" s="23"/>
      <c r="M895" s="23"/>
      <c r="N895" s="23"/>
      <c r="O895" s="63"/>
      <c r="P895" s="114" t="s">
        <v>14515</v>
      </c>
      <c r="Q895" s="114" t="s">
        <v>14516</v>
      </c>
      <c r="R895" s="63"/>
      <c r="S895" s="63"/>
      <c r="T895" s="114" t="s">
        <v>156</v>
      </c>
      <c r="U895" s="114">
        <v>2020</v>
      </c>
      <c r="V895" s="63"/>
      <c r="W895" s="63"/>
      <c r="X895" s="63"/>
      <c r="Y895" s="63"/>
      <c r="Z895" s="63"/>
      <c r="AA895" s="63"/>
      <c r="AB895" s="63"/>
      <c r="AC895" s="63"/>
      <c r="AD895" s="63"/>
      <c r="AE895" s="400"/>
      <c r="AF895" s="400"/>
      <c r="AG895" s="400"/>
      <c r="AH895" s="400"/>
      <c r="AI895" s="400"/>
      <c r="AJ895" s="400"/>
      <c r="AK895" s="400"/>
      <c r="AL895" s="400"/>
      <c r="AM895" s="400"/>
      <c r="AN895" s="402"/>
      <c r="AO895" s="393" t="s">
        <v>13598</v>
      </c>
      <c r="AP895" s="368" t="s">
        <v>11249</v>
      </c>
      <c r="AQ895" s="403">
        <v>44161</v>
      </c>
      <c r="AR895" s="121" t="s">
        <v>39</v>
      </c>
      <c r="AS895" s="404"/>
      <c r="AT895" s="404"/>
      <c r="AU895" s="404"/>
      <c r="AV895" s="404"/>
      <c r="AW895" s="404"/>
      <c r="AX895" s="404"/>
      <c r="AY895" s="404"/>
      <c r="AZ895" s="404"/>
      <c r="BA895" s="404"/>
      <c r="BB895" s="404"/>
      <c r="BC895" s="404"/>
      <c r="BD895" s="404"/>
    </row>
    <row r="896" spans="1:56" ht="26.25" customHeight="1">
      <c r="A896" s="398" t="s">
        <v>14517</v>
      </c>
      <c r="B896" s="398" t="s">
        <v>4778</v>
      </c>
      <c r="C896" s="442"/>
      <c r="D896" s="398" t="s">
        <v>7530</v>
      </c>
      <c r="E896" s="63"/>
      <c r="F896" s="617"/>
      <c r="G896" s="41" t="s">
        <v>4781</v>
      </c>
      <c r="H896" s="68" t="s">
        <v>4781</v>
      </c>
      <c r="I896" s="44"/>
      <c r="J896" s="23"/>
      <c r="K896" s="23"/>
      <c r="L896" s="23"/>
      <c r="M896" s="23"/>
      <c r="N896" s="23"/>
      <c r="O896" s="63"/>
      <c r="P896" s="114" t="s">
        <v>14518</v>
      </c>
      <c r="Q896" s="114" t="s">
        <v>14518</v>
      </c>
      <c r="R896" s="63"/>
      <c r="S896" s="63"/>
      <c r="T896" s="114" t="s">
        <v>156</v>
      </c>
      <c r="U896" s="114">
        <v>2020</v>
      </c>
      <c r="V896" s="63"/>
      <c r="W896" s="63"/>
      <c r="X896" s="63"/>
      <c r="Y896" s="63"/>
      <c r="Z896" s="63"/>
      <c r="AA896" s="63"/>
      <c r="AB896" s="63"/>
      <c r="AC896" s="63"/>
      <c r="AD896" s="63"/>
      <c r="AE896" s="400"/>
      <c r="AF896" s="400"/>
      <c r="AG896" s="400"/>
      <c r="AH896" s="400"/>
      <c r="AI896" s="400"/>
      <c r="AJ896" s="400"/>
      <c r="AK896" s="400"/>
      <c r="AL896" s="400"/>
      <c r="AM896" s="400"/>
      <c r="AN896" s="402"/>
      <c r="AO896" s="393" t="s">
        <v>13598</v>
      </c>
      <c r="AP896" s="368" t="s">
        <v>11249</v>
      </c>
      <c r="AQ896" s="403">
        <v>44161</v>
      </c>
      <c r="AR896" s="121" t="s">
        <v>39</v>
      </c>
      <c r="AS896" s="404"/>
      <c r="AT896" s="404"/>
      <c r="AU896" s="404"/>
      <c r="AV896" s="404"/>
      <c r="AW896" s="404"/>
      <c r="AX896" s="404"/>
      <c r="AY896" s="404"/>
      <c r="AZ896" s="404"/>
      <c r="BA896" s="404"/>
      <c r="BB896" s="404"/>
      <c r="BC896" s="404"/>
      <c r="BD896" s="404"/>
    </row>
    <row r="897" spans="1:56" ht="26.25" customHeight="1">
      <c r="A897" s="398" t="s">
        <v>14519</v>
      </c>
      <c r="B897" s="398" t="s">
        <v>4778</v>
      </c>
      <c r="C897" s="399"/>
      <c r="D897" s="398" t="s">
        <v>7530</v>
      </c>
      <c r="E897" s="400"/>
      <c r="F897" s="401"/>
      <c r="G897" s="41" t="s">
        <v>4781</v>
      </c>
      <c r="H897" s="68" t="s">
        <v>4781</v>
      </c>
      <c r="I897" s="44"/>
      <c r="J897" s="23"/>
      <c r="K897" s="23"/>
      <c r="L897" s="23"/>
      <c r="M897" s="23"/>
      <c r="N897" s="23"/>
      <c r="O897" s="400"/>
      <c r="P897" s="114" t="s">
        <v>14520</v>
      </c>
      <c r="Q897" s="114" t="s">
        <v>14520</v>
      </c>
      <c r="R897" s="400"/>
      <c r="S897" s="400"/>
      <c r="T897" s="114" t="s">
        <v>156</v>
      </c>
      <c r="U897" s="114">
        <v>2020</v>
      </c>
      <c r="V897" s="400"/>
      <c r="W897" s="400"/>
      <c r="X897" s="400"/>
      <c r="Y897" s="400"/>
      <c r="Z897" s="400"/>
      <c r="AA897" s="400"/>
      <c r="AB897" s="400"/>
      <c r="AC897" s="400"/>
      <c r="AD897" s="400"/>
      <c r="AE897" s="400"/>
      <c r="AF897" s="400"/>
      <c r="AG897" s="400"/>
      <c r="AH897" s="400"/>
      <c r="AI897" s="400"/>
      <c r="AJ897" s="400"/>
      <c r="AK897" s="400"/>
      <c r="AL897" s="400"/>
      <c r="AM897" s="400"/>
      <c r="AN897" s="402"/>
      <c r="AO897" s="393" t="s">
        <v>13598</v>
      </c>
      <c r="AP897" s="368" t="s">
        <v>11249</v>
      </c>
      <c r="AQ897" s="403">
        <v>44161</v>
      </c>
      <c r="AR897" s="121" t="s">
        <v>39</v>
      </c>
      <c r="AS897" s="404"/>
      <c r="AT897" s="404"/>
      <c r="AU897" s="404"/>
      <c r="AV897" s="404"/>
      <c r="AW897" s="404"/>
      <c r="AX897" s="404"/>
      <c r="AY897" s="404"/>
      <c r="AZ897" s="404"/>
      <c r="BA897" s="404"/>
      <c r="BB897" s="404"/>
      <c r="BC897" s="404"/>
      <c r="BD897" s="404"/>
    </row>
    <row r="898" spans="1:56" ht="26.25" customHeight="1">
      <c r="A898" s="398" t="s">
        <v>14521</v>
      </c>
      <c r="B898" s="398" t="s">
        <v>4778</v>
      </c>
      <c r="C898" s="442"/>
      <c r="D898" s="398" t="s">
        <v>4971</v>
      </c>
      <c r="E898" s="63"/>
      <c r="F898" s="617"/>
      <c r="G898" s="41" t="s">
        <v>4781</v>
      </c>
      <c r="H898" s="68" t="s">
        <v>4781</v>
      </c>
      <c r="I898" s="44"/>
      <c r="J898" s="23"/>
      <c r="K898" s="23"/>
      <c r="L898" s="23"/>
      <c r="M898" s="23"/>
      <c r="N898" s="23"/>
      <c r="O898" s="63"/>
      <c r="P898" s="114" t="s">
        <v>14522</v>
      </c>
      <c r="Q898" s="114" t="s">
        <v>14523</v>
      </c>
      <c r="R898" s="63"/>
      <c r="S898" s="63"/>
      <c r="T898" s="114" t="s">
        <v>156</v>
      </c>
      <c r="U898" s="114">
        <v>2020</v>
      </c>
      <c r="V898" s="63"/>
      <c r="W898" s="63"/>
      <c r="X898" s="63"/>
      <c r="Y898" s="63"/>
      <c r="Z898" s="63"/>
      <c r="AA898" s="63"/>
      <c r="AB898" s="63"/>
      <c r="AC898" s="63"/>
      <c r="AD898" s="63"/>
      <c r="AE898" s="400"/>
      <c r="AF898" s="400"/>
      <c r="AG898" s="400"/>
      <c r="AH898" s="400"/>
      <c r="AI898" s="400"/>
      <c r="AJ898" s="400"/>
      <c r="AK898" s="400"/>
      <c r="AL898" s="400"/>
      <c r="AM898" s="400"/>
      <c r="AN898" s="402"/>
      <c r="AO898" s="393" t="s">
        <v>13598</v>
      </c>
      <c r="AP898" s="368" t="s">
        <v>11249</v>
      </c>
      <c r="AQ898" s="403">
        <v>44161</v>
      </c>
      <c r="AR898" s="121" t="s">
        <v>39</v>
      </c>
      <c r="AS898" s="404"/>
      <c r="AT898" s="404"/>
      <c r="AU898" s="404"/>
      <c r="AV898" s="404"/>
      <c r="AW898" s="404"/>
      <c r="AX898" s="404"/>
      <c r="AY898" s="404"/>
      <c r="AZ898" s="404"/>
      <c r="BA898" s="404"/>
      <c r="BB898" s="404"/>
      <c r="BC898" s="404"/>
      <c r="BD898" s="404"/>
    </row>
    <row r="899" spans="1:56" ht="26.25" customHeight="1">
      <c r="A899" s="398" t="s">
        <v>14524</v>
      </c>
      <c r="B899" s="398" t="s">
        <v>4778</v>
      </c>
      <c r="C899" s="399"/>
      <c r="D899" s="398" t="s">
        <v>7530</v>
      </c>
      <c r="E899" s="400"/>
      <c r="F899" s="401"/>
      <c r="G899" s="41" t="s">
        <v>4781</v>
      </c>
      <c r="H899" s="68" t="s">
        <v>4781</v>
      </c>
      <c r="I899" s="44"/>
      <c r="J899" s="23"/>
      <c r="K899" s="23"/>
      <c r="L899" s="23"/>
      <c r="M899" s="23"/>
      <c r="N899" s="23"/>
      <c r="O899" s="400"/>
      <c r="P899" s="114" t="s">
        <v>14525</v>
      </c>
      <c r="Q899" s="114" t="s">
        <v>14525</v>
      </c>
      <c r="R899" s="400"/>
      <c r="S899" s="400"/>
      <c r="T899" s="114" t="s">
        <v>156</v>
      </c>
      <c r="U899" s="114">
        <v>2020</v>
      </c>
      <c r="V899" s="400"/>
      <c r="W899" s="400"/>
      <c r="X899" s="400"/>
      <c r="Y899" s="400"/>
      <c r="Z899" s="400"/>
      <c r="AA899" s="400"/>
      <c r="AB899" s="400"/>
      <c r="AC899" s="400"/>
      <c r="AD899" s="400"/>
      <c r="AE899" s="400"/>
      <c r="AF899" s="400"/>
      <c r="AG899" s="400"/>
      <c r="AH899" s="400"/>
      <c r="AI899" s="400"/>
      <c r="AJ899" s="400"/>
      <c r="AK899" s="400"/>
      <c r="AL899" s="400"/>
      <c r="AM899" s="400"/>
      <c r="AN899" s="402"/>
      <c r="AO899" s="393" t="s">
        <v>13598</v>
      </c>
      <c r="AP899" s="368" t="s">
        <v>11249</v>
      </c>
      <c r="AQ899" s="403">
        <v>44161</v>
      </c>
      <c r="AR899" s="121" t="s">
        <v>39</v>
      </c>
      <c r="AS899" s="404"/>
      <c r="AT899" s="404"/>
      <c r="AU899" s="404"/>
      <c r="AV899" s="404"/>
      <c r="AW899" s="404"/>
      <c r="AX899" s="404"/>
      <c r="AY899" s="404"/>
      <c r="AZ899" s="404"/>
      <c r="BA899" s="404"/>
      <c r="BB899" s="404"/>
      <c r="BC899" s="404"/>
      <c r="BD899" s="404"/>
    </row>
    <row r="900" spans="1:56" ht="26.25" customHeight="1">
      <c r="A900" s="398" t="s">
        <v>14526</v>
      </c>
      <c r="B900" s="398" t="s">
        <v>4778</v>
      </c>
      <c r="C900" s="442"/>
      <c r="D900" s="398" t="s">
        <v>4955</v>
      </c>
      <c r="E900" s="63"/>
      <c r="F900" s="617"/>
      <c r="G900" s="41" t="s">
        <v>4781</v>
      </c>
      <c r="H900" s="68" t="s">
        <v>4781</v>
      </c>
      <c r="I900" s="44"/>
      <c r="J900" s="23"/>
      <c r="K900" s="23"/>
      <c r="L900" s="23"/>
      <c r="M900" s="23"/>
      <c r="N900" s="23"/>
      <c r="O900" s="63"/>
      <c r="P900" s="114" t="s">
        <v>14527</v>
      </c>
      <c r="Q900" s="114" t="s">
        <v>14527</v>
      </c>
      <c r="R900" s="63"/>
      <c r="S900" s="63"/>
      <c r="T900" s="114" t="s">
        <v>156</v>
      </c>
      <c r="U900" s="114">
        <v>2020</v>
      </c>
      <c r="V900" s="63"/>
      <c r="W900" s="63"/>
      <c r="X900" s="63"/>
      <c r="Y900" s="63"/>
      <c r="Z900" s="63"/>
      <c r="AA900" s="63"/>
      <c r="AB900" s="63"/>
      <c r="AC900" s="63"/>
      <c r="AD900" s="63"/>
      <c r="AE900" s="400"/>
      <c r="AF900" s="400"/>
      <c r="AG900" s="400"/>
      <c r="AH900" s="400"/>
      <c r="AI900" s="400"/>
      <c r="AJ900" s="400"/>
      <c r="AK900" s="400"/>
      <c r="AL900" s="400"/>
      <c r="AM900" s="400"/>
      <c r="AN900" s="402"/>
      <c r="AO900" s="393" t="s">
        <v>13598</v>
      </c>
      <c r="AP900" s="368" t="s">
        <v>11249</v>
      </c>
      <c r="AQ900" s="403">
        <v>44161</v>
      </c>
      <c r="AR900" s="121" t="s">
        <v>39</v>
      </c>
      <c r="AS900" s="404"/>
      <c r="AT900" s="404"/>
      <c r="AU900" s="404"/>
      <c r="AV900" s="404"/>
      <c r="AW900" s="404"/>
      <c r="AX900" s="404"/>
      <c r="AY900" s="404"/>
      <c r="AZ900" s="404"/>
      <c r="BA900" s="404"/>
      <c r="BB900" s="404"/>
      <c r="BC900" s="404"/>
      <c r="BD900" s="404"/>
    </row>
    <row r="901" spans="1:56" ht="26.25" customHeight="1">
      <c r="A901" s="361" t="s">
        <v>14528</v>
      </c>
      <c r="B901" s="361" t="s">
        <v>7665</v>
      </c>
      <c r="C901" s="362">
        <v>381</v>
      </c>
      <c r="D901" s="113" t="s">
        <v>14529</v>
      </c>
      <c r="E901" s="363" t="s">
        <v>77</v>
      </c>
      <c r="F901" s="18" t="s">
        <v>13659</v>
      </c>
      <c r="G901" s="227" t="s">
        <v>14530</v>
      </c>
      <c r="H901" s="379"/>
      <c r="I901" s="44"/>
      <c r="J901" s="23"/>
      <c r="K901" s="23"/>
      <c r="L901" s="23"/>
      <c r="M901" s="23"/>
      <c r="N901" s="23"/>
      <c r="O901" s="366" t="s">
        <v>14531</v>
      </c>
      <c r="P901" s="363" t="s">
        <v>14532</v>
      </c>
      <c r="Q901" s="363"/>
      <c r="R901" s="363" t="s">
        <v>180</v>
      </c>
      <c r="S901" s="375" t="s">
        <v>11242</v>
      </c>
      <c r="T901" s="375" t="s">
        <v>14533</v>
      </c>
      <c r="U901" s="375">
        <v>2019</v>
      </c>
      <c r="V901" s="363" t="s">
        <v>13235</v>
      </c>
      <c r="W901" s="637" t="s">
        <v>4321</v>
      </c>
      <c r="X901" s="363" t="s">
        <v>11242</v>
      </c>
      <c r="Y901" s="363" t="s">
        <v>14534</v>
      </c>
      <c r="Z901" s="363" t="s">
        <v>11242</v>
      </c>
      <c r="AA901" s="488" t="s">
        <v>14535</v>
      </c>
      <c r="AB901" s="638"/>
      <c r="AC901" s="363" t="s">
        <v>49</v>
      </c>
      <c r="AD901" s="363" t="s">
        <v>49</v>
      </c>
      <c r="AE901" s="363" t="s">
        <v>49</v>
      </c>
      <c r="AF901" s="363" t="s">
        <v>49</v>
      </c>
      <c r="AG901" s="363" t="s">
        <v>72</v>
      </c>
      <c r="AH901" s="363" t="s">
        <v>49</v>
      </c>
      <c r="AI901" s="363"/>
      <c r="AJ901" s="363"/>
      <c r="AK901" s="363"/>
      <c r="AL901" s="363" t="s">
        <v>548</v>
      </c>
      <c r="AM901" s="363"/>
      <c r="AN901" s="425" t="s">
        <v>14536</v>
      </c>
      <c r="AO901" s="639" t="s">
        <v>14537</v>
      </c>
      <c r="AP901" s="368" t="s">
        <v>11249</v>
      </c>
      <c r="AQ901" s="462">
        <v>43709</v>
      </c>
      <c r="AR901" s="463" t="s">
        <v>13323</v>
      </c>
      <c r="AS901" s="464"/>
      <c r="AT901" s="464"/>
      <c r="AU901" s="464"/>
      <c r="AV901" s="464"/>
      <c r="AW901" s="464"/>
      <c r="AX901" s="464"/>
      <c r="AY901" s="464"/>
      <c r="AZ901" s="464"/>
      <c r="BA901" s="464"/>
      <c r="BB901" s="464"/>
      <c r="BC901" s="464"/>
      <c r="BD901" s="464"/>
    </row>
    <row r="902" spans="1:56" ht="26.25" customHeight="1">
      <c r="A902" s="362" t="s">
        <v>14538</v>
      </c>
      <c r="B902" s="362" t="s">
        <v>7665</v>
      </c>
      <c r="C902" s="362"/>
      <c r="D902" s="362" t="s">
        <v>14539</v>
      </c>
      <c r="E902" s="363"/>
      <c r="F902" s="18"/>
      <c r="G902" s="618"/>
      <c r="H902" s="379"/>
      <c r="I902" s="44"/>
      <c r="J902" s="23"/>
      <c r="K902" s="23"/>
      <c r="L902" s="23"/>
      <c r="M902" s="23"/>
      <c r="N902" s="23"/>
      <c r="O902" s="366" t="s">
        <v>14540</v>
      </c>
      <c r="P902" s="365" t="s">
        <v>14541</v>
      </c>
      <c r="Q902" s="365"/>
      <c r="R902" s="365" t="s">
        <v>180</v>
      </c>
      <c r="S902" s="375"/>
      <c r="T902" s="375"/>
      <c r="U902" s="375"/>
      <c r="V902" s="392" t="s">
        <v>7689</v>
      </c>
      <c r="W902" s="363"/>
      <c r="X902" s="363"/>
      <c r="Y902" s="365" t="s">
        <v>14542</v>
      </c>
      <c r="Z902" s="363"/>
      <c r="AA902" s="363"/>
      <c r="AB902" s="363"/>
      <c r="AC902" s="363"/>
      <c r="AD902" s="363"/>
      <c r="AE902" s="363"/>
      <c r="AF902" s="363"/>
      <c r="AG902" s="363"/>
      <c r="AH902" s="363"/>
      <c r="AI902" s="363"/>
      <c r="AJ902" s="363"/>
      <c r="AK902" s="363"/>
      <c r="AL902" s="365" t="s">
        <v>342</v>
      </c>
      <c r="AM902" s="363"/>
      <c r="AN902" s="367"/>
      <c r="AO902" s="489" t="s">
        <v>7676</v>
      </c>
      <c r="AP902" s="368" t="s">
        <v>11249</v>
      </c>
      <c r="AQ902" s="462">
        <v>43891</v>
      </c>
      <c r="AR902" s="463" t="s">
        <v>11400</v>
      </c>
      <c r="AS902" s="464"/>
      <c r="AT902" s="464"/>
      <c r="AU902" s="464"/>
      <c r="AV902" s="464"/>
      <c r="AW902" s="464"/>
      <c r="AX902" s="464"/>
      <c r="AY902" s="464"/>
      <c r="AZ902" s="464"/>
      <c r="BA902" s="464"/>
      <c r="BB902" s="464"/>
      <c r="BC902" s="464"/>
      <c r="BD902" s="464"/>
    </row>
    <row r="903" spans="1:56" ht="26.25" customHeight="1">
      <c r="A903" s="362" t="s">
        <v>14543</v>
      </c>
      <c r="B903" s="361" t="s">
        <v>7665</v>
      </c>
      <c r="C903" s="362"/>
      <c r="D903" s="106" t="s">
        <v>14544</v>
      </c>
      <c r="E903" s="365" t="s">
        <v>14545</v>
      </c>
      <c r="F903" s="40" t="s">
        <v>44</v>
      </c>
      <c r="G903" s="640" t="s">
        <v>14546</v>
      </c>
      <c r="H903" s="423" t="s">
        <v>7724</v>
      </c>
      <c r="I903" s="44"/>
      <c r="J903" s="23"/>
      <c r="K903" s="23"/>
      <c r="L903" s="23"/>
      <c r="M903" s="23"/>
      <c r="N903" s="23"/>
      <c r="O903" s="365"/>
      <c r="P903" s="365" t="s">
        <v>49</v>
      </c>
      <c r="Q903" s="365" t="s">
        <v>14547</v>
      </c>
      <c r="R903" s="363"/>
      <c r="S903" s="375"/>
      <c r="T903" s="375"/>
      <c r="U903" s="375"/>
      <c r="V903" s="641"/>
      <c r="W903" s="637"/>
      <c r="X903" s="363"/>
      <c r="Y903" s="365" t="s">
        <v>14548</v>
      </c>
      <c r="Z903" s="642"/>
      <c r="AA903" s="363"/>
      <c r="AB903" s="638"/>
      <c r="AC903" s="363"/>
      <c r="AD903" s="363"/>
      <c r="AE903" s="363"/>
      <c r="AF903" s="363"/>
      <c r="AG903" s="363"/>
      <c r="AH903" s="363"/>
      <c r="AI903" s="363"/>
      <c r="AJ903" s="363"/>
      <c r="AK903" s="363"/>
      <c r="AL903" s="363" t="s">
        <v>548</v>
      </c>
      <c r="AM903" s="363"/>
      <c r="AN903" s="367"/>
      <c r="AO903" s="489" t="s">
        <v>7676</v>
      </c>
      <c r="AP903" s="368" t="s">
        <v>11249</v>
      </c>
      <c r="AQ903" s="462">
        <v>44078</v>
      </c>
      <c r="AR903" s="463" t="s">
        <v>39</v>
      </c>
      <c r="AS903" s="464"/>
      <c r="AT903" s="464"/>
      <c r="AU903" s="464"/>
      <c r="AV903" s="464"/>
      <c r="AW903" s="464"/>
      <c r="AX903" s="464"/>
      <c r="AY903" s="464"/>
      <c r="AZ903" s="464"/>
      <c r="BA903" s="464"/>
      <c r="BB903" s="464"/>
      <c r="BC903" s="464"/>
      <c r="BD903" s="464"/>
    </row>
    <row r="904" spans="1:56" ht="26.25" customHeight="1">
      <c r="A904" s="362" t="s">
        <v>14549</v>
      </c>
      <c r="B904" s="361" t="s">
        <v>7665</v>
      </c>
      <c r="C904" s="362"/>
      <c r="D904" s="106"/>
      <c r="E904" s="365" t="s">
        <v>14550</v>
      </c>
      <c r="F904" s="40" t="s">
        <v>5</v>
      </c>
      <c r="G904" s="640" t="s">
        <v>14546</v>
      </c>
      <c r="H904" s="423" t="s">
        <v>7724</v>
      </c>
      <c r="I904" s="44"/>
      <c r="J904" s="23"/>
      <c r="K904" s="23"/>
      <c r="L904" s="23"/>
      <c r="M904" s="23"/>
      <c r="N904" s="23"/>
      <c r="O904" s="365"/>
      <c r="P904" s="365" t="s">
        <v>49</v>
      </c>
      <c r="Q904" s="365" t="s">
        <v>14551</v>
      </c>
      <c r="R904" s="363"/>
      <c r="S904" s="375"/>
      <c r="T904" s="375"/>
      <c r="U904" s="375"/>
      <c r="V904" s="641"/>
      <c r="W904" s="637"/>
      <c r="X904" s="363"/>
      <c r="Y904" s="365" t="s">
        <v>14552</v>
      </c>
      <c r="Z904" s="363"/>
      <c r="AA904" s="363"/>
      <c r="AB904" s="638"/>
      <c r="AC904" s="363"/>
      <c r="AD904" s="363"/>
      <c r="AE904" s="363"/>
      <c r="AF904" s="363"/>
      <c r="AG904" s="363"/>
      <c r="AH904" s="363"/>
      <c r="AI904" s="363"/>
      <c r="AJ904" s="363"/>
      <c r="AK904" s="363"/>
      <c r="AL904" s="363" t="s">
        <v>548</v>
      </c>
      <c r="AM904" s="363"/>
      <c r="AN904" s="367"/>
      <c r="AO904" s="489" t="s">
        <v>7676</v>
      </c>
      <c r="AP904" s="368" t="s">
        <v>11249</v>
      </c>
      <c r="AQ904" s="462">
        <v>44078</v>
      </c>
      <c r="AR904" s="463" t="s">
        <v>39</v>
      </c>
      <c r="AS904" s="464"/>
      <c r="AT904" s="464"/>
      <c r="AU904" s="464"/>
      <c r="AV904" s="464"/>
      <c r="AW904" s="464"/>
      <c r="AX904" s="464"/>
      <c r="AY904" s="464"/>
      <c r="AZ904" s="464"/>
      <c r="BA904" s="464"/>
      <c r="BB904" s="464"/>
      <c r="BC904" s="464"/>
      <c r="BD904" s="464"/>
    </row>
    <row r="905" spans="1:56" ht="26.25" customHeight="1">
      <c r="A905" s="362" t="s">
        <v>14553</v>
      </c>
      <c r="B905" s="361" t="s">
        <v>7665</v>
      </c>
      <c r="C905" s="362"/>
      <c r="D905" s="106" t="s">
        <v>7712</v>
      </c>
      <c r="E905" s="363"/>
      <c r="F905" s="18"/>
      <c r="G905" s="640" t="s">
        <v>14546</v>
      </c>
      <c r="H905" s="423" t="s">
        <v>7724</v>
      </c>
      <c r="I905" s="44"/>
      <c r="J905" s="23"/>
      <c r="K905" s="23"/>
      <c r="L905" s="23"/>
      <c r="M905" s="23"/>
      <c r="N905" s="23"/>
      <c r="O905" s="365"/>
      <c r="P905" s="365" t="s">
        <v>49</v>
      </c>
      <c r="Q905" s="365" t="s">
        <v>14554</v>
      </c>
      <c r="R905" s="363"/>
      <c r="S905" s="375"/>
      <c r="T905" s="375"/>
      <c r="U905" s="375"/>
      <c r="V905" s="641"/>
      <c r="W905" s="637"/>
      <c r="X905" s="363"/>
      <c r="Y905" s="365" t="s">
        <v>14555</v>
      </c>
      <c r="Z905" s="363"/>
      <c r="AA905" s="363"/>
      <c r="AB905" s="638"/>
      <c r="AC905" s="363"/>
      <c r="AD905" s="363"/>
      <c r="AE905" s="363"/>
      <c r="AF905" s="363"/>
      <c r="AG905" s="363"/>
      <c r="AH905" s="363"/>
      <c r="AI905" s="363"/>
      <c r="AJ905" s="363"/>
      <c r="AK905" s="363"/>
      <c r="AL905" s="363" t="s">
        <v>548</v>
      </c>
      <c r="AM905" s="363"/>
      <c r="AN905" s="367"/>
      <c r="AO905" s="489" t="s">
        <v>7676</v>
      </c>
      <c r="AP905" s="368" t="s">
        <v>11249</v>
      </c>
      <c r="AQ905" s="462">
        <v>44078</v>
      </c>
      <c r="AR905" s="463" t="s">
        <v>39</v>
      </c>
      <c r="AS905" s="464"/>
      <c r="AT905" s="464"/>
      <c r="AU905" s="464"/>
      <c r="AV905" s="464"/>
      <c r="AW905" s="464"/>
      <c r="AX905" s="464"/>
      <c r="AY905" s="464"/>
      <c r="AZ905" s="464"/>
      <c r="BA905" s="464"/>
      <c r="BB905" s="464"/>
      <c r="BC905" s="464"/>
      <c r="BD905" s="464"/>
    </row>
    <row r="906" spans="1:56" ht="26.25" customHeight="1">
      <c r="A906" s="362" t="s">
        <v>14556</v>
      </c>
      <c r="B906" s="361" t="s">
        <v>7665</v>
      </c>
      <c r="C906" s="362"/>
      <c r="D906" s="362" t="s">
        <v>14557</v>
      </c>
      <c r="E906" s="643"/>
      <c r="F906" s="424"/>
      <c r="G906" s="640" t="s">
        <v>14546</v>
      </c>
      <c r="H906" s="423" t="s">
        <v>7724</v>
      </c>
      <c r="I906" s="44"/>
      <c r="J906" s="23"/>
      <c r="K906" s="23"/>
      <c r="L906" s="23"/>
      <c r="M906" s="23"/>
      <c r="N906" s="23"/>
      <c r="O906" s="365"/>
      <c r="P906" s="365" t="s">
        <v>49</v>
      </c>
      <c r="Q906" s="365" t="s">
        <v>14558</v>
      </c>
      <c r="R906" s="363"/>
      <c r="S906" s="375"/>
      <c r="T906" s="375"/>
      <c r="U906" s="375"/>
      <c r="V906" s="641"/>
      <c r="W906" s="637"/>
      <c r="X906" s="363"/>
      <c r="Y906" s="644" t="s">
        <v>14559</v>
      </c>
      <c r="Z906" s="363"/>
      <c r="AA906" s="363"/>
      <c r="AB906" s="638"/>
      <c r="AC906" s="363"/>
      <c r="AD906" s="363"/>
      <c r="AE906" s="363"/>
      <c r="AF906" s="363"/>
      <c r="AG906" s="363"/>
      <c r="AH906" s="363"/>
      <c r="AI906" s="363"/>
      <c r="AJ906" s="363"/>
      <c r="AK906" s="363"/>
      <c r="AL906" s="363" t="s">
        <v>548</v>
      </c>
      <c r="AM906" s="363"/>
      <c r="AN906" s="367"/>
      <c r="AO906" s="489" t="s">
        <v>7676</v>
      </c>
      <c r="AP906" s="368" t="s">
        <v>11249</v>
      </c>
      <c r="AQ906" s="462">
        <v>44078</v>
      </c>
      <c r="AR906" s="463" t="s">
        <v>39</v>
      </c>
      <c r="AS906" s="464"/>
      <c r="AT906" s="464"/>
      <c r="AU906" s="464"/>
      <c r="AV906" s="464"/>
      <c r="AW906" s="464"/>
      <c r="AX906" s="464"/>
      <c r="AY906" s="464"/>
      <c r="AZ906" s="464"/>
      <c r="BA906" s="464"/>
      <c r="BB906" s="464"/>
      <c r="BC906" s="464"/>
      <c r="BD906" s="464"/>
    </row>
    <row r="907" spans="1:56" ht="26.25" customHeight="1">
      <c r="A907" s="362" t="s">
        <v>14560</v>
      </c>
      <c r="B907" s="362" t="s">
        <v>7665</v>
      </c>
      <c r="C907" s="362"/>
      <c r="D907" s="362" t="s">
        <v>14561</v>
      </c>
      <c r="E907" s="363"/>
      <c r="F907" s="18"/>
      <c r="G907" s="618"/>
      <c r="H907" s="365"/>
      <c r="I907" s="44"/>
      <c r="J907" s="23"/>
      <c r="K907" s="23"/>
      <c r="L907" s="23"/>
      <c r="M907" s="23"/>
      <c r="N907" s="23"/>
      <c r="O907" s="365" t="s">
        <v>11353</v>
      </c>
      <c r="P907" s="365" t="s">
        <v>11353</v>
      </c>
      <c r="Q907" s="365"/>
      <c r="R907" s="365" t="s">
        <v>180</v>
      </c>
      <c r="S907" s="375"/>
      <c r="T907" s="375"/>
      <c r="U907" s="375"/>
      <c r="V907" s="392" t="s">
        <v>7689</v>
      </c>
      <c r="W907" s="363"/>
      <c r="X907" s="363"/>
      <c r="Y907" s="365" t="s">
        <v>14562</v>
      </c>
      <c r="Z907" s="363"/>
      <c r="AA907" s="363"/>
      <c r="AB907" s="363"/>
      <c r="AC907" s="363"/>
      <c r="AD907" s="363"/>
      <c r="AE907" s="363"/>
      <c r="AF907" s="363"/>
      <c r="AG907" s="363"/>
      <c r="AH907" s="363"/>
      <c r="AI907" s="363"/>
      <c r="AJ907" s="363"/>
      <c r="AK907" s="363"/>
      <c r="AL907" s="365"/>
      <c r="AM907" s="363"/>
      <c r="AN907" s="367"/>
      <c r="AO907" s="489" t="s">
        <v>7676</v>
      </c>
      <c r="AP907" s="368" t="s">
        <v>11249</v>
      </c>
      <c r="AQ907" s="462">
        <v>43891</v>
      </c>
      <c r="AR907" s="463" t="s">
        <v>11400</v>
      </c>
      <c r="AS907" s="464"/>
      <c r="AT907" s="464"/>
      <c r="AU907" s="464"/>
      <c r="AV907" s="464"/>
      <c r="AW907" s="464"/>
      <c r="AX907" s="464"/>
      <c r="AY907" s="464"/>
      <c r="AZ907" s="464"/>
      <c r="BA907" s="464"/>
      <c r="BB907" s="464"/>
      <c r="BC907" s="464"/>
      <c r="BD907" s="464"/>
    </row>
    <row r="908" spans="1:56" ht="26.25" customHeight="1">
      <c r="A908" s="362" t="s">
        <v>14563</v>
      </c>
      <c r="B908" s="362" t="s">
        <v>7665</v>
      </c>
      <c r="C908" s="362"/>
      <c r="D908" s="362" t="s">
        <v>14564</v>
      </c>
      <c r="E908" s="363"/>
      <c r="F908" s="18"/>
      <c r="G908" s="618"/>
      <c r="H908" s="379"/>
      <c r="I908" s="44"/>
      <c r="J908" s="23"/>
      <c r="K908" s="23"/>
      <c r="L908" s="23"/>
      <c r="M908" s="23"/>
      <c r="N908" s="23"/>
      <c r="O908" s="366" t="s">
        <v>14565</v>
      </c>
      <c r="P908" s="365" t="s">
        <v>14566</v>
      </c>
      <c r="Q908" s="365"/>
      <c r="R908" s="365" t="s">
        <v>180</v>
      </c>
      <c r="S908" s="375"/>
      <c r="T908" s="375"/>
      <c r="U908" s="375"/>
      <c r="V908" s="392" t="s">
        <v>7689</v>
      </c>
      <c r="W908" s="363"/>
      <c r="X908" s="363"/>
      <c r="Y908" s="365" t="s">
        <v>14567</v>
      </c>
      <c r="Z908" s="363"/>
      <c r="AA908" s="363"/>
      <c r="AB908" s="363"/>
      <c r="AC908" s="363"/>
      <c r="AD908" s="363"/>
      <c r="AE908" s="363"/>
      <c r="AF908" s="363"/>
      <c r="AG908" s="363"/>
      <c r="AH908" s="363"/>
      <c r="AI908" s="363"/>
      <c r="AJ908" s="363"/>
      <c r="AK908" s="363"/>
      <c r="AL908" s="365" t="s">
        <v>342</v>
      </c>
      <c r="AM908" s="363"/>
      <c r="AN908" s="367"/>
      <c r="AO908" s="489" t="s">
        <v>7676</v>
      </c>
      <c r="AP908" s="368" t="s">
        <v>11249</v>
      </c>
      <c r="AQ908" s="462">
        <v>43891</v>
      </c>
      <c r="AR908" s="463" t="s">
        <v>11400</v>
      </c>
      <c r="AS908" s="464"/>
      <c r="AT908" s="464"/>
      <c r="AU908" s="464"/>
      <c r="AV908" s="464"/>
      <c r="AW908" s="464"/>
      <c r="AX908" s="464"/>
      <c r="AY908" s="464"/>
      <c r="AZ908" s="464"/>
      <c r="BA908" s="464"/>
      <c r="BB908" s="464"/>
      <c r="BC908" s="464"/>
      <c r="BD908" s="464"/>
    </row>
    <row r="909" spans="1:56" ht="26.25" customHeight="1">
      <c r="A909" s="362" t="s">
        <v>14568</v>
      </c>
      <c r="B909" s="361" t="s">
        <v>7665</v>
      </c>
      <c r="C909" s="362"/>
      <c r="D909" s="106" t="s">
        <v>14569</v>
      </c>
      <c r="E909" s="365" t="s">
        <v>14570</v>
      </c>
      <c r="F909" s="40" t="s">
        <v>5</v>
      </c>
      <c r="G909" s="640" t="s">
        <v>14546</v>
      </c>
      <c r="H909" s="423" t="s">
        <v>7724</v>
      </c>
      <c r="I909" s="44"/>
      <c r="J909" s="23"/>
      <c r="K909" s="23"/>
      <c r="L909" s="23"/>
      <c r="M909" s="23"/>
      <c r="N909" s="23"/>
      <c r="O909" s="365"/>
      <c r="P909" s="365" t="s">
        <v>49</v>
      </c>
      <c r="Q909" s="365" t="s">
        <v>14571</v>
      </c>
      <c r="R909" s="363"/>
      <c r="S909" s="375"/>
      <c r="T909" s="375"/>
      <c r="U909" s="375"/>
      <c r="V909" s="641"/>
      <c r="W909" s="637"/>
      <c r="X909" s="363"/>
      <c r="Y909" s="365" t="s">
        <v>14572</v>
      </c>
      <c r="Z909" s="363"/>
      <c r="AA909" s="363"/>
      <c r="AB909" s="638"/>
      <c r="AC909" s="363"/>
      <c r="AD909" s="363"/>
      <c r="AE909" s="363"/>
      <c r="AF909" s="363"/>
      <c r="AG909" s="363"/>
      <c r="AH909" s="363"/>
      <c r="AI909" s="363"/>
      <c r="AJ909" s="363"/>
      <c r="AK909" s="363"/>
      <c r="AL909" s="363" t="s">
        <v>548</v>
      </c>
      <c r="AM909" s="363"/>
      <c r="AN909" s="367"/>
      <c r="AO909" s="489" t="s">
        <v>7676</v>
      </c>
      <c r="AP909" s="368" t="s">
        <v>11249</v>
      </c>
      <c r="AQ909" s="462">
        <v>44078</v>
      </c>
      <c r="AR909" s="463" t="s">
        <v>39</v>
      </c>
      <c r="AS909" s="464"/>
      <c r="AT909" s="464"/>
      <c r="AU909" s="464"/>
      <c r="AV909" s="464"/>
      <c r="AW909" s="464"/>
      <c r="AX909" s="464"/>
      <c r="AY909" s="464"/>
      <c r="AZ909" s="464"/>
      <c r="BA909" s="464"/>
      <c r="BB909" s="464"/>
      <c r="BC909" s="464"/>
      <c r="BD909" s="464"/>
    </row>
    <row r="910" spans="1:56" ht="26.25" customHeight="1">
      <c r="A910" s="362" t="s">
        <v>14573</v>
      </c>
      <c r="B910" s="361" t="s">
        <v>7665</v>
      </c>
      <c r="C910" s="362"/>
      <c r="D910" s="106" t="s">
        <v>14544</v>
      </c>
      <c r="E910" s="365" t="s">
        <v>14574</v>
      </c>
      <c r="F910" s="40" t="s">
        <v>5</v>
      </c>
      <c r="G910" s="640" t="s">
        <v>14546</v>
      </c>
      <c r="H910" s="423" t="s">
        <v>7724</v>
      </c>
      <c r="I910" s="44"/>
      <c r="J910" s="23"/>
      <c r="K910" s="23"/>
      <c r="L910" s="23"/>
      <c r="M910" s="23"/>
      <c r="N910" s="23"/>
      <c r="O910" s="365"/>
      <c r="P910" s="365" t="s">
        <v>49</v>
      </c>
      <c r="Q910" s="365" t="s">
        <v>14575</v>
      </c>
      <c r="R910" s="363"/>
      <c r="S910" s="375"/>
      <c r="T910" s="375"/>
      <c r="U910" s="375"/>
      <c r="V910" s="641"/>
      <c r="W910" s="637"/>
      <c r="X910" s="363"/>
      <c r="Y910" s="365" t="s">
        <v>14576</v>
      </c>
      <c r="Z910" s="363"/>
      <c r="AA910" s="363"/>
      <c r="AB910" s="638"/>
      <c r="AC910" s="363"/>
      <c r="AD910" s="363"/>
      <c r="AE910" s="363"/>
      <c r="AF910" s="363"/>
      <c r="AG910" s="363"/>
      <c r="AH910" s="363"/>
      <c r="AI910" s="363"/>
      <c r="AJ910" s="363"/>
      <c r="AK910" s="363"/>
      <c r="AL910" s="363" t="s">
        <v>548</v>
      </c>
      <c r="AM910" s="363"/>
      <c r="AN910" s="367"/>
      <c r="AO910" s="489" t="s">
        <v>7676</v>
      </c>
      <c r="AP910" s="368" t="s">
        <v>11249</v>
      </c>
      <c r="AQ910" s="462">
        <v>44079</v>
      </c>
      <c r="AR910" s="463" t="s">
        <v>39</v>
      </c>
      <c r="AS910" s="464"/>
      <c r="AT910" s="464"/>
      <c r="AU910" s="464"/>
      <c r="AV910" s="464"/>
      <c r="AW910" s="464"/>
      <c r="AX910" s="464"/>
      <c r="AY910" s="464"/>
      <c r="AZ910" s="464"/>
      <c r="BA910" s="464"/>
      <c r="BB910" s="464"/>
      <c r="BC910" s="464"/>
      <c r="BD910" s="464"/>
    </row>
    <row r="911" spans="1:56" ht="26.25" customHeight="1">
      <c r="A911" s="362" t="s">
        <v>14577</v>
      </c>
      <c r="B911" s="362" t="s">
        <v>7665</v>
      </c>
      <c r="C911" s="362"/>
      <c r="D911" s="362" t="s">
        <v>14578</v>
      </c>
      <c r="E911" s="363"/>
      <c r="F911" s="18"/>
      <c r="G911" s="618"/>
      <c r="H911" s="379"/>
      <c r="I911" s="44"/>
      <c r="J911" s="23"/>
      <c r="K911" s="23"/>
      <c r="L911" s="23"/>
      <c r="M911" s="23"/>
      <c r="N911" s="23"/>
      <c r="O911" s="366" t="s">
        <v>14579</v>
      </c>
      <c r="P911" s="365" t="s">
        <v>14580</v>
      </c>
      <c r="Q911" s="365"/>
      <c r="R911" s="365" t="s">
        <v>180</v>
      </c>
      <c r="S911" s="375"/>
      <c r="T911" s="375"/>
      <c r="U911" s="375"/>
      <c r="V911" s="392" t="s">
        <v>7689</v>
      </c>
      <c r="W911" s="363"/>
      <c r="X911" s="363"/>
      <c r="Y911" s="365" t="s">
        <v>14581</v>
      </c>
      <c r="Z911" s="363"/>
      <c r="AA911" s="363"/>
      <c r="AB911" s="363"/>
      <c r="AC911" s="363"/>
      <c r="AD911" s="363"/>
      <c r="AE911" s="363"/>
      <c r="AF911" s="363"/>
      <c r="AG911" s="363"/>
      <c r="AH911" s="363"/>
      <c r="AI911" s="363"/>
      <c r="AJ911" s="363"/>
      <c r="AK911" s="363"/>
      <c r="AL911" s="365" t="s">
        <v>342</v>
      </c>
      <c r="AM911" s="363"/>
      <c r="AN911" s="367"/>
      <c r="AO911" s="489" t="s">
        <v>7676</v>
      </c>
      <c r="AP911" s="368" t="s">
        <v>11249</v>
      </c>
      <c r="AQ911" s="462">
        <v>43891</v>
      </c>
      <c r="AR911" s="463" t="s">
        <v>11400</v>
      </c>
      <c r="AS911" s="464"/>
      <c r="AT911" s="464"/>
      <c r="AU911" s="464"/>
      <c r="AV911" s="464"/>
      <c r="AW911" s="464"/>
      <c r="AX911" s="464"/>
      <c r="AY911" s="464"/>
      <c r="AZ911" s="464"/>
      <c r="BA911" s="464"/>
      <c r="BB911" s="464"/>
      <c r="BC911" s="464"/>
      <c r="BD911" s="464"/>
    </row>
    <row r="912" spans="1:56" ht="26.25" customHeight="1">
      <c r="A912" s="361" t="s">
        <v>14582</v>
      </c>
      <c r="B912" s="361" t="s">
        <v>7665</v>
      </c>
      <c r="C912" s="362">
        <v>375</v>
      </c>
      <c r="D912" s="361" t="s">
        <v>14583</v>
      </c>
      <c r="E912" s="363" t="s">
        <v>14584</v>
      </c>
      <c r="F912" s="18" t="s">
        <v>13659</v>
      </c>
      <c r="G912" s="645" t="s">
        <v>14585</v>
      </c>
      <c r="H912" s="365"/>
      <c r="I912" s="44"/>
      <c r="J912" s="23"/>
      <c r="K912" s="23"/>
      <c r="L912" s="23"/>
      <c r="M912" s="23"/>
      <c r="N912" s="23"/>
      <c r="O912" s="365" t="s">
        <v>11353</v>
      </c>
      <c r="P912" s="363" t="s">
        <v>14586</v>
      </c>
      <c r="Q912" s="363"/>
      <c r="R912" s="363" t="s">
        <v>180</v>
      </c>
      <c r="S912" s="375" t="s">
        <v>14587</v>
      </c>
      <c r="T912" s="375" t="s">
        <v>14533</v>
      </c>
      <c r="U912" s="375">
        <v>2019</v>
      </c>
      <c r="V912" s="423" t="s">
        <v>7689</v>
      </c>
      <c r="W912" s="637" t="s">
        <v>4321</v>
      </c>
      <c r="X912" s="363" t="s">
        <v>11242</v>
      </c>
      <c r="Y912" s="363" t="s">
        <v>14588</v>
      </c>
      <c r="Z912" s="363" t="s">
        <v>11242</v>
      </c>
      <c r="AA912" s="488" t="s">
        <v>14589</v>
      </c>
      <c r="AB912" s="646"/>
      <c r="AC912" s="363" t="s">
        <v>49</v>
      </c>
      <c r="AD912" s="363" t="s">
        <v>49</v>
      </c>
      <c r="AE912" s="363" t="s">
        <v>49</v>
      </c>
      <c r="AF912" s="363" t="s">
        <v>49</v>
      </c>
      <c r="AG912" s="363" t="s">
        <v>72</v>
      </c>
      <c r="AH912" s="363" t="s">
        <v>49</v>
      </c>
      <c r="AI912" s="363"/>
      <c r="AJ912" s="363"/>
      <c r="AK912" s="363"/>
      <c r="AL912" s="363"/>
      <c r="AM912" s="363"/>
      <c r="AN912" s="425" t="s">
        <v>14590</v>
      </c>
      <c r="AO912" s="489" t="s">
        <v>7676</v>
      </c>
      <c r="AP912" s="368" t="s">
        <v>11249</v>
      </c>
      <c r="AQ912" s="490">
        <v>43709</v>
      </c>
      <c r="AR912" s="463" t="s">
        <v>13323</v>
      </c>
      <c r="AS912" s="464"/>
      <c r="AT912" s="464"/>
      <c r="AU912" s="464"/>
      <c r="AV912" s="464"/>
      <c r="AW912" s="464"/>
      <c r="AX912" s="464"/>
      <c r="AY912" s="464"/>
      <c r="AZ912" s="464"/>
      <c r="BA912" s="464"/>
      <c r="BB912" s="464"/>
      <c r="BC912" s="464"/>
      <c r="BD912" s="464"/>
    </row>
    <row r="913" spans="1:56" ht="26.25" customHeight="1">
      <c r="A913" s="362" t="s">
        <v>14591</v>
      </c>
      <c r="B913" s="362" t="s">
        <v>7665</v>
      </c>
      <c r="C913" s="362"/>
      <c r="D913" s="362" t="s">
        <v>14592</v>
      </c>
      <c r="E913" s="363"/>
      <c r="F913" s="18"/>
      <c r="G913" s="618"/>
      <c r="H913" s="379"/>
      <c r="I913" s="44"/>
      <c r="J913" s="23"/>
      <c r="K913" s="23"/>
      <c r="L913" s="23"/>
      <c r="M913" s="23"/>
      <c r="N913" s="23"/>
      <c r="O913" s="366" t="s">
        <v>14593</v>
      </c>
      <c r="P913" s="365" t="s">
        <v>14594</v>
      </c>
      <c r="Q913" s="365"/>
      <c r="R913" s="365" t="s">
        <v>180</v>
      </c>
      <c r="S913" s="375"/>
      <c r="T913" s="375"/>
      <c r="U913" s="375"/>
      <c r="V913" s="392" t="s">
        <v>7689</v>
      </c>
      <c r="W913" s="363"/>
      <c r="X913" s="363"/>
      <c r="Y913" s="365" t="s">
        <v>14595</v>
      </c>
      <c r="Z913" s="363"/>
      <c r="AA913" s="363"/>
      <c r="AB913" s="363"/>
      <c r="AC913" s="363"/>
      <c r="AD913" s="363"/>
      <c r="AE913" s="363"/>
      <c r="AF913" s="363"/>
      <c r="AG913" s="363"/>
      <c r="AH913" s="363"/>
      <c r="AI913" s="363"/>
      <c r="AJ913" s="363"/>
      <c r="AK913" s="363"/>
      <c r="AL913" s="365" t="s">
        <v>342</v>
      </c>
      <c r="AM913" s="363"/>
      <c r="AN913" s="367"/>
      <c r="AO913" s="489" t="s">
        <v>7676</v>
      </c>
      <c r="AP913" s="368" t="s">
        <v>11249</v>
      </c>
      <c r="AQ913" s="462">
        <v>43891</v>
      </c>
      <c r="AR913" s="463" t="s">
        <v>11400</v>
      </c>
      <c r="AS913" s="464"/>
      <c r="AT913" s="464"/>
      <c r="AU913" s="464"/>
      <c r="AV913" s="464"/>
      <c r="AW913" s="464"/>
      <c r="AX913" s="464"/>
      <c r="AY913" s="464"/>
      <c r="AZ913" s="464"/>
      <c r="BA913" s="464"/>
      <c r="BB913" s="464"/>
      <c r="BC913" s="464"/>
      <c r="BD913" s="464"/>
    </row>
    <row r="914" spans="1:56" ht="26.25" customHeight="1">
      <c r="A914" s="362" t="s">
        <v>14596</v>
      </c>
      <c r="B914" s="361" t="s">
        <v>7665</v>
      </c>
      <c r="C914" s="362"/>
      <c r="D914" s="106" t="s">
        <v>14597</v>
      </c>
      <c r="E914" s="365" t="s">
        <v>14545</v>
      </c>
      <c r="F914" s="40" t="s">
        <v>44</v>
      </c>
      <c r="G914" s="640" t="s">
        <v>14546</v>
      </c>
      <c r="H914" s="423" t="s">
        <v>7724</v>
      </c>
      <c r="I914" s="44"/>
      <c r="J914" s="23"/>
      <c r="K914" s="23"/>
      <c r="L914" s="23"/>
      <c r="M914" s="23"/>
      <c r="N914" s="23"/>
      <c r="O914" s="365"/>
      <c r="P914" s="365" t="s">
        <v>49</v>
      </c>
      <c r="Q914" s="365" t="s">
        <v>14598</v>
      </c>
      <c r="R914" s="363"/>
      <c r="S914" s="375"/>
      <c r="T914" s="375"/>
      <c r="U914" s="375"/>
      <c r="V914" s="641"/>
      <c r="W914" s="637"/>
      <c r="X914" s="363"/>
      <c r="Y914" s="365" t="s">
        <v>14599</v>
      </c>
      <c r="Z914" s="363"/>
      <c r="AA914" s="363"/>
      <c r="AB914" s="638"/>
      <c r="AC914" s="363"/>
      <c r="AD914" s="363"/>
      <c r="AE914" s="363"/>
      <c r="AF914" s="363"/>
      <c r="AG914" s="363"/>
      <c r="AH914" s="363"/>
      <c r="AI914" s="363"/>
      <c r="AJ914" s="363"/>
      <c r="AK914" s="363"/>
      <c r="AL914" s="363" t="s">
        <v>548</v>
      </c>
      <c r="AM914" s="363"/>
      <c r="AN914" s="367"/>
      <c r="AO914" s="489" t="s">
        <v>7676</v>
      </c>
      <c r="AP914" s="368" t="s">
        <v>11249</v>
      </c>
      <c r="AQ914" s="462">
        <v>44078</v>
      </c>
      <c r="AR914" s="463" t="s">
        <v>39</v>
      </c>
      <c r="AS914" s="464"/>
      <c r="AT914" s="464"/>
      <c r="AU914" s="464"/>
      <c r="AV914" s="464"/>
      <c r="AW914" s="464"/>
      <c r="AX914" s="464"/>
      <c r="AY914" s="464"/>
      <c r="AZ914" s="464"/>
      <c r="BA914" s="464"/>
      <c r="BB914" s="464"/>
      <c r="BC914" s="464"/>
      <c r="BD914" s="464"/>
    </row>
    <row r="915" spans="1:56" ht="26.25" customHeight="1">
      <c r="A915" s="362" t="s">
        <v>14600</v>
      </c>
      <c r="B915" s="362" t="s">
        <v>7665</v>
      </c>
      <c r="C915" s="362"/>
      <c r="D915" s="362" t="s">
        <v>14601</v>
      </c>
      <c r="E915" s="363"/>
      <c r="F915" s="18"/>
      <c r="G915" s="618"/>
      <c r="H915" s="379"/>
      <c r="I915" s="44"/>
      <c r="J915" s="23"/>
      <c r="K915" s="23"/>
      <c r="L915" s="23"/>
      <c r="M915" s="23"/>
      <c r="N915" s="23"/>
      <c r="O915" s="366" t="s">
        <v>14602</v>
      </c>
      <c r="P915" s="365" t="s">
        <v>12303</v>
      </c>
      <c r="Q915" s="365"/>
      <c r="R915" s="365" t="s">
        <v>180</v>
      </c>
      <c r="S915" s="375"/>
      <c r="T915" s="375"/>
      <c r="U915" s="375"/>
      <c r="V915" s="392" t="s">
        <v>7689</v>
      </c>
      <c r="W915" s="363"/>
      <c r="X915" s="363"/>
      <c r="Y915" s="365" t="s">
        <v>14603</v>
      </c>
      <c r="Z915" s="363"/>
      <c r="AA915" s="363"/>
      <c r="AB915" s="363"/>
      <c r="AC915" s="363"/>
      <c r="AD915" s="363"/>
      <c r="AE915" s="363"/>
      <c r="AF915" s="363"/>
      <c r="AG915" s="363"/>
      <c r="AH915" s="363"/>
      <c r="AI915" s="363"/>
      <c r="AJ915" s="363"/>
      <c r="AK915" s="363"/>
      <c r="AL915" s="365" t="s">
        <v>342</v>
      </c>
      <c r="AM915" s="363"/>
      <c r="AN915" s="367"/>
      <c r="AO915" s="489" t="s">
        <v>7676</v>
      </c>
      <c r="AP915" s="368" t="s">
        <v>11249</v>
      </c>
      <c r="AQ915" s="462">
        <v>43891</v>
      </c>
      <c r="AR915" s="463" t="s">
        <v>11400</v>
      </c>
      <c r="AS915" s="464"/>
      <c r="AT915" s="464"/>
      <c r="AU915" s="464"/>
      <c r="AV915" s="464"/>
      <c r="AW915" s="464"/>
      <c r="AX915" s="464"/>
      <c r="AY915" s="464"/>
      <c r="AZ915" s="464"/>
      <c r="BA915" s="464"/>
      <c r="BB915" s="464"/>
      <c r="BC915" s="464"/>
      <c r="BD915" s="464"/>
    </row>
    <row r="916" spans="1:56" ht="26.25" customHeight="1">
      <c r="A916" s="362" t="s">
        <v>14604</v>
      </c>
      <c r="B916" s="362" t="s">
        <v>7665</v>
      </c>
      <c r="C916" s="362"/>
      <c r="D916" s="362" t="s">
        <v>14605</v>
      </c>
      <c r="E916" s="363"/>
      <c r="F916" s="18"/>
      <c r="G916" s="618"/>
      <c r="H916" s="379"/>
      <c r="I916" s="44"/>
      <c r="J916" s="23"/>
      <c r="K916" s="23"/>
      <c r="L916" s="23"/>
      <c r="M916" s="23"/>
      <c r="N916" s="23"/>
      <c r="O916" s="366" t="s">
        <v>14606</v>
      </c>
      <c r="P916" s="365" t="s">
        <v>14607</v>
      </c>
      <c r="Q916" s="365"/>
      <c r="R916" s="365" t="s">
        <v>180</v>
      </c>
      <c r="S916" s="375"/>
      <c r="T916" s="375"/>
      <c r="U916" s="375"/>
      <c r="V916" s="392" t="s">
        <v>7689</v>
      </c>
      <c r="W916" s="363"/>
      <c r="X916" s="363"/>
      <c r="Y916" s="365" t="s">
        <v>14608</v>
      </c>
      <c r="Z916" s="363"/>
      <c r="AA916" s="363"/>
      <c r="AB916" s="363"/>
      <c r="AC916" s="363"/>
      <c r="AD916" s="363"/>
      <c r="AE916" s="363"/>
      <c r="AF916" s="363"/>
      <c r="AG916" s="363"/>
      <c r="AH916" s="363"/>
      <c r="AI916" s="363"/>
      <c r="AJ916" s="363"/>
      <c r="AK916" s="363"/>
      <c r="AL916" s="365" t="s">
        <v>342</v>
      </c>
      <c r="AM916" s="363"/>
      <c r="AN916" s="367"/>
      <c r="AO916" s="489" t="s">
        <v>7676</v>
      </c>
      <c r="AP916" s="368" t="s">
        <v>11249</v>
      </c>
      <c r="AQ916" s="462">
        <v>43891</v>
      </c>
      <c r="AR916" s="463" t="s">
        <v>11400</v>
      </c>
      <c r="AS916" s="464"/>
      <c r="AT916" s="464"/>
      <c r="AU916" s="464"/>
      <c r="AV916" s="464"/>
      <c r="AW916" s="464"/>
      <c r="AX916" s="464"/>
      <c r="AY916" s="464"/>
      <c r="AZ916" s="464"/>
      <c r="BA916" s="464"/>
      <c r="BB916" s="464"/>
      <c r="BC916" s="464"/>
      <c r="BD916" s="464"/>
    </row>
    <row r="917" spans="1:56" ht="26.25" customHeight="1">
      <c r="A917" s="362" t="s">
        <v>14609</v>
      </c>
      <c r="B917" s="361" t="s">
        <v>7665</v>
      </c>
      <c r="C917" s="362"/>
      <c r="D917" s="106" t="s">
        <v>14544</v>
      </c>
      <c r="E917" s="365" t="s">
        <v>14574</v>
      </c>
      <c r="F917" s="40" t="s">
        <v>5</v>
      </c>
      <c r="G917" s="640" t="s">
        <v>14546</v>
      </c>
      <c r="H917" s="423" t="s">
        <v>7724</v>
      </c>
      <c r="I917" s="44"/>
      <c r="J917" s="23"/>
      <c r="K917" s="23"/>
      <c r="L917" s="23"/>
      <c r="M917" s="23"/>
      <c r="N917" s="23"/>
      <c r="O917" s="365"/>
      <c r="P917" s="365" t="s">
        <v>49</v>
      </c>
      <c r="Q917" s="365" t="s">
        <v>14610</v>
      </c>
      <c r="R917" s="363"/>
      <c r="S917" s="375"/>
      <c r="T917" s="375"/>
      <c r="U917" s="375"/>
      <c r="V917" s="641"/>
      <c r="W917" s="637"/>
      <c r="X917" s="363"/>
      <c r="Y917" s="365" t="s">
        <v>14611</v>
      </c>
      <c r="Z917" s="363"/>
      <c r="AA917" s="363"/>
      <c r="AB917" s="638"/>
      <c r="AC917" s="363"/>
      <c r="AD917" s="363"/>
      <c r="AE917" s="363"/>
      <c r="AF917" s="363"/>
      <c r="AG917" s="363"/>
      <c r="AH917" s="363"/>
      <c r="AI917" s="363"/>
      <c r="AJ917" s="363"/>
      <c r="AK917" s="363"/>
      <c r="AL917" s="363" t="s">
        <v>548</v>
      </c>
      <c r="AM917" s="363"/>
      <c r="AN917" s="367"/>
      <c r="AO917" s="489" t="s">
        <v>7676</v>
      </c>
      <c r="AP917" s="368" t="s">
        <v>11249</v>
      </c>
      <c r="AQ917" s="462">
        <v>44078</v>
      </c>
      <c r="AR917" s="463" t="s">
        <v>39</v>
      </c>
      <c r="AS917" s="464"/>
      <c r="AT917" s="464"/>
      <c r="AU917" s="464"/>
      <c r="AV917" s="464"/>
      <c r="AW917" s="464"/>
      <c r="AX917" s="464"/>
      <c r="AY917" s="464"/>
      <c r="AZ917" s="464"/>
      <c r="BA917" s="464"/>
      <c r="BB917" s="464"/>
      <c r="BC917" s="464"/>
      <c r="BD917" s="464"/>
    </row>
    <row r="918" spans="1:56" ht="26.25" customHeight="1">
      <c r="A918" s="362" t="s">
        <v>14612</v>
      </c>
      <c r="B918" s="362" t="s">
        <v>7665</v>
      </c>
      <c r="C918" s="362"/>
      <c r="D918" s="362" t="s">
        <v>14613</v>
      </c>
      <c r="E918" s="363"/>
      <c r="F918" s="18"/>
      <c r="G918" s="618"/>
      <c r="H918" s="379"/>
      <c r="I918" s="44"/>
      <c r="J918" s="23"/>
      <c r="K918" s="23"/>
      <c r="L918" s="23"/>
      <c r="M918" s="23"/>
      <c r="N918" s="23"/>
      <c r="O918" s="366" t="s">
        <v>14614</v>
      </c>
      <c r="P918" s="365" t="s">
        <v>14615</v>
      </c>
      <c r="Q918" s="365"/>
      <c r="R918" s="365" t="s">
        <v>180</v>
      </c>
      <c r="S918" s="375"/>
      <c r="T918" s="375"/>
      <c r="U918" s="375"/>
      <c r="V918" s="392" t="s">
        <v>7689</v>
      </c>
      <c r="W918" s="363"/>
      <c r="X918" s="363"/>
      <c r="Y918" s="365" t="s">
        <v>14616</v>
      </c>
      <c r="Z918" s="363"/>
      <c r="AA918" s="363"/>
      <c r="AB918" s="363"/>
      <c r="AC918" s="363"/>
      <c r="AD918" s="363"/>
      <c r="AE918" s="363"/>
      <c r="AF918" s="363"/>
      <c r="AG918" s="363"/>
      <c r="AH918" s="363"/>
      <c r="AI918" s="363"/>
      <c r="AJ918" s="363"/>
      <c r="AK918" s="363"/>
      <c r="AL918" s="365" t="s">
        <v>342</v>
      </c>
      <c r="AM918" s="363"/>
      <c r="AN918" s="367"/>
      <c r="AO918" s="489" t="s">
        <v>7676</v>
      </c>
      <c r="AP918" s="368" t="s">
        <v>11249</v>
      </c>
      <c r="AQ918" s="462">
        <v>43891</v>
      </c>
      <c r="AR918" s="463" t="s">
        <v>11400</v>
      </c>
      <c r="AS918" s="464"/>
      <c r="AT918" s="464"/>
      <c r="AU918" s="464"/>
      <c r="AV918" s="464"/>
      <c r="AW918" s="464"/>
      <c r="AX918" s="464"/>
      <c r="AY918" s="464"/>
      <c r="AZ918" s="464"/>
      <c r="BA918" s="464"/>
      <c r="BB918" s="464"/>
      <c r="BC918" s="464"/>
      <c r="BD918" s="464"/>
    </row>
    <row r="919" spans="1:56" ht="26.25" customHeight="1">
      <c r="A919" s="362" t="s">
        <v>14617</v>
      </c>
      <c r="B919" s="361" t="s">
        <v>7665</v>
      </c>
      <c r="C919" s="362"/>
      <c r="D919" s="106" t="s">
        <v>14597</v>
      </c>
      <c r="E919" s="365" t="s">
        <v>14545</v>
      </c>
      <c r="F919" s="40" t="s">
        <v>44</v>
      </c>
      <c r="G919" s="640" t="s">
        <v>14546</v>
      </c>
      <c r="H919" s="423" t="s">
        <v>7724</v>
      </c>
      <c r="I919" s="44"/>
      <c r="J919" s="23"/>
      <c r="K919" s="23"/>
      <c r="L919" s="23"/>
      <c r="M919" s="23"/>
      <c r="N919" s="23"/>
      <c r="O919" s="365"/>
      <c r="P919" s="365" t="s">
        <v>49</v>
      </c>
      <c r="Q919" s="365" t="s">
        <v>14618</v>
      </c>
      <c r="R919" s="363"/>
      <c r="S919" s="375"/>
      <c r="T919" s="375"/>
      <c r="U919" s="375"/>
      <c r="V919" s="641"/>
      <c r="W919" s="637"/>
      <c r="X919" s="363"/>
      <c r="Y919" s="365" t="s">
        <v>14619</v>
      </c>
      <c r="Z919" s="363"/>
      <c r="AA919" s="363"/>
      <c r="AB919" s="638"/>
      <c r="AC919" s="363"/>
      <c r="AD919" s="363"/>
      <c r="AE919" s="363"/>
      <c r="AF919" s="363"/>
      <c r="AG919" s="363"/>
      <c r="AH919" s="363"/>
      <c r="AI919" s="363"/>
      <c r="AJ919" s="363"/>
      <c r="AK919" s="363"/>
      <c r="AL919" s="363" t="s">
        <v>548</v>
      </c>
      <c r="AM919" s="363"/>
      <c r="AN919" s="367"/>
      <c r="AO919" s="489" t="s">
        <v>7676</v>
      </c>
      <c r="AP919" s="368" t="s">
        <v>11249</v>
      </c>
      <c r="AQ919" s="462">
        <v>44078</v>
      </c>
      <c r="AR919" s="463" t="s">
        <v>39</v>
      </c>
      <c r="AS919" s="464"/>
      <c r="AT919" s="464"/>
      <c r="AU919" s="464"/>
      <c r="AV919" s="464"/>
      <c r="AW919" s="464"/>
      <c r="AX919" s="464"/>
      <c r="AY919" s="464"/>
      <c r="AZ919" s="464"/>
      <c r="BA919" s="464"/>
      <c r="BB919" s="464"/>
      <c r="BC919" s="464"/>
      <c r="BD919" s="464"/>
    </row>
    <row r="920" spans="1:56" ht="26.25" customHeight="1">
      <c r="A920" s="362" t="s">
        <v>14620</v>
      </c>
      <c r="B920" s="362" t="s">
        <v>7665</v>
      </c>
      <c r="C920" s="362"/>
      <c r="D920" s="362" t="s">
        <v>14621</v>
      </c>
      <c r="E920" s="363"/>
      <c r="F920" s="18"/>
      <c r="G920" s="618"/>
      <c r="H920" s="365"/>
      <c r="I920" s="44"/>
      <c r="J920" s="23"/>
      <c r="K920" s="23"/>
      <c r="L920" s="23"/>
      <c r="M920" s="23"/>
      <c r="N920" s="23"/>
      <c r="O920" s="365" t="s">
        <v>49</v>
      </c>
      <c r="P920" s="365" t="s">
        <v>11353</v>
      </c>
      <c r="Q920" s="365"/>
      <c r="R920" s="365" t="s">
        <v>180</v>
      </c>
      <c r="S920" s="375"/>
      <c r="T920" s="375"/>
      <c r="U920" s="375"/>
      <c r="V920" s="392" t="s">
        <v>7689</v>
      </c>
      <c r="W920" s="363"/>
      <c r="X920" s="363"/>
      <c r="Y920" s="365" t="s">
        <v>14622</v>
      </c>
      <c r="Z920" s="363"/>
      <c r="AA920" s="363"/>
      <c r="AB920" s="363"/>
      <c r="AC920" s="363"/>
      <c r="AD920" s="363"/>
      <c r="AE920" s="363"/>
      <c r="AF920" s="363"/>
      <c r="AG920" s="363"/>
      <c r="AH920" s="363"/>
      <c r="AI920" s="363"/>
      <c r="AJ920" s="363"/>
      <c r="AK920" s="363"/>
      <c r="AL920" s="365"/>
      <c r="AM920" s="363"/>
      <c r="AN920" s="367"/>
      <c r="AO920" s="489" t="s">
        <v>7676</v>
      </c>
      <c r="AP920" s="368" t="s">
        <v>11249</v>
      </c>
      <c r="AQ920" s="462">
        <v>43891</v>
      </c>
      <c r="AR920" s="463" t="s">
        <v>11400</v>
      </c>
      <c r="AS920" s="464"/>
      <c r="AT920" s="464"/>
      <c r="AU920" s="464"/>
      <c r="AV920" s="464"/>
      <c r="AW920" s="464"/>
      <c r="AX920" s="464"/>
      <c r="AY920" s="464"/>
      <c r="AZ920" s="464"/>
      <c r="BA920" s="464"/>
      <c r="BB920" s="464"/>
      <c r="BC920" s="464"/>
      <c r="BD920" s="464"/>
    </row>
    <row r="921" spans="1:56" ht="26.25" customHeight="1">
      <c r="A921" s="362" t="s">
        <v>14623</v>
      </c>
      <c r="B921" s="362" t="s">
        <v>7665</v>
      </c>
      <c r="C921" s="362"/>
      <c r="D921" s="362" t="s">
        <v>14624</v>
      </c>
      <c r="E921" s="363"/>
      <c r="F921" s="18"/>
      <c r="G921" s="618"/>
      <c r="H921" s="379"/>
      <c r="I921" s="44"/>
      <c r="J921" s="23"/>
      <c r="K921" s="23"/>
      <c r="L921" s="23"/>
      <c r="M921" s="23"/>
      <c r="N921" s="23"/>
      <c r="O921" s="366" t="s">
        <v>14625</v>
      </c>
      <c r="P921" s="365" t="s">
        <v>14626</v>
      </c>
      <c r="Q921" s="365"/>
      <c r="R921" s="365" t="s">
        <v>180</v>
      </c>
      <c r="S921" s="375"/>
      <c r="T921" s="375"/>
      <c r="U921" s="375"/>
      <c r="V921" s="392" t="s">
        <v>7689</v>
      </c>
      <c r="W921" s="363"/>
      <c r="X921" s="363"/>
      <c r="Y921" s="365" t="s">
        <v>14627</v>
      </c>
      <c r="Z921" s="363"/>
      <c r="AA921" s="363"/>
      <c r="AB921" s="363"/>
      <c r="AC921" s="363"/>
      <c r="AD921" s="363"/>
      <c r="AE921" s="363"/>
      <c r="AF921" s="363"/>
      <c r="AG921" s="363"/>
      <c r="AH921" s="363"/>
      <c r="AI921" s="363"/>
      <c r="AJ921" s="363"/>
      <c r="AK921" s="363"/>
      <c r="AL921" s="365" t="s">
        <v>342</v>
      </c>
      <c r="AM921" s="363"/>
      <c r="AN921" s="367"/>
      <c r="AO921" s="489" t="s">
        <v>7676</v>
      </c>
      <c r="AP921" s="368" t="s">
        <v>11249</v>
      </c>
      <c r="AQ921" s="462">
        <v>43891</v>
      </c>
      <c r="AR921" s="463" t="s">
        <v>11400</v>
      </c>
      <c r="AS921" s="464"/>
      <c r="AT921" s="464"/>
      <c r="AU921" s="464"/>
      <c r="AV921" s="464"/>
      <c r="AW921" s="464"/>
      <c r="AX921" s="464"/>
      <c r="AY921" s="464"/>
      <c r="AZ921" s="464"/>
      <c r="BA921" s="464"/>
      <c r="BB921" s="464"/>
      <c r="BC921" s="464"/>
      <c r="BD921" s="464"/>
    </row>
    <row r="922" spans="1:56" ht="26.25" customHeight="1">
      <c r="A922" s="106" t="s">
        <v>14628</v>
      </c>
      <c r="B922" s="113" t="s">
        <v>7665</v>
      </c>
      <c r="C922" s="362">
        <v>377</v>
      </c>
      <c r="D922" s="113" t="s">
        <v>14629</v>
      </c>
      <c r="E922" s="19" t="s">
        <v>77</v>
      </c>
      <c r="F922" s="18" t="s">
        <v>77</v>
      </c>
      <c r="G922" s="78" t="s">
        <v>14630</v>
      </c>
      <c r="H922" s="224"/>
      <c r="I922" s="44"/>
      <c r="J922" s="23"/>
      <c r="K922" s="23"/>
      <c r="L922" s="23"/>
      <c r="M922" s="23"/>
      <c r="N922" s="23"/>
      <c r="O922" s="78" t="s">
        <v>14631</v>
      </c>
      <c r="P922" s="19" t="s">
        <v>14632</v>
      </c>
      <c r="Q922" s="19"/>
      <c r="R922" s="19" t="s">
        <v>180</v>
      </c>
      <c r="S922" s="18" t="s">
        <v>14633</v>
      </c>
      <c r="T922" s="18" t="s">
        <v>156</v>
      </c>
      <c r="U922" s="18" t="s">
        <v>3085</v>
      </c>
      <c r="V922" s="45" t="s">
        <v>14634</v>
      </c>
      <c r="W922" s="18" t="s">
        <v>4321</v>
      </c>
      <c r="X922" s="19" t="s">
        <v>11242</v>
      </c>
      <c r="Y922" s="18" t="s">
        <v>11242</v>
      </c>
      <c r="Z922" s="18" t="s">
        <v>11242</v>
      </c>
      <c r="AA922" s="333" t="s">
        <v>7689</v>
      </c>
      <c r="AB922" s="19"/>
      <c r="AC922" s="19" t="s">
        <v>49</v>
      </c>
      <c r="AD922" s="19" t="s">
        <v>49</v>
      </c>
      <c r="AE922" s="19" t="s">
        <v>49</v>
      </c>
      <c r="AF922" s="19" t="s">
        <v>49</v>
      </c>
      <c r="AG922" s="19" t="s">
        <v>72</v>
      </c>
      <c r="AH922" s="18" t="s">
        <v>14635</v>
      </c>
      <c r="AI922" s="19"/>
      <c r="AJ922" s="19"/>
      <c r="AK922" s="19"/>
      <c r="AL922" s="63" t="s">
        <v>342</v>
      </c>
      <c r="AM922" s="19"/>
      <c r="AN922" s="425" t="s">
        <v>14636</v>
      </c>
      <c r="AO922" s="489" t="s">
        <v>7676</v>
      </c>
      <c r="AP922" s="368" t="s">
        <v>11249</v>
      </c>
      <c r="AQ922" s="647">
        <v>43709</v>
      </c>
      <c r="AR922" s="494" t="s">
        <v>13323</v>
      </c>
      <c r="AS922" s="648"/>
      <c r="AT922" s="648"/>
      <c r="AU922" s="648"/>
      <c r="AV922" s="648"/>
      <c r="AW922" s="648"/>
      <c r="AX922" s="648"/>
      <c r="AY922" s="648"/>
      <c r="AZ922" s="648"/>
      <c r="BA922" s="648"/>
      <c r="BB922" s="648"/>
      <c r="BC922" s="648"/>
      <c r="BD922" s="648"/>
    </row>
    <row r="923" spans="1:56" ht="26.25" customHeight="1">
      <c r="A923" s="362" t="s">
        <v>14637</v>
      </c>
      <c r="B923" s="362" t="s">
        <v>7665</v>
      </c>
      <c r="C923" s="362"/>
      <c r="D923" s="362" t="s">
        <v>14638</v>
      </c>
      <c r="E923" s="363"/>
      <c r="F923" s="18"/>
      <c r="G923" s="618"/>
      <c r="H923" s="379"/>
      <c r="I923" s="44"/>
      <c r="J923" s="23"/>
      <c r="K923" s="23"/>
      <c r="L923" s="23"/>
      <c r="M923" s="23"/>
      <c r="N923" s="23"/>
      <c r="O923" s="366" t="s">
        <v>14639</v>
      </c>
      <c r="P923" s="365" t="s">
        <v>14640</v>
      </c>
      <c r="Q923" s="365"/>
      <c r="R923" s="365" t="s">
        <v>180</v>
      </c>
      <c r="S923" s="375"/>
      <c r="T923" s="375"/>
      <c r="U923" s="375"/>
      <c r="V923" s="392" t="s">
        <v>7689</v>
      </c>
      <c r="W923" s="363"/>
      <c r="X923" s="363"/>
      <c r="Y923" s="365" t="s">
        <v>14641</v>
      </c>
      <c r="Z923" s="363"/>
      <c r="AA923" s="363"/>
      <c r="AB923" s="363"/>
      <c r="AC923" s="363"/>
      <c r="AD923" s="363"/>
      <c r="AE923" s="363"/>
      <c r="AF923" s="363"/>
      <c r="AG923" s="363"/>
      <c r="AH923" s="363"/>
      <c r="AI923" s="363"/>
      <c r="AJ923" s="363"/>
      <c r="AK923" s="363"/>
      <c r="AL923" s="365" t="s">
        <v>342</v>
      </c>
      <c r="AM923" s="363"/>
      <c r="AN923" s="367"/>
      <c r="AO923" s="489" t="s">
        <v>7676</v>
      </c>
      <c r="AP923" s="368" t="s">
        <v>11249</v>
      </c>
      <c r="AQ923" s="462">
        <v>43891</v>
      </c>
      <c r="AR923" s="463" t="s">
        <v>11400</v>
      </c>
      <c r="AS923" s="464"/>
      <c r="AT923" s="464"/>
      <c r="AU923" s="464"/>
      <c r="AV923" s="464"/>
      <c r="AW923" s="464"/>
      <c r="AX923" s="464"/>
      <c r="AY923" s="464"/>
      <c r="AZ923" s="464"/>
      <c r="BA923" s="464"/>
      <c r="BB923" s="464"/>
      <c r="BC923" s="464"/>
      <c r="BD923" s="464"/>
    </row>
    <row r="924" spans="1:56" ht="26.25" customHeight="1">
      <c r="A924" s="362" t="s">
        <v>14642</v>
      </c>
      <c r="B924" s="362" t="s">
        <v>7665</v>
      </c>
      <c r="C924" s="362"/>
      <c r="D924" s="362" t="s">
        <v>14643</v>
      </c>
      <c r="E924" s="363"/>
      <c r="F924" s="18"/>
      <c r="G924" s="618"/>
      <c r="H924" s="379"/>
      <c r="I924" s="44"/>
      <c r="J924" s="23"/>
      <c r="K924" s="23"/>
      <c r="L924" s="23"/>
      <c r="M924" s="23"/>
      <c r="N924" s="23"/>
      <c r="O924" s="366" t="s">
        <v>14644</v>
      </c>
      <c r="P924" s="365" t="s">
        <v>12270</v>
      </c>
      <c r="Q924" s="365"/>
      <c r="R924" s="365" t="s">
        <v>180</v>
      </c>
      <c r="S924" s="375"/>
      <c r="T924" s="375"/>
      <c r="U924" s="375"/>
      <c r="V924" s="392" t="s">
        <v>7689</v>
      </c>
      <c r="W924" s="363"/>
      <c r="X924" s="363"/>
      <c r="Y924" s="365" t="s">
        <v>14645</v>
      </c>
      <c r="Z924" s="363"/>
      <c r="AA924" s="363"/>
      <c r="AB924" s="363"/>
      <c r="AC924" s="363"/>
      <c r="AD924" s="363"/>
      <c r="AE924" s="363"/>
      <c r="AF924" s="363"/>
      <c r="AG924" s="363"/>
      <c r="AH924" s="363"/>
      <c r="AI924" s="363"/>
      <c r="AJ924" s="363"/>
      <c r="AK924" s="363"/>
      <c r="AL924" s="365" t="s">
        <v>342</v>
      </c>
      <c r="AM924" s="363"/>
      <c r="AN924" s="367"/>
      <c r="AO924" s="489" t="s">
        <v>7676</v>
      </c>
      <c r="AP924" s="368" t="s">
        <v>11249</v>
      </c>
      <c r="AQ924" s="462">
        <v>43891</v>
      </c>
      <c r="AR924" s="463" t="s">
        <v>11400</v>
      </c>
      <c r="AS924" s="464"/>
      <c r="AT924" s="464"/>
      <c r="AU924" s="464"/>
      <c r="AV924" s="464"/>
      <c r="AW924" s="464"/>
      <c r="AX924" s="464"/>
      <c r="AY924" s="464"/>
      <c r="AZ924" s="464"/>
      <c r="BA924" s="464"/>
      <c r="BB924" s="464"/>
      <c r="BC924" s="464"/>
      <c r="BD924" s="464"/>
    </row>
    <row r="925" spans="1:56" ht="26.25" customHeight="1">
      <c r="A925" s="361" t="s">
        <v>14646</v>
      </c>
      <c r="B925" s="361" t="s">
        <v>7665</v>
      </c>
      <c r="C925" s="362">
        <v>379</v>
      </c>
      <c r="D925" s="113" t="s">
        <v>14647</v>
      </c>
      <c r="E925" s="363" t="s">
        <v>77</v>
      </c>
      <c r="F925" s="18" t="s">
        <v>14648</v>
      </c>
      <c r="G925" s="227" t="s">
        <v>14649</v>
      </c>
      <c r="H925" s="379"/>
      <c r="I925" s="44"/>
      <c r="J925" s="23"/>
      <c r="K925" s="23"/>
      <c r="L925" s="23"/>
      <c r="M925" s="23"/>
      <c r="N925" s="23"/>
      <c r="O925" s="366" t="s">
        <v>14650</v>
      </c>
      <c r="P925" s="363" t="s">
        <v>14651</v>
      </c>
      <c r="Q925" s="363"/>
      <c r="R925" s="363" t="s">
        <v>72</v>
      </c>
      <c r="S925" s="375" t="s">
        <v>14652</v>
      </c>
      <c r="T925" s="375" t="s">
        <v>156</v>
      </c>
      <c r="U925" s="375">
        <v>2019</v>
      </c>
      <c r="V925" s="365" t="s">
        <v>14653</v>
      </c>
      <c r="W925" s="363" t="s">
        <v>4321</v>
      </c>
      <c r="X925" s="363" t="s">
        <v>11242</v>
      </c>
      <c r="Y925" s="363" t="s">
        <v>14654</v>
      </c>
      <c r="Z925" s="363" t="s">
        <v>11242</v>
      </c>
      <c r="AA925" s="488" t="s">
        <v>14655</v>
      </c>
      <c r="AB925" s="363"/>
      <c r="AC925" s="363" t="s">
        <v>49</v>
      </c>
      <c r="AD925" s="363" t="s">
        <v>49</v>
      </c>
      <c r="AE925" s="363" t="s">
        <v>49</v>
      </c>
      <c r="AF925" s="363" t="s">
        <v>49</v>
      </c>
      <c r="AG925" s="363" t="s">
        <v>72</v>
      </c>
      <c r="AH925" s="363" t="s">
        <v>49</v>
      </c>
      <c r="AI925" s="363"/>
      <c r="AJ925" s="363"/>
      <c r="AK925" s="363"/>
      <c r="AL925" s="363" t="s">
        <v>548</v>
      </c>
      <c r="AM925" s="363"/>
      <c r="AN925" s="425" t="s">
        <v>14656</v>
      </c>
      <c r="AO925" s="489" t="s">
        <v>7676</v>
      </c>
      <c r="AP925" s="368" t="s">
        <v>11249</v>
      </c>
      <c r="AQ925" s="462">
        <v>43709</v>
      </c>
      <c r="AR925" s="463" t="s">
        <v>13323</v>
      </c>
      <c r="AS925" s="464"/>
      <c r="AT925" s="464"/>
      <c r="AU925" s="464"/>
      <c r="AV925" s="464"/>
      <c r="AW925" s="464"/>
      <c r="AX925" s="464"/>
      <c r="AY925" s="464"/>
      <c r="AZ925" s="464"/>
      <c r="BA925" s="464"/>
      <c r="BB925" s="464"/>
      <c r="BC925" s="464"/>
      <c r="BD925" s="464"/>
    </row>
    <row r="926" spans="1:56" ht="26.25" customHeight="1">
      <c r="A926" s="362" t="s">
        <v>14657</v>
      </c>
      <c r="B926" s="362" t="s">
        <v>7665</v>
      </c>
      <c r="C926" s="362"/>
      <c r="D926" s="362" t="s">
        <v>14658</v>
      </c>
      <c r="E926" s="363"/>
      <c r="F926" s="18"/>
      <c r="G926" s="618"/>
      <c r="H926" s="379"/>
      <c r="I926" s="44"/>
      <c r="J926" s="23"/>
      <c r="K926" s="23"/>
      <c r="L926" s="23"/>
      <c r="M926" s="23"/>
      <c r="N926" s="23"/>
      <c r="O926" s="366" t="s">
        <v>14659</v>
      </c>
      <c r="P926" s="365" t="s">
        <v>12377</v>
      </c>
      <c r="Q926" s="365"/>
      <c r="R926" s="365" t="s">
        <v>180</v>
      </c>
      <c r="S926" s="375"/>
      <c r="T926" s="375"/>
      <c r="U926" s="375"/>
      <c r="V926" s="392" t="s">
        <v>7689</v>
      </c>
      <c r="W926" s="363"/>
      <c r="X926" s="363"/>
      <c r="Y926" s="363"/>
      <c r="Z926" s="363"/>
      <c r="AA926" s="363"/>
      <c r="AB926" s="363"/>
      <c r="AC926" s="363"/>
      <c r="AD926" s="363"/>
      <c r="AE926" s="363"/>
      <c r="AF926" s="363"/>
      <c r="AG926" s="363"/>
      <c r="AH926" s="363"/>
      <c r="AI926" s="363"/>
      <c r="AJ926" s="363"/>
      <c r="AK926" s="363"/>
      <c r="AL926" s="365" t="s">
        <v>342</v>
      </c>
      <c r="AM926" s="363"/>
      <c r="AN926" s="367"/>
      <c r="AO926" s="489" t="s">
        <v>7676</v>
      </c>
      <c r="AP926" s="368" t="s">
        <v>11249</v>
      </c>
      <c r="AQ926" s="462">
        <v>43891</v>
      </c>
      <c r="AR926" s="463" t="s">
        <v>11400</v>
      </c>
      <c r="AS926" s="464"/>
      <c r="AT926" s="464"/>
      <c r="AU926" s="464"/>
      <c r="AV926" s="464"/>
      <c r="AW926" s="464"/>
      <c r="AX926" s="464"/>
      <c r="AY926" s="464"/>
      <c r="AZ926" s="464"/>
      <c r="BA926" s="464"/>
      <c r="BB926" s="464"/>
      <c r="BC926" s="464"/>
      <c r="BD926" s="464"/>
    </row>
    <row r="927" spans="1:56" ht="26.25" customHeight="1">
      <c r="A927" s="362" t="s">
        <v>14660</v>
      </c>
      <c r="B927" s="362" t="s">
        <v>7665</v>
      </c>
      <c r="C927" s="362"/>
      <c r="D927" s="362" t="s">
        <v>14661</v>
      </c>
      <c r="E927" s="363"/>
      <c r="F927" s="18"/>
      <c r="G927" s="618"/>
      <c r="H927" s="379"/>
      <c r="I927" s="44"/>
      <c r="J927" s="23"/>
      <c r="K927" s="23"/>
      <c r="L927" s="23"/>
      <c r="M927" s="23"/>
      <c r="N927" s="23"/>
      <c r="O927" s="366" t="s">
        <v>14662</v>
      </c>
      <c r="P927" s="365" t="s">
        <v>12377</v>
      </c>
      <c r="Q927" s="365"/>
      <c r="R927" s="365" t="s">
        <v>180</v>
      </c>
      <c r="S927" s="375"/>
      <c r="T927" s="375"/>
      <c r="U927" s="375"/>
      <c r="V927" s="392" t="s">
        <v>7689</v>
      </c>
      <c r="W927" s="363"/>
      <c r="X927" s="363"/>
      <c r="Y927" s="365" t="s">
        <v>14663</v>
      </c>
      <c r="Z927" s="363"/>
      <c r="AA927" s="363"/>
      <c r="AB927" s="363"/>
      <c r="AC927" s="363"/>
      <c r="AD927" s="363"/>
      <c r="AE927" s="363"/>
      <c r="AF927" s="363"/>
      <c r="AG927" s="363"/>
      <c r="AH927" s="363"/>
      <c r="AI927" s="363"/>
      <c r="AJ927" s="363"/>
      <c r="AK927" s="363"/>
      <c r="AL927" s="365" t="s">
        <v>342</v>
      </c>
      <c r="AM927" s="363"/>
      <c r="AN927" s="367"/>
      <c r="AO927" s="489" t="s">
        <v>7676</v>
      </c>
      <c r="AP927" s="368" t="s">
        <v>11249</v>
      </c>
      <c r="AQ927" s="462">
        <v>43891</v>
      </c>
      <c r="AR927" s="463" t="s">
        <v>11400</v>
      </c>
      <c r="AS927" s="464"/>
      <c r="AT927" s="464"/>
      <c r="AU927" s="464"/>
      <c r="AV927" s="464"/>
      <c r="AW927" s="464"/>
      <c r="AX927" s="464"/>
      <c r="AY927" s="464"/>
      <c r="AZ927" s="464"/>
      <c r="BA927" s="464"/>
      <c r="BB927" s="464"/>
      <c r="BC927" s="464"/>
      <c r="BD927" s="464"/>
    </row>
    <row r="928" spans="1:56" ht="26.25" customHeight="1">
      <c r="A928" s="362" t="s">
        <v>14664</v>
      </c>
      <c r="B928" s="361" t="s">
        <v>7665</v>
      </c>
      <c r="C928" s="362"/>
      <c r="D928" s="106" t="s">
        <v>14665</v>
      </c>
      <c r="E928" s="363"/>
      <c r="F928" s="40" t="s">
        <v>5</v>
      </c>
      <c r="G928" s="640" t="s">
        <v>14546</v>
      </c>
      <c r="H928" s="423" t="s">
        <v>7724</v>
      </c>
      <c r="I928" s="44"/>
      <c r="J928" s="23"/>
      <c r="K928" s="23"/>
      <c r="L928" s="23"/>
      <c r="M928" s="23"/>
      <c r="N928" s="23"/>
      <c r="O928" s="365"/>
      <c r="P928" s="365" t="s">
        <v>49</v>
      </c>
      <c r="Q928" s="365" t="s">
        <v>14666</v>
      </c>
      <c r="R928" s="363"/>
      <c r="S928" s="375"/>
      <c r="T928" s="375"/>
      <c r="U928" s="375"/>
      <c r="V928" s="641"/>
      <c r="W928" s="637"/>
      <c r="X928" s="363"/>
      <c r="Y928" s="365" t="s">
        <v>14667</v>
      </c>
      <c r="Z928" s="363"/>
      <c r="AA928" s="363"/>
      <c r="AB928" s="638"/>
      <c r="AC928" s="363"/>
      <c r="AD928" s="363"/>
      <c r="AE928" s="363"/>
      <c r="AF928" s="363"/>
      <c r="AG928" s="363"/>
      <c r="AH928" s="363"/>
      <c r="AI928" s="363"/>
      <c r="AJ928" s="363"/>
      <c r="AK928" s="363"/>
      <c r="AL928" s="363" t="s">
        <v>548</v>
      </c>
      <c r="AM928" s="363"/>
      <c r="AN928" s="367"/>
      <c r="AO928" s="489" t="s">
        <v>7676</v>
      </c>
      <c r="AP928" s="368" t="s">
        <v>11249</v>
      </c>
      <c r="AQ928" s="462">
        <v>44078</v>
      </c>
      <c r="AR928" s="463" t="s">
        <v>39</v>
      </c>
      <c r="AS928" s="464"/>
      <c r="AT928" s="464"/>
      <c r="AU928" s="464"/>
      <c r="AV928" s="464"/>
      <c r="AW928" s="464"/>
      <c r="AX928" s="464"/>
      <c r="AY928" s="464"/>
      <c r="AZ928" s="464"/>
      <c r="BA928" s="464"/>
      <c r="BB928" s="464"/>
      <c r="BC928" s="464"/>
      <c r="BD928" s="464"/>
    </row>
    <row r="929" spans="1:56" ht="26.25" customHeight="1">
      <c r="A929" s="362" t="s">
        <v>14668</v>
      </c>
      <c r="B929" s="361" t="s">
        <v>7665</v>
      </c>
      <c r="C929" s="362">
        <v>373</v>
      </c>
      <c r="D929" s="362" t="s">
        <v>14669</v>
      </c>
      <c r="E929" s="363" t="s">
        <v>7750</v>
      </c>
      <c r="F929" s="18" t="s">
        <v>14670</v>
      </c>
      <c r="G929" s="618" t="s">
        <v>14671</v>
      </c>
      <c r="H929" s="379"/>
      <c r="I929" s="44"/>
      <c r="J929" s="23"/>
      <c r="K929" s="23"/>
      <c r="L929" s="23"/>
      <c r="M929" s="23"/>
      <c r="N929" s="23"/>
      <c r="O929" s="366" t="s">
        <v>14672</v>
      </c>
      <c r="P929" s="363" t="s">
        <v>14673</v>
      </c>
      <c r="Q929" s="363"/>
      <c r="R929" s="363" t="s">
        <v>72</v>
      </c>
      <c r="S929" s="375" t="s">
        <v>14674</v>
      </c>
      <c r="T929" s="375" t="s">
        <v>156</v>
      </c>
      <c r="U929" s="375">
        <v>2014</v>
      </c>
      <c r="V929" s="365" t="s">
        <v>14675</v>
      </c>
      <c r="W929" s="363" t="s">
        <v>14676</v>
      </c>
      <c r="X929" s="363" t="s">
        <v>14677</v>
      </c>
      <c r="Y929" s="363" t="s">
        <v>14678</v>
      </c>
      <c r="Z929" s="363" t="s">
        <v>11242</v>
      </c>
      <c r="AA929" s="488" t="s">
        <v>7689</v>
      </c>
      <c r="AB929" s="363"/>
      <c r="AC929" s="363" t="s">
        <v>49</v>
      </c>
      <c r="AD929" s="363" t="s">
        <v>49</v>
      </c>
      <c r="AE929" s="363" t="s">
        <v>49</v>
      </c>
      <c r="AF929" s="363" t="s">
        <v>49</v>
      </c>
      <c r="AG929" s="363" t="s">
        <v>14679</v>
      </c>
      <c r="AH929" s="363" t="s">
        <v>14680</v>
      </c>
      <c r="AI929" s="363"/>
      <c r="AJ929" s="363"/>
      <c r="AK929" s="363"/>
      <c r="AL929" s="363" t="s">
        <v>342</v>
      </c>
      <c r="AM929" s="363"/>
      <c r="AN929" s="425" t="s">
        <v>14681</v>
      </c>
      <c r="AO929" s="489" t="s">
        <v>7676</v>
      </c>
      <c r="AP929" s="368" t="s">
        <v>11249</v>
      </c>
      <c r="AQ929" s="462">
        <v>43709</v>
      </c>
      <c r="AR929" s="463" t="s">
        <v>13323</v>
      </c>
      <c r="AS929" s="464"/>
      <c r="AT929" s="464"/>
      <c r="AU929" s="464"/>
      <c r="AV929" s="464"/>
      <c r="AW929" s="464"/>
      <c r="AX929" s="464"/>
      <c r="AY929" s="464"/>
      <c r="AZ929" s="464"/>
      <c r="BA929" s="464"/>
      <c r="BB929" s="464"/>
      <c r="BC929" s="464"/>
      <c r="BD929" s="464"/>
    </row>
    <row r="930" spans="1:56" ht="26.25" customHeight="1">
      <c r="A930" s="362" t="s">
        <v>14682</v>
      </c>
      <c r="B930" s="361" t="s">
        <v>7665</v>
      </c>
      <c r="C930" s="362"/>
      <c r="D930" s="106" t="s">
        <v>14683</v>
      </c>
      <c r="E930" s="365" t="s">
        <v>14545</v>
      </c>
      <c r="F930" s="40" t="s">
        <v>44</v>
      </c>
      <c r="G930" s="640" t="s">
        <v>14546</v>
      </c>
      <c r="H930" s="423" t="s">
        <v>7724</v>
      </c>
      <c r="I930" s="44"/>
      <c r="J930" s="23"/>
      <c r="K930" s="23"/>
      <c r="L930" s="23"/>
      <c r="M930" s="23"/>
      <c r="N930" s="23"/>
      <c r="O930" s="365"/>
      <c r="P930" s="365" t="s">
        <v>49</v>
      </c>
      <c r="Q930" s="365" t="s">
        <v>14684</v>
      </c>
      <c r="R930" s="363"/>
      <c r="S930" s="375"/>
      <c r="T930" s="375"/>
      <c r="U930" s="375"/>
      <c r="V930" s="641"/>
      <c r="W930" s="637"/>
      <c r="X930" s="363"/>
      <c r="Y930" s="365" t="s">
        <v>14685</v>
      </c>
      <c r="Z930" s="363"/>
      <c r="AA930" s="363"/>
      <c r="AB930" s="638"/>
      <c r="AC930" s="363"/>
      <c r="AD930" s="363"/>
      <c r="AE930" s="363"/>
      <c r="AF930" s="363"/>
      <c r="AG930" s="363"/>
      <c r="AH930" s="363"/>
      <c r="AI930" s="363"/>
      <c r="AJ930" s="363"/>
      <c r="AK930" s="363"/>
      <c r="AL930" s="363" t="s">
        <v>548</v>
      </c>
      <c r="AM930" s="363"/>
      <c r="AN930" s="367"/>
      <c r="AO930" s="489" t="s">
        <v>7676</v>
      </c>
      <c r="AP930" s="368" t="s">
        <v>11249</v>
      </c>
      <c r="AQ930" s="462">
        <v>44078</v>
      </c>
      <c r="AR930" s="463" t="s">
        <v>39</v>
      </c>
      <c r="AS930" s="464"/>
      <c r="AT930" s="464"/>
      <c r="AU930" s="464"/>
      <c r="AV930" s="464"/>
      <c r="AW930" s="464"/>
      <c r="AX930" s="464"/>
      <c r="AY930" s="464"/>
      <c r="AZ930" s="464"/>
      <c r="BA930" s="464"/>
      <c r="BB930" s="464"/>
      <c r="BC930" s="464"/>
      <c r="BD930" s="464"/>
    </row>
    <row r="931" spans="1:56" ht="26.25" customHeight="1">
      <c r="A931" s="362" t="s">
        <v>14686</v>
      </c>
      <c r="B931" s="362" t="s">
        <v>7665</v>
      </c>
      <c r="C931" s="362"/>
      <c r="D931" s="362" t="s">
        <v>14687</v>
      </c>
      <c r="E931" s="363"/>
      <c r="F931" s="18"/>
      <c r="G931" s="618"/>
      <c r="H931" s="379"/>
      <c r="I931" s="44"/>
      <c r="J931" s="23"/>
      <c r="K931" s="23"/>
      <c r="L931" s="23"/>
      <c r="M931" s="23"/>
      <c r="N931" s="23"/>
      <c r="O931" s="366" t="s">
        <v>14688</v>
      </c>
      <c r="P931" s="365" t="s">
        <v>14689</v>
      </c>
      <c r="Q931" s="365"/>
      <c r="R931" s="365" t="s">
        <v>180</v>
      </c>
      <c r="S931" s="375"/>
      <c r="T931" s="375"/>
      <c r="U931" s="375"/>
      <c r="V931" s="392" t="s">
        <v>7689</v>
      </c>
      <c r="W931" s="363"/>
      <c r="X931" s="363"/>
      <c r="Y931" s="365" t="s">
        <v>14690</v>
      </c>
      <c r="Z931" s="363"/>
      <c r="AA931" s="363"/>
      <c r="AB931" s="363"/>
      <c r="AC931" s="363"/>
      <c r="AD931" s="363"/>
      <c r="AE931" s="363"/>
      <c r="AF931" s="363"/>
      <c r="AG931" s="363"/>
      <c r="AH931" s="363"/>
      <c r="AI931" s="363"/>
      <c r="AJ931" s="363"/>
      <c r="AK931" s="363"/>
      <c r="AL931" s="365" t="s">
        <v>342</v>
      </c>
      <c r="AM931" s="363"/>
      <c r="AN931" s="367"/>
      <c r="AO931" s="489" t="s">
        <v>7676</v>
      </c>
      <c r="AP931" s="368" t="s">
        <v>11249</v>
      </c>
      <c r="AQ931" s="462">
        <v>43891</v>
      </c>
      <c r="AR931" s="463" t="s">
        <v>11400</v>
      </c>
      <c r="AS931" s="464"/>
      <c r="AT931" s="464"/>
      <c r="AU931" s="464"/>
      <c r="AV931" s="464"/>
      <c r="AW931" s="464"/>
      <c r="AX931" s="464"/>
      <c r="AY931" s="464"/>
      <c r="AZ931" s="464"/>
      <c r="BA931" s="464"/>
      <c r="BB931" s="464"/>
      <c r="BC931" s="464"/>
      <c r="BD931" s="464"/>
    </row>
    <row r="932" spans="1:56" ht="26.25" customHeight="1">
      <c r="A932" s="362" t="s">
        <v>14691</v>
      </c>
      <c r="B932" s="361" t="s">
        <v>7665</v>
      </c>
      <c r="C932" s="362"/>
      <c r="D932" s="106" t="s">
        <v>14692</v>
      </c>
      <c r="E932" s="365" t="s">
        <v>14693</v>
      </c>
      <c r="F932" s="40" t="s">
        <v>5</v>
      </c>
      <c r="G932" s="640" t="s">
        <v>14546</v>
      </c>
      <c r="H932" s="423" t="s">
        <v>7724</v>
      </c>
      <c r="I932" s="44"/>
      <c r="J932" s="23"/>
      <c r="K932" s="23"/>
      <c r="L932" s="23"/>
      <c r="M932" s="23"/>
      <c r="N932" s="23"/>
      <c r="O932" s="365"/>
      <c r="P932" s="365" t="s">
        <v>49</v>
      </c>
      <c r="Q932" s="365" t="s">
        <v>14694</v>
      </c>
      <c r="R932" s="363"/>
      <c r="S932" s="375"/>
      <c r="T932" s="375"/>
      <c r="U932" s="375"/>
      <c r="V932" s="641"/>
      <c r="W932" s="637"/>
      <c r="X932" s="363"/>
      <c r="Y932" s="365" t="s">
        <v>14695</v>
      </c>
      <c r="Z932" s="363"/>
      <c r="AA932" s="363"/>
      <c r="AB932" s="638"/>
      <c r="AC932" s="363"/>
      <c r="AD932" s="363"/>
      <c r="AE932" s="363"/>
      <c r="AF932" s="363"/>
      <c r="AG932" s="363"/>
      <c r="AH932" s="363"/>
      <c r="AI932" s="363"/>
      <c r="AJ932" s="363"/>
      <c r="AK932" s="363"/>
      <c r="AL932" s="363" t="s">
        <v>548</v>
      </c>
      <c r="AM932" s="363"/>
      <c r="AN932" s="367"/>
      <c r="AO932" s="489" t="s">
        <v>7676</v>
      </c>
      <c r="AP932" s="368" t="s">
        <v>11249</v>
      </c>
      <c r="AQ932" s="462">
        <v>44078</v>
      </c>
      <c r="AR932" s="463" t="s">
        <v>39</v>
      </c>
      <c r="AS932" s="464"/>
      <c r="AT932" s="464"/>
      <c r="AU932" s="464"/>
      <c r="AV932" s="464"/>
      <c r="AW932" s="464"/>
      <c r="AX932" s="464"/>
      <c r="AY932" s="464"/>
      <c r="AZ932" s="464"/>
      <c r="BA932" s="464"/>
      <c r="BB932" s="464"/>
      <c r="BC932" s="464"/>
      <c r="BD932" s="464"/>
    </row>
    <row r="933" spans="1:56" ht="26.25" customHeight="1">
      <c r="A933" s="362" t="s">
        <v>14696</v>
      </c>
      <c r="B933" s="362" t="s">
        <v>7665</v>
      </c>
      <c r="C933" s="362"/>
      <c r="D933" s="362" t="s">
        <v>14697</v>
      </c>
      <c r="E933" s="363"/>
      <c r="F933" s="18"/>
      <c r="G933" s="618"/>
      <c r="H933" s="379"/>
      <c r="I933" s="44"/>
      <c r="J933" s="23"/>
      <c r="K933" s="23"/>
      <c r="L933" s="23"/>
      <c r="M933" s="23"/>
      <c r="N933" s="23"/>
      <c r="O933" s="366" t="s">
        <v>14698</v>
      </c>
      <c r="P933" s="365" t="s">
        <v>11348</v>
      </c>
      <c r="Q933" s="365"/>
      <c r="R933" s="365" t="s">
        <v>180</v>
      </c>
      <c r="S933" s="375"/>
      <c r="T933" s="375"/>
      <c r="U933" s="375"/>
      <c r="V933" s="392" t="s">
        <v>7689</v>
      </c>
      <c r="W933" s="363"/>
      <c r="X933" s="363"/>
      <c r="Y933" s="365" t="s">
        <v>14699</v>
      </c>
      <c r="Z933" s="363"/>
      <c r="AA933" s="363"/>
      <c r="AB933" s="363"/>
      <c r="AC933" s="363"/>
      <c r="AD933" s="363"/>
      <c r="AE933" s="363"/>
      <c r="AF933" s="363"/>
      <c r="AG933" s="363"/>
      <c r="AH933" s="363"/>
      <c r="AI933" s="363"/>
      <c r="AJ933" s="363"/>
      <c r="AK933" s="363"/>
      <c r="AL933" s="365" t="s">
        <v>342</v>
      </c>
      <c r="AM933" s="363"/>
      <c r="AN933" s="367"/>
      <c r="AO933" s="489" t="s">
        <v>7676</v>
      </c>
      <c r="AP933" s="368" t="s">
        <v>11249</v>
      </c>
      <c r="AQ933" s="462">
        <v>43891</v>
      </c>
      <c r="AR933" s="463" t="s">
        <v>11400</v>
      </c>
      <c r="AS933" s="464"/>
      <c r="AT933" s="464"/>
      <c r="AU933" s="464"/>
      <c r="AV933" s="464"/>
      <c r="AW933" s="464"/>
      <c r="AX933" s="464"/>
      <c r="AY933" s="464"/>
      <c r="AZ933" s="464"/>
      <c r="BA933" s="464"/>
      <c r="BB933" s="464"/>
      <c r="BC933" s="464"/>
      <c r="BD933" s="464"/>
    </row>
    <row r="934" spans="1:56" ht="26.25" customHeight="1">
      <c r="A934" s="113" t="s">
        <v>14700</v>
      </c>
      <c r="B934" s="113" t="s">
        <v>7665</v>
      </c>
      <c r="C934" s="362">
        <v>378</v>
      </c>
      <c r="D934" s="113" t="s">
        <v>14701</v>
      </c>
      <c r="E934" s="19" t="s">
        <v>77</v>
      </c>
      <c r="F934" s="18" t="s">
        <v>77</v>
      </c>
      <c r="G934" s="333" t="s">
        <v>14702</v>
      </c>
      <c r="H934" s="224"/>
      <c r="I934" s="44"/>
      <c r="J934" s="23"/>
      <c r="K934" s="23"/>
      <c r="L934" s="23"/>
      <c r="M934" s="23"/>
      <c r="N934" s="23"/>
      <c r="O934" s="78" t="s">
        <v>14703</v>
      </c>
      <c r="P934" s="19" t="s">
        <v>14704</v>
      </c>
      <c r="Q934" s="19"/>
      <c r="R934" s="19" t="s">
        <v>180</v>
      </c>
      <c r="S934" s="18" t="s">
        <v>14705</v>
      </c>
      <c r="T934" s="18" t="s">
        <v>156</v>
      </c>
      <c r="U934" s="18" t="s">
        <v>3035</v>
      </c>
      <c r="V934" s="45" t="s">
        <v>14706</v>
      </c>
      <c r="W934" s="18" t="s">
        <v>4321</v>
      </c>
      <c r="X934" s="19" t="s">
        <v>11242</v>
      </c>
      <c r="Y934" s="19" t="s">
        <v>14707</v>
      </c>
      <c r="Z934" s="19" t="s">
        <v>14708</v>
      </c>
      <c r="AA934" s="333" t="s">
        <v>14709</v>
      </c>
      <c r="AB934" s="19"/>
      <c r="AC934" s="19" t="s">
        <v>49</v>
      </c>
      <c r="AD934" s="19" t="s">
        <v>49</v>
      </c>
      <c r="AE934" s="19" t="s">
        <v>49</v>
      </c>
      <c r="AF934" s="19" t="s">
        <v>49</v>
      </c>
      <c r="AG934" s="19" t="s">
        <v>72</v>
      </c>
      <c r="AH934" s="19" t="s">
        <v>72</v>
      </c>
      <c r="AI934" s="19"/>
      <c r="AJ934" s="19"/>
      <c r="AK934" s="19"/>
      <c r="AL934" s="19" t="s">
        <v>342</v>
      </c>
      <c r="AM934" s="19"/>
      <c r="AN934" s="425" t="s">
        <v>14710</v>
      </c>
      <c r="AO934" s="489" t="s">
        <v>7676</v>
      </c>
      <c r="AP934" s="368" t="s">
        <v>11249</v>
      </c>
      <c r="AQ934" s="403">
        <v>43709</v>
      </c>
      <c r="AR934" s="121" t="s">
        <v>14711</v>
      </c>
      <c r="AS934" s="495"/>
      <c r="AT934" s="495"/>
      <c r="AU934" s="495"/>
      <c r="AV934" s="495"/>
      <c r="AW934" s="495"/>
      <c r="AX934" s="495"/>
      <c r="AY934" s="495"/>
      <c r="AZ934" s="495"/>
      <c r="BA934" s="495"/>
      <c r="BB934" s="495"/>
      <c r="BC934" s="495"/>
      <c r="BD934" s="495"/>
    </row>
    <row r="935" spans="1:56" ht="26.25" customHeight="1">
      <c r="A935" s="362" t="s">
        <v>14712</v>
      </c>
      <c r="B935" s="362" t="s">
        <v>7665</v>
      </c>
      <c r="C935" s="362"/>
      <c r="D935" s="362" t="s">
        <v>14713</v>
      </c>
      <c r="E935" s="363"/>
      <c r="F935" s="18"/>
      <c r="G935" s="618"/>
      <c r="H935" s="379"/>
      <c r="I935" s="44"/>
      <c r="J935" s="23"/>
      <c r="K935" s="23"/>
      <c r="L935" s="23"/>
      <c r="M935" s="23"/>
      <c r="N935" s="23"/>
      <c r="O935" s="366" t="s">
        <v>14714</v>
      </c>
      <c r="P935" s="365" t="s">
        <v>11325</v>
      </c>
      <c r="Q935" s="365"/>
      <c r="R935" s="365" t="s">
        <v>180</v>
      </c>
      <c r="S935" s="375"/>
      <c r="T935" s="375"/>
      <c r="U935" s="375"/>
      <c r="V935" s="392" t="s">
        <v>7689</v>
      </c>
      <c r="W935" s="363"/>
      <c r="X935" s="363"/>
      <c r="Y935" s="365" t="s">
        <v>14715</v>
      </c>
      <c r="Z935" s="363"/>
      <c r="AA935" s="363"/>
      <c r="AB935" s="363"/>
      <c r="AC935" s="363"/>
      <c r="AD935" s="363"/>
      <c r="AE935" s="363"/>
      <c r="AF935" s="363"/>
      <c r="AG935" s="363"/>
      <c r="AH935" s="363"/>
      <c r="AI935" s="363"/>
      <c r="AJ935" s="363"/>
      <c r="AK935" s="363"/>
      <c r="AL935" s="365" t="s">
        <v>342</v>
      </c>
      <c r="AM935" s="363"/>
      <c r="AN935" s="367"/>
      <c r="AO935" s="489" t="s">
        <v>7676</v>
      </c>
      <c r="AP935" s="368" t="s">
        <v>11249</v>
      </c>
      <c r="AQ935" s="462">
        <v>43891</v>
      </c>
      <c r="AR935" s="463" t="s">
        <v>11400</v>
      </c>
      <c r="AS935" s="464"/>
      <c r="AT935" s="464"/>
      <c r="AU935" s="464"/>
      <c r="AV935" s="464"/>
      <c r="AW935" s="464"/>
      <c r="AX935" s="464"/>
      <c r="AY935" s="464"/>
      <c r="AZ935" s="464"/>
      <c r="BA935" s="464"/>
      <c r="BB935" s="464"/>
      <c r="BC935" s="464"/>
      <c r="BD935" s="464"/>
    </row>
    <row r="936" spans="1:56" ht="26.25" customHeight="1">
      <c r="A936" s="362" t="s">
        <v>14716</v>
      </c>
      <c r="B936" s="362" t="s">
        <v>7665</v>
      </c>
      <c r="C936" s="362"/>
      <c r="D936" s="362" t="s">
        <v>14717</v>
      </c>
      <c r="E936" s="363"/>
      <c r="F936" s="18"/>
      <c r="G936" s="618"/>
      <c r="H936" s="379"/>
      <c r="I936" s="44"/>
      <c r="J936" s="23"/>
      <c r="K936" s="23"/>
      <c r="L936" s="23"/>
      <c r="M936" s="23"/>
      <c r="N936" s="23"/>
      <c r="O936" s="366" t="s">
        <v>14718</v>
      </c>
      <c r="P936" s="365" t="s">
        <v>14719</v>
      </c>
      <c r="Q936" s="365"/>
      <c r="R936" s="365" t="s">
        <v>180</v>
      </c>
      <c r="S936" s="375"/>
      <c r="T936" s="375"/>
      <c r="U936" s="375"/>
      <c r="V936" s="392" t="s">
        <v>7689</v>
      </c>
      <c r="W936" s="363"/>
      <c r="X936" s="363"/>
      <c r="Y936" s="365" t="s">
        <v>14720</v>
      </c>
      <c r="Z936" s="363"/>
      <c r="AA936" s="363"/>
      <c r="AB936" s="363"/>
      <c r="AC936" s="363"/>
      <c r="AD936" s="363"/>
      <c r="AE936" s="363"/>
      <c r="AF936" s="363"/>
      <c r="AG936" s="363"/>
      <c r="AH936" s="363"/>
      <c r="AI936" s="363"/>
      <c r="AJ936" s="363"/>
      <c r="AK936" s="363"/>
      <c r="AL936" s="365" t="s">
        <v>342</v>
      </c>
      <c r="AM936" s="363"/>
      <c r="AN936" s="367"/>
      <c r="AO936" s="489" t="s">
        <v>7676</v>
      </c>
      <c r="AP936" s="368" t="s">
        <v>11249</v>
      </c>
      <c r="AQ936" s="462">
        <v>43891</v>
      </c>
      <c r="AR936" s="463" t="s">
        <v>11400</v>
      </c>
      <c r="AS936" s="464"/>
      <c r="AT936" s="464"/>
      <c r="AU936" s="464"/>
      <c r="AV936" s="464"/>
      <c r="AW936" s="464"/>
      <c r="AX936" s="464"/>
      <c r="AY936" s="464"/>
      <c r="AZ936" s="464"/>
      <c r="BA936" s="464"/>
      <c r="BB936" s="464"/>
      <c r="BC936" s="464"/>
      <c r="BD936" s="464"/>
    </row>
    <row r="937" spans="1:56" ht="26.25" customHeight="1">
      <c r="A937" s="361" t="s">
        <v>14721</v>
      </c>
      <c r="B937" s="361" t="s">
        <v>7665</v>
      </c>
      <c r="C937" s="362">
        <v>376</v>
      </c>
      <c r="D937" s="361" t="s">
        <v>14722</v>
      </c>
      <c r="E937" s="363" t="s">
        <v>14584</v>
      </c>
      <c r="F937" s="18" t="s">
        <v>13659</v>
      </c>
      <c r="G937" s="645" t="s">
        <v>14723</v>
      </c>
      <c r="H937" s="379"/>
      <c r="I937" s="44"/>
      <c r="J937" s="23"/>
      <c r="K937" s="23"/>
      <c r="L937" s="23"/>
      <c r="M937" s="23"/>
      <c r="N937" s="23"/>
      <c r="O937" s="366" t="s">
        <v>14724</v>
      </c>
      <c r="P937" s="363" t="s">
        <v>14725</v>
      </c>
      <c r="Q937" s="363"/>
      <c r="R937" s="363" t="s">
        <v>72</v>
      </c>
      <c r="S937" s="375" t="s">
        <v>14726</v>
      </c>
      <c r="T937" s="375" t="s">
        <v>14533</v>
      </c>
      <c r="U937" s="375">
        <v>2019</v>
      </c>
      <c r="V937" s="423" t="s">
        <v>7689</v>
      </c>
      <c r="W937" s="637" t="s">
        <v>4321</v>
      </c>
      <c r="X937" s="363" t="s">
        <v>11242</v>
      </c>
      <c r="Y937" s="363" t="s">
        <v>14727</v>
      </c>
      <c r="Z937" s="363" t="s">
        <v>11242</v>
      </c>
      <c r="AA937" s="488" t="s">
        <v>14728</v>
      </c>
      <c r="AB937" s="646"/>
      <c r="AC937" s="363" t="s">
        <v>49</v>
      </c>
      <c r="AD937" s="363" t="s">
        <v>49</v>
      </c>
      <c r="AE937" s="363" t="s">
        <v>49</v>
      </c>
      <c r="AF937" s="363" t="s">
        <v>49</v>
      </c>
      <c r="AG937" s="363" t="s">
        <v>72</v>
      </c>
      <c r="AH937" s="363" t="s">
        <v>49</v>
      </c>
      <c r="AI937" s="363"/>
      <c r="AJ937" s="363"/>
      <c r="AK937" s="363"/>
      <c r="AL937" s="363" t="s">
        <v>548</v>
      </c>
      <c r="AM937" s="363"/>
      <c r="AN937" s="425" t="s">
        <v>14729</v>
      </c>
      <c r="AO937" s="489" t="s">
        <v>7676</v>
      </c>
      <c r="AP937" s="368" t="s">
        <v>11249</v>
      </c>
      <c r="AQ937" s="490">
        <v>43709</v>
      </c>
      <c r="AR937" s="463" t="s">
        <v>13323</v>
      </c>
      <c r="AS937" s="464"/>
      <c r="AT937" s="464"/>
      <c r="AU937" s="464"/>
      <c r="AV937" s="464"/>
      <c r="AW937" s="464"/>
      <c r="AX937" s="464"/>
      <c r="AY937" s="464"/>
      <c r="AZ937" s="464"/>
      <c r="BA937" s="464"/>
      <c r="BB937" s="464"/>
      <c r="BC937" s="464"/>
      <c r="BD937" s="464"/>
    </row>
    <row r="938" spans="1:56" ht="26.25" customHeight="1">
      <c r="A938" s="362" t="s">
        <v>14730</v>
      </c>
      <c r="B938" s="362" t="s">
        <v>7665</v>
      </c>
      <c r="C938" s="362"/>
      <c r="D938" s="362" t="s">
        <v>14731</v>
      </c>
      <c r="E938" s="363"/>
      <c r="F938" s="18"/>
      <c r="G938" s="618"/>
      <c r="H938" s="379"/>
      <c r="I938" s="44"/>
      <c r="J938" s="23"/>
      <c r="K938" s="23"/>
      <c r="L938" s="23"/>
      <c r="M938" s="23"/>
      <c r="N938" s="23"/>
      <c r="O938" s="366" t="s">
        <v>14732</v>
      </c>
      <c r="P938" s="365" t="s">
        <v>12068</v>
      </c>
      <c r="Q938" s="365"/>
      <c r="R938" s="365" t="s">
        <v>180</v>
      </c>
      <c r="S938" s="375"/>
      <c r="T938" s="375"/>
      <c r="U938" s="375"/>
      <c r="V938" s="392" t="s">
        <v>7689</v>
      </c>
      <c r="W938" s="363"/>
      <c r="X938" s="363"/>
      <c r="Y938" s="365" t="s">
        <v>14733</v>
      </c>
      <c r="Z938" s="363"/>
      <c r="AA938" s="363"/>
      <c r="AB938" s="363"/>
      <c r="AC938" s="363"/>
      <c r="AD938" s="363"/>
      <c r="AE938" s="363"/>
      <c r="AF938" s="363"/>
      <c r="AG938" s="363"/>
      <c r="AH938" s="363"/>
      <c r="AI938" s="363"/>
      <c r="AJ938" s="363"/>
      <c r="AK938" s="363"/>
      <c r="AL938" s="365" t="s">
        <v>342</v>
      </c>
      <c r="AM938" s="363"/>
      <c r="AN938" s="367"/>
      <c r="AO938" s="489" t="s">
        <v>7676</v>
      </c>
      <c r="AP938" s="368" t="s">
        <v>11249</v>
      </c>
      <c r="AQ938" s="462">
        <v>43891</v>
      </c>
      <c r="AR938" s="463" t="s">
        <v>11400</v>
      </c>
      <c r="AS938" s="464"/>
      <c r="AT938" s="464"/>
      <c r="AU938" s="464"/>
      <c r="AV938" s="464"/>
      <c r="AW938" s="464"/>
      <c r="AX938" s="464"/>
      <c r="AY938" s="464"/>
      <c r="AZ938" s="464"/>
      <c r="BA938" s="464"/>
      <c r="BB938" s="464"/>
      <c r="BC938" s="464"/>
      <c r="BD938" s="464"/>
    </row>
    <row r="939" spans="1:56" ht="26.25" customHeight="1">
      <c r="A939" s="361" t="s">
        <v>14730</v>
      </c>
      <c r="B939" s="361" t="s">
        <v>7665</v>
      </c>
      <c r="C939" s="362">
        <v>382</v>
      </c>
      <c r="D939" s="113" t="s">
        <v>14734</v>
      </c>
      <c r="E939" s="363" t="s">
        <v>77</v>
      </c>
      <c r="F939" s="18" t="s">
        <v>13659</v>
      </c>
      <c r="G939" s="227" t="s">
        <v>14735</v>
      </c>
      <c r="H939" s="379"/>
      <c r="I939" s="44"/>
      <c r="J939" s="23"/>
      <c r="K939" s="23"/>
      <c r="L939" s="23"/>
      <c r="M939" s="23"/>
      <c r="N939" s="23"/>
      <c r="O939" s="366" t="s">
        <v>14736</v>
      </c>
      <c r="P939" s="363" t="s">
        <v>14737</v>
      </c>
      <c r="Q939" s="363"/>
      <c r="R939" s="363" t="s">
        <v>180</v>
      </c>
      <c r="S939" s="375" t="s">
        <v>14738</v>
      </c>
      <c r="T939" s="375" t="s">
        <v>14533</v>
      </c>
      <c r="U939" s="375">
        <v>2019</v>
      </c>
      <c r="V939" s="365" t="s">
        <v>14739</v>
      </c>
      <c r="W939" s="637" t="s">
        <v>4321</v>
      </c>
      <c r="X939" s="363" t="s">
        <v>11242</v>
      </c>
      <c r="Y939" s="363" t="s">
        <v>14740</v>
      </c>
      <c r="Z939" s="363" t="s">
        <v>14741</v>
      </c>
      <c r="AA939" s="488" t="s">
        <v>14742</v>
      </c>
      <c r="AB939" s="638"/>
      <c r="AC939" s="363" t="s">
        <v>49</v>
      </c>
      <c r="AD939" s="363" t="s">
        <v>49</v>
      </c>
      <c r="AE939" s="363" t="s">
        <v>49</v>
      </c>
      <c r="AF939" s="363" t="s">
        <v>49</v>
      </c>
      <c r="AG939" s="363" t="s">
        <v>72</v>
      </c>
      <c r="AH939" s="363" t="s">
        <v>72</v>
      </c>
      <c r="AI939" s="363"/>
      <c r="AJ939" s="363"/>
      <c r="AK939" s="363"/>
      <c r="AL939" s="363" t="s">
        <v>548</v>
      </c>
      <c r="AM939" s="363"/>
      <c r="AN939" s="425" t="s">
        <v>14743</v>
      </c>
      <c r="AO939" s="489" t="s">
        <v>7676</v>
      </c>
      <c r="AP939" s="368" t="s">
        <v>11249</v>
      </c>
      <c r="AQ939" s="462">
        <v>43709</v>
      </c>
      <c r="AR939" s="463" t="s">
        <v>13323</v>
      </c>
      <c r="AS939" s="464"/>
      <c r="AT939" s="464"/>
      <c r="AU939" s="464"/>
      <c r="AV939" s="464"/>
      <c r="AW939" s="464"/>
      <c r="AX939" s="464"/>
      <c r="AY939" s="464"/>
      <c r="AZ939" s="464"/>
      <c r="BA939" s="464"/>
      <c r="BB939" s="464"/>
      <c r="BC939" s="464"/>
      <c r="BD939" s="464"/>
    </row>
    <row r="940" spans="1:56" ht="26.25" customHeight="1">
      <c r="A940" s="362" t="s">
        <v>14744</v>
      </c>
      <c r="B940" s="362" t="s">
        <v>7665</v>
      </c>
      <c r="C940" s="362"/>
      <c r="D940" s="362" t="s">
        <v>14745</v>
      </c>
      <c r="E940" s="363"/>
      <c r="F940" s="18"/>
      <c r="G940" s="618"/>
      <c r="H940" s="379"/>
      <c r="I940" s="44"/>
      <c r="J940" s="23"/>
      <c r="K940" s="23"/>
      <c r="L940" s="23"/>
      <c r="M940" s="23"/>
      <c r="N940" s="23"/>
      <c r="O940" s="366" t="s">
        <v>14746</v>
      </c>
      <c r="P940" s="365" t="s">
        <v>14747</v>
      </c>
      <c r="Q940" s="365"/>
      <c r="R940" s="365" t="s">
        <v>180</v>
      </c>
      <c r="S940" s="375"/>
      <c r="T940" s="375"/>
      <c r="U940" s="375"/>
      <c r="V940" s="392" t="s">
        <v>7689</v>
      </c>
      <c r="W940" s="363"/>
      <c r="X940" s="363"/>
      <c r="Y940" s="365" t="s">
        <v>14748</v>
      </c>
      <c r="Z940" s="363"/>
      <c r="AA940" s="363"/>
      <c r="AB940" s="363"/>
      <c r="AC940" s="363"/>
      <c r="AD940" s="363"/>
      <c r="AE940" s="363"/>
      <c r="AF940" s="363"/>
      <c r="AG940" s="363"/>
      <c r="AH940" s="363"/>
      <c r="AI940" s="363"/>
      <c r="AJ940" s="363"/>
      <c r="AK940" s="363"/>
      <c r="AL940" s="365" t="s">
        <v>342</v>
      </c>
      <c r="AM940" s="363"/>
      <c r="AN940" s="367"/>
      <c r="AO940" s="489" t="s">
        <v>7676</v>
      </c>
      <c r="AP940" s="368" t="s">
        <v>11249</v>
      </c>
      <c r="AQ940" s="462">
        <v>43891</v>
      </c>
      <c r="AR940" s="463" t="s">
        <v>11400</v>
      </c>
      <c r="AS940" s="464"/>
      <c r="AT940" s="464"/>
      <c r="AU940" s="464"/>
      <c r="AV940" s="464"/>
      <c r="AW940" s="464"/>
      <c r="AX940" s="464"/>
      <c r="AY940" s="464"/>
      <c r="AZ940" s="464"/>
      <c r="BA940" s="464"/>
      <c r="BB940" s="464"/>
      <c r="BC940" s="464"/>
      <c r="BD940" s="464"/>
    </row>
    <row r="941" spans="1:56" ht="26.25" customHeight="1">
      <c r="A941" s="362" t="s">
        <v>14749</v>
      </c>
      <c r="B941" s="362" t="s">
        <v>7665</v>
      </c>
      <c r="C941" s="362"/>
      <c r="D941" s="362" t="s">
        <v>14750</v>
      </c>
      <c r="E941" s="363"/>
      <c r="F941" s="18"/>
      <c r="G941" s="618"/>
      <c r="H941" s="379"/>
      <c r="I941" s="44"/>
      <c r="J941" s="23"/>
      <c r="K941" s="23"/>
      <c r="L941" s="23"/>
      <c r="M941" s="23"/>
      <c r="N941" s="23"/>
      <c r="O941" s="366" t="s">
        <v>14751</v>
      </c>
      <c r="P941" s="365" t="s">
        <v>14752</v>
      </c>
      <c r="Q941" s="365"/>
      <c r="R941" s="365" t="s">
        <v>180</v>
      </c>
      <c r="S941" s="375"/>
      <c r="T941" s="375"/>
      <c r="U941" s="375"/>
      <c r="V941" s="392" t="s">
        <v>7689</v>
      </c>
      <c r="W941" s="363"/>
      <c r="X941" s="363"/>
      <c r="Y941" s="365" t="s">
        <v>14753</v>
      </c>
      <c r="Z941" s="363"/>
      <c r="AA941" s="363"/>
      <c r="AB941" s="363"/>
      <c r="AC941" s="363"/>
      <c r="AD941" s="363"/>
      <c r="AE941" s="363"/>
      <c r="AF941" s="363"/>
      <c r="AG941" s="363"/>
      <c r="AH941" s="363"/>
      <c r="AI941" s="363"/>
      <c r="AJ941" s="363"/>
      <c r="AK941" s="363"/>
      <c r="AL941" s="365" t="s">
        <v>342</v>
      </c>
      <c r="AM941" s="363"/>
      <c r="AN941" s="367"/>
      <c r="AO941" s="489" t="s">
        <v>7676</v>
      </c>
      <c r="AP941" s="368" t="s">
        <v>11249</v>
      </c>
      <c r="AQ941" s="462">
        <v>43891</v>
      </c>
      <c r="AR941" s="463" t="s">
        <v>11400</v>
      </c>
      <c r="AS941" s="464"/>
      <c r="AT941" s="464"/>
      <c r="AU941" s="464"/>
      <c r="AV941" s="464"/>
      <c r="AW941" s="464"/>
      <c r="AX941" s="464"/>
      <c r="AY941" s="464"/>
      <c r="AZ941" s="464"/>
      <c r="BA941" s="464"/>
      <c r="BB941" s="464"/>
      <c r="BC941" s="464"/>
      <c r="BD941" s="464"/>
    </row>
    <row r="942" spans="1:56" ht="26.25" customHeight="1">
      <c r="A942" s="361" t="s">
        <v>14754</v>
      </c>
      <c r="B942" s="361" t="s">
        <v>7665</v>
      </c>
      <c r="C942" s="362">
        <v>380</v>
      </c>
      <c r="D942" s="113" t="s">
        <v>14755</v>
      </c>
      <c r="E942" s="363" t="s">
        <v>77</v>
      </c>
      <c r="F942" s="18" t="s">
        <v>13659</v>
      </c>
      <c r="G942" s="227" t="s">
        <v>14530</v>
      </c>
      <c r="H942" s="379"/>
      <c r="I942" s="44"/>
      <c r="J942" s="23"/>
      <c r="K942" s="23"/>
      <c r="L942" s="23"/>
      <c r="M942" s="23"/>
      <c r="N942" s="23"/>
      <c r="O942" s="366" t="s">
        <v>14756</v>
      </c>
      <c r="P942" s="363" t="s">
        <v>14757</v>
      </c>
      <c r="Q942" s="363"/>
      <c r="R942" s="363" t="s">
        <v>180</v>
      </c>
      <c r="S942" s="375" t="s">
        <v>11242</v>
      </c>
      <c r="T942" s="375" t="s">
        <v>14533</v>
      </c>
      <c r="U942" s="375">
        <v>2019</v>
      </c>
      <c r="V942" s="423" t="s">
        <v>7689</v>
      </c>
      <c r="W942" s="637" t="s">
        <v>4321</v>
      </c>
      <c r="X942" s="363" t="s">
        <v>11242</v>
      </c>
      <c r="Y942" s="363" t="s">
        <v>14758</v>
      </c>
      <c r="Z942" s="363" t="s">
        <v>11242</v>
      </c>
      <c r="AA942" s="363"/>
      <c r="AB942" s="363"/>
      <c r="AC942" s="363" t="s">
        <v>49</v>
      </c>
      <c r="AD942" s="363" t="s">
        <v>49</v>
      </c>
      <c r="AE942" s="363" t="s">
        <v>49</v>
      </c>
      <c r="AF942" s="363" t="s">
        <v>49</v>
      </c>
      <c r="AG942" s="363" t="s">
        <v>72</v>
      </c>
      <c r="AH942" s="363" t="s">
        <v>49</v>
      </c>
      <c r="AI942" s="363"/>
      <c r="AJ942" s="363"/>
      <c r="AK942" s="363"/>
      <c r="AL942" s="363" t="s">
        <v>548</v>
      </c>
      <c r="AM942" s="363"/>
      <c r="AN942" s="425" t="s">
        <v>14759</v>
      </c>
      <c r="AO942" s="489" t="s">
        <v>7676</v>
      </c>
      <c r="AP942" s="368" t="s">
        <v>11249</v>
      </c>
      <c r="AQ942" s="462">
        <v>43709</v>
      </c>
      <c r="AR942" s="463" t="s">
        <v>13323</v>
      </c>
      <c r="AS942" s="464"/>
      <c r="AT942" s="464"/>
      <c r="AU942" s="464"/>
      <c r="AV942" s="464"/>
      <c r="AW942" s="464"/>
      <c r="AX942" s="464"/>
      <c r="AY942" s="464"/>
      <c r="AZ942" s="464"/>
      <c r="BA942" s="464"/>
      <c r="BB942" s="464"/>
      <c r="BC942" s="464"/>
      <c r="BD942" s="464"/>
    </row>
    <row r="943" spans="1:56" ht="26.25" customHeight="1">
      <c r="A943" s="362" t="s">
        <v>14760</v>
      </c>
      <c r="B943" s="362" t="s">
        <v>7665</v>
      </c>
      <c r="C943" s="362"/>
      <c r="D943" s="362" t="s">
        <v>14761</v>
      </c>
      <c r="E943" s="363"/>
      <c r="F943" s="18"/>
      <c r="G943" s="618"/>
      <c r="H943" s="365"/>
      <c r="I943" s="44"/>
      <c r="J943" s="23"/>
      <c r="K943" s="23"/>
      <c r="L943" s="23"/>
      <c r="M943" s="23"/>
      <c r="N943" s="23"/>
      <c r="O943" s="365" t="s">
        <v>11353</v>
      </c>
      <c r="P943" s="365" t="s">
        <v>11353</v>
      </c>
      <c r="Q943" s="365"/>
      <c r="R943" s="365" t="s">
        <v>180</v>
      </c>
      <c r="S943" s="375"/>
      <c r="T943" s="375"/>
      <c r="U943" s="375"/>
      <c r="V943" s="392" t="s">
        <v>7689</v>
      </c>
      <c r="W943" s="363"/>
      <c r="X943" s="363"/>
      <c r="Y943" s="365" t="s">
        <v>14762</v>
      </c>
      <c r="Z943" s="363"/>
      <c r="AA943" s="363"/>
      <c r="AB943" s="363"/>
      <c r="AC943" s="363"/>
      <c r="AD943" s="363"/>
      <c r="AE943" s="363"/>
      <c r="AF943" s="363"/>
      <c r="AG943" s="363"/>
      <c r="AH943" s="363"/>
      <c r="AI943" s="363"/>
      <c r="AJ943" s="363"/>
      <c r="AK943" s="363"/>
      <c r="AL943" s="365"/>
      <c r="AM943" s="363"/>
      <c r="AN943" s="367"/>
      <c r="AO943" s="489" t="s">
        <v>7676</v>
      </c>
      <c r="AP943" s="368" t="s">
        <v>11249</v>
      </c>
      <c r="AQ943" s="462">
        <v>43891</v>
      </c>
      <c r="AR943" s="463" t="s">
        <v>11400</v>
      </c>
      <c r="AS943" s="464"/>
      <c r="AT943" s="464"/>
      <c r="AU943" s="464"/>
      <c r="AV943" s="464"/>
      <c r="AW943" s="464"/>
      <c r="AX943" s="464"/>
      <c r="AY943" s="464"/>
      <c r="AZ943" s="464"/>
      <c r="BA943" s="464"/>
      <c r="BB943" s="464"/>
      <c r="BC943" s="464"/>
      <c r="BD943" s="464"/>
    </row>
    <row r="944" spans="1:56" ht="26.25" customHeight="1">
      <c r="A944" s="649" t="s">
        <v>14760</v>
      </c>
      <c r="B944" s="649" t="s">
        <v>7665</v>
      </c>
      <c r="C944" s="362">
        <v>374</v>
      </c>
      <c r="D944" s="649" t="s">
        <v>14763</v>
      </c>
      <c r="E944" s="650" t="s">
        <v>14764</v>
      </c>
      <c r="F944" s="81" t="s">
        <v>13659</v>
      </c>
      <c r="G944" s="651" t="s">
        <v>14765</v>
      </c>
      <c r="H944" s="365"/>
      <c r="I944" s="44"/>
      <c r="J944" s="23"/>
      <c r="K944" s="23"/>
      <c r="L944" s="23"/>
      <c r="M944" s="23"/>
      <c r="N944" s="23"/>
      <c r="O944" s="365" t="s">
        <v>11353</v>
      </c>
      <c r="P944" s="363" t="s">
        <v>14766</v>
      </c>
      <c r="Q944" s="363"/>
      <c r="R944" s="381" t="s">
        <v>180</v>
      </c>
      <c r="S944" s="384" t="s">
        <v>14767</v>
      </c>
      <c r="T944" s="384" t="s">
        <v>14533</v>
      </c>
      <c r="U944" s="384">
        <v>2014</v>
      </c>
      <c r="V944" s="382" t="s">
        <v>14768</v>
      </c>
      <c r="W944" s="652" t="s">
        <v>4321</v>
      </c>
      <c r="X944" s="381" t="s">
        <v>11242</v>
      </c>
      <c r="Y944" s="381" t="s">
        <v>14769</v>
      </c>
      <c r="Z944" s="381" t="s">
        <v>14770</v>
      </c>
      <c r="AA944" s="653" t="s">
        <v>14771</v>
      </c>
      <c r="AB944" s="654"/>
      <c r="AC944" s="381" t="s">
        <v>49</v>
      </c>
      <c r="AD944" s="381" t="s">
        <v>49</v>
      </c>
      <c r="AE944" s="381" t="s">
        <v>49</v>
      </c>
      <c r="AF944" s="381" t="s">
        <v>49</v>
      </c>
      <c r="AG944" s="381" t="s">
        <v>14772</v>
      </c>
      <c r="AH944" s="381" t="s">
        <v>72</v>
      </c>
      <c r="AI944" s="381"/>
      <c r="AJ944" s="381"/>
      <c r="AK944" s="381"/>
      <c r="AL944" s="381"/>
      <c r="AM944" s="381"/>
      <c r="AN944" s="655" t="s">
        <v>14773</v>
      </c>
      <c r="AO944" s="489" t="s">
        <v>7676</v>
      </c>
      <c r="AP944" s="368" t="s">
        <v>11249</v>
      </c>
      <c r="AQ944" s="656">
        <v>43709</v>
      </c>
      <c r="AR944" s="657" t="s">
        <v>13323</v>
      </c>
      <c r="AS944" s="658"/>
      <c r="AT944" s="658"/>
      <c r="AU944" s="658"/>
      <c r="AV944" s="658"/>
      <c r="AW944" s="658"/>
      <c r="AX944" s="658"/>
      <c r="AY944" s="658"/>
      <c r="AZ944" s="658"/>
      <c r="BA944" s="658"/>
      <c r="BB944" s="658"/>
      <c r="BC944" s="658"/>
      <c r="BD944" s="658"/>
    </row>
    <row r="945" spans="1:56" ht="26.25" customHeight="1">
      <c r="A945" s="362" t="s">
        <v>14774</v>
      </c>
      <c r="B945" s="362" t="s">
        <v>7665</v>
      </c>
      <c r="C945" s="362"/>
      <c r="D945" s="362" t="s">
        <v>14775</v>
      </c>
      <c r="E945" s="363"/>
      <c r="F945" s="18"/>
      <c r="G945" s="618"/>
      <c r="H945" s="365"/>
      <c r="I945" s="44"/>
      <c r="J945" s="23"/>
      <c r="K945" s="23"/>
      <c r="L945" s="23"/>
      <c r="M945" s="23"/>
      <c r="N945" s="23"/>
      <c r="O945" s="365" t="s">
        <v>11353</v>
      </c>
      <c r="P945" s="365" t="s">
        <v>11353</v>
      </c>
      <c r="Q945" s="365"/>
      <c r="R945" s="365" t="s">
        <v>180</v>
      </c>
      <c r="S945" s="375"/>
      <c r="T945" s="375"/>
      <c r="U945" s="375"/>
      <c r="V945" s="392" t="s">
        <v>7689</v>
      </c>
      <c r="W945" s="363"/>
      <c r="X945" s="363"/>
      <c r="Y945" s="365" t="s">
        <v>14776</v>
      </c>
      <c r="Z945" s="363"/>
      <c r="AA945" s="363"/>
      <c r="AB945" s="363"/>
      <c r="AC945" s="363"/>
      <c r="AD945" s="363"/>
      <c r="AE945" s="363"/>
      <c r="AF945" s="363"/>
      <c r="AG945" s="363"/>
      <c r="AH945" s="363"/>
      <c r="AI945" s="363"/>
      <c r="AJ945" s="363"/>
      <c r="AK945" s="363"/>
      <c r="AL945" s="365"/>
      <c r="AM945" s="363"/>
      <c r="AN945" s="367"/>
      <c r="AO945" s="489" t="s">
        <v>7676</v>
      </c>
      <c r="AP945" s="368" t="s">
        <v>11249</v>
      </c>
      <c r="AQ945" s="462">
        <v>43891</v>
      </c>
      <c r="AR945" s="463" t="s">
        <v>11400</v>
      </c>
      <c r="AS945" s="464"/>
      <c r="AT945" s="464"/>
      <c r="AU945" s="464"/>
      <c r="AV945" s="464"/>
      <c r="AW945" s="464"/>
      <c r="AX945" s="464"/>
      <c r="AY945" s="464"/>
      <c r="AZ945" s="464"/>
      <c r="BA945" s="464"/>
      <c r="BB945" s="464"/>
      <c r="BC945" s="464"/>
      <c r="BD945" s="464"/>
    </row>
    <row r="946" spans="1:56" ht="26.25" customHeight="1">
      <c r="A946" s="362" t="s">
        <v>14777</v>
      </c>
      <c r="B946" s="362" t="s">
        <v>7764</v>
      </c>
      <c r="C946" s="362"/>
      <c r="D946" s="362" t="s">
        <v>14778</v>
      </c>
      <c r="E946" s="363"/>
      <c r="F946" s="18"/>
      <c r="G946" s="636" t="s">
        <v>11311</v>
      </c>
      <c r="H946" s="379"/>
      <c r="I946" s="44"/>
      <c r="J946" s="23"/>
      <c r="K946" s="23"/>
      <c r="L946" s="23"/>
      <c r="M946" s="23"/>
      <c r="N946" s="23"/>
      <c r="O946" s="366" t="s">
        <v>14779</v>
      </c>
      <c r="P946" s="365" t="s">
        <v>14780</v>
      </c>
      <c r="Q946" s="365"/>
      <c r="R946" s="365"/>
      <c r="S946" s="375"/>
      <c r="T946" s="375"/>
      <c r="U946" s="375"/>
      <c r="V946" s="392" t="s">
        <v>7689</v>
      </c>
      <c r="W946" s="363"/>
      <c r="X946" s="363"/>
      <c r="Y946" s="365"/>
      <c r="Z946" s="363"/>
      <c r="AA946" s="363"/>
      <c r="AB946" s="363"/>
      <c r="AC946" s="363"/>
      <c r="AD946" s="363"/>
      <c r="AE946" s="363"/>
      <c r="AF946" s="363"/>
      <c r="AG946" s="363"/>
      <c r="AH946" s="363"/>
      <c r="AI946" s="363"/>
      <c r="AJ946" s="363"/>
      <c r="AK946" s="363"/>
      <c r="AL946" s="365" t="s">
        <v>548</v>
      </c>
      <c r="AM946" s="363"/>
      <c r="AN946" s="367"/>
      <c r="AO946" s="489" t="s">
        <v>7676</v>
      </c>
      <c r="AP946" s="368" t="s">
        <v>11249</v>
      </c>
      <c r="AQ946" s="462">
        <v>43891</v>
      </c>
      <c r="AR946" s="463" t="s">
        <v>11400</v>
      </c>
      <c r="AS946" s="464"/>
      <c r="AT946" s="464"/>
      <c r="AU946" s="464"/>
      <c r="AV946" s="464"/>
      <c r="AW946" s="464"/>
      <c r="AX946" s="464"/>
      <c r="AY946" s="464"/>
      <c r="AZ946" s="464"/>
      <c r="BA946" s="464"/>
      <c r="BB946" s="464"/>
      <c r="BC946" s="464"/>
      <c r="BD946" s="464"/>
    </row>
    <row r="947" spans="1:56" ht="26.25" customHeight="1">
      <c r="A947" s="362" t="s">
        <v>14781</v>
      </c>
      <c r="B947" s="362" t="s">
        <v>7767</v>
      </c>
      <c r="C947" s="362"/>
      <c r="D947" s="106" t="s">
        <v>14782</v>
      </c>
      <c r="E947" s="363"/>
      <c r="F947" s="18"/>
      <c r="G947" s="267"/>
      <c r="H947" s="365"/>
      <c r="I947" s="44"/>
      <c r="J947" s="23"/>
      <c r="K947" s="23"/>
      <c r="L947" s="23"/>
      <c r="M947" s="23"/>
      <c r="N947" s="23"/>
      <c r="O947" s="365" t="s">
        <v>11353</v>
      </c>
      <c r="P947" s="365" t="s">
        <v>11353</v>
      </c>
      <c r="Q947" s="365"/>
      <c r="R947" s="363"/>
      <c r="S947" s="375"/>
      <c r="T947" s="375"/>
      <c r="U947" s="375"/>
      <c r="V947" s="392" t="s">
        <v>7774</v>
      </c>
      <c r="W947" s="637"/>
      <c r="X947" s="363"/>
      <c r="Y947" s="365" t="s">
        <v>14783</v>
      </c>
      <c r="Z947" s="363"/>
      <c r="AA947" s="363"/>
      <c r="AB947" s="638"/>
      <c r="AC947" s="363"/>
      <c r="AD947" s="363"/>
      <c r="AE947" s="363"/>
      <c r="AF947" s="363"/>
      <c r="AG947" s="363"/>
      <c r="AH947" s="363"/>
      <c r="AI947" s="363"/>
      <c r="AJ947" s="363"/>
      <c r="AK947" s="363"/>
      <c r="AL947" s="363"/>
      <c r="AM947" s="363"/>
      <c r="AN947" s="367"/>
      <c r="AO947" s="639" t="s">
        <v>14784</v>
      </c>
      <c r="AP947" s="368" t="s">
        <v>11249</v>
      </c>
      <c r="AQ947" s="462">
        <v>43891</v>
      </c>
      <c r="AR947" s="463" t="s">
        <v>11400</v>
      </c>
      <c r="AS947" s="464"/>
      <c r="AT947" s="464"/>
      <c r="AU947" s="464"/>
      <c r="AV947" s="464"/>
      <c r="AW947" s="464"/>
      <c r="AX947" s="464"/>
      <c r="AY947" s="464"/>
      <c r="AZ947" s="464"/>
      <c r="BA947" s="464"/>
      <c r="BB947" s="464"/>
      <c r="BC947" s="464"/>
      <c r="BD947" s="464"/>
    </row>
    <row r="948" spans="1:56" ht="26.25" customHeight="1">
      <c r="A948" s="362" t="s">
        <v>14785</v>
      </c>
      <c r="B948" s="362" t="s">
        <v>7798</v>
      </c>
      <c r="C948" s="362"/>
      <c r="D948" s="362" t="s">
        <v>14786</v>
      </c>
      <c r="E948" s="365" t="s">
        <v>14787</v>
      </c>
      <c r="F948" s="40" t="s">
        <v>14788</v>
      </c>
      <c r="G948" s="458" t="s">
        <v>14789</v>
      </c>
      <c r="H948" s="379"/>
      <c r="I948" s="44"/>
      <c r="J948" s="23"/>
      <c r="K948" s="23"/>
      <c r="L948" s="23"/>
      <c r="M948" s="23"/>
      <c r="N948" s="23"/>
      <c r="O948" s="366" t="s">
        <v>14790</v>
      </c>
      <c r="P948" s="365" t="s">
        <v>14791</v>
      </c>
      <c r="Q948" s="363"/>
      <c r="R948" s="363"/>
      <c r="S948" s="364" t="s">
        <v>14792</v>
      </c>
      <c r="T948" s="364" t="s">
        <v>1281</v>
      </c>
      <c r="U948" s="364">
        <v>2019</v>
      </c>
      <c r="V948" s="365" t="s">
        <v>14793</v>
      </c>
      <c r="W948" s="365" t="s">
        <v>14794</v>
      </c>
      <c r="X948" s="363"/>
      <c r="Y948" s="365"/>
      <c r="Z948" s="363"/>
      <c r="AA948" s="363"/>
      <c r="AB948" s="363"/>
      <c r="AC948" s="363"/>
      <c r="AD948" s="363"/>
      <c r="AE948" s="363"/>
      <c r="AF948" s="363"/>
      <c r="AG948" s="363"/>
      <c r="AH948" s="363"/>
      <c r="AI948" s="363"/>
      <c r="AJ948" s="363"/>
      <c r="AK948" s="363"/>
      <c r="AL948" s="365" t="s">
        <v>548</v>
      </c>
      <c r="AM948" s="363"/>
      <c r="AN948" s="599"/>
      <c r="AO948" s="639" t="s">
        <v>14795</v>
      </c>
      <c r="AP948" s="368" t="s">
        <v>11249</v>
      </c>
      <c r="AQ948" s="512">
        <v>44017</v>
      </c>
      <c r="AR948" s="491"/>
      <c r="AS948" s="492"/>
      <c r="AT948" s="492"/>
      <c r="AU948" s="492"/>
      <c r="AV948" s="492"/>
      <c r="AW948" s="492"/>
      <c r="AX948" s="492"/>
      <c r="AY948" s="492"/>
      <c r="AZ948" s="492"/>
      <c r="BA948" s="492"/>
      <c r="BB948" s="492"/>
      <c r="BC948" s="492"/>
      <c r="BD948" s="492"/>
    </row>
    <row r="949" spans="1:56" ht="26.25" customHeight="1">
      <c r="A949" s="106" t="s">
        <v>14796</v>
      </c>
      <c r="B949" s="106" t="s">
        <v>7798</v>
      </c>
      <c r="C949" s="362">
        <v>384</v>
      </c>
      <c r="D949" s="106" t="s">
        <v>7980</v>
      </c>
      <c r="E949" s="40" t="s">
        <v>7912</v>
      </c>
      <c r="F949" s="40" t="s">
        <v>14797</v>
      </c>
      <c r="G949" s="19"/>
      <c r="H949" s="224"/>
      <c r="I949" s="44"/>
      <c r="J949" s="23"/>
      <c r="K949" s="23"/>
      <c r="L949" s="23"/>
      <c r="M949" s="23"/>
      <c r="N949" s="23"/>
      <c r="O949" s="78" t="s">
        <v>14798</v>
      </c>
      <c r="P949" s="45" t="s">
        <v>14799</v>
      </c>
      <c r="Q949" s="45"/>
      <c r="R949" s="365" t="s">
        <v>180</v>
      </c>
      <c r="S949" s="18"/>
      <c r="T949" s="18"/>
      <c r="U949" s="18"/>
      <c r="V949" s="392" t="s">
        <v>7829</v>
      </c>
      <c r="W949" s="19"/>
      <c r="X949" s="19"/>
      <c r="Y949" s="40" t="s">
        <v>14800</v>
      </c>
      <c r="Z949" s="19"/>
      <c r="AA949" s="19"/>
      <c r="AB949" s="19"/>
      <c r="AC949" s="19"/>
      <c r="AD949" s="19"/>
      <c r="AE949" s="598"/>
      <c r="AF949" s="19"/>
      <c r="AG949" s="19"/>
      <c r="AH949" s="19"/>
      <c r="AI949" s="19"/>
      <c r="AJ949" s="19"/>
      <c r="AK949" s="19"/>
      <c r="AL949" s="45" t="s">
        <v>548</v>
      </c>
      <c r="AM949" s="19"/>
      <c r="AN949" s="599"/>
      <c r="AO949" s="489" t="s">
        <v>7808</v>
      </c>
      <c r="AP949" s="368" t="s">
        <v>11249</v>
      </c>
      <c r="AQ949" s="403">
        <v>43891</v>
      </c>
      <c r="AR949" s="121" t="s">
        <v>11400</v>
      </c>
      <c r="AS949" s="495"/>
      <c r="AT949" s="495"/>
      <c r="AU949" s="495"/>
      <c r="AV949" s="495"/>
      <c r="AW949" s="495"/>
      <c r="AX949" s="495"/>
      <c r="AY949" s="495"/>
      <c r="AZ949" s="495"/>
      <c r="BA949" s="495"/>
      <c r="BB949" s="495"/>
      <c r="BC949" s="495"/>
      <c r="BD949" s="495"/>
    </row>
    <row r="950" spans="1:56" ht="26.25" customHeight="1">
      <c r="A950" s="106" t="s">
        <v>7854</v>
      </c>
      <c r="B950" s="106" t="s">
        <v>7798</v>
      </c>
      <c r="C950" s="362"/>
      <c r="D950" s="106" t="s">
        <v>14801</v>
      </c>
      <c r="E950" s="40"/>
      <c r="F950" s="40"/>
      <c r="G950" s="19"/>
      <c r="H950" s="224"/>
      <c r="I950" s="44"/>
      <c r="J950" s="23"/>
      <c r="K950" s="23"/>
      <c r="L950" s="23"/>
      <c r="M950" s="23"/>
      <c r="N950" s="23"/>
      <c r="O950" s="78" t="s">
        <v>14802</v>
      </c>
      <c r="P950" s="45" t="s">
        <v>12694</v>
      </c>
      <c r="Q950" s="45"/>
      <c r="R950" s="365" t="s">
        <v>180</v>
      </c>
      <c r="S950" s="18"/>
      <c r="T950" s="18"/>
      <c r="U950" s="18"/>
      <c r="V950" s="392" t="s">
        <v>7829</v>
      </c>
      <c r="W950" s="19"/>
      <c r="X950" s="19"/>
      <c r="Y950" s="40" t="s">
        <v>14803</v>
      </c>
      <c r="Z950" s="19"/>
      <c r="AA950" s="19"/>
      <c r="AB950" s="19"/>
      <c r="AC950" s="19"/>
      <c r="AD950" s="19"/>
      <c r="AE950" s="598"/>
      <c r="AF950" s="19"/>
      <c r="AG950" s="19"/>
      <c r="AH950" s="19"/>
      <c r="AI950" s="19"/>
      <c r="AJ950" s="19"/>
      <c r="AK950" s="19"/>
      <c r="AL950" s="45" t="s">
        <v>548</v>
      </c>
      <c r="AM950" s="19"/>
      <c r="AN950" s="599"/>
      <c r="AO950" s="489" t="s">
        <v>7808</v>
      </c>
      <c r="AP950" s="368" t="s">
        <v>11249</v>
      </c>
      <c r="AQ950" s="403">
        <v>43891</v>
      </c>
      <c r="AR950" s="121" t="s">
        <v>11400</v>
      </c>
      <c r="AS950" s="495"/>
      <c r="AT950" s="495"/>
      <c r="AU950" s="495"/>
      <c r="AV950" s="495"/>
      <c r="AW950" s="495"/>
      <c r="AX950" s="495"/>
      <c r="AY950" s="495"/>
      <c r="AZ950" s="495"/>
      <c r="BA950" s="495"/>
      <c r="BB950" s="495"/>
      <c r="BC950" s="495"/>
      <c r="BD950" s="495"/>
    </row>
    <row r="951" spans="1:56" ht="26.25" customHeight="1">
      <c r="A951" s="106" t="s">
        <v>14804</v>
      </c>
      <c r="B951" s="106" t="s">
        <v>7798</v>
      </c>
      <c r="C951" s="362"/>
      <c r="D951" s="106" t="s">
        <v>14805</v>
      </c>
      <c r="E951" s="40"/>
      <c r="F951" s="40"/>
      <c r="G951" s="19"/>
      <c r="H951" s="224"/>
      <c r="I951" s="44"/>
      <c r="J951" s="23"/>
      <c r="K951" s="23"/>
      <c r="L951" s="23"/>
      <c r="M951" s="23"/>
      <c r="N951" s="23"/>
      <c r="O951" s="78" t="s">
        <v>14806</v>
      </c>
      <c r="P951" s="45" t="s">
        <v>14747</v>
      </c>
      <c r="Q951" s="45"/>
      <c r="R951" s="365" t="s">
        <v>180</v>
      </c>
      <c r="S951" s="18"/>
      <c r="T951" s="18"/>
      <c r="U951" s="18"/>
      <c r="V951" s="392" t="s">
        <v>7829</v>
      </c>
      <c r="W951" s="19"/>
      <c r="X951" s="19"/>
      <c r="Y951" s="18"/>
      <c r="Z951" s="19"/>
      <c r="AA951" s="19"/>
      <c r="AB951" s="19"/>
      <c r="AC951" s="19"/>
      <c r="AD951" s="19"/>
      <c r="AE951" s="598"/>
      <c r="AF951" s="19"/>
      <c r="AG951" s="19"/>
      <c r="AH951" s="19"/>
      <c r="AI951" s="19"/>
      <c r="AJ951" s="19"/>
      <c r="AK951" s="19"/>
      <c r="AL951" s="45" t="s">
        <v>548</v>
      </c>
      <c r="AM951" s="19"/>
      <c r="AN951" s="599"/>
      <c r="AO951" s="489" t="s">
        <v>7808</v>
      </c>
      <c r="AP951" s="368" t="s">
        <v>11249</v>
      </c>
      <c r="AQ951" s="403">
        <v>43891</v>
      </c>
      <c r="AR951" s="121" t="s">
        <v>11400</v>
      </c>
      <c r="AS951" s="495"/>
      <c r="AT951" s="495"/>
      <c r="AU951" s="495"/>
      <c r="AV951" s="495"/>
      <c r="AW951" s="495"/>
      <c r="AX951" s="495"/>
      <c r="AY951" s="495"/>
      <c r="AZ951" s="495"/>
      <c r="BA951" s="495"/>
      <c r="BB951" s="495"/>
      <c r="BC951" s="495"/>
      <c r="BD951" s="495"/>
    </row>
    <row r="952" spans="1:56" ht="26.25" customHeight="1">
      <c r="A952" s="106" t="s">
        <v>14807</v>
      </c>
      <c r="B952" s="106" t="s">
        <v>7798</v>
      </c>
      <c r="C952" s="362"/>
      <c r="D952" s="106" t="s">
        <v>14808</v>
      </c>
      <c r="E952" s="40"/>
      <c r="F952" s="40"/>
      <c r="G952" s="19"/>
      <c r="H952" s="224"/>
      <c r="I952" s="44"/>
      <c r="J952" s="23"/>
      <c r="K952" s="23"/>
      <c r="L952" s="23"/>
      <c r="M952" s="23"/>
      <c r="N952" s="23"/>
      <c r="O952" s="78" t="s">
        <v>14809</v>
      </c>
      <c r="P952" s="45" t="s">
        <v>14810</v>
      </c>
      <c r="Q952" s="45"/>
      <c r="R952" s="365" t="s">
        <v>180</v>
      </c>
      <c r="S952" s="18"/>
      <c r="T952" s="18"/>
      <c r="U952" s="18"/>
      <c r="V952" s="392" t="s">
        <v>7829</v>
      </c>
      <c r="W952" s="19"/>
      <c r="X952" s="19"/>
      <c r="Y952" s="40" t="s">
        <v>14811</v>
      </c>
      <c r="Z952" s="19"/>
      <c r="AA952" s="19"/>
      <c r="AB952" s="19"/>
      <c r="AC952" s="19"/>
      <c r="AD952" s="19"/>
      <c r="AE952" s="598"/>
      <c r="AF952" s="19"/>
      <c r="AG952" s="19"/>
      <c r="AH952" s="19"/>
      <c r="AI952" s="19"/>
      <c r="AJ952" s="19"/>
      <c r="AK952" s="19"/>
      <c r="AL952" s="45" t="s">
        <v>548</v>
      </c>
      <c r="AM952" s="19"/>
      <c r="AN952" s="599"/>
      <c r="AO952" s="489" t="s">
        <v>7808</v>
      </c>
      <c r="AP952" s="368" t="s">
        <v>11249</v>
      </c>
      <c r="AQ952" s="403">
        <v>43891</v>
      </c>
      <c r="AR952" s="121" t="s">
        <v>11400</v>
      </c>
      <c r="AS952" s="495"/>
      <c r="AT952" s="495"/>
      <c r="AU952" s="495"/>
      <c r="AV952" s="495"/>
      <c r="AW952" s="495"/>
      <c r="AX952" s="495"/>
      <c r="AY952" s="495"/>
      <c r="AZ952" s="495"/>
      <c r="BA952" s="495"/>
      <c r="BB952" s="495"/>
      <c r="BC952" s="495"/>
      <c r="BD952" s="495"/>
    </row>
    <row r="953" spans="1:56" ht="26.25" customHeight="1">
      <c r="A953" s="442" t="s">
        <v>14812</v>
      </c>
      <c r="B953" s="442" t="s">
        <v>7798</v>
      </c>
      <c r="C953" s="443">
        <v>239</v>
      </c>
      <c r="D953" s="442" t="s">
        <v>7799</v>
      </c>
      <c r="E953" s="267" t="s">
        <v>13659</v>
      </c>
      <c r="F953" s="63" t="s">
        <v>7955</v>
      </c>
      <c r="G953" s="444" t="s">
        <v>7956</v>
      </c>
      <c r="H953" s="444" t="s">
        <v>7957</v>
      </c>
      <c r="I953" s="44"/>
      <c r="J953" s="23"/>
      <c r="K953" s="23"/>
      <c r="L953" s="23"/>
      <c r="M953" s="23"/>
      <c r="N953" s="23"/>
      <c r="O953" s="63" t="s">
        <v>7958</v>
      </c>
      <c r="P953" s="63"/>
      <c r="Q953" s="63"/>
      <c r="R953" s="444" t="s">
        <v>72</v>
      </c>
      <c r="S953" s="444" t="s">
        <v>7959</v>
      </c>
      <c r="T953" s="455" t="s">
        <v>6081</v>
      </c>
      <c r="U953" s="400" t="s">
        <v>3085</v>
      </c>
      <c r="V953" s="109" t="s">
        <v>14813</v>
      </c>
      <c r="W953" s="455" t="s">
        <v>7961</v>
      </c>
      <c r="X953" s="400" t="s">
        <v>7962</v>
      </c>
      <c r="Y953" s="400" t="s">
        <v>14814</v>
      </c>
      <c r="Z953" s="400" t="s">
        <v>14815</v>
      </c>
      <c r="AA953" s="400"/>
      <c r="AB953" s="400"/>
      <c r="AC953" s="400"/>
      <c r="AD953" s="445"/>
      <c r="AE953" s="446"/>
      <c r="AF953" s="447"/>
      <c r="AG953" s="447"/>
      <c r="AH953" s="447"/>
      <c r="AI953" s="447"/>
      <c r="AJ953" s="447"/>
      <c r="AK953" s="447"/>
      <c r="AL953" s="448" t="s">
        <v>1164</v>
      </c>
      <c r="AM953" s="448">
        <v>911</v>
      </c>
      <c r="AN953" s="449" t="s">
        <v>7964</v>
      </c>
      <c r="AO953" s="449" t="s">
        <v>7777</v>
      </c>
      <c r="AP953" s="368" t="s">
        <v>11249</v>
      </c>
      <c r="AQ953" s="450">
        <v>44020</v>
      </c>
      <c r="AR953" s="448" t="s">
        <v>111</v>
      </c>
    </row>
    <row r="954" spans="1:56" ht="26.25" customHeight="1">
      <c r="A954" s="362" t="s">
        <v>14816</v>
      </c>
      <c r="B954" s="361" t="s">
        <v>7798</v>
      </c>
      <c r="C954" s="362">
        <v>383</v>
      </c>
      <c r="D954" s="361" t="s">
        <v>7910</v>
      </c>
      <c r="E954" s="363" t="s">
        <v>7912</v>
      </c>
      <c r="F954" s="18" t="s">
        <v>14797</v>
      </c>
      <c r="G954" s="645" t="s">
        <v>7913</v>
      </c>
      <c r="H954" s="379"/>
      <c r="I954" s="44"/>
      <c r="J954" s="23"/>
      <c r="K954" s="23"/>
      <c r="L954" s="23"/>
      <c r="M954" s="23"/>
      <c r="N954" s="23"/>
      <c r="O954" s="366" t="s">
        <v>14817</v>
      </c>
      <c r="P954" s="365" t="s">
        <v>14818</v>
      </c>
      <c r="Q954" s="365"/>
      <c r="R954" s="363"/>
      <c r="S954" s="363" t="s">
        <v>180</v>
      </c>
      <c r="T954" s="375" t="s">
        <v>7916</v>
      </c>
      <c r="U954" s="375">
        <v>2014</v>
      </c>
      <c r="V954" s="365" t="s">
        <v>14819</v>
      </c>
      <c r="W954" s="363" t="s">
        <v>7918</v>
      </c>
      <c r="X954" s="424"/>
      <c r="Y954" s="424"/>
      <c r="Z954" s="363"/>
      <c r="AA954" s="375"/>
      <c r="AB954" s="363"/>
      <c r="AC954" s="363"/>
      <c r="AD954" s="363"/>
      <c r="AE954" s="363"/>
      <c r="AF954" s="363"/>
      <c r="AG954" s="363"/>
      <c r="AH954" s="363" t="s">
        <v>7919</v>
      </c>
      <c r="AI954" s="424"/>
      <c r="AJ954" s="363"/>
      <c r="AK954" s="363"/>
      <c r="AL954" s="659" t="s">
        <v>548</v>
      </c>
      <c r="AM954" s="363"/>
      <c r="AN954" s="425" t="s">
        <v>7920</v>
      </c>
      <c r="AO954" s="489" t="s">
        <v>7808</v>
      </c>
      <c r="AP954" s="368" t="s">
        <v>11249</v>
      </c>
      <c r="AQ954" s="512">
        <v>44017</v>
      </c>
      <c r="AR954" s="370"/>
      <c r="AS954" s="378"/>
      <c r="AT954" s="378"/>
      <c r="AU954" s="378"/>
      <c r="AV954" s="378"/>
      <c r="AW954" s="378"/>
      <c r="AX954" s="378"/>
      <c r="AY954" s="378"/>
      <c r="AZ954" s="378"/>
      <c r="BA954" s="378"/>
      <c r="BB954" s="378"/>
      <c r="BC954" s="378"/>
      <c r="BD954" s="378"/>
    </row>
    <row r="955" spans="1:56" ht="26.25" customHeight="1">
      <c r="A955" s="106" t="s">
        <v>14820</v>
      </c>
      <c r="B955" s="106" t="s">
        <v>7798</v>
      </c>
      <c r="C955" s="362"/>
      <c r="D955" s="106" t="s">
        <v>14821</v>
      </c>
      <c r="E955" s="40"/>
      <c r="F955" s="40"/>
      <c r="G955" s="19"/>
      <c r="H955" s="224"/>
      <c r="I955" s="44"/>
      <c r="J955" s="23"/>
      <c r="K955" s="23"/>
      <c r="L955" s="23"/>
      <c r="M955" s="23"/>
      <c r="N955" s="23"/>
      <c r="O955" s="78" t="s">
        <v>14822</v>
      </c>
      <c r="P955" s="45" t="s">
        <v>14823</v>
      </c>
      <c r="Q955" s="45"/>
      <c r="R955" s="365" t="s">
        <v>180</v>
      </c>
      <c r="S955" s="18"/>
      <c r="T955" s="18"/>
      <c r="U955" s="18"/>
      <c r="V955" s="392" t="s">
        <v>7829</v>
      </c>
      <c r="W955" s="19"/>
      <c r="X955" s="19"/>
      <c r="Y955" s="40" t="s">
        <v>14824</v>
      </c>
      <c r="Z955" s="19"/>
      <c r="AA955" s="19"/>
      <c r="AB955" s="19"/>
      <c r="AC955" s="19"/>
      <c r="AD955" s="19"/>
      <c r="AE955" s="598"/>
      <c r="AF955" s="19"/>
      <c r="AG955" s="19"/>
      <c r="AH955" s="19"/>
      <c r="AI955" s="19"/>
      <c r="AJ955" s="19"/>
      <c r="AK955" s="19"/>
      <c r="AL955" s="45" t="s">
        <v>548</v>
      </c>
      <c r="AM955" s="19"/>
      <c r="AN955" s="599"/>
      <c r="AO955" s="489" t="s">
        <v>7808</v>
      </c>
      <c r="AP955" s="368" t="s">
        <v>11249</v>
      </c>
      <c r="AQ955" s="403">
        <v>43891</v>
      </c>
      <c r="AR955" s="121" t="s">
        <v>11400</v>
      </c>
      <c r="AS955" s="495"/>
      <c r="AT955" s="495"/>
      <c r="AU955" s="495"/>
      <c r="AV955" s="495"/>
      <c r="AW955" s="495"/>
      <c r="AX955" s="495"/>
      <c r="AY955" s="495"/>
      <c r="AZ955" s="495"/>
      <c r="BA955" s="495"/>
      <c r="BB955" s="495"/>
      <c r="BC955" s="495"/>
      <c r="BD955" s="495"/>
    </row>
    <row r="956" spans="1:56" ht="26.25" customHeight="1">
      <c r="A956" s="106" t="s">
        <v>14825</v>
      </c>
      <c r="B956" s="106" t="s">
        <v>7798</v>
      </c>
      <c r="C956" s="362"/>
      <c r="D956" s="106" t="s">
        <v>14826</v>
      </c>
      <c r="E956" s="40"/>
      <c r="F956" s="40"/>
      <c r="G956" s="19"/>
      <c r="H956" s="224"/>
      <c r="I956" s="44"/>
      <c r="J956" s="23"/>
      <c r="K956" s="23"/>
      <c r="L956" s="23"/>
      <c r="M956" s="23"/>
      <c r="N956" s="23"/>
      <c r="O956" s="78" t="s">
        <v>14827</v>
      </c>
      <c r="P956" s="45" t="s">
        <v>11436</v>
      </c>
      <c r="Q956" s="45"/>
      <c r="R956" s="365" t="s">
        <v>180</v>
      </c>
      <c r="S956" s="18"/>
      <c r="T956" s="18"/>
      <c r="U956" s="18"/>
      <c r="V956" s="392" t="s">
        <v>7829</v>
      </c>
      <c r="W956" s="19"/>
      <c r="X956" s="19"/>
      <c r="Y956" s="40" t="s">
        <v>14828</v>
      </c>
      <c r="Z956" s="19"/>
      <c r="AA956" s="19"/>
      <c r="AB956" s="19"/>
      <c r="AC956" s="19"/>
      <c r="AD956" s="19"/>
      <c r="AE956" s="598"/>
      <c r="AF956" s="19"/>
      <c r="AG956" s="19"/>
      <c r="AH956" s="19"/>
      <c r="AI956" s="19"/>
      <c r="AJ956" s="19"/>
      <c r="AK956" s="19"/>
      <c r="AL956" s="45" t="s">
        <v>548</v>
      </c>
      <c r="AM956" s="19"/>
      <c r="AN956" s="599"/>
      <c r="AO956" s="489" t="s">
        <v>7808</v>
      </c>
      <c r="AP956" s="368" t="s">
        <v>11249</v>
      </c>
      <c r="AQ956" s="403">
        <v>43891</v>
      </c>
      <c r="AR956" s="121" t="s">
        <v>11400</v>
      </c>
      <c r="AS956" s="495"/>
      <c r="AT956" s="495"/>
      <c r="AU956" s="495"/>
      <c r="AV956" s="495"/>
      <c r="AW956" s="495"/>
      <c r="AX956" s="495"/>
      <c r="AY956" s="495"/>
      <c r="AZ956" s="495"/>
      <c r="BA956" s="495"/>
      <c r="BB956" s="495"/>
      <c r="BC956" s="495"/>
      <c r="BD956" s="495"/>
    </row>
    <row r="957" spans="1:56" ht="26.25" customHeight="1">
      <c r="A957" s="106" t="s">
        <v>14829</v>
      </c>
      <c r="B957" s="106" t="s">
        <v>7798</v>
      </c>
      <c r="C957" s="362"/>
      <c r="D957" s="660" t="s">
        <v>14826</v>
      </c>
      <c r="E957" s="40"/>
      <c r="F957" s="40"/>
      <c r="G957" s="19"/>
      <c r="H957" s="247"/>
      <c r="I957" s="44"/>
      <c r="J957" s="23"/>
      <c r="K957" s="23"/>
      <c r="L957" s="23"/>
      <c r="M957" s="23"/>
      <c r="N957" s="23"/>
      <c r="O957" s="247" t="s">
        <v>14830</v>
      </c>
      <c r="P957" s="45" t="s">
        <v>14831</v>
      </c>
      <c r="Q957" s="45"/>
      <c r="R957" s="365" t="s">
        <v>180</v>
      </c>
      <c r="S957" s="18"/>
      <c r="T957" s="18"/>
      <c r="U957" s="18"/>
      <c r="V957" s="392" t="s">
        <v>7829</v>
      </c>
      <c r="W957" s="19"/>
      <c r="X957" s="19"/>
      <c r="Y957" s="40" t="s">
        <v>14832</v>
      </c>
      <c r="Z957" s="19"/>
      <c r="AA957" s="19"/>
      <c r="AB957" s="19"/>
      <c r="AC957" s="19"/>
      <c r="AD957" s="19"/>
      <c r="AE957" s="598"/>
      <c r="AF957" s="19"/>
      <c r="AG957" s="19"/>
      <c r="AH957" s="19"/>
      <c r="AI957" s="19"/>
      <c r="AJ957" s="19"/>
      <c r="AK957" s="19"/>
      <c r="AL957" s="45" t="s">
        <v>548</v>
      </c>
      <c r="AM957" s="19"/>
      <c r="AN957" s="599"/>
      <c r="AO957" s="489" t="s">
        <v>7808</v>
      </c>
      <c r="AP957" s="368" t="s">
        <v>11249</v>
      </c>
      <c r="AQ957" s="403">
        <v>43891</v>
      </c>
      <c r="AR957" s="121" t="s">
        <v>11400</v>
      </c>
      <c r="AS957" s="495"/>
      <c r="AT957" s="495"/>
      <c r="AU957" s="495"/>
      <c r="AV957" s="495"/>
      <c r="AW957" s="495"/>
      <c r="AX957" s="495"/>
      <c r="AY957" s="495"/>
      <c r="AZ957" s="495"/>
      <c r="BA957" s="495"/>
      <c r="BB957" s="495"/>
      <c r="BC957" s="495"/>
      <c r="BD957" s="495"/>
    </row>
    <row r="958" spans="1:56" ht="26.25" customHeight="1">
      <c r="A958" s="106" t="s">
        <v>14833</v>
      </c>
      <c r="B958" s="106" t="s">
        <v>14834</v>
      </c>
      <c r="C958" s="362"/>
      <c r="D958" s="106" t="s">
        <v>14835</v>
      </c>
      <c r="E958" s="40"/>
      <c r="F958" s="40"/>
      <c r="G958" s="62" t="s">
        <v>11311</v>
      </c>
      <c r="H958" s="224"/>
      <c r="I958" s="44"/>
      <c r="J958" s="23"/>
      <c r="K958" s="23"/>
      <c r="L958" s="23"/>
      <c r="M958" s="23"/>
      <c r="N958" s="23"/>
      <c r="O958" s="78" t="s">
        <v>14836</v>
      </c>
      <c r="P958" s="45" t="s">
        <v>11313</v>
      </c>
      <c r="Q958" s="45"/>
      <c r="R958" s="365"/>
      <c r="S958" s="18"/>
      <c r="T958" s="18"/>
      <c r="U958" s="18"/>
      <c r="V958" s="392" t="s">
        <v>7829</v>
      </c>
      <c r="W958" s="19"/>
      <c r="X958" s="19"/>
      <c r="Y958" s="40"/>
      <c r="Z958" s="19"/>
      <c r="AA958" s="19"/>
      <c r="AB958" s="19"/>
      <c r="AC958" s="19"/>
      <c r="AD958" s="19"/>
      <c r="AE958" s="598"/>
      <c r="AF958" s="19"/>
      <c r="AG958" s="19"/>
      <c r="AH958" s="19"/>
      <c r="AI958" s="19"/>
      <c r="AJ958" s="19"/>
      <c r="AK958" s="19"/>
      <c r="AL958" s="45" t="s">
        <v>548</v>
      </c>
      <c r="AM958" s="19"/>
      <c r="AN958" s="599"/>
      <c r="AO958" s="489" t="s">
        <v>7808</v>
      </c>
      <c r="AP958" s="368" t="s">
        <v>11249</v>
      </c>
      <c r="AQ958" s="403">
        <v>43891</v>
      </c>
      <c r="AR958" s="121" t="s">
        <v>11400</v>
      </c>
      <c r="AS958" s="495"/>
      <c r="AT958" s="495"/>
      <c r="AU958" s="495"/>
      <c r="AV958" s="495"/>
      <c r="AW958" s="495"/>
      <c r="AX958" s="495"/>
      <c r="AY958" s="495"/>
      <c r="AZ958" s="495"/>
      <c r="BA958" s="495"/>
      <c r="BB958" s="495"/>
      <c r="BC958" s="495"/>
      <c r="BD958" s="495"/>
    </row>
    <row r="959" spans="1:56" ht="26.25" customHeight="1">
      <c r="A959" s="362" t="s">
        <v>14837</v>
      </c>
      <c r="B959" s="362" t="s">
        <v>14834</v>
      </c>
      <c r="C959" s="362"/>
      <c r="D959" s="362" t="s">
        <v>14838</v>
      </c>
      <c r="E959" s="363"/>
      <c r="F959" s="18"/>
      <c r="G959" s="618"/>
      <c r="H959" s="379"/>
      <c r="I959" s="44"/>
      <c r="J959" s="23"/>
      <c r="K959" s="23"/>
      <c r="L959" s="23"/>
      <c r="M959" s="23"/>
      <c r="N959" s="23"/>
      <c r="O959" s="379"/>
      <c r="P959" s="365" t="s">
        <v>14839</v>
      </c>
      <c r="Q959" s="365"/>
      <c r="R959" s="365" t="s">
        <v>72</v>
      </c>
      <c r="S959" s="365" t="s">
        <v>14840</v>
      </c>
      <c r="T959" s="364" t="s">
        <v>6081</v>
      </c>
      <c r="U959" s="364">
        <v>2020</v>
      </c>
      <c r="V959" s="366" t="s">
        <v>14841</v>
      </c>
      <c r="W959" s="365" t="s">
        <v>11242</v>
      </c>
      <c r="X959" s="424"/>
      <c r="Y959" s="661" t="s">
        <v>14842</v>
      </c>
      <c r="Z959" s="363"/>
      <c r="AA959" s="375"/>
      <c r="AB959" s="363"/>
      <c r="AC959" s="363"/>
      <c r="AD959" s="363"/>
      <c r="AE959" s="363"/>
      <c r="AF959" s="363"/>
      <c r="AG959" s="363"/>
      <c r="AH959" s="365" t="s">
        <v>72</v>
      </c>
      <c r="AI959" s="424"/>
      <c r="AJ959" s="363"/>
      <c r="AK959" s="363"/>
      <c r="AL959" s="659" t="s">
        <v>548</v>
      </c>
      <c r="AM959" s="363"/>
      <c r="AN959" s="376" t="s">
        <v>14843</v>
      </c>
      <c r="AO959" s="639" t="s">
        <v>7808</v>
      </c>
      <c r="AP959" s="368" t="s">
        <v>11249</v>
      </c>
      <c r="AQ959" s="512">
        <v>44166</v>
      </c>
      <c r="AR959" s="373" t="s">
        <v>1598</v>
      </c>
      <c r="AS959" s="378"/>
      <c r="AT959" s="378"/>
      <c r="AU959" s="378"/>
      <c r="AV959" s="378"/>
      <c r="AW959" s="378"/>
      <c r="AX959" s="378"/>
      <c r="AY959" s="378"/>
      <c r="AZ959" s="378"/>
      <c r="BA959" s="378"/>
      <c r="BB959" s="378"/>
      <c r="BC959" s="378"/>
      <c r="BD959" s="378"/>
    </row>
    <row r="960" spans="1:56" ht="26.25" customHeight="1">
      <c r="A960" s="241" t="s">
        <v>14844</v>
      </c>
      <c r="B960" s="237" t="s">
        <v>8020</v>
      </c>
      <c r="C960" s="362"/>
      <c r="D960" s="241" t="s">
        <v>14845</v>
      </c>
      <c r="E960" s="128"/>
      <c r="F960" s="127"/>
      <c r="G960" s="453"/>
      <c r="H960" s="365"/>
      <c r="I960" s="44"/>
      <c r="J960" s="23"/>
      <c r="K960" s="23"/>
      <c r="L960" s="23"/>
      <c r="M960" s="23"/>
      <c r="N960" s="23"/>
      <c r="O960" s="365" t="s">
        <v>11353</v>
      </c>
      <c r="P960" s="365" t="s">
        <v>11353</v>
      </c>
      <c r="Q960" s="365"/>
      <c r="R960" s="365" t="s">
        <v>180</v>
      </c>
      <c r="S960" s="416"/>
      <c r="T960" s="416"/>
      <c r="U960" s="416"/>
      <c r="V960" s="392" t="s">
        <v>14846</v>
      </c>
      <c r="W960" s="128"/>
      <c r="X960" s="128"/>
      <c r="Y960" s="264" t="s">
        <v>14847</v>
      </c>
      <c r="Z960" s="128"/>
      <c r="AA960" s="128"/>
      <c r="AB960" s="128"/>
      <c r="AC960" s="128"/>
      <c r="AD960" s="128"/>
      <c r="AE960" s="128"/>
      <c r="AF960" s="128"/>
      <c r="AG960" s="128"/>
      <c r="AH960" s="128"/>
      <c r="AI960" s="128"/>
      <c r="AJ960" s="128"/>
      <c r="AK960" s="128"/>
      <c r="AL960" s="264" t="s">
        <v>548</v>
      </c>
      <c r="AM960" s="128"/>
      <c r="AN960" s="439"/>
      <c r="AO960" s="468" t="s">
        <v>14848</v>
      </c>
      <c r="AP960" s="368" t="s">
        <v>11249</v>
      </c>
      <c r="AQ960" s="441">
        <v>44007</v>
      </c>
      <c r="AR960" s="420" t="s">
        <v>14849</v>
      </c>
      <c r="AS960" s="421"/>
      <c r="AT960" s="421"/>
      <c r="AU960" s="421"/>
      <c r="AV960" s="421"/>
      <c r="AW960" s="421"/>
      <c r="AX960" s="421"/>
      <c r="AY960" s="421"/>
      <c r="AZ960" s="421"/>
      <c r="BA960" s="421"/>
      <c r="BB960" s="421"/>
      <c r="BC960" s="421"/>
      <c r="BD960" s="421"/>
    </row>
    <row r="961" spans="1:56" ht="26.25" customHeight="1">
      <c r="A961" s="241" t="s">
        <v>14850</v>
      </c>
      <c r="B961" s="237" t="s">
        <v>8020</v>
      </c>
      <c r="C961" s="362"/>
      <c r="D961" s="241" t="s">
        <v>14851</v>
      </c>
      <c r="E961" s="128"/>
      <c r="F961" s="127"/>
      <c r="G961" s="453"/>
      <c r="H961" s="586"/>
      <c r="I961" s="44"/>
      <c r="J961" s="23"/>
      <c r="K961" s="23"/>
      <c r="L961" s="23"/>
      <c r="M961" s="23"/>
      <c r="N961" s="23"/>
      <c r="O961" s="587" t="s">
        <v>14852</v>
      </c>
      <c r="P961" s="264" t="s">
        <v>12312</v>
      </c>
      <c r="Q961" s="264"/>
      <c r="R961" s="365" t="s">
        <v>180</v>
      </c>
      <c r="S961" s="416"/>
      <c r="T961" s="416"/>
      <c r="U961" s="416"/>
      <c r="V961" s="392" t="s">
        <v>14846</v>
      </c>
      <c r="W961" s="128"/>
      <c r="X961" s="128"/>
      <c r="Y961" s="264" t="s">
        <v>14853</v>
      </c>
      <c r="Z961" s="128"/>
      <c r="AA961" s="128"/>
      <c r="AB961" s="128"/>
      <c r="AC961" s="128"/>
      <c r="AD961" s="128"/>
      <c r="AE961" s="128"/>
      <c r="AF961" s="128"/>
      <c r="AG961" s="128"/>
      <c r="AH961" s="128"/>
      <c r="AI961" s="128"/>
      <c r="AJ961" s="128"/>
      <c r="AK961" s="128"/>
      <c r="AL961" s="264" t="s">
        <v>342</v>
      </c>
      <c r="AM961" s="128"/>
      <c r="AN961" s="439"/>
      <c r="AO961" s="485" t="s">
        <v>8029</v>
      </c>
      <c r="AP961" s="368" t="s">
        <v>11249</v>
      </c>
      <c r="AQ961" s="441">
        <v>44007</v>
      </c>
      <c r="AR961" s="420" t="s">
        <v>14849</v>
      </c>
      <c r="AS961" s="421"/>
      <c r="AT961" s="421"/>
      <c r="AU961" s="421"/>
      <c r="AV961" s="421"/>
      <c r="AW961" s="421"/>
      <c r="AX961" s="421"/>
      <c r="AY961" s="421"/>
      <c r="AZ961" s="421"/>
      <c r="BA961" s="421"/>
      <c r="BB961" s="421"/>
      <c r="BC961" s="421"/>
      <c r="BD961" s="421"/>
    </row>
    <row r="962" spans="1:56" ht="26.25" customHeight="1">
      <c r="A962" s="241" t="s">
        <v>14854</v>
      </c>
      <c r="B962" s="237" t="s">
        <v>8020</v>
      </c>
      <c r="C962" s="362"/>
      <c r="D962" s="241" t="s">
        <v>14855</v>
      </c>
      <c r="E962" s="128"/>
      <c r="F962" s="127"/>
      <c r="G962" s="453"/>
      <c r="H962" s="586"/>
      <c r="I962" s="44"/>
      <c r="J962" s="23"/>
      <c r="K962" s="23"/>
      <c r="L962" s="23"/>
      <c r="M962" s="23"/>
      <c r="N962" s="23"/>
      <c r="O962" s="587" t="s">
        <v>14856</v>
      </c>
      <c r="P962" s="264" t="s">
        <v>12270</v>
      </c>
      <c r="Q962" s="264"/>
      <c r="R962" s="365" t="s">
        <v>180</v>
      </c>
      <c r="S962" s="416"/>
      <c r="T962" s="416"/>
      <c r="U962" s="416"/>
      <c r="V962" s="392" t="s">
        <v>14846</v>
      </c>
      <c r="W962" s="128"/>
      <c r="X962" s="128"/>
      <c r="Y962" s="264" t="s">
        <v>14857</v>
      </c>
      <c r="Z962" s="128"/>
      <c r="AA962" s="128"/>
      <c r="AB962" s="128"/>
      <c r="AC962" s="128"/>
      <c r="AD962" s="128"/>
      <c r="AE962" s="128"/>
      <c r="AF962" s="128"/>
      <c r="AG962" s="128"/>
      <c r="AH962" s="128"/>
      <c r="AI962" s="128"/>
      <c r="AJ962" s="128"/>
      <c r="AK962" s="128"/>
      <c r="AL962" s="264" t="s">
        <v>342</v>
      </c>
      <c r="AM962" s="128"/>
      <c r="AN962" s="439"/>
      <c r="AO962" s="485" t="s">
        <v>8029</v>
      </c>
      <c r="AP962" s="368" t="s">
        <v>11249</v>
      </c>
      <c r="AQ962" s="441">
        <v>44007</v>
      </c>
      <c r="AR962" s="420" t="s">
        <v>14849</v>
      </c>
      <c r="AS962" s="421"/>
      <c r="AT962" s="421"/>
      <c r="AU962" s="421"/>
      <c r="AV962" s="421"/>
      <c r="AW962" s="421"/>
      <c r="AX962" s="421"/>
      <c r="AY962" s="421"/>
      <c r="AZ962" s="421"/>
      <c r="BA962" s="421"/>
      <c r="BB962" s="421"/>
      <c r="BC962" s="421"/>
      <c r="BD962" s="421"/>
    </row>
    <row r="963" spans="1:56" ht="26.25" customHeight="1">
      <c r="A963" s="241" t="s">
        <v>14858</v>
      </c>
      <c r="B963" s="237" t="s">
        <v>8020</v>
      </c>
      <c r="C963" s="362">
        <v>387</v>
      </c>
      <c r="D963" s="237" t="s">
        <v>14859</v>
      </c>
      <c r="E963" s="128" t="s">
        <v>77</v>
      </c>
      <c r="F963" s="127" t="s">
        <v>77</v>
      </c>
      <c r="G963" s="453" t="s">
        <v>14860</v>
      </c>
      <c r="H963" s="662"/>
      <c r="I963" s="44"/>
      <c r="J963" s="23"/>
      <c r="K963" s="23"/>
      <c r="L963" s="23"/>
      <c r="M963" s="23"/>
      <c r="N963" s="23"/>
      <c r="O963" s="663" t="s">
        <v>14861</v>
      </c>
      <c r="P963" s="128"/>
      <c r="Q963" s="128"/>
      <c r="R963" s="128"/>
      <c r="S963" s="416"/>
      <c r="T963" s="416"/>
      <c r="U963" s="416">
        <v>2018</v>
      </c>
      <c r="V963" s="392" t="s">
        <v>14846</v>
      </c>
      <c r="W963" s="128" t="s">
        <v>11242</v>
      </c>
      <c r="X963" s="128" t="s">
        <v>11242</v>
      </c>
      <c r="Y963" s="128" t="s">
        <v>11242</v>
      </c>
      <c r="Z963" s="128" t="s">
        <v>11242</v>
      </c>
      <c r="AA963" s="128"/>
      <c r="AB963" s="128"/>
      <c r="AC963" s="128"/>
      <c r="AD963" s="128"/>
      <c r="AE963" s="128"/>
      <c r="AF963" s="128"/>
      <c r="AG963" s="128"/>
      <c r="AH963" s="128"/>
      <c r="AI963" s="128"/>
      <c r="AJ963" s="128"/>
      <c r="AK963" s="128"/>
      <c r="AL963" s="264" t="s">
        <v>548</v>
      </c>
      <c r="AM963" s="128"/>
      <c r="AN963" s="439" t="s">
        <v>14862</v>
      </c>
      <c r="AO963" s="485" t="s">
        <v>8029</v>
      </c>
      <c r="AP963" s="368" t="s">
        <v>11249</v>
      </c>
      <c r="AQ963" s="441">
        <v>44007</v>
      </c>
      <c r="AR963" s="420" t="s">
        <v>14849</v>
      </c>
      <c r="AS963" s="421"/>
      <c r="AT963" s="421"/>
      <c r="AU963" s="421"/>
      <c r="AV963" s="421"/>
      <c r="AW963" s="421"/>
      <c r="AX963" s="421"/>
      <c r="AY963" s="421"/>
      <c r="AZ963" s="421"/>
      <c r="BA963" s="421"/>
      <c r="BB963" s="421"/>
      <c r="BC963" s="421"/>
      <c r="BD963" s="421"/>
    </row>
    <row r="964" spans="1:56" ht="26.25" customHeight="1">
      <c r="A964" s="241" t="s">
        <v>14863</v>
      </c>
      <c r="B964" s="241" t="s">
        <v>8020</v>
      </c>
      <c r="C964" s="362"/>
      <c r="D964" s="241" t="s">
        <v>14864</v>
      </c>
      <c r="E964" s="128"/>
      <c r="F964" s="127"/>
      <c r="G964" s="433" t="s">
        <v>11311</v>
      </c>
      <c r="H964" s="586"/>
      <c r="I964" s="44"/>
      <c r="J964" s="23"/>
      <c r="K964" s="23"/>
      <c r="L964" s="23"/>
      <c r="M964" s="23"/>
      <c r="N964" s="23"/>
      <c r="O964" s="587" t="s">
        <v>14865</v>
      </c>
      <c r="P964" s="264" t="s">
        <v>14866</v>
      </c>
      <c r="Q964" s="264"/>
      <c r="R964" s="365"/>
      <c r="S964" s="416"/>
      <c r="T964" s="416"/>
      <c r="U964" s="416"/>
      <c r="V964" s="392" t="s">
        <v>14846</v>
      </c>
      <c r="W964" s="128"/>
      <c r="X964" s="128"/>
      <c r="Y964" s="264" t="s">
        <v>14867</v>
      </c>
      <c r="Z964" s="128"/>
      <c r="AA964" s="128"/>
      <c r="AB964" s="128"/>
      <c r="AC964" s="128"/>
      <c r="AD964" s="128"/>
      <c r="AE964" s="128"/>
      <c r="AF964" s="128"/>
      <c r="AG964" s="128"/>
      <c r="AH964" s="128"/>
      <c r="AI964" s="128"/>
      <c r="AJ964" s="128"/>
      <c r="AK964" s="128"/>
      <c r="AL964" s="264" t="s">
        <v>266</v>
      </c>
      <c r="AM964" s="128"/>
      <c r="AN964" s="439"/>
      <c r="AO964" s="485" t="s">
        <v>8029</v>
      </c>
      <c r="AP964" s="368" t="s">
        <v>11249</v>
      </c>
      <c r="AQ964" s="441">
        <v>44007</v>
      </c>
      <c r="AR964" s="420" t="s">
        <v>14849</v>
      </c>
      <c r="AS964" s="421"/>
      <c r="AT964" s="421"/>
      <c r="AU964" s="421"/>
      <c r="AV964" s="421"/>
      <c r="AW964" s="421"/>
      <c r="AX964" s="421"/>
      <c r="AY964" s="421"/>
      <c r="AZ964" s="421"/>
      <c r="BA964" s="421"/>
      <c r="BB964" s="421"/>
      <c r="BC964" s="421"/>
      <c r="BD964" s="421"/>
    </row>
    <row r="965" spans="1:56" ht="26.25" customHeight="1">
      <c r="A965" s="241" t="s">
        <v>14868</v>
      </c>
      <c r="B965" s="237" t="s">
        <v>8020</v>
      </c>
      <c r="C965" s="362"/>
      <c r="D965" s="241" t="s">
        <v>14864</v>
      </c>
      <c r="E965" s="128"/>
      <c r="F965" s="127"/>
      <c r="G965" s="453"/>
      <c r="H965" s="365"/>
      <c r="I965" s="44"/>
      <c r="J965" s="23"/>
      <c r="K965" s="23"/>
      <c r="L965" s="23"/>
      <c r="M965" s="23"/>
      <c r="N965" s="23"/>
      <c r="O965" s="365" t="s">
        <v>11353</v>
      </c>
      <c r="P965" s="365" t="s">
        <v>11353</v>
      </c>
      <c r="Q965" s="365"/>
      <c r="R965" s="365" t="s">
        <v>180</v>
      </c>
      <c r="S965" s="416"/>
      <c r="T965" s="416"/>
      <c r="U965" s="416"/>
      <c r="V965" s="392" t="s">
        <v>14846</v>
      </c>
      <c r="W965" s="128"/>
      <c r="X965" s="128"/>
      <c r="Y965" s="264" t="s">
        <v>14869</v>
      </c>
      <c r="Z965" s="128"/>
      <c r="AA965" s="128"/>
      <c r="AB965" s="128"/>
      <c r="AC965" s="128"/>
      <c r="AD965" s="128"/>
      <c r="AE965" s="128"/>
      <c r="AF965" s="128"/>
      <c r="AG965" s="128"/>
      <c r="AH965" s="128"/>
      <c r="AI965" s="128"/>
      <c r="AJ965" s="128"/>
      <c r="AK965" s="128"/>
      <c r="AL965" s="128"/>
      <c r="AM965" s="128"/>
      <c r="AN965" s="439"/>
      <c r="AO965" s="485" t="s">
        <v>8029</v>
      </c>
      <c r="AP965" s="368" t="s">
        <v>11249</v>
      </c>
      <c r="AQ965" s="441">
        <v>43891</v>
      </c>
      <c r="AR965" s="420" t="s">
        <v>11400</v>
      </c>
      <c r="AS965" s="421"/>
      <c r="AT965" s="421"/>
      <c r="AU965" s="421"/>
      <c r="AV965" s="421"/>
      <c r="AW965" s="421"/>
      <c r="AX965" s="421"/>
      <c r="AY965" s="421"/>
      <c r="AZ965" s="421"/>
      <c r="BA965" s="421"/>
      <c r="BB965" s="421"/>
      <c r="BC965" s="421"/>
      <c r="BD965" s="421"/>
    </row>
    <row r="966" spans="1:56" ht="26.25" customHeight="1">
      <c r="A966" s="362" t="s">
        <v>14870</v>
      </c>
      <c r="B966" s="241" t="s">
        <v>8020</v>
      </c>
      <c r="C966" s="362"/>
      <c r="D966" s="362" t="s">
        <v>14871</v>
      </c>
      <c r="E966" s="365" t="s">
        <v>14872</v>
      </c>
      <c r="F966" s="218" t="s">
        <v>5</v>
      </c>
      <c r="G966" s="664" t="s">
        <v>14873</v>
      </c>
      <c r="H966" s="366" t="s">
        <v>14874</v>
      </c>
      <c r="I966" s="44"/>
      <c r="J966" s="23"/>
      <c r="K966" s="23"/>
      <c r="L966" s="23"/>
      <c r="M966" s="23"/>
      <c r="N966" s="23"/>
      <c r="O966" s="366" t="s">
        <v>14875</v>
      </c>
      <c r="P966" s="364" t="s">
        <v>14876</v>
      </c>
      <c r="Q966" s="364"/>
      <c r="R966" s="365"/>
      <c r="S966" s="375"/>
      <c r="T966" s="375"/>
      <c r="U966" s="375"/>
      <c r="V966" s="392" t="s">
        <v>14846</v>
      </c>
      <c r="W966" s="665"/>
      <c r="X966" s="665"/>
      <c r="Y966" s="365"/>
      <c r="Z966" s="375"/>
      <c r="AA966" s="665"/>
      <c r="AB966" s="665"/>
      <c r="AC966" s="666" t="s">
        <v>14877</v>
      </c>
      <c r="AD966" s="665"/>
      <c r="AE966" s="665"/>
      <c r="AF966" s="665"/>
      <c r="AG966" s="665"/>
      <c r="AH966" s="665"/>
      <c r="AI966" s="665"/>
      <c r="AJ966" s="665"/>
      <c r="AK966" s="665"/>
      <c r="AL966" s="666" t="s">
        <v>548</v>
      </c>
      <c r="AM966" s="665"/>
      <c r="AN966" s="367"/>
      <c r="AO966" s="485" t="s">
        <v>8029</v>
      </c>
      <c r="AP966" s="368" t="s">
        <v>11249</v>
      </c>
      <c r="AQ966" s="462">
        <v>44004</v>
      </c>
      <c r="AR966" s="463" t="s">
        <v>14878</v>
      </c>
      <c r="AS966" s="464"/>
      <c r="AT966" s="464"/>
      <c r="AU966" s="464"/>
      <c r="AV966" s="464"/>
      <c r="AW966" s="464"/>
      <c r="AX966" s="464"/>
      <c r="AY966" s="464"/>
      <c r="AZ966" s="464"/>
      <c r="BA966" s="464"/>
      <c r="BB966" s="464"/>
      <c r="BC966" s="464"/>
      <c r="BD966" s="464"/>
    </row>
    <row r="967" spans="1:56" ht="26.25" customHeight="1">
      <c r="A967" s="241" t="s">
        <v>14879</v>
      </c>
      <c r="B967" s="237" t="s">
        <v>8020</v>
      </c>
      <c r="C967" s="362"/>
      <c r="D967" s="241" t="s">
        <v>14871</v>
      </c>
      <c r="E967" s="128"/>
      <c r="F967" s="127"/>
      <c r="G967" s="453"/>
      <c r="H967" s="365"/>
      <c r="I967" s="44"/>
      <c r="J967" s="23"/>
      <c r="K967" s="23"/>
      <c r="L967" s="23"/>
      <c r="M967" s="23"/>
      <c r="N967" s="23"/>
      <c r="O967" s="365" t="s">
        <v>11353</v>
      </c>
      <c r="P967" s="365" t="s">
        <v>11353</v>
      </c>
      <c r="Q967" s="365"/>
      <c r="R967" s="365" t="s">
        <v>180</v>
      </c>
      <c r="S967" s="416"/>
      <c r="T967" s="416"/>
      <c r="U967" s="416"/>
      <c r="V967" s="392" t="s">
        <v>14846</v>
      </c>
      <c r="W967" s="128"/>
      <c r="X967" s="128"/>
      <c r="Y967" s="264" t="s">
        <v>14880</v>
      </c>
      <c r="Z967" s="128"/>
      <c r="AA967" s="128"/>
      <c r="AB967" s="128"/>
      <c r="AC967" s="128"/>
      <c r="AD967" s="128"/>
      <c r="AE967" s="128"/>
      <c r="AF967" s="128"/>
      <c r="AG967" s="128"/>
      <c r="AH967" s="128"/>
      <c r="AI967" s="128"/>
      <c r="AJ967" s="128"/>
      <c r="AK967" s="128"/>
      <c r="AL967" s="128"/>
      <c r="AM967" s="128"/>
      <c r="AN967" s="439"/>
      <c r="AO967" s="485" t="s">
        <v>8029</v>
      </c>
      <c r="AP967" s="368" t="s">
        <v>11249</v>
      </c>
      <c r="AQ967" s="441">
        <v>43891</v>
      </c>
      <c r="AR967" s="420" t="s">
        <v>11400</v>
      </c>
      <c r="AS967" s="421"/>
      <c r="AT967" s="421"/>
      <c r="AU967" s="421"/>
      <c r="AV967" s="421"/>
      <c r="AW967" s="421"/>
      <c r="AX967" s="421"/>
      <c r="AY967" s="421"/>
      <c r="AZ967" s="421"/>
      <c r="BA967" s="421"/>
      <c r="BB967" s="421"/>
      <c r="BC967" s="421"/>
      <c r="BD967" s="421"/>
    </row>
    <row r="968" spans="1:56" ht="26.25" customHeight="1">
      <c r="A968" s="241" t="s">
        <v>14881</v>
      </c>
      <c r="B968" s="237" t="s">
        <v>8020</v>
      </c>
      <c r="C968" s="362"/>
      <c r="D968" s="241" t="s">
        <v>14882</v>
      </c>
      <c r="E968" s="128"/>
      <c r="F968" s="127"/>
      <c r="G968" s="453"/>
      <c r="H968" s="365"/>
      <c r="I968" s="44"/>
      <c r="J968" s="23"/>
      <c r="K968" s="23"/>
      <c r="L968" s="23"/>
      <c r="M968" s="23"/>
      <c r="N968" s="23"/>
      <c r="O968" s="365" t="s">
        <v>11353</v>
      </c>
      <c r="P968" s="365" t="s">
        <v>11353</v>
      </c>
      <c r="Q968" s="365"/>
      <c r="R968" s="365" t="s">
        <v>180</v>
      </c>
      <c r="S968" s="416"/>
      <c r="T968" s="416"/>
      <c r="U968" s="416"/>
      <c r="V968" s="392" t="s">
        <v>14846</v>
      </c>
      <c r="W968" s="128"/>
      <c r="X968" s="128"/>
      <c r="Y968" s="264" t="s">
        <v>14883</v>
      </c>
      <c r="Z968" s="128"/>
      <c r="AA968" s="128"/>
      <c r="AB968" s="128"/>
      <c r="AC968" s="128"/>
      <c r="AD968" s="128"/>
      <c r="AE968" s="128"/>
      <c r="AF968" s="128"/>
      <c r="AG968" s="128"/>
      <c r="AH968" s="128"/>
      <c r="AI968" s="128"/>
      <c r="AJ968" s="128"/>
      <c r="AK968" s="128"/>
      <c r="AL968" s="128"/>
      <c r="AM968" s="128"/>
      <c r="AN968" s="439"/>
      <c r="AO968" s="485" t="s">
        <v>8029</v>
      </c>
      <c r="AP968" s="368" t="s">
        <v>11249</v>
      </c>
      <c r="AQ968" s="441">
        <v>43891</v>
      </c>
      <c r="AR968" s="420" t="s">
        <v>11400</v>
      </c>
      <c r="AS968" s="421"/>
      <c r="AT968" s="421"/>
      <c r="AU968" s="421"/>
      <c r="AV968" s="421"/>
      <c r="AW968" s="421"/>
      <c r="AX968" s="421"/>
      <c r="AY968" s="421"/>
      <c r="AZ968" s="421"/>
      <c r="BA968" s="421"/>
      <c r="BB968" s="421"/>
      <c r="BC968" s="421"/>
      <c r="BD968" s="421"/>
    </row>
    <row r="969" spans="1:56" ht="26.25" customHeight="1">
      <c r="A969" s="241" t="s">
        <v>14884</v>
      </c>
      <c r="B969" s="241" t="s">
        <v>8020</v>
      </c>
      <c r="C969" s="362"/>
      <c r="D969" s="241" t="s">
        <v>14885</v>
      </c>
      <c r="E969" s="128"/>
      <c r="F969" s="127"/>
      <c r="G969" s="433" t="s">
        <v>14886</v>
      </c>
      <c r="H969" s="586"/>
      <c r="I969" s="44"/>
      <c r="J969" s="23"/>
      <c r="K969" s="23"/>
      <c r="L969" s="23"/>
      <c r="M969" s="23"/>
      <c r="N969" s="23"/>
      <c r="O969" s="587" t="s">
        <v>14887</v>
      </c>
      <c r="P969" s="264" t="s">
        <v>14888</v>
      </c>
      <c r="Q969" s="264" t="s">
        <v>14889</v>
      </c>
      <c r="R969" s="128"/>
      <c r="S969" s="416"/>
      <c r="T969" s="417" t="s">
        <v>1281</v>
      </c>
      <c r="U969" s="416"/>
      <c r="V969" s="392" t="s">
        <v>14846</v>
      </c>
      <c r="W969" s="128"/>
      <c r="X969" s="128"/>
      <c r="Y969" s="128"/>
      <c r="Z969" s="128"/>
      <c r="AA969" s="128"/>
      <c r="AB969" s="128"/>
      <c r="AC969" s="128"/>
      <c r="AD969" s="128"/>
      <c r="AE969" s="128"/>
      <c r="AF969" s="128"/>
      <c r="AG969" s="128"/>
      <c r="AH969" s="128"/>
      <c r="AI969" s="128"/>
      <c r="AJ969" s="128"/>
      <c r="AK969" s="128"/>
      <c r="AL969" s="264" t="s">
        <v>548</v>
      </c>
      <c r="AM969" s="128"/>
      <c r="AN969" s="439"/>
      <c r="AO969" s="485" t="s">
        <v>8029</v>
      </c>
      <c r="AP969" s="368" t="s">
        <v>11249</v>
      </c>
      <c r="AQ969" s="441">
        <v>44007</v>
      </c>
      <c r="AR969" s="420" t="s">
        <v>14849</v>
      </c>
      <c r="AS969" s="421"/>
      <c r="AT969" s="421"/>
      <c r="AU969" s="421"/>
      <c r="AV969" s="421"/>
      <c r="AW969" s="421"/>
      <c r="AX969" s="421"/>
      <c r="AY969" s="421"/>
      <c r="AZ969" s="421"/>
      <c r="BA969" s="421"/>
      <c r="BB969" s="421"/>
      <c r="BC969" s="421"/>
      <c r="BD969" s="421"/>
    </row>
    <row r="970" spans="1:56" ht="26.25" customHeight="1">
      <c r="A970" s="241" t="s">
        <v>14890</v>
      </c>
      <c r="B970" s="237" t="s">
        <v>8020</v>
      </c>
      <c r="C970" s="362"/>
      <c r="D970" s="241" t="s">
        <v>14891</v>
      </c>
      <c r="E970" s="128"/>
      <c r="F970" s="127"/>
      <c r="G970" s="453"/>
      <c r="H970" s="586"/>
      <c r="I970" s="44"/>
      <c r="J970" s="23"/>
      <c r="K970" s="23"/>
      <c r="L970" s="23"/>
      <c r="M970" s="23"/>
      <c r="N970" s="23"/>
      <c r="O970" s="587" t="s">
        <v>14892</v>
      </c>
      <c r="P970" s="264" t="s">
        <v>12856</v>
      </c>
      <c r="Q970" s="264"/>
      <c r="R970" s="365" t="s">
        <v>180</v>
      </c>
      <c r="S970" s="416"/>
      <c r="T970" s="416"/>
      <c r="U970" s="416"/>
      <c r="V970" s="392" t="s">
        <v>14846</v>
      </c>
      <c r="W970" s="128"/>
      <c r="X970" s="128"/>
      <c r="Y970" s="264" t="s">
        <v>14893</v>
      </c>
      <c r="Z970" s="128"/>
      <c r="AA970" s="128"/>
      <c r="AB970" s="128"/>
      <c r="AC970" s="128"/>
      <c r="AD970" s="128"/>
      <c r="AE970" s="128"/>
      <c r="AF970" s="128"/>
      <c r="AG970" s="128"/>
      <c r="AH970" s="128"/>
      <c r="AI970" s="128"/>
      <c r="AJ970" s="128"/>
      <c r="AK970" s="128"/>
      <c r="AL970" s="264" t="s">
        <v>342</v>
      </c>
      <c r="AM970" s="128"/>
      <c r="AN970" s="439"/>
      <c r="AO970" s="485" t="s">
        <v>8029</v>
      </c>
      <c r="AP970" s="368" t="s">
        <v>11249</v>
      </c>
      <c r="AQ970" s="441">
        <v>44007</v>
      </c>
      <c r="AR970" s="420" t="s">
        <v>14849</v>
      </c>
      <c r="AS970" s="421"/>
      <c r="AT970" s="421"/>
      <c r="AU970" s="421"/>
      <c r="AV970" s="421"/>
      <c r="AW970" s="421"/>
      <c r="AX970" s="421"/>
      <c r="AY970" s="421"/>
      <c r="AZ970" s="421"/>
      <c r="BA970" s="421"/>
      <c r="BB970" s="421"/>
      <c r="BC970" s="421"/>
      <c r="BD970" s="421"/>
    </row>
    <row r="971" spans="1:56" ht="26.25" customHeight="1">
      <c r="A971" s="241" t="s">
        <v>14894</v>
      </c>
      <c r="B971" s="237" t="s">
        <v>8020</v>
      </c>
      <c r="C971" s="362"/>
      <c r="D971" s="241" t="s">
        <v>14895</v>
      </c>
      <c r="E971" s="128"/>
      <c r="F971" s="127"/>
      <c r="G971" s="453"/>
      <c r="H971" s="586"/>
      <c r="I971" s="44"/>
      <c r="J971" s="23"/>
      <c r="K971" s="23"/>
      <c r="L971" s="23"/>
      <c r="M971" s="23"/>
      <c r="N971" s="23"/>
      <c r="O971" s="587" t="s">
        <v>14896</v>
      </c>
      <c r="P971" s="264" t="s">
        <v>11339</v>
      </c>
      <c r="Q971" s="264"/>
      <c r="R971" s="365" t="s">
        <v>180</v>
      </c>
      <c r="S971" s="416"/>
      <c r="T971" s="416"/>
      <c r="U971" s="416"/>
      <c r="V971" s="392" t="s">
        <v>14846</v>
      </c>
      <c r="W971" s="128"/>
      <c r="X971" s="128"/>
      <c r="Y971" s="264" t="s">
        <v>14897</v>
      </c>
      <c r="Z971" s="128"/>
      <c r="AA971" s="128"/>
      <c r="AB971" s="128"/>
      <c r="AC971" s="128"/>
      <c r="AD971" s="128"/>
      <c r="AE971" s="128"/>
      <c r="AF971" s="128"/>
      <c r="AG971" s="128"/>
      <c r="AH971" s="128"/>
      <c r="AI971" s="128"/>
      <c r="AJ971" s="128"/>
      <c r="AK971" s="128"/>
      <c r="AL971" s="264" t="s">
        <v>342</v>
      </c>
      <c r="AM971" s="128"/>
      <c r="AN971" s="439"/>
      <c r="AO971" s="485" t="s">
        <v>8029</v>
      </c>
      <c r="AP971" s="368" t="s">
        <v>11249</v>
      </c>
      <c r="AQ971" s="441">
        <v>43891</v>
      </c>
      <c r="AR971" s="420" t="s">
        <v>11400</v>
      </c>
      <c r="AS971" s="421"/>
      <c r="AT971" s="421"/>
      <c r="AU971" s="421"/>
      <c r="AV971" s="421"/>
      <c r="AW971" s="421"/>
      <c r="AX971" s="421"/>
      <c r="AY971" s="421"/>
      <c r="AZ971" s="421"/>
      <c r="BA971" s="421"/>
      <c r="BB971" s="421"/>
      <c r="BC971" s="421"/>
      <c r="BD971" s="421"/>
    </row>
    <row r="972" spans="1:56" ht="26.25" customHeight="1">
      <c r="A972" s="398" t="s">
        <v>14894</v>
      </c>
      <c r="B972" s="442" t="s">
        <v>8020</v>
      </c>
      <c r="C972" s="443">
        <v>259</v>
      </c>
      <c r="D972" s="442" t="s">
        <v>8064</v>
      </c>
      <c r="E972" s="267" t="s">
        <v>12588</v>
      </c>
      <c r="F972" s="63" t="s">
        <v>8065</v>
      </c>
      <c r="G972" s="63" t="s">
        <v>8066</v>
      </c>
      <c r="H972" s="444" t="s">
        <v>49</v>
      </c>
      <c r="I972" s="44"/>
      <c r="J972" s="23"/>
      <c r="K972" s="23"/>
      <c r="L972" s="23"/>
      <c r="M972" s="23"/>
      <c r="N972" s="23"/>
      <c r="O972" s="114" t="s">
        <v>14898</v>
      </c>
      <c r="P972" s="63" t="s">
        <v>8070</v>
      </c>
      <c r="Q972" s="63"/>
      <c r="R972" s="63" t="s">
        <v>180</v>
      </c>
      <c r="S972" s="63" t="s">
        <v>8071</v>
      </c>
      <c r="T972" s="400" t="s">
        <v>786</v>
      </c>
      <c r="U972" s="400">
        <v>2014</v>
      </c>
      <c r="V972" s="400" t="s">
        <v>8072</v>
      </c>
      <c r="W972" s="400" t="s">
        <v>11242</v>
      </c>
      <c r="X972" s="400" t="s">
        <v>11242</v>
      </c>
      <c r="Y972" s="400" t="s">
        <v>8073</v>
      </c>
      <c r="Z972" s="400" t="s">
        <v>11242</v>
      </c>
      <c r="AA972" s="455" t="s">
        <v>8074</v>
      </c>
      <c r="AB972" s="400"/>
      <c r="AC972" s="400"/>
      <c r="AD972" s="445"/>
      <c r="AE972" s="446"/>
      <c r="AF972" s="447"/>
      <c r="AG972" s="447"/>
      <c r="AH972" s="447"/>
      <c r="AI972" s="447"/>
      <c r="AJ972" s="447"/>
      <c r="AK972" s="447"/>
      <c r="AL972" s="447"/>
      <c r="AM972" s="448">
        <v>16</v>
      </c>
      <c r="AN972" s="449" t="s">
        <v>8075</v>
      </c>
      <c r="AO972" s="449" t="s">
        <v>8029</v>
      </c>
      <c r="AP972" s="368" t="s">
        <v>11249</v>
      </c>
      <c r="AQ972" s="450">
        <v>44020</v>
      </c>
      <c r="AR972" s="448" t="s">
        <v>111</v>
      </c>
    </row>
    <row r="973" spans="1:56" ht="26.25" customHeight="1">
      <c r="A973" s="241" t="s">
        <v>14899</v>
      </c>
      <c r="B973" s="237" t="s">
        <v>8020</v>
      </c>
      <c r="C973" s="362"/>
      <c r="D973" s="241" t="s">
        <v>14900</v>
      </c>
      <c r="E973" s="128"/>
      <c r="F973" s="127"/>
      <c r="G973" s="453"/>
      <c r="H973" s="365"/>
      <c r="I973" s="44"/>
      <c r="J973" s="23"/>
      <c r="K973" s="23"/>
      <c r="L973" s="23"/>
      <c r="M973" s="23"/>
      <c r="N973" s="23"/>
      <c r="O973" s="365" t="s">
        <v>11353</v>
      </c>
      <c r="P973" s="365" t="s">
        <v>11353</v>
      </c>
      <c r="Q973" s="365"/>
      <c r="R973" s="365" t="s">
        <v>180</v>
      </c>
      <c r="S973" s="416"/>
      <c r="T973" s="416"/>
      <c r="U973" s="416"/>
      <c r="V973" s="392" t="s">
        <v>14846</v>
      </c>
      <c r="W973" s="128"/>
      <c r="X973" s="128"/>
      <c r="Y973" s="264" t="s">
        <v>14901</v>
      </c>
      <c r="Z973" s="128"/>
      <c r="AA973" s="128"/>
      <c r="AB973" s="128"/>
      <c r="AC973" s="128"/>
      <c r="AD973" s="128"/>
      <c r="AE973" s="128"/>
      <c r="AF973" s="128"/>
      <c r="AG973" s="128"/>
      <c r="AH973" s="128"/>
      <c r="AI973" s="128"/>
      <c r="AJ973" s="128"/>
      <c r="AK973" s="128"/>
      <c r="AL973" s="128"/>
      <c r="AM973" s="128"/>
      <c r="AN973" s="439"/>
      <c r="AO973" s="485" t="s">
        <v>8029</v>
      </c>
      <c r="AP973" s="368" t="s">
        <v>11249</v>
      </c>
      <c r="AQ973" s="441">
        <v>44000</v>
      </c>
      <c r="AR973" s="420" t="s">
        <v>14902</v>
      </c>
      <c r="AS973" s="421"/>
      <c r="AT973" s="421"/>
      <c r="AU973" s="421"/>
      <c r="AV973" s="421"/>
      <c r="AW973" s="421"/>
      <c r="AX973" s="421"/>
      <c r="AY973" s="421"/>
      <c r="AZ973" s="421"/>
      <c r="BA973" s="421"/>
      <c r="BB973" s="421"/>
      <c r="BC973" s="421"/>
      <c r="BD973" s="421"/>
    </row>
    <row r="974" spans="1:56" ht="26.25" customHeight="1">
      <c r="A974" s="241" t="s">
        <v>14903</v>
      </c>
      <c r="B974" s="237" t="s">
        <v>8020</v>
      </c>
      <c r="C974" s="362"/>
      <c r="D974" s="241" t="s">
        <v>14855</v>
      </c>
      <c r="E974" s="128"/>
      <c r="F974" s="127"/>
      <c r="G974" s="453"/>
      <c r="H974" s="264"/>
      <c r="I974" s="44"/>
      <c r="J974" s="23"/>
      <c r="K974" s="23"/>
      <c r="L974" s="23"/>
      <c r="M974" s="23"/>
      <c r="N974" s="23"/>
      <c r="O974" s="264" t="s">
        <v>14904</v>
      </c>
      <c r="P974" s="264" t="s">
        <v>12320</v>
      </c>
      <c r="Q974" s="264"/>
      <c r="R974" s="365" t="s">
        <v>180</v>
      </c>
      <c r="S974" s="416"/>
      <c r="T974" s="416"/>
      <c r="U974" s="416"/>
      <c r="V974" s="392" t="s">
        <v>14846</v>
      </c>
      <c r="W974" s="128"/>
      <c r="X974" s="128"/>
      <c r="Y974" s="264" t="s">
        <v>14905</v>
      </c>
      <c r="Z974" s="128"/>
      <c r="AA974" s="128"/>
      <c r="AB974" s="128"/>
      <c r="AC974" s="128"/>
      <c r="AD974" s="128"/>
      <c r="AE974" s="128"/>
      <c r="AF974" s="128"/>
      <c r="AG974" s="128"/>
      <c r="AH974" s="128"/>
      <c r="AI974" s="128"/>
      <c r="AJ974" s="128"/>
      <c r="AK974" s="128"/>
      <c r="AL974" s="264" t="s">
        <v>342</v>
      </c>
      <c r="AM974" s="128"/>
      <c r="AN974" s="439"/>
      <c r="AO974" s="485" t="s">
        <v>8029</v>
      </c>
      <c r="AP974" s="368" t="s">
        <v>11249</v>
      </c>
      <c r="AQ974" s="441">
        <v>44007</v>
      </c>
      <c r="AR974" s="420" t="s">
        <v>14849</v>
      </c>
      <c r="AS974" s="421"/>
      <c r="AT974" s="421"/>
      <c r="AU974" s="421"/>
      <c r="AV974" s="421"/>
      <c r="AW974" s="421"/>
      <c r="AX974" s="421"/>
      <c r="AY974" s="421"/>
      <c r="AZ974" s="421"/>
      <c r="BA974" s="421"/>
      <c r="BB974" s="421"/>
      <c r="BC974" s="421"/>
      <c r="BD974" s="421"/>
    </row>
    <row r="975" spans="1:56" ht="26.25" customHeight="1">
      <c r="A975" s="241" t="s">
        <v>14906</v>
      </c>
      <c r="B975" s="237" t="s">
        <v>8020</v>
      </c>
      <c r="C975" s="362"/>
      <c r="D975" s="241" t="s">
        <v>14855</v>
      </c>
      <c r="E975" s="128"/>
      <c r="F975" s="127"/>
      <c r="G975" s="453"/>
      <c r="H975" s="365"/>
      <c r="I975" s="44"/>
      <c r="J975" s="23"/>
      <c r="K975" s="23"/>
      <c r="L975" s="23"/>
      <c r="M975" s="23"/>
      <c r="N975" s="23"/>
      <c r="O975" s="365" t="s">
        <v>11353</v>
      </c>
      <c r="P975" s="264" t="s">
        <v>49</v>
      </c>
      <c r="Q975" s="264"/>
      <c r="R975" s="365" t="s">
        <v>180</v>
      </c>
      <c r="S975" s="416"/>
      <c r="T975" s="416"/>
      <c r="U975" s="416"/>
      <c r="V975" s="392" t="s">
        <v>14846</v>
      </c>
      <c r="W975" s="128"/>
      <c r="X975" s="128"/>
      <c r="Y975" s="264" t="s">
        <v>14907</v>
      </c>
      <c r="Z975" s="128"/>
      <c r="AA975" s="128"/>
      <c r="AB975" s="128"/>
      <c r="AC975" s="128"/>
      <c r="AD975" s="128"/>
      <c r="AE975" s="128"/>
      <c r="AF975" s="128"/>
      <c r="AG975" s="128"/>
      <c r="AH975" s="128"/>
      <c r="AI975" s="128"/>
      <c r="AJ975" s="128"/>
      <c r="AK975" s="128"/>
      <c r="AL975" s="128"/>
      <c r="AM975" s="128"/>
      <c r="AN975" s="439"/>
      <c r="AO975" s="485" t="s">
        <v>8029</v>
      </c>
      <c r="AP975" s="368" t="s">
        <v>11249</v>
      </c>
      <c r="AQ975" s="441">
        <v>43891</v>
      </c>
      <c r="AR975" s="420" t="s">
        <v>11400</v>
      </c>
      <c r="AS975" s="421"/>
      <c r="AT975" s="421"/>
      <c r="AU975" s="421"/>
      <c r="AV975" s="421"/>
      <c r="AW975" s="421"/>
      <c r="AX975" s="421"/>
      <c r="AY975" s="421"/>
      <c r="AZ975" s="421"/>
      <c r="BA975" s="421"/>
      <c r="BB975" s="421"/>
      <c r="BC975" s="421"/>
      <c r="BD975" s="421"/>
    </row>
    <row r="976" spans="1:56" ht="26.25" customHeight="1">
      <c r="A976" s="241" t="s">
        <v>14908</v>
      </c>
      <c r="B976" s="237" t="s">
        <v>8020</v>
      </c>
      <c r="C976" s="362"/>
      <c r="D976" s="241" t="s">
        <v>14909</v>
      </c>
      <c r="E976" s="128"/>
      <c r="F976" s="127"/>
      <c r="G976" s="453"/>
      <c r="H976" s="586"/>
      <c r="I976" s="44"/>
      <c r="J976" s="23"/>
      <c r="K976" s="23"/>
      <c r="L976" s="23"/>
      <c r="M976" s="23"/>
      <c r="N976" s="23"/>
      <c r="O976" s="587" t="s">
        <v>14910</v>
      </c>
      <c r="P976" s="264" t="s">
        <v>11306</v>
      </c>
      <c r="Q976" s="264"/>
      <c r="R976" s="365" t="s">
        <v>180</v>
      </c>
      <c r="S976" s="416"/>
      <c r="T976" s="416"/>
      <c r="U976" s="416"/>
      <c r="V976" s="392" t="s">
        <v>14846</v>
      </c>
      <c r="W976" s="128"/>
      <c r="X976" s="128"/>
      <c r="Y976" s="264" t="s">
        <v>14911</v>
      </c>
      <c r="Z976" s="128"/>
      <c r="AA976" s="128"/>
      <c r="AB976" s="128"/>
      <c r="AC976" s="128"/>
      <c r="AD976" s="128"/>
      <c r="AE976" s="128"/>
      <c r="AF976" s="128"/>
      <c r="AG976" s="128"/>
      <c r="AH976" s="128"/>
      <c r="AI976" s="128"/>
      <c r="AJ976" s="128"/>
      <c r="AK976" s="128"/>
      <c r="AL976" s="264" t="s">
        <v>342</v>
      </c>
      <c r="AM976" s="128"/>
      <c r="AN976" s="439"/>
      <c r="AO976" s="485" t="s">
        <v>8029</v>
      </c>
      <c r="AP976" s="368" t="s">
        <v>11249</v>
      </c>
      <c r="AQ976" s="441">
        <v>44007</v>
      </c>
      <c r="AR976" s="420" t="s">
        <v>14849</v>
      </c>
      <c r="AS976" s="421"/>
      <c r="AT976" s="421"/>
      <c r="AU976" s="421"/>
      <c r="AV976" s="421"/>
      <c r="AW976" s="421"/>
      <c r="AX976" s="421"/>
      <c r="AY976" s="421"/>
      <c r="AZ976" s="421"/>
      <c r="BA976" s="421"/>
      <c r="BB976" s="421"/>
      <c r="BC976" s="421"/>
      <c r="BD976" s="421"/>
    </row>
    <row r="977" spans="1:56" ht="26.25" customHeight="1">
      <c r="A977" s="442" t="s">
        <v>14912</v>
      </c>
      <c r="B977" s="442" t="s">
        <v>8020</v>
      </c>
      <c r="C977" s="443">
        <v>263</v>
      </c>
      <c r="D977" s="442" t="s">
        <v>14913</v>
      </c>
      <c r="E977" s="454" t="s">
        <v>12916</v>
      </c>
      <c r="F977" s="444" t="s">
        <v>14914</v>
      </c>
      <c r="G977" s="63" t="s">
        <v>14915</v>
      </c>
      <c r="H977" s="444" t="s">
        <v>14916</v>
      </c>
      <c r="I977" s="44"/>
      <c r="J977" s="23"/>
      <c r="K977" s="23"/>
      <c r="L977" s="23"/>
      <c r="M977" s="23"/>
      <c r="N977" s="23"/>
      <c r="O977" s="63" t="s">
        <v>14917</v>
      </c>
      <c r="P977" s="63"/>
      <c r="Q977" s="63"/>
      <c r="R977" s="63"/>
      <c r="S977" s="63"/>
      <c r="T977" s="400"/>
      <c r="U977" s="400"/>
      <c r="V977" s="455" t="s">
        <v>11242</v>
      </c>
      <c r="W977" s="400"/>
      <c r="X977" s="400"/>
      <c r="Y977" s="400"/>
      <c r="Z977" s="400"/>
      <c r="AA977" s="400"/>
      <c r="AB977" s="400"/>
      <c r="AC977" s="400"/>
      <c r="AD977" s="445"/>
      <c r="AE977" s="446"/>
      <c r="AF977" s="447"/>
      <c r="AG977" s="447"/>
      <c r="AH977" s="447"/>
      <c r="AI977" s="447"/>
      <c r="AJ977" s="447"/>
      <c r="AK977" s="447"/>
      <c r="AL977" s="447"/>
      <c r="AM977" s="448">
        <v>37</v>
      </c>
      <c r="AN977" s="449" t="s">
        <v>14918</v>
      </c>
      <c r="AO977" s="449" t="s">
        <v>8029</v>
      </c>
      <c r="AP977" s="368" t="s">
        <v>11249</v>
      </c>
      <c r="AQ977" s="450">
        <v>44020</v>
      </c>
      <c r="AR977" s="448" t="s">
        <v>111</v>
      </c>
    </row>
    <row r="978" spans="1:56" ht="26.25" customHeight="1">
      <c r="A978" s="362" t="s">
        <v>14919</v>
      </c>
      <c r="B978" s="362" t="s">
        <v>8020</v>
      </c>
      <c r="C978" s="362"/>
      <c r="D978" s="362" t="s">
        <v>14920</v>
      </c>
      <c r="E978" s="365" t="s">
        <v>14921</v>
      </c>
      <c r="F978" s="221"/>
      <c r="G978" s="363"/>
      <c r="H978" s="366" t="s">
        <v>14874</v>
      </c>
      <c r="I978" s="44"/>
      <c r="J978" s="23"/>
      <c r="K978" s="23"/>
      <c r="L978" s="23"/>
      <c r="M978" s="23"/>
      <c r="N978" s="23"/>
      <c r="O978" s="379"/>
      <c r="P978" s="364" t="s">
        <v>14922</v>
      </c>
      <c r="Q978" s="364" t="s">
        <v>14923</v>
      </c>
      <c r="R978" s="365"/>
      <c r="S978" s="375"/>
      <c r="T978" s="375"/>
      <c r="U978" s="375"/>
      <c r="V978" s="641"/>
      <c r="W978" s="665"/>
      <c r="X978" s="665"/>
      <c r="Y978" s="363"/>
      <c r="Z978" s="375"/>
      <c r="AA978" s="665"/>
      <c r="AB978" s="665"/>
      <c r="AC978" s="665"/>
      <c r="AD978" s="665"/>
      <c r="AE978" s="665"/>
      <c r="AF978" s="665"/>
      <c r="AG978" s="665"/>
      <c r="AH978" s="665"/>
      <c r="AI978" s="665"/>
      <c r="AJ978" s="665"/>
      <c r="AK978" s="665"/>
      <c r="AL978" s="666"/>
      <c r="AM978" s="665"/>
      <c r="AN978" s="367"/>
      <c r="AO978" s="485" t="s">
        <v>8029</v>
      </c>
      <c r="AP978" s="368" t="s">
        <v>11249</v>
      </c>
      <c r="AQ978" s="462">
        <v>44088</v>
      </c>
      <c r="AR978" s="463" t="s">
        <v>39</v>
      </c>
      <c r="AS978" s="464"/>
      <c r="AT978" s="464"/>
      <c r="AU978" s="464"/>
      <c r="AV978" s="464"/>
      <c r="AW978" s="464"/>
      <c r="AX978" s="464"/>
      <c r="AY978" s="464"/>
      <c r="AZ978" s="464"/>
      <c r="BA978" s="464"/>
      <c r="BB978" s="464"/>
      <c r="BC978" s="464"/>
      <c r="BD978" s="464"/>
    </row>
    <row r="979" spans="1:56" ht="26.25" customHeight="1">
      <c r="A979" s="237" t="s">
        <v>14924</v>
      </c>
      <c r="B979" s="237" t="s">
        <v>8020</v>
      </c>
      <c r="C979" s="362">
        <v>388</v>
      </c>
      <c r="D979" s="237" t="s">
        <v>14925</v>
      </c>
      <c r="E979" s="128" t="s">
        <v>77</v>
      </c>
      <c r="F979" s="127" t="s">
        <v>77</v>
      </c>
      <c r="G979" s="453" t="s">
        <v>14926</v>
      </c>
      <c r="H979" s="586"/>
      <c r="I979" s="44"/>
      <c r="J979" s="23"/>
      <c r="K979" s="23"/>
      <c r="L979" s="23"/>
      <c r="M979" s="23"/>
      <c r="N979" s="23"/>
      <c r="O979" s="587" t="s">
        <v>14927</v>
      </c>
      <c r="P979" s="264" t="s">
        <v>14928</v>
      </c>
      <c r="Q979" s="264"/>
      <c r="R979" s="128" t="s">
        <v>72</v>
      </c>
      <c r="S979" s="208" t="s">
        <v>14929</v>
      </c>
      <c r="T979" s="416"/>
      <c r="U979" s="416"/>
      <c r="V979" s="264" t="s">
        <v>14930</v>
      </c>
      <c r="W979" s="128" t="s">
        <v>11242</v>
      </c>
      <c r="X979" s="128"/>
      <c r="Y979" s="128"/>
      <c r="Z979" s="128"/>
      <c r="AA979" s="128"/>
      <c r="AB979" s="128"/>
      <c r="AC979" s="128"/>
      <c r="AD979" s="128"/>
      <c r="AE979" s="128"/>
      <c r="AF979" s="128"/>
      <c r="AG979" s="128"/>
      <c r="AH979" s="128"/>
      <c r="AI979" s="128"/>
      <c r="AJ979" s="128"/>
      <c r="AK979" s="128"/>
      <c r="AL979" s="264" t="s">
        <v>548</v>
      </c>
      <c r="AM979" s="128"/>
      <c r="AN979" s="439" t="s">
        <v>14931</v>
      </c>
      <c r="AO979" s="485" t="s">
        <v>8029</v>
      </c>
      <c r="AP979" s="368" t="s">
        <v>11249</v>
      </c>
      <c r="AQ979" s="441">
        <v>44007</v>
      </c>
      <c r="AR979" s="420" t="s">
        <v>14849</v>
      </c>
      <c r="AS979" s="421"/>
      <c r="AT979" s="421"/>
      <c r="AU979" s="421"/>
      <c r="AV979" s="421"/>
      <c r="AW979" s="421"/>
      <c r="AX979" s="421"/>
      <c r="AY979" s="421"/>
      <c r="AZ979" s="421"/>
      <c r="BA979" s="421"/>
      <c r="BB979" s="421"/>
      <c r="BC979" s="421"/>
      <c r="BD979" s="421"/>
    </row>
    <row r="980" spans="1:56" ht="26.25" customHeight="1">
      <c r="A980" s="241" t="s">
        <v>14932</v>
      </c>
      <c r="B980" s="237" t="s">
        <v>8020</v>
      </c>
      <c r="C980" s="362"/>
      <c r="D980" s="241" t="s">
        <v>14933</v>
      </c>
      <c r="E980" s="128"/>
      <c r="F980" s="127"/>
      <c r="G980" s="453"/>
      <c r="H980" s="586"/>
      <c r="I980" s="44"/>
      <c r="J980" s="23"/>
      <c r="K980" s="23"/>
      <c r="L980" s="23"/>
      <c r="M980" s="23"/>
      <c r="N980" s="23"/>
      <c r="O980" s="587" t="s">
        <v>14934</v>
      </c>
      <c r="P980" s="264" t="s">
        <v>12385</v>
      </c>
      <c r="Q980" s="264"/>
      <c r="R980" s="365" t="s">
        <v>180</v>
      </c>
      <c r="S980" s="416"/>
      <c r="T980" s="416"/>
      <c r="U980" s="416"/>
      <c r="V980" s="392" t="s">
        <v>14846</v>
      </c>
      <c r="W980" s="128"/>
      <c r="X980" s="128"/>
      <c r="Y980" s="264" t="s">
        <v>14935</v>
      </c>
      <c r="Z980" s="128"/>
      <c r="AA980" s="128"/>
      <c r="AB980" s="128"/>
      <c r="AC980" s="128"/>
      <c r="AD980" s="128"/>
      <c r="AE980" s="128"/>
      <c r="AF980" s="128"/>
      <c r="AG980" s="128"/>
      <c r="AH980" s="128"/>
      <c r="AI980" s="128"/>
      <c r="AJ980" s="128"/>
      <c r="AK980" s="128"/>
      <c r="AL980" s="264" t="s">
        <v>342</v>
      </c>
      <c r="AM980" s="128"/>
      <c r="AN980" s="439"/>
      <c r="AO980" s="485" t="s">
        <v>8029</v>
      </c>
      <c r="AP980" s="368" t="s">
        <v>11249</v>
      </c>
      <c r="AQ980" s="441">
        <v>44007</v>
      </c>
      <c r="AR980" s="420" t="s">
        <v>14849</v>
      </c>
      <c r="AS980" s="421"/>
      <c r="AT980" s="421"/>
      <c r="AU980" s="421"/>
      <c r="AV980" s="421"/>
      <c r="AW980" s="421"/>
      <c r="AX980" s="421"/>
      <c r="AY980" s="421"/>
      <c r="AZ980" s="421"/>
      <c r="BA980" s="421"/>
      <c r="BB980" s="421"/>
      <c r="BC980" s="421"/>
      <c r="BD980" s="421"/>
    </row>
    <row r="981" spans="1:56" ht="26.25" customHeight="1">
      <c r="A981" s="362" t="s">
        <v>14936</v>
      </c>
      <c r="B981" s="237" t="s">
        <v>8020</v>
      </c>
      <c r="C981" s="362"/>
      <c r="D981" s="241" t="s">
        <v>14855</v>
      </c>
      <c r="E981" s="363"/>
      <c r="F981" s="221"/>
      <c r="G981" s="363"/>
      <c r="H981" s="365"/>
      <c r="I981" s="44"/>
      <c r="J981" s="23"/>
      <c r="K981" s="23"/>
      <c r="L981" s="23"/>
      <c r="M981" s="23"/>
      <c r="N981" s="23"/>
      <c r="O981" s="365" t="s">
        <v>11353</v>
      </c>
      <c r="P981" s="365" t="s">
        <v>11353</v>
      </c>
      <c r="Q981" s="365"/>
      <c r="R981" s="365" t="s">
        <v>180</v>
      </c>
      <c r="S981" s="375"/>
      <c r="T981" s="375"/>
      <c r="U981" s="375"/>
      <c r="V981" s="392" t="s">
        <v>14846</v>
      </c>
      <c r="W981" s="665"/>
      <c r="X981" s="665"/>
      <c r="Y981" s="365" t="s">
        <v>14937</v>
      </c>
      <c r="Z981" s="375"/>
      <c r="AA981" s="665"/>
      <c r="AB981" s="665"/>
      <c r="AC981" s="665"/>
      <c r="AD981" s="665"/>
      <c r="AE981" s="665"/>
      <c r="AF981" s="665"/>
      <c r="AG981" s="665"/>
      <c r="AH981" s="665"/>
      <c r="AI981" s="665"/>
      <c r="AJ981" s="665"/>
      <c r="AK981" s="665"/>
      <c r="AL981" s="665"/>
      <c r="AM981" s="665"/>
      <c r="AN981" s="367"/>
      <c r="AO981" s="485" t="s">
        <v>8029</v>
      </c>
      <c r="AP981" s="368" t="s">
        <v>11249</v>
      </c>
      <c r="AQ981" s="462">
        <v>43891</v>
      </c>
      <c r="AR981" s="463" t="s">
        <v>11400</v>
      </c>
      <c r="AS981" s="464"/>
      <c r="AT981" s="464"/>
      <c r="AU981" s="464"/>
      <c r="AV981" s="464"/>
      <c r="AW981" s="464"/>
      <c r="AX981" s="464"/>
      <c r="AY981" s="464"/>
      <c r="AZ981" s="464"/>
      <c r="BA981" s="464"/>
      <c r="BB981" s="464"/>
      <c r="BC981" s="464"/>
      <c r="BD981" s="464"/>
    </row>
    <row r="982" spans="1:56" ht="26.25" customHeight="1">
      <c r="A982" s="362" t="s">
        <v>14938</v>
      </c>
      <c r="B982" s="237" t="s">
        <v>8020</v>
      </c>
      <c r="C982" s="362"/>
      <c r="D982" s="362" t="s">
        <v>14939</v>
      </c>
      <c r="E982" s="363"/>
      <c r="F982" s="221"/>
      <c r="G982" s="363"/>
      <c r="H982" s="379"/>
      <c r="I982" s="44"/>
      <c r="J982" s="23"/>
      <c r="K982" s="23"/>
      <c r="L982" s="23"/>
      <c r="M982" s="23"/>
      <c r="N982" s="23"/>
      <c r="O982" s="366" t="s">
        <v>14940</v>
      </c>
      <c r="P982" s="364" t="s">
        <v>12856</v>
      </c>
      <c r="Q982" s="364"/>
      <c r="R982" s="365" t="s">
        <v>180</v>
      </c>
      <c r="S982" s="375"/>
      <c r="T982" s="375"/>
      <c r="U982" s="375"/>
      <c r="V982" s="392" t="s">
        <v>14846</v>
      </c>
      <c r="W982" s="665"/>
      <c r="X982" s="665"/>
      <c r="Y982" s="365" t="s">
        <v>14941</v>
      </c>
      <c r="Z982" s="375"/>
      <c r="AA982" s="665"/>
      <c r="AB982" s="665"/>
      <c r="AC982" s="665"/>
      <c r="AD982" s="665"/>
      <c r="AE982" s="665"/>
      <c r="AF982" s="665"/>
      <c r="AG982" s="665"/>
      <c r="AH982" s="665"/>
      <c r="AI982" s="665"/>
      <c r="AJ982" s="665"/>
      <c r="AK982" s="665"/>
      <c r="AL982" s="666" t="s">
        <v>342</v>
      </c>
      <c r="AM982" s="665"/>
      <c r="AN982" s="367"/>
      <c r="AO982" s="485" t="s">
        <v>8029</v>
      </c>
      <c r="AP982" s="368" t="s">
        <v>11249</v>
      </c>
      <c r="AQ982" s="462">
        <v>44007</v>
      </c>
      <c r="AR982" s="463" t="s">
        <v>14849</v>
      </c>
      <c r="AS982" s="464"/>
      <c r="AT982" s="464"/>
      <c r="AU982" s="464"/>
      <c r="AV982" s="464"/>
      <c r="AW982" s="464"/>
      <c r="AX982" s="464"/>
      <c r="AY982" s="464"/>
      <c r="AZ982" s="464"/>
      <c r="BA982" s="464"/>
      <c r="BB982" s="464"/>
      <c r="BC982" s="464"/>
      <c r="BD982" s="464"/>
    </row>
    <row r="983" spans="1:56" ht="26.25" customHeight="1">
      <c r="A983" s="241" t="s">
        <v>14942</v>
      </c>
      <c r="B983" s="241" t="s">
        <v>8020</v>
      </c>
      <c r="C983" s="362"/>
      <c r="D983" s="241" t="s">
        <v>14943</v>
      </c>
      <c r="E983" s="128"/>
      <c r="F983" s="127"/>
      <c r="G983" s="433" t="s">
        <v>14886</v>
      </c>
      <c r="H983" s="586"/>
      <c r="I983" s="44"/>
      <c r="J983" s="23"/>
      <c r="K983" s="23"/>
      <c r="L983" s="23"/>
      <c r="M983" s="23"/>
      <c r="N983" s="23"/>
      <c r="O983" s="587" t="s">
        <v>14944</v>
      </c>
      <c r="P983" s="264" t="s">
        <v>14945</v>
      </c>
      <c r="Q983" s="264" t="s">
        <v>14946</v>
      </c>
      <c r="R983" s="128"/>
      <c r="S983" s="416"/>
      <c r="T983" s="417" t="s">
        <v>1281</v>
      </c>
      <c r="U983" s="416"/>
      <c r="V983" s="392" t="s">
        <v>14846</v>
      </c>
      <c r="W983" s="128"/>
      <c r="X983" s="128"/>
      <c r="Y983" s="128"/>
      <c r="Z983" s="128"/>
      <c r="AA983" s="128"/>
      <c r="AB983" s="128"/>
      <c r="AC983" s="128"/>
      <c r="AD983" s="128"/>
      <c r="AE983" s="128"/>
      <c r="AF983" s="128"/>
      <c r="AG983" s="128"/>
      <c r="AH983" s="128"/>
      <c r="AI983" s="128"/>
      <c r="AJ983" s="128"/>
      <c r="AK983" s="128"/>
      <c r="AL983" s="264" t="s">
        <v>548</v>
      </c>
      <c r="AM983" s="128"/>
      <c r="AN983" s="439"/>
      <c r="AO983" s="485" t="s">
        <v>8029</v>
      </c>
      <c r="AP983" s="368" t="s">
        <v>11249</v>
      </c>
      <c r="AQ983" s="441">
        <v>44007</v>
      </c>
      <c r="AR983" s="420" t="s">
        <v>14849</v>
      </c>
      <c r="AS983" s="421"/>
      <c r="AT983" s="421"/>
      <c r="AU983" s="421"/>
      <c r="AV983" s="421"/>
      <c r="AW983" s="421"/>
      <c r="AX983" s="421"/>
      <c r="AY983" s="421"/>
      <c r="AZ983" s="421"/>
      <c r="BA983" s="421"/>
      <c r="BB983" s="421"/>
      <c r="BC983" s="421"/>
      <c r="BD983" s="421"/>
    </row>
    <row r="984" spans="1:56" ht="26.25" customHeight="1">
      <c r="A984" s="362" t="s">
        <v>14947</v>
      </c>
      <c r="B984" s="237" t="s">
        <v>8020</v>
      </c>
      <c r="C984" s="362"/>
      <c r="D984" s="362" t="s">
        <v>14948</v>
      </c>
      <c r="E984" s="363"/>
      <c r="F984" s="218" t="s">
        <v>5</v>
      </c>
      <c r="G984" s="394" t="s">
        <v>14949</v>
      </c>
      <c r="H984" s="365"/>
      <c r="I984" s="44"/>
      <c r="J984" s="23"/>
      <c r="K984" s="23"/>
      <c r="L984" s="23"/>
      <c r="M984" s="23"/>
      <c r="N984" s="23"/>
      <c r="O984" s="365" t="s">
        <v>11353</v>
      </c>
      <c r="P984" s="365" t="s">
        <v>11353</v>
      </c>
      <c r="Q984" s="365"/>
      <c r="R984" s="365" t="s">
        <v>180</v>
      </c>
      <c r="S984" s="375"/>
      <c r="T984" s="375"/>
      <c r="U984" s="375"/>
      <c r="V984" s="392" t="s">
        <v>14846</v>
      </c>
      <c r="W984" s="665"/>
      <c r="X984" s="665"/>
      <c r="Y984" s="365" t="s">
        <v>14950</v>
      </c>
      <c r="Z984" s="375"/>
      <c r="AA984" s="665"/>
      <c r="AB984" s="665"/>
      <c r="AC984" s="665"/>
      <c r="AD984" s="665"/>
      <c r="AE984" s="665"/>
      <c r="AF984" s="665"/>
      <c r="AG984" s="665"/>
      <c r="AH984" s="665"/>
      <c r="AI984" s="665"/>
      <c r="AJ984" s="665"/>
      <c r="AK984" s="665"/>
      <c r="AL984" s="665"/>
      <c r="AM984" s="665"/>
      <c r="AN984" s="367"/>
      <c r="AO984" s="485" t="s">
        <v>8029</v>
      </c>
      <c r="AP984" s="368" t="s">
        <v>11249</v>
      </c>
      <c r="AQ984" s="462">
        <v>44004</v>
      </c>
      <c r="AR984" s="463" t="s">
        <v>14951</v>
      </c>
      <c r="AS984" s="464"/>
      <c r="AT984" s="464"/>
      <c r="AU984" s="464"/>
      <c r="AV984" s="464"/>
      <c r="AW984" s="464"/>
      <c r="AX984" s="464"/>
      <c r="AY984" s="464"/>
      <c r="AZ984" s="464"/>
      <c r="BA984" s="464"/>
      <c r="BB984" s="464"/>
      <c r="BC984" s="464"/>
      <c r="BD984" s="464"/>
    </row>
    <row r="985" spans="1:56" ht="26.25" customHeight="1">
      <c r="A985" s="362" t="s">
        <v>14952</v>
      </c>
      <c r="B985" s="237" t="s">
        <v>8020</v>
      </c>
      <c r="C985" s="362"/>
      <c r="D985" s="362" t="s">
        <v>14953</v>
      </c>
      <c r="E985" s="363"/>
      <c r="F985" s="221"/>
      <c r="G985" s="363"/>
      <c r="H985" s="379"/>
      <c r="I985" s="44"/>
      <c r="J985" s="23"/>
      <c r="K985" s="23"/>
      <c r="L985" s="23"/>
      <c r="M985" s="23"/>
      <c r="N985" s="23"/>
      <c r="O985" s="366" t="s">
        <v>14954</v>
      </c>
      <c r="P985" s="364" t="s">
        <v>12856</v>
      </c>
      <c r="Q985" s="364"/>
      <c r="R985" s="365" t="s">
        <v>180</v>
      </c>
      <c r="S985" s="375"/>
      <c r="T985" s="375"/>
      <c r="U985" s="375"/>
      <c r="V985" s="392" t="s">
        <v>14846</v>
      </c>
      <c r="W985" s="665"/>
      <c r="X985" s="665"/>
      <c r="Y985" s="365" t="s">
        <v>14955</v>
      </c>
      <c r="Z985" s="375"/>
      <c r="AA985" s="665"/>
      <c r="AB985" s="665"/>
      <c r="AC985" s="665"/>
      <c r="AD985" s="665"/>
      <c r="AE985" s="665"/>
      <c r="AF985" s="665"/>
      <c r="AG985" s="665"/>
      <c r="AH985" s="665"/>
      <c r="AI985" s="665"/>
      <c r="AJ985" s="665"/>
      <c r="AK985" s="665"/>
      <c r="AL985" s="666" t="s">
        <v>342</v>
      </c>
      <c r="AM985" s="665"/>
      <c r="AN985" s="367"/>
      <c r="AO985" s="485" t="s">
        <v>8029</v>
      </c>
      <c r="AP985" s="368" t="s">
        <v>11249</v>
      </c>
      <c r="AQ985" s="462">
        <v>44004</v>
      </c>
      <c r="AR985" s="463" t="s">
        <v>12712</v>
      </c>
      <c r="AS985" s="464"/>
      <c r="AT985" s="464"/>
      <c r="AU985" s="464"/>
      <c r="AV985" s="464"/>
      <c r="AW985" s="464"/>
      <c r="AX985" s="464"/>
      <c r="AY985" s="464"/>
      <c r="AZ985" s="464"/>
      <c r="BA985" s="464"/>
      <c r="BB985" s="464"/>
      <c r="BC985" s="464"/>
      <c r="BD985" s="464"/>
    </row>
    <row r="986" spans="1:56" ht="26.25" customHeight="1">
      <c r="A986" s="362" t="s">
        <v>14956</v>
      </c>
      <c r="B986" s="237" t="s">
        <v>8020</v>
      </c>
      <c r="C986" s="362"/>
      <c r="D986" s="362" t="s">
        <v>14957</v>
      </c>
      <c r="E986" s="363"/>
      <c r="F986" s="221"/>
      <c r="G986" s="363"/>
      <c r="H986" s="365"/>
      <c r="I986" s="44"/>
      <c r="J986" s="23"/>
      <c r="K986" s="23"/>
      <c r="L986" s="23"/>
      <c r="M986" s="23"/>
      <c r="N986" s="23"/>
      <c r="O986" s="365" t="s">
        <v>11353</v>
      </c>
      <c r="P986" s="365" t="s">
        <v>11353</v>
      </c>
      <c r="Q986" s="365"/>
      <c r="R986" s="365" t="s">
        <v>180</v>
      </c>
      <c r="S986" s="375"/>
      <c r="T986" s="375"/>
      <c r="U986" s="375"/>
      <c r="V986" s="392" t="s">
        <v>14846</v>
      </c>
      <c r="W986" s="665"/>
      <c r="X986" s="665"/>
      <c r="Y986" s="365" t="s">
        <v>14958</v>
      </c>
      <c r="Z986" s="375"/>
      <c r="AA986" s="665"/>
      <c r="AB986" s="665"/>
      <c r="AC986" s="665"/>
      <c r="AD986" s="665"/>
      <c r="AE986" s="665"/>
      <c r="AF986" s="665"/>
      <c r="AG986" s="665"/>
      <c r="AH986" s="665"/>
      <c r="AI986" s="665"/>
      <c r="AJ986" s="665"/>
      <c r="AK986" s="665"/>
      <c r="AL986" s="665"/>
      <c r="AM986" s="665"/>
      <c r="AN986" s="367"/>
      <c r="AO986" s="485" t="s">
        <v>8029</v>
      </c>
      <c r="AP986" s="368" t="s">
        <v>11249</v>
      </c>
      <c r="AQ986" s="462">
        <v>44004</v>
      </c>
      <c r="AR986" s="463" t="s">
        <v>12712</v>
      </c>
      <c r="AS986" s="464"/>
      <c r="AT986" s="464"/>
      <c r="AU986" s="464"/>
      <c r="AV986" s="464"/>
      <c r="AW986" s="464"/>
      <c r="AX986" s="464"/>
      <c r="AY986" s="464"/>
      <c r="AZ986" s="464"/>
      <c r="BA986" s="464"/>
      <c r="BB986" s="464"/>
      <c r="BC986" s="464"/>
      <c r="BD986" s="464"/>
    </row>
    <row r="987" spans="1:56" ht="26.25" customHeight="1">
      <c r="A987" s="362" t="s">
        <v>14959</v>
      </c>
      <c r="B987" s="237" t="s">
        <v>8020</v>
      </c>
      <c r="C987" s="362"/>
      <c r="D987" s="362" t="s">
        <v>14960</v>
      </c>
      <c r="E987" s="363"/>
      <c r="F987" s="221"/>
      <c r="G987" s="363"/>
      <c r="H987" s="379"/>
      <c r="I987" s="44"/>
      <c r="J987" s="23"/>
      <c r="K987" s="23"/>
      <c r="L987" s="23"/>
      <c r="M987" s="23"/>
      <c r="N987" s="23"/>
      <c r="O987" s="366" t="s">
        <v>14961</v>
      </c>
      <c r="P987" s="364" t="s">
        <v>14962</v>
      </c>
      <c r="Q987" s="364"/>
      <c r="R987" s="365" t="s">
        <v>180</v>
      </c>
      <c r="S987" s="375"/>
      <c r="T987" s="375"/>
      <c r="U987" s="375"/>
      <c r="V987" s="392" t="s">
        <v>14846</v>
      </c>
      <c r="W987" s="665"/>
      <c r="X987" s="665"/>
      <c r="Y987" s="365" t="s">
        <v>14963</v>
      </c>
      <c r="Z987" s="375"/>
      <c r="AA987" s="665"/>
      <c r="AB987" s="665"/>
      <c r="AC987" s="665"/>
      <c r="AD987" s="665"/>
      <c r="AE987" s="665"/>
      <c r="AF987" s="665"/>
      <c r="AG987" s="665"/>
      <c r="AH987" s="665"/>
      <c r="AI987" s="665"/>
      <c r="AJ987" s="665"/>
      <c r="AK987" s="665"/>
      <c r="AL987" s="666" t="s">
        <v>342</v>
      </c>
      <c r="AM987" s="665"/>
      <c r="AN987" s="367"/>
      <c r="AO987" s="485" t="s">
        <v>8029</v>
      </c>
      <c r="AP987" s="368" t="s">
        <v>11249</v>
      </c>
      <c r="AQ987" s="462">
        <v>44004</v>
      </c>
      <c r="AR987" s="463" t="s">
        <v>12712</v>
      </c>
      <c r="AS987" s="464"/>
      <c r="AT987" s="464"/>
      <c r="AU987" s="464"/>
      <c r="AV987" s="464"/>
      <c r="AW987" s="464"/>
      <c r="AX987" s="464"/>
      <c r="AY987" s="464"/>
      <c r="AZ987" s="464"/>
      <c r="BA987" s="464"/>
      <c r="BB987" s="464"/>
      <c r="BC987" s="464"/>
      <c r="BD987" s="464"/>
    </row>
    <row r="988" spans="1:56" ht="26.25" customHeight="1">
      <c r="A988" s="561" t="s">
        <v>14964</v>
      </c>
      <c r="B988" s="561" t="s">
        <v>8020</v>
      </c>
      <c r="C988" s="362">
        <v>385</v>
      </c>
      <c r="D988" s="561" t="s">
        <v>14965</v>
      </c>
      <c r="E988" s="563" t="s">
        <v>14966</v>
      </c>
      <c r="F988" s="564" t="s">
        <v>13659</v>
      </c>
      <c r="G988" s="565" t="s">
        <v>14967</v>
      </c>
      <c r="H988" s="563"/>
      <c r="I988" s="44"/>
      <c r="J988" s="23"/>
      <c r="K988" s="23"/>
      <c r="L988" s="23"/>
      <c r="M988" s="23"/>
      <c r="N988" s="23"/>
      <c r="O988" s="563" t="s">
        <v>14968</v>
      </c>
      <c r="P988" s="419"/>
      <c r="Q988" s="419"/>
      <c r="R988" s="571"/>
      <c r="S988" s="571"/>
      <c r="T988" s="563"/>
      <c r="U988" s="563">
        <v>2017</v>
      </c>
      <c r="V988" s="667" t="s">
        <v>14969</v>
      </c>
      <c r="W988" s="563" t="s">
        <v>14970</v>
      </c>
      <c r="X988" s="563" t="s">
        <v>11242</v>
      </c>
      <c r="Y988" s="563" t="s">
        <v>11242</v>
      </c>
      <c r="Z988" s="563" t="s">
        <v>11242</v>
      </c>
      <c r="AA988" s="668"/>
      <c r="AB988" s="563"/>
      <c r="AC988" s="563"/>
      <c r="AD988" s="563"/>
      <c r="AE988" s="563"/>
      <c r="AF988" s="563"/>
      <c r="AG988" s="563"/>
      <c r="AH988" s="563"/>
      <c r="AI988" s="563"/>
      <c r="AJ988" s="563"/>
      <c r="AK988" s="563"/>
      <c r="AL988" s="563"/>
      <c r="AM988" s="563"/>
      <c r="AN988" s="572" t="s">
        <v>14971</v>
      </c>
      <c r="AO988" s="669" t="s">
        <v>8029</v>
      </c>
      <c r="AP988" s="368" t="s">
        <v>11249</v>
      </c>
      <c r="AQ988" s="670"/>
      <c r="AR988" s="574"/>
      <c r="AS988" s="575"/>
      <c r="AT988" s="575"/>
      <c r="AU988" s="575"/>
      <c r="AV988" s="575"/>
      <c r="AW988" s="575"/>
      <c r="AX988" s="575"/>
      <c r="AY988" s="575"/>
      <c r="AZ988" s="575"/>
      <c r="BA988" s="575"/>
      <c r="BB988" s="575"/>
      <c r="BC988" s="575"/>
      <c r="BD988" s="575"/>
    </row>
    <row r="989" spans="1:56" ht="26.25" customHeight="1">
      <c r="A989" s="540" t="s">
        <v>14972</v>
      </c>
      <c r="B989" s="540" t="s">
        <v>8020</v>
      </c>
      <c r="C989" s="362">
        <v>386</v>
      </c>
      <c r="D989" s="540" t="s">
        <v>14973</v>
      </c>
      <c r="E989" s="542" t="s">
        <v>14974</v>
      </c>
      <c r="F989" s="135" t="s">
        <v>13659</v>
      </c>
      <c r="G989" s="671" t="s">
        <v>14975</v>
      </c>
      <c r="H989" s="542"/>
      <c r="I989" s="44"/>
      <c r="J989" s="23"/>
      <c r="K989" s="23"/>
      <c r="L989" s="23"/>
      <c r="M989" s="23"/>
      <c r="N989" s="23"/>
      <c r="O989" s="542" t="s">
        <v>14976</v>
      </c>
      <c r="P989" s="595"/>
      <c r="Q989" s="595"/>
      <c r="R989" s="672"/>
      <c r="S989" s="672"/>
      <c r="T989" s="546"/>
      <c r="U989" s="546">
        <v>2017</v>
      </c>
      <c r="V989" s="673" t="s">
        <v>14977</v>
      </c>
      <c r="W989" s="542" t="s">
        <v>11242</v>
      </c>
      <c r="X989" s="542" t="s">
        <v>11242</v>
      </c>
      <c r="Y989" s="542" t="s">
        <v>11242</v>
      </c>
      <c r="Z989" s="542" t="s">
        <v>11242</v>
      </c>
      <c r="AA989" s="542"/>
      <c r="AB989" s="542"/>
      <c r="AC989" s="542"/>
      <c r="AD989" s="542"/>
      <c r="AE989" s="542"/>
      <c r="AF989" s="542"/>
      <c r="AG989" s="542"/>
      <c r="AH989" s="542"/>
      <c r="AI989" s="542"/>
      <c r="AJ989" s="542"/>
      <c r="AK989" s="542"/>
      <c r="AL989" s="542"/>
      <c r="AM989" s="542"/>
      <c r="AN989" s="674" t="s">
        <v>14978</v>
      </c>
      <c r="AO989" s="675" t="s">
        <v>8029</v>
      </c>
      <c r="AP989" s="368" t="s">
        <v>11249</v>
      </c>
      <c r="AQ989" s="676"/>
      <c r="AR989" s="552"/>
      <c r="AS989" s="553"/>
      <c r="AT989" s="553"/>
      <c r="AU989" s="553"/>
      <c r="AV989" s="553"/>
      <c r="AW989" s="553"/>
      <c r="AX989" s="553"/>
      <c r="AY989" s="553"/>
      <c r="AZ989" s="553"/>
      <c r="BA989" s="553"/>
      <c r="BB989" s="553"/>
      <c r="BC989" s="553"/>
      <c r="BD989" s="553"/>
    </row>
    <row r="990" spans="1:56" ht="26.25" customHeight="1">
      <c r="A990" s="241" t="s">
        <v>14979</v>
      </c>
      <c r="B990" s="241" t="s">
        <v>14980</v>
      </c>
      <c r="C990" s="362"/>
      <c r="D990" s="241" t="s">
        <v>14981</v>
      </c>
      <c r="E990" s="128"/>
      <c r="F990" s="127"/>
      <c r="G990" s="433" t="s">
        <v>14886</v>
      </c>
      <c r="H990" s="586"/>
      <c r="I990" s="44"/>
      <c r="J990" s="23"/>
      <c r="K990" s="23"/>
      <c r="L990" s="23"/>
      <c r="M990" s="23"/>
      <c r="N990" s="23"/>
      <c r="O990" s="587" t="s">
        <v>14982</v>
      </c>
      <c r="P990" s="264" t="s">
        <v>13028</v>
      </c>
      <c r="Q990" s="264" t="s">
        <v>14983</v>
      </c>
      <c r="R990" s="128"/>
      <c r="S990" s="416"/>
      <c r="T990" s="417" t="s">
        <v>1281</v>
      </c>
      <c r="U990" s="416"/>
      <c r="V990" s="392" t="s">
        <v>14846</v>
      </c>
      <c r="W990" s="128"/>
      <c r="X990" s="128"/>
      <c r="Y990" s="128"/>
      <c r="Z990" s="128"/>
      <c r="AA990" s="128"/>
      <c r="AB990" s="128"/>
      <c r="AC990" s="128"/>
      <c r="AD990" s="128"/>
      <c r="AE990" s="128"/>
      <c r="AF990" s="128"/>
      <c r="AG990" s="128"/>
      <c r="AH990" s="128"/>
      <c r="AI990" s="128"/>
      <c r="AJ990" s="128"/>
      <c r="AK990" s="128"/>
      <c r="AL990" s="264" t="s">
        <v>548</v>
      </c>
      <c r="AM990" s="128"/>
      <c r="AN990" s="439"/>
      <c r="AO990" s="485" t="s">
        <v>8029</v>
      </c>
      <c r="AP990" s="368" t="s">
        <v>11249</v>
      </c>
      <c r="AQ990" s="441">
        <v>44007</v>
      </c>
      <c r="AR990" s="420" t="s">
        <v>14849</v>
      </c>
      <c r="AS990" s="421"/>
      <c r="AT990" s="421"/>
      <c r="AU990" s="421"/>
      <c r="AV990" s="421"/>
      <c r="AW990" s="421"/>
      <c r="AX990" s="421"/>
      <c r="AY990" s="421"/>
      <c r="AZ990" s="421"/>
      <c r="BA990" s="421"/>
      <c r="BB990" s="421"/>
      <c r="BC990" s="421"/>
      <c r="BD990" s="421"/>
    </row>
    <row r="991" spans="1:56" ht="26.25" customHeight="1">
      <c r="A991" s="241" t="s">
        <v>14984</v>
      </c>
      <c r="B991" s="241" t="s">
        <v>14980</v>
      </c>
      <c r="C991" s="362"/>
      <c r="D991" s="241" t="s">
        <v>14985</v>
      </c>
      <c r="E991" s="128"/>
      <c r="F991" s="127"/>
      <c r="G991" s="433" t="s">
        <v>14886</v>
      </c>
      <c r="H991" s="586"/>
      <c r="I991" s="44"/>
      <c r="J991" s="23"/>
      <c r="K991" s="23"/>
      <c r="L991" s="23"/>
      <c r="M991" s="23"/>
      <c r="N991" s="23"/>
      <c r="O991" s="587" t="s">
        <v>14986</v>
      </c>
      <c r="P991" s="264" t="s">
        <v>14987</v>
      </c>
      <c r="Q991" s="264" t="s">
        <v>14988</v>
      </c>
      <c r="R991" s="128"/>
      <c r="S991" s="416"/>
      <c r="T991" s="417" t="s">
        <v>1281</v>
      </c>
      <c r="U991" s="416"/>
      <c r="V991" s="392" t="s">
        <v>14846</v>
      </c>
      <c r="W991" s="128"/>
      <c r="X991" s="128"/>
      <c r="Y991" s="128"/>
      <c r="Z991" s="128"/>
      <c r="AA991" s="128"/>
      <c r="AB991" s="128"/>
      <c r="AC991" s="128"/>
      <c r="AD991" s="128"/>
      <c r="AE991" s="128"/>
      <c r="AF991" s="128"/>
      <c r="AG991" s="128"/>
      <c r="AH991" s="128"/>
      <c r="AI991" s="128"/>
      <c r="AJ991" s="128"/>
      <c r="AK991" s="128"/>
      <c r="AL991" s="264" t="s">
        <v>548</v>
      </c>
      <c r="AM991" s="128"/>
      <c r="AN991" s="439"/>
      <c r="AO991" s="485" t="s">
        <v>8029</v>
      </c>
      <c r="AP991" s="368" t="s">
        <v>11249</v>
      </c>
      <c r="AQ991" s="441">
        <v>44007</v>
      </c>
      <c r="AR991" s="420" t="s">
        <v>14849</v>
      </c>
      <c r="AS991" s="421"/>
      <c r="AT991" s="421"/>
      <c r="AU991" s="421"/>
      <c r="AV991" s="421"/>
      <c r="AW991" s="421"/>
      <c r="AX991" s="421"/>
      <c r="AY991" s="421"/>
      <c r="AZ991" s="421"/>
      <c r="BA991" s="421"/>
      <c r="BB991" s="421"/>
      <c r="BC991" s="421"/>
      <c r="BD991" s="421"/>
    </row>
    <row r="992" spans="1:56" ht="26.25" customHeight="1">
      <c r="A992" s="241" t="s">
        <v>14989</v>
      </c>
      <c r="B992" s="241" t="s">
        <v>14980</v>
      </c>
      <c r="C992" s="362"/>
      <c r="D992" s="241" t="s">
        <v>14990</v>
      </c>
      <c r="E992" s="128"/>
      <c r="F992" s="127"/>
      <c r="G992" s="433" t="s">
        <v>14886</v>
      </c>
      <c r="H992" s="586"/>
      <c r="I992" s="44"/>
      <c r="J992" s="23"/>
      <c r="K992" s="23"/>
      <c r="L992" s="23"/>
      <c r="M992" s="23"/>
      <c r="N992" s="23"/>
      <c r="O992" s="587" t="s">
        <v>14991</v>
      </c>
      <c r="P992" s="264" t="s">
        <v>14992</v>
      </c>
      <c r="Q992" s="264" t="s">
        <v>14993</v>
      </c>
      <c r="R992" s="128"/>
      <c r="S992" s="416"/>
      <c r="T992" s="417" t="s">
        <v>1281</v>
      </c>
      <c r="U992" s="416"/>
      <c r="V992" s="392" t="s">
        <v>14846</v>
      </c>
      <c r="W992" s="128"/>
      <c r="X992" s="128"/>
      <c r="Y992" s="128"/>
      <c r="Z992" s="128"/>
      <c r="AA992" s="128"/>
      <c r="AB992" s="128"/>
      <c r="AC992" s="128"/>
      <c r="AD992" s="128"/>
      <c r="AE992" s="128"/>
      <c r="AF992" s="128"/>
      <c r="AG992" s="128"/>
      <c r="AH992" s="128"/>
      <c r="AI992" s="128"/>
      <c r="AJ992" s="128"/>
      <c r="AK992" s="128"/>
      <c r="AL992" s="264" t="s">
        <v>548</v>
      </c>
      <c r="AM992" s="128"/>
      <c r="AN992" s="439"/>
      <c r="AO992" s="485" t="s">
        <v>8029</v>
      </c>
      <c r="AP992" s="368" t="s">
        <v>11249</v>
      </c>
      <c r="AQ992" s="441">
        <v>44007</v>
      </c>
      <c r="AR992" s="420" t="s">
        <v>14849</v>
      </c>
      <c r="AS992" s="421"/>
      <c r="AT992" s="421"/>
      <c r="AU992" s="421"/>
      <c r="AV992" s="421"/>
      <c r="AW992" s="421"/>
      <c r="AX992" s="421"/>
      <c r="AY992" s="421"/>
      <c r="AZ992" s="421"/>
      <c r="BA992" s="421"/>
      <c r="BB992" s="421"/>
      <c r="BC992" s="421"/>
      <c r="BD992" s="421"/>
    </row>
    <row r="993" spans="1:56" ht="26.25" customHeight="1">
      <c r="A993" s="241" t="s">
        <v>14994</v>
      </c>
      <c r="B993" s="241" t="s">
        <v>14980</v>
      </c>
      <c r="C993" s="362"/>
      <c r="D993" s="241" t="s">
        <v>14995</v>
      </c>
      <c r="E993" s="128"/>
      <c r="F993" s="127"/>
      <c r="G993" s="433" t="s">
        <v>14886</v>
      </c>
      <c r="H993" s="586"/>
      <c r="I993" s="44"/>
      <c r="J993" s="23"/>
      <c r="K993" s="23"/>
      <c r="L993" s="23"/>
      <c r="M993" s="23"/>
      <c r="N993" s="23"/>
      <c r="O993" s="587" t="s">
        <v>14996</v>
      </c>
      <c r="P993" s="264" t="s">
        <v>14997</v>
      </c>
      <c r="Q993" s="264" t="s">
        <v>14998</v>
      </c>
      <c r="R993" s="128"/>
      <c r="S993" s="416"/>
      <c r="T993" s="417" t="s">
        <v>1281</v>
      </c>
      <c r="U993" s="416"/>
      <c r="V993" s="392" t="s">
        <v>14846</v>
      </c>
      <c r="W993" s="128"/>
      <c r="X993" s="128"/>
      <c r="Y993" s="128"/>
      <c r="Z993" s="128"/>
      <c r="AA993" s="128"/>
      <c r="AB993" s="128"/>
      <c r="AC993" s="128"/>
      <c r="AD993" s="128"/>
      <c r="AE993" s="128"/>
      <c r="AF993" s="128"/>
      <c r="AG993" s="128"/>
      <c r="AH993" s="128"/>
      <c r="AI993" s="128"/>
      <c r="AJ993" s="128"/>
      <c r="AK993" s="128"/>
      <c r="AL993" s="264" t="s">
        <v>548</v>
      </c>
      <c r="AM993" s="128"/>
      <c r="AN993" s="439"/>
      <c r="AO993" s="485" t="s">
        <v>8029</v>
      </c>
      <c r="AP993" s="368" t="s">
        <v>11249</v>
      </c>
      <c r="AQ993" s="441">
        <v>44007</v>
      </c>
      <c r="AR993" s="420" t="s">
        <v>14849</v>
      </c>
      <c r="AS993" s="421"/>
      <c r="AT993" s="421"/>
      <c r="AU993" s="421"/>
      <c r="AV993" s="421"/>
      <c r="AW993" s="421"/>
      <c r="AX993" s="421"/>
      <c r="AY993" s="421"/>
      <c r="AZ993" s="421"/>
      <c r="BA993" s="421"/>
      <c r="BB993" s="421"/>
      <c r="BC993" s="421"/>
      <c r="BD993" s="421"/>
    </row>
    <row r="994" spans="1:56" ht="26.25" customHeight="1">
      <c r="A994" s="241" t="s">
        <v>14999</v>
      </c>
      <c r="B994" s="241" t="s">
        <v>14980</v>
      </c>
      <c r="C994" s="362"/>
      <c r="D994" s="241" t="s">
        <v>15000</v>
      </c>
      <c r="E994" s="128"/>
      <c r="F994" s="127"/>
      <c r="G994" s="433" t="s">
        <v>14886</v>
      </c>
      <c r="H994" s="586"/>
      <c r="I994" s="44"/>
      <c r="J994" s="23"/>
      <c r="K994" s="23"/>
      <c r="L994" s="23"/>
      <c r="M994" s="23"/>
      <c r="N994" s="23"/>
      <c r="O994" s="587" t="s">
        <v>15001</v>
      </c>
      <c r="P994" s="264" t="s">
        <v>15002</v>
      </c>
      <c r="Q994" s="264" t="s">
        <v>15003</v>
      </c>
      <c r="R994" s="128"/>
      <c r="S994" s="416"/>
      <c r="T994" s="417" t="s">
        <v>1281</v>
      </c>
      <c r="U994" s="416"/>
      <c r="V994" s="392" t="s">
        <v>14846</v>
      </c>
      <c r="W994" s="128"/>
      <c r="X994" s="128"/>
      <c r="Y994" s="128"/>
      <c r="Z994" s="128"/>
      <c r="AA994" s="128"/>
      <c r="AB994" s="128"/>
      <c r="AC994" s="128"/>
      <c r="AD994" s="128"/>
      <c r="AE994" s="128"/>
      <c r="AF994" s="128"/>
      <c r="AG994" s="128"/>
      <c r="AH994" s="128"/>
      <c r="AI994" s="128"/>
      <c r="AJ994" s="128"/>
      <c r="AK994" s="128"/>
      <c r="AL994" s="264" t="s">
        <v>548</v>
      </c>
      <c r="AM994" s="128"/>
      <c r="AN994" s="439"/>
      <c r="AO994" s="485" t="s">
        <v>8029</v>
      </c>
      <c r="AP994" s="368" t="s">
        <v>11249</v>
      </c>
      <c r="AQ994" s="441">
        <v>44007</v>
      </c>
      <c r="AR994" s="420" t="s">
        <v>14849</v>
      </c>
      <c r="AS994" s="421"/>
      <c r="AT994" s="421"/>
      <c r="AU994" s="421"/>
      <c r="AV994" s="421"/>
      <c r="AW994" s="421"/>
      <c r="AX994" s="421"/>
      <c r="AY994" s="421"/>
      <c r="AZ994" s="421"/>
      <c r="BA994" s="421"/>
      <c r="BB994" s="421"/>
      <c r="BC994" s="421"/>
      <c r="BD994" s="421"/>
    </row>
    <row r="995" spans="1:56" ht="26.25" customHeight="1">
      <c r="A995" s="241" t="s">
        <v>15004</v>
      </c>
      <c r="B995" s="241" t="s">
        <v>14980</v>
      </c>
      <c r="C995" s="362"/>
      <c r="D995" s="241" t="s">
        <v>15005</v>
      </c>
      <c r="E995" s="128"/>
      <c r="F995" s="127"/>
      <c r="G995" s="433" t="s">
        <v>14886</v>
      </c>
      <c r="H995" s="586"/>
      <c r="I995" s="44"/>
      <c r="J995" s="23"/>
      <c r="K995" s="23"/>
      <c r="L995" s="23"/>
      <c r="M995" s="23"/>
      <c r="N995" s="23"/>
      <c r="O995" s="587" t="s">
        <v>15006</v>
      </c>
      <c r="P995" s="264" t="s">
        <v>15007</v>
      </c>
      <c r="Q995" s="264" t="s">
        <v>15008</v>
      </c>
      <c r="R995" s="128"/>
      <c r="S995" s="416"/>
      <c r="T995" s="417" t="s">
        <v>1281</v>
      </c>
      <c r="U995" s="416"/>
      <c r="V995" s="392" t="s">
        <v>14846</v>
      </c>
      <c r="W995" s="128"/>
      <c r="X995" s="128"/>
      <c r="Y995" s="128"/>
      <c r="Z995" s="128"/>
      <c r="AA995" s="128"/>
      <c r="AB995" s="128"/>
      <c r="AC995" s="128"/>
      <c r="AD995" s="128"/>
      <c r="AE995" s="128"/>
      <c r="AF995" s="128"/>
      <c r="AG995" s="128"/>
      <c r="AH995" s="128"/>
      <c r="AI995" s="128"/>
      <c r="AJ995" s="128"/>
      <c r="AK995" s="128"/>
      <c r="AL995" s="264" t="s">
        <v>548</v>
      </c>
      <c r="AM995" s="128"/>
      <c r="AN995" s="439"/>
      <c r="AO995" s="485" t="s">
        <v>8029</v>
      </c>
      <c r="AP995" s="368" t="s">
        <v>11249</v>
      </c>
      <c r="AQ995" s="441">
        <v>44007</v>
      </c>
      <c r="AR995" s="420" t="s">
        <v>14849</v>
      </c>
      <c r="AS995" s="421"/>
      <c r="AT995" s="421"/>
      <c r="AU995" s="421"/>
      <c r="AV995" s="421"/>
      <c r="AW995" s="421"/>
      <c r="AX995" s="421"/>
      <c r="AY995" s="421"/>
      <c r="AZ995" s="421"/>
      <c r="BA995" s="421"/>
      <c r="BB995" s="421"/>
      <c r="BC995" s="421"/>
      <c r="BD995" s="421"/>
    </row>
    <row r="996" spans="1:56" ht="26.25" customHeight="1">
      <c r="A996" s="241" t="s">
        <v>15009</v>
      </c>
      <c r="B996" s="241" t="s">
        <v>14980</v>
      </c>
      <c r="C996" s="362"/>
      <c r="D996" s="241" t="s">
        <v>15010</v>
      </c>
      <c r="E996" s="128"/>
      <c r="F996" s="127"/>
      <c r="G996" s="433" t="s">
        <v>14886</v>
      </c>
      <c r="H996" s="586"/>
      <c r="I996" s="44"/>
      <c r="J996" s="23"/>
      <c r="K996" s="23"/>
      <c r="L996" s="23"/>
      <c r="M996" s="23"/>
      <c r="N996" s="23"/>
      <c r="O996" s="587" t="s">
        <v>15011</v>
      </c>
      <c r="P996" s="264" t="s">
        <v>15012</v>
      </c>
      <c r="Q996" s="264" t="s">
        <v>15013</v>
      </c>
      <c r="R996" s="128"/>
      <c r="S996" s="416"/>
      <c r="T996" s="417" t="s">
        <v>1281</v>
      </c>
      <c r="U996" s="416"/>
      <c r="V996" s="392" t="s">
        <v>14846</v>
      </c>
      <c r="W996" s="128"/>
      <c r="X996" s="128"/>
      <c r="Y996" s="128"/>
      <c r="Z996" s="128"/>
      <c r="AA996" s="128"/>
      <c r="AB996" s="128"/>
      <c r="AC996" s="128"/>
      <c r="AD996" s="128"/>
      <c r="AE996" s="128"/>
      <c r="AF996" s="128"/>
      <c r="AG996" s="128"/>
      <c r="AH996" s="128"/>
      <c r="AI996" s="128"/>
      <c r="AJ996" s="128"/>
      <c r="AK996" s="128"/>
      <c r="AL996" s="264" t="s">
        <v>548</v>
      </c>
      <c r="AM996" s="128"/>
      <c r="AN996" s="439"/>
      <c r="AO996" s="485" t="s">
        <v>8029</v>
      </c>
      <c r="AP996" s="368" t="s">
        <v>11249</v>
      </c>
      <c r="AQ996" s="441">
        <v>44007</v>
      </c>
      <c r="AR996" s="420" t="s">
        <v>14849</v>
      </c>
      <c r="AS996" s="421"/>
      <c r="AT996" s="421"/>
      <c r="AU996" s="421"/>
      <c r="AV996" s="421"/>
      <c r="AW996" s="421"/>
      <c r="AX996" s="421"/>
      <c r="AY996" s="421"/>
      <c r="AZ996" s="421"/>
      <c r="BA996" s="421"/>
      <c r="BB996" s="421"/>
      <c r="BC996" s="421"/>
      <c r="BD996" s="421"/>
    </row>
    <row r="997" spans="1:56" ht="26.25" customHeight="1">
      <c r="A997" s="241" t="s">
        <v>15014</v>
      </c>
      <c r="B997" s="241" t="s">
        <v>14980</v>
      </c>
      <c r="C997" s="362"/>
      <c r="D997" s="241" t="s">
        <v>15015</v>
      </c>
      <c r="E997" s="128"/>
      <c r="F997" s="127"/>
      <c r="G997" s="433" t="s">
        <v>14886</v>
      </c>
      <c r="H997" s="586"/>
      <c r="I997" s="44"/>
      <c r="J997" s="23"/>
      <c r="K997" s="23"/>
      <c r="L997" s="23"/>
      <c r="M997" s="23"/>
      <c r="N997" s="23"/>
      <c r="O997" s="587" t="s">
        <v>15016</v>
      </c>
      <c r="P997" s="264" t="s">
        <v>15017</v>
      </c>
      <c r="Q997" s="264" t="s">
        <v>15018</v>
      </c>
      <c r="R997" s="128"/>
      <c r="S997" s="416"/>
      <c r="T997" s="417" t="s">
        <v>1281</v>
      </c>
      <c r="U997" s="416"/>
      <c r="V997" s="392" t="s">
        <v>14846</v>
      </c>
      <c r="W997" s="128"/>
      <c r="X997" s="128"/>
      <c r="Y997" s="128"/>
      <c r="Z997" s="128"/>
      <c r="AA997" s="128"/>
      <c r="AB997" s="128"/>
      <c r="AC997" s="128"/>
      <c r="AD997" s="128"/>
      <c r="AE997" s="128"/>
      <c r="AF997" s="128"/>
      <c r="AG997" s="128"/>
      <c r="AH997" s="128"/>
      <c r="AI997" s="128"/>
      <c r="AJ997" s="128"/>
      <c r="AK997" s="128"/>
      <c r="AL997" s="264" t="s">
        <v>548</v>
      </c>
      <c r="AM997" s="128"/>
      <c r="AN997" s="439"/>
      <c r="AO997" s="485" t="s">
        <v>8029</v>
      </c>
      <c r="AP997" s="368" t="s">
        <v>11249</v>
      </c>
      <c r="AQ997" s="441">
        <v>44007</v>
      </c>
      <c r="AR997" s="420" t="s">
        <v>14849</v>
      </c>
      <c r="AS997" s="421"/>
      <c r="AT997" s="421"/>
      <c r="AU997" s="421"/>
      <c r="AV997" s="421"/>
      <c r="AW997" s="421"/>
      <c r="AX997" s="421"/>
      <c r="AY997" s="421"/>
      <c r="AZ997" s="421"/>
      <c r="BA997" s="421"/>
      <c r="BB997" s="421"/>
      <c r="BC997" s="421"/>
      <c r="BD997" s="421"/>
    </row>
    <row r="998" spans="1:56" ht="26.25" customHeight="1">
      <c r="A998" s="241" t="s">
        <v>15019</v>
      </c>
      <c r="B998" s="241" t="s">
        <v>14980</v>
      </c>
      <c r="C998" s="362"/>
      <c r="D998" s="241" t="s">
        <v>15020</v>
      </c>
      <c r="E998" s="128"/>
      <c r="F998" s="127"/>
      <c r="G998" s="433" t="s">
        <v>14886</v>
      </c>
      <c r="H998" s="586"/>
      <c r="I998" s="44"/>
      <c r="J998" s="23"/>
      <c r="K998" s="23"/>
      <c r="L998" s="23"/>
      <c r="M998" s="23"/>
      <c r="N998" s="23"/>
      <c r="O998" s="587" t="s">
        <v>15021</v>
      </c>
      <c r="P998" s="264" t="s">
        <v>15022</v>
      </c>
      <c r="Q998" s="264" t="s">
        <v>15023</v>
      </c>
      <c r="R998" s="128"/>
      <c r="S998" s="416"/>
      <c r="T998" s="417" t="s">
        <v>1281</v>
      </c>
      <c r="U998" s="416"/>
      <c r="V998" s="392" t="s">
        <v>14846</v>
      </c>
      <c r="W998" s="128"/>
      <c r="X998" s="128"/>
      <c r="Y998" s="128"/>
      <c r="Z998" s="128"/>
      <c r="AA998" s="128"/>
      <c r="AB998" s="128"/>
      <c r="AC998" s="128"/>
      <c r="AD998" s="128"/>
      <c r="AE998" s="128"/>
      <c r="AF998" s="128"/>
      <c r="AG998" s="128"/>
      <c r="AH998" s="128"/>
      <c r="AI998" s="128"/>
      <c r="AJ998" s="128"/>
      <c r="AK998" s="128"/>
      <c r="AL998" s="264" t="s">
        <v>548</v>
      </c>
      <c r="AM998" s="128"/>
      <c r="AN998" s="439"/>
      <c r="AO998" s="485" t="s">
        <v>8029</v>
      </c>
      <c r="AP998" s="368" t="s">
        <v>11249</v>
      </c>
      <c r="AQ998" s="441">
        <v>44007</v>
      </c>
      <c r="AR998" s="420" t="s">
        <v>14849</v>
      </c>
      <c r="AS998" s="421"/>
      <c r="AT998" s="421"/>
      <c r="AU998" s="421"/>
      <c r="AV998" s="421"/>
      <c r="AW998" s="421"/>
      <c r="AX998" s="421"/>
      <c r="AY998" s="421"/>
      <c r="AZ998" s="421"/>
      <c r="BA998" s="421"/>
      <c r="BB998" s="421"/>
      <c r="BC998" s="421"/>
      <c r="BD998" s="421"/>
    </row>
    <row r="999" spans="1:56" ht="26.25" customHeight="1">
      <c r="A999" s="241" t="s">
        <v>15024</v>
      </c>
      <c r="B999" s="241" t="s">
        <v>14980</v>
      </c>
      <c r="C999" s="362"/>
      <c r="D999" s="241" t="s">
        <v>15025</v>
      </c>
      <c r="E999" s="128"/>
      <c r="F999" s="127"/>
      <c r="G999" s="433" t="s">
        <v>14886</v>
      </c>
      <c r="H999" s="264"/>
      <c r="I999" s="44"/>
      <c r="J999" s="23"/>
      <c r="K999" s="23"/>
      <c r="L999" s="23"/>
      <c r="M999" s="23"/>
      <c r="N999" s="23"/>
      <c r="O999" s="264" t="s">
        <v>15026</v>
      </c>
      <c r="P999" s="264" t="s">
        <v>11353</v>
      </c>
      <c r="Q999" s="264" t="s">
        <v>11353</v>
      </c>
      <c r="R999" s="128"/>
      <c r="S999" s="416"/>
      <c r="T999" s="417" t="s">
        <v>1281</v>
      </c>
      <c r="U999" s="416"/>
      <c r="V999" s="392" t="s">
        <v>14846</v>
      </c>
      <c r="W999" s="128"/>
      <c r="X999" s="128"/>
      <c r="Y999" s="128"/>
      <c r="Z999" s="128"/>
      <c r="AA999" s="128"/>
      <c r="AB999" s="128"/>
      <c r="AC999" s="128"/>
      <c r="AD999" s="128"/>
      <c r="AE999" s="128"/>
      <c r="AF999" s="128"/>
      <c r="AG999" s="128"/>
      <c r="AH999" s="128"/>
      <c r="AI999" s="128"/>
      <c r="AJ999" s="128"/>
      <c r="AK999" s="128"/>
      <c r="AL999" s="264" t="s">
        <v>548</v>
      </c>
      <c r="AM999" s="128"/>
      <c r="AN999" s="439"/>
      <c r="AO999" s="485" t="s">
        <v>8029</v>
      </c>
      <c r="AP999" s="368" t="s">
        <v>11249</v>
      </c>
      <c r="AQ999" s="441">
        <v>44007</v>
      </c>
      <c r="AR999" s="420" t="s">
        <v>14849</v>
      </c>
      <c r="AS999" s="421"/>
      <c r="AT999" s="421"/>
      <c r="AU999" s="421"/>
      <c r="AV999" s="421"/>
      <c r="AW999" s="421"/>
      <c r="AX999" s="421"/>
      <c r="AY999" s="421"/>
      <c r="AZ999" s="421"/>
      <c r="BA999" s="421"/>
      <c r="BB999" s="421"/>
      <c r="BC999" s="421"/>
      <c r="BD999" s="421"/>
    </row>
    <row r="1000" spans="1:56" ht="26.25" customHeight="1">
      <c r="A1000" s="241" t="s">
        <v>15027</v>
      </c>
      <c r="B1000" s="241" t="s">
        <v>14980</v>
      </c>
      <c r="C1000" s="362"/>
      <c r="D1000" s="241" t="s">
        <v>14990</v>
      </c>
      <c r="E1000" s="128"/>
      <c r="F1000" s="127"/>
      <c r="G1000" s="433" t="s">
        <v>14886</v>
      </c>
      <c r="H1000" s="586"/>
      <c r="I1000" s="44"/>
      <c r="J1000" s="23"/>
      <c r="K1000" s="23"/>
      <c r="L1000" s="23"/>
      <c r="M1000" s="23"/>
      <c r="N1000" s="23"/>
      <c r="O1000" s="587" t="s">
        <v>15028</v>
      </c>
      <c r="P1000" s="264" t="s">
        <v>15029</v>
      </c>
      <c r="Q1000" s="264" t="s">
        <v>15030</v>
      </c>
      <c r="R1000" s="128"/>
      <c r="S1000" s="416"/>
      <c r="T1000" s="417" t="s">
        <v>1281</v>
      </c>
      <c r="U1000" s="416"/>
      <c r="V1000" s="392" t="s">
        <v>14846</v>
      </c>
      <c r="W1000" s="128"/>
      <c r="X1000" s="128"/>
      <c r="Y1000" s="128"/>
      <c r="Z1000" s="128"/>
      <c r="AA1000" s="128"/>
      <c r="AB1000" s="128"/>
      <c r="AC1000" s="128"/>
      <c r="AD1000" s="128"/>
      <c r="AE1000" s="128"/>
      <c r="AF1000" s="128"/>
      <c r="AG1000" s="128"/>
      <c r="AH1000" s="128"/>
      <c r="AI1000" s="128"/>
      <c r="AJ1000" s="128"/>
      <c r="AK1000" s="128"/>
      <c r="AL1000" s="264" t="s">
        <v>548</v>
      </c>
      <c r="AM1000" s="128"/>
      <c r="AN1000" s="439"/>
      <c r="AO1000" s="485" t="s">
        <v>8029</v>
      </c>
      <c r="AP1000" s="368" t="s">
        <v>11249</v>
      </c>
      <c r="AQ1000" s="441">
        <v>44007</v>
      </c>
      <c r="AR1000" s="420" t="s">
        <v>14849</v>
      </c>
      <c r="AS1000" s="421"/>
      <c r="AT1000" s="421"/>
      <c r="AU1000" s="421"/>
      <c r="AV1000" s="421"/>
      <c r="AW1000" s="421"/>
      <c r="AX1000" s="421"/>
      <c r="AY1000" s="421"/>
      <c r="AZ1000" s="421"/>
      <c r="BA1000" s="421"/>
      <c r="BB1000" s="421"/>
      <c r="BC1000" s="421"/>
      <c r="BD1000" s="421"/>
    </row>
    <row r="1001" spans="1:56" ht="26.25" customHeight="1">
      <c r="A1001" s="241" t="s">
        <v>15031</v>
      </c>
      <c r="B1001" s="241" t="s">
        <v>14980</v>
      </c>
      <c r="C1001" s="362"/>
      <c r="D1001" s="241" t="s">
        <v>15032</v>
      </c>
      <c r="E1001" s="128"/>
      <c r="F1001" s="127"/>
      <c r="G1001" s="433" t="s">
        <v>14886</v>
      </c>
      <c r="H1001" s="586"/>
      <c r="I1001" s="44"/>
      <c r="J1001" s="23"/>
      <c r="K1001" s="23"/>
      <c r="L1001" s="23"/>
      <c r="M1001" s="23"/>
      <c r="N1001" s="23"/>
      <c r="O1001" s="587" t="s">
        <v>15033</v>
      </c>
      <c r="P1001" s="264" t="s">
        <v>15034</v>
      </c>
      <c r="Q1001" s="264" t="s">
        <v>15035</v>
      </c>
      <c r="R1001" s="128"/>
      <c r="S1001" s="416"/>
      <c r="T1001" s="417" t="s">
        <v>1281</v>
      </c>
      <c r="U1001" s="416"/>
      <c r="V1001" s="392" t="s">
        <v>14846</v>
      </c>
      <c r="W1001" s="128"/>
      <c r="X1001" s="128"/>
      <c r="Y1001" s="128"/>
      <c r="Z1001" s="128"/>
      <c r="AA1001" s="128"/>
      <c r="AB1001" s="128"/>
      <c r="AC1001" s="128"/>
      <c r="AD1001" s="128"/>
      <c r="AE1001" s="128"/>
      <c r="AF1001" s="128"/>
      <c r="AG1001" s="128"/>
      <c r="AH1001" s="128"/>
      <c r="AI1001" s="128"/>
      <c r="AJ1001" s="128"/>
      <c r="AK1001" s="128"/>
      <c r="AL1001" s="264" t="s">
        <v>548</v>
      </c>
      <c r="AM1001" s="128"/>
      <c r="AN1001" s="439"/>
      <c r="AO1001" s="485" t="s">
        <v>8029</v>
      </c>
      <c r="AP1001" s="368" t="s">
        <v>11249</v>
      </c>
      <c r="AQ1001" s="441">
        <v>44007</v>
      </c>
      <c r="AR1001" s="420" t="s">
        <v>14849</v>
      </c>
      <c r="AS1001" s="421"/>
      <c r="AT1001" s="421"/>
      <c r="AU1001" s="421"/>
      <c r="AV1001" s="421"/>
      <c r="AW1001" s="421"/>
      <c r="AX1001" s="421"/>
      <c r="AY1001" s="421"/>
      <c r="AZ1001" s="421"/>
      <c r="BA1001" s="421"/>
      <c r="BB1001" s="421"/>
      <c r="BC1001" s="421"/>
      <c r="BD1001" s="421"/>
    </row>
    <row r="1002" spans="1:56" ht="26.25" customHeight="1">
      <c r="A1002" s="241" t="s">
        <v>15036</v>
      </c>
      <c r="B1002" s="241" t="s">
        <v>14980</v>
      </c>
      <c r="C1002" s="362"/>
      <c r="D1002" s="241" t="s">
        <v>14855</v>
      </c>
      <c r="E1002" s="128"/>
      <c r="F1002" s="127"/>
      <c r="G1002" s="433" t="s">
        <v>14886</v>
      </c>
      <c r="H1002" s="586"/>
      <c r="I1002" s="44"/>
      <c r="J1002" s="23"/>
      <c r="K1002" s="23"/>
      <c r="L1002" s="23"/>
      <c r="M1002" s="23"/>
      <c r="N1002" s="23"/>
      <c r="O1002" s="587" t="s">
        <v>15037</v>
      </c>
      <c r="P1002" s="264" t="s">
        <v>15038</v>
      </c>
      <c r="Q1002" s="264" t="s">
        <v>15039</v>
      </c>
      <c r="R1002" s="128"/>
      <c r="S1002" s="416"/>
      <c r="T1002" s="417" t="s">
        <v>1281</v>
      </c>
      <c r="U1002" s="416"/>
      <c r="V1002" s="392" t="s">
        <v>14846</v>
      </c>
      <c r="W1002" s="128"/>
      <c r="X1002" s="128"/>
      <c r="Y1002" s="128"/>
      <c r="Z1002" s="128"/>
      <c r="AA1002" s="128"/>
      <c r="AB1002" s="128"/>
      <c r="AC1002" s="128"/>
      <c r="AD1002" s="128"/>
      <c r="AE1002" s="128"/>
      <c r="AF1002" s="128"/>
      <c r="AG1002" s="128"/>
      <c r="AH1002" s="128"/>
      <c r="AI1002" s="128"/>
      <c r="AJ1002" s="128"/>
      <c r="AK1002" s="128"/>
      <c r="AL1002" s="264" t="s">
        <v>548</v>
      </c>
      <c r="AM1002" s="128"/>
      <c r="AN1002" s="439"/>
      <c r="AO1002" s="485" t="s">
        <v>8029</v>
      </c>
      <c r="AP1002" s="368" t="s">
        <v>11249</v>
      </c>
      <c r="AQ1002" s="441">
        <v>44007</v>
      </c>
      <c r="AR1002" s="420" t="s">
        <v>14849</v>
      </c>
      <c r="AS1002" s="421"/>
      <c r="AT1002" s="421"/>
      <c r="AU1002" s="421"/>
      <c r="AV1002" s="421"/>
      <c r="AW1002" s="421"/>
      <c r="AX1002" s="421"/>
      <c r="AY1002" s="421"/>
      <c r="AZ1002" s="421"/>
      <c r="BA1002" s="421"/>
      <c r="BB1002" s="421"/>
      <c r="BC1002" s="421"/>
      <c r="BD1002" s="421"/>
    </row>
    <row r="1003" spans="1:56" ht="26.25" customHeight="1">
      <c r="A1003" s="241" t="s">
        <v>15040</v>
      </c>
      <c r="B1003" s="241" t="s">
        <v>14980</v>
      </c>
      <c r="C1003" s="362"/>
      <c r="D1003" s="241" t="s">
        <v>14855</v>
      </c>
      <c r="E1003" s="128"/>
      <c r="F1003" s="127"/>
      <c r="G1003" s="433" t="s">
        <v>14886</v>
      </c>
      <c r="H1003" s="586"/>
      <c r="I1003" s="44"/>
      <c r="J1003" s="23"/>
      <c r="K1003" s="23"/>
      <c r="L1003" s="23"/>
      <c r="M1003" s="23"/>
      <c r="N1003" s="23"/>
      <c r="O1003" s="587" t="s">
        <v>15041</v>
      </c>
      <c r="P1003" s="264" t="s">
        <v>15042</v>
      </c>
      <c r="Q1003" s="264" t="s">
        <v>15043</v>
      </c>
      <c r="R1003" s="128"/>
      <c r="S1003" s="416"/>
      <c r="T1003" s="417" t="s">
        <v>1281</v>
      </c>
      <c r="U1003" s="416"/>
      <c r="V1003" s="392" t="s">
        <v>14846</v>
      </c>
      <c r="W1003" s="128"/>
      <c r="X1003" s="128"/>
      <c r="Y1003" s="128"/>
      <c r="Z1003" s="128"/>
      <c r="AA1003" s="128"/>
      <c r="AB1003" s="128"/>
      <c r="AC1003" s="128"/>
      <c r="AD1003" s="128"/>
      <c r="AE1003" s="128"/>
      <c r="AF1003" s="128"/>
      <c r="AG1003" s="128"/>
      <c r="AH1003" s="128"/>
      <c r="AI1003" s="128"/>
      <c r="AJ1003" s="128"/>
      <c r="AK1003" s="128"/>
      <c r="AL1003" s="264" t="s">
        <v>548</v>
      </c>
      <c r="AM1003" s="128"/>
      <c r="AN1003" s="439"/>
      <c r="AO1003" s="485" t="s">
        <v>8029</v>
      </c>
      <c r="AP1003" s="368" t="s">
        <v>11249</v>
      </c>
      <c r="AQ1003" s="441">
        <v>44007</v>
      </c>
      <c r="AR1003" s="420" t="s">
        <v>14849</v>
      </c>
      <c r="AS1003" s="421"/>
      <c r="AT1003" s="421"/>
      <c r="AU1003" s="421"/>
      <c r="AV1003" s="421"/>
      <c r="AW1003" s="421"/>
      <c r="AX1003" s="421"/>
      <c r="AY1003" s="421"/>
      <c r="AZ1003" s="421"/>
      <c r="BA1003" s="421"/>
      <c r="BB1003" s="421"/>
      <c r="BC1003" s="421"/>
      <c r="BD1003" s="421"/>
    </row>
    <row r="1004" spans="1:56" ht="26.25" customHeight="1">
      <c r="A1004" s="241" t="s">
        <v>15044</v>
      </c>
      <c r="B1004" s="241" t="s">
        <v>14980</v>
      </c>
      <c r="C1004" s="362"/>
      <c r="D1004" s="241" t="s">
        <v>15045</v>
      </c>
      <c r="E1004" s="128"/>
      <c r="F1004" s="127"/>
      <c r="G1004" s="433" t="s">
        <v>14886</v>
      </c>
      <c r="H1004" s="586"/>
      <c r="I1004" s="44"/>
      <c r="J1004" s="23"/>
      <c r="K1004" s="23"/>
      <c r="L1004" s="23"/>
      <c r="M1004" s="23"/>
      <c r="N1004" s="23"/>
      <c r="O1004" s="587" t="s">
        <v>15046</v>
      </c>
      <c r="P1004" s="264" t="s">
        <v>15047</v>
      </c>
      <c r="Q1004" s="264" t="s">
        <v>15048</v>
      </c>
      <c r="R1004" s="128"/>
      <c r="S1004" s="416"/>
      <c r="T1004" s="417" t="s">
        <v>1281</v>
      </c>
      <c r="U1004" s="416"/>
      <c r="V1004" s="392" t="s">
        <v>14846</v>
      </c>
      <c r="W1004" s="128"/>
      <c r="X1004" s="128"/>
      <c r="Y1004" s="128"/>
      <c r="Z1004" s="128"/>
      <c r="AA1004" s="128"/>
      <c r="AB1004" s="128"/>
      <c r="AC1004" s="128"/>
      <c r="AD1004" s="128"/>
      <c r="AE1004" s="128"/>
      <c r="AF1004" s="128"/>
      <c r="AG1004" s="128"/>
      <c r="AH1004" s="128"/>
      <c r="AI1004" s="128"/>
      <c r="AJ1004" s="128"/>
      <c r="AK1004" s="128"/>
      <c r="AL1004" s="264" t="s">
        <v>548</v>
      </c>
      <c r="AM1004" s="128"/>
      <c r="AN1004" s="439"/>
      <c r="AO1004" s="485" t="s">
        <v>8029</v>
      </c>
      <c r="AP1004" s="368" t="s">
        <v>11249</v>
      </c>
      <c r="AQ1004" s="441">
        <v>44007</v>
      </c>
      <c r="AR1004" s="420" t="s">
        <v>14849</v>
      </c>
      <c r="AS1004" s="421"/>
      <c r="AT1004" s="421"/>
      <c r="AU1004" s="421"/>
      <c r="AV1004" s="421"/>
      <c r="AW1004" s="421"/>
      <c r="AX1004" s="421"/>
      <c r="AY1004" s="421"/>
      <c r="AZ1004" s="421"/>
      <c r="BA1004" s="421"/>
      <c r="BB1004" s="421"/>
      <c r="BC1004" s="421"/>
      <c r="BD1004" s="421"/>
    </row>
    <row r="1005" spans="1:56" ht="26.25" customHeight="1">
      <c r="A1005" s="241" t="s">
        <v>15049</v>
      </c>
      <c r="B1005" s="241" t="s">
        <v>14980</v>
      </c>
      <c r="C1005" s="362"/>
      <c r="D1005" s="241" t="s">
        <v>15050</v>
      </c>
      <c r="E1005" s="128"/>
      <c r="F1005" s="127"/>
      <c r="G1005" s="433" t="s">
        <v>14886</v>
      </c>
      <c r="H1005" s="586"/>
      <c r="I1005" s="44"/>
      <c r="J1005" s="23"/>
      <c r="K1005" s="23"/>
      <c r="L1005" s="23"/>
      <c r="M1005" s="23"/>
      <c r="N1005" s="23"/>
      <c r="O1005" s="587" t="s">
        <v>15051</v>
      </c>
      <c r="P1005" s="264" t="s">
        <v>15052</v>
      </c>
      <c r="Q1005" s="264" t="s">
        <v>15053</v>
      </c>
      <c r="R1005" s="128"/>
      <c r="S1005" s="416"/>
      <c r="T1005" s="417" t="s">
        <v>1281</v>
      </c>
      <c r="U1005" s="416"/>
      <c r="V1005" s="392" t="s">
        <v>14846</v>
      </c>
      <c r="W1005" s="128"/>
      <c r="X1005" s="128"/>
      <c r="Y1005" s="128"/>
      <c r="Z1005" s="128"/>
      <c r="AA1005" s="128"/>
      <c r="AB1005" s="128"/>
      <c r="AC1005" s="128"/>
      <c r="AD1005" s="128"/>
      <c r="AE1005" s="128"/>
      <c r="AF1005" s="128"/>
      <c r="AG1005" s="128"/>
      <c r="AH1005" s="128"/>
      <c r="AI1005" s="128"/>
      <c r="AJ1005" s="128"/>
      <c r="AK1005" s="128"/>
      <c r="AL1005" s="264" t="s">
        <v>548</v>
      </c>
      <c r="AM1005" s="128"/>
      <c r="AN1005" s="439"/>
      <c r="AO1005" s="485" t="s">
        <v>8029</v>
      </c>
      <c r="AP1005" s="368" t="s">
        <v>11249</v>
      </c>
      <c r="AQ1005" s="441">
        <v>44007</v>
      </c>
      <c r="AR1005" s="420" t="s">
        <v>14849</v>
      </c>
      <c r="AS1005" s="421"/>
      <c r="AT1005" s="421"/>
      <c r="AU1005" s="421"/>
      <c r="AV1005" s="421"/>
      <c r="AW1005" s="421"/>
      <c r="AX1005" s="421"/>
      <c r="AY1005" s="421"/>
      <c r="AZ1005" s="421"/>
      <c r="BA1005" s="421"/>
      <c r="BB1005" s="421"/>
      <c r="BC1005" s="421"/>
      <c r="BD1005" s="421"/>
    </row>
    <row r="1006" spans="1:56" ht="26.25" customHeight="1">
      <c r="A1006" s="241" t="s">
        <v>15054</v>
      </c>
      <c r="B1006" s="241" t="s">
        <v>14980</v>
      </c>
      <c r="C1006" s="362"/>
      <c r="D1006" s="241" t="s">
        <v>14920</v>
      </c>
      <c r="E1006" s="128"/>
      <c r="F1006" s="127"/>
      <c r="G1006" s="433" t="s">
        <v>14886</v>
      </c>
      <c r="H1006" s="586"/>
      <c r="I1006" s="44"/>
      <c r="J1006" s="23"/>
      <c r="K1006" s="23"/>
      <c r="L1006" s="23"/>
      <c r="M1006" s="23"/>
      <c r="N1006" s="23"/>
      <c r="O1006" s="587" t="s">
        <v>15055</v>
      </c>
      <c r="P1006" s="264" t="s">
        <v>15056</v>
      </c>
      <c r="Q1006" s="264" t="s">
        <v>15057</v>
      </c>
      <c r="R1006" s="128"/>
      <c r="S1006" s="416"/>
      <c r="T1006" s="417" t="s">
        <v>1281</v>
      </c>
      <c r="U1006" s="416"/>
      <c r="V1006" s="392" t="s">
        <v>14846</v>
      </c>
      <c r="W1006" s="128"/>
      <c r="X1006" s="128"/>
      <c r="Y1006" s="128"/>
      <c r="Z1006" s="128"/>
      <c r="AA1006" s="128"/>
      <c r="AB1006" s="128"/>
      <c r="AC1006" s="128"/>
      <c r="AD1006" s="128"/>
      <c r="AE1006" s="128"/>
      <c r="AF1006" s="128"/>
      <c r="AG1006" s="128"/>
      <c r="AH1006" s="128"/>
      <c r="AI1006" s="128"/>
      <c r="AJ1006" s="128"/>
      <c r="AK1006" s="128"/>
      <c r="AL1006" s="264" t="s">
        <v>548</v>
      </c>
      <c r="AM1006" s="128"/>
      <c r="AN1006" s="439"/>
      <c r="AO1006" s="485" t="s">
        <v>8029</v>
      </c>
      <c r="AP1006" s="368" t="s">
        <v>11249</v>
      </c>
      <c r="AQ1006" s="441">
        <v>44007</v>
      </c>
      <c r="AR1006" s="420" t="s">
        <v>14849</v>
      </c>
      <c r="AS1006" s="421"/>
      <c r="AT1006" s="421"/>
      <c r="AU1006" s="421"/>
      <c r="AV1006" s="421"/>
      <c r="AW1006" s="421"/>
      <c r="AX1006" s="421"/>
      <c r="AY1006" s="421"/>
      <c r="AZ1006" s="421"/>
      <c r="BA1006" s="421"/>
      <c r="BB1006" s="421"/>
      <c r="BC1006" s="421"/>
      <c r="BD1006" s="421"/>
    </row>
    <row r="1007" spans="1:56" ht="26.25" customHeight="1">
      <c r="A1007" s="241" t="s">
        <v>15058</v>
      </c>
      <c r="B1007" s="241" t="s">
        <v>14980</v>
      </c>
      <c r="C1007" s="362"/>
      <c r="D1007" s="241" t="s">
        <v>15059</v>
      </c>
      <c r="E1007" s="128"/>
      <c r="F1007" s="127"/>
      <c r="G1007" s="433" t="s">
        <v>14886</v>
      </c>
      <c r="H1007" s="586"/>
      <c r="I1007" s="44"/>
      <c r="J1007" s="23"/>
      <c r="K1007" s="23"/>
      <c r="L1007" s="23"/>
      <c r="M1007" s="23"/>
      <c r="N1007" s="23"/>
      <c r="O1007" s="587" t="s">
        <v>15060</v>
      </c>
      <c r="P1007" s="264" t="s">
        <v>15061</v>
      </c>
      <c r="Q1007" s="264" t="s">
        <v>15062</v>
      </c>
      <c r="R1007" s="128"/>
      <c r="S1007" s="416"/>
      <c r="T1007" s="417" t="s">
        <v>1281</v>
      </c>
      <c r="U1007" s="416"/>
      <c r="V1007" s="392" t="s">
        <v>14846</v>
      </c>
      <c r="W1007" s="128"/>
      <c r="X1007" s="128"/>
      <c r="Y1007" s="128"/>
      <c r="Z1007" s="128"/>
      <c r="AA1007" s="128"/>
      <c r="AB1007" s="128"/>
      <c r="AC1007" s="128"/>
      <c r="AD1007" s="128"/>
      <c r="AE1007" s="128"/>
      <c r="AF1007" s="128"/>
      <c r="AG1007" s="128"/>
      <c r="AH1007" s="128"/>
      <c r="AI1007" s="128"/>
      <c r="AJ1007" s="128"/>
      <c r="AK1007" s="128"/>
      <c r="AL1007" s="264" t="s">
        <v>548</v>
      </c>
      <c r="AM1007" s="128"/>
      <c r="AN1007" s="439"/>
      <c r="AO1007" s="485" t="s">
        <v>8029</v>
      </c>
      <c r="AP1007" s="368" t="s">
        <v>11249</v>
      </c>
      <c r="AQ1007" s="441">
        <v>44007</v>
      </c>
      <c r="AR1007" s="420" t="s">
        <v>14849</v>
      </c>
      <c r="AS1007" s="421"/>
      <c r="AT1007" s="421"/>
      <c r="AU1007" s="421"/>
      <c r="AV1007" s="421"/>
      <c r="AW1007" s="421"/>
      <c r="AX1007" s="421"/>
      <c r="AY1007" s="421"/>
      <c r="AZ1007" s="421"/>
      <c r="BA1007" s="421"/>
      <c r="BB1007" s="421"/>
      <c r="BC1007" s="421"/>
      <c r="BD1007" s="421"/>
    </row>
    <row r="1008" spans="1:56" ht="26.25" customHeight="1">
      <c r="A1008" s="241" t="s">
        <v>15063</v>
      </c>
      <c r="B1008" s="241" t="s">
        <v>14980</v>
      </c>
      <c r="C1008" s="362"/>
      <c r="D1008" s="241" t="s">
        <v>15064</v>
      </c>
      <c r="E1008" s="128"/>
      <c r="F1008" s="127"/>
      <c r="G1008" s="433" t="s">
        <v>14886</v>
      </c>
      <c r="H1008" s="586"/>
      <c r="I1008" s="44"/>
      <c r="J1008" s="23"/>
      <c r="K1008" s="23"/>
      <c r="L1008" s="23"/>
      <c r="M1008" s="23"/>
      <c r="N1008" s="23"/>
      <c r="O1008" s="587" t="s">
        <v>15065</v>
      </c>
      <c r="P1008" s="264" t="s">
        <v>15066</v>
      </c>
      <c r="Q1008" s="264" t="s">
        <v>15067</v>
      </c>
      <c r="R1008" s="128"/>
      <c r="S1008" s="416"/>
      <c r="T1008" s="417" t="s">
        <v>1281</v>
      </c>
      <c r="U1008" s="416"/>
      <c r="V1008" s="392" t="s">
        <v>14846</v>
      </c>
      <c r="W1008" s="128"/>
      <c r="X1008" s="128"/>
      <c r="Y1008" s="128"/>
      <c r="Z1008" s="128"/>
      <c r="AA1008" s="128"/>
      <c r="AB1008" s="128"/>
      <c r="AC1008" s="128"/>
      <c r="AD1008" s="128"/>
      <c r="AE1008" s="128"/>
      <c r="AF1008" s="128"/>
      <c r="AG1008" s="128"/>
      <c r="AH1008" s="128"/>
      <c r="AI1008" s="128"/>
      <c r="AJ1008" s="128"/>
      <c r="AK1008" s="128"/>
      <c r="AL1008" s="264" t="s">
        <v>548</v>
      </c>
      <c r="AM1008" s="128"/>
      <c r="AN1008" s="439"/>
      <c r="AO1008" s="485" t="s">
        <v>8029</v>
      </c>
      <c r="AP1008" s="368" t="s">
        <v>11249</v>
      </c>
      <c r="AQ1008" s="441">
        <v>44007</v>
      </c>
      <c r="AR1008" s="420" t="s">
        <v>14849</v>
      </c>
      <c r="AS1008" s="421"/>
      <c r="AT1008" s="421"/>
      <c r="AU1008" s="421"/>
      <c r="AV1008" s="421"/>
      <c r="AW1008" s="421"/>
      <c r="AX1008" s="421"/>
      <c r="AY1008" s="421"/>
      <c r="AZ1008" s="421"/>
      <c r="BA1008" s="421"/>
      <c r="BB1008" s="421"/>
      <c r="BC1008" s="421"/>
      <c r="BD1008" s="421"/>
    </row>
    <row r="1009" spans="1:56" ht="26.25" customHeight="1">
      <c r="A1009" s="241" t="s">
        <v>15068</v>
      </c>
      <c r="B1009" s="241" t="s">
        <v>14980</v>
      </c>
      <c r="C1009" s="362"/>
      <c r="D1009" s="241" t="s">
        <v>15069</v>
      </c>
      <c r="E1009" s="128"/>
      <c r="F1009" s="127"/>
      <c r="G1009" s="433" t="s">
        <v>14886</v>
      </c>
      <c r="H1009" s="586"/>
      <c r="I1009" s="44"/>
      <c r="J1009" s="23"/>
      <c r="K1009" s="23"/>
      <c r="L1009" s="23"/>
      <c r="M1009" s="23"/>
      <c r="N1009" s="23"/>
      <c r="O1009" s="587" t="s">
        <v>15070</v>
      </c>
      <c r="P1009" s="264" t="s">
        <v>15071</v>
      </c>
      <c r="Q1009" s="264" t="s">
        <v>15072</v>
      </c>
      <c r="R1009" s="128"/>
      <c r="S1009" s="416"/>
      <c r="T1009" s="417" t="s">
        <v>1281</v>
      </c>
      <c r="U1009" s="416"/>
      <c r="V1009" s="392" t="s">
        <v>14846</v>
      </c>
      <c r="W1009" s="128"/>
      <c r="X1009" s="128"/>
      <c r="Y1009" s="128"/>
      <c r="Z1009" s="128"/>
      <c r="AA1009" s="128"/>
      <c r="AB1009" s="128"/>
      <c r="AC1009" s="128"/>
      <c r="AD1009" s="128"/>
      <c r="AE1009" s="128"/>
      <c r="AF1009" s="128"/>
      <c r="AG1009" s="128"/>
      <c r="AH1009" s="128"/>
      <c r="AI1009" s="128"/>
      <c r="AJ1009" s="128"/>
      <c r="AK1009" s="128"/>
      <c r="AL1009" s="264" t="s">
        <v>548</v>
      </c>
      <c r="AM1009" s="128"/>
      <c r="AN1009" s="439"/>
      <c r="AO1009" s="485" t="s">
        <v>8029</v>
      </c>
      <c r="AP1009" s="368" t="s">
        <v>11249</v>
      </c>
      <c r="AQ1009" s="441">
        <v>44007</v>
      </c>
      <c r="AR1009" s="420" t="s">
        <v>14849</v>
      </c>
      <c r="AS1009" s="421"/>
      <c r="AT1009" s="421"/>
      <c r="AU1009" s="421"/>
      <c r="AV1009" s="421"/>
      <c r="AW1009" s="421"/>
      <c r="AX1009" s="421"/>
      <c r="AY1009" s="421"/>
      <c r="AZ1009" s="421"/>
      <c r="BA1009" s="421"/>
      <c r="BB1009" s="421"/>
      <c r="BC1009" s="421"/>
      <c r="BD1009" s="421"/>
    </row>
    <row r="1010" spans="1:56" ht="26.25" customHeight="1">
      <c r="A1010" s="241" t="s">
        <v>15073</v>
      </c>
      <c r="B1010" s="241" t="s">
        <v>14980</v>
      </c>
      <c r="C1010" s="362"/>
      <c r="D1010" s="241" t="s">
        <v>15074</v>
      </c>
      <c r="E1010" s="128"/>
      <c r="F1010" s="127"/>
      <c r="G1010" s="433" t="s">
        <v>14886</v>
      </c>
      <c r="H1010" s="586"/>
      <c r="I1010" s="44"/>
      <c r="J1010" s="23"/>
      <c r="K1010" s="23"/>
      <c r="L1010" s="23"/>
      <c r="M1010" s="23"/>
      <c r="N1010" s="23"/>
      <c r="O1010" s="587" t="s">
        <v>15075</v>
      </c>
      <c r="P1010" s="264" t="s">
        <v>15076</v>
      </c>
      <c r="Q1010" s="264" t="s">
        <v>15077</v>
      </c>
      <c r="R1010" s="128"/>
      <c r="S1010" s="416"/>
      <c r="T1010" s="417" t="s">
        <v>1281</v>
      </c>
      <c r="U1010" s="416"/>
      <c r="V1010" s="392" t="s">
        <v>14846</v>
      </c>
      <c r="W1010" s="128"/>
      <c r="X1010" s="128"/>
      <c r="Y1010" s="128"/>
      <c r="Z1010" s="128"/>
      <c r="AA1010" s="128"/>
      <c r="AB1010" s="128"/>
      <c r="AC1010" s="128"/>
      <c r="AD1010" s="128"/>
      <c r="AE1010" s="128"/>
      <c r="AF1010" s="128"/>
      <c r="AG1010" s="128"/>
      <c r="AH1010" s="128"/>
      <c r="AI1010" s="128"/>
      <c r="AJ1010" s="128"/>
      <c r="AK1010" s="128"/>
      <c r="AL1010" s="264" t="s">
        <v>548</v>
      </c>
      <c r="AM1010" s="128"/>
      <c r="AN1010" s="439"/>
      <c r="AO1010" s="485" t="s">
        <v>8029</v>
      </c>
      <c r="AP1010" s="368" t="s">
        <v>11249</v>
      </c>
      <c r="AQ1010" s="441">
        <v>44007</v>
      </c>
      <c r="AR1010" s="420" t="s">
        <v>14849</v>
      </c>
      <c r="AS1010" s="421"/>
      <c r="AT1010" s="421"/>
      <c r="AU1010" s="421"/>
      <c r="AV1010" s="421"/>
      <c r="AW1010" s="421"/>
      <c r="AX1010" s="421"/>
      <c r="AY1010" s="421"/>
      <c r="AZ1010" s="421"/>
      <c r="BA1010" s="421"/>
      <c r="BB1010" s="421"/>
      <c r="BC1010" s="421"/>
      <c r="BD1010" s="421"/>
    </row>
    <row r="1011" spans="1:56" ht="26.25" customHeight="1">
      <c r="A1011" s="241" t="s">
        <v>15078</v>
      </c>
      <c r="B1011" s="241" t="s">
        <v>14980</v>
      </c>
      <c r="C1011" s="362"/>
      <c r="D1011" s="241" t="s">
        <v>15079</v>
      </c>
      <c r="E1011" s="128"/>
      <c r="F1011" s="127"/>
      <c r="G1011" s="433" t="s">
        <v>14886</v>
      </c>
      <c r="H1011" s="586"/>
      <c r="I1011" s="44"/>
      <c r="J1011" s="23"/>
      <c r="K1011" s="23"/>
      <c r="L1011" s="23"/>
      <c r="M1011" s="23"/>
      <c r="N1011" s="23"/>
      <c r="O1011" s="587" t="s">
        <v>15080</v>
      </c>
      <c r="P1011" s="264" t="s">
        <v>15081</v>
      </c>
      <c r="Q1011" s="264" t="s">
        <v>15082</v>
      </c>
      <c r="R1011" s="128"/>
      <c r="S1011" s="416"/>
      <c r="T1011" s="417" t="s">
        <v>1281</v>
      </c>
      <c r="U1011" s="416"/>
      <c r="V1011" s="392" t="s">
        <v>14846</v>
      </c>
      <c r="W1011" s="128"/>
      <c r="X1011" s="128"/>
      <c r="Y1011" s="128"/>
      <c r="Z1011" s="128"/>
      <c r="AA1011" s="128"/>
      <c r="AB1011" s="128"/>
      <c r="AC1011" s="128"/>
      <c r="AD1011" s="128"/>
      <c r="AE1011" s="128"/>
      <c r="AF1011" s="128"/>
      <c r="AG1011" s="128"/>
      <c r="AH1011" s="128"/>
      <c r="AI1011" s="128"/>
      <c r="AJ1011" s="128"/>
      <c r="AK1011" s="128"/>
      <c r="AL1011" s="264" t="s">
        <v>548</v>
      </c>
      <c r="AM1011" s="128"/>
      <c r="AN1011" s="439"/>
      <c r="AO1011" s="485" t="s">
        <v>8029</v>
      </c>
      <c r="AP1011" s="368" t="s">
        <v>11249</v>
      </c>
      <c r="AQ1011" s="441">
        <v>44007</v>
      </c>
      <c r="AR1011" s="420" t="s">
        <v>14849</v>
      </c>
      <c r="AS1011" s="421"/>
      <c r="AT1011" s="421"/>
      <c r="AU1011" s="421"/>
      <c r="AV1011" s="421"/>
      <c r="AW1011" s="421"/>
      <c r="AX1011" s="421"/>
      <c r="AY1011" s="421"/>
      <c r="AZ1011" s="421"/>
      <c r="BA1011" s="421"/>
      <c r="BB1011" s="421"/>
      <c r="BC1011" s="421"/>
      <c r="BD1011" s="421"/>
    </row>
    <row r="1012" spans="1:56" ht="26.25" customHeight="1">
      <c r="A1012" s="241" t="s">
        <v>15083</v>
      </c>
      <c r="B1012" s="241" t="s">
        <v>14980</v>
      </c>
      <c r="C1012" s="362"/>
      <c r="D1012" s="241" t="s">
        <v>15084</v>
      </c>
      <c r="E1012" s="128"/>
      <c r="F1012" s="127"/>
      <c r="G1012" s="433" t="s">
        <v>14886</v>
      </c>
      <c r="H1012" s="586"/>
      <c r="I1012" s="44"/>
      <c r="J1012" s="23"/>
      <c r="K1012" s="23"/>
      <c r="L1012" s="23"/>
      <c r="M1012" s="23"/>
      <c r="N1012" s="23"/>
      <c r="O1012" s="587" t="s">
        <v>15085</v>
      </c>
      <c r="P1012" s="264" t="s">
        <v>15086</v>
      </c>
      <c r="Q1012" s="264" t="s">
        <v>15087</v>
      </c>
      <c r="R1012" s="128"/>
      <c r="S1012" s="416"/>
      <c r="T1012" s="417" t="s">
        <v>1281</v>
      </c>
      <c r="U1012" s="416"/>
      <c r="V1012" s="392" t="s">
        <v>14846</v>
      </c>
      <c r="W1012" s="128"/>
      <c r="X1012" s="128"/>
      <c r="Y1012" s="128"/>
      <c r="Z1012" s="128"/>
      <c r="AA1012" s="128"/>
      <c r="AB1012" s="128"/>
      <c r="AC1012" s="128"/>
      <c r="AD1012" s="128"/>
      <c r="AE1012" s="128"/>
      <c r="AF1012" s="128"/>
      <c r="AG1012" s="128"/>
      <c r="AH1012" s="128"/>
      <c r="AI1012" s="128"/>
      <c r="AJ1012" s="128"/>
      <c r="AK1012" s="128"/>
      <c r="AL1012" s="264" t="s">
        <v>548</v>
      </c>
      <c r="AM1012" s="128"/>
      <c r="AN1012" s="439"/>
      <c r="AO1012" s="485" t="s">
        <v>8029</v>
      </c>
      <c r="AP1012" s="368" t="s">
        <v>11249</v>
      </c>
      <c r="AQ1012" s="441">
        <v>44007</v>
      </c>
      <c r="AR1012" s="420" t="s">
        <v>14849</v>
      </c>
      <c r="AS1012" s="421"/>
      <c r="AT1012" s="421"/>
      <c r="AU1012" s="421"/>
      <c r="AV1012" s="421"/>
      <c r="AW1012" s="421"/>
      <c r="AX1012" s="421"/>
      <c r="AY1012" s="421"/>
      <c r="AZ1012" s="421"/>
      <c r="BA1012" s="421"/>
      <c r="BB1012" s="421"/>
      <c r="BC1012" s="421"/>
      <c r="BD1012" s="421"/>
    </row>
    <row r="1013" spans="1:56" ht="26.25" customHeight="1">
      <c r="A1013" s="241" t="s">
        <v>15088</v>
      </c>
      <c r="B1013" s="241" t="s">
        <v>14980</v>
      </c>
      <c r="C1013" s="362"/>
      <c r="D1013" s="241" t="s">
        <v>15089</v>
      </c>
      <c r="E1013" s="128"/>
      <c r="F1013" s="127"/>
      <c r="G1013" s="433" t="s">
        <v>14886</v>
      </c>
      <c r="H1013" s="586"/>
      <c r="I1013" s="44"/>
      <c r="J1013" s="23"/>
      <c r="K1013" s="23"/>
      <c r="L1013" s="23"/>
      <c r="M1013" s="23"/>
      <c r="N1013" s="23"/>
      <c r="O1013" s="587" t="s">
        <v>15090</v>
      </c>
      <c r="P1013" s="264" t="s">
        <v>15091</v>
      </c>
      <c r="Q1013" s="264" t="s">
        <v>15092</v>
      </c>
      <c r="R1013" s="128"/>
      <c r="S1013" s="416"/>
      <c r="T1013" s="417" t="s">
        <v>1281</v>
      </c>
      <c r="U1013" s="416"/>
      <c r="V1013" s="392" t="s">
        <v>14846</v>
      </c>
      <c r="W1013" s="128"/>
      <c r="X1013" s="128"/>
      <c r="Y1013" s="128"/>
      <c r="Z1013" s="128"/>
      <c r="AA1013" s="128"/>
      <c r="AB1013" s="128"/>
      <c r="AC1013" s="128"/>
      <c r="AD1013" s="128"/>
      <c r="AE1013" s="128"/>
      <c r="AF1013" s="128"/>
      <c r="AG1013" s="128"/>
      <c r="AH1013" s="128"/>
      <c r="AI1013" s="128"/>
      <c r="AJ1013" s="128"/>
      <c r="AK1013" s="128"/>
      <c r="AL1013" s="264" t="s">
        <v>548</v>
      </c>
      <c r="AM1013" s="128"/>
      <c r="AN1013" s="439"/>
      <c r="AO1013" s="485" t="s">
        <v>8029</v>
      </c>
      <c r="AP1013" s="368" t="s">
        <v>11249</v>
      </c>
      <c r="AQ1013" s="441">
        <v>44007</v>
      </c>
      <c r="AR1013" s="420" t="s">
        <v>14849</v>
      </c>
      <c r="AS1013" s="421"/>
      <c r="AT1013" s="421"/>
      <c r="AU1013" s="421"/>
      <c r="AV1013" s="421"/>
      <c r="AW1013" s="421"/>
      <c r="AX1013" s="421"/>
      <c r="AY1013" s="421"/>
      <c r="AZ1013" s="421"/>
      <c r="BA1013" s="421"/>
      <c r="BB1013" s="421"/>
      <c r="BC1013" s="421"/>
      <c r="BD1013" s="421"/>
    </row>
    <row r="1014" spans="1:56" ht="26.25" customHeight="1">
      <c r="A1014" s="241" t="s">
        <v>15093</v>
      </c>
      <c r="B1014" s="241" t="s">
        <v>14980</v>
      </c>
      <c r="C1014" s="362"/>
      <c r="D1014" s="241" t="s">
        <v>15094</v>
      </c>
      <c r="E1014" s="128"/>
      <c r="F1014" s="127"/>
      <c r="G1014" s="433" t="s">
        <v>14886</v>
      </c>
      <c r="H1014" s="586"/>
      <c r="I1014" s="44"/>
      <c r="J1014" s="23"/>
      <c r="K1014" s="23"/>
      <c r="L1014" s="23"/>
      <c r="M1014" s="23"/>
      <c r="N1014" s="23"/>
      <c r="O1014" s="587" t="s">
        <v>15095</v>
      </c>
      <c r="P1014" s="264" t="s">
        <v>15096</v>
      </c>
      <c r="Q1014" s="264" t="s">
        <v>15097</v>
      </c>
      <c r="R1014" s="128"/>
      <c r="S1014" s="416"/>
      <c r="T1014" s="417" t="s">
        <v>1281</v>
      </c>
      <c r="U1014" s="416"/>
      <c r="V1014" s="392" t="s">
        <v>14846</v>
      </c>
      <c r="W1014" s="128"/>
      <c r="X1014" s="128"/>
      <c r="Y1014" s="128"/>
      <c r="Z1014" s="128"/>
      <c r="AA1014" s="128"/>
      <c r="AB1014" s="128"/>
      <c r="AC1014" s="128"/>
      <c r="AD1014" s="128"/>
      <c r="AE1014" s="128"/>
      <c r="AF1014" s="128"/>
      <c r="AG1014" s="128"/>
      <c r="AH1014" s="128"/>
      <c r="AI1014" s="128"/>
      <c r="AJ1014" s="128"/>
      <c r="AK1014" s="128"/>
      <c r="AL1014" s="264" t="s">
        <v>548</v>
      </c>
      <c r="AM1014" s="128"/>
      <c r="AN1014" s="439"/>
      <c r="AO1014" s="485" t="s">
        <v>8029</v>
      </c>
      <c r="AP1014" s="368" t="s">
        <v>11249</v>
      </c>
      <c r="AQ1014" s="441">
        <v>44007</v>
      </c>
      <c r="AR1014" s="420" t="s">
        <v>14849</v>
      </c>
      <c r="AS1014" s="421"/>
      <c r="AT1014" s="421"/>
      <c r="AU1014" s="421"/>
      <c r="AV1014" s="421"/>
      <c r="AW1014" s="421"/>
      <c r="AX1014" s="421"/>
      <c r="AY1014" s="421"/>
      <c r="AZ1014" s="421"/>
      <c r="BA1014" s="421"/>
      <c r="BB1014" s="421"/>
      <c r="BC1014" s="421"/>
      <c r="BD1014" s="421"/>
    </row>
    <row r="1015" spans="1:56" ht="26.25" customHeight="1">
      <c r="A1015" s="241" t="s">
        <v>15098</v>
      </c>
      <c r="B1015" s="241" t="s">
        <v>14980</v>
      </c>
      <c r="C1015" s="362"/>
      <c r="D1015" s="241" t="s">
        <v>15094</v>
      </c>
      <c r="E1015" s="128"/>
      <c r="F1015" s="127"/>
      <c r="G1015" s="433" t="s">
        <v>14886</v>
      </c>
      <c r="H1015" s="586"/>
      <c r="I1015" s="44"/>
      <c r="J1015" s="23"/>
      <c r="K1015" s="23"/>
      <c r="L1015" s="23"/>
      <c r="M1015" s="23"/>
      <c r="N1015" s="23"/>
      <c r="O1015" s="587" t="s">
        <v>15099</v>
      </c>
      <c r="P1015" s="264" t="s">
        <v>15100</v>
      </c>
      <c r="Q1015" s="264" t="s">
        <v>15101</v>
      </c>
      <c r="R1015" s="128"/>
      <c r="S1015" s="416"/>
      <c r="T1015" s="417" t="s">
        <v>1281</v>
      </c>
      <c r="U1015" s="416"/>
      <c r="V1015" s="392" t="s">
        <v>14846</v>
      </c>
      <c r="W1015" s="128"/>
      <c r="X1015" s="128"/>
      <c r="Y1015" s="128"/>
      <c r="Z1015" s="128"/>
      <c r="AA1015" s="128"/>
      <c r="AB1015" s="128"/>
      <c r="AC1015" s="128"/>
      <c r="AD1015" s="128"/>
      <c r="AE1015" s="128"/>
      <c r="AF1015" s="128"/>
      <c r="AG1015" s="128"/>
      <c r="AH1015" s="128"/>
      <c r="AI1015" s="128"/>
      <c r="AJ1015" s="128"/>
      <c r="AK1015" s="128"/>
      <c r="AL1015" s="264" t="s">
        <v>548</v>
      </c>
      <c r="AM1015" s="128"/>
      <c r="AN1015" s="439"/>
      <c r="AO1015" s="485" t="s">
        <v>8029</v>
      </c>
      <c r="AP1015" s="368" t="s">
        <v>11249</v>
      </c>
      <c r="AQ1015" s="441">
        <v>44007</v>
      </c>
      <c r="AR1015" s="420" t="s">
        <v>14849</v>
      </c>
      <c r="AS1015" s="421"/>
      <c r="AT1015" s="421"/>
      <c r="AU1015" s="421"/>
      <c r="AV1015" s="421"/>
      <c r="AW1015" s="421"/>
      <c r="AX1015" s="421"/>
      <c r="AY1015" s="421"/>
      <c r="AZ1015" s="421"/>
      <c r="BA1015" s="421"/>
      <c r="BB1015" s="421"/>
      <c r="BC1015" s="421"/>
      <c r="BD1015" s="421"/>
    </row>
    <row r="1016" spans="1:56" ht="26.25" customHeight="1">
      <c r="A1016" s="362" t="s">
        <v>15102</v>
      </c>
      <c r="B1016" s="361" t="s">
        <v>8166</v>
      </c>
      <c r="C1016" s="362"/>
      <c r="D1016" s="362" t="s">
        <v>15103</v>
      </c>
      <c r="E1016" s="363"/>
      <c r="F1016" s="221"/>
      <c r="G1016" s="363"/>
      <c r="H1016" s="379"/>
      <c r="I1016" s="44"/>
      <c r="J1016" s="23"/>
      <c r="K1016" s="23"/>
      <c r="L1016" s="23"/>
      <c r="M1016" s="23"/>
      <c r="N1016" s="23"/>
      <c r="O1016" s="366" t="s">
        <v>15104</v>
      </c>
      <c r="P1016" s="364" t="s">
        <v>12435</v>
      </c>
      <c r="Q1016" s="364"/>
      <c r="R1016" s="365" t="s">
        <v>180</v>
      </c>
      <c r="S1016" s="375"/>
      <c r="T1016" s="375"/>
      <c r="U1016" s="375"/>
      <c r="V1016" s="392" t="s">
        <v>15105</v>
      </c>
      <c r="W1016" s="665"/>
      <c r="X1016" s="665"/>
      <c r="Y1016" s="363"/>
      <c r="Z1016" s="375"/>
      <c r="AA1016" s="665"/>
      <c r="AB1016" s="665"/>
      <c r="AC1016" s="665"/>
      <c r="AD1016" s="665"/>
      <c r="AE1016" s="665"/>
      <c r="AF1016" s="665"/>
      <c r="AG1016" s="665"/>
      <c r="AH1016" s="665"/>
      <c r="AI1016" s="665"/>
      <c r="AJ1016" s="665"/>
      <c r="AK1016" s="665"/>
      <c r="AL1016" s="666" t="s">
        <v>342</v>
      </c>
      <c r="AM1016" s="665"/>
      <c r="AN1016" s="367"/>
      <c r="AO1016" s="677" t="s">
        <v>15106</v>
      </c>
      <c r="AP1016" s="368" t="s">
        <v>11249</v>
      </c>
      <c r="AQ1016" s="462">
        <v>44004</v>
      </c>
      <c r="AR1016" s="463" t="s">
        <v>12712</v>
      </c>
      <c r="AS1016" s="464"/>
      <c r="AT1016" s="464"/>
      <c r="AU1016" s="464"/>
      <c r="AV1016" s="464"/>
      <c r="AW1016" s="464"/>
      <c r="AX1016" s="464"/>
      <c r="AY1016" s="464"/>
      <c r="AZ1016" s="464"/>
      <c r="BA1016" s="464"/>
      <c r="BB1016" s="464"/>
      <c r="BC1016" s="464"/>
      <c r="BD1016" s="464"/>
    </row>
    <row r="1017" spans="1:56" ht="26.25" customHeight="1">
      <c r="A1017" s="362" t="s">
        <v>15107</v>
      </c>
      <c r="B1017" s="362" t="s">
        <v>8166</v>
      </c>
      <c r="C1017" s="362"/>
      <c r="D1017" s="362" t="s">
        <v>15108</v>
      </c>
      <c r="E1017" s="365"/>
      <c r="F1017" s="218"/>
      <c r="G1017" s="394" t="s">
        <v>15109</v>
      </c>
      <c r="H1017" s="366" t="s">
        <v>15110</v>
      </c>
      <c r="I1017" s="44"/>
      <c r="J1017" s="23"/>
      <c r="K1017" s="23"/>
      <c r="L1017" s="23"/>
      <c r="M1017" s="23"/>
      <c r="N1017" s="23"/>
      <c r="O1017" s="379"/>
      <c r="P1017" s="364" t="s">
        <v>15111</v>
      </c>
      <c r="Q1017" s="364" t="s">
        <v>15112</v>
      </c>
      <c r="R1017" s="365" t="s">
        <v>72</v>
      </c>
      <c r="S1017" s="375"/>
      <c r="T1017" s="364" t="s">
        <v>15113</v>
      </c>
      <c r="U1017" s="364">
        <v>2020</v>
      </c>
      <c r="V1017" s="392" t="s">
        <v>15105</v>
      </c>
      <c r="W1017" s="665"/>
      <c r="X1017" s="665"/>
      <c r="Y1017" s="365"/>
      <c r="Z1017" s="375"/>
      <c r="AA1017" s="665"/>
      <c r="AB1017" s="665"/>
      <c r="AC1017" s="665"/>
      <c r="AD1017" s="665"/>
      <c r="AE1017" s="665"/>
      <c r="AF1017" s="665"/>
      <c r="AG1017" s="665"/>
      <c r="AH1017" s="665"/>
      <c r="AI1017" s="665"/>
      <c r="AJ1017" s="665"/>
      <c r="AK1017" s="665"/>
      <c r="AL1017" s="666" t="s">
        <v>342</v>
      </c>
      <c r="AM1017" s="665"/>
      <c r="AN1017" s="367"/>
      <c r="AO1017" s="678" t="s">
        <v>15114</v>
      </c>
      <c r="AP1017" s="368" t="s">
        <v>11249</v>
      </c>
      <c r="AQ1017" s="462">
        <v>44120</v>
      </c>
      <c r="AR1017" s="463" t="s">
        <v>39</v>
      </c>
      <c r="AS1017" s="464"/>
      <c r="AT1017" s="464"/>
      <c r="AU1017" s="464"/>
      <c r="AV1017" s="464"/>
      <c r="AW1017" s="464"/>
      <c r="AX1017" s="464"/>
      <c r="AY1017" s="464"/>
      <c r="AZ1017" s="464"/>
      <c r="BA1017" s="464"/>
      <c r="BB1017" s="464"/>
      <c r="BC1017" s="464"/>
      <c r="BD1017" s="464"/>
    </row>
    <row r="1018" spans="1:56" ht="26.25" customHeight="1">
      <c r="A1018" s="362" t="s">
        <v>15115</v>
      </c>
      <c r="B1018" s="362" t="s">
        <v>8166</v>
      </c>
      <c r="C1018" s="362"/>
      <c r="D1018" s="362" t="s">
        <v>15116</v>
      </c>
      <c r="E1018" s="365" t="s">
        <v>15117</v>
      </c>
      <c r="F1018" s="218" t="s">
        <v>5</v>
      </c>
      <c r="G1018" s="460" t="s">
        <v>15118</v>
      </c>
      <c r="H1018" s="379"/>
      <c r="I1018" s="44"/>
      <c r="J1018" s="23"/>
      <c r="K1018" s="23"/>
      <c r="L1018" s="23"/>
      <c r="M1018" s="23"/>
      <c r="N1018" s="23"/>
      <c r="O1018" s="366" t="s">
        <v>15119</v>
      </c>
      <c r="P1018" s="364" t="s">
        <v>12911</v>
      </c>
      <c r="Q1018" s="364"/>
      <c r="R1018" s="365"/>
      <c r="S1018" s="375"/>
      <c r="T1018" s="375"/>
      <c r="U1018" s="375"/>
      <c r="V1018" s="392" t="s">
        <v>15105</v>
      </c>
      <c r="W1018" s="665"/>
      <c r="X1018" s="665"/>
      <c r="Y1018" s="363"/>
      <c r="Z1018" s="375"/>
      <c r="AA1018" s="665"/>
      <c r="AB1018" s="665"/>
      <c r="AC1018" s="665"/>
      <c r="AD1018" s="665"/>
      <c r="AE1018" s="665"/>
      <c r="AF1018" s="665"/>
      <c r="AG1018" s="665"/>
      <c r="AH1018" s="665"/>
      <c r="AI1018" s="665"/>
      <c r="AJ1018" s="665"/>
      <c r="AK1018" s="665"/>
      <c r="AL1018" s="666" t="s">
        <v>342</v>
      </c>
      <c r="AM1018" s="665"/>
      <c r="AN1018" s="376" t="s">
        <v>15120</v>
      </c>
      <c r="AO1018" s="678" t="s">
        <v>15114</v>
      </c>
      <c r="AP1018" s="368" t="s">
        <v>11249</v>
      </c>
      <c r="AQ1018" s="462">
        <v>44004</v>
      </c>
      <c r="AR1018" s="463" t="s">
        <v>15121</v>
      </c>
      <c r="AS1018" s="464"/>
      <c r="AT1018" s="464"/>
      <c r="AU1018" s="464"/>
      <c r="AV1018" s="464"/>
      <c r="AW1018" s="464"/>
      <c r="AX1018" s="464"/>
      <c r="AY1018" s="464"/>
      <c r="AZ1018" s="464"/>
      <c r="BA1018" s="464"/>
      <c r="BB1018" s="464"/>
      <c r="BC1018" s="464"/>
      <c r="BD1018" s="464"/>
    </row>
    <row r="1019" spans="1:56" ht="26.25" customHeight="1">
      <c r="A1019" s="362" t="s">
        <v>15122</v>
      </c>
      <c r="B1019" s="361" t="s">
        <v>8166</v>
      </c>
      <c r="C1019" s="362"/>
      <c r="D1019" s="362" t="s">
        <v>15123</v>
      </c>
      <c r="E1019" s="363"/>
      <c r="F1019" s="221"/>
      <c r="G1019" s="363"/>
      <c r="H1019" s="379"/>
      <c r="I1019" s="44"/>
      <c r="J1019" s="23"/>
      <c r="K1019" s="23"/>
      <c r="L1019" s="23"/>
      <c r="M1019" s="23"/>
      <c r="N1019" s="23"/>
      <c r="O1019" s="366" t="s">
        <v>15124</v>
      </c>
      <c r="P1019" s="364" t="s">
        <v>15125</v>
      </c>
      <c r="Q1019" s="364"/>
      <c r="R1019" s="365" t="s">
        <v>180</v>
      </c>
      <c r="S1019" s="375"/>
      <c r="T1019" s="375"/>
      <c r="U1019" s="375"/>
      <c r="V1019" s="392" t="s">
        <v>15105</v>
      </c>
      <c r="W1019" s="665"/>
      <c r="X1019" s="665"/>
      <c r="Y1019" s="363"/>
      <c r="Z1019" s="375"/>
      <c r="AA1019" s="665"/>
      <c r="AB1019" s="665"/>
      <c r="AC1019" s="665"/>
      <c r="AD1019" s="665"/>
      <c r="AE1019" s="665"/>
      <c r="AF1019" s="665"/>
      <c r="AG1019" s="665"/>
      <c r="AH1019" s="665"/>
      <c r="AI1019" s="665"/>
      <c r="AJ1019" s="665"/>
      <c r="AK1019" s="665"/>
      <c r="AL1019" s="666" t="s">
        <v>342</v>
      </c>
      <c r="AM1019" s="665"/>
      <c r="AN1019" s="367"/>
      <c r="AO1019" s="678" t="s">
        <v>15114</v>
      </c>
      <c r="AP1019" s="368" t="s">
        <v>11249</v>
      </c>
      <c r="AQ1019" s="462">
        <v>44004</v>
      </c>
      <c r="AR1019" s="463" t="s">
        <v>12712</v>
      </c>
      <c r="AS1019" s="464"/>
      <c r="AT1019" s="464"/>
      <c r="AU1019" s="464"/>
      <c r="AV1019" s="464"/>
      <c r="AW1019" s="464"/>
      <c r="AX1019" s="464"/>
      <c r="AY1019" s="464"/>
      <c r="AZ1019" s="464"/>
      <c r="BA1019" s="464"/>
      <c r="BB1019" s="464"/>
      <c r="BC1019" s="464"/>
      <c r="BD1019" s="464"/>
    </row>
    <row r="1020" spans="1:56" ht="26.25" customHeight="1">
      <c r="A1020" s="362" t="s">
        <v>15126</v>
      </c>
      <c r="B1020" s="361" t="s">
        <v>8166</v>
      </c>
      <c r="C1020" s="362"/>
      <c r="D1020" s="362" t="s">
        <v>15127</v>
      </c>
      <c r="E1020" s="365" t="s">
        <v>15128</v>
      </c>
      <c r="F1020" s="218" t="s">
        <v>5</v>
      </c>
      <c r="G1020" s="394" t="s">
        <v>15129</v>
      </c>
      <c r="H1020" s="379"/>
      <c r="I1020" s="44"/>
      <c r="J1020" s="23"/>
      <c r="K1020" s="23"/>
      <c r="L1020" s="23"/>
      <c r="M1020" s="23"/>
      <c r="N1020" s="23"/>
      <c r="O1020" s="366" t="s">
        <v>15130</v>
      </c>
      <c r="P1020" s="364" t="s">
        <v>15131</v>
      </c>
      <c r="Q1020" s="364"/>
      <c r="R1020" s="365" t="s">
        <v>180</v>
      </c>
      <c r="S1020" s="375"/>
      <c r="T1020" s="375"/>
      <c r="U1020" s="375"/>
      <c r="V1020" s="392" t="s">
        <v>15105</v>
      </c>
      <c r="W1020" s="665"/>
      <c r="X1020" s="665"/>
      <c r="Y1020" s="365" t="s">
        <v>15132</v>
      </c>
      <c r="Z1020" s="375"/>
      <c r="AA1020" s="665"/>
      <c r="AB1020" s="665"/>
      <c r="AC1020" s="665"/>
      <c r="AD1020" s="665"/>
      <c r="AE1020" s="665"/>
      <c r="AF1020" s="665"/>
      <c r="AG1020" s="665"/>
      <c r="AH1020" s="665"/>
      <c r="AI1020" s="665"/>
      <c r="AJ1020" s="665"/>
      <c r="AK1020" s="665"/>
      <c r="AL1020" s="666" t="s">
        <v>342</v>
      </c>
      <c r="AM1020" s="665"/>
      <c r="AN1020" s="376" t="s">
        <v>15133</v>
      </c>
      <c r="AO1020" s="678" t="s">
        <v>15114</v>
      </c>
      <c r="AP1020" s="368" t="s">
        <v>11249</v>
      </c>
      <c r="AQ1020" s="462">
        <v>43891</v>
      </c>
      <c r="AR1020" s="463" t="s">
        <v>11400</v>
      </c>
      <c r="AS1020" s="464"/>
      <c r="AT1020" s="464"/>
      <c r="AU1020" s="464"/>
      <c r="AV1020" s="464"/>
      <c r="AW1020" s="464"/>
      <c r="AX1020" s="464"/>
      <c r="AY1020" s="464"/>
      <c r="AZ1020" s="464"/>
      <c r="BA1020" s="464"/>
      <c r="BB1020" s="464"/>
      <c r="BC1020" s="464"/>
      <c r="BD1020" s="464"/>
    </row>
    <row r="1021" spans="1:56" ht="26.25" customHeight="1">
      <c r="A1021" s="362" t="s">
        <v>15134</v>
      </c>
      <c r="B1021" s="361" t="s">
        <v>8166</v>
      </c>
      <c r="C1021" s="362"/>
      <c r="D1021" s="362" t="s">
        <v>15135</v>
      </c>
      <c r="E1021" s="365" t="s">
        <v>15136</v>
      </c>
      <c r="F1021" s="218" t="s">
        <v>15137</v>
      </c>
      <c r="G1021" s="394" t="s">
        <v>15138</v>
      </c>
      <c r="H1021" s="379"/>
      <c r="I1021" s="44"/>
      <c r="J1021" s="23"/>
      <c r="K1021" s="23"/>
      <c r="L1021" s="23"/>
      <c r="M1021" s="23"/>
      <c r="N1021" s="23"/>
      <c r="O1021" s="366" t="s">
        <v>15139</v>
      </c>
      <c r="P1021" s="364" t="s">
        <v>12382</v>
      </c>
      <c r="Q1021" s="364"/>
      <c r="R1021" s="365" t="s">
        <v>180</v>
      </c>
      <c r="S1021" s="375"/>
      <c r="T1021" s="375"/>
      <c r="U1021" s="375"/>
      <c r="V1021" s="392" t="s">
        <v>15105</v>
      </c>
      <c r="W1021" s="665"/>
      <c r="X1021" s="665"/>
      <c r="Y1021" s="365" t="s">
        <v>15140</v>
      </c>
      <c r="Z1021" s="375"/>
      <c r="AA1021" s="665"/>
      <c r="AB1021" s="665"/>
      <c r="AC1021" s="665"/>
      <c r="AD1021" s="665"/>
      <c r="AE1021" s="665"/>
      <c r="AF1021" s="665"/>
      <c r="AG1021" s="665"/>
      <c r="AH1021" s="665"/>
      <c r="AI1021" s="665"/>
      <c r="AJ1021" s="665"/>
      <c r="AK1021" s="665"/>
      <c r="AL1021" s="666" t="s">
        <v>342</v>
      </c>
      <c r="AM1021" s="665"/>
      <c r="AN1021" s="427" t="s">
        <v>15141</v>
      </c>
      <c r="AO1021" s="678" t="s">
        <v>15114</v>
      </c>
      <c r="AP1021" s="368" t="s">
        <v>11249</v>
      </c>
      <c r="AQ1021" s="462">
        <v>44001</v>
      </c>
      <c r="AR1021" s="463" t="s">
        <v>15142</v>
      </c>
      <c r="AS1021" s="464"/>
      <c r="AT1021" s="464"/>
      <c r="AU1021" s="464"/>
      <c r="AV1021" s="464"/>
      <c r="AW1021" s="464"/>
      <c r="AX1021" s="464"/>
      <c r="AY1021" s="464"/>
      <c r="AZ1021" s="464"/>
      <c r="BA1021" s="464"/>
      <c r="BB1021" s="464"/>
      <c r="BC1021" s="464"/>
      <c r="BD1021" s="464"/>
    </row>
    <row r="1022" spans="1:56" ht="26.25" customHeight="1">
      <c r="A1022" s="540" t="s">
        <v>15143</v>
      </c>
      <c r="B1022" s="540" t="s">
        <v>8166</v>
      </c>
      <c r="C1022" s="362">
        <v>390</v>
      </c>
      <c r="D1022" s="540" t="s">
        <v>15144</v>
      </c>
      <c r="E1022" s="542" t="s">
        <v>15145</v>
      </c>
      <c r="F1022" s="679" t="s">
        <v>13659</v>
      </c>
      <c r="G1022" s="680" t="s">
        <v>15146</v>
      </c>
      <c r="H1022" s="542"/>
      <c r="I1022" s="44"/>
      <c r="J1022" s="23"/>
      <c r="K1022" s="23"/>
      <c r="L1022" s="23"/>
      <c r="M1022" s="23"/>
      <c r="N1022" s="23"/>
      <c r="O1022" s="542" t="s">
        <v>15147</v>
      </c>
      <c r="P1022" s="375"/>
      <c r="Q1022" s="375"/>
      <c r="R1022" s="546"/>
      <c r="S1022" s="546"/>
      <c r="T1022" s="546"/>
      <c r="U1022" s="546">
        <v>2018</v>
      </c>
      <c r="V1022" s="546" t="s">
        <v>15148</v>
      </c>
      <c r="W1022" s="681" t="s">
        <v>15149</v>
      </c>
      <c r="X1022" s="681"/>
      <c r="Y1022" s="542" t="s">
        <v>15150</v>
      </c>
      <c r="Z1022" s="546" t="s">
        <v>15151</v>
      </c>
      <c r="AA1022" s="681"/>
      <c r="AB1022" s="681"/>
      <c r="AC1022" s="681"/>
      <c r="AD1022" s="681"/>
      <c r="AE1022" s="681"/>
      <c r="AF1022" s="681"/>
      <c r="AG1022" s="681"/>
      <c r="AH1022" s="681"/>
      <c r="AI1022" s="681"/>
      <c r="AJ1022" s="681"/>
      <c r="AK1022" s="681"/>
      <c r="AL1022" s="681"/>
      <c r="AM1022" s="681"/>
      <c r="AN1022" s="550" t="s">
        <v>15152</v>
      </c>
      <c r="AO1022" s="675" t="s">
        <v>15153</v>
      </c>
      <c r="AP1022" s="368" t="s">
        <v>11249</v>
      </c>
      <c r="AQ1022" s="551">
        <v>44017</v>
      </c>
      <c r="AR1022" s="552"/>
      <c r="AS1022" s="553"/>
      <c r="AT1022" s="553"/>
      <c r="AU1022" s="553"/>
      <c r="AV1022" s="553"/>
      <c r="AW1022" s="553"/>
      <c r="AX1022" s="553"/>
      <c r="AY1022" s="553"/>
      <c r="AZ1022" s="553"/>
      <c r="BA1022" s="553"/>
      <c r="BB1022" s="553"/>
      <c r="BC1022" s="553"/>
      <c r="BD1022" s="553"/>
    </row>
    <row r="1023" spans="1:56" ht="26.25" customHeight="1">
      <c r="A1023" s="362" t="s">
        <v>15154</v>
      </c>
      <c r="B1023" s="362" t="s">
        <v>8166</v>
      </c>
      <c r="C1023" s="362"/>
      <c r="D1023" s="362" t="s">
        <v>15155</v>
      </c>
      <c r="E1023" s="365" t="s">
        <v>15156</v>
      </c>
      <c r="F1023" s="218" t="s">
        <v>15157</v>
      </c>
      <c r="G1023" s="389" t="s">
        <v>15158</v>
      </c>
      <c r="H1023" s="365"/>
      <c r="I1023" s="44"/>
      <c r="J1023" s="23"/>
      <c r="K1023" s="23"/>
      <c r="L1023" s="23"/>
      <c r="M1023" s="23"/>
      <c r="N1023" s="23"/>
      <c r="O1023" s="365" t="s">
        <v>15159</v>
      </c>
      <c r="P1023" s="364" t="s">
        <v>15160</v>
      </c>
      <c r="Q1023" s="364"/>
      <c r="R1023" s="365"/>
      <c r="S1023" s="375"/>
      <c r="T1023" s="375"/>
      <c r="U1023" s="375"/>
      <c r="V1023" s="682" t="s">
        <v>15161</v>
      </c>
      <c r="W1023" s="665"/>
      <c r="X1023" s="665"/>
      <c r="Y1023" s="365" t="s">
        <v>15162</v>
      </c>
      <c r="Z1023" s="375"/>
      <c r="AA1023" s="665"/>
      <c r="AB1023" s="665"/>
      <c r="AC1023" s="665"/>
      <c r="AD1023" s="665"/>
      <c r="AE1023" s="665"/>
      <c r="AF1023" s="665"/>
      <c r="AG1023" s="665"/>
      <c r="AH1023" s="665"/>
      <c r="AI1023" s="665"/>
      <c r="AJ1023" s="665"/>
      <c r="AK1023" s="665"/>
      <c r="AL1023" s="666" t="s">
        <v>342</v>
      </c>
      <c r="AM1023" s="665"/>
      <c r="AN1023" s="376" t="s">
        <v>15163</v>
      </c>
      <c r="AO1023" s="678" t="s">
        <v>15114</v>
      </c>
      <c r="AP1023" s="368" t="s">
        <v>11249</v>
      </c>
      <c r="AQ1023" s="462">
        <v>43990</v>
      </c>
      <c r="AR1023" s="463" t="s">
        <v>15164</v>
      </c>
      <c r="AS1023" s="464"/>
      <c r="AT1023" s="464"/>
      <c r="AU1023" s="464"/>
      <c r="AV1023" s="464"/>
      <c r="AW1023" s="464"/>
      <c r="AX1023" s="464"/>
      <c r="AY1023" s="464"/>
      <c r="AZ1023" s="464"/>
      <c r="BA1023" s="464"/>
      <c r="BB1023" s="464"/>
      <c r="BC1023" s="464"/>
      <c r="BD1023" s="464"/>
    </row>
    <row r="1024" spans="1:56" ht="26.25" customHeight="1">
      <c r="A1024" s="362" t="s">
        <v>15165</v>
      </c>
      <c r="B1024" s="361" t="s">
        <v>8166</v>
      </c>
      <c r="C1024" s="362"/>
      <c r="D1024" s="362" t="s">
        <v>15155</v>
      </c>
      <c r="E1024" s="365" t="s">
        <v>15156</v>
      </c>
      <c r="F1024" s="218" t="s">
        <v>15157</v>
      </c>
      <c r="G1024" s="366" t="s">
        <v>15158</v>
      </c>
      <c r="H1024" s="379"/>
      <c r="I1024" s="44"/>
      <c r="J1024" s="23"/>
      <c r="K1024" s="23"/>
      <c r="L1024" s="23"/>
      <c r="M1024" s="23"/>
      <c r="N1024" s="23"/>
      <c r="O1024" s="366" t="s">
        <v>15166</v>
      </c>
      <c r="P1024" s="364" t="s">
        <v>15167</v>
      </c>
      <c r="Q1024" s="364"/>
      <c r="R1024" s="365" t="s">
        <v>180</v>
      </c>
      <c r="S1024" s="375"/>
      <c r="T1024" s="375"/>
      <c r="U1024" s="375"/>
      <c r="V1024" s="392" t="s">
        <v>15105</v>
      </c>
      <c r="W1024" s="665"/>
      <c r="X1024" s="665"/>
      <c r="Y1024" s="365" t="s">
        <v>15168</v>
      </c>
      <c r="Z1024" s="375"/>
      <c r="AA1024" s="665"/>
      <c r="AB1024" s="665"/>
      <c r="AC1024" s="665"/>
      <c r="AD1024" s="665"/>
      <c r="AE1024" s="665"/>
      <c r="AF1024" s="665"/>
      <c r="AG1024" s="665"/>
      <c r="AH1024" s="665"/>
      <c r="AI1024" s="665"/>
      <c r="AJ1024" s="665"/>
      <c r="AK1024" s="665"/>
      <c r="AL1024" s="666" t="s">
        <v>342</v>
      </c>
      <c r="AM1024" s="665"/>
      <c r="AN1024" s="683" t="s">
        <v>15169</v>
      </c>
      <c r="AO1024" s="678" t="s">
        <v>15114</v>
      </c>
      <c r="AP1024" s="368" t="s">
        <v>11249</v>
      </c>
      <c r="AQ1024" s="462">
        <v>43891</v>
      </c>
      <c r="AR1024" s="463" t="s">
        <v>11400</v>
      </c>
      <c r="AS1024" s="464"/>
      <c r="AT1024" s="464"/>
      <c r="AU1024" s="464"/>
      <c r="AV1024" s="464"/>
      <c r="AW1024" s="464"/>
      <c r="AX1024" s="464"/>
      <c r="AY1024" s="464"/>
      <c r="AZ1024" s="464"/>
      <c r="BA1024" s="464"/>
      <c r="BB1024" s="464"/>
      <c r="BC1024" s="464"/>
      <c r="BD1024" s="464"/>
    </row>
    <row r="1025" spans="1:56" ht="26.25" customHeight="1">
      <c r="A1025" s="361" t="s">
        <v>15170</v>
      </c>
      <c r="B1025" s="361" t="s">
        <v>8166</v>
      </c>
      <c r="C1025" s="362">
        <v>389</v>
      </c>
      <c r="D1025" s="361" t="s">
        <v>8182</v>
      </c>
      <c r="E1025" s="363" t="s">
        <v>15171</v>
      </c>
      <c r="F1025" s="18" t="s">
        <v>15172</v>
      </c>
      <c r="G1025" s="488" t="s">
        <v>14530</v>
      </c>
      <c r="H1025" s="684"/>
      <c r="I1025" s="44"/>
      <c r="J1025" s="23"/>
      <c r="K1025" s="23"/>
      <c r="L1025" s="23"/>
      <c r="M1025" s="23"/>
      <c r="N1025" s="23"/>
      <c r="O1025" s="682" t="s">
        <v>15173</v>
      </c>
      <c r="P1025" s="375" t="s">
        <v>15174</v>
      </c>
      <c r="Q1025" s="375"/>
      <c r="R1025" s="365" t="s">
        <v>180</v>
      </c>
      <c r="S1025" s="375" t="s">
        <v>180</v>
      </c>
      <c r="T1025" s="375" t="s">
        <v>15175</v>
      </c>
      <c r="U1025" s="375">
        <v>2015</v>
      </c>
      <c r="V1025" s="392" t="s">
        <v>15105</v>
      </c>
      <c r="W1025" s="363"/>
      <c r="X1025" s="363"/>
      <c r="Y1025" s="375"/>
      <c r="Z1025" s="375"/>
      <c r="AA1025" s="363"/>
      <c r="AB1025" s="363"/>
      <c r="AC1025" s="363"/>
      <c r="AD1025" s="363"/>
      <c r="AE1025" s="363"/>
      <c r="AF1025" s="363"/>
      <c r="AG1025" s="363"/>
      <c r="AH1025" s="363"/>
      <c r="AI1025" s="363"/>
      <c r="AJ1025" s="363"/>
      <c r="AK1025" s="363"/>
      <c r="AL1025" s="365" t="s">
        <v>342</v>
      </c>
      <c r="AM1025" s="363"/>
      <c r="AN1025" s="683" t="s">
        <v>15169</v>
      </c>
      <c r="AO1025" s="683" t="s">
        <v>15153</v>
      </c>
      <c r="AP1025" s="368" t="s">
        <v>11249</v>
      </c>
      <c r="AQ1025" s="551">
        <v>44017</v>
      </c>
      <c r="AR1025" s="491"/>
      <c r="AS1025" s="492"/>
      <c r="AT1025" s="492"/>
      <c r="AU1025" s="492"/>
      <c r="AV1025" s="492"/>
      <c r="AW1025" s="492"/>
      <c r="AX1025" s="492"/>
      <c r="AY1025" s="492"/>
      <c r="AZ1025" s="492"/>
      <c r="BA1025" s="492"/>
      <c r="BB1025" s="492"/>
      <c r="BC1025" s="492"/>
      <c r="BD1025" s="492"/>
    </row>
    <row r="1026" spans="1:56" ht="26.25" customHeight="1">
      <c r="A1026" s="362" t="s">
        <v>15176</v>
      </c>
      <c r="B1026" s="361" t="s">
        <v>8166</v>
      </c>
      <c r="C1026" s="362"/>
      <c r="D1026" s="362" t="s">
        <v>15177</v>
      </c>
      <c r="E1026" s="363"/>
      <c r="F1026" s="221"/>
      <c r="G1026" s="363"/>
      <c r="H1026" s="379"/>
      <c r="I1026" s="44"/>
      <c r="J1026" s="23"/>
      <c r="K1026" s="23"/>
      <c r="L1026" s="23"/>
      <c r="M1026" s="23"/>
      <c r="N1026" s="23"/>
      <c r="O1026" s="366" t="s">
        <v>15178</v>
      </c>
      <c r="P1026" s="364" t="s">
        <v>15179</v>
      </c>
      <c r="Q1026" s="364"/>
      <c r="R1026" s="365" t="s">
        <v>180</v>
      </c>
      <c r="S1026" s="375"/>
      <c r="T1026" s="375"/>
      <c r="U1026" s="375"/>
      <c r="V1026" s="392" t="s">
        <v>15105</v>
      </c>
      <c r="W1026" s="665"/>
      <c r="X1026" s="665"/>
      <c r="Y1026" s="365" t="s">
        <v>15180</v>
      </c>
      <c r="Z1026" s="375"/>
      <c r="AA1026" s="665"/>
      <c r="AB1026" s="665"/>
      <c r="AC1026" s="665"/>
      <c r="AD1026" s="665"/>
      <c r="AE1026" s="665"/>
      <c r="AF1026" s="665"/>
      <c r="AG1026" s="665"/>
      <c r="AH1026" s="665"/>
      <c r="AI1026" s="665"/>
      <c r="AJ1026" s="665"/>
      <c r="AK1026" s="665"/>
      <c r="AL1026" s="666" t="s">
        <v>342</v>
      </c>
      <c r="AM1026" s="665"/>
      <c r="AN1026" s="367"/>
      <c r="AO1026" s="678" t="s">
        <v>15114</v>
      </c>
      <c r="AP1026" s="368" t="s">
        <v>11249</v>
      </c>
      <c r="AQ1026" s="462">
        <v>43891</v>
      </c>
      <c r="AR1026" s="463" t="s">
        <v>11400</v>
      </c>
      <c r="AS1026" s="464"/>
      <c r="AT1026" s="464"/>
      <c r="AU1026" s="464"/>
      <c r="AV1026" s="464"/>
      <c r="AW1026" s="464"/>
      <c r="AX1026" s="464"/>
      <c r="AY1026" s="464"/>
      <c r="AZ1026" s="464"/>
      <c r="BA1026" s="464"/>
      <c r="BB1026" s="464"/>
      <c r="BC1026" s="464"/>
      <c r="BD1026" s="464"/>
    </row>
    <row r="1027" spans="1:56" ht="26.25" customHeight="1">
      <c r="A1027" s="362" t="s">
        <v>15181</v>
      </c>
      <c r="B1027" s="362" t="s">
        <v>15182</v>
      </c>
      <c r="C1027" s="362"/>
      <c r="D1027" s="362" t="s">
        <v>8167</v>
      </c>
      <c r="E1027" s="363"/>
      <c r="F1027" s="221"/>
      <c r="G1027" s="664" t="s">
        <v>15183</v>
      </c>
      <c r="H1027" s="379"/>
      <c r="I1027" s="44"/>
      <c r="J1027" s="23"/>
      <c r="K1027" s="23"/>
      <c r="L1027" s="23"/>
      <c r="M1027" s="23"/>
      <c r="N1027" s="23"/>
      <c r="O1027" s="366" t="s">
        <v>15184</v>
      </c>
      <c r="P1027" s="364" t="s">
        <v>13028</v>
      </c>
      <c r="Q1027" s="364"/>
      <c r="R1027" s="365"/>
      <c r="S1027" s="375"/>
      <c r="T1027" s="375"/>
      <c r="U1027" s="375"/>
      <c r="V1027" s="392" t="s">
        <v>15105</v>
      </c>
      <c r="W1027" s="665"/>
      <c r="X1027" s="665"/>
      <c r="Y1027" s="363"/>
      <c r="Z1027" s="375"/>
      <c r="AA1027" s="665"/>
      <c r="AB1027" s="665"/>
      <c r="AC1027" s="665"/>
      <c r="AD1027" s="665"/>
      <c r="AE1027" s="665"/>
      <c r="AF1027" s="665"/>
      <c r="AG1027" s="665"/>
      <c r="AH1027" s="665"/>
      <c r="AI1027" s="665"/>
      <c r="AJ1027" s="665"/>
      <c r="AK1027" s="665"/>
      <c r="AL1027" s="666" t="s">
        <v>342</v>
      </c>
      <c r="AM1027" s="665"/>
      <c r="AN1027" s="376" t="s">
        <v>15185</v>
      </c>
      <c r="AO1027" s="678" t="s">
        <v>15114</v>
      </c>
      <c r="AP1027" s="368" t="s">
        <v>11249</v>
      </c>
      <c r="AQ1027" s="462">
        <v>44004</v>
      </c>
      <c r="AR1027" s="463" t="s">
        <v>15186</v>
      </c>
      <c r="AS1027" s="464"/>
      <c r="AT1027" s="464"/>
      <c r="AU1027" s="464"/>
      <c r="AV1027" s="464"/>
      <c r="AW1027" s="464"/>
      <c r="AX1027" s="464"/>
      <c r="AY1027" s="464"/>
      <c r="AZ1027" s="464"/>
      <c r="BA1027" s="464"/>
      <c r="BB1027" s="464"/>
      <c r="BC1027" s="464"/>
      <c r="BD1027" s="464"/>
    </row>
    <row r="1028" spans="1:56" ht="26.25" customHeight="1">
      <c r="A1028" s="362" t="s">
        <v>15187</v>
      </c>
      <c r="B1028" s="362" t="s">
        <v>15188</v>
      </c>
      <c r="C1028" s="362"/>
      <c r="D1028" s="362" t="s">
        <v>15189</v>
      </c>
      <c r="E1028" s="365" t="s">
        <v>15190</v>
      </c>
      <c r="F1028" s="218" t="s">
        <v>15191</v>
      </c>
      <c r="G1028" s="394" t="s">
        <v>15192</v>
      </c>
      <c r="H1028" s="379"/>
      <c r="I1028" s="44"/>
      <c r="J1028" s="23"/>
      <c r="K1028" s="23"/>
      <c r="L1028" s="23"/>
      <c r="M1028" s="23"/>
      <c r="N1028" s="23"/>
      <c r="O1028" s="366" t="s">
        <v>15193</v>
      </c>
      <c r="P1028" s="364" t="s">
        <v>12694</v>
      </c>
      <c r="Q1028" s="364"/>
      <c r="R1028" s="365" t="s">
        <v>180</v>
      </c>
      <c r="S1028" s="375"/>
      <c r="T1028" s="375"/>
      <c r="U1028" s="375"/>
      <c r="V1028" s="375"/>
      <c r="W1028" s="665"/>
      <c r="X1028" s="665"/>
      <c r="Y1028" s="365" t="s">
        <v>15194</v>
      </c>
      <c r="Z1028" s="375"/>
      <c r="AA1028" s="665"/>
      <c r="AB1028" s="665"/>
      <c r="AC1028" s="665"/>
      <c r="AD1028" s="665"/>
      <c r="AE1028" s="665"/>
      <c r="AF1028" s="665"/>
      <c r="AG1028" s="665"/>
      <c r="AH1028" s="665"/>
      <c r="AI1028" s="665"/>
      <c r="AJ1028" s="665"/>
      <c r="AK1028" s="665"/>
      <c r="AL1028" s="666" t="s">
        <v>342</v>
      </c>
      <c r="AM1028" s="665"/>
      <c r="AN1028" s="367"/>
      <c r="AO1028" s="639" t="s">
        <v>15195</v>
      </c>
      <c r="AP1028" s="368" t="s">
        <v>11249</v>
      </c>
      <c r="AQ1028" s="462">
        <v>44007</v>
      </c>
      <c r="AR1028" s="463" t="s">
        <v>14849</v>
      </c>
      <c r="AS1028" s="464"/>
      <c r="AT1028" s="464"/>
      <c r="AU1028" s="464"/>
      <c r="AV1028" s="464"/>
      <c r="AW1028" s="464"/>
      <c r="AX1028" s="464"/>
      <c r="AY1028" s="464"/>
      <c r="AZ1028" s="464"/>
      <c r="BA1028" s="464"/>
      <c r="BB1028" s="464"/>
      <c r="BC1028" s="464"/>
      <c r="BD1028" s="464"/>
    </row>
    <row r="1029" spans="1:56" ht="26.25" customHeight="1">
      <c r="A1029" s="362" t="s">
        <v>15196</v>
      </c>
      <c r="B1029" s="362" t="s">
        <v>15188</v>
      </c>
      <c r="C1029" s="362"/>
      <c r="D1029" s="362" t="s">
        <v>15197</v>
      </c>
      <c r="E1029" s="363"/>
      <c r="F1029" s="221"/>
      <c r="G1029" s="423" t="s">
        <v>11311</v>
      </c>
      <c r="H1029" s="365"/>
      <c r="I1029" s="44"/>
      <c r="J1029" s="23"/>
      <c r="K1029" s="23"/>
      <c r="L1029" s="23"/>
      <c r="M1029" s="23"/>
      <c r="N1029" s="23"/>
      <c r="O1029" s="365" t="s">
        <v>11353</v>
      </c>
      <c r="P1029" s="365" t="s">
        <v>11353</v>
      </c>
      <c r="Q1029" s="365"/>
      <c r="R1029" s="365"/>
      <c r="S1029" s="375"/>
      <c r="T1029" s="375"/>
      <c r="U1029" s="375"/>
      <c r="V1029" s="375"/>
      <c r="W1029" s="665"/>
      <c r="X1029" s="665"/>
      <c r="Y1029" s="365"/>
      <c r="Z1029" s="375"/>
      <c r="AA1029" s="665"/>
      <c r="AB1029" s="665"/>
      <c r="AC1029" s="665"/>
      <c r="AD1029" s="665"/>
      <c r="AE1029" s="665"/>
      <c r="AF1029" s="665"/>
      <c r="AG1029" s="665"/>
      <c r="AH1029" s="665"/>
      <c r="AI1029" s="665"/>
      <c r="AJ1029" s="665"/>
      <c r="AK1029" s="665"/>
      <c r="AL1029" s="665"/>
      <c r="AM1029" s="665"/>
      <c r="AN1029" s="367"/>
      <c r="AO1029" s="489" t="s">
        <v>8245</v>
      </c>
      <c r="AP1029" s="368" t="s">
        <v>11249</v>
      </c>
      <c r="AQ1029" s="462">
        <v>44007</v>
      </c>
      <c r="AR1029" s="463" t="s">
        <v>14849</v>
      </c>
      <c r="AS1029" s="464"/>
      <c r="AT1029" s="464"/>
      <c r="AU1029" s="464"/>
      <c r="AV1029" s="464"/>
      <c r="AW1029" s="464"/>
      <c r="AX1029" s="464"/>
      <c r="AY1029" s="464"/>
      <c r="AZ1029" s="464"/>
      <c r="BA1029" s="464"/>
      <c r="BB1029" s="464"/>
      <c r="BC1029" s="464"/>
      <c r="BD1029" s="464"/>
    </row>
    <row r="1030" spans="1:56" ht="26.25" customHeight="1">
      <c r="A1030" s="685" t="s">
        <v>15198</v>
      </c>
      <c r="B1030" s="685" t="s">
        <v>8334</v>
      </c>
      <c r="C1030" s="362">
        <v>393</v>
      </c>
      <c r="D1030" s="686" t="s">
        <v>15199</v>
      </c>
      <c r="E1030" s="687" t="s">
        <v>15200</v>
      </c>
      <c r="F1030" s="688" t="s">
        <v>2149</v>
      </c>
      <c r="G1030" s="689" t="s">
        <v>15201</v>
      </c>
      <c r="H1030" s="690"/>
      <c r="I1030" s="44"/>
      <c r="J1030" s="23"/>
      <c r="K1030" s="23"/>
      <c r="L1030" s="23"/>
      <c r="M1030" s="23"/>
      <c r="N1030" s="23"/>
      <c r="O1030" s="691" t="s">
        <v>15202</v>
      </c>
      <c r="P1030" s="432"/>
      <c r="Q1030" s="432"/>
      <c r="R1030" s="687"/>
      <c r="S1030" s="687"/>
      <c r="T1030" s="692"/>
      <c r="U1030" s="692">
        <v>2016</v>
      </c>
      <c r="V1030" s="693" t="s">
        <v>15203</v>
      </c>
      <c r="W1030" s="692"/>
      <c r="X1030" s="692"/>
      <c r="Y1030" s="687" t="s">
        <v>15204</v>
      </c>
      <c r="Z1030" s="692"/>
      <c r="AA1030" s="692"/>
      <c r="AB1030" s="692"/>
      <c r="AC1030" s="692"/>
      <c r="AD1030" s="692"/>
      <c r="AE1030" s="692"/>
      <c r="AF1030" s="692"/>
      <c r="AG1030" s="692"/>
      <c r="AH1030" s="692"/>
      <c r="AI1030" s="692"/>
      <c r="AJ1030" s="692"/>
      <c r="AK1030" s="692"/>
      <c r="AL1030" s="692"/>
      <c r="AM1030" s="692"/>
      <c r="AN1030" s="694" t="s">
        <v>15205</v>
      </c>
      <c r="AO1030" s="695" t="s">
        <v>8373</v>
      </c>
      <c r="AP1030" s="368" t="s">
        <v>11249</v>
      </c>
      <c r="AQ1030" s="696"/>
      <c r="AR1030" s="697"/>
      <c r="AS1030" s="698"/>
      <c r="AT1030" s="698"/>
      <c r="AU1030" s="698"/>
      <c r="AV1030" s="698"/>
      <c r="AW1030" s="698"/>
      <c r="AX1030" s="698"/>
      <c r="AY1030" s="698"/>
      <c r="AZ1030" s="698"/>
      <c r="BA1030" s="698"/>
      <c r="BB1030" s="698"/>
      <c r="BC1030" s="698"/>
      <c r="BD1030" s="698"/>
    </row>
    <row r="1031" spans="1:56" ht="26.25" customHeight="1">
      <c r="A1031" s="685" t="s">
        <v>15206</v>
      </c>
      <c r="B1031" s="685" t="s">
        <v>8334</v>
      </c>
      <c r="C1031" s="362">
        <v>394</v>
      </c>
      <c r="D1031" s="685" t="s">
        <v>15207</v>
      </c>
      <c r="E1031" s="687" t="s">
        <v>15208</v>
      </c>
      <c r="F1031" s="688" t="s">
        <v>44</v>
      </c>
      <c r="G1031" s="689" t="s">
        <v>15209</v>
      </c>
      <c r="H1031" s="690"/>
      <c r="I1031" s="44"/>
      <c r="J1031" s="23"/>
      <c r="K1031" s="23"/>
      <c r="L1031" s="23"/>
      <c r="M1031" s="23"/>
      <c r="N1031" s="23"/>
      <c r="O1031" s="691" t="s">
        <v>15210</v>
      </c>
      <c r="P1031" s="432"/>
      <c r="Q1031" s="432"/>
      <c r="R1031" s="687"/>
      <c r="S1031" s="687"/>
      <c r="T1031" s="692"/>
      <c r="U1031" s="692">
        <v>2016</v>
      </c>
      <c r="V1031" s="693" t="s">
        <v>15211</v>
      </c>
      <c r="W1031" s="692" t="s">
        <v>11242</v>
      </c>
      <c r="X1031" s="692"/>
      <c r="Y1031" s="687" t="s">
        <v>15212</v>
      </c>
      <c r="Z1031" s="699" t="s">
        <v>15213</v>
      </c>
      <c r="AA1031" s="692"/>
      <c r="AB1031" s="692"/>
      <c r="AC1031" s="692"/>
      <c r="AD1031" s="692"/>
      <c r="AE1031" s="692"/>
      <c r="AF1031" s="692"/>
      <c r="AG1031" s="692"/>
      <c r="AH1031" s="692"/>
      <c r="AI1031" s="692"/>
      <c r="AJ1031" s="692"/>
      <c r="AK1031" s="692"/>
      <c r="AL1031" s="692"/>
      <c r="AM1031" s="692"/>
      <c r="AN1031" s="700" t="s">
        <v>15214</v>
      </c>
      <c r="AO1031" s="701" t="s">
        <v>15215</v>
      </c>
      <c r="AP1031" s="368" t="s">
        <v>11249</v>
      </c>
      <c r="AQ1031" s="696"/>
      <c r="AR1031" s="697"/>
      <c r="AS1031" s="698"/>
      <c r="AT1031" s="698"/>
      <c r="AU1031" s="698"/>
      <c r="AV1031" s="698"/>
      <c r="AW1031" s="698"/>
      <c r="AX1031" s="698"/>
      <c r="AY1031" s="698"/>
      <c r="AZ1031" s="698"/>
      <c r="BA1031" s="698"/>
      <c r="BB1031" s="698"/>
      <c r="BC1031" s="698"/>
      <c r="BD1031" s="698"/>
    </row>
    <row r="1032" spans="1:56" ht="26.25" customHeight="1">
      <c r="A1032" s="686" t="s">
        <v>15216</v>
      </c>
      <c r="B1032" s="685" t="s">
        <v>8334</v>
      </c>
      <c r="C1032" s="362">
        <v>391</v>
      </c>
      <c r="D1032" s="685" t="s">
        <v>15217</v>
      </c>
      <c r="E1032" s="687" t="s">
        <v>8362</v>
      </c>
      <c r="F1032" s="688" t="s">
        <v>44</v>
      </c>
      <c r="G1032" s="689" t="s">
        <v>15218</v>
      </c>
      <c r="H1032" s="690"/>
      <c r="I1032" s="44"/>
      <c r="J1032" s="23"/>
      <c r="K1032" s="23"/>
      <c r="L1032" s="23"/>
      <c r="M1032" s="23"/>
      <c r="N1032" s="23"/>
      <c r="O1032" s="691" t="s">
        <v>15219</v>
      </c>
      <c r="P1032" s="436" t="s">
        <v>15220</v>
      </c>
      <c r="Q1032" s="436"/>
      <c r="R1032" s="687"/>
      <c r="S1032" s="687"/>
      <c r="T1032" s="692"/>
      <c r="U1032" s="692" t="s">
        <v>8367</v>
      </c>
      <c r="V1032" s="693" t="s">
        <v>15221</v>
      </c>
      <c r="W1032" s="699" t="s">
        <v>8370</v>
      </c>
      <c r="X1032" s="692"/>
      <c r="Y1032" s="687" t="s">
        <v>11242</v>
      </c>
      <c r="Z1032" s="687" t="s">
        <v>15222</v>
      </c>
      <c r="AA1032" s="692"/>
      <c r="AB1032" s="692"/>
      <c r="AC1032" s="692"/>
      <c r="AD1032" s="692"/>
      <c r="AE1032" s="692"/>
      <c r="AF1032" s="692"/>
      <c r="AG1032" s="692"/>
      <c r="AH1032" s="692"/>
      <c r="AI1032" s="692"/>
      <c r="AJ1032" s="692"/>
      <c r="AK1032" s="692"/>
      <c r="AL1032" s="692"/>
      <c r="AM1032" s="692"/>
      <c r="AN1032" s="700" t="s">
        <v>15223</v>
      </c>
      <c r="AO1032" s="695" t="s">
        <v>8373</v>
      </c>
      <c r="AP1032" s="368" t="s">
        <v>11249</v>
      </c>
      <c r="AQ1032" s="696"/>
      <c r="AR1032" s="697"/>
      <c r="AS1032" s="698"/>
      <c r="AT1032" s="698"/>
      <c r="AU1032" s="698"/>
      <c r="AV1032" s="698"/>
      <c r="AW1032" s="698"/>
      <c r="AX1032" s="698"/>
      <c r="AY1032" s="698"/>
      <c r="AZ1032" s="698"/>
      <c r="BA1032" s="698"/>
      <c r="BB1032" s="698"/>
      <c r="BC1032" s="698"/>
      <c r="BD1032" s="698"/>
    </row>
    <row r="1033" spans="1:56" ht="26.25" customHeight="1">
      <c r="A1033" s="362" t="s">
        <v>15224</v>
      </c>
      <c r="B1033" s="362" t="s">
        <v>15225</v>
      </c>
      <c r="C1033" s="362"/>
      <c r="D1033" s="362" t="s">
        <v>15226</v>
      </c>
      <c r="E1033" s="363"/>
      <c r="F1033" s="218" t="s">
        <v>11409</v>
      </c>
      <c r="G1033" s="389" t="s">
        <v>15227</v>
      </c>
      <c r="H1033" s="365"/>
      <c r="I1033" s="44"/>
      <c r="J1033" s="23"/>
      <c r="K1033" s="23"/>
      <c r="L1033" s="23"/>
      <c r="M1033" s="23"/>
      <c r="N1033" s="23"/>
      <c r="O1033" s="365" t="s">
        <v>11353</v>
      </c>
      <c r="P1033" s="365" t="s">
        <v>11353</v>
      </c>
      <c r="Q1033" s="365"/>
      <c r="R1033" s="365" t="s">
        <v>180</v>
      </c>
      <c r="S1033" s="375"/>
      <c r="T1033" s="375"/>
      <c r="U1033" s="375"/>
      <c r="V1033" s="411" t="s">
        <v>8344</v>
      </c>
      <c r="W1033" s="665"/>
      <c r="X1033" s="665"/>
      <c r="Y1033" s="365" t="s">
        <v>15228</v>
      </c>
      <c r="Z1033" s="375"/>
      <c r="AA1033" s="665"/>
      <c r="AB1033" s="665"/>
      <c r="AC1033" s="665"/>
      <c r="AD1033" s="665"/>
      <c r="AE1033" s="665"/>
      <c r="AF1033" s="665"/>
      <c r="AG1033" s="665"/>
      <c r="AH1033" s="665"/>
      <c r="AI1033" s="665"/>
      <c r="AJ1033" s="665"/>
      <c r="AK1033" s="665"/>
      <c r="AL1033" s="666" t="s">
        <v>548</v>
      </c>
      <c r="AM1033" s="665"/>
      <c r="AN1033" s="367"/>
      <c r="AO1033" s="485" t="s">
        <v>8373</v>
      </c>
      <c r="AP1033" s="368" t="s">
        <v>11249</v>
      </c>
      <c r="AQ1033" s="462">
        <v>44007</v>
      </c>
      <c r="AR1033" s="463" t="s">
        <v>14849</v>
      </c>
      <c r="AS1033" s="464"/>
      <c r="AT1033" s="464"/>
      <c r="AU1033" s="464"/>
      <c r="AV1033" s="464"/>
      <c r="AW1033" s="464"/>
      <c r="AX1033" s="464"/>
      <c r="AY1033" s="464"/>
      <c r="AZ1033" s="464"/>
      <c r="BA1033" s="464"/>
      <c r="BB1033" s="464"/>
      <c r="BC1033" s="464"/>
      <c r="BD1033" s="464"/>
    </row>
    <row r="1034" spans="1:56" ht="26.25" customHeight="1">
      <c r="A1034" s="362" t="s">
        <v>15229</v>
      </c>
      <c r="B1034" s="362" t="s">
        <v>15225</v>
      </c>
      <c r="C1034" s="362"/>
      <c r="D1034" s="362" t="s">
        <v>15230</v>
      </c>
      <c r="E1034" s="363"/>
      <c r="F1034" s="221"/>
      <c r="G1034" s="363"/>
      <c r="H1034" s="379"/>
      <c r="I1034" s="44"/>
      <c r="J1034" s="23"/>
      <c r="K1034" s="23"/>
      <c r="L1034" s="23"/>
      <c r="M1034" s="23"/>
      <c r="N1034" s="23"/>
      <c r="O1034" s="366" t="s">
        <v>15231</v>
      </c>
      <c r="P1034" s="364" t="s">
        <v>12228</v>
      </c>
      <c r="Q1034" s="364"/>
      <c r="R1034" s="365" t="s">
        <v>180</v>
      </c>
      <c r="S1034" s="375"/>
      <c r="T1034" s="375"/>
      <c r="U1034" s="375"/>
      <c r="V1034" s="411" t="s">
        <v>8344</v>
      </c>
      <c r="W1034" s="665"/>
      <c r="X1034" s="665"/>
      <c r="Y1034" s="365" t="s">
        <v>15232</v>
      </c>
      <c r="Z1034" s="375"/>
      <c r="AA1034" s="665"/>
      <c r="AB1034" s="665"/>
      <c r="AC1034" s="665"/>
      <c r="AD1034" s="665"/>
      <c r="AE1034" s="665"/>
      <c r="AF1034" s="665"/>
      <c r="AG1034" s="665"/>
      <c r="AH1034" s="665"/>
      <c r="AI1034" s="665"/>
      <c r="AJ1034" s="665"/>
      <c r="AK1034" s="665"/>
      <c r="AL1034" s="666" t="s">
        <v>342</v>
      </c>
      <c r="AM1034" s="665"/>
      <c r="AN1034" s="367"/>
      <c r="AO1034" s="485" t="s">
        <v>8373</v>
      </c>
      <c r="AP1034" s="368" t="s">
        <v>11249</v>
      </c>
      <c r="AQ1034" s="462">
        <v>44007</v>
      </c>
      <c r="AR1034" s="463" t="s">
        <v>14849</v>
      </c>
      <c r="AS1034" s="464"/>
      <c r="AT1034" s="464"/>
      <c r="AU1034" s="464"/>
      <c r="AV1034" s="464"/>
      <c r="AW1034" s="464"/>
      <c r="AX1034" s="464"/>
      <c r="AY1034" s="464"/>
      <c r="AZ1034" s="464"/>
      <c r="BA1034" s="464"/>
      <c r="BB1034" s="464"/>
      <c r="BC1034" s="464"/>
      <c r="BD1034" s="464"/>
    </row>
    <row r="1035" spans="1:56" ht="26.25" customHeight="1">
      <c r="A1035" s="362" t="s">
        <v>15233</v>
      </c>
      <c r="B1035" s="362" t="s">
        <v>15225</v>
      </c>
      <c r="C1035" s="362"/>
      <c r="D1035" s="362" t="s">
        <v>15199</v>
      </c>
      <c r="E1035" s="363"/>
      <c r="F1035" s="221"/>
      <c r="G1035" s="363"/>
      <c r="H1035" s="379"/>
      <c r="I1035" s="44"/>
      <c r="J1035" s="23"/>
      <c r="K1035" s="23"/>
      <c r="L1035" s="23"/>
      <c r="M1035" s="23"/>
      <c r="N1035" s="23"/>
      <c r="O1035" s="366" t="s">
        <v>15234</v>
      </c>
      <c r="P1035" s="364" t="s">
        <v>12257</v>
      </c>
      <c r="Q1035" s="364"/>
      <c r="R1035" s="365" t="s">
        <v>180</v>
      </c>
      <c r="S1035" s="375"/>
      <c r="T1035" s="375"/>
      <c r="U1035" s="375"/>
      <c r="V1035" s="411" t="s">
        <v>8344</v>
      </c>
      <c r="W1035" s="665"/>
      <c r="X1035" s="665"/>
      <c r="Y1035" s="365" t="s">
        <v>15235</v>
      </c>
      <c r="Z1035" s="375"/>
      <c r="AA1035" s="665"/>
      <c r="AB1035" s="665"/>
      <c r="AC1035" s="665"/>
      <c r="AD1035" s="665"/>
      <c r="AE1035" s="665"/>
      <c r="AF1035" s="665"/>
      <c r="AG1035" s="665"/>
      <c r="AH1035" s="665"/>
      <c r="AI1035" s="665"/>
      <c r="AJ1035" s="665"/>
      <c r="AK1035" s="665"/>
      <c r="AL1035" s="666" t="s">
        <v>342</v>
      </c>
      <c r="AM1035" s="665"/>
      <c r="AN1035" s="367"/>
      <c r="AO1035" s="485" t="s">
        <v>8373</v>
      </c>
      <c r="AP1035" s="368" t="s">
        <v>11249</v>
      </c>
      <c r="AQ1035" s="462">
        <v>44007</v>
      </c>
      <c r="AR1035" s="463" t="s">
        <v>14849</v>
      </c>
      <c r="AS1035" s="464"/>
      <c r="AT1035" s="464"/>
      <c r="AU1035" s="464"/>
      <c r="AV1035" s="464"/>
      <c r="AW1035" s="464"/>
      <c r="AX1035" s="464"/>
      <c r="AY1035" s="464"/>
      <c r="AZ1035" s="464"/>
      <c r="BA1035" s="464"/>
      <c r="BB1035" s="464"/>
      <c r="BC1035" s="464"/>
      <c r="BD1035" s="464"/>
    </row>
    <row r="1036" spans="1:56" ht="26.25" customHeight="1">
      <c r="A1036" s="362" t="s">
        <v>15236</v>
      </c>
      <c r="B1036" s="362" t="s">
        <v>15225</v>
      </c>
      <c r="C1036" s="362"/>
      <c r="D1036" s="362" t="s">
        <v>15237</v>
      </c>
      <c r="E1036" s="363"/>
      <c r="F1036" s="221"/>
      <c r="G1036" s="363"/>
      <c r="H1036" s="379"/>
      <c r="I1036" s="44"/>
      <c r="J1036" s="23"/>
      <c r="K1036" s="23"/>
      <c r="L1036" s="23"/>
      <c r="M1036" s="23"/>
      <c r="N1036" s="23"/>
      <c r="O1036" s="366" t="s">
        <v>15238</v>
      </c>
      <c r="P1036" s="364" t="s">
        <v>15239</v>
      </c>
      <c r="Q1036" s="364"/>
      <c r="R1036" s="365" t="s">
        <v>180</v>
      </c>
      <c r="S1036" s="375"/>
      <c r="T1036" s="375"/>
      <c r="U1036" s="375"/>
      <c r="V1036" s="411" t="s">
        <v>8344</v>
      </c>
      <c r="W1036" s="665"/>
      <c r="X1036" s="665"/>
      <c r="Y1036" s="363"/>
      <c r="Z1036" s="375"/>
      <c r="AA1036" s="665"/>
      <c r="AB1036" s="665"/>
      <c r="AC1036" s="665"/>
      <c r="AD1036" s="665"/>
      <c r="AE1036" s="665"/>
      <c r="AF1036" s="665"/>
      <c r="AG1036" s="665"/>
      <c r="AH1036" s="665"/>
      <c r="AI1036" s="665"/>
      <c r="AJ1036" s="665"/>
      <c r="AK1036" s="665"/>
      <c r="AL1036" s="666" t="s">
        <v>342</v>
      </c>
      <c r="AM1036" s="665"/>
      <c r="AN1036" s="367"/>
      <c r="AO1036" s="485" t="s">
        <v>8373</v>
      </c>
      <c r="AP1036" s="368" t="s">
        <v>11249</v>
      </c>
      <c r="AQ1036" s="462">
        <v>44007</v>
      </c>
      <c r="AR1036" s="463" t="s">
        <v>14849</v>
      </c>
      <c r="AS1036" s="464"/>
      <c r="AT1036" s="464"/>
      <c r="AU1036" s="464"/>
      <c r="AV1036" s="464"/>
      <c r="AW1036" s="464"/>
      <c r="AX1036" s="464"/>
      <c r="AY1036" s="464"/>
      <c r="AZ1036" s="464"/>
      <c r="BA1036" s="464"/>
      <c r="BB1036" s="464"/>
      <c r="BC1036" s="464"/>
      <c r="BD1036" s="464"/>
    </row>
    <row r="1037" spans="1:56" ht="26.25" customHeight="1">
      <c r="A1037" s="362" t="s">
        <v>15240</v>
      </c>
      <c r="B1037" s="362" t="s">
        <v>15225</v>
      </c>
      <c r="C1037" s="362"/>
      <c r="D1037" s="362" t="s">
        <v>15241</v>
      </c>
      <c r="E1037" s="363"/>
      <c r="F1037" s="221"/>
      <c r="G1037" s="363"/>
      <c r="H1037" s="365"/>
      <c r="I1037" s="44"/>
      <c r="J1037" s="23"/>
      <c r="K1037" s="23"/>
      <c r="L1037" s="23"/>
      <c r="M1037" s="23"/>
      <c r="N1037" s="23"/>
      <c r="O1037" s="365" t="s">
        <v>11353</v>
      </c>
      <c r="P1037" s="365" t="s">
        <v>11353</v>
      </c>
      <c r="Q1037" s="365"/>
      <c r="R1037" s="365" t="s">
        <v>180</v>
      </c>
      <c r="S1037" s="375"/>
      <c r="T1037" s="375"/>
      <c r="U1037" s="375"/>
      <c r="V1037" s="411" t="s">
        <v>8344</v>
      </c>
      <c r="W1037" s="665"/>
      <c r="X1037" s="665"/>
      <c r="Y1037" s="365" t="s">
        <v>15242</v>
      </c>
      <c r="Z1037" s="375"/>
      <c r="AA1037" s="665"/>
      <c r="AB1037" s="665"/>
      <c r="AC1037" s="665"/>
      <c r="AD1037" s="665"/>
      <c r="AE1037" s="665"/>
      <c r="AF1037" s="665"/>
      <c r="AG1037" s="665"/>
      <c r="AH1037" s="665"/>
      <c r="AI1037" s="665"/>
      <c r="AJ1037" s="665"/>
      <c r="AK1037" s="665"/>
      <c r="AL1037" s="665"/>
      <c r="AM1037" s="665"/>
      <c r="AN1037" s="367"/>
      <c r="AO1037" s="485" t="s">
        <v>8373</v>
      </c>
      <c r="AP1037" s="368" t="s">
        <v>11249</v>
      </c>
      <c r="AQ1037" s="462">
        <v>44001</v>
      </c>
      <c r="AR1037" s="463" t="s">
        <v>15243</v>
      </c>
      <c r="AS1037" s="464"/>
      <c r="AT1037" s="464"/>
      <c r="AU1037" s="464"/>
      <c r="AV1037" s="464"/>
      <c r="AW1037" s="464"/>
      <c r="AX1037" s="464"/>
      <c r="AY1037" s="464"/>
      <c r="AZ1037" s="464"/>
      <c r="BA1037" s="464"/>
      <c r="BB1037" s="464"/>
      <c r="BC1037" s="464"/>
      <c r="BD1037" s="464"/>
    </row>
    <row r="1038" spans="1:56" ht="26.25" customHeight="1">
      <c r="A1038" s="362" t="s">
        <v>15244</v>
      </c>
      <c r="B1038" s="362" t="s">
        <v>15225</v>
      </c>
      <c r="C1038" s="362"/>
      <c r="D1038" s="362" t="s">
        <v>8361</v>
      </c>
      <c r="E1038" s="365" t="s">
        <v>15245</v>
      </c>
      <c r="F1038" s="218" t="s">
        <v>44</v>
      </c>
      <c r="G1038" s="460" t="s">
        <v>15246</v>
      </c>
      <c r="H1038" s="379"/>
      <c r="I1038" s="44"/>
      <c r="J1038" s="23"/>
      <c r="K1038" s="23"/>
      <c r="L1038" s="23"/>
      <c r="M1038" s="23"/>
      <c r="N1038" s="23"/>
      <c r="O1038" s="366" t="s">
        <v>15247</v>
      </c>
      <c r="P1038" s="364" t="s">
        <v>15248</v>
      </c>
      <c r="Q1038" s="364"/>
      <c r="R1038" s="365" t="s">
        <v>180</v>
      </c>
      <c r="S1038" s="375"/>
      <c r="T1038" s="375"/>
      <c r="U1038" s="375"/>
      <c r="V1038" s="411" t="s">
        <v>8344</v>
      </c>
      <c r="W1038" s="665"/>
      <c r="X1038" s="665"/>
      <c r="Y1038" s="365" t="s">
        <v>15249</v>
      </c>
      <c r="Z1038" s="375"/>
      <c r="AA1038" s="665"/>
      <c r="AB1038" s="665"/>
      <c r="AC1038" s="665"/>
      <c r="AD1038" s="665"/>
      <c r="AE1038" s="665"/>
      <c r="AF1038" s="665"/>
      <c r="AG1038" s="665"/>
      <c r="AH1038" s="665"/>
      <c r="AI1038" s="665"/>
      <c r="AJ1038" s="665"/>
      <c r="AK1038" s="665"/>
      <c r="AL1038" s="666" t="s">
        <v>342</v>
      </c>
      <c r="AM1038" s="665"/>
      <c r="AN1038" s="376" t="s">
        <v>15250</v>
      </c>
      <c r="AO1038" s="485" t="s">
        <v>8373</v>
      </c>
      <c r="AP1038" s="368" t="s">
        <v>11249</v>
      </c>
      <c r="AQ1038" s="462">
        <v>44007</v>
      </c>
      <c r="AR1038" s="463" t="s">
        <v>14849</v>
      </c>
      <c r="AS1038" s="464"/>
      <c r="AT1038" s="464"/>
      <c r="AU1038" s="464"/>
      <c r="AV1038" s="464"/>
      <c r="AW1038" s="464"/>
      <c r="AX1038" s="464"/>
      <c r="AY1038" s="464"/>
      <c r="AZ1038" s="464"/>
      <c r="BA1038" s="464"/>
      <c r="BB1038" s="464"/>
      <c r="BC1038" s="464"/>
      <c r="BD1038" s="464"/>
    </row>
    <row r="1039" spans="1:56" ht="26.25" customHeight="1">
      <c r="A1039" s="429" t="s">
        <v>15251</v>
      </c>
      <c r="B1039" s="429" t="s">
        <v>15225</v>
      </c>
      <c r="C1039" s="362"/>
      <c r="D1039" s="429" t="s">
        <v>15252</v>
      </c>
      <c r="E1039" s="432"/>
      <c r="F1039" s="128"/>
      <c r="G1039" s="437" t="s">
        <v>11311</v>
      </c>
      <c r="H1039" s="614"/>
      <c r="I1039" s="44"/>
      <c r="J1039" s="23"/>
      <c r="K1039" s="23"/>
      <c r="L1039" s="23"/>
      <c r="M1039" s="23"/>
      <c r="N1039" s="23"/>
      <c r="O1039" s="499" t="s">
        <v>15253</v>
      </c>
      <c r="P1039" s="436" t="s">
        <v>15254</v>
      </c>
      <c r="Q1039" s="436"/>
      <c r="R1039" s="432"/>
      <c r="S1039" s="432"/>
      <c r="T1039" s="416"/>
      <c r="U1039" s="416"/>
      <c r="V1039" s="411" t="s">
        <v>8344</v>
      </c>
      <c r="W1039" s="416"/>
      <c r="X1039" s="416"/>
      <c r="Y1039" s="432"/>
      <c r="Z1039" s="208"/>
      <c r="AA1039" s="416"/>
      <c r="AB1039" s="416"/>
      <c r="AC1039" s="416"/>
      <c r="AD1039" s="416"/>
      <c r="AE1039" s="416"/>
      <c r="AF1039" s="416"/>
      <c r="AG1039" s="416"/>
      <c r="AH1039" s="416"/>
      <c r="AI1039" s="416"/>
      <c r="AJ1039" s="416"/>
      <c r="AK1039" s="416"/>
      <c r="AL1039" s="666" t="s">
        <v>548</v>
      </c>
      <c r="AM1039" s="416"/>
      <c r="AN1039" s="439"/>
      <c r="AO1039" s="485" t="s">
        <v>8373</v>
      </c>
      <c r="AP1039" s="368" t="s">
        <v>11249</v>
      </c>
      <c r="AQ1039" s="441">
        <v>44007</v>
      </c>
      <c r="AR1039" s="420" t="s">
        <v>15255</v>
      </c>
      <c r="AS1039" s="421"/>
      <c r="AT1039" s="421"/>
      <c r="AU1039" s="421"/>
      <c r="AV1039" s="421"/>
      <c r="AW1039" s="421"/>
      <c r="AX1039" s="421"/>
      <c r="AY1039" s="421"/>
      <c r="AZ1039" s="421"/>
      <c r="BA1039" s="421"/>
      <c r="BB1039" s="421"/>
      <c r="BC1039" s="421"/>
      <c r="BD1039" s="421"/>
    </row>
    <row r="1040" spans="1:56" ht="26.25" customHeight="1">
      <c r="A1040" s="429" t="s">
        <v>15256</v>
      </c>
      <c r="B1040" s="429" t="s">
        <v>15225</v>
      </c>
      <c r="C1040" s="362"/>
      <c r="D1040" s="429" t="s">
        <v>15257</v>
      </c>
      <c r="E1040" s="432"/>
      <c r="F1040" s="128"/>
      <c r="G1040" s="437" t="s">
        <v>11311</v>
      </c>
      <c r="H1040" s="436"/>
      <c r="I1040" s="44"/>
      <c r="J1040" s="23"/>
      <c r="K1040" s="23"/>
      <c r="L1040" s="23"/>
      <c r="M1040" s="23"/>
      <c r="N1040" s="23"/>
      <c r="O1040" s="436" t="s">
        <v>15258</v>
      </c>
      <c r="P1040" s="436" t="s">
        <v>13332</v>
      </c>
      <c r="Q1040" s="436"/>
      <c r="R1040" s="432"/>
      <c r="S1040" s="432"/>
      <c r="T1040" s="416"/>
      <c r="U1040" s="416"/>
      <c r="V1040" s="411" t="s">
        <v>8344</v>
      </c>
      <c r="W1040" s="416"/>
      <c r="X1040" s="416"/>
      <c r="Y1040" s="432"/>
      <c r="Z1040" s="208"/>
      <c r="AA1040" s="416"/>
      <c r="AB1040" s="416"/>
      <c r="AC1040" s="416"/>
      <c r="AD1040" s="416"/>
      <c r="AE1040" s="416"/>
      <c r="AF1040" s="416"/>
      <c r="AG1040" s="416"/>
      <c r="AH1040" s="416"/>
      <c r="AI1040" s="416"/>
      <c r="AJ1040" s="416"/>
      <c r="AK1040" s="416"/>
      <c r="AL1040" s="666" t="s">
        <v>548</v>
      </c>
      <c r="AM1040" s="416"/>
      <c r="AN1040" s="439"/>
      <c r="AO1040" s="485" t="s">
        <v>8373</v>
      </c>
      <c r="AP1040" s="368" t="s">
        <v>11249</v>
      </c>
      <c r="AQ1040" s="441">
        <v>44007</v>
      </c>
      <c r="AR1040" s="420" t="s">
        <v>15255</v>
      </c>
      <c r="AS1040" s="421"/>
      <c r="AT1040" s="421"/>
      <c r="AU1040" s="421"/>
      <c r="AV1040" s="421"/>
      <c r="AW1040" s="421"/>
      <c r="AX1040" s="421"/>
      <c r="AY1040" s="421"/>
      <c r="AZ1040" s="421"/>
      <c r="BA1040" s="421"/>
      <c r="BB1040" s="421"/>
      <c r="BC1040" s="421"/>
      <c r="BD1040" s="421"/>
    </row>
    <row r="1041" spans="1:56" ht="26.25" customHeight="1">
      <c r="A1041" s="362" t="s">
        <v>15259</v>
      </c>
      <c r="B1041" s="362" t="s">
        <v>15225</v>
      </c>
      <c r="C1041" s="362"/>
      <c r="D1041" s="362" t="s">
        <v>15260</v>
      </c>
      <c r="E1041" s="365" t="s">
        <v>15261</v>
      </c>
      <c r="F1041" s="218" t="s">
        <v>5</v>
      </c>
      <c r="G1041" s="366" t="s">
        <v>15262</v>
      </c>
      <c r="H1041" s="365"/>
      <c r="I1041" s="44"/>
      <c r="J1041" s="23"/>
      <c r="K1041" s="23"/>
      <c r="L1041" s="23"/>
      <c r="M1041" s="23"/>
      <c r="N1041" s="23"/>
      <c r="O1041" s="365" t="s">
        <v>11353</v>
      </c>
      <c r="P1041" s="365" t="s">
        <v>11353</v>
      </c>
      <c r="Q1041" s="365"/>
      <c r="R1041" s="365" t="s">
        <v>180</v>
      </c>
      <c r="S1041" s="375"/>
      <c r="T1041" s="375"/>
      <c r="U1041" s="375"/>
      <c r="V1041" s="411" t="s">
        <v>8344</v>
      </c>
      <c r="W1041" s="665"/>
      <c r="X1041" s="665"/>
      <c r="Y1041" s="365" t="s">
        <v>15263</v>
      </c>
      <c r="Z1041" s="375"/>
      <c r="AA1041" s="665"/>
      <c r="AB1041" s="665"/>
      <c r="AC1041" s="665"/>
      <c r="AD1041" s="665"/>
      <c r="AE1041" s="665"/>
      <c r="AF1041" s="665"/>
      <c r="AG1041" s="665"/>
      <c r="AH1041" s="665"/>
      <c r="AI1041" s="665"/>
      <c r="AJ1041" s="665"/>
      <c r="AK1041" s="665"/>
      <c r="AL1041" s="666" t="s">
        <v>342</v>
      </c>
      <c r="AM1041" s="665"/>
      <c r="AN1041" s="376" t="s">
        <v>15264</v>
      </c>
      <c r="AO1041" s="485" t="s">
        <v>8373</v>
      </c>
      <c r="AP1041" s="368" t="s">
        <v>11249</v>
      </c>
      <c r="AQ1041" s="462">
        <v>44007</v>
      </c>
      <c r="AR1041" s="463" t="s">
        <v>14849</v>
      </c>
      <c r="AS1041" s="464"/>
      <c r="AT1041" s="464"/>
      <c r="AU1041" s="464"/>
      <c r="AV1041" s="464"/>
      <c r="AW1041" s="464"/>
      <c r="AX1041" s="464"/>
      <c r="AY1041" s="464"/>
      <c r="AZ1041" s="464"/>
      <c r="BA1041" s="464"/>
      <c r="BB1041" s="464"/>
      <c r="BC1041" s="464"/>
      <c r="BD1041" s="464"/>
    </row>
    <row r="1042" spans="1:56" ht="26.25" customHeight="1">
      <c r="A1042" s="362" t="s">
        <v>15265</v>
      </c>
      <c r="B1042" s="362" t="s">
        <v>15225</v>
      </c>
      <c r="C1042" s="362"/>
      <c r="D1042" s="362" t="s">
        <v>15266</v>
      </c>
      <c r="E1042" s="363"/>
      <c r="F1042" s="221"/>
      <c r="G1042" s="363"/>
      <c r="H1042" s="379"/>
      <c r="I1042" s="44"/>
      <c r="J1042" s="23"/>
      <c r="K1042" s="23"/>
      <c r="L1042" s="23"/>
      <c r="M1042" s="23"/>
      <c r="N1042" s="23"/>
      <c r="O1042" s="366" t="s">
        <v>15267</v>
      </c>
      <c r="P1042" s="364" t="s">
        <v>15268</v>
      </c>
      <c r="Q1042" s="364"/>
      <c r="R1042" s="365" t="s">
        <v>180</v>
      </c>
      <c r="S1042" s="375"/>
      <c r="T1042" s="375"/>
      <c r="U1042" s="375"/>
      <c r="V1042" s="411" t="s">
        <v>8344</v>
      </c>
      <c r="W1042" s="665"/>
      <c r="X1042" s="665"/>
      <c r="Y1042" s="365" t="s">
        <v>15269</v>
      </c>
      <c r="Z1042" s="375"/>
      <c r="AA1042" s="665"/>
      <c r="AB1042" s="665"/>
      <c r="AC1042" s="665"/>
      <c r="AD1042" s="665"/>
      <c r="AE1042" s="665"/>
      <c r="AF1042" s="665"/>
      <c r="AG1042" s="665"/>
      <c r="AH1042" s="665"/>
      <c r="AI1042" s="665"/>
      <c r="AJ1042" s="665"/>
      <c r="AK1042" s="665"/>
      <c r="AL1042" s="666" t="s">
        <v>342</v>
      </c>
      <c r="AM1042" s="665"/>
      <c r="AN1042" s="367"/>
      <c r="AO1042" s="485" t="s">
        <v>8373</v>
      </c>
      <c r="AP1042" s="368" t="s">
        <v>11249</v>
      </c>
      <c r="AQ1042" s="462">
        <v>44007</v>
      </c>
      <c r="AR1042" s="463" t="s">
        <v>14849</v>
      </c>
      <c r="AS1042" s="464"/>
      <c r="AT1042" s="464"/>
      <c r="AU1042" s="464"/>
      <c r="AV1042" s="464"/>
      <c r="AW1042" s="464"/>
      <c r="AX1042" s="464"/>
      <c r="AY1042" s="464"/>
      <c r="AZ1042" s="464"/>
      <c r="BA1042" s="464"/>
      <c r="BB1042" s="464"/>
      <c r="BC1042" s="464"/>
      <c r="BD1042" s="464"/>
    </row>
    <row r="1043" spans="1:56" ht="26.25" customHeight="1">
      <c r="A1043" s="686" t="s">
        <v>15270</v>
      </c>
      <c r="B1043" s="686" t="s">
        <v>15225</v>
      </c>
      <c r="C1043" s="362">
        <v>392</v>
      </c>
      <c r="D1043" s="686" t="s">
        <v>15271</v>
      </c>
      <c r="E1043" s="687" t="s">
        <v>8362</v>
      </c>
      <c r="F1043" s="702" t="s">
        <v>2149</v>
      </c>
      <c r="G1043" s="689" t="s">
        <v>15218</v>
      </c>
      <c r="H1043" s="703"/>
      <c r="I1043" s="44"/>
      <c r="J1043" s="23"/>
      <c r="K1043" s="23"/>
      <c r="L1043" s="23"/>
      <c r="M1043" s="23"/>
      <c r="N1043" s="23"/>
      <c r="O1043" s="703" t="s">
        <v>15272</v>
      </c>
      <c r="P1043" s="432"/>
      <c r="Q1043" s="432"/>
      <c r="R1043" s="687"/>
      <c r="S1043" s="687"/>
      <c r="T1043" s="692"/>
      <c r="U1043" s="692"/>
      <c r="V1043" s="704" t="s">
        <v>8344</v>
      </c>
      <c r="W1043" s="687"/>
      <c r="X1043" s="692"/>
      <c r="Y1043" s="692"/>
      <c r="Z1043" s="687"/>
      <c r="AA1043" s="687"/>
      <c r="AB1043" s="692"/>
      <c r="AC1043" s="692"/>
      <c r="AD1043" s="692"/>
      <c r="AE1043" s="692"/>
      <c r="AF1043" s="692"/>
      <c r="AG1043" s="692"/>
      <c r="AH1043" s="692"/>
      <c r="AI1043" s="692"/>
      <c r="AJ1043" s="692"/>
      <c r="AK1043" s="692"/>
      <c r="AL1043" s="692"/>
      <c r="AM1043" s="692"/>
      <c r="AN1043" s="705" t="s">
        <v>15273</v>
      </c>
      <c r="AO1043" s="695" t="s">
        <v>8373</v>
      </c>
      <c r="AP1043" s="368" t="s">
        <v>11249</v>
      </c>
      <c r="AQ1043" s="696"/>
      <c r="AR1043" s="697"/>
      <c r="AS1043" s="698"/>
      <c r="AT1043" s="698"/>
      <c r="AU1043" s="698"/>
      <c r="AV1043" s="698"/>
      <c r="AW1043" s="698"/>
      <c r="AX1043" s="698"/>
      <c r="AY1043" s="698"/>
      <c r="AZ1043" s="698"/>
      <c r="BA1043" s="698"/>
      <c r="BB1043" s="698"/>
      <c r="BC1043" s="698"/>
      <c r="BD1043" s="698"/>
    </row>
    <row r="1044" spans="1:56" ht="26.25" customHeight="1">
      <c r="A1044" s="429" t="s">
        <v>15274</v>
      </c>
      <c r="B1044" s="429" t="s">
        <v>15275</v>
      </c>
      <c r="C1044" s="362"/>
      <c r="D1044" s="429" t="s">
        <v>15276</v>
      </c>
      <c r="E1044" s="432"/>
      <c r="F1044" s="128"/>
      <c r="G1044" s="484"/>
      <c r="H1044" s="392" t="s">
        <v>15277</v>
      </c>
      <c r="I1044" s="44"/>
      <c r="J1044" s="23"/>
      <c r="K1044" s="23"/>
      <c r="L1044" s="23"/>
      <c r="M1044" s="23"/>
      <c r="N1044" s="23"/>
      <c r="O1044" s="614"/>
      <c r="P1044" s="436" t="s">
        <v>15278</v>
      </c>
      <c r="Q1044" s="436" t="s">
        <v>15279</v>
      </c>
      <c r="R1044" s="436"/>
      <c r="S1044" s="432"/>
      <c r="T1044" s="417" t="s">
        <v>156</v>
      </c>
      <c r="U1044" s="417">
        <v>2020</v>
      </c>
      <c r="V1044" s="392" t="s">
        <v>15280</v>
      </c>
      <c r="W1044" s="416"/>
      <c r="X1044" s="706" t="s">
        <v>15281</v>
      </c>
      <c r="Y1044" s="436"/>
      <c r="Z1044" s="208"/>
      <c r="AA1044" s="416"/>
      <c r="AB1044" s="416"/>
      <c r="AC1044" s="416"/>
      <c r="AD1044" s="416"/>
      <c r="AE1044" s="416"/>
      <c r="AF1044" s="416"/>
      <c r="AG1044" s="416"/>
      <c r="AH1044" s="416"/>
      <c r="AI1044" s="416"/>
      <c r="AJ1044" s="416"/>
      <c r="AK1044" s="416"/>
      <c r="AL1044" s="417" t="s">
        <v>548</v>
      </c>
      <c r="AM1044" s="416"/>
      <c r="AN1044" s="439"/>
      <c r="AO1044" s="707" t="s">
        <v>15282</v>
      </c>
      <c r="AP1044" s="368" t="s">
        <v>11249</v>
      </c>
      <c r="AQ1044" s="441">
        <v>44027</v>
      </c>
      <c r="AR1044" s="420" t="s">
        <v>39</v>
      </c>
      <c r="AS1044" s="421"/>
      <c r="AT1044" s="421"/>
      <c r="AU1044" s="421"/>
      <c r="AV1044" s="421"/>
      <c r="AW1044" s="421"/>
      <c r="AX1044" s="421"/>
      <c r="AY1044" s="421"/>
      <c r="AZ1044" s="421"/>
      <c r="BA1044" s="421"/>
      <c r="BB1044" s="421"/>
      <c r="BC1044" s="421"/>
      <c r="BD1044" s="421"/>
    </row>
    <row r="1045" spans="1:56" ht="26.25" customHeight="1">
      <c r="A1045" s="429" t="s">
        <v>15283</v>
      </c>
      <c r="B1045" s="429" t="s">
        <v>15275</v>
      </c>
      <c r="C1045" s="362"/>
      <c r="D1045" s="429" t="s">
        <v>15284</v>
      </c>
      <c r="E1045" s="432"/>
      <c r="F1045" s="128"/>
      <c r="G1045" s="484"/>
      <c r="H1045" s="392" t="s">
        <v>15277</v>
      </c>
      <c r="I1045" s="44"/>
      <c r="J1045" s="23"/>
      <c r="K1045" s="23"/>
      <c r="L1045" s="23"/>
      <c r="M1045" s="23"/>
      <c r="N1045" s="23"/>
      <c r="O1045" s="614"/>
      <c r="P1045" s="436" t="s">
        <v>15285</v>
      </c>
      <c r="Q1045" s="436" t="s">
        <v>15286</v>
      </c>
      <c r="R1045" s="436"/>
      <c r="S1045" s="432"/>
      <c r="T1045" s="417" t="s">
        <v>156</v>
      </c>
      <c r="U1045" s="417">
        <v>2020</v>
      </c>
      <c r="V1045" s="392" t="s">
        <v>15280</v>
      </c>
      <c r="W1045" s="416"/>
      <c r="X1045" s="706" t="s">
        <v>15281</v>
      </c>
      <c r="Y1045" s="436"/>
      <c r="Z1045" s="208"/>
      <c r="AA1045" s="416"/>
      <c r="AB1045" s="416"/>
      <c r="AC1045" s="416"/>
      <c r="AD1045" s="416"/>
      <c r="AE1045" s="416"/>
      <c r="AF1045" s="416"/>
      <c r="AG1045" s="416"/>
      <c r="AH1045" s="416"/>
      <c r="AI1045" s="416"/>
      <c r="AJ1045" s="416"/>
      <c r="AK1045" s="416"/>
      <c r="AL1045" s="417" t="s">
        <v>548</v>
      </c>
      <c r="AM1045" s="416"/>
      <c r="AN1045" s="439"/>
      <c r="AO1045" s="707" t="s">
        <v>15287</v>
      </c>
      <c r="AP1045" s="368" t="s">
        <v>11249</v>
      </c>
      <c r="AQ1045" s="441">
        <v>44027</v>
      </c>
      <c r="AR1045" s="420" t="s">
        <v>39</v>
      </c>
      <c r="AS1045" s="421"/>
      <c r="AT1045" s="421"/>
      <c r="AU1045" s="421"/>
      <c r="AV1045" s="421"/>
      <c r="AW1045" s="421"/>
      <c r="AX1045" s="421"/>
      <c r="AY1045" s="421"/>
      <c r="AZ1045" s="421"/>
      <c r="BA1045" s="421"/>
      <c r="BB1045" s="421"/>
      <c r="BC1045" s="421"/>
      <c r="BD1045" s="421"/>
    </row>
    <row r="1046" spans="1:56" ht="26.25" customHeight="1">
      <c r="A1046" s="429" t="s">
        <v>15288</v>
      </c>
      <c r="B1046" s="429" t="s">
        <v>15275</v>
      </c>
      <c r="C1046" s="362"/>
      <c r="D1046" s="429" t="s">
        <v>15289</v>
      </c>
      <c r="E1046" s="432"/>
      <c r="F1046" s="128"/>
      <c r="G1046" s="484"/>
      <c r="H1046" s="392" t="s">
        <v>15277</v>
      </c>
      <c r="I1046" s="44"/>
      <c r="J1046" s="23"/>
      <c r="K1046" s="23"/>
      <c r="L1046" s="23"/>
      <c r="M1046" s="23"/>
      <c r="N1046" s="23"/>
      <c r="O1046" s="614"/>
      <c r="P1046" s="436" t="s">
        <v>15290</v>
      </c>
      <c r="Q1046" s="436" t="s">
        <v>15290</v>
      </c>
      <c r="R1046" s="436"/>
      <c r="S1046" s="432"/>
      <c r="T1046" s="417" t="s">
        <v>156</v>
      </c>
      <c r="U1046" s="417">
        <v>2020</v>
      </c>
      <c r="V1046" s="392" t="s">
        <v>15280</v>
      </c>
      <c r="W1046" s="416"/>
      <c r="X1046" s="706" t="s">
        <v>15281</v>
      </c>
      <c r="Y1046" s="436"/>
      <c r="Z1046" s="208"/>
      <c r="AA1046" s="416"/>
      <c r="AB1046" s="416"/>
      <c r="AC1046" s="416"/>
      <c r="AD1046" s="416"/>
      <c r="AE1046" s="416"/>
      <c r="AF1046" s="416"/>
      <c r="AG1046" s="416"/>
      <c r="AH1046" s="416"/>
      <c r="AI1046" s="416"/>
      <c r="AJ1046" s="416"/>
      <c r="AK1046" s="416"/>
      <c r="AL1046" s="417" t="s">
        <v>548</v>
      </c>
      <c r="AM1046" s="416"/>
      <c r="AN1046" s="439"/>
      <c r="AO1046" s="707" t="s">
        <v>15287</v>
      </c>
      <c r="AP1046" s="368" t="s">
        <v>11249</v>
      </c>
      <c r="AQ1046" s="441">
        <v>44027</v>
      </c>
      <c r="AR1046" s="420" t="s">
        <v>39</v>
      </c>
      <c r="AS1046" s="421"/>
      <c r="AT1046" s="421"/>
      <c r="AU1046" s="421"/>
      <c r="AV1046" s="421"/>
      <c r="AW1046" s="421"/>
      <c r="AX1046" s="421"/>
      <c r="AY1046" s="421"/>
      <c r="AZ1046" s="421"/>
      <c r="BA1046" s="421"/>
      <c r="BB1046" s="421"/>
      <c r="BC1046" s="421"/>
      <c r="BD1046" s="421"/>
    </row>
    <row r="1047" spans="1:56" ht="26.25" customHeight="1">
      <c r="A1047" s="429" t="s">
        <v>15291</v>
      </c>
      <c r="B1047" s="429" t="s">
        <v>15275</v>
      </c>
      <c r="C1047" s="362"/>
      <c r="D1047" s="429" t="s">
        <v>15292</v>
      </c>
      <c r="E1047" s="432"/>
      <c r="F1047" s="128"/>
      <c r="G1047" s="484"/>
      <c r="H1047" s="392" t="s">
        <v>15277</v>
      </c>
      <c r="I1047" s="44"/>
      <c r="J1047" s="23"/>
      <c r="K1047" s="23"/>
      <c r="L1047" s="23"/>
      <c r="M1047" s="23"/>
      <c r="N1047" s="23"/>
      <c r="O1047" s="614"/>
      <c r="P1047" s="436" t="s">
        <v>15293</v>
      </c>
      <c r="Q1047" s="436" t="s">
        <v>15293</v>
      </c>
      <c r="R1047" s="436"/>
      <c r="S1047" s="432"/>
      <c r="T1047" s="417" t="s">
        <v>156</v>
      </c>
      <c r="U1047" s="417">
        <v>2020</v>
      </c>
      <c r="V1047" s="392" t="s">
        <v>15280</v>
      </c>
      <c r="W1047" s="416"/>
      <c r="X1047" s="706" t="s">
        <v>15281</v>
      </c>
      <c r="Y1047" s="436"/>
      <c r="Z1047" s="208"/>
      <c r="AA1047" s="416"/>
      <c r="AB1047" s="416"/>
      <c r="AC1047" s="416"/>
      <c r="AD1047" s="416"/>
      <c r="AE1047" s="416"/>
      <c r="AF1047" s="416"/>
      <c r="AG1047" s="416"/>
      <c r="AH1047" s="416"/>
      <c r="AI1047" s="416"/>
      <c r="AJ1047" s="416"/>
      <c r="AK1047" s="416"/>
      <c r="AL1047" s="417" t="s">
        <v>548</v>
      </c>
      <c r="AM1047" s="416"/>
      <c r="AN1047" s="439"/>
      <c r="AO1047" s="707" t="s">
        <v>15287</v>
      </c>
      <c r="AP1047" s="368" t="s">
        <v>11249</v>
      </c>
      <c r="AQ1047" s="441">
        <v>44027</v>
      </c>
      <c r="AR1047" s="420" t="s">
        <v>39</v>
      </c>
      <c r="AS1047" s="421"/>
      <c r="AT1047" s="421"/>
      <c r="AU1047" s="421"/>
      <c r="AV1047" s="421"/>
      <c r="AW1047" s="421"/>
      <c r="AX1047" s="421"/>
      <c r="AY1047" s="421"/>
      <c r="AZ1047" s="421"/>
      <c r="BA1047" s="421"/>
      <c r="BB1047" s="421"/>
      <c r="BC1047" s="421"/>
      <c r="BD1047" s="421"/>
    </row>
    <row r="1048" spans="1:56" ht="26.25" customHeight="1">
      <c r="A1048" s="429" t="s">
        <v>15294</v>
      </c>
      <c r="B1048" s="429" t="s">
        <v>15275</v>
      </c>
      <c r="C1048" s="362"/>
      <c r="D1048" s="429" t="s">
        <v>15276</v>
      </c>
      <c r="E1048" s="432"/>
      <c r="F1048" s="128"/>
      <c r="G1048" s="484"/>
      <c r="H1048" s="392" t="s">
        <v>15277</v>
      </c>
      <c r="I1048" s="44"/>
      <c r="J1048" s="23"/>
      <c r="K1048" s="23"/>
      <c r="L1048" s="23"/>
      <c r="M1048" s="23"/>
      <c r="N1048" s="23"/>
      <c r="O1048" s="614"/>
      <c r="P1048" s="436" t="s">
        <v>15295</v>
      </c>
      <c r="Q1048" s="436" t="s">
        <v>15296</v>
      </c>
      <c r="R1048" s="436"/>
      <c r="S1048" s="432"/>
      <c r="T1048" s="417" t="s">
        <v>156</v>
      </c>
      <c r="U1048" s="417">
        <v>2020</v>
      </c>
      <c r="V1048" s="392" t="s">
        <v>15280</v>
      </c>
      <c r="W1048" s="416"/>
      <c r="X1048" s="706" t="s">
        <v>15281</v>
      </c>
      <c r="Y1048" s="436"/>
      <c r="Z1048" s="208"/>
      <c r="AA1048" s="416"/>
      <c r="AB1048" s="416"/>
      <c r="AC1048" s="416"/>
      <c r="AD1048" s="416"/>
      <c r="AE1048" s="416"/>
      <c r="AF1048" s="416"/>
      <c r="AG1048" s="416"/>
      <c r="AH1048" s="416"/>
      <c r="AI1048" s="416"/>
      <c r="AJ1048" s="416"/>
      <c r="AK1048" s="416"/>
      <c r="AL1048" s="417" t="s">
        <v>548</v>
      </c>
      <c r="AM1048" s="416"/>
      <c r="AN1048" s="439"/>
      <c r="AO1048" s="707" t="s">
        <v>15287</v>
      </c>
      <c r="AP1048" s="368" t="s">
        <v>11249</v>
      </c>
      <c r="AQ1048" s="441">
        <v>44027</v>
      </c>
      <c r="AR1048" s="420" t="s">
        <v>39</v>
      </c>
      <c r="AS1048" s="421"/>
      <c r="AT1048" s="421"/>
      <c r="AU1048" s="421"/>
      <c r="AV1048" s="421"/>
      <c r="AW1048" s="421"/>
      <c r="AX1048" s="421"/>
      <c r="AY1048" s="421"/>
      <c r="AZ1048" s="421"/>
      <c r="BA1048" s="421"/>
      <c r="BB1048" s="421"/>
      <c r="BC1048" s="421"/>
      <c r="BD1048" s="421"/>
    </row>
    <row r="1049" spans="1:56" ht="26.25" customHeight="1">
      <c r="A1049" s="429" t="s">
        <v>15297</v>
      </c>
      <c r="B1049" s="429" t="s">
        <v>15275</v>
      </c>
      <c r="C1049" s="362"/>
      <c r="D1049" s="429" t="s">
        <v>15292</v>
      </c>
      <c r="E1049" s="432"/>
      <c r="F1049" s="128"/>
      <c r="G1049" s="484"/>
      <c r="H1049" s="392" t="s">
        <v>15277</v>
      </c>
      <c r="I1049" s="44"/>
      <c r="J1049" s="23"/>
      <c r="K1049" s="23"/>
      <c r="L1049" s="23"/>
      <c r="M1049" s="23"/>
      <c r="N1049" s="23"/>
      <c r="O1049" s="614"/>
      <c r="P1049" s="436" t="s">
        <v>15298</v>
      </c>
      <c r="Q1049" s="436" t="s">
        <v>15299</v>
      </c>
      <c r="R1049" s="436"/>
      <c r="S1049" s="432"/>
      <c r="T1049" s="417" t="s">
        <v>156</v>
      </c>
      <c r="U1049" s="417">
        <v>2020</v>
      </c>
      <c r="V1049" s="392" t="s">
        <v>15280</v>
      </c>
      <c r="W1049" s="416"/>
      <c r="X1049" s="706" t="s">
        <v>15281</v>
      </c>
      <c r="Y1049" s="436"/>
      <c r="Z1049" s="208"/>
      <c r="AA1049" s="416"/>
      <c r="AB1049" s="416"/>
      <c r="AC1049" s="416"/>
      <c r="AD1049" s="416"/>
      <c r="AE1049" s="416"/>
      <c r="AF1049" s="416"/>
      <c r="AG1049" s="416"/>
      <c r="AH1049" s="416"/>
      <c r="AI1049" s="416"/>
      <c r="AJ1049" s="416"/>
      <c r="AK1049" s="416"/>
      <c r="AL1049" s="417" t="s">
        <v>548</v>
      </c>
      <c r="AM1049" s="416"/>
      <c r="AN1049" s="439"/>
      <c r="AO1049" s="707" t="s">
        <v>15287</v>
      </c>
      <c r="AP1049" s="368" t="s">
        <v>11249</v>
      </c>
      <c r="AQ1049" s="441">
        <v>44027</v>
      </c>
      <c r="AR1049" s="420" t="s">
        <v>39</v>
      </c>
      <c r="AS1049" s="421"/>
      <c r="AT1049" s="421"/>
      <c r="AU1049" s="421"/>
      <c r="AV1049" s="421"/>
      <c r="AW1049" s="421"/>
      <c r="AX1049" s="421"/>
      <c r="AY1049" s="421"/>
      <c r="AZ1049" s="421"/>
      <c r="BA1049" s="421"/>
      <c r="BB1049" s="421"/>
      <c r="BC1049" s="421"/>
      <c r="BD1049" s="421"/>
    </row>
    <row r="1050" spans="1:56" ht="26.25" customHeight="1">
      <c r="A1050" s="429" t="s">
        <v>15300</v>
      </c>
      <c r="B1050" s="429" t="s">
        <v>15275</v>
      </c>
      <c r="C1050" s="362"/>
      <c r="D1050" s="429" t="s">
        <v>15301</v>
      </c>
      <c r="E1050" s="432"/>
      <c r="F1050" s="128"/>
      <c r="G1050" s="484"/>
      <c r="H1050" s="392" t="s">
        <v>15277</v>
      </c>
      <c r="I1050" s="44"/>
      <c r="J1050" s="23"/>
      <c r="K1050" s="23"/>
      <c r="L1050" s="23"/>
      <c r="M1050" s="23"/>
      <c r="N1050" s="23"/>
      <c r="O1050" s="614"/>
      <c r="P1050" s="436" t="s">
        <v>15302</v>
      </c>
      <c r="Q1050" s="436" t="s">
        <v>15303</v>
      </c>
      <c r="R1050" s="436"/>
      <c r="S1050" s="432"/>
      <c r="T1050" s="417" t="s">
        <v>156</v>
      </c>
      <c r="U1050" s="417">
        <v>2020</v>
      </c>
      <c r="V1050" s="392" t="s">
        <v>15280</v>
      </c>
      <c r="W1050" s="416"/>
      <c r="X1050" s="706" t="s">
        <v>15281</v>
      </c>
      <c r="Y1050" s="436"/>
      <c r="Z1050" s="208"/>
      <c r="AA1050" s="416"/>
      <c r="AB1050" s="416"/>
      <c r="AC1050" s="416"/>
      <c r="AD1050" s="416"/>
      <c r="AE1050" s="416"/>
      <c r="AF1050" s="416"/>
      <c r="AG1050" s="416"/>
      <c r="AH1050" s="416"/>
      <c r="AI1050" s="416"/>
      <c r="AJ1050" s="416"/>
      <c r="AK1050" s="416"/>
      <c r="AL1050" s="417" t="s">
        <v>548</v>
      </c>
      <c r="AM1050" s="416"/>
      <c r="AN1050" s="439"/>
      <c r="AO1050" s="707" t="s">
        <v>15287</v>
      </c>
      <c r="AP1050" s="368" t="s">
        <v>11249</v>
      </c>
      <c r="AQ1050" s="441">
        <v>44027</v>
      </c>
      <c r="AR1050" s="420" t="s">
        <v>39</v>
      </c>
      <c r="AS1050" s="421"/>
      <c r="AT1050" s="421"/>
      <c r="AU1050" s="421"/>
      <c r="AV1050" s="421"/>
      <c r="AW1050" s="421"/>
      <c r="AX1050" s="421"/>
      <c r="AY1050" s="421"/>
      <c r="AZ1050" s="421"/>
      <c r="BA1050" s="421"/>
      <c r="BB1050" s="421"/>
      <c r="BC1050" s="421"/>
      <c r="BD1050" s="421"/>
    </row>
    <row r="1051" spans="1:56" ht="26.25" customHeight="1">
      <c r="A1051" s="429" t="s">
        <v>15304</v>
      </c>
      <c r="B1051" s="429" t="s">
        <v>15275</v>
      </c>
      <c r="C1051" s="362"/>
      <c r="D1051" s="429" t="s">
        <v>15305</v>
      </c>
      <c r="E1051" s="432"/>
      <c r="F1051" s="128"/>
      <c r="G1051" s="484"/>
      <c r="H1051" s="392" t="s">
        <v>15277</v>
      </c>
      <c r="I1051" s="44"/>
      <c r="J1051" s="23"/>
      <c r="K1051" s="23"/>
      <c r="L1051" s="23"/>
      <c r="M1051" s="23"/>
      <c r="N1051" s="23"/>
      <c r="O1051" s="614"/>
      <c r="P1051" s="436" t="s">
        <v>15306</v>
      </c>
      <c r="Q1051" s="436" t="s">
        <v>15307</v>
      </c>
      <c r="R1051" s="436"/>
      <c r="S1051" s="432"/>
      <c r="T1051" s="417" t="s">
        <v>156</v>
      </c>
      <c r="U1051" s="417">
        <v>2020</v>
      </c>
      <c r="V1051" s="392" t="s">
        <v>15280</v>
      </c>
      <c r="W1051" s="416"/>
      <c r="X1051" s="706" t="s">
        <v>15281</v>
      </c>
      <c r="Y1051" s="436"/>
      <c r="Z1051" s="208"/>
      <c r="AA1051" s="416"/>
      <c r="AB1051" s="416"/>
      <c r="AC1051" s="416"/>
      <c r="AD1051" s="416"/>
      <c r="AE1051" s="416"/>
      <c r="AF1051" s="416"/>
      <c r="AG1051" s="416"/>
      <c r="AH1051" s="416"/>
      <c r="AI1051" s="416"/>
      <c r="AJ1051" s="416"/>
      <c r="AK1051" s="416"/>
      <c r="AL1051" s="417" t="s">
        <v>548</v>
      </c>
      <c r="AM1051" s="416"/>
      <c r="AN1051" s="439"/>
      <c r="AO1051" s="707" t="s">
        <v>15287</v>
      </c>
      <c r="AP1051" s="368" t="s">
        <v>11249</v>
      </c>
      <c r="AQ1051" s="441">
        <v>44027</v>
      </c>
      <c r="AR1051" s="420" t="s">
        <v>39</v>
      </c>
      <c r="AS1051" s="421"/>
      <c r="AT1051" s="421"/>
      <c r="AU1051" s="421"/>
      <c r="AV1051" s="421"/>
      <c r="AW1051" s="421"/>
      <c r="AX1051" s="421"/>
      <c r="AY1051" s="421"/>
      <c r="AZ1051" s="421"/>
      <c r="BA1051" s="421"/>
      <c r="BB1051" s="421"/>
      <c r="BC1051" s="421"/>
      <c r="BD1051" s="421"/>
    </row>
    <row r="1052" spans="1:56" ht="26.25" customHeight="1">
      <c r="A1052" s="429" t="s">
        <v>15308</v>
      </c>
      <c r="B1052" s="429" t="s">
        <v>15275</v>
      </c>
      <c r="C1052" s="362"/>
      <c r="D1052" s="429" t="s">
        <v>15309</v>
      </c>
      <c r="E1052" s="432"/>
      <c r="F1052" s="128"/>
      <c r="G1052" s="484"/>
      <c r="H1052" s="392" t="s">
        <v>15277</v>
      </c>
      <c r="I1052" s="44"/>
      <c r="J1052" s="23"/>
      <c r="K1052" s="23"/>
      <c r="L1052" s="23"/>
      <c r="M1052" s="23"/>
      <c r="N1052" s="23"/>
      <c r="O1052" s="614"/>
      <c r="P1052" s="436" t="s">
        <v>15310</v>
      </c>
      <c r="Q1052" s="436" t="s">
        <v>15311</v>
      </c>
      <c r="R1052" s="436"/>
      <c r="S1052" s="432"/>
      <c r="T1052" s="417" t="s">
        <v>156</v>
      </c>
      <c r="U1052" s="417">
        <v>2020</v>
      </c>
      <c r="V1052" s="392" t="s">
        <v>15280</v>
      </c>
      <c r="W1052" s="416"/>
      <c r="X1052" s="706" t="s">
        <v>15281</v>
      </c>
      <c r="Y1052" s="436"/>
      <c r="Z1052" s="208"/>
      <c r="AA1052" s="416"/>
      <c r="AB1052" s="416"/>
      <c r="AC1052" s="416"/>
      <c r="AD1052" s="416"/>
      <c r="AE1052" s="416"/>
      <c r="AF1052" s="416"/>
      <c r="AG1052" s="416"/>
      <c r="AH1052" s="416"/>
      <c r="AI1052" s="416"/>
      <c r="AJ1052" s="416"/>
      <c r="AK1052" s="416"/>
      <c r="AL1052" s="417" t="s">
        <v>548</v>
      </c>
      <c r="AM1052" s="416"/>
      <c r="AN1052" s="439"/>
      <c r="AO1052" s="707" t="s">
        <v>15287</v>
      </c>
      <c r="AP1052" s="368" t="s">
        <v>11249</v>
      </c>
      <c r="AQ1052" s="441">
        <v>44027</v>
      </c>
      <c r="AR1052" s="420" t="s">
        <v>39</v>
      </c>
      <c r="AS1052" s="421"/>
      <c r="AT1052" s="421"/>
      <c r="AU1052" s="421"/>
      <c r="AV1052" s="421"/>
      <c r="AW1052" s="421"/>
      <c r="AX1052" s="421"/>
      <c r="AY1052" s="421"/>
      <c r="AZ1052" s="421"/>
      <c r="BA1052" s="421"/>
      <c r="BB1052" s="421"/>
      <c r="BC1052" s="421"/>
      <c r="BD1052" s="421"/>
    </row>
    <row r="1053" spans="1:56" ht="26.25" customHeight="1">
      <c r="A1053" s="429" t="s">
        <v>15312</v>
      </c>
      <c r="B1053" s="429" t="s">
        <v>15275</v>
      </c>
      <c r="C1053" s="362"/>
      <c r="D1053" s="429" t="s">
        <v>8431</v>
      </c>
      <c r="E1053" s="432"/>
      <c r="F1053" s="128"/>
      <c r="G1053" s="484"/>
      <c r="H1053" s="392" t="s">
        <v>15277</v>
      </c>
      <c r="I1053" s="44"/>
      <c r="J1053" s="23"/>
      <c r="K1053" s="23"/>
      <c r="L1053" s="23"/>
      <c r="M1053" s="23"/>
      <c r="N1053" s="23"/>
      <c r="O1053" s="614"/>
      <c r="P1053" s="436" t="s">
        <v>15313</v>
      </c>
      <c r="Q1053" s="436" t="s">
        <v>15314</v>
      </c>
      <c r="R1053" s="436"/>
      <c r="S1053" s="432"/>
      <c r="T1053" s="417" t="s">
        <v>156</v>
      </c>
      <c r="U1053" s="417">
        <v>2020</v>
      </c>
      <c r="V1053" s="392" t="s">
        <v>15280</v>
      </c>
      <c r="W1053" s="416"/>
      <c r="X1053" s="706" t="s">
        <v>15281</v>
      </c>
      <c r="Y1053" s="436"/>
      <c r="Z1053" s="208"/>
      <c r="AA1053" s="416"/>
      <c r="AB1053" s="416"/>
      <c r="AC1053" s="416"/>
      <c r="AD1053" s="416"/>
      <c r="AE1053" s="416"/>
      <c r="AF1053" s="416"/>
      <c r="AG1053" s="416"/>
      <c r="AH1053" s="416"/>
      <c r="AI1053" s="416"/>
      <c r="AJ1053" s="416"/>
      <c r="AK1053" s="416"/>
      <c r="AL1053" s="417" t="s">
        <v>548</v>
      </c>
      <c r="AM1053" s="416"/>
      <c r="AN1053" s="439"/>
      <c r="AO1053" s="707" t="s">
        <v>15287</v>
      </c>
      <c r="AP1053" s="368" t="s">
        <v>11249</v>
      </c>
      <c r="AQ1053" s="441">
        <v>44027</v>
      </c>
      <c r="AR1053" s="420" t="s">
        <v>39</v>
      </c>
      <c r="AS1053" s="421"/>
      <c r="AT1053" s="421"/>
      <c r="AU1053" s="421"/>
      <c r="AV1053" s="421"/>
      <c r="AW1053" s="421"/>
      <c r="AX1053" s="421"/>
      <c r="AY1053" s="421"/>
      <c r="AZ1053" s="421"/>
      <c r="BA1053" s="421"/>
      <c r="BB1053" s="421"/>
      <c r="BC1053" s="421"/>
      <c r="BD1053" s="421"/>
    </row>
    <row r="1054" spans="1:56" ht="26.25" customHeight="1">
      <c r="A1054" s="429" t="s">
        <v>15315</v>
      </c>
      <c r="B1054" s="429" t="s">
        <v>15275</v>
      </c>
      <c r="C1054" s="362"/>
      <c r="D1054" s="429" t="s">
        <v>15316</v>
      </c>
      <c r="E1054" s="432"/>
      <c r="F1054" s="128"/>
      <c r="G1054" s="484"/>
      <c r="H1054" s="392" t="s">
        <v>15277</v>
      </c>
      <c r="I1054" s="44"/>
      <c r="J1054" s="23"/>
      <c r="K1054" s="23"/>
      <c r="L1054" s="23"/>
      <c r="M1054" s="23"/>
      <c r="N1054" s="23"/>
      <c r="O1054" s="614"/>
      <c r="P1054" s="436" t="s">
        <v>15317</v>
      </c>
      <c r="Q1054" s="436" t="s">
        <v>15318</v>
      </c>
      <c r="R1054" s="436"/>
      <c r="S1054" s="432"/>
      <c r="T1054" s="417" t="s">
        <v>156</v>
      </c>
      <c r="U1054" s="417">
        <v>2020</v>
      </c>
      <c r="V1054" s="392" t="s">
        <v>15280</v>
      </c>
      <c r="W1054" s="416"/>
      <c r="X1054" s="706" t="s">
        <v>15281</v>
      </c>
      <c r="Y1054" s="436"/>
      <c r="Z1054" s="208"/>
      <c r="AA1054" s="416"/>
      <c r="AB1054" s="416"/>
      <c r="AC1054" s="416"/>
      <c r="AD1054" s="416"/>
      <c r="AE1054" s="416"/>
      <c r="AF1054" s="416"/>
      <c r="AG1054" s="416"/>
      <c r="AH1054" s="416"/>
      <c r="AI1054" s="416"/>
      <c r="AJ1054" s="416"/>
      <c r="AK1054" s="416"/>
      <c r="AL1054" s="417" t="s">
        <v>548</v>
      </c>
      <c r="AM1054" s="416"/>
      <c r="AN1054" s="439"/>
      <c r="AO1054" s="707" t="s">
        <v>15287</v>
      </c>
      <c r="AP1054" s="368" t="s">
        <v>11249</v>
      </c>
      <c r="AQ1054" s="441">
        <v>44027</v>
      </c>
      <c r="AR1054" s="420" t="s">
        <v>39</v>
      </c>
      <c r="AS1054" s="421"/>
      <c r="AT1054" s="421"/>
      <c r="AU1054" s="421"/>
      <c r="AV1054" s="421"/>
      <c r="AW1054" s="421"/>
      <c r="AX1054" s="421"/>
      <c r="AY1054" s="421"/>
      <c r="AZ1054" s="421"/>
      <c r="BA1054" s="421"/>
      <c r="BB1054" s="421"/>
      <c r="BC1054" s="421"/>
      <c r="BD1054" s="421"/>
    </row>
    <row r="1055" spans="1:56" ht="26.25" customHeight="1">
      <c r="A1055" s="429" t="s">
        <v>15319</v>
      </c>
      <c r="B1055" s="429" t="s">
        <v>15275</v>
      </c>
      <c r="C1055" s="362"/>
      <c r="D1055" s="429" t="s">
        <v>15320</v>
      </c>
      <c r="E1055" s="432"/>
      <c r="F1055" s="128"/>
      <c r="G1055" s="484"/>
      <c r="H1055" s="392" t="s">
        <v>15277</v>
      </c>
      <c r="I1055" s="44"/>
      <c r="J1055" s="23"/>
      <c r="K1055" s="23"/>
      <c r="L1055" s="23"/>
      <c r="M1055" s="23"/>
      <c r="N1055" s="23"/>
      <c r="O1055" s="614"/>
      <c r="P1055" s="436" t="s">
        <v>15296</v>
      </c>
      <c r="Q1055" s="436" t="s">
        <v>15321</v>
      </c>
      <c r="R1055" s="436"/>
      <c r="S1055" s="432"/>
      <c r="T1055" s="417" t="s">
        <v>156</v>
      </c>
      <c r="U1055" s="417">
        <v>2020</v>
      </c>
      <c r="V1055" s="392" t="s">
        <v>15280</v>
      </c>
      <c r="W1055" s="416"/>
      <c r="X1055" s="706" t="s">
        <v>15281</v>
      </c>
      <c r="Y1055" s="436"/>
      <c r="Z1055" s="208"/>
      <c r="AA1055" s="416"/>
      <c r="AB1055" s="416"/>
      <c r="AC1055" s="416"/>
      <c r="AD1055" s="416"/>
      <c r="AE1055" s="416"/>
      <c r="AF1055" s="416"/>
      <c r="AG1055" s="416"/>
      <c r="AH1055" s="416"/>
      <c r="AI1055" s="416"/>
      <c r="AJ1055" s="416"/>
      <c r="AK1055" s="416"/>
      <c r="AL1055" s="417" t="s">
        <v>548</v>
      </c>
      <c r="AM1055" s="416"/>
      <c r="AN1055" s="439"/>
      <c r="AO1055" s="707" t="s">
        <v>15287</v>
      </c>
      <c r="AP1055" s="368" t="s">
        <v>11249</v>
      </c>
      <c r="AQ1055" s="441">
        <v>44027</v>
      </c>
      <c r="AR1055" s="420" t="s">
        <v>39</v>
      </c>
      <c r="AS1055" s="421"/>
      <c r="AT1055" s="421"/>
      <c r="AU1055" s="421"/>
      <c r="AV1055" s="421"/>
      <c r="AW1055" s="421"/>
      <c r="AX1055" s="421"/>
      <c r="AY1055" s="421"/>
      <c r="AZ1055" s="421"/>
      <c r="BA1055" s="421"/>
      <c r="BB1055" s="421"/>
      <c r="BC1055" s="421"/>
      <c r="BD1055" s="421"/>
    </row>
    <row r="1056" spans="1:56" ht="26.25" customHeight="1">
      <c r="A1056" s="429" t="s">
        <v>15322</v>
      </c>
      <c r="B1056" s="429" t="s">
        <v>15275</v>
      </c>
      <c r="C1056" s="362"/>
      <c r="D1056" s="429" t="s">
        <v>15323</v>
      </c>
      <c r="E1056" s="432"/>
      <c r="F1056" s="128"/>
      <c r="G1056" s="484"/>
      <c r="H1056" s="392" t="s">
        <v>15277</v>
      </c>
      <c r="I1056" s="44"/>
      <c r="J1056" s="23"/>
      <c r="K1056" s="23"/>
      <c r="L1056" s="23"/>
      <c r="M1056" s="23"/>
      <c r="N1056" s="23"/>
      <c r="O1056" s="614"/>
      <c r="P1056" s="436" t="s">
        <v>15324</v>
      </c>
      <c r="Q1056" s="436" t="s">
        <v>15285</v>
      </c>
      <c r="R1056" s="436"/>
      <c r="S1056" s="432"/>
      <c r="T1056" s="417" t="s">
        <v>156</v>
      </c>
      <c r="U1056" s="417">
        <v>2020</v>
      </c>
      <c r="V1056" s="392" t="s">
        <v>15280</v>
      </c>
      <c r="W1056" s="416"/>
      <c r="X1056" s="706" t="s">
        <v>15281</v>
      </c>
      <c r="Y1056" s="436"/>
      <c r="Z1056" s="208"/>
      <c r="AA1056" s="416"/>
      <c r="AB1056" s="416"/>
      <c r="AC1056" s="416"/>
      <c r="AD1056" s="416"/>
      <c r="AE1056" s="416"/>
      <c r="AF1056" s="416"/>
      <c r="AG1056" s="416"/>
      <c r="AH1056" s="416"/>
      <c r="AI1056" s="416"/>
      <c r="AJ1056" s="416"/>
      <c r="AK1056" s="416"/>
      <c r="AL1056" s="417" t="s">
        <v>548</v>
      </c>
      <c r="AM1056" s="416"/>
      <c r="AN1056" s="439"/>
      <c r="AO1056" s="707" t="s">
        <v>15287</v>
      </c>
      <c r="AP1056" s="368" t="s">
        <v>11249</v>
      </c>
      <c r="AQ1056" s="441">
        <v>44027</v>
      </c>
      <c r="AR1056" s="420" t="s">
        <v>39</v>
      </c>
      <c r="AS1056" s="421"/>
      <c r="AT1056" s="421"/>
      <c r="AU1056" s="421"/>
      <c r="AV1056" s="421"/>
      <c r="AW1056" s="421"/>
      <c r="AX1056" s="421"/>
      <c r="AY1056" s="421"/>
      <c r="AZ1056" s="421"/>
      <c r="BA1056" s="421"/>
      <c r="BB1056" s="421"/>
      <c r="BC1056" s="421"/>
      <c r="BD1056" s="421"/>
    </row>
    <row r="1057" spans="1:56" ht="26.25" customHeight="1">
      <c r="A1057" s="429" t="s">
        <v>15325</v>
      </c>
      <c r="B1057" s="429" t="s">
        <v>15275</v>
      </c>
      <c r="C1057" s="362"/>
      <c r="D1057" s="429" t="s">
        <v>15326</v>
      </c>
      <c r="E1057" s="432"/>
      <c r="F1057" s="128"/>
      <c r="G1057" s="484"/>
      <c r="H1057" s="392" t="s">
        <v>15277</v>
      </c>
      <c r="I1057" s="44"/>
      <c r="J1057" s="23"/>
      <c r="K1057" s="23"/>
      <c r="L1057" s="23"/>
      <c r="M1057" s="23"/>
      <c r="N1057" s="23"/>
      <c r="O1057" s="614"/>
      <c r="P1057" s="436" t="s">
        <v>15321</v>
      </c>
      <c r="Q1057" s="436" t="s">
        <v>15327</v>
      </c>
      <c r="R1057" s="436"/>
      <c r="S1057" s="432"/>
      <c r="T1057" s="417" t="s">
        <v>156</v>
      </c>
      <c r="U1057" s="417">
        <v>2020</v>
      </c>
      <c r="V1057" s="392" t="s">
        <v>15280</v>
      </c>
      <c r="W1057" s="416"/>
      <c r="X1057" s="706" t="s">
        <v>15281</v>
      </c>
      <c r="Y1057" s="436"/>
      <c r="Z1057" s="208"/>
      <c r="AA1057" s="416"/>
      <c r="AB1057" s="416"/>
      <c r="AC1057" s="416"/>
      <c r="AD1057" s="416"/>
      <c r="AE1057" s="416"/>
      <c r="AF1057" s="416"/>
      <c r="AG1057" s="416"/>
      <c r="AH1057" s="416"/>
      <c r="AI1057" s="416"/>
      <c r="AJ1057" s="416"/>
      <c r="AK1057" s="416"/>
      <c r="AL1057" s="417" t="s">
        <v>548</v>
      </c>
      <c r="AM1057" s="416"/>
      <c r="AN1057" s="439"/>
      <c r="AO1057" s="707" t="s">
        <v>15287</v>
      </c>
      <c r="AP1057" s="368" t="s">
        <v>11249</v>
      </c>
      <c r="AQ1057" s="441">
        <v>44027</v>
      </c>
      <c r="AR1057" s="420" t="s">
        <v>39</v>
      </c>
      <c r="AS1057" s="421"/>
      <c r="AT1057" s="421"/>
      <c r="AU1057" s="421"/>
      <c r="AV1057" s="421"/>
      <c r="AW1057" s="421"/>
      <c r="AX1057" s="421"/>
      <c r="AY1057" s="421"/>
      <c r="AZ1057" s="421"/>
      <c r="BA1057" s="421"/>
      <c r="BB1057" s="421"/>
      <c r="BC1057" s="421"/>
      <c r="BD1057" s="421"/>
    </row>
    <row r="1058" spans="1:56" ht="26.25" customHeight="1">
      <c r="A1058" s="429" t="s">
        <v>15328</v>
      </c>
      <c r="B1058" s="429" t="s">
        <v>15275</v>
      </c>
      <c r="C1058" s="362"/>
      <c r="D1058" s="429" t="s">
        <v>15289</v>
      </c>
      <c r="E1058" s="432"/>
      <c r="F1058" s="128"/>
      <c r="G1058" s="484"/>
      <c r="H1058" s="392" t="s">
        <v>15277</v>
      </c>
      <c r="I1058" s="44"/>
      <c r="J1058" s="23"/>
      <c r="K1058" s="23"/>
      <c r="L1058" s="23"/>
      <c r="M1058" s="23"/>
      <c r="N1058" s="23"/>
      <c r="O1058" s="614"/>
      <c r="P1058" s="436" t="s">
        <v>15295</v>
      </c>
      <c r="Q1058" s="436" t="s">
        <v>15329</v>
      </c>
      <c r="R1058" s="436"/>
      <c r="S1058" s="432"/>
      <c r="T1058" s="417" t="s">
        <v>156</v>
      </c>
      <c r="U1058" s="417">
        <v>2020</v>
      </c>
      <c r="V1058" s="392" t="s">
        <v>15280</v>
      </c>
      <c r="W1058" s="416"/>
      <c r="X1058" s="706" t="s">
        <v>15281</v>
      </c>
      <c r="Y1058" s="436"/>
      <c r="Z1058" s="208"/>
      <c r="AA1058" s="416"/>
      <c r="AB1058" s="416"/>
      <c r="AC1058" s="416"/>
      <c r="AD1058" s="416"/>
      <c r="AE1058" s="416"/>
      <c r="AF1058" s="416"/>
      <c r="AG1058" s="416"/>
      <c r="AH1058" s="416"/>
      <c r="AI1058" s="416"/>
      <c r="AJ1058" s="416"/>
      <c r="AK1058" s="416"/>
      <c r="AL1058" s="417" t="s">
        <v>548</v>
      </c>
      <c r="AM1058" s="416"/>
      <c r="AN1058" s="439"/>
      <c r="AO1058" s="707" t="s">
        <v>15287</v>
      </c>
      <c r="AP1058" s="368" t="s">
        <v>11249</v>
      </c>
      <c r="AQ1058" s="441">
        <v>44027</v>
      </c>
      <c r="AR1058" s="420" t="s">
        <v>39</v>
      </c>
      <c r="AS1058" s="421"/>
      <c r="AT1058" s="421"/>
      <c r="AU1058" s="421"/>
      <c r="AV1058" s="421"/>
      <c r="AW1058" s="421"/>
      <c r="AX1058" s="421"/>
      <c r="AY1058" s="421"/>
      <c r="AZ1058" s="421"/>
      <c r="BA1058" s="421"/>
      <c r="BB1058" s="421"/>
      <c r="BC1058" s="421"/>
      <c r="BD1058" s="421"/>
    </row>
    <row r="1059" spans="1:56" ht="26.25" customHeight="1">
      <c r="A1059" s="429" t="s">
        <v>15330</v>
      </c>
      <c r="B1059" s="429" t="s">
        <v>15275</v>
      </c>
      <c r="C1059" s="362"/>
      <c r="D1059" s="429" t="s">
        <v>15331</v>
      </c>
      <c r="E1059" s="432"/>
      <c r="F1059" s="128"/>
      <c r="G1059" s="484"/>
      <c r="H1059" s="392" t="s">
        <v>15277</v>
      </c>
      <c r="I1059" s="44"/>
      <c r="J1059" s="23"/>
      <c r="K1059" s="23"/>
      <c r="L1059" s="23"/>
      <c r="M1059" s="23"/>
      <c r="N1059" s="23"/>
      <c r="O1059" s="614"/>
      <c r="P1059" s="436" t="s">
        <v>15332</v>
      </c>
      <c r="Q1059" s="436" t="s">
        <v>15333</v>
      </c>
      <c r="R1059" s="436"/>
      <c r="S1059" s="432"/>
      <c r="T1059" s="417" t="s">
        <v>156</v>
      </c>
      <c r="U1059" s="417">
        <v>2020</v>
      </c>
      <c r="V1059" s="392" t="s">
        <v>15280</v>
      </c>
      <c r="W1059" s="416"/>
      <c r="X1059" s="706" t="s">
        <v>15281</v>
      </c>
      <c r="Y1059" s="436"/>
      <c r="Z1059" s="208"/>
      <c r="AA1059" s="416"/>
      <c r="AB1059" s="416"/>
      <c r="AC1059" s="416"/>
      <c r="AD1059" s="416"/>
      <c r="AE1059" s="416"/>
      <c r="AF1059" s="416"/>
      <c r="AG1059" s="416"/>
      <c r="AH1059" s="416"/>
      <c r="AI1059" s="416"/>
      <c r="AJ1059" s="416"/>
      <c r="AK1059" s="416"/>
      <c r="AL1059" s="417" t="s">
        <v>548</v>
      </c>
      <c r="AM1059" s="416"/>
      <c r="AN1059" s="439"/>
      <c r="AO1059" s="707" t="s">
        <v>15287</v>
      </c>
      <c r="AP1059" s="368" t="s">
        <v>11249</v>
      </c>
      <c r="AQ1059" s="441">
        <v>44027</v>
      </c>
      <c r="AR1059" s="420" t="s">
        <v>39</v>
      </c>
      <c r="AS1059" s="421"/>
      <c r="AT1059" s="421"/>
      <c r="AU1059" s="421"/>
      <c r="AV1059" s="421"/>
      <c r="AW1059" s="421"/>
      <c r="AX1059" s="421"/>
      <c r="AY1059" s="421"/>
      <c r="AZ1059" s="421"/>
      <c r="BA1059" s="421"/>
      <c r="BB1059" s="421"/>
      <c r="BC1059" s="421"/>
      <c r="BD1059" s="421"/>
    </row>
    <row r="1060" spans="1:56" ht="26.25" customHeight="1">
      <c r="A1060" s="429" t="s">
        <v>15334</v>
      </c>
      <c r="B1060" s="429" t="s">
        <v>15275</v>
      </c>
      <c r="C1060" s="362"/>
      <c r="D1060" s="429" t="s">
        <v>15335</v>
      </c>
      <c r="E1060" s="432"/>
      <c r="F1060" s="128"/>
      <c r="G1060" s="484"/>
      <c r="H1060" s="392" t="s">
        <v>15277</v>
      </c>
      <c r="I1060" s="44"/>
      <c r="J1060" s="23"/>
      <c r="K1060" s="23"/>
      <c r="L1060" s="23"/>
      <c r="M1060" s="23"/>
      <c r="N1060" s="23"/>
      <c r="O1060" s="614"/>
      <c r="P1060" s="436" t="s">
        <v>15336</v>
      </c>
      <c r="Q1060" s="436" t="s">
        <v>15337</v>
      </c>
      <c r="R1060" s="436"/>
      <c r="S1060" s="432"/>
      <c r="T1060" s="417" t="s">
        <v>156</v>
      </c>
      <c r="U1060" s="417">
        <v>2020</v>
      </c>
      <c r="V1060" s="392" t="s">
        <v>15280</v>
      </c>
      <c r="W1060" s="416"/>
      <c r="X1060" s="706" t="s">
        <v>15281</v>
      </c>
      <c r="Y1060" s="436"/>
      <c r="Z1060" s="208"/>
      <c r="AA1060" s="416"/>
      <c r="AB1060" s="416"/>
      <c r="AC1060" s="416"/>
      <c r="AD1060" s="416"/>
      <c r="AE1060" s="416"/>
      <c r="AF1060" s="416"/>
      <c r="AG1060" s="416"/>
      <c r="AH1060" s="416"/>
      <c r="AI1060" s="416"/>
      <c r="AJ1060" s="416"/>
      <c r="AK1060" s="416"/>
      <c r="AL1060" s="417" t="s">
        <v>548</v>
      </c>
      <c r="AM1060" s="416"/>
      <c r="AN1060" s="439"/>
      <c r="AO1060" s="707" t="s">
        <v>15287</v>
      </c>
      <c r="AP1060" s="368" t="s">
        <v>11249</v>
      </c>
      <c r="AQ1060" s="441">
        <v>44027</v>
      </c>
      <c r="AR1060" s="420" t="s">
        <v>39</v>
      </c>
      <c r="AS1060" s="421"/>
      <c r="AT1060" s="421"/>
      <c r="AU1060" s="421"/>
      <c r="AV1060" s="421"/>
      <c r="AW1060" s="421"/>
      <c r="AX1060" s="421"/>
      <c r="AY1060" s="421"/>
      <c r="AZ1060" s="421"/>
      <c r="BA1060" s="421"/>
      <c r="BB1060" s="421"/>
      <c r="BC1060" s="421"/>
      <c r="BD1060" s="421"/>
    </row>
    <row r="1061" spans="1:56" ht="26.25" customHeight="1">
      <c r="A1061" s="429" t="s">
        <v>15338</v>
      </c>
      <c r="B1061" s="429" t="s">
        <v>15275</v>
      </c>
      <c r="C1061" s="362"/>
      <c r="D1061" s="429" t="s">
        <v>15339</v>
      </c>
      <c r="E1061" s="432"/>
      <c r="F1061" s="128"/>
      <c r="G1061" s="484"/>
      <c r="H1061" s="392" t="s">
        <v>15277</v>
      </c>
      <c r="I1061" s="44"/>
      <c r="J1061" s="23"/>
      <c r="K1061" s="23"/>
      <c r="L1061" s="23"/>
      <c r="M1061" s="23"/>
      <c r="N1061" s="23"/>
      <c r="O1061" s="614"/>
      <c r="P1061" s="436" t="s">
        <v>15340</v>
      </c>
      <c r="Q1061" s="436" t="s">
        <v>15341</v>
      </c>
      <c r="R1061" s="436"/>
      <c r="S1061" s="432"/>
      <c r="T1061" s="417" t="s">
        <v>156</v>
      </c>
      <c r="U1061" s="417">
        <v>2020</v>
      </c>
      <c r="V1061" s="392" t="s">
        <v>15280</v>
      </c>
      <c r="W1061" s="416"/>
      <c r="X1061" s="706" t="s">
        <v>15281</v>
      </c>
      <c r="Y1061" s="436"/>
      <c r="Z1061" s="208"/>
      <c r="AA1061" s="416"/>
      <c r="AB1061" s="416"/>
      <c r="AC1061" s="416"/>
      <c r="AD1061" s="416"/>
      <c r="AE1061" s="416"/>
      <c r="AF1061" s="416"/>
      <c r="AG1061" s="416"/>
      <c r="AH1061" s="416"/>
      <c r="AI1061" s="416"/>
      <c r="AJ1061" s="416"/>
      <c r="AK1061" s="416"/>
      <c r="AL1061" s="417" t="s">
        <v>548</v>
      </c>
      <c r="AM1061" s="416"/>
      <c r="AN1061" s="439"/>
      <c r="AO1061" s="707" t="s">
        <v>15287</v>
      </c>
      <c r="AP1061" s="368" t="s">
        <v>11249</v>
      </c>
      <c r="AQ1061" s="441">
        <v>44027</v>
      </c>
      <c r="AR1061" s="420" t="s">
        <v>39</v>
      </c>
      <c r="AS1061" s="421"/>
      <c r="AT1061" s="421"/>
      <c r="AU1061" s="421"/>
      <c r="AV1061" s="421"/>
      <c r="AW1061" s="421"/>
      <c r="AX1061" s="421"/>
      <c r="AY1061" s="421"/>
      <c r="AZ1061" s="421"/>
      <c r="BA1061" s="421"/>
      <c r="BB1061" s="421"/>
      <c r="BC1061" s="421"/>
      <c r="BD1061" s="421"/>
    </row>
    <row r="1062" spans="1:56" ht="26.25" customHeight="1">
      <c r="A1062" s="429" t="s">
        <v>15342</v>
      </c>
      <c r="B1062" s="429" t="s">
        <v>15275</v>
      </c>
      <c r="C1062" s="362"/>
      <c r="D1062" s="429" t="s">
        <v>15323</v>
      </c>
      <c r="E1062" s="432"/>
      <c r="F1062" s="128"/>
      <c r="G1062" s="484"/>
      <c r="H1062" s="392" t="s">
        <v>15277</v>
      </c>
      <c r="I1062" s="44"/>
      <c r="J1062" s="23"/>
      <c r="K1062" s="23"/>
      <c r="L1062" s="23"/>
      <c r="M1062" s="23"/>
      <c r="N1062" s="23"/>
      <c r="O1062" s="614"/>
      <c r="P1062" s="436" t="s">
        <v>15327</v>
      </c>
      <c r="Q1062" s="436" t="s">
        <v>15343</v>
      </c>
      <c r="R1062" s="436"/>
      <c r="S1062" s="432"/>
      <c r="T1062" s="417" t="s">
        <v>156</v>
      </c>
      <c r="U1062" s="417">
        <v>2020</v>
      </c>
      <c r="V1062" s="392" t="s">
        <v>15280</v>
      </c>
      <c r="W1062" s="416"/>
      <c r="X1062" s="706" t="s">
        <v>15281</v>
      </c>
      <c r="Y1062" s="436"/>
      <c r="Z1062" s="208"/>
      <c r="AA1062" s="416"/>
      <c r="AB1062" s="416"/>
      <c r="AC1062" s="416"/>
      <c r="AD1062" s="416"/>
      <c r="AE1062" s="416"/>
      <c r="AF1062" s="416"/>
      <c r="AG1062" s="416"/>
      <c r="AH1062" s="416"/>
      <c r="AI1062" s="416"/>
      <c r="AJ1062" s="416"/>
      <c r="AK1062" s="416"/>
      <c r="AL1062" s="417" t="s">
        <v>548</v>
      </c>
      <c r="AM1062" s="416"/>
      <c r="AN1062" s="439"/>
      <c r="AO1062" s="707" t="s">
        <v>15287</v>
      </c>
      <c r="AP1062" s="368" t="s">
        <v>11249</v>
      </c>
      <c r="AQ1062" s="441">
        <v>44027</v>
      </c>
      <c r="AR1062" s="420" t="s">
        <v>39</v>
      </c>
      <c r="AS1062" s="421"/>
      <c r="AT1062" s="421"/>
      <c r="AU1062" s="421"/>
      <c r="AV1062" s="421"/>
      <c r="AW1062" s="421"/>
      <c r="AX1062" s="421"/>
      <c r="AY1062" s="421"/>
      <c r="AZ1062" s="421"/>
      <c r="BA1062" s="421"/>
      <c r="BB1062" s="421"/>
      <c r="BC1062" s="421"/>
      <c r="BD1062" s="421"/>
    </row>
    <row r="1063" spans="1:56" ht="26.25" customHeight="1">
      <c r="A1063" s="429" t="s">
        <v>15344</v>
      </c>
      <c r="B1063" s="429" t="s">
        <v>15275</v>
      </c>
      <c r="C1063" s="362"/>
      <c r="D1063" s="429" t="s">
        <v>8446</v>
      </c>
      <c r="E1063" s="432"/>
      <c r="F1063" s="128"/>
      <c r="G1063" s="484"/>
      <c r="H1063" s="392" t="s">
        <v>15277</v>
      </c>
      <c r="I1063" s="44"/>
      <c r="J1063" s="23"/>
      <c r="K1063" s="23"/>
      <c r="L1063" s="23"/>
      <c r="M1063" s="23"/>
      <c r="N1063" s="23"/>
      <c r="O1063" s="614"/>
      <c r="P1063" s="436" t="s">
        <v>15345</v>
      </c>
      <c r="Q1063" s="436" t="s">
        <v>15336</v>
      </c>
      <c r="R1063" s="436"/>
      <c r="S1063" s="432"/>
      <c r="T1063" s="417" t="s">
        <v>156</v>
      </c>
      <c r="U1063" s="417">
        <v>2020</v>
      </c>
      <c r="V1063" s="392" t="s">
        <v>15280</v>
      </c>
      <c r="W1063" s="416"/>
      <c r="X1063" s="706" t="s">
        <v>15281</v>
      </c>
      <c r="Y1063" s="436"/>
      <c r="Z1063" s="208"/>
      <c r="AA1063" s="416"/>
      <c r="AB1063" s="416"/>
      <c r="AC1063" s="416"/>
      <c r="AD1063" s="416"/>
      <c r="AE1063" s="416"/>
      <c r="AF1063" s="416"/>
      <c r="AG1063" s="416"/>
      <c r="AH1063" s="416"/>
      <c r="AI1063" s="416"/>
      <c r="AJ1063" s="416"/>
      <c r="AK1063" s="416"/>
      <c r="AL1063" s="417" t="s">
        <v>548</v>
      </c>
      <c r="AM1063" s="416"/>
      <c r="AN1063" s="439"/>
      <c r="AO1063" s="707" t="s">
        <v>15287</v>
      </c>
      <c r="AP1063" s="368" t="s">
        <v>11249</v>
      </c>
      <c r="AQ1063" s="441">
        <v>44027</v>
      </c>
      <c r="AR1063" s="420" t="s">
        <v>39</v>
      </c>
      <c r="AS1063" s="421"/>
      <c r="AT1063" s="421"/>
      <c r="AU1063" s="421"/>
      <c r="AV1063" s="421"/>
      <c r="AW1063" s="421"/>
      <c r="AX1063" s="421"/>
      <c r="AY1063" s="421"/>
      <c r="AZ1063" s="421"/>
      <c r="BA1063" s="421"/>
      <c r="BB1063" s="421"/>
      <c r="BC1063" s="421"/>
      <c r="BD1063" s="421"/>
    </row>
    <row r="1064" spans="1:56" ht="26.25" customHeight="1">
      <c r="A1064" s="429" t="s">
        <v>15346</v>
      </c>
      <c r="B1064" s="429" t="s">
        <v>15275</v>
      </c>
      <c r="C1064" s="362"/>
      <c r="D1064" s="429" t="s">
        <v>8446</v>
      </c>
      <c r="E1064" s="432"/>
      <c r="F1064" s="128"/>
      <c r="G1064" s="484"/>
      <c r="H1064" s="392" t="s">
        <v>15277</v>
      </c>
      <c r="I1064" s="44"/>
      <c r="J1064" s="23"/>
      <c r="K1064" s="23"/>
      <c r="L1064" s="23"/>
      <c r="M1064" s="23"/>
      <c r="N1064" s="23"/>
      <c r="O1064" s="614"/>
      <c r="P1064" s="436" t="s">
        <v>15347</v>
      </c>
      <c r="Q1064" s="436" t="s">
        <v>15347</v>
      </c>
      <c r="R1064" s="436"/>
      <c r="S1064" s="432"/>
      <c r="T1064" s="417" t="s">
        <v>156</v>
      </c>
      <c r="U1064" s="417">
        <v>2020</v>
      </c>
      <c r="V1064" s="392" t="s">
        <v>15280</v>
      </c>
      <c r="W1064" s="416"/>
      <c r="X1064" s="706" t="s">
        <v>15281</v>
      </c>
      <c r="Y1064" s="436"/>
      <c r="Z1064" s="208"/>
      <c r="AA1064" s="416"/>
      <c r="AB1064" s="416"/>
      <c r="AC1064" s="416"/>
      <c r="AD1064" s="416"/>
      <c r="AE1064" s="416"/>
      <c r="AF1064" s="416"/>
      <c r="AG1064" s="416"/>
      <c r="AH1064" s="416"/>
      <c r="AI1064" s="416"/>
      <c r="AJ1064" s="416"/>
      <c r="AK1064" s="416"/>
      <c r="AL1064" s="417" t="s">
        <v>548</v>
      </c>
      <c r="AM1064" s="416"/>
      <c r="AN1064" s="439"/>
      <c r="AO1064" s="707" t="s">
        <v>15287</v>
      </c>
      <c r="AP1064" s="368" t="s">
        <v>11249</v>
      </c>
      <c r="AQ1064" s="441">
        <v>44027</v>
      </c>
      <c r="AR1064" s="420" t="s">
        <v>39</v>
      </c>
      <c r="AS1064" s="421"/>
      <c r="AT1064" s="421"/>
      <c r="AU1064" s="421"/>
      <c r="AV1064" s="421"/>
      <c r="AW1064" s="421"/>
      <c r="AX1064" s="421"/>
      <c r="AY1064" s="421"/>
      <c r="AZ1064" s="421"/>
      <c r="BA1064" s="421"/>
      <c r="BB1064" s="421"/>
      <c r="BC1064" s="421"/>
      <c r="BD1064" s="421"/>
    </row>
    <row r="1065" spans="1:56" ht="26.25" customHeight="1">
      <c r="A1065" s="429" t="s">
        <v>15348</v>
      </c>
      <c r="B1065" s="429" t="s">
        <v>15275</v>
      </c>
      <c r="C1065" s="362"/>
      <c r="D1065" s="429" t="s">
        <v>15289</v>
      </c>
      <c r="E1065" s="432"/>
      <c r="F1065" s="128"/>
      <c r="G1065" s="484"/>
      <c r="H1065" s="392" t="s">
        <v>15277</v>
      </c>
      <c r="I1065" s="44"/>
      <c r="J1065" s="23"/>
      <c r="K1065" s="23"/>
      <c r="L1065" s="23"/>
      <c r="M1065" s="23"/>
      <c r="N1065" s="23"/>
      <c r="O1065" s="614"/>
      <c r="P1065" s="436" t="s">
        <v>15349</v>
      </c>
      <c r="Q1065" s="436" t="s">
        <v>15350</v>
      </c>
      <c r="R1065" s="436"/>
      <c r="S1065" s="432"/>
      <c r="T1065" s="417" t="s">
        <v>156</v>
      </c>
      <c r="U1065" s="417">
        <v>2020</v>
      </c>
      <c r="V1065" s="392" t="s">
        <v>15280</v>
      </c>
      <c r="W1065" s="416"/>
      <c r="X1065" s="706" t="s">
        <v>15281</v>
      </c>
      <c r="Y1065" s="436"/>
      <c r="Z1065" s="208"/>
      <c r="AA1065" s="416"/>
      <c r="AB1065" s="416"/>
      <c r="AC1065" s="416"/>
      <c r="AD1065" s="416"/>
      <c r="AE1065" s="416"/>
      <c r="AF1065" s="416"/>
      <c r="AG1065" s="416"/>
      <c r="AH1065" s="416"/>
      <c r="AI1065" s="416"/>
      <c r="AJ1065" s="416"/>
      <c r="AK1065" s="416"/>
      <c r="AL1065" s="417" t="s">
        <v>548</v>
      </c>
      <c r="AM1065" s="416"/>
      <c r="AN1065" s="439"/>
      <c r="AO1065" s="707" t="s">
        <v>15287</v>
      </c>
      <c r="AP1065" s="368" t="s">
        <v>11249</v>
      </c>
      <c r="AQ1065" s="441">
        <v>44027</v>
      </c>
      <c r="AR1065" s="420" t="s">
        <v>39</v>
      </c>
      <c r="AS1065" s="421"/>
      <c r="AT1065" s="421"/>
      <c r="AU1065" s="421"/>
      <c r="AV1065" s="421"/>
      <c r="AW1065" s="421"/>
      <c r="AX1065" s="421"/>
      <c r="AY1065" s="421"/>
      <c r="AZ1065" s="421"/>
      <c r="BA1065" s="421"/>
      <c r="BB1065" s="421"/>
      <c r="BC1065" s="421"/>
      <c r="BD1065" s="421"/>
    </row>
    <row r="1066" spans="1:56" ht="26.25" customHeight="1">
      <c r="A1066" s="429" t="s">
        <v>15351</v>
      </c>
      <c r="B1066" s="429" t="s">
        <v>15275</v>
      </c>
      <c r="C1066" s="362"/>
      <c r="D1066" s="429" t="s">
        <v>15289</v>
      </c>
      <c r="E1066" s="432"/>
      <c r="F1066" s="128"/>
      <c r="G1066" s="484"/>
      <c r="H1066" s="392" t="s">
        <v>15277</v>
      </c>
      <c r="I1066" s="44"/>
      <c r="J1066" s="23"/>
      <c r="K1066" s="23"/>
      <c r="L1066" s="23"/>
      <c r="M1066" s="23"/>
      <c r="N1066" s="23"/>
      <c r="O1066" s="614"/>
      <c r="P1066" s="436" t="s">
        <v>15352</v>
      </c>
      <c r="Q1066" s="436" t="s">
        <v>15353</v>
      </c>
      <c r="R1066" s="436"/>
      <c r="S1066" s="432"/>
      <c r="T1066" s="417" t="s">
        <v>156</v>
      </c>
      <c r="U1066" s="417">
        <v>2020</v>
      </c>
      <c r="V1066" s="392" t="s">
        <v>15280</v>
      </c>
      <c r="W1066" s="416"/>
      <c r="X1066" s="706" t="s">
        <v>15281</v>
      </c>
      <c r="Y1066" s="436"/>
      <c r="Z1066" s="208"/>
      <c r="AA1066" s="416"/>
      <c r="AB1066" s="416"/>
      <c r="AC1066" s="416"/>
      <c r="AD1066" s="416"/>
      <c r="AE1066" s="416"/>
      <c r="AF1066" s="416"/>
      <c r="AG1066" s="416"/>
      <c r="AH1066" s="416"/>
      <c r="AI1066" s="416"/>
      <c r="AJ1066" s="416"/>
      <c r="AK1066" s="416"/>
      <c r="AL1066" s="417" t="s">
        <v>548</v>
      </c>
      <c r="AM1066" s="416"/>
      <c r="AN1066" s="439"/>
      <c r="AO1066" s="707" t="s">
        <v>15287</v>
      </c>
      <c r="AP1066" s="368" t="s">
        <v>11249</v>
      </c>
      <c r="AQ1066" s="441">
        <v>44027</v>
      </c>
      <c r="AR1066" s="420" t="s">
        <v>39</v>
      </c>
      <c r="AS1066" s="421"/>
      <c r="AT1066" s="421"/>
      <c r="AU1066" s="421"/>
      <c r="AV1066" s="421"/>
      <c r="AW1066" s="421"/>
      <c r="AX1066" s="421"/>
      <c r="AY1066" s="421"/>
      <c r="AZ1066" s="421"/>
      <c r="BA1066" s="421"/>
      <c r="BB1066" s="421"/>
      <c r="BC1066" s="421"/>
      <c r="BD1066" s="421"/>
    </row>
    <row r="1067" spans="1:56" ht="26.25" customHeight="1">
      <c r="A1067" s="429" t="s">
        <v>15354</v>
      </c>
      <c r="B1067" s="429" t="s">
        <v>15275</v>
      </c>
      <c r="C1067" s="362"/>
      <c r="D1067" s="429" t="s">
        <v>15292</v>
      </c>
      <c r="E1067" s="432"/>
      <c r="F1067" s="128"/>
      <c r="G1067" s="484"/>
      <c r="H1067" s="392" t="s">
        <v>15277</v>
      </c>
      <c r="I1067" s="44"/>
      <c r="J1067" s="23"/>
      <c r="K1067" s="23"/>
      <c r="L1067" s="23"/>
      <c r="M1067" s="23"/>
      <c r="N1067" s="23"/>
      <c r="O1067" s="614"/>
      <c r="P1067" s="436" t="s">
        <v>15355</v>
      </c>
      <c r="Q1067" s="436" t="s">
        <v>15355</v>
      </c>
      <c r="R1067" s="436"/>
      <c r="S1067" s="432"/>
      <c r="T1067" s="417" t="s">
        <v>156</v>
      </c>
      <c r="U1067" s="417">
        <v>2020</v>
      </c>
      <c r="V1067" s="392" t="s">
        <v>15280</v>
      </c>
      <c r="W1067" s="416"/>
      <c r="X1067" s="706" t="s">
        <v>15281</v>
      </c>
      <c r="Y1067" s="436"/>
      <c r="Z1067" s="208"/>
      <c r="AA1067" s="416"/>
      <c r="AB1067" s="416"/>
      <c r="AC1067" s="416"/>
      <c r="AD1067" s="416"/>
      <c r="AE1067" s="416"/>
      <c r="AF1067" s="416"/>
      <c r="AG1067" s="416"/>
      <c r="AH1067" s="416"/>
      <c r="AI1067" s="416"/>
      <c r="AJ1067" s="416"/>
      <c r="AK1067" s="416"/>
      <c r="AL1067" s="417" t="s">
        <v>548</v>
      </c>
      <c r="AM1067" s="416"/>
      <c r="AN1067" s="439"/>
      <c r="AO1067" s="707" t="s">
        <v>15287</v>
      </c>
      <c r="AP1067" s="368" t="s">
        <v>11249</v>
      </c>
      <c r="AQ1067" s="441">
        <v>44027</v>
      </c>
      <c r="AR1067" s="420" t="s">
        <v>39</v>
      </c>
      <c r="AS1067" s="421"/>
      <c r="AT1067" s="421"/>
      <c r="AU1067" s="421"/>
      <c r="AV1067" s="421"/>
      <c r="AW1067" s="421"/>
      <c r="AX1067" s="421"/>
      <c r="AY1067" s="421"/>
      <c r="AZ1067" s="421"/>
      <c r="BA1067" s="421"/>
      <c r="BB1067" s="421"/>
      <c r="BC1067" s="421"/>
      <c r="BD1067" s="421"/>
    </row>
    <row r="1068" spans="1:56" ht="26.25" customHeight="1">
      <c r="A1068" s="429" t="s">
        <v>15356</v>
      </c>
      <c r="B1068" s="429" t="s">
        <v>15275</v>
      </c>
      <c r="C1068" s="362"/>
      <c r="D1068" s="429" t="s">
        <v>15323</v>
      </c>
      <c r="E1068" s="432"/>
      <c r="F1068" s="128"/>
      <c r="G1068" s="484"/>
      <c r="H1068" s="392" t="s">
        <v>15277</v>
      </c>
      <c r="I1068" s="44"/>
      <c r="J1068" s="23"/>
      <c r="K1068" s="23"/>
      <c r="L1068" s="23"/>
      <c r="M1068" s="23"/>
      <c r="N1068" s="23"/>
      <c r="O1068" s="614"/>
      <c r="P1068" s="436" t="s">
        <v>15357</v>
      </c>
      <c r="Q1068" s="436" t="s">
        <v>15347</v>
      </c>
      <c r="R1068" s="436"/>
      <c r="S1068" s="432"/>
      <c r="T1068" s="417" t="s">
        <v>156</v>
      </c>
      <c r="U1068" s="417">
        <v>2020</v>
      </c>
      <c r="V1068" s="392" t="s">
        <v>15280</v>
      </c>
      <c r="W1068" s="416"/>
      <c r="X1068" s="706" t="s">
        <v>15281</v>
      </c>
      <c r="Y1068" s="436"/>
      <c r="Z1068" s="208"/>
      <c r="AA1068" s="416"/>
      <c r="AB1068" s="416"/>
      <c r="AC1068" s="416"/>
      <c r="AD1068" s="416"/>
      <c r="AE1068" s="416"/>
      <c r="AF1068" s="416"/>
      <c r="AG1068" s="416"/>
      <c r="AH1068" s="416"/>
      <c r="AI1068" s="416"/>
      <c r="AJ1068" s="416"/>
      <c r="AK1068" s="416"/>
      <c r="AL1068" s="417" t="s">
        <v>548</v>
      </c>
      <c r="AM1068" s="416"/>
      <c r="AN1068" s="439"/>
      <c r="AO1068" s="707" t="s">
        <v>15287</v>
      </c>
      <c r="AP1068" s="368" t="s">
        <v>11249</v>
      </c>
      <c r="AQ1068" s="441">
        <v>44027</v>
      </c>
      <c r="AR1068" s="420" t="s">
        <v>39</v>
      </c>
      <c r="AS1068" s="421"/>
      <c r="AT1068" s="421"/>
      <c r="AU1068" s="421"/>
      <c r="AV1068" s="421"/>
      <c r="AW1068" s="421"/>
      <c r="AX1068" s="421"/>
      <c r="AY1068" s="421"/>
      <c r="AZ1068" s="421"/>
      <c r="BA1068" s="421"/>
      <c r="BB1068" s="421"/>
      <c r="BC1068" s="421"/>
      <c r="BD1068" s="421"/>
    </row>
    <row r="1069" spans="1:56" ht="26.25" customHeight="1">
      <c r="A1069" s="429" t="s">
        <v>15358</v>
      </c>
      <c r="B1069" s="429" t="s">
        <v>15275</v>
      </c>
      <c r="C1069" s="362"/>
      <c r="D1069" s="429" t="s">
        <v>15323</v>
      </c>
      <c r="E1069" s="432"/>
      <c r="F1069" s="128"/>
      <c r="G1069" s="484"/>
      <c r="H1069" s="392" t="s">
        <v>15277</v>
      </c>
      <c r="I1069" s="44"/>
      <c r="J1069" s="23"/>
      <c r="K1069" s="23"/>
      <c r="L1069" s="23"/>
      <c r="M1069" s="23"/>
      <c r="N1069" s="23"/>
      <c r="O1069" s="614"/>
      <c r="P1069" s="436" t="s">
        <v>15295</v>
      </c>
      <c r="Q1069" s="436" t="s">
        <v>15357</v>
      </c>
      <c r="R1069" s="436"/>
      <c r="S1069" s="432"/>
      <c r="T1069" s="417" t="s">
        <v>156</v>
      </c>
      <c r="U1069" s="417">
        <v>2020</v>
      </c>
      <c r="V1069" s="392" t="s">
        <v>15280</v>
      </c>
      <c r="W1069" s="416"/>
      <c r="X1069" s="706" t="s">
        <v>15281</v>
      </c>
      <c r="Y1069" s="436"/>
      <c r="Z1069" s="208"/>
      <c r="AA1069" s="416"/>
      <c r="AB1069" s="416"/>
      <c r="AC1069" s="416"/>
      <c r="AD1069" s="416"/>
      <c r="AE1069" s="416"/>
      <c r="AF1069" s="416"/>
      <c r="AG1069" s="416"/>
      <c r="AH1069" s="416"/>
      <c r="AI1069" s="416"/>
      <c r="AJ1069" s="416"/>
      <c r="AK1069" s="416"/>
      <c r="AL1069" s="417" t="s">
        <v>548</v>
      </c>
      <c r="AM1069" s="416"/>
      <c r="AN1069" s="439"/>
      <c r="AO1069" s="707" t="s">
        <v>15287</v>
      </c>
      <c r="AP1069" s="368" t="s">
        <v>11249</v>
      </c>
      <c r="AQ1069" s="441">
        <v>44027</v>
      </c>
      <c r="AR1069" s="420" t="s">
        <v>39</v>
      </c>
      <c r="AS1069" s="421"/>
      <c r="AT1069" s="421"/>
      <c r="AU1069" s="421"/>
      <c r="AV1069" s="421"/>
      <c r="AW1069" s="421"/>
      <c r="AX1069" s="421"/>
      <c r="AY1069" s="421"/>
      <c r="AZ1069" s="421"/>
      <c r="BA1069" s="421"/>
      <c r="BB1069" s="421"/>
      <c r="BC1069" s="421"/>
      <c r="BD1069" s="421"/>
    </row>
    <row r="1070" spans="1:56" ht="26.25" customHeight="1">
      <c r="A1070" s="429" t="s">
        <v>15359</v>
      </c>
      <c r="B1070" s="429" t="s">
        <v>15275</v>
      </c>
      <c r="C1070" s="362"/>
      <c r="D1070" s="429" t="s">
        <v>15323</v>
      </c>
      <c r="E1070" s="432"/>
      <c r="F1070" s="128"/>
      <c r="G1070" s="484"/>
      <c r="H1070" s="392" t="s">
        <v>15277</v>
      </c>
      <c r="I1070" s="44"/>
      <c r="J1070" s="23"/>
      <c r="K1070" s="23"/>
      <c r="L1070" s="23"/>
      <c r="M1070" s="23"/>
      <c r="N1070" s="23"/>
      <c r="O1070" s="614"/>
      <c r="P1070" s="436" t="s">
        <v>15360</v>
      </c>
      <c r="Q1070" s="436" t="s">
        <v>15361</v>
      </c>
      <c r="R1070" s="436"/>
      <c r="S1070" s="432"/>
      <c r="T1070" s="417" t="s">
        <v>156</v>
      </c>
      <c r="U1070" s="417">
        <v>2020</v>
      </c>
      <c r="V1070" s="392" t="s">
        <v>15280</v>
      </c>
      <c r="W1070" s="416"/>
      <c r="X1070" s="706" t="s">
        <v>15281</v>
      </c>
      <c r="Y1070" s="436"/>
      <c r="Z1070" s="208"/>
      <c r="AA1070" s="416"/>
      <c r="AB1070" s="416"/>
      <c r="AC1070" s="416"/>
      <c r="AD1070" s="416"/>
      <c r="AE1070" s="416"/>
      <c r="AF1070" s="416"/>
      <c r="AG1070" s="416"/>
      <c r="AH1070" s="416"/>
      <c r="AI1070" s="416"/>
      <c r="AJ1070" s="416"/>
      <c r="AK1070" s="416"/>
      <c r="AL1070" s="417" t="s">
        <v>548</v>
      </c>
      <c r="AM1070" s="416"/>
      <c r="AN1070" s="439"/>
      <c r="AO1070" s="707" t="s">
        <v>15287</v>
      </c>
      <c r="AP1070" s="368" t="s">
        <v>11249</v>
      </c>
      <c r="AQ1070" s="441">
        <v>44027</v>
      </c>
      <c r="AR1070" s="420" t="s">
        <v>39</v>
      </c>
      <c r="AS1070" s="421"/>
      <c r="AT1070" s="421"/>
      <c r="AU1070" s="421"/>
      <c r="AV1070" s="421"/>
      <c r="AW1070" s="421"/>
      <c r="AX1070" s="421"/>
      <c r="AY1070" s="421"/>
      <c r="AZ1070" s="421"/>
      <c r="BA1070" s="421"/>
      <c r="BB1070" s="421"/>
      <c r="BC1070" s="421"/>
      <c r="BD1070" s="421"/>
    </row>
    <row r="1071" spans="1:56" ht="26.25" customHeight="1">
      <c r="A1071" s="429" t="s">
        <v>15362</v>
      </c>
      <c r="B1071" s="429" t="s">
        <v>15275</v>
      </c>
      <c r="C1071" s="362"/>
      <c r="D1071" s="429" t="s">
        <v>15309</v>
      </c>
      <c r="E1071" s="432"/>
      <c r="F1071" s="128"/>
      <c r="G1071" s="484"/>
      <c r="H1071" s="392" t="s">
        <v>15277</v>
      </c>
      <c r="I1071" s="44"/>
      <c r="J1071" s="23"/>
      <c r="K1071" s="23"/>
      <c r="L1071" s="23"/>
      <c r="M1071" s="23"/>
      <c r="N1071" s="23"/>
      <c r="O1071" s="614"/>
      <c r="P1071" s="436" t="s">
        <v>15363</v>
      </c>
      <c r="Q1071" s="436" t="s">
        <v>15363</v>
      </c>
      <c r="R1071" s="436"/>
      <c r="S1071" s="432"/>
      <c r="T1071" s="417" t="s">
        <v>156</v>
      </c>
      <c r="U1071" s="417">
        <v>2020</v>
      </c>
      <c r="V1071" s="392" t="s">
        <v>15280</v>
      </c>
      <c r="W1071" s="416"/>
      <c r="X1071" s="706" t="s">
        <v>15281</v>
      </c>
      <c r="Y1071" s="436"/>
      <c r="Z1071" s="208"/>
      <c r="AA1071" s="416"/>
      <c r="AB1071" s="416"/>
      <c r="AC1071" s="416"/>
      <c r="AD1071" s="416"/>
      <c r="AE1071" s="416"/>
      <c r="AF1071" s="416"/>
      <c r="AG1071" s="416"/>
      <c r="AH1071" s="416"/>
      <c r="AI1071" s="416"/>
      <c r="AJ1071" s="416"/>
      <c r="AK1071" s="416"/>
      <c r="AL1071" s="417" t="s">
        <v>548</v>
      </c>
      <c r="AM1071" s="416"/>
      <c r="AN1071" s="439"/>
      <c r="AO1071" s="707" t="s">
        <v>15287</v>
      </c>
      <c r="AP1071" s="368" t="s">
        <v>11249</v>
      </c>
      <c r="AQ1071" s="441">
        <v>44027</v>
      </c>
      <c r="AR1071" s="420" t="s">
        <v>39</v>
      </c>
      <c r="AS1071" s="421"/>
      <c r="AT1071" s="421"/>
      <c r="AU1071" s="421"/>
      <c r="AV1071" s="421"/>
      <c r="AW1071" s="421"/>
      <c r="AX1071" s="421"/>
      <c r="AY1071" s="421"/>
      <c r="AZ1071" s="421"/>
      <c r="BA1071" s="421"/>
      <c r="BB1071" s="421"/>
      <c r="BC1071" s="421"/>
      <c r="BD1071" s="421"/>
    </row>
    <row r="1072" spans="1:56" ht="26.25" customHeight="1">
      <c r="A1072" s="429" t="s">
        <v>15364</v>
      </c>
      <c r="B1072" s="429" t="s">
        <v>15275</v>
      </c>
      <c r="C1072" s="362"/>
      <c r="D1072" s="429" t="s">
        <v>15365</v>
      </c>
      <c r="E1072" s="432"/>
      <c r="F1072" s="264" t="s">
        <v>15366</v>
      </c>
      <c r="G1072" s="394" t="s">
        <v>15367</v>
      </c>
      <c r="H1072" s="392" t="s">
        <v>15277</v>
      </c>
      <c r="I1072" s="44"/>
      <c r="J1072" s="23"/>
      <c r="K1072" s="23"/>
      <c r="L1072" s="23"/>
      <c r="M1072" s="23"/>
      <c r="N1072" s="23"/>
      <c r="O1072" s="499" t="s">
        <v>15368</v>
      </c>
      <c r="P1072" s="436" t="s">
        <v>15369</v>
      </c>
      <c r="Q1072" s="436" t="s">
        <v>15369</v>
      </c>
      <c r="R1072" s="365" t="s">
        <v>180</v>
      </c>
      <c r="S1072" s="432"/>
      <c r="T1072" s="417" t="s">
        <v>156</v>
      </c>
      <c r="U1072" s="416"/>
      <c r="V1072" s="392" t="s">
        <v>15280</v>
      </c>
      <c r="W1072" s="416"/>
      <c r="X1072" s="706" t="s">
        <v>15281</v>
      </c>
      <c r="Y1072" s="436" t="s">
        <v>15370</v>
      </c>
      <c r="Z1072" s="208"/>
      <c r="AA1072" s="416"/>
      <c r="AB1072" s="416"/>
      <c r="AC1072" s="416"/>
      <c r="AD1072" s="416"/>
      <c r="AE1072" s="416"/>
      <c r="AF1072" s="416"/>
      <c r="AG1072" s="416"/>
      <c r="AH1072" s="416"/>
      <c r="AI1072" s="416"/>
      <c r="AJ1072" s="416"/>
      <c r="AK1072" s="416"/>
      <c r="AL1072" s="417" t="s">
        <v>15371</v>
      </c>
      <c r="AM1072" s="416"/>
      <c r="AN1072" s="439"/>
      <c r="AO1072" s="707" t="s">
        <v>15287</v>
      </c>
      <c r="AP1072" s="368" t="s">
        <v>11249</v>
      </c>
      <c r="AQ1072" s="441">
        <v>44027</v>
      </c>
      <c r="AR1072" s="420" t="s">
        <v>39</v>
      </c>
      <c r="AS1072" s="421"/>
      <c r="AT1072" s="421"/>
      <c r="AU1072" s="421"/>
      <c r="AV1072" s="421"/>
      <c r="AW1072" s="421"/>
      <c r="AX1072" s="421"/>
      <c r="AY1072" s="421"/>
      <c r="AZ1072" s="421"/>
      <c r="BA1072" s="421"/>
      <c r="BB1072" s="421"/>
      <c r="BC1072" s="421"/>
      <c r="BD1072" s="421"/>
    </row>
    <row r="1073" spans="1:56" ht="26.25" customHeight="1">
      <c r="A1073" s="429" t="s">
        <v>15372</v>
      </c>
      <c r="B1073" s="429" t="s">
        <v>15275</v>
      </c>
      <c r="C1073" s="362"/>
      <c r="D1073" s="429" t="s">
        <v>15320</v>
      </c>
      <c r="E1073" s="432"/>
      <c r="F1073" s="128"/>
      <c r="G1073" s="484"/>
      <c r="H1073" s="392" t="s">
        <v>15277</v>
      </c>
      <c r="I1073" s="44"/>
      <c r="J1073" s="23"/>
      <c r="K1073" s="23"/>
      <c r="L1073" s="23"/>
      <c r="M1073" s="23"/>
      <c r="N1073" s="23"/>
      <c r="O1073" s="614"/>
      <c r="P1073" s="436" t="s">
        <v>15332</v>
      </c>
      <c r="Q1073" s="436" t="s">
        <v>15373</v>
      </c>
      <c r="R1073" s="436"/>
      <c r="S1073" s="432"/>
      <c r="T1073" s="417" t="s">
        <v>156</v>
      </c>
      <c r="U1073" s="417">
        <v>2020</v>
      </c>
      <c r="V1073" s="392" t="s">
        <v>15280</v>
      </c>
      <c r="W1073" s="416"/>
      <c r="X1073" s="706" t="s">
        <v>15281</v>
      </c>
      <c r="Y1073" s="436"/>
      <c r="Z1073" s="208"/>
      <c r="AA1073" s="416"/>
      <c r="AB1073" s="416"/>
      <c r="AC1073" s="416"/>
      <c r="AD1073" s="416"/>
      <c r="AE1073" s="416"/>
      <c r="AF1073" s="416"/>
      <c r="AG1073" s="416"/>
      <c r="AH1073" s="416"/>
      <c r="AI1073" s="416"/>
      <c r="AJ1073" s="416"/>
      <c r="AK1073" s="416"/>
      <c r="AL1073" s="417" t="s">
        <v>548</v>
      </c>
      <c r="AM1073" s="416"/>
      <c r="AN1073" s="439"/>
      <c r="AO1073" s="707" t="s">
        <v>15287</v>
      </c>
      <c r="AP1073" s="368" t="s">
        <v>11249</v>
      </c>
      <c r="AQ1073" s="441">
        <v>44027</v>
      </c>
      <c r="AR1073" s="420" t="s">
        <v>39</v>
      </c>
      <c r="AS1073" s="421"/>
      <c r="AT1073" s="421"/>
      <c r="AU1073" s="421"/>
      <c r="AV1073" s="421"/>
      <c r="AW1073" s="421"/>
      <c r="AX1073" s="421"/>
      <c r="AY1073" s="421"/>
      <c r="AZ1073" s="421"/>
      <c r="BA1073" s="421"/>
      <c r="BB1073" s="421"/>
      <c r="BC1073" s="421"/>
      <c r="BD1073" s="421"/>
    </row>
    <row r="1074" spans="1:56" ht="26.25" customHeight="1">
      <c r="A1074" s="429" t="s">
        <v>15374</v>
      </c>
      <c r="B1074" s="429" t="s">
        <v>15275</v>
      </c>
      <c r="C1074" s="362"/>
      <c r="D1074" s="429" t="s">
        <v>15375</v>
      </c>
      <c r="E1074" s="432"/>
      <c r="F1074" s="128"/>
      <c r="G1074" s="484"/>
      <c r="H1074" s="392" t="s">
        <v>15277</v>
      </c>
      <c r="I1074" s="44"/>
      <c r="J1074" s="23"/>
      <c r="K1074" s="23"/>
      <c r="L1074" s="23"/>
      <c r="M1074" s="23"/>
      <c r="N1074" s="23"/>
      <c r="O1074" s="614"/>
      <c r="P1074" s="436" t="s">
        <v>15327</v>
      </c>
      <c r="Q1074" s="436" t="s">
        <v>15376</v>
      </c>
      <c r="R1074" s="436"/>
      <c r="S1074" s="432"/>
      <c r="T1074" s="417" t="s">
        <v>156</v>
      </c>
      <c r="U1074" s="417">
        <v>2020</v>
      </c>
      <c r="V1074" s="392" t="s">
        <v>15280</v>
      </c>
      <c r="W1074" s="416"/>
      <c r="X1074" s="706" t="s">
        <v>15281</v>
      </c>
      <c r="Y1074" s="436"/>
      <c r="Z1074" s="208"/>
      <c r="AA1074" s="416"/>
      <c r="AB1074" s="416"/>
      <c r="AC1074" s="416"/>
      <c r="AD1074" s="416"/>
      <c r="AE1074" s="416"/>
      <c r="AF1074" s="416"/>
      <c r="AG1074" s="416"/>
      <c r="AH1074" s="416"/>
      <c r="AI1074" s="416"/>
      <c r="AJ1074" s="416"/>
      <c r="AK1074" s="416"/>
      <c r="AL1074" s="417" t="s">
        <v>548</v>
      </c>
      <c r="AM1074" s="416"/>
      <c r="AN1074" s="439"/>
      <c r="AO1074" s="707" t="s">
        <v>15287</v>
      </c>
      <c r="AP1074" s="368" t="s">
        <v>11249</v>
      </c>
      <c r="AQ1074" s="441">
        <v>44027</v>
      </c>
      <c r="AR1074" s="420" t="s">
        <v>39</v>
      </c>
      <c r="AS1074" s="421"/>
      <c r="AT1074" s="421"/>
      <c r="AU1074" s="421"/>
      <c r="AV1074" s="421"/>
      <c r="AW1074" s="421"/>
      <c r="AX1074" s="421"/>
      <c r="AY1074" s="421"/>
      <c r="AZ1074" s="421"/>
      <c r="BA1074" s="421"/>
      <c r="BB1074" s="421"/>
      <c r="BC1074" s="421"/>
      <c r="BD1074" s="421"/>
    </row>
    <row r="1075" spans="1:56" ht="26.25" customHeight="1">
      <c r="A1075" s="429" t="s">
        <v>15377</v>
      </c>
      <c r="B1075" s="429" t="s">
        <v>15275</v>
      </c>
      <c r="C1075" s="362"/>
      <c r="D1075" s="429" t="s">
        <v>15309</v>
      </c>
      <c r="E1075" s="432"/>
      <c r="F1075" s="128"/>
      <c r="G1075" s="484"/>
      <c r="H1075" s="392" t="s">
        <v>15277</v>
      </c>
      <c r="I1075" s="44"/>
      <c r="J1075" s="23"/>
      <c r="K1075" s="23"/>
      <c r="L1075" s="23"/>
      <c r="M1075" s="23"/>
      <c r="N1075" s="23"/>
      <c r="O1075" s="614"/>
      <c r="P1075" s="436" t="s">
        <v>15306</v>
      </c>
      <c r="Q1075" s="436" t="s">
        <v>15378</v>
      </c>
      <c r="R1075" s="436"/>
      <c r="S1075" s="432"/>
      <c r="T1075" s="417" t="s">
        <v>156</v>
      </c>
      <c r="U1075" s="417">
        <v>2020</v>
      </c>
      <c r="V1075" s="392" t="s">
        <v>15280</v>
      </c>
      <c r="W1075" s="416"/>
      <c r="X1075" s="706" t="s">
        <v>15281</v>
      </c>
      <c r="Y1075" s="436"/>
      <c r="Z1075" s="208"/>
      <c r="AA1075" s="416"/>
      <c r="AB1075" s="416"/>
      <c r="AC1075" s="416"/>
      <c r="AD1075" s="416"/>
      <c r="AE1075" s="416"/>
      <c r="AF1075" s="416"/>
      <c r="AG1075" s="416"/>
      <c r="AH1075" s="416"/>
      <c r="AI1075" s="416"/>
      <c r="AJ1075" s="416"/>
      <c r="AK1075" s="416"/>
      <c r="AL1075" s="417" t="s">
        <v>548</v>
      </c>
      <c r="AM1075" s="416"/>
      <c r="AN1075" s="439"/>
      <c r="AO1075" s="707" t="s">
        <v>15287</v>
      </c>
      <c r="AP1075" s="368" t="s">
        <v>11249</v>
      </c>
      <c r="AQ1075" s="441">
        <v>44027</v>
      </c>
      <c r="AR1075" s="420" t="s">
        <v>39</v>
      </c>
      <c r="AS1075" s="421"/>
      <c r="AT1075" s="421"/>
      <c r="AU1075" s="421"/>
      <c r="AV1075" s="421"/>
      <c r="AW1075" s="421"/>
      <c r="AX1075" s="421"/>
      <c r="AY1075" s="421"/>
      <c r="AZ1075" s="421"/>
      <c r="BA1075" s="421"/>
      <c r="BB1075" s="421"/>
      <c r="BC1075" s="421"/>
      <c r="BD1075" s="421"/>
    </row>
    <row r="1076" spans="1:56" ht="26.25" customHeight="1">
      <c r="A1076" s="429" t="s">
        <v>15379</v>
      </c>
      <c r="B1076" s="429" t="s">
        <v>15275</v>
      </c>
      <c r="C1076" s="362"/>
      <c r="D1076" s="429" t="s">
        <v>15380</v>
      </c>
      <c r="E1076" s="432"/>
      <c r="F1076" s="264" t="s">
        <v>15366</v>
      </c>
      <c r="G1076" s="394" t="s">
        <v>15367</v>
      </c>
      <c r="H1076" s="392" t="s">
        <v>15277</v>
      </c>
      <c r="I1076" s="44"/>
      <c r="J1076" s="23"/>
      <c r="K1076" s="23"/>
      <c r="L1076" s="23"/>
      <c r="M1076" s="23"/>
      <c r="N1076" s="23"/>
      <c r="O1076" s="499" t="s">
        <v>15381</v>
      </c>
      <c r="P1076" s="436" t="s">
        <v>15382</v>
      </c>
      <c r="Q1076" s="436" t="s">
        <v>15383</v>
      </c>
      <c r="R1076" s="365" t="s">
        <v>180</v>
      </c>
      <c r="S1076" s="432"/>
      <c r="T1076" s="417" t="s">
        <v>156</v>
      </c>
      <c r="U1076" s="416"/>
      <c r="V1076" s="392" t="s">
        <v>15280</v>
      </c>
      <c r="W1076" s="416"/>
      <c r="X1076" s="706" t="s">
        <v>15281</v>
      </c>
      <c r="Y1076" s="436" t="s">
        <v>15384</v>
      </c>
      <c r="Z1076" s="208"/>
      <c r="AA1076" s="416"/>
      <c r="AB1076" s="416"/>
      <c r="AC1076" s="416"/>
      <c r="AD1076" s="416"/>
      <c r="AE1076" s="416"/>
      <c r="AF1076" s="416"/>
      <c r="AG1076" s="416"/>
      <c r="AH1076" s="416"/>
      <c r="AI1076" s="416"/>
      <c r="AJ1076" s="416"/>
      <c r="AK1076" s="416"/>
      <c r="AL1076" s="412" t="s">
        <v>15371</v>
      </c>
      <c r="AM1076" s="416"/>
      <c r="AN1076" s="439"/>
      <c r="AO1076" s="707" t="s">
        <v>15287</v>
      </c>
      <c r="AP1076" s="368" t="s">
        <v>11249</v>
      </c>
      <c r="AQ1076" s="441">
        <v>44027</v>
      </c>
      <c r="AR1076" s="420" t="s">
        <v>39</v>
      </c>
      <c r="AS1076" s="421"/>
      <c r="AT1076" s="421"/>
      <c r="AU1076" s="421"/>
      <c r="AV1076" s="421"/>
      <c r="AW1076" s="421"/>
      <c r="AX1076" s="421"/>
      <c r="AY1076" s="421"/>
      <c r="AZ1076" s="421"/>
      <c r="BA1076" s="421"/>
      <c r="BB1076" s="421"/>
      <c r="BC1076" s="421"/>
      <c r="BD1076" s="421"/>
    </row>
    <row r="1077" spans="1:56" ht="26.25" customHeight="1">
      <c r="A1077" s="429" t="s">
        <v>15385</v>
      </c>
      <c r="B1077" s="429" t="s">
        <v>15275</v>
      </c>
      <c r="C1077" s="362"/>
      <c r="D1077" s="429" t="s">
        <v>8431</v>
      </c>
      <c r="E1077" s="432"/>
      <c r="F1077" s="128"/>
      <c r="G1077" s="484"/>
      <c r="H1077" s="392" t="s">
        <v>15277</v>
      </c>
      <c r="I1077" s="44"/>
      <c r="J1077" s="23"/>
      <c r="K1077" s="23"/>
      <c r="L1077" s="23"/>
      <c r="M1077" s="23"/>
      <c r="N1077" s="23"/>
      <c r="O1077" s="614"/>
      <c r="P1077" s="436" t="s">
        <v>15296</v>
      </c>
      <c r="Q1077" s="436" t="s">
        <v>15321</v>
      </c>
      <c r="R1077" s="436"/>
      <c r="S1077" s="432"/>
      <c r="T1077" s="417" t="s">
        <v>156</v>
      </c>
      <c r="U1077" s="417">
        <v>2020</v>
      </c>
      <c r="V1077" s="392" t="s">
        <v>15280</v>
      </c>
      <c r="W1077" s="416"/>
      <c r="X1077" s="706" t="s">
        <v>15281</v>
      </c>
      <c r="Y1077" s="436"/>
      <c r="Z1077" s="208"/>
      <c r="AA1077" s="416"/>
      <c r="AB1077" s="416"/>
      <c r="AC1077" s="416"/>
      <c r="AD1077" s="416"/>
      <c r="AE1077" s="416"/>
      <c r="AF1077" s="416"/>
      <c r="AG1077" s="416"/>
      <c r="AH1077" s="416"/>
      <c r="AI1077" s="416"/>
      <c r="AJ1077" s="416"/>
      <c r="AK1077" s="416"/>
      <c r="AL1077" s="417" t="s">
        <v>548</v>
      </c>
      <c r="AM1077" s="416"/>
      <c r="AN1077" s="439"/>
      <c r="AO1077" s="707" t="s">
        <v>15287</v>
      </c>
      <c r="AP1077" s="368" t="s">
        <v>11249</v>
      </c>
      <c r="AQ1077" s="441">
        <v>44027</v>
      </c>
      <c r="AR1077" s="420" t="s">
        <v>39</v>
      </c>
      <c r="AS1077" s="421"/>
      <c r="AT1077" s="421"/>
      <c r="AU1077" s="421"/>
      <c r="AV1077" s="421"/>
      <c r="AW1077" s="421"/>
      <c r="AX1077" s="421"/>
      <c r="AY1077" s="421"/>
      <c r="AZ1077" s="421"/>
      <c r="BA1077" s="421"/>
      <c r="BB1077" s="421"/>
      <c r="BC1077" s="421"/>
      <c r="BD1077" s="421"/>
    </row>
    <row r="1078" spans="1:56" ht="26.25" customHeight="1">
      <c r="A1078" s="429" t="s">
        <v>15386</v>
      </c>
      <c r="B1078" s="429" t="s">
        <v>15275</v>
      </c>
      <c r="C1078" s="362"/>
      <c r="D1078" s="429" t="s">
        <v>15339</v>
      </c>
      <c r="E1078" s="432"/>
      <c r="F1078" s="128"/>
      <c r="G1078" s="484"/>
      <c r="H1078" s="392" t="s">
        <v>15277</v>
      </c>
      <c r="I1078" s="44"/>
      <c r="J1078" s="23"/>
      <c r="K1078" s="23"/>
      <c r="L1078" s="23"/>
      <c r="M1078" s="23"/>
      <c r="N1078" s="23"/>
      <c r="O1078" s="614"/>
      <c r="P1078" s="436" t="s">
        <v>15295</v>
      </c>
      <c r="Q1078" s="436" t="s">
        <v>15387</v>
      </c>
      <c r="R1078" s="436"/>
      <c r="S1078" s="432"/>
      <c r="T1078" s="417" t="s">
        <v>156</v>
      </c>
      <c r="U1078" s="417">
        <v>2020</v>
      </c>
      <c r="V1078" s="392" t="s">
        <v>15280</v>
      </c>
      <c r="W1078" s="416"/>
      <c r="X1078" s="706" t="s">
        <v>15281</v>
      </c>
      <c r="Y1078" s="436"/>
      <c r="Z1078" s="208"/>
      <c r="AA1078" s="416"/>
      <c r="AB1078" s="416"/>
      <c r="AC1078" s="416"/>
      <c r="AD1078" s="416"/>
      <c r="AE1078" s="416"/>
      <c r="AF1078" s="416"/>
      <c r="AG1078" s="416"/>
      <c r="AH1078" s="416"/>
      <c r="AI1078" s="416"/>
      <c r="AJ1078" s="416"/>
      <c r="AK1078" s="416"/>
      <c r="AL1078" s="417" t="s">
        <v>548</v>
      </c>
      <c r="AM1078" s="416"/>
      <c r="AN1078" s="439"/>
      <c r="AO1078" s="707" t="s">
        <v>15287</v>
      </c>
      <c r="AP1078" s="368" t="s">
        <v>11249</v>
      </c>
      <c r="AQ1078" s="441">
        <v>44027</v>
      </c>
      <c r="AR1078" s="420" t="s">
        <v>39</v>
      </c>
      <c r="AS1078" s="421"/>
      <c r="AT1078" s="421"/>
      <c r="AU1078" s="421"/>
      <c r="AV1078" s="421"/>
      <c r="AW1078" s="421"/>
      <c r="AX1078" s="421"/>
      <c r="AY1078" s="421"/>
      <c r="AZ1078" s="421"/>
      <c r="BA1078" s="421"/>
      <c r="BB1078" s="421"/>
      <c r="BC1078" s="421"/>
      <c r="BD1078" s="421"/>
    </row>
    <row r="1079" spans="1:56" ht="26.25" customHeight="1">
      <c r="A1079" s="429" t="s">
        <v>15388</v>
      </c>
      <c r="B1079" s="429" t="s">
        <v>15275</v>
      </c>
      <c r="C1079" s="362"/>
      <c r="D1079" s="429" t="s">
        <v>15389</v>
      </c>
      <c r="E1079" s="432"/>
      <c r="F1079" s="128"/>
      <c r="G1079" s="484"/>
      <c r="H1079" s="392" t="s">
        <v>15277</v>
      </c>
      <c r="I1079" s="44"/>
      <c r="J1079" s="23"/>
      <c r="K1079" s="23"/>
      <c r="L1079" s="23"/>
      <c r="M1079" s="23"/>
      <c r="N1079" s="23"/>
      <c r="O1079" s="614"/>
      <c r="P1079" s="436" t="s">
        <v>15390</v>
      </c>
      <c r="Q1079" s="436" t="s">
        <v>15391</v>
      </c>
      <c r="R1079" s="436"/>
      <c r="S1079" s="432"/>
      <c r="T1079" s="417" t="s">
        <v>156</v>
      </c>
      <c r="U1079" s="417">
        <v>2020</v>
      </c>
      <c r="V1079" s="392" t="s">
        <v>15280</v>
      </c>
      <c r="W1079" s="416"/>
      <c r="X1079" s="706" t="s">
        <v>15281</v>
      </c>
      <c r="Y1079" s="436"/>
      <c r="Z1079" s="208"/>
      <c r="AA1079" s="416"/>
      <c r="AB1079" s="416"/>
      <c r="AC1079" s="416"/>
      <c r="AD1079" s="416"/>
      <c r="AE1079" s="416"/>
      <c r="AF1079" s="416"/>
      <c r="AG1079" s="416"/>
      <c r="AH1079" s="416"/>
      <c r="AI1079" s="416"/>
      <c r="AJ1079" s="416"/>
      <c r="AK1079" s="416"/>
      <c r="AL1079" s="417" t="s">
        <v>548</v>
      </c>
      <c r="AM1079" s="416"/>
      <c r="AN1079" s="439"/>
      <c r="AO1079" s="707" t="s">
        <v>15287</v>
      </c>
      <c r="AP1079" s="368" t="s">
        <v>11249</v>
      </c>
      <c r="AQ1079" s="441">
        <v>44027</v>
      </c>
      <c r="AR1079" s="420" t="s">
        <v>39</v>
      </c>
      <c r="AS1079" s="421"/>
      <c r="AT1079" s="421"/>
      <c r="AU1079" s="421"/>
      <c r="AV1079" s="421"/>
      <c r="AW1079" s="421"/>
      <c r="AX1079" s="421"/>
      <c r="AY1079" s="421"/>
      <c r="AZ1079" s="421"/>
      <c r="BA1079" s="421"/>
      <c r="BB1079" s="421"/>
      <c r="BC1079" s="421"/>
      <c r="BD1079" s="421"/>
    </row>
    <row r="1080" spans="1:56" ht="26.25" customHeight="1">
      <c r="A1080" s="429" t="s">
        <v>15392</v>
      </c>
      <c r="B1080" s="429" t="s">
        <v>15275</v>
      </c>
      <c r="C1080" s="362"/>
      <c r="D1080" s="429" t="s">
        <v>15393</v>
      </c>
      <c r="E1080" s="432"/>
      <c r="F1080" s="128"/>
      <c r="G1080" s="484"/>
      <c r="H1080" s="392" t="s">
        <v>15277</v>
      </c>
      <c r="I1080" s="44"/>
      <c r="J1080" s="23"/>
      <c r="K1080" s="23"/>
      <c r="L1080" s="23"/>
      <c r="M1080" s="23"/>
      <c r="N1080" s="23"/>
      <c r="O1080" s="614"/>
      <c r="P1080" s="436" t="s">
        <v>15394</v>
      </c>
      <c r="Q1080" s="436" t="s">
        <v>15395</v>
      </c>
      <c r="R1080" s="436"/>
      <c r="S1080" s="432"/>
      <c r="T1080" s="417" t="s">
        <v>156</v>
      </c>
      <c r="U1080" s="417">
        <v>2020</v>
      </c>
      <c r="V1080" s="392" t="s">
        <v>15280</v>
      </c>
      <c r="W1080" s="416"/>
      <c r="X1080" s="706" t="s">
        <v>15281</v>
      </c>
      <c r="Y1080" s="436"/>
      <c r="Z1080" s="208"/>
      <c r="AA1080" s="416"/>
      <c r="AB1080" s="416"/>
      <c r="AC1080" s="416"/>
      <c r="AD1080" s="416"/>
      <c r="AE1080" s="416"/>
      <c r="AF1080" s="416"/>
      <c r="AG1080" s="416"/>
      <c r="AH1080" s="416"/>
      <c r="AI1080" s="416"/>
      <c r="AJ1080" s="416"/>
      <c r="AK1080" s="416"/>
      <c r="AL1080" s="417" t="s">
        <v>548</v>
      </c>
      <c r="AM1080" s="416"/>
      <c r="AN1080" s="439"/>
      <c r="AO1080" s="707" t="s">
        <v>15287</v>
      </c>
      <c r="AP1080" s="368" t="s">
        <v>11249</v>
      </c>
      <c r="AQ1080" s="441">
        <v>44027</v>
      </c>
      <c r="AR1080" s="420" t="s">
        <v>39</v>
      </c>
      <c r="AS1080" s="421"/>
      <c r="AT1080" s="421"/>
      <c r="AU1080" s="421"/>
      <c r="AV1080" s="421"/>
      <c r="AW1080" s="421"/>
      <c r="AX1080" s="421"/>
      <c r="AY1080" s="421"/>
      <c r="AZ1080" s="421"/>
      <c r="BA1080" s="421"/>
      <c r="BB1080" s="421"/>
      <c r="BC1080" s="421"/>
      <c r="BD1080" s="421"/>
    </row>
    <row r="1081" spans="1:56" ht="26.25" customHeight="1">
      <c r="A1081" s="429" t="s">
        <v>15396</v>
      </c>
      <c r="B1081" s="429" t="s">
        <v>15397</v>
      </c>
      <c r="C1081" s="362"/>
      <c r="D1081" s="429" t="s">
        <v>15398</v>
      </c>
      <c r="E1081" s="432"/>
      <c r="F1081" s="128"/>
      <c r="G1081" s="437" t="s">
        <v>11311</v>
      </c>
      <c r="H1081" s="614"/>
      <c r="I1081" s="44"/>
      <c r="J1081" s="23"/>
      <c r="K1081" s="23"/>
      <c r="L1081" s="23"/>
      <c r="M1081" s="23"/>
      <c r="N1081" s="23"/>
      <c r="O1081" s="499" t="s">
        <v>15399</v>
      </c>
      <c r="P1081" s="436" t="s">
        <v>15400</v>
      </c>
      <c r="Q1081" s="436"/>
      <c r="R1081" s="436"/>
      <c r="S1081" s="432"/>
      <c r="T1081" s="416"/>
      <c r="U1081" s="416"/>
      <c r="V1081" s="392" t="s">
        <v>15401</v>
      </c>
      <c r="W1081" s="416"/>
      <c r="X1081" s="416"/>
      <c r="Y1081" s="436"/>
      <c r="Z1081" s="208"/>
      <c r="AA1081" s="416"/>
      <c r="AB1081" s="416"/>
      <c r="AC1081" s="416"/>
      <c r="AD1081" s="416"/>
      <c r="AE1081" s="416"/>
      <c r="AF1081" s="416"/>
      <c r="AG1081" s="416"/>
      <c r="AH1081" s="416"/>
      <c r="AI1081" s="416"/>
      <c r="AJ1081" s="416"/>
      <c r="AK1081" s="416"/>
      <c r="AL1081" s="417" t="s">
        <v>342</v>
      </c>
      <c r="AM1081" s="416"/>
      <c r="AN1081" s="439"/>
      <c r="AO1081" s="708" t="s">
        <v>15402</v>
      </c>
      <c r="AP1081" s="368" t="s">
        <v>11249</v>
      </c>
      <c r="AQ1081" s="441">
        <v>44000</v>
      </c>
      <c r="AR1081" s="420" t="s">
        <v>15403</v>
      </c>
      <c r="AS1081" s="421"/>
      <c r="AT1081" s="421"/>
      <c r="AU1081" s="421"/>
      <c r="AV1081" s="421"/>
      <c r="AW1081" s="421"/>
      <c r="AX1081" s="421"/>
      <c r="AY1081" s="421"/>
      <c r="AZ1081" s="421"/>
      <c r="BA1081" s="421"/>
      <c r="BB1081" s="421"/>
      <c r="BC1081" s="421"/>
      <c r="BD1081" s="421"/>
    </row>
    <row r="1082" spans="1:56" ht="26.25" customHeight="1">
      <c r="A1082" s="429" t="s">
        <v>15404</v>
      </c>
      <c r="B1082" s="429" t="s">
        <v>15397</v>
      </c>
      <c r="C1082" s="362"/>
      <c r="D1082" s="429" t="s">
        <v>15405</v>
      </c>
      <c r="E1082" s="432"/>
      <c r="F1082" s="128"/>
      <c r="G1082" s="484"/>
      <c r="H1082" s="614"/>
      <c r="I1082" s="44"/>
      <c r="J1082" s="23"/>
      <c r="K1082" s="23"/>
      <c r="L1082" s="23"/>
      <c r="M1082" s="23"/>
      <c r="N1082" s="23"/>
      <c r="O1082" s="499" t="s">
        <v>15406</v>
      </c>
      <c r="P1082" s="436" t="s">
        <v>13305</v>
      </c>
      <c r="Q1082" s="436"/>
      <c r="R1082" s="436" t="s">
        <v>180</v>
      </c>
      <c r="S1082" s="432"/>
      <c r="T1082" s="416"/>
      <c r="U1082" s="416"/>
      <c r="V1082" s="392" t="s">
        <v>15401</v>
      </c>
      <c r="W1082" s="416"/>
      <c r="X1082" s="416"/>
      <c r="Y1082" s="436" t="s">
        <v>15407</v>
      </c>
      <c r="Z1082" s="208"/>
      <c r="AA1082" s="416"/>
      <c r="AB1082" s="416"/>
      <c r="AC1082" s="416"/>
      <c r="AD1082" s="416"/>
      <c r="AE1082" s="416"/>
      <c r="AF1082" s="416"/>
      <c r="AG1082" s="416"/>
      <c r="AH1082" s="416"/>
      <c r="AI1082" s="416"/>
      <c r="AJ1082" s="416"/>
      <c r="AK1082" s="416"/>
      <c r="AL1082" s="417" t="s">
        <v>342</v>
      </c>
      <c r="AM1082" s="416"/>
      <c r="AN1082" s="439"/>
      <c r="AO1082" s="709" t="s">
        <v>8471</v>
      </c>
      <c r="AP1082" s="368" t="s">
        <v>11249</v>
      </c>
      <c r="AQ1082" s="441">
        <v>44000</v>
      </c>
      <c r="AR1082" s="420" t="s">
        <v>15403</v>
      </c>
      <c r="AS1082" s="421"/>
      <c r="AT1082" s="421"/>
      <c r="AU1082" s="421"/>
      <c r="AV1082" s="421"/>
      <c r="AW1082" s="421"/>
      <c r="AX1082" s="421"/>
      <c r="AY1082" s="421"/>
      <c r="AZ1082" s="421"/>
      <c r="BA1082" s="421"/>
      <c r="BB1082" s="421"/>
      <c r="BC1082" s="421"/>
      <c r="BD1082" s="421"/>
    </row>
    <row r="1083" spans="1:56" ht="26.25" customHeight="1">
      <c r="A1083" s="429" t="s">
        <v>15408</v>
      </c>
      <c r="B1083" s="429" t="s">
        <v>15409</v>
      </c>
      <c r="C1083" s="362"/>
      <c r="D1083" s="429" t="s">
        <v>15410</v>
      </c>
      <c r="E1083" s="432"/>
      <c r="F1083" s="128"/>
      <c r="G1083" s="484"/>
      <c r="H1083" s="365"/>
      <c r="I1083" s="44"/>
      <c r="J1083" s="23"/>
      <c r="K1083" s="23"/>
      <c r="L1083" s="23"/>
      <c r="M1083" s="23"/>
      <c r="N1083" s="23"/>
      <c r="O1083" s="365" t="s">
        <v>11353</v>
      </c>
      <c r="P1083" s="365" t="s">
        <v>11353</v>
      </c>
      <c r="Q1083" s="365"/>
      <c r="R1083" s="436" t="s">
        <v>180</v>
      </c>
      <c r="S1083" s="432"/>
      <c r="T1083" s="416"/>
      <c r="U1083" s="416"/>
      <c r="V1083" s="392" t="s">
        <v>8515</v>
      </c>
      <c r="W1083" s="416"/>
      <c r="X1083" s="416"/>
      <c r="Y1083" s="436" t="s">
        <v>15411</v>
      </c>
      <c r="Z1083" s="208"/>
      <c r="AA1083" s="416"/>
      <c r="AB1083" s="416"/>
      <c r="AC1083" s="416"/>
      <c r="AD1083" s="416"/>
      <c r="AE1083" s="416"/>
      <c r="AF1083" s="416"/>
      <c r="AG1083" s="416"/>
      <c r="AH1083" s="416"/>
      <c r="AI1083" s="416"/>
      <c r="AJ1083" s="416"/>
      <c r="AK1083" s="416"/>
      <c r="AL1083" s="416"/>
      <c r="AM1083" s="416"/>
      <c r="AN1083" s="439"/>
      <c r="AO1083" s="616" t="s">
        <v>15412</v>
      </c>
      <c r="AP1083" s="368" t="s">
        <v>11249</v>
      </c>
      <c r="AQ1083" s="441">
        <v>44000</v>
      </c>
      <c r="AR1083" s="420" t="s">
        <v>15403</v>
      </c>
      <c r="AS1083" s="421"/>
      <c r="AT1083" s="421"/>
      <c r="AU1083" s="421"/>
      <c r="AV1083" s="421"/>
      <c r="AW1083" s="421"/>
      <c r="AX1083" s="421"/>
      <c r="AY1083" s="421"/>
      <c r="AZ1083" s="421"/>
      <c r="BA1083" s="421"/>
      <c r="BB1083" s="421"/>
      <c r="BC1083" s="421"/>
      <c r="BD1083" s="421"/>
    </row>
    <row r="1084" spans="1:56" ht="26.25" customHeight="1">
      <c r="A1084" s="429" t="s">
        <v>15413</v>
      </c>
      <c r="B1084" s="429" t="s">
        <v>15414</v>
      </c>
      <c r="C1084" s="362"/>
      <c r="D1084" s="429" t="s">
        <v>15415</v>
      </c>
      <c r="E1084" s="432"/>
      <c r="F1084" s="128"/>
      <c r="G1084" s="484"/>
      <c r="H1084" s="614"/>
      <c r="I1084" s="44"/>
      <c r="J1084" s="23"/>
      <c r="K1084" s="23"/>
      <c r="L1084" s="23"/>
      <c r="M1084" s="23"/>
      <c r="N1084" s="23"/>
      <c r="O1084" s="499" t="s">
        <v>15416</v>
      </c>
      <c r="P1084" s="436" t="s">
        <v>11306</v>
      </c>
      <c r="Q1084" s="436"/>
      <c r="R1084" s="436" t="s">
        <v>180</v>
      </c>
      <c r="S1084" s="432"/>
      <c r="T1084" s="416"/>
      <c r="U1084" s="416"/>
      <c r="V1084" s="376" t="s">
        <v>8543</v>
      </c>
      <c r="W1084" s="416"/>
      <c r="X1084" s="416"/>
      <c r="Y1084" s="436" t="s">
        <v>15417</v>
      </c>
      <c r="Z1084" s="208"/>
      <c r="AA1084" s="416"/>
      <c r="AB1084" s="416"/>
      <c r="AC1084" s="416"/>
      <c r="AD1084" s="416"/>
      <c r="AE1084" s="416"/>
      <c r="AF1084" s="416"/>
      <c r="AG1084" s="416"/>
      <c r="AH1084" s="416"/>
      <c r="AI1084" s="416"/>
      <c r="AJ1084" s="416"/>
      <c r="AK1084" s="416"/>
      <c r="AL1084" s="365" t="s">
        <v>342</v>
      </c>
      <c r="AM1084" s="416"/>
      <c r="AN1084" s="439"/>
      <c r="AO1084" s="393" t="s">
        <v>15418</v>
      </c>
      <c r="AP1084" s="368" t="s">
        <v>11249</v>
      </c>
      <c r="AQ1084" s="441">
        <v>44007</v>
      </c>
      <c r="AR1084" s="420" t="s">
        <v>14849</v>
      </c>
      <c r="AS1084" s="421"/>
      <c r="AT1084" s="421"/>
      <c r="AU1084" s="421"/>
      <c r="AV1084" s="421"/>
      <c r="AW1084" s="421"/>
      <c r="AX1084" s="421"/>
      <c r="AY1084" s="421"/>
      <c r="AZ1084" s="421"/>
      <c r="BA1084" s="421"/>
      <c r="BB1084" s="421"/>
      <c r="BC1084" s="421"/>
      <c r="BD1084" s="421"/>
    </row>
    <row r="1085" spans="1:56" ht="26.25" customHeight="1">
      <c r="A1085" s="429" t="s">
        <v>15419</v>
      </c>
      <c r="B1085" s="429" t="s">
        <v>15414</v>
      </c>
      <c r="C1085" s="362"/>
      <c r="D1085" s="429" t="s">
        <v>15420</v>
      </c>
      <c r="E1085" s="436" t="s">
        <v>15421</v>
      </c>
      <c r="F1085" s="264" t="s">
        <v>15422</v>
      </c>
      <c r="G1085" s="499" t="s">
        <v>11311</v>
      </c>
      <c r="H1085" s="365"/>
      <c r="I1085" s="44"/>
      <c r="J1085" s="23"/>
      <c r="K1085" s="23"/>
      <c r="L1085" s="23"/>
      <c r="M1085" s="23"/>
      <c r="N1085" s="23"/>
      <c r="O1085" s="365" t="s">
        <v>11353</v>
      </c>
      <c r="P1085" s="365" t="s">
        <v>11353</v>
      </c>
      <c r="Q1085" s="365"/>
      <c r="R1085" s="436"/>
      <c r="S1085" s="432"/>
      <c r="T1085" s="416"/>
      <c r="U1085" s="416"/>
      <c r="V1085" s="376" t="s">
        <v>8543</v>
      </c>
      <c r="W1085" s="416"/>
      <c r="X1085" s="416"/>
      <c r="Y1085" s="436"/>
      <c r="Z1085" s="208"/>
      <c r="AA1085" s="416"/>
      <c r="AB1085" s="416"/>
      <c r="AC1085" s="416"/>
      <c r="AD1085" s="416"/>
      <c r="AE1085" s="416"/>
      <c r="AF1085" s="416"/>
      <c r="AG1085" s="416"/>
      <c r="AH1085" s="416"/>
      <c r="AI1085" s="416"/>
      <c r="AJ1085" s="416"/>
      <c r="AK1085" s="416"/>
      <c r="AL1085" s="416"/>
      <c r="AM1085" s="416"/>
      <c r="AN1085" s="439"/>
      <c r="AO1085" s="395" t="s">
        <v>8545</v>
      </c>
      <c r="AP1085" s="368" t="s">
        <v>11249</v>
      </c>
      <c r="AQ1085" s="441">
        <v>44000</v>
      </c>
      <c r="AR1085" s="420" t="s">
        <v>15423</v>
      </c>
      <c r="AS1085" s="421"/>
      <c r="AT1085" s="421"/>
      <c r="AU1085" s="421"/>
      <c r="AV1085" s="421"/>
      <c r="AW1085" s="421"/>
      <c r="AX1085" s="421"/>
      <c r="AY1085" s="421"/>
      <c r="AZ1085" s="421"/>
      <c r="BA1085" s="421"/>
      <c r="BB1085" s="421"/>
      <c r="BC1085" s="421"/>
      <c r="BD1085" s="421"/>
    </row>
    <row r="1086" spans="1:56" ht="26.25" customHeight="1">
      <c r="A1086" s="429" t="s">
        <v>15424</v>
      </c>
      <c r="B1086" s="429" t="s">
        <v>15414</v>
      </c>
      <c r="C1086" s="362"/>
      <c r="D1086" s="429" t="s">
        <v>15425</v>
      </c>
      <c r="E1086" s="432"/>
      <c r="F1086" s="128"/>
      <c r="G1086" s="437" t="s">
        <v>11311</v>
      </c>
      <c r="H1086" s="614"/>
      <c r="I1086" s="44"/>
      <c r="J1086" s="23"/>
      <c r="K1086" s="23"/>
      <c r="L1086" s="23"/>
      <c r="M1086" s="23"/>
      <c r="N1086" s="23"/>
      <c r="O1086" s="499" t="s">
        <v>15426</v>
      </c>
      <c r="P1086" s="436" t="s">
        <v>12911</v>
      </c>
      <c r="Q1086" s="436"/>
      <c r="R1086" s="436"/>
      <c r="S1086" s="432"/>
      <c r="T1086" s="416"/>
      <c r="U1086" s="416"/>
      <c r="V1086" s="376" t="s">
        <v>8543</v>
      </c>
      <c r="W1086" s="416"/>
      <c r="X1086" s="416"/>
      <c r="Y1086" s="436"/>
      <c r="Z1086" s="208"/>
      <c r="AA1086" s="416"/>
      <c r="AB1086" s="416"/>
      <c r="AC1086" s="416"/>
      <c r="AD1086" s="416"/>
      <c r="AE1086" s="416"/>
      <c r="AF1086" s="416"/>
      <c r="AG1086" s="416"/>
      <c r="AH1086" s="416"/>
      <c r="AI1086" s="416"/>
      <c r="AJ1086" s="416"/>
      <c r="AK1086" s="416"/>
      <c r="AL1086" s="365" t="s">
        <v>342</v>
      </c>
      <c r="AM1086" s="416"/>
      <c r="AN1086" s="439"/>
      <c r="AO1086" s="395" t="s">
        <v>8545</v>
      </c>
      <c r="AP1086" s="368" t="s">
        <v>11249</v>
      </c>
      <c r="AQ1086" s="441">
        <v>44007</v>
      </c>
      <c r="AR1086" s="420" t="s">
        <v>14849</v>
      </c>
      <c r="AS1086" s="421"/>
      <c r="AT1086" s="421"/>
      <c r="AU1086" s="421"/>
      <c r="AV1086" s="421"/>
      <c r="AW1086" s="421"/>
      <c r="AX1086" s="421"/>
      <c r="AY1086" s="421"/>
      <c r="AZ1086" s="421"/>
      <c r="BA1086" s="421"/>
      <c r="BB1086" s="421"/>
      <c r="BC1086" s="421"/>
      <c r="BD1086" s="421"/>
    </row>
    <row r="1087" spans="1:56" ht="26.25" customHeight="1">
      <c r="A1087" s="429" t="s">
        <v>15427</v>
      </c>
      <c r="B1087" s="429" t="s">
        <v>15414</v>
      </c>
      <c r="C1087" s="362"/>
      <c r="D1087" s="429" t="s">
        <v>15428</v>
      </c>
      <c r="E1087" s="432"/>
      <c r="F1087" s="128"/>
      <c r="G1087" s="484"/>
      <c r="H1087" s="365"/>
      <c r="I1087" s="44"/>
      <c r="J1087" s="23"/>
      <c r="K1087" s="23"/>
      <c r="L1087" s="23"/>
      <c r="M1087" s="23"/>
      <c r="N1087" s="23"/>
      <c r="O1087" s="365" t="s">
        <v>11353</v>
      </c>
      <c r="P1087" s="365" t="s">
        <v>11353</v>
      </c>
      <c r="Q1087" s="365"/>
      <c r="R1087" s="436" t="s">
        <v>180</v>
      </c>
      <c r="S1087" s="432"/>
      <c r="T1087" s="416"/>
      <c r="U1087" s="416"/>
      <c r="V1087" s="376" t="s">
        <v>8543</v>
      </c>
      <c r="W1087" s="416"/>
      <c r="X1087" s="416"/>
      <c r="Y1087" s="436" t="s">
        <v>15429</v>
      </c>
      <c r="Z1087" s="208"/>
      <c r="AA1087" s="416"/>
      <c r="AB1087" s="416"/>
      <c r="AC1087" s="416"/>
      <c r="AD1087" s="416"/>
      <c r="AE1087" s="416"/>
      <c r="AF1087" s="416"/>
      <c r="AG1087" s="416"/>
      <c r="AH1087" s="416"/>
      <c r="AI1087" s="416"/>
      <c r="AJ1087" s="416"/>
      <c r="AK1087" s="416"/>
      <c r="AL1087" s="416"/>
      <c r="AM1087" s="416"/>
      <c r="AN1087" s="439"/>
      <c r="AO1087" s="395" t="s">
        <v>8545</v>
      </c>
      <c r="AP1087" s="368" t="s">
        <v>11249</v>
      </c>
      <c r="AQ1087" s="441">
        <v>44000</v>
      </c>
      <c r="AR1087" s="420" t="s">
        <v>15403</v>
      </c>
      <c r="AS1087" s="421"/>
      <c r="AT1087" s="421"/>
      <c r="AU1087" s="421"/>
      <c r="AV1087" s="421"/>
      <c r="AW1087" s="421"/>
      <c r="AX1087" s="421"/>
      <c r="AY1087" s="421"/>
      <c r="AZ1087" s="421"/>
      <c r="BA1087" s="421"/>
      <c r="BB1087" s="421"/>
      <c r="BC1087" s="421"/>
      <c r="BD1087" s="421"/>
    </row>
    <row r="1088" spans="1:56" ht="26.25" customHeight="1">
      <c r="A1088" s="362" t="s">
        <v>15430</v>
      </c>
      <c r="B1088" s="362" t="s">
        <v>15431</v>
      </c>
      <c r="C1088" s="362"/>
      <c r="D1088" s="362" t="s">
        <v>15432</v>
      </c>
      <c r="E1088" s="363"/>
      <c r="F1088" s="18"/>
      <c r="G1088" s="618"/>
      <c r="H1088" s="379"/>
      <c r="I1088" s="44"/>
      <c r="J1088" s="23"/>
      <c r="K1088" s="23"/>
      <c r="L1088" s="23"/>
      <c r="M1088" s="23"/>
      <c r="N1088" s="23"/>
      <c r="O1088" s="366" t="s">
        <v>15433</v>
      </c>
      <c r="P1088" s="365" t="s">
        <v>15434</v>
      </c>
      <c r="Q1088" s="365"/>
      <c r="R1088" s="365" t="s">
        <v>180</v>
      </c>
      <c r="S1088" s="375"/>
      <c r="T1088" s="375"/>
      <c r="U1088" s="375"/>
      <c r="V1088" s="392" t="s">
        <v>8644</v>
      </c>
      <c r="W1088" s="363"/>
      <c r="X1088" s="363"/>
      <c r="Y1088" s="365" t="s">
        <v>15435</v>
      </c>
      <c r="Z1088" s="375"/>
      <c r="AA1088" s="363"/>
      <c r="AB1088" s="363"/>
      <c r="AC1088" s="363"/>
      <c r="AD1088" s="363"/>
      <c r="AE1088" s="363"/>
      <c r="AF1088" s="363"/>
      <c r="AG1088" s="363"/>
      <c r="AH1088" s="363"/>
      <c r="AI1088" s="363"/>
      <c r="AJ1088" s="363"/>
      <c r="AK1088" s="363"/>
      <c r="AL1088" s="365" t="s">
        <v>342</v>
      </c>
      <c r="AM1088" s="363"/>
      <c r="AN1088" s="367"/>
      <c r="AO1088" s="393" t="s">
        <v>15436</v>
      </c>
      <c r="AP1088" s="368" t="s">
        <v>11249</v>
      </c>
      <c r="AQ1088" s="490">
        <v>44007</v>
      </c>
      <c r="AR1088" s="463" t="s">
        <v>14849</v>
      </c>
      <c r="AS1088" s="464"/>
      <c r="AT1088" s="464"/>
      <c r="AU1088" s="464"/>
      <c r="AV1088" s="464"/>
      <c r="AW1088" s="464"/>
      <c r="AX1088" s="464"/>
      <c r="AY1088" s="464"/>
      <c r="AZ1088" s="464"/>
      <c r="BA1088" s="464"/>
      <c r="BB1088" s="464"/>
      <c r="BC1088" s="464"/>
      <c r="BD1088" s="464"/>
    </row>
    <row r="1089" spans="1:56" ht="26.25" customHeight="1">
      <c r="A1089" s="362" t="s">
        <v>15437</v>
      </c>
      <c r="B1089" s="362" t="s">
        <v>15431</v>
      </c>
      <c r="C1089" s="362"/>
      <c r="D1089" s="362" t="s">
        <v>15438</v>
      </c>
      <c r="E1089" s="365" t="s">
        <v>77</v>
      </c>
      <c r="F1089" s="40" t="s">
        <v>77</v>
      </c>
      <c r="G1089" s="618"/>
      <c r="H1089" s="379"/>
      <c r="I1089" s="44"/>
      <c r="J1089" s="23"/>
      <c r="K1089" s="23"/>
      <c r="L1089" s="23"/>
      <c r="M1089" s="23"/>
      <c r="N1089" s="23"/>
      <c r="O1089" s="366" t="s">
        <v>15439</v>
      </c>
      <c r="P1089" s="365" t="s">
        <v>15440</v>
      </c>
      <c r="Q1089" s="365"/>
      <c r="R1089" s="365" t="s">
        <v>180</v>
      </c>
      <c r="S1089" s="375"/>
      <c r="T1089" s="375"/>
      <c r="U1089" s="375"/>
      <c r="V1089" s="392" t="s">
        <v>8644</v>
      </c>
      <c r="W1089" s="363"/>
      <c r="X1089" s="363"/>
      <c r="Y1089" s="365" t="s">
        <v>15441</v>
      </c>
      <c r="Z1089" s="375"/>
      <c r="AA1089" s="363"/>
      <c r="AB1089" s="363"/>
      <c r="AC1089" s="363"/>
      <c r="AD1089" s="363"/>
      <c r="AE1089" s="363"/>
      <c r="AF1089" s="363"/>
      <c r="AG1089" s="363"/>
      <c r="AH1089" s="363"/>
      <c r="AI1089" s="363"/>
      <c r="AJ1089" s="363"/>
      <c r="AK1089" s="363"/>
      <c r="AL1089" s="365" t="s">
        <v>342</v>
      </c>
      <c r="AM1089" s="363"/>
      <c r="AN1089" s="367"/>
      <c r="AO1089" s="395" t="s">
        <v>8595</v>
      </c>
      <c r="AP1089" s="368" t="s">
        <v>11249</v>
      </c>
      <c r="AQ1089" s="490">
        <v>44011</v>
      </c>
      <c r="AR1089" s="463" t="s">
        <v>15442</v>
      </c>
      <c r="AS1089" s="464"/>
      <c r="AT1089" s="464"/>
      <c r="AU1089" s="464"/>
      <c r="AV1089" s="464"/>
      <c r="AW1089" s="464"/>
      <c r="AX1089" s="464"/>
      <c r="AY1089" s="464"/>
      <c r="AZ1089" s="464"/>
      <c r="BA1089" s="464"/>
      <c r="BB1089" s="464"/>
      <c r="BC1089" s="464"/>
      <c r="BD1089" s="464"/>
    </row>
    <row r="1090" spans="1:56" ht="26.25" customHeight="1">
      <c r="A1090" s="362" t="s">
        <v>15443</v>
      </c>
      <c r="B1090" s="362" t="s">
        <v>15431</v>
      </c>
      <c r="C1090" s="362"/>
      <c r="D1090" s="362" t="s">
        <v>15444</v>
      </c>
      <c r="E1090" s="363"/>
      <c r="F1090" s="18"/>
      <c r="G1090" s="710" t="s">
        <v>15445</v>
      </c>
      <c r="H1090" s="379"/>
      <c r="I1090" s="44"/>
      <c r="J1090" s="23"/>
      <c r="K1090" s="23"/>
      <c r="L1090" s="23"/>
      <c r="M1090" s="23"/>
      <c r="N1090" s="23"/>
      <c r="O1090" s="366" t="s">
        <v>15446</v>
      </c>
      <c r="P1090" s="365" t="s">
        <v>13498</v>
      </c>
      <c r="Q1090" s="365"/>
      <c r="R1090" s="365"/>
      <c r="S1090" s="375"/>
      <c r="T1090" s="375"/>
      <c r="U1090" s="375"/>
      <c r="V1090" s="392" t="s">
        <v>8644</v>
      </c>
      <c r="W1090" s="363"/>
      <c r="X1090" s="363"/>
      <c r="Y1090" s="365"/>
      <c r="Z1090" s="375"/>
      <c r="AA1090" s="363"/>
      <c r="AB1090" s="363"/>
      <c r="AC1090" s="363"/>
      <c r="AD1090" s="363"/>
      <c r="AE1090" s="363"/>
      <c r="AF1090" s="363"/>
      <c r="AG1090" s="363"/>
      <c r="AH1090" s="363"/>
      <c r="AI1090" s="363"/>
      <c r="AJ1090" s="363"/>
      <c r="AK1090" s="363"/>
      <c r="AL1090" s="365" t="s">
        <v>342</v>
      </c>
      <c r="AM1090" s="363"/>
      <c r="AN1090" s="367"/>
      <c r="AO1090" s="395" t="s">
        <v>8595</v>
      </c>
      <c r="AP1090" s="368" t="s">
        <v>11249</v>
      </c>
      <c r="AQ1090" s="490">
        <v>44007</v>
      </c>
      <c r="AR1090" s="463" t="s">
        <v>14849</v>
      </c>
      <c r="AS1090" s="464"/>
      <c r="AT1090" s="464"/>
      <c r="AU1090" s="464"/>
      <c r="AV1090" s="464"/>
      <c r="AW1090" s="464"/>
      <c r="AX1090" s="464"/>
      <c r="AY1090" s="464"/>
      <c r="AZ1090" s="464"/>
      <c r="BA1090" s="464"/>
      <c r="BB1090" s="464"/>
      <c r="BC1090" s="464"/>
      <c r="BD1090" s="464"/>
    </row>
    <row r="1091" spans="1:56" ht="26.25" customHeight="1">
      <c r="A1091" s="362" t="s">
        <v>15447</v>
      </c>
      <c r="B1091" s="362" t="s">
        <v>15448</v>
      </c>
      <c r="C1091" s="362"/>
      <c r="D1091" s="362" t="s">
        <v>15449</v>
      </c>
      <c r="E1091" s="364" t="s">
        <v>15450</v>
      </c>
      <c r="F1091" s="40" t="s">
        <v>15451</v>
      </c>
      <c r="G1091" s="423" t="s">
        <v>15452</v>
      </c>
      <c r="H1091" s="379"/>
      <c r="I1091" s="44"/>
      <c r="J1091" s="23"/>
      <c r="K1091" s="23"/>
      <c r="L1091" s="23"/>
      <c r="M1091" s="23"/>
      <c r="N1091" s="23"/>
      <c r="O1091" s="366" t="s">
        <v>15453</v>
      </c>
      <c r="P1091" s="365" t="s">
        <v>15454</v>
      </c>
      <c r="Q1091" s="365" t="s">
        <v>15455</v>
      </c>
      <c r="R1091" s="365"/>
      <c r="S1091" s="365" t="s">
        <v>15456</v>
      </c>
      <c r="T1091" s="595"/>
      <c r="U1091" s="595"/>
      <c r="V1091" s="640" t="s">
        <v>15457</v>
      </c>
      <c r="W1091" s="363"/>
      <c r="X1091" s="375"/>
      <c r="Y1091" s="375"/>
      <c r="Z1091" s="363"/>
      <c r="AA1091" s="375"/>
      <c r="AB1091" s="375"/>
      <c r="AC1091" s="375"/>
      <c r="AD1091" s="375"/>
      <c r="AE1091" s="375"/>
      <c r="AF1091" s="375"/>
      <c r="AG1091" s="375"/>
      <c r="AH1091" s="375"/>
      <c r="AI1091" s="375"/>
      <c r="AJ1091" s="375"/>
      <c r="AK1091" s="375"/>
      <c r="AL1091" s="375"/>
      <c r="AM1091" s="375"/>
      <c r="AN1091" s="711" t="s">
        <v>15458</v>
      </c>
      <c r="AO1091" s="393" t="s">
        <v>15459</v>
      </c>
      <c r="AP1091" s="368" t="s">
        <v>11249</v>
      </c>
      <c r="AQ1091" s="512">
        <v>44017</v>
      </c>
      <c r="AR1091" s="491"/>
      <c r="AS1091" s="492"/>
      <c r="AT1091" s="492"/>
      <c r="AU1091" s="492"/>
      <c r="AV1091" s="492"/>
      <c r="AW1091" s="492"/>
      <c r="AX1091" s="492"/>
      <c r="AY1091" s="492"/>
      <c r="AZ1091" s="492"/>
      <c r="BA1091" s="492"/>
      <c r="BB1091" s="492"/>
      <c r="BC1091" s="492"/>
      <c r="BD1091" s="492"/>
    </row>
    <row r="1092" spans="1:56" ht="26.25" customHeight="1">
      <c r="A1092" s="106" t="s">
        <v>15460</v>
      </c>
      <c r="B1092" s="113" t="s">
        <v>8722</v>
      </c>
      <c r="C1092" s="362">
        <v>399</v>
      </c>
      <c r="D1092" s="113" t="s">
        <v>15461</v>
      </c>
      <c r="E1092" s="19" t="s">
        <v>13504</v>
      </c>
      <c r="F1092" s="18" t="s">
        <v>77</v>
      </c>
      <c r="G1092" s="333" t="s">
        <v>15462</v>
      </c>
      <c r="H1092" s="78" t="s">
        <v>15463</v>
      </c>
      <c r="I1092" s="44"/>
      <c r="J1092" s="23"/>
      <c r="K1092" s="23"/>
      <c r="L1092" s="23"/>
      <c r="M1092" s="23"/>
      <c r="N1092" s="23"/>
      <c r="O1092" s="78" t="s">
        <v>15464</v>
      </c>
      <c r="P1092" s="19" t="s">
        <v>15465</v>
      </c>
      <c r="Q1092" s="19"/>
      <c r="R1092" s="19" t="s">
        <v>72</v>
      </c>
      <c r="S1092" s="18" t="s">
        <v>15466</v>
      </c>
      <c r="T1092" s="18" t="s">
        <v>1594</v>
      </c>
      <c r="U1092" s="712">
        <v>43739</v>
      </c>
      <c r="V1092" s="78" t="s">
        <v>15467</v>
      </c>
      <c r="W1092" s="19" t="s">
        <v>11242</v>
      </c>
      <c r="X1092" s="19" t="s">
        <v>11242</v>
      </c>
      <c r="Y1092" s="19" t="s">
        <v>11242</v>
      </c>
      <c r="Z1092" s="19" t="s">
        <v>11242</v>
      </c>
      <c r="AA1092" s="333" t="s">
        <v>8747</v>
      </c>
      <c r="AB1092" s="19"/>
      <c r="AC1092" s="19" t="s">
        <v>11242</v>
      </c>
      <c r="AD1092" s="19" t="s">
        <v>72</v>
      </c>
      <c r="AE1092" s="19" t="s">
        <v>49</v>
      </c>
      <c r="AF1092" s="19" t="s">
        <v>49</v>
      </c>
      <c r="AG1092" s="19" t="s">
        <v>72</v>
      </c>
      <c r="AH1092" s="19" t="s">
        <v>15468</v>
      </c>
      <c r="AI1092" s="19" t="s">
        <v>180</v>
      </c>
      <c r="AJ1092" s="19">
        <v>0</v>
      </c>
      <c r="AK1092" s="19" t="s">
        <v>11242</v>
      </c>
      <c r="AL1092" s="19"/>
      <c r="AM1092" s="19"/>
      <c r="AN1092" s="425" t="s">
        <v>15469</v>
      </c>
      <c r="AO1092" s="677" t="s">
        <v>15470</v>
      </c>
      <c r="AP1092" s="368" t="s">
        <v>11249</v>
      </c>
      <c r="AQ1092" s="450">
        <v>43739</v>
      </c>
      <c r="AR1092" s="121" t="s">
        <v>12926</v>
      </c>
      <c r="AS1092" s="495"/>
      <c r="AT1092" s="495"/>
      <c r="AU1092" s="495"/>
      <c r="AV1092" s="495"/>
      <c r="AW1092" s="495"/>
      <c r="AX1092" s="495"/>
      <c r="AY1092" s="495"/>
      <c r="AZ1092" s="495"/>
      <c r="BA1092" s="495"/>
      <c r="BB1092" s="495"/>
      <c r="BC1092" s="495"/>
      <c r="BD1092" s="495"/>
    </row>
    <row r="1093" spans="1:56" ht="26.25" customHeight="1">
      <c r="A1093" s="106" t="s">
        <v>15471</v>
      </c>
      <c r="B1093" s="113" t="s">
        <v>8722</v>
      </c>
      <c r="C1093" s="362">
        <v>402</v>
      </c>
      <c r="D1093" s="113" t="s">
        <v>15472</v>
      </c>
      <c r="E1093" s="19" t="s">
        <v>13504</v>
      </c>
      <c r="F1093" s="18" t="s">
        <v>77</v>
      </c>
      <c r="G1093" s="333" t="s">
        <v>15462</v>
      </c>
      <c r="H1093" s="78" t="s">
        <v>15463</v>
      </c>
      <c r="I1093" s="44"/>
      <c r="J1093" s="23"/>
      <c r="K1093" s="23"/>
      <c r="L1093" s="23"/>
      <c r="M1093" s="23"/>
      <c r="N1093" s="23"/>
      <c r="O1093" s="78" t="s">
        <v>15473</v>
      </c>
      <c r="P1093" s="19" t="s">
        <v>15474</v>
      </c>
      <c r="Q1093" s="19"/>
      <c r="R1093" s="19" t="s">
        <v>71</v>
      </c>
      <c r="S1093" s="18" t="s">
        <v>15466</v>
      </c>
      <c r="T1093" s="18" t="s">
        <v>1594</v>
      </c>
      <c r="U1093" s="712">
        <v>43739</v>
      </c>
      <c r="V1093" s="78" t="s">
        <v>15475</v>
      </c>
      <c r="W1093" s="19" t="s">
        <v>11242</v>
      </c>
      <c r="X1093" s="19" t="s">
        <v>11242</v>
      </c>
      <c r="Y1093" s="19" t="s">
        <v>11242</v>
      </c>
      <c r="Z1093" s="19" t="s">
        <v>11242</v>
      </c>
      <c r="AA1093" s="333" t="s">
        <v>8747</v>
      </c>
      <c r="AB1093" s="19"/>
      <c r="AC1093" s="19" t="s">
        <v>11242</v>
      </c>
      <c r="AD1093" s="19" t="s">
        <v>72</v>
      </c>
      <c r="AE1093" s="19" t="s">
        <v>49</v>
      </c>
      <c r="AF1093" s="19" t="s">
        <v>49</v>
      </c>
      <c r="AG1093" s="19" t="s">
        <v>72</v>
      </c>
      <c r="AH1093" s="19" t="s">
        <v>15468</v>
      </c>
      <c r="AI1093" s="19" t="s">
        <v>180</v>
      </c>
      <c r="AJ1093" s="19">
        <v>0</v>
      </c>
      <c r="AK1093" s="19" t="s">
        <v>11242</v>
      </c>
      <c r="AL1093" s="45" t="s">
        <v>342</v>
      </c>
      <c r="AM1093" s="19"/>
      <c r="AN1093" s="425" t="s">
        <v>15476</v>
      </c>
      <c r="AO1093" s="683" t="s">
        <v>8725</v>
      </c>
      <c r="AP1093" s="368" t="s">
        <v>11249</v>
      </c>
      <c r="AQ1093" s="450">
        <v>44007</v>
      </c>
      <c r="AR1093" s="121" t="s">
        <v>15255</v>
      </c>
      <c r="AS1093" s="495"/>
      <c r="AT1093" s="495"/>
      <c r="AU1093" s="495"/>
      <c r="AV1093" s="495"/>
      <c r="AW1093" s="495"/>
      <c r="AX1093" s="495"/>
      <c r="AY1093" s="495"/>
      <c r="AZ1093" s="495"/>
      <c r="BA1093" s="495"/>
      <c r="BB1093" s="495"/>
      <c r="BC1093" s="495"/>
      <c r="BD1093" s="495"/>
    </row>
    <row r="1094" spans="1:56" ht="26.25" customHeight="1">
      <c r="A1094" s="106" t="s">
        <v>15477</v>
      </c>
      <c r="B1094" s="113" t="s">
        <v>8722</v>
      </c>
      <c r="C1094" s="362">
        <v>401</v>
      </c>
      <c r="D1094" s="113" t="s">
        <v>15478</v>
      </c>
      <c r="E1094" s="19" t="s">
        <v>13504</v>
      </c>
      <c r="F1094" s="18" t="s">
        <v>77</v>
      </c>
      <c r="G1094" s="333" t="s">
        <v>15462</v>
      </c>
      <c r="H1094" s="78" t="s">
        <v>15463</v>
      </c>
      <c r="I1094" s="44"/>
      <c r="J1094" s="23"/>
      <c r="K1094" s="23"/>
      <c r="L1094" s="23"/>
      <c r="M1094" s="23"/>
      <c r="N1094" s="23"/>
      <c r="O1094" s="78" t="s">
        <v>15479</v>
      </c>
      <c r="P1094" s="19" t="s">
        <v>15480</v>
      </c>
      <c r="Q1094" s="19"/>
      <c r="R1094" s="19" t="s">
        <v>72</v>
      </c>
      <c r="S1094" s="18" t="s">
        <v>15466</v>
      </c>
      <c r="T1094" s="18" t="s">
        <v>1594</v>
      </c>
      <c r="U1094" s="712">
        <v>43739</v>
      </c>
      <c r="V1094" s="78" t="s">
        <v>15481</v>
      </c>
      <c r="W1094" s="19" t="s">
        <v>11242</v>
      </c>
      <c r="X1094" s="19" t="s">
        <v>11242</v>
      </c>
      <c r="Y1094" s="19" t="s">
        <v>11242</v>
      </c>
      <c r="Z1094" s="19" t="s">
        <v>11242</v>
      </c>
      <c r="AA1094" s="333" t="s">
        <v>8747</v>
      </c>
      <c r="AB1094" s="19"/>
      <c r="AC1094" s="19" t="s">
        <v>11242</v>
      </c>
      <c r="AD1094" s="19" t="s">
        <v>72</v>
      </c>
      <c r="AE1094" s="19" t="s">
        <v>49</v>
      </c>
      <c r="AF1094" s="19" t="s">
        <v>49</v>
      </c>
      <c r="AG1094" s="19" t="s">
        <v>72</v>
      </c>
      <c r="AH1094" s="19" t="s">
        <v>15468</v>
      </c>
      <c r="AI1094" s="19" t="s">
        <v>180</v>
      </c>
      <c r="AJ1094" s="19">
        <v>0</v>
      </c>
      <c r="AK1094" s="19" t="s">
        <v>11242</v>
      </c>
      <c r="AL1094" s="45" t="s">
        <v>342</v>
      </c>
      <c r="AM1094" s="19"/>
      <c r="AN1094" s="425" t="s">
        <v>15482</v>
      </c>
      <c r="AO1094" s="683" t="s">
        <v>8725</v>
      </c>
      <c r="AP1094" s="368" t="s">
        <v>11249</v>
      </c>
      <c r="AQ1094" s="450">
        <v>44011</v>
      </c>
      <c r="AR1094" s="121" t="s">
        <v>15483</v>
      </c>
      <c r="AS1094" s="495"/>
      <c r="AT1094" s="495"/>
      <c r="AU1094" s="495"/>
      <c r="AV1094" s="495"/>
      <c r="AW1094" s="495"/>
      <c r="AX1094" s="495"/>
      <c r="AY1094" s="495"/>
      <c r="AZ1094" s="495"/>
      <c r="BA1094" s="495"/>
      <c r="BB1094" s="495"/>
      <c r="BC1094" s="495"/>
      <c r="BD1094" s="495"/>
    </row>
    <row r="1095" spans="1:56" ht="26.25" customHeight="1">
      <c r="A1095" s="106" t="s">
        <v>15484</v>
      </c>
      <c r="B1095" s="106" t="s">
        <v>8722</v>
      </c>
      <c r="C1095" s="362">
        <v>400</v>
      </c>
      <c r="D1095" s="106" t="s">
        <v>15461</v>
      </c>
      <c r="E1095" s="45" t="s">
        <v>77</v>
      </c>
      <c r="F1095" s="40" t="s">
        <v>13504</v>
      </c>
      <c r="G1095" s="19"/>
      <c r="H1095" s="78" t="s">
        <v>15463</v>
      </c>
      <c r="I1095" s="44"/>
      <c r="J1095" s="23"/>
      <c r="K1095" s="23"/>
      <c r="L1095" s="23"/>
      <c r="M1095" s="23"/>
      <c r="N1095" s="23"/>
      <c r="O1095" s="78" t="s">
        <v>15485</v>
      </c>
      <c r="P1095" s="45" t="s">
        <v>12102</v>
      </c>
      <c r="Q1095" s="45"/>
      <c r="R1095" s="19"/>
      <c r="S1095" s="18"/>
      <c r="T1095" s="18"/>
      <c r="U1095" s="712"/>
      <c r="V1095" s="70" t="s">
        <v>8747</v>
      </c>
      <c r="W1095" s="19"/>
      <c r="X1095" s="19"/>
      <c r="Y1095" s="19"/>
      <c r="Z1095" s="19"/>
      <c r="AA1095" s="19"/>
      <c r="AB1095" s="19"/>
      <c r="AC1095" s="19"/>
      <c r="AD1095" s="19"/>
      <c r="AE1095" s="19"/>
      <c r="AF1095" s="19"/>
      <c r="AG1095" s="19"/>
      <c r="AH1095" s="19"/>
      <c r="AI1095" s="19"/>
      <c r="AJ1095" s="19"/>
      <c r="AK1095" s="19"/>
      <c r="AL1095" s="45" t="s">
        <v>342</v>
      </c>
      <c r="AM1095" s="19"/>
      <c r="AN1095" s="367"/>
      <c r="AO1095" s="683" t="s">
        <v>8725</v>
      </c>
      <c r="AP1095" s="368" t="s">
        <v>11249</v>
      </c>
      <c r="AQ1095" s="450">
        <v>44007</v>
      </c>
      <c r="AR1095" s="121" t="s">
        <v>15486</v>
      </c>
      <c r="AS1095" s="495"/>
      <c r="AT1095" s="495"/>
      <c r="AU1095" s="495"/>
      <c r="AV1095" s="495"/>
      <c r="AW1095" s="495"/>
      <c r="AX1095" s="495"/>
      <c r="AY1095" s="495"/>
      <c r="AZ1095" s="495"/>
      <c r="BA1095" s="495"/>
      <c r="BB1095" s="495"/>
      <c r="BC1095" s="495"/>
      <c r="BD1095" s="495"/>
    </row>
    <row r="1096" spans="1:56" ht="26.25" customHeight="1">
      <c r="A1096" s="429" t="s">
        <v>15487</v>
      </c>
      <c r="B1096" s="451" t="s">
        <v>8722</v>
      </c>
      <c r="C1096" s="362">
        <v>404</v>
      </c>
      <c r="D1096" s="451" t="s">
        <v>8802</v>
      </c>
      <c r="E1096" s="432" t="s">
        <v>15488</v>
      </c>
      <c r="F1096" s="264" t="s">
        <v>14648</v>
      </c>
      <c r="G1096" s="499" t="s">
        <v>15489</v>
      </c>
      <c r="H1096" s="78" t="s">
        <v>15463</v>
      </c>
      <c r="I1096" s="44"/>
      <c r="J1096" s="23"/>
      <c r="K1096" s="23"/>
      <c r="L1096" s="23"/>
      <c r="M1096" s="23"/>
      <c r="N1096" s="23"/>
      <c r="O1096" s="703" t="s">
        <v>15490</v>
      </c>
      <c r="P1096" s="436" t="s">
        <v>15491</v>
      </c>
      <c r="Q1096" s="436" t="s">
        <v>15492</v>
      </c>
      <c r="R1096" s="432"/>
      <c r="S1096" s="432"/>
      <c r="T1096" s="416"/>
      <c r="U1096" s="416" t="s">
        <v>3035</v>
      </c>
      <c r="V1096" s="499" t="s">
        <v>15493</v>
      </c>
      <c r="W1096" s="432" t="s">
        <v>13235</v>
      </c>
      <c r="X1096" s="432"/>
      <c r="Y1096" s="432" t="s">
        <v>15494</v>
      </c>
      <c r="Z1096" s="432" t="s">
        <v>15495</v>
      </c>
      <c r="AA1096" s="484" t="s">
        <v>8747</v>
      </c>
      <c r="AB1096" s="432"/>
      <c r="AC1096" s="432"/>
      <c r="AD1096" s="432"/>
      <c r="AE1096" s="432"/>
      <c r="AF1096" s="432"/>
      <c r="AG1096" s="432"/>
      <c r="AH1096" s="432"/>
      <c r="AI1096" s="432"/>
      <c r="AJ1096" s="432"/>
      <c r="AK1096" s="432"/>
      <c r="AL1096" s="436"/>
      <c r="AM1096" s="432"/>
      <c r="AN1096" s="439" t="s">
        <v>15496</v>
      </c>
      <c r="AO1096" s="467" t="s">
        <v>8725</v>
      </c>
      <c r="AP1096" s="368" t="s">
        <v>11249</v>
      </c>
      <c r="AQ1096" s="441">
        <v>44174</v>
      </c>
      <c r="AR1096" s="420" t="s">
        <v>39</v>
      </c>
      <c r="AS1096" s="713"/>
      <c r="AT1096" s="713"/>
      <c r="AU1096" s="713"/>
      <c r="AV1096" s="713"/>
      <c r="AW1096" s="713"/>
      <c r="AX1096" s="713"/>
      <c r="AY1096" s="713"/>
      <c r="AZ1096" s="713"/>
      <c r="BA1096" s="713"/>
      <c r="BB1096" s="713"/>
      <c r="BC1096" s="713"/>
      <c r="BD1096" s="713"/>
    </row>
    <row r="1097" spans="1:56" ht="26.25" customHeight="1">
      <c r="A1097" s="106" t="s">
        <v>15497</v>
      </c>
      <c r="B1097" s="113" t="s">
        <v>8722</v>
      </c>
      <c r="C1097" s="362">
        <v>398</v>
      </c>
      <c r="D1097" s="113" t="s">
        <v>15498</v>
      </c>
      <c r="E1097" s="19" t="s">
        <v>13504</v>
      </c>
      <c r="F1097" s="18" t="s">
        <v>77</v>
      </c>
      <c r="G1097" s="333" t="s">
        <v>15499</v>
      </c>
      <c r="H1097" s="78" t="s">
        <v>15463</v>
      </c>
      <c r="I1097" s="44"/>
      <c r="J1097" s="23"/>
      <c r="K1097" s="23"/>
      <c r="L1097" s="23"/>
      <c r="M1097" s="23"/>
      <c r="N1097" s="23"/>
      <c r="O1097" s="78" t="s">
        <v>15500</v>
      </c>
      <c r="P1097" s="45" t="s">
        <v>15501</v>
      </c>
      <c r="Q1097" s="45"/>
      <c r="R1097" s="19"/>
      <c r="S1097" s="18"/>
      <c r="T1097" s="18"/>
      <c r="U1097" s="18">
        <v>2018</v>
      </c>
      <c r="V1097" s="70" t="s">
        <v>8747</v>
      </c>
      <c r="W1097" s="19" t="s">
        <v>11242</v>
      </c>
      <c r="X1097" s="19"/>
      <c r="Y1097" s="19" t="s">
        <v>11242</v>
      </c>
      <c r="Z1097" s="19" t="s">
        <v>11242</v>
      </c>
      <c r="AA1097" s="333" t="s">
        <v>8747</v>
      </c>
      <c r="AB1097" s="19"/>
      <c r="AC1097" s="19"/>
      <c r="AD1097" s="19"/>
      <c r="AE1097" s="19"/>
      <c r="AF1097" s="19"/>
      <c r="AG1097" s="19"/>
      <c r="AH1097" s="19"/>
      <c r="AI1097" s="19"/>
      <c r="AJ1097" s="19"/>
      <c r="AK1097" s="19"/>
      <c r="AL1097" s="19"/>
      <c r="AM1097" s="19"/>
      <c r="AN1097" s="425" t="s">
        <v>15502</v>
      </c>
      <c r="AO1097" s="683" t="s">
        <v>8725</v>
      </c>
      <c r="AP1097" s="368" t="s">
        <v>11249</v>
      </c>
      <c r="AQ1097" s="450">
        <v>43891</v>
      </c>
      <c r="AR1097" s="121" t="s">
        <v>11400</v>
      </c>
      <c r="AS1097" s="495"/>
      <c r="AT1097" s="495"/>
      <c r="AU1097" s="495"/>
      <c r="AV1097" s="495"/>
      <c r="AW1097" s="495"/>
      <c r="AX1097" s="495"/>
      <c r="AY1097" s="495"/>
      <c r="AZ1097" s="495"/>
      <c r="BA1097" s="495"/>
      <c r="BB1097" s="495"/>
      <c r="BC1097" s="495"/>
      <c r="BD1097" s="495"/>
    </row>
    <row r="1098" spans="1:56" ht="26.25" customHeight="1">
      <c r="A1098" s="106" t="s">
        <v>15503</v>
      </c>
      <c r="B1098" s="113" t="s">
        <v>8722</v>
      </c>
      <c r="C1098" s="362">
        <v>403</v>
      </c>
      <c r="D1098" s="113" t="s">
        <v>15504</v>
      </c>
      <c r="E1098" s="19" t="s">
        <v>13504</v>
      </c>
      <c r="F1098" s="18" t="s">
        <v>77</v>
      </c>
      <c r="G1098" s="333" t="s">
        <v>15462</v>
      </c>
      <c r="H1098" s="78" t="s">
        <v>15463</v>
      </c>
      <c r="I1098" s="44"/>
      <c r="J1098" s="23"/>
      <c r="K1098" s="23"/>
      <c r="L1098" s="23"/>
      <c r="M1098" s="23"/>
      <c r="N1098" s="23"/>
      <c r="O1098" s="78" t="s">
        <v>15505</v>
      </c>
      <c r="P1098" s="19" t="s">
        <v>15506</v>
      </c>
      <c r="Q1098" s="19"/>
      <c r="R1098" s="19" t="s">
        <v>72</v>
      </c>
      <c r="S1098" s="18" t="s">
        <v>15466</v>
      </c>
      <c r="T1098" s="18" t="s">
        <v>1594</v>
      </c>
      <c r="U1098" s="712">
        <v>43739</v>
      </c>
      <c r="V1098" s="78" t="s">
        <v>15507</v>
      </c>
      <c r="W1098" s="19" t="s">
        <v>11242</v>
      </c>
      <c r="X1098" s="19" t="s">
        <v>11242</v>
      </c>
      <c r="Y1098" s="19" t="s">
        <v>11242</v>
      </c>
      <c r="Z1098" s="19" t="s">
        <v>11242</v>
      </c>
      <c r="AA1098" s="333" t="s">
        <v>8747</v>
      </c>
      <c r="AB1098" s="19"/>
      <c r="AC1098" s="19" t="s">
        <v>11242</v>
      </c>
      <c r="AD1098" s="19" t="s">
        <v>72</v>
      </c>
      <c r="AE1098" s="19" t="s">
        <v>49</v>
      </c>
      <c r="AF1098" s="19" t="s">
        <v>49</v>
      </c>
      <c r="AG1098" s="19" t="s">
        <v>72</v>
      </c>
      <c r="AH1098" s="19" t="s">
        <v>72</v>
      </c>
      <c r="AI1098" s="19" t="s">
        <v>180</v>
      </c>
      <c r="AJ1098" s="19">
        <v>0</v>
      </c>
      <c r="AK1098" s="19" t="s">
        <v>11242</v>
      </c>
      <c r="AL1098" s="45" t="s">
        <v>342</v>
      </c>
      <c r="AM1098" s="19"/>
      <c r="AN1098" s="425" t="s">
        <v>15508</v>
      </c>
      <c r="AO1098" s="683" t="s">
        <v>8725</v>
      </c>
      <c r="AP1098" s="368" t="s">
        <v>11249</v>
      </c>
      <c r="AQ1098" s="450">
        <v>44007</v>
      </c>
      <c r="AR1098" s="121" t="s">
        <v>15255</v>
      </c>
      <c r="AS1098" s="495"/>
      <c r="AT1098" s="495"/>
      <c r="AU1098" s="495"/>
      <c r="AV1098" s="495"/>
      <c r="AW1098" s="495"/>
      <c r="AX1098" s="495"/>
      <c r="AY1098" s="495"/>
      <c r="AZ1098" s="495"/>
      <c r="BA1098" s="495"/>
      <c r="BB1098" s="495"/>
      <c r="BC1098" s="495"/>
      <c r="BD1098" s="495"/>
    </row>
    <row r="1099" spans="1:56" ht="26.25" customHeight="1">
      <c r="A1099" s="96" t="s">
        <v>15509</v>
      </c>
      <c r="B1099" s="106" t="s">
        <v>15510</v>
      </c>
      <c r="C1099" s="362"/>
      <c r="D1099" s="106" t="s">
        <v>15511</v>
      </c>
      <c r="E1099" s="45" t="s">
        <v>77</v>
      </c>
      <c r="F1099" s="40" t="s">
        <v>77</v>
      </c>
      <c r="G1099" s="19"/>
      <c r="H1099" s="365"/>
      <c r="I1099" s="44"/>
      <c r="J1099" s="23"/>
      <c r="K1099" s="23"/>
      <c r="L1099" s="23"/>
      <c r="M1099" s="23"/>
      <c r="N1099" s="23"/>
      <c r="O1099" s="365" t="s">
        <v>11353</v>
      </c>
      <c r="P1099" s="365" t="s">
        <v>11353</v>
      </c>
      <c r="Q1099" s="365"/>
      <c r="R1099" s="45" t="s">
        <v>180</v>
      </c>
      <c r="S1099" s="18"/>
      <c r="T1099" s="18"/>
      <c r="U1099" s="18"/>
      <c r="V1099" s="411" t="s">
        <v>15512</v>
      </c>
      <c r="W1099" s="19"/>
      <c r="X1099" s="19"/>
      <c r="Y1099" s="19"/>
      <c r="Z1099" s="19"/>
      <c r="AA1099" s="19"/>
      <c r="AB1099" s="19"/>
      <c r="AC1099" s="19"/>
      <c r="AD1099" s="19"/>
      <c r="AE1099" s="19"/>
      <c r="AF1099" s="19"/>
      <c r="AG1099" s="19"/>
      <c r="AH1099" s="19"/>
      <c r="AI1099" s="19"/>
      <c r="AJ1099" s="19"/>
      <c r="AK1099" s="19"/>
      <c r="AL1099" s="19"/>
      <c r="AM1099" s="19"/>
      <c r="AN1099" s="367"/>
      <c r="AO1099" s="393" t="s">
        <v>15513</v>
      </c>
      <c r="AP1099" s="368" t="s">
        <v>11249</v>
      </c>
      <c r="AQ1099" s="450">
        <v>44000</v>
      </c>
      <c r="AR1099" s="121" t="s">
        <v>15514</v>
      </c>
      <c r="AS1099" s="495"/>
      <c r="AT1099" s="495"/>
      <c r="AU1099" s="495"/>
      <c r="AV1099" s="495"/>
      <c r="AW1099" s="495"/>
      <c r="AX1099" s="495"/>
      <c r="AY1099" s="495"/>
      <c r="AZ1099" s="495"/>
      <c r="BA1099" s="495"/>
      <c r="BB1099" s="495"/>
      <c r="BC1099" s="495"/>
      <c r="BD1099" s="495"/>
    </row>
    <row r="1100" spans="1:56" ht="26.25" customHeight="1">
      <c r="A1100" s="106" t="s">
        <v>15515</v>
      </c>
      <c r="B1100" s="106" t="s">
        <v>15510</v>
      </c>
      <c r="C1100" s="362"/>
      <c r="D1100" s="106" t="s">
        <v>15516</v>
      </c>
      <c r="E1100" s="45" t="s">
        <v>77</v>
      </c>
      <c r="F1100" s="40" t="s">
        <v>77</v>
      </c>
      <c r="G1100" s="19"/>
      <c r="H1100" s="224"/>
      <c r="I1100" s="44"/>
      <c r="J1100" s="23"/>
      <c r="K1100" s="23"/>
      <c r="L1100" s="23"/>
      <c r="M1100" s="23"/>
      <c r="N1100" s="23"/>
      <c r="O1100" s="78" t="s">
        <v>15517</v>
      </c>
      <c r="P1100" s="45" t="s">
        <v>15518</v>
      </c>
      <c r="Q1100" s="45"/>
      <c r="R1100" s="45" t="s">
        <v>180</v>
      </c>
      <c r="S1100" s="18"/>
      <c r="T1100" s="18"/>
      <c r="U1100" s="18"/>
      <c r="V1100" s="411" t="s">
        <v>15512</v>
      </c>
      <c r="W1100" s="19"/>
      <c r="X1100" s="19"/>
      <c r="Y1100" s="45" t="s">
        <v>15519</v>
      </c>
      <c r="Z1100" s="19"/>
      <c r="AA1100" s="19"/>
      <c r="AB1100" s="19"/>
      <c r="AC1100" s="19"/>
      <c r="AD1100" s="19"/>
      <c r="AE1100" s="19"/>
      <c r="AF1100" s="19"/>
      <c r="AG1100" s="19"/>
      <c r="AH1100" s="19"/>
      <c r="AI1100" s="19"/>
      <c r="AJ1100" s="19"/>
      <c r="AK1100" s="19"/>
      <c r="AL1100" s="19"/>
      <c r="AM1100" s="19"/>
      <c r="AN1100" s="367"/>
      <c r="AO1100" s="395" t="s">
        <v>8918</v>
      </c>
      <c r="AP1100" s="368" t="s">
        <v>11249</v>
      </c>
      <c r="AQ1100" s="450">
        <v>44011</v>
      </c>
      <c r="AR1100" s="121" t="s">
        <v>15483</v>
      </c>
      <c r="AS1100" s="495"/>
      <c r="AT1100" s="495"/>
      <c r="AU1100" s="495"/>
      <c r="AV1100" s="495"/>
      <c r="AW1100" s="495"/>
      <c r="AX1100" s="495"/>
      <c r="AY1100" s="495"/>
      <c r="AZ1100" s="495"/>
      <c r="BA1100" s="495"/>
      <c r="BB1100" s="495"/>
      <c r="BC1100" s="495"/>
      <c r="BD1100" s="495"/>
    </row>
    <row r="1101" spans="1:56" ht="26.25" customHeight="1">
      <c r="A1101" s="409" t="s">
        <v>15520</v>
      </c>
      <c r="B1101" s="409" t="s">
        <v>15521</v>
      </c>
      <c r="C1101" s="409"/>
      <c r="D1101" s="409" t="s">
        <v>15522</v>
      </c>
      <c r="E1101" s="714" t="s">
        <v>15523</v>
      </c>
      <c r="F1101" s="715" t="s">
        <v>15172</v>
      </c>
      <c r="G1101" s="716" t="s">
        <v>15524</v>
      </c>
      <c r="H1101" s="717"/>
      <c r="I1101" s="44"/>
      <c r="J1101" s="23"/>
      <c r="K1101" s="23"/>
      <c r="L1101" s="23"/>
      <c r="M1101" s="23"/>
      <c r="N1101" s="23"/>
      <c r="O1101" s="718" t="s">
        <v>15525</v>
      </c>
      <c r="P1101" s="719"/>
      <c r="Q1101" s="719"/>
      <c r="R1101" s="719"/>
      <c r="S1101" s="720"/>
      <c r="T1101" s="714" t="s">
        <v>15526</v>
      </c>
      <c r="U1101" s="720"/>
      <c r="V1101" s="721" t="s">
        <v>15527</v>
      </c>
      <c r="W1101" s="722"/>
      <c r="X1101" s="722"/>
      <c r="Y1101" s="714"/>
      <c r="Z1101" s="722"/>
      <c r="AA1101" s="722"/>
      <c r="AB1101" s="722"/>
      <c r="AC1101" s="722"/>
      <c r="AD1101" s="722"/>
      <c r="AE1101" s="722"/>
      <c r="AF1101" s="722"/>
      <c r="AG1101" s="722"/>
      <c r="AH1101" s="722"/>
      <c r="AI1101" s="722"/>
      <c r="AJ1101" s="722"/>
      <c r="AK1101" s="722"/>
      <c r="AL1101" s="719" t="s">
        <v>548</v>
      </c>
      <c r="AM1101" s="722"/>
      <c r="AN1101" s="723"/>
      <c r="AO1101" s="393" t="s">
        <v>15528</v>
      </c>
      <c r="AP1101" s="368" t="s">
        <v>11249</v>
      </c>
      <c r="AQ1101" s="512">
        <v>44017</v>
      </c>
      <c r="AR1101" s="724"/>
      <c r="AS1101" s="725"/>
      <c r="AT1101" s="725"/>
      <c r="AU1101" s="725"/>
      <c r="AV1101" s="725"/>
      <c r="AW1101" s="725"/>
      <c r="AX1101" s="725"/>
      <c r="AY1101" s="725"/>
      <c r="AZ1101" s="725"/>
      <c r="BA1101" s="725"/>
      <c r="BB1101" s="725"/>
      <c r="BC1101" s="725"/>
      <c r="BD1101" s="725"/>
    </row>
    <row r="1102" spans="1:56" ht="26.25" customHeight="1">
      <c r="A1102" s="380" t="s">
        <v>15529</v>
      </c>
      <c r="B1102" s="362" t="s">
        <v>15521</v>
      </c>
      <c r="C1102" s="362"/>
      <c r="D1102" s="362" t="s">
        <v>15530</v>
      </c>
      <c r="E1102" s="364"/>
      <c r="F1102" s="18"/>
      <c r="G1102" s="363"/>
      <c r="H1102" s="379"/>
      <c r="I1102" s="44"/>
      <c r="J1102" s="23"/>
      <c r="K1102" s="23"/>
      <c r="L1102" s="23"/>
      <c r="M1102" s="23"/>
      <c r="N1102" s="23"/>
      <c r="O1102" s="366" t="s">
        <v>15531</v>
      </c>
      <c r="P1102" s="365" t="s">
        <v>12856</v>
      </c>
      <c r="Q1102" s="365"/>
      <c r="R1102" s="365" t="s">
        <v>180</v>
      </c>
      <c r="S1102" s="375"/>
      <c r="T1102" s="375"/>
      <c r="U1102" s="375"/>
      <c r="V1102" s="392" t="s">
        <v>9001</v>
      </c>
      <c r="W1102" s="363"/>
      <c r="X1102" s="363"/>
      <c r="Y1102" s="375"/>
      <c r="Z1102" s="363"/>
      <c r="AA1102" s="363"/>
      <c r="AB1102" s="363"/>
      <c r="AC1102" s="363"/>
      <c r="AD1102" s="363"/>
      <c r="AE1102" s="363"/>
      <c r="AF1102" s="363"/>
      <c r="AG1102" s="363"/>
      <c r="AH1102" s="363"/>
      <c r="AI1102" s="363"/>
      <c r="AJ1102" s="363"/>
      <c r="AK1102" s="363"/>
      <c r="AL1102" s="365" t="s">
        <v>548</v>
      </c>
      <c r="AM1102" s="363"/>
      <c r="AN1102" s="595"/>
      <c r="AO1102" s="395" t="s">
        <v>9003</v>
      </c>
      <c r="AP1102" s="368" t="s">
        <v>11249</v>
      </c>
      <c r="AQ1102" s="462">
        <v>44000</v>
      </c>
      <c r="AR1102" s="463" t="s">
        <v>15403</v>
      </c>
      <c r="AS1102" s="464"/>
      <c r="AT1102" s="464"/>
      <c r="AU1102" s="464"/>
      <c r="AV1102" s="464"/>
      <c r="AW1102" s="464"/>
      <c r="AX1102" s="464"/>
      <c r="AY1102" s="464"/>
      <c r="AZ1102" s="464"/>
      <c r="BA1102" s="464"/>
      <c r="BB1102" s="464"/>
      <c r="BC1102" s="464"/>
      <c r="BD1102" s="464"/>
    </row>
    <row r="1103" spans="1:56" ht="26.25" customHeight="1">
      <c r="A1103" s="362" t="s">
        <v>15532</v>
      </c>
      <c r="B1103" s="362" t="s">
        <v>15521</v>
      </c>
      <c r="C1103" s="362"/>
      <c r="D1103" s="362" t="s">
        <v>15533</v>
      </c>
      <c r="E1103" s="364" t="s">
        <v>15534</v>
      </c>
      <c r="F1103" s="40" t="s">
        <v>15172</v>
      </c>
      <c r="G1103" s="394" t="s">
        <v>15535</v>
      </c>
      <c r="H1103" s="379"/>
      <c r="I1103" s="44"/>
      <c r="J1103" s="23"/>
      <c r="K1103" s="23"/>
      <c r="L1103" s="23"/>
      <c r="M1103" s="23"/>
      <c r="N1103" s="23"/>
      <c r="O1103" s="366" t="s">
        <v>15536</v>
      </c>
      <c r="P1103" s="365" t="s">
        <v>15537</v>
      </c>
      <c r="Q1103" s="365"/>
      <c r="R1103" s="365" t="s">
        <v>180</v>
      </c>
      <c r="S1103" s="375"/>
      <c r="T1103" s="375"/>
      <c r="U1103" s="375"/>
      <c r="V1103" s="392" t="s">
        <v>9001</v>
      </c>
      <c r="W1103" s="363"/>
      <c r="X1103" s="363"/>
      <c r="Y1103" s="364" t="s">
        <v>15538</v>
      </c>
      <c r="Z1103" s="363"/>
      <c r="AA1103" s="363"/>
      <c r="AB1103" s="363"/>
      <c r="AC1103" s="363"/>
      <c r="AD1103" s="363"/>
      <c r="AE1103" s="363"/>
      <c r="AF1103" s="363"/>
      <c r="AG1103" s="363"/>
      <c r="AH1103" s="363"/>
      <c r="AI1103" s="363"/>
      <c r="AJ1103" s="363"/>
      <c r="AK1103" s="363"/>
      <c r="AL1103" s="365" t="s">
        <v>548</v>
      </c>
      <c r="AM1103" s="363"/>
      <c r="AN1103" s="595"/>
      <c r="AO1103" s="395" t="s">
        <v>9003</v>
      </c>
      <c r="AP1103" s="368" t="s">
        <v>11249</v>
      </c>
      <c r="AQ1103" s="462">
        <v>43990</v>
      </c>
      <c r="AR1103" s="463" t="s">
        <v>15539</v>
      </c>
      <c r="AS1103" s="464"/>
      <c r="AT1103" s="464"/>
      <c r="AU1103" s="464"/>
      <c r="AV1103" s="464"/>
      <c r="AW1103" s="464"/>
      <c r="AX1103" s="464"/>
      <c r="AY1103" s="464"/>
      <c r="AZ1103" s="464"/>
      <c r="BA1103" s="464"/>
      <c r="BB1103" s="464"/>
      <c r="BC1103" s="464"/>
      <c r="BD1103" s="464"/>
    </row>
    <row r="1104" spans="1:56" ht="26.25" customHeight="1">
      <c r="A1104" s="362" t="s">
        <v>15540</v>
      </c>
      <c r="B1104" s="362" t="s">
        <v>15521</v>
      </c>
      <c r="C1104" s="362"/>
      <c r="D1104" s="362" t="s">
        <v>15541</v>
      </c>
      <c r="E1104" s="364" t="s">
        <v>15542</v>
      </c>
      <c r="F1104" s="40" t="s">
        <v>15543</v>
      </c>
      <c r="G1104" s="389" t="s">
        <v>15544</v>
      </c>
      <c r="H1104" s="726"/>
      <c r="I1104" s="44"/>
      <c r="J1104" s="23"/>
      <c r="K1104" s="23"/>
      <c r="L1104" s="23"/>
      <c r="M1104" s="23"/>
      <c r="N1104" s="23"/>
      <c r="O1104" s="727" t="s">
        <v>15545</v>
      </c>
      <c r="P1104" s="365" t="s">
        <v>15546</v>
      </c>
      <c r="Q1104" s="365"/>
      <c r="R1104" s="365" t="s">
        <v>180</v>
      </c>
      <c r="S1104" s="375"/>
      <c r="T1104" s="375"/>
      <c r="U1104" s="375"/>
      <c r="V1104" s="392" t="s">
        <v>9001</v>
      </c>
      <c r="W1104" s="363"/>
      <c r="X1104" s="363"/>
      <c r="Y1104" s="364" t="s">
        <v>15547</v>
      </c>
      <c r="Z1104" s="363"/>
      <c r="AA1104" s="363"/>
      <c r="AB1104" s="363"/>
      <c r="AC1104" s="363"/>
      <c r="AD1104" s="363"/>
      <c r="AE1104" s="363"/>
      <c r="AF1104" s="363"/>
      <c r="AG1104" s="363"/>
      <c r="AH1104" s="363"/>
      <c r="AI1104" s="363"/>
      <c r="AJ1104" s="363"/>
      <c r="AK1104" s="363"/>
      <c r="AL1104" s="365" t="s">
        <v>548</v>
      </c>
      <c r="AM1104" s="363"/>
      <c r="AN1104" s="595"/>
      <c r="AO1104" s="395" t="s">
        <v>9003</v>
      </c>
      <c r="AP1104" s="368" t="s">
        <v>11249</v>
      </c>
      <c r="AQ1104" s="462">
        <v>43990</v>
      </c>
      <c r="AR1104" s="463" t="s">
        <v>15548</v>
      </c>
      <c r="AS1104" s="464"/>
      <c r="AT1104" s="464"/>
      <c r="AU1104" s="464"/>
      <c r="AV1104" s="464"/>
      <c r="AW1104" s="464"/>
      <c r="AX1104" s="464"/>
      <c r="AY1104" s="464"/>
      <c r="AZ1104" s="464"/>
      <c r="BA1104" s="464"/>
      <c r="BB1104" s="464"/>
      <c r="BC1104" s="464"/>
      <c r="BD1104" s="464"/>
    </row>
    <row r="1105" spans="1:56" ht="26.25" customHeight="1">
      <c r="A1105" s="362" t="s">
        <v>15549</v>
      </c>
      <c r="B1105" s="362" t="s">
        <v>15521</v>
      </c>
      <c r="C1105" s="362"/>
      <c r="D1105" s="362" t="s">
        <v>15550</v>
      </c>
      <c r="E1105" s="364" t="s">
        <v>77</v>
      </c>
      <c r="F1105" s="40" t="s">
        <v>77</v>
      </c>
      <c r="G1105" s="423" t="s">
        <v>11311</v>
      </c>
      <c r="H1105" s="365"/>
      <c r="I1105" s="44"/>
      <c r="J1105" s="23"/>
      <c r="K1105" s="23"/>
      <c r="L1105" s="23"/>
      <c r="M1105" s="23"/>
      <c r="N1105" s="23"/>
      <c r="O1105" s="365" t="s">
        <v>11353</v>
      </c>
      <c r="P1105" s="365" t="s">
        <v>11353</v>
      </c>
      <c r="Q1105" s="365"/>
      <c r="R1105" s="365"/>
      <c r="S1105" s="375"/>
      <c r="T1105" s="375"/>
      <c r="U1105" s="375"/>
      <c r="V1105" s="392" t="s">
        <v>9001</v>
      </c>
      <c r="W1105" s="363"/>
      <c r="X1105" s="363"/>
      <c r="Y1105" s="364"/>
      <c r="Z1105" s="363"/>
      <c r="AA1105" s="363"/>
      <c r="AB1105" s="363"/>
      <c r="AC1105" s="363"/>
      <c r="AD1105" s="363"/>
      <c r="AE1105" s="363"/>
      <c r="AF1105" s="363"/>
      <c r="AG1105" s="363"/>
      <c r="AH1105" s="363"/>
      <c r="AI1105" s="363"/>
      <c r="AJ1105" s="363"/>
      <c r="AK1105" s="363"/>
      <c r="AL1105" s="365" t="s">
        <v>548</v>
      </c>
      <c r="AM1105" s="363"/>
      <c r="AN1105" s="595"/>
      <c r="AO1105" s="395" t="s">
        <v>9003</v>
      </c>
      <c r="AP1105" s="368" t="s">
        <v>11249</v>
      </c>
      <c r="AQ1105" s="462">
        <v>44011</v>
      </c>
      <c r="AR1105" s="463" t="s">
        <v>15551</v>
      </c>
      <c r="AS1105" s="464"/>
      <c r="AT1105" s="464"/>
      <c r="AU1105" s="464"/>
      <c r="AV1105" s="464"/>
      <c r="AW1105" s="464"/>
      <c r="AX1105" s="464"/>
      <c r="AY1105" s="464"/>
      <c r="AZ1105" s="464"/>
      <c r="BA1105" s="464"/>
      <c r="BB1105" s="464"/>
      <c r="BC1105" s="464"/>
      <c r="BD1105" s="464"/>
    </row>
    <row r="1106" spans="1:56" ht="26.25" customHeight="1">
      <c r="A1106" s="728" t="s">
        <v>15552</v>
      </c>
      <c r="B1106" s="728" t="s">
        <v>15521</v>
      </c>
      <c r="C1106" s="362"/>
      <c r="D1106" s="728" t="s">
        <v>15553</v>
      </c>
      <c r="E1106" s="729" t="s">
        <v>9018</v>
      </c>
      <c r="F1106" s="56"/>
      <c r="G1106" s="521"/>
      <c r="H1106" s="382"/>
      <c r="I1106" s="44"/>
      <c r="J1106" s="23"/>
      <c r="K1106" s="23"/>
      <c r="L1106" s="23"/>
      <c r="M1106" s="23"/>
      <c r="N1106" s="23"/>
      <c r="O1106" s="382"/>
      <c r="P1106" s="365"/>
      <c r="Q1106" s="365"/>
      <c r="R1106" s="521"/>
      <c r="S1106" s="522"/>
      <c r="T1106" s="522"/>
      <c r="U1106" s="522"/>
      <c r="V1106" s="730"/>
      <c r="W1106" s="521"/>
      <c r="X1106" s="521"/>
      <c r="Y1106" s="522"/>
      <c r="Z1106" s="521"/>
      <c r="AA1106" s="521"/>
      <c r="AB1106" s="521"/>
      <c r="AC1106" s="521"/>
      <c r="AD1106" s="521"/>
      <c r="AE1106" s="521"/>
      <c r="AF1106" s="521"/>
      <c r="AG1106" s="521"/>
      <c r="AH1106" s="521"/>
      <c r="AI1106" s="521"/>
      <c r="AJ1106" s="521"/>
      <c r="AK1106" s="521"/>
      <c r="AL1106" s="523"/>
      <c r="AM1106" s="521"/>
      <c r="AN1106" s="536"/>
      <c r="AO1106" s="731"/>
      <c r="AP1106" s="368"/>
      <c r="AQ1106" s="527"/>
      <c r="AR1106" s="538"/>
      <c r="AS1106" s="539"/>
      <c r="AT1106" s="539"/>
      <c r="AU1106" s="539"/>
      <c r="AV1106" s="539"/>
      <c r="AW1106" s="539"/>
      <c r="AX1106" s="539"/>
      <c r="AY1106" s="539"/>
      <c r="AZ1106" s="539"/>
      <c r="BA1106" s="539"/>
      <c r="BB1106" s="539"/>
      <c r="BC1106" s="539"/>
      <c r="BD1106" s="539"/>
    </row>
    <row r="1107" spans="1:56" ht="26.25" customHeight="1">
      <c r="A1107" s="728" t="s">
        <v>15554</v>
      </c>
      <c r="B1107" s="732" t="s">
        <v>9049</v>
      </c>
      <c r="C1107" s="362">
        <v>397</v>
      </c>
      <c r="D1107" s="732" t="s">
        <v>9068</v>
      </c>
      <c r="E1107" s="729" t="s">
        <v>15555</v>
      </c>
      <c r="F1107" s="56" t="s">
        <v>15172</v>
      </c>
      <c r="G1107" s="560" t="s">
        <v>9070</v>
      </c>
      <c r="H1107" s="382"/>
      <c r="I1107" s="44"/>
      <c r="J1107" s="23"/>
      <c r="K1107" s="23"/>
      <c r="L1107" s="23"/>
      <c r="M1107" s="23"/>
      <c r="N1107" s="23"/>
      <c r="O1107" s="382" t="s">
        <v>15556</v>
      </c>
      <c r="P1107" s="365" t="s">
        <v>15557</v>
      </c>
      <c r="Q1107" s="365"/>
      <c r="R1107" s="521" t="s">
        <v>180</v>
      </c>
      <c r="S1107" s="522" t="s">
        <v>9074</v>
      </c>
      <c r="T1107" s="522" t="s">
        <v>9075</v>
      </c>
      <c r="U1107" s="522">
        <v>2016</v>
      </c>
      <c r="V1107" s="730" t="s">
        <v>9076</v>
      </c>
      <c r="W1107" s="521" t="s">
        <v>9078</v>
      </c>
      <c r="X1107" s="521" t="s">
        <v>9079</v>
      </c>
      <c r="Y1107" s="522" t="s">
        <v>9080</v>
      </c>
      <c r="Z1107" s="521" t="s">
        <v>11242</v>
      </c>
      <c r="AA1107" s="521" t="s">
        <v>9081</v>
      </c>
      <c r="AB1107" s="521"/>
      <c r="AC1107" s="521" t="s">
        <v>1954</v>
      </c>
      <c r="AD1107" s="521" t="s">
        <v>72</v>
      </c>
      <c r="AE1107" s="521" t="s">
        <v>49</v>
      </c>
      <c r="AF1107" s="521" t="s">
        <v>49</v>
      </c>
      <c r="AG1107" s="521"/>
      <c r="AH1107" s="521"/>
      <c r="AI1107" s="521"/>
      <c r="AJ1107" s="521">
        <v>3</v>
      </c>
      <c r="AK1107" s="521" t="s">
        <v>11242</v>
      </c>
      <c r="AL1107" s="523" t="s">
        <v>548</v>
      </c>
      <c r="AM1107" s="521">
        <v>84</v>
      </c>
      <c r="AN1107" s="733" t="s">
        <v>9082</v>
      </c>
      <c r="AO1107" s="616" t="s">
        <v>15558</v>
      </c>
      <c r="AP1107" s="368" t="s">
        <v>11249</v>
      </c>
      <c r="AQ1107" s="527">
        <v>44007</v>
      </c>
      <c r="AR1107" s="538" t="s">
        <v>14849</v>
      </c>
      <c r="AS1107" s="539"/>
      <c r="AT1107" s="539"/>
      <c r="AU1107" s="539"/>
      <c r="AV1107" s="539"/>
      <c r="AW1107" s="539"/>
      <c r="AX1107" s="539"/>
      <c r="AY1107" s="539"/>
      <c r="AZ1107" s="539"/>
      <c r="BA1107" s="539"/>
      <c r="BB1107" s="539"/>
      <c r="BC1107" s="539"/>
      <c r="BD1107" s="539"/>
    </row>
    <row r="1108" spans="1:56" ht="26.25" customHeight="1">
      <c r="A1108" s="734" t="s">
        <v>15559</v>
      </c>
      <c r="B1108" s="530" t="s">
        <v>9049</v>
      </c>
      <c r="C1108" s="362">
        <v>396</v>
      </c>
      <c r="D1108" s="530" t="s">
        <v>15560</v>
      </c>
      <c r="E1108" s="559" t="s">
        <v>9054</v>
      </c>
      <c r="F1108" s="97" t="s">
        <v>13659</v>
      </c>
      <c r="G1108" s="735" t="s">
        <v>15561</v>
      </c>
      <c r="H1108" s="736"/>
      <c r="I1108" s="44"/>
      <c r="J1108" s="23"/>
      <c r="K1108" s="23"/>
      <c r="L1108" s="23"/>
      <c r="M1108" s="23"/>
      <c r="N1108" s="23"/>
      <c r="O1108" s="737" t="s">
        <v>15562</v>
      </c>
      <c r="P1108" s="363" t="s">
        <v>15563</v>
      </c>
      <c r="Q1108" s="363"/>
      <c r="R1108" s="559" t="s">
        <v>180</v>
      </c>
      <c r="S1108" s="738" t="s">
        <v>15564</v>
      </c>
      <c r="T1108" s="738" t="s">
        <v>9075</v>
      </c>
      <c r="U1108" s="738">
        <v>2001</v>
      </c>
      <c r="V1108" s="559" t="s">
        <v>15565</v>
      </c>
      <c r="W1108" s="559" t="s">
        <v>15566</v>
      </c>
      <c r="X1108" s="559" t="s">
        <v>11242</v>
      </c>
      <c r="Y1108" s="559" t="s">
        <v>15567</v>
      </c>
      <c r="Z1108" s="738" t="s">
        <v>15568</v>
      </c>
      <c r="AA1108" s="739" t="s">
        <v>15569</v>
      </c>
      <c r="AB1108" s="559"/>
      <c r="AC1108" s="559" t="s">
        <v>1954</v>
      </c>
      <c r="AD1108" s="559" t="s">
        <v>72</v>
      </c>
      <c r="AE1108" s="559" t="s">
        <v>49</v>
      </c>
      <c r="AF1108" s="559" t="s">
        <v>49</v>
      </c>
      <c r="AG1108" s="559" t="s">
        <v>15570</v>
      </c>
      <c r="AH1108" s="559" t="s">
        <v>15571</v>
      </c>
      <c r="AI1108" s="559"/>
      <c r="AJ1108" s="559">
        <v>3</v>
      </c>
      <c r="AK1108" s="559" t="s">
        <v>15572</v>
      </c>
      <c r="AL1108" s="559" t="s">
        <v>548</v>
      </c>
      <c r="AM1108" s="559">
        <v>501</v>
      </c>
      <c r="AN1108" s="740" t="s">
        <v>15573</v>
      </c>
      <c r="AO1108" s="741" t="s">
        <v>9061</v>
      </c>
      <c r="AP1108" s="368" t="s">
        <v>11249</v>
      </c>
      <c r="AQ1108" s="742">
        <v>43497</v>
      </c>
      <c r="AR1108" s="743" t="s">
        <v>12926</v>
      </c>
      <c r="AS1108" s="744"/>
      <c r="AT1108" s="744"/>
      <c r="AU1108" s="744"/>
      <c r="AV1108" s="744"/>
      <c r="AW1108" s="744"/>
      <c r="AX1108" s="744"/>
      <c r="AY1108" s="744"/>
      <c r="AZ1108" s="744"/>
      <c r="BA1108" s="744"/>
      <c r="BB1108" s="744"/>
      <c r="BC1108" s="744"/>
      <c r="BD1108" s="744"/>
    </row>
    <row r="1109" spans="1:56" ht="26.25" customHeight="1">
      <c r="A1109" s="362" t="s">
        <v>15574</v>
      </c>
      <c r="B1109" s="362" t="s">
        <v>15575</v>
      </c>
      <c r="C1109" s="362"/>
      <c r="D1109" s="362" t="s">
        <v>15576</v>
      </c>
      <c r="E1109" s="364" t="s">
        <v>9054</v>
      </c>
      <c r="F1109" s="40" t="s">
        <v>15577</v>
      </c>
      <c r="G1109" s="423" t="s">
        <v>15578</v>
      </c>
      <c r="H1109" s="736"/>
      <c r="I1109" s="44"/>
      <c r="J1109" s="23"/>
      <c r="K1109" s="23"/>
      <c r="L1109" s="23"/>
      <c r="M1109" s="23"/>
      <c r="N1109" s="23"/>
      <c r="O1109" s="737" t="s">
        <v>15579</v>
      </c>
      <c r="P1109" s="365" t="s">
        <v>15580</v>
      </c>
      <c r="Q1109" s="365"/>
      <c r="R1109" s="365" t="s">
        <v>12128</v>
      </c>
      <c r="S1109" s="364"/>
      <c r="T1109" s="364" t="s">
        <v>12921</v>
      </c>
      <c r="U1109" s="364">
        <v>2001</v>
      </c>
      <c r="V1109" s="375"/>
      <c r="W1109" s="363"/>
      <c r="X1109" s="363"/>
      <c r="Y1109" s="375"/>
      <c r="Z1109" s="363"/>
      <c r="AA1109" s="363"/>
      <c r="AB1109" s="363"/>
      <c r="AC1109" s="363"/>
      <c r="AD1109" s="363"/>
      <c r="AE1109" s="363"/>
      <c r="AF1109" s="363"/>
      <c r="AG1109" s="363"/>
      <c r="AH1109" s="363"/>
      <c r="AI1109" s="363"/>
      <c r="AJ1109" s="363"/>
      <c r="AK1109" s="363"/>
      <c r="AL1109" s="365" t="s">
        <v>548</v>
      </c>
      <c r="AM1109" s="363"/>
      <c r="AN1109" s="595"/>
      <c r="AO1109" s="616" t="s">
        <v>15558</v>
      </c>
      <c r="AP1109" s="368" t="s">
        <v>11249</v>
      </c>
      <c r="AQ1109" s="462">
        <v>44007</v>
      </c>
      <c r="AR1109" s="463" t="s">
        <v>14849</v>
      </c>
      <c r="AS1109" s="464"/>
      <c r="AT1109" s="464"/>
      <c r="AU1109" s="464"/>
      <c r="AV1109" s="464"/>
      <c r="AW1109" s="464"/>
      <c r="AX1109" s="464"/>
      <c r="AY1109" s="464"/>
      <c r="AZ1109" s="464"/>
      <c r="BA1109" s="464"/>
      <c r="BB1109" s="464"/>
      <c r="BC1109" s="464"/>
      <c r="BD1109" s="464"/>
    </row>
    <row r="1110" spans="1:56" ht="26.25" customHeight="1">
      <c r="A1110" s="106" t="s">
        <v>15581</v>
      </c>
      <c r="B1110" s="106" t="s">
        <v>9084</v>
      </c>
      <c r="C1110" s="362"/>
      <c r="D1110" s="106" t="s">
        <v>15582</v>
      </c>
      <c r="E1110" s="45" t="s">
        <v>15583</v>
      </c>
      <c r="F1110" s="40" t="s">
        <v>15584</v>
      </c>
      <c r="G1110" s="394" t="s">
        <v>15585</v>
      </c>
      <c r="H1110" s="224"/>
      <c r="I1110" s="44"/>
      <c r="J1110" s="23"/>
      <c r="K1110" s="23"/>
      <c r="L1110" s="23"/>
      <c r="M1110" s="23"/>
      <c r="N1110" s="23"/>
      <c r="O1110" s="78" t="s">
        <v>15586</v>
      </c>
      <c r="P1110" s="45" t="s">
        <v>2161</v>
      </c>
      <c r="Q1110" s="45"/>
      <c r="R1110" s="45" t="s">
        <v>12128</v>
      </c>
      <c r="S1110" s="18"/>
      <c r="T1110" s="18"/>
      <c r="U1110" s="18"/>
      <c r="V1110" s="392" t="s">
        <v>15587</v>
      </c>
      <c r="W1110" s="19"/>
      <c r="X1110" s="19"/>
      <c r="Y1110" s="45" t="s">
        <v>15588</v>
      </c>
      <c r="Z1110" s="19"/>
      <c r="AA1110" s="19"/>
      <c r="AB1110" s="19"/>
      <c r="AC1110" s="45" t="s">
        <v>15589</v>
      </c>
      <c r="AD1110" s="19"/>
      <c r="AE1110" s="19"/>
      <c r="AF1110" s="19"/>
      <c r="AG1110" s="19"/>
      <c r="AH1110" s="19"/>
      <c r="AI1110" s="19"/>
      <c r="AJ1110" s="19"/>
      <c r="AK1110" s="19"/>
      <c r="AL1110" s="45" t="s">
        <v>342</v>
      </c>
      <c r="AM1110" s="19"/>
      <c r="AN1110" s="376" t="s">
        <v>15590</v>
      </c>
      <c r="AO1110" s="683" t="s">
        <v>9132</v>
      </c>
      <c r="AP1110" s="368" t="s">
        <v>11249</v>
      </c>
      <c r="AQ1110" s="450">
        <v>43990</v>
      </c>
      <c r="AR1110" s="121" t="s">
        <v>15591</v>
      </c>
      <c r="AS1110" s="495"/>
      <c r="AT1110" s="495"/>
      <c r="AU1110" s="495"/>
      <c r="AV1110" s="495"/>
      <c r="AW1110" s="495"/>
      <c r="AX1110" s="495"/>
      <c r="AY1110" s="495"/>
      <c r="AZ1110" s="495"/>
      <c r="BA1110" s="495"/>
      <c r="BB1110" s="495"/>
      <c r="BC1110" s="495"/>
      <c r="BD1110" s="495"/>
    </row>
    <row r="1111" spans="1:56" ht="26.25" customHeight="1">
      <c r="A1111" s="745" t="s">
        <v>15592</v>
      </c>
      <c r="B1111" s="745" t="s">
        <v>9084</v>
      </c>
      <c r="C1111" s="443">
        <v>867</v>
      </c>
      <c r="D1111" s="745" t="s">
        <v>9213</v>
      </c>
      <c r="E1111" s="267"/>
      <c r="F1111" s="63"/>
      <c r="G1111" s="63"/>
      <c r="H1111" s="444" t="s">
        <v>15593</v>
      </c>
      <c r="I1111" s="44"/>
      <c r="J1111" s="23"/>
      <c r="K1111" s="23"/>
      <c r="L1111" s="23"/>
      <c r="M1111" s="23"/>
      <c r="N1111" s="23"/>
      <c r="O1111" s="444"/>
      <c r="P1111" s="444" t="s">
        <v>15594</v>
      </c>
      <c r="Q1111" s="444" t="s">
        <v>15595</v>
      </c>
      <c r="R1111" s="63"/>
      <c r="S1111" s="63"/>
      <c r="T1111" s="400"/>
      <c r="U1111" s="400"/>
      <c r="V1111" s="455" t="s">
        <v>15596</v>
      </c>
      <c r="W1111" s="400"/>
      <c r="X1111" s="400"/>
      <c r="Y1111" s="400"/>
      <c r="Z1111" s="400"/>
      <c r="AA1111" s="455"/>
      <c r="AB1111" s="400"/>
      <c r="AC1111" s="400"/>
      <c r="AD1111" s="445"/>
      <c r="AE1111" s="446"/>
      <c r="AF1111" s="447"/>
      <c r="AG1111" s="447"/>
      <c r="AH1111" s="447"/>
      <c r="AI1111" s="447"/>
      <c r="AJ1111" s="447"/>
      <c r="AK1111" s="447"/>
      <c r="AL1111" s="448" t="s">
        <v>342</v>
      </c>
      <c r="AM1111" s="448"/>
      <c r="AN1111" s="746" t="s">
        <v>15597</v>
      </c>
      <c r="AO1111" s="449" t="s">
        <v>9132</v>
      </c>
      <c r="AP1111" s="368" t="s">
        <v>11249</v>
      </c>
      <c r="AQ1111" s="450">
        <v>44053</v>
      </c>
      <c r="AR1111" s="448" t="s">
        <v>39</v>
      </c>
    </row>
    <row r="1112" spans="1:56" ht="26.25" customHeight="1">
      <c r="A1112" s="106" t="s">
        <v>15598</v>
      </c>
      <c r="B1112" s="106" t="s">
        <v>9084</v>
      </c>
      <c r="C1112" s="362"/>
      <c r="D1112" s="106" t="s">
        <v>15599</v>
      </c>
      <c r="E1112" s="45" t="s">
        <v>15600</v>
      </c>
      <c r="F1112" s="40" t="s">
        <v>15601</v>
      </c>
      <c r="G1112" s="62" t="s">
        <v>15602</v>
      </c>
      <c r="H1112" s="45"/>
      <c r="I1112" s="44"/>
      <c r="J1112" s="23"/>
      <c r="K1112" s="23"/>
      <c r="L1112" s="23"/>
      <c r="M1112" s="23"/>
      <c r="N1112" s="23"/>
      <c r="O1112" s="45"/>
      <c r="P1112" s="45"/>
      <c r="Q1112" s="45"/>
      <c r="R1112" s="45"/>
      <c r="S1112" s="18"/>
      <c r="T1112" s="18"/>
      <c r="U1112" s="18"/>
      <c r="V1112" s="392" t="s">
        <v>15587</v>
      </c>
      <c r="W1112" s="19"/>
      <c r="X1112" s="19"/>
      <c r="Y1112" s="45"/>
      <c r="Z1112" s="19"/>
      <c r="AA1112" s="19"/>
      <c r="AB1112" s="19"/>
      <c r="AC1112" s="45" t="s">
        <v>15589</v>
      </c>
      <c r="AD1112" s="19"/>
      <c r="AE1112" s="19"/>
      <c r="AF1112" s="19"/>
      <c r="AG1112" s="19"/>
      <c r="AH1112" s="19"/>
      <c r="AI1112" s="19"/>
      <c r="AJ1112" s="19"/>
      <c r="AK1112" s="19"/>
      <c r="AL1112" s="19"/>
      <c r="AM1112" s="19"/>
      <c r="AN1112" s="376" t="s">
        <v>15603</v>
      </c>
      <c r="AO1112" s="683" t="s">
        <v>9132</v>
      </c>
      <c r="AP1112" s="368" t="s">
        <v>11249</v>
      </c>
      <c r="AQ1112" s="450">
        <v>43990</v>
      </c>
      <c r="AR1112" s="121" t="s">
        <v>15604</v>
      </c>
      <c r="AS1112" s="495"/>
      <c r="AT1112" s="495"/>
      <c r="AU1112" s="495"/>
      <c r="AV1112" s="495"/>
      <c r="AW1112" s="495"/>
      <c r="AX1112" s="495"/>
      <c r="AY1112" s="495"/>
      <c r="AZ1112" s="495"/>
      <c r="BA1112" s="495"/>
      <c r="BB1112" s="495"/>
      <c r="BC1112" s="495"/>
      <c r="BD1112" s="495"/>
    </row>
    <row r="1113" spans="1:56" ht="26.25" customHeight="1">
      <c r="A1113" s="113" t="s">
        <v>15605</v>
      </c>
      <c r="B1113" s="113" t="s">
        <v>9084</v>
      </c>
      <c r="C1113" s="362">
        <v>395</v>
      </c>
      <c r="D1113" s="113" t="s">
        <v>15606</v>
      </c>
      <c r="E1113" s="19" t="s">
        <v>13504</v>
      </c>
      <c r="F1113" s="18" t="s">
        <v>77</v>
      </c>
      <c r="G1113" s="19" t="s">
        <v>49</v>
      </c>
      <c r="H1113" s="224"/>
      <c r="I1113" s="44"/>
      <c r="J1113" s="23"/>
      <c r="K1113" s="23"/>
      <c r="L1113" s="23"/>
      <c r="M1113" s="23"/>
      <c r="N1113" s="23"/>
      <c r="O1113" s="78" t="s">
        <v>15607</v>
      </c>
      <c r="P1113" s="19" t="s">
        <v>15608</v>
      </c>
      <c r="Q1113" s="19"/>
      <c r="R1113" s="19" t="s">
        <v>180</v>
      </c>
      <c r="S1113" s="18" t="s">
        <v>15609</v>
      </c>
      <c r="T1113" s="18" t="s">
        <v>12921</v>
      </c>
      <c r="U1113" s="18">
        <v>2015</v>
      </c>
      <c r="V1113" s="78" t="s">
        <v>15610</v>
      </c>
      <c r="W1113" s="19" t="s">
        <v>11242</v>
      </c>
      <c r="X1113" s="19" t="s">
        <v>11242</v>
      </c>
      <c r="Y1113" s="19" t="s">
        <v>11242</v>
      </c>
      <c r="Z1113" s="19" t="s">
        <v>11242</v>
      </c>
      <c r="AA1113" s="19" t="s">
        <v>15611</v>
      </c>
      <c r="AB1113" s="333"/>
      <c r="AC1113" s="45" t="s">
        <v>15589</v>
      </c>
      <c r="AD1113" s="19"/>
      <c r="AE1113" s="19"/>
      <c r="AF1113" s="19"/>
      <c r="AG1113" s="19"/>
      <c r="AH1113" s="19"/>
      <c r="AI1113" s="333"/>
      <c r="AJ1113" s="19"/>
      <c r="AK1113" s="18"/>
      <c r="AL1113" s="45" t="s">
        <v>342</v>
      </c>
      <c r="AM1113" s="19"/>
      <c r="AN1113" s="425" t="s">
        <v>15612</v>
      </c>
      <c r="AO1113" s="683" t="s">
        <v>9132</v>
      </c>
      <c r="AP1113" s="368" t="s">
        <v>11249</v>
      </c>
      <c r="AQ1113" s="403">
        <v>43998</v>
      </c>
      <c r="AR1113" s="121" t="s">
        <v>15613</v>
      </c>
      <c r="AS1113" s="495"/>
      <c r="AT1113" s="495"/>
      <c r="AU1113" s="495"/>
      <c r="AV1113" s="495"/>
      <c r="AW1113" s="495"/>
      <c r="AX1113" s="495"/>
      <c r="AY1113" s="495"/>
      <c r="AZ1113" s="495"/>
      <c r="BA1113" s="495"/>
      <c r="BB1113" s="495"/>
      <c r="BC1113" s="495"/>
      <c r="BD1113" s="495"/>
    </row>
    <row r="1114" spans="1:56" ht="26.25" customHeight="1">
      <c r="A1114" s="106" t="s">
        <v>15614</v>
      </c>
      <c r="B1114" s="106" t="s">
        <v>15615</v>
      </c>
      <c r="C1114" s="362"/>
      <c r="D1114" s="106" t="s">
        <v>15616</v>
      </c>
      <c r="E1114" s="45" t="s">
        <v>77</v>
      </c>
      <c r="F1114" s="40" t="s">
        <v>77</v>
      </c>
      <c r="G1114" s="19"/>
      <c r="H1114" s="224"/>
      <c r="I1114" s="44"/>
      <c r="J1114" s="23"/>
      <c r="K1114" s="23"/>
      <c r="L1114" s="23"/>
      <c r="M1114" s="23"/>
      <c r="N1114" s="23"/>
      <c r="O1114" s="78" t="s">
        <v>15617</v>
      </c>
      <c r="P1114" s="45" t="s">
        <v>15618</v>
      </c>
      <c r="Q1114" s="45"/>
      <c r="R1114" s="45" t="s">
        <v>12128</v>
      </c>
      <c r="S1114" s="18"/>
      <c r="T1114" s="18"/>
      <c r="U1114" s="18"/>
      <c r="V1114" s="392" t="s">
        <v>15587</v>
      </c>
      <c r="W1114" s="19"/>
      <c r="X1114" s="19"/>
      <c r="Y1114" s="45" t="s">
        <v>15619</v>
      </c>
      <c r="Z1114" s="19"/>
      <c r="AA1114" s="19"/>
      <c r="AB1114" s="19"/>
      <c r="AC1114" s="45" t="s">
        <v>15589</v>
      </c>
      <c r="AD1114" s="19"/>
      <c r="AE1114" s="19"/>
      <c r="AF1114" s="19"/>
      <c r="AG1114" s="19"/>
      <c r="AH1114" s="19"/>
      <c r="AI1114" s="19"/>
      <c r="AJ1114" s="19"/>
      <c r="AK1114" s="19"/>
      <c r="AL1114" s="45" t="s">
        <v>342</v>
      </c>
      <c r="AM1114" s="19"/>
      <c r="AN1114" s="367"/>
      <c r="AO1114" s="677" t="s">
        <v>15620</v>
      </c>
      <c r="AP1114" s="368" t="s">
        <v>11249</v>
      </c>
      <c r="AQ1114" s="450">
        <v>44011</v>
      </c>
      <c r="AR1114" s="121" t="s">
        <v>15621</v>
      </c>
      <c r="AS1114" s="495"/>
      <c r="AT1114" s="495"/>
      <c r="AU1114" s="495"/>
      <c r="AV1114" s="495"/>
      <c r="AW1114" s="495"/>
      <c r="AX1114" s="495"/>
      <c r="AY1114" s="495"/>
      <c r="AZ1114" s="495"/>
      <c r="BA1114" s="495"/>
      <c r="BB1114" s="495"/>
      <c r="BC1114" s="495"/>
      <c r="BD1114" s="495"/>
    </row>
    <row r="1115" spans="1:56" ht="26.25" customHeight="1">
      <c r="A1115" s="398" t="s">
        <v>15622</v>
      </c>
      <c r="B1115" s="442"/>
      <c r="C1115" s="442"/>
      <c r="D1115" s="398" t="s">
        <v>15623</v>
      </c>
      <c r="E1115" s="63"/>
      <c r="F1115" s="617"/>
      <c r="G1115" s="41" t="s">
        <v>11311</v>
      </c>
      <c r="H1115" s="747"/>
      <c r="I1115" s="44"/>
      <c r="J1115" s="23"/>
      <c r="K1115" s="23"/>
      <c r="L1115" s="23"/>
      <c r="M1115" s="23"/>
      <c r="N1115" s="23"/>
      <c r="O1115" s="109" t="s">
        <v>15624</v>
      </c>
      <c r="P1115" s="114" t="s">
        <v>14876</v>
      </c>
      <c r="Q1115" s="114"/>
      <c r="R1115" s="63"/>
      <c r="S1115" s="63"/>
      <c r="T1115" s="63"/>
      <c r="U1115" s="63"/>
      <c r="V1115" s="63"/>
      <c r="W1115" s="63"/>
      <c r="X1115" s="63"/>
      <c r="Y1115" s="63"/>
      <c r="Z1115" s="63"/>
      <c r="AA1115" s="63"/>
      <c r="AB1115" s="63"/>
      <c r="AC1115" s="63"/>
      <c r="AD1115" s="63"/>
      <c r="AE1115" s="400"/>
      <c r="AF1115" s="400"/>
      <c r="AG1115" s="400"/>
      <c r="AH1115" s="400"/>
      <c r="AI1115" s="400"/>
      <c r="AJ1115" s="400"/>
      <c r="AK1115" s="400"/>
      <c r="AL1115" s="400"/>
      <c r="AM1115" s="400"/>
      <c r="AN1115" s="402"/>
      <c r="AO1115" s="402"/>
      <c r="AP1115" s="368" t="s">
        <v>11249</v>
      </c>
      <c r="AQ1115" s="403">
        <v>43891</v>
      </c>
      <c r="AR1115" s="121" t="s">
        <v>11400</v>
      </c>
      <c r="AS1115" s="495"/>
      <c r="AT1115" s="495"/>
      <c r="AU1115" s="495"/>
      <c r="AV1115" s="495"/>
      <c r="AW1115" s="495"/>
      <c r="AX1115" s="495"/>
      <c r="AY1115" s="495"/>
      <c r="AZ1115" s="495"/>
      <c r="BA1115" s="495"/>
      <c r="BB1115" s="495"/>
      <c r="BC1115" s="495"/>
      <c r="BD1115" s="495"/>
    </row>
    <row r="1116" spans="1:56" ht="26.25" customHeight="1">
      <c r="A1116" s="424"/>
      <c r="B1116" s="424"/>
      <c r="C1116" s="424"/>
      <c r="D1116" s="424"/>
      <c r="E1116" s="424"/>
      <c r="F1116" s="424"/>
      <c r="G1116" s="424"/>
      <c r="H1116" s="424"/>
      <c r="I1116" s="424"/>
      <c r="J1116" s="424"/>
      <c r="K1116" s="424"/>
      <c r="L1116" s="424"/>
      <c r="M1116" s="424"/>
      <c r="N1116" s="424"/>
      <c r="O1116" s="424"/>
      <c r="P1116" s="424"/>
      <c r="Q1116" s="424"/>
      <c r="R1116" s="424"/>
      <c r="S1116" s="424"/>
      <c r="T1116" s="424"/>
      <c r="U1116" s="424"/>
      <c r="V1116" s="424"/>
      <c r="W1116" s="424"/>
      <c r="X1116" s="424"/>
      <c r="Y1116" s="424"/>
      <c r="Z1116" s="424"/>
      <c r="AA1116" s="424"/>
      <c r="AB1116" s="424"/>
      <c r="AC1116" s="424"/>
      <c r="AD1116" s="424"/>
      <c r="AE1116" s="424"/>
      <c r="AF1116" s="424"/>
      <c r="AG1116" s="424"/>
      <c r="AH1116" s="424"/>
      <c r="AI1116" s="424"/>
      <c r="AJ1116" s="424"/>
      <c r="AK1116" s="424"/>
      <c r="AL1116" s="424"/>
      <c r="AM1116" s="424"/>
      <c r="AN1116" s="748"/>
      <c r="AO1116" s="748"/>
      <c r="AP1116" s="368" t="s">
        <v>11249</v>
      </c>
      <c r="AQ1116" s="749"/>
      <c r="AR1116" s="750"/>
      <c r="AS1116" s="751"/>
      <c r="AT1116" s="751"/>
      <c r="AU1116" s="751"/>
      <c r="AV1116" s="751"/>
      <c r="AW1116" s="751"/>
      <c r="AX1116" s="751"/>
      <c r="AY1116" s="751"/>
      <c r="AZ1116" s="751"/>
      <c r="BA1116" s="751"/>
      <c r="BB1116" s="751"/>
      <c r="BC1116" s="751"/>
      <c r="BD1116" s="751"/>
    </row>
    <row r="1117" spans="1:56" ht="26.25" customHeight="1">
      <c r="A1117" s="398" t="s">
        <v>15625</v>
      </c>
      <c r="B1117" s="398" t="s">
        <v>8166</v>
      </c>
      <c r="C1117" s="442"/>
      <c r="D1117" s="398" t="s">
        <v>15626</v>
      </c>
      <c r="E1117" s="63"/>
      <c r="F1117" s="617"/>
      <c r="G1117" s="267"/>
      <c r="H1117" s="63"/>
      <c r="I1117" s="114">
        <v>2020</v>
      </c>
      <c r="J1117" s="114">
        <v>14.5</v>
      </c>
      <c r="K1117" s="114"/>
      <c r="L1117" s="114">
        <v>14.5</v>
      </c>
      <c r="M1117" s="114">
        <v>14.5</v>
      </c>
      <c r="N1117" s="114">
        <v>14.5</v>
      </c>
      <c r="O1117" s="63"/>
      <c r="P1117" s="63"/>
      <c r="Q1117" s="63"/>
      <c r="R1117" s="63"/>
      <c r="S1117" s="63"/>
      <c r="T1117" s="63"/>
      <c r="U1117" s="63"/>
      <c r="V1117" s="63"/>
      <c r="W1117" s="63"/>
      <c r="X1117" s="63"/>
      <c r="Y1117" s="63"/>
      <c r="Z1117" s="63"/>
      <c r="AA1117" s="63"/>
      <c r="AB1117" s="63"/>
      <c r="AC1117" s="63"/>
      <c r="AD1117" s="63"/>
      <c r="AE1117" s="400"/>
      <c r="AF1117" s="400"/>
      <c r="AG1117" s="400"/>
      <c r="AH1117" s="400"/>
      <c r="AI1117" s="400"/>
      <c r="AJ1117" s="400"/>
      <c r="AK1117" s="400"/>
      <c r="AL1117" s="400"/>
      <c r="AM1117" s="400"/>
      <c r="AN1117" s="402"/>
      <c r="AO1117" s="402"/>
      <c r="AP1117" s="368" t="s">
        <v>11249</v>
      </c>
      <c r="AQ1117" s="446"/>
      <c r="AR1117" s="447"/>
      <c r="AS1117" s="404"/>
      <c r="AT1117" s="404"/>
      <c r="AU1117" s="404"/>
      <c r="AV1117" s="404"/>
      <c r="AW1117" s="404"/>
      <c r="AX1117" s="404"/>
      <c r="AY1117" s="404"/>
      <c r="AZ1117" s="404"/>
      <c r="BA1117" s="404"/>
      <c r="BB1117" s="404"/>
      <c r="BC1117" s="404"/>
      <c r="BD1117" s="404"/>
    </row>
    <row r="1118" spans="1:56" ht="26.25" customHeight="1">
      <c r="A1118" s="398" t="s">
        <v>15627</v>
      </c>
      <c r="B1118" s="398" t="s">
        <v>8166</v>
      </c>
      <c r="C1118" s="442"/>
      <c r="D1118" s="398" t="s">
        <v>8207</v>
      </c>
      <c r="E1118" s="63"/>
      <c r="F1118" s="617"/>
      <c r="G1118" s="267"/>
      <c r="H1118" s="63"/>
      <c r="I1118" s="114">
        <v>2020</v>
      </c>
      <c r="J1118" s="114">
        <v>15</v>
      </c>
      <c r="K1118" s="114"/>
      <c r="L1118" s="114">
        <v>15</v>
      </c>
      <c r="M1118" s="114">
        <v>2.82</v>
      </c>
      <c r="N1118" s="114">
        <v>2.82</v>
      </c>
      <c r="O1118" s="63"/>
      <c r="P1118" s="63"/>
      <c r="Q1118" s="63"/>
      <c r="R1118" s="63"/>
      <c r="S1118" s="63"/>
      <c r="T1118" s="63"/>
      <c r="U1118" s="63"/>
      <c r="V1118" s="63"/>
      <c r="W1118" s="63"/>
      <c r="X1118" s="63"/>
      <c r="Y1118" s="63"/>
      <c r="Z1118" s="63"/>
      <c r="AA1118" s="63"/>
      <c r="AB1118" s="63"/>
      <c r="AC1118" s="63"/>
      <c r="AD1118" s="63"/>
      <c r="AE1118" s="400"/>
      <c r="AF1118" s="400"/>
      <c r="AG1118" s="400"/>
      <c r="AH1118" s="400"/>
      <c r="AI1118" s="400"/>
      <c r="AJ1118" s="400"/>
      <c r="AK1118" s="400"/>
      <c r="AL1118" s="400"/>
      <c r="AM1118" s="400"/>
      <c r="AN1118" s="402"/>
      <c r="AO1118" s="402"/>
      <c r="AP1118" s="368" t="s">
        <v>11249</v>
      </c>
      <c r="AQ1118" s="446"/>
      <c r="AR1118" s="447"/>
      <c r="AS1118" s="404"/>
      <c r="AT1118" s="404"/>
      <c r="AU1118" s="404"/>
      <c r="AV1118" s="404"/>
      <c r="AW1118" s="404"/>
      <c r="AX1118" s="404"/>
      <c r="AY1118" s="404"/>
      <c r="AZ1118" s="404"/>
      <c r="BA1118" s="404"/>
      <c r="BB1118" s="404"/>
      <c r="BC1118" s="404"/>
      <c r="BD1118" s="404"/>
    </row>
    <row r="1119" spans="1:56" ht="26.25" customHeight="1">
      <c r="A1119" s="398" t="s">
        <v>15628</v>
      </c>
      <c r="B1119" s="398" t="s">
        <v>8166</v>
      </c>
      <c r="C1119" s="399"/>
      <c r="D1119" s="398" t="s">
        <v>15629</v>
      </c>
      <c r="E1119" s="400"/>
      <c r="F1119" s="401"/>
      <c r="G1119" s="752"/>
      <c r="H1119" s="400"/>
      <c r="I1119" s="114">
        <v>2020</v>
      </c>
      <c r="J1119" s="114"/>
      <c r="K1119" s="114"/>
      <c r="L1119" s="114"/>
      <c r="M1119" s="114">
        <v>7.3</v>
      </c>
      <c r="N1119" s="114">
        <v>7.3</v>
      </c>
      <c r="O1119" s="400"/>
      <c r="P1119" s="400"/>
      <c r="Q1119" s="400"/>
      <c r="R1119" s="400"/>
      <c r="S1119" s="400"/>
      <c r="T1119" s="400"/>
      <c r="U1119" s="400"/>
      <c r="V1119" s="400"/>
      <c r="W1119" s="400"/>
      <c r="X1119" s="400"/>
      <c r="Y1119" s="400"/>
      <c r="Z1119" s="400"/>
      <c r="AA1119" s="400"/>
      <c r="AB1119" s="400"/>
      <c r="AC1119" s="400"/>
      <c r="AD1119" s="400"/>
      <c r="AE1119" s="400"/>
      <c r="AF1119" s="400"/>
      <c r="AG1119" s="400"/>
      <c r="AH1119" s="400"/>
      <c r="AI1119" s="400"/>
      <c r="AJ1119" s="400"/>
      <c r="AK1119" s="400"/>
      <c r="AL1119" s="400"/>
      <c r="AM1119" s="400"/>
      <c r="AN1119" s="402"/>
      <c r="AO1119" s="402"/>
      <c r="AP1119" s="368" t="s">
        <v>11249</v>
      </c>
      <c r="AQ1119" s="446"/>
      <c r="AR1119" s="447"/>
      <c r="AS1119" s="404"/>
      <c r="AT1119" s="404"/>
      <c r="AU1119" s="404"/>
      <c r="AV1119" s="404"/>
      <c r="AW1119" s="404"/>
      <c r="AX1119" s="404"/>
      <c r="AY1119" s="404"/>
      <c r="AZ1119" s="404"/>
      <c r="BA1119" s="404"/>
      <c r="BB1119" s="404"/>
      <c r="BC1119" s="404"/>
      <c r="BD1119" s="404"/>
    </row>
    <row r="1120" spans="1:56" ht="26.25" customHeight="1">
      <c r="A1120" s="398" t="s">
        <v>15630</v>
      </c>
      <c r="B1120" s="398" t="s">
        <v>8166</v>
      </c>
      <c r="C1120" s="399"/>
      <c r="D1120" s="398" t="s">
        <v>15631</v>
      </c>
      <c r="E1120" s="400"/>
      <c r="F1120" s="401"/>
      <c r="G1120" s="752"/>
      <c r="H1120" s="400"/>
      <c r="I1120" s="114">
        <v>2020</v>
      </c>
      <c r="J1120" s="114"/>
      <c r="K1120" s="114"/>
      <c r="L1120" s="114"/>
      <c r="M1120" s="114">
        <v>5.6</v>
      </c>
      <c r="N1120" s="114">
        <v>5.6</v>
      </c>
      <c r="O1120" s="400"/>
      <c r="P1120" s="400"/>
      <c r="Q1120" s="400"/>
      <c r="R1120" s="400"/>
      <c r="S1120" s="400"/>
      <c r="T1120" s="400"/>
      <c r="U1120" s="400"/>
      <c r="V1120" s="400"/>
      <c r="W1120" s="400"/>
      <c r="X1120" s="400"/>
      <c r="Y1120" s="400"/>
      <c r="Z1120" s="400"/>
      <c r="AA1120" s="400"/>
      <c r="AB1120" s="400"/>
      <c r="AC1120" s="400"/>
      <c r="AD1120" s="400"/>
      <c r="AE1120" s="400"/>
      <c r="AF1120" s="400"/>
      <c r="AG1120" s="400"/>
      <c r="AH1120" s="400"/>
      <c r="AI1120" s="400"/>
      <c r="AJ1120" s="400"/>
      <c r="AK1120" s="400"/>
      <c r="AL1120" s="400"/>
      <c r="AM1120" s="400"/>
      <c r="AN1120" s="402"/>
      <c r="AO1120" s="402"/>
      <c r="AP1120" s="368" t="s">
        <v>11249</v>
      </c>
      <c r="AQ1120" s="403"/>
      <c r="AR1120" s="121"/>
      <c r="AS1120" s="404"/>
      <c r="AT1120" s="404"/>
      <c r="AU1120" s="404"/>
      <c r="AV1120" s="404"/>
      <c r="AW1120" s="404"/>
      <c r="AX1120" s="404"/>
      <c r="AY1120" s="404"/>
      <c r="AZ1120" s="404"/>
      <c r="BA1120" s="404"/>
      <c r="BB1120" s="404"/>
      <c r="BC1120" s="404"/>
      <c r="BD1120" s="404"/>
    </row>
    <row r="1121" spans="1:56" ht="26.25" customHeight="1">
      <c r="A1121" s="398" t="s">
        <v>15632</v>
      </c>
      <c r="B1121" s="398" t="s">
        <v>8166</v>
      </c>
      <c r="C1121" s="399"/>
      <c r="D1121" s="398" t="s">
        <v>15633</v>
      </c>
      <c r="E1121" s="400"/>
      <c r="F1121" s="401"/>
      <c r="G1121" s="752"/>
      <c r="H1121" s="400"/>
      <c r="I1121" s="114">
        <v>2020</v>
      </c>
      <c r="J1121" s="114"/>
      <c r="K1121" s="114"/>
      <c r="L1121" s="114"/>
      <c r="M1121" s="114">
        <v>6.3</v>
      </c>
      <c r="N1121" s="114">
        <v>6.3</v>
      </c>
      <c r="O1121" s="400"/>
      <c r="P1121" s="400"/>
      <c r="Q1121" s="400"/>
      <c r="R1121" s="400"/>
      <c r="S1121" s="400"/>
      <c r="T1121" s="400"/>
      <c r="U1121" s="400"/>
      <c r="V1121" s="400"/>
      <c r="W1121" s="400"/>
      <c r="X1121" s="400"/>
      <c r="Y1121" s="400"/>
      <c r="Z1121" s="400"/>
      <c r="AA1121" s="400"/>
      <c r="AB1121" s="400"/>
      <c r="AC1121" s="400"/>
      <c r="AD1121" s="400"/>
      <c r="AE1121" s="400"/>
      <c r="AF1121" s="400"/>
      <c r="AG1121" s="400"/>
      <c r="AH1121" s="400"/>
      <c r="AI1121" s="400"/>
      <c r="AJ1121" s="400"/>
      <c r="AK1121" s="400"/>
      <c r="AL1121" s="400"/>
      <c r="AM1121" s="400"/>
      <c r="AN1121" s="402"/>
      <c r="AO1121" s="402"/>
      <c r="AP1121" s="368" t="s">
        <v>11249</v>
      </c>
      <c r="AQ1121" s="403"/>
      <c r="AR1121" s="121"/>
      <c r="AS1121" s="404"/>
      <c r="AT1121" s="404"/>
      <c r="AU1121" s="404"/>
      <c r="AV1121" s="404"/>
      <c r="AW1121" s="404"/>
      <c r="AX1121" s="404"/>
      <c r="AY1121" s="404"/>
      <c r="AZ1121" s="404"/>
      <c r="BA1121" s="404"/>
      <c r="BB1121" s="404"/>
      <c r="BC1121" s="404"/>
      <c r="BD1121" s="404"/>
    </row>
    <row r="1122" spans="1:56" ht="26.25" customHeight="1">
      <c r="A1122" s="398" t="s">
        <v>15634</v>
      </c>
      <c r="B1122" s="398" t="s">
        <v>8166</v>
      </c>
      <c r="C1122" s="399"/>
      <c r="D1122" s="398" t="s">
        <v>15635</v>
      </c>
      <c r="E1122" s="400"/>
      <c r="F1122" s="401"/>
      <c r="G1122" s="752"/>
      <c r="H1122" s="400"/>
      <c r="I1122" s="114">
        <v>2020</v>
      </c>
      <c r="J1122" s="114"/>
      <c r="K1122" s="114"/>
      <c r="L1122" s="114"/>
      <c r="M1122" s="114">
        <v>13.7</v>
      </c>
      <c r="N1122" s="114">
        <v>13.7</v>
      </c>
      <c r="O1122" s="400"/>
      <c r="P1122" s="400"/>
      <c r="Q1122" s="400"/>
      <c r="R1122" s="400"/>
      <c r="S1122" s="400"/>
      <c r="T1122" s="400"/>
      <c r="U1122" s="400"/>
      <c r="V1122" s="400"/>
      <c r="W1122" s="400"/>
      <c r="X1122" s="400"/>
      <c r="Y1122" s="400"/>
      <c r="Z1122" s="400"/>
      <c r="AA1122" s="400"/>
      <c r="AB1122" s="400"/>
      <c r="AC1122" s="400"/>
      <c r="AD1122" s="400"/>
      <c r="AE1122" s="400"/>
      <c r="AF1122" s="400"/>
      <c r="AG1122" s="400"/>
      <c r="AH1122" s="400"/>
      <c r="AI1122" s="400"/>
      <c r="AJ1122" s="400"/>
      <c r="AK1122" s="400"/>
      <c r="AL1122" s="400"/>
      <c r="AM1122" s="400"/>
      <c r="AN1122" s="402"/>
      <c r="AO1122" s="402"/>
      <c r="AP1122" s="368" t="s">
        <v>11249</v>
      </c>
      <c r="AQ1122" s="446"/>
      <c r="AR1122" s="447"/>
      <c r="AS1122" s="404"/>
      <c r="AT1122" s="404"/>
      <c r="AU1122" s="404"/>
      <c r="AV1122" s="404"/>
      <c r="AW1122" s="404"/>
      <c r="AX1122" s="404"/>
      <c r="AY1122" s="404"/>
      <c r="AZ1122" s="404"/>
      <c r="BA1122" s="404"/>
      <c r="BB1122" s="404"/>
      <c r="BC1122" s="404"/>
      <c r="BD1122" s="404"/>
    </row>
    <row r="1123" spans="1:56" ht="26.25" customHeight="1">
      <c r="A1123" s="398" t="s">
        <v>15636</v>
      </c>
      <c r="B1123" s="398" t="s">
        <v>8166</v>
      </c>
      <c r="C1123" s="399"/>
      <c r="D1123" s="398" t="s">
        <v>15637</v>
      </c>
      <c r="E1123" s="400"/>
      <c r="F1123" s="401"/>
      <c r="G1123" s="752"/>
      <c r="H1123" s="400"/>
      <c r="I1123" s="114">
        <v>2020</v>
      </c>
      <c r="J1123" s="114">
        <v>11.3</v>
      </c>
      <c r="K1123" s="114"/>
      <c r="L1123" s="114">
        <v>11.3</v>
      </c>
      <c r="M1123" s="114">
        <v>83.7</v>
      </c>
      <c r="N1123" s="114">
        <v>83.7</v>
      </c>
      <c r="O1123" s="400"/>
      <c r="P1123" s="400"/>
      <c r="Q1123" s="400"/>
      <c r="R1123" s="400"/>
      <c r="S1123" s="400"/>
      <c r="T1123" s="400"/>
      <c r="U1123" s="400"/>
      <c r="V1123" s="400"/>
      <c r="W1123" s="400"/>
      <c r="X1123" s="400"/>
      <c r="Y1123" s="400"/>
      <c r="Z1123" s="400"/>
      <c r="AA1123" s="400"/>
      <c r="AB1123" s="400"/>
      <c r="AC1123" s="400"/>
      <c r="AD1123" s="400"/>
      <c r="AE1123" s="400"/>
      <c r="AF1123" s="400"/>
      <c r="AG1123" s="400"/>
      <c r="AH1123" s="400"/>
      <c r="AI1123" s="400"/>
      <c r="AJ1123" s="400"/>
      <c r="AK1123" s="400"/>
      <c r="AL1123" s="400"/>
      <c r="AM1123" s="400"/>
      <c r="AN1123" s="402"/>
      <c r="AO1123" s="402"/>
      <c r="AP1123" s="368" t="s">
        <v>11249</v>
      </c>
      <c r="AQ1123" s="446"/>
      <c r="AR1123" s="447"/>
      <c r="AS1123" s="404"/>
      <c r="AT1123" s="404"/>
      <c r="AU1123" s="404"/>
      <c r="AV1123" s="404"/>
      <c r="AW1123" s="404"/>
      <c r="AX1123" s="404"/>
      <c r="AY1123" s="404"/>
      <c r="AZ1123" s="404"/>
      <c r="BA1123" s="404"/>
      <c r="BB1123" s="404"/>
      <c r="BC1123" s="404"/>
      <c r="BD1123" s="404"/>
    </row>
    <row r="1124" spans="1:56" ht="26.25" customHeight="1">
      <c r="A1124" s="398" t="s">
        <v>15638</v>
      </c>
      <c r="B1124" s="398" t="s">
        <v>8166</v>
      </c>
      <c r="C1124" s="399"/>
      <c r="D1124" s="398" t="s">
        <v>15635</v>
      </c>
      <c r="E1124" s="400"/>
      <c r="F1124" s="401"/>
      <c r="G1124" s="752"/>
      <c r="H1124" s="400"/>
      <c r="I1124" s="114">
        <v>2020</v>
      </c>
      <c r="J1124" s="114"/>
      <c r="K1124" s="114"/>
      <c r="L1124" s="114"/>
      <c r="M1124" s="114">
        <v>6.25</v>
      </c>
      <c r="N1124" s="114">
        <v>6.25</v>
      </c>
      <c r="O1124" s="400"/>
      <c r="P1124" s="400"/>
      <c r="Q1124" s="400"/>
      <c r="R1124" s="400"/>
      <c r="S1124" s="400"/>
      <c r="T1124" s="400"/>
      <c r="U1124" s="400"/>
      <c r="V1124" s="400"/>
      <c r="W1124" s="400"/>
      <c r="X1124" s="400"/>
      <c r="Y1124" s="400"/>
      <c r="Z1124" s="400"/>
      <c r="AA1124" s="400"/>
      <c r="AB1124" s="400"/>
      <c r="AC1124" s="400"/>
      <c r="AD1124" s="400"/>
      <c r="AE1124" s="400"/>
      <c r="AF1124" s="400"/>
      <c r="AG1124" s="400"/>
      <c r="AH1124" s="400"/>
      <c r="AI1124" s="400"/>
      <c r="AJ1124" s="400"/>
      <c r="AK1124" s="400"/>
      <c r="AL1124" s="400"/>
      <c r="AM1124" s="400"/>
      <c r="AN1124" s="402"/>
      <c r="AO1124" s="402"/>
      <c r="AP1124" s="368" t="s">
        <v>11249</v>
      </c>
      <c r="AQ1124" s="446"/>
      <c r="AR1124" s="447"/>
      <c r="AS1124" s="404"/>
      <c r="AT1124" s="404"/>
      <c r="AU1124" s="404"/>
      <c r="AV1124" s="404"/>
      <c r="AW1124" s="404"/>
      <c r="AX1124" s="404"/>
      <c r="AY1124" s="404"/>
      <c r="AZ1124" s="404"/>
      <c r="BA1124" s="404"/>
      <c r="BB1124" s="404"/>
      <c r="BC1124" s="404"/>
      <c r="BD1124" s="404"/>
    </row>
    <row r="1125" spans="1:56" ht="26.25" customHeight="1">
      <c r="A1125" s="398" t="s">
        <v>15639</v>
      </c>
      <c r="B1125" s="398" t="s">
        <v>8166</v>
      </c>
      <c r="C1125" s="399"/>
      <c r="D1125" s="398" t="s">
        <v>15635</v>
      </c>
      <c r="E1125" s="400"/>
      <c r="F1125" s="401"/>
      <c r="G1125" s="752"/>
      <c r="H1125" s="400"/>
      <c r="I1125" s="114">
        <v>2020</v>
      </c>
      <c r="J1125" s="114"/>
      <c r="K1125" s="114"/>
      <c r="L1125" s="114"/>
      <c r="M1125" s="114">
        <v>7</v>
      </c>
      <c r="N1125" s="114">
        <v>7</v>
      </c>
      <c r="O1125" s="400"/>
      <c r="P1125" s="400"/>
      <c r="Q1125" s="400"/>
      <c r="R1125" s="400"/>
      <c r="S1125" s="400"/>
      <c r="T1125" s="400"/>
      <c r="U1125" s="400"/>
      <c r="V1125" s="400"/>
      <c r="W1125" s="400"/>
      <c r="X1125" s="400"/>
      <c r="Y1125" s="400"/>
      <c r="Z1125" s="400"/>
      <c r="AA1125" s="400"/>
      <c r="AB1125" s="400"/>
      <c r="AC1125" s="400"/>
      <c r="AD1125" s="400"/>
      <c r="AE1125" s="400"/>
      <c r="AF1125" s="400"/>
      <c r="AG1125" s="400"/>
      <c r="AH1125" s="400"/>
      <c r="AI1125" s="400"/>
      <c r="AJ1125" s="400"/>
      <c r="AK1125" s="400"/>
      <c r="AL1125" s="400"/>
      <c r="AM1125" s="400"/>
      <c r="AN1125" s="402"/>
      <c r="AO1125" s="402"/>
      <c r="AP1125" s="368" t="s">
        <v>11249</v>
      </c>
      <c r="AQ1125" s="446"/>
      <c r="AR1125" s="447"/>
      <c r="AS1125" s="404"/>
      <c r="AT1125" s="404"/>
      <c r="AU1125" s="404"/>
      <c r="AV1125" s="404"/>
      <c r="AW1125" s="404"/>
      <c r="AX1125" s="404"/>
      <c r="AY1125" s="404"/>
      <c r="AZ1125" s="404"/>
      <c r="BA1125" s="404"/>
      <c r="BB1125" s="404"/>
      <c r="BC1125" s="404"/>
      <c r="BD1125" s="404"/>
    </row>
    <row r="1126" spans="1:56" ht="26.25" customHeight="1">
      <c r="A1126" s="398" t="s">
        <v>15640</v>
      </c>
      <c r="B1126" s="398" t="s">
        <v>8166</v>
      </c>
      <c r="C1126" s="399"/>
      <c r="D1126" s="398" t="s">
        <v>15641</v>
      </c>
      <c r="E1126" s="400"/>
      <c r="F1126" s="401"/>
      <c r="G1126" s="752"/>
      <c r="H1126" s="400"/>
      <c r="I1126" s="114">
        <v>2020</v>
      </c>
      <c r="J1126" s="114"/>
      <c r="K1126" s="114"/>
      <c r="L1126" s="114"/>
      <c r="M1126" s="114">
        <v>1.5</v>
      </c>
      <c r="N1126" s="114">
        <v>1.5</v>
      </c>
      <c r="O1126" s="400"/>
      <c r="P1126" s="400"/>
      <c r="Q1126" s="400"/>
      <c r="R1126" s="400"/>
      <c r="S1126" s="400"/>
      <c r="T1126" s="400"/>
      <c r="U1126" s="400"/>
      <c r="V1126" s="400"/>
      <c r="W1126" s="400"/>
      <c r="X1126" s="400"/>
      <c r="Y1126" s="400"/>
      <c r="Z1126" s="400"/>
      <c r="AA1126" s="400"/>
      <c r="AB1126" s="400"/>
      <c r="AC1126" s="400"/>
      <c r="AD1126" s="400"/>
      <c r="AE1126" s="400"/>
      <c r="AF1126" s="400"/>
      <c r="AG1126" s="400"/>
      <c r="AH1126" s="400"/>
      <c r="AI1126" s="400"/>
      <c r="AJ1126" s="400"/>
      <c r="AK1126" s="400"/>
      <c r="AL1126" s="400"/>
      <c r="AM1126" s="400"/>
      <c r="AN1126" s="402"/>
      <c r="AO1126" s="402"/>
      <c r="AP1126" s="368" t="s">
        <v>11249</v>
      </c>
      <c r="AQ1126" s="446"/>
      <c r="AR1126" s="447"/>
      <c r="AS1126" s="404"/>
      <c r="AT1126" s="404"/>
      <c r="AU1126" s="404"/>
      <c r="AV1126" s="404"/>
      <c r="AW1126" s="404"/>
      <c r="AX1126" s="404"/>
      <c r="AY1126" s="404"/>
      <c r="AZ1126" s="404"/>
      <c r="BA1126" s="404"/>
      <c r="BB1126" s="404"/>
      <c r="BC1126" s="404"/>
      <c r="BD1126" s="404"/>
    </row>
    <row r="1127" spans="1:56" ht="26.25" customHeight="1">
      <c r="A1127" s="398" t="s">
        <v>15642</v>
      </c>
      <c r="B1127" s="398" t="s">
        <v>8166</v>
      </c>
      <c r="C1127" s="399"/>
      <c r="D1127" s="398" t="s">
        <v>15643</v>
      </c>
      <c r="E1127" s="400"/>
      <c r="F1127" s="401"/>
      <c r="G1127" s="752"/>
      <c r="H1127" s="400"/>
      <c r="I1127" s="114">
        <v>2020</v>
      </c>
      <c r="J1127" s="114"/>
      <c r="K1127" s="114"/>
      <c r="L1127" s="114"/>
      <c r="M1127" s="114">
        <v>5.8</v>
      </c>
      <c r="N1127" s="114">
        <v>5.8</v>
      </c>
      <c r="O1127" s="400"/>
      <c r="P1127" s="400"/>
      <c r="Q1127" s="400"/>
      <c r="R1127" s="400"/>
      <c r="S1127" s="400"/>
      <c r="T1127" s="400"/>
      <c r="U1127" s="400"/>
      <c r="V1127" s="400"/>
      <c r="W1127" s="400"/>
      <c r="X1127" s="400"/>
      <c r="Y1127" s="400"/>
      <c r="Z1127" s="400"/>
      <c r="AA1127" s="400"/>
      <c r="AB1127" s="400"/>
      <c r="AC1127" s="400"/>
      <c r="AD1127" s="400"/>
      <c r="AE1127" s="400"/>
      <c r="AF1127" s="400"/>
      <c r="AG1127" s="400"/>
      <c r="AH1127" s="400"/>
      <c r="AI1127" s="400"/>
      <c r="AJ1127" s="400"/>
      <c r="AK1127" s="400"/>
      <c r="AL1127" s="400"/>
      <c r="AM1127" s="400"/>
      <c r="AN1127" s="402"/>
      <c r="AO1127" s="402"/>
      <c r="AP1127" s="368" t="s">
        <v>11249</v>
      </c>
      <c r="AQ1127" s="446"/>
      <c r="AR1127" s="447"/>
      <c r="AS1127" s="404"/>
      <c r="AT1127" s="404"/>
      <c r="AU1127" s="404"/>
      <c r="AV1127" s="404"/>
      <c r="AW1127" s="404"/>
      <c r="AX1127" s="404"/>
      <c r="AY1127" s="404"/>
      <c r="AZ1127" s="404"/>
      <c r="BA1127" s="404"/>
      <c r="BB1127" s="404"/>
      <c r="BC1127" s="404"/>
      <c r="BD1127" s="404"/>
    </row>
    <row r="1128" spans="1:56" ht="26.25" customHeight="1">
      <c r="A1128" s="398" t="s">
        <v>15644</v>
      </c>
      <c r="B1128" s="398" t="s">
        <v>8166</v>
      </c>
      <c r="C1128" s="399"/>
      <c r="D1128" s="398" t="s">
        <v>15645</v>
      </c>
      <c r="E1128" s="400"/>
      <c r="F1128" s="401"/>
      <c r="G1128" s="752"/>
      <c r="H1128" s="400"/>
      <c r="I1128" s="114">
        <v>2020</v>
      </c>
      <c r="J1128" s="114"/>
      <c r="K1128" s="114"/>
      <c r="L1128" s="114"/>
      <c r="M1128" s="114">
        <v>12.2</v>
      </c>
      <c r="N1128" s="114">
        <v>12.2</v>
      </c>
      <c r="O1128" s="400"/>
      <c r="P1128" s="400"/>
      <c r="Q1128" s="400"/>
      <c r="R1128" s="400"/>
      <c r="S1128" s="400"/>
      <c r="T1128" s="400"/>
      <c r="U1128" s="400"/>
      <c r="V1128" s="400"/>
      <c r="W1128" s="400"/>
      <c r="X1128" s="400"/>
      <c r="Y1128" s="400"/>
      <c r="Z1128" s="400"/>
      <c r="AA1128" s="400"/>
      <c r="AB1128" s="400"/>
      <c r="AC1128" s="400"/>
      <c r="AD1128" s="400"/>
      <c r="AE1128" s="400"/>
      <c r="AF1128" s="400"/>
      <c r="AG1128" s="400"/>
      <c r="AH1128" s="400"/>
      <c r="AI1128" s="400"/>
      <c r="AJ1128" s="400"/>
      <c r="AK1128" s="400"/>
      <c r="AL1128" s="400"/>
      <c r="AM1128" s="400"/>
      <c r="AN1128" s="402"/>
      <c r="AO1128" s="402"/>
      <c r="AP1128" s="368" t="s">
        <v>11249</v>
      </c>
      <c r="AQ1128" s="446"/>
      <c r="AR1128" s="447"/>
      <c r="AS1128" s="404"/>
      <c r="AT1128" s="404"/>
      <c r="AU1128" s="404"/>
      <c r="AV1128" s="404"/>
      <c r="AW1128" s="404"/>
      <c r="AX1128" s="404"/>
      <c r="AY1128" s="404"/>
      <c r="AZ1128" s="404"/>
      <c r="BA1128" s="404"/>
      <c r="BB1128" s="404"/>
      <c r="BC1128" s="404"/>
      <c r="BD1128" s="404"/>
    </row>
    <row r="1129" spans="1:56" ht="26.25" customHeight="1">
      <c r="A1129" s="398" t="s">
        <v>15646</v>
      </c>
      <c r="B1129" s="398" t="s">
        <v>8166</v>
      </c>
      <c r="C1129" s="399"/>
      <c r="D1129" s="398" t="s">
        <v>15637</v>
      </c>
      <c r="E1129" s="400"/>
      <c r="F1129" s="401"/>
      <c r="G1129" s="752"/>
      <c r="H1129" s="400"/>
      <c r="I1129" s="114">
        <v>2020</v>
      </c>
      <c r="J1129" s="114">
        <v>13.9</v>
      </c>
      <c r="K1129" s="114">
        <v>1.4</v>
      </c>
      <c r="L1129" s="114">
        <v>24.3</v>
      </c>
      <c r="M1129" s="114">
        <v>36.1</v>
      </c>
      <c r="N1129" s="114">
        <v>36.1</v>
      </c>
      <c r="O1129" s="400"/>
      <c r="P1129" s="400"/>
      <c r="Q1129" s="400"/>
      <c r="R1129" s="400"/>
      <c r="S1129" s="400"/>
      <c r="T1129" s="400"/>
      <c r="U1129" s="400"/>
      <c r="V1129" s="400"/>
      <c r="W1129" s="400"/>
      <c r="X1129" s="400"/>
      <c r="Y1129" s="400"/>
      <c r="Z1129" s="400"/>
      <c r="AA1129" s="400"/>
      <c r="AB1129" s="400"/>
      <c r="AC1129" s="400"/>
      <c r="AD1129" s="400"/>
      <c r="AE1129" s="400"/>
      <c r="AF1129" s="400"/>
      <c r="AG1129" s="400"/>
      <c r="AH1129" s="400"/>
      <c r="AI1129" s="400"/>
      <c r="AJ1129" s="400"/>
      <c r="AK1129" s="400"/>
      <c r="AL1129" s="400"/>
      <c r="AM1129" s="400"/>
      <c r="AN1129" s="402"/>
      <c r="AO1129" s="402"/>
      <c r="AP1129" s="368" t="s">
        <v>11249</v>
      </c>
      <c r="AQ1129" s="446"/>
      <c r="AR1129" s="447"/>
      <c r="AS1129" s="404"/>
      <c r="AT1129" s="404"/>
      <c r="AU1129" s="404"/>
      <c r="AV1129" s="404"/>
      <c r="AW1129" s="404"/>
      <c r="AX1129" s="404"/>
      <c r="AY1129" s="404"/>
      <c r="AZ1129" s="404"/>
      <c r="BA1129" s="404"/>
      <c r="BB1129" s="404"/>
      <c r="BC1129" s="404"/>
      <c r="BD1129" s="404"/>
    </row>
    <row r="1130" spans="1:56" ht="26.25" customHeight="1">
      <c r="A1130" s="398" t="s">
        <v>15647</v>
      </c>
      <c r="B1130" s="398" t="s">
        <v>8166</v>
      </c>
      <c r="C1130" s="399"/>
      <c r="D1130" s="398" t="s">
        <v>15648</v>
      </c>
      <c r="E1130" s="400"/>
      <c r="F1130" s="401"/>
      <c r="G1130" s="752"/>
      <c r="H1130" s="400"/>
      <c r="I1130" s="114">
        <v>2020</v>
      </c>
      <c r="J1130" s="114"/>
      <c r="K1130" s="114"/>
      <c r="L1130" s="114"/>
      <c r="M1130" s="114">
        <v>1.2</v>
      </c>
      <c r="N1130" s="114">
        <v>1.2</v>
      </c>
      <c r="O1130" s="400"/>
      <c r="P1130" s="400"/>
      <c r="Q1130" s="400"/>
      <c r="R1130" s="400"/>
      <c r="S1130" s="400"/>
      <c r="T1130" s="400"/>
      <c r="U1130" s="400"/>
      <c r="V1130" s="400"/>
      <c r="W1130" s="400"/>
      <c r="X1130" s="400"/>
      <c r="Y1130" s="400"/>
      <c r="Z1130" s="400"/>
      <c r="AA1130" s="400"/>
      <c r="AB1130" s="400"/>
      <c r="AC1130" s="400"/>
      <c r="AD1130" s="400"/>
      <c r="AE1130" s="400"/>
      <c r="AF1130" s="400"/>
      <c r="AG1130" s="400"/>
      <c r="AH1130" s="400"/>
      <c r="AI1130" s="400"/>
      <c r="AJ1130" s="400"/>
      <c r="AK1130" s="400"/>
      <c r="AL1130" s="400"/>
      <c r="AM1130" s="400"/>
      <c r="AN1130" s="402"/>
      <c r="AO1130" s="402"/>
      <c r="AP1130" s="368" t="s">
        <v>11249</v>
      </c>
      <c r="AQ1130" s="446"/>
      <c r="AR1130" s="447"/>
      <c r="AS1130" s="404"/>
      <c r="AT1130" s="404"/>
      <c r="AU1130" s="404"/>
      <c r="AV1130" s="404"/>
      <c r="AW1130" s="404"/>
      <c r="AX1130" s="404"/>
      <c r="AY1130" s="404"/>
      <c r="AZ1130" s="404"/>
      <c r="BA1130" s="404"/>
      <c r="BB1130" s="404"/>
      <c r="BC1130" s="404"/>
      <c r="BD1130" s="404"/>
    </row>
    <row r="1131" spans="1:56" ht="26.25" customHeight="1">
      <c r="A1131" s="398" t="s">
        <v>15649</v>
      </c>
      <c r="B1131" s="398" t="s">
        <v>8166</v>
      </c>
      <c r="C1131" s="399"/>
      <c r="D1131" s="398" t="s">
        <v>15637</v>
      </c>
      <c r="E1131" s="400"/>
      <c r="F1131" s="401"/>
      <c r="G1131" s="752"/>
      <c r="H1131" s="400"/>
      <c r="I1131" s="114">
        <v>2020</v>
      </c>
      <c r="J1131" s="114"/>
      <c r="K1131" s="114"/>
      <c r="L1131" s="114"/>
      <c r="M1131" s="114">
        <v>25.4</v>
      </c>
      <c r="N1131" s="114">
        <v>25.4</v>
      </c>
      <c r="O1131" s="400"/>
      <c r="P1131" s="400"/>
      <c r="Q1131" s="400"/>
      <c r="R1131" s="400"/>
      <c r="S1131" s="400"/>
      <c r="T1131" s="400"/>
      <c r="U1131" s="400"/>
      <c r="V1131" s="400"/>
      <c r="W1131" s="400"/>
      <c r="X1131" s="400"/>
      <c r="Y1131" s="400"/>
      <c r="Z1131" s="400"/>
      <c r="AA1131" s="400"/>
      <c r="AB1131" s="400"/>
      <c r="AC1131" s="400"/>
      <c r="AD1131" s="400"/>
      <c r="AE1131" s="400"/>
      <c r="AF1131" s="400"/>
      <c r="AG1131" s="400"/>
      <c r="AH1131" s="400"/>
      <c r="AI1131" s="400"/>
      <c r="AJ1131" s="400"/>
      <c r="AK1131" s="400"/>
      <c r="AL1131" s="400"/>
      <c r="AM1131" s="400"/>
      <c r="AN1131" s="402"/>
      <c r="AO1131" s="402"/>
      <c r="AP1131" s="368" t="s">
        <v>11249</v>
      </c>
      <c r="AQ1131" s="446"/>
      <c r="AR1131" s="447"/>
      <c r="AS1131" s="404"/>
      <c r="AT1131" s="404"/>
      <c r="AU1131" s="404"/>
      <c r="AV1131" s="404"/>
      <c r="AW1131" s="404"/>
      <c r="AX1131" s="404"/>
      <c r="AY1131" s="404"/>
      <c r="AZ1131" s="404"/>
      <c r="BA1131" s="404"/>
      <c r="BB1131" s="404"/>
      <c r="BC1131" s="404"/>
      <c r="BD1131" s="404"/>
    </row>
    <row r="1132" spans="1:56" ht="26.25" customHeight="1">
      <c r="A1132" s="398" t="s">
        <v>15650</v>
      </c>
      <c r="B1132" s="398" t="s">
        <v>8166</v>
      </c>
      <c r="C1132" s="399"/>
      <c r="D1132" s="398" t="s">
        <v>15637</v>
      </c>
      <c r="E1132" s="400"/>
      <c r="F1132" s="401"/>
      <c r="G1132" s="752"/>
      <c r="H1132" s="400"/>
      <c r="I1132" s="114">
        <v>2020</v>
      </c>
      <c r="J1132" s="114"/>
      <c r="K1132" s="114"/>
      <c r="L1132" s="114"/>
      <c r="M1132" s="114">
        <v>5.5</v>
      </c>
      <c r="N1132" s="114">
        <v>5.5</v>
      </c>
      <c r="O1132" s="400"/>
      <c r="P1132" s="400"/>
      <c r="Q1132" s="400"/>
      <c r="R1132" s="400"/>
      <c r="S1132" s="400"/>
      <c r="T1132" s="400"/>
      <c r="U1132" s="400"/>
      <c r="V1132" s="400"/>
      <c r="W1132" s="400"/>
      <c r="X1132" s="400"/>
      <c r="Y1132" s="400"/>
      <c r="Z1132" s="400"/>
      <c r="AA1132" s="400"/>
      <c r="AB1132" s="400"/>
      <c r="AC1132" s="400"/>
      <c r="AD1132" s="400"/>
      <c r="AE1132" s="400"/>
      <c r="AF1132" s="400"/>
      <c r="AG1132" s="400"/>
      <c r="AH1132" s="400"/>
      <c r="AI1132" s="400"/>
      <c r="AJ1132" s="400"/>
      <c r="AK1132" s="400"/>
      <c r="AL1132" s="400"/>
      <c r="AM1132" s="400"/>
      <c r="AN1132" s="402"/>
      <c r="AO1132" s="402"/>
      <c r="AP1132" s="368" t="s">
        <v>11249</v>
      </c>
      <c r="AQ1132" s="446"/>
      <c r="AR1132" s="447"/>
      <c r="AS1132" s="404"/>
      <c r="AT1132" s="404"/>
      <c r="AU1132" s="404"/>
      <c r="AV1132" s="404"/>
      <c r="AW1132" s="404"/>
      <c r="AX1132" s="404"/>
      <c r="AY1132" s="404"/>
      <c r="AZ1132" s="404"/>
      <c r="BA1132" s="404"/>
      <c r="BB1132" s="404"/>
      <c r="BC1132" s="404"/>
      <c r="BD1132" s="404"/>
    </row>
    <row r="1133" spans="1:56" ht="26.25" customHeight="1">
      <c r="A1133" s="398" t="s">
        <v>15651</v>
      </c>
      <c r="B1133" s="398" t="s">
        <v>8166</v>
      </c>
      <c r="C1133" s="399"/>
      <c r="D1133" s="398" t="s">
        <v>15652</v>
      </c>
      <c r="E1133" s="400"/>
      <c r="F1133" s="401"/>
      <c r="G1133" s="752"/>
      <c r="H1133" s="400"/>
      <c r="I1133" s="114">
        <v>2020</v>
      </c>
      <c r="J1133" s="114"/>
      <c r="K1133" s="114">
        <v>6</v>
      </c>
      <c r="L1133" s="114">
        <v>6</v>
      </c>
      <c r="M1133" s="114">
        <v>11.1</v>
      </c>
      <c r="N1133" s="114">
        <v>11.1</v>
      </c>
      <c r="O1133" s="400"/>
      <c r="P1133" s="400"/>
      <c r="Q1133" s="400"/>
      <c r="R1133" s="400"/>
      <c r="S1133" s="400"/>
      <c r="T1133" s="400"/>
      <c r="U1133" s="400"/>
      <c r="V1133" s="400"/>
      <c r="W1133" s="400"/>
      <c r="X1133" s="400"/>
      <c r="Y1133" s="400"/>
      <c r="Z1133" s="400"/>
      <c r="AA1133" s="400"/>
      <c r="AB1133" s="400"/>
      <c r="AC1133" s="400"/>
      <c r="AD1133" s="400"/>
      <c r="AE1133" s="400"/>
      <c r="AF1133" s="400"/>
      <c r="AG1133" s="400"/>
      <c r="AH1133" s="400"/>
      <c r="AI1133" s="400"/>
      <c r="AJ1133" s="400"/>
      <c r="AK1133" s="400"/>
      <c r="AL1133" s="400"/>
      <c r="AM1133" s="400"/>
      <c r="AN1133" s="402"/>
      <c r="AO1133" s="402"/>
      <c r="AP1133" s="368" t="s">
        <v>11249</v>
      </c>
      <c r="AQ1133" s="446"/>
      <c r="AR1133" s="447"/>
      <c r="AS1133" s="404"/>
      <c r="AT1133" s="404"/>
      <c r="AU1133" s="404"/>
      <c r="AV1133" s="404"/>
      <c r="AW1133" s="404"/>
      <c r="AX1133" s="404"/>
      <c r="AY1133" s="404"/>
      <c r="AZ1133" s="404"/>
      <c r="BA1133" s="404"/>
      <c r="BB1133" s="404"/>
      <c r="BC1133" s="404"/>
      <c r="BD1133" s="404"/>
    </row>
    <row r="1134" spans="1:56" ht="26.25" customHeight="1">
      <c r="A1134" s="398" t="s">
        <v>15653</v>
      </c>
      <c r="B1134" s="398" t="s">
        <v>8166</v>
      </c>
      <c r="C1134" s="399"/>
      <c r="D1134" s="398" t="s">
        <v>8192</v>
      </c>
      <c r="E1134" s="400"/>
      <c r="F1134" s="401"/>
      <c r="G1134" s="752"/>
      <c r="H1134" s="400"/>
      <c r="I1134" s="114">
        <v>2020</v>
      </c>
      <c r="J1134" s="114"/>
      <c r="K1134" s="114">
        <v>69</v>
      </c>
      <c r="L1134" s="114">
        <v>69</v>
      </c>
      <c r="M1134" s="114">
        <v>111.6</v>
      </c>
      <c r="N1134" s="114">
        <v>111.6</v>
      </c>
      <c r="O1134" s="400"/>
      <c r="P1134" s="400"/>
      <c r="Q1134" s="400"/>
      <c r="R1134" s="400"/>
      <c r="S1134" s="400"/>
      <c r="T1134" s="400"/>
      <c r="U1134" s="400"/>
      <c r="V1134" s="400"/>
      <c r="W1134" s="400"/>
      <c r="X1134" s="400"/>
      <c r="Y1134" s="400"/>
      <c r="Z1134" s="400"/>
      <c r="AA1134" s="400"/>
      <c r="AB1134" s="400"/>
      <c r="AC1134" s="400"/>
      <c r="AD1134" s="400"/>
      <c r="AE1134" s="400"/>
      <c r="AF1134" s="400"/>
      <c r="AG1134" s="400"/>
      <c r="AH1134" s="400"/>
      <c r="AI1134" s="400"/>
      <c r="AJ1134" s="400"/>
      <c r="AK1134" s="400"/>
      <c r="AL1134" s="400"/>
      <c r="AM1134" s="400"/>
      <c r="AN1134" s="402"/>
      <c r="AO1134" s="402"/>
      <c r="AP1134" s="368" t="s">
        <v>11249</v>
      </c>
      <c r="AQ1134" s="446"/>
      <c r="AR1134" s="447"/>
      <c r="AS1134" s="404"/>
      <c r="AT1134" s="404"/>
      <c r="AU1134" s="404"/>
      <c r="AV1134" s="404"/>
      <c r="AW1134" s="404"/>
      <c r="AX1134" s="404"/>
      <c r="AY1134" s="404"/>
      <c r="AZ1134" s="404"/>
      <c r="BA1134" s="404"/>
      <c r="BB1134" s="404"/>
      <c r="BC1134" s="404"/>
      <c r="BD1134" s="404"/>
    </row>
    <row r="1135" spans="1:56" ht="26.25" customHeight="1">
      <c r="A1135" s="398" t="s">
        <v>15654</v>
      </c>
      <c r="B1135" s="398" t="s">
        <v>8166</v>
      </c>
      <c r="C1135" s="399"/>
      <c r="D1135" s="398" t="s">
        <v>8220</v>
      </c>
      <c r="E1135" s="400"/>
      <c r="F1135" s="401"/>
      <c r="G1135" s="752"/>
      <c r="H1135" s="400"/>
      <c r="I1135" s="114">
        <v>2020</v>
      </c>
      <c r="J1135" s="114">
        <v>83.5</v>
      </c>
      <c r="K1135" s="114">
        <v>19</v>
      </c>
      <c r="L1135" s="114">
        <v>97.4</v>
      </c>
      <c r="M1135" s="114">
        <v>119.5</v>
      </c>
      <c r="N1135" s="114">
        <v>119.5</v>
      </c>
      <c r="O1135" s="400"/>
      <c r="P1135" s="400"/>
      <c r="Q1135" s="400"/>
      <c r="R1135" s="400"/>
      <c r="S1135" s="400"/>
      <c r="T1135" s="400"/>
      <c r="U1135" s="400"/>
      <c r="V1135" s="400"/>
      <c r="W1135" s="400"/>
      <c r="X1135" s="400"/>
      <c r="Y1135" s="400"/>
      <c r="Z1135" s="400"/>
      <c r="AA1135" s="400"/>
      <c r="AB1135" s="400"/>
      <c r="AC1135" s="400"/>
      <c r="AD1135" s="400"/>
      <c r="AE1135" s="400"/>
      <c r="AF1135" s="400"/>
      <c r="AG1135" s="400"/>
      <c r="AH1135" s="400"/>
      <c r="AI1135" s="400"/>
      <c r="AJ1135" s="400"/>
      <c r="AK1135" s="400"/>
      <c r="AL1135" s="400"/>
      <c r="AM1135" s="400"/>
      <c r="AN1135" s="402"/>
      <c r="AO1135" s="402"/>
      <c r="AP1135" s="368" t="s">
        <v>11249</v>
      </c>
      <c r="AQ1135" s="446"/>
      <c r="AR1135" s="447"/>
      <c r="AS1135" s="404"/>
      <c r="AT1135" s="404"/>
      <c r="AU1135" s="404"/>
      <c r="AV1135" s="404"/>
      <c r="AW1135" s="404"/>
      <c r="AX1135" s="404"/>
      <c r="AY1135" s="404"/>
      <c r="AZ1135" s="404"/>
      <c r="BA1135" s="404"/>
      <c r="BB1135" s="404"/>
      <c r="BC1135" s="404"/>
      <c r="BD1135" s="404"/>
    </row>
    <row r="1136" spans="1:56" ht="26.25" customHeight="1">
      <c r="A1136" s="398" t="s">
        <v>15655</v>
      </c>
      <c r="B1136" s="398" t="s">
        <v>8166</v>
      </c>
      <c r="C1136" s="399"/>
      <c r="D1136" s="398" t="s">
        <v>15656</v>
      </c>
      <c r="E1136" s="400"/>
      <c r="F1136" s="401"/>
      <c r="G1136" s="752"/>
      <c r="H1136" s="400"/>
      <c r="I1136" s="114">
        <v>2020</v>
      </c>
      <c r="J1136" s="114"/>
      <c r="K1136" s="114">
        <v>5.4</v>
      </c>
      <c r="L1136" s="114">
        <v>5.4</v>
      </c>
      <c r="M1136" s="114">
        <v>5.4</v>
      </c>
      <c r="N1136" s="114">
        <v>5.4</v>
      </c>
      <c r="O1136" s="400"/>
      <c r="P1136" s="400"/>
      <c r="Q1136" s="400"/>
      <c r="R1136" s="400"/>
      <c r="S1136" s="400"/>
      <c r="T1136" s="400"/>
      <c r="U1136" s="400"/>
      <c r="V1136" s="400"/>
      <c r="W1136" s="400"/>
      <c r="X1136" s="400"/>
      <c r="Y1136" s="400"/>
      <c r="Z1136" s="400"/>
      <c r="AA1136" s="400"/>
      <c r="AB1136" s="400"/>
      <c r="AC1136" s="400"/>
      <c r="AD1136" s="400"/>
      <c r="AE1136" s="400"/>
      <c r="AF1136" s="400"/>
      <c r="AG1136" s="400"/>
      <c r="AH1136" s="400"/>
      <c r="AI1136" s="400"/>
      <c r="AJ1136" s="400"/>
      <c r="AK1136" s="400"/>
      <c r="AL1136" s="400"/>
      <c r="AM1136" s="400"/>
      <c r="AN1136" s="402"/>
      <c r="AO1136" s="402"/>
      <c r="AP1136" s="368" t="s">
        <v>11249</v>
      </c>
      <c r="AQ1136" s="446"/>
      <c r="AR1136" s="447"/>
      <c r="AS1136" s="404"/>
      <c r="AT1136" s="404"/>
      <c r="AU1136" s="404"/>
      <c r="AV1136" s="404"/>
      <c r="AW1136" s="404"/>
      <c r="AX1136" s="404"/>
      <c r="AY1136" s="404"/>
      <c r="AZ1136" s="404"/>
      <c r="BA1136" s="404"/>
      <c r="BB1136" s="404"/>
      <c r="BC1136" s="404"/>
      <c r="BD1136" s="404"/>
    </row>
    <row r="1137" spans="1:56" ht="26.25" customHeight="1">
      <c r="A1137" s="398" t="s">
        <v>15657</v>
      </c>
      <c r="B1137" s="398" t="s">
        <v>8166</v>
      </c>
      <c r="C1137" s="399"/>
      <c r="D1137" s="398" t="s">
        <v>15658</v>
      </c>
      <c r="E1137" s="400"/>
      <c r="F1137" s="401"/>
      <c r="G1137" s="752"/>
      <c r="H1137" s="400"/>
      <c r="I1137" s="114">
        <v>2020</v>
      </c>
      <c r="J1137" s="114">
        <v>6</v>
      </c>
      <c r="K1137" s="114"/>
      <c r="L1137" s="114">
        <v>6</v>
      </c>
      <c r="M1137" s="114">
        <v>6</v>
      </c>
      <c r="N1137" s="114">
        <v>6</v>
      </c>
      <c r="O1137" s="400"/>
      <c r="P1137" s="400"/>
      <c r="Q1137" s="400"/>
      <c r="R1137" s="400"/>
      <c r="S1137" s="400"/>
      <c r="T1137" s="400"/>
      <c r="U1137" s="400"/>
      <c r="V1137" s="400"/>
      <c r="W1137" s="400"/>
      <c r="X1137" s="400"/>
      <c r="Y1137" s="400"/>
      <c r="Z1137" s="400"/>
      <c r="AA1137" s="400"/>
      <c r="AB1137" s="400"/>
      <c r="AC1137" s="400"/>
      <c r="AD1137" s="400"/>
      <c r="AE1137" s="400"/>
      <c r="AF1137" s="400"/>
      <c r="AG1137" s="400"/>
      <c r="AH1137" s="400"/>
      <c r="AI1137" s="400"/>
      <c r="AJ1137" s="400"/>
      <c r="AK1137" s="400"/>
      <c r="AL1137" s="400"/>
      <c r="AM1137" s="400"/>
      <c r="AN1137" s="402"/>
      <c r="AO1137" s="402"/>
      <c r="AP1137" s="368" t="s">
        <v>11249</v>
      </c>
      <c r="AQ1137" s="446"/>
      <c r="AR1137" s="447"/>
      <c r="AS1137" s="404"/>
      <c r="AT1137" s="404"/>
      <c r="AU1137" s="404"/>
      <c r="AV1137" s="404"/>
      <c r="AW1137" s="404"/>
      <c r="AX1137" s="404"/>
      <c r="AY1137" s="404"/>
      <c r="AZ1137" s="404"/>
      <c r="BA1137" s="404"/>
      <c r="BB1137" s="404"/>
      <c r="BC1137" s="404"/>
      <c r="BD1137" s="404"/>
    </row>
    <row r="1138" spans="1:56" ht="26.25" customHeight="1">
      <c r="A1138" s="398" t="s">
        <v>15659</v>
      </c>
      <c r="B1138" s="398" t="s">
        <v>8166</v>
      </c>
      <c r="C1138" s="399"/>
      <c r="D1138" s="398" t="s">
        <v>15660</v>
      </c>
      <c r="E1138" s="400"/>
      <c r="F1138" s="401"/>
      <c r="G1138" s="752"/>
      <c r="H1138" s="400"/>
      <c r="I1138" s="114">
        <v>2020</v>
      </c>
      <c r="J1138" s="114">
        <v>12.1</v>
      </c>
      <c r="K1138" s="114">
        <v>8</v>
      </c>
      <c r="L1138" s="114">
        <v>2.1</v>
      </c>
      <c r="M1138" s="114">
        <v>2.1</v>
      </c>
      <c r="N1138" s="114">
        <v>2.1</v>
      </c>
      <c r="O1138" s="400"/>
      <c r="P1138" s="400"/>
      <c r="Q1138" s="400"/>
      <c r="R1138" s="400"/>
      <c r="S1138" s="400"/>
      <c r="T1138" s="400"/>
      <c r="U1138" s="400"/>
      <c r="V1138" s="400"/>
      <c r="W1138" s="400"/>
      <c r="X1138" s="400"/>
      <c r="Y1138" s="400"/>
      <c r="Z1138" s="400"/>
      <c r="AA1138" s="400"/>
      <c r="AB1138" s="400"/>
      <c r="AC1138" s="400"/>
      <c r="AD1138" s="400"/>
      <c r="AE1138" s="400"/>
      <c r="AF1138" s="400"/>
      <c r="AG1138" s="400"/>
      <c r="AH1138" s="400"/>
      <c r="AI1138" s="400"/>
      <c r="AJ1138" s="400"/>
      <c r="AK1138" s="400"/>
      <c r="AL1138" s="400"/>
      <c r="AM1138" s="400"/>
      <c r="AN1138" s="402"/>
      <c r="AO1138" s="402"/>
      <c r="AP1138" s="368" t="s">
        <v>11249</v>
      </c>
      <c r="AQ1138" s="446"/>
      <c r="AR1138" s="447"/>
      <c r="AS1138" s="404"/>
      <c r="AT1138" s="404"/>
      <c r="AU1138" s="404"/>
      <c r="AV1138" s="404"/>
      <c r="AW1138" s="404"/>
      <c r="AX1138" s="404"/>
      <c r="AY1138" s="404"/>
      <c r="AZ1138" s="404"/>
      <c r="BA1138" s="404"/>
      <c r="BB1138" s="404"/>
      <c r="BC1138" s="404"/>
      <c r="BD1138" s="404"/>
    </row>
    <row r="1139" spans="1:56" ht="26.25" customHeight="1">
      <c r="A1139" s="398" t="s">
        <v>15661</v>
      </c>
      <c r="B1139" s="398" t="s">
        <v>8166</v>
      </c>
      <c r="C1139" s="399"/>
      <c r="D1139" s="398" t="s">
        <v>15662</v>
      </c>
      <c r="E1139" s="400"/>
      <c r="F1139" s="401"/>
      <c r="G1139" s="752"/>
      <c r="H1139" s="400"/>
      <c r="I1139" s="114">
        <v>2020</v>
      </c>
      <c r="J1139" s="114"/>
      <c r="K1139" s="114"/>
      <c r="L1139" s="114"/>
      <c r="M1139" s="114">
        <v>56.6</v>
      </c>
      <c r="N1139" s="114">
        <v>56.6</v>
      </c>
      <c r="O1139" s="400"/>
      <c r="P1139" s="400"/>
      <c r="Q1139" s="400"/>
      <c r="R1139" s="400"/>
      <c r="S1139" s="400"/>
      <c r="T1139" s="400"/>
      <c r="U1139" s="400"/>
      <c r="V1139" s="400"/>
      <c r="W1139" s="400"/>
      <c r="X1139" s="400"/>
      <c r="Y1139" s="400"/>
      <c r="Z1139" s="400"/>
      <c r="AA1139" s="400"/>
      <c r="AB1139" s="400"/>
      <c r="AC1139" s="400"/>
      <c r="AD1139" s="400"/>
      <c r="AE1139" s="400"/>
      <c r="AF1139" s="400"/>
      <c r="AG1139" s="400"/>
      <c r="AH1139" s="400"/>
      <c r="AI1139" s="400"/>
      <c r="AJ1139" s="400"/>
      <c r="AK1139" s="400"/>
      <c r="AL1139" s="400"/>
      <c r="AM1139" s="400"/>
      <c r="AN1139" s="402"/>
      <c r="AO1139" s="402"/>
      <c r="AP1139" s="368" t="s">
        <v>11249</v>
      </c>
      <c r="AQ1139" s="446"/>
      <c r="AR1139" s="447"/>
      <c r="AS1139" s="404"/>
      <c r="AT1139" s="404"/>
      <c r="AU1139" s="404"/>
      <c r="AV1139" s="404"/>
      <c r="AW1139" s="404"/>
      <c r="AX1139" s="404"/>
      <c r="AY1139" s="404"/>
      <c r="AZ1139" s="404"/>
      <c r="BA1139" s="404"/>
      <c r="BB1139" s="404"/>
      <c r="BC1139" s="404"/>
      <c r="BD1139" s="404"/>
    </row>
    <row r="1140" spans="1:56" ht="26.25" customHeight="1">
      <c r="A1140" s="398" t="s">
        <v>15663</v>
      </c>
      <c r="B1140" s="398" t="s">
        <v>8166</v>
      </c>
      <c r="C1140" s="399"/>
      <c r="D1140" s="398" t="s">
        <v>15664</v>
      </c>
      <c r="E1140" s="400"/>
      <c r="F1140" s="401"/>
      <c r="G1140" s="752"/>
      <c r="H1140" s="400"/>
      <c r="I1140" s="114">
        <v>2020</v>
      </c>
      <c r="J1140" s="114">
        <v>9.9</v>
      </c>
      <c r="K1140" s="114"/>
      <c r="L1140" s="114">
        <v>9.9</v>
      </c>
      <c r="M1140" s="114">
        <v>43.3</v>
      </c>
      <c r="N1140" s="114">
        <v>43.3</v>
      </c>
      <c r="O1140" s="400"/>
      <c r="P1140" s="400"/>
      <c r="Q1140" s="400"/>
      <c r="R1140" s="400"/>
      <c r="S1140" s="400"/>
      <c r="T1140" s="400"/>
      <c r="U1140" s="400"/>
      <c r="V1140" s="400"/>
      <c r="W1140" s="400"/>
      <c r="X1140" s="400"/>
      <c r="Y1140" s="400"/>
      <c r="Z1140" s="400"/>
      <c r="AA1140" s="400"/>
      <c r="AB1140" s="400"/>
      <c r="AC1140" s="400"/>
      <c r="AD1140" s="400"/>
      <c r="AE1140" s="400"/>
      <c r="AF1140" s="400"/>
      <c r="AG1140" s="400"/>
      <c r="AH1140" s="400"/>
      <c r="AI1140" s="400"/>
      <c r="AJ1140" s="400"/>
      <c r="AK1140" s="400"/>
      <c r="AL1140" s="400"/>
      <c r="AM1140" s="400"/>
      <c r="AN1140" s="402"/>
      <c r="AO1140" s="402"/>
      <c r="AP1140" s="368" t="s">
        <v>11249</v>
      </c>
      <c r="AQ1140" s="446"/>
      <c r="AR1140" s="447"/>
      <c r="AS1140" s="404"/>
      <c r="AT1140" s="404"/>
      <c r="AU1140" s="404"/>
      <c r="AV1140" s="404"/>
      <c r="AW1140" s="404"/>
      <c r="AX1140" s="404"/>
      <c r="AY1140" s="404"/>
      <c r="AZ1140" s="404"/>
      <c r="BA1140" s="404"/>
      <c r="BB1140" s="404"/>
      <c r="BC1140" s="404"/>
      <c r="BD1140" s="404"/>
    </row>
    <row r="1141" spans="1:56" ht="26.25" customHeight="1">
      <c r="A1141" s="398" t="s">
        <v>15665</v>
      </c>
      <c r="B1141" s="398" t="s">
        <v>8166</v>
      </c>
      <c r="C1141" s="399"/>
      <c r="D1141" s="398" t="s">
        <v>15664</v>
      </c>
      <c r="E1141" s="400"/>
      <c r="F1141" s="401"/>
      <c r="G1141" s="752"/>
      <c r="H1141" s="400"/>
      <c r="I1141" s="114">
        <v>2020</v>
      </c>
      <c r="J1141" s="114">
        <v>9.6999999999999993</v>
      </c>
      <c r="K1141" s="114">
        <v>33.200000000000003</v>
      </c>
      <c r="L1141" s="114">
        <v>42.6</v>
      </c>
      <c r="M1141" s="114">
        <v>2.9</v>
      </c>
      <c r="N1141" s="114">
        <v>2.9</v>
      </c>
      <c r="O1141" s="400"/>
      <c r="P1141" s="400"/>
      <c r="Q1141" s="400"/>
      <c r="R1141" s="400"/>
      <c r="S1141" s="400"/>
      <c r="T1141" s="400"/>
      <c r="U1141" s="400"/>
      <c r="V1141" s="400"/>
      <c r="W1141" s="400"/>
      <c r="X1141" s="400"/>
      <c r="Y1141" s="400"/>
      <c r="Z1141" s="400"/>
      <c r="AA1141" s="400"/>
      <c r="AB1141" s="400"/>
      <c r="AC1141" s="400"/>
      <c r="AD1141" s="400"/>
      <c r="AE1141" s="400"/>
      <c r="AF1141" s="400"/>
      <c r="AG1141" s="400"/>
      <c r="AH1141" s="400"/>
      <c r="AI1141" s="400"/>
      <c r="AJ1141" s="400"/>
      <c r="AK1141" s="400"/>
      <c r="AL1141" s="400"/>
      <c r="AM1141" s="400"/>
      <c r="AN1141" s="402"/>
      <c r="AO1141" s="402"/>
      <c r="AP1141" s="368" t="s">
        <v>11249</v>
      </c>
      <c r="AQ1141" s="446"/>
      <c r="AR1141" s="447"/>
      <c r="AS1141" s="404"/>
      <c r="AT1141" s="404"/>
      <c r="AU1141" s="404"/>
      <c r="AV1141" s="404"/>
      <c r="AW1141" s="404"/>
      <c r="AX1141" s="404"/>
      <c r="AY1141" s="404"/>
      <c r="AZ1141" s="404"/>
      <c r="BA1141" s="404"/>
      <c r="BB1141" s="404"/>
      <c r="BC1141" s="404"/>
      <c r="BD1141" s="404"/>
    </row>
    <row r="1142" spans="1:56" ht="26.25" customHeight="1">
      <c r="A1142" s="398" t="s">
        <v>15666</v>
      </c>
      <c r="B1142" s="398" t="s">
        <v>8166</v>
      </c>
      <c r="C1142" s="399"/>
      <c r="D1142" s="398" t="s">
        <v>15667</v>
      </c>
      <c r="E1142" s="400"/>
      <c r="F1142" s="401"/>
      <c r="G1142" s="752"/>
      <c r="H1142" s="400"/>
      <c r="I1142" s="114">
        <v>2020</v>
      </c>
      <c r="J1142" s="114"/>
      <c r="K1142" s="114">
        <v>33</v>
      </c>
      <c r="L1142" s="114">
        <v>33</v>
      </c>
      <c r="M1142" s="114">
        <v>39.6</v>
      </c>
      <c r="N1142" s="114">
        <v>39.6</v>
      </c>
      <c r="O1142" s="400"/>
      <c r="P1142" s="400"/>
      <c r="Q1142" s="400"/>
      <c r="R1142" s="400"/>
      <c r="S1142" s="400"/>
      <c r="T1142" s="400"/>
      <c r="U1142" s="400"/>
      <c r="V1142" s="400"/>
      <c r="W1142" s="400"/>
      <c r="X1142" s="400"/>
      <c r="Y1142" s="400"/>
      <c r="Z1142" s="400"/>
      <c r="AA1142" s="400"/>
      <c r="AB1142" s="400"/>
      <c r="AC1142" s="400"/>
      <c r="AD1142" s="400"/>
      <c r="AE1142" s="400"/>
      <c r="AF1142" s="400"/>
      <c r="AG1142" s="400"/>
      <c r="AH1142" s="400"/>
      <c r="AI1142" s="400"/>
      <c r="AJ1142" s="400"/>
      <c r="AK1142" s="400"/>
      <c r="AL1142" s="400"/>
      <c r="AM1142" s="400"/>
      <c r="AN1142" s="402"/>
      <c r="AO1142" s="402"/>
      <c r="AP1142" s="368" t="s">
        <v>11249</v>
      </c>
      <c r="AQ1142" s="446"/>
      <c r="AR1142" s="447"/>
      <c r="AS1142" s="404"/>
      <c r="AT1142" s="404"/>
      <c r="AU1142" s="404"/>
      <c r="AV1142" s="404"/>
      <c r="AW1142" s="404"/>
      <c r="AX1142" s="404"/>
      <c r="AY1142" s="404"/>
      <c r="AZ1142" s="404"/>
      <c r="BA1142" s="404"/>
      <c r="BB1142" s="404"/>
      <c r="BC1142" s="404"/>
      <c r="BD1142" s="404"/>
    </row>
    <row r="1143" spans="1:56" ht="26.25" customHeight="1">
      <c r="A1143" s="398" t="s">
        <v>15668</v>
      </c>
      <c r="B1143" s="398" t="s">
        <v>8166</v>
      </c>
      <c r="C1143" s="399"/>
      <c r="D1143" s="398" t="s">
        <v>15669</v>
      </c>
      <c r="E1143" s="400"/>
      <c r="F1143" s="401"/>
      <c r="G1143" s="752"/>
      <c r="H1143" s="400"/>
      <c r="I1143" s="114">
        <v>2020</v>
      </c>
      <c r="J1143" s="114"/>
      <c r="K1143" s="114"/>
      <c r="L1143" s="114"/>
      <c r="M1143" s="114">
        <v>5.0999999999999996</v>
      </c>
      <c r="N1143" s="114">
        <v>5.0999999999999996</v>
      </c>
      <c r="O1143" s="400"/>
      <c r="P1143" s="400"/>
      <c r="Q1143" s="400"/>
      <c r="R1143" s="400"/>
      <c r="S1143" s="400"/>
      <c r="T1143" s="400"/>
      <c r="U1143" s="400"/>
      <c r="V1143" s="400"/>
      <c r="W1143" s="400"/>
      <c r="X1143" s="400"/>
      <c r="Y1143" s="400"/>
      <c r="Z1143" s="400"/>
      <c r="AA1143" s="400"/>
      <c r="AB1143" s="400"/>
      <c r="AC1143" s="400"/>
      <c r="AD1143" s="400"/>
      <c r="AE1143" s="400"/>
      <c r="AF1143" s="400"/>
      <c r="AG1143" s="400"/>
      <c r="AH1143" s="400"/>
      <c r="AI1143" s="400"/>
      <c r="AJ1143" s="400"/>
      <c r="AK1143" s="400"/>
      <c r="AL1143" s="400"/>
      <c r="AM1143" s="400"/>
      <c r="AN1143" s="402"/>
      <c r="AO1143" s="402"/>
      <c r="AP1143" s="368" t="s">
        <v>11249</v>
      </c>
      <c r="AQ1143" s="446"/>
      <c r="AR1143" s="447"/>
      <c r="AS1143" s="404"/>
      <c r="AT1143" s="404"/>
      <c r="AU1143" s="404"/>
      <c r="AV1143" s="404"/>
      <c r="AW1143" s="404"/>
      <c r="AX1143" s="404"/>
      <c r="AY1143" s="404"/>
      <c r="AZ1143" s="404"/>
      <c r="BA1143" s="404"/>
      <c r="BB1143" s="404"/>
      <c r="BC1143" s="404"/>
      <c r="BD1143" s="404"/>
    </row>
    <row r="1144" spans="1:56" ht="26.25" customHeight="1">
      <c r="A1144" s="398" t="s">
        <v>15670</v>
      </c>
      <c r="B1144" s="398" t="s">
        <v>8166</v>
      </c>
      <c r="C1144" s="399"/>
      <c r="D1144" s="398" t="s">
        <v>15671</v>
      </c>
      <c r="E1144" s="400"/>
      <c r="F1144" s="401"/>
      <c r="G1144" s="752"/>
      <c r="H1144" s="400"/>
      <c r="I1144" s="114">
        <v>2020</v>
      </c>
      <c r="J1144" s="114"/>
      <c r="K1144" s="114">
        <v>29.7</v>
      </c>
      <c r="L1144" s="114">
        <v>29.7</v>
      </c>
      <c r="M1144" s="114">
        <v>29.7</v>
      </c>
      <c r="N1144" s="114">
        <v>29.7</v>
      </c>
      <c r="O1144" s="400"/>
      <c r="P1144" s="400"/>
      <c r="Q1144" s="400"/>
      <c r="R1144" s="400"/>
      <c r="S1144" s="400"/>
      <c r="T1144" s="400"/>
      <c r="U1144" s="400"/>
      <c r="V1144" s="400"/>
      <c r="W1144" s="400"/>
      <c r="X1144" s="400"/>
      <c r="Y1144" s="400"/>
      <c r="Z1144" s="400"/>
      <c r="AA1144" s="400"/>
      <c r="AB1144" s="400"/>
      <c r="AC1144" s="400"/>
      <c r="AD1144" s="400"/>
      <c r="AE1144" s="400"/>
      <c r="AF1144" s="400"/>
      <c r="AG1144" s="400"/>
      <c r="AH1144" s="400"/>
      <c r="AI1144" s="400"/>
      <c r="AJ1144" s="400"/>
      <c r="AK1144" s="400"/>
      <c r="AL1144" s="400"/>
      <c r="AM1144" s="400"/>
      <c r="AN1144" s="402"/>
      <c r="AO1144" s="402"/>
      <c r="AP1144" s="368" t="s">
        <v>11249</v>
      </c>
      <c r="AQ1144" s="446"/>
      <c r="AR1144" s="447"/>
      <c r="AS1144" s="404"/>
      <c r="AT1144" s="404"/>
      <c r="AU1144" s="404"/>
      <c r="AV1144" s="404"/>
      <c r="AW1144" s="404"/>
      <c r="AX1144" s="404"/>
      <c r="AY1144" s="404"/>
      <c r="AZ1144" s="404"/>
      <c r="BA1144" s="404"/>
      <c r="BB1144" s="404"/>
      <c r="BC1144" s="404"/>
      <c r="BD1144" s="404"/>
    </row>
    <row r="1145" spans="1:56" ht="26.25" customHeight="1">
      <c r="A1145" s="398" t="s">
        <v>15672</v>
      </c>
      <c r="B1145" s="398" t="s">
        <v>8166</v>
      </c>
      <c r="C1145" s="399"/>
      <c r="D1145" s="398" t="s">
        <v>15673</v>
      </c>
      <c r="E1145" s="400"/>
      <c r="F1145" s="401"/>
      <c r="G1145" s="752"/>
      <c r="H1145" s="400"/>
      <c r="I1145" s="114">
        <v>2020</v>
      </c>
      <c r="J1145" s="114"/>
      <c r="K1145" s="114"/>
      <c r="L1145" s="114"/>
      <c r="M1145" s="114">
        <v>5.0999999999999996</v>
      </c>
      <c r="N1145" s="114">
        <v>5.0999999999999996</v>
      </c>
      <c r="O1145" s="400"/>
      <c r="P1145" s="400"/>
      <c r="Q1145" s="400"/>
      <c r="R1145" s="400"/>
      <c r="S1145" s="400"/>
      <c r="T1145" s="400"/>
      <c r="U1145" s="400"/>
      <c r="V1145" s="400"/>
      <c r="W1145" s="400"/>
      <c r="X1145" s="400"/>
      <c r="Y1145" s="400"/>
      <c r="Z1145" s="400"/>
      <c r="AA1145" s="400"/>
      <c r="AB1145" s="400"/>
      <c r="AC1145" s="400"/>
      <c r="AD1145" s="400"/>
      <c r="AE1145" s="400"/>
      <c r="AF1145" s="400"/>
      <c r="AG1145" s="400"/>
      <c r="AH1145" s="400"/>
      <c r="AI1145" s="400"/>
      <c r="AJ1145" s="400"/>
      <c r="AK1145" s="400"/>
      <c r="AL1145" s="400"/>
      <c r="AM1145" s="400"/>
      <c r="AN1145" s="402"/>
      <c r="AO1145" s="402"/>
      <c r="AP1145" s="368" t="s">
        <v>11249</v>
      </c>
      <c r="AQ1145" s="446"/>
      <c r="AR1145" s="447"/>
      <c r="AS1145" s="404"/>
      <c r="AT1145" s="404"/>
      <c r="AU1145" s="404"/>
      <c r="AV1145" s="404"/>
      <c r="AW1145" s="404"/>
      <c r="AX1145" s="404"/>
      <c r="AY1145" s="404"/>
      <c r="AZ1145" s="404"/>
      <c r="BA1145" s="404"/>
      <c r="BB1145" s="404"/>
      <c r="BC1145" s="404"/>
      <c r="BD1145" s="404"/>
    </row>
    <row r="1146" spans="1:56" ht="26.25" customHeight="1">
      <c r="A1146" s="398" t="s">
        <v>15674</v>
      </c>
      <c r="B1146" s="398" t="s">
        <v>8166</v>
      </c>
      <c r="C1146" s="399"/>
      <c r="D1146" s="398" t="s">
        <v>15673</v>
      </c>
      <c r="E1146" s="400"/>
      <c r="F1146" s="401"/>
      <c r="G1146" s="752"/>
      <c r="H1146" s="400"/>
      <c r="I1146" s="114">
        <v>2020</v>
      </c>
      <c r="J1146" s="114"/>
      <c r="K1146" s="114"/>
      <c r="L1146" s="114"/>
      <c r="M1146" s="114">
        <v>6.65</v>
      </c>
      <c r="N1146" s="114">
        <v>6.65</v>
      </c>
      <c r="O1146" s="400"/>
      <c r="P1146" s="400"/>
      <c r="Q1146" s="400"/>
      <c r="R1146" s="400"/>
      <c r="S1146" s="400"/>
      <c r="T1146" s="400"/>
      <c r="U1146" s="400"/>
      <c r="V1146" s="400"/>
      <c r="W1146" s="400"/>
      <c r="X1146" s="400"/>
      <c r="Y1146" s="400"/>
      <c r="Z1146" s="400"/>
      <c r="AA1146" s="400"/>
      <c r="AB1146" s="400"/>
      <c r="AC1146" s="400"/>
      <c r="AD1146" s="400"/>
      <c r="AE1146" s="400"/>
      <c r="AF1146" s="400"/>
      <c r="AG1146" s="400"/>
      <c r="AH1146" s="400"/>
      <c r="AI1146" s="400"/>
      <c r="AJ1146" s="400"/>
      <c r="AK1146" s="400"/>
      <c r="AL1146" s="400"/>
      <c r="AM1146" s="400"/>
      <c r="AN1146" s="402"/>
      <c r="AO1146" s="402"/>
      <c r="AP1146" s="368" t="s">
        <v>11249</v>
      </c>
      <c r="AQ1146" s="446"/>
      <c r="AR1146" s="447"/>
      <c r="AS1146" s="404"/>
      <c r="AT1146" s="404"/>
      <c r="AU1146" s="404"/>
      <c r="AV1146" s="404"/>
      <c r="AW1146" s="404"/>
      <c r="AX1146" s="404"/>
      <c r="AY1146" s="404"/>
      <c r="AZ1146" s="404"/>
      <c r="BA1146" s="404"/>
      <c r="BB1146" s="404"/>
      <c r="BC1146" s="404"/>
      <c r="BD1146" s="404"/>
    </row>
    <row r="1147" spans="1:56" ht="26.25" customHeight="1">
      <c r="A1147" s="398" t="s">
        <v>15675</v>
      </c>
      <c r="B1147" s="398" t="s">
        <v>8166</v>
      </c>
      <c r="C1147" s="399"/>
      <c r="D1147" s="398" t="s">
        <v>15676</v>
      </c>
      <c r="E1147" s="400"/>
      <c r="F1147" s="401"/>
      <c r="G1147" s="752"/>
      <c r="H1147" s="400"/>
      <c r="I1147" s="114">
        <v>2020</v>
      </c>
      <c r="J1147" s="114">
        <v>5.7</v>
      </c>
      <c r="K1147" s="114"/>
      <c r="L1147" s="114">
        <v>5.7</v>
      </c>
      <c r="M1147" s="114">
        <v>5.7</v>
      </c>
      <c r="N1147" s="114">
        <v>5.7</v>
      </c>
      <c r="O1147" s="400"/>
      <c r="P1147" s="400"/>
      <c r="Q1147" s="400"/>
      <c r="R1147" s="400"/>
      <c r="S1147" s="400"/>
      <c r="T1147" s="400"/>
      <c r="U1147" s="400"/>
      <c r="V1147" s="400"/>
      <c r="W1147" s="400"/>
      <c r="X1147" s="400"/>
      <c r="Y1147" s="400"/>
      <c r="Z1147" s="400"/>
      <c r="AA1147" s="400"/>
      <c r="AB1147" s="400"/>
      <c r="AC1147" s="400"/>
      <c r="AD1147" s="400"/>
      <c r="AE1147" s="400"/>
      <c r="AF1147" s="400"/>
      <c r="AG1147" s="400"/>
      <c r="AH1147" s="400"/>
      <c r="AI1147" s="400"/>
      <c r="AJ1147" s="400"/>
      <c r="AK1147" s="400"/>
      <c r="AL1147" s="400"/>
      <c r="AM1147" s="400"/>
      <c r="AN1147" s="402"/>
      <c r="AO1147" s="402"/>
      <c r="AP1147" s="368" t="s">
        <v>11249</v>
      </c>
      <c r="AQ1147" s="446"/>
      <c r="AR1147" s="447"/>
      <c r="AS1147" s="404"/>
      <c r="AT1147" s="404"/>
      <c r="AU1147" s="404"/>
      <c r="AV1147" s="404"/>
      <c r="AW1147" s="404"/>
      <c r="AX1147" s="404"/>
      <c r="AY1147" s="404"/>
      <c r="AZ1147" s="404"/>
      <c r="BA1147" s="404"/>
      <c r="BB1147" s="404"/>
      <c r="BC1147" s="404"/>
      <c r="BD1147" s="404"/>
    </row>
    <row r="1148" spans="1:56" ht="26.25" customHeight="1">
      <c r="A1148" s="398" t="s">
        <v>15677</v>
      </c>
      <c r="B1148" s="398" t="s">
        <v>8166</v>
      </c>
      <c r="C1148" s="399"/>
      <c r="D1148" s="398" t="s">
        <v>15678</v>
      </c>
      <c r="E1148" s="400"/>
      <c r="F1148" s="401"/>
      <c r="G1148" s="752"/>
      <c r="H1148" s="400"/>
      <c r="I1148" s="114">
        <v>2020</v>
      </c>
      <c r="J1148" s="114">
        <v>9.6</v>
      </c>
      <c r="K1148" s="114"/>
      <c r="L1148" s="114">
        <v>9.6</v>
      </c>
      <c r="M1148" s="114">
        <v>9.6</v>
      </c>
      <c r="N1148" s="114">
        <v>9.6</v>
      </c>
      <c r="O1148" s="400"/>
      <c r="P1148" s="400"/>
      <c r="Q1148" s="400"/>
      <c r="R1148" s="400"/>
      <c r="S1148" s="400"/>
      <c r="T1148" s="400"/>
      <c r="U1148" s="400"/>
      <c r="V1148" s="400"/>
      <c r="W1148" s="400"/>
      <c r="X1148" s="400"/>
      <c r="Y1148" s="400"/>
      <c r="Z1148" s="400"/>
      <c r="AA1148" s="400"/>
      <c r="AB1148" s="400"/>
      <c r="AC1148" s="400"/>
      <c r="AD1148" s="400"/>
      <c r="AE1148" s="400"/>
      <c r="AF1148" s="400"/>
      <c r="AG1148" s="400"/>
      <c r="AH1148" s="400"/>
      <c r="AI1148" s="400"/>
      <c r="AJ1148" s="400"/>
      <c r="AK1148" s="400"/>
      <c r="AL1148" s="400"/>
      <c r="AM1148" s="400"/>
      <c r="AN1148" s="402"/>
      <c r="AO1148" s="402"/>
      <c r="AP1148" s="368" t="s">
        <v>11249</v>
      </c>
      <c r="AQ1148" s="446"/>
      <c r="AR1148" s="447"/>
      <c r="AS1148" s="404"/>
      <c r="AT1148" s="404"/>
      <c r="AU1148" s="404"/>
      <c r="AV1148" s="404"/>
      <c r="AW1148" s="404"/>
      <c r="AX1148" s="404"/>
      <c r="AY1148" s="404"/>
      <c r="AZ1148" s="404"/>
      <c r="BA1148" s="404"/>
      <c r="BB1148" s="404"/>
      <c r="BC1148" s="404"/>
      <c r="BD1148" s="404"/>
    </row>
    <row r="1149" spans="1:56" ht="26.25" customHeight="1">
      <c r="A1149" s="398" t="s">
        <v>15679</v>
      </c>
      <c r="B1149" s="398" t="s">
        <v>8166</v>
      </c>
      <c r="C1149" s="399"/>
      <c r="D1149" s="398" t="s">
        <v>15680</v>
      </c>
      <c r="E1149" s="400"/>
      <c r="F1149" s="401"/>
      <c r="G1149" s="752"/>
      <c r="H1149" s="400"/>
      <c r="I1149" s="114">
        <v>2020</v>
      </c>
      <c r="J1149" s="114">
        <v>7.69</v>
      </c>
      <c r="K1149" s="114">
        <v>28.7</v>
      </c>
      <c r="L1149" s="114">
        <v>36.39</v>
      </c>
      <c r="M1149" s="114">
        <v>118.64</v>
      </c>
      <c r="N1149" s="114">
        <v>118.64</v>
      </c>
      <c r="O1149" s="400"/>
      <c r="P1149" s="400"/>
      <c r="Q1149" s="400"/>
      <c r="R1149" s="400"/>
      <c r="S1149" s="400"/>
      <c r="T1149" s="400"/>
      <c r="U1149" s="400"/>
      <c r="V1149" s="400"/>
      <c r="W1149" s="400"/>
      <c r="X1149" s="400"/>
      <c r="Y1149" s="400"/>
      <c r="Z1149" s="400"/>
      <c r="AA1149" s="400"/>
      <c r="AB1149" s="400"/>
      <c r="AC1149" s="400"/>
      <c r="AD1149" s="400"/>
      <c r="AE1149" s="400"/>
      <c r="AF1149" s="400"/>
      <c r="AG1149" s="400"/>
      <c r="AH1149" s="400"/>
      <c r="AI1149" s="400"/>
      <c r="AJ1149" s="400"/>
      <c r="AK1149" s="400"/>
      <c r="AL1149" s="400"/>
      <c r="AM1149" s="400"/>
      <c r="AN1149" s="402"/>
      <c r="AO1149" s="402"/>
      <c r="AP1149" s="368" t="s">
        <v>11249</v>
      </c>
      <c r="AQ1149" s="446"/>
      <c r="AR1149" s="447"/>
      <c r="AS1149" s="404"/>
      <c r="AT1149" s="404"/>
      <c r="AU1149" s="404"/>
      <c r="AV1149" s="404"/>
      <c r="AW1149" s="404"/>
      <c r="AX1149" s="404"/>
      <c r="AY1149" s="404"/>
      <c r="AZ1149" s="404"/>
      <c r="BA1149" s="404"/>
      <c r="BB1149" s="404"/>
      <c r="BC1149" s="404"/>
      <c r="BD1149" s="404"/>
    </row>
    <row r="1150" spans="1:56" ht="26.25" customHeight="1">
      <c r="A1150" s="398" t="s">
        <v>15681</v>
      </c>
      <c r="B1150" s="398" t="s">
        <v>8166</v>
      </c>
      <c r="C1150" s="399"/>
      <c r="D1150" s="398" t="s">
        <v>15682</v>
      </c>
      <c r="E1150" s="400"/>
      <c r="F1150" s="401"/>
      <c r="G1150" s="752"/>
      <c r="H1150" s="400"/>
      <c r="I1150" s="114">
        <v>2020</v>
      </c>
      <c r="J1150" s="114"/>
      <c r="K1150" s="114"/>
      <c r="L1150" s="114"/>
      <c r="M1150" s="114">
        <v>7.1</v>
      </c>
      <c r="N1150" s="114">
        <v>7.1</v>
      </c>
      <c r="O1150" s="400"/>
      <c r="P1150" s="400"/>
      <c r="Q1150" s="400"/>
      <c r="R1150" s="400"/>
      <c r="S1150" s="400"/>
      <c r="T1150" s="400"/>
      <c r="U1150" s="400"/>
      <c r="V1150" s="400"/>
      <c r="W1150" s="400"/>
      <c r="X1150" s="400"/>
      <c r="Y1150" s="400"/>
      <c r="Z1150" s="400"/>
      <c r="AA1150" s="400"/>
      <c r="AB1150" s="400"/>
      <c r="AC1150" s="400"/>
      <c r="AD1150" s="400"/>
      <c r="AE1150" s="400"/>
      <c r="AF1150" s="400"/>
      <c r="AG1150" s="400"/>
      <c r="AH1150" s="400"/>
      <c r="AI1150" s="400"/>
      <c r="AJ1150" s="400"/>
      <c r="AK1150" s="400"/>
      <c r="AL1150" s="400"/>
      <c r="AM1150" s="400"/>
      <c r="AN1150" s="402"/>
      <c r="AO1150" s="402"/>
      <c r="AP1150" s="368" t="s">
        <v>11249</v>
      </c>
      <c r="AQ1150" s="446"/>
      <c r="AR1150" s="447"/>
      <c r="AS1150" s="404"/>
      <c r="AT1150" s="404"/>
      <c r="AU1150" s="404"/>
      <c r="AV1150" s="404"/>
      <c r="AW1150" s="404"/>
      <c r="AX1150" s="404"/>
      <c r="AY1150" s="404"/>
      <c r="AZ1150" s="404"/>
      <c r="BA1150" s="404"/>
      <c r="BB1150" s="404"/>
      <c r="BC1150" s="404"/>
      <c r="BD1150" s="404"/>
    </row>
    <row r="1151" spans="1:56" ht="26.25" customHeight="1">
      <c r="A1151" s="398" t="s">
        <v>15683</v>
      </c>
      <c r="B1151" s="398" t="s">
        <v>8166</v>
      </c>
      <c r="C1151" s="399"/>
      <c r="D1151" s="398" t="s">
        <v>15684</v>
      </c>
      <c r="E1151" s="400"/>
      <c r="F1151" s="401"/>
      <c r="G1151" s="752"/>
      <c r="H1151" s="400"/>
      <c r="I1151" s="114">
        <v>2020</v>
      </c>
      <c r="J1151" s="114">
        <v>5.9</v>
      </c>
      <c r="K1151" s="114"/>
      <c r="L1151" s="114">
        <v>5.9</v>
      </c>
      <c r="M1151" s="114">
        <v>5.9</v>
      </c>
      <c r="N1151" s="114">
        <v>5.9</v>
      </c>
      <c r="O1151" s="400"/>
      <c r="P1151" s="400"/>
      <c r="Q1151" s="400"/>
      <c r="R1151" s="400"/>
      <c r="S1151" s="400"/>
      <c r="T1151" s="400"/>
      <c r="U1151" s="400"/>
      <c r="V1151" s="400"/>
      <c r="W1151" s="400"/>
      <c r="X1151" s="400"/>
      <c r="Y1151" s="400"/>
      <c r="Z1151" s="400"/>
      <c r="AA1151" s="400"/>
      <c r="AB1151" s="400"/>
      <c r="AC1151" s="400"/>
      <c r="AD1151" s="400"/>
      <c r="AE1151" s="400"/>
      <c r="AF1151" s="400"/>
      <c r="AG1151" s="400"/>
      <c r="AH1151" s="400"/>
      <c r="AI1151" s="400"/>
      <c r="AJ1151" s="400"/>
      <c r="AK1151" s="400"/>
      <c r="AL1151" s="400"/>
      <c r="AM1151" s="400"/>
      <c r="AN1151" s="402"/>
      <c r="AO1151" s="402"/>
      <c r="AP1151" s="368" t="s">
        <v>11249</v>
      </c>
      <c r="AQ1151" s="446"/>
      <c r="AR1151" s="447"/>
      <c r="AS1151" s="404"/>
      <c r="AT1151" s="404"/>
      <c r="AU1151" s="404"/>
      <c r="AV1151" s="404"/>
      <c r="AW1151" s="404"/>
      <c r="AX1151" s="404"/>
      <c r="AY1151" s="404"/>
      <c r="AZ1151" s="404"/>
      <c r="BA1151" s="404"/>
      <c r="BB1151" s="404"/>
      <c r="BC1151" s="404"/>
      <c r="BD1151" s="404"/>
    </row>
    <row r="1152" spans="1:56" ht="26.25" customHeight="1">
      <c r="A1152" s="398" t="s">
        <v>15685</v>
      </c>
      <c r="B1152" s="398" t="s">
        <v>8166</v>
      </c>
      <c r="C1152" s="399"/>
      <c r="D1152" s="398" t="s">
        <v>15686</v>
      </c>
      <c r="E1152" s="400"/>
      <c r="F1152" s="401"/>
      <c r="G1152" s="752"/>
      <c r="H1152" s="400"/>
      <c r="I1152" s="114">
        <v>2020</v>
      </c>
      <c r="J1152" s="114"/>
      <c r="K1152" s="114"/>
      <c r="L1152" s="114"/>
      <c r="M1152" s="114">
        <v>2.1</v>
      </c>
      <c r="N1152" s="114">
        <v>2.1</v>
      </c>
      <c r="O1152" s="400"/>
      <c r="P1152" s="400"/>
      <c r="Q1152" s="400"/>
      <c r="R1152" s="400"/>
      <c r="S1152" s="400"/>
      <c r="T1152" s="400"/>
      <c r="U1152" s="400"/>
      <c r="V1152" s="400"/>
      <c r="W1152" s="400"/>
      <c r="X1152" s="400"/>
      <c r="Y1152" s="400"/>
      <c r="Z1152" s="400"/>
      <c r="AA1152" s="400"/>
      <c r="AB1152" s="400"/>
      <c r="AC1152" s="400"/>
      <c r="AD1152" s="400"/>
      <c r="AE1152" s="400"/>
      <c r="AF1152" s="400"/>
      <c r="AG1152" s="400"/>
      <c r="AH1152" s="400"/>
      <c r="AI1152" s="400"/>
      <c r="AJ1152" s="400"/>
      <c r="AK1152" s="400"/>
      <c r="AL1152" s="400"/>
      <c r="AM1152" s="400"/>
      <c r="AN1152" s="402"/>
      <c r="AO1152" s="402"/>
      <c r="AP1152" s="368" t="s">
        <v>11249</v>
      </c>
      <c r="AQ1152" s="446"/>
      <c r="AR1152" s="447"/>
      <c r="AS1152" s="404"/>
      <c r="AT1152" s="404"/>
      <c r="AU1152" s="404"/>
      <c r="AV1152" s="404"/>
      <c r="AW1152" s="404"/>
      <c r="AX1152" s="404"/>
      <c r="AY1152" s="404"/>
      <c r="AZ1152" s="404"/>
      <c r="BA1152" s="404"/>
      <c r="BB1152" s="404"/>
      <c r="BC1152" s="404"/>
      <c r="BD1152" s="404"/>
    </row>
    <row r="1153" spans="1:56" ht="26.25" customHeight="1">
      <c r="A1153" s="398" t="s">
        <v>15687</v>
      </c>
      <c r="B1153" s="398" t="s">
        <v>8166</v>
      </c>
      <c r="C1153" s="399"/>
      <c r="D1153" s="398" t="s">
        <v>15688</v>
      </c>
      <c r="E1153" s="400"/>
      <c r="F1153" s="401"/>
      <c r="G1153" s="752"/>
      <c r="H1153" s="400"/>
      <c r="I1153" s="114">
        <v>2020</v>
      </c>
      <c r="J1153" s="114">
        <v>5.2</v>
      </c>
      <c r="K1153" s="114"/>
      <c r="L1153" s="114">
        <v>5.2</v>
      </c>
      <c r="M1153" s="114">
        <v>5.2</v>
      </c>
      <c r="N1153" s="114">
        <v>5.2</v>
      </c>
      <c r="O1153" s="400"/>
      <c r="P1153" s="400"/>
      <c r="Q1153" s="400"/>
      <c r="R1153" s="400"/>
      <c r="S1153" s="400"/>
      <c r="T1153" s="400"/>
      <c r="U1153" s="400"/>
      <c r="V1153" s="400"/>
      <c r="W1153" s="400"/>
      <c r="X1153" s="400"/>
      <c r="Y1153" s="400"/>
      <c r="Z1153" s="400"/>
      <c r="AA1153" s="400"/>
      <c r="AB1153" s="400"/>
      <c r="AC1153" s="400"/>
      <c r="AD1153" s="400"/>
      <c r="AE1153" s="400"/>
      <c r="AF1153" s="400"/>
      <c r="AG1153" s="400"/>
      <c r="AH1153" s="400"/>
      <c r="AI1153" s="400"/>
      <c r="AJ1153" s="400"/>
      <c r="AK1153" s="400"/>
      <c r="AL1153" s="400"/>
      <c r="AM1153" s="400"/>
      <c r="AN1153" s="402"/>
      <c r="AO1153" s="402"/>
      <c r="AP1153" s="368" t="s">
        <v>11249</v>
      </c>
      <c r="AQ1153" s="446"/>
      <c r="AR1153" s="447"/>
      <c r="AS1153" s="404"/>
      <c r="AT1153" s="404"/>
      <c r="AU1153" s="404"/>
      <c r="AV1153" s="404"/>
      <c r="AW1153" s="404"/>
      <c r="AX1153" s="404"/>
      <c r="AY1153" s="404"/>
      <c r="AZ1153" s="404"/>
      <c r="BA1153" s="404"/>
      <c r="BB1153" s="404"/>
      <c r="BC1153" s="404"/>
      <c r="BD1153" s="404"/>
    </row>
    <row r="1154" spans="1:56" ht="26.25" customHeight="1">
      <c r="A1154" s="398" t="s">
        <v>15689</v>
      </c>
      <c r="B1154" s="398" t="s">
        <v>8166</v>
      </c>
      <c r="C1154" s="399"/>
      <c r="D1154" s="398" t="s">
        <v>15690</v>
      </c>
      <c r="E1154" s="400"/>
      <c r="F1154" s="401"/>
      <c r="G1154" s="752"/>
      <c r="H1154" s="400"/>
      <c r="I1154" s="114">
        <v>2020</v>
      </c>
      <c r="J1154" s="114"/>
      <c r="K1154" s="114">
        <v>5.2</v>
      </c>
      <c r="L1154" s="114">
        <v>5.2</v>
      </c>
      <c r="M1154" s="114">
        <v>5.2</v>
      </c>
      <c r="N1154" s="114">
        <v>5.2</v>
      </c>
      <c r="O1154" s="400"/>
      <c r="P1154" s="400"/>
      <c r="Q1154" s="400"/>
      <c r="R1154" s="400"/>
      <c r="S1154" s="400"/>
      <c r="T1154" s="400"/>
      <c r="U1154" s="400"/>
      <c r="V1154" s="400"/>
      <c r="W1154" s="400"/>
      <c r="X1154" s="400"/>
      <c r="Y1154" s="400"/>
      <c r="Z1154" s="400"/>
      <c r="AA1154" s="400"/>
      <c r="AB1154" s="400"/>
      <c r="AC1154" s="400"/>
      <c r="AD1154" s="400"/>
      <c r="AE1154" s="400"/>
      <c r="AF1154" s="400"/>
      <c r="AG1154" s="400"/>
      <c r="AH1154" s="400"/>
      <c r="AI1154" s="400"/>
      <c r="AJ1154" s="400"/>
      <c r="AK1154" s="400"/>
      <c r="AL1154" s="400"/>
      <c r="AM1154" s="400"/>
      <c r="AN1154" s="402"/>
      <c r="AO1154" s="402"/>
      <c r="AP1154" s="368" t="s">
        <v>11249</v>
      </c>
      <c r="AQ1154" s="446"/>
      <c r="AR1154" s="447"/>
      <c r="AS1154" s="404"/>
      <c r="AT1154" s="404"/>
      <c r="AU1154" s="404"/>
      <c r="AV1154" s="404"/>
      <c r="AW1154" s="404"/>
      <c r="AX1154" s="404"/>
      <c r="AY1154" s="404"/>
      <c r="AZ1154" s="404"/>
      <c r="BA1154" s="404"/>
      <c r="BB1154" s="404"/>
      <c r="BC1154" s="404"/>
      <c r="BD1154" s="404"/>
    </row>
    <row r="1155" spans="1:56" ht="26.25" customHeight="1">
      <c r="A1155" s="398" t="s">
        <v>15691</v>
      </c>
      <c r="B1155" s="398" t="s">
        <v>8166</v>
      </c>
      <c r="C1155" s="399"/>
      <c r="D1155" s="398" t="s">
        <v>15692</v>
      </c>
      <c r="E1155" s="400"/>
      <c r="F1155" s="401"/>
      <c r="G1155" s="752"/>
      <c r="H1155" s="400"/>
      <c r="I1155" s="114">
        <v>2020</v>
      </c>
      <c r="J1155" s="114"/>
      <c r="K1155" s="114"/>
      <c r="L1155" s="114"/>
      <c r="M1155" s="114">
        <v>8.6999999999999993</v>
      </c>
      <c r="N1155" s="114">
        <v>8.6999999999999993</v>
      </c>
      <c r="O1155" s="400"/>
      <c r="P1155" s="400"/>
      <c r="Q1155" s="400"/>
      <c r="R1155" s="400"/>
      <c r="S1155" s="400"/>
      <c r="T1155" s="400"/>
      <c r="U1155" s="400"/>
      <c r="V1155" s="400"/>
      <c r="W1155" s="400"/>
      <c r="X1155" s="400"/>
      <c r="Y1155" s="400"/>
      <c r="Z1155" s="400"/>
      <c r="AA1155" s="400"/>
      <c r="AB1155" s="400"/>
      <c r="AC1155" s="400"/>
      <c r="AD1155" s="400"/>
      <c r="AE1155" s="400"/>
      <c r="AF1155" s="400"/>
      <c r="AG1155" s="400"/>
      <c r="AH1155" s="400"/>
      <c r="AI1155" s="400"/>
      <c r="AJ1155" s="400"/>
      <c r="AK1155" s="400"/>
      <c r="AL1155" s="400"/>
      <c r="AM1155" s="400"/>
      <c r="AN1155" s="402"/>
      <c r="AO1155" s="402"/>
      <c r="AP1155" s="368" t="s">
        <v>11249</v>
      </c>
      <c r="AQ1155" s="446"/>
      <c r="AR1155" s="447"/>
      <c r="AS1155" s="404"/>
      <c r="AT1155" s="404"/>
      <c r="AU1155" s="404"/>
      <c r="AV1155" s="404"/>
      <c r="AW1155" s="404"/>
      <c r="AX1155" s="404"/>
      <c r="AY1155" s="404"/>
      <c r="AZ1155" s="404"/>
      <c r="BA1155" s="404"/>
      <c r="BB1155" s="404"/>
      <c r="BC1155" s="404"/>
      <c r="BD1155" s="404"/>
    </row>
    <row r="1156" spans="1:56" ht="26.25" customHeight="1">
      <c r="A1156" s="398" t="s">
        <v>15693</v>
      </c>
      <c r="B1156" s="398" t="s">
        <v>8166</v>
      </c>
      <c r="C1156" s="399"/>
      <c r="D1156" s="398" t="s">
        <v>15694</v>
      </c>
      <c r="E1156" s="400"/>
      <c r="F1156" s="401"/>
      <c r="G1156" s="752"/>
      <c r="H1156" s="400"/>
      <c r="I1156" s="114">
        <v>2020</v>
      </c>
      <c r="J1156" s="114">
        <v>5.9</v>
      </c>
      <c r="K1156" s="114"/>
      <c r="L1156" s="114">
        <v>5.9</v>
      </c>
      <c r="M1156" s="114">
        <v>5.9</v>
      </c>
      <c r="N1156" s="114">
        <v>5.9</v>
      </c>
      <c r="O1156" s="400"/>
      <c r="P1156" s="400"/>
      <c r="Q1156" s="400"/>
      <c r="R1156" s="400"/>
      <c r="S1156" s="400"/>
      <c r="T1156" s="400"/>
      <c r="U1156" s="400"/>
      <c r="V1156" s="400"/>
      <c r="W1156" s="400"/>
      <c r="X1156" s="400"/>
      <c r="Y1156" s="400"/>
      <c r="Z1156" s="400"/>
      <c r="AA1156" s="400"/>
      <c r="AB1156" s="400"/>
      <c r="AC1156" s="400"/>
      <c r="AD1156" s="400"/>
      <c r="AE1156" s="400"/>
      <c r="AF1156" s="400"/>
      <c r="AG1156" s="400"/>
      <c r="AH1156" s="400"/>
      <c r="AI1156" s="400"/>
      <c r="AJ1156" s="400"/>
      <c r="AK1156" s="400"/>
      <c r="AL1156" s="400"/>
      <c r="AM1156" s="400"/>
      <c r="AN1156" s="402"/>
      <c r="AO1156" s="402"/>
      <c r="AP1156" s="368" t="s">
        <v>11249</v>
      </c>
      <c r="AQ1156" s="446"/>
      <c r="AR1156" s="447"/>
      <c r="AS1156" s="404"/>
      <c r="AT1156" s="404"/>
      <c r="AU1156" s="404"/>
      <c r="AV1156" s="404"/>
      <c r="AW1156" s="404"/>
      <c r="AX1156" s="404"/>
      <c r="AY1156" s="404"/>
      <c r="AZ1156" s="404"/>
      <c r="BA1156" s="404"/>
      <c r="BB1156" s="404"/>
      <c r="BC1156" s="404"/>
      <c r="BD1156" s="404"/>
    </row>
    <row r="1157" spans="1:56" ht="26.25" customHeight="1">
      <c r="A1157" s="398" t="s">
        <v>15695</v>
      </c>
      <c r="B1157" s="398" t="s">
        <v>8166</v>
      </c>
      <c r="C1157" s="399"/>
      <c r="D1157" s="398" t="s">
        <v>15696</v>
      </c>
      <c r="E1157" s="400"/>
      <c r="F1157" s="401"/>
      <c r="G1157" s="752"/>
      <c r="H1157" s="400"/>
      <c r="I1157" s="114">
        <v>2020</v>
      </c>
      <c r="J1157" s="114"/>
      <c r="K1157" s="114"/>
      <c r="L1157" s="114"/>
      <c r="M1157" s="114">
        <v>8</v>
      </c>
      <c r="N1157" s="114">
        <v>8</v>
      </c>
      <c r="O1157" s="400"/>
      <c r="P1157" s="400"/>
      <c r="Q1157" s="400"/>
      <c r="R1157" s="400"/>
      <c r="S1157" s="400"/>
      <c r="T1157" s="400"/>
      <c r="U1157" s="400"/>
      <c r="V1157" s="400"/>
      <c r="W1157" s="400"/>
      <c r="X1157" s="400"/>
      <c r="Y1157" s="400"/>
      <c r="Z1157" s="400"/>
      <c r="AA1157" s="400"/>
      <c r="AB1157" s="400"/>
      <c r="AC1157" s="400"/>
      <c r="AD1157" s="400"/>
      <c r="AE1157" s="400"/>
      <c r="AF1157" s="400"/>
      <c r="AG1157" s="400"/>
      <c r="AH1157" s="400"/>
      <c r="AI1157" s="400"/>
      <c r="AJ1157" s="400"/>
      <c r="AK1157" s="400"/>
      <c r="AL1157" s="400"/>
      <c r="AM1157" s="400"/>
      <c r="AN1157" s="402"/>
      <c r="AO1157" s="402"/>
      <c r="AP1157" s="368" t="s">
        <v>11249</v>
      </c>
      <c r="AQ1157" s="446"/>
      <c r="AR1157" s="447"/>
      <c r="AS1157" s="404"/>
      <c r="AT1157" s="404"/>
      <c r="AU1157" s="404"/>
      <c r="AV1157" s="404"/>
      <c r="AW1157" s="404"/>
      <c r="AX1157" s="404"/>
      <c r="AY1157" s="404"/>
      <c r="AZ1157" s="404"/>
      <c r="BA1157" s="404"/>
      <c r="BB1157" s="404"/>
      <c r="BC1157" s="404"/>
      <c r="BD1157" s="404"/>
    </row>
    <row r="1158" spans="1:56" ht="26.25" customHeight="1">
      <c r="A1158" s="398" t="s">
        <v>15697</v>
      </c>
      <c r="B1158" s="398" t="s">
        <v>8166</v>
      </c>
      <c r="C1158" s="399"/>
      <c r="D1158" s="398" t="s">
        <v>15698</v>
      </c>
      <c r="E1158" s="400"/>
      <c r="F1158" s="401"/>
      <c r="G1158" s="752"/>
      <c r="H1158" s="400"/>
      <c r="I1158" s="114">
        <v>2020</v>
      </c>
      <c r="J1158" s="114"/>
      <c r="K1158" s="114">
        <v>24</v>
      </c>
      <c r="L1158" s="114">
        <v>24</v>
      </c>
      <c r="M1158" s="114">
        <v>24</v>
      </c>
      <c r="N1158" s="114">
        <v>24</v>
      </c>
      <c r="O1158" s="400"/>
      <c r="P1158" s="400"/>
      <c r="Q1158" s="400"/>
      <c r="R1158" s="400"/>
      <c r="S1158" s="400"/>
      <c r="T1158" s="400"/>
      <c r="U1158" s="400"/>
      <c r="V1158" s="400"/>
      <c r="W1158" s="400"/>
      <c r="X1158" s="400"/>
      <c r="Y1158" s="400"/>
      <c r="Z1158" s="400"/>
      <c r="AA1158" s="400"/>
      <c r="AB1158" s="400"/>
      <c r="AC1158" s="400"/>
      <c r="AD1158" s="400"/>
      <c r="AE1158" s="400"/>
      <c r="AF1158" s="400"/>
      <c r="AG1158" s="400"/>
      <c r="AH1158" s="400"/>
      <c r="AI1158" s="400"/>
      <c r="AJ1158" s="400"/>
      <c r="AK1158" s="400"/>
      <c r="AL1158" s="400"/>
      <c r="AM1158" s="400"/>
      <c r="AN1158" s="402"/>
      <c r="AO1158" s="402"/>
      <c r="AP1158" s="368" t="s">
        <v>11249</v>
      </c>
      <c r="AQ1158" s="446"/>
      <c r="AR1158" s="447"/>
      <c r="AS1158" s="404"/>
      <c r="AT1158" s="404"/>
      <c r="AU1158" s="404"/>
      <c r="AV1158" s="404"/>
      <c r="AW1158" s="404"/>
      <c r="AX1158" s="404"/>
      <c r="AY1158" s="404"/>
      <c r="AZ1158" s="404"/>
      <c r="BA1158" s="404"/>
      <c r="BB1158" s="404"/>
      <c r="BC1158" s="404"/>
      <c r="BD1158" s="404"/>
    </row>
    <row r="1159" spans="1:56" ht="26.25" customHeight="1">
      <c r="A1159" s="398" t="s">
        <v>15699</v>
      </c>
      <c r="B1159" s="398" t="s">
        <v>8166</v>
      </c>
      <c r="C1159" s="399"/>
      <c r="D1159" s="398" t="s">
        <v>15700</v>
      </c>
      <c r="E1159" s="400"/>
      <c r="F1159" s="401"/>
      <c r="G1159" s="752"/>
      <c r="H1159" s="400"/>
      <c r="I1159" s="114">
        <v>2020</v>
      </c>
      <c r="J1159" s="114"/>
      <c r="K1159" s="114">
        <v>13</v>
      </c>
      <c r="L1159" s="114">
        <v>13</v>
      </c>
      <c r="M1159" s="114">
        <v>18.2</v>
      </c>
      <c r="N1159" s="114">
        <v>18.2</v>
      </c>
      <c r="O1159" s="400"/>
      <c r="P1159" s="400"/>
      <c r="Q1159" s="400"/>
      <c r="R1159" s="400"/>
      <c r="S1159" s="400"/>
      <c r="T1159" s="400"/>
      <c r="U1159" s="400"/>
      <c r="V1159" s="400"/>
      <c r="W1159" s="400"/>
      <c r="X1159" s="400"/>
      <c r="Y1159" s="400"/>
      <c r="Z1159" s="400"/>
      <c r="AA1159" s="400"/>
      <c r="AB1159" s="400"/>
      <c r="AC1159" s="400"/>
      <c r="AD1159" s="400"/>
      <c r="AE1159" s="400"/>
      <c r="AF1159" s="400"/>
      <c r="AG1159" s="400"/>
      <c r="AH1159" s="400"/>
      <c r="AI1159" s="400"/>
      <c r="AJ1159" s="400"/>
      <c r="AK1159" s="400"/>
      <c r="AL1159" s="400"/>
      <c r="AM1159" s="400"/>
      <c r="AN1159" s="402"/>
      <c r="AO1159" s="402"/>
      <c r="AP1159" s="368" t="s">
        <v>11249</v>
      </c>
      <c r="AQ1159" s="446"/>
      <c r="AR1159" s="447"/>
      <c r="AS1159" s="404"/>
      <c r="AT1159" s="404"/>
      <c r="AU1159" s="404"/>
      <c r="AV1159" s="404"/>
      <c r="AW1159" s="404"/>
      <c r="AX1159" s="404"/>
      <c r="AY1159" s="404"/>
      <c r="AZ1159" s="404"/>
      <c r="BA1159" s="404"/>
      <c r="BB1159" s="404"/>
      <c r="BC1159" s="404"/>
      <c r="BD1159" s="404"/>
    </row>
    <row r="1160" spans="1:56" ht="26.25" customHeight="1">
      <c r="A1160" s="398" t="s">
        <v>15701</v>
      </c>
      <c r="B1160" s="398" t="s">
        <v>8166</v>
      </c>
      <c r="C1160" s="399"/>
      <c r="D1160" s="398" t="s">
        <v>15702</v>
      </c>
      <c r="E1160" s="400"/>
      <c r="F1160" s="401"/>
      <c r="G1160" s="752"/>
      <c r="H1160" s="400"/>
      <c r="I1160" s="114">
        <v>2020</v>
      </c>
      <c r="J1160" s="114">
        <v>13</v>
      </c>
      <c r="K1160" s="114"/>
      <c r="L1160" s="114">
        <v>13</v>
      </c>
      <c r="M1160" s="114">
        <v>13</v>
      </c>
      <c r="N1160" s="114">
        <v>13</v>
      </c>
      <c r="O1160" s="400"/>
      <c r="P1160" s="400"/>
      <c r="Q1160" s="400"/>
      <c r="R1160" s="400"/>
      <c r="S1160" s="400"/>
      <c r="T1160" s="400"/>
      <c r="U1160" s="400"/>
      <c r="V1160" s="400"/>
      <c r="W1160" s="400"/>
      <c r="X1160" s="400"/>
      <c r="Y1160" s="400"/>
      <c r="Z1160" s="400"/>
      <c r="AA1160" s="400"/>
      <c r="AB1160" s="400"/>
      <c r="AC1160" s="400"/>
      <c r="AD1160" s="400"/>
      <c r="AE1160" s="400"/>
      <c r="AF1160" s="400"/>
      <c r="AG1160" s="400"/>
      <c r="AH1160" s="400"/>
      <c r="AI1160" s="400"/>
      <c r="AJ1160" s="400"/>
      <c r="AK1160" s="400"/>
      <c r="AL1160" s="400"/>
      <c r="AM1160" s="400"/>
      <c r="AN1160" s="402"/>
      <c r="AO1160" s="402"/>
      <c r="AP1160" s="368" t="s">
        <v>11249</v>
      </c>
      <c r="AQ1160" s="446"/>
      <c r="AR1160" s="447"/>
      <c r="AS1160" s="404"/>
      <c r="AT1160" s="404"/>
      <c r="AU1160" s="404"/>
      <c r="AV1160" s="404"/>
      <c r="AW1160" s="404"/>
      <c r="AX1160" s="404"/>
      <c r="AY1160" s="404"/>
      <c r="AZ1160" s="404"/>
      <c r="BA1160" s="404"/>
      <c r="BB1160" s="404"/>
      <c r="BC1160" s="404"/>
      <c r="BD1160" s="404"/>
    </row>
    <row r="1161" spans="1:56" ht="26.25" customHeight="1">
      <c r="A1161" s="398" t="s">
        <v>15703</v>
      </c>
      <c r="B1161" s="398" t="s">
        <v>8166</v>
      </c>
      <c r="C1161" s="399"/>
      <c r="D1161" s="398" t="s">
        <v>15704</v>
      </c>
      <c r="E1161" s="400"/>
      <c r="F1161" s="401"/>
      <c r="G1161" s="752"/>
      <c r="H1161" s="400"/>
      <c r="I1161" s="114">
        <v>2020</v>
      </c>
      <c r="J1161" s="114"/>
      <c r="K1161" s="114">
        <v>16.399999999999999</v>
      </c>
      <c r="L1161" s="114">
        <v>16.399999999999999</v>
      </c>
      <c r="M1161" s="114">
        <v>28.7</v>
      </c>
      <c r="N1161" s="114">
        <v>28.7</v>
      </c>
      <c r="O1161" s="400"/>
      <c r="P1161" s="400"/>
      <c r="Q1161" s="400"/>
      <c r="R1161" s="400"/>
      <c r="S1161" s="400"/>
      <c r="T1161" s="400"/>
      <c r="U1161" s="400"/>
      <c r="V1161" s="400"/>
      <c r="W1161" s="400"/>
      <c r="X1161" s="400"/>
      <c r="Y1161" s="400"/>
      <c r="Z1161" s="400"/>
      <c r="AA1161" s="400"/>
      <c r="AB1161" s="400"/>
      <c r="AC1161" s="400"/>
      <c r="AD1161" s="400"/>
      <c r="AE1161" s="400"/>
      <c r="AF1161" s="400"/>
      <c r="AG1161" s="400"/>
      <c r="AH1161" s="400"/>
      <c r="AI1161" s="400"/>
      <c r="AJ1161" s="400"/>
      <c r="AK1161" s="400"/>
      <c r="AL1161" s="400"/>
      <c r="AM1161" s="400"/>
      <c r="AN1161" s="402"/>
      <c r="AO1161" s="402"/>
      <c r="AP1161" s="368" t="s">
        <v>11249</v>
      </c>
      <c r="AQ1161" s="446"/>
      <c r="AR1161" s="447"/>
      <c r="AS1161" s="404"/>
      <c r="AT1161" s="404"/>
      <c r="AU1161" s="404"/>
      <c r="AV1161" s="404"/>
      <c r="AW1161" s="404"/>
      <c r="AX1161" s="404"/>
      <c r="AY1161" s="404"/>
      <c r="AZ1161" s="404"/>
      <c r="BA1161" s="404"/>
      <c r="BB1161" s="404"/>
      <c r="BC1161" s="404"/>
      <c r="BD1161" s="404"/>
    </row>
    <row r="1162" spans="1:56" ht="26.25" customHeight="1">
      <c r="A1162" s="398" t="s">
        <v>15705</v>
      </c>
      <c r="B1162" s="398" t="s">
        <v>8166</v>
      </c>
      <c r="C1162" s="399"/>
      <c r="D1162" s="398" t="s">
        <v>15706</v>
      </c>
      <c r="E1162" s="400"/>
      <c r="F1162" s="401"/>
      <c r="G1162" s="752"/>
      <c r="H1162" s="400"/>
      <c r="I1162" s="114">
        <v>2020</v>
      </c>
      <c r="J1162" s="114">
        <v>6.7</v>
      </c>
      <c r="K1162" s="114">
        <v>7.3</v>
      </c>
      <c r="L1162" s="114">
        <v>14</v>
      </c>
      <c r="M1162" s="114">
        <v>19.3</v>
      </c>
      <c r="N1162" s="114">
        <v>19.3</v>
      </c>
      <c r="O1162" s="400"/>
      <c r="P1162" s="400"/>
      <c r="Q1162" s="400"/>
      <c r="R1162" s="400"/>
      <c r="S1162" s="400"/>
      <c r="T1162" s="400"/>
      <c r="U1162" s="400"/>
      <c r="V1162" s="400"/>
      <c r="W1162" s="400"/>
      <c r="X1162" s="400"/>
      <c r="Y1162" s="400"/>
      <c r="Z1162" s="400"/>
      <c r="AA1162" s="400"/>
      <c r="AB1162" s="400"/>
      <c r="AC1162" s="400"/>
      <c r="AD1162" s="400"/>
      <c r="AE1162" s="400"/>
      <c r="AF1162" s="400"/>
      <c r="AG1162" s="400"/>
      <c r="AH1162" s="400"/>
      <c r="AI1162" s="400"/>
      <c r="AJ1162" s="400"/>
      <c r="AK1162" s="400"/>
      <c r="AL1162" s="400"/>
      <c r="AM1162" s="400"/>
      <c r="AN1162" s="402"/>
      <c r="AO1162" s="402"/>
      <c r="AP1162" s="368" t="s">
        <v>11249</v>
      </c>
      <c r="AQ1162" s="446"/>
      <c r="AR1162" s="447"/>
      <c r="AS1162" s="404"/>
      <c r="AT1162" s="404"/>
      <c r="AU1162" s="404"/>
      <c r="AV1162" s="404"/>
      <c r="AW1162" s="404"/>
      <c r="AX1162" s="404"/>
      <c r="AY1162" s="404"/>
      <c r="AZ1162" s="404"/>
      <c r="BA1162" s="404"/>
      <c r="BB1162" s="404"/>
      <c r="BC1162" s="404"/>
      <c r="BD1162" s="404"/>
    </row>
    <row r="1163" spans="1:56" ht="26.25" customHeight="1">
      <c r="A1163" s="398" t="s">
        <v>15707</v>
      </c>
      <c r="B1163" s="398" t="s">
        <v>8166</v>
      </c>
      <c r="C1163" s="399"/>
      <c r="D1163" s="398" t="s">
        <v>15708</v>
      </c>
      <c r="E1163" s="400"/>
      <c r="F1163" s="401"/>
      <c r="G1163" s="752"/>
      <c r="H1163" s="400"/>
      <c r="I1163" s="114">
        <v>2020</v>
      </c>
      <c r="J1163" s="114"/>
      <c r="K1163" s="114"/>
      <c r="L1163" s="114"/>
      <c r="M1163" s="114">
        <v>5.7</v>
      </c>
      <c r="N1163" s="114">
        <v>5.7</v>
      </c>
      <c r="O1163" s="400"/>
      <c r="P1163" s="400"/>
      <c r="Q1163" s="400"/>
      <c r="R1163" s="400"/>
      <c r="S1163" s="400"/>
      <c r="T1163" s="400"/>
      <c r="U1163" s="400"/>
      <c r="V1163" s="400"/>
      <c r="W1163" s="400"/>
      <c r="X1163" s="400"/>
      <c r="Y1163" s="400"/>
      <c r="Z1163" s="400"/>
      <c r="AA1163" s="400"/>
      <c r="AB1163" s="400"/>
      <c r="AC1163" s="400"/>
      <c r="AD1163" s="400"/>
      <c r="AE1163" s="400"/>
      <c r="AF1163" s="400"/>
      <c r="AG1163" s="400"/>
      <c r="AH1163" s="400"/>
      <c r="AI1163" s="400"/>
      <c r="AJ1163" s="400"/>
      <c r="AK1163" s="400"/>
      <c r="AL1163" s="400"/>
      <c r="AM1163" s="400"/>
      <c r="AN1163" s="402"/>
      <c r="AO1163" s="402"/>
      <c r="AP1163" s="368" t="s">
        <v>11249</v>
      </c>
      <c r="AQ1163" s="446"/>
      <c r="AR1163" s="447"/>
      <c r="AS1163" s="404"/>
      <c r="AT1163" s="404"/>
      <c r="AU1163" s="404"/>
      <c r="AV1163" s="404"/>
      <c r="AW1163" s="404"/>
      <c r="AX1163" s="404"/>
      <c r="AY1163" s="404"/>
      <c r="AZ1163" s="404"/>
      <c r="BA1163" s="404"/>
      <c r="BB1163" s="404"/>
      <c r="BC1163" s="404"/>
      <c r="BD1163" s="404"/>
    </row>
    <row r="1164" spans="1:56" ht="26.25" customHeight="1">
      <c r="A1164" s="398" t="s">
        <v>15709</v>
      </c>
      <c r="B1164" s="398" t="s">
        <v>8166</v>
      </c>
      <c r="C1164" s="399"/>
      <c r="D1164" s="398" t="s">
        <v>15710</v>
      </c>
      <c r="E1164" s="400"/>
      <c r="F1164" s="401"/>
      <c r="G1164" s="752"/>
      <c r="H1164" s="400"/>
      <c r="I1164" s="114">
        <v>2020</v>
      </c>
      <c r="J1164" s="114"/>
      <c r="K1164" s="114"/>
      <c r="L1164" s="114"/>
      <c r="M1164" s="114">
        <v>5</v>
      </c>
      <c r="N1164" s="114">
        <v>5</v>
      </c>
      <c r="O1164" s="400"/>
      <c r="P1164" s="400"/>
      <c r="Q1164" s="400"/>
      <c r="R1164" s="400"/>
      <c r="S1164" s="400"/>
      <c r="T1164" s="400"/>
      <c r="U1164" s="400"/>
      <c r="V1164" s="400"/>
      <c r="W1164" s="400"/>
      <c r="X1164" s="400"/>
      <c r="Y1164" s="400"/>
      <c r="Z1164" s="400"/>
      <c r="AA1164" s="400"/>
      <c r="AB1164" s="400"/>
      <c r="AC1164" s="400"/>
      <c r="AD1164" s="400"/>
      <c r="AE1164" s="400"/>
      <c r="AF1164" s="400"/>
      <c r="AG1164" s="400"/>
      <c r="AH1164" s="400"/>
      <c r="AI1164" s="400"/>
      <c r="AJ1164" s="400"/>
      <c r="AK1164" s="400"/>
      <c r="AL1164" s="400"/>
      <c r="AM1164" s="400"/>
      <c r="AN1164" s="402"/>
      <c r="AO1164" s="402"/>
      <c r="AP1164" s="368" t="s">
        <v>11249</v>
      </c>
      <c r="AQ1164" s="446"/>
      <c r="AR1164" s="447"/>
      <c r="AS1164" s="404"/>
      <c r="AT1164" s="404"/>
      <c r="AU1164" s="404"/>
      <c r="AV1164" s="404"/>
      <c r="AW1164" s="404"/>
      <c r="AX1164" s="404"/>
      <c r="AY1164" s="404"/>
      <c r="AZ1164" s="404"/>
      <c r="BA1164" s="404"/>
      <c r="BB1164" s="404"/>
      <c r="BC1164" s="404"/>
      <c r="BD1164" s="404"/>
    </row>
    <row r="1165" spans="1:56" ht="26.25" customHeight="1">
      <c r="A1165" s="398" t="s">
        <v>15711</v>
      </c>
      <c r="B1165" s="398" t="s">
        <v>8166</v>
      </c>
      <c r="C1165" s="399"/>
      <c r="D1165" s="398" t="s">
        <v>15712</v>
      </c>
      <c r="E1165" s="400"/>
      <c r="F1165" s="401"/>
      <c r="G1165" s="752"/>
      <c r="H1165" s="400"/>
      <c r="I1165" s="114">
        <v>2020</v>
      </c>
      <c r="J1165" s="114"/>
      <c r="K1165" s="114"/>
      <c r="L1165" s="114"/>
      <c r="M1165" s="114">
        <v>9.3000000000000007</v>
      </c>
      <c r="N1165" s="114">
        <v>9.3000000000000007</v>
      </c>
      <c r="O1165" s="400"/>
      <c r="P1165" s="400"/>
      <c r="Q1165" s="400"/>
      <c r="R1165" s="400"/>
      <c r="S1165" s="400"/>
      <c r="T1165" s="400"/>
      <c r="U1165" s="400"/>
      <c r="V1165" s="400"/>
      <c r="W1165" s="400"/>
      <c r="X1165" s="400"/>
      <c r="Y1165" s="400"/>
      <c r="Z1165" s="400"/>
      <c r="AA1165" s="400"/>
      <c r="AB1165" s="400"/>
      <c r="AC1165" s="400"/>
      <c r="AD1165" s="400"/>
      <c r="AE1165" s="400"/>
      <c r="AF1165" s="400"/>
      <c r="AG1165" s="400"/>
      <c r="AH1165" s="400"/>
      <c r="AI1165" s="400"/>
      <c r="AJ1165" s="400"/>
      <c r="AK1165" s="400"/>
      <c r="AL1165" s="400"/>
      <c r="AM1165" s="400"/>
      <c r="AN1165" s="402"/>
      <c r="AO1165" s="402"/>
      <c r="AP1165" s="368" t="s">
        <v>11249</v>
      </c>
      <c r="AQ1165" s="446"/>
      <c r="AR1165" s="447"/>
      <c r="AS1165" s="404"/>
      <c r="AT1165" s="404"/>
      <c r="AU1165" s="404"/>
      <c r="AV1165" s="404"/>
      <c r="AW1165" s="404"/>
      <c r="AX1165" s="404"/>
      <c r="AY1165" s="404"/>
      <c r="AZ1165" s="404"/>
      <c r="BA1165" s="404"/>
      <c r="BB1165" s="404"/>
      <c r="BC1165" s="404"/>
      <c r="BD1165" s="404"/>
    </row>
    <row r="1166" spans="1:56" ht="26.25" customHeight="1">
      <c r="A1166" s="398" t="s">
        <v>15713</v>
      </c>
      <c r="B1166" s="398" t="s">
        <v>8166</v>
      </c>
      <c r="C1166" s="399"/>
      <c r="D1166" s="398" t="s">
        <v>15714</v>
      </c>
      <c r="E1166" s="400"/>
      <c r="F1166" s="401"/>
      <c r="G1166" s="752"/>
      <c r="H1166" s="400"/>
      <c r="I1166" s="114">
        <v>2020</v>
      </c>
      <c r="J1166" s="114">
        <v>9.1300000000000008</v>
      </c>
      <c r="K1166" s="114"/>
      <c r="L1166" s="114">
        <v>9.1300000000000008</v>
      </c>
      <c r="M1166" s="114">
        <v>9.1300000000000008</v>
      </c>
      <c r="N1166" s="114">
        <v>9.1300000000000008</v>
      </c>
      <c r="O1166" s="400"/>
      <c r="P1166" s="400"/>
      <c r="Q1166" s="400"/>
      <c r="R1166" s="400"/>
      <c r="S1166" s="400"/>
      <c r="T1166" s="400"/>
      <c r="U1166" s="400"/>
      <c r="V1166" s="400"/>
      <c r="W1166" s="400"/>
      <c r="X1166" s="400"/>
      <c r="Y1166" s="400"/>
      <c r="Z1166" s="400"/>
      <c r="AA1166" s="400"/>
      <c r="AB1166" s="400"/>
      <c r="AC1166" s="400"/>
      <c r="AD1166" s="400"/>
      <c r="AE1166" s="400"/>
      <c r="AF1166" s="400"/>
      <c r="AG1166" s="400"/>
      <c r="AH1166" s="400"/>
      <c r="AI1166" s="400"/>
      <c r="AJ1166" s="400"/>
      <c r="AK1166" s="400"/>
      <c r="AL1166" s="400"/>
      <c r="AM1166" s="400"/>
      <c r="AN1166" s="402"/>
      <c r="AO1166" s="402"/>
      <c r="AP1166" s="368" t="s">
        <v>11249</v>
      </c>
      <c r="AQ1166" s="446"/>
      <c r="AR1166" s="447"/>
      <c r="AS1166" s="404"/>
      <c r="AT1166" s="404"/>
      <c r="AU1166" s="404"/>
      <c r="AV1166" s="404"/>
      <c r="AW1166" s="404"/>
      <c r="AX1166" s="404"/>
      <c r="AY1166" s="404"/>
      <c r="AZ1166" s="404"/>
      <c r="BA1166" s="404"/>
      <c r="BB1166" s="404"/>
      <c r="BC1166" s="404"/>
      <c r="BD1166" s="404"/>
    </row>
    <row r="1167" spans="1:56" ht="26.25" customHeight="1">
      <c r="A1167" s="398" t="s">
        <v>15715</v>
      </c>
      <c r="B1167" s="398" t="s">
        <v>8166</v>
      </c>
      <c r="C1167" s="399"/>
      <c r="D1167" s="398" t="s">
        <v>15714</v>
      </c>
      <c r="E1167" s="400"/>
      <c r="F1167" s="401"/>
      <c r="G1167" s="752"/>
      <c r="H1167" s="400"/>
      <c r="I1167" s="114">
        <v>2020</v>
      </c>
      <c r="J1167" s="114">
        <v>9.9</v>
      </c>
      <c r="K1167" s="114"/>
      <c r="L1167" s="114">
        <v>9.9</v>
      </c>
      <c r="M1167" s="114">
        <v>9.9</v>
      </c>
      <c r="N1167" s="114">
        <v>9.9</v>
      </c>
      <c r="O1167" s="400"/>
      <c r="P1167" s="400"/>
      <c r="Q1167" s="400"/>
      <c r="R1167" s="400"/>
      <c r="S1167" s="400"/>
      <c r="T1167" s="400"/>
      <c r="U1167" s="400"/>
      <c r="V1167" s="400"/>
      <c r="W1167" s="400"/>
      <c r="X1167" s="400"/>
      <c r="Y1167" s="400"/>
      <c r="Z1167" s="400"/>
      <c r="AA1167" s="400"/>
      <c r="AB1167" s="400"/>
      <c r="AC1167" s="400"/>
      <c r="AD1167" s="400"/>
      <c r="AE1167" s="400"/>
      <c r="AF1167" s="400"/>
      <c r="AG1167" s="400"/>
      <c r="AH1167" s="400"/>
      <c r="AI1167" s="400"/>
      <c r="AJ1167" s="400"/>
      <c r="AK1167" s="400"/>
      <c r="AL1167" s="400"/>
      <c r="AM1167" s="400"/>
      <c r="AN1167" s="402"/>
      <c r="AO1167" s="402"/>
      <c r="AP1167" s="368" t="s">
        <v>11249</v>
      </c>
      <c r="AQ1167" s="446"/>
      <c r="AR1167" s="447"/>
      <c r="AS1167" s="404"/>
      <c r="AT1167" s="404"/>
      <c r="AU1167" s="404"/>
      <c r="AV1167" s="404"/>
      <c r="AW1167" s="404"/>
      <c r="AX1167" s="404"/>
      <c r="AY1167" s="404"/>
      <c r="AZ1167" s="404"/>
      <c r="BA1167" s="404"/>
      <c r="BB1167" s="404"/>
      <c r="BC1167" s="404"/>
      <c r="BD1167" s="404"/>
    </row>
    <row r="1168" spans="1:56" ht="26.25" customHeight="1">
      <c r="A1168" s="398" t="s">
        <v>15716</v>
      </c>
      <c r="B1168" s="398" t="s">
        <v>8166</v>
      </c>
      <c r="C1168" s="399"/>
      <c r="D1168" s="398" t="s">
        <v>15648</v>
      </c>
      <c r="E1168" s="400"/>
      <c r="F1168" s="401"/>
      <c r="G1168" s="752"/>
      <c r="H1168" s="400"/>
      <c r="I1168" s="114">
        <v>2020</v>
      </c>
      <c r="J1168" s="114"/>
      <c r="K1168" s="114"/>
      <c r="L1168" s="114"/>
      <c r="M1168" s="114">
        <v>12.9</v>
      </c>
      <c r="N1168" s="114">
        <v>12.9</v>
      </c>
      <c r="O1168" s="400"/>
      <c r="P1168" s="400"/>
      <c r="Q1168" s="400"/>
      <c r="R1168" s="400"/>
      <c r="S1168" s="400"/>
      <c r="T1168" s="400"/>
      <c r="U1168" s="400"/>
      <c r="V1168" s="400"/>
      <c r="W1168" s="400"/>
      <c r="X1168" s="400"/>
      <c r="Y1168" s="400"/>
      <c r="Z1168" s="400"/>
      <c r="AA1168" s="400"/>
      <c r="AB1168" s="400"/>
      <c r="AC1168" s="400"/>
      <c r="AD1168" s="400"/>
      <c r="AE1168" s="400"/>
      <c r="AF1168" s="400"/>
      <c r="AG1168" s="400"/>
      <c r="AH1168" s="400"/>
      <c r="AI1168" s="400"/>
      <c r="AJ1168" s="400"/>
      <c r="AK1168" s="400"/>
      <c r="AL1168" s="400"/>
      <c r="AM1168" s="400"/>
      <c r="AN1168" s="402"/>
      <c r="AO1168" s="402"/>
      <c r="AP1168" s="368" t="s">
        <v>11249</v>
      </c>
      <c r="AQ1168" s="446"/>
      <c r="AR1168" s="447"/>
      <c r="AS1168" s="404"/>
      <c r="AT1168" s="404"/>
      <c r="AU1168" s="404"/>
      <c r="AV1168" s="404"/>
      <c r="AW1168" s="404"/>
      <c r="AX1168" s="404"/>
      <c r="AY1168" s="404"/>
      <c r="AZ1168" s="404"/>
      <c r="BA1168" s="404"/>
      <c r="BB1168" s="404"/>
      <c r="BC1168" s="404"/>
      <c r="BD1168" s="404"/>
    </row>
    <row r="1169" spans="1:56" ht="26.25" customHeight="1">
      <c r="A1169" s="398" t="s">
        <v>15717</v>
      </c>
      <c r="B1169" s="398" t="s">
        <v>8166</v>
      </c>
      <c r="C1169" s="399"/>
      <c r="D1169" s="398" t="s">
        <v>15718</v>
      </c>
      <c r="E1169" s="400"/>
      <c r="F1169" s="401"/>
      <c r="G1169" s="752"/>
      <c r="H1169" s="400"/>
      <c r="I1169" s="114">
        <v>2020</v>
      </c>
      <c r="J1169" s="114"/>
      <c r="K1169" s="114"/>
      <c r="L1169" s="114"/>
      <c r="M1169" s="114">
        <v>7</v>
      </c>
      <c r="N1169" s="114">
        <v>7</v>
      </c>
      <c r="O1169" s="400"/>
      <c r="P1169" s="400"/>
      <c r="Q1169" s="400"/>
      <c r="R1169" s="400"/>
      <c r="S1169" s="400"/>
      <c r="T1169" s="400"/>
      <c r="U1169" s="400"/>
      <c r="V1169" s="400"/>
      <c r="W1169" s="400"/>
      <c r="X1169" s="400"/>
      <c r="Y1169" s="400"/>
      <c r="Z1169" s="400"/>
      <c r="AA1169" s="400"/>
      <c r="AB1169" s="400"/>
      <c r="AC1169" s="400"/>
      <c r="AD1169" s="400"/>
      <c r="AE1169" s="400"/>
      <c r="AF1169" s="400"/>
      <c r="AG1169" s="400"/>
      <c r="AH1169" s="400"/>
      <c r="AI1169" s="400"/>
      <c r="AJ1169" s="400"/>
      <c r="AK1169" s="400"/>
      <c r="AL1169" s="400"/>
      <c r="AM1169" s="400"/>
      <c r="AN1169" s="402"/>
      <c r="AO1169" s="402"/>
      <c r="AP1169" s="368" t="s">
        <v>11249</v>
      </c>
      <c r="AQ1169" s="446"/>
      <c r="AR1169" s="447"/>
      <c r="AS1169" s="404"/>
      <c r="AT1169" s="404"/>
      <c r="AU1169" s="404"/>
      <c r="AV1169" s="404"/>
      <c r="AW1169" s="404"/>
      <c r="AX1169" s="404"/>
      <c r="AY1169" s="404"/>
      <c r="AZ1169" s="404"/>
      <c r="BA1169" s="404"/>
      <c r="BB1169" s="404"/>
      <c r="BC1169" s="404"/>
      <c r="BD1169" s="404"/>
    </row>
    <row r="1170" spans="1:56" ht="26.25" customHeight="1">
      <c r="A1170" s="398" t="s">
        <v>15719</v>
      </c>
      <c r="B1170" s="398" t="s">
        <v>8166</v>
      </c>
      <c r="C1170" s="399"/>
      <c r="D1170" s="398" t="s">
        <v>15720</v>
      </c>
      <c r="E1170" s="400"/>
      <c r="F1170" s="401"/>
      <c r="G1170" s="752"/>
      <c r="H1170" s="400"/>
      <c r="I1170" s="114">
        <v>2020</v>
      </c>
      <c r="J1170" s="114"/>
      <c r="K1170" s="114">
        <v>26</v>
      </c>
      <c r="L1170" s="114">
        <v>26</v>
      </c>
      <c r="M1170" s="114">
        <v>53</v>
      </c>
      <c r="N1170" s="114">
        <v>53</v>
      </c>
      <c r="O1170" s="400"/>
      <c r="P1170" s="400"/>
      <c r="Q1170" s="400"/>
      <c r="R1170" s="400"/>
      <c r="S1170" s="400"/>
      <c r="T1170" s="400"/>
      <c r="U1170" s="400"/>
      <c r="V1170" s="400"/>
      <c r="W1170" s="400"/>
      <c r="X1170" s="400"/>
      <c r="Y1170" s="400"/>
      <c r="Z1170" s="400"/>
      <c r="AA1170" s="400"/>
      <c r="AB1170" s="400"/>
      <c r="AC1170" s="400"/>
      <c r="AD1170" s="400"/>
      <c r="AE1170" s="400"/>
      <c r="AF1170" s="400"/>
      <c r="AG1170" s="400"/>
      <c r="AH1170" s="400"/>
      <c r="AI1170" s="400"/>
      <c r="AJ1170" s="400"/>
      <c r="AK1170" s="400"/>
      <c r="AL1170" s="400"/>
      <c r="AM1170" s="400"/>
      <c r="AN1170" s="402"/>
      <c r="AO1170" s="402"/>
      <c r="AP1170" s="368" t="s">
        <v>11249</v>
      </c>
      <c r="AQ1170" s="446"/>
      <c r="AR1170" s="447"/>
      <c r="AS1170" s="404"/>
      <c r="AT1170" s="404"/>
      <c r="AU1170" s="404"/>
      <c r="AV1170" s="404"/>
      <c r="AW1170" s="404"/>
      <c r="AX1170" s="404"/>
      <c r="AY1170" s="404"/>
      <c r="AZ1170" s="404"/>
      <c r="BA1170" s="404"/>
      <c r="BB1170" s="404"/>
      <c r="BC1170" s="404"/>
      <c r="BD1170" s="404"/>
    </row>
    <row r="1171" spans="1:56" ht="26.25" customHeight="1">
      <c r="A1171" s="398" t="s">
        <v>15721</v>
      </c>
      <c r="B1171" s="398" t="s">
        <v>8166</v>
      </c>
      <c r="C1171" s="399"/>
      <c r="D1171" s="398" t="s">
        <v>15722</v>
      </c>
      <c r="E1171" s="400"/>
      <c r="F1171" s="401"/>
      <c r="G1171" s="752"/>
      <c r="H1171" s="400"/>
      <c r="I1171" s="114">
        <v>2020</v>
      </c>
      <c r="J1171" s="114"/>
      <c r="K1171" s="114">
        <v>6.6</v>
      </c>
      <c r="L1171" s="114">
        <v>6.6</v>
      </c>
      <c r="M1171" s="114">
        <v>13.5</v>
      </c>
      <c r="N1171" s="114">
        <v>13.5</v>
      </c>
      <c r="O1171" s="400"/>
      <c r="P1171" s="400"/>
      <c r="Q1171" s="400"/>
      <c r="R1171" s="400"/>
      <c r="S1171" s="400"/>
      <c r="T1171" s="400"/>
      <c r="U1171" s="400"/>
      <c r="V1171" s="400"/>
      <c r="W1171" s="400"/>
      <c r="X1171" s="400"/>
      <c r="Y1171" s="400"/>
      <c r="Z1171" s="400"/>
      <c r="AA1171" s="400"/>
      <c r="AB1171" s="400"/>
      <c r="AC1171" s="400"/>
      <c r="AD1171" s="400"/>
      <c r="AE1171" s="400"/>
      <c r="AF1171" s="400"/>
      <c r="AG1171" s="400"/>
      <c r="AH1171" s="400"/>
      <c r="AI1171" s="400"/>
      <c r="AJ1171" s="400"/>
      <c r="AK1171" s="400"/>
      <c r="AL1171" s="400"/>
      <c r="AM1171" s="400"/>
      <c r="AN1171" s="402"/>
      <c r="AO1171" s="402"/>
      <c r="AP1171" s="368" t="s">
        <v>11249</v>
      </c>
      <c r="AQ1171" s="446"/>
      <c r="AR1171" s="447"/>
      <c r="AS1171" s="404"/>
      <c r="AT1171" s="404"/>
      <c r="AU1171" s="404"/>
      <c r="AV1171" s="404"/>
      <c r="AW1171" s="404"/>
      <c r="AX1171" s="404"/>
      <c r="AY1171" s="404"/>
      <c r="AZ1171" s="404"/>
      <c r="BA1171" s="404"/>
      <c r="BB1171" s="404"/>
      <c r="BC1171" s="404"/>
      <c r="BD1171" s="404"/>
    </row>
    <row r="1172" spans="1:56" ht="26.25" customHeight="1">
      <c r="A1172" s="398" t="s">
        <v>15723</v>
      </c>
      <c r="B1172" s="398" t="s">
        <v>8166</v>
      </c>
      <c r="C1172" s="399"/>
      <c r="D1172" s="398" t="s">
        <v>15724</v>
      </c>
      <c r="E1172" s="400"/>
      <c r="F1172" s="401"/>
      <c r="G1172" s="752"/>
      <c r="H1172" s="400"/>
      <c r="I1172" s="114">
        <v>2020</v>
      </c>
      <c r="J1172" s="114">
        <v>8.23</v>
      </c>
      <c r="K1172" s="114">
        <v>14.5</v>
      </c>
      <c r="L1172" s="114">
        <v>22.7</v>
      </c>
      <c r="M1172" s="114">
        <v>48.93</v>
      </c>
      <c r="N1172" s="114">
        <v>48.93</v>
      </c>
      <c r="O1172" s="400"/>
      <c r="P1172" s="400"/>
      <c r="Q1172" s="400"/>
      <c r="R1172" s="400"/>
      <c r="S1172" s="400"/>
      <c r="T1172" s="400"/>
      <c r="U1172" s="400"/>
      <c r="V1172" s="400"/>
      <c r="W1172" s="400"/>
      <c r="X1172" s="400"/>
      <c r="Y1172" s="400"/>
      <c r="Z1172" s="400"/>
      <c r="AA1172" s="400"/>
      <c r="AB1172" s="400"/>
      <c r="AC1172" s="400"/>
      <c r="AD1172" s="400"/>
      <c r="AE1172" s="400"/>
      <c r="AF1172" s="400"/>
      <c r="AG1172" s="400"/>
      <c r="AH1172" s="400"/>
      <c r="AI1172" s="400"/>
      <c r="AJ1172" s="400"/>
      <c r="AK1172" s="400"/>
      <c r="AL1172" s="400"/>
      <c r="AM1172" s="400"/>
      <c r="AN1172" s="402"/>
      <c r="AO1172" s="402"/>
      <c r="AP1172" s="368" t="s">
        <v>11249</v>
      </c>
      <c r="AQ1172" s="446"/>
      <c r="AR1172" s="447"/>
      <c r="AS1172" s="404"/>
      <c r="AT1172" s="404"/>
      <c r="AU1172" s="404"/>
      <c r="AV1172" s="404"/>
      <c r="AW1172" s="404"/>
      <c r="AX1172" s="404"/>
      <c r="AY1172" s="404"/>
      <c r="AZ1172" s="404"/>
      <c r="BA1172" s="404"/>
      <c r="BB1172" s="404"/>
      <c r="BC1172" s="404"/>
      <c r="BD1172" s="404"/>
    </row>
    <row r="1173" spans="1:56" ht="26.25" customHeight="1">
      <c r="A1173" s="398" t="s">
        <v>15725</v>
      </c>
      <c r="B1173" s="398" t="s">
        <v>8166</v>
      </c>
      <c r="C1173" s="399"/>
      <c r="D1173" s="398" t="s">
        <v>15724</v>
      </c>
      <c r="E1173" s="400"/>
      <c r="F1173" s="401"/>
      <c r="G1173" s="752"/>
      <c r="H1173" s="400"/>
      <c r="I1173" s="114">
        <v>2020</v>
      </c>
      <c r="J1173" s="114">
        <v>14.7</v>
      </c>
      <c r="K1173" s="114">
        <v>236</v>
      </c>
      <c r="L1173" s="114">
        <v>25.7</v>
      </c>
      <c r="M1173" s="114">
        <v>391.8</v>
      </c>
      <c r="N1173" s="114">
        <v>391.8</v>
      </c>
      <c r="O1173" s="400"/>
      <c r="P1173" s="400"/>
      <c r="Q1173" s="400"/>
      <c r="R1173" s="400"/>
      <c r="S1173" s="400"/>
      <c r="T1173" s="400"/>
      <c r="U1173" s="400"/>
      <c r="V1173" s="400"/>
      <c r="W1173" s="400"/>
      <c r="X1173" s="400"/>
      <c r="Y1173" s="400"/>
      <c r="Z1173" s="400"/>
      <c r="AA1173" s="400"/>
      <c r="AB1173" s="400"/>
      <c r="AC1173" s="400"/>
      <c r="AD1173" s="400"/>
      <c r="AE1173" s="400"/>
      <c r="AF1173" s="400"/>
      <c r="AG1173" s="400"/>
      <c r="AH1173" s="400"/>
      <c r="AI1173" s="400"/>
      <c r="AJ1173" s="400"/>
      <c r="AK1173" s="400"/>
      <c r="AL1173" s="400"/>
      <c r="AM1173" s="400"/>
      <c r="AN1173" s="402"/>
      <c r="AO1173" s="402"/>
      <c r="AP1173" s="368" t="s">
        <v>11249</v>
      </c>
      <c r="AQ1173" s="446"/>
      <c r="AR1173" s="447"/>
      <c r="AS1173" s="404"/>
      <c r="AT1173" s="404"/>
      <c r="AU1173" s="404"/>
      <c r="AV1173" s="404"/>
      <c r="AW1173" s="404"/>
      <c r="AX1173" s="404"/>
      <c r="AY1173" s="404"/>
      <c r="AZ1173" s="404"/>
      <c r="BA1173" s="404"/>
      <c r="BB1173" s="404"/>
      <c r="BC1173" s="404"/>
      <c r="BD1173" s="404"/>
    </row>
    <row r="1174" spans="1:56" ht="26.25" customHeight="1">
      <c r="A1174" s="398" t="s">
        <v>15726</v>
      </c>
      <c r="B1174" s="398" t="s">
        <v>8166</v>
      </c>
      <c r="C1174" s="399"/>
      <c r="D1174" s="398" t="s">
        <v>15727</v>
      </c>
      <c r="E1174" s="400"/>
      <c r="F1174" s="401"/>
      <c r="G1174" s="752"/>
      <c r="H1174" s="400"/>
      <c r="I1174" s="114">
        <v>2020</v>
      </c>
      <c r="J1174" s="114">
        <v>7.1</v>
      </c>
      <c r="K1174" s="114"/>
      <c r="L1174" s="114">
        <v>7.1</v>
      </c>
      <c r="M1174" s="114">
        <v>7.1</v>
      </c>
      <c r="N1174" s="114">
        <v>7.1</v>
      </c>
      <c r="O1174" s="400"/>
      <c r="P1174" s="400"/>
      <c r="Q1174" s="400"/>
      <c r="R1174" s="400"/>
      <c r="S1174" s="400"/>
      <c r="T1174" s="400"/>
      <c r="U1174" s="400"/>
      <c r="V1174" s="400"/>
      <c r="W1174" s="400"/>
      <c r="X1174" s="400"/>
      <c r="Y1174" s="400"/>
      <c r="Z1174" s="400"/>
      <c r="AA1174" s="400"/>
      <c r="AB1174" s="400"/>
      <c r="AC1174" s="400"/>
      <c r="AD1174" s="400"/>
      <c r="AE1174" s="400"/>
      <c r="AF1174" s="400"/>
      <c r="AG1174" s="400"/>
      <c r="AH1174" s="400"/>
      <c r="AI1174" s="400"/>
      <c r="AJ1174" s="400"/>
      <c r="AK1174" s="400"/>
      <c r="AL1174" s="400"/>
      <c r="AM1174" s="400"/>
      <c r="AN1174" s="402"/>
      <c r="AO1174" s="402"/>
      <c r="AP1174" s="368" t="s">
        <v>11249</v>
      </c>
      <c r="AQ1174" s="446"/>
      <c r="AR1174" s="447"/>
      <c r="AS1174" s="404"/>
      <c r="AT1174" s="404"/>
      <c r="AU1174" s="404"/>
      <c r="AV1174" s="404"/>
      <c r="AW1174" s="404"/>
      <c r="AX1174" s="404"/>
      <c r="AY1174" s="404"/>
      <c r="AZ1174" s="404"/>
      <c r="BA1174" s="404"/>
      <c r="BB1174" s="404"/>
      <c r="BC1174" s="404"/>
      <c r="BD1174" s="404"/>
    </row>
    <row r="1175" spans="1:56" ht="26.25" customHeight="1">
      <c r="A1175" s="398" t="s">
        <v>15728</v>
      </c>
      <c r="B1175" s="398" t="s">
        <v>8166</v>
      </c>
      <c r="C1175" s="399"/>
      <c r="D1175" s="398" t="s">
        <v>15729</v>
      </c>
      <c r="E1175" s="400"/>
      <c r="F1175" s="401"/>
      <c r="G1175" s="752"/>
      <c r="H1175" s="400"/>
      <c r="I1175" s="114">
        <v>2020</v>
      </c>
      <c r="J1175" s="114"/>
      <c r="K1175" s="114">
        <v>14.5</v>
      </c>
      <c r="L1175" s="114">
        <v>14.5</v>
      </c>
      <c r="M1175" s="114">
        <v>14.5</v>
      </c>
      <c r="N1175" s="114">
        <v>14.5</v>
      </c>
      <c r="O1175" s="400"/>
      <c r="P1175" s="400"/>
      <c r="Q1175" s="400"/>
      <c r="R1175" s="400"/>
      <c r="S1175" s="400"/>
      <c r="T1175" s="400"/>
      <c r="U1175" s="400"/>
      <c r="V1175" s="400"/>
      <c r="W1175" s="400"/>
      <c r="X1175" s="400"/>
      <c r="Y1175" s="400"/>
      <c r="Z1175" s="400"/>
      <c r="AA1175" s="400"/>
      <c r="AB1175" s="400"/>
      <c r="AC1175" s="400"/>
      <c r="AD1175" s="400"/>
      <c r="AE1175" s="400"/>
      <c r="AF1175" s="400"/>
      <c r="AG1175" s="400"/>
      <c r="AH1175" s="400"/>
      <c r="AI1175" s="400"/>
      <c r="AJ1175" s="400"/>
      <c r="AK1175" s="400"/>
      <c r="AL1175" s="400"/>
      <c r="AM1175" s="400"/>
      <c r="AN1175" s="402"/>
      <c r="AO1175" s="402"/>
      <c r="AP1175" s="368" t="s">
        <v>11249</v>
      </c>
      <c r="AQ1175" s="446"/>
      <c r="AR1175" s="447"/>
      <c r="AS1175" s="404"/>
      <c r="AT1175" s="404"/>
      <c r="AU1175" s="404"/>
      <c r="AV1175" s="404"/>
      <c r="AW1175" s="404"/>
      <c r="AX1175" s="404"/>
      <c r="AY1175" s="404"/>
      <c r="AZ1175" s="404"/>
      <c r="BA1175" s="404"/>
      <c r="BB1175" s="404"/>
      <c r="BC1175" s="404"/>
      <c r="BD1175" s="404"/>
    </row>
    <row r="1176" spans="1:56" ht="26.25" customHeight="1">
      <c r="A1176" s="398" t="s">
        <v>15730</v>
      </c>
      <c r="B1176" s="398" t="s">
        <v>8166</v>
      </c>
      <c r="C1176" s="399"/>
      <c r="D1176" s="398" t="s">
        <v>15652</v>
      </c>
      <c r="E1176" s="400"/>
      <c r="F1176" s="401"/>
      <c r="G1176" s="752"/>
      <c r="H1176" s="400"/>
      <c r="I1176" s="114">
        <v>2020</v>
      </c>
      <c r="J1176" s="114"/>
      <c r="K1176" s="114">
        <v>5.7</v>
      </c>
      <c r="L1176" s="114">
        <v>5.7</v>
      </c>
      <c r="M1176" s="114">
        <v>5.7</v>
      </c>
      <c r="N1176" s="114">
        <v>5.7</v>
      </c>
      <c r="O1176" s="400"/>
      <c r="P1176" s="400"/>
      <c r="Q1176" s="400"/>
      <c r="R1176" s="400"/>
      <c r="S1176" s="400"/>
      <c r="T1176" s="400"/>
      <c r="U1176" s="400"/>
      <c r="V1176" s="400"/>
      <c r="W1176" s="400"/>
      <c r="X1176" s="400"/>
      <c r="Y1176" s="400"/>
      <c r="Z1176" s="400"/>
      <c r="AA1176" s="400"/>
      <c r="AB1176" s="400"/>
      <c r="AC1176" s="400"/>
      <c r="AD1176" s="400"/>
      <c r="AE1176" s="400"/>
      <c r="AF1176" s="400"/>
      <c r="AG1176" s="400"/>
      <c r="AH1176" s="400"/>
      <c r="AI1176" s="400"/>
      <c r="AJ1176" s="400"/>
      <c r="AK1176" s="400"/>
      <c r="AL1176" s="400"/>
      <c r="AM1176" s="400"/>
      <c r="AN1176" s="402"/>
      <c r="AO1176" s="402"/>
      <c r="AP1176" s="368" t="s">
        <v>11249</v>
      </c>
      <c r="AQ1176" s="446"/>
      <c r="AR1176" s="447"/>
      <c r="AS1176" s="404"/>
      <c r="AT1176" s="404"/>
      <c r="AU1176" s="404"/>
      <c r="AV1176" s="404"/>
      <c r="AW1176" s="404"/>
      <c r="AX1176" s="404"/>
      <c r="AY1176" s="404"/>
      <c r="AZ1176" s="404"/>
      <c r="BA1176" s="404"/>
      <c r="BB1176" s="404"/>
      <c r="BC1176" s="404"/>
      <c r="BD1176" s="404"/>
    </row>
    <row r="1177" spans="1:56" ht="26.25" customHeight="1">
      <c r="A1177" s="398" t="s">
        <v>15731</v>
      </c>
      <c r="B1177" s="398" t="s">
        <v>8166</v>
      </c>
      <c r="C1177" s="399"/>
      <c r="D1177" s="398" t="s">
        <v>15732</v>
      </c>
      <c r="E1177" s="400"/>
      <c r="F1177" s="401"/>
      <c r="G1177" s="752"/>
      <c r="H1177" s="400"/>
      <c r="I1177" s="114">
        <v>2020</v>
      </c>
      <c r="J1177" s="114"/>
      <c r="K1177" s="114"/>
      <c r="L1177" s="114"/>
      <c r="M1177" s="114">
        <v>9.1999999999999993</v>
      </c>
      <c r="N1177" s="114">
        <v>9.1999999999999993</v>
      </c>
      <c r="O1177" s="400"/>
      <c r="P1177" s="400"/>
      <c r="Q1177" s="400"/>
      <c r="R1177" s="400"/>
      <c r="S1177" s="400"/>
      <c r="T1177" s="400"/>
      <c r="U1177" s="400"/>
      <c r="V1177" s="400"/>
      <c r="W1177" s="400"/>
      <c r="X1177" s="400"/>
      <c r="Y1177" s="400"/>
      <c r="Z1177" s="400"/>
      <c r="AA1177" s="400"/>
      <c r="AB1177" s="400"/>
      <c r="AC1177" s="400"/>
      <c r="AD1177" s="400"/>
      <c r="AE1177" s="400"/>
      <c r="AF1177" s="400"/>
      <c r="AG1177" s="400"/>
      <c r="AH1177" s="400"/>
      <c r="AI1177" s="400"/>
      <c r="AJ1177" s="400"/>
      <c r="AK1177" s="400"/>
      <c r="AL1177" s="400"/>
      <c r="AM1177" s="400"/>
      <c r="AN1177" s="402"/>
      <c r="AO1177" s="402"/>
      <c r="AP1177" s="368" t="s">
        <v>11249</v>
      </c>
      <c r="AQ1177" s="446"/>
      <c r="AR1177" s="447"/>
      <c r="AS1177" s="404"/>
      <c r="AT1177" s="404"/>
      <c r="AU1177" s="404"/>
      <c r="AV1177" s="404"/>
      <c r="AW1177" s="404"/>
      <c r="AX1177" s="404"/>
      <c r="AY1177" s="404"/>
      <c r="AZ1177" s="404"/>
      <c r="BA1177" s="404"/>
      <c r="BB1177" s="404"/>
      <c r="BC1177" s="404"/>
      <c r="BD1177" s="404"/>
    </row>
    <row r="1178" spans="1:56" ht="26.25" customHeight="1">
      <c r="A1178" s="398" t="s">
        <v>15733</v>
      </c>
      <c r="B1178" s="398" t="s">
        <v>8166</v>
      </c>
      <c r="C1178" s="399"/>
      <c r="D1178" s="398" t="s">
        <v>15734</v>
      </c>
      <c r="E1178" s="400"/>
      <c r="F1178" s="401"/>
      <c r="G1178" s="752"/>
      <c r="H1178" s="400"/>
      <c r="I1178" s="114">
        <v>2020</v>
      </c>
      <c r="J1178" s="114">
        <v>5.4</v>
      </c>
      <c r="K1178" s="114"/>
      <c r="L1178" s="114">
        <v>5.4</v>
      </c>
      <c r="M1178" s="114">
        <v>5.4</v>
      </c>
      <c r="N1178" s="114">
        <v>5.4</v>
      </c>
      <c r="O1178" s="400"/>
      <c r="P1178" s="400"/>
      <c r="Q1178" s="400"/>
      <c r="R1178" s="400"/>
      <c r="S1178" s="400"/>
      <c r="T1178" s="400"/>
      <c r="U1178" s="400"/>
      <c r="V1178" s="400"/>
      <c r="W1178" s="400"/>
      <c r="X1178" s="400"/>
      <c r="Y1178" s="400"/>
      <c r="Z1178" s="400"/>
      <c r="AA1178" s="400"/>
      <c r="AB1178" s="400"/>
      <c r="AC1178" s="400"/>
      <c r="AD1178" s="400"/>
      <c r="AE1178" s="400"/>
      <c r="AF1178" s="400"/>
      <c r="AG1178" s="400"/>
      <c r="AH1178" s="400"/>
      <c r="AI1178" s="400"/>
      <c r="AJ1178" s="400"/>
      <c r="AK1178" s="400"/>
      <c r="AL1178" s="400"/>
      <c r="AM1178" s="400"/>
      <c r="AN1178" s="402"/>
      <c r="AO1178" s="402"/>
      <c r="AP1178" s="368" t="s">
        <v>11249</v>
      </c>
      <c r="AQ1178" s="446"/>
      <c r="AR1178" s="447"/>
      <c r="AS1178" s="404"/>
      <c r="AT1178" s="404"/>
      <c r="AU1178" s="404"/>
      <c r="AV1178" s="404"/>
      <c r="AW1178" s="404"/>
      <c r="AX1178" s="404"/>
      <c r="AY1178" s="404"/>
      <c r="AZ1178" s="404"/>
      <c r="BA1178" s="404"/>
      <c r="BB1178" s="404"/>
      <c r="BC1178" s="404"/>
      <c r="BD1178" s="404"/>
    </row>
    <row r="1179" spans="1:56" ht="26.25" customHeight="1">
      <c r="A1179" s="398" t="s">
        <v>15735</v>
      </c>
      <c r="B1179" s="398" t="s">
        <v>8166</v>
      </c>
      <c r="C1179" s="399"/>
      <c r="D1179" s="398" t="s">
        <v>15736</v>
      </c>
      <c r="E1179" s="400"/>
      <c r="F1179" s="401"/>
      <c r="G1179" s="752"/>
      <c r="H1179" s="400"/>
      <c r="I1179" s="114">
        <v>2020</v>
      </c>
      <c r="J1179" s="114">
        <v>32.1</v>
      </c>
      <c r="K1179" s="114"/>
      <c r="L1179" s="114">
        <v>32.1</v>
      </c>
      <c r="M1179" s="114">
        <v>32.1</v>
      </c>
      <c r="N1179" s="114">
        <v>32.1</v>
      </c>
      <c r="O1179" s="400"/>
      <c r="P1179" s="400"/>
      <c r="Q1179" s="400"/>
      <c r="R1179" s="400"/>
      <c r="S1179" s="400"/>
      <c r="T1179" s="400"/>
      <c r="U1179" s="400"/>
      <c r="V1179" s="400"/>
      <c r="W1179" s="400"/>
      <c r="X1179" s="400"/>
      <c r="Y1179" s="400"/>
      <c r="Z1179" s="400"/>
      <c r="AA1179" s="400"/>
      <c r="AB1179" s="400"/>
      <c r="AC1179" s="400"/>
      <c r="AD1179" s="400"/>
      <c r="AE1179" s="400"/>
      <c r="AF1179" s="400"/>
      <c r="AG1179" s="400"/>
      <c r="AH1179" s="400"/>
      <c r="AI1179" s="400"/>
      <c r="AJ1179" s="400"/>
      <c r="AK1179" s="400"/>
      <c r="AL1179" s="400"/>
      <c r="AM1179" s="400"/>
      <c r="AN1179" s="402"/>
      <c r="AO1179" s="402"/>
      <c r="AP1179" s="368" t="s">
        <v>11249</v>
      </c>
      <c r="AQ1179" s="446"/>
      <c r="AR1179" s="447"/>
      <c r="AS1179" s="404"/>
      <c r="AT1179" s="404"/>
      <c r="AU1179" s="404"/>
      <c r="AV1179" s="404"/>
      <c r="AW1179" s="404"/>
      <c r="AX1179" s="404"/>
      <c r="AY1179" s="404"/>
      <c r="AZ1179" s="404"/>
      <c r="BA1179" s="404"/>
      <c r="BB1179" s="404"/>
      <c r="BC1179" s="404"/>
      <c r="BD1179" s="404"/>
    </row>
    <row r="1180" spans="1:56" ht="26.25" customHeight="1">
      <c r="A1180" s="398" t="s">
        <v>15737</v>
      </c>
      <c r="B1180" s="398" t="s">
        <v>8166</v>
      </c>
      <c r="C1180" s="399"/>
      <c r="D1180" s="398" t="s">
        <v>15738</v>
      </c>
      <c r="E1180" s="400"/>
      <c r="F1180" s="401"/>
      <c r="G1180" s="752"/>
      <c r="H1180" s="400"/>
      <c r="I1180" s="114">
        <v>2020</v>
      </c>
      <c r="J1180" s="114"/>
      <c r="K1180" s="114">
        <v>29</v>
      </c>
      <c r="L1180" s="114">
        <v>29</v>
      </c>
      <c r="M1180" s="114">
        <v>29</v>
      </c>
      <c r="N1180" s="114">
        <v>29</v>
      </c>
      <c r="O1180" s="400"/>
      <c r="P1180" s="400"/>
      <c r="Q1180" s="400"/>
      <c r="R1180" s="400"/>
      <c r="S1180" s="400"/>
      <c r="T1180" s="400"/>
      <c r="U1180" s="400"/>
      <c r="V1180" s="400"/>
      <c r="W1180" s="400"/>
      <c r="X1180" s="400"/>
      <c r="Y1180" s="400"/>
      <c r="Z1180" s="400"/>
      <c r="AA1180" s="400"/>
      <c r="AB1180" s="400"/>
      <c r="AC1180" s="400"/>
      <c r="AD1180" s="400"/>
      <c r="AE1180" s="400"/>
      <c r="AF1180" s="400"/>
      <c r="AG1180" s="400"/>
      <c r="AH1180" s="400"/>
      <c r="AI1180" s="400"/>
      <c r="AJ1180" s="400"/>
      <c r="AK1180" s="400"/>
      <c r="AL1180" s="400"/>
      <c r="AM1180" s="400"/>
      <c r="AN1180" s="402"/>
      <c r="AO1180" s="402"/>
      <c r="AP1180" s="368" t="s">
        <v>11249</v>
      </c>
      <c r="AQ1180" s="446"/>
      <c r="AR1180" s="447"/>
      <c r="AS1180" s="404"/>
      <c r="AT1180" s="404"/>
      <c r="AU1180" s="404"/>
      <c r="AV1180" s="404"/>
      <c r="AW1180" s="404"/>
      <c r="AX1180" s="404"/>
      <c r="AY1180" s="404"/>
      <c r="AZ1180" s="404"/>
      <c r="BA1180" s="404"/>
      <c r="BB1180" s="404"/>
      <c r="BC1180" s="404"/>
      <c r="BD1180" s="404"/>
    </row>
    <row r="1181" spans="1:56" ht="26.25" customHeight="1">
      <c r="A1181" s="398" t="s">
        <v>15739</v>
      </c>
      <c r="B1181" s="398" t="s">
        <v>8166</v>
      </c>
      <c r="C1181" s="399"/>
      <c r="D1181" s="398" t="s">
        <v>15740</v>
      </c>
      <c r="E1181" s="400"/>
      <c r="F1181" s="401"/>
      <c r="G1181" s="752"/>
      <c r="H1181" s="400"/>
      <c r="I1181" s="114">
        <v>2020</v>
      </c>
      <c r="J1181" s="114"/>
      <c r="K1181" s="114"/>
      <c r="L1181" s="114"/>
      <c r="M1181" s="114">
        <v>6.5</v>
      </c>
      <c r="N1181" s="114">
        <v>6.5</v>
      </c>
      <c r="O1181" s="400"/>
      <c r="P1181" s="400"/>
      <c r="Q1181" s="400"/>
      <c r="R1181" s="400"/>
      <c r="S1181" s="400"/>
      <c r="T1181" s="400"/>
      <c r="U1181" s="400"/>
      <c r="V1181" s="400"/>
      <c r="W1181" s="400"/>
      <c r="X1181" s="400"/>
      <c r="Y1181" s="400"/>
      <c r="Z1181" s="400"/>
      <c r="AA1181" s="400"/>
      <c r="AB1181" s="400"/>
      <c r="AC1181" s="400"/>
      <c r="AD1181" s="400"/>
      <c r="AE1181" s="400"/>
      <c r="AF1181" s="400"/>
      <c r="AG1181" s="400"/>
      <c r="AH1181" s="400"/>
      <c r="AI1181" s="400"/>
      <c r="AJ1181" s="400"/>
      <c r="AK1181" s="400"/>
      <c r="AL1181" s="400"/>
      <c r="AM1181" s="400"/>
      <c r="AN1181" s="402"/>
      <c r="AO1181" s="402"/>
      <c r="AP1181" s="368" t="s">
        <v>11249</v>
      </c>
      <c r="AQ1181" s="446"/>
      <c r="AR1181" s="447"/>
      <c r="AS1181" s="404"/>
      <c r="AT1181" s="404"/>
      <c r="AU1181" s="404"/>
      <c r="AV1181" s="404"/>
      <c r="AW1181" s="404"/>
      <c r="AX1181" s="404"/>
      <c r="AY1181" s="404"/>
      <c r="AZ1181" s="404"/>
      <c r="BA1181" s="404"/>
      <c r="BB1181" s="404"/>
      <c r="BC1181" s="404"/>
      <c r="BD1181" s="404"/>
    </row>
    <row r="1182" spans="1:56" ht="26.25" customHeight="1">
      <c r="A1182" s="398" t="s">
        <v>15741</v>
      </c>
      <c r="B1182" s="398" t="s">
        <v>8166</v>
      </c>
      <c r="C1182" s="399"/>
      <c r="D1182" s="398" t="s">
        <v>15742</v>
      </c>
      <c r="E1182" s="400"/>
      <c r="F1182" s="401"/>
      <c r="G1182" s="752"/>
      <c r="H1182" s="400"/>
      <c r="I1182" s="114">
        <v>2020</v>
      </c>
      <c r="J1182" s="114"/>
      <c r="K1182" s="114">
        <v>5.2</v>
      </c>
      <c r="L1182" s="114">
        <v>5.2</v>
      </c>
      <c r="M1182" s="114">
        <v>5.2</v>
      </c>
      <c r="N1182" s="114">
        <v>5.2</v>
      </c>
      <c r="O1182" s="400"/>
      <c r="P1182" s="400"/>
      <c r="Q1182" s="400"/>
      <c r="R1182" s="400"/>
      <c r="S1182" s="400"/>
      <c r="T1182" s="400"/>
      <c r="U1182" s="400"/>
      <c r="V1182" s="400"/>
      <c r="W1182" s="400"/>
      <c r="X1182" s="400"/>
      <c r="Y1182" s="400"/>
      <c r="Z1182" s="400"/>
      <c r="AA1182" s="400"/>
      <c r="AB1182" s="400"/>
      <c r="AC1182" s="400"/>
      <c r="AD1182" s="400"/>
      <c r="AE1182" s="400"/>
      <c r="AF1182" s="400"/>
      <c r="AG1182" s="400"/>
      <c r="AH1182" s="400"/>
      <c r="AI1182" s="400"/>
      <c r="AJ1182" s="400"/>
      <c r="AK1182" s="400"/>
      <c r="AL1182" s="400"/>
      <c r="AM1182" s="400"/>
      <c r="AN1182" s="402"/>
      <c r="AO1182" s="402"/>
      <c r="AP1182" s="368" t="s">
        <v>11249</v>
      </c>
      <c r="AQ1182" s="446"/>
      <c r="AR1182" s="447"/>
      <c r="AS1182" s="404"/>
      <c r="AT1182" s="404"/>
      <c r="AU1182" s="404"/>
      <c r="AV1182" s="404"/>
      <c r="AW1182" s="404"/>
      <c r="AX1182" s="404"/>
      <c r="AY1182" s="404"/>
      <c r="AZ1182" s="404"/>
      <c r="BA1182" s="404"/>
      <c r="BB1182" s="404"/>
      <c r="BC1182" s="404"/>
      <c r="BD1182" s="404"/>
    </row>
    <row r="1183" spans="1:56" ht="26.25" customHeight="1">
      <c r="A1183" s="398" t="s">
        <v>15743</v>
      </c>
      <c r="B1183" s="398" t="s">
        <v>8166</v>
      </c>
      <c r="C1183" s="399"/>
      <c r="D1183" s="398" t="s">
        <v>15744</v>
      </c>
      <c r="E1183" s="400"/>
      <c r="F1183" s="401"/>
      <c r="G1183" s="752"/>
      <c r="H1183" s="400"/>
      <c r="I1183" s="114">
        <v>2020</v>
      </c>
      <c r="J1183" s="114"/>
      <c r="K1183" s="114"/>
      <c r="L1183" s="114"/>
      <c r="M1183" s="114">
        <v>9.1</v>
      </c>
      <c r="N1183" s="114">
        <v>9.1</v>
      </c>
      <c r="O1183" s="400"/>
      <c r="P1183" s="400"/>
      <c r="Q1183" s="400"/>
      <c r="R1183" s="400"/>
      <c r="S1183" s="400"/>
      <c r="T1183" s="400"/>
      <c r="U1183" s="400"/>
      <c r="V1183" s="400"/>
      <c r="W1183" s="400"/>
      <c r="X1183" s="400"/>
      <c r="Y1183" s="400"/>
      <c r="Z1183" s="400"/>
      <c r="AA1183" s="400"/>
      <c r="AB1183" s="400"/>
      <c r="AC1183" s="400"/>
      <c r="AD1183" s="400"/>
      <c r="AE1183" s="400"/>
      <c r="AF1183" s="400"/>
      <c r="AG1183" s="400"/>
      <c r="AH1183" s="400"/>
      <c r="AI1183" s="400"/>
      <c r="AJ1183" s="400"/>
      <c r="AK1183" s="400"/>
      <c r="AL1183" s="400"/>
      <c r="AM1183" s="400"/>
      <c r="AN1183" s="402"/>
      <c r="AO1183" s="402"/>
      <c r="AP1183" s="368" t="s">
        <v>11249</v>
      </c>
      <c r="AQ1183" s="446"/>
      <c r="AR1183" s="447"/>
      <c r="AS1183" s="404"/>
      <c r="AT1183" s="404"/>
      <c r="AU1183" s="404"/>
      <c r="AV1183" s="404"/>
      <c r="AW1183" s="404"/>
      <c r="AX1183" s="404"/>
      <c r="AY1183" s="404"/>
      <c r="AZ1183" s="404"/>
      <c r="BA1183" s="404"/>
      <c r="BB1183" s="404"/>
      <c r="BC1183" s="404"/>
      <c r="BD1183" s="404"/>
    </row>
    <row r="1184" spans="1:56" ht="26.25" customHeight="1">
      <c r="A1184" s="398" t="s">
        <v>15745</v>
      </c>
      <c r="B1184" s="398" t="s">
        <v>8166</v>
      </c>
      <c r="C1184" s="399"/>
      <c r="D1184" s="398" t="s">
        <v>15746</v>
      </c>
      <c r="E1184" s="400"/>
      <c r="F1184" s="401"/>
      <c r="G1184" s="752"/>
      <c r="H1184" s="400"/>
      <c r="I1184" s="114">
        <v>2020</v>
      </c>
      <c r="J1184" s="114">
        <v>9.5299999999999994</v>
      </c>
      <c r="K1184" s="114"/>
      <c r="L1184" s="114">
        <v>9.5299999999999994</v>
      </c>
      <c r="M1184" s="114">
        <v>9.5299999999999994</v>
      </c>
      <c r="N1184" s="114">
        <v>9.5299999999999994</v>
      </c>
      <c r="O1184" s="400"/>
      <c r="P1184" s="400"/>
      <c r="Q1184" s="400"/>
      <c r="R1184" s="400"/>
      <c r="S1184" s="400"/>
      <c r="T1184" s="400"/>
      <c r="U1184" s="400"/>
      <c r="V1184" s="400"/>
      <c r="W1184" s="400"/>
      <c r="X1184" s="400"/>
      <c r="Y1184" s="400"/>
      <c r="Z1184" s="400"/>
      <c r="AA1184" s="400"/>
      <c r="AB1184" s="400"/>
      <c r="AC1184" s="400"/>
      <c r="AD1184" s="400"/>
      <c r="AE1184" s="400"/>
      <c r="AF1184" s="400"/>
      <c r="AG1184" s="400"/>
      <c r="AH1184" s="400"/>
      <c r="AI1184" s="400"/>
      <c r="AJ1184" s="400"/>
      <c r="AK1184" s="400"/>
      <c r="AL1184" s="400"/>
      <c r="AM1184" s="400"/>
      <c r="AN1184" s="402"/>
      <c r="AO1184" s="402"/>
      <c r="AP1184" s="368" t="s">
        <v>11249</v>
      </c>
      <c r="AQ1184" s="446"/>
      <c r="AR1184" s="447"/>
      <c r="AS1184" s="404"/>
      <c r="AT1184" s="404"/>
      <c r="AU1184" s="404"/>
      <c r="AV1184" s="404"/>
      <c r="AW1184" s="404"/>
      <c r="AX1184" s="404"/>
      <c r="AY1184" s="404"/>
      <c r="AZ1184" s="404"/>
      <c r="BA1184" s="404"/>
      <c r="BB1184" s="404"/>
      <c r="BC1184" s="404"/>
      <c r="BD1184" s="404"/>
    </row>
    <row r="1185" spans="1:56" ht="26.25" customHeight="1">
      <c r="A1185" s="398" t="s">
        <v>15747</v>
      </c>
      <c r="B1185" s="398" t="s">
        <v>8166</v>
      </c>
      <c r="C1185" s="399"/>
      <c r="D1185" s="398" t="s">
        <v>15748</v>
      </c>
      <c r="E1185" s="400"/>
      <c r="F1185" s="401"/>
      <c r="G1185" s="752"/>
      <c r="H1185" s="400"/>
      <c r="I1185" s="114">
        <v>2020</v>
      </c>
      <c r="J1185" s="114"/>
      <c r="K1185" s="114"/>
      <c r="L1185" s="114"/>
      <c r="M1185" s="114">
        <v>18.600000000000001</v>
      </c>
      <c r="N1185" s="114">
        <v>18.600000000000001</v>
      </c>
      <c r="O1185" s="400"/>
      <c r="P1185" s="400"/>
      <c r="Q1185" s="400"/>
      <c r="R1185" s="400"/>
      <c r="S1185" s="400"/>
      <c r="T1185" s="400"/>
      <c r="U1185" s="400"/>
      <c r="V1185" s="400"/>
      <c r="W1185" s="400"/>
      <c r="X1185" s="400"/>
      <c r="Y1185" s="400"/>
      <c r="Z1185" s="400"/>
      <c r="AA1185" s="400"/>
      <c r="AB1185" s="400"/>
      <c r="AC1185" s="400"/>
      <c r="AD1185" s="400"/>
      <c r="AE1185" s="400"/>
      <c r="AF1185" s="400"/>
      <c r="AG1185" s="400"/>
      <c r="AH1185" s="400"/>
      <c r="AI1185" s="400"/>
      <c r="AJ1185" s="400"/>
      <c r="AK1185" s="400"/>
      <c r="AL1185" s="400"/>
      <c r="AM1185" s="400"/>
      <c r="AN1185" s="402"/>
      <c r="AO1185" s="402"/>
      <c r="AP1185" s="368" t="s">
        <v>11249</v>
      </c>
      <c r="AQ1185" s="446"/>
      <c r="AR1185" s="447"/>
      <c r="AS1185" s="404"/>
      <c r="AT1185" s="404"/>
      <c r="AU1185" s="404"/>
      <c r="AV1185" s="404"/>
      <c r="AW1185" s="404"/>
      <c r="AX1185" s="404"/>
      <c r="AY1185" s="404"/>
      <c r="AZ1185" s="404"/>
      <c r="BA1185" s="404"/>
      <c r="BB1185" s="404"/>
      <c r="BC1185" s="404"/>
      <c r="BD1185" s="404"/>
    </row>
    <row r="1186" spans="1:56" ht="26.25" customHeight="1">
      <c r="A1186" s="398" t="s">
        <v>15749</v>
      </c>
      <c r="B1186" s="398" t="s">
        <v>8166</v>
      </c>
      <c r="C1186" s="399"/>
      <c r="D1186" s="398" t="s">
        <v>15750</v>
      </c>
      <c r="E1186" s="400"/>
      <c r="F1186" s="401"/>
      <c r="G1186" s="752"/>
      <c r="H1186" s="400"/>
      <c r="I1186" s="114">
        <v>2020</v>
      </c>
      <c r="J1186" s="114"/>
      <c r="K1186" s="114"/>
      <c r="L1186" s="114"/>
      <c r="M1186" s="114">
        <v>6.6</v>
      </c>
      <c r="N1186" s="114">
        <v>6.6</v>
      </c>
      <c r="O1186" s="400"/>
      <c r="P1186" s="400"/>
      <c r="Q1186" s="400"/>
      <c r="R1186" s="400"/>
      <c r="S1186" s="400"/>
      <c r="T1186" s="400"/>
      <c r="U1186" s="400"/>
      <c r="V1186" s="400"/>
      <c r="W1186" s="400"/>
      <c r="X1186" s="400"/>
      <c r="Y1186" s="400"/>
      <c r="Z1186" s="400"/>
      <c r="AA1186" s="400"/>
      <c r="AB1186" s="400"/>
      <c r="AC1186" s="400"/>
      <c r="AD1186" s="400"/>
      <c r="AE1186" s="400"/>
      <c r="AF1186" s="400"/>
      <c r="AG1186" s="400"/>
      <c r="AH1186" s="400"/>
      <c r="AI1186" s="400"/>
      <c r="AJ1186" s="400"/>
      <c r="AK1186" s="400"/>
      <c r="AL1186" s="400"/>
      <c r="AM1186" s="400"/>
      <c r="AN1186" s="402"/>
      <c r="AO1186" s="402"/>
      <c r="AP1186" s="368" t="s">
        <v>11249</v>
      </c>
      <c r="AQ1186" s="446"/>
      <c r="AR1186" s="447"/>
      <c r="AS1186" s="404"/>
      <c r="AT1186" s="404"/>
      <c r="AU1186" s="404"/>
      <c r="AV1186" s="404"/>
      <c r="AW1186" s="404"/>
      <c r="AX1186" s="404"/>
      <c r="AY1186" s="404"/>
      <c r="AZ1186" s="404"/>
      <c r="BA1186" s="404"/>
      <c r="BB1186" s="404"/>
      <c r="BC1186" s="404"/>
      <c r="BD1186" s="404"/>
    </row>
    <row r="1187" spans="1:56" ht="26.25" customHeight="1">
      <c r="A1187" s="398" t="s">
        <v>15751</v>
      </c>
      <c r="B1187" s="398" t="s">
        <v>8166</v>
      </c>
      <c r="C1187" s="399"/>
      <c r="D1187" s="398" t="s">
        <v>15752</v>
      </c>
      <c r="E1187" s="400"/>
      <c r="F1187" s="401"/>
      <c r="G1187" s="752"/>
      <c r="H1187" s="400"/>
      <c r="I1187" s="114">
        <v>2020</v>
      </c>
      <c r="J1187" s="114">
        <v>9.1999999999999993</v>
      </c>
      <c r="K1187" s="114"/>
      <c r="L1187" s="114">
        <v>9.1999999999999993</v>
      </c>
      <c r="M1187" s="114">
        <v>9.1999999999999993</v>
      </c>
      <c r="N1187" s="114">
        <v>9.1999999999999993</v>
      </c>
      <c r="O1187" s="400"/>
      <c r="P1187" s="400"/>
      <c r="Q1187" s="400"/>
      <c r="R1187" s="400"/>
      <c r="S1187" s="400"/>
      <c r="T1187" s="400"/>
      <c r="U1187" s="400"/>
      <c r="V1187" s="400"/>
      <c r="W1187" s="400"/>
      <c r="X1187" s="400"/>
      <c r="Y1187" s="400"/>
      <c r="Z1187" s="400"/>
      <c r="AA1187" s="400"/>
      <c r="AB1187" s="400"/>
      <c r="AC1187" s="400"/>
      <c r="AD1187" s="400"/>
      <c r="AE1187" s="400"/>
      <c r="AF1187" s="400"/>
      <c r="AG1187" s="400"/>
      <c r="AH1187" s="400"/>
      <c r="AI1187" s="400"/>
      <c r="AJ1187" s="400"/>
      <c r="AK1187" s="400"/>
      <c r="AL1187" s="400"/>
      <c r="AM1187" s="400"/>
      <c r="AN1187" s="402"/>
      <c r="AO1187" s="402"/>
      <c r="AP1187" s="368" t="s">
        <v>11249</v>
      </c>
      <c r="AQ1187" s="446"/>
      <c r="AR1187" s="447"/>
      <c r="AS1187" s="404"/>
      <c r="AT1187" s="404"/>
      <c r="AU1187" s="404"/>
      <c r="AV1187" s="404"/>
      <c r="AW1187" s="404"/>
      <c r="AX1187" s="404"/>
      <c r="AY1187" s="404"/>
      <c r="AZ1187" s="404"/>
      <c r="BA1187" s="404"/>
      <c r="BB1187" s="404"/>
      <c r="BC1187" s="404"/>
      <c r="BD1187" s="404"/>
    </row>
    <row r="1188" spans="1:56" ht="26.25" customHeight="1">
      <c r="A1188" s="398" t="s">
        <v>15753</v>
      </c>
      <c r="B1188" s="398" t="s">
        <v>8166</v>
      </c>
      <c r="C1188" s="399"/>
      <c r="D1188" s="398" t="s">
        <v>15754</v>
      </c>
      <c r="E1188" s="400"/>
      <c r="F1188" s="401"/>
      <c r="G1188" s="752"/>
      <c r="H1188" s="400"/>
      <c r="I1188" s="114">
        <v>2020</v>
      </c>
      <c r="J1188" s="114"/>
      <c r="K1188" s="114">
        <v>11</v>
      </c>
      <c r="L1188" s="114">
        <v>11</v>
      </c>
      <c r="M1188" s="114">
        <v>11</v>
      </c>
      <c r="N1188" s="114">
        <v>11</v>
      </c>
      <c r="O1188" s="400"/>
      <c r="P1188" s="400"/>
      <c r="Q1188" s="400"/>
      <c r="R1188" s="400"/>
      <c r="S1188" s="400"/>
      <c r="T1188" s="400"/>
      <c r="U1188" s="400"/>
      <c r="V1188" s="400"/>
      <c r="W1188" s="400"/>
      <c r="X1188" s="400"/>
      <c r="Y1188" s="400"/>
      <c r="Z1188" s="400"/>
      <c r="AA1188" s="400"/>
      <c r="AB1188" s="400"/>
      <c r="AC1188" s="400"/>
      <c r="AD1188" s="400"/>
      <c r="AE1188" s="400"/>
      <c r="AF1188" s="400"/>
      <c r="AG1188" s="400"/>
      <c r="AH1188" s="400"/>
      <c r="AI1188" s="400"/>
      <c r="AJ1188" s="400"/>
      <c r="AK1188" s="400"/>
      <c r="AL1188" s="400"/>
      <c r="AM1188" s="400"/>
      <c r="AN1188" s="402"/>
      <c r="AO1188" s="402"/>
      <c r="AP1188" s="368" t="s">
        <v>11249</v>
      </c>
      <c r="AQ1188" s="446"/>
      <c r="AR1188" s="447"/>
      <c r="AS1188" s="404"/>
      <c r="AT1188" s="404"/>
      <c r="AU1188" s="404"/>
      <c r="AV1188" s="404"/>
      <c r="AW1188" s="404"/>
      <c r="AX1188" s="404"/>
      <c r="AY1188" s="404"/>
      <c r="AZ1188" s="404"/>
      <c r="BA1188" s="404"/>
      <c r="BB1188" s="404"/>
      <c r="BC1188" s="404"/>
      <c r="BD1188" s="404"/>
    </row>
    <row r="1189" spans="1:56" ht="26.25" customHeight="1">
      <c r="A1189" s="398" t="s">
        <v>15755</v>
      </c>
      <c r="B1189" s="398" t="s">
        <v>8166</v>
      </c>
      <c r="C1189" s="399"/>
      <c r="D1189" s="398" t="s">
        <v>15756</v>
      </c>
      <c r="E1189" s="400"/>
      <c r="F1189" s="401"/>
      <c r="G1189" s="752"/>
      <c r="H1189" s="400"/>
      <c r="I1189" s="114">
        <v>2020</v>
      </c>
      <c r="J1189" s="114"/>
      <c r="K1189" s="114">
        <v>13</v>
      </c>
      <c r="L1189" s="114">
        <v>13</v>
      </c>
      <c r="M1189" s="114">
        <v>27</v>
      </c>
      <c r="N1189" s="114">
        <v>27</v>
      </c>
      <c r="O1189" s="400"/>
      <c r="P1189" s="400"/>
      <c r="Q1189" s="400"/>
      <c r="R1189" s="400"/>
      <c r="S1189" s="400"/>
      <c r="T1189" s="400"/>
      <c r="U1189" s="400"/>
      <c r="V1189" s="400"/>
      <c r="W1189" s="400"/>
      <c r="X1189" s="400"/>
      <c r="Y1189" s="400"/>
      <c r="Z1189" s="400"/>
      <c r="AA1189" s="400"/>
      <c r="AB1189" s="400"/>
      <c r="AC1189" s="400"/>
      <c r="AD1189" s="400"/>
      <c r="AE1189" s="400"/>
      <c r="AF1189" s="400"/>
      <c r="AG1189" s="400"/>
      <c r="AH1189" s="400"/>
      <c r="AI1189" s="400"/>
      <c r="AJ1189" s="400"/>
      <c r="AK1189" s="400"/>
      <c r="AL1189" s="400"/>
      <c r="AM1189" s="400"/>
      <c r="AN1189" s="402"/>
      <c r="AO1189" s="402"/>
      <c r="AP1189" s="368" t="s">
        <v>11249</v>
      </c>
      <c r="AQ1189" s="446"/>
      <c r="AR1189" s="447"/>
      <c r="AS1189" s="404"/>
      <c r="AT1189" s="404"/>
      <c r="AU1189" s="404"/>
      <c r="AV1189" s="404"/>
      <c r="AW1189" s="404"/>
      <c r="AX1189" s="404"/>
      <c r="AY1189" s="404"/>
      <c r="AZ1189" s="404"/>
      <c r="BA1189" s="404"/>
      <c r="BB1189" s="404"/>
      <c r="BC1189" s="404"/>
      <c r="BD1189" s="404"/>
    </row>
    <row r="1190" spans="1:56" ht="26.25" customHeight="1">
      <c r="A1190" s="398" t="s">
        <v>15757</v>
      </c>
      <c r="B1190" s="398" t="s">
        <v>8166</v>
      </c>
      <c r="C1190" s="399"/>
      <c r="D1190" s="398" t="s">
        <v>15758</v>
      </c>
      <c r="E1190" s="400"/>
      <c r="F1190" s="401"/>
      <c r="G1190" s="752"/>
      <c r="H1190" s="400"/>
      <c r="I1190" s="114">
        <v>2020</v>
      </c>
      <c r="J1190" s="114">
        <v>5.3</v>
      </c>
      <c r="K1190" s="114"/>
      <c r="L1190" s="114">
        <v>5.3</v>
      </c>
      <c r="M1190" s="114">
        <v>5.3</v>
      </c>
      <c r="N1190" s="114">
        <v>5.3</v>
      </c>
      <c r="O1190" s="400"/>
      <c r="P1190" s="400"/>
      <c r="Q1190" s="400"/>
      <c r="R1190" s="400"/>
      <c r="S1190" s="400"/>
      <c r="T1190" s="400"/>
      <c r="U1190" s="400"/>
      <c r="V1190" s="400"/>
      <c r="W1190" s="400"/>
      <c r="X1190" s="400"/>
      <c r="Y1190" s="400"/>
      <c r="Z1190" s="400"/>
      <c r="AA1190" s="400"/>
      <c r="AB1190" s="400"/>
      <c r="AC1190" s="400"/>
      <c r="AD1190" s="400"/>
      <c r="AE1190" s="400"/>
      <c r="AF1190" s="400"/>
      <c r="AG1190" s="400"/>
      <c r="AH1190" s="400"/>
      <c r="AI1190" s="400"/>
      <c r="AJ1190" s="400"/>
      <c r="AK1190" s="400"/>
      <c r="AL1190" s="400"/>
      <c r="AM1190" s="400"/>
      <c r="AN1190" s="402"/>
      <c r="AO1190" s="402"/>
      <c r="AP1190" s="368" t="s">
        <v>11249</v>
      </c>
      <c r="AQ1190" s="446"/>
      <c r="AR1190" s="447"/>
      <c r="AS1190" s="404"/>
      <c r="AT1190" s="404"/>
      <c r="AU1190" s="404"/>
      <c r="AV1190" s="404"/>
      <c r="AW1190" s="404"/>
      <c r="AX1190" s="404"/>
      <c r="AY1190" s="404"/>
      <c r="AZ1190" s="404"/>
      <c r="BA1190" s="404"/>
      <c r="BB1190" s="404"/>
      <c r="BC1190" s="404"/>
      <c r="BD1190" s="404"/>
    </row>
    <row r="1191" spans="1:56" ht="26.25" customHeight="1">
      <c r="A1191" s="398" t="s">
        <v>15759</v>
      </c>
      <c r="B1191" s="398" t="s">
        <v>8166</v>
      </c>
      <c r="C1191" s="399"/>
      <c r="D1191" s="398" t="s">
        <v>15760</v>
      </c>
      <c r="E1191" s="400"/>
      <c r="F1191" s="401"/>
      <c r="G1191" s="752"/>
      <c r="H1191" s="400"/>
      <c r="I1191" s="114">
        <v>2020</v>
      </c>
      <c r="J1191" s="114"/>
      <c r="K1191" s="114">
        <v>31</v>
      </c>
      <c r="L1191" s="114">
        <v>31</v>
      </c>
      <c r="M1191" s="114">
        <v>69.099999999999994</v>
      </c>
      <c r="N1191" s="114">
        <v>69.099999999999994</v>
      </c>
      <c r="O1191" s="400"/>
      <c r="P1191" s="400"/>
      <c r="Q1191" s="400"/>
      <c r="R1191" s="400"/>
      <c r="S1191" s="400"/>
      <c r="T1191" s="400"/>
      <c r="U1191" s="400"/>
      <c r="V1191" s="400"/>
      <c r="W1191" s="400"/>
      <c r="X1191" s="400"/>
      <c r="Y1191" s="400"/>
      <c r="Z1191" s="400"/>
      <c r="AA1191" s="400"/>
      <c r="AB1191" s="400"/>
      <c r="AC1191" s="400"/>
      <c r="AD1191" s="400"/>
      <c r="AE1191" s="400"/>
      <c r="AF1191" s="400"/>
      <c r="AG1191" s="400"/>
      <c r="AH1191" s="400"/>
      <c r="AI1191" s="400"/>
      <c r="AJ1191" s="400"/>
      <c r="AK1191" s="400"/>
      <c r="AL1191" s="400"/>
      <c r="AM1191" s="400"/>
      <c r="AN1191" s="402"/>
      <c r="AO1191" s="402"/>
      <c r="AP1191" s="368" t="s">
        <v>11249</v>
      </c>
      <c r="AQ1191" s="446"/>
      <c r="AR1191" s="447"/>
      <c r="AS1191" s="404"/>
      <c r="AT1191" s="404"/>
      <c r="AU1191" s="404"/>
      <c r="AV1191" s="404"/>
      <c r="AW1191" s="404"/>
      <c r="AX1191" s="404"/>
      <c r="AY1191" s="404"/>
      <c r="AZ1191" s="404"/>
      <c r="BA1191" s="404"/>
      <c r="BB1191" s="404"/>
      <c r="BC1191" s="404"/>
      <c r="BD1191" s="404"/>
    </row>
    <row r="1192" spans="1:56" ht="26.25" customHeight="1">
      <c r="A1192" s="398" t="s">
        <v>15761</v>
      </c>
      <c r="B1192" s="398" t="s">
        <v>8166</v>
      </c>
      <c r="C1192" s="399"/>
      <c r="D1192" s="398" t="s">
        <v>8220</v>
      </c>
      <c r="E1192" s="400"/>
      <c r="F1192" s="401"/>
      <c r="G1192" s="752"/>
      <c r="H1192" s="400"/>
      <c r="I1192" s="114">
        <v>2020</v>
      </c>
      <c r="J1192" s="114"/>
      <c r="K1192" s="114">
        <v>8.85</v>
      </c>
      <c r="L1192" s="114">
        <v>8.85</v>
      </c>
      <c r="M1192" s="114">
        <v>18.34</v>
      </c>
      <c r="N1192" s="114">
        <v>18.34</v>
      </c>
      <c r="O1192" s="400"/>
      <c r="P1192" s="400"/>
      <c r="Q1192" s="400"/>
      <c r="R1192" s="400"/>
      <c r="S1192" s="400"/>
      <c r="T1192" s="400"/>
      <c r="U1192" s="400"/>
      <c r="V1192" s="400"/>
      <c r="W1192" s="400"/>
      <c r="X1192" s="400"/>
      <c r="Y1192" s="400"/>
      <c r="Z1192" s="400"/>
      <c r="AA1192" s="400"/>
      <c r="AB1192" s="400"/>
      <c r="AC1192" s="400"/>
      <c r="AD1192" s="400"/>
      <c r="AE1192" s="400"/>
      <c r="AF1192" s="400"/>
      <c r="AG1192" s="400"/>
      <c r="AH1192" s="400"/>
      <c r="AI1192" s="400"/>
      <c r="AJ1192" s="400"/>
      <c r="AK1192" s="400"/>
      <c r="AL1192" s="400"/>
      <c r="AM1192" s="400"/>
      <c r="AN1192" s="402"/>
      <c r="AO1192" s="402"/>
      <c r="AP1192" s="368" t="s">
        <v>11249</v>
      </c>
      <c r="AQ1192" s="446"/>
      <c r="AR1192" s="447"/>
      <c r="AS1192" s="404"/>
      <c r="AT1192" s="404"/>
      <c r="AU1192" s="404"/>
      <c r="AV1192" s="404"/>
      <c r="AW1192" s="404"/>
      <c r="AX1192" s="404"/>
      <c r="AY1192" s="404"/>
      <c r="AZ1192" s="404"/>
      <c r="BA1192" s="404"/>
      <c r="BB1192" s="404"/>
      <c r="BC1192" s="404"/>
      <c r="BD1192" s="404"/>
    </row>
    <row r="1193" spans="1:56" ht="26.25" customHeight="1">
      <c r="A1193" s="398" t="s">
        <v>15762</v>
      </c>
      <c r="B1193" s="398" t="s">
        <v>8166</v>
      </c>
      <c r="C1193" s="399"/>
      <c r="D1193" s="398" t="s">
        <v>15763</v>
      </c>
      <c r="E1193" s="400"/>
      <c r="F1193" s="401"/>
      <c r="G1193" s="752"/>
      <c r="H1193" s="400"/>
      <c r="I1193" s="114">
        <v>2020</v>
      </c>
      <c r="J1193" s="114">
        <v>11</v>
      </c>
      <c r="K1193" s="114"/>
      <c r="L1193" s="114">
        <v>11</v>
      </c>
      <c r="M1193" s="114">
        <v>11</v>
      </c>
      <c r="N1193" s="114">
        <v>11</v>
      </c>
      <c r="O1193" s="400"/>
      <c r="P1193" s="400"/>
      <c r="Q1193" s="400"/>
      <c r="R1193" s="400"/>
      <c r="S1193" s="400"/>
      <c r="T1193" s="400"/>
      <c r="U1193" s="400"/>
      <c r="V1193" s="400"/>
      <c r="W1193" s="400"/>
      <c r="X1193" s="400"/>
      <c r="Y1193" s="400"/>
      <c r="Z1193" s="400"/>
      <c r="AA1193" s="400"/>
      <c r="AB1193" s="400"/>
      <c r="AC1193" s="400"/>
      <c r="AD1193" s="400"/>
      <c r="AE1193" s="400"/>
      <c r="AF1193" s="400"/>
      <c r="AG1193" s="400"/>
      <c r="AH1193" s="400"/>
      <c r="AI1193" s="400"/>
      <c r="AJ1193" s="400"/>
      <c r="AK1193" s="400"/>
      <c r="AL1193" s="400"/>
      <c r="AM1193" s="400"/>
      <c r="AN1193" s="402"/>
      <c r="AO1193" s="402"/>
      <c r="AP1193" s="368" t="s">
        <v>11249</v>
      </c>
      <c r="AQ1193" s="446"/>
      <c r="AR1193" s="447"/>
      <c r="AS1193" s="404"/>
      <c r="AT1193" s="404"/>
      <c r="AU1193" s="404"/>
      <c r="AV1193" s="404"/>
      <c r="AW1193" s="404"/>
      <c r="AX1193" s="404"/>
      <c r="AY1193" s="404"/>
      <c r="AZ1193" s="404"/>
      <c r="BA1193" s="404"/>
      <c r="BB1193" s="404"/>
      <c r="BC1193" s="404"/>
      <c r="BD1193" s="404"/>
    </row>
    <row r="1194" spans="1:56" ht="26.25" customHeight="1">
      <c r="A1194" s="398" t="s">
        <v>15764</v>
      </c>
      <c r="B1194" s="398" t="s">
        <v>8166</v>
      </c>
      <c r="C1194" s="399"/>
      <c r="D1194" s="398" t="s">
        <v>15765</v>
      </c>
      <c r="E1194" s="400"/>
      <c r="F1194" s="401"/>
      <c r="G1194" s="752"/>
      <c r="H1194" s="400"/>
      <c r="I1194" s="114">
        <v>2020</v>
      </c>
      <c r="J1194" s="114">
        <v>12</v>
      </c>
      <c r="K1194" s="114"/>
      <c r="L1194" s="114">
        <v>12</v>
      </c>
      <c r="M1194" s="114">
        <v>12</v>
      </c>
      <c r="N1194" s="114">
        <v>12</v>
      </c>
      <c r="O1194" s="400"/>
      <c r="P1194" s="400"/>
      <c r="Q1194" s="400"/>
      <c r="R1194" s="400"/>
      <c r="S1194" s="400"/>
      <c r="T1194" s="400"/>
      <c r="U1194" s="400"/>
      <c r="V1194" s="400"/>
      <c r="W1194" s="400"/>
      <c r="X1194" s="400"/>
      <c r="Y1194" s="400"/>
      <c r="Z1194" s="400"/>
      <c r="AA1194" s="400"/>
      <c r="AB1194" s="400"/>
      <c r="AC1194" s="400"/>
      <c r="AD1194" s="400"/>
      <c r="AE1194" s="400"/>
      <c r="AF1194" s="400"/>
      <c r="AG1194" s="400"/>
      <c r="AH1194" s="400"/>
      <c r="AI1194" s="400"/>
      <c r="AJ1194" s="400"/>
      <c r="AK1194" s="400"/>
      <c r="AL1194" s="400"/>
      <c r="AM1194" s="400"/>
      <c r="AN1194" s="402"/>
      <c r="AO1194" s="402"/>
      <c r="AP1194" s="368" t="s">
        <v>11249</v>
      </c>
      <c r="AQ1194" s="446"/>
      <c r="AR1194" s="447"/>
      <c r="AS1194" s="404"/>
      <c r="AT1194" s="404"/>
      <c r="AU1194" s="404"/>
      <c r="AV1194" s="404"/>
      <c r="AW1194" s="404"/>
      <c r="AX1194" s="404"/>
      <c r="AY1194" s="404"/>
      <c r="AZ1194" s="404"/>
      <c r="BA1194" s="404"/>
      <c r="BB1194" s="404"/>
      <c r="BC1194" s="404"/>
      <c r="BD1194" s="404"/>
    </row>
    <row r="1195" spans="1:56" ht="26.25" customHeight="1">
      <c r="A1195" s="398" t="s">
        <v>15766</v>
      </c>
      <c r="B1195" s="398" t="s">
        <v>8166</v>
      </c>
      <c r="C1195" s="399"/>
      <c r="D1195" s="398" t="s">
        <v>15767</v>
      </c>
      <c r="E1195" s="400"/>
      <c r="F1195" s="401"/>
      <c r="G1195" s="752"/>
      <c r="H1195" s="400"/>
      <c r="I1195" s="114">
        <v>2020</v>
      </c>
      <c r="J1195" s="114"/>
      <c r="K1195" s="114"/>
      <c r="L1195" s="114"/>
      <c r="M1195" s="114">
        <v>6.5</v>
      </c>
      <c r="N1195" s="114">
        <v>6.5</v>
      </c>
      <c r="O1195" s="400"/>
      <c r="P1195" s="400"/>
      <c r="Q1195" s="400"/>
      <c r="R1195" s="400"/>
      <c r="S1195" s="400"/>
      <c r="T1195" s="400"/>
      <c r="U1195" s="400"/>
      <c r="V1195" s="400"/>
      <c r="W1195" s="400"/>
      <c r="X1195" s="400"/>
      <c r="Y1195" s="400"/>
      <c r="Z1195" s="400"/>
      <c r="AA1195" s="400"/>
      <c r="AB1195" s="400"/>
      <c r="AC1195" s="400"/>
      <c r="AD1195" s="400"/>
      <c r="AE1195" s="400"/>
      <c r="AF1195" s="400"/>
      <c r="AG1195" s="400"/>
      <c r="AH1195" s="400"/>
      <c r="AI1195" s="400"/>
      <c r="AJ1195" s="400"/>
      <c r="AK1195" s="400"/>
      <c r="AL1195" s="400"/>
      <c r="AM1195" s="400"/>
      <c r="AN1195" s="402"/>
      <c r="AO1195" s="402"/>
      <c r="AP1195" s="368" t="s">
        <v>11249</v>
      </c>
      <c r="AQ1195" s="446"/>
      <c r="AR1195" s="447"/>
      <c r="AS1195" s="404"/>
      <c r="AT1195" s="404"/>
      <c r="AU1195" s="404"/>
      <c r="AV1195" s="404"/>
      <c r="AW1195" s="404"/>
      <c r="AX1195" s="404"/>
      <c r="AY1195" s="404"/>
      <c r="AZ1195" s="404"/>
      <c r="BA1195" s="404"/>
      <c r="BB1195" s="404"/>
      <c r="BC1195" s="404"/>
      <c r="BD1195" s="404"/>
    </row>
    <row r="1196" spans="1:56" ht="26.25" customHeight="1">
      <c r="A1196" s="398" t="s">
        <v>15768</v>
      </c>
      <c r="B1196" s="398" t="s">
        <v>8166</v>
      </c>
      <c r="C1196" s="399"/>
      <c r="D1196" s="398" t="s">
        <v>15769</v>
      </c>
      <c r="E1196" s="400"/>
      <c r="F1196" s="401"/>
      <c r="G1196" s="752"/>
      <c r="H1196" s="400"/>
      <c r="I1196" s="114">
        <v>2020</v>
      </c>
      <c r="J1196" s="114">
        <v>12</v>
      </c>
      <c r="K1196" s="114"/>
      <c r="L1196" s="114">
        <v>12</v>
      </c>
      <c r="M1196" s="114">
        <v>12</v>
      </c>
      <c r="N1196" s="114">
        <v>12</v>
      </c>
      <c r="O1196" s="400"/>
      <c r="P1196" s="400"/>
      <c r="Q1196" s="400"/>
      <c r="R1196" s="400"/>
      <c r="S1196" s="400"/>
      <c r="T1196" s="400"/>
      <c r="U1196" s="400"/>
      <c r="V1196" s="400"/>
      <c r="W1196" s="400"/>
      <c r="X1196" s="400"/>
      <c r="Y1196" s="400"/>
      <c r="Z1196" s="400"/>
      <c r="AA1196" s="400"/>
      <c r="AB1196" s="400"/>
      <c r="AC1196" s="400"/>
      <c r="AD1196" s="400"/>
      <c r="AE1196" s="400"/>
      <c r="AF1196" s="400"/>
      <c r="AG1196" s="400"/>
      <c r="AH1196" s="400"/>
      <c r="AI1196" s="400"/>
      <c r="AJ1196" s="400"/>
      <c r="AK1196" s="400"/>
      <c r="AL1196" s="400"/>
      <c r="AM1196" s="400"/>
      <c r="AN1196" s="402"/>
      <c r="AO1196" s="402"/>
      <c r="AP1196" s="368" t="s">
        <v>11249</v>
      </c>
      <c r="AQ1196" s="446"/>
      <c r="AR1196" s="447"/>
      <c r="AS1196" s="404"/>
      <c r="AT1196" s="404"/>
      <c r="AU1196" s="404"/>
      <c r="AV1196" s="404"/>
      <c r="AW1196" s="404"/>
      <c r="AX1196" s="404"/>
      <c r="AY1196" s="404"/>
      <c r="AZ1196" s="404"/>
      <c r="BA1196" s="404"/>
      <c r="BB1196" s="404"/>
      <c r="BC1196" s="404"/>
      <c r="BD1196" s="404"/>
    </row>
    <row r="1197" spans="1:56" ht="26.25" customHeight="1">
      <c r="A1197" s="398" t="s">
        <v>15770</v>
      </c>
      <c r="B1197" s="398" t="s">
        <v>8166</v>
      </c>
      <c r="C1197" s="399"/>
      <c r="D1197" s="398" t="s">
        <v>15660</v>
      </c>
      <c r="E1197" s="400"/>
      <c r="F1197" s="401"/>
      <c r="G1197" s="752"/>
      <c r="H1197" s="400"/>
      <c r="I1197" s="114">
        <v>2020</v>
      </c>
      <c r="J1197" s="114"/>
      <c r="K1197" s="114"/>
      <c r="L1197" s="114"/>
      <c r="M1197" s="114">
        <v>13.8</v>
      </c>
      <c r="N1197" s="114">
        <v>13.8</v>
      </c>
      <c r="O1197" s="400"/>
      <c r="P1197" s="400"/>
      <c r="Q1197" s="400"/>
      <c r="R1197" s="400"/>
      <c r="S1197" s="400"/>
      <c r="T1197" s="400"/>
      <c r="U1197" s="400"/>
      <c r="V1197" s="400"/>
      <c r="W1197" s="400"/>
      <c r="X1197" s="400"/>
      <c r="Y1197" s="400"/>
      <c r="Z1197" s="400"/>
      <c r="AA1197" s="400"/>
      <c r="AB1197" s="400"/>
      <c r="AC1197" s="400"/>
      <c r="AD1197" s="400"/>
      <c r="AE1197" s="400"/>
      <c r="AF1197" s="400"/>
      <c r="AG1197" s="400"/>
      <c r="AH1197" s="400"/>
      <c r="AI1197" s="400"/>
      <c r="AJ1197" s="400"/>
      <c r="AK1197" s="400"/>
      <c r="AL1197" s="400"/>
      <c r="AM1197" s="400"/>
      <c r="AN1197" s="402"/>
      <c r="AO1197" s="402"/>
      <c r="AP1197" s="368" t="s">
        <v>11249</v>
      </c>
      <c r="AQ1197" s="446"/>
      <c r="AR1197" s="447"/>
      <c r="AS1197" s="404"/>
      <c r="AT1197" s="404"/>
      <c r="AU1197" s="404"/>
      <c r="AV1197" s="404"/>
      <c r="AW1197" s="404"/>
      <c r="AX1197" s="404"/>
      <c r="AY1197" s="404"/>
      <c r="AZ1197" s="404"/>
      <c r="BA1197" s="404"/>
      <c r="BB1197" s="404"/>
      <c r="BC1197" s="404"/>
      <c r="BD1197" s="404"/>
    </row>
    <row r="1198" spans="1:56" ht="26.25" customHeight="1">
      <c r="A1198" s="398" t="s">
        <v>15771</v>
      </c>
      <c r="B1198" s="398" t="s">
        <v>8166</v>
      </c>
      <c r="C1198" s="399"/>
      <c r="D1198" s="398" t="s">
        <v>15631</v>
      </c>
      <c r="E1198" s="400"/>
      <c r="F1198" s="401"/>
      <c r="G1198" s="752"/>
      <c r="H1198" s="400"/>
      <c r="I1198" s="114">
        <v>2020</v>
      </c>
      <c r="J1198" s="114"/>
      <c r="K1198" s="114"/>
      <c r="L1198" s="114"/>
      <c r="M1198" s="114">
        <v>1.1000000000000001</v>
      </c>
      <c r="N1198" s="114">
        <v>1.1000000000000001</v>
      </c>
      <c r="O1198" s="400"/>
      <c r="P1198" s="400"/>
      <c r="Q1198" s="400"/>
      <c r="R1198" s="400"/>
      <c r="S1198" s="400"/>
      <c r="T1198" s="400"/>
      <c r="U1198" s="400"/>
      <c r="V1198" s="400"/>
      <c r="W1198" s="400"/>
      <c r="X1198" s="400"/>
      <c r="Y1198" s="400"/>
      <c r="Z1198" s="400"/>
      <c r="AA1198" s="400"/>
      <c r="AB1198" s="400"/>
      <c r="AC1198" s="400"/>
      <c r="AD1198" s="400"/>
      <c r="AE1198" s="400"/>
      <c r="AF1198" s="400"/>
      <c r="AG1198" s="400"/>
      <c r="AH1198" s="400"/>
      <c r="AI1198" s="400"/>
      <c r="AJ1198" s="400"/>
      <c r="AK1198" s="400"/>
      <c r="AL1198" s="400"/>
      <c r="AM1198" s="400"/>
      <c r="AN1198" s="402"/>
      <c r="AO1198" s="402"/>
      <c r="AP1198" s="368" t="s">
        <v>11249</v>
      </c>
      <c r="AQ1198" s="446"/>
      <c r="AR1198" s="447"/>
      <c r="AS1198" s="404"/>
      <c r="AT1198" s="404"/>
      <c r="AU1198" s="404"/>
      <c r="AV1198" s="404"/>
      <c r="AW1198" s="404"/>
      <c r="AX1198" s="404"/>
      <c r="AY1198" s="404"/>
      <c r="AZ1198" s="404"/>
      <c r="BA1198" s="404"/>
      <c r="BB1198" s="404"/>
      <c r="BC1198" s="404"/>
      <c r="BD1198" s="404"/>
    </row>
    <row r="1199" spans="1:56" ht="26.25" customHeight="1">
      <c r="A1199" s="398" t="s">
        <v>15772</v>
      </c>
      <c r="B1199" s="398" t="s">
        <v>8166</v>
      </c>
      <c r="C1199" s="399"/>
      <c r="D1199" s="398" t="s">
        <v>15660</v>
      </c>
      <c r="E1199" s="400"/>
      <c r="F1199" s="401"/>
      <c r="G1199" s="752"/>
      <c r="H1199" s="400"/>
      <c r="I1199" s="114">
        <v>2020</v>
      </c>
      <c r="J1199" s="114">
        <v>1</v>
      </c>
      <c r="K1199" s="114">
        <v>12.9</v>
      </c>
      <c r="L1199" s="114">
        <v>22.72</v>
      </c>
      <c r="M1199" s="114">
        <v>33.1</v>
      </c>
      <c r="N1199" s="114">
        <v>33.1</v>
      </c>
      <c r="O1199" s="400"/>
      <c r="P1199" s="400"/>
      <c r="Q1199" s="400"/>
      <c r="R1199" s="400"/>
      <c r="S1199" s="400"/>
      <c r="T1199" s="400"/>
      <c r="U1199" s="400"/>
      <c r="V1199" s="400"/>
      <c r="W1199" s="400"/>
      <c r="X1199" s="400"/>
      <c r="Y1199" s="400"/>
      <c r="Z1199" s="400"/>
      <c r="AA1199" s="400"/>
      <c r="AB1199" s="400"/>
      <c r="AC1199" s="400"/>
      <c r="AD1199" s="400"/>
      <c r="AE1199" s="400"/>
      <c r="AF1199" s="400"/>
      <c r="AG1199" s="400"/>
      <c r="AH1199" s="400"/>
      <c r="AI1199" s="400"/>
      <c r="AJ1199" s="400"/>
      <c r="AK1199" s="400"/>
      <c r="AL1199" s="400"/>
      <c r="AM1199" s="400"/>
      <c r="AN1199" s="402"/>
      <c r="AO1199" s="402"/>
      <c r="AP1199" s="368" t="s">
        <v>11249</v>
      </c>
      <c r="AQ1199" s="446"/>
      <c r="AR1199" s="447"/>
      <c r="AS1199" s="404"/>
      <c r="AT1199" s="404"/>
      <c r="AU1199" s="404"/>
      <c r="AV1199" s="404"/>
      <c r="AW1199" s="404"/>
      <c r="AX1199" s="404"/>
      <c r="AY1199" s="404"/>
      <c r="AZ1199" s="404"/>
      <c r="BA1199" s="404"/>
      <c r="BB1199" s="404"/>
      <c r="BC1199" s="404"/>
      <c r="BD1199" s="404"/>
    </row>
    <row r="1200" spans="1:56" ht="26.25" customHeight="1">
      <c r="A1200" s="398" t="s">
        <v>15773</v>
      </c>
      <c r="B1200" s="398" t="s">
        <v>8166</v>
      </c>
      <c r="C1200" s="399"/>
      <c r="D1200" s="398" t="s">
        <v>15660</v>
      </c>
      <c r="E1200" s="400"/>
      <c r="F1200" s="401"/>
      <c r="G1200" s="752"/>
      <c r="H1200" s="400"/>
      <c r="I1200" s="114">
        <v>2020</v>
      </c>
      <c r="J1200" s="114"/>
      <c r="K1200" s="114"/>
      <c r="L1200" s="114"/>
      <c r="M1200" s="114">
        <v>5.0999999999999996</v>
      </c>
      <c r="N1200" s="114">
        <v>5.0999999999999996</v>
      </c>
      <c r="O1200" s="400"/>
      <c r="P1200" s="400"/>
      <c r="Q1200" s="400"/>
      <c r="R1200" s="400"/>
      <c r="S1200" s="400"/>
      <c r="T1200" s="400"/>
      <c r="U1200" s="400"/>
      <c r="V1200" s="400"/>
      <c r="W1200" s="400"/>
      <c r="X1200" s="400"/>
      <c r="Y1200" s="400"/>
      <c r="Z1200" s="400"/>
      <c r="AA1200" s="400"/>
      <c r="AB1200" s="400"/>
      <c r="AC1200" s="400"/>
      <c r="AD1200" s="400"/>
      <c r="AE1200" s="400"/>
      <c r="AF1200" s="400"/>
      <c r="AG1200" s="400"/>
      <c r="AH1200" s="400"/>
      <c r="AI1200" s="400"/>
      <c r="AJ1200" s="400"/>
      <c r="AK1200" s="400"/>
      <c r="AL1200" s="400"/>
      <c r="AM1200" s="400"/>
      <c r="AN1200" s="402"/>
      <c r="AO1200" s="402"/>
      <c r="AP1200" s="368" t="s">
        <v>11249</v>
      </c>
      <c r="AQ1200" s="446"/>
      <c r="AR1200" s="447"/>
      <c r="AS1200" s="404"/>
      <c r="AT1200" s="404"/>
      <c r="AU1200" s="404"/>
      <c r="AV1200" s="404"/>
      <c r="AW1200" s="404"/>
      <c r="AX1200" s="404"/>
      <c r="AY1200" s="404"/>
      <c r="AZ1200" s="404"/>
      <c r="BA1200" s="404"/>
      <c r="BB1200" s="404"/>
      <c r="BC1200" s="404"/>
      <c r="BD1200" s="404"/>
    </row>
    <row r="1201" spans="1:56" ht="26.25" customHeight="1">
      <c r="A1201" s="398" t="s">
        <v>15774</v>
      </c>
      <c r="B1201" s="398" t="s">
        <v>8166</v>
      </c>
      <c r="C1201" s="399"/>
      <c r="D1201" s="398" t="s">
        <v>15660</v>
      </c>
      <c r="E1201" s="400"/>
      <c r="F1201" s="401"/>
      <c r="G1201" s="752"/>
      <c r="H1201" s="400"/>
      <c r="I1201" s="114">
        <v>2020</v>
      </c>
      <c r="J1201" s="114"/>
      <c r="K1201" s="114"/>
      <c r="L1201" s="114"/>
      <c r="M1201" s="114">
        <v>34.299999999999997</v>
      </c>
      <c r="N1201" s="114">
        <v>34.299999999999997</v>
      </c>
      <c r="O1201" s="400"/>
      <c r="P1201" s="400"/>
      <c r="Q1201" s="400"/>
      <c r="R1201" s="400"/>
      <c r="S1201" s="400"/>
      <c r="T1201" s="400"/>
      <c r="U1201" s="400"/>
      <c r="V1201" s="400"/>
      <c r="W1201" s="400"/>
      <c r="X1201" s="400"/>
      <c r="Y1201" s="400"/>
      <c r="Z1201" s="400"/>
      <c r="AA1201" s="400"/>
      <c r="AB1201" s="400"/>
      <c r="AC1201" s="400"/>
      <c r="AD1201" s="400"/>
      <c r="AE1201" s="400"/>
      <c r="AF1201" s="400"/>
      <c r="AG1201" s="400"/>
      <c r="AH1201" s="400"/>
      <c r="AI1201" s="400"/>
      <c r="AJ1201" s="400"/>
      <c r="AK1201" s="400"/>
      <c r="AL1201" s="400"/>
      <c r="AM1201" s="400"/>
      <c r="AN1201" s="402"/>
      <c r="AO1201" s="402"/>
      <c r="AP1201" s="368" t="s">
        <v>11249</v>
      </c>
      <c r="AQ1201" s="446"/>
      <c r="AR1201" s="447"/>
      <c r="AS1201" s="404"/>
      <c r="AT1201" s="404"/>
      <c r="AU1201" s="404"/>
      <c r="AV1201" s="404"/>
      <c r="AW1201" s="404"/>
      <c r="AX1201" s="404"/>
      <c r="AY1201" s="404"/>
      <c r="AZ1201" s="404"/>
      <c r="BA1201" s="404"/>
      <c r="BB1201" s="404"/>
      <c r="BC1201" s="404"/>
      <c r="BD1201" s="404"/>
    </row>
    <row r="1202" spans="1:56" ht="26.25" customHeight="1">
      <c r="A1202" s="398" t="s">
        <v>15775</v>
      </c>
      <c r="B1202" s="398" t="s">
        <v>8166</v>
      </c>
      <c r="C1202" s="399"/>
      <c r="D1202" s="398" t="s">
        <v>15776</v>
      </c>
      <c r="E1202" s="400"/>
      <c r="F1202" s="401"/>
      <c r="G1202" s="752"/>
      <c r="H1202" s="400"/>
      <c r="I1202" s="114">
        <v>2020</v>
      </c>
      <c r="J1202" s="114">
        <v>6.7</v>
      </c>
      <c r="K1202" s="114"/>
      <c r="L1202" s="114">
        <v>6.7</v>
      </c>
      <c r="M1202" s="114">
        <v>6.7</v>
      </c>
      <c r="N1202" s="114">
        <v>6.7</v>
      </c>
      <c r="O1202" s="400"/>
      <c r="P1202" s="400"/>
      <c r="Q1202" s="400"/>
      <c r="R1202" s="400"/>
      <c r="S1202" s="400"/>
      <c r="T1202" s="400"/>
      <c r="U1202" s="400"/>
      <c r="V1202" s="400"/>
      <c r="W1202" s="400"/>
      <c r="X1202" s="400"/>
      <c r="Y1202" s="400"/>
      <c r="Z1202" s="400"/>
      <c r="AA1202" s="400"/>
      <c r="AB1202" s="400"/>
      <c r="AC1202" s="400"/>
      <c r="AD1202" s="400"/>
      <c r="AE1202" s="400"/>
      <c r="AF1202" s="400"/>
      <c r="AG1202" s="400"/>
      <c r="AH1202" s="400"/>
      <c r="AI1202" s="400"/>
      <c r="AJ1202" s="400"/>
      <c r="AK1202" s="400"/>
      <c r="AL1202" s="400"/>
      <c r="AM1202" s="400"/>
      <c r="AN1202" s="402"/>
      <c r="AO1202" s="402"/>
      <c r="AP1202" s="368" t="s">
        <v>11249</v>
      </c>
      <c r="AQ1202" s="446"/>
      <c r="AR1202" s="447"/>
      <c r="AS1202" s="404"/>
      <c r="AT1202" s="404"/>
      <c r="AU1202" s="404"/>
      <c r="AV1202" s="404"/>
      <c r="AW1202" s="404"/>
      <c r="AX1202" s="404"/>
      <c r="AY1202" s="404"/>
      <c r="AZ1202" s="404"/>
      <c r="BA1202" s="404"/>
      <c r="BB1202" s="404"/>
      <c r="BC1202" s="404"/>
      <c r="BD1202" s="404"/>
    </row>
    <row r="1203" spans="1:56" ht="26.25" customHeight="1">
      <c r="A1203" s="398" t="s">
        <v>15777</v>
      </c>
      <c r="B1203" s="398" t="s">
        <v>8166</v>
      </c>
      <c r="C1203" s="399"/>
      <c r="D1203" s="398" t="s">
        <v>15664</v>
      </c>
      <c r="E1203" s="400"/>
      <c r="F1203" s="401"/>
      <c r="G1203" s="752"/>
      <c r="H1203" s="400"/>
      <c r="I1203" s="114">
        <v>2020</v>
      </c>
      <c r="J1203" s="114"/>
      <c r="K1203" s="114">
        <v>8.5</v>
      </c>
      <c r="L1203" s="114">
        <v>8.5</v>
      </c>
      <c r="M1203" s="114">
        <v>3.29</v>
      </c>
      <c r="N1203" s="114">
        <v>3.29</v>
      </c>
      <c r="O1203" s="400"/>
      <c r="P1203" s="400"/>
      <c r="Q1203" s="400"/>
      <c r="R1203" s="400"/>
      <c r="S1203" s="400"/>
      <c r="T1203" s="400"/>
      <c r="U1203" s="400"/>
      <c r="V1203" s="400"/>
      <c r="W1203" s="400"/>
      <c r="X1203" s="400"/>
      <c r="Y1203" s="400"/>
      <c r="Z1203" s="400"/>
      <c r="AA1203" s="400"/>
      <c r="AB1203" s="400"/>
      <c r="AC1203" s="400"/>
      <c r="AD1203" s="400"/>
      <c r="AE1203" s="400"/>
      <c r="AF1203" s="400"/>
      <c r="AG1203" s="400"/>
      <c r="AH1203" s="400"/>
      <c r="AI1203" s="400"/>
      <c r="AJ1203" s="400"/>
      <c r="AK1203" s="400"/>
      <c r="AL1203" s="400"/>
      <c r="AM1203" s="400"/>
      <c r="AN1203" s="402"/>
      <c r="AO1203" s="402"/>
      <c r="AP1203" s="368" t="s">
        <v>11249</v>
      </c>
      <c r="AQ1203" s="446"/>
      <c r="AR1203" s="447"/>
      <c r="AS1203" s="404"/>
      <c r="AT1203" s="404"/>
      <c r="AU1203" s="404"/>
      <c r="AV1203" s="404"/>
      <c r="AW1203" s="404"/>
      <c r="AX1203" s="404"/>
      <c r="AY1203" s="404"/>
      <c r="AZ1203" s="404"/>
      <c r="BA1203" s="404"/>
      <c r="BB1203" s="404"/>
      <c r="BC1203" s="404"/>
      <c r="BD1203" s="404"/>
    </row>
    <row r="1204" spans="1:56" ht="26.25" customHeight="1">
      <c r="A1204" s="398" t="s">
        <v>15778</v>
      </c>
      <c r="B1204" s="398" t="s">
        <v>8166</v>
      </c>
      <c r="C1204" s="399"/>
      <c r="D1204" s="398" t="s">
        <v>15664</v>
      </c>
      <c r="E1204" s="400"/>
      <c r="F1204" s="401"/>
      <c r="G1204" s="752"/>
      <c r="H1204" s="400"/>
      <c r="I1204" s="114">
        <v>2020</v>
      </c>
      <c r="J1204" s="114"/>
      <c r="K1204" s="114"/>
      <c r="L1204" s="114"/>
      <c r="M1204" s="114">
        <v>5.0999999999999996</v>
      </c>
      <c r="N1204" s="114">
        <v>5.0999999999999996</v>
      </c>
      <c r="O1204" s="400"/>
      <c r="P1204" s="400"/>
      <c r="Q1204" s="400"/>
      <c r="R1204" s="400"/>
      <c r="S1204" s="400"/>
      <c r="T1204" s="400"/>
      <c r="U1204" s="400"/>
      <c r="V1204" s="400"/>
      <c r="W1204" s="400"/>
      <c r="X1204" s="400"/>
      <c r="Y1204" s="400"/>
      <c r="Z1204" s="400"/>
      <c r="AA1204" s="400"/>
      <c r="AB1204" s="400"/>
      <c r="AC1204" s="400"/>
      <c r="AD1204" s="400"/>
      <c r="AE1204" s="400"/>
      <c r="AF1204" s="400"/>
      <c r="AG1204" s="400"/>
      <c r="AH1204" s="400"/>
      <c r="AI1204" s="400"/>
      <c r="AJ1204" s="400"/>
      <c r="AK1204" s="400"/>
      <c r="AL1204" s="400"/>
      <c r="AM1204" s="400"/>
      <c r="AN1204" s="402"/>
      <c r="AO1204" s="402"/>
      <c r="AP1204" s="368" t="s">
        <v>11249</v>
      </c>
      <c r="AQ1204" s="446"/>
      <c r="AR1204" s="447"/>
      <c r="AS1204" s="404"/>
      <c r="AT1204" s="404"/>
      <c r="AU1204" s="404"/>
      <c r="AV1204" s="404"/>
      <c r="AW1204" s="404"/>
      <c r="AX1204" s="404"/>
      <c r="AY1204" s="404"/>
      <c r="AZ1204" s="404"/>
      <c r="BA1204" s="404"/>
      <c r="BB1204" s="404"/>
      <c r="BC1204" s="404"/>
      <c r="BD1204" s="404"/>
    </row>
    <row r="1205" spans="1:56" ht="26.25" customHeight="1">
      <c r="A1205" s="398" t="s">
        <v>15779</v>
      </c>
      <c r="B1205" s="398" t="s">
        <v>8166</v>
      </c>
      <c r="C1205" s="399"/>
      <c r="D1205" s="398" t="s">
        <v>15780</v>
      </c>
      <c r="E1205" s="400"/>
      <c r="F1205" s="401"/>
      <c r="G1205" s="752"/>
      <c r="H1205" s="400"/>
      <c r="I1205" s="114">
        <v>2020</v>
      </c>
      <c r="J1205" s="114"/>
      <c r="K1205" s="114"/>
      <c r="L1205" s="114"/>
      <c r="M1205" s="114">
        <v>117</v>
      </c>
      <c r="N1205" s="114">
        <v>117</v>
      </c>
      <c r="O1205" s="400"/>
      <c r="P1205" s="400"/>
      <c r="Q1205" s="400"/>
      <c r="R1205" s="400"/>
      <c r="S1205" s="400"/>
      <c r="T1205" s="400"/>
      <c r="U1205" s="400"/>
      <c r="V1205" s="400"/>
      <c r="W1205" s="400"/>
      <c r="X1205" s="400"/>
      <c r="Y1205" s="400"/>
      <c r="Z1205" s="400"/>
      <c r="AA1205" s="400"/>
      <c r="AB1205" s="400"/>
      <c r="AC1205" s="400"/>
      <c r="AD1205" s="400"/>
      <c r="AE1205" s="400"/>
      <c r="AF1205" s="400"/>
      <c r="AG1205" s="400"/>
      <c r="AH1205" s="400"/>
      <c r="AI1205" s="400"/>
      <c r="AJ1205" s="400"/>
      <c r="AK1205" s="400"/>
      <c r="AL1205" s="400"/>
      <c r="AM1205" s="400"/>
      <c r="AN1205" s="402"/>
      <c r="AO1205" s="402"/>
      <c r="AP1205" s="368" t="s">
        <v>11249</v>
      </c>
      <c r="AQ1205" s="446"/>
      <c r="AR1205" s="447"/>
      <c r="AS1205" s="404"/>
      <c r="AT1205" s="404"/>
      <c r="AU1205" s="404"/>
      <c r="AV1205" s="404"/>
      <c r="AW1205" s="404"/>
      <c r="AX1205" s="404"/>
      <c r="AY1205" s="404"/>
      <c r="AZ1205" s="404"/>
      <c r="BA1205" s="404"/>
      <c r="BB1205" s="404"/>
      <c r="BC1205" s="404"/>
      <c r="BD1205" s="404"/>
    </row>
    <row r="1206" spans="1:56" ht="26.25" customHeight="1">
      <c r="A1206" s="398" t="s">
        <v>15781</v>
      </c>
      <c r="B1206" s="398" t="s">
        <v>8166</v>
      </c>
      <c r="C1206" s="399"/>
      <c r="D1206" s="398" t="s">
        <v>15782</v>
      </c>
      <c r="E1206" s="400"/>
      <c r="F1206" s="401"/>
      <c r="G1206" s="752"/>
      <c r="H1206" s="400"/>
      <c r="I1206" s="114">
        <v>2020</v>
      </c>
      <c r="J1206" s="114"/>
      <c r="K1206" s="114"/>
      <c r="L1206" s="114"/>
      <c r="M1206" s="114">
        <v>6.7</v>
      </c>
      <c r="N1206" s="114">
        <v>6.7</v>
      </c>
      <c r="O1206" s="400"/>
      <c r="P1206" s="400"/>
      <c r="Q1206" s="400"/>
      <c r="R1206" s="400"/>
      <c r="S1206" s="400"/>
      <c r="T1206" s="400"/>
      <c r="U1206" s="400"/>
      <c r="V1206" s="400"/>
      <c r="W1206" s="400"/>
      <c r="X1206" s="400"/>
      <c r="Y1206" s="400"/>
      <c r="Z1206" s="400"/>
      <c r="AA1206" s="400"/>
      <c r="AB1206" s="400"/>
      <c r="AC1206" s="400"/>
      <c r="AD1206" s="400"/>
      <c r="AE1206" s="400"/>
      <c r="AF1206" s="400"/>
      <c r="AG1206" s="400"/>
      <c r="AH1206" s="400"/>
      <c r="AI1206" s="400"/>
      <c r="AJ1206" s="400"/>
      <c r="AK1206" s="400"/>
      <c r="AL1206" s="400"/>
      <c r="AM1206" s="400"/>
      <c r="AN1206" s="402"/>
      <c r="AO1206" s="402"/>
      <c r="AP1206" s="368" t="s">
        <v>11249</v>
      </c>
      <c r="AQ1206" s="446"/>
      <c r="AR1206" s="447"/>
      <c r="AS1206" s="404"/>
      <c r="AT1206" s="404"/>
      <c r="AU1206" s="404"/>
      <c r="AV1206" s="404"/>
      <c r="AW1206" s="404"/>
      <c r="AX1206" s="404"/>
      <c r="AY1206" s="404"/>
      <c r="AZ1206" s="404"/>
      <c r="BA1206" s="404"/>
      <c r="BB1206" s="404"/>
      <c r="BC1206" s="404"/>
      <c r="BD1206" s="404"/>
    </row>
    <row r="1207" spans="1:56" ht="26.25" customHeight="1">
      <c r="A1207" s="398" t="s">
        <v>15783</v>
      </c>
      <c r="B1207" s="398" t="s">
        <v>8166</v>
      </c>
      <c r="C1207" s="399"/>
      <c r="D1207" s="398" t="s">
        <v>15784</v>
      </c>
      <c r="E1207" s="400"/>
      <c r="F1207" s="401"/>
      <c r="G1207" s="752"/>
      <c r="H1207" s="400"/>
      <c r="I1207" s="114">
        <v>2020</v>
      </c>
      <c r="J1207" s="114"/>
      <c r="K1207" s="114"/>
      <c r="L1207" s="114"/>
      <c r="M1207" s="114">
        <v>16.7</v>
      </c>
      <c r="N1207" s="114">
        <v>16.7</v>
      </c>
      <c r="O1207" s="400"/>
      <c r="P1207" s="400"/>
      <c r="Q1207" s="400"/>
      <c r="R1207" s="400"/>
      <c r="S1207" s="400"/>
      <c r="T1207" s="400"/>
      <c r="U1207" s="400"/>
      <c r="V1207" s="400"/>
      <c r="W1207" s="400"/>
      <c r="X1207" s="400"/>
      <c r="Y1207" s="400"/>
      <c r="Z1207" s="400"/>
      <c r="AA1207" s="400"/>
      <c r="AB1207" s="400"/>
      <c r="AC1207" s="400"/>
      <c r="AD1207" s="400"/>
      <c r="AE1207" s="400"/>
      <c r="AF1207" s="400"/>
      <c r="AG1207" s="400"/>
      <c r="AH1207" s="400"/>
      <c r="AI1207" s="400"/>
      <c r="AJ1207" s="400"/>
      <c r="AK1207" s="400"/>
      <c r="AL1207" s="400"/>
      <c r="AM1207" s="400"/>
      <c r="AN1207" s="402"/>
      <c r="AO1207" s="402"/>
      <c r="AP1207" s="368" t="s">
        <v>11249</v>
      </c>
      <c r="AQ1207" s="446"/>
      <c r="AR1207" s="447"/>
      <c r="AS1207" s="404"/>
      <c r="AT1207" s="404"/>
      <c r="AU1207" s="404"/>
      <c r="AV1207" s="404"/>
      <c r="AW1207" s="404"/>
      <c r="AX1207" s="404"/>
      <c r="AY1207" s="404"/>
      <c r="AZ1207" s="404"/>
      <c r="BA1207" s="404"/>
      <c r="BB1207" s="404"/>
      <c r="BC1207" s="404"/>
      <c r="BD1207" s="404"/>
    </row>
    <row r="1208" spans="1:56" ht="26.25" customHeight="1">
      <c r="A1208" s="398" t="s">
        <v>15785</v>
      </c>
      <c r="B1208" s="398" t="s">
        <v>8166</v>
      </c>
      <c r="C1208" s="399"/>
      <c r="D1208" s="398" t="s">
        <v>15786</v>
      </c>
      <c r="E1208" s="400"/>
      <c r="F1208" s="401"/>
      <c r="G1208" s="752"/>
      <c r="H1208" s="400"/>
      <c r="I1208" s="114">
        <v>2020</v>
      </c>
      <c r="J1208" s="114"/>
      <c r="K1208" s="114">
        <v>15.2</v>
      </c>
      <c r="L1208" s="114">
        <v>15.2</v>
      </c>
      <c r="M1208" s="114">
        <v>15.2</v>
      </c>
      <c r="N1208" s="114">
        <v>15.2</v>
      </c>
      <c r="O1208" s="400"/>
      <c r="P1208" s="400"/>
      <c r="Q1208" s="400"/>
      <c r="R1208" s="400"/>
      <c r="S1208" s="400"/>
      <c r="T1208" s="400"/>
      <c r="U1208" s="400"/>
      <c r="V1208" s="400"/>
      <c r="W1208" s="400"/>
      <c r="X1208" s="400"/>
      <c r="Y1208" s="400"/>
      <c r="Z1208" s="400"/>
      <c r="AA1208" s="400"/>
      <c r="AB1208" s="400"/>
      <c r="AC1208" s="400"/>
      <c r="AD1208" s="400"/>
      <c r="AE1208" s="400"/>
      <c r="AF1208" s="400"/>
      <c r="AG1208" s="400"/>
      <c r="AH1208" s="400"/>
      <c r="AI1208" s="400"/>
      <c r="AJ1208" s="400"/>
      <c r="AK1208" s="400"/>
      <c r="AL1208" s="400"/>
      <c r="AM1208" s="400"/>
      <c r="AN1208" s="402"/>
      <c r="AO1208" s="402"/>
      <c r="AP1208" s="368" t="s">
        <v>11249</v>
      </c>
      <c r="AQ1208" s="446"/>
      <c r="AR1208" s="447"/>
      <c r="AS1208" s="404"/>
      <c r="AT1208" s="404"/>
      <c r="AU1208" s="404"/>
      <c r="AV1208" s="404"/>
      <c r="AW1208" s="404"/>
      <c r="AX1208" s="404"/>
      <c r="AY1208" s="404"/>
      <c r="AZ1208" s="404"/>
      <c r="BA1208" s="404"/>
      <c r="BB1208" s="404"/>
      <c r="BC1208" s="404"/>
      <c r="BD1208" s="404"/>
    </row>
    <row r="1209" spans="1:56" ht="26.25" customHeight="1">
      <c r="A1209" s="398" t="s">
        <v>15787</v>
      </c>
      <c r="B1209" s="398" t="s">
        <v>8166</v>
      </c>
      <c r="C1209" s="399"/>
      <c r="D1209" s="398" t="s">
        <v>15788</v>
      </c>
      <c r="E1209" s="400"/>
      <c r="F1209" s="401"/>
      <c r="G1209" s="752"/>
      <c r="H1209" s="400"/>
      <c r="I1209" s="114">
        <v>2020</v>
      </c>
      <c r="J1209" s="114"/>
      <c r="K1209" s="114">
        <v>14</v>
      </c>
      <c r="L1209" s="114">
        <v>14</v>
      </c>
      <c r="M1209" s="114">
        <v>14</v>
      </c>
      <c r="N1209" s="114">
        <v>14</v>
      </c>
      <c r="O1209" s="400"/>
      <c r="P1209" s="400"/>
      <c r="Q1209" s="400"/>
      <c r="R1209" s="400"/>
      <c r="S1209" s="400"/>
      <c r="T1209" s="400"/>
      <c r="U1209" s="400"/>
      <c r="V1209" s="400"/>
      <c r="W1209" s="400"/>
      <c r="X1209" s="400"/>
      <c r="Y1209" s="400"/>
      <c r="Z1209" s="400"/>
      <c r="AA1209" s="400"/>
      <c r="AB1209" s="400"/>
      <c r="AC1209" s="400"/>
      <c r="AD1209" s="400"/>
      <c r="AE1209" s="400"/>
      <c r="AF1209" s="400"/>
      <c r="AG1209" s="400"/>
      <c r="AH1209" s="400"/>
      <c r="AI1209" s="400"/>
      <c r="AJ1209" s="400"/>
      <c r="AK1209" s="400"/>
      <c r="AL1209" s="400"/>
      <c r="AM1209" s="400"/>
      <c r="AN1209" s="402"/>
      <c r="AO1209" s="402"/>
      <c r="AP1209" s="368" t="s">
        <v>11249</v>
      </c>
      <c r="AQ1209" s="446"/>
      <c r="AR1209" s="447"/>
      <c r="AS1209" s="404"/>
      <c r="AT1209" s="404"/>
      <c r="AU1209" s="404"/>
      <c r="AV1209" s="404"/>
      <c r="AW1209" s="404"/>
      <c r="AX1209" s="404"/>
      <c r="AY1209" s="404"/>
      <c r="AZ1209" s="404"/>
      <c r="BA1209" s="404"/>
      <c r="BB1209" s="404"/>
      <c r="BC1209" s="404"/>
      <c r="BD1209" s="404"/>
    </row>
    <row r="1210" spans="1:56" ht="26.25" customHeight="1">
      <c r="A1210" s="398" t="s">
        <v>15789</v>
      </c>
      <c r="B1210" s="398" t="s">
        <v>8166</v>
      </c>
      <c r="C1210" s="399"/>
      <c r="D1210" s="398" t="s">
        <v>15790</v>
      </c>
      <c r="E1210" s="400"/>
      <c r="F1210" s="401"/>
      <c r="G1210" s="752"/>
      <c r="H1210" s="400"/>
      <c r="I1210" s="114">
        <v>2020</v>
      </c>
      <c r="J1210" s="114"/>
      <c r="K1210" s="114"/>
      <c r="L1210" s="114"/>
      <c r="M1210" s="114">
        <v>2.4</v>
      </c>
      <c r="N1210" s="114">
        <v>2.4</v>
      </c>
      <c r="O1210" s="400"/>
      <c r="P1210" s="400"/>
      <c r="Q1210" s="400"/>
      <c r="R1210" s="400"/>
      <c r="S1210" s="400"/>
      <c r="T1210" s="400"/>
      <c r="U1210" s="400"/>
      <c r="V1210" s="400"/>
      <c r="W1210" s="400"/>
      <c r="X1210" s="400"/>
      <c r="Y1210" s="400"/>
      <c r="Z1210" s="400"/>
      <c r="AA1210" s="400"/>
      <c r="AB1210" s="400"/>
      <c r="AC1210" s="400"/>
      <c r="AD1210" s="400"/>
      <c r="AE1210" s="400"/>
      <c r="AF1210" s="400"/>
      <c r="AG1210" s="400"/>
      <c r="AH1210" s="400"/>
      <c r="AI1210" s="400"/>
      <c r="AJ1210" s="400"/>
      <c r="AK1210" s="400"/>
      <c r="AL1210" s="400"/>
      <c r="AM1210" s="400"/>
      <c r="AN1210" s="402"/>
      <c r="AO1210" s="402"/>
      <c r="AP1210" s="368" t="s">
        <v>11249</v>
      </c>
      <c r="AQ1210" s="446"/>
      <c r="AR1210" s="447"/>
      <c r="AS1210" s="404"/>
      <c r="AT1210" s="404"/>
      <c r="AU1210" s="404"/>
      <c r="AV1210" s="404"/>
      <c r="AW1210" s="404"/>
      <c r="AX1210" s="404"/>
      <c r="AY1210" s="404"/>
      <c r="AZ1210" s="404"/>
      <c r="BA1210" s="404"/>
      <c r="BB1210" s="404"/>
      <c r="BC1210" s="404"/>
      <c r="BD1210" s="404"/>
    </row>
    <row r="1211" spans="1:56" ht="26.25" customHeight="1">
      <c r="A1211" s="398" t="s">
        <v>15791</v>
      </c>
      <c r="B1211" s="398" t="s">
        <v>8166</v>
      </c>
      <c r="C1211" s="399"/>
      <c r="D1211" s="398" t="s">
        <v>15790</v>
      </c>
      <c r="E1211" s="400"/>
      <c r="F1211" s="401"/>
      <c r="G1211" s="752"/>
      <c r="H1211" s="400"/>
      <c r="I1211" s="114">
        <v>2020</v>
      </c>
      <c r="J1211" s="114"/>
      <c r="K1211" s="114">
        <v>19.2</v>
      </c>
      <c r="L1211" s="114">
        <v>19.2</v>
      </c>
      <c r="M1211" s="114">
        <v>19.2</v>
      </c>
      <c r="N1211" s="114">
        <v>19.2</v>
      </c>
      <c r="O1211" s="400"/>
      <c r="P1211" s="400"/>
      <c r="Q1211" s="400"/>
      <c r="R1211" s="400"/>
      <c r="S1211" s="400"/>
      <c r="T1211" s="400"/>
      <c r="U1211" s="400"/>
      <c r="V1211" s="400"/>
      <c r="W1211" s="400"/>
      <c r="X1211" s="400"/>
      <c r="Y1211" s="400"/>
      <c r="Z1211" s="400"/>
      <c r="AA1211" s="400"/>
      <c r="AB1211" s="400"/>
      <c r="AC1211" s="400"/>
      <c r="AD1211" s="400"/>
      <c r="AE1211" s="400"/>
      <c r="AF1211" s="400"/>
      <c r="AG1211" s="400"/>
      <c r="AH1211" s="400"/>
      <c r="AI1211" s="400"/>
      <c r="AJ1211" s="400"/>
      <c r="AK1211" s="400"/>
      <c r="AL1211" s="400"/>
      <c r="AM1211" s="400"/>
      <c r="AN1211" s="402"/>
      <c r="AO1211" s="402"/>
      <c r="AP1211" s="368" t="s">
        <v>11249</v>
      </c>
      <c r="AQ1211" s="446"/>
      <c r="AR1211" s="447"/>
      <c r="AS1211" s="404"/>
      <c r="AT1211" s="404"/>
      <c r="AU1211" s="404"/>
      <c r="AV1211" s="404"/>
      <c r="AW1211" s="404"/>
      <c r="AX1211" s="404"/>
      <c r="AY1211" s="404"/>
      <c r="AZ1211" s="404"/>
      <c r="BA1211" s="404"/>
      <c r="BB1211" s="404"/>
      <c r="BC1211" s="404"/>
      <c r="BD1211" s="404"/>
    </row>
    <row r="1212" spans="1:56" ht="26.25" customHeight="1">
      <c r="A1212" s="398" t="s">
        <v>15792</v>
      </c>
      <c r="B1212" s="398" t="s">
        <v>8166</v>
      </c>
      <c r="C1212" s="399"/>
      <c r="D1212" s="398" t="s">
        <v>15793</v>
      </c>
      <c r="E1212" s="400"/>
      <c r="F1212" s="401"/>
      <c r="G1212" s="752"/>
      <c r="H1212" s="400"/>
      <c r="I1212" s="114">
        <v>2020</v>
      </c>
      <c r="J1212" s="114">
        <v>36</v>
      </c>
      <c r="K1212" s="114"/>
      <c r="L1212" s="114">
        <v>36</v>
      </c>
      <c r="M1212" s="114">
        <v>393</v>
      </c>
      <c r="N1212" s="114">
        <v>393</v>
      </c>
      <c r="O1212" s="400"/>
      <c r="P1212" s="400"/>
      <c r="Q1212" s="400"/>
      <c r="R1212" s="400"/>
      <c r="S1212" s="400"/>
      <c r="T1212" s="400"/>
      <c r="U1212" s="400"/>
      <c r="V1212" s="400"/>
      <c r="W1212" s="400"/>
      <c r="X1212" s="400"/>
      <c r="Y1212" s="400"/>
      <c r="Z1212" s="400"/>
      <c r="AA1212" s="400"/>
      <c r="AB1212" s="400"/>
      <c r="AC1212" s="400"/>
      <c r="AD1212" s="400"/>
      <c r="AE1212" s="400"/>
      <c r="AF1212" s="400"/>
      <c r="AG1212" s="400"/>
      <c r="AH1212" s="400"/>
      <c r="AI1212" s="400"/>
      <c r="AJ1212" s="400"/>
      <c r="AK1212" s="400"/>
      <c r="AL1212" s="400"/>
      <c r="AM1212" s="400"/>
      <c r="AN1212" s="402"/>
      <c r="AO1212" s="402"/>
      <c r="AP1212" s="368" t="s">
        <v>11249</v>
      </c>
      <c r="AQ1212" s="446"/>
      <c r="AR1212" s="447"/>
      <c r="AS1212" s="404"/>
      <c r="AT1212" s="404"/>
      <c r="AU1212" s="404"/>
      <c r="AV1212" s="404"/>
      <c r="AW1212" s="404"/>
      <c r="AX1212" s="404"/>
      <c r="AY1212" s="404"/>
      <c r="AZ1212" s="404"/>
      <c r="BA1212" s="404"/>
      <c r="BB1212" s="404"/>
      <c r="BC1212" s="404"/>
      <c r="BD1212" s="404"/>
    </row>
    <row r="1213" spans="1:56" ht="26.25" customHeight="1">
      <c r="A1213" s="398" t="s">
        <v>15794</v>
      </c>
      <c r="B1213" s="398" t="s">
        <v>8166</v>
      </c>
      <c r="C1213" s="399"/>
      <c r="D1213" s="398" t="s">
        <v>15795</v>
      </c>
      <c r="E1213" s="400"/>
      <c r="F1213" s="401"/>
      <c r="G1213" s="752"/>
      <c r="H1213" s="400"/>
      <c r="I1213" s="114">
        <v>2020</v>
      </c>
      <c r="J1213" s="114">
        <v>42</v>
      </c>
      <c r="K1213" s="114">
        <v>9.1</v>
      </c>
      <c r="L1213" s="114">
        <v>51.1</v>
      </c>
      <c r="M1213" s="114">
        <v>65.900000000000006</v>
      </c>
      <c r="N1213" s="114">
        <v>65.900000000000006</v>
      </c>
      <c r="O1213" s="400"/>
      <c r="P1213" s="400"/>
      <c r="Q1213" s="400"/>
      <c r="R1213" s="400"/>
      <c r="S1213" s="400"/>
      <c r="T1213" s="400"/>
      <c r="U1213" s="400"/>
      <c r="V1213" s="400"/>
      <c r="W1213" s="400"/>
      <c r="X1213" s="400"/>
      <c r="Y1213" s="400"/>
      <c r="Z1213" s="400"/>
      <c r="AA1213" s="400"/>
      <c r="AB1213" s="400"/>
      <c r="AC1213" s="400"/>
      <c r="AD1213" s="400"/>
      <c r="AE1213" s="400"/>
      <c r="AF1213" s="400"/>
      <c r="AG1213" s="400"/>
      <c r="AH1213" s="400"/>
      <c r="AI1213" s="400"/>
      <c r="AJ1213" s="400"/>
      <c r="AK1213" s="400"/>
      <c r="AL1213" s="400"/>
      <c r="AM1213" s="400"/>
      <c r="AN1213" s="402"/>
      <c r="AO1213" s="402"/>
      <c r="AP1213" s="368" t="s">
        <v>11249</v>
      </c>
      <c r="AQ1213" s="446"/>
      <c r="AR1213" s="447"/>
      <c r="AS1213" s="404"/>
      <c r="AT1213" s="404"/>
      <c r="AU1213" s="404"/>
      <c r="AV1213" s="404"/>
      <c r="AW1213" s="404"/>
      <c r="AX1213" s="404"/>
      <c r="AY1213" s="404"/>
      <c r="AZ1213" s="404"/>
      <c r="BA1213" s="404"/>
      <c r="BB1213" s="404"/>
      <c r="BC1213" s="404"/>
      <c r="BD1213" s="404"/>
    </row>
    <row r="1214" spans="1:56" ht="26.25" customHeight="1">
      <c r="A1214" s="398" t="s">
        <v>15796</v>
      </c>
      <c r="B1214" s="398" t="s">
        <v>8166</v>
      </c>
      <c r="C1214" s="399"/>
      <c r="D1214" s="398" t="s">
        <v>15144</v>
      </c>
      <c r="E1214" s="400"/>
      <c r="F1214" s="401"/>
      <c r="G1214" s="752"/>
      <c r="H1214" s="400"/>
      <c r="I1214" s="114">
        <v>2020</v>
      </c>
      <c r="J1214" s="114">
        <v>25</v>
      </c>
      <c r="K1214" s="114"/>
      <c r="L1214" s="114">
        <v>25</v>
      </c>
      <c r="M1214" s="114">
        <v>25</v>
      </c>
      <c r="N1214" s="114">
        <v>25</v>
      </c>
      <c r="O1214" s="400"/>
      <c r="P1214" s="400"/>
      <c r="Q1214" s="400"/>
      <c r="R1214" s="400"/>
      <c r="S1214" s="400"/>
      <c r="T1214" s="400"/>
      <c r="U1214" s="400"/>
      <c r="V1214" s="400"/>
      <c r="W1214" s="400"/>
      <c r="X1214" s="400"/>
      <c r="Y1214" s="400"/>
      <c r="Z1214" s="400"/>
      <c r="AA1214" s="400"/>
      <c r="AB1214" s="400"/>
      <c r="AC1214" s="400"/>
      <c r="AD1214" s="400"/>
      <c r="AE1214" s="400"/>
      <c r="AF1214" s="400"/>
      <c r="AG1214" s="400"/>
      <c r="AH1214" s="400"/>
      <c r="AI1214" s="400"/>
      <c r="AJ1214" s="400"/>
      <c r="AK1214" s="400"/>
      <c r="AL1214" s="400"/>
      <c r="AM1214" s="400"/>
      <c r="AN1214" s="402"/>
      <c r="AO1214" s="402"/>
      <c r="AP1214" s="368" t="s">
        <v>11249</v>
      </c>
      <c r="AQ1214" s="446"/>
      <c r="AR1214" s="447"/>
      <c r="AS1214" s="404"/>
      <c r="AT1214" s="404"/>
      <c r="AU1214" s="404"/>
      <c r="AV1214" s="404"/>
      <c r="AW1214" s="404"/>
      <c r="AX1214" s="404"/>
      <c r="AY1214" s="404"/>
      <c r="AZ1214" s="404"/>
      <c r="BA1214" s="404"/>
      <c r="BB1214" s="404"/>
      <c r="BC1214" s="404"/>
      <c r="BD1214" s="404"/>
    </row>
    <row r="1215" spans="1:56" ht="26.25" customHeight="1">
      <c r="A1215" s="398" t="s">
        <v>15797</v>
      </c>
      <c r="B1215" s="398" t="s">
        <v>8166</v>
      </c>
      <c r="C1215" s="399"/>
      <c r="D1215" s="398" t="s">
        <v>15798</v>
      </c>
      <c r="E1215" s="400"/>
      <c r="F1215" s="401"/>
      <c r="G1215" s="752"/>
      <c r="H1215" s="400"/>
      <c r="I1215" s="114">
        <v>2020</v>
      </c>
      <c r="J1215" s="114">
        <v>21</v>
      </c>
      <c r="K1215" s="114"/>
      <c r="L1215" s="114">
        <v>21</v>
      </c>
      <c r="M1215" s="114">
        <v>21</v>
      </c>
      <c r="N1215" s="114">
        <v>21</v>
      </c>
      <c r="O1215" s="400"/>
      <c r="P1215" s="400"/>
      <c r="Q1215" s="400"/>
      <c r="R1215" s="400"/>
      <c r="S1215" s="400"/>
      <c r="T1215" s="400"/>
      <c r="U1215" s="400"/>
      <c r="V1215" s="400"/>
      <c r="W1215" s="400"/>
      <c r="X1215" s="400"/>
      <c r="Y1215" s="400"/>
      <c r="Z1215" s="400"/>
      <c r="AA1215" s="400"/>
      <c r="AB1215" s="400"/>
      <c r="AC1215" s="400"/>
      <c r="AD1215" s="400"/>
      <c r="AE1215" s="400"/>
      <c r="AF1215" s="400"/>
      <c r="AG1215" s="400"/>
      <c r="AH1215" s="400"/>
      <c r="AI1215" s="400"/>
      <c r="AJ1215" s="400"/>
      <c r="AK1215" s="400"/>
      <c r="AL1215" s="400"/>
      <c r="AM1215" s="400"/>
      <c r="AN1215" s="402"/>
      <c r="AO1215" s="402"/>
      <c r="AP1215" s="368" t="s">
        <v>11249</v>
      </c>
      <c r="AQ1215" s="446"/>
      <c r="AR1215" s="447"/>
      <c r="AS1215" s="404"/>
      <c r="AT1215" s="404"/>
      <c r="AU1215" s="404"/>
      <c r="AV1215" s="404"/>
      <c r="AW1215" s="404"/>
      <c r="AX1215" s="404"/>
      <c r="AY1215" s="404"/>
      <c r="AZ1215" s="404"/>
      <c r="BA1215" s="404"/>
      <c r="BB1215" s="404"/>
      <c r="BC1215" s="404"/>
      <c r="BD1215" s="404"/>
    </row>
    <row r="1216" spans="1:56" ht="26.25" customHeight="1">
      <c r="A1216" s="398" t="s">
        <v>15799</v>
      </c>
      <c r="B1216" s="398" t="s">
        <v>8166</v>
      </c>
      <c r="C1216" s="399"/>
      <c r="D1216" s="398" t="s">
        <v>15800</v>
      </c>
      <c r="E1216" s="400"/>
      <c r="F1216" s="401"/>
      <c r="G1216" s="752"/>
      <c r="H1216" s="400"/>
      <c r="I1216" s="114">
        <v>2020</v>
      </c>
      <c r="J1216" s="114">
        <v>1</v>
      </c>
      <c r="K1216" s="114">
        <v>6.5</v>
      </c>
      <c r="L1216" s="114">
        <v>16.5</v>
      </c>
      <c r="M1216" s="114">
        <v>29.3</v>
      </c>
      <c r="N1216" s="114">
        <v>29.3</v>
      </c>
      <c r="O1216" s="400"/>
      <c r="P1216" s="400"/>
      <c r="Q1216" s="400"/>
      <c r="R1216" s="400"/>
      <c r="S1216" s="400"/>
      <c r="T1216" s="400"/>
      <c r="U1216" s="400"/>
      <c r="V1216" s="400"/>
      <c r="W1216" s="400"/>
      <c r="X1216" s="400"/>
      <c r="Y1216" s="400"/>
      <c r="Z1216" s="400"/>
      <c r="AA1216" s="400"/>
      <c r="AB1216" s="400"/>
      <c r="AC1216" s="400"/>
      <c r="AD1216" s="400"/>
      <c r="AE1216" s="400"/>
      <c r="AF1216" s="400"/>
      <c r="AG1216" s="400"/>
      <c r="AH1216" s="400"/>
      <c r="AI1216" s="400"/>
      <c r="AJ1216" s="400"/>
      <c r="AK1216" s="400"/>
      <c r="AL1216" s="400"/>
      <c r="AM1216" s="400"/>
      <c r="AN1216" s="402"/>
      <c r="AO1216" s="402"/>
      <c r="AP1216" s="368" t="s">
        <v>11249</v>
      </c>
      <c r="AQ1216" s="446"/>
      <c r="AR1216" s="447"/>
      <c r="AS1216" s="404"/>
      <c r="AT1216" s="404"/>
      <c r="AU1216" s="404"/>
      <c r="AV1216" s="404"/>
      <c r="AW1216" s="404"/>
      <c r="AX1216" s="404"/>
      <c r="AY1216" s="404"/>
      <c r="AZ1216" s="404"/>
      <c r="BA1216" s="404"/>
      <c r="BB1216" s="404"/>
      <c r="BC1216" s="404"/>
      <c r="BD1216" s="404"/>
    </row>
    <row r="1217" spans="1:56" ht="26.25" customHeight="1">
      <c r="A1217" s="398" t="s">
        <v>15801</v>
      </c>
      <c r="B1217" s="398" t="s">
        <v>8166</v>
      </c>
      <c r="C1217" s="399"/>
      <c r="D1217" s="398" t="s">
        <v>15802</v>
      </c>
      <c r="E1217" s="400"/>
      <c r="F1217" s="401"/>
      <c r="G1217" s="752"/>
      <c r="H1217" s="400"/>
      <c r="I1217" s="114">
        <v>2020</v>
      </c>
      <c r="J1217" s="114">
        <v>6</v>
      </c>
      <c r="K1217" s="114"/>
      <c r="L1217" s="114">
        <v>6</v>
      </c>
      <c r="M1217" s="114">
        <v>6</v>
      </c>
      <c r="N1217" s="114">
        <v>6</v>
      </c>
      <c r="O1217" s="400"/>
      <c r="P1217" s="400"/>
      <c r="Q1217" s="400"/>
      <c r="R1217" s="400"/>
      <c r="S1217" s="400"/>
      <c r="T1217" s="400"/>
      <c r="U1217" s="400"/>
      <c r="V1217" s="400"/>
      <c r="W1217" s="400"/>
      <c r="X1217" s="400"/>
      <c r="Y1217" s="400"/>
      <c r="Z1217" s="400"/>
      <c r="AA1217" s="400"/>
      <c r="AB1217" s="400"/>
      <c r="AC1217" s="400"/>
      <c r="AD1217" s="400"/>
      <c r="AE1217" s="400"/>
      <c r="AF1217" s="400"/>
      <c r="AG1217" s="400"/>
      <c r="AH1217" s="400"/>
      <c r="AI1217" s="400"/>
      <c r="AJ1217" s="400"/>
      <c r="AK1217" s="400"/>
      <c r="AL1217" s="400"/>
      <c r="AM1217" s="400"/>
      <c r="AN1217" s="402"/>
      <c r="AO1217" s="402"/>
      <c r="AP1217" s="368" t="s">
        <v>11249</v>
      </c>
      <c r="AQ1217" s="446"/>
      <c r="AR1217" s="447"/>
      <c r="AS1217" s="404"/>
      <c r="AT1217" s="404"/>
      <c r="AU1217" s="404"/>
      <c r="AV1217" s="404"/>
      <c r="AW1217" s="404"/>
      <c r="AX1217" s="404"/>
      <c r="AY1217" s="404"/>
      <c r="AZ1217" s="404"/>
      <c r="BA1217" s="404"/>
      <c r="BB1217" s="404"/>
      <c r="BC1217" s="404"/>
      <c r="BD1217" s="404"/>
    </row>
    <row r="1218" spans="1:56" ht="26.25" customHeight="1">
      <c r="A1218" s="398" t="s">
        <v>15803</v>
      </c>
      <c r="B1218" s="398" t="s">
        <v>8166</v>
      </c>
      <c r="C1218" s="399"/>
      <c r="D1218" s="398" t="s">
        <v>15800</v>
      </c>
      <c r="E1218" s="400"/>
      <c r="F1218" s="401"/>
      <c r="G1218" s="752"/>
      <c r="H1218" s="400"/>
      <c r="I1218" s="114">
        <v>2020</v>
      </c>
      <c r="J1218" s="114">
        <v>46</v>
      </c>
      <c r="K1218" s="114"/>
      <c r="L1218" s="114">
        <v>46</v>
      </c>
      <c r="M1218" s="114">
        <v>65.099999999999994</v>
      </c>
      <c r="N1218" s="114">
        <v>65.099999999999994</v>
      </c>
      <c r="O1218" s="400"/>
      <c r="P1218" s="400"/>
      <c r="Q1218" s="400"/>
      <c r="R1218" s="400"/>
      <c r="S1218" s="400"/>
      <c r="T1218" s="400"/>
      <c r="U1218" s="400"/>
      <c r="V1218" s="400"/>
      <c r="W1218" s="400"/>
      <c r="X1218" s="400"/>
      <c r="Y1218" s="400"/>
      <c r="Z1218" s="400"/>
      <c r="AA1218" s="400"/>
      <c r="AB1218" s="400"/>
      <c r="AC1218" s="400"/>
      <c r="AD1218" s="400"/>
      <c r="AE1218" s="400"/>
      <c r="AF1218" s="400"/>
      <c r="AG1218" s="400"/>
      <c r="AH1218" s="400"/>
      <c r="AI1218" s="400"/>
      <c r="AJ1218" s="400"/>
      <c r="AK1218" s="400"/>
      <c r="AL1218" s="400"/>
      <c r="AM1218" s="400"/>
      <c r="AN1218" s="402"/>
      <c r="AO1218" s="402"/>
      <c r="AP1218" s="368" t="s">
        <v>11249</v>
      </c>
      <c r="AQ1218" s="446"/>
      <c r="AR1218" s="447"/>
      <c r="AS1218" s="404"/>
      <c r="AT1218" s="404"/>
      <c r="AU1218" s="404"/>
      <c r="AV1218" s="404"/>
      <c r="AW1218" s="404"/>
      <c r="AX1218" s="404"/>
      <c r="AY1218" s="404"/>
      <c r="AZ1218" s="404"/>
      <c r="BA1218" s="404"/>
      <c r="BB1218" s="404"/>
      <c r="BC1218" s="404"/>
      <c r="BD1218" s="404"/>
    </row>
    <row r="1219" spans="1:56" ht="26.25" customHeight="1">
      <c r="A1219" s="398" t="s">
        <v>15804</v>
      </c>
      <c r="B1219" s="398" t="s">
        <v>8166</v>
      </c>
      <c r="C1219" s="399"/>
      <c r="D1219" s="398" t="s">
        <v>15800</v>
      </c>
      <c r="E1219" s="400"/>
      <c r="F1219" s="401"/>
      <c r="G1219" s="752"/>
      <c r="H1219" s="400"/>
      <c r="I1219" s="114">
        <v>2020</v>
      </c>
      <c r="J1219" s="114">
        <v>25</v>
      </c>
      <c r="K1219" s="114"/>
      <c r="L1219" s="114">
        <v>25</v>
      </c>
      <c r="M1219" s="114">
        <v>25</v>
      </c>
      <c r="N1219" s="114">
        <v>25</v>
      </c>
      <c r="O1219" s="400"/>
      <c r="P1219" s="400"/>
      <c r="Q1219" s="400"/>
      <c r="R1219" s="400"/>
      <c r="S1219" s="400"/>
      <c r="T1219" s="400"/>
      <c r="U1219" s="400"/>
      <c r="V1219" s="400"/>
      <c r="W1219" s="400"/>
      <c r="X1219" s="400"/>
      <c r="Y1219" s="400"/>
      <c r="Z1219" s="400"/>
      <c r="AA1219" s="400"/>
      <c r="AB1219" s="400"/>
      <c r="AC1219" s="400"/>
      <c r="AD1219" s="400"/>
      <c r="AE1219" s="400"/>
      <c r="AF1219" s="400"/>
      <c r="AG1219" s="400"/>
      <c r="AH1219" s="400"/>
      <c r="AI1219" s="400"/>
      <c r="AJ1219" s="400"/>
      <c r="AK1219" s="400"/>
      <c r="AL1219" s="400"/>
      <c r="AM1219" s="400"/>
      <c r="AN1219" s="402"/>
      <c r="AO1219" s="402"/>
      <c r="AP1219" s="368" t="s">
        <v>11249</v>
      </c>
      <c r="AQ1219" s="446"/>
      <c r="AR1219" s="447"/>
      <c r="AS1219" s="404"/>
      <c r="AT1219" s="404"/>
      <c r="AU1219" s="404"/>
      <c r="AV1219" s="404"/>
      <c r="AW1219" s="404"/>
      <c r="AX1219" s="404"/>
      <c r="AY1219" s="404"/>
      <c r="AZ1219" s="404"/>
      <c r="BA1219" s="404"/>
      <c r="BB1219" s="404"/>
      <c r="BC1219" s="404"/>
      <c r="BD1219" s="404"/>
    </row>
    <row r="1220" spans="1:56" ht="26.25" customHeight="1">
      <c r="A1220" s="398" t="s">
        <v>15805</v>
      </c>
      <c r="B1220" s="398" t="s">
        <v>8166</v>
      </c>
      <c r="C1220" s="399"/>
      <c r="D1220" s="398" t="s">
        <v>15806</v>
      </c>
      <c r="E1220" s="400"/>
      <c r="F1220" s="401"/>
      <c r="G1220" s="752"/>
      <c r="H1220" s="400"/>
      <c r="I1220" s="114">
        <v>2020</v>
      </c>
      <c r="J1220" s="114">
        <v>17</v>
      </c>
      <c r="K1220" s="114"/>
      <c r="L1220" s="114">
        <v>17</v>
      </c>
      <c r="M1220" s="114">
        <v>17</v>
      </c>
      <c r="N1220" s="114">
        <v>17</v>
      </c>
      <c r="O1220" s="400"/>
      <c r="P1220" s="400"/>
      <c r="Q1220" s="400"/>
      <c r="R1220" s="400"/>
      <c r="S1220" s="400"/>
      <c r="T1220" s="400"/>
      <c r="U1220" s="400"/>
      <c r="V1220" s="400"/>
      <c r="W1220" s="400"/>
      <c r="X1220" s="400"/>
      <c r="Y1220" s="400"/>
      <c r="Z1220" s="400"/>
      <c r="AA1220" s="400"/>
      <c r="AB1220" s="400"/>
      <c r="AC1220" s="400"/>
      <c r="AD1220" s="400"/>
      <c r="AE1220" s="400"/>
      <c r="AF1220" s="400"/>
      <c r="AG1220" s="400"/>
      <c r="AH1220" s="400"/>
      <c r="AI1220" s="400"/>
      <c r="AJ1220" s="400"/>
      <c r="AK1220" s="400"/>
      <c r="AL1220" s="400"/>
      <c r="AM1220" s="400"/>
      <c r="AN1220" s="402"/>
      <c r="AO1220" s="402"/>
      <c r="AP1220" s="368" t="s">
        <v>11249</v>
      </c>
      <c r="AQ1220" s="446"/>
      <c r="AR1220" s="447"/>
      <c r="AS1220" s="404"/>
      <c r="AT1220" s="404"/>
      <c r="AU1220" s="404"/>
      <c r="AV1220" s="404"/>
      <c r="AW1220" s="404"/>
      <c r="AX1220" s="404"/>
      <c r="AY1220" s="404"/>
      <c r="AZ1220" s="404"/>
      <c r="BA1220" s="404"/>
      <c r="BB1220" s="404"/>
      <c r="BC1220" s="404"/>
      <c r="BD1220" s="404"/>
    </row>
    <row r="1221" spans="1:56" ht="26.25" customHeight="1">
      <c r="A1221" s="398" t="s">
        <v>15807</v>
      </c>
      <c r="B1221" s="398" t="s">
        <v>8166</v>
      </c>
      <c r="C1221" s="399"/>
      <c r="D1221" s="398" t="s">
        <v>15808</v>
      </c>
      <c r="E1221" s="400"/>
      <c r="F1221" s="401"/>
      <c r="G1221" s="752"/>
      <c r="H1221" s="400"/>
      <c r="I1221" s="114">
        <v>2020</v>
      </c>
      <c r="J1221" s="114">
        <v>6</v>
      </c>
      <c r="K1221" s="114">
        <v>6.8</v>
      </c>
      <c r="L1221" s="114">
        <v>12.8</v>
      </c>
      <c r="M1221" s="114">
        <v>24.8</v>
      </c>
      <c r="N1221" s="114">
        <v>24.8</v>
      </c>
      <c r="O1221" s="400"/>
      <c r="P1221" s="400"/>
      <c r="Q1221" s="400"/>
      <c r="R1221" s="400"/>
      <c r="S1221" s="400"/>
      <c r="T1221" s="400"/>
      <c r="U1221" s="400"/>
      <c r="V1221" s="400"/>
      <c r="W1221" s="400"/>
      <c r="X1221" s="400"/>
      <c r="Y1221" s="400"/>
      <c r="Z1221" s="400"/>
      <c r="AA1221" s="400"/>
      <c r="AB1221" s="400"/>
      <c r="AC1221" s="400"/>
      <c r="AD1221" s="400"/>
      <c r="AE1221" s="400"/>
      <c r="AF1221" s="400"/>
      <c r="AG1221" s="400"/>
      <c r="AH1221" s="400"/>
      <c r="AI1221" s="400"/>
      <c r="AJ1221" s="400"/>
      <c r="AK1221" s="400"/>
      <c r="AL1221" s="400"/>
      <c r="AM1221" s="400"/>
      <c r="AN1221" s="402"/>
      <c r="AO1221" s="402"/>
      <c r="AP1221" s="368" t="s">
        <v>11249</v>
      </c>
      <c r="AQ1221" s="446"/>
      <c r="AR1221" s="447"/>
      <c r="AS1221" s="404"/>
      <c r="AT1221" s="404"/>
      <c r="AU1221" s="404"/>
      <c r="AV1221" s="404"/>
      <c r="AW1221" s="404"/>
      <c r="AX1221" s="404"/>
      <c r="AY1221" s="404"/>
      <c r="AZ1221" s="404"/>
      <c r="BA1221" s="404"/>
      <c r="BB1221" s="404"/>
      <c r="BC1221" s="404"/>
      <c r="BD1221" s="404"/>
    </row>
    <row r="1222" spans="1:56" ht="26.25" customHeight="1">
      <c r="A1222" s="398" t="s">
        <v>15809</v>
      </c>
      <c r="B1222" s="398" t="s">
        <v>8166</v>
      </c>
      <c r="C1222" s="399"/>
      <c r="D1222" s="398" t="s">
        <v>15810</v>
      </c>
      <c r="E1222" s="400"/>
      <c r="F1222" s="401"/>
      <c r="G1222" s="752"/>
      <c r="H1222" s="400"/>
      <c r="I1222" s="114">
        <v>2020</v>
      </c>
      <c r="J1222" s="114"/>
      <c r="K1222" s="114">
        <v>7.6</v>
      </c>
      <c r="L1222" s="114">
        <v>7.6</v>
      </c>
      <c r="M1222" s="114">
        <v>7.6</v>
      </c>
      <c r="N1222" s="114">
        <v>7.6</v>
      </c>
      <c r="O1222" s="400"/>
      <c r="P1222" s="400"/>
      <c r="Q1222" s="400"/>
      <c r="R1222" s="400"/>
      <c r="S1222" s="400"/>
      <c r="T1222" s="400"/>
      <c r="U1222" s="400"/>
      <c r="V1222" s="400"/>
      <c r="W1222" s="400"/>
      <c r="X1222" s="400"/>
      <c r="Y1222" s="400"/>
      <c r="Z1222" s="400"/>
      <c r="AA1222" s="400"/>
      <c r="AB1222" s="400"/>
      <c r="AC1222" s="400"/>
      <c r="AD1222" s="400"/>
      <c r="AE1222" s="400"/>
      <c r="AF1222" s="400"/>
      <c r="AG1222" s="400"/>
      <c r="AH1222" s="400"/>
      <c r="AI1222" s="400"/>
      <c r="AJ1222" s="400"/>
      <c r="AK1222" s="400"/>
      <c r="AL1222" s="400"/>
      <c r="AM1222" s="400"/>
      <c r="AN1222" s="402"/>
      <c r="AO1222" s="402"/>
      <c r="AP1222" s="368" t="s">
        <v>11249</v>
      </c>
      <c r="AQ1222" s="446"/>
      <c r="AR1222" s="447"/>
      <c r="AS1222" s="404"/>
      <c r="AT1222" s="404"/>
      <c r="AU1222" s="404"/>
      <c r="AV1222" s="404"/>
      <c r="AW1222" s="404"/>
      <c r="AX1222" s="404"/>
      <c r="AY1222" s="404"/>
      <c r="AZ1222" s="404"/>
      <c r="BA1222" s="404"/>
      <c r="BB1222" s="404"/>
      <c r="BC1222" s="404"/>
      <c r="BD1222" s="404"/>
    </row>
    <row r="1223" spans="1:56" ht="26.25" customHeight="1">
      <c r="A1223" s="398" t="s">
        <v>15811</v>
      </c>
      <c r="B1223" s="398" t="s">
        <v>8906</v>
      </c>
      <c r="C1223" s="399"/>
      <c r="D1223" s="398" t="s">
        <v>15812</v>
      </c>
      <c r="E1223" s="400"/>
      <c r="F1223" s="401"/>
      <c r="G1223" s="752"/>
      <c r="H1223" s="68" t="s">
        <v>15813</v>
      </c>
      <c r="I1223" s="114">
        <v>2021</v>
      </c>
      <c r="J1223" s="114">
        <v>6</v>
      </c>
      <c r="K1223" s="114">
        <v>5</v>
      </c>
      <c r="L1223" s="114">
        <v>11</v>
      </c>
      <c r="M1223" s="114">
        <v>62</v>
      </c>
      <c r="N1223" s="400"/>
      <c r="O1223" s="400"/>
      <c r="P1223" s="400"/>
      <c r="Q1223" s="400"/>
      <c r="R1223" s="400"/>
      <c r="S1223" s="400"/>
      <c r="T1223" s="400"/>
      <c r="U1223" s="400"/>
      <c r="V1223" s="400"/>
      <c r="W1223" s="400"/>
      <c r="X1223" s="400"/>
      <c r="Y1223" s="400"/>
      <c r="Z1223" s="400"/>
      <c r="AA1223" s="400"/>
      <c r="AB1223" s="400"/>
      <c r="AC1223" s="400"/>
      <c r="AD1223" s="400"/>
      <c r="AE1223" s="400"/>
      <c r="AF1223" s="400"/>
      <c r="AG1223" s="400"/>
      <c r="AH1223" s="400"/>
      <c r="AI1223" s="400"/>
      <c r="AJ1223" s="400"/>
      <c r="AK1223" s="400"/>
      <c r="AL1223" s="400"/>
      <c r="AM1223" s="400"/>
      <c r="AN1223" s="635" t="s">
        <v>15814</v>
      </c>
      <c r="AO1223" s="635" t="s">
        <v>15815</v>
      </c>
      <c r="AP1223" s="368" t="s">
        <v>11249</v>
      </c>
      <c r="AQ1223" s="753">
        <v>44265</v>
      </c>
      <c r="AR1223" s="121" t="s">
        <v>359</v>
      </c>
      <c r="AS1223" s="404"/>
      <c r="AT1223" s="404"/>
      <c r="AU1223" s="404"/>
      <c r="AV1223" s="404"/>
      <c r="AW1223" s="404"/>
      <c r="AX1223" s="404"/>
      <c r="AY1223" s="404"/>
      <c r="AZ1223" s="404"/>
      <c r="BA1223" s="404"/>
      <c r="BB1223" s="404"/>
      <c r="BC1223" s="404"/>
      <c r="BD1223" s="404"/>
    </row>
    <row r="1224" spans="1:56" ht="26.25" customHeight="1">
      <c r="A1224" s="398" t="s">
        <v>15816</v>
      </c>
      <c r="B1224" s="398" t="s">
        <v>8906</v>
      </c>
      <c r="C1224" s="399"/>
      <c r="D1224" s="398" t="s">
        <v>15817</v>
      </c>
      <c r="E1224" s="400"/>
      <c r="F1224" s="401"/>
      <c r="G1224" s="752"/>
      <c r="H1224" s="114" t="s">
        <v>15818</v>
      </c>
      <c r="I1224" s="114">
        <v>2021</v>
      </c>
      <c r="J1224" s="114">
        <v>4</v>
      </c>
      <c r="K1224" s="114">
        <v>4</v>
      </c>
      <c r="L1224" s="114">
        <v>7</v>
      </c>
      <c r="M1224" s="114">
        <v>51</v>
      </c>
      <c r="N1224" s="400"/>
      <c r="O1224" s="400"/>
      <c r="P1224" s="400"/>
      <c r="Q1224" s="400"/>
      <c r="R1224" s="400"/>
      <c r="S1224" s="400"/>
      <c r="T1224" s="400"/>
      <c r="U1224" s="400"/>
      <c r="V1224" s="400"/>
      <c r="W1224" s="400"/>
      <c r="X1224" s="400"/>
      <c r="Y1224" s="400"/>
      <c r="Z1224" s="400"/>
      <c r="AA1224" s="400"/>
      <c r="AB1224" s="400"/>
      <c r="AC1224" s="400"/>
      <c r="AD1224" s="400"/>
      <c r="AE1224" s="400"/>
      <c r="AF1224" s="400"/>
      <c r="AG1224" s="400"/>
      <c r="AH1224" s="400"/>
      <c r="AI1224" s="400"/>
      <c r="AJ1224" s="400"/>
      <c r="AK1224" s="400"/>
      <c r="AL1224" s="400"/>
      <c r="AM1224" s="400"/>
      <c r="AN1224" s="635" t="s">
        <v>15814</v>
      </c>
      <c r="AO1224" s="635" t="s">
        <v>15815</v>
      </c>
      <c r="AP1224" s="368" t="s">
        <v>11249</v>
      </c>
      <c r="AQ1224" s="753">
        <v>44265</v>
      </c>
      <c r="AR1224" s="121" t="s">
        <v>359</v>
      </c>
      <c r="AS1224" s="404"/>
      <c r="AT1224" s="404"/>
      <c r="AU1224" s="404"/>
      <c r="AV1224" s="404"/>
      <c r="AW1224" s="404"/>
      <c r="AX1224" s="404"/>
      <c r="AY1224" s="404"/>
      <c r="AZ1224" s="404"/>
      <c r="BA1224" s="404"/>
      <c r="BB1224" s="404"/>
      <c r="BC1224" s="404"/>
      <c r="BD1224" s="404"/>
    </row>
    <row r="1225" spans="1:56" ht="26.25" customHeight="1">
      <c r="A1225" s="398" t="s">
        <v>15819</v>
      </c>
      <c r="B1225" s="398" t="s">
        <v>8906</v>
      </c>
      <c r="C1225" s="399"/>
      <c r="D1225" s="398" t="s">
        <v>15817</v>
      </c>
      <c r="E1225" s="400"/>
      <c r="F1225" s="401"/>
      <c r="G1225" s="752"/>
      <c r="H1225" s="114" t="s">
        <v>15820</v>
      </c>
      <c r="I1225" s="114">
        <v>2021</v>
      </c>
      <c r="J1225" s="114">
        <v>4</v>
      </c>
      <c r="K1225" s="114">
        <v>4</v>
      </c>
      <c r="L1225" s="114">
        <v>7</v>
      </c>
      <c r="M1225" s="114">
        <v>39</v>
      </c>
      <c r="N1225" s="400"/>
      <c r="O1225" s="400"/>
      <c r="P1225" s="400"/>
      <c r="Q1225" s="400"/>
      <c r="R1225" s="400"/>
      <c r="S1225" s="400"/>
      <c r="T1225" s="400"/>
      <c r="U1225" s="400"/>
      <c r="V1225" s="400"/>
      <c r="W1225" s="400"/>
      <c r="X1225" s="400"/>
      <c r="Y1225" s="400"/>
      <c r="Z1225" s="400"/>
      <c r="AA1225" s="400"/>
      <c r="AB1225" s="400"/>
      <c r="AC1225" s="400"/>
      <c r="AD1225" s="400"/>
      <c r="AE1225" s="400"/>
      <c r="AF1225" s="400"/>
      <c r="AG1225" s="400"/>
      <c r="AH1225" s="400"/>
      <c r="AI1225" s="400"/>
      <c r="AJ1225" s="400"/>
      <c r="AK1225" s="400"/>
      <c r="AL1225" s="400"/>
      <c r="AM1225" s="400"/>
      <c r="AN1225" s="635" t="s">
        <v>15814</v>
      </c>
      <c r="AO1225" s="635" t="s">
        <v>15815</v>
      </c>
      <c r="AP1225" s="368" t="s">
        <v>11249</v>
      </c>
      <c r="AQ1225" s="753">
        <v>44265</v>
      </c>
      <c r="AR1225" s="121" t="s">
        <v>359</v>
      </c>
      <c r="AS1225" s="404"/>
      <c r="AT1225" s="404"/>
      <c r="AU1225" s="404"/>
      <c r="AV1225" s="404"/>
      <c r="AW1225" s="404"/>
      <c r="AX1225" s="404"/>
      <c r="AY1225" s="404"/>
      <c r="AZ1225" s="404"/>
      <c r="BA1225" s="404"/>
      <c r="BB1225" s="404"/>
      <c r="BC1225" s="404"/>
      <c r="BD1225" s="404"/>
    </row>
    <row r="1226" spans="1:56" ht="26.25" customHeight="1">
      <c r="A1226" s="398" t="s">
        <v>15821</v>
      </c>
      <c r="B1226" s="398" t="s">
        <v>8906</v>
      </c>
      <c r="C1226" s="399"/>
      <c r="D1226" s="398" t="s">
        <v>15817</v>
      </c>
      <c r="E1226" s="400"/>
      <c r="F1226" s="401"/>
      <c r="G1226" s="752"/>
      <c r="H1226" s="114" t="s">
        <v>15822</v>
      </c>
      <c r="I1226" s="114">
        <v>2021</v>
      </c>
      <c r="J1226" s="114">
        <v>3</v>
      </c>
      <c r="K1226" s="114">
        <v>3</v>
      </c>
      <c r="L1226" s="114">
        <v>7</v>
      </c>
      <c r="M1226" s="114">
        <v>35</v>
      </c>
      <c r="N1226" s="400"/>
      <c r="O1226" s="400"/>
      <c r="P1226" s="400"/>
      <c r="Q1226" s="400"/>
      <c r="R1226" s="400"/>
      <c r="S1226" s="400"/>
      <c r="T1226" s="400"/>
      <c r="U1226" s="400"/>
      <c r="V1226" s="400"/>
      <c r="W1226" s="400"/>
      <c r="X1226" s="400"/>
      <c r="Y1226" s="400"/>
      <c r="Z1226" s="400"/>
      <c r="AA1226" s="400"/>
      <c r="AB1226" s="400"/>
      <c r="AC1226" s="400"/>
      <c r="AD1226" s="400"/>
      <c r="AE1226" s="400"/>
      <c r="AF1226" s="400"/>
      <c r="AG1226" s="400"/>
      <c r="AH1226" s="400"/>
      <c r="AI1226" s="400"/>
      <c r="AJ1226" s="400"/>
      <c r="AK1226" s="400"/>
      <c r="AL1226" s="400"/>
      <c r="AM1226" s="400"/>
      <c r="AN1226" s="635" t="s">
        <v>15814</v>
      </c>
      <c r="AO1226" s="635" t="s">
        <v>15815</v>
      </c>
      <c r="AP1226" s="368" t="s">
        <v>11249</v>
      </c>
      <c r="AQ1226" s="753">
        <v>44265</v>
      </c>
      <c r="AR1226" s="121" t="s">
        <v>359</v>
      </c>
      <c r="AS1226" s="404"/>
      <c r="AT1226" s="404"/>
      <c r="AU1226" s="404"/>
      <c r="AV1226" s="404"/>
      <c r="AW1226" s="404"/>
      <c r="AX1226" s="404"/>
      <c r="AY1226" s="404"/>
      <c r="AZ1226" s="404"/>
      <c r="BA1226" s="404"/>
      <c r="BB1226" s="404"/>
      <c r="BC1226" s="404"/>
      <c r="BD1226" s="404"/>
    </row>
    <row r="1227" spans="1:56" ht="26.25" customHeight="1">
      <c r="A1227" s="398" t="s">
        <v>15823</v>
      </c>
      <c r="B1227" s="398" t="s">
        <v>8906</v>
      </c>
      <c r="C1227" s="399"/>
      <c r="D1227" s="398" t="s">
        <v>15824</v>
      </c>
      <c r="E1227" s="400"/>
      <c r="F1227" s="401"/>
      <c r="G1227" s="752"/>
      <c r="H1227" s="114" t="s">
        <v>15825</v>
      </c>
      <c r="I1227" s="114">
        <v>2021</v>
      </c>
      <c r="J1227" s="114">
        <v>4</v>
      </c>
      <c r="K1227" s="114">
        <v>4</v>
      </c>
      <c r="L1227" s="114">
        <v>7</v>
      </c>
      <c r="M1227" s="114">
        <v>37</v>
      </c>
      <c r="N1227" s="400"/>
      <c r="O1227" s="400"/>
      <c r="P1227" s="400"/>
      <c r="Q1227" s="400"/>
      <c r="R1227" s="400"/>
      <c r="S1227" s="400"/>
      <c r="T1227" s="400"/>
      <c r="U1227" s="400"/>
      <c r="V1227" s="400"/>
      <c r="W1227" s="400"/>
      <c r="X1227" s="400"/>
      <c r="Y1227" s="400"/>
      <c r="Z1227" s="400"/>
      <c r="AA1227" s="400"/>
      <c r="AB1227" s="400"/>
      <c r="AC1227" s="400"/>
      <c r="AD1227" s="400"/>
      <c r="AE1227" s="400"/>
      <c r="AF1227" s="400"/>
      <c r="AG1227" s="400"/>
      <c r="AH1227" s="400"/>
      <c r="AI1227" s="400"/>
      <c r="AJ1227" s="400"/>
      <c r="AK1227" s="400"/>
      <c r="AL1227" s="400"/>
      <c r="AM1227" s="400"/>
      <c r="AN1227" s="635" t="s">
        <v>15814</v>
      </c>
      <c r="AO1227" s="635" t="s">
        <v>15815</v>
      </c>
      <c r="AP1227" s="368" t="s">
        <v>11249</v>
      </c>
      <c r="AQ1227" s="753">
        <v>44265</v>
      </c>
      <c r="AR1227" s="121" t="s">
        <v>359</v>
      </c>
      <c r="AS1227" s="404"/>
      <c r="AT1227" s="404"/>
      <c r="AU1227" s="404"/>
      <c r="AV1227" s="404"/>
      <c r="AW1227" s="404"/>
      <c r="AX1227" s="404"/>
      <c r="AY1227" s="404"/>
      <c r="AZ1227" s="404"/>
      <c r="BA1227" s="404"/>
      <c r="BB1227" s="404"/>
      <c r="BC1227" s="404"/>
      <c r="BD1227" s="404"/>
    </row>
    <row r="1228" spans="1:56" ht="26.25" customHeight="1">
      <c r="A1228" s="398" t="s">
        <v>15826</v>
      </c>
      <c r="B1228" s="398" t="s">
        <v>8906</v>
      </c>
      <c r="C1228" s="399"/>
      <c r="D1228" s="398" t="s">
        <v>15827</v>
      </c>
      <c r="E1228" s="400"/>
      <c r="F1228" s="401"/>
      <c r="G1228" s="752"/>
      <c r="H1228" s="114" t="s">
        <v>15828</v>
      </c>
      <c r="I1228" s="114">
        <v>2021</v>
      </c>
      <c r="J1228" s="114">
        <v>2</v>
      </c>
      <c r="K1228" s="114">
        <v>6</v>
      </c>
      <c r="L1228" s="114">
        <v>8</v>
      </c>
      <c r="M1228" s="114">
        <v>16</v>
      </c>
      <c r="N1228" s="400"/>
      <c r="O1228" s="400"/>
      <c r="P1228" s="400"/>
      <c r="Q1228" s="400"/>
      <c r="R1228" s="400"/>
      <c r="S1228" s="400"/>
      <c r="T1228" s="400"/>
      <c r="U1228" s="400"/>
      <c r="V1228" s="400"/>
      <c r="W1228" s="400"/>
      <c r="X1228" s="400"/>
      <c r="Y1228" s="400"/>
      <c r="Z1228" s="400"/>
      <c r="AA1228" s="400"/>
      <c r="AB1228" s="400"/>
      <c r="AC1228" s="400"/>
      <c r="AD1228" s="400"/>
      <c r="AE1228" s="400"/>
      <c r="AF1228" s="400"/>
      <c r="AG1228" s="400"/>
      <c r="AH1228" s="400"/>
      <c r="AI1228" s="400"/>
      <c r="AJ1228" s="400"/>
      <c r="AK1228" s="400"/>
      <c r="AL1228" s="400"/>
      <c r="AM1228" s="400"/>
      <c r="AN1228" s="635" t="s">
        <v>15814</v>
      </c>
      <c r="AO1228" s="635" t="s">
        <v>15815</v>
      </c>
      <c r="AP1228" s="368" t="s">
        <v>11249</v>
      </c>
      <c r="AQ1228" s="753">
        <v>44265</v>
      </c>
      <c r="AR1228" s="121" t="s">
        <v>359</v>
      </c>
      <c r="AS1228" s="404"/>
      <c r="AT1228" s="404"/>
      <c r="AU1228" s="404"/>
      <c r="AV1228" s="404"/>
      <c r="AW1228" s="404"/>
      <c r="AX1228" s="404"/>
      <c r="AY1228" s="404"/>
      <c r="AZ1228" s="404"/>
      <c r="BA1228" s="404"/>
      <c r="BB1228" s="404"/>
      <c r="BC1228" s="404"/>
      <c r="BD1228" s="404"/>
    </row>
    <row r="1229" spans="1:56" ht="26.25" customHeight="1">
      <c r="A1229" s="398" t="s">
        <v>15829</v>
      </c>
      <c r="B1229" s="398" t="s">
        <v>8906</v>
      </c>
      <c r="C1229" s="399"/>
      <c r="D1229" s="398" t="s">
        <v>15812</v>
      </c>
      <c r="E1229" s="400"/>
      <c r="F1229" s="401"/>
      <c r="G1229" s="752"/>
      <c r="H1229" s="114" t="s">
        <v>15830</v>
      </c>
      <c r="I1229" s="114">
        <v>2021</v>
      </c>
      <c r="J1229" s="114">
        <v>4</v>
      </c>
      <c r="K1229" s="114">
        <v>3</v>
      </c>
      <c r="L1229" s="114">
        <v>7</v>
      </c>
      <c r="M1229" s="114">
        <v>38</v>
      </c>
      <c r="N1229" s="400"/>
      <c r="O1229" s="400"/>
      <c r="P1229" s="400"/>
      <c r="Q1229" s="400"/>
      <c r="R1229" s="400"/>
      <c r="S1229" s="400"/>
      <c r="T1229" s="400"/>
      <c r="U1229" s="400"/>
      <c r="V1229" s="400"/>
      <c r="W1229" s="400"/>
      <c r="X1229" s="400"/>
      <c r="Y1229" s="400"/>
      <c r="Z1229" s="400"/>
      <c r="AA1229" s="400"/>
      <c r="AB1229" s="400"/>
      <c r="AC1229" s="400"/>
      <c r="AD1229" s="400"/>
      <c r="AE1229" s="400"/>
      <c r="AF1229" s="400"/>
      <c r="AG1229" s="400"/>
      <c r="AH1229" s="400"/>
      <c r="AI1229" s="400"/>
      <c r="AJ1229" s="400"/>
      <c r="AK1229" s="400"/>
      <c r="AL1229" s="400"/>
      <c r="AM1229" s="400"/>
      <c r="AN1229" s="635" t="s">
        <v>15814</v>
      </c>
      <c r="AO1229" s="635" t="s">
        <v>15815</v>
      </c>
      <c r="AP1229" s="368" t="s">
        <v>11249</v>
      </c>
      <c r="AQ1229" s="753">
        <v>44265</v>
      </c>
      <c r="AR1229" s="121" t="s">
        <v>359</v>
      </c>
      <c r="AS1229" s="404"/>
      <c r="AT1229" s="404"/>
      <c r="AU1229" s="404"/>
      <c r="AV1229" s="404"/>
      <c r="AW1229" s="404"/>
      <c r="AX1229" s="404"/>
      <c r="AY1229" s="404"/>
      <c r="AZ1229" s="404"/>
      <c r="BA1229" s="404"/>
      <c r="BB1229" s="404"/>
      <c r="BC1229" s="404"/>
      <c r="BD1229" s="404"/>
    </row>
    <row r="1230" spans="1:56" ht="26.25" customHeight="1">
      <c r="A1230" s="398" t="s">
        <v>15831</v>
      </c>
      <c r="B1230" s="398" t="s">
        <v>8906</v>
      </c>
      <c r="C1230" s="399"/>
      <c r="D1230" s="398" t="s">
        <v>15812</v>
      </c>
      <c r="E1230" s="400"/>
      <c r="F1230" s="401"/>
      <c r="G1230" s="752"/>
      <c r="H1230" s="114" t="s">
        <v>15832</v>
      </c>
      <c r="I1230" s="114">
        <v>2021</v>
      </c>
      <c r="J1230" s="114">
        <v>4</v>
      </c>
      <c r="K1230" s="114">
        <v>3</v>
      </c>
      <c r="L1230" s="114">
        <v>7</v>
      </c>
      <c r="M1230" s="114">
        <v>57</v>
      </c>
      <c r="N1230" s="400"/>
      <c r="O1230" s="400"/>
      <c r="P1230" s="400"/>
      <c r="Q1230" s="400"/>
      <c r="R1230" s="400"/>
      <c r="S1230" s="400"/>
      <c r="T1230" s="400"/>
      <c r="U1230" s="400"/>
      <c r="V1230" s="400"/>
      <c r="W1230" s="400"/>
      <c r="X1230" s="400"/>
      <c r="Y1230" s="400"/>
      <c r="Z1230" s="400"/>
      <c r="AA1230" s="400"/>
      <c r="AB1230" s="400"/>
      <c r="AC1230" s="400"/>
      <c r="AD1230" s="400"/>
      <c r="AE1230" s="400"/>
      <c r="AF1230" s="400"/>
      <c r="AG1230" s="400"/>
      <c r="AH1230" s="400"/>
      <c r="AI1230" s="400"/>
      <c r="AJ1230" s="400"/>
      <c r="AK1230" s="400"/>
      <c r="AL1230" s="400"/>
      <c r="AM1230" s="400"/>
      <c r="AN1230" s="635" t="s">
        <v>15814</v>
      </c>
      <c r="AO1230" s="635" t="s">
        <v>15815</v>
      </c>
      <c r="AP1230" s="368" t="s">
        <v>11249</v>
      </c>
      <c r="AQ1230" s="753">
        <v>44265</v>
      </c>
      <c r="AR1230" s="121" t="s">
        <v>359</v>
      </c>
      <c r="AS1230" s="404"/>
      <c r="AT1230" s="404"/>
      <c r="AU1230" s="404"/>
      <c r="AV1230" s="404"/>
      <c r="AW1230" s="404"/>
      <c r="AX1230" s="404"/>
      <c r="AY1230" s="404"/>
      <c r="AZ1230" s="404"/>
      <c r="BA1230" s="404"/>
      <c r="BB1230" s="404"/>
      <c r="BC1230" s="404"/>
      <c r="BD1230" s="404"/>
    </row>
    <row r="1231" spans="1:56" ht="26.25" customHeight="1">
      <c r="A1231" s="398" t="s">
        <v>15833</v>
      </c>
      <c r="B1231" s="398" t="s">
        <v>8906</v>
      </c>
      <c r="C1231" s="399"/>
      <c r="D1231" s="398" t="s">
        <v>15817</v>
      </c>
      <c r="E1231" s="400"/>
      <c r="F1231" s="401"/>
      <c r="G1231" s="752"/>
      <c r="H1231" s="42" t="s">
        <v>15834</v>
      </c>
      <c r="I1231" s="114">
        <v>2021</v>
      </c>
      <c r="J1231" s="114">
        <v>4</v>
      </c>
      <c r="K1231" s="114">
        <v>3</v>
      </c>
      <c r="L1231" s="114">
        <v>7</v>
      </c>
      <c r="M1231" s="114">
        <v>45</v>
      </c>
      <c r="N1231" s="400"/>
      <c r="O1231" s="400"/>
      <c r="P1231" s="400"/>
      <c r="Q1231" s="400"/>
      <c r="R1231" s="400"/>
      <c r="S1231" s="400"/>
      <c r="T1231" s="400"/>
      <c r="U1231" s="400"/>
      <c r="V1231" s="400"/>
      <c r="W1231" s="400"/>
      <c r="X1231" s="400"/>
      <c r="Y1231" s="400"/>
      <c r="Z1231" s="400"/>
      <c r="AA1231" s="400"/>
      <c r="AB1231" s="400"/>
      <c r="AC1231" s="400"/>
      <c r="AD1231" s="400"/>
      <c r="AE1231" s="400"/>
      <c r="AF1231" s="400"/>
      <c r="AG1231" s="400"/>
      <c r="AH1231" s="400"/>
      <c r="AI1231" s="400"/>
      <c r="AJ1231" s="400"/>
      <c r="AK1231" s="400"/>
      <c r="AL1231" s="400"/>
      <c r="AM1231" s="400"/>
      <c r="AN1231" s="635" t="s">
        <v>15814</v>
      </c>
      <c r="AO1231" s="635" t="s">
        <v>15815</v>
      </c>
      <c r="AP1231" s="368" t="s">
        <v>11249</v>
      </c>
      <c r="AQ1231" s="753">
        <v>44265</v>
      </c>
      <c r="AR1231" s="121" t="s">
        <v>359</v>
      </c>
      <c r="AS1231" s="404"/>
      <c r="AT1231" s="404"/>
      <c r="AU1231" s="404"/>
      <c r="AV1231" s="404"/>
      <c r="AW1231" s="404"/>
      <c r="AX1231" s="404"/>
      <c r="AY1231" s="404"/>
      <c r="AZ1231" s="404"/>
      <c r="BA1231" s="404"/>
      <c r="BB1231" s="404"/>
      <c r="BC1231" s="404"/>
      <c r="BD1231" s="404"/>
    </row>
    <row r="1232" spans="1:56" ht="26.25" customHeight="1">
      <c r="A1232" s="398" t="s">
        <v>15835</v>
      </c>
      <c r="B1232" s="398" t="s">
        <v>8906</v>
      </c>
      <c r="C1232" s="399"/>
      <c r="D1232" s="398" t="s">
        <v>15817</v>
      </c>
      <c r="E1232" s="400"/>
      <c r="F1232" s="401"/>
      <c r="G1232" s="752"/>
      <c r="H1232" s="114" t="s">
        <v>15836</v>
      </c>
      <c r="I1232" s="114">
        <v>2021</v>
      </c>
      <c r="J1232" s="114">
        <v>4</v>
      </c>
      <c r="K1232" s="114">
        <v>4</v>
      </c>
      <c r="L1232" s="114">
        <v>8</v>
      </c>
      <c r="M1232" s="114">
        <v>58</v>
      </c>
      <c r="N1232" s="400"/>
      <c r="O1232" s="400"/>
      <c r="P1232" s="400"/>
      <c r="Q1232" s="400"/>
      <c r="R1232" s="400"/>
      <c r="S1232" s="400"/>
      <c r="T1232" s="400"/>
      <c r="U1232" s="400"/>
      <c r="V1232" s="400"/>
      <c r="W1232" s="400"/>
      <c r="X1232" s="400"/>
      <c r="Y1232" s="400"/>
      <c r="Z1232" s="400"/>
      <c r="AA1232" s="400"/>
      <c r="AB1232" s="400"/>
      <c r="AC1232" s="400"/>
      <c r="AD1232" s="400"/>
      <c r="AE1232" s="400"/>
      <c r="AF1232" s="400"/>
      <c r="AG1232" s="400"/>
      <c r="AH1232" s="400"/>
      <c r="AI1232" s="400"/>
      <c r="AJ1232" s="400"/>
      <c r="AK1232" s="400"/>
      <c r="AL1232" s="400"/>
      <c r="AM1232" s="400"/>
      <c r="AN1232" s="635" t="s">
        <v>15814</v>
      </c>
      <c r="AO1232" s="635" t="s">
        <v>15815</v>
      </c>
      <c r="AP1232" s="368" t="s">
        <v>11249</v>
      </c>
      <c r="AQ1232" s="753">
        <v>44265</v>
      </c>
      <c r="AR1232" s="121" t="s">
        <v>359</v>
      </c>
      <c r="AS1232" s="404"/>
      <c r="AT1232" s="404"/>
      <c r="AU1232" s="404"/>
      <c r="AV1232" s="404"/>
      <c r="AW1232" s="404"/>
      <c r="AX1232" s="404"/>
      <c r="AY1232" s="404"/>
      <c r="AZ1232" s="404"/>
      <c r="BA1232" s="404"/>
      <c r="BB1232" s="404"/>
      <c r="BC1232" s="404"/>
      <c r="BD1232" s="404"/>
    </row>
    <row r="1233" spans="1:56" ht="26.25" customHeight="1">
      <c r="A1233" s="398" t="s">
        <v>15837</v>
      </c>
      <c r="B1233" s="398" t="s">
        <v>8906</v>
      </c>
      <c r="C1233" s="399"/>
      <c r="D1233" s="398" t="s">
        <v>15824</v>
      </c>
      <c r="E1233" s="400"/>
      <c r="F1233" s="401"/>
      <c r="G1233" s="752"/>
      <c r="H1233" s="114" t="s">
        <v>15838</v>
      </c>
      <c r="I1233" s="114">
        <v>2021</v>
      </c>
      <c r="J1233" s="114">
        <v>3</v>
      </c>
      <c r="K1233" s="114">
        <v>3</v>
      </c>
      <c r="L1233" s="114">
        <v>5</v>
      </c>
      <c r="M1233" s="114">
        <v>38</v>
      </c>
      <c r="N1233" s="400"/>
      <c r="O1233" s="400"/>
      <c r="P1233" s="400"/>
      <c r="Q1233" s="400"/>
      <c r="R1233" s="400"/>
      <c r="S1233" s="400"/>
      <c r="T1233" s="400"/>
      <c r="U1233" s="400"/>
      <c r="V1233" s="400"/>
      <c r="W1233" s="400"/>
      <c r="X1233" s="400"/>
      <c r="Y1233" s="400"/>
      <c r="Z1233" s="400"/>
      <c r="AA1233" s="400"/>
      <c r="AB1233" s="400"/>
      <c r="AC1233" s="400"/>
      <c r="AD1233" s="400"/>
      <c r="AE1233" s="400"/>
      <c r="AF1233" s="400"/>
      <c r="AG1233" s="400"/>
      <c r="AH1233" s="400"/>
      <c r="AI1233" s="400"/>
      <c r="AJ1233" s="400"/>
      <c r="AK1233" s="400"/>
      <c r="AL1233" s="400"/>
      <c r="AM1233" s="400"/>
      <c r="AN1233" s="635" t="s">
        <v>15814</v>
      </c>
      <c r="AO1233" s="635" t="s">
        <v>15815</v>
      </c>
      <c r="AP1233" s="368" t="s">
        <v>11249</v>
      </c>
      <c r="AQ1233" s="753">
        <v>44265</v>
      </c>
      <c r="AR1233" s="121" t="s">
        <v>359</v>
      </c>
      <c r="AS1233" s="404"/>
      <c r="AT1233" s="404"/>
      <c r="AU1233" s="404"/>
      <c r="AV1233" s="404"/>
      <c r="AW1233" s="404"/>
      <c r="AX1233" s="404"/>
      <c r="AY1233" s="404"/>
      <c r="AZ1233" s="404"/>
      <c r="BA1233" s="404"/>
      <c r="BB1233" s="404"/>
      <c r="BC1233" s="404"/>
      <c r="BD1233" s="404"/>
    </row>
    <row r="1234" spans="1:56" ht="26.25" customHeight="1">
      <c r="A1234" s="398" t="s">
        <v>15839</v>
      </c>
      <c r="B1234" s="398" t="s">
        <v>8906</v>
      </c>
      <c r="C1234" s="399"/>
      <c r="D1234" s="398" t="s">
        <v>15840</v>
      </c>
      <c r="E1234" s="400"/>
      <c r="F1234" s="401"/>
      <c r="G1234" s="752"/>
      <c r="H1234" s="114" t="s">
        <v>15841</v>
      </c>
      <c r="I1234" s="114">
        <v>2021</v>
      </c>
      <c r="J1234" s="114">
        <v>3</v>
      </c>
      <c r="K1234" s="114">
        <v>3</v>
      </c>
      <c r="L1234" s="114">
        <v>6</v>
      </c>
      <c r="M1234" s="114">
        <v>24</v>
      </c>
      <c r="N1234" s="400"/>
      <c r="O1234" s="400"/>
      <c r="P1234" s="400"/>
      <c r="Q1234" s="400"/>
      <c r="R1234" s="400"/>
      <c r="S1234" s="400"/>
      <c r="T1234" s="400"/>
      <c r="U1234" s="400"/>
      <c r="V1234" s="400"/>
      <c r="W1234" s="400"/>
      <c r="X1234" s="400"/>
      <c r="Y1234" s="400"/>
      <c r="Z1234" s="400"/>
      <c r="AA1234" s="400"/>
      <c r="AB1234" s="400"/>
      <c r="AC1234" s="400"/>
      <c r="AD1234" s="400"/>
      <c r="AE1234" s="400"/>
      <c r="AF1234" s="400"/>
      <c r="AG1234" s="400"/>
      <c r="AH1234" s="400"/>
      <c r="AI1234" s="400"/>
      <c r="AJ1234" s="400"/>
      <c r="AK1234" s="400"/>
      <c r="AL1234" s="400"/>
      <c r="AM1234" s="400"/>
      <c r="AN1234" s="635" t="s">
        <v>15814</v>
      </c>
      <c r="AO1234" s="635" t="s">
        <v>15815</v>
      </c>
      <c r="AP1234" s="368" t="s">
        <v>11249</v>
      </c>
      <c r="AQ1234" s="753">
        <v>44265</v>
      </c>
      <c r="AR1234" s="121" t="s">
        <v>359</v>
      </c>
      <c r="AS1234" s="404"/>
      <c r="AT1234" s="404"/>
      <c r="AU1234" s="404"/>
      <c r="AV1234" s="404"/>
      <c r="AW1234" s="404"/>
      <c r="AX1234" s="404"/>
      <c r="AY1234" s="404"/>
      <c r="AZ1234" s="404"/>
      <c r="BA1234" s="404"/>
      <c r="BB1234" s="404"/>
      <c r="BC1234" s="404"/>
      <c r="BD1234" s="404"/>
    </row>
    <row r="1235" spans="1:56" ht="26.25" customHeight="1">
      <c r="A1235" s="398" t="s">
        <v>15842</v>
      </c>
      <c r="B1235" s="398" t="s">
        <v>8906</v>
      </c>
      <c r="C1235" s="399"/>
      <c r="D1235" s="398" t="s">
        <v>15843</v>
      </c>
      <c r="E1235" s="400"/>
      <c r="F1235" s="401"/>
      <c r="G1235" s="752"/>
      <c r="H1235" s="114" t="s">
        <v>15844</v>
      </c>
      <c r="I1235" s="114">
        <v>2021</v>
      </c>
      <c r="J1235" s="114">
        <v>1</v>
      </c>
      <c r="K1235" s="114">
        <v>2</v>
      </c>
      <c r="L1235" s="114">
        <v>2</v>
      </c>
      <c r="M1235" s="114">
        <v>8</v>
      </c>
      <c r="N1235" s="400"/>
      <c r="O1235" s="400"/>
      <c r="P1235" s="400"/>
      <c r="Q1235" s="400"/>
      <c r="R1235" s="400"/>
      <c r="S1235" s="400"/>
      <c r="T1235" s="400"/>
      <c r="U1235" s="400"/>
      <c r="V1235" s="400"/>
      <c r="W1235" s="400"/>
      <c r="X1235" s="400"/>
      <c r="Y1235" s="400"/>
      <c r="Z1235" s="400"/>
      <c r="AA1235" s="400"/>
      <c r="AB1235" s="400"/>
      <c r="AC1235" s="400"/>
      <c r="AD1235" s="400"/>
      <c r="AE1235" s="400"/>
      <c r="AF1235" s="400"/>
      <c r="AG1235" s="400"/>
      <c r="AH1235" s="400"/>
      <c r="AI1235" s="400"/>
      <c r="AJ1235" s="400"/>
      <c r="AK1235" s="400"/>
      <c r="AL1235" s="400"/>
      <c r="AM1235" s="400"/>
      <c r="AN1235" s="635" t="s">
        <v>15814</v>
      </c>
      <c r="AO1235" s="635" t="s">
        <v>15815</v>
      </c>
      <c r="AP1235" s="368" t="s">
        <v>11249</v>
      </c>
      <c r="AQ1235" s="753">
        <v>44265</v>
      </c>
      <c r="AR1235" s="121" t="s">
        <v>359</v>
      </c>
      <c r="AS1235" s="404"/>
      <c r="AT1235" s="404"/>
      <c r="AU1235" s="404"/>
      <c r="AV1235" s="404"/>
      <c r="AW1235" s="404"/>
      <c r="AX1235" s="404"/>
      <c r="AY1235" s="404"/>
      <c r="AZ1235" s="404"/>
      <c r="BA1235" s="404"/>
      <c r="BB1235" s="404"/>
      <c r="BC1235" s="404"/>
      <c r="BD1235" s="404"/>
    </row>
    <row r="1236" spans="1:56" ht="26.25" customHeight="1">
      <c r="A1236" s="398" t="s">
        <v>15845</v>
      </c>
      <c r="B1236" s="398" t="s">
        <v>8906</v>
      </c>
      <c r="C1236" s="399"/>
      <c r="D1236" s="398" t="s">
        <v>15843</v>
      </c>
      <c r="E1236" s="400"/>
      <c r="F1236" s="401"/>
      <c r="G1236" s="752"/>
      <c r="H1236" s="114" t="s">
        <v>15846</v>
      </c>
      <c r="I1236" s="114">
        <v>2021</v>
      </c>
      <c r="J1236" s="114">
        <v>1</v>
      </c>
      <c r="K1236" s="114">
        <v>2</v>
      </c>
      <c r="L1236" s="114">
        <v>3</v>
      </c>
      <c r="M1236" s="114">
        <v>8</v>
      </c>
      <c r="N1236" s="400"/>
      <c r="O1236" s="400"/>
      <c r="P1236" s="400"/>
      <c r="Q1236" s="400"/>
      <c r="R1236" s="400"/>
      <c r="S1236" s="400"/>
      <c r="T1236" s="400"/>
      <c r="U1236" s="400"/>
      <c r="V1236" s="400"/>
      <c r="W1236" s="400"/>
      <c r="X1236" s="400"/>
      <c r="Y1236" s="400"/>
      <c r="Z1236" s="400"/>
      <c r="AA1236" s="400"/>
      <c r="AB1236" s="400"/>
      <c r="AC1236" s="400"/>
      <c r="AD1236" s="400"/>
      <c r="AE1236" s="400"/>
      <c r="AF1236" s="400"/>
      <c r="AG1236" s="400"/>
      <c r="AH1236" s="400"/>
      <c r="AI1236" s="400"/>
      <c r="AJ1236" s="400"/>
      <c r="AK1236" s="400"/>
      <c r="AL1236" s="400"/>
      <c r="AM1236" s="400"/>
      <c r="AN1236" s="635" t="s">
        <v>15814</v>
      </c>
      <c r="AO1236" s="635" t="s">
        <v>15815</v>
      </c>
      <c r="AP1236" s="368" t="s">
        <v>11249</v>
      </c>
      <c r="AQ1236" s="753">
        <v>44265</v>
      </c>
      <c r="AR1236" s="121" t="s">
        <v>359</v>
      </c>
      <c r="AS1236" s="404"/>
      <c r="AT1236" s="404"/>
      <c r="AU1236" s="404"/>
      <c r="AV1236" s="404"/>
      <c r="AW1236" s="404"/>
      <c r="AX1236" s="404"/>
      <c r="AY1236" s="404"/>
      <c r="AZ1236" s="404"/>
      <c r="BA1236" s="404"/>
      <c r="BB1236" s="404"/>
      <c r="BC1236" s="404"/>
      <c r="BD1236" s="404"/>
    </row>
    <row r="1237" spans="1:56" ht="26.25" customHeight="1">
      <c r="A1237" s="398" t="s">
        <v>15847</v>
      </c>
      <c r="B1237" s="398" t="s">
        <v>8906</v>
      </c>
      <c r="C1237" s="399"/>
      <c r="D1237" s="398" t="s">
        <v>15843</v>
      </c>
      <c r="E1237" s="400"/>
      <c r="F1237" s="401"/>
      <c r="G1237" s="752"/>
      <c r="H1237" s="114" t="s">
        <v>15848</v>
      </c>
      <c r="I1237" s="114">
        <v>2021</v>
      </c>
      <c r="J1237" s="114">
        <v>1</v>
      </c>
      <c r="K1237" s="114">
        <v>1</v>
      </c>
      <c r="L1237" s="114">
        <v>2</v>
      </c>
      <c r="M1237" s="114">
        <v>7</v>
      </c>
      <c r="N1237" s="400"/>
      <c r="O1237" s="400"/>
      <c r="P1237" s="400"/>
      <c r="Q1237" s="400"/>
      <c r="R1237" s="400"/>
      <c r="S1237" s="400"/>
      <c r="T1237" s="400"/>
      <c r="U1237" s="400"/>
      <c r="V1237" s="400"/>
      <c r="W1237" s="400"/>
      <c r="X1237" s="400"/>
      <c r="Y1237" s="400"/>
      <c r="Z1237" s="400"/>
      <c r="AA1237" s="400"/>
      <c r="AB1237" s="400"/>
      <c r="AC1237" s="400"/>
      <c r="AD1237" s="400"/>
      <c r="AE1237" s="400"/>
      <c r="AF1237" s="400"/>
      <c r="AG1237" s="400"/>
      <c r="AH1237" s="400"/>
      <c r="AI1237" s="400"/>
      <c r="AJ1237" s="400"/>
      <c r="AK1237" s="400"/>
      <c r="AL1237" s="400"/>
      <c r="AM1237" s="400"/>
      <c r="AN1237" s="635" t="s">
        <v>15814</v>
      </c>
      <c r="AO1237" s="635" t="s">
        <v>15815</v>
      </c>
      <c r="AP1237" s="368" t="s">
        <v>11249</v>
      </c>
      <c r="AQ1237" s="753">
        <v>44265</v>
      </c>
      <c r="AR1237" s="121" t="s">
        <v>359</v>
      </c>
      <c r="AS1237" s="404"/>
      <c r="AT1237" s="404"/>
      <c r="AU1237" s="404"/>
      <c r="AV1237" s="404"/>
      <c r="AW1237" s="404"/>
      <c r="AX1237" s="404"/>
      <c r="AY1237" s="404"/>
      <c r="AZ1237" s="404"/>
      <c r="BA1237" s="404"/>
      <c r="BB1237" s="404"/>
      <c r="BC1237" s="404"/>
      <c r="BD1237" s="404"/>
    </row>
    <row r="1238" spans="1:56" ht="26.25" customHeight="1">
      <c r="A1238" s="398" t="s">
        <v>15849</v>
      </c>
      <c r="B1238" s="398" t="s">
        <v>8906</v>
      </c>
      <c r="C1238" s="399"/>
      <c r="D1238" s="398" t="s">
        <v>15812</v>
      </c>
      <c r="E1238" s="400"/>
      <c r="F1238" s="401"/>
      <c r="G1238" s="752"/>
      <c r="H1238" s="114" t="s">
        <v>15850</v>
      </c>
      <c r="I1238" s="114">
        <v>2021</v>
      </c>
      <c r="J1238" s="114">
        <v>1</v>
      </c>
      <c r="K1238" s="114">
        <v>1</v>
      </c>
      <c r="L1238" s="114">
        <v>2</v>
      </c>
      <c r="M1238" s="114">
        <v>7</v>
      </c>
      <c r="N1238" s="400"/>
      <c r="O1238" s="400"/>
      <c r="P1238" s="400"/>
      <c r="Q1238" s="400"/>
      <c r="R1238" s="400"/>
      <c r="S1238" s="400"/>
      <c r="T1238" s="400"/>
      <c r="U1238" s="400"/>
      <c r="V1238" s="400"/>
      <c r="W1238" s="400"/>
      <c r="X1238" s="400"/>
      <c r="Y1238" s="400"/>
      <c r="Z1238" s="400"/>
      <c r="AA1238" s="400"/>
      <c r="AB1238" s="400"/>
      <c r="AC1238" s="400"/>
      <c r="AD1238" s="400"/>
      <c r="AE1238" s="400"/>
      <c r="AF1238" s="400"/>
      <c r="AG1238" s="400"/>
      <c r="AH1238" s="400"/>
      <c r="AI1238" s="400"/>
      <c r="AJ1238" s="400"/>
      <c r="AK1238" s="400"/>
      <c r="AL1238" s="400"/>
      <c r="AM1238" s="400"/>
      <c r="AN1238" s="635" t="s">
        <v>15814</v>
      </c>
      <c r="AO1238" s="635" t="s">
        <v>15815</v>
      </c>
      <c r="AP1238" s="368" t="s">
        <v>11249</v>
      </c>
      <c r="AQ1238" s="753">
        <v>44265</v>
      </c>
      <c r="AR1238" s="121" t="s">
        <v>359</v>
      </c>
      <c r="AS1238" s="404"/>
      <c r="AT1238" s="404"/>
      <c r="AU1238" s="404"/>
      <c r="AV1238" s="404"/>
      <c r="AW1238" s="404"/>
      <c r="AX1238" s="404"/>
      <c r="AY1238" s="404"/>
      <c r="AZ1238" s="404"/>
      <c r="BA1238" s="404"/>
      <c r="BB1238" s="404"/>
      <c r="BC1238" s="404"/>
      <c r="BD1238" s="404"/>
    </row>
    <row r="1239" spans="1:56" ht="26.25" customHeight="1">
      <c r="A1239" s="398" t="s">
        <v>15851</v>
      </c>
      <c r="B1239" s="398" t="s">
        <v>8906</v>
      </c>
      <c r="C1239" s="399"/>
      <c r="D1239" s="398" t="s">
        <v>15817</v>
      </c>
      <c r="E1239" s="400"/>
      <c r="F1239" s="401"/>
      <c r="G1239" s="752"/>
      <c r="H1239" s="114" t="s">
        <v>15852</v>
      </c>
      <c r="I1239" s="114">
        <v>2021</v>
      </c>
      <c r="J1239" s="114">
        <v>1</v>
      </c>
      <c r="K1239" s="114">
        <v>2</v>
      </c>
      <c r="L1239" s="114">
        <v>3</v>
      </c>
      <c r="M1239" s="114">
        <v>8</v>
      </c>
      <c r="N1239" s="400"/>
      <c r="O1239" s="400"/>
      <c r="P1239" s="400"/>
      <c r="Q1239" s="400"/>
      <c r="R1239" s="400"/>
      <c r="S1239" s="400"/>
      <c r="T1239" s="400"/>
      <c r="U1239" s="400"/>
      <c r="V1239" s="400"/>
      <c r="W1239" s="400"/>
      <c r="X1239" s="400"/>
      <c r="Y1239" s="400"/>
      <c r="Z1239" s="400"/>
      <c r="AA1239" s="400"/>
      <c r="AB1239" s="400"/>
      <c r="AC1239" s="400"/>
      <c r="AD1239" s="400"/>
      <c r="AE1239" s="400"/>
      <c r="AF1239" s="400"/>
      <c r="AG1239" s="400"/>
      <c r="AH1239" s="400"/>
      <c r="AI1239" s="400"/>
      <c r="AJ1239" s="400"/>
      <c r="AK1239" s="400"/>
      <c r="AL1239" s="400"/>
      <c r="AM1239" s="400"/>
      <c r="AN1239" s="635" t="s">
        <v>15814</v>
      </c>
      <c r="AO1239" s="635" t="s">
        <v>15815</v>
      </c>
      <c r="AP1239" s="368" t="s">
        <v>11249</v>
      </c>
      <c r="AQ1239" s="753">
        <v>44265</v>
      </c>
      <c r="AR1239" s="121" t="s">
        <v>359</v>
      </c>
      <c r="AS1239" s="404"/>
      <c r="AT1239" s="404"/>
      <c r="AU1239" s="404"/>
      <c r="AV1239" s="404"/>
      <c r="AW1239" s="404"/>
      <c r="AX1239" s="404"/>
      <c r="AY1239" s="404"/>
      <c r="AZ1239" s="404"/>
      <c r="BA1239" s="404"/>
      <c r="BB1239" s="404"/>
      <c r="BC1239" s="404"/>
      <c r="BD1239" s="404"/>
    </row>
    <row r="1240" spans="1:56" ht="26.25" customHeight="1">
      <c r="A1240" s="398" t="s">
        <v>15853</v>
      </c>
      <c r="B1240" s="398" t="s">
        <v>11303</v>
      </c>
      <c r="C1240" s="399"/>
      <c r="D1240" s="398" t="s">
        <v>15854</v>
      </c>
      <c r="E1240" s="400"/>
      <c r="F1240" s="401"/>
      <c r="G1240" s="752"/>
      <c r="H1240" s="42" t="s">
        <v>15855</v>
      </c>
      <c r="I1240" s="400"/>
      <c r="J1240" s="400"/>
      <c r="K1240" s="400"/>
      <c r="L1240" s="400"/>
      <c r="M1240" s="400"/>
      <c r="N1240" s="400"/>
      <c r="O1240" s="400"/>
      <c r="P1240" s="400"/>
      <c r="Q1240" s="400"/>
      <c r="R1240" s="400"/>
      <c r="S1240" s="400"/>
      <c r="T1240" s="400"/>
      <c r="U1240" s="400"/>
      <c r="V1240" s="400"/>
      <c r="W1240" s="400"/>
      <c r="X1240" s="400"/>
      <c r="Y1240" s="400"/>
      <c r="Z1240" s="400"/>
      <c r="AA1240" s="400"/>
      <c r="AB1240" s="400"/>
      <c r="AC1240" s="400"/>
      <c r="AD1240" s="400"/>
      <c r="AE1240" s="400"/>
      <c r="AF1240" s="400"/>
      <c r="AG1240" s="400"/>
      <c r="AH1240" s="400"/>
      <c r="AI1240" s="400"/>
      <c r="AJ1240" s="400"/>
      <c r="AK1240" s="400"/>
      <c r="AL1240" s="400"/>
      <c r="AM1240" s="400"/>
      <c r="AN1240" s="402"/>
      <c r="AO1240" s="402"/>
      <c r="AP1240" s="368" t="s">
        <v>11249</v>
      </c>
      <c r="AQ1240" s="446"/>
      <c r="AR1240" s="447"/>
      <c r="AS1240" s="404"/>
      <c r="AT1240" s="404"/>
      <c r="AU1240" s="404"/>
      <c r="AV1240" s="404"/>
      <c r="AW1240" s="404"/>
      <c r="AX1240" s="404"/>
      <c r="AY1240" s="404"/>
      <c r="AZ1240" s="404"/>
      <c r="BA1240" s="404"/>
      <c r="BB1240" s="404"/>
      <c r="BC1240" s="404"/>
      <c r="BD1240" s="404"/>
    </row>
    <row r="1241" spans="1:56" ht="26.25" customHeight="1">
      <c r="A1241" s="399"/>
      <c r="B1241" s="399"/>
      <c r="C1241" s="399"/>
      <c r="D1241" s="399"/>
      <c r="E1241" s="400"/>
      <c r="F1241" s="401"/>
      <c r="G1241" s="752"/>
      <c r="H1241" s="400"/>
      <c r="I1241" s="400"/>
      <c r="J1241" s="400"/>
      <c r="K1241" s="400"/>
      <c r="L1241" s="400"/>
      <c r="M1241" s="400"/>
      <c r="N1241" s="400"/>
      <c r="O1241" s="400"/>
      <c r="P1241" s="400"/>
      <c r="Q1241" s="400"/>
      <c r="R1241" s="400"/>
      <c r="S1241" s="400"/>
      <c r="T1241" s="400"/>
      <c r="U1241" s="400"/>
      <c r="V1241" s="400"/>
      <c r="W1241" s="400"/>
      <c r="X1241" s="400"/>
      <c r="Y1241" s="400"/>
      <c r="Z1241" s="400"/>
      <c r="AA1241" s="400"/>
      <c r="AB1241" s="400"/>
      <c r="AC1241" s="400"/>
      <c r="AD1241" s="400"/>
      <c r="AE1241" s="400"/>
      <c r="AF1241" s="400"/>
      <c r="AG1241" s="400"/>
      <c r="AH1241" s="400"/>
      <c r="AI1241" s="400"/>
      <c r="AJ1241" s="400"/>
      <c r="AK1241" s="400"/>
      <c r="AL1241" s="400"/>
      <c r="AM1241" s="400"/>
      <c r="AN1241" s="402"/>
      <c r="AO1241" s="402"/>
      <c r="AP1241" s="368" t="s">
        <v>11249</v>
      </c>
      <c r="AQ1241" s="446"/>
      <c r="AR1241" s="447"/>
      <c r="AS1241" s="404"/>
      <c r="AT1241" s="404"/>
      <c r="AU1241" s="404"/>
      <c r="AV1241" s="404"/>
      <c r="AW1241" s="404"/>
      <c r="AX1241" s="404"/>
      <c r="AY1241" s="404"/>
      <c r="AZ1241" s="404"/>
      <c r="BA1241" s="404"/>
      <c r="BB1241" s="404"/>
      <c r="BC1241" s="404"/>
      <c r="BD1241" s="404"/>
    </row>
    <row r="1242" spans="1:56" ht="26.25" customHeight="1">
      <c r="A1242" s="399"/>
      <c r="B1242" s="399"/>
      <c r="C1242" s="399"/>
      <c r="D1242" s="399"/>
      <c r="E1242" s="400"/>
      <c r="F1242" s="401"/>
      <c r="G1242" s="752"/>
      <c r="H1242" s="400"/>
      <c r="I1242" s="400"/>
      <c r="J1242" s="400"/>
      <c r="K1242" s="400"/>
      <c r="L1242" s="400"/>
      <c r="M1242" s="400"/>
      <c r="N1242" s="400"/>
      <c r="O1242" s="400"/>
      <c r="P1242" s="400"/>
      <c r="Q1242" s="400"/>
      <c r="R1242" s="400"/>
      <c r="S1242" s="400"/>
      <c r="T1242" s="400"/>
      <c r="U1242" s="400"/>
      <c r="V1242" s="400"/>
      <c r="W1242" s="400"/>
      <c r="X1242" s="400"/>
      <c r="Y1242" s="400"/>
      <c r="Z1242" s="400"/>
      <c r="AA1242" s="400"/>
      <c r="AB1242" s="400"/>
      <c r="AC1242" s="400"/>
      <c r="AD1242" s="400"/>
      <c r="AE1242" s="400"/>
      <c r="AF1242" s="400"/>
      <c r="AG1242" s="400"/>
      <c r="AH1242" s="400"/>
      <c r="AI1242" s="400"/>
      <c r="AJ1242" s="400"/>
      <c r="AK1242" s="400"/>
      <c r="AL1242" s="400"/>
      <c r="AM1242" s="400"/>
      <c r="AN1242" s="402"/>
      <c r="AO1242" s="402"/>
      <c r="AP1242" s="368" t="s">
        <v>11249</v>
      </c>
      <c r="AQ1242" s="446"/>
      <c r="AR1242" s="447"/>
      <c r="AS1242" s="404"/>
      <c r="AT1242" s="404"/>
      <c r="AU1242" s="404"/>
      <c r="AV1242" s="404"/>
      <c r="AW1242" s="404"/>
      <c r="AX1242" s="404"/>
      <c r="AY1242" s="404"/>
      <c r="AZ1242" s="404"/>
      <c r="BA1242" s="404"/>
      <c r="BB1242" s="404"/>
      <c r="BC1242" s="404"/>
      <c r="BD1242" s="404"/>
    </row>
    <row r="1243" spans="1:56" ht="26.25" customHeight="1">
      <c r="A1243" s="399"/>
      <c r="B1243" s="399"/>
      <c r="C1243" s="399"/>
      <c r="D1243" s="399"/>
      <c r="E1243" s="400"/>
      <c r="F1243" s="401"/>
      <c r="G1243" s="752"/>
      <c r="H1243" s="400"/>
      <c r="I1243" s="400"/>
      <c r="J1243" s="400"/>
      <c r="K1243" s="400"/>
      <c r="L1243" s="400"/>
      <c r="M1243" s="400"/>
      <c r="N1243" s="400"/>
      <c r="O1243" s="400"/>
      <c r="P1243" s="400"/>
      <c r="Q1243" s="400"/>
      <c r="R1243" s="400"/>
      <c r="S1243" s="400"/>
      <c r="T1243" s="400"/>
      <c r="U1243" s="400"/>
      <c r="V1243" s="400"/>
      <c r="W1243" s="400"/>
      <c r="X1243" s="400"/>
      <c r="Y1243" s="400"/>
      <c r="Z1243" s="400"/>
      <c r="AA1243" s="400"/>
      <c r="AB1243" s="400"/>
      <c r="AC1243" s="400"/>
      <c r="AD1243" s="400"/>
      <c r="AE1243" s="400"/>
      <c r="AF1243" s="400"/>
      <c r="AG1243" s="400"/>
      <c r="AH1243" s="400"/>
      <c r="AI1243" s="400"/>
      <c r="AJ1243" s="400"/>
      <c r="AK1243" s="400"/>
      <c r="AL1243" s="400"/>
      <c r="AM1243" s="400"/>
      <c r="AN1243" s="402"/>
      <c r="AO1243" s="402"/>
      <c r="AP1243" s="368" t="s">
        <v>11249</v>
      </c>
      <c r="AQ1243" s="446"/>
      <c r="AR1243" s="447"/>
      <c r="AS1243" s="404"/>
      <c r="AT1243" s="404"/>
      <c r="AU1243" s="404"/>
      <c r="AV1243" s="404"/>
      <c r="AW1243" s="404"/>
      <c r="AX1243" s="404"/>
      <c r="AY1243" s="404"/>
      <c r="AZ1243" s="404"/>
      <c r="BA1243" s="404"/>
      <c r="BB1243" s="404"/>
      <c r="BC1243" s="404"/>
      <c r="BD1243" s="404"/>
    </row>
    <row r="1244" spans="1:56" ht="26.25" customHeight="1">
      <c r="A1244" s="399"/>
      <c r="B1244" s="399"/>
      <c r="C1244" s="399"/>
      <c r="D1244" s="399"/>
      <c r="E1244" s="400"/>
      <c r="F1244" s="401"/>
      <c r="G1244" s="752"/>
      <c r="H1244" s="400"/>
      <c r="I1244" s="400"/>
      <c r="J1244" s="400"/>
      <c r="K1244" s="400"/>
      <c r="L1244" s="400"/>
      <c r="M1244" s="400"/>
      <c r="N1244" s="400"/>
      <c r="O1244" s="400"/>
      <c r="P1244" s="400"/>
      <c r="Q1244" s="400"/>
      <c r="R1244" s="400"/>
      <c r="S1244" s="400"/>
      <c r="T1244" s="400"/>
      <c r="U1244" s="400"/>
      <c r="V1244" s="400"/>
      <c r="W1244" s="400"/>
      <c r="X1244" s="400"/>
      <c r="Y1244" s="400"/>
      <c r="Z1244" s="400"/>
      <c r="AA1244" s="400"/>
      <c r="AB1244" s="400"/>
      <c r="AC1244" s="400"/>
      <c r="AD1244" s="400"/>
      <c r="AE1244" s="400"/>
      <c r="AF1244" s="400"/>
      <c r="AG1244" s="400"/>
      <c r="AH1244" s="400"/>
      <c r="AI1244" s="400"/>
      <c r="AJ1244" s="400"/>
      <c r="AK1244" s="400"/>
      <c r="AL1244" s="400"/>
      <c r="AM1244" s="400"/>
      <c r="AN1244" s="402"/>
      <c r="AO1244" s="402"/>
      <c r="AP1244" s="368" t="s">
        <v>11249</v>
      </c>
      <c r="AQ1244" s="446"/>
      <c r="AR1244" s="447"/>
      <c r="AS1244" s="404"/>
      <c r="AT1244" s="404"/>
      <c r="AU1244" s="404"/>
      <c r="AV1244" s="404"/>
      <c r="AW1244" s="404"/>
      <c r="AX1244" s="404"/>
      <c r="AY1244" s="404"/>
      <c r="AZ1244" s="404"/>
      <c r="BA1244" s="404"/>
      <c r="BB1244" s="404"/>
      <c r="BC1244" s="404"/>
      <c r="BD1244" s="404"/>
    </row>
    <row r="1245" spans="1:56" ht="26.25" customHeight="1">
      <c r="A1245" s="399"/>
      <c r="B1245" s="399"/>
      <c r="C1245" s="399"/>
      <c r="D1245" s="399"/>
      <c r="E1245" s="400"/>
      <c r="F1245" s="401"/>
      <c r="G1245" s="752"/>
      <c r="H1245" s="400"/>
      <c r="I1245" s="400"/>
      <c r="J1245" s="400"/>
      <c r="K1245" s="400"/>
      <c r="L1245" s="400"/>
      <c r="M1245" s="400"/>
      <c r="N1245" s="400"/>
      <c r="O1245" s="400"/>
      <c r="P1245" s="400"/>
      <c r="Q1245" s="400"/>
      <c r="R1245" s="400"/>
      <c r="S1245" s="400"/>
      <c r="T1245" s="400"/>
      <c r="U1245" s="400"/>
      <c r="V1245" s="400"/>
      <c r="W1245" s="400"/>
      <c r="X1245" s="400"/>
      <c r="Y1245" s="400"/>
      <c r="Z1245" s="400"/>
      <c r="AA1245" s="400"/>
      <c r="AB1245" s="400"/>
      <c r="AC1245" s="400"/>
      <c r="AD1245" s="400"/>
      <c r="AE1245" s="400"/>
      <c r="AF1245" s="400"/>
      <c r="AG1245" s="400"/>
      <c r="AH1245" s="400"/>
      <c r="AI1245" s="400"/>
      <c r="AJ1245" s="400"/>
      <c r="AK1245" s="400"/>
      <c r="AL1245" s="400"/>
      <c r="AM1245" s="400"/>
      <c r="AN1245" s="402"/>
      <c r="AO1245" s="402"/>
      <c r="AP1245" s="368" t="s">
        <v>11249</v>
      </c>
      <c r="AQ1245" s="446"/>
      <c r="AR1245" s="447"/>
      <c r="AS1245" s="404"/>
      <c r="AT1245" s="404"/>
      <c r="AU1245" s="404"/>
      <c r="AV1245" s="404"/>
      <c r="AW1245" s="404"/>
      <c r="AX1245" s="404"/>
      <c r="AY1245" s="404"/>
      <c r="AZ1245" s="404"/>
      <c r="BA1245" s="404"/>
      <c r="BB1245" s="404"/>
      <c r="BC1245" s="404"/>
      <c r="BD1245" s="404"/>
    </row>
    <row r="1246" spans="1:56" ht="26.25" customHeight="1">
      <c r="A1246" s="399"/>
      <c r="B1246" s="399"/>
      <c r="C1246" s="399"/>
      <c r="D1246" s="399"/>
      <c r="E1246" s="400"/>
      <c r="F1246" s="401"/>
      <c r="G1246" s="752"/>
      <c r="H1246" s="400"/>
      <c r="I1246" s="400"/>
      <c r="J1246" s="400"/>
      <c r="K1246" s="400"/>
      <c r="L1246" s="400"/>
      <c r="M1246" s="400"/>
      <c r="N1246" s="400"/>
      <c r="O1246" s="400"/>
      <c r="P1246" s="400"/>
      <c r="Q1246" s="400"/>
      <c r="R1246" s="400"/>
      <c r="S1246" s="400"/>
      <c r="T1246" s="400"/>
      <c r="U1246" s="400"/>
      <c r="V1246" s="400"/>
      <c r="W1246" s="400"/>
      <c r="X1246" s="400"/>
      <c r="Y1246" s="400"/>
      <c r="Z1246" s="400"/>
      <c r="AA1246" s="400"/>
      <c r="AB1246" s="400"/>
      <c r="AC1246" s="400"/>
      <c r="AD1246" s="400"/>
      <c r="AE1246" s="400"/>
      <c r="AF1246" s="400"/>
      <c r="AG1246" s="400"/>
      <c r="AH1246" s="400"/>
      <c r="AI1246" s="400"/>
      <c r="AJ1246" s="400"/>
      <c r="AK1246" s="400"/>
      <c r="AL1246" s="400"/>
      <c r="AM1246" s="400"/>
      <c r="AN1246" s="402"/>
      <c r="AO1246" s="402"/>
      <c r="AP1246" s="368" t="s">
        <v>11249</v>
      </c>
      <c r="AQ1246" s="446"/>
      <c r="AR1246" s="447"/>
      <c r="AS1246" s="404"/>
      <c r="AT1246" s="404"/>
      <c r="AU1246" s="404"/>
      <c r="AV1246" s="404"/>
      <c r="AW1246" s="404"/>
      <c r="AX1246" s="404"/>
      <c r="AY1246" s="404"/>
      <c r="AZ1246" s="404"/>
      <c r="BA1246" s="404"/>
      <c r="BB1246" s="404"/>
      <c r="BC1246" s="404"/>
      <c r="BD1246" s="404"/>
    </row>
    <row r="1247" spans="1:56" ht="26.25" customHeight="1">
      <c r="A1247" s="399"/>
      <c r="B1247" s="399"/>
      <c r="C1247" s="399"/>
      <c r="D1247" s="399"/>
      <c r="E1247" s="400"/>
      <c r="F1247" s="401"/>
      <c r="G1247" s="752"/>
      <c r="H1247" s="400"/>
      <c r="I1247" s="400"/>
      <c r="J1247" s="400"/>
      <c r="K1247" s="400"/>
      <c r="L1247" s="400"/>
      <c r="M1247" s="400"/>
      <c r="N1247" s="400"/>
      <c r="O1247" s="400"/>
      <c r="P1247" s="400"/>
      <c r="Q1247" s="400"/>
      <c r="R1247" s="400"/>
      <c r="S1247" s="400"/>
      <c r="T1247" s="400"/>
      <c r="U1247" s="400"/>
      <c r="V1247" s="400"/>
      <c r="W1247" s="400"/>
      <c r="X1247" s="400"/>
      <c r="Y1247" s="400"/>
      <c r="Z1247" s="400"/>
      <c r="AA1247" s="400"/>
      <c r="AB1247" s="400"/>
      <c r="AC1247" s="400"/>
      <c r="AD1247" s="400"/>
      <c r="AE1247" s="400"/>
      <c r="AF1247" s="400"/>
      <c r="AG1247" s="400"/>
      <c r="AH1247" s="400"/>
      <c r="AI1247" s="400"/>
      <c r="AJ1247" s="400"/>
      <c r="AK1247" s="400"/>
      <c r="AL1247" s="400"/>
      <c r="AM1247" s="400"/>
      <c r="AN1247" s="402"/>
      <c r="AO1247" s="402"/>
      <c r="AP1247" s="368" t="s">
        <v>11249</v>
      </c>
      <c r="AQ1247" s="446"/>
      <c r="AR1247" s="447"/>
      <c r="AS1247" s="404"/>
      <c r="AT1247" s="404"/>
      <c r="AU1247" s="404"/>
      <c r="AV1247" s="404"/>
      <c r="AW1247" s="404"/>
      <c r="AX1247" s="404"/>
      <c r="AY1247" s="404"/>
      <c r="AZ1247" s="404"/>
      <c r="BA1247" s="404"/>
      <c r="BB1247" s="404"/>
      <c r="BC1247" s="404"/>
      <c r="BD1247" s="404"/>
    </row>
    <row r="1248" spans="1:56" ht="26.25" customHeight="1">
      <c r="A1248" s="399"/>
      <c r="B1248" s="399"/>
      <c r="C1248" s="399"/>
      <c r="D1248" s="399"/>
      <c r="E1248" s="400"/>
      <c r="F1248" s="401"/>
      <c r="G1248" s="752"/>
      <c r="H1248" s="400"/>
      <c r="I1248" s="400"/>
      <c r="J1248" s="400"/>
      <c r="K1248" s="400"/>
      <c r="L1248" s="400"/>
      <c r="M1248" s="400"/>
      <c r="N1248" s="400"/>
      <c r="O1248" s="400"/>
      <c r="P1248" s="400"/>
      <c r="Q1248" s="400"/>
      <c r="R1248" s="400"/>
      <c r="S1248" s="400"/>
      <c r="T1248" s="400"/>
      <c r="U1248" s="400"/>
      <c r="V1248" s="400"/>
      <c r="W1248" s="400"/>
      <c r="X1248" s="400"/>
      <c r="Y1248" s="400"/>
      <c r="Z1248" s="400"/>
      <c r="AA1248" s="400"/>
      <c r="AB1248" s="400"/>
      <c r="AC1248" s="400"/>
      <c r="AD1248" s="400"/>
      <c r="AE1248" s="400"/>
      <c r="AF1248" s="400"/>
      <c r="AG1248" s="400"/>
      <c r="AH1248" s="400"/>
      <c r="AI1248" s="400"/>
      <c r="AJ1248" s="400"/>
      <c r="AK1248" s="400"/>
      <c r="AL1248" s="400"/>
      <c r="AM1248" s="400"/>
      <c r="AN1248" s="402"/>
      <c r="AO1248" s="402"/>
      <c r="AP1248" s="368" t="s">
        <v>11249</v>
      </c>
      <c r="AQ1248" s="446"/>
      <c r="AR1248" s="447"/>
      <c r="AS1248" s="404"/>
      <c r="AT1248" s="404"/>
      <c r="AU1248" s="404"/>
      <c r="AV1248" s="404"/>
      <c r="AW1248" s="404"/>
      <c r="AX1248" s="404"/>
      <c r="AY1248" s="404"/>
      <c r="AZ1248" s="404"/>
      <c r="BA1248" s="404"/>
      <c r="BB1248" s="404"/>
      <c r="BC1248" s="404"/>
      <c r="BD1248" s="404"/>
    </row>
    <row r="1249" spans="1:56" ht="26.25" customHeight="1">
      <c r="A1249" s="399"/>
      <c r="B1249" s="399"/>
      <c r="C1249" s="399"/>
      <c r="D1249" s="399"/>
      <c r="E1249" s="400"/>
      <c r="F1249" s="401"/>
      <c r="G1249" s="752"/>
      <c r="H1249" s="400"/>
      <c r="I1249" s="400"/>
      <c r="J1249" s="400"/>
      <c r="K1249" s="400"/>
      <c r="L1249" s="400"/>
      <c r="M1249" s="400"/>
      <c r="N1249" s="400"/>
      <c r="O1249" s="400"/>
      <c r="P1249" s="400"/>
      <c r="Q1249" s="400"/>
      <c r="R1249" s="400"/>
      <c r="S1249" s="400"/>
      <c r="T1249" s="400"/>
      <c r="U1249" s="400"/>
      <c r="V1249" s="400"/>
      <c r="W1249" s="400"/>
      <c r="X1249" s="400"/>
      <c r="Y1249" s="400"/>
      <c r="Z1249" s="400"/>
      <c r="AA1249" s="400"/>
      <c r="AB1249" s="400"/>
      <c r="AC1249" s="400"/>
      <c r="AD1249" s="400"/>
      <c r="AE1249" s="400"/>
      <c r="AF1249" s="400"/>
      <c r="AG1249" s="400"/>
      <c r="AH1249" s="400"/>
      <c r="AI1249" s="400"/>
      <c r="AJ1249" s="400"/>
      <c r="AK1249" s="400"/>
      <c r="AL1249" s="400"/>
      <c r="AM1249" s="400"/>
      <c r="AN1249" s="402"/>
      <c r="AO1249" s="402"/>
      <c r="AP1249" s="368" t="s">
        <v>11249</v>
      </c>
      <c r="AQ1249" s="446"/>
      <c r="AR1249" s="447"/>
      <c r="AS1249" s="404"/>
      <c r="AT1249" s="404"/>
      <c r="AU1249" s="404"/>
      <c r="AV1249" s="404"/>
      <c r="AW1249" s="404"/>
      <c r="AX1249" s="404"/>
      <c r="AY1249" s="404"/>
      <c r="AZ1249" s="404"/>
      <c r="BA1249" s="404"/>
      <c r="BB1249" s="404"/>
      <c r="BC1249" s="404"/>
      <c r="BD1249" s="404"/>
    </row>
    <row r="1250" spans="1:56" ht="26.25" customHeight="1">
      <c r="A1250" s="399"/>
      <c r="B1250" s="399"/>
      <c r="C1250" s="399"/>
      <c r="D1250" s="399"/>
      <c r="E1250" s="400"/>
      <c r="F1250" s="401"/>
      <c r="G1250" s="752"/>
      <c r="H1250" s="400"/>
      <c r="I1250" s="400"/>
      <c r="J1250" s="400"/>
      <c r="K1250" s="400"/>
      <c r="L1250" s="400"/>
      <c r="M1250" s="400"/>
      <c r="N1250" s="400"/>
      <c r="O1250" s="400"/>
      <c r="P1250" s="400"/>
      <c r="Q1250" s="400"/>
      <c r="R1250" s="400"/>
      <c r="S1250" s="400"/>
      <c r="T1250" s="400"/>
      <c r="U1250" s="400"/>
      <c r="V1250" s="400"/>
      <c r="W1250" s="400"/>
      <c r="X1250" s="400"/>
      <c r="Y1250" s="400"/>
      <c r="Z1250" s="400"/>
      <c r="AA1250" s="400"/>
      <c r="AB1250" s="400"/>
      <c r="AC1250" s="400"/>
      <c r="AD1250" s="400"/>
      <c r="AE1250" s="400"/>
      <c r="AF1250" s="400"/>
      <c r="AG1250" s="400"/>
      <c r="AH1250" s="400"/>
      <c r="AI1250" s="400"/>
      <c r="AJ1250" s="400"/>
      <c r="AK1250" s="400"/>
      <c r="AL1250" s="400"/>
      <c r="AM1250" s="400"/>
      <c r="AN1250" s="402"/>
      <c r="AO1250" s="402"/>
      <c r="AP1250" s="368" t="s">
        <v>11249</v>
      </c>
      <c r="AQ1250" s="446"/>
      <c r="AR1250" s="447"/>
      <c r="AS1250" s="404"/>
      <c r="AT1250" s="404"/>
      <c r="AU1250" s="404"/>
      <c r="AV1250" s="404"/>
      <c r="AW1250" s="404"/>
      <c r="AX1250" s="404"/>
      <c r="AY1250" s="404"/>
      <c r="AZ1250" s="404"/>
      <c r="BA1250" s="404"/>
      <c r="BB1250" s="404"/>
      <c r="BC1250" s="404"/>
      <c r="BD1250" s="404"/>
    </row>
    <row r="1251" spans="1:56" ht="26.25" customHeight="1">
      <c r="A1251" s="399"/>
      <c r="B1251" s="399"/>
      <c r="C1251" s="399"/>
      <c r="D1251" s="399"/>
      <c r="E1251" s="400"/>
      <c r="F1251" s="401"/>
      <c r="G1251" s="752"/>
      <c r="H1251" s="400"/>
      <c r="I1251" s="400"/>
      <c r="J1251" s="400"/>
      <c r="K1251" s="400"/>
      <c r="L1251" s="400"/>
      <c r="M1251" s="400"/>
      <c r="N1251" s="400"/>
      <c r="O1251" s="400"/>
      <c r="P1251" s="400"/>
      <c r="Q1251" s="400"/>
      <c r="R1251" s="400"/>
      <c r="S1251" s="400"/>
      <c r="T1251" s="400"/>
      <c r="U1251" s="400"/>
      <c r="V1251" s="400"/>
      <c r="W1251" s="400"/>
      <c r="X1251" s="400"/>
      <c r="Y1251" s="400"/>
      <c r="Z1251" s="400"/>
      <c r="AA1251" s="400"/>
      <c r="AB1251" s="400"/>
      <c r="AC1251" s="400"/>
      <c r="AD1251" s="400"/>
      <c r="AE1251" s="400"/>
      <c r="AF1251" s="400"/>
      <c r="AG1251" s="400"/>
      <c r="AH1251" s="400"/>
      <c r="AI1251" s="400"/>
      <c r="AJ1251" s="400"/>
      <c r="AK1251" s="400"/>
      <c r="AL1251" s="400"/>
      <c r="AM1251" s="400"/>
      <c r="AN1251" s="402"/>
      <c r="AO1251" s="402"/>
      <c r="AP1251" s="368" t="s">
        <v>11249</v>
      </c>
      <c r="AQ1251" s="446"/>
      <c r="AR1251" s="447"/>
      <c r="AS1251" s="404"/>
      <c r="AT1251" s="404"/>
      <c r="AU1251" s="404"/>
      <c r="AV1251" s="404"/>
      <c r="AW1251" s="404"/>
      <c r="AX1251" s="404"/>
      <c r="AY1251" s="404"/>
      <c r="AZ1251" s="404"/>
      <c r="BA1251" s="404"/>
      <c r="BB1251" s="404"/>
      <c r="BC1251" s="404"/>
      <c r="BD1251" s="404"/>
    </row>
    <row r="1252" spans="1:56" ht="26.25" customHeight="1">
      <c r="A1252" s="399"/>
      <c r="B1252" s="399"/>
      <c r="C1252" s="399"/>
      <c r="D1252" s="399"/>
      <c r="E1252" s="400"/>
      <c r="F1252" s="401"/>
      <c r="G1252" s="752"/>
      <c r="H1252" s="400"/>
      <c r="I1252" s="400"/>
      <c r="J1252" s="400"/>
      <c r="K1252" s="400"/>
      <c r="L1252" s="400"/>
      <c r="M1252" s="400"/>
      <c r="N1252" s="400"/>
      <c r="O1252" s="400"/>
      <c r="P1252" s="400"/>
      <c r="Q1252" s="400"/>
      <c r="R1252" s="400"/>
      <c r="S1252" s="400"/>
      <c r="T1252" s="400"/>
      <c r="U1252" s="400"/>
      <c r="V1252" s="400"/>
      <c r="W1252" s="400"/>
      <c r="X1252" s="400"/>
      <c r="Y1252" s="400"/>
      <c r="Z1252" s="400"/>
      <c r="AA1252" s="400"/>
      <c r="AB1252" s="400"/>
      <c r="AC1252" s="400"/>
      <c r="AD1252" s="400"/>
      <c r="AE1252" s="400"/>
      <c r="AF1252" s="400"/>
      <c r="AG1252" s="400"/>
      <c r="AH1252" s="400"/>
      <c r="AI1252" s="400"/>
      <c r="AJ1252" s="400"/>
      <c r="AK1252" s="400"/>
      <c r="AL1252" s="400"/>
      <c r="AM1252" s="400"/>
      <c r="AN1252" s="402"/>
      <c r="AO1252" s="402"/>
      <c r="AP1252" s="368" t="s">
        <v>11249</v>
      </c>
      <c r="AQ1252" s="446"/>
      <c r="AR1252" s="447"/>
      <c r="AS1252" s="404"/>
      <c r="AT1252" s="404"/>
      <c r="AU1252" s="404"/>
      <c r="AV1252" s="404"/>
      <c r="AW1252" s="404"/>
      <c r="AX1252" s="404"/>
      <c r="AY1252" s="404"/>
      <c r="AZ1252" s="404"/>
      <c r="BA1252" s="404"/>
      <c r="BB1252" s="404"/>
      <c r="BC1252" s="404"/>
      <c r="BD1252" s="404"/>
    </row>
    <row r="1253" spans="1:56" ht="26.25" customHeight="1">
      <c r="A1253" s="399"/>
      <c r="B1253" s="399"/>
      <c r="C1253" s="399"/>
      <c r="D1253" s="399"/>
      <c r="E1253" s="400"/>
      <c r="F1253" s="401"/>
      <c r="G1253" s="752"/>
      <c r="H1253" s="400"/>
      <c r="I1253" s="400"/>
      <c r="J1253" s="400"/>
      <c r="K1253" s="400"/>
      <c r="L1253" s="400"/>
      <c r="M1253" s="400"/>
      <c r="N1253" s="400"/>
      <c r="O1253" s="400"/>
      <c r="P1253" s="400"/>
      <c r="Q1253" s="400"/>
      <c r="R1253" s="400"/>
      <c r="S1253" s="400"/>
      <c r="T1253" s="400"/>
      <c r="U1253" s="400"/>
      <c r="V1253" s="400"/>
      <c r="W1253" s="400"/>
      <c r="X1253" s="400"/>
      <c r="Y1253" s="400"/>
      <c r="Z1253" s="400"/>
      <c r="AA1253" s="400"/>
      <c r="AB1253" s="400"/>
      <c r="AC1253" s="400"/>
      <c r="AD1253" s="400"/>
      <c r="AE1253" s="400"/>
      <c r="AF1253" s="400"/>
      <c r="AG1253" s="400"/>
      <c r="AH1253" s="400"/>
      <c r="AI1253" s="400"/>
      <c r="AJ1253" s="400"/>
      <c r="AK1253" s="400"/>
      <c r="AL1253" s="400"/>
      <c r="AM1253" s="400"/>
      <c r="AN1253" s="402"/>
      <c r="AO1253" s="402"/>
      <c r="AP1253" s="368" t="s">
        <v>11249</v>
      </c>
      <c r="AQ1253" s="446"/>
      <c r="AR1253" s="447"/>
      <c r="AS1253" s="404"/>
      <c r="AT1253" s="404"/>
      <c r="AU1253" s="404"/>
      <c r="AV1253" s="404"/>
      <c r="AW1253" s="404"/>
      <c r="AX1253" s="404"/>
      <c r="AY1253" s="404"/>
      <c r="AZ1253" s="404"/>
      <c r="BA1253" s="404"/>
      <c r="BB1253" s="404"/>
      <c r="BC1253" s="404"/>
      <c r="BD1253" s="404"/>
    </row>
    <row r="1254" spans="1:56" ht="26.25" customHeight="1">
      <c r="A1254" s="399"/>
      <c r="B1254" s="399"/>
      <c r="C1254" s="399"/>
      <c r="D1254" s="399"/>
      <c r="E1254" s="400"/>
      <c r="F1254" s="401"/>
      <c r="G1254" s="752"/>
      <c r="H1254" s="400"/>
      <c r="I1254" s="400"/>
      <c r="J1254" s="400"/>
      <c r="K1254" s="400"/>
      <c r="L1254" s="400"/>
      <c r="M1254" s="400"/>
      <c r="N1254" s="400"/>
      <c r="O1254" s="400"/>
      <c r="P1254" s="400"/>
      <c r="Q1254" s="400"/>
      <c r="R1254" s="400"/>
      <c r="S1254" s="400"/>
      <c r="T1254" s="400"/>
      <c r="U1254" s="400"/>
      <c r="V1254" s="400"/>
      <c r="W1254" s="400"/>
      <c r="X1254" s="400"/>
      <c r="Y1254" s="400"/>
      <c r="Z1254" s="400"/>
      <c r="AA1254" s="400"/>
      <c r="AB1254" s="400"/>
      <c r="AC1254" s="400"/>
      <c r="AD1254" s="400"/>
      <c r="AE1254" s="400"/>
      <c r="AF1254" s="400"/>
      <c r="AG1254" s="400"/>
      <c r="AH1254" s="400"/>
      <c r="AI1254" s="400"/>
      <c r="AJ1254" s="400"/>
      <c r="AK1254" s="400"/>
      <c r="AL1254" s="400"/>
      <c r="AM1254" s="400"/>
      <c r="AN1254" s="402"/>
      <c r="AO1254" s="402"/>
      <c r="AP1254" s="368" t="s">
        <v>11249</v>
      </c>
      <c r="AQ1254" s="446"/>
      <c r="AR1254" s="447"/>
      <c r="AS1254" s="404"/>
      <c r="AT1254" s="404"/>
      <c r="AU1254" s="404"/>
      <c r="AV1254" s="404"/>
      <c r="AW1254" s="404"/>
      <c r="AX1254" s="404"/>
      <c r="AY1254" s="404"/>
      <c r="AZ1254" s="404"/>
      <c r="BA1254" s="404"/>
      <c r="BB1254" s="404"/>
      <c r="BC1254" s="404"/>
      <c r="BD1254" s="404"/>
    </row>
    <row r="1255" spans="1:56" ht="26.25" customHeight="1">
      <c r="A1255" s="399"/>
      <c r="B1255" s="399"/>
      <c r="C1255" s="399"/>
      <c r="D1255" s="399"/>
      <c r="E1255" s="400"/>
      <c r="F1255" s="401"/>
      <c r="G1255" s="752"/>
      <c r="H1255" s="400"/>
      <c r="I1255" s="400"/>
      <c r="J1255" s="400"/>
      <c r="K1255" s="400"/>
      <c r="L1255" s="400"/>
      <c r="M1255" s="400"/>
      <c r="N1255" s="400"/>
      <c r="O1255" s="400"/>
      <c r="P1255" s="400"/>
      <c r="Q1255" s="400"/>
      <c r="R1255" s="400"/>
      <c r="S1255" s="400"/>
      <c r="T1255" s="400"/>
      <c r="U1255" s="400"/>
      <c r="V1255" s="400"/>
      <c r="W1255" s="400"/>
      <c r="X1255" s="400"/>
      <c r="Y1255" s="400"/>
      <c r="Z1255" s="400"/>
      <c r="AA1255" s="400"/>
      <c r="AB1255" s="400"/>
      <c r="AC1255" s="400"/>
      <c r="AD1255" s="400"/>
      <c r="AE1255" s="400"/>
      <c r="AF1255" s="400"/>
      <c r="AG1255" s="400"/>
      <c r="AH1255" s="400"/>
      <c r="AI1255" s="400"/>
      <c r="AJ1255" s="400"/>
      <c r="AK1255" s="400"/>
      <c r="AL1255" s="400"/>
      <c r="AM1255" s="400"/>
      <c r="AN1255" s="402"/>
      <c r="AO1255" s="402"/>
      <c r="AP1255" s="368" t="s">
        <v>11249</v>
      </c>
      <c r="AQ1255" s="446"/>
      <c r="AR1255" s="447"/>
      <c r="AS1255" s="404"/>
      <c r="AT1255" s="404"/>
      <c r="AU1255" s="404"/>
      <c r="AV1255" s="404"/>
      <c r="AW1255" s="404"/>
      <c r="AX1255" s="404"/>
      <c r="AY1255" s="404"/>
      <c r="AZ1255" s="404"/>
      <c r="BA1255" s="404"/>
      <c r="BB1255" s="404"/>
      <c r="BC1255" s="404"/>
      <c r="BD1255" s="404"/>
    </row>
    <row r="1256" spans="1:56" ht="26.25" customHeight="1">
      <c r="A1256" s="399"/>
      <c r="B1256" s="399"/>
      <c r="C1256" s="399"/>
      <c r="D1256" s="399"/>
      <c r="E1256" s="400"/>
      <c r="F1256" s="401"/>
      <c r="G1256" s="752"/>
      <c r="H1256" s="400"/>
      <c r="I1256" s="400"/>
      <c r="J1256" s="400"/>
      <c r="K1256" s="400"/>
      <c r="L1256" s="400"/>
      <c r="M1256" s="400"/>
      <c r="N1256" s="400"/>
      <c r="O1256" s="400"/>
      <c r="P1256" s="400"/>
      <c r="Q1256" s="400"/>
      <c r="R1256" s="400"/>
      <c r="S1256" s="400"/>
      <c r="T1256" s="400"/>
      <c r="U1256" s="400"/>
      <c r="V1256" s="400"/>
      <c r="W1256" s="400"/>
      <c r="X1256" s="400"/>
      <c r="Y1256" s="400"/>
      <c r="Z1256" s="400"/>
      <c r="AA1256" s="400"/>
      <c r="AB1256" s="400"/>
      <c r="AC1256" s="400"/>
      <c r="AD1256" s="400"/>
      <c r="AE1256" s="400"/>
      <c r="AF1256" s="400"/>
      <c r="AG1256" s="400"/>
      <c r="AH1256" s="400"/>
      <c r="AI1256" s="400"/>
      <c r="AJ1256" s="400"/>
      <c r="AK1256" s="400"/>
      <c r="AL1256" s="400"/>
      <c r="AM1256" s="400"/>
      <c r="AN1256" s="402"/>
      <c r="AO1256" s="402"/>
      <c r="AP1256" s="368" t="s">
        <v>11249</v>
      </c>
      <c r="AQ1256" s="446"/>
      <c r="AR1256" s="447"/>
      <c r="AS1256" s="404"/>
      <c r="AT1256" s="404"/>
      <c r="AU1256" s="404"/>
      <c r="AV1256" s="404"/>
      <c r="AW1256" s="404"/>
      <c r="AX1256" s="404"/>
      <c r="AY1256" s="404"/>
      <c r="AZ1256" s="404"/>
      <c r="BA1256" s="404"/>
      <c r="BB1256" s="404"/>
      <c r="BC1256" s="404"/>
      <c r="BD1256" s="404"/>
    </row>
    <row r="1257" spans="1:56" ht="26.25" customHeight="1">
      <c r="A1257" s="399"/>
      <c r="B1257" s="399"/>
      <c r="C1257" s="399"/>
      <c r="D1257" s="399"/>
      <c r="E1257" s="400"/>
      <c r="F1257" s="401"/>
      <c r="G1257" s="752"/>
      <c r="H1257" s="400"/>
      <c r="I1257" s="400"/>
      <c r="J1257" s="400"/>
      <c r="K1257" s="400"/>
      <c r="L1257" s="400"/>
      <c r="M1257" s="400"/>
      <c r="N1257" s="400"/>
      <c r="O1257" s="400"/>
      <c r="P1257" s="400"/>
      <c r="Q1257" s="400"/>
      <c r="R1257" s="400"/>
      <c r="S1257" s="400"/>
      <c r="T1257" s="400"/>
      <c r="U1257" s="400"/>
      <c r="V1257" s="400"/>
      <c r="W1257" s="400"/>
      <c r="X1257" s="400"/>
      <c r="Y1257" s="400"/>
      <c r="Z1257" s="400"/>
      <c r="AA1257" s="400"/>
      <c r="AB1257" s="400"/>
      <c r="AC1257" s="400"/>
      <c r="AD1257" s="400"/>
      <c r="AE1257" s="400"/>
      <c r="AF1257" s="400"/>
      <c r="AG1257" s="400"/>
      <c r="AH1257" s="400"/>
      <c r="AI1257" s="400"/>
      <c r="AJ1257" s="400"/>
      <c r="AK1257" s="400"/>
      <c r="AL1257" s="400"/>
      <c r="AM1257" s="400"/>
      <c r="AN1257" s="402"/>
      <c r="AO1257" s="402"/>
      <c r="AP1257" s="368" t="s">
        <v>11249</v>
      </c>
      <c r="AQ1257" s="446"/>
      <c r="AR1257" s="447"/>
      <c r="AS1257" s="404"/>
      <c r="AT1257" s="404"/>
      <c r="AU1257" s="404"/>
      <c r="AV1257" s="404"/>
      <c r="AW1257" s="404"/>
      <c r="AX1257" s="404"/>
      <c r="AY1257" s="404"/>
      <c r="AZ1257" s="404"/>
      <c r="BA1257" s="404"/>
      <c r="BB1257" s="404"/>
      <c r="BC1257" s="404"/>
      <c r="BD1257" s="404"/>
    </row>
    <row r="1258" spans="1:56" ht="26.25" customHeight="1">
      <c r="A1258" s="399"/>
      <c r="B1258" s="399"/>
      <c r="C1258" s="399"/>
      <c r="D1258" s="399"/>
      <c r="E1258" s="400"/>
      <c r="F1258" s="401"/>
      <c r="G1258" s="752"/>
      <c r="H1258" s="400"/>
      <c r="I1258" s="400"/>
      <c r="J1258" s="400"/>
      <c r="K1258" s="400"/>
      <c r="L1258" s="400"/>
      <c r="M1258" s="400"/>
      <c r="N1258" s="400"/>
      <c r="O1258" s="400"/>
      <c r="P1258" s="400"/>
      <c r="Q1258" s="400"/>
      <c r="R1258" s="400"/>
      <c r="S1258" s="400"/>
      <c r="T1258" s="400"/>
      <c r="U1258" s="400"/>
      <c r="V1258" s="400"/>
      <c r="W1258" s="400"/>
      <c r="X1258" s="400"/>
      <c r="Y1258" s="400"/>
      <c r="Z1258" s="400"/>
      <c r="AA1258" s="400"/>
      <c r="AB1258" s="400"/>
      <c r="AC1258" s="400"/>
      <c r="AD1258" s="400"/>
      <c r="AE1258" s="400"/>
      <c r="AF1258" s="400"/>
      <c r="AG1258" s="400"/>
      <c r="AH1258" s="400"/>
      <c r="AI1258" s="400"/>
      <c r="AJ1258" s="400"/>
      <c r="AK1258" s="400"/>
      <c r="AL1258" s="400"/>
      <c r="AM1258" s="400"/>
      <c r="AN1258" s="402"/>
      <c r="AO1258" s="402"/>
      <c r="AP1258" s="368" t="s">
        <v>11249</v>
      </c>
      <c r="AQ1258" s="446"/>
      <c r="AR1258" s="447"/>
      <c r="AS1258" s="404"/>
      <c r="AT1258" s="404"/>
      <c r="AU1258" s="404"/>
      <c r="AV1258" s="404"/>
      <c r="AW1258" s="404"/>
      <c r="AX1258" s="404"/>
      <c r="AY1258" s="404"/>
      <c r="AZ1258" s="404"/>
      <c r="BA1258" s="404"/>
      <c r="BB1258" s="404"/>
      <c r="BC1258" s="404"/>
      <c r="BD1258" s="404"/>
    </row>
    <row r="1259" spans="1:56" ht="26.25" customHeight="1">
      <c r="A1259" s="399"/>
      <c r="B1259" s="399"/>
      <c r="C1259" s="399"/>
      <c r="D1259" s="399"/>
      <c r="E1259" s="400"/>
      <c r="F1259" s="401"/>
      <c r="G1259" s="752"/>
      <c r="H1259" s="400"/>
      <c r="I1259" s="400"/>
      <c r="J1259" s="400"/>
      <c r="K1259" s="400"/>
      <c r="L1259" s="400"/>
      <c r="M1259" s="400"/>
      <c r="N1259" s="400"/>
      <c r="O1259" s="400"/>
      <c r="P1259" s="400"/>
      <c r="Q1259" s="400"/>
      <c r="R1259" s="400"/>
      <c r="S1259" s="400"/>
      <c r="T1259" s="400"/>
      <c r="U1259" s="400"/>
      <c r="V1259" s="400"/>
      <c r="W1259" s="400"/>
      <c r="X1259" s="400"/>
      <c r="Y1259" s="400"/>
      <c r="Z1259" s="400"/>
      <c r="AA1259" s="400"/>
      <c r="AB1259" s="400"/>
      <c r="AC1259" s="400"/>
      <c r="AD1259" s="400"/>
      <c r="AE1259" s="400"/>
      <c r="AF1259" s="400"/>
      <c r="AG1259" s="400"/>
      <c r="AH1259" s="400"/>
      <c r="AI1259" s="400"/>
      <c r="AJ1259" s="400"/>
      <c r="AK1259" s="400"/>
      <c r="AL1259" s="400"/>
      <c r="AM1259" s="400"/>
      <c r="AN1259" s="402"/>
      <c r="AO1259" s="402"/>
      <c r="AP1259" s="368" t="s">
        <v>11249</v>
      </c>
      <c r="AQ1259" s="446"/>
      <c r="AR1259" s="447"/>
      <c r="AS1259" s="404"/>
      <c r="AT1259" s="404"/>
      <c r="AU1259" s="404"/>
      <c r="AV1259" s="404"/>
      <c r="AW1259" s="404"/>
      <c r="AX1259" s="404"/>
      <c r="AY1259" s="404"/>
      <c r="AZ1259" s="404"/>
      <c r="BA1259" s="404"/>
      <c r="BB1259" s="404"/>
      <c r="BC1259" s="404"/>
      <c r="BD1259" s="404"/>
    </row>
    <row r="1260" spans="1:56" ht="26.25" customHeight="1">
      <c r="A1260" s="399"/>
      <c r="B1260" s="399"/>
      <c r="C1260" s="399"/>
      <c r="D1260" s="399"/>
      <c r="E1260" s="400"/>
      <c r="F1260" s="401"/>
      <c r="G1260" s="752"/>
      <c r="H1260" s="400"/>
      <c r="I1260" s="400"/>
      <c r="J1260" s="400"/>
      <c r="K1260" s="400"/>
      <c r="L1260" s="400"/>
      <c r="M1260" s="400"/>
      <c r="N1260" s="400"/>
      <c r="O1260" s="400"/>
      <c r="P1260" s="400"/>
      <c r="Q1260" s="400"/>
      <c r="R1260" s="400"/>
      <c r="S1260" s="400"/>
      <c r="T1260" s="400"/>
      <c r="U1260" s="400"/>
      <c r="V1260" s="400"/>
      <c r="W1260" s="400"/>
      <c r="X1260" s="400"/>
      <c r="Y1260" s="400"/>
      <c r="Z1260" s="400"/>
      <c r="AA1260" s="400"/>
      <c r="AB1260" s="400"/>
      <c r="AC1260" s="400"/>
      <c r="AD1260" s="400"/>
      <c r="AE1260" s="400"/>
      <c r="AF1260" s="400"/>
      <c r="AG1260" s="400"/>
      <c r="AH1260" s="400"/>
      <c r="AI1260" s="400"/>
      <c r="AJ1260" s="400"/>
      <c r="AK1260" s="400"/>
      <c r="AL1260" s="400"/>
      <c r="AM1260" s="400"/>
      <c r="AN1260" s="402"/>
      <c r="AO1260" s="402"/>
      <c r="AP1260" s="368" t="s">
        <v>11249</v>
      </c>
      <c r="AQ1260" s="446"/>
      <c r="AR1260" s="447"/>
      <c r="AS1260" s="404"/>
      <c r="AT1260" s="404"/>
      <c r="AU1260" s="404"/>
      <c r="AV1260" s="404"/>
      <c r="AW1260" s="404"/>
      <c r="AX1260" s="404"/>
      <c r="AY1260" s="404"/>
      <c r="AZ1260" s="404"/>
      <c r="BA1260" s="404"/>
      <c r="BB1260" s="404"/>
      <c r="BC1260" s="404"/>
      <c r="BD1260" s="404"/>
    </row>
    <row r="1261" spans="1:56" ht="26.25" customHeight="1">
      <c r="A1261" s="399"/>
      <c r="B1261" s="399"/>
      <c r="C1261" s="399"/>
      <c r="D1261" s="399"/>
      <c r="E1261" s="400"/>
      <c r="F1261" s="401"/>
      <c r="G1261" s="752"/>
      <c r="H1261" s="400"/>
      <c r="I1261" s="400"/>
      <c r="J1261" s="400"/>
      <c r="K1261" s="400"/>
      <c r="L1261" s="400"/>
      <c r="M1261" s="400"/>
      <c r="N1261" s="400"/>
      <c r="O1261" s="400"/>
      <c r="P1261" s="400"/>
      <c r="Q1261" s="400"/>
      <c r="R1261" s="400"/>
      <c r="S1261" s="400"/>
      <c r="T1261" s="400"/>
      <c r="U1261" s="400"/>
      <c r="V1261" s="400"/>
      <c r="W1261" s="400"/>
      <c r="X1261" s="400"/>
      <c r="Y1261" s="400"/>
      <c r="Z1261" s="400"/>
      <c r="AA1261" s="400"/>
      <c r="AB1261" s="400"/>
      <c r="AC1261" s="400"/>
      <c r="AD1261" s="400"/>
      <c r="AE1261" s="400"/>
      <c r="AF1261" s="400"/>
      <c r="AG1261" s="400"/>
      <c r="AH1261" s="400"/>
      <c r="AI1261" s="400"/>
      <c r="AJ1261" s="400"/>
      <c r="AK1261" s="400"/>
      <c r="AL1261" s="400"/>
      <c r="AM1261" s="400"/>
      <c r="AN1261" s="402"/>
      <c r="AO1261" s="402"/>
      <c r="AP1261" s="368" t="s">
        <v>11249</v>
      </c>
      <c r="AQ1261" s="446"/>
      <c r="AR1261" s="447"/>
      <c r="AS1261" s="404"/>
      <c r="AT1261" s="404"/>
      <c r="AU1261" s="404"/>
      <c r="AV1261" s="404"/>
      <c r="AW1261" s="404"/>
      <c r="AX1261" s="404"/>
      <c r="AY1261" s="404"/>
      <c r="AZ1261" s="404"/>
      <c r="BA1261" s="404"/>
      <c r="BB1261" s="404"/>
      <c r="BC1261" s="404"/>
      <c r="BD1261" s="404"/>
    </row>
    <row r="1262" spans="1:56" ht="26.25" customHeight="1">
      <c r="A1262" s="399"/>
      <c r="B1262" s="399"/>
      <c r="C1262" s="399"/>
      <c r="D1262" s="399"/>
      <c r="E1262" s="400"/>
      <c r="F1262" s="401"/>
      <c r="G1262" s="752"/>
      <c r="H1262" s="400"/>
      <c r="I1262" s="400"/>
      <c r="J1262" s="400"/>
      <c r="K1262" s="400"/>
      <c r="L1262" s="400"/>
      <c r="M1262" s="400"/>
      <c r="N1262" s="400"/>
      <c r="O1262" s="400"/>
      <c r="P1262" s="400"/>
      <c r="Q1262" s="400"/>
      <c r="R1262" s="400"/>
      <c r="S1262" s="400"/>
      <c r="T1262" s="400"/>
      <c r="U1262" s="400"/>
      <c r="V1262" s="400"/>
      <c r="W1262" s="400"/>
      <c r="X1262" s="400"/>
      <c r="Y1262" s="400"/>
      <c r="Z1262" s="400"/>
      <c r="AA1262" s="400"/>
      <c r="AB1262" s="400"/>
      <c r="AC1262" s="400"/>
      <c r="AD1262" s="400"/>
      <c r="AE1262" s="400"/>
      <c r="AF1262" s="400"/>
      <c r="AG1262" s="400"/>
      <c r="AH1262" s="400"/>
      <c r="AI1262" s="400"/>
      <c r="AJ1262" s="400"/>
      <c r="AK1262" s="400"/>
      <c r="AL1262" s="400"/>
      <c r="AM1262" s="400"/>
      <c r="AN1262" s="402"/>
      <c r="AO1262" s="402"/>
      <c r="AP1262" s="368" t="s">
        <v>11249</v>
      </c>
      <c r="AQ1262" s="446"/>
      <c r="AR1262" s="447"/>
      <c r="AS1262" s="404"/>
      <c r="AT1262" s="404"/>
      <c r="AU1262" s="404"/>
      <c r="AV1262" s="404"/>
      <c r="AW1262" s="404"/>
      <c r="AX1262" s="404"/>
      <c r="AY1262" s="404"/>
      <c r="AZ1262" s="404"/>
      <c r="BA1262" s="404"/>
      <c r="BB1262" s="404"/>
      <c r="BC1262" s="404"/>
      <c r="BD1262" s="404"/>
    </row>
    <row r="1263" spans="1:56" ht="26.25" customHeight="1">
      <c r="A1263" s="399"/>
      <c r="B1263" s="399"/>
      <c r="C1263" s="399"/>
      <c r="D1263" s="399"/>
      <c r="E1263" s="400"/>
      <c r="F1263" s="401"/>
      <c r="G1263" s="752"/>
      <c r="H1263" s="400"/>
      <c r="I1263" s="400"/>
      <c r="J1263" s="400"/>
      <c r="K1263" s="400"/>
      <c r="L1263" s="400"/>
      <c r="M1263" s="400"/>
      <c r="N1263" s="400"/>
      <c r="O1263" s="400"/>
      <c r="P1263" s="400"/>
      <c r="Q1263" s="400"/>
      <c r="R1263" s="400"/>
      <c r="S1263" s="400"/>
      <c r="T1263" s="400"/>
      <c r="U1263" s="400"/>
      <c r="V1263" s="400"/>
      <c r="W1263" s="400"/>
      <c r="X1263" s="400"/>
      <c r="Y1263" s="400"/>
      <c r="Z1263" s="400"/>
      <c r="AA1263" s="400"/>
      <c r="AB1263" s="400"/>
      <c r="AC1263" s="400"/>
      <c r="AD1263" s="400"/>
      <c r="AE1263" s="400"/>
      <c r="AF1263" s="400"/>
      <c r="AG1263" s="400"/>
      <c r="AH1263" s="400"/>
      <c r="AI1263" s="400"/>
      <c r="AJ1263" s="400"/>
      <c r="AK1263" s="400"/>
      <c r="AL1263" s="400"/>
      <c r="AM1263" s="400"/>
      <c r="AN1263" s="402"/>
      <c r="AO1263" s="402"/>
      <c r="AP1263" s="368" t="s">
        <v>11249</v>
      </c>
      <c r="AQ1263" s="446"/>
      <c r="AR1263" s="447"/>
      <c r="AS1263" s="404"/>
      <c r="AT1263" s="404"/>
      <c r="AU1263" s="404"/>
      <c r="AV1263" s="404"/>
      <c r="AW1263" s="404"/>
      <c r="AX1263" s="404"/>
      <c r="AY1263" s="404"/>
      <c r="AZ1263" s="404"/>
      <c r="BA1263" s="404"/>
      <c r="BB1263" s="404"/>
      <c r="BC1263" s="404"/>
      <c r="BD1263" s="404"/>
    </row>
    <row r="1264" spans="1:56" ht="26.25" customHeight="1">
      <c r="A1264" s="399"/>
      <c r="B1264" s="399"/>
      <c r="C1264" s="399"/>
      <c r="D1264" s="399"/>
      <c r="E1264" s="400"/>
      <c r="F1264" s="401"/>
      <c r="G1264" s="752"/>
      <c r="H1264" s="400"/>
      <c r="I1264" s="400"/>
      <c r="J1264" s="400"/>
      <c r="K1264" s="400"/>
      <c r="L1264" s="400"/>
      <c r="M1264" s="400"/>
      <c r="N1264" s="400"/>
      <c r="O1264" s="400"/>
      <c r="P1264" s="400"/>
      <c r="Q1264" s="400"/>
      <c r="R1264" s="400"/>
      <c r="S1264" s="400"/>
      <c r="T1264" s="400"/>
      <c r="U1264" s="400"/>
      <c r="V1264" s="400"/>
      <c r="W1264" s="400"/>
      <c r="X1264" s="400"/>
      <c r="Y1264" s="400"/>
      <c r="Z1264" s="400"/>
      <c r="AA1264" s="400"/>
      <c r="AB1264" s="400"/>
      <c r="AC1264" s="400"/>
      <c r="AD1264" s="400"/>
      <c r="AE1264" s="400"/>
      <c r="AF1264" s="400"/>
      <c r="AG1264" s="400"/>
      <c r="AH1264" s="400"/>
      <c r="AI1264" s="400"/>
      <c r="AJ1264" s="400"/>
      <c r="AK1264" s="400"/>
      <c r="AL1264" s="400"/>
      <c r="AM1264" s="400"/>
      <c r="AN1264" s="402"/>
      <c r="AO1264" s="402"/>
      <c r="AP1264" s="368" t="s">
        <v>11249</v>
      </c>
      <c r="AQ1264" s="446"/>
      <c r="AR1264" s="447"/>
      <c r="AS1264" s="404"/>
      <c r="AT1264" s="404"/>
      <c r="AU1264" s="404"/>
      <c r="AV1264" s="404"/>
      <c r="AW1264" s="404"/>
      <c r="AX1264" s="404"/>
      <c r="AY1264" s="404"/>
      <c r="AZ1264" s="404"/>
      <c r="BA1264" s="404"/>
      <c r="BB1264" s="404"/>
      <c r="BC1264" s="404"/>
      <c r="BD1264" s="404"/>
    </row>
    <row r="1265" spans="1:56" ht="26.25" customHeight="1">
      <c r="A1265" s="399"/>
      <c r="B1265" s="399"/>
      <c r="C1265" s="399"/>
      <c r="D1265" s="399"/>
      <c r="E1265" s="400"/>
      <c r="F1265" s="401"/>
      <c r="G1265" s="752"/>
      <c r="H1265" s="400"/>
      <c r="I1265" s="400"/>
      <c r="J1265" s="400"/>
      <c r="K1265" s="400"/>
      <c r="L1265" s="400"/>
      <c r="M1265" s="400"/>
      <c r="N1265" s="400"/>
      <c r="O1265" s="400"/>
      <c r="P1265" s="400"/>
      <c r="Q1265" s="400"/>
      <c r="R1265" s="400"/>
      <c r="S1265" s="400"/>
      <c r="T1265" s="400"/>
      <c r="U1265" s="400"/>
      <c r="V1265" s="400"/>
      <c r="W1265" s="400"/>
      <c r="X1265" s="400"/>
      <c r="Y1265" s="400"/>
      <c r="Z1265" s="400"/>
      <c r="AA1265" s="400"/>
      <c r="AB1265" s="400"/>
      <c r="AC1265" s="400"/>
      <c r="AD1265" s="400"/>
      <c r="AE1265" s="400"/>
      <c r="AF1265" s="400"/>
      <c r="AG1265" s="400"/>
      <c r="AH1265" s="400"/>
      <c r="AI1265" s="400"/>
      <c r="AJ1265" s="400"/>
      <c r="AK1265" s="400"/>
      <c r="AL1265" s="400"/>
      <c r="AM1265" s="400"/>
      <c r="AN1265" s="402"/>
      <c r="AO1265" s="402"/>
      <c r="AP1265" s="368" t="s">
        <v>11249</v>
      </c>
      <c r="AQ1265" s="446"/>
      <c r="AR1265" s="447"/>
      <c r="AS1265" s="404"/>
      <c r="AT1265" s="404"/>
      <c r="AU1265" s="404"/>
      <c r="AV1265" s="404"/>
      <c r="AW1265" s="404"/>
      <c r="AX1265" s="404"/>
      <c r="AY1265" s="404"/>
      <c r="AZ1265" s="404"/>
      <c r="BA1265" s="404"/>
      <c r="BB1265" s="404"/>
      <c r="BC1265" s="404"/>
      <c r="BD1265" s="404"/>
    </row>
    <row r="1266" spans="1:56" ht="26.25" customHeight="1">
      <c r="A1266" s="399"/>
      <c r="B1266" s="399"/>
      <c r="C1266" s="399"/>
      <c r="D1266" s="399"/>
      <c r="E1266" s="400"/>
      <c r="F1266" s="401"/>
      <c r="G1266" s="752"/>
      <c r="H1266" s="400"/>
      <c r="I1266" s="400"/>
      <c r="J1266" s="400"/>
      <c r="K1266" s="400"/>
      <c r="L1266" s="400"/>
      <c r="M1266" s="400"/>
      <c r="N1266" s="400"/>
      <c r="O1266" s="400"/>
      <c r="P1266" s="400"/>
      <c r="Q1266" s="400"/>
      <c r="R1266" s="400"/>
      <c r="S1266" s="400"/>
      <c r="T1266" s="400"/>
      <c r="U1266" s="400"/>
      <c r="V1266" s="400"/>
      <c r="W1266" s="400"/>
      <c r="X1266" s="400"/>
      <c r="Y1266" s="400"/>
      <c r="Z1266" s="400"/>
      <c r="AA1266" s="400"/>
      <c r="AB1266" s="400"/>
      <c r="AC1266" s="400"/>
      <c r="AD1266" s="400"/>
      <c r="AE1266" s="400"/>
      <c r="AF1266" s="400"/>
      <c r="AG1266" s="400"/>
      <c r="AH1266" s="400"/>
      <c r="AI1266" s="400"/>
      <c r="AJ1266" s="400"/>
      <c r="AK1266" s="400"/>
      <c r="AL1266" s="400"/>
      <c r="AM1266" s="400"/>
      <c r="AN1266" s="402"/>
      <c r="AO1266" s="402"/>
      <c r="AP1266" s="368" t="s">
        <v>11249</v>
      </c>
      <c r="AQ1266" s="446"/>
      <c r="AR1266" s="447"/>
      <c r="AS1266" s="404"/>
      <c r="AT1266" s="404"/>
      <c r="AU1266" s="404"/>
      <c r="AV1266" s="404"/>
      <c r="AW1266" s="404"/>
      <c r="AX1266" s="404"/>
      <c r="AY1266" s="404"/>
      <c r="AZ1266" s="404"/>
      <c r="BA1266" s="404"/>
      <c r="BB1266" s="404"/>
      <c r="BC1266" s="404"/>
      <c r="BD1266" s="404"/>
    </row>
    <row r="1267" spans="1:56" ht="26.25" customHeight="1">
      <c r="A1267" s="399"/>
      <c r="B1267" s="399"/>
      <c r="C1267" s="399"/>
      <c r="D1267" s="399"/>
      <c r="E1267" s="400"/>
      <c r="F1267" s="401"/>
      <c r="G1267" s="752"/>
      <c r="H1267" s="400"/>
      <c r="I1267" s="400"/>
      <c r="J1267" s="400"/>
      <c r="K1267" s="400"/>
      <c r="L1267" s="400"/>
      <c r="M1267" s="400"/>
      <c r="N1267" s="400"/>
      <c r="O1267" s="400"/>
      <c r="P1267" s="400"/>
      <c r="Q1267" s="400"/>
      <c r="R1267" s="400"/>
      <c r="S1267" s="400"/>
      <c r="T1267" s="400"/>
      <c r="U1267" s="400"/>
      <c r="V1267" s="400"/>
      <c r="W1267" s="400"/>
      <c r="X1267" s="400"/>
      <c r="Y1267" s="400"/>
      <c r="Z1267" s="400"/>
      <c r="AA1267" s="400"/>
      <c r="AB1267" s="400"/>
      <c r="AC1267" s="400"/>
      <c r="AD1267" s="400"/>
      <c r="AE1267" s="400"/>
      <c r="AF1267" s="400"/>
      <c r="AG1267" s="400"/>
      <c r="AH1267" s="400"/>
      <c r="AI1267" s="400"/>
      <c r="AJ1267" s="400"/>
      <c r="AK1267" s="400"/>
      <c r="AL1267" s="400"/>
      <c r="AM1267" s="400"/>
      <c r="AN1267" s="402"/>
      <c r="AO1267" s="402"/>
      <c r="AP1267" s="368" t="s">
        <v>11249</v>
      </c>
      <c r="AQ1267" s="446"/>
      <c r="AR1267" s="447"/>
      <c r="AS1267" s="404"/>
      <c r="AT1267" s="404"/>
      <c r="AU1267" s="404"/>
      <c r="AV1267" s="404"/>
      <c r="AW1267" s="404"/>
      <c r="AX1267" s="404"/>
      <c r="AY1267" s="404"/>
      <c r="AZ1267" s="404"/>
      <c r="BA1267" s="404"/>
      <c r="BB1267" s="404"/>
      <c r="BC1267" s="404"/>
      <c r="BD1267" s="404"/>
    </row>
    <row r="1268" spans="1:56" ht="26.25" customHeight="1">
      <c r="A1268" s="399"/>
      <c r="B1268" s="399"/>
      <c r="C1268" s="399"/>
      <c r="D1268" s="399"/>
      <c r="E1268" s="400"/>
      <c r="F1268" s="401"/>
      <c r="G1268" s="752"/>
      <c r="H1268" s="400"/>
      <c r="I1268" s="400"/>
      <c r="J1268" s="400"/>
      <c r="K1268" s="400"/>
      <c r="L1268" s="400"/>
      <c r="M1268" s="400"/>
      <c r="N1268" s="400"/>
      <c r="O1268" s="400"/>
      <c r="P1268" s="400"/>
      <c r="Q1268" s="400"/>
      <c r="R1268" s="400"/>
      <c r="S1268" s="400"/>
      <c r="T1268" s="400"/>
      <c r="U1268" s="400"/>
      <c r="V1268" s="400"/>
      <c r="W1268" s="400"/>
      <c r="X1268" s="400"/>
      <c r="Y1268" s="400"/>
      <c r="Z1268" s="400"/>
      <c r="AA1268" s="400"/>
      <c r="AB1268" s="400"/>
      <c r="AC1268" s="400"/>
      <c r="AD1268" s="400"/>
      <c r="AE1268" s="400"/>
      <c r="AF1268" s="400"/>
      <c r="AG1268" s="400"/>
      <c r="AH1268" s="400"/>
      <c r="AI1268" s="400"/>
      <c r="AJ1268" s="400"/>
      <c r="AK1268" s="400"/>
      <c r="AL1268" s="400"/>
      <c r="AM1268" s="400"/>
      <c r="AN1268" s="402"/>
      <c r="AO1268" s="402"/>
      <c r="AP1268" s="368" t="s">
        <v>11249</v>
      </c>
      <c r="AQ1268" s="446"/>
      <c r="AR1268" s="447"/>
      <c r="AS1268" s="404"/>
      <c r="AT1268" s="404"/>
      <c r="AU1268" s="404"/>
      <c r="AV1268" s="404"/>
      <c r="AW1268" s="404"/>
      <c r="AX1268" s="404"/>
      <c r="AY1268" s="404"/>
      <c r="AZ1268" s="404"/>
      <c r="BA1268" s="404"/>
      <c r="BB1268" s="404"/>
      <c r="BC1268" s="404"/>
      <c r="BD1268" s="404"/>
    </row>
    <row r="1269" spans="1:56" ht="26.25" customHeight="1">
      <c r="A1269" s="399"/>
      <c r="B1269" s="399"/>
      <c r="C1269" s="399"/>
      <c r="D1269" s="399"/>
      <c r="E1269" s="400"/>
      <c r="F1269" s="401"/>
      <c r="G1269" s="752"/>
      <c r="H1269" s="400"/>
      <c r="I1269" s="400"/>
      <c r="J1269" s="400"/>
      <c r="K1269" s="400"/>
      <c r="L1269" s="400"/>
      <c r="M1269" s="400"/>
      <c r="N1269" s="400"/>
      <c r="O1269" s="400"/>
      <c r="P1269" s="400"/>
      <c r="Q1269" s="400"/>
      <c r="R1269" s="400"/>
      <c r="S1269" s="400"/>
      <c r="T1269" s="400"/>
      <c r="U1269" s="400"/>
      <c r="V1269" s="400"/>
      <c r="W1269" s="400"/>
      <c r="X1269" s="400"/>
      <c r="Y1269" s="400"/>
      <c r="Z1269" s="400"/>
      <c r="AA1269" s="400"/>
      <c r="AB1269" s="400"/>
      <c r="AC1269" s="400"/>
      <c r="AD1269" s="400"/>
      <c r="AE1269" s="400"/>
      <c r="AF1269" s="400"/>
      <c r="AG1269" s="400"/>
      <c r="AH1269" s="400"/>
      <c r="AI1269" s="400"/>
      <c r="AJ1269" s="400"/>
      <c r="AK1269" s="400"/>
      <c r="AL1269" s="400"/>
      <c r="AM1269" s="400"/>
      <c r="AN1269" s="402"/>
      <c r="AO1269" s="402"/>
      <c r="AP1269" s="368" t="s">
        <v>11249</v>
      </c>
      <c r="AQ1269" s="446"/>
      <c r="AR1269" s="447"/>
      <c r="AS1269" s="404"/>
      <c r="AT1269" s="404"/>
      <c r="AU1269" s="404"/>
      <c r="AV1269" s="404"/>
      <c r="AW1269" s="404"/>
      <c r="AX1269" s="404"/>
      <c r="AY1269" s="404"/>
      <c r="AZ1269" s="404"/>
      <c r="BA1269" s="404"/>
      <c r="BB1269" s="404"/>
      <c r="BC1269" s="404"/>
      <c r="BD1269" s="404"/>
    </row>
    <row r="1270" spans="1:56" ht="26.25" customHeight="1">
      <c r="A1270" s="399"/>
      <c r="B1270" s="399"/>
      <c r="C1270" s="399"/>
      <c r="D1270" s="399"/>
      <c r="E1270" s="400"/>
      <c r="F1270" s="401"/>
      <c r="G1270" s="752"/>
      <c r="H1270" s="400"/>
      <c r="I1270" s="400"/>
      <c r="J1270" s="400"/>
      <c r="K1270" s="400"/>
      <c r="L1270" s="400"/>
      <c r="M1270" s="400"/>
      <c r="N1270" s="400"/>
      <c r="O1270" s="400"/>
      <c r="P1270" s="400"/>
      <c r="Q1270" s="400"/>
      <c r="R1270" s="400"/>
      <c r="S1270" s="400"/>
      <c r="T1270" s="400"/>
      <c r="U1270" s="400"/>
      <c r="V1270" s="400"/>
      <c r="W1270" s="400"/>
      <c r="X1270" s="400"/>
      <c r="Y1270" s="400"/>
      <c r="Z1270" s="400"/>
      <c r="AA1270" s="400"/>
      <c r="AB1270" s="400"/>
      <c r="AC1270" s="400"/>
      <c r="AD1270" s="400"/>
      <c r="AE1270" s="400"/>
      <c r="AF1270" s="400"/>
      <c r="AG1270" s="400"/>
      <c r="AH1270" s="400"/>
      <c r="AI1270" s="400"/>
      <c r="AJ1270" s="400"/>
      <c r="AK1270" s="400"/>
      <c r="AL1270" s="400"/>
      <c r="AM1270" s="400"/>
      <c r="AN1270" s="402"/>
      <c r="AO1270" s="402"/>
      <c r="AP1270" s="368" t="s">
        <v>11249</v>
      </c>
      <c r="AQ1270" s="446"/>
      <c r="AR1270" s="447"/>
      <c r="AS1270" s="404"/>
      <c r="AT1270" s="404"/>
      <c r="AU1270" s="404"/>
      <c r="AV1270" s="404"/>
      <c r="AW1270" s="404"/>
      <c r="AX1270" s="404"/>
      <c r="AY1270" s="404"/>
      <c r="AZ1270" s="404"/>
      <c r="BA1270" s="404"/>
      <c r="BB1270" s="404"/>
      <c r="BC1270" s="404"/>
      <c r="BD1270" s="404"/>
    </row>
    <row r="1271" spans="1:56" ht="26.25" customHeight="1">
      <c r="A1271" s="399"/>
      <c r="B1271" s="399"/>
      <c r="C1271" s="399"/>
      <c r="D1271" s="399"/>
      <c r="E1271" s="400"/>
      <c r="F1271" s="401"/>
      <c r="G1271" s="752"/>
      <c r="H1271" s="400"/>
      <c r="I1271" s="400"/>
      <c r="J1271" s="400"/>
      <c r="K1271" s="400"/>
      <c r="L1271" s="400"/>
      <c r="M1271" s="400"/>
      <c r="N1271" s="400"/>
      <c r="O1271" s="400"/>
      <c r="P1271" s="400"/>
      <c r="Q1271" s="400"/>
      <c r="R1271" s="400"/>
      <c r="S1271" s="400"/>
      <c r="T1271" s="400"/>
      <c r="U1271" s="400"/>
      <c r="V1271" s="400"/>
      <c r="W1271" s="400"/>
      <c r="X1271" s="400"/>
      <c r="Y1271" s="400"/>
      <c r="Z1271" s="400"/>
      <c r="AA1271" s="400"/>
      <c r="AB1271" s="400"/>
      <c r="AC1271" s="400"/>
      <c r="AD1271" s="400"/>
      <c r="AE1271" s="400"/>
      <c r="AF1271" s="400"/>
      <c r="AG1271" s="400"/>
      <c r="AH1271" s="400"/>
      <c r="AI1271" s="400"/>
      <c r="AJ1271" s="400"/>
      <c r="AK1271" s="400"/>
      <c r="AL1271" s="400"/>
      <c r="AM1271" s="400"/>
      <c r="AN1271" s="402"/>
      <c r="AO1271" s="402"/>
      <c r="AP1271" s="368" t="s">
        <v>11249</v>
      </c>
      <c r="AQ1271" s="446"/>
      <c r="AR1271" s="447"/>
      <c r="AS1271" s="404"/>
      <c r="AT1271" s="404"/>
      <c r="AU1271" s="404"/>
      <c r="AV1271" s="404"/>
      <c r="AW1271" s="404"/>
      <c r="AX1271" s="404"/>
      <c r="AY1271" s="404"/>
      <c r="AZ1271" s="404"/>
      <c r="BA1271" s="404"/>
      <c r="BB1271" s="404"/>
      <c r="BC1271" s="404"/>
      <c r="BD1271" s="404"/>
    </row>
    <row r="1272" spans="1:56" ht="26.25" customHeight="1">
      <c r="A1272" s="399"/>
      <c r="B1272" s="399"/>
      <c r="C1272" s="399"/>
      <c r="D1272" s="399"/>
      <c r="E1272" s="400"/>
      <c r="F1272" s="401"/>
      <c r="G1272" s="752"/>
      <c r="H1272" s="400"/>
      <c r="I1272" s="400"/>
      <c r="J1272" s="400"/>
      <c r="K1272" s="400"/>
      <c r="L1272" s="400"/>
      <c r="M1272" s="400"/>
      <c r="N1272" s="400"/>
      <c r="O1272" s="400"/>
      <c r="P1272" s="400"/>
      <c r="Q1272" s="400"/>
      <c r="R1272" s="400"/>
      <c r="S1272" s="400"/>
      <c r="T1272" s="400"/>
      <c r="U1272" s="400"/>
      <c r="V1272" s="400"/>
      <c r="W1272" s="400"/>
      <c r="X1272" s="400"/>
      <c r="Y1272" s="400"/>
      <c r="Z1272" s="400"/>
      <c r="AA1272" s="400"/>
      <c r="AB1272" s="400"/>
      <c r="AC1272" s="400"/>
      <c r="AD1272" s="400"/>
      <c r="AE1272" s="400"/>
      <c r="AF1272" s="400"/>
      <c r="AG1272" s="400"/>
      <c r="AH1272" s="400"/>
      <c r="AI1272" s="400"/>
      <c r="AJ1272" s="400"/>
      <c r="AK1272" s="400"/>
      <c r="AL1272" s="400"/>
      <c r="AM1272" s="400"/>
      <c r="AN1272" s="402"/>
      <c r="AO1272" s="402"/>
      <c r="AP1272" s="368" t="s">
        <v>11249</v>
      </c>
      <c r="AQ1272" s="446"/>
      <c r="AR1272" s="447"/>
      <c r="AS1272" s="404"/>
      <c r="AT1272" s="404"/>
      <c r="AU1272" s="404"/>
      <c r="AV1272" s="404"/>
      <c r="AW1272" s="404"/>
      <c r="AX1272" s="404"/>
      <c r="AY1272" s="404"/>
      <c r="AZ1272" s="404"/>
      <c r="BA1272" s="404"/>
      <c r="BB1272" s="404"/>
      <c r="BC1272" s="404"/>
      <c r="BD1272" s="404"/>
    </row>
    <row r="1273" spans="1:56" ht="26.25" customHeight="1">
      <c r="A1273" s="399"/>
      <c r="B1273" s="399"/>
      <c r="C1273" s="399"/>
      <c r="D1273" s="399"/>
      <c r="E1273" s="400"/>
      <c r="F1273" s="401"/>
      <c r="G1273" s="752"/>
      <c r="H1273" s="400"/>
      <c r="I1273" s="400"/>
      <c r="J1273" s="400"/>
      <c r="K1273" s="400"/>
      <c r="L1273" s="400"/>
      <c r="M1273" s="400"/>
      <c r="N1273" s="400"/>
      <c r="O1273" s="400"/>
      <c r="P1273" s="400"/>
      <c r="Q1273" s="400"/>
      <c r="R1273" s="400"/>
      <c r="S1273" s="400"/>
      <c r="T1273" s="400"/>
      <c r="U1273" s="400"/>
      <c r="V1273" s="400"/>
      <c r="W1273" s="400"/>
      <c r="X1273" s="400"/>
      <c r="Y1273" s="400"/>
      <c r="Z1273" s="400"/>
      <c r="AA1273" s="400"/>
      <c r="AB1273" s="400"/>
      <c r="AC1273" s="400"/>
      <c r="AD1273" s="400"/>
      <c r="AE1273" s="400"/>
      <c r="AF1273" s="400"/>
      <c r="AG1273" s="400"/>
      <c r="AH1273" s="400"/>
      <c r="AI1273" s="400"/>
      <c r="AJ1273" s="400"/>
      <c r="AK1273" s="400"/>
      <c r="AL1273" s="400"/>
      <c r="AM1273" s="400"/>
      <c r="AN1273" s="402"/>
      <c r="AO1273" s="402"/>
      <c r="AP1273" s="368" t="s">
        <v>11249</v>
      </c>
      <c r="AQ1273" s="446"/>
      <c r="AR1273" s="447"/>
      <c r="AS1273" s="404"/>
      <c r="AT1273" s="404"/>
      <c r="AU1273" s="404"/>
      <c r="AV1273" s="404"/>
      <c r="AW1273" s="404"/>
      <c r="AX1273" s="404"/>
      <c r="AY1273" s="404"/>
      <c r="AZ1273" s="404"/>
      <c r="BA1273" s="404"/>
      <c r="BB1273" s="404"/>
      <c r="BC1273" s="404"/>
      <c r="BD1273" s="404"/>
    </row>
    <row r="1274" spans="1:56" ht="26.25" customHeight="1">
      <c r="A1274" s="399"/>
      <c r="B1274" s="399"/>
      <c r="C1274" s="399"/>
      <c r="D1274" s="399"/>
      <c r="E1274" s="400"/>
      <c r="F1274" s="401"/>
      <c r="G1274" s="752"/>
      <c r="H1274" s="400"/>
      <c r="I1274" s="400"/>
      <c r="J1274" s="400"/>
      <c r="K1274" s="400"/>
      <c r="L1274" s="400"/>
      <c r="M1274" s="400"/>
      <c r="N1274" s="400"/>
      <c r="O1274" s="400"/>
      <c r="P1274" s="400"/>
      <c r="Q1274" s="400"/>
      <c r="R1274" s="400"/>
      <c r="S1274" s="400"/>
      <c r="T1274" s="400"/>
      <c r="U1274" s="400"/>
      <c r="V1274" s="400"/>
      <c r="W1274" s="400"/>
      <c r="X1274" s="400"/>
      <c r="Y1274" s="400"/>
      <c r="Z1274" s="400"/>
      <c r="AA1274" s="400"/>
      <c r="AB1274" s="400"/>
      <c r="AC1274" s="400"/>
      <c r="AD1274" s="400"/>
      <c r="AE1274" s="400"/>
      <c r="AF1274" s="400"/>
      <c r="AG1274" s="400"/>
      <c r="AH1274" s="400"/>
      <c r="AI1274" s="400"/>
      <c r="AJ1274" s="400"/>
      <c r="AK1274" s="400"/>
      <c r="AL1274" s="400"/>
      <c r="AM1274" s="400"/>
      <c r="AN1274" s="402"/>
      <c r="AO1274" s="402"/>
      <c r="AP1274" s="368" t="s">
        <v>11249</v>
      </c>
      <c r="AQ1274" s="446"/>
      <c r="AR1274" s="447"/>
      <c r="AS1274" s="404"/>
      <c r="AT1274" s="404"/>
      <c r="AU1274" s="404"/>
      <c r="AV1274" s="404"/>
      <c r="AW1274" s="404"/>
      <c r="AX1274" s="404"/>
      <c r="AY1274" s="404"/>
      <c r="AZ1274" s="404"/>
      <c r="BA1274" s="404"/>
      <c r="BB1274" s="404"/>
      <c r="BC1274" s="404"/>
      <c r="BD1274" s="404"/>
    </row>
    <row r="1275" spans="1:56" ht="26.25" customHeight="1">
      <c r="A1275" s="399"/>
      <c r="B1275" s="399"/>
      <c r="C1275" s="399"/>
      <c r="D1275" s="399"/>
      <c r="E1275" s="400"/>
      <c r="F1275" s="401"/>
      <c r="G1275" s="752"/>
      <c r="H1275" s="400"/>
      <c r="I1275" s="400"/>
      <c r="J1275" s="400"/>
      <c r="K1275" s="400"/>
      <c r="L1275" s="400"/>
      <c r="M1275" s="400"/>
      <c r="N1275" s="400"/>
      <c r="O1275" s="400"/>
      <c r="P1275" s="400"/>
      <c r="Q1275" s="400"/>
      <c r="R1275" s="400"/>
      <c r="S1275" s="400"/>
      <c r="T1275" s="400"/>
      <c r="U1275" s="400"/>
      <c r="V1275" s="400"/>
      <c r="W1275" s="400"/>
      <c r="X1275" s="400"/>
      <c r="Y1275" s="400"/>
      <c r="Z1275" s="400"/>
      <c r="AA1275" s="400"/>
      <c r="AB1275" s="400"/>
      <c r="AC1275" s="400"/>
      <c r="AD1275" s="400"/>
      <c r="AE1275" s="400"/>
      <c r="AF1275" s="400"/>
      <c r="AG1275" s="400"/>
      <c r="AH1275" s="400"/>
      <c r="AI1275" s="400"/>
      <c r="AJ1275" s="400"/>
      <c r="AK1275" s="400"/>
      <c r="AL1275" s="400"/>
      <c r="AM1275" s="400"/>
      <c r="AN1275" s="402"/>
      <c r="AO1275" s="402"/>
      <c r="AP1275" s="368" t="s">
        <v>11249</v>
      </c>
      <c r="AQ1275" s="446"/>
      <c r="AR1275" s="447"/>
      <c r="AS1275" s="404"/>
      <c r="AT1275" s="404"/>
      <c r="AU1275" s="404"/>
      <c r="AV1275" s="404"/>
      <c r="AW1275" s="404"/>
      <c r="AX1275" s="404"/>
      <c r="AY1275" s="404"/>
      <c r="AZ1275" s="404"/>
      <c r="BA1275" s="404"/>
      <c r="BB1275" s="404"/>
      <c r="BC1275" s="404"/>
      <c r="BD1275" s="404"/>
    </row>
    <row r="1276" spans="1:56" ht="26.25" customHeight="1">
      <c r="A1276" s="399"/>
      <c r="B1276" s="399"/>
      <c r="C1276" s="399"/>
      <c r="D1276" s="399"/>
      <c r="E1276" s="400"/>
      <c r="F1276" s="401"/>
      <c r="G1276" s="752"/>
      <c r="H1276" s="400"/>
      <c r="I1276" s="400"/>
      <c r="J1276" s="400"/>
      <c r="K1276" s="400"/>
      <c r="L1276" s="400"/>
      <c r="M1276" s="400"/>
      <c r="N1276" s="400"/>
      <c r="O1276" s="400"/>
      <c r="P1276" s="400"/>
      <c r="Q1276" s="400"/>
      <c r="R1276" s="400"/>
      <c r="S1276" s="400"/>
      <c r="T1276" s="400"/>
      <c r="U1276" s="400"/>
      <c r="V1276" s="400"/>
      <c r="W1276" s="400"/>
      <c r="X1276" s="400"/>
      <c r="Y1276" s="400"/>
      <c r="Z1276" s="400"/>
      <c r="AA1276" s="400"/>
      <c r="AB1276" s="400"/>
      <c r="AC1276" s="400"/>
      <c r="AD1276" s="400"/>
      <c r="AE1276" s="400"/>
      <c r="AF1276" s="400"/>
      <c r="AG1276" s="400"/>
      <c r="AH1276" s="400"/>
      <c r="AI1276" s="400"/>
      <c r="AJ1276" s="400"/>
      <c r="AK1276" s="400"/>
      <c r="AL1276" s="400"/>
      <c r="AM1276" s="400"/>
      <c r="AN1276" s="402"/>
      <c r="AO1276" s="402"/>
      <c r="AP1276" s="368" t="s">
        <v>11249</v>
      </c>
      <c r="AQ1276" s="446"/>
      <c r="AR1276" s="447"/>
      <c r="AS1276" s="404"/>
      <c r="AT1276" s="404"/>
      <c r="AU1276" s="404"/>
      <c r="AV1276" s="404"/>
      <c r="AW1276" s="404"/>
      <c r="AX1276" s="404"/>
      <c r="AY1276" s="404"/>
      <c r="AZ1276" s="404"/>
      <c r="BA1276" s="404"/>
      <c r="BB1276" s="404"/>
      <c r="BC1276" s="404"/>
      <c r="BD1276" s="404"/>
    </row>
    <row r="1277" spans="1:56" ht="26.25" customHeight="1">
      <c r="A1277" s="399"/>
      <c r="B1277" s="399"/>
      <c r="C1277" s="399"/>
      <c r="D1277" s="399"/>
      <c r="E1277" s="400"/>
      <c r="F1277" s="401"/>
      <c r="G1277" s="752"/>
      <c r="H1277" s="400"/>
      <c r="I1277" s="400"/>
      <c r="J1277" s="400"/>
      <c r="K1277" s="400"/>
      <c r="L1277" s="400"/>
      <c r="M1277" s="400"/>
      <c r="N1277" s="400"/>
      <c r="O1277" s="400"/>
      <c r="P1277" s="400"/>
      <c r="Q1277" s="400"/>
      <c r="R1277" s="400"/>
      <c r="S1277" s="400"/>
      <c r="T1277" s="400"/>
      <c r="U1277" s="400"/>
      <c r="V1277" s="400"/>
      <c r="W1277" s="400"/>
      <c r="X1277" s="400"/>
      <c r="Y1277" s="400"/>
      <c r="Z1277" s="400"/>
      <c r="AA1277" s="400"/>
      <c r="AB1277" s="400"/>
      <c r="AC1277" s="400"/>
      <c r="AD1277" s="400"/>
      <c r="AE1277" s="400"/>
      <c r="AF1277" s="400"/>
      <c r="AG1277" s="400"/>
      <c r="AH1277" s="400"/>
      <c r="AI1277" s="400"/>
      <c r="AJ1277" s="400"/>
      <c r="AK1277" s="400"/>
      <c r="AL1277" s="400"/>
      <c r="AM1277" s="400"/>
      <c r="AN1277" s="402"/>
      <c r="AO1277" s="402"/>
      <c r="AP1277" s="368" t="s">
        <v>11249</v>
      </c>
      <c r="AQ1277" s="446"/>
      <c r="AR1277" s="447"/>
      <c r="AS1277" s="404"/>
      <c r="AT1277" s="404"/>
      <c r="AU1277" s="404"/>
      <c r="AV1277" s="404"/>
      <c r="AW1277" s="404"/>
      <c r="AX1277" s="404"/>
      <c r="AY1277" s="404"/>
      <c r="AZ1277" s="404"/>
      <c r="BA1277" s="404"/>
      <c r="BB1277" s="404"/>
      <c r="BC1277" s="404"/>
      <c r="BD1277" s="404"/>
    </row>
    <row r="1278" spans="1:56" ht="26.25" customHeight="1">
      <c r="A1278" s="399"/>
      <c r="B1278" s="399"/>
      <c r="C1278" s="399"/>
      <c r="D1278" s="399"/>
      <c r="E1278" s="400"/>
      <c r="F1278" s="401"/>
      <c r="G1278" s="752"/>
      <c r="H1278" s="400"/>
      <c r="I1278" s="400"/>
      <c r="J1278" s="400"/>
      <c r="K1278" s="400"/>
      <c r="L1278" s="400"/>
      <c r="M1278" s="400"/>
      <c r="N1278" s="400"/>
      <c r="O1278" s="400"/>
      <c r="P1278" s="400"/>
      <c r="Q1278" s="400"/>
      <c r="R1278" s="400"/>
      <c r="S1278" s="400"/>
      <c r="T1278" s="400"/>
      <c r="U1278" s="400"/>
      <c r="V1278" s="400"/>
      <c r="W1278" s="400"/>
      <c r="X1278" s="400"/>
      <c r="Y1278" s="400"/>
      <c r="Z1278" s="400"/>
      <c r="AA1278" s="400"/>
      <c r="AB1278" s="400"/>
      <c r="AC1278" s="400"/>
      <c r="AD1278" s="400"/>
      <c r="AE1278" s="400"/>
      <c r="AF1278" s="400"/>
      <c r="AG1278" s="400"/>
      <c r="AH1278" s="400"/>
      <c r="AI1278" s="400"/>
      <c r="AJ1278" s="400"/>
      <c r="AK1278" s="400"/>
      <c r="AL1278" s="400"/>
      <c r="AM1278" s="400"/>
      <c r="AN1278" s="402"/>
      <c r="AO1278" s="402"/>
      <c r="AP1278" s="368" t="s">
        <v>11249</v>
      </c>
      <c r="AQ1278" s="446"/>
      <c r="AR1278" s="447"/>
      <c r="AS1278" s="404"/>
      <c r="AT1278" s="404"/>
      <c r="AU1278" s="404"/>
      <c r="AV1278" s="404"/>
      <c r="AW1278" s="404"/>
      <c r="AX1278" s="404"/>
      <c r="AY1278" s="404"/>
      <c r="AZ1278" s="404"/>
      <c r="BA1278" s="404"/>
      <c r="BB1278" s="404"/>
      <c r="BC1278" s="404"/>
      <c r="BD1278" s="404"/>
    </row>
    <row r="1279" spans="1:56" ht="26.25" customHeight="1">
      <c r="A1279" s="399"/>
      <c r="B1279" s="399"/>
      <c r="C1279" s="399"/>
      <c r="D1279" s="399"/>
      <c r="E1279" s="400"/>
      <c r="F1279" s="401"/>
      <c r="G1279" s="752"/>
      <c r="H1279" s="400"/>
      <c r="I1279" s="400"/>
      <c r="J1279" s="400"/>
      <c r="K1279" s="400"/>
      <c r="L1279" s="400"/>
      <c r="M1279" s="400"/>
      <c r="N1279" s="400"/>
      <c r="O1279" s="400"/>
      <c r="P1279" s="400"/>
      <c r="Q1279" s="400"/>
      <c r="R1279" s="400"/>
      <c r="S1279" s="400"/>
      <c r="T1279" s="400"/>
      <c r="U1279" s="400"/>
      <c r="V1279" s="400"/>
      <c r="W1279" s="400"/>
      <c r="X1279" s="400"/>
      <c r="Y1279" s="400"/>
      <c r="Z1279" s="400"/>
      <c r="AA1279" s="400"/>
      <c r="AB1279" s="400"/>
      <c r="AC1279" s="400"/>
      <c r="AD1279" s="400"/>
      <c r="AE1279" s="400"/>
      <c r="AF1279" s="400"/>
      <c r="AG1279" s="400"/>
      <c r="AH1279" s="400"/>
      <c r="AI1279" s="400"/>
      <c r="AJ1279" s="400"/>
      <c r="AK1279" s="400"/>
      <c r="AL1279" s="400"/>
      <c r="AM1279" s="400"/>
      <c r="AN1279" s="402"/>
      <c r="AO1279" s="402"/>
      <c r="AP1279" s="368" t="s">
        <v>11249</v>
      </c>
      <c r="AQ1279" s="446"/>
      <c r="AR1279" s="447"/>
      <c r="AS1279" s="404"/>
      <c r="AT1279" s="404"/>
      <c r="AU1279" s="404"/>
      <c r="AV1279" s="404"/>
      <c r="AW1279" s="404"/>
      <c r="AX1279" s="404"/>
      <c r="AY1279" s="404"/>
      <c r="AZ1279" s="404"/>
      <c r="BA1279" s="404"/>
      <c r="BB1279" s="404"/>
      <c r="BC1279" s="404"/>
      <c r="BD1279" s="404"/>
    </row>
    <row r="1280" spans="1:56" ht="26.25" customHeight="1">
      <c r="A1280" s="399"/>
      <c r="B1280" s="399"/>
      <c r="C1280" s="399"/>
      <c r="D1280" s="399"/>
      <c r="E1280" s="400"/>
      <c r="F1280" s="401"/>
      <c r="G1280" s="752"/>
      <c r="H1280" s="400"/>
      <c r="I1280" s="400"/>
      <c r="J1280" s="400"/>
      <c r="K1280" s="400"/>
      <c r="L1280" s="400"/>
      <c r="M1280" s="400"/>
      <c r="N1280" s="400"/>
      <c r="O1280" s="400"/>
      <c r="P1280" s="400"/>
      <c r="Q1280" s="400"/>
      <c r="R1280" s="400"/>
      <c r="S1280" s="400"/>
      <c r="T1280" s="400"/>
      <c r="U1280" s="400"/>
      <c r="V1280" s="400"/>
      <c r="W1280" s="400"/>
      <c r="X1280" s="400"/>
      <c r="Y1280" s="400"/>
      <c r="Z1280" s="400"/>
      <c r="AA1280" s="400"/>
      <c r="AB1280" s="400"/>
      <c r="AC1280" s="400"/>
      <c r="AD1280" s="400"/>
      <c r="AE1280" s="400"/>
      <c r="AF1280" s="400"/>
      <c r="AG1280" s="400"/>
      <c r="AH1280" s="400"/>
      <c r="AI1280" s="400"/>
      <c r="AJ1280" s="400"/>
      <c r="AK1280" s="400"/>
      <c r="AL1280" s="400"/>
      <c r="AM1280" s="400"/>
      <c r="AN1280" s="402"/>
      <c r="AO1280" s="402"/>
      <c r="AP1280" s="368" t="s">
        <v>11249</v>
      </c>
      <c r="AQ1280" s="446"/>
      <c r="AR1280" s="447"/>
      <c r="AS1280" s="404"/>
      <c r="AT1280" s="404"/>
      <c r="AU1280" s="404"/>
      <c r="AV1280" s="404"/>
      <c r="AW1280" s="404"/>
      <c r="AX1280" s="404"/>
      <c r="AY1280" s="404"/>
      <c r="AZ1280" s="404"/>
      <c r="BA1280" s="404"/>
      <c r="BB1280" s="404"/>
      <c r="BC1280" s="404"/>
      <c r="BD1280" s="404"/>
    </row>
    <row r="1281" spans="1:56" ht="26.25" customHeight="1">
      <c r="A1281" s="399"/>
      <c r="B1281" s="399"/>
      <c r="C1281" s="399"/>
      <c r="D1281" s="399"/>
      <c r="E1281" s="400"/>
      <c r="F1281" s="401"/>
      <c r="G1281" s="752"/>
      <c r="H1281" s="400"/>
      <c r="I1281" s="400"/>
      <c r="J1281" s="400"/>
      <c r="K1281" s="400"/>
      <c r="L1281" s="400"/>
      <c r="M1281" s="400"/>
      <c r="N1281" s="400"/>
      <c r="O1281" s="400"/>
      <c r="P1281" s="400"/>
      <c r="Q1281" s="400"/>
      <c r="R1281" s="400"/>
      <c r="S1281" s="400"/>
      <c r="T1281" s="400"/>
      <c r="U1281" s="400"/>
      <c r="V1281" s="400"/>
      <c r="W1281" s="400"/>
      <c r="X1281" s="400"/>
      <c r="Y1281" s="400"/>
      <c r="Z1281" s="400"/>
      <c r="AA1281" s="400"/>
      <c r="AB1281" s="400"/>
      <c r="AC1281" s="400"/>
      <c r="AD1281" s="400"/>
      <c r="AE1281" s="400"/>
      <c r="AF1281" s="400"/>
      <c r="AG1281" s="400"/>
      <c r="AH1281" s="400"/>
      <c r="AI1281" s="400"/>
      <c r="AJ1281" s="400"/>
      <c r="AK1281" s="400"/>
      <c r="AL1281" s="400"/>
      <c r="AM1281" s="400"/>
      <c r="AN1281" s="402"/>
      <c r="AO1281" s="402"/>
      <c r="AP1281" s="368" t="s">
        <v>11249</v>
      </c>
      <c r="AQ1281" s="446"/>
      <c r="AR1281" s="447"/>
      <c r="AS1281" s="404"/>
      <c r="AT1281" s="404"/>
      <c r="AU1281" s="404"/>
      <c r="AV1281" s="404"/>
      <c r="AW1281" s="404"/>
      <c r="AX1281" s="404"/>
      <c r="AY1281" s="404"/>
      <c r="AZ1281" s="404"/>
      <c r="BA1281" s="404"/>
      <c r="BB1281" s="404"/>
      <c r="BC1281" s="404"/>
      <c r="BD1281" s="404"/>
    </row>
    <row r="1282" spans="1:56" ht="26.25" customHeight="1">
      <c r="A1282" s="399"/>
      <c r="B1282" s="399"/>
      <c r="C1282" s="399"/>
      <c r="D1282" s="399"/>
      <c r="E1282" s="400"/>
      <c r="F1282" s="401"/>
      <c r="G1282" s="752"/>
      <c r="H1282" s="400"/>
      <c r="I1282" s="400"/>
      <c r="J1282" s="400"/>
      <c r="K1282" s="400"/>
      <c r="L1282" s="400"/>
      <c r="M1282" s="400"/>
      <c r="N1282" s="400"/>
      <c r="O1282" s="400"/>
      <c r="P1282" s="400"/>
      <c r="Q1282" s="400"/>
      <c r="R1282" s="400"/>
      <c r="S1282" s="400"/>
      <c r="T1282" s="400"/>
      <c r="U1282" s="400"/>
      <c r="V1282" s="400"/>
      <c r="W1282" s="400"/>
      <c r="X1282" s="400"/>
      <c r="Y1282" s="400"/>
      <c r="Z1282" s="400"/>
      <c r="AA1282" s="400"/>
      <c r="AB1282" s="400"/>
      <c r="AC1282" s="400"/>
      <c r="AD1282" s="400"/>
      <c r="AE1282" s="400"/>
      <c r="AF1282" s="400"/>
      <c r="AG1282" s="400"/>
      <c r="AH1282" s="400"/>
      <c r="AI1282" s="400"/>
      <c r="AJ1282" s="400"/>
      <c r="AK1282" s="400"/>
      <c r="AL1282" s="400"/>
      <c r="AM1282" s="400"/>
      <c r="AN1282" s="402"/>
      <c r="AO1282" s="402"/>
      <c r="AP1282" s="368" t="s">
        <v>11249</v>
      </c>
      <c r="AQ1282" s="446"/>
      <c r="AR1282" s="447"/>
      <c r="AS1282" s="404"/>
      <c r="AT1282" s="404"/>
      <c r="AU1282" s="404"/>
      <c r="AV1282" s="404"/>
      <c r="AW1282" s="404"/>
      <c r="AX1282" s="404"/>
      <c r="AY1282" s="404"/>
      <c r="AZ1282" s="404"/>
      <c r="BA1282" s="404"/>
      <c r="BB1282" s="404"/>
      <c r="BC1282" s="404"/>
      <c r="BD1282" s="404"/>
    </row>
    <row r="1283" spans="1:56" ht="26.25" customHeight="1">
      <c r="A1283" s="399"/>
      <c r="B1283" s="399"/>
      <c r="C1283" s="399"/>
      <c r="D1283" s="399"/>
      <c r="E1283" s="400"/>
      <c r="F1283" s="401"/>
      <c r="G1283" s="752"/>
      <c r="H1283" s="400"/>
      <c r="I1283" s="400"/>
      <c r="J1283" s="400"/>
      <c r="K1283" s="400"/>
      <c r="L1283" s="400"/>
      <c r="M1283" s="400"/>
      <c r="N1283" s="400"/>
      <c r="O1283" s="400"/>
      <c r="P1283" s="400"/>
      <c r="Q1283" s="400"/>
      <c r="R1283" s="400"/>
      <c r="S1283" s="400"/>
      <c r="T1283" s="400"/>
      <c r="U1283" s="400"/>
      <c r="V1283" s="400"/>
      <c r="W1283" s="400"/>
      <c r="X1283" s="400"/>
      <c r="Y1283" s="400"/>
      <c r="Z1283" s="400"/>
      <c r="AA1283" s="400"/>
      <c r="AB1283" s="400"/>
      <c r="AC1283" s="400"/>
      <c r="AD1283" s="400"/>
      <c r="AE1283" s="400"/>
      <c r="AF1283" s="400"/>
      <c r="AG1283" s="400"/>
      <c r="AH1283" s="400"/>
      <c r="AI1283" s="400"/>
      <c r="AJ1283" s="400"/>
      <c r="AK1283" s="400"/>
      <c r="AL1283" s="400"/>
      <c r="AM1283" s="400"/>
      <c r="AN1283" s="402"/>
      <c r="AO1283" s="402"/>
      <c r="AP1283" s="368" t="s">
        <v>11249</v>
      </c>
      <c r="AQ1283" s="446"/>
      <c r="AR1283" s="447"/>
      <c r="AS1283" s="404"/>
      <c r="AT1283" s="404"/>
      <c r="AU1283" s="404"/>
      <c r="AV1283" s="404"/>
      <c r="AW1283" s="404"/>
      <c r="AX1283" s="404"/>
      <c r="AY1283" s="404"/>
      <c r="AZ1283" s="404"/>
      <c r="BA1283" s="404"/>
      <c r="BB1283" s="404"/>
      <c r="BC1283" s="404"/>
      <c r="BD1283" s="404"/>
    </row>
    <row r="1284" spans="1:56" ht="26.25" customHeight="1">
      <c r="A1284" s="399"/>
      <c r="B1284" s="399"/>
      <c r="C1284" s="399"/>
      <c r="D1284" s="399"/>
      <c r="E1284" s="400"/>
      <c r="F1284" s="401"/>
      <c r="G1284" s="752"/>
      <c r="H1284" s="400"/>
      <c r="I1284" s="400"/>
      <c r="J1284" s="400"/>
      <c r="K1284" s="400"/>
      <c r="L1284" s="400"/>
      <c r="M1284" s="400"/>
      <c r="N1284" s="400"/>
      <c r="O1284" s="400"/>
      <c r="P1284" s="400"/>
      <c r="Q1284" s="400"/>
      <c r="R1284" s="400"/>
      <c r="S1284" s="400"/>
      <c r="T1284" s="400"/>
      <c r="U1284" s="400"/>
      <c r="V1284" s="400"/>
      <c r="W1284" s="400"/>
      <c r="X1284" s="400"/>
      <c r="Y1284" s="400"/>
      <c r="Z1284" s="400"/>
      <c r="AA1284" s="400"/>
      <c r="AB1284" s="400"/>
      <c r="AC1284" s="400"/>
      <c r="AD1284" s="400"/>
      <c r="AE1284" s="400"/>
      <c r="AF1284" s="400"/>
      <c r="AG1284" s="400"/>
      <c r="AH1284" s="400"/>
      <c r="AI1284" s="400"/>
      <c r="AJ1284" s="400"/>
      <c r="AK1284" s="400"/>
      <c r="AL1284" s="400"/>
      <c r="AM1284" s="400"/>
      <c r="AN1284" s="402"/>
      <c r="AO1284" s="402"/>
      <c r="AP1284" s="368" t="s">
        <v>11249</v>
      </c>
      <c r="AQ1284" s="446"/>
      <c r="AR1284" s="447"/>
      <c r="AS1284" s="404"/>
      <c r="AT1284" s="404"/>
      <c r="AU1284" s="404"/>
      <c r="AV1284" s="404"/>
      <c r="AW1284" s="404"/>
      <c r="AX1284" s="404"/>
      <c r="AY1284" s="404"/>
      <c r="AZ1284" s="404"/>
      <c r="BA1284" s="404"/>
      <c r="BB1284" s="404"/>
      <c r="BC1284" s="404"/>
      <c r="BD1284" s="404"/>
    </row>
    <row r="1285" spans="1:56" ht="26.25" customHeight="1">
      <c r="A1285" s="399"/>
      <c r="B1285" s="399"/>
      <c r="C1285" s="399"/>
      <c r="D1285" s="399"/>
      <c r="E1285" s="400"/>
      <c r="F1285" s="401"/>
      <c r="G1285" s="752"/>
      <c r="H1285" s="400"/>
      <c r="I1285" s="400"/>
      <c r="J1285" s="400"/>
      <c r="K1285" s="400"/>
      <c r="L1285" s="400"/>
      <c r="M1285" s="400"/>
      <c r="N1285" s="400"/>
      <c r="O1285" s="400"/>
      <c r="P1285" s="400"/>
      <c r="Q1285" s="400"/>
      <c r="R1285" s="400"/>
      <c r="S1285" s="400"/>
      <c r="T1285" s="400"/>
      <c r="U1285" s="400"/>
      <c r="V1285" s="400"/>
      <c r="W1285" s="400"/>
      <c r="X1285" s="400"/>
      <c r="Y1285" s="400"/>
      <c r="Z1285" s="400"/>
      <c r="AA1285" s="400"/>
      <c r="AB1285" s="400"/>
      <c r="AC1285" s="400"/>
      <c r="AD1285" s="400"/>
      <c r="AE1285" s="400"/>
      <c r="AF1285" s="400"/>
      <c r="AG1285" s="400"/>
      <c r="AH1285" s="400"/>
      <c r="AI1285" s="400"/>
      <c r="AJ1285" s="400"/>
      <c r="AK1285" s="400"/>
      <c r="AL1285" s="400"/>
      <c r="AM1285" s="400"/>
      <c r="AN1285" s="402"/>
      <c r="AO1285" s="402"/>
      <c r="AP1285" s="368" t="s">
        <v>11249</v>
      </c>
      <c r="AQ1285" s="446"/>
      <c r="AR1285" s="447"/>
      <c r="AS1285" s="404"/>
      <c r="AT1285" s="404"/>
      <c r="AU1285" s="404"/>
      <c r="AV1285" s="404"/>
      <c r="AW1285" s="404"/>
      <c r="AX1285" s="404"/>
      <c r="AY1285" s="404"/>
      <c r="AZ1285" s="404"/>
      <c r="BA1285" s="404"/>
      <c r="BB1285" s="404"/>
      <c r="BC1285" s="404"/>
      <c r="BD1285" s="404"/>
    </row>
    <row r="1286" spans="1:56" ht="26.25" customHeight="1">
      <c r="A1286" s="399"/>
      <c r="B1286" s="399"/>
      <c r="C1286" s="399"/>
      <c r="D1286" s="399"/>
      <c r="E1286" s="400"/>
      <c r="F1286" s="401"/>
      <c r="G1286" s="752"/>
      <c r="H1286" s="400"/>
      <c r="I1286" s="400"/>
      <c r="J1286" s="400"/>
      <c r="K1286" s="400"/>
      <c r="L1286" s="400"/>
      <c r="M1286" s="400"/>
      <c r="N1286" s="400"/>
      <c r="O1286" s="400"/>
      <c r="P1286" s="400"/>
      <c r="Q1286" s="400"/>
      <c r="R1286" s="400"/>
      <c r="S1286" s="400"/>
      <c r="T1286" s="400"/>
      <c r="U1286" s="400"/>
      <c r="V1286" s="400"/>
      <c r="W1286" s="400"/>
      <c r="X1286" s="400"/>
      <c r="Y1286" s="400"/>
      <c r="Z1286" s="400"/>
      <c r="AA1286" s="400"/>
      <c r="AB1286" s="400"/>
      <c r="AC1286" s="400"/>
      <c r="AD1286" s="400"/>
      <c r="AE1286" s="400"/>
      <c r="AF1286" s="400"/>
      <c r="AG1286" s="400"/>
      <c r="AH1286" s="400"/>
      <c r="AI1286" s="400"/>
      <c r="AJ1286" s="400"/>
      <c r="AK1286" s="400"/>
      <c r="AL1286" s="400"/>
      <c r="AM1286" s="400"/>
      <c r="AN1286" s="402"/>
      <c r="AO1286" s="402"/>
      <c r="AP1286" s="368" t="s">
        <v>11249</v>
      </c>
      <c r="AQ1286" s="446"/>
      <c r="AR1286" s="447"/>
      <c r="AS1286" s="404"/>
      <c r="AT1286" s="404"/>
      <c r="AU1286" s="404"/>
      <c r="AV1286" s="404"/>
      <c r="AW1286" s="404"/>
      <c r="AX1286" s="404"/>
      <c r="AY1286" s="404"/>
      <c r="AZ1286" s="404"/>
      <c r="BA1286" s="404"/>
      <c r="BB1286" s="404"/>
      <c r="BC1286" s="404"/>
      <c r="BD1286" s="404"/>
    </row>
    <row r="1287" spans="1:56" ht="26.25" customHeight="1">
      <c r="A1287" s="399"/>
      <c r="B1287" s="399"/>
      <c r="C1287" s="399"/>
      <c r="D1287" s="399"/>
      <c r="E1287" s="400"/>
      <c r="F1287" s="401"/>
      <c r="G1287" s="752"/>
      <c r="H1287" s="400"/>
      <c r="I1287" s="400"/>
      <c r="J1287" s="400"/>
      <c r="K1287" s="400"/>
      <c r="L1287" s="400"/>
      <c r="M1287" s="400"/>
      <c r="N1287" s="400"/>
      <c r="O1287" s="400"/>
      <c r="P1287" s="400"/>
      <c r="Q1287" s="400"/>
      <c r="R1287" s="400"/>
      <c r="S1287" s="400"/>
      <c r="T1287" s="400"/>
      <c r="U1287" s="400"/>
      <c r="V1287" s="400"/>
      <c r="W1287" s="400"/>
      <c r="X1287" s="400"/>
      <c r="Y1287" s="400"/>
      <c r="Z1287" s="400"/>
      <c r="AA1287" s="400"/>
      <c r="AB1287" s="400"/>
      <c r="AC1287" s="400"/>
      <c r="AD1287" s="400"/>
      <c r="AE1287" s="400"/>
      <c r="AF1287" s="400"/>
      <c r="AG1287" s="400"/>
      <c r="AH1287" s="400"/>
      <c r="AI1287" s="400"/>
      <c r="AJ1287" s="400"/>
      <c r="AK1287" s="400"/>
      <c r="AL1287" s="400"/>
      <c r="AM1287" s="400"/>
      <c r="AN1287" s="402"/>
      <c r="AO1287" s="402"/>
      <c r="AP1287" s="368" t="s">
        <v>11249</v>
      </c>
      <c r="AQ1287" s="446"/>
      <c r="AR1287" s="447"/>
      <c r="AS1287" s="404"/>
      <c r="AT1287" s="404"/>
      <c r="AU1287" s="404"/>
      <c r="AV1287" s="404"/>
      <c r="AW1287" s="404"/>
      <c r="AX1287" s="404"/>
      <c r="AY1287" s="404"/>
      <c r="AZ1287" s="404"/>
      <c r="BA1287" s="404"/>
      <c r="BB1287" s="404"/>
      <c r="BC1287" s="404"/>
      <c r="BD1287" s="404"/>
    </row>
    <row r="1288" spans="1:56" ht="26.25" customHeight="1">
      <c r="A1288" s="399"/>
      <c r="B1288" s="399"/>
      <c r="C1288" s="399"/>
      <c r="D1288" s="399"/>
      <c r="E1288" s="400"/>
      <c r="F1288" s="401"/>
      <c r="G1288" s="752"/>
      <c r="H1288" s="400"/>
      <c r="I1288" s="400"/>
      <c r="J1288" s="400"/>
      <c r="K1288" s="400"/>
      <c r="L1288" s="400"/>
      <c r="M1288" s="400"/>
      <c r="N1288" s="400"/>
      <c r="O1288" s="400"/>
      <c r="P1288" s="400"/>
      <c r="Q1288" s="400"/>
      <c r="R1288" s="400"/>
      <c r="S1288" s="400"/>
      <c r="T1288" s="400"/>
      <c r="U1288" s="400"/>
      <c r="V1288" s="400"/>
      <c r="W1288" s="400"/>
      <c r="X1288" s="400"/>
      <c r="Y1288" s="400"/>
      <c r="Z1288" s="400"/>
      <c r="AA1288" s="400"/>
      <c r="AB1288" s="400"/>
      <c r="AC1288" s="400"/>
      <c r="AD1288" s="400"/>
      <c r="AE1288" s="400"/>
      <c r="AF1288" s="400"/>
      <c r="AG1288" s="400"/>
      <c r="AH1288" s="400"/>
      <c r="AI1288" s="400"/>
      <c r="AJ1288" s="400"/>
      <c r="AK1288" s="400"/>
      <c r="AL1288" s="400"/>
      <c r="AM1288" s="400"/>
      <c r="AN1288" s="402"/>
      <c r="AO1288" s="402"/>
      <c r="AP1288" s="368" t="s">
        <v>11249</v>
      </c>
      <c r="AQ1288" s="446"/>
      <c r="AR1288" s="447"/>
      <c r="AS1288" s="404"/>
      <c r="AT1288" s="404"/>
      <c r="AU1288" s="404"/>
      <c r="AV1288" s="404"/>
      <c r="AW1288" s="404"/>
      <c r="AX1288" s="404"/>
      <c r="AY1288" s="404"/>
      <c r="AZ1288" s="404"/>
      <c r="BA1288" s="404"/>
      <c r="BB1288" s="404"/>
      <c r="BC1288" s="404"/>
      <c r="BD1288" s="404"/>
    </row>
    <row r="1289" spans="1:56" ht="26.25" customHeight="1">
      <c r="A1289" s="399"/>
      <c r="B1289" s="399"/>
      <c r="C1289" s="399"/>
      <c r="D1289" s="399"/>
      <c r="E1289" s="400"/>
      <c r="F1289" s="401"/>
      <c r="G1289" s="752"/>
      <c r="H1289" s="400"/>
      <c r="I1289" s="400"/>
      <c r="J1289" s="400"/>
      <c r="K1289" s="400"/>
      <c r="L1289" s="400"/>
      <c r="M1289" s="400"/>
      <c r="N1289" s="400"/>
      <c r="O1289" s="400"/>
      <c r="P1289" s="400"/>
      <c r="Q1289" s="400"/>
      <c r="R1289" s="400"/>
      <c r="S1289" s="400"/>
      <c r="T1289" s="400"/>
      <c r="U1289" s="400"/>
      <c r="V1289" s="400"/>
      <c r="W1289" s="400"/>
      <c r="X1289" s="400"/>
      <c r="Y1289" s="400"/>
      <c r="Z1289" s="400"/>
      <c r="AA1289" s="400"/>
      <c r="AB1289" s="400"/>
      <c r="AC1289" s="400"/>
      <c r="AD1289" s="400"/>
      <c r="AE1289" s="400"/>
      <c r="AF1289" s="400"/>
      <c r="AG1289" s="400"/>
      <c r="AH1289" s="400"/>
      <c r="AI1289" s="400"/>
      <c r="AJ1289" s="400"/>
      <c r="AK1289" s="400"/>
      <c r="AL1289" s="400"/>
      <c r="AM1289" s="400"/>
      <c r="AN1289" s="402"/>
      <c r="AO1289" s="402"/>
      <c r="AP1289" s="368" t="s">
        <v>11249</v>
      </c>
      <c r="AQ1289" s="446"/>
      <c r="AR1289" s="447"/>
      <c r="AS1289" s="404"/>
      <c r="AT1289" s="404"/>
      <c r="AU1289" s="404"/>
      <c r="AV1289" s="404"/>
      <c r="AW1289" s="404"/>
      <c r="AX1289" s="404"/>
      <c r="AY1289" s="404"/>
      <c r="AZ1289" s="404"/>
      <c r="BA1289" s="404"/>
      <c r="BB1289" s="404"/>
      <c r="BC1289" s="404"/>
      <c r="BD1289" s="404"/>
    </row>
    <row r="1290" spans="1:56" ht="26.25" customHeight="1">
      <c r="A1290" s="399"/>
      <c r="B1290" s="399"/>
      <c r="C1290" s="399"/>
      <c r="D1290" s="399"/>
      <c r="E1290" s="400"/>
      <c r="F1290" s="401"/>
      <c r="G1290" s="752"/>
      <c r="H1290" s="400"/>
      <c r="I1290" s="400"/>
      <c r="J1290" s="400"/>
      <c r="K1290" s="400"/>
      <c r="L1290" s="400"/>
      <c r="M1290" s="400"/>
      <c r="N1290" s="400"/>
      <c r="O1290" s="400"/>
      <c r="P1290" s="400"/>
      <c r="Q1290" s="400"/>
      <c r="R1290" s="400"/>
      <c r="S1290" s="400"/>
      <c r="T1290" s="400"/>
      <c r="U1290" s="400"/>
      <c r="V1290" s="400"/>
      <c r="W1290" s="400"/>
      <c r="X1290" s="400"/>
      <c r="Y1290" s="400"/>
      <c r="Z1290" s="400"/>
      <c r="AA1290" s="400"/>
      <c r="AB1290" s="400"/>
      <c r="AC1290" s="400"/>
      <c r="AD1290" s="400"/>
      <c r="AE1290" s="400"/>
      <c r="AF1290" s="400"/>
      <c r="AG1290" s="400"/>
      <c r="AH1290" s="400"/>
      <c r="AI1290" s="400"/>
      <c r="AJ1290" s="400"/>
      <c r="AK1290" s="400"/>
      <c r="AL1290" s="400"/>
      <c r="AM1290" s="400"/>
      <c r="AN1290" s="402"/>
      <c r="AO1290" s="402"/>
      <c r="AP1290" s="368" t="s">
        <v>11249</v>
      </c>
      <c r="AQ1290" s="446"/>
      <c r="AR1290" s="447"/>
      <c r="AS1290" s="404"/>
      <c r="AT1290" s="404"/>
      <c r="AU1290" s="404"/>
      <c r="AV1290" s="404"/>
      <c r="AW1290" s="404"/>
      <c r="AX1290" s="404"/>
      <c r="AY1290" s="404"/>
      <c r="AZ1290" s="404"/>
      <c r="BA1290" s="404"/>
      <c r="BB1290" s="404"/>
      <c r="BC1290" s="404"/>
      <c r="BD1290" s="404"/>
    </row>
    <row r="1291" spans="1:56" ht="26.25" customHeight="1">
      <c r="A1291" s="399"/>
      <c r="B1291" s="399"/>
      <c r="C1291" s="399"/>
      <c r="D1291" s="399"/>
      <c r="E1291" s="400"/>
      <c r="F1291" s="401"/>
      <c r="G1291" s="752"/>
      <c r="H1291" s="400"/>
      <c r="I1291" s="400"/>
      <c r="J1291" s="400"/>
      <c r="K1291" s="400"/>
      <c r="L1291" s="400"/>
      <c r="M1291" s="400"/>
      <c r="N1291" s="400"/>
      <c r="O1291" s="400"/>
      <c r="P1291" s="400"/>
      <c r="Q1291" s="400"/>
      <c r="R1291" s="400"/>
      <c r="S1291" s="400"/>
      <c r="T1291" s="400"/>
      <c r="U1291" s="400"/>
      <c r="V1291" s="400"/>
      <c r="W1291" s="400"/>
      <c r="X1291" s="400"/>
      <c r="Y1291" s="400"/>
      <c r="Z1291" s="400"/>
      <c r="AA1291" s="400"/>
      <c r="AB1291" s="400"/>
      <c r="AC1291" s="400"/>
      <c r="AD1291" s="400"/>
      <c r="AE1291" s="400"/>
      <c r="AF1291" s="400"/>
      <c r="AG1291" s="400"/>
      <c r="AH1291" s="400"/>
      <c r="AI1291" s="400"/>
      <c r="AJ1291" s="400"/>
      <c r="AK1291" s="400"/>
      <c r="AL1291" s="400"/>
      <c r="AM1291" s="400"/>
      <c r="AN1291" s="402"/>
      <c r="AO1291" s="402"/>
      <c r="AP1291" s="368" t="s">
        <v>11249</v>
      </c>
      <c r="AQ1291" s="446"/>
      <c r="AR1291" s="447"/>
      <c r="AS1291" s="404"/>
      <c r="AT1291" s="404"/>
      <c r="AU1291" s="404"/>
      <c r="AV1291" s="404"/>
      <c r="AW1291" s="404"/>
      <c r="AX1291" s="404"/>
      <c r="AY1291" s="404"/>
      <c r="AZ1291" s="404"/>
      <c r="BA1291" s="404"/>
      <c r="BB1291" s="404"/>
      <c r="BC1291" s="404"/>
      <c r="BD1291" s="404"/>
    </row>
    <row r="1292" spans="1:56" ht="26.25" customHeight="1">
      <c r="A1292" s="399"/>
      <c r="B1292" s="399"/>
      <c r="C1292" s="399"/>
      <c r="D1292" s="399"/>
      <c r="E1292" s="400"/>
      <c r="F1292" s="401"/>
      <c r="G1292" s="752"/>
      <c r="H1292" s="400"/>
      <c r="I1292" s="400"/>
      <c r="J1292" s="400"/>
      <c r="K1292" s="400"/>
      <c r="L1292" s="400"/>
      <c r="M1292" s="400"/>
      <c r="N1292" s="400"/>
      <c r="O1292" s="400"/>
      <c r="P1292" s="400"/>
      <c r="Q1292" s="400"/>
      <c r="R1292" s="400"/>
      <c r="S1292" s="400"/>
      <c r="T1292" s="400"/>
      <c r="U1292" s="400"/>
      <c r="V1292" s="400"/>
      <c r="W1292" s="400"/>
      <c r="X1292" s="400"/>
      <c r="Y1292" s="400"/>
      <c r="Z1292" s="400"/>
      <c r="AA1292" s="400"/>
      <c r="AB1292" s="400"/>
      <c r="AC1292" s="400"/>
      <c r="AD1292" s="400"/>
      <c r="AE1292" s="400"/>
      <c r="AF1292" s="400"/>
      <c r="AG1292" s="400"/>
      <c r="AH1292" s="400"/>
      <c r="AI1292" s="400"/>
      <c r="AJ1292" s="400"/>
      <c r="AK1292" s="400"/>
      <c r="AL1292" s="400"/>
      <c r="AM1292" s="400"/>
      <c r="AN1292" s="402"/>
      <c r="AO1292" s="402"/>
      <c r="AP1292" s="368" t="s">
        <v>11249</v>
      </c>
      <c r="AQ1292" s="446"/>
      <c r="AR1292" s="447"/>
      <c r="AS1292" s="404"/>
      <c r="AT1292" s="404"/>
      <c r="AU1292" s="404"/>
      <c r="AV1292" s="404"/>
      <c r="AW1292" s="404"/>
      <c r="AX1292" s="404"/>
      <c r="AY1292" s="404"/>
      <c r="AZ1292" s="404"/>
      <c r="BA1292" s="404"/>
      <c r="BB1292" s="404"/>
      <c r="BC1292" s="404"/>
      <c r="BD1292" s="404"/>
    </row>
    <row r="1293" spans="1:56" ht="26.25" customHeight="1">
      <c r="A1293" s="399"/>
      <c r="B1293" s="399"/>
      <c r="C1293" s="399"/>
      <c r="D1293" s="399"/>
      <c r="E1293" s="400"/>
      <c r="F1293" s="401"/>
      <c r="G1293" s="752"/>
      <c r="H1293" s="400"/>
      <c r="I1293" s="400"/>
      <c r="J1293" s="400"/>
      <c r="K1293" s="400"/>
      <c r="L1293" s="400"/>
      <c r="M1293" s="400"/>
      <c r="N1293" s="400"/>
      <c r="O1293" s="400"/>
      <c r="P1293" s="400"/>
      <c r="Q1293" s="400"/>
      <c r="R1293" s="400"/>
      <c r="S1293" s="400"/>
      <c r="T1293" s="400"/>
      <c r="U1293" s="400"/>
      <c r="V1293" s="400"/>
      <c r="W1293" s="400"/>
      <c r="X1293" s="400"/>
      <c r="Y1293" s="400"/>
      <c r="Z1293" s="400"/>
      <c r="AA1293" s="400"/>
      <c r="AB1293" s="400"/>
      <c r="AC1293" s="400"/>
      <c r="AD1293" s="400"/>
      <c r="AE1293" s="400"/>
      <c r="AF1293" s="400"/>
      <c r="AG1293" s="400"/>
      <c r="AH1293" s="400"/>
      <c r="AI1293" s="400"/>
      <c r="AJ1293" s="400"/>
      <c r="AK1293" s="400"/>
      <c r="AL1293" s="400"/>
      <c r="AM1293" s="400"/>
      <c r="AN1293" s="402"/>
      <c r="AO1293" s="402"/>
      <c r="AP1293" s="368" t="s">
        <v>11249</v>
      </c>
      <c r="AQ1293" s="446"/>
      <c r="AR1293" s="447"/>
      <c r="AS1293" s="404"/>
      <c r="AT1293" s="404"/>
      <c r="AU1293" s="404"/>
      <c r="AV1293" s="404"/>
      <c r="AW1293" s="404"/>
      <c r="AX1293" s="404"/>
      <c r="AY1293" s="404"/>
      <c r="AZ1293" s="404"/>
      <c r="BA1293" s="404"/>
      <c r="BB1293" s="404"/>
      <c r="BC1293" s="404"/>
      <c r="BD1293" s="404"/>
    </row>
    <row r="1294" spans="1:56" ht="26.25" customHeight="1">
      <c r="A1294" s="399"/>
      <c r="B1294" s="399"/>
      <c r="C1294" s="399"/>
      <c r="D1294" s="399"/>
      <c r="E1294" s="400"/>
      <c r="F1294" s="401"/>
      <c r="G1294" s="752"/>
      <c r="H1294" s="400"/>
      <c r="I1294" s="400"/>
      <c r="J1294" s="400"/>
      <c r="K1294" s="400"/>
      <c r="L1294" s="400"/>
      <c r="M1294" s="400"/>
      <c r="N1294" s="400"/>
      <c r="O1294" s="400"/>
      <c r="P1294" s="400"/>
      <c r="Q1294" s="400"/>
      <c r="R1294" s="400"/>
      <c r="S1294" s="400"/>
      <c r="T1294" s="400"/>
      <c r="U1294" s="400"/>
      <c r="V1294" s="400"/>
      <c r="W1294" s="400"/>
      <c r="X1294" s="400"/>
      <c r="Y1294" s="400"/>
      <c r="Z1294" s="400"/>
      <c r="AA1294" s="400"/>
      <c r="AB1294" s="400"/>
      <c r="AC1294" s="400"/>
      <c r="AD1294" s="400"/>
      <c r="AE1294" s="400"/>
      <c r="AF1294" s="400"/>
      <c r="AG1294" s="400"/>
      <c r="AH1294" s="400"/>
      <c r="AI1294" s="400"/>
      <c r="AJ1294" s="400"/>
      <c r="AK1294" s="400"/>
      <c r="AL1294" s="400"/>
      <c r="AM1294" s="400"/>
      <c r="AN1294" s="402"/>
      <c r="AO1294" s="402"/>
      <c r="AP1294" s="368" t="s">
        <v>11249</v>
      </c>
      <c r="AQ1294" s="446"/>
      <c r="AR1294" s="447"/>
      <c r="AS1294" s="404"/>
      <c r="AT1294" s="404"/>
      <c r="AU1294" s="404"/>
      <c r="AV1294" s="404"/>
      <c r="AW1294" s="404"/>
      <c r="AX1294" s="404"/>
      <c r="AY1294" s="404"/>
      <c r="AZ1294" s="404"/>
      <c r="BA1294" s="404"/>
      <c r="BB1294" s="404"/>
      <c r="BC1294" s="404"/>
      <c r="BD1294" s="404"/>
    </row>
    <row r="1295" spans="1:56" ht="26.25" customHeight="1">
      <c r="A1295" s="399"/>
      <c r="B1295" s="399"/>
      <c r="C1295" s="399"/>
      <c r="D1295" s="399"/>
      <c r="E1295" s="400"/>
      <c r="F1295" s="401"/>
      <c r="G1295" s="752"/>
      <c r="H1295" s="400"/>
      <c r="I1295" s="400"/>
      <c r="J1295" s="400"/>
      <c r="K1295" s="400"/>
      <c r="L1295" s="400"/>
      <c r="M1295" s="400"/>
      <c r="N1295" s="400"/>
      <c r="O1295" s="400"/>
      <c r="P1295" s="400"/>
      <c r="Q1295" s="400"/>
      <c r="R1295" s="400"/>
      <c r="S1295" s="400"/>
      <c r="T1295" s="400"/>
      <c r="U1295" s="400"/>
      <c r="V1295" s="400"/>
      <c r="W1295" s="400"/>
      <c r="X1295" s="400"/>
      <c r="Y1295" s="400"/>
      <c r="Z1295" s="400"/>
      <c r="AA1295" s="400"/>
      <c r="AB1295" s="400"/>
      <c r="AC1295" s="400"/>
      <c r="AD1295" s="400"/>
      <c r="AE1295" s="400"/>
      <c r="AF1295" s="400"/>
      <c r="AG1295" s="400"/>
      <c r="AH1295" s="400"/>
      <c r="AI1295" s="400"/>
      <c r="AJ1295" s="400"/>
      <c r="AK1295" s="400"/>
      <c r="AL1295" s="400"/>
      <c r="AM1295" s="400"/>
      <c r="AN1295" s="402"/>
      <c r="AO1295" s="402"/>
      <c r="AP1295" s="368" t="s">
        <v>11249</v>
      </c>
      <c r="AQ1295" s="446"/>
      <c r="AR1295" s="447"/>
      <c r="AS1295" s="404"/>
      <c r="AT1295" s="404"/>
      <c r="AU1295" s="404"/>
      <c r="AV1295" s="404"/>
      <c r="AW1295" s="404"/>
      <c r="AX1295" s="404"/>
      <c r="AY1295" s="404"/>
      <c r="AZ1295" s="404"/>
      <c r="BA1295" s="404"/>
      <c r="BB1295" s="404"/>
      <c r="BC1295" s="404"/>
      <c r="BD1295" s="404"/>
    </row>
    <row r="1296" spans="1:56" ht="26.25" customHeight="1">
      <c r="A1296" s="399"/>
      <c r="B1296" s="399"/>
      <c r="C1296" s="399"/>
      <c r="D1296" s="399"/>
      <c r="E1296" s="400"/>
      <c r="F1296" s="401"/>
      <c r="G1296" s="752"/>
      <c r="H1296" s="400"/>
      <c r="I1296" s="400"/>
      <c r="J1296" s="400"/>
      <c r="K1296" s="400"/>
      <c r="L1296" s="400"/>
      <c r="M1296" s="400"/>
      <c r="N1296" s="400"/>
      <c r="O1296" s="400"/>
      <c r="P1296" s="400"/>
      <c r="Q1296" s="400"/>
      <c r="R1296" s="400"/>
      <c r="S1296" s="400"/>
      <c r="T1296" s="400"/>
      <c r="U1296" s="400"/>
      <c r="V1296" s="400"/>
      <c r="W1296" s="400"/>
      <c r="X1296" s="400"/>
      <c r="Y1296" s="400"/>
      <c r="Z1296" s="400"/>
      <c r="AA1296" s="400"/>
      <c r="AB1296" s="400"/>
      <c r="AC1296" s="400"/>
      <c r="AD1296" s="400"/>
      <c r="AE1296" s="400"/>
      <c r="AF1296" s="400"/>
      <c r="AG1296" s="400"/>
      <c r="AH1296" s="400"/>
      <c r="AI1296" s="400"/>
      <c r="AJ1296" s="400"/>
      <c r="AK1296" s="400"/>
      <c r="AL1296" s="400"/>
      <c r="AM1296" s="400"/>
      <c r="AN1296" s="402"/>
      <c r="AO1296" s="402"/>
      <c r="AP1296" s="368" t="s">
        <v>11249</v>
      </c>
      <c r="AQ1296" s="446"/>
      <c r="AR1296" s="447"/>
      <c r="AS1296" s="404"/>
      <c r="AT1296" s="404"/>
      <c r="AU1296" s="404"/>
      <c r="AV1296" s="404"/>
      <c r="AW1296" s="404"/>
      <c r="AX1296" s="404"/>
      <c r="AY1296" s="404"/>
      <c r="AZ1296" s="404"/>
      <c r="BA1296" s="404"/>
      <c r="BB1296" s="404"/>
      <c r="BC1296" s="404"/>
      <c r="BD1296" s="404"/>
    </row>
    <row r="1297" spans="1:56" ht="26.25" customHeight="1">
      <c r="A1297" s="399"/>
      <c r="B1297" s="399"/>
      <c r="C1297" s="399"/>
      <c r="D1297" s="399"/>
      <c r="E1297" s="400"/>
      <c r="F1297" s="401"/>
      <c r="G1297" s="752"/>
      <c r="H1297" s="400"/>
      <c r="I1297" s="400"/>
      <c r="J1297" s="400"/>
      <c r="K1297" s="400"/>
      <c r="L1297" s="400"/>
      <c r="M1297" s="400"/>
      <c r="N1297" s="400"/>
      <c r="O1297" s="400"/>
      <c r="P1297" s="400"/>
      <c r="Q1297" s="400"/>
      <c r="R1297" s="400"/>
      <c r="S1297" s="400"/>
      <c r="T1297" s="400"/>
      <c r="U1297" s="400"/>
      <c r="V1297" s="400"/>
      <c r="W1297" s="400"/>
      <c r="X1297" s="400"/>
      <c r="Y1297" s="400"/>
      <c r="Z1297" s="400"/>
      <c r="AA1297" s="400"/>
      <c r="AB1297" s="400"/>
      <c r="AC1297" s="400"/>
      <c r="AD1297" s="400"/>
      <c r="AE1297" s="400"/>
      <c r="AF1297" s="400"/>
      <c r="AG1297" s="400"/>
      <c r="AH1297" s="400"/>
      <c r="AI1297" s="400"/>
      <c r="AJ1297" s="400"/>
      <c r="AK1297" s="400"/>
      <c r="AL1297" s="400"/>
      <c r="AM1297" s="400"/>
      <c r="AN1297" s="402"/>
      <c r="AO1297" s="402"/>
      <c r="AP1297" s="368" t="s">
        <v>11249</v>
      </c>
      <c r="AQ1297" s="446"/>
      <c r="AR1297" s="447"/>
      <c r="AS1297" s="404"/>
      <c r="AT1297" s="404"/>
      <c r="AU1297" s="404"/>
      <c r="AV1297" s="404"/>
      <c r="AW1297" s="404"/>
      <c r="AX1297" s="404"/>
      <c r="AY1297" s="404"/>
      <c r="AZ1297" s="404"/>
      <c r="BA1297" s="404"/>
      <c r="BB1297" s="404"/>
      <c r="BC1297" s="404"/>
      <c r="BD1297" s="404"/>
    </row>
    <row r="1298" spans="1:56" ht="26.25" customHeight="1">
      <c r="A1298" s="399"/>
      <c r="B1298" s="399"/>
      <c r="C1298" s="399"/>
      <c r="D1298" s="399"/>
      <c r="E1298" s="400"/>
      <c r="F1298" s="401"/>
      <c r="G1298" s="752"/>
      <c r="H1298" s="400"/>
      <c r="I1298" s="400"/>
      <c r="J1298" s="400"/>
      <c r="K1298" s="400"/>
      <c r="L1298" s="400"/>
      <c r="M1298" s="400"/>
      <c r="N1298" s="400"/>
      <c r="O1298" s="400"/>
      <c r="P1298" s="400"/>
      <c r="Q1298" s="400"/>
      <c r="R1298" s="400"/>
      <c r="S1298" s="400"/>
      <c r="T1298" s="400"/>
      <c r="U1298" s="400"/>
      <c r="V1298" s="400"/>
      <c r="W1298" s="400"/>
      <c r="X1298" s="400"/>
      <c r="Y1298" s="400"/>
      <c r="Z1298" s="400"/>
      <c r="AA1298" s="400"/>
      <c r="AB1298" s="400"/>
      <c r="AC1298" s="400"/>
      <c r="AD1298" s="400"/>
      <c r="AE1298" s="400"/>
      <c r="AF1298" s="400"/>
      <c r="AG1298" s="400"/>
      <c r="AH1298" s="400"/>
      <c r="AI1298" s="400"/>
      <c r="AJ1298" s="400"/>
      <c r="AK1298" s="400"/>
      <c r="AL1298" s="400"/>
      <c r="AM1298" s="400"/>
      <c r="AN1298" s="402"/>
      <c r="AO1298" s="402"/>
      <c r="AP1298" s="368" t="s">
        <v>11249</v>
      </c>
      <c r="AQ1298" s="446"/>
      <c r="AR1298" s="447"/>
      <c r="AS1298" s="404"/>
      <c r="AT1298" s="404"/>
      <c r="AU1298" s="404"/>
      <c r="AV1298" s="404"/>
      <c r="AW1298" s="404"/>
      <c r="AX1298" s="404"/>
      <c r="AY1298" s="404"/>
      <c r="AZ1298" s="404"/>
      <c r="BA1298" s="404"/>
      <c r="BB1298" s="404"/>
      <c r="BC1298" s="404"/>
      <c r="BD1298" s="404"/>
    </row>
    <row r="1299" spans="1:56" ht="26.25" customHeight="1">
      <c r="A1299" s="399"/>
      <c r="B1299" s="399"/>
      <c r="C1299" s="399"/>
      <c r="D1299" s="399"/>
      <c r="E1299" s="400"/>
      <c r="F1299" s="401"/>
      <c r="G1299" s="752"/>
      <c r="H1299" s="400"/>
      <c r="I1299" s="400"/>
      <c r="J1299" s="400"/>
      <c r="K1299" s="400"/>
      <c r="L1299" s="400"/>
      <c r="M1299" s="400"/>
      <c r="N1299" s="400"/>
      <c r="O1299" s="400"/>
      <c r="P1299" s="400"/>
      <c r="Q1299" s="400"/>
      <c r="R1299" s="400"/>
      <c r="S1299" s="400"/>
      <c r="T1299" s="400"/>
      <c r="U1299" s="400"/>
      <c r="V1299" s="400"/>
      <c r="W1299" s="400"/>
      <c r="X1299" s="400"/>
      <c r="Y1299" s="400"/>
      <c r="Z1299" s="400"/>
      <c r="AA1299" s="400"/>
      <c r="AB1299" s="400"/>
      <c r="AC1299" s="400"/>
      <c r="AD1299" s="400"/>
      <c r="AE1299" s="400"/>
      <c r="AF1299" s="400"/>
      <c r="AG1299" s="400"/>
      <c r="AH1299" s="400"/>
      <c r="AI1299" s="400"/>
      <c r="AJ1299" s="400"/>
      <c r="AK1299" s="400"/>
      <c r="AL1299" s="400"/>
      <c r="AM1299" s="400"/>
      <c r="AN1299" s="402"/>
      <c r="AO1299" s="402"/>
      <c r="AP1299" s="368" t="s">
        <v>11249</v>
      </c>
      <c r="AQ1299" s="446"/>
      <c r="AR1299" s="447"/>
      <c r="AS1299" s="404"/>
      <c r="AT1299" s="404"/>
      <c r="AU1299" s="404"/>
      <c r="AV1299" s="404"/>
      <c r="AW1299" s="404"/>
      <c r="AX1299" s="404"/>
      <c r="AY1299" s="404"/>
      <c r="AZ1299" s="404"/>
      <c r="BA1299" s="404"/>
      <c r="BB1299" s="404"/>
      <c r="BC1299" s="404"/>
      <c r="BD1299" s="404"/>
    </row>
    <row r="1300" spans="1:56" ht="26.25" customHeight="1">
      <c r="A1300" s="399"/>
      <c r="B1300" s="399"/>
      <c r="C1300" s="399"/>
      <c r="D1300" s="399"/>
      <c r="E1300" s="400"/>
      <c r="F1300" s="401"/>
      <c r="G1300" s="752"/>
      <c r="H1300" s="400"/>
      <c r="I1300" s="400"/>
      <c r="J1300" s="400"/>
      <c r="K1300" s="400"/>
      <c r="L1300" s="400"/>
      <c r="M1300" s="400"/>
      <c r="N1300" s="400"/>
      <c r="O1300" s="400"/>
      <c r="P1300" s="400"/>
      <c r="Q1300" s="400"/>
      <c r="R1300" s="400"/>
      <c r="S1300" s="400"/>
      <c r="T1300" s="400"/>
      <c r="U1300" s="400"/>
      <c r="V1300" s="400"/>
      <c r="W1300" s="400"/>
      <c r="X1300" s="400"/>
      <c r="Y1300" s="400"/>
      <c r="Z1300" s="400"/>
      <c r="AA1300" s="400"/>
      <c r="AB1300" s="400"/>
      <c r="AC1300" s="400"/>
      <c r="AD1300" s="400"/>
      <c r="AE1300" s="400"/>
      <c r="AF1300" s="400"/>
      <c r="AG1300" s="400"/>
      <c r="AH1300" s="400"/>
      <c r="AI1300" s="400"/>
      <c r="AJ1300" s="400"/>
      <c r="AK1300" s="400"/>
      <c r="AL1300" s="400"/>
      <c r="AM1300" s="400"/>
      <c r="AN1300" s="402"/>
      <c r="AO1300" s="402"/>
      <c r="AP1300" s="368" t="s">
        <v>11249</v>
      </c>
      <c r="AQ1300" s="446"/>
      <c r="AR1300" s="447"/>
      <c r="AS1300" s="404"/>
      <c r="AT1300" s="404"/>
      <c r="AU1300" s="404"/>
      <c r="AV1300" s="404"/>
      <c r="AW1300" s="404"/>
      <c r="AX1300" s="404"/>
      <c r="AY1300" s="404"/>
      <c r="AZ1300" s="404"/>
      <c r="BA1300" s="404"/>
      <c r="BB1300" s="404"/>
      <c r="BC1300" s="404"/>
      <c r="BD1300" s="404"/>
    </row>
    <row r="1301" spans="1:56" ht="26.25" customHeight="1">
      <c r="A1301" s="399"/>
      <c r="B1301" s="399"/>
      <c r="C1301" s="399"/>
      <c r="D1301" s="399"/>
      <c r="E1301" s="400"/>
      <c r="F1301" s="401"/>
      <c r="G1301" s="752"/>
      <c r="H1301" s="400"/>
      <c r="I1301" s="400"/>
      <c r="J1301" s="400"/>
      <c r="K1301" s="400"/>
      <c r="L1301" s="400"/>
      <c r="M1301" s="400"/>
      <c r="N1301" s="400"/>
      <c r="O1301" s="400"/>
      <c r="P1301" s="400"/>
      <c r="Q1301" s="400"/>
      <c r="R1301" s="400"/>
      <c r="S1301" s="400"/>
      <c r="T1301" s="400"/>
      <c r="U1301" s="400"/>
      <c r="V1301" s="400"/>
      <c r="W1301" s="400"/>
      <c r="X1301" s="400"/>
      <c r="Y1301" s="400"/>
      <c r="Z1301" s="400"/>
      <c r="AA1301" s="400"/>
      <c r="AB1301" s="400"/>
      <c r="AC1301" s="400"/>
      <c r="AD1301" s="400"/>
      <c r="AE1301" s="400"/>
      <c r="AF1301" s="400"/>
      <c r="AG1301" s="400"/>
      <c r="AH1301" s="400"/>
      <c r="AI1301" s="400"/>
      <c r="AJ1301" s="400"/>
      <c r="AK1301" s="400"/>
      <c r="AL1301" s="400"/>
      <c r="AM1301" s="400"/>
      <c r="AN1301" s="402"/>
      <c r="AO1301" s="402"/>
      <c r="AP1301" s="368" t="s">
        <v>11249</v>
      </c>
      <c r="AQ1301" s="446"/>
      <c r="AR1301" s="447"/>
      <c r="AS1301" s="404"/>
      <c r="AT1301" s="404"/>
      <c r="AU1301" s="404"/>
      <c r="AV1301" s="404"/>
      <c r="AW1301" s="404"/>
      <c r="AX1301" s="404"/>
      <c r="AY1301" s="404"/>
      <c r="AZ1301" s="404"/>
      <c r="BA1301" s="404"/>
      <c r="BB1301" s="404"/>
      <c r="BC1301" s="404"/>
      <c r="BD1301" s="404"/>
    </row>
    <row r="1302" spans="1:56" ht="26.25" customHeight="1">
      <c r="A1302" s="399"/>
      <c r="B1302" s="399"/>
      <c r="C1302" s="399"/>
      <c r="D1302" s="399"/>
      <c r="E1302" s="400"/>
      <c r="F1302" s="401"/>
      <c r="G1302" s="752"/>
      <c r="H1302" s="400"/>
      <c r="I1302" s="400"/>
      <c r="J1302" s="400"/>
      <c r="K1302" s="400"/>
      <c r="L1302" s="400"/>
      <c r="M1302" s="400"/>
      <c r="N1302" s="400"/>
      <c r="O1302" s="400"/>
      <c r="P1302" s="400"/>
      <c r="Q1302" s="400"/>
      <c r="R1302" s="400"/>
      <c r="S1302" s="400"/>
      <c r="T1302" s="400"/>
      <c r="U1302" s="400"/>
      <c r="V1302" s="400"/>
      <c r="W1302" s="400"/>
      <c r="X1302" s="400"/>
      <c r="Y1302" s="400"/>
      <c r="Z1302" s="400"/>
      <c r="AA1302" s="400"/>
      <c r="AB1302" s="400"/>
      <c r="AC1302" s="400"/>
      <c r="AD1302" s="400"/>
      <c r="AE1302" s="400"/>
      <c r="AF1302" s="400"/>
      <c r="AG1302" s="400"/>
      <c r="AH1302" s="400"/>
      <c r="AI1302" s="400"/>
      <c r="AJ1302" s="400"/>
      <c r="AK1302" s="400"/>
      <c r="AL1302" s="400"/>
      <c r="AM1302" s="400"/>
      <c r="AN1302" s="402"/>
      <c r="AO1302" s="402"/>
      <c r="AP1302" s="368" t="s">
        <v>11249</v>
      </c>
      <c r="AQ1302" s="446"/>
      <c r="AR1302" s="447"/>
      <c r="AS1302" s="404"/>
      <c r="AT1302" s="404"/>
      <c r="AU1302" s="404"/>
      <c r="AV1302" s="404"/>
      <c r="AW1302" s="404"/>
      <c r="AX1302" s="404"/>
      <c r="AY1302" s="404"/>
      <c r="AZ1302" s="404"/>
      <c r="BA1302" s="404"/>
      <c r="BB1302" s="404"/>
      <c r="BC1302" s="404"/>
      <c r="BD1302" s="404"/>
    </row>
    <row r="1303" spans="1:56" ht="26.25" customHeight="1">
      <c r="A1303" s="399"/>
      <c r="B1303" s="399"/>
      <c r="C1303" s="399"/>
      <c r="D1303" s="399"/>
      <c r="E1303" s="400"/>
      <c r="F1303" s="401"/>
      <c r="G1303" s="752"/>
      <c r="H1303" s="400"/>
      <c r="I1303" s="400"/>
      <c r="J1303" s="400"/>
      <c r="K1303" s="400"/>
      <c r="L1303" s="400"/>
      <c r="M1303" s="400"/>
      <c r="N1303" s="400"/>
      <c r="O1303" s="400"/>
      <c r="P1303" s="400"/>
      <c r="Q1303" s="400"/>
      <c r="R1303" s="400"/>
      <c r="S1303" s="400"/>
      <c r="T1303" s="400"/>
      <c r="U1303" s="400"/>
      <c r="V1303" s="400"/>
      <c r="W1303" s="400"/>
      <c r="X1303" s="400"/>
      <c r="Y1303" s="400"/>
      <c r="Z1303" s="400"/>
      <c r="AA1303" s="400"/>
      <c r="AB1303" s="400"/>
      <c r="AC1303" s="400"/>
      <c r="AD1303" s="400"/>
      <c r="AE1303" s="400"/>
      <c r="AF1303" s="400"/>
      <c r="AG1303" s="400"/>
      <c r="AH1303" s="400"/>
      <c r="AI1303" s="400"/>
      <c r="AJ1303" s="400"/>
      <c r="AK1303" s="400"/>
      <c r="AL1303" s="400"/>
      <c r="AM1303" s="400"/>
      <c r="AN1303" s="402"/>
      <c r="AO1303" s="402"/>
      <c r="AP1303" s="368" t="s">
        <v>11249</v>
      </c>
      <c r="AQ1303" s="446"/>
      <c r="AR1303" s="447"/>
      <c r="AS1303" s="404"/>
      <c r="AT1303" s="404"/>
      <c r="AU1303" s="404"/>
      <c r="AV1303" s="404"/>
      <c r="AW1303" s="404"/>
      <c r="AX1303" s="404"/>
      <c r="AY1303" s="404"/>
      <c r="AZ1303" s="404"/>
      <c r="BA1303" s="404"/>
      <c r="BB1303" s="404"/>
      <c r="BC1303" s="404"/>
      <c r="BD1303" s="404"/>
    </row>
    <row r="1304" spans="1:56" ht="26.25" customHeight="1">
      <c r="A1304" s="399"/>
      <c r="B1304" s="399"/>
      <c r="C1304" s="399"/>
      <c r="D1304" s="399"/>
      <c r="E1304" s="400"/>
      <c r="F1304" s="401"/>
      <c r="G1304" s="752"/>
      <c r="H1304" s="400"/>
      <c r="I1304" s="400"/>
      <c r="J1304" s="400"/>
      <c r="K1304" s="400"/>
      <c r="L1304" s="400"/>
      <c r="M1304" s="400"/>
      <c r="N1304" s="400"/>
      <c r="O1304" s="400"/>
      <c r="P1304" s="400"/>
      <c r="Q1304" s="400"/>
      <c r="R1304" s="400"/>
      <c r="S1304" s="400"/>
      <c r="T1304" s="400"/>
      <c r="U1304" s="400"/>
      <c r="V1304" s="400"/>
      <c r="W1304" s="400"/>
      <c r="X1304" s="400"/>
      <c r="Y1304" s="400"/>
      <c r="Z1304" s="400"/>
      <c r="AA1304" s="400"/>
      <c r="AB1304" s="400"/>
      <c r="AC1304" s="400"/>
      <c r="AD1304" s="400"/>
      <c r="AE1304" s="400"/>
      <c r="AF1304" s="400"/>
      <c r="AG1304" s="400"/>
      <c r="AH1304" s="400"/>
      <c r="AI1304" s="400"/>
      <c r="AJ1304" s="400"/>
      <c r="AK1304" s="400"/>
      <c r="AL1304" s="400"/>
      <c r="AM1304" s="400"/>
      <c r="AN1304" s="402"/>
      <c r="AO1304" s="402"/>
      <c r="AP1304" s="368" t="s">
        <v>11249</v>
      </c>
      <c r="AQ1304" s="446"/>
      <c r="AR1304" s="447"/>
      <c r="AS1304" s="404"/>
      <c r="AT1304" s="404"/>
      <c r="AU1304" s="404"/>
      <c r="AV1304" s="404"/>
      <c r="AW1304" s="404"/>
      <c r="AX1304" s="404"/>
      <c r="AY1304" s="404"/>
      <c r="AZ1304" s="404"/>
      <c r="BA1304" s="404"/>
      <c r="BB1304" s="404"/>
      <c r="BC1304" s="404"/>
      <c r="BD1304" s="404"/>
    </row>
    <row r="1305" spans="1:56" ht="26.25" customHeight="1">
      <c r="A1305" s="399"/>
      <c r="B1305" s="399"/>
      <c r="C1305" s="399"/>
      <c r="D1305" s="399"/>
      <c r="E1305" s="400"/>
      <c r="F1305" s="401"/>
      <c r="G1305" s="752"/>
      <c r="H1305" s="400"/>
      <c r="I1305" s="400"/>
      <c r="J1305" s="400"/>
      <c r="K1305" s="400"/>
      <c r="L1305" s="400"/>
      <c r="M1305" s="400"/>
      <c r="N1305" s="400"/>
      <c r="O1305" s="400"/>
      <c r="P1305" s="400"/>
      <c r="Q1305" s="400"/>
      <c r="R1305" s="400"/>
      <c r="S1305" s="400"/>
      <c r="T1305" s="400"/>
      <c r="U1305" s="400"/>
      <c r="V1305" s="400"/>
      <c r="W1305" s="400"/>
      <c r="X1305" s="400"/>
      <c r="Y1305" s="400"/>
      <c r="Z1305" s="400"/>
      <c r="AA1305" s="400"/>
      <c r="AB1305" s="400"/>
      <c r="AC1305" s="400"/>
      <c r="AD1305" s="400"/>
      <c r="AE1305" s="400"/>
      <c r="AF1305" s="400"/>
      <c r="AG1305" s="400"/>
      <c r="AH1305" s="400"/>
      <c r="AI1305" s="400"/>
      <c r="AJ1305" s="400"/>
      <c r="AK1305" s="400"/>
      <c r="AL1305" s="400"/>
      <c r="AM1305" s="400"/>
      <c r="AN1305" s="402"/>
      <c r="AO1305" s="402"/>
      <c r="AP1305" s="368" t="s">
        <v>11249</v>
      </c>
      <c r="AQ1305" s="446"/>
      <c r="AR1305" s="447"/>
      <c r="AS1305" s="404"/>
      <c r="AT1305" s="404"/>
      <c r="AU1305" s="404"/>
      <c r="AV1305" s="404"/>
      <c r="AW1305" s="404"/>
      <c r="AX1305" s="404"/>
      <c r="AY1305" s="404"/>
      <c r="AZ1305" s="404"/>
      <c r="BA1305" s="404"/>
      <c r="BB1305" s="404"/>
      <c r="BC1305" s="404"/>
      <c r="BD1305" s="404"/>
    </row>
    <row r="1306" spans="1:56" ht="26.25" customHeight="1">
      <c r="A1306" s="399"/>
      <c r="B1306" s="399"/>
      <c r="C1306" s="399"/>
      <c r="D1306" s="399"/>
      <c r="E1306" s="400"/>
      <c r="F1306" s="401"/>
      <c r="G1306" s="752"/>
      <c r="H1306" s="400"/>
      <c r="I1306" s="400"/>
      <c r="J1306" s="400"/>
      <c r="K1306" s="400"/>
      <c r="L1306" s="400"/>
      <c r="M1306" s="400"/>
      <c r="N1306" s="400"/>
      <c r="O1306" s="400"/>
      <c r="P1306" s="400"/>
      <c r="Q1306" s="400"/>
      <c r="R1306" s="400"/>
      <c r="S1306" s="400"/>
      <c r="T1306" s="400"/>
      <c r="U1306" s="400"/>
      <c r="V1306" s="400"/>
      <c r="W1306" s="400"/>
      <c r="X1306" s="400"/>
      <c r="Y1306" s="400"/>
      <c r="Z1306" s="400"/>
      <c r="AA1306" s="400"/>
      <c r="AB1306" s="400"/>
      <c r="AC1306" s="400"/>
      <c r="AD1306" s="400"/>
      <c r="AE1306" s="400"/>
      <c r="AF1306" s="400"/>
      <c r="AG1306" s="400"/>
      <c r="AH1306" s="400"/>
      <c r="AI1306" s="400"/>
      <c r="AJ1306" s="400"/>
      <c r="AK1306" s="400"/>
      <c r="AL1306" s="400"/>
      <c r="AM1306" s="400"/>
      <c r="AN1306" s="402"/>
      <c r="AO1306" s="402"/>
      <c r="AP1306" s="368" t="s">
        <v>11249</v>
      </c>
      <c r="AQ1306" s="446"/>
      <c r="AR1306" s="447"/>
      <c r="AS1306" s="404"/>
      <c r="AT1306" s="404"/>
      <c r="AU1306" s="404"/>
      <c r="AV1306" s="404"/>
      <c r="AW1306" s="404"/>
      <c r="AX1306" s="404"/>
      <c r="AY1306" s="404"/>
      <c r="AZ1306" s="404"/>
      <c r="BA1306" s="404"/>
      <c r="BB1306" s="404"/>
      <c r="BC1306" s="404"/>
      <c r="BD1306" s="404"/>
    </row>
    <row r="1307" spans="1:56" ht="26.25" customHeight="1">
      <c r="A1307" s="399"/>
      <c r="B1307" s="399"/>
      <c r="C1307" s="399"/>
      <c r="D1307" s="399"/>
      <c r="E1307" s="400"/>
      <c r="F1307" s="401"/>
      <c r="G1307" s="752"/>
      <c r="H1307" s="400"/>
      <c r="I1307" s="400"/>
      <c r="J1307" s="400"/>
      <c r="K1307" s="400"/>
      <c r="L1307" s="400"/>
      <c r="M1307" s="400"/>
      <c r="N1307" s="400"/>
      <c r="O1307" s="400"/>
      <c r="P1307" s="400"/>
      <c r="Q1307" s="400"/>
      <c r="R1307" s="400"/>
      <c r="S1307" s="400"/>
      <c r="T1307" s="400"/>
      <c r="U1307" s="400"/>
      <c r="V1307" s="400"/>
      <c r="W1307" s="400"/>
      <c r="X1307" s="400"/>
      <c r="Y1307" s="400"/>
      <c r="Z1307" s="400"/>
      <c r="AA1307" s="400"/>
      <c r="AB1307" s="400"/>
      <c r="AC1307" s="400"/>
      <c r="AD1307" s="400"/>
      <c r="AE1307" s="400"/>
      <c r="AF1307" s="400"/>
      <c r="AG1307" s="400"/>
      <c r="AH1307" s="400"/>
      <c r="AI1307" s="400"/>
      <c r="AJ1307" s="400"/>
      <c r="AK1307" s="400"/>
      <c r="AL1307" s="400"/>
      <c r="AM1307" s="400"/>
      <c r="AN1307" s="402"/>
      <c r="AO1307" s="402"/>
      <c r="AP1307" s="368" t="s">
        <v>11249</v>
      </c>
      <c r="AQ1307" s="446"/>
      <c r="AR1307" s="447"/>
      <c r="AS1307" s="404"/>
      <c r="AT1307" s="404"/>
      <c r="AU1307" s="404"/>
      <c r="AV1307" s="404"/>
      <c r="AW1307" s="404"/>
      <c r="AX1307" s="404"/>
      <c r="AY1307" s="404"/>
      <c r="AZ1307" s="404"/>
      <c r="BA1307" s="404"/>
      <c r="BB1307" s="404"/>
      <c r="BC1307" s="404"/>
      <c r="BD1307" s="404"/>
    </row>
    <row r="1308" spans="1:56" ht="26.25" customHeight="1">
      <c r="A1308" s="399"/>
      <c r="B1308" s="399"/>
      <c r="C1308" s="399"/>
      <c r="D1308" s="399"/>
      <c r="E1308" s="400"/>
      <c r="F1308" s="401"/>
      <c r="G1308" s="752"/>
      <c r="H1308" s="400"/>
      <c r="I1308" s="400"/>
      <c r="J1308" s="400"/>
      <c r="K1308" s="400"/>
      <c r="L1308" s="400"/>
      <c r="M1308" s="400"/>
      <c r="N1308" s="400"/>
      <c r="O1308" s="400"/>
      <c r="P1308" s="400"/>
      <c r="Q1308" s="400"/>
      <c r="R1308" s="400"/>
      <c r="S1308" s="400"/>
      <c r="T1308" s="400"/>
      <c r="U1308" s="400"/>
      <c r="V1308" s="400"/>
      <c r="W1308" s="400"/>
      <c r="X1308" s="400"/>
      <c r="Y1308" s="400"/>
      <c r="Z1308" s="400"/>
      <c r="AA1308" s="400"/>
      <c r="AB1308" s="400"/>
      <c r="AC1308" s="400"/>
      <c r="AD1308" s="400"/>
      <c r="AE1308" s="400"/>
      <c r="AF1308" s="400"/>
      <c r="AG1308" s="400"/>
      <c r="AH1308" s="400"/>
      <c r="AI1308" s="400"/>
      <c r="AJ1308" s="400"/>
      <c r="AK1308" s="400"/>
      <c r="AL1308" s="400"/>
      <c r="AM1308" s="400"/>
      <c r="AN1308" s="402"/>
      <c r="AO1308" s="402"/>
      <c r="AP1308" s="368" t="s">
        <v>11249</v>
      </c>
      <c r="AQ1308" s="446"/>
      <c r="AR1308" s="447"/>
      <c r="AS1308" s="404"/>
      <c r="AT1308" s="404"/>
      <c r="AU1308" s="404"/>
      <c r="AV1308" s="404"/>
      <c r="AW1308" s="404"/>
      <c r="AX1308" s="404"/>
      <c r="AY1308" s="404"/>
      <c r="AZ1308" s="404"/>
      <c r="BA1308" s="404"/>
      <c r="BB1308" s="404"/>
      <c r="BC1308" s="404"/>
      <c r="BD1308" s="404"/>
    </row>
    <row r="1309" spans="1:56" ht="26.25" customHeight="1">
      <c r="A1309" s="399"/>
      <c r="B1309" s="399"/>
      <c r="C1309" s="399"/>
      <c r="D1309" s="399"/>
      <c r="E1309" s="400"/>
      <c r="F1309" s="401"/>
      <c r="G1309" s="752"/>
      <c r="H1309" s="400"/>
      <c r="I1309" s="400"/>
      <c r="J1309" s="400"/>
      <c r="K1309" s="400"/>
      <c r="L1309" s="400"/>
      <c r="M1309" s="400"/>
      <c r="N1309" s="400"/>
      <c r="O1309" s="400"/>
      <c r="P1309" s="400"/>
      <c r="Q1309" s="400"/>
      <c r="R1309" s="400"/>
      <c r="S1309" s="400"/>
      <c r="T1309" s="400"/>
      <c r="U1309" s="400"/>
      <c r="V1309" s="400"/>
      <c r="W1309" s="400"/>
      <c r="X1309" s="400"/>
      <c r="Y1309" s="400"/>
      <c r="Z1309" s="400"/>
      <c r="AA1309" s="400"/>
      <c r="AB1309" s="400"/>
      <c r="AC1309" s="400"/>
      <c r="AD1309" s="400"/>
      <c r="AE1309" s="400"/>
      <c r="AF1309" s="400"/>
      <c r="AG1309" s="400"/>
      <c r="AH1309" s="400"/>
      <c r="AI1309" s="400"/>
      <c r="AJ1309" s="400"/>
      <c r="AK1309" s="400"/>
      <c r="AL1309" s="400"/>
      <c r="AM1309" s="400"/>
      <c r="AN1309" s="402"/>
      <c r="AO1309" s="402"/>
      <c r="AP1309" s="368" t="s">
        <v>11249</v>
      </c>
      <c r="AQ1309" s="446"/>
      <c r="AR1309" s="447"/>
      <c r="AS1309" s="404"/>
      <c r="AT1309" s="404"/>
      <c r="AU1309" s="404"/>
      <c r="AV1309" s="404"/>
      <c r="AW1309" s="404"/>
      <c r="AX1309" s="404"/>
      <c r="AY1309" s="404"/>
      <c r="AZ1309" s="404"/>
      <c r="BA1309" s="404"/>
      <c r="BB1309" s="404"/>
      <c r="BC1309" s="404"/>
      <c r="BD1309" s="404"/>
    </row>
    <row r="1310" spans="1:56" ht="26.25" customHeight="1">
      <c r="A1310" s="399"/>
      <c r="B1310" s="399"/>
      <c r="C1310" s="399"/>
      <c r="D1310" s="399"/>
      <c r="E1310" s="400"/>
      <c r="F1310" s="401"/>
      <c r="G1310" s="752"/>
      <c r="H1310" s="400"/>
      <c r="I1310" s="400"/>
      <c r="J1310" s="400"/>
      <c r="K1310" s="400"/>
      <c r="L1310" s="400"/>
      <c r="M1310" s="400"/>
      <c r="N1310" s="400"/>
      <c r="O1310" s="400"/>
      <c r="P1310" s="400"/>
      <c r="Q1310" s="400"/>
      <c r="R1310" s="400"/>
      <c r="S1310" s="400"/>
      <c r="T1310" s="400"/>
      <c r="U1310" s="400"/>
      <c r="V1310" s="400"/>
      <c r="W1310" s="400"/>
      <c r="X1310" s="400"/>
      <c r="Y1310" s="400"/>
      <c r="Z1310" s="400"/>
      <c r="AA1310" s="400"/>
      <c r="AB1310" s="400"/>
      <c r="AC1310" s="400"/>
      <c r="AD1310" s="400"/>
      <c r="AE1310" s="400"/>
      <c r="AF1310" s="400"/>
      <c r="AG1310" s="400"/>
      <c r="AH1310" s="400"/>
      <c r="AI1310" s="400"/>
      <c r="AJ1310" s="400"/>
      <c r="AK1310" s="400"/>
      <c r="AL1310" s="400"/>
      <c r="AM1310" s="400"/>
      <c r="AN1310" s="402"/>
      <c r="AO1310" s="402"/>
      <c r="AP1310" s="368" t="s">
        <v>11249</v>
      </c>
      <c r="AQ1310" s="446"/>
      <c r="AR1310" s="447"/>
      <c r="AS1310" s="404"/>
      <c r="AT1310" s="404"/>
      <c r="AU1310" s="404"/>
      <c r="AV1310" s="404"/>
      <c r="AW1310" s="404"/>
      <c r="AX1310" s="404"/>
      <c r="AY1310" s="404"/>
      <c r="AZ1310" s="404"/>
      <c r="BA1310" s="404"/>
      <c r="BB1310" s="404"/>
      <c r="BC1310" s="404"/>
      <c r="BD1310" s="404"/>
    </row>
    <row r="1311" spans="1:56" ht="26.25" customHeight="1">
      <c r="A1311" s="399"/>
      <c r="B1311" s="399"/>
      <c r="C1311" s="399"/>
      <c r="D1311" s="399"/>
      <c r="E1311" s="400"/>
      <c r="F1311" s="401"/>
      <c r="G1311" s="752"/>
      <c r="H1311" s="400"/>
      <c r="I1311" s="400"/>
      <c r="J1311" s="400"/>
      <c r="K1311" s="400"/>
      <c r="L1311" s="400"/>
      <c r="M1311" s="400"/>
      <c r="N1311" s="400"/>
      <c r="O1311" s="400"/>
      <c r="P1311" s="400"/>
      <c r="Q1311" s="400"/>
      <c r="R1311" s="400"/>
      <c r="S1311" s="400"/>
      <c r="T1311" s="400"/>
      <c r="U1311" s="400"/>
      <c r="V1311" s="400"/>
      <c r="W1311" s="400"/>
      <c r="X1311" s="400"/>
      <c r="Y1311" s="400"/>
      <c r="Z1311" s="400"/>
      <c r="AA1311" s="400"/>
      <c r="AB1311" s="400"/>
      <c r="AC1311" s="400"/>
      <c r="AD1311" s="400"/>
      <c r="AE1311" s="400"/>
      <c r="AF1311" s="400"/>
      <c r="AG1311" s="400"/>
      <c r="AH1311" s="400"/>
      <c r="AI1311" s="400"/>
      <c r="AJ1311" s="400"/>
      <c r="AK1311" s="400"/>
      <c r="AL1311" s="400"/>
      <c r="AM1311" s="400"/>
      <c r="AN1311" s="402"/>
      <c r="AO1311" s="402"/>
      <c r="AP1311" s="368" t="s">
        <v>11249</v>
      </c>
      <c r="AQ1311" s="446"/>
      <c r="AR1311" s="447"/>
      <c r="AS1311" s="404"/>
      <c r="AT1311" s="404"/>
      <c r="AU1311" s="404"/>
      <c r="AV1311" s="404"/>
      <c r="AW1311" s="404"/>
      <c r="AX1311" s="404"/>
      <c r="AY1311" s="404"/>
      <c r="AZ1311" s="404"/>
      <c r="BA1311" s="404"/>
      <c r="BB1311" s="404"/>
      <c r="BC1311" s="404"/>
      <c r="BD1311" s="404"/>
    </row>
    <row r="1312" spans="1:56" ht="26.25" customHeight="1">
      <c r="A1312" s="399"/>
      <c r="B1312" s="399"/>
      <c r="C1312" s="399"/>
      <c r="D1312" s="399"/>
      <c r="E1312" s="400"/>
      <c r="F1312" s="401"/>
      <c r="G1312" s="752"/>
      <c r="H1312" s="400"/>
      <c r="I1312" s="400"/>
      <c r="J1312" s="400"/>
      <c r="K1312" s="400"/>
      <c r="L1312" s="400"/>
      <c r="M1312" s="400"/>
      <c r="N1312" s="400"/>
      <c r="O1312" s="400"/>
      <c r="P1312" s="400"/>
      <c r="Q1312" s="400"/>
      <c r="R1312" s="400"/>
      <c r="S1312" s="400"/>
      <c r="T1312" s="400"/>
      <c r="U1312" s="400"/>
      <c r="V1312" s="400"/>
      <c r="W1312" s="400"/>
      <c r="X1312" s="400"/>
      <c r="Y1312" s="400"/>
      <c r="Z1312" s="400"/>
      <c r="AA1312" s="400"/>
      <c r="AB1312" s="400"/>
      <c r="AC1312" s="400"/>
      <c r="AD1312" s="400"/>
      <c r="AE1312" s="400"/>
      <c r="AF1312" s="400"/>
      <c r="AG1312" s="400"/>
      <c r="AH1312" s="400"/>
      <c r="AI1312" s="400"/>
      <c r="AJ1312" s="400"/>
      <c r="AK1312" s="400"/>
      <c r="AL1312" s="400"/>
      <c r="AM1312" s="400"/>
      <c r="AN1312" s="402"/>
      <c r="AO1312" s="402"/>
      <c r="AP1312" s="368" t="s">
        <v>11249</v>
      </c>
      <c r="AQ1312" s="446"/>
      <c r="AR1312" s="447"/>
      <c r="AS1312" s="404"/>
      <c r="AT1312" s="404"/>
      <c r="AU1312" s="404"/>
      <c r="AV1312" s="404"/>
      <c r="AW1312" s="404"/>
      <c r="AX1312" s="404"/>
      <c r="AY1312" s="404"/>
      <c r="AZ1312" s="404"/>
      <c r="BA1312" s="404"/>
      <c r="BB1312" s="404"/>
      <c r="BC1312" s="404"/>
      <c r="BD1312" s="404"/>
    </row>
    <row r="1313" spans="1:56" ht="26.25" customHeight="1">
      <c r="A1313" s="399"/>
      <c r="B1313" s="399"/>
      <c r="C1313" s="399"/>
      <c r="D1313" s="399"/>
      <c r="E1313" s="400"/>
      <c r="F1313" s="401"/>
      <c r="G1313" s="752"/>
      <c r="H1313" s="400"/>
      <c r="I1313" s="400"/>
      <c r="J1313" s="400"/>
      <c r="K1313" s="400"/>
      <c r="L1313" s="400"/>
      <c r="M1313" s="400"/>
      <c r="N1313" s="400"/>
      <c r="O1313" s="400"/>
      <c r="P1313" s="400"/>
      <c r="Q1313" s="400"/>
      <c r="R1313" s="400"/>
      <c r="S1313" s="400"/>
      <c r="T1313" s="400"/>
      <c r="U1313" s="400"/>
      <c r="V1313" s="400"/>
      <c r="W1313" s="400"/>
      <c r="X1313" s="400"/>
      <c r="Y1313" s="400"/>
      <c r="Z1313" s="400"/>
      <c r="AA1313" s="400"/>
      <c r="AB1313" s="400"/>
      <c r="AC1313" s="400"/>
      <c r="AD1313" s="400"/>
      <c r="AE1313" s="400"/>
      <c r="AF1313" s="400"/>
      <c r="AG1313" s="400"/>
      <c r="AH1313" s="400"/>
      <c r="AI1313" s="400"/>
      <c r="AJ1313" s="400"/>
      <c r="AK1313" s="400"/>
      <c r="AL1313" s="400"/>
      <c r="AM1313" s="400"/>
      <c r="AN1313" s="402"/>
      <c r="AO1313" s="402"/>
      <c r="AP1313" s="368" t="s">
        <v>11249</v>
      </c>
      <c r="AQ1313" s="446"/>
      <c r="AR1313" s="447"/>
      <c r="AS1313" s="404"/>
      <c r="AT1313" s="404"/>
      <c r="AU1313" s="404"/>
      <c r="AV1313" s="404"/>
      <c r="AW1313" s="404"/>
      <c r="AX1313" s="404"/>
      <c r="AY1313" s="404"/>
      <c r="AZ1313" s="404"/>
      <c r="BA1313" s="404"/>
      <c r="BB1313" s="404"/>
      <c r="BC1313" s="404"/>
      <c r="BD1313" s="404"/>
    </row>
    <row r="1314" spans="1:56" ht="26.25" customHeight="1">
      <c r="A1314" s="399"/>
      <c r="B1314" s="399"/>
      <c r="C1314" s="399"/>
      <c r="D1314" s="399"/>
      <c r="E1314" s="400"/>
      <c r="F1314" s="401"/>
      <c r="G1314" s="752"/>
      <c r="H1314" s="400"/>
      <c r="I1314" s="400"/>
      <c r="J1314" s="400"/>
      <c r="K1314" s="400"/>
      <c r="L1314" s="400"/>
      <c r="M1314" s="400"/>
      <c r="N1314" s="400"/>
      <c r="O1314" s="400"/>
      <c r="P1314" s="400"/>
      <c r="Q1314" s="400"/>
      <c r="R1314" s="400"/>
      <c r="S1314" s="400"/>
      <c r="T1314" s="400"/>
      <c r="U1314" s="400"/>
      <c r="V1314" s="400"/>
      <c r="W1314" s="400"/>
      <c r="X1314" s="400"/>
      <c r="Y1314" s="400"/>
      <c r="Z1314" s="400"/>
      <c r="AA1314" s="400"/>
      <c r="AB1314" s="400"/>
      <c r="AC1314" s="400"/>
      <c r="AD1314" s="400"/>
      <c r="AE1314" s="400"/>
      <c r="AF1314" s="400"/>
      <c r="AG1314" s="400"/>
      <c r="AH1314" s="400"/>
      <c r="AI1314" s="400"/>
      <c r="AJ1314" s="400"/>
      <c r="AK1314" s="400"/>
      <c r="AL1314" s="400"/>
      <c r="AM1314" s="400"/>
      <c r="AN1314" s="402"/>
      <c r="AO1314" s="402"/>
      <c r="AP1314" s="368" t="s">
        <v>11249</v>
      </c>
      <c r="AQ1314" s="446"/>
      <c r="AR1314" s="447"/>
      <c r="AS1314" s="404"/>
      <c r="AT1314" s="404"/>
      <c r="AU1314" s="404"/>
      <c r="AV1314" s="404"/>
      <c r="AW1314" s="404"/>
      <c r="AX1314" s="404"/>
      <c r="AY1314" s="404"/>
      <c r="AZ1314" s="404"/>
      <c r="BA1314" s="404"/>
      <c r="BB1314" s="404"/>
      <c r="BC1314" s="404"/>
      <c r="BD1314" s="404"/>
    </row>
    <row r="1315" spans="1:56" ht="26.25" customHeight="1">
      <c r="A1315" s="399"/>
      <c r="B1315" s="399"/>
      <c r="C1315" s="399"/>
      <c r="D1315" s="399"/>
      <c r="E1315" s="400"/>
      <c r="F1315" s="401"/>
      <c r="G1315" s="752"/>
      <c r="H1315" s="400"/>
      <c r="I1315" s="400"/>
      <c r="J1315" s="400"/>
      <c r="K1315" s="400"/>
      <c r="L1315" s="400"/>
      <c r="M1315" s="400"/>
      <c r="N1315" s="400"/>
      <c r="O1315" s="400"/>
      <c r="P1315" s="400"/>
      <c r="Q1315" s="400"/>
      <c r="R1315" s="400"/>
      <c r="S1315" s="400"/>
      <c r="T1315" s="400"/>
      <c r="U1315" s="400"/>
      <c r="V1315" s="400"/>
      <c r="W1315" s="400"/>
      <c r="X1315" s="400"/>
      <c r="Y1315" s="400"/>
      <c r="Z1315" s="400"/>
      <c r="AA1315" s="400"/>
      <c r="AB1315" s="400"/>
      <c r="AC1315" s="400"/>
      <c r="AD1315" s="400"/>
      <c r="AE1315" s="400"/>
      <c r="AF1315" s="400"/>
      <c r="AG1315" s="400"/>
      <c r="AH1315" s="400"/>
      <c r="AI1315" s="400"/>
      <c r="AJ1315" s="400"/>
      <c r="AK1315" s="400"/>
      <c r="AL1315" s="400"/>
      <c r="AM1315" s="400"/>
      <c r="AN1315" s="402"/>
      <c r="AO1315" s="402"/>
      <c r="AP1315" s="368" t="s">
        <v>11249</v>
      </c>
      <c r="AQ1315" s="446"/>
      <c r="AR1315" s="447"/>
      <c r="AS1315" s="404"/>
      <c r="AT1315" s="404"/>
      <c r="AU1315" s="404"/>
      <c r="AV1315" s="404"/>
      <c r="AW1315" s="404"/>
      <c r="AX1315" s="404"/>
      <c r="AY1315" s="404"/>
      <c r="AZ1315" s="404"/>
      <c r="BA1315" s="404"/>
      <c r="BB1315" s="404"/>
      <c r="BC1315" s="404"/>
      <c r="BD1315" s="404"/>
    </row>
    <row r="1316" spans="1:56" ht="26.25" customHeight="1">
      <c r="A1316" s="399"/>
      <c r="B1316" s="399"/>
      <c r="C1316" s="399"/>
      <c r="D1316" s="399"/>
      <c r="E1316" s="400"/>
      <c r="F1316" s="401"/>
      <c r="G1316" s="752"/>
      <c r="H1316" s="400"/>
      <c r="I1316" s="400"/>
      <c r="J1316" s="400"/>
      <c r="K1316" s="400"/>
      <c r="L1316" s="400"/>
      <c r="M1316" s="400"/>
      <c r="N1316" s="400"/>
      <c r="O1316" s="400"/>
      <c r="P1316" s="400"/>
      <c r="Q1316" s="400"/>
      <c r="R1316" s="400"/>
      <c r="S1316" s="400"/>
      <c r="T1316" s="400"/>
      <c r="U1316" s="400"/>
      <c r="V1316" s="400"/>
      <c r="W1316" s="400"/>
      <c r="X1316" s="400"/>
      <c r="Y1316" s="400"/>
      <c r="Z1316" s="400"/>
      <c r="AA1316" s="400"/>
      <c r="AB1316" s="400"/>
      <c r="AC1316" s="400"/>
      <c r="AD1316" s="400"/>
      <c r="AE1316" s="400"/>
      <c r="AF1316" s="400"/>
      <c r="AG1316" s="400"/>
      <c r="AH1316" s="400"/>
      <c r="AI1316" s="400"/>
      <c r="AJ1316" s="400"/>
      <c r="AK1316" s="400"/>
      <c r="AL1316" s="400"/>
      <c r="AM1316" s="400"/>
      <c r="AN1316" s="402"/>
      <c r="AO1316" s="402"/>
      <c r="AP1316" s="368" t="s">
        <v>11249</v>
      </c>
      <c r="AQ1316" s="446"/>
      <c r="AR1316" s="447"/>
      <c r="AS1316" s="404"/>
      <c r="AT1316" s="404"/>
      <c r="AU1316" s="404"/>
      <c r="AV1316" s="404"/>
      <c r="AW1316" s="404"/>
      <c r="AX1316" s="404"/>
      <c r="AY1316" s="404"/>
      <c r="AZ1316" s="404"/>
      <c r="BA1316" s="404"/>
      <c r="BB1316" s="404"/>
      <c r="BC1316" s="404"/>
      <c r="BD1316" s="404"/>
    </row>
    <row r="1317" spans="1:56" ht="26.25" customHeight="1">
      <c r="A1317" s="399"/>
      <c r="B1317" s="399"/>
      <c r="C1317" s="399"/>
      <c r="D1317" s="399"/>
      <c r="E1317" s="400"/>
      <c r="F1317" s="401"/>
      <c r="G1317" s="752"/>
      <c r="H1317" s="400"/>
      <c r="I1317" s="400"/>
      <c r="J1317" s="400"/>
      <c r="K1317" s="400"/>
      <c r="L1317" s="400"/>
      <c r="M1317" s="400"/>
      <c r="N1317" s="400"/>
      <c r="O1317" s="400"/>
      <c r="P1317" s="400"/>
      <c r="Q1317" s="400"/>
      <c r="R1317" s="400"/>
      <c r="S1317" s="400"/>
      <c r="T1317" s="400"/>
      <c r="U1317" s="400"/>
      <c r="V1317" s="400"/>
      <c r="W1317" s="400"/>
      <c r="X1317" s="400"/>
      <c r="Y1317" s="400"/>
      <c r="Z1317" s="400"/>
      <c r="AA1317" s="400"/>
      <c r="AB1317" s="400"/>
      <c r="AC1317" s="400"/>
      <c r="AD1317" s="400"/>
      <c r="AE1317" s="400"/>
      <c r="AF1317" s="400"/>
      <c r="AG1317" s="400"/>
      <c r="AH1317" s="400"/>
      <c r="AI1317" s="400"/>
      <c r="AJ1317" s="400"/>
      <c r="AK1317" s="400"/>
      <c r="AL1317" s="400"/>
      <c r="AM1317" s="400"/>
      <c r="AN1317" s="402"/>
      <c r="AO1317" s="402"/>
      <c r="AP1317" s="368" t="s">
        <v>11249</v>
      </c>
      <c r="AQ1317" s="446"/>
      <c r="AR1317" s="447"/>
      <c r="AS1317" s="404"/>
      <c r="AT1317" s="404"/>
      <c r="AU1317" s="404"/>
      <c r="AV1317" s="404"/>
      <c r="AW1317" s="404"/>
      <c r="AX1317" s="404"/>
      <c r="AY1317" s="404"/>
      <c r="AZ1317" s="404"/>
      <c r="BA1317" s="404"/>
      <c r="BB1317" s="404"/>
      <c r="BC1317" s="404"/>
      <c r="BD1317" s="404"/>
    </row>
    <row r="1318" spans="1:56" ht="26.25" customHeight="1">
      <c r="A1318" s="399"/>
      <c r="B1318" s="399"/>
      <c r="C1318" s="399"/>
      <c r="D1318" s="399"/>
      <c r="E1318" s="400"/>
      <c r="F1318" s="401"/>
      <c r="G1318" s="752"/>
      <c r="H1318" s="400"/>
      <c r="I1318" s="400"/>
      <c r="J1318" s="400"/>
      <c r="K1318" s="400"/>
      <c r="L1318" s="400"/>
      <c r="M1318" s="400"/>
      <c r="N1318" s="400"/>
      <c r="O1318" s="400"/>
      <c r="P1318" s="400"/>
      <c r="Q1318" s="400"/>
      <c r="R1318" s="400"/>
      <c r="S1318" s="400"/>
      <c r="T1318" s="400"/>
      <c r="U1318" s="400"/>
      <c r="V1318" s="400"/>
      <c r="W1318" s="400"/>
      <c r="X1318" s="400"/>
      <c r="Y1318" s="400"/>
      <c r="Z1318" s="400"/>
      <c r="AA1318" s="400"/>
      <c r="AB1318" s="400"/>
      <c r="AC1318" s="400"/>
      <c r="AD1318" s="400"/>
      <c r="AE1318" s="400"/>
      <c r="AF1318" s="400"/>
      <c r="AG1318" s="400"/>
      <c r="AH1318" s="400"/>
      <c r="AI1318" s="400"/>
      <c r="AJ1318" s="400"/>
      <c r="AK1318" s="400"/>
      <c r="AL1318" s="400"/>
      <c r="AM1318" s="400"/>
      <c r="AN1318" s="402"/>
      <c r="AO1318" s="402"/>
      <c r="AP1318" s="368" t="s">
        <v>11249</v>
      </c>
      <c r="AQ1318" s="446"/>
      <c r="AR1318" s="447"/>
      <c r="AS1318" s="404"/>
      <c r="AT1318" s="404"/>
      <c r="AU1318" s="404"/>
      <c r="AV1318" s="404"/>
      <c r="AW1318" s="404"/>
      <c r="AX1318" s="404"/>
      <c r="AY1318" s="404"/>
      <c r="AZ1318" s="404"/>
      <c r="BA1318" s="404"/>
      <c r="BB1318" s="404"/>
      <c r="BC1318" s="404"/>
      <c r="BD1318" s="404"/>
    </row>
    <row r="1319" spans="1:56" ht="26.25" customHeight="1">
      <c r="A1319" s="399"/>
      <c r="B1319" s="399"/>
      <c r="C1319" s="399"/>
      <c r="D1319" s="399"/>
      <c r="E1319" s="400"/>
      <c r="F1319" s="401"/>
      <c r="G1319" s="752"/>
      <c r="H1319" s="400"/>
      <c r="I1319" s="400"/>
      <c r="J1319" s="400"/>
      <c r="K1319" s="400"/>
      <c r="L1319" s="400"/>
      <c r="M1319" s="400"/>
      <c r="N1319" s="400"/>
      <c r="O1319" s="400"/>
      <c r="P1319" s="400"/>
      <c r="Q1319" s="400"/>
      <c r="R1319" s="400"/>
      <c r="S1319" s="400"/>
      <c r="T1319" s="400"/>
      <c r="U1319" s="400"/>
      <c r="V1319" s="400"/>
      <c r="W1319" s="400"/>
      <c r="X1319" s="400"/>
      <c r="Y1319" s="400"/>
      <c r="Z1319" s="400"/>
      <c r="AA1319" s="400"/>
      <c r="AB1319" s="400"/>
      <c r="AC1319" s="400"/>
      <c r="AD1319" s="400"/>
      <c r="AE1319" s="400"/>
      <c r="AF1319" s="400"/>
      <c r="AG1319" s="400"/>
      <c r="AH1319" s="400"/>
      <c r="AI1319" s="400"/>
      <c r="AJ1319" s="400"/>
      <c r="AK1319" s="400"/>
      <c r="AL1319" s="400"/>
      <c r="AM1319" s="400"/>
      <c r="AN1319" s="402"/>
      <c r="AO1319" s="402"/>
      <c r="AP1319" s="368" t="s">
        <v>11249</v>
      </c>
      <c r="AQ1319" s="446"/>
      <c r="AR1319" s="447"/>
      <c r="AS1319" s="404"/>
      <c r="AT1319" s="404"/>
      <c r="AU1319" s="404"/>
      <c r="AV1319" s="404"/>
      <c r="AW1319" s="404"/>
      <c r="AX1319" s="404"/>
      <c r="AY1319" s="404"/>
      <c r="AZ1319" s="404"/>
      <c r="BA1319" s="404"/>
      <c r="BB1319" s="404"/>
      <c r="BC1319" s="404"/>
      <c r="BD1319" s="404"/>
    </row>
    <row r="1320" spans="1:56" ht="26.25" customHeight="1">
      <c r="A1320" s="399"/>
      <c r="B1320" s="399"/>
      <c r="C1320" s="399"/>
      <c r="D1320" s="399"/>
      <c r="E1320" s="400"/>
      <c r="F1320" s="401"/>
      <c r="G1320" s="752"/>
      <c r="H1320" s="400"/>
      <c r="I1320" s="400"/>
      <c r="J1320" s="400"/>
      <c r="K1320" s="400"/>
      <c r="L1320" s="400"/>
      <c r="M1320" s="400"/>
      <c r="N1320" s="400"/>
      <c r="O1320" s="400"/>
      <c r="P1320" s="400"/>
      <c r="Q1320" s="400"/>
      <c r="R1320" s="400"/>
      <c r="S1320" s="400"/>
      <c r="T1320" s="400"/>
      <c r="U1320" s="400"/>
      <c r="V1320" s="400"/>
      <c r="W1320" s="400"/>
      <c r="X1320" s="400"/>
      <c r="Y1320" s="400"/>
      <c r="Z1320" s="400"/>
      <c r="AA1320" s="400"/>
      <c r="AB1320" s="400"/>
      <c r="AC1320" s="400"/>
      <c r="AD1320" s="400"/>
      <c r="AE1320" s="400"/>
      <c r="AF1320" s="400"/>
      <c r="AG1320" s="400"/>
      <c r="AH1320" s="400"/>
      <c r="AI1320" s="400"/>
      <c r="AJ1320" s="400"/>
      <c r="AK1320" s="400"/>
      <c r="AL1320" s="400"/>
      <c r="AM1320" s="400"/>
      <c r="AN1320" s="402"/>
      <c r="AO1320" s="402"/>
      <c r="AP1320" s="368" t="s">
        <v>11249</v>
      </c>
      <c r="AQ1320" s="446"/>
      <c r="AR1320" s="447"/>
      <c r="AS1320" s="404"/>
      <c r="AT1320" s="404"/>
      <c r="AU1320" s="404"/>
      <c r="AV1320" s="404"/>
      <c r="AW1320" s="404"/>
      <c r="AX1320" s="404"/>
      <c r="AY1320" s="404"/>
      <c r="AZ1320" s="404"/>
      <c r="BA1320" s="404"/>
      <c r="BB1320" s="404"/>
      <c r="BC1320" s="404"/>
      <c r="BD1320" s="404"/>
    </row>
    <row r="1321" spans="1:56" ht="26.25" customHeight="1">
      <c r="A1321" s="399"/>
      <c r="B1321" s="399"/>
      <c r="C1321" s="399"/>
      <c r="D1321" s="399"/>
      <c r="E1321" s="400"/>
      <c r="F1321" s="401"/>
      <c r="G1321" s="752"/>
      <c r="H1321" s="400"/>
      <c r="I1321" s="400"/>
      <c r="J1321" s="400"/>
      <c r="K1321" s="400"/>
      <c r="L1321" s="400"/>
      <c r="M1321" s="400"/>
      <c r="N1321" s="400"/>
      <c r="O1321" s="400"/>
      <c r="P1321" s="400"/>
      <c r="Q1321" s="400"/>
      <c r="R1321" s="400"/>
      <c r="S1321" s="400"/>
      <c r="T1321" s="400"/>
      <c r="U1321" s="400"/>
      <c r="V1321" s="400"/>
      <c r="W1321" s="400"/>
      <c r="X1321" s="400"/>
      <c r="Y1321" s="400"/>
      <c r="Z1321" s="400"/>
      <c r="AA1321" s="400"/>
      <c r="AB1321" s="400"/>
      <c r="AC1321" s="400"/>
      <c r="AD1321" s="400"/>
      <c r="AE1321" s="400"/>
      <c r="AF1321" s="400"/>
      <c r="AG1321" s="400"/>
      <c r="AH1321" s="400"/>
      <c r="AI1321" s="400"/>
      <c r="AJ1321" s="400"/>
      <c r="AK1321" s="400"/>
      <c r="AL1321" s="400"/>
      <c r="AM1321" s="400"/>
      <c r="AN1321" s="402"/>
      <c r="AO1321" s="402"/>
      <c r="AP1321" s="368" t="s">
        <v>11249</v>
      </c>
      <c r="AQ1321" s="446"/>
      <c r="AR1321" s="447"/>
      <c r="AS1321" s="404"/>
      <c r="AT1321" s="404"/>
      <c r="AU1321" s="404"/>
      <c r="AV1321" s="404"/>
      <c r="AW1321" s="404"/>
      <c r="AX1321" s="404"/>
      <c r="AY1321" s="404"/>
      <c r="AZ1321" s="404"/>
      <c r="BA1321" s="404"/>
      <c r="BB1321" s="404"/>
      <c r="BC1321" s="404"/>
      <c r="BD1321" s="404"/>
    </row>
    <row r="1322" spans="1:56" ht="26.25" customHeight="1">
      <c r="A1322" s="399"/>
      <c r="B1322" s="399"/>
      <c r="C1322" s="399"/>
      <c r="D1322" s="399"/>
      <c r="E1322" s="400"/>
      <c r="F1322" s="401"/>
      <c r="G1322" s="752"/>
      <c r="H1322" s="400"/>
      <c r="I1322" s="400"/>
      <c r="J1322" s="400"/>
      <c r="K1322" s="400"/>
      <c r="L1322" s="400"/>
      <c r="M1322" s="400"/>
      <c r="N1322" s="400"/>
      <c r="O1322" s="400"/>
      <c r="P1322" s="400"/>
      <c r="Q1322" s="400"/>
      <c r="R1322" s="400"/>
      <c r="S1322" s="400"/>
      <c r="T1322" s="400"/>
      <c r="U1322" s="400"/>
      <c r="V1322" s="400"/>
      <c r="W1322" s="400"/>
      <c r="X1322" s="400"/>
      <c r="Y1322" s="400"/>
      <c r="Z1322" s="400"/>
      <c r="AA1322" s="400"/>
      <c r="AB1322" s="400"/>
      <c r="AC1322" s="400"/>
      <c r="AD1322" s="400"/>
      <c r="AE1322" s="400"/>
      <c r="AF1322" s="400"/>
      <c r="AG1322" s="400"/>
      <c r="AH1322" s="400"/>
      <c r="AI1322" s="400"/>
      <c r="AJ1322" s="400"/>
      <c r="AK1322" s="400"/>
      <c r="AL1322" s="400"/>
      <c r="AM1322" s="400"/>
      <c r="AN1322" s="402"/>
      <c r="AO1322" s="402"/>
      <c r="AP1322" s="368" t="s">
        <v>11249</v>
      </c>
      <c r="AQ1322" s="446"/>
      <c r="AR1322" s="447"/>
      <c r="AS1322" s="404"/>
      <c r="AT1322" s="404"/>
      <c r="AU1322" s="404"/>
      <c r="AV1322" s="404"/>
      <c r="AW1322" s="404"/>
      <c r="AX1322" s="404"/>
      <c r="AY1322" s="404"/>
      <c r="AZ1322" s="404"/>
      <c r="BA1322" s="404"/>
      <c r="BB1322" s="404"/>
      <c r="BC1322" s="404"/>
      <c r="BD1322" s="404"/>
    </row>
    <row r="1323" spans="1:56" ht="26.25" customHeight="1">
      <c r="A1323" s="399"/>
      <c r="B1323" s="399"/>
      <c r="C1323" s="399"/>
      <c r="D1323" s="399"/>
      <c r="E1323" s="400"/>
      <c r="F1323" s="401"/>
      <c r="G1323" s="752"/>
      <c r="H1323" s="400"/>
      <c r="I1323" s="400"/>
      <c r="J1323" s="400"/>
      <c r="K1323" s="400"/>
      <c r="L1323" s="400"/>
      <c r="M1323" s="400"/>
      <c r="N1323" s="400"/>
      <c r="O1323" s="400"/>
      <c r="P1323" s="400"/>
      <c r="Q1323" s="400"/>
      <c r="R1323" s="400"/>
      <c r="S1323" s="400"/>
      <c r="T1323" s="400"/>
      <c r="U1323" s="400"/>
      <c r="V1323" s="400"/>
      <c r="W1323" s="400"/>
      <c r="X1323" s="400"/>
      <c r="Y1323" s="400"/>
      <c r="Z1323" s="400"/>
      <c r="AA1323" s="400"/>
      <c r="AB1323" s="400"/>
      <c r="AC1323" s="400"/>
      <c r="AD1323" s="400"/>
      <c r="AE1323" s="400"/>
      <c r="AF1323" s="400"/>
      <c r="AG1323" s="400"/>
      <c r="AH1323" s="400"/>
      <c r="AI1323" s="400"/>
      <c r="AJ1323" s="400"/>
      <c r="AK1323" s="400"/>
      <c r="AL1323" s="400"/>
      <c r="AM1323" s="400"/>
      <c r="AN1323" s="402"/>
      <c r="AO1323" s="402"/>
      <c r="AP1323" s="368" t="s">
        <v>11249</v>
      </c>
      <c r="AQ1323" s="446"/>
      <c r="AR1323" s="447"/>
      <c r="AS1323" s="404"/>
      <c r="AT1323" s="404"/>
      <c r="AU1323" s="404"/>
      <c r="AV1323" s="404"/>
      <c r="AW1323" s="404"/>
      <c r="AX1323" s="404"/>
      <c r="AY1323" s="404"/>
      <c r="AZ1323" s="404"/>
      <c r="BA1323" s="404"/>
      <c r="BB1323" s="404"/>
      <c r="BC1323" s="404"/>
      <c r="BD1323" s="404"/>
    </row>
    <row r="1324" spans="1:56" ht="26.25" customHeight="1">
      <c r="A1324" s="399"/>
      <c r="B1324" s="399"/>
      <c r="C1324" s="399"/>
      <c r="D1324" s="399"/>
      <c r="E1324" s="400"/>
      <c r="F1324" s="401"/>
      <c r="G1324" s="752"/>
      <c r="H1324" s="400"/>
      <c r="I1324" s="400"/>
      <c r="J1324" s="400"/>
      <c r="K1324" s="400"/>
      <c r="L1324" s="400"/>
      <c r="M1324" s="400"/>
      <c r="N1324" s="400"/>
      <c r="O1324" s="400"/>
      <c r="P1324" s="400"/>
      <c r="Q1324" s="400"/>
      <c r="R1324" s="400"/>
      <c r="S1324" s="400"/>
      <c r="T1324" s="400"/>
      <c r="U1324" s="400"/>
      <c r="V1324" s="400"/>
      <c r="W1324" s="400"/>
      <c r="X1324" s="400"/>
      <c r="Y1324" s="400"/>
      <c r="Z1324" s="400"/>
      <c r="AA1324" s="400"/>
      <c r="AB1324" s="400"/>
      <c r="AC1324" s="400"/>
      <c r="AD1324" s="400"/>
      <c r="AE1324" s="400"/>
      <c r="AF1324" s="400"/>
      <c r="AG1324" s="400"/>
      <c r="AH1324" s="400"/>
      <c r="AI1324" s="400"/>
      <c r="AJ1324" s="400"/>
      <c r="AK1324" s="400"/>
      <c r="AL1324" s="400"/>
      <c r="AM1324" s="400"/>
      <c r="AN1324" s="402"/>
      <c r="AO1324" s="402"/>
      <c r="AP1324" s="368" t="s">
        <v>11249</v>
      </c>
      <c r="AQ1324" s="446"/>
      <c r="AR1324" s="447"/>
      <c r="AS1324" s="404"/>
      <c r="AT1324" s="404"/>
      <c r="AU1324" s="404"/>
      <c r="AV1324" s="404"/>
      <c r="AW1324" s="404"/>
      <c r="AX1324" s="404"/>
      <c r="AY1324" s="404"/>
      <c r="AZ1324" s="404"/>
      <c r="BA1324" s="404"/>
      <c r="BB1324" s="404"/>
      <c r="BC1324" s="404"/>
      <c r="BD1324" s="404"/>
    </row>
    <row r="1325" spans="1:56" ht="26.25" customHeight="1">
      <c r="A1325" s="399"/>
      <c r="B1325" s="399"/>
      <c r="C1325" s="399"/>
      <c r="D1325" s="399"/>
      <c r="E1325" s="400"/>
      <c r="F1325" s="401"/>
      <c r="G1325" s="752"/>
      <c r="H1325" s="400"/>
      <c r="I1325" s="400"/>
      <c r="J1325" s="400"/>
      <c r="K1325" s="400"/>
      <c r="L1325" s="400"/>
      <c r="M1325" s="400"/>
      <c r="N1325" s="400"/>
      <c r="O1325" s="400"/>
      <c r="P1325" s="400"/>
      <c r="Q1325" s="400"/>
      <c r="R1325" s="400"/>
      <c r="S1325" s="400"/>
      <c r="T1325" s="400"/>
      <c r="U1325" s="400"/>
      <c r="V1325" s="400"/>
      <c r="W1325" s="400"/>
      <c r="X1325" s="400"/>
      <c r="Y1325" s="400"/>
      <c r="Z1325" s="400"/>
      <c r="AA1325" s="400"/>
      <c r="AB1325" s="400"/>
      <c r="AC1325" s="400"/>
      <c r="AD1325" s="400"/>
      <c r="AE1325" s="400"/>
      <c r="AF1325" s="400"/>
      <c r="AG1325" s="400"/>
      <c r="AH1325" s="400"/>
      <c r="AI1325" s="400"/>
      <c r="AJ1325" s="400"/>
      <c r="AK1325" s="400"/>
      <c r="AL1325" s="400"/>
      <c r="AM1325" s="400"/>
      <c r="AN1325" s="402"/>
      <c r="AO1325" s="402"/>
      <c r="AP1325" s="368" t="s">
        <v>11249</v>
      </c>
      <c r="AQ1325" s="446"/>
      <c r="AR1325" s="447"/>
      <c r="AS1325" s="404"/>
      <c r="AT1325" s="404"/>
      <c r="AU1325" s="404"/>
      <c r="AV1325" s="404"/>
      <c r="AW1325" s="404"/>
      <c r="AX1325" s="404"/>
      <c r="AY1325" s="404"/>
      <c r="AZ1325" s="404"/>
      <c r="BA1325" s="404"/>
      <c r="BB1325" s="404"/>
      <c r="BC1325" s="404"/>
      <c r="BD1325" s="404"/>
    </row>
    <row r="1326" spans="1:56" ht="26.25" customHeight="1">
      <c r="A1326" s="399"/>
      <c r="B1326" s="399"/>
      <c r="C1326" s="399"/>
      <c r="D1326" s="399"/>
      <c r="E1326" s="400"/>
      <c r="F1326" s="401"/>
      <c r="G1326" s="752"/>
      <c r="H1326" s="400"/>
      <c r="I1326" s="400"/>
      <c r="J1326" s="400"/>
      <c r="K1326" s="400"/>
      <c r="L1326" s="400"/>
      <c r="M1326" s="400"/>
      <c r="N1326" s="400"/>
      <c r="O1326" s="400"/>
      <c r="P1326" s="400"/>
      <c r="Q1326" s="400"/>
      <c r="R1326" s="400"/>
      <c r="S1326" s="400"/>
      <c r="T1326" s="400"/>
      <c r="U1326" s="400"/>
      <c r="V1326" s="400"/>
      <c r="W1326" s="400"/>
      <c r="X1326" s="400"/>
      <c r="Y1326" s="400"/>
      <c r="Z1326" s="400"/>
      <c r="AA1326" s="400"/>
      <c r="AB1326" s="400"/>
      <c r="AC1326" s="400"/>
      <c r="AD1326" s="400"/>
      <c r="AE1326" s="400"/>
      <c r="AF1326" s="400"/>
      <c r="AG1326" s="400"/>
      <c r="AH1326" s="400"/>
      <c r="AI1326" s="400"/>
      <c r="AJ1326" s="400"/>
      <c r="AK1326" s="400"/>
      <c r="AL1326" s="400"/>
      <c r="AM1326" s="400"/>
      <c r="AN1326" s="402"/>
      <c r="AO1326" s="402"/>
      <c r="AP1326" s="368" t="s">
        <v>11249</v>
      </c>
      <c r="AQ1326" s="446"/>
      <c r="AR1326" s="447"/>
      <c r="AS1326" s="404"/>
      <c r="AT1326" s="404"/>
      <c r="AU1326" s="404"/>
      <c r="AV1326" s="404"/>
      <c r="AW1326" s="404"/>
      <c r="AX1326" s="404"/>
      <c r="AY1326" s="404"/>
      <c r="AZ1326" s="404"/>
      <c r="BA1326" s="404"/>
      <c r="BB1326" s="404"/>
      <c r="BC1326" s="404"/>
      <c r="BD1326" s="404"/>
    </row>
    <row r="1327" spans="1:56" ht="26.25" customHeight="1">
      <c r="A1327" s="399"/>
      <c r="B1327" s="399"/>
      <c r="C1327" s="399"/>
      <c r="D1327" s="399"/>
      <c r="E1327" s="400"/>
      <c r="F1327" s="401"/>
      <c r="G1327" s="752"/>
      <c r="H1327" s="400"/>
      <c r="I1327" s="400"/>
      <c r="J1327" s="400"/>
      <c r="K1327" s="400"/>
      <c r="L1327" s="400"/>
      <c r="M1327" s="400"/>
      <c r="N1327" s="400"/>
      <c r="O1327" s="400"/>
      <c r="P1327" s="400"/>
      <c r="Q1327" s="400"/>
      <c r="R1327" s="400"/>
      <c r="S1327" s="400"/>
      <c r="T1327" s="400"/>
      <c r="U1327" s="400"/>
      <c r="V1327" s="400"/>
      <c r="W1327" s="400"/>
      <c r="X1327" s="400"/>
      <c r="Y1327" s="400"/>
      <c r="Z1327" s="400"/>
      <c r="AA1327" s="400"/>
      <c r="AB1327" s="400"/>
      <c r="AC1327" s="400"/>
      <c r="AD1327" s="400"/>
      <c r="AE1327" s="400"/>
      <c r="AF1327" s="400"/>
      <c r="AG1327" s="400"/>
      <c r="AH1327" s="400"/>
      <c r="AI1327" s="400"/>
      <c r="AJ1327" s="400"/>
      <c r="AK1327" s="400"/>
      <c r="AL1327" s="400"/>
      <c r="AM1327" s="400"/>
      <c r="AN1327" s="402"/>
      <c r="AO1327" s="402"/>
      <c r="AP1327" s="368" t="s">
        <v>11249</v>
      </c>
      <c r="AQ1327" s="446"/>
      <c r="AR1327" s="447"/>
      <c r="AS1327" s="404"/>
      <c r="AT1327" s="404"/>
      <c r="AU1327" s="404"/>
      <c r="AV1327" s="404"/>
      <c r="AW1327" s="404"/>
      <c r="AX1327" s="404"/>
      <c r="AY1327" s="404"/>
      <c r="AZ1327" s="404"/>
      <c r="BA1327" s="404"/>
      <c r="BB1327" s="404"/>
      <c r="BC1327" s="404"/>
      <c r="BD1327" s="404"/>
    </row>
    <row r="1328" spans="1:56" ht="26.25" customHeight="1">
      <c r="A1328" s="399"/>
      <c r="B1328" s="399"/>
      <c r="C1328" s="399"/>
      <c r="D1328" s="399"/>
      <c r="E1328" s="400"/>
      <c r="F1328" s="401"/>
      <c r="G1328" s="752"/>
      <c r="H1328" s="400"/>
      <c r="I1328" s="400"/>
      <c r="J1328" s="400"/>
      <c r="K1328" s="400"/>
      <c r="L1328" s="400"/>
      <c r="M1328" s="400"/>
      <c r="N1328" s="400"/>
      <c r="O1328" s="400"/>
      <c r="P1328" s="400"/>
      <c r="Q1328" s="400"/>
      <c r="R1328" s="400"/>
      <c r="S1328" s="400"/>
      <c r="T1328" s="400"/>
      <c r="U1328" s="400"/>
      <c r="V1328" s="400"/>
      <c r="W1328" s="400"/>
      <c r="X1328" s="400"/>
      <c r="Y1328" s="400"/>
      <c r="Z1328" s="400"/>
      <c r="AA1328" s="400"/>
      <c r="AB1328" s="400"/>
      <c r="AC1328" s="400"/>
      <c r="AD1328" s="400"/>
      <c r="AE1328" s="400"/>
      <c r="AF1328" s="400"/>
      <c r="AG1328" s="400"/>
      <c r="AH1328" s="400"/>
      <c r="AI1328" s="400"/>
      <c r="AJ1328" s="400"/>
      <c r="AK1328" s="400"/>
      <c r="AL1328" s="400"/>
      <c r="AM1328" s="400"/>
      <c r="AN1328" s="402"/>
      <c r="AO1328" s="402"/>
      <c r="AP1328" s="368" t="s">
        <v>11249</v>
      </c>
      <c r="AQ1328" s="446"/>
      <c r="AR1328" s="447"/>
      <c r="AS1328" s="404"/>
      <c r="AT1328" s="404"/>
      <c r="AU1328" s="404"/>
      <c r="AV1328" s="404"/>
      <c r="AW1328" s="404"/>
      <c r="AX1328" s="404"/>
      <c r="AY1328" s="404"/>
      <c r="AZ1328" s="404"/>
      <c r="BA1328" s="404"/>
      <c r="BB1328" s="404"/>
      <c r="BC1328" s="404"/>
      <c r="BD1328" s="404"/>
    </row>
    <row r="1329" spans="1:56" ht="26.25" customHeight="1">
      <c r="A1329" s="399"/>
      <c r="B1329" s="399"/>
      <c r="C1329" s="399"/>
      <c r="D1329" s="399"/>
      <c r="E1329" s="400"/>
      <c r="F1329" s="401"/>
      <c r="G1329" s="752"/>
      <c r="H1329" s="400"/>
      <c r="I1329" s="400"/>
      <c r="J1329" s="400"/>
      <c r="K1329" s="400"/>
      <c r="L1329" s="400"/>
      <c r="M1329" s="400"/>
      <c r="N1329" s="400"/>
      <c r="O1329" s="400"/>
      <c r="P1329" s="400"/>
      <c r="Q1329" s="400"/>
      <c r="R1329" s="400"/>
      <c r="S1329" s="400"/>
      <c r="T1329" s="400"/>
      <c r="U1329" s="400"/>
      <c r="V1329" s="400"/>
      <c r="W1329" s="400"/>
      <c r="X1329" s="400"/>
      <c r="Y1329" s="400"/>
      <c r="Z1329" s="400"/>
      <c r="AA1329" s="400"/>
      <c r="AB1329" s="400"/>
      <c r="AC1329" s="400"/>
      <c r="AD1329" s="400"/>
      <c r="AE1329" s="400"/>
      <c r="AF1329" s="400"/>
      <c r="AG1329" s="400"/>
      <c r="AH1329" s="400"/>
      <c r="AI1329" s="400"/>
      <c r="AJ1329" s="400"/>
      <c r="AK1329" s="400"/>
      <c r="AL1329" s="400"/>
      <c r="AM1329" s="400"/>
      <c r="AN1329" s="402"/>
      <c r="AO1329" s="402"/>
      <c r="AP1329" s="368" t="s">
        <v>11249</v>
      </c>
      <c r="AQ1329" s="446"/>
      <c r="AR1329" s="447"/>
      <c r="AS1329" s="404"/>
      <c r="AT1329" s="404"/>
      <c r="AU1329" s="404"/>
      <c r="AV1329" s="404"/>
      <c r="AW1329" s="404"/>
      <c r="AX1329" s="404"/>
      <c r="AY1329" s="404"/>
      <c r="AZ1329" s="404"/>
      <c r="BA1329" s="404"/>
      <c r="BB1329" s="404"/>
      <c r="BC1329" s="404"/>
      <c r="BD1329" s="404"/>
    </row>
    <row r="1330" spans="1:56" ht="26.25" customHeight="1">
      <c r="A1330" s="399"/>
      <c r="B1330" s="399"/>
      <c r="C1330" s="399"/>
      <c r="D1330" s="399"/>
      <c r="E1330" s="400"/>
      <c r="F1330" s="401"/>
      <c r="G1330" s="752"/>
      <c r="H1330" s="400"/>
      <c r="I1330" s="400"/>
      <c r="J1330" s="400"/>
      <c r="K1330" s="400"/>
      <c r="L1330" s="400"/>
      <c r="M1330" s="400"/>
      <c r="N1330" s="400"/>
      <c r="O1330" s="400"/>
      <c r="P1330" s="400"/>
      <c r="Q1330" s="400"/>
      <c r="R1330" s="400"/>
      <c r="S1330" s="400"/>
      <c r="T1330" s="400"/>
      <c r="U1330" s="400"/>
      <c r="V1330" s="400"/>
      <c r="W1330" s="400"/>
      <c r="X1330" s="400"/>
      <c r="Y1330" s="400"/>
      <c r="Z1330" s="400"/>
      <c r="AA1330" s="400"/>
      <c r="AB1330" s="400"/>
      <c r="AC1330" s="400"/>
      <c r="AD1330" s="400"/>
      <c r="AE1330" s="400"/>
      <c r="AF1330" s="400"/>
      <c r="AG1330" s="400"/>
      <c r="AH1330" s="400"/>
      <c r="AI1330" s="400"/>
      <c r="AJ1330" s="400"/>
      <c r="AK1330" s="400"/>
      <c r="AL1330" s="400"/>
      <c r="AM1330" s="400"/>
      <c r="AN1330" s="402"/>
      <c r="AO1330" s="402"/>
      <c r="AP1330" s="368" t="s">
        <v>11249</v>
      </c>
      <c r="AQ1330" s="446"/>
      <c r="AR1330" s="447"/>
      <c r="AS1330" s="404"/>
      <c r="AT1330" s="404"/>
      <c r="AU1330" s="404"/>
      <c r="AV1330" s="404"/>
      <c r="AW1330" s="404"/>
      <c r="AX1330" s="404"/>
      <c r="AY1330" s="404"/>
      <c r="AZ1330" s="404"/>
      <c r="BA1330" s="404"/>
      <c r="BB1330" s="404"/>
      <c r="BC1330" s="404"/>
      <c r="BD1330" s="404"/>
    </row>
    <row r="1331" spans="1:56" ht="26.25" customHeight="1">
      <c r="A1331" s="399"/>
      <c r="B1331" s="399"/>
      <c r="C1331" s="399"/>
      <c r="D1331" s="399"/>
      <c r="E1331" s="400"/>
      <c r="F1331" s="401"/>
      <c r="G1331" s="752"/>
      <c r="H1331" s="400"/>
      <c r="I1331" s="400"/>
      <c r="J1331" s="400"/>
      <c r="K1331" s="400"/>
      <c r="L1331" s="400"/>
      <c r="M1331" s="400"/>
      <c r="N1331" s="400"/>
      <c r="O1331" s="400"/>
      <c r="P1331" s="400"/>
      <c r="Q1331" s="400"/>
      <c r="R1331" s="400"/>
      <c r="S1331" s="400"/>
      <c r="T1331" s="400"/>
      <c r="U1331" s="400"/>
      <c r="V1331" s="400"/>
      <c r="W1331" s="400"/>
      <c r="X1331" s="400"/>
      <c r="Y1331" s="400"/>
      <c r="Z1331" s="400"/>
      <c r="AA1331" s="400"/>
      <c r="AB1331" s="400"/>
      <c r="AC1331" s="400"/>
      <c r="AD1331" s="400"/>
      <c r="AE1331" s="400"/>
      <c r="AF1331" s="400"/>
      <c r="AG1331" s="400"/>
      <c r="AH1331" s="400"/>
      <c r="AI1331" s="400"/>
      <c r="AJ1331" s="400"/>
      <c r="AK1331" s="400"/>
      <c r="AL1331" s="400"/>
      <c r="AM1331" s="400"/>
      <c r="AN1331" s="402"/>
      <c r="AO1331" s="402"/>
      <c r="AP1331" s="368" t="s">
        <v>11249</v>
      </c>
      <c r="AQ1331" s="446"/>
      <c r="AR1331" s="447"/>
      <c r="AS1331" s="404"/>
      <c r="AT1331" s="404"/>
      <c r="AU1331" s="404"/>
      <c r="AV1331" s="404"/>
      <c r="AW1331" s="404"/>
      <c r="AX1331" s="404"/>
      <c r="AY1331" s="404"/>
      <c r="AZ1331" s="404"/>
      <c r="BA1331" s="404"/>
      <c r="BB1331" s="404"/>
      <c r="BC1331" s="404"/>
      <c r="BD1331" s="404"/>
    </row>
    <row r="1332" spans="1:56" ht="26.25" customHeight="1">
      <c r="A1332" s="399"/>
      <c r="B1332" s="399"/>
      <c r="C1332" s="399"/>
      <c r="D1332" s="399"/>
      <c r="E1332" s="400"/>
      <c r="F1332" s="401"/>
      <c r="G1332" s="752"/>
      <c r="H1332" s="400"/>
      <c r="I1332" s="400"/>
      <c r="J1332" s="400"/>
      <c r="K1332" s="400"/>
      <c r="L1332" s="400"/>
      <c r="M1332" s="400"/>
      <c r="N1332" s="400"/>
      <c r="O1332" s="400"/>
      <c r="P1332" s="400"/>
      <c r="Q1332" s="400"/>
      <c r="R1332" s="400"/>
      <c r="S1332" s="400"/>
      <c r="T1332" s="400"/>
      <c r="U1332" s="400"/>
      <c r="V1332" s="400"/>
      <c r="W1332" s="400"/>
      <c r="X1332" s="400"/>
      <c r="Y1332" s="400"/>
      <c r="Z1332" s="400"/>
      <c r="AA1332" s="400"/>
      <c r="AB1332" s="400"/>
      <c r="AC1332" s="400"/>
      <c r="AD1332" s="400"/>
      <c r="AE1332" s="400"/>
      <c r="AF1332" s="400"/>
      <c r="AG1332" s="400"/>
      <c r="AH1332" s="400"/>
      <c r="AI1332" s="400"/>
      <c r="AJ1332" s="400"/>
      <c r="AK1332" s="400"/>
      <c r="AL1332" s="400"/>
      <c r="AM1332" s="400"/>
      <c r="AN1332" s="402"/>
      <c r="AO1332" s="402"/>
      <c r="AP1332" s="368" t="s">
        <v>11249</v>
      </c>
      <c r="AQ1332" s="446"/>
      <c r="AR1332" s="447"/>
      <c r="AS1332" s="404"/>
      <c r="AT1332" s="404"/>
      <c r="AU1332" s="404"/>
      <c r="AV1332" s="404"/>
      <c r="AW1332" s="404"/>
      <c r="AX1332" s="404"/>
      <c r="AY1332" s="404"/>
      <c r="AZ1332" s="404"/>
      <c r="BA1332" s="404"/>
      <c r="BB1332" s="404"/>
      <c r="BC1332" s="404"/>
      <c r="BD1332" s="404"/>
    </row>
    <row r="1333" spans="1:56" ht="26.25" customHeight="1">
      <c r="A1333" s="399"/>
      <c r="B1333" s="399"/>
      <c r="C1333" s="399"/>
      <c r="D1333" s="399"/>
      <c r="E1333" s="400"/>
      <c r="F1333" s="401"/>
      <c r="G1333" s="752"/>
      <c r="H1333" s="400"/>
      <c r="I1333" s="400"/>
      <c r="J1333" s="400"/>
      <c r="K1333" s="400"/>
      <c r="L1333" s="400"/>
      <c r="M1333" s="400"/>
      <c r="N1333" s="400"/>
      <c r="O1333" s="400"/>
      <c r="P1333" s="400"/>
      <c r="Q1333" s="400"/>
      <c r="R1333" s="400"/>
      <c r="S1333" s="400"/>
      <c r="T1333" s="400"/>
      <c r="U1333" s="400"/>
      <c r="V1333" s="400"/>
      <c r="W1333" s="400"/>
      <c r="X1333" s="400"/>
      <c r="Y1333" s="400"/>
      <c r="Z1333" s="400"/>
      <c r="AA1333" s="400"/>
      <c r="AB1333" s="400"/>
      <c r="AC1333" s="400"/>
      <c r="AD1333" s="400"/>
      <c r="AE1333" s="400"/>
      <c r="AF1333" s="400"/>
      <c r="AG1333" s="400"/>
      <c r="AH1333" s="400"/>
      <c r="AI1333" s="400"/>
      <c r="AJ1333" s="400"/>
      <c r="AK1333" s="400"/>
      <c r="AL1333" s="400"/>
      <c r="AM1333" s="400"/>
      <c r="AN1333" s="402"/>
      <c r="AO1333" s="402"/>
      <c r="AP1333" s="368" t="s">
        <v>11249</v>
      </c>
      <c r="AQ1333" s="446"/>
      <c r="AR1333" s="447"/>
      <c r="AS1333" s="404"/>
      <c r="AT1333" s="404"/>
      <c r="AU1333" s="404"/>
      <c r="AV1333" s="404"/>
      <c r="AW1333" s="404"/>
      <c r="AX1333" s="404"/>
      <c r="AY1333" s="404"/>
      <c r="AZ1333" s="404"/>
      <c r="BA1333" s="404"/>
      <c r="BB1333" s="404"/>
      <c r="BC1333" s="404"/>
      <c r="BD1333" s="404"/>
    </row>
    <row r="1334" spans="1:56" ht="26.25" customHeight="1">
      <c r="A1334" s="399"/>
      <c r="B1334" s="399"/>
      <c r="C1334" s="399"/>
      <c r="D1334" s="399"/>
      <c r="E1334" s="400"/>
      <c r="F1334" s="401"/>
      <c r="G1334" s="752"/>
      <c r="H1334" s="400"/>
      <c r="I1334" s="400"/>
      <c r="J1334" s="400"/>
      <c r="K1334" s="400"/>
      <c r="L1334" s="400"/>
      <c r="M1334" s="400"/>
      <c r="N1334" s="400"/>
      <c r="O1334" s="400"/>
      <c r="P1334" s="400"/>
      <c r="Q1334" s="400"/>
      <c r="R1334" s="400"/>
      <c r="S1334" s="400"/>
      <c r="T1334" s="400"/>
      <c r="U1334" s="400"/>
      <c r="V1334" s="400"/>
      <c r="W1334" s="400"/>
      <c r="X1334" s="400"/>
      <c r="Y1334" s="400"/>
      <c r="Z1334" s="400"/>
      <c r="AA1334" s="400"/>
      <c r="AB1334" s="400"/>
      <c r="AC1334" s="400"/>
      <c r="AD1334" s="400"/>
      <c r="AE1334" s="400"/>
      <c r="AF1334" s="400"/>
      <c r="AG1334" s="400"/>
      <c r="AH1334" s="400"/>
      <c r="AI1334" s="400"/>
      <c r="AJ1334" s="400"/>
      <c r="AK1334" s="400"/>
      <c r="AL1334" s="400"/>
      <c r="AM1334" s="400"/>
      <c r="AN1334" s="402"/>
      <c r="AO1334" s="402"/>
      <c r="AP1334" s="368" t="s">
        <v>11249</v>
      </c>
      <c r="AQ1334" s="446"/>
      <c r="AR1334" s="447"/>
      <c r="AS1334" s="404"/>
      <c r="AT1334" s="404"/>
      <c r="AU1334" s="404"/>
      <c r="AV1334" s="404"/>
      <c r="AW1334" s="404"/>
      <c r="AX1334" s="404"/>
      <c r="AY1334" s="404"/>
      <c r="AZ1334" s="404"/>
      <c r="BA1334" s="404"/>
      <c r="BB1334" s="404"/>
      <c r="BC1334" s="404"/>
      <c r="BD1334" s="404"/>
    </row>
    <row r="1335" spans="1:56" ht="26.25" customHeight="1">
      <c r="A1335" s="399"/>
      <c r="B1335" s="399"/>
      <c r="C1335" s="399"/>
      <c r="D1335" s="399"/>
      <c r="E1335" s="400"/>
      <c r="F1335" s="401"/>
      <c r="G1335" s="752"/>
      <c r="H1335" s="400"/>
      <c r="I1335" s="400"/>
      <c r="J1335" s="400"/>
      <c r="K1335" s="400"/>
      <c r="L1335" s="400"/>
      <c r="M1335" s="400"/>
      <c r="N1335" s="400"/>
      <c r="O1335" s="400"/>
      <c r="P1335" s="400"/>
      <c r="Q1335" s="400"/>
      <c r="R1335" s="400"/>
      <c r="S1335" s="400"/>
      <c r="T1335" s="400"/>
      <c r="U1335" s="400"/>
      <c r="V1335" s="400"/>
      <c r="W1335" s="400"/>
      <c r="X1335" s="400"/>
      <c r="Y1335" s="400"/>
      <c r="Z1335" s="400"/>
      <c r="AA1335" s="400"/>
      <c r="AB1335" s="400"/>
      <c r="AC1335" s="400"/>
      <c r="AD1335" s="400"/>
      <c r="AE1335" s="400"/>
      <c r="AF1335" s="400"/>
      <c r="AG1335" s="400"/>
      <c r="AH1335" s="400"/>
      <c r="AI1335" s="400"/>
      <c r="AJ1335" s="400"/>
      <c r="AK1335" s="400"/>
      <c r="AL1335" s="400"/>
      <c r="AM1335" s="400"/>
      <c r="AN1335" s="402"/>
      <c r="AO1335" s="402"/>
      <c r="AP1335" s="368" t="s">
        <v>11249</v>
      </c>
      <c r="AQ1335" s="446"/>
      <c r="AR1335" s="447"/>
      <c r="AS1335" s="404"/>
      <c r="AT1335" s="404"/>
      <c r="AU1335" s="404"/>
      <c r="AV1335" s="404"/>
      <c r="AW1335" s="404"/>
      <c r="AX1335" s="404"/>
      <c r="AY1335" s="404"/>
      <c r="AZ1335" s="404"/>
      <c r="BA1335" s="404"/>
      <c r="BB1335" s="404"/>
      <c r="BC1335" s="404"/>
      <c r="BD1335" s="404"/>
    </row>
    <row r="1336" spans="1:56" ht="26.25" customHeight="1">
      <c r="A1336" s="399"/>
      <c r="B1336" s="399"/>
      <c r="C1336" s="399"/>
      <c r="D1336" s="399"/>
      <c r="E1336" s="400"/>
      <c r="F1336" s="401"/>
      <c r="G1336" s="752"/>
      <c r="H1336" s="400"/>
      <c r="I1336" s="400"/>
      <c r="J1336" s="400"/>
      <c r="K1336" s="400"/>
      <c r="L1336" s="400"/>
      <c r="M1336" s="400"/>
      <c r="N1336" s="400"/>
      <c r="O1336" s="400"/>
      <c r="P1336" s="400"/>
      <c r="Q1336" s="400"/>
      <c r="R1336" s="400"/>
      <c r="S1336" s="400"/>
      <c r="T1336" s="400"/>
      <c r="U1336" s="400"/>
      <c r="V1336" s="400"/>
      <c r="W1336" s="400"/>
      <c r="X1336" s="400"/>
      <c r="Y1336" s="400"/>
      <c r="Z1336" s="400"/>
      <c r="AA1336" s="400"/>
      <c r="AB1336" s="400"/>
      <c r="AC1336" s="400"/>
      <c r="AD1336" s="400"/>
      <c r="AE1336" s="400"/>
      <c r="AF1336" s="400"/>
      <c r="AG1336" s="400"/>
      <c r="AH1336" s="400"/>
      <c r="AI1336" s="400"/>
      <c r="AJ1336" s="400"/>
      <c r="AK1336" s="400"/>
      <c r="AL1336" s="400"/>
      <c r="AM1336" s="400"/>
      <c r="AN1336" s="402"/>
      <c r="AO1336" s="402"/>
      <c r="AP1336" s="368" t="s">
        <v>11249</v>
      </c>
      <c r="AQ1336" s="446"/>
      <c r="AR1336" s="447"/>
      <c r="AS1336" s="404"/>
      <c r="AT1336" s="404"/>
      <c r="AU1336" s="404"/>
      <c r="AV1336" s="404"/>
      <c r="AW1336" s="404"/>
      <c r="AX1336" s="404"/>
      <c r="AY1336" s="404"/>
      <c r="AZ1336" s="404"/>
      <c r="BA1336" s="404"/>
      <c r="BB1336" s="404"/>
      <c r="BC1336" s="404"/>
      <c r="BD1336" s="404"/>
    </row>
    <row r="1337" spans="1:56" ht="26.25" customHeight="1">
      <c r="A1337" s="399"/>
      <c r="B1337" s="399"/>
      <c r="C1337" s="399"/>
      <c r="D1337" s="399"/>
      <c r="E1337" s="400"/>
      <c r="F1337" s="401"/>
      <c r="G1337" s="752"/>
      <c r="H1337" s="400"/>
      <c r="I1337" s="400"/>
      <c r="J1337" s="400"/>
      <c r="K1337" s="400"/>
      <c r="L1337" s="400"/>
      <c r="M1337" s="400"/>
      <c r="N1337" s="400"/>
      <c r="O1337" s="400"/>
      <c r="P1337" s="400"/>
      <c r="Q1337" s="400"/>
      <c r="R1337" s="400"/>
      <c r="S1337" s="400"/>
      <c r="T1337" s="400"/>
      <c r="U1337" s="400"/>
      <c r="V1337" s="400"/>
      <c r="W1337" s="400"/>
      <c r="X1337" s="400"/>
      <c r="Y1337" s="400"/>
      <c r="Z1337" s="400"/>
      <c r="AA1337" s="400"/>
      <c r="AB1337" s="400"/>
      <c r="AC1337" s="400"/>
      <c r="AD1337" s="400"/>
      <c r="AE1337" s="400"/>
      <c r="AF1337" s="400"/>
      <c r="AG1337" s="400"/>
      <c r="AH1337" s="400"/>
      <c r="AI1337" s="400"/>
      <c r="AJ1337" s="400"/>
      <c r="AK1337" s="400"/>
      <c r="AL1337" s="400"/>
      <c r="AM1337" s="400"/>
      <c r="AN1337" s="402"/>
      <c r="AO1337" s="402"/>
      <c r="AP1337" s="368" t="s">
        <v>11249</v>
      </c>
      <c r="AQ1337" s="446"/>
      <c r="AR1337" s="447"/>
      <c r="AS1337" s="404"/>
      <c r="AT1337" s="404"/>
      <c r="AU1337" s="404"/>
      <c r="AV1337" s="404"/>
      <c r="AW1337" s="404"/>
      <c r="AX1337" s="404"/>
      <c r="AY1337" s="404"/>
      <c r="AZ1337" s="404"/>
      <c r="BA1337" s="404"/>
      <c r="BB1337" s="404"/>
      <c r="BC1337" s="404"/>
      <c r="BD1337" s="404"/>
    </row>
    <row r="1338" spans="1:56" ht="26.25" customHeight="1">
      <c r="A1338" s="399"/>
      <c r="B1338" s="399"/>
      <c r="C1338" s="399"/>
      <c r="D1338" s="399"/>
      <c r="E1338" s="400"/>
      <c r="F1338" s="401"/>
      <c r="G1338" s="752"/>
      <c r="H1338" s="400"/>
      <c r="I1338" s="400"/>
      <c r="J1338" s="400"/>
      <c r="K1338" s="400"/>
      <c r="L1338" s="400"/>
      <c r="M1338" s="400"/>
      <c r="N1338" s="400"/>
      <c r="O1338" s="400"/>
      <c r="P1338" s="400"/>
      <c r="Q1338" s="400"/>
      <c r="R1338" s="400"/>
      <c r="S1338" s="400"/>
      <c r="T1338" s="400"/>
      <c r="U1338" s="400"/>
      <c r="V1338" s="400"/>
      <c r="W1338" s="400"/>
      <c r="X1338" s="400"/>
      <c r="Y1338" s="400"/>
      <c r="Z1338" s="400"/>
      <c r="AA1338" s="400"/>
      <c r="AB1338" s="400"/>
      <c r="AC1338" s="400"/>
      <c r="AD1338" s="400"/>
      <c r="AE1338" s="400"/>
      <c r="AF1338" s="400"/>
      <c r="AG1338" s="400"/>
      <c r="AH1338" s="400"/>
      <c r="AI1338" s="400"/>
      <c r="AJ1338" s="400"/>
      <c r="AK1338" s="400"/>
      <c r="AL1338" s="400"/>
      <c r="AM1338" s="400"/>
      <c r="AN1338" s="402"/>
      <c r="AO1338" s="402"/>
      <c r="AP1338" s="368" t="s">
        <v>11249</v>
      </c>
      <c r="AQ1338" s="446"/>
      <c r="AR1338" s="447"/>
      <c r="AS1338" s="404"/>
      <c r="AT1338" s="404"/>
      <c r="AU1338" s="404"/>
      <c r="AV1338" s="404"/>
      <c r="AW1338" s="404"/>
      <c r="AX1338" s="404"/>
      <c r="AY1338" s="404"/>
      <c r="AZ1338" s="404"/>
      <c r="BA1338" s="404"/>
      <c r="BB1338" s="404"/>
      <c r="BC1338" s="404"/>
      <c r="BD1338" s="404"/>
    </row>
    <row r="1339" spans="1:56" ht="26.25" customHeight="1">
      <c r="A1339" s="399"/>
      <c r="B1339" s="399"/>
      <c r="C1339" s="399"/>
      <c r="D1339" s="399"/>
      <c r="E1339" s="400"/>
      <c r="F1339" s="401"/>
      <c r="G1339" s="752"/>
      <c r="H1339" s="400"/>
      <c r="I1339" s="400"/>
      <c r="J1339" s="400"/>
      <c r="K1339" s="400"/>
      <c r="L1339" s="400"/>
      <c r="M1339" s="400"/>
      <c r="N1339" s="400"/>
      <c r="O1339" s="400"/>
      <c r="P1339" s="400"/>
      <c r="Q1339" s="400"/>
      <c r="R1339" s="400"/>
      <c r="S1339" s="400"/>
      <c r="T1339" s="400"/>
      <c r="U1339" s="400"/>
      <c r="V1339" s="400"/>
      <c r="W1339" s="400"/>
      <c r="X1339" s="400"/>
      <c r="Y1339" s="400"/>
      <c r="Z1339" s="400"/>
      <c r="AA1339" s="400"/>
      <c r="AB1339" s="400"/>
      <c r="AC1339" s="400"/>
      <c r="AD1339" s="400"/>
      <c r="AE1339" s="400"/>
      <c r="AF1339" s="400"/>
      <c r="AG1339" s="400"/>
      <c r="AH1339" s="400"/>
      <c r="AI1339" s="400"/>
      <c r="AJ1339" s="400"/>
      <c r="AK1339" s="400"/>
      <c r="AL1339" s="400"/>
      <c r="AM1339" s="400"/>
      <c r="AN1339" s="402"/>
      <c r="AO1339" s="402"/>
      <c r="AP1339" s="368" t="s">
        <v>11249</v>
      </c>
      <c r="AQ1339" s="446"/>
      <c r="AR1339" s="447"/>
      <c r="AS1339" s="404"/>
      <c r="AT1339" s="404"/>
      <c r="AU1339" s="404"/>
      <c r="AV1339" s="404"/>
      <c r="AW1339" s="404"/>
      <c r="AX1339" s="404"/>
      <c r="AY1339" s="404"/>
      <c r="AZ1339" s="404"/>
      <c r="BA1339" s="404"/>
      <c r="BB1339" s="404"/>
      <c r="BC1339" s="404"/>
      <c r="BD1339" s="404"/>
    </row>
    <row r="1340" spans="1:56" ht="26.25" customHeight="1">
      <c r="A1340" s="399"/>
      <c r="B1340" s="399"/>
      <c r="C1340" s="399"/>
      <c r="D1340" s="399"/>
      <c r="E1340" s="400"/>
      <c r="F1340" s="401"/>
      <c r="G1340" s="752"/>
      <c r="H1340" s="400"/>
      <c r="I1340" s="400"/>
      <c r="J1340" s="400"/>
      <c r="K1340" s="400"/>
      <c r="L1340" s="400"/>
      <c r="M1340" s="400"/>
      <c r="N1340" s="400"/>
      <c r="O1340" s="400"/>
      <c r="P1340" s="400"/>
      <c r="Q1340" s="400"/>
      <c r="R1340" s="400"/>
      <c r="S1340" s="400"/>
      <c r="T1340" s="400"/>
      <c r="U1340" s="400"/>
      <c r="V1340" s="400"/>
      <c r="W1340" s="400"/>
      <c r="X1340" s="400"/>
      <c r="Y1340" s="400"/>
      <c r="Z1340" s="400"/>
      <c r="AA1340" s="400"/>
      <c r="AB1340" s="400"/>
      <c r="AC1340" s="400"/>
      <c r="AD1340" s="400"/>
      <c r="AE1340" s="400"/>
      <c r="AF1340" s="400"/>
      <c r="AG1340" s="400"/>
      <c r="AH1340" s="400"/>
      <c r="AI1340" s="400"/>
      <c r="AJ1340" s="400"/>
      <c r="AK1340" s="400"/>
      <c r="AL1340" s="400"/>
      <c r="AM1340" s="400"/>
      <c r="AN1340" s="402"/>
      <c r="AO1340" s="402"/>
      <c r="AP1340" s="368" t="s">
        <v>11249</v>
      </c>
      <c r="AQ1340" s="446"/>
      <c r="AR1340" s="447"/>
      <c r="AS1340" s="404"/>
      <c r="AT1340" s="404"/>
      <c r="AU1340" s="404"/>
      <c r="AV1340" s="404"/>
      <c r="AW1340" s="404"/>
      <c r="AX1340" s="404"/>
      <c r="AY1340" s="404"/>
      <c r="AZ1340" s="404"/>
      <c r="BA1340" s="404"/>
      <c r="BB1340" s="404"/>
      <c r="BC1340" s="404"/>
      <c r="BD1340" s="404"/>
    </row>
    <row r="1341" spans="1:56" ht="26.25" customHeight="1">
      <c r="A1341" s="399"/>
      <c r="B1341" s="399"/>
      <c r="C1341" s="399"/>
      <c r="D1341" s="399"/>
      <c r="E1341" s="400"/>
      <c r="F1341" s="401"/>
      <c r="G1341" s="752"/>
      <c r="H1341" s="400"/>
      <c r="I1341" s="400"/>
      <c r="J1341" s="400"/>
      <c r="K1341" s="400"/>
      <c r="L1341" s="400"/>
      <c r="M1341" s="400"/>
      <c r="N1341" s="400"/>
      <c r="O1341" s="400"/>
      <c r="P1341" s="400"/>
      <c r="Q1341" s="400"/>
      <c r="R1341" s="400"/>
      <c r="S1341" s="400"/>
      <c r="T1341" s="400"/>
      <c r="U1341" s="400"/>
      <c r="V1341" s="400"/>
      <c r="W1341" s="400"/>
      <c r="X1341" s="400"/>
      <c r="Y1341" s="400"/>
      <c r="Z1341" s="400"/>
      <c r="AA1341" s="400"/>
      <c r="AB1341" s="400"/>
      <c r="AC1341" s="400"/>
      <c r="AD1341" s="400"/>
      <c r="AE1341" s="400"/>
      <c r="AF1341" s="400"/>
      <c r="AG1341" s="400"/>
      <c r="AH1341" s="400"/>
      <c r="AI1341" s="400"/>
      <c r="AJ1341" s="400"/>
      <c r="AK1341" s="400"/>
      <c r="AL1341" s="400"/>
      <c r="AM1341" s="400"/>
      <c r="AN1341" s="402"/>
      <c r="AO1341" s="402"/>
      <c r="AP1341" s="368" t="s">
        <v>11249</v>
      </c>
      <c r="AQ1341" s="446"/>
      <c r="AR1341" s="447"/>
      <c r="AS1341" s="404"/>
      <c r="AT1341" s="404"/>
      <c r="AU1341" s="404"/>
      <c r="AV1341" s="404"/>
      <c r="AW1341" s="404"/>
      <c r="AX1341" s="404"/>
      <c r="AY1341" s="404"/>
      <c r="AZ1341" s="404"/>
      <c r="BA1341" s="404"/>
      <c r="BB1341" s="404"/>
      <c r="BC1341" s="404"/>
      <c r="BD1341" s="404"/>
    </row>
    <row r="1342" spans="1:56" ht="26.25" customHeight="1">
      <c r="A1342" s="399"/>
      <c r="B1342" s="399"/>
      <c r="C1342" s="399"/>
      <c r="D1342" s="399"/>
      <c r="E1342" s="400"/>
      <c r="F1342" s="401"/>
      <c r="G1342" s="752"/>
      <c r="H1342" s="400"/>
      <c r="I1342" s="400"/>
      <c r="J1342" s="400"/>
      <c r="K1342" s="400"/>
      <c r="L1342" s="400"/>
      <c r="M1342" s="400"/>
      <c r="N1342" s="400"/>
      <c r="O1342" s="400"/>
      <c r="P1342" s="400"/>
      <c r="Q1342" s="400"/>
      <c r="R1342" s="400"/>
      <c r="S1342" s="400"/>
      <c r="T1342" s="400"/>
      <c r="U1342" s="400"/>
      <c r="V1342" s="400"/>
      <c r="W1342" s="400"/>
      <c r="X1342" s="400"/>
      <c r="Y1342" s="400"/>
      <c r="Z1342" s="400"/>
      <c r="AA1342" s="400"/>
      <c r="AB1342" s="400"/>
      <c r="AC1342" s="400"/>
      <c r="AD1342" s="400"/>
      <c r="AE1342" s="400"/>
      <c r="AF1342" s="400"/>
      <c r="AG1342" s="400"/>
      <c r="AH1342" s="400"/>
      <c r="AI1342" s="400"/>
      <c r="AJ1342" s="400"/>
      <c r="AK1342" s="400"/>
      <c r="AL1342" s="400"/>
      <c r="AM1342" s="400"/>
      <c r="AN1342" s="402"/>
      <c r="AO1342" s="402"/>
      <c r="AP1342" s="368" t="s">
        <v>11249</v>
      </c>
      <c r="AQ1342" s="446"/>
      <c r="AR1342" s="447"/>
      <c r="AS1342" s="404"/>
      <c r="AT1342" s="404"/>
      <c r="AU1342" s="404"/>
      <c r="AV1342" s="404"/>
      <c r="AW1342" s="404"/>
      <c r="AX1342" s="404"/>
      <c r="AY1342" s="404"/>
      <c r="AZ1342" s="404"/>
      <c r="BA1342" s="404"/>
      <c r="BB1342" s="404"/>
      <c r="BC1342" s="404"/>
      <c r="BD1342" s="404"/>
    </row>
    <row r="1343" spans="1:56" ht="26.25" customHeight="1">
      <c r="A1343" s="399"/>
      <c r="B1343" s="399"/>
      <c r="C1343" s="399"/>
      <c r="D1343" s="399"/>
      <c r="E1343" s="400"/>
      <c r="F1343" s="401"/>
      <c r="G1343" s="752"/>
      <c r="H1343" s="400"/>
      <c r="I1343" s="400"/>
      <c r="J1343" s="400"/>
      <c r="K1343" s="400"/>
      <c r="L1343" s="400"/>
      <c r="M1343" s="400"/>
      <c r="N1343" s="400"/>
      <c r="O1343" s="400"/>
      <c r="P1343" s="400"/>
      <c r="Q1343" s="400"/>
      <c r="R1343" s="400"/>
      <c r="S1343" s="400"/>
      <c r="T1343" s="400"/>
      <c r="U1343" s="400"/>
      <c r="V1343" s="400"/>
      <c r="W1343" s="400"/>
      <c r="X1343" s="400"/>
      <c r="Y1343" s="400"/>
      <c r="Z1343" s="400"/>
      <c r="AA1343" s="400"/>
      <c r="AB1343" s="400"/>
      <c r="AC1343" s="400"/>
      <c r="AD1343" s="400"/>
      <c r="AE1343" s="400"/>
      <c r="AF1343" s="400"/>
      <c r="AG1343" s="400"/>
      <c r="AH1343" s="400"/>
      <c r="AI1343" s="400"/>
      <c r="AJ1343" s="400"/>
      <c r="AK1343" s="400"/>
      <c r="AL1343" s="400"/>
      <c r="AM1343" s="400"/>
      <c r="AN1343" s="402"/>
      <c r="AO1343" s="402"/>
      <c r="AP1343" s="368" t="s">
        <v>11249</v>
      </c>
      <c r="AQ1343" s="446"/>
      <c r="AR1343" s="447"/>
      <c r="AS1343" s="404"/>
      <c r="AT1343" s="404"/>
      <c r="AU1343" s="404"/>
      <c r="AV1343" s="404"/>
      <c r="AW1343" s="404"/>
      <c r="AX1343" s="404"/>
      <c r="AY1343" s="404"/>
      <c r="AZ1343" s="404"/>
      <c r="BA1343" s="404"/>
      <c r="BB1343" s="404"/>
      <c r="BC1343" s="404"/>
      <c r="BD1343" s="404"/>
    </row>
    <row r="1344" spans="1:56" ht="26.25" customHeight="1">
      <c r="A1344" s="399"/>
      <c r="B1344" s="399"/>
      <c r="C1344" s="399"/>
      <c r="D1344" s="399"/>
      <c r="E1344" s="400"/>
      <c r="F1344" s="401"/>
      <c r="G1344" s="752"/>
      <c r="H1344" s="400"/>
      <c r="I1344" s="400"/>
      <c r="J1344" s="400"/>
      <c r="K1344" s="400"/>
      <c r="L1344" s="400"/>
      <c r="M1344" s="400"/>
      <c r="N1344" s="400"/>
      <c r="O1344" s="400"/>
      <c r="P1344" s="400"/>
      <c r="Q1344" s="400"/>
      <c r="R1344" s="400"/>
      <c r="S1344" s="400"/>
      <c r="T1344" s="400"/>
      <c r="U1344" s="400"/>
      <c r="V1344" s="400"/>
      <c r="W1344" s="400"/>
      <c r="X1344" s="400"/>
      <c r="Y1344" s="400"/>
      <c r="Z1344" s="400"/>
      <c r="AA1344" s="400"/>
      <c r="AB1344" s="400"/>
      <c r="AC1344" s="400"/>
      <c r="AD1344" s="400"/>
      <c r="AE1344" s="400"/>
      <c r="AF1344" s="400"/>
      <c r="AG1344" s="400"/>
      <c r="AH1344" s="400"/>
      <c r="AI1344" s="400"/>
      <c r="AJ1344" s="400"/>
      <c r="AK1344" s="400"/>
      <c r="AL1344" s="400"/>
      <c r="AM1344" s="400"/>
      <c r="AN1344" s="402"/>
      <c r="AO1344" s="402"/>
      <c r="AP1344" s="368" t="s">
        <v>11249</v>
      </c>
      <c r="AQ1344" s="446"/>
      <c r="AR1344" s="447"/>
      <c r="AS1344" s="404"/>
      <c r="AT1344" s="404"/>
      <c r="AU1344" s="404"/>
      <c r="AV1344" s="404"/>
      <c r="AW1344" s="404"/>
      <c r="AX1344" s="404"/>
      <c r="AY1344" s="404"/>
      <c r="AZ1344" s="404"/>
      <c r="BA1344" s="404"/>
      <c r="BB1344" s="404"/>
      <c r="BC1344" s="404"/>
      <c r="BD1344" s="404"/>
    </row>
    <row r="1345" spans="1:56" ht="26.25" customHeight="1">
      <c r="A1345" s="399"/>
      <c r="B1345" s="399"/>
      <c r="C1345" s="399"/>
      <c r="D1345" s="399"/>
      <c r="E1345" s="400"/>
      <c r="F1345" s="401"/>
      <c r="G1345" s="752"/>
      <c r="H1345" s="400"/>
      <c r="I1345" s="400"/>
      <c r="J1345" s="400"/>
      <c r="K1345" s="400"/>
      <c r="L1345" s="400"/>
      <c r="M1345" s="400"/>
      <c r="N1345" s="400"/>
      <c r="O1345" s="400"/>
      <c r="P1345" s="400"/>
      <c r="Q1345" s="400"/>
      <c r="R1345" s="400"/>
      <c r="S1345" s="400"/>
      <c r="T1345" s="400"/>
      <c r="U1345" s="400"/>
      <c r="V1345" s="400"/>
      <c r="W1345" s="400"/>
      <c r="X1345" s="400"/>
      <c r="Y1345" s="400"/>
      <c r="Z1345" s="400"/>
      <c r="AA1345" s="400"/>
      <c r="AB1345" s="400"/>
      <c r="AC1345" s="400"/>
      <c r="AD1345" s="400"/>
      <c r="AE1345" s="400"/>
      <c r="AF1345" s="400"/>
      <c r="AG1345" s="400"/>
      <c r="AH1345" s="400"/>
      <c r="AI1345" s="400"/>
      <c r="AJ1345" s="400"/>
      <c r="AK1345" s="400"/>
      <c r="AL1345" s="400"/>
      <c r="AM1345" s="400"/>
      <c r="AN1345" s="402"/>
      <c r="AO1345" s="402"/>
      <c r="AP1345" s="368" t="s">
        <v>11249</v>
      </c>
      <c r="AQ1345" s="446"/>
      <c r="AR1345" s="447"/>
      <c r="AS1345" s="404"/>
      <c r="AT1345" s="404"/>
      <c r="AU1345" s="404"/>
      <c r="AV1345" s="404"/>
      <c r="AW1345" s="404"/>
      <c r="AX1345" s="404"/>
      <c r="AY1345" s="404"/>
      <c r="AZ1345" s="404"/>
      <c r="BA1345" s="404"/>
      <c r="BB1345" s="404"/>
      <c r="BC1345" s="404"/>
      <c r="BD1345" s="404"/>
    </row>
    <row r="1346" spans="1:56" ht="26.25" customHeight="1">
      <c r="A1346" s="399"/>
      <c r="B1346" s="399"/>
      <c r="C1346" s="399"/>
      <c r="D1346" s="399"/>
      <c r="E1346" s="400"/>
      <c r="F1346" s="401"/>
      <c r="G1346" s="752"/>
      <c r="H1346" s="400"/>
      <c r="I1346" s="400"/>
      <c r="J1346" s="400"/>
      <c r="K1346" s="400"/>
      <c r="L1346" s="400"/>
      <c r="M1346" s="400"/>
      <c r="N1346" s="400"/>
      <c r="O1346" s="400"/>
      <c r="P1346" s="400"/>
      <c r="Q1346" s="400"/>
      <c r="R1346" s="400"/>
      <c r="S1346" s="400"/>
      <c r="T1346" s="400"/>
      <c r="U1346" s="400"/>
      <c r="V1346" s="400"/>
      <c r="W1346" s="400"/>
      <c r="X1346" s="400"/>
      <c r="Y1346" s="400"/>
      <c r="Z1346" s="400"/>
      <c r="AA1346" s="400"/>
      <c r="AB1346" s="400"/>
      <c r="AC1346" s="400"/>
      <c r="AD1346" s="400"/>
      <c r="AE1346" s="400"/>
      <c r="AF1346" s="400"/>
      <c r="AG1346" s="400"/>
      <c r="AH1346" s="400"/>
      <c r="AI1346" s="400"/>
      <c r="AJ1346" s="400"/>
      <c r="AK1346" s="400"/>
      <c r="AL1346" s="400"/>
      <c r="AM1346" s="400"/>
      <c r="AN1346" s="402"/>
      <c r="AO1346" s="402"/>
      <c r="AP1346" s="368" t="s">
        <v>11249</v>
      </c>
      <c r="AQ1346" s="446"/>
      <c r="AR1346" s="447"/>
      <c r="AS1346" s="404"/>
      <c r="AT1346" s="404"/>
      <c r="AU1346" s="404"/>
      <c r="AV1346" s="404"/>
      <c r="AW1346" s="404"/>
      <c r="AX1346" s="404"/>
      <c r="AY1346" s="404"/>
      <c r="AZ1346" s="404"/>
      <c r="BA1346" s="404"/>
      <c r="BB1346" s="404"/>
      <c r="BC1346" s="404"/>
      <c r="BD1346" s="404"/>
    </row>
    <row r="1347" spans="1:56" ht="26.25" customHeight="1">
      <c r="A1347" s="399"/>
      <c r="B1347" s="399"/>
      <c r="C1347" s="399"/>
      <c r="D1347" s="399"/>
      <c r="E1347" s="400"/>
      <c r="F1347" s="401"/>
      <c r="G1347" s="752"/>
      <c r="H1347" s="400"/>
      <c r="I1347" s="400"/>
      <c r="J1347" s="400"/>
      <c r="K1347" s="400"/>
      <c r="L1347" s="400"/>
      <c r="M1347" s="400"/>
      <c r="N1347" s="400"/>
      <c r="O1347" s="400"/>
      <c r="P1347" s="400"/>
      <c r="Q1347" s="400"/>
      <c r="R1347" s="400"/>
      <c r="S1347" s="400"/>
      <c r="T1347" s="400"/>
      <c r="U1347" s="400"/>
      <c r="V1347" s="400"/>
      <c r="W1347" s="400"/>
      <c r="X1347" s="400"/>
      <c r="Y1347" s="400"/>
      <c r="Z1347" s="400"/>
      <c r="AA1347" s="400"/>
      <c r="AB1347" s="400"/>
      <c r="AC1347" s="400"/>
      <c r="AD1347" s="400"/>
      <c r="AE1347" s="400"/>
      <c r="AF1347" s="400"/>
      <c r="AG1347" s="400"/>
      <c r="AH1347" s="400"/>
      <c r="AI1347" s="400"/>
      <c r="AJ1347" s="400"/>
      <c r="AK1347" s="400"/>
      <c r="AL1347" s="400"/>
      <c r="AM1347" s="400"/>
      <c r="AN1347" s="402"/>
      <c r="AO1347" s="402"/>
      <c r="AP1347" s="368" t="s">
        <v>11249</v>
      </c>
      <c r="AQ1347" s="446"/>
      <c r="AR1347" s="447"/>
      <c r="AS1347" s="404"/>
      <c r="AT1347" s="404"/>
      <c r="AU1347" s="404"/>
      <c r="AV1347" s="404"/>
      <c r="AW1347" s="404"/>
      <c r="AX1347" s="404"/>
      <c r="AY1347" s="404"/>
      <c r="AZ1347" s="404"/>
      <c r="BA1347" s="404"/>
      <c r="BB1347" s="404"/>
      <c r="BC1347" s="404"/>
      <c r="BD1347" s="404"/>
    </row>
    <row r="1348" spans="1:56" ht="26.25" customHeight="1">
      <c r="A1348" s="399"/>
      <c r="B1348" s="399"/>
      <c r="C1348" s="399"/>
      <c r="D1348" s="399"/>
      <c r="E1348" s="400"/>
      <c r="F1348" s="401"/>
      <c r="G1348" s="752"/>
      <c r="H1348" s="400"/>
      <c r="I1348" s="400"/>
      <c r="J1348" s="400"/>
      <c r="K1348" s="400"/>
      <c r="L1348" s="400"/>
      <c r="M1348" s="400"/>
      <c r="N1348" s="400"/>
      <c r="O1348" s="400"/>
      <c r="P1348" s="400"/>
      <c r="Q1348" s="400"/>
      <c r="R1348" s="400"/>
      <c r="S1348" s="400"/>
      <c r="T1348" s="400"/>
      <c r="U1348" s="400"/>
      <c r="V1348" s="400"/>
      <c r="W1348" s="400"/>
      <c r="X1348" s="400"/>
      <c r="Y1348" s="400"/>
      <c r="Z1348" s="400"/>
      <c r="AA1348" s="400"/>
      <c r="AB1348" s="400"/>
      <c r="AC1348" s="400"/>
      <c r="AD1348" s="400"/>
      <c r="AE1348" s="400"/>
      <c r="AF1348" s="400"/>
      <c r="AG1348" s="400"/>
      <c r="AH1348" s="400"/>
      <c r="AI1348" s="400"/>
      <c r="AJ1348" s="400"/>
      <c r="AK1348" s="400"/>
      <c r="AL1348" s="400"/>
      <c r="AM1348" s="400"/>
      <c r="AN1348" s="402"/>
      <c r="AO1348" s="402"/>
      <c r="AP1348" s="368" t="s">
        <v>11249</v>
      </c>
      <c r="AQ1348" s="446"/>
      <c r="AR1348" s="447"/>
      <c r="AS1348" s="404"/>
      <c r="AT1348" s="404"/>
      <c r="AU1348" s="404"/>
      <c r="AV1348" s="404"/>
      <c r="AW1348" s="404"/>
      <c r="AX1348" s="404"/>
      <c r="AY1348" s="404"/>
      <c r="AZ1348" s="404"/>
      <c r="BA1348" s="404"/>
      <c r="BB1348" s="404"/>
      <c r="BC1348" s="404"/>
      <c r="BD1348" s="404"/>
    </row>
    <row r="1349" spans="1:56" ht="26.25" customHeight="1">
      <c r="A1349" s="399"/>
      <c r="B1349" s="399"/>
      <c r="C1349" s="399"/>
      <c r="D1349" s="399"/>
      <c r="E1349" s="400"/>
      <c r="F1349" s="401"/>
      <c r="G1349" s="752"/>
      <c r="H1349" s="400"/>
      <c r="I1349" s="400"/>
      <c r="J1349" s="400"/>
      <c r="K1349" s="400"/>
      <c r="L1349" s="400"/>
      <c r="M1349" s="400"/>
      <c r="N1349" s="400"/>
      <c r="O1349" s="400"/>
      <c r="P1349" s="400"/>
      <c r="Q1349" s="400"/>
      <c r="R1349" s="400"/>
      <c r="S1349" s="400"/>
      <c r="T1349" s="400"/>
      <c r="U1349" s="400"/>
      <c r="V1349" s="400"/>
      <c r="W1349" s="400"/>
      <c r="X1349" s="400"/>
      <c r="Y1349" s="400"/>
      <c r="Z1349" s="400"/>
      <c r="AA1349" s="400"/>
      <c r="AB1349" s="400"/>
      <c r="AC1349" s="400"/>
      <c r="AD1349" s="400"/>
      <c r="AE1349" s="400"/>
      <c r="AF1349" s="400"/>
      <c r="AG1349" s="400"/>
      <c r="AH1349" s="400"/>
      <c r="AI1349" s="400"/>
      <c r="AJ1349" s="400"/>
      <c r="AK1349" s="400"/>
      <c r="AL1349" s="400"/>
      <c r="AM1349" s="400"/>
      <c r="AN1349" s="402"/>
      <c r="AO1349" s="402"/>
      <c r="AP1349" s="368" t="s">
        <v>11249</v>
      </c>
      <c r="AQ1349" s="446"/>
      <c r="AR1349" s="447"/>
      <c r="AS1349" s="404"/>
      <c r="AT1349" s="404"/>
      <c r="AU1349" s="404"/>
      <c r="AV1349" s="404"/>
      <c r="AW1349" s="404"/>
      <c r="AX1349" s="404"/>
      <c r="AY1349" s="404"/>
      <c r="AZ1349" s="404"/>
      <c r="BA1349" s="404"/>
      <c r="BB1349" s="404"/>
      <c r="BC1349" s="404"/>
      <c r="BD1349" s="404"/>
    </row>
    <row r="1350" spans="1:56" ht="26.25" customHeight="1">
      <c r="A1350" s="399"/>
      <c r="B1350" s="399"/>
      <c r="C1350" s="399"/>
      <c r="D1350" s="399"/>
      <c r="E1350" s="400"/>
      <c r="F1350" s="401"/>
      <c r="G1350" s="752"/>
      <c r="H1350" s="400"/>
      <c r="I1350" s="400"/>
      <c r="J1350" s="400"/>
      <c r="K1350" s="400"/>
      <c r="L1350" s="400"/>
      <c r="M1350" s="400"/>
      <c r="N1350" s="400"/>
      <c r="O1350" s="400"/>
      <c r="P1350" s="400"/>
      <c r="Q1350" s="400"/>
      <c r="R1350" s="400"/>
      <c r="S1350" s="400"/>
      <c r="T1350" s="400"/>
      <c r="U1350" s="400"/>
      <c r="V1350" s="400"/>
      <c r="W1350" s="400"/>
      <c r="X1350" s="400"/>
      <c r="Y1350" s="400"/>
      <c r="Z1350" s="400"/>
      <c r="AA1350" s="400"/>
      <c r="AB1350" s="400"/>
      <c r="AC1350" s="400"/>
      <c r="AD1350" s="400"/>
      <c r="AE1350" s="400"/>
      <c r="AF1350" s="400"/>
      <c r="AG1350" s="400"/>
      <c r="AH1350" s="400"/>
      <c r="AI1350" s="400"/>
      <c r="AJ1350" s="400"/>
      <c r="AK1350" s="400"/>
      <c r="AL1350" s="400"/>
      <c r="AM1350" s="400"/>
      <c r="AN1350" s="402"/>
      <c r="AO1350" s="402"/>
      <c r="AP1350" s="368" t="s">
        <v>11249</v>
      </c>
      <c r="AQ1350" s="446"/>
      <c r="AR1350" s="447"/>
      <c r="AS1350" s="404"/>
      <c r="AT1350" s="404"/>
      <c r="AU1350" s="404"/>
      <c r="AV1350" s="404"/>
      <c r="AW1350" s="404"/>
      <c r="AX1350" s="404"/>
      <c r="AY1350" s="404"/>
      <c r="AZ1350" s="404"/>
      <c r="BA1350" s="404"/>
      <c r="BB1350" s="404"/>
      <c r="BC1350" s="404"/>
      <c r="BD1350" s="404"/>
    </row>
    <row r="1351" spans="1:56" ht="26.25" customHeight="1">
      <c r="A1351" s="399"/>
      <c r="B1351" s="399"/>
      <c r="C1351" s="399"/>
      <c r="D1351" s="399"/>
      <c r="E1351" s="400"/>
      <c r="F1351" s="401"/>
      <c r="G1351" s="752"/>
      <c r="H1351" s="400"/>
      <c r="I1351" s="400"/>
      <c r="J1351" s="400"/>
      <c r="K1351" s="400"/>
      <c r="L1351" s="400"/>
      <c r="M1351" s="400"/>
      <c r="N1351" s="400"/>
      <c r="O1351" s="400"/>
      <c r="P1351" s="400"/>
      <c r="Q1351" s="400"/>
      <c r="R1351" s="400"/>
      <c r="S1351" s="400"/>
      <c r="T1351" s="400"/>
      <c r="U1351" s="400"/>
      <c r="V1351" s="400"/>
      <c r="W1351" s="400"/>
      <c r="X1351" s="400"/>
      <c r="Y1351" s="400"/>
      <c r="Z1351" s="400"/>
      <c r="AA1351" s="400"/>
      <c r="AB1351" s="400"/>
      <c r="AC1351" s="400"/>
      <c r="AD1351" s="400"/>
      <c r="AE1351" s="400"/>
      <c r="AF1351" s="400"/>
      <c r="AG1351" s="400"/>
      <c r="AH1351" s="400"/>
      <c r="AI1351" s="400"/>
      <c r="AJ1351" s="400"/>
      <c r="AK1351" s="400"/>
      <c r="AL1351" s="400"/>
      <c r="AM1351" s="400"/>
      <c r="AN1351" s="402"/>
      <c r="AO1351" s="402"/>
      <c r="AP1351" s="368" t="s">
        <v>11249</v>
      </c>
      <c r="AQ1351" s="446"/>
      <c r="AR1351" s="447"/>
      <c r="AS1351" s="404"/>
      <c r="AT1351" s="404"/>
      <c r="AU1351" s="404"/>
      <c r="AV1351" s="404"/>
      <c r="AW1351" s="404"/>
      <c r="AX1351" s="404"/>
      <c r="AY1351" s="404"/>
      <c r="AZ1351" s="404"/>
      <c r="BA1351" s="404"/>
      <c r="BB1351" s="404"/>
      <c r="BC1351" s="404"/>
      <c r="BD1351" s="404"/>
    </row>
    <row r="1352" spans="1:56" ht="26.25" customHeight="1">
      <c r="A1352" s="399"/>
      <c r="B1352" s="399"/>
      <c r="C1352" s="399"/>
      <c r="D1352" s="399"/>
      <c r="E1352" s="400"/>
      <c r="F1352" s="401"/>
      <c r="G1352" s="752"/>
      <c r="H1352" s="400"/>
      <c r="I1352" s="400"/>
      <c r="J1352" s="400"/>
      <c r="K1352" s="400"/>
      <c r="L1352" s="400"/>
      <c r="M1352" s="400"/>
      <c r="N1352" s="400"/>
      <c r="O1352" s="400"/>
      <c r="P1352" s="400"/>
      <c r="Q1352" s="400"/>
      <c r="R1352" s="400"/>
      <c r="S1352" s="400"/>
      <c r="T1352" s="400"/>
      <c r="U1352" s="400"/>
      <c r="V1352" s="400"/>
      <c r="W1352" s="400"/>
      <c r="X1352" s="400"/>
      <c r="Y1352" s="400"/>
      <c r="Z1352" s="400"/>
      <c r="AA1352" s="400"/>
      <c r="AB1352" s="400"/>
      <c r="AC1352" s="400"/>
      <c r="AD1352" s="400"/>
      <c r="AE1352" s="400"/>
      <c r="AF1352" s="400"/>
      <c r="AG1352" s="400"/>
      <c r="AH1352" s="400"/>
      <c r="AI1352" s="400"/>
      <c r="AJ1352" s="400"/>
      <c r="AK1352" s="400"/>
      <c r="AL1352" s="400"/>
      <c r="AM1352" s="400"/>
      <c r="AN1352" s="402"/>
      <c r="AO1352" s="402"/>
      <c r="AP1352" s="368" t="s">
        <v>11249</v>
      </c>
      <c r="AQ1352" s="446"/>
      <c r="AR1352" s="447"/>
      <c r="AS1352" s="404"/>
      <c r="AT1352" s="404"/>
      <c r="AU1352" s="404"/>
      <c r="AV1352" s="404"/>
      <c r="AW1352" s="404"/>
      <c r="AX1352" s="404"/>
      <c r="AY1352" s="404"/>
      <c r="AZ1352" s="404"/>
      <c r="BA1352" s="404"/>
      <c r="BB1352" s="404"/>
      <c r="BC1352" s="404"/>
      <c r="BD1352" s="404"/>
    </row>
    <row r="1353" spans="1:56" ht="26.25" customHeight="1">
      <c r="A1353" s="399"/>
      <c r="B1353" s="399"/>
      <c r="C1353" s="399"/>
      <c r="D1353" s="399"/>
      <c r="E1353" s="400"/>
      <c r="F1353" s="401"/>
      <c r="G1353" s="752"/>
      <c r="H1353" s="400"/>
      <c r="I1353" s="400"/>
      <c r="J1353" s="400"/>
      <c r="K1353" s="400"/>
      <c r="L1353" s="400"/>
      <c r="M1353" s="400"/>
      <c r="N1353" s="400"/>
      <c r="O1353" s="400"/>
      <c r="P1353" s="400"/>
      <c r="Q1353" s="400"/>
      <c r="R1353" s="400"/>
      <c r="S1353" s="400"/>
      <c r="T1353" s="400"/>
      <c r="U1353" s="400"/>
      <c r="V1353" s="400"/>
      <c r="W1353" s="400"/>
      <c r="X1353" s="400"/>
      <c r="Y1353" s="400"/>
      <c r="Z1353" s="400"/>
      <c r="AA1353" s="400"/>
      <c r="AB1353" s="400"/>
      <c r="AC1353" s="400"/>
      <c r="AD1353" s="400"/>
      <c r="AE1353" s="400"/>
      <c r="AF1353" s="400"/>
      <c r="AG1353" s="400"/>
      <c r="AH1353" s="400"/>
      <c r="AI1353" s="400"/>
      <c r="AJ1353" s="400"/>
      <c r="AK1353" s="400"/>
      <c r="AL1353" s="400"/>
      <c r="AM1353" s="400"/>
      <c r="AN1353" s="402"/>
      <c r="AO1353" s="402"/>
      <c r="AP1353" s="368" t="s">
        <v>11249</v>
      </c>
      <c r="AQ1353" s="446"/>
      <c r="AR1353" s="447"/>
      <c r="AS1353" s="404"/>
      <c r="AT1353" s="404"/>
      <c r="AU1353" s="404"/>
      <c r="AV1353" s="404"/>
      <c r="AW1353" s="404"/>
      <c r="AX1353" s="404"/>
      <c r="AY1353" s="404"/>
      <c r="AZ1353" s="404"/>
      <c r="BA1353" s="404"/>
      <c r="BB1353" s="404"/>
      <c r="BC1353" s="404"/>
      <c r="BD1353" s="404"/>
    </row>
    <row r="1354" spans="1:56" ht="26.25" customHeight="1">
      <c r="A1354" s="399"/>
      <c r="B1354" s="399"/>
      <c r="C1354" s="399"/>
      <c r="D1354" s="399"/>
      <c r="E1354" s="400"/>
      <c r="F1354" s="401"/>
      <c r="G1354" s="752"/>
      <c r="H1354" s="400"/>
      <c r="I1354" s="400"/>
      <c r="J1354" s="400"/>
      <c r="K1354" s="400"/>
      <c r="L1354" s="400"/>
      <c r="M1354" s="400"/>
      <c r="N1354" s="400"/>
      <c r="O1354" s="400"/>
      <c r="P1354" s="400"/>
      <c r="Q1354" s="400"/>
      <c r="R1354" s="400"/>
      <c r="S1354" s="400"/>
      <c r="T1354" s="400"/>
      <c r="U1354" s="400"/>
      <c r="V1354" s="400"/>
      <c r="W1354" s="400"/>
      <c r="X1354" s="400"/>
      <c r="Y1354" s="400"/>
      <c r="Z1354" s="400"/>
      <c r="AA1354" s="400"/>
      <c r="AB1354" s="400"/>
      <c r="AC1354" s="400"/>
      <c r="AD1354" s="400"/>
      <c r="AE1354" s="400"/>
      <c r="AF1354" s="400"/>
      <c r="AG1354" s="400"/>
      <c r="AH1354" s="400"/>
      <c r="AI1354" s="400"/>
      <c r="AJ1354" s="400"/>
      <c r="AK1354" s="400"/>
      <c r="AL1354" s="400"/>
      <c r="AM1354" s="400"/>
      <c r="AN1354" s="402"/>
      <c r="AO1354" s="402"/>
      <c r="AP1354" s="368" t="s">
        <v>11249</v>
      </c>
      <c r="AQ1354" s="446"/>
      <c r="AR1354" s="447"/>
      <c r="AS1354" s="404"/>
      <c r="AT1354" s="404"/>
      <c r="AU1354" s="404"/>
      <c r="AV1354" s="404"/>
      <c r="AW1354" s="404"/>
      <c r="AX1354" s="404"/>
      <c r="AY1354" s="404"/>
      <c r="AZ1354" s="404"/>
      <c r="BA1354" s="404"/>
      <c r="BB1354" s="404"/>
      <c r="BC1354" s="404"/>
      <c r="BD1354" s="404"/>
    </row>
    <row r="1355" spans="1:56" ht="26.25" customHeight="1">
      <c r="A1355" s="399"/>
      <c r="B1355" s="399"/>
      <c r="C1355" s="399"/>
      <c r="D1355" s="399"/>
      <c r="E1355" s="400"/>
      <c r="F1355" s="401"/>
      <c r="G1355" s="752"/>
      <c r="H1355" s="400"/>
      <c r="I1355" s="400"/>
      <c r="J1355" s="400"/>
      <c r="K1355" s="400"/>
      <c r="L1355" s="400"/>
      <c r="M1355" s="400"/>
      <c r="N1355" s="400"/>
      <c r="O1355" s="400"/>
      <c r="P1355" s="400"/>
      <c r="Q1355" s="400"/>
      <c r="R1355" s="400"/>
      <c r="S1355" s="400"/>
      <c r="T1355" s="400"/>
      <c r="U1355" s="400"/>
      <c r="V1355" s="400"/>
      <c r="W1355" s="400"/>
      <c r="X1355" s="400"/>
      <c r="Y1355" s="400"/>
      <c r="Z1355" s="400"/>
      <c r="AA1355" s="400"/>
      <c r="AB1355" s="400"/>
      <c r="AC1355" s="400"/>
      <c r="AD1355" s="400"/>
      <c r="AE1355" s="400"/>
      <c r="AF1355" s="400"/>
      <c r="AG1355" s="400"/>
      <c r="AH1355" s="400"/>
      <c r="AI1355" s="400"/>
      <c r="AJ1355" s="400"/>
      <c r="AK1355" s="400"/>
      <c r="AL1355" s="400"/>
      <c r="AM1355" s="400"/>
      <c r="AN1355" s="402"/>
      <c r="AO1355" s="402"/>
      <c r="AP1355" s="368" t="s">
        <v>11249</v>
      </c>
      <c r="AQ1355" s="446"/>
      <c r="AR1355" s="447"/>
      <c r="AS1355" s="404"/>
      <c r="AT1355" s="404"/>
      <c r="AU1355" s="404"/>
      <c r="AV1355" s="404"/>
      <c r="AW1355" s="404"/>
      <c r="AX1355" s="404"/>
      <c r="AY1355" s="404"/>
      <c r="AZ1355" s="404"/>
      <c r="BA1355" s="404"/>
      <c r="BB1355" s="404"/>
      <c r="BC1355" s="404"/>
      <c r="BD1355" s="404"/>
    </row>
    <row r="1356" spans="1:56" ht="26.25" customHeight="1">
      <c r="A1356" s="399"/>
      <c r="B1356" s="399"/>
      <c r="C1356" s="399"/>
      <c r="D1356" s="399"/>
      <c r="E1356" s="400"/>
      <c r="F1356" s="401"/>
      <c r="G1356" s="752"/>
      <c r="H1356" s="400"/>
      <c r="I1356" s="400"/>
      <c r="J1356" s="400"/>
      <c r="K1356" s="400"/>
      <c r="L1356" s="400"/>
      <c r="M1356" s="400"/>
      <c r="N1356" s="400"/>
      <c r="O1356" s="400"/>
      <c r="P1356" s="400"/>
      <c r="Q1356" s="400"/>
      <c r="R1356" s="400"/>
      <c r="S1356" s="400"/>
      <c r="T1356" s="400"/>
      <c r="U1356" s="400"/>
      <c r="V1356" s="400"/>
      <c r="W1356" s="400"/>
      <c r="X1356" s="400"/>
      <c r="Y1356" s="400"/>
      <c r="Z1356" s="400"/>
      <c r="AA1356" s="400"/>
      <c r="AB1356" s="400"/>
      <c r="AC1356" s="400"/>
      <c r="AD1356" s="400"/>
      <c r="AE1356" s="400"/>
      <c r="AF1356" s="400"/>
      <c r="AG1356" s="400"/>
      <c r="AH1356" s="400"/>
      <c r="AI1356" s="400"/>
      <c r="AJ1356" s="400"/>
      <c r="AK1356" s="400"/>
      <c r="AL1356" s="400"/>
      <c r="AM1356" s="400"/>
      <c r="AN1356" s="402"/>
      <c r="AO1356" s="402"/>
      <c r="AP1356" s="368" t="s">
        <v>11249</v>
      </c>
      <c r="AQ1356" s="446"/>
      <c r="AR1356" s="447"/>
      <c r="AS1356" s="404"/>
      <c r="AT1356" s="404"/>
      <c r="AU1356" s="404"/>
      <c r="AV1356" s="404"/>
      <c r="AW1356" s="404"/>
      <c r="AX1356" s="404"/>
      <c r="AY1356" s="404"/>
      <c r="AZ1356" s="404"/>
      <c r="BA1356" s="404"/>
      <c r="BB1356" s="404"/>
      <c r="BC1356" s="404"/>
      <c r="BD1356" s="404"/>
    </row>
    <row r="1357" spans="1:56" ht="26.25" customHeight="1">
      <c r="A1357" s="399"/>
      <c r="B1357" s="399"/>
      <c r="C1357" s="399"/>
      <c r="D1357" s="399"/>
      <c r="E1357" s="400"/>
      <c r="F1357" s="401"/>
      <c r="G1357" s="752"/>
      <c r="H1357" s="400"/>
      <c r="I1357" s="400"/>
      <c r="J1357" s="400"/>
      <c r="K1357" s="400"/>
      <c r="L1357" s="400"/>
      <c r="M1357" s="400"/>
      <c r="N1357" s="400"/>
      <c r="O1357" s="400"/>
      <c r="P1357" s="400"/>
      <c r="Q1357" s="400"/>
      <c r="R1357" s="400"/>
      <c r="S1357" s="400"/>
      <c r="T1357" s="400"/>
      <c r="U1357" s="400"/>
      <c r="V1357" s="400"/>
      <c r="W1357" s="400"/>
      <c r="X1357" s="400"/>
      <c r="Y1357" s="400"/>
      <c r="Z1357" s="400"/>
      <c r="AA1357" s="400"/>
      <c r="AB1357" s="400"/>
      <c r="AC1357" s="400"/>
      <c r="AD1357" s="400"/>
      <c r="AE1357" s="400"/>
      <c r="AF1357" s="400"/>
      <c r="AG1357" s="400"/>
      <c r="AH1357" s="400"/>
      <c r="AI1357" s="400"/>
      <c r="AJ1357" s="400"/>
      <c r="AK1357" s="400"/>
      <c r="AL1357" s="400"/>
      <c r="AM1357" s="400"/>
      <c r="AN1357" s="402"/>
      <c r="AO1357" s="402"/>
      <c r="AP1357" s="368" t="s">
        <v>11249</v>
      </c>
      <c r="AQ1357" s="446"/>
      <c r="AR1357" s="447"/>
      <c r="AS1357" s="404"/>
      <c r="AT1357" s="404"/>
      <c r="AU1357" s="404"/>
      <c r="AV1357" s="404"/>
      <c r="AW1357" s="404"/>
      <c r="AX1357" s="404"/>
      <c r="AY1357" s="404"/>
      <c r="AZ1357" s="404"/>
      <c r="BA1357" s="404"/>
      <c r="BB1357" s="404"/>
      <c r="BC1357" s="404"/>
      <c r="BD1357" s="404"/>
    </row>
    <row r="1358" spans="1:56" ht="26.25" customHeight="1">
      <c r="A1358" s="399"/>
      <c r="B1358" s="399"/>
      <c r="C1358" s="399"/>
      <c r="D1358" s="399"/>
      <c r="E1358" s="400"/>
      <c r="F1358" s="401"/>
      <c r="G1358" s="752"/>
      <c r="H1358" s="400"/>
      <c r="I1358" s="400"/>
      <c r="J1358" s="400"/>
      <c r="K1358" s="400"/>
      <c r="L1358" s="400"/>
      <c r="M1358" s="400"/>
      <c r="N1358" s="400"/>
      <c r="O1358" s="400"/>
      <c r="P1358" s="400"/>
      <c r="Q1358" s="400"/>
      <c r="R1358" s="400"/>
      <c r="S1358" s="400"/>
      <c r="T1358" s="400"/>
      <c r="U1358" s="400"/>
      <c r="V1358" s="400"/>
      <c r="W1358" s="400"/>
      <c r="X1358" s="400"/>
      <c r="Y1358" s="400"/>
      <c r="Z1358" s="400"/>
      <c r="AA1358" s="400"/>
      <c r="AB1358" s="400"/>
      <c r="AC1358" s="400"/>
      <c r="AD1358" s="400"/>
      <c r="AE1358" s="400"/>
      <c r="AF1358" s="400"/>
      <c r="AG1358" s="400"/>
      <c r="AH1358" s="400"/>
      <c r="AI1358" s="400"/>
      <c r="AJ1358" s="400"/>
      <c r="AK1358" s="400"/>
      <c r="AL1358" s="400"/>
      <c r="AM1358" s="400"/>
      <c r="AN1358" s="402"/>
      <c r="AO1358" s="402"/>
      <c r="AP1358" s="368" t="s">
        <v>11249</v>
      </c>
      <c r="AQ1358" s="446"/>
      <c r="AR1358" s="447"/>
      <c r="AS1358" s="404"/>
      <c r="AT1358" s="404"/>
      <c r="AU1358" s="404"/>
      <c r="AV1358" s="404"/>
      <c r="AW1358" s="404"/>
      <c r="AX1358" s="404"/>
      <c r="AY1358" s="404"/>
      <c r="AZ1358" s="404"/>
      <c r="BA1358" s="404"/>
      <c r="BB1358" s="404"/>
      <c r="BC1358" s="404"/>
      <c r="BD1358" s="404"/>
    </row>
    <row r="1359" spans="1:56" ht="26.25" customHeight="1">
      <c r="A1359" s="399"/>
      <c r="B1359" s="399"/>
      <c r="C1359" s="399"/>
      <c r="D1359" s="399"/>
      <c r="E1359" s="400"/>
      <c r="F1359" s="401"/>
      <c r="G1359" s="752"/>
      <c r="H1359" s="400"/>
      <c r="I1359" s="400"/>
      <c r="J1359" s="400"/>
      <c r="K1359" s="400"/>
      <c r="L1359" s="400"/>
      <c r="M1359" s="400"/>
      <c r="N1359" s="400"/>
      <c r="O1359" s="400"/>
      <c r="P1359" s="400"/>
      <c r="Q1359" s="400"/>
      <c r="R1359" s="400"/>
      <c r="S1359" s="400"/>
      <c r="T1359" s="400"/>
      <c r="U1359" s="400"/>
      <c r="V1359" s="400"/>
      <c r="W1359" s="400"/>
      <c r="X1359" s="400"/>
      <c r="Y1359" s="400"/>
      <c r="Z1359" s="400"/>
      <c r="AA1359" s="400"/>
      <c r="AB1359" s="400"/>
      <c r="AC1359" s="400"/>
      <c r="AD1359" s="400"/>
      <c r="AE1359" s="400"/>
      <c r="AF1359" s="400"/>
      <c r="AG1359" s="400"/>
      <c r="AH1359" s="400"/>
      <c r="AI1359" s="400"/>
      <c r="AJ1359" s="400"/>
      <c r="AK1359" s="400"/>
      <c r="AL1359" s="400"/>
      <c r="AM1359" s="400"/>
      <c r="AN1359" s="402"/>
      <c r="AO1359" s="402"/>
      <c r="AP1359" s="368" t="s">
        <v>11249</v>
      </c>
      <c r="AQ1359" s="446"/>
      <c r="AR1359" s="447"/>
      <c r="AS1359" s="404"/>
      <c r="AT1359" s="404"/>
      <c r="AU1359" s="404"/>
      <c r="AV1359" s="404"/>
      <c r="AW1359" s="404"/>
      <c r="AX1359" s="404"/>
      <c r="AY1359" s="404"/>
      <c r="AZ1359" s="404"/>
      <c r="BA1359" s="404"/>
      <c r="BB1359" s="404"/>
      <c r="BC1359" s="404"/>
      <c r="BD1359" s="404"/>
    </row>
    <row r="1360" spans="1:56" ht="26.25" customHeight="1">
      <c r="A1360" s="399"/>
      <c r="B1360" s="399"/>
      <c r="C1360" s="399"/>
      <c r="D1360" s="399"/>
      <c r="E1360" s="400"/>
      <c r="F1360" s="401"/>
      <c r="G1360" s="752"/>
      <c r="H1360" s="400"/>
      <c r="I1360" s="400"/>
      <c r="J1360" s="400"/>
      <c r="K1360" s="400"/>
      <c r="L1360" s="400"/>
      <c r="M1360" s="400"/>
      <c r="N1360" s="400"/>
      <c r="O1360" s="400"/>
      <c r="P1360" s="400"/>
      <c r="Q1360" s="400"/>
      <c r="R1360" s="400"/>
      <c r="S1360" s="400"/>
      <c r="T1360" s="400"/>
      <c r="U1360" s="400"/>
      <c r="V1360" s="400"/>
      <c r="W1360" s="400"/>
      <c r="X1360" s="400"/>
      <c r="Y1360" s="400"/>
      <c r="Z1360" s="400"/>
      <c r="AA1360" s="400"/>
      <c r="AB1360" s="400"/>
      <c r="AC1360" s="400"/>
      <c r="AD1360" s="400"/>
      <c r="AE1360" s="400"/>
      <c r="AF1360" s="400"/>
      <c r="AG1360" s="400"/>
      <c r="AH1360" s="400"/>
      <c r="AI1360" s="400"/>
      <c r="AJ1360" s="400"/>
      <c r="AK1360" s="400"/>
      <c r="AL1360" s="400"/>
      <c r="AM1360" s="400"/>
      <c r="AN1360" s="402"/>
      <c r="AO1360" s="402"/>
      <c r="AP1360" s="368" t="s">
        <v>11249</v>
      </c>
      <c r="AQ1360" s="446"/>
      <c r="AR1360" s="447"/>
      <c r="AS1360" s="404"/>
      <c r="AT1360" s="404"/>
      <c r="AU1360" s="404"/>
      <c r="AV1360" s="404"/>
      <c r="AW1360" s="404"/>
      <c r="AX1360" s="404"/>
      <c r="AY1360" s="404"/>
      <c r="AZ1360" s="404"/>
      <c r="BA1360" s="404"/>
      <c r="BB1360" s="404"/>
      <c r="BC1360" s="404"/>
      <c r="BD1360" s="404"/>
    </row>
    <row r="1361" spans="1:56" ht="26.25" customHeight="1">
      <c r="A1361" s="399"/>
      <c r="B1361" s="399"/>
      <c r="C1361" s="399"/>
      <c r="D1361" s="399"/>
      <c r="E1361" s="400"/>
      <c r="F1361" s="401"/>
      <c r="G1361" s="752"/>
      <c r="H1361" s="400"/>
      <c r="I1361" s="400"/>
      <c r="J1361" s="400"/>
      <c r="K1361" s="400"/>
      <c r="L1361" s="400"/>
      <c r="M1361" s="400"/>
      <c r="N1361" s="400"/>
      <c r="O1361" s="400"/>
      <c r="P1361" s="400"/>
      <c r="Q1361" s="400"/>
      <c r="R1361" s="400"/>
      <c r="S1361" s="400"/>
      <c r="T1361" s="400"/>
      <c r="U1361" s="400"/>
      <c r="V1361" s="400"/>
      <c r="W1361" s="400"/>
      <c r="X1361" s="400"/>
      <c r="Y1361" s="400"/>
      <c r="Z1361" s="400"/>
      <c r="AA1361" s="400"/>
      <c r="AB1361" s="400"/>
      <c r="AC1361" s="400"/>
      <c r="AD1361" s="400"/>
      <c r="AE1361" s="400"/>
      <c r="AF1361" s="400"/>
      <c r="AG1361" s="400"/>
      <c r="AH1361" s="400"/>
      <c r="AI1361" s="400"/>
      <c r="AJ1361" s="400"/>
      <c r="AK1361" s="400"/>
      <c r="AL1361" s="400"/>
      <c r="AM1361" s="400"/>
      <c r="AN1361" s="402"/>
      <c r="AO1361" s="402"/>
      <c r="AP1361" s="368" t="s">
        <v>11249</v>
      </c>
      <c r="AQ1361" s="446"/>
      <c r="AR1361" s="447"/>
      <c r="AS1361" s="404"/>
      <c r="AT1361" s="404"/>
      <c r="AU1361" s="404"/>
      <c r="AV1361" s="404"/>
      <c r="AW1361" s="404"/>
      <c r="AX1361" s="404"/>
      <c r="AY1361" s="404"/>
      <c r="AZ1361" s="404"/>
      <c r="BA1361" s="404"/>
      <c r="BB1361" s="404"/>
      <c r="BC1361" s="404"/>
      <c r="BD1361" s="404"/>
    </row>
    <row r="1362" spans="1:56" ht="26.25" customHeight="1">
      <c r="A1362" s="399"/>
      <c r="B1362" s="399"/>
      <c r="C1362" s="399"/>
      <c r="D1362" s="399"/>
      <c r="E1362" s="400"/>
      <c r="F1362" s="401"/>
      <c r="G1362" s="752"/>
      <c r="H1362" s="400"/>
      <c r="I1362" s="400"/>
      <c r="J1362" s="400"/>
      <c r="K1362" s="400"/>
      <c r="L1362" s="400"/>
      <c r="M1362" s="400"/>
      <c r="N1362" s="400"/>
      <c r="O1362" s="400"/>
      <c r="P1362" s="400"/>
      <c r="Q1362" s="400"/>
      <c r="R1362" s="400"/>
      <c r="S1362" s="400"/>
      <c r="T1362" s="400"/>
      <c r="U1362" s="400"/>
      <c r="V1362" s="400"/>
      <c r="W1362" s="400"/>
      <c r="X1362" s="400"/>
      <c r="Y1362" s="400"/>
      <c r="Z1362" s="400"/>
      <c r="AA1362" s="400"/>
      <c r="AB1362" s="400"/>
      <c r="AC1362" s="400"/>
      <c r="AD1362" s="400"/>
      <c r="AE1362" s="400"/>
      <c r="AF1362" s="400"/>
      <c r="AG1362" s="400"/>
      <c r="AH1362" s="400"/>
      <c r="AI1362" s="400"/>
      <c r="AJ1362" s="400"/>
      <c r="AK1362" s="400"/>
      <c r="AL1362" s="400"/>
      <c r="AM1362" s="400"/>
      <c r="AN1362" s="402"/>
      <c r="AO1362" s="402"/>
      <c r="AP1362" s="368" t="s">
        <v>11249</v>
      </c>
      <c r="AQ1362" s="446"/>
      <c r="AR1362" s="447"/>
      <c r="AS1362" s="404"/>
      <c r="AT1362" s="404"/>
      <c r="AU1362" s="404"/>
      <c r="AV1362" s="404"/>
      <c r="AW1362" s="404"/>
      <c r="AX1362" s="404"/>
      <c r="AY1362" s="404"/>
      <c r="AZ1362" s="404"/>
      <c r="BA1362" s="404"/>
      <c r="BB1362" s="404"/>
      <c r="BC1362" s="404"/>
      <c r="BD1362" s="404"/>
    </row>
    <row r="1363" spans="1:56" ht="26.25" customHeight="1">
      <c r="A1363" s="399"/>
      <c r="B1363" s="399"/>
      <c r="C1363" s="399"/>
      <c r="D1363" s="399"/>
      <c r="E1363" s="400"/>
      <c r="F1363" s="401"/>
      <c r="G1363" s="752"/>
      <c r="H1363" s="400"/>
      <c r="I1363" s="400"/>
      <c r="J1363" s="400"/>
      <c r="K1363" s="400"/>
      <c r="L1363" s="400"/>
      <c r="M1363" s="400"/>
      <c r="N1363" s="400"/>
      <c r="O1363" s="400"/>
      <c r="P1363" s="400"/>
      <c r="Q1363" s="400"/>
      <c r="R1363" s="400"/>
      <c r="S1363" s="400"/>
      <c r="T1363" s="400"/>
      <c r="U1363" s="400"/>
      <c r="V1363" s="400"/>
      <c r="W1363" s="400"/>
      <c r="X1363" s="400"/>
      <c r="Y1363" s="400"/>
      <c r="Z1363" s="400"/>
      <c r="AA1363" s="400"/>
      <c r="AB1363" s="400"/>
      <c r="AC1363" s="400"/>
      <c r="AD1363" s="400"/>
      <c r="AE1363" s="400"/>
      <c r="AF1363" s="400"/>
      <c r="AG1363" s="400"/>
      <c r="AH1363" s="400"/>
      <c r="AI1363" s="400"/>
      <c r="AJ1363" s="400"/>
      <c r="AK1363" s="400"/>
      <c r="AL1363" s="400"/>
      <c r="AM1363" s="400"/>
      <c r="AN1363" s="402"/>
      <c r="AO1363" s="402"/>
      <c r="AP1363" s="368" t="s">
        <v>11249</v>
      </c>
      <c r="AQ1363" s="446"/>
      <c r="AR1363" s="447"/>
      <c r="AS1363" s="404"/>
      <c r="AT1363" s="404"/>
      <c r="AU1363" s="404"/>
      <c r="AV1363" s="404"/>
      <c r="AW1363" s="404"/>
      <c r="AX1363" s="404"/>
      <c r="AY1363" s="404"/>
      <c r="AZ1363" s="404"/>
      <c r="BA1363" s="404"/>
      <c r="BB1363" s="404"/>
      <c r="BC1363" s="404"/>
      <c r="BD1363" s="404"/>
    </row>
    <row r="1364" spans="1:56" ht="26.25" customHeight="1">
      <c r="A1364" s="399"/>
      <c r="B1364" s="399"/>
      <c r="C1364" s="399"/>
      <c r="D1364" s="399"/>
      <c r="E1364" s="400"/>
      <c r="F1364" s="401"/>
      <c r="G1364" s="752"/>
      <c r="H1364" s="400"/>
      <c r="I1364" s="400"/>
      <c r="J1364" s="400"/>
      <c r="K1364" s="400"/>
      <c r="L1364" s="400"/>
      <c r="M1364" s="400"/>
      <c r="N1364" s="400"/>
      <c r="O1364" s="400"/>
      <c r="P1364" s="400"/>
      <c r="Q1364" s="400"/>
      <c r="R1364" s="400"/>
      <c r="S1364" s="400"/>
      <c r="T1364" s="400"/>
      <c r="U1364" s="400"/>
      <c r="V1364" s="400"/>
      <c r="W1364" s="400"/>
      <c r="X1364" s="400"/>
      <c r="Y1364" s="400"/>
      <c r="Z1364" s="400"/>
      <c r="AA1364" s="400"/>
      <c r="AB1364" s="400"/>
      <c r="AC1364" s="400"/>
      <c r="AD1364" s="400"/>
      <c r="AE1364" s="400"/>
      <c r="AF1364" s="400"/>
      <c r="AG1364" s="400"/>
      <c r="AH1364" s="400"/>
      <c r="AI1364" s="400"/>
      <c r="AJ1364" s="400"/>
      <c r="AK1364" s="400"/>
      <c r="AL1364" s="400"/>
      <c r="AM1364" s="400"/>
      <c r="AN1364" s="402"/>
      <c r="AO1364" s="402"/>
      <c r="AP1364" s="368" t="s">
        <v>11249</v>
      </c>
      <c r="AQ1364" s="446"/>
      <c r="AR1364" s="447"/>
      <c r="AS1364" s="404"/>
      <c r="AT1364" s="404"/>
      <c r="AU1364" s="404"/>
      <c r="AV1364" s="404"/>
      <c r="AW1364" s="404"/>
      <c r="AX1364" s="404"/>
      <c r="AY1364" s="404"/>
      <c r="AZ1364" s="404"/>
      <c r="BA1364" s="404"/>
      <c r="BB1364" s="404"/>
      <c r="BC1364" s="404"/>
      <c r="BD1364" s="404"/>
    </row>
    <row r="1365" spans="1:56" ht="26.25" customHeight="1">
      <c r="A1365" s="399"/>
      <c r="B1365" s="399"/>
      <c r="C1365" s="399"/>
      <c r="D1365" s="399"/>
      <c r="E1365" s="400"/>
      <c r="F1365" s="401"/>
      <c r="G1365" s="752"/>
      <c r="H1365" s="400"/>
      <c r="I1365" s="400"/>
      <c r="J1365" s="400"/>
      <c r="K1365" s="400"/>
      <c r="L1365" s="400"/>
      <c r="M1365" s="400"/>
      <c r="N1365" s="400"/>
      <c r="O1365" s="400"/>
      <c r="P1365" s="400"/>
      <c r="Q1365" s="400"/>
      <c r="R1365" s="400"/>
      <c r="S1365" s="400"/>
      <c r="T1365" s="400"/>
      <c r="U1365" s="400"/>
      <c r="V1365" s="400"/>
      <c r="W1365" s="400"/>
      <c r="X1365" s="400"/>
      <c r="Y1365" s="400"/>
      <c r="Z1365" s="400"/>
      <c r="AA1365" s="400"/>
      <c r="AB1365" s="400"/>
      <c r="AC1365" s="400"/>
      <c r="AD1365" s="400"/>
      <c r="AE1365" s="400"/>
      <c r="AF1365" s="400"/>
      <c r="AG1365" s="400"/>
      <c r="AH1365" s="400"/>
      <c r="AI1365" s="400"/>
      <c r="AJ1365" s="400"/>
      <c r="AK1365" s="400"/>
      <c r="AL1365" s="400"/>
      <c r="AM1365" s="400"/>
      <c r="AN1365" s="402"/>
      <c r="AO1365" s="402"/>
      <c r="AP1365" s="368" t="s">
        <v>11249</v>
      </c>
      <c r="AQ1365" s="446"/>
      <c r="AR1365" s="447"/>
      <c r="AS1365" s="404"/>
      <c r="AT1365" s="404"/>
      <c r="AU1365" s="404"/>
      <c r="AV1365" s="404"/>
      <c r="AW1365" s="404"/>
      <c r="AX1365" s="404"/>
      <c r="AY1365" s="404"/>
      <c r="AZ1365" s="404"/>
      <c r="BA1365" s="404"/>
      <c r="BB1365" s="404"/>
      <c r="BC1365" s="404"/>
      <c r="BD1365" s="404"/>
    </row>
    <row r="1366" spans="1:56" ht="26.25" customHeight="1">
      <c r="A1366" s="399"/>
      <c r="B1366" s="399"/>
      <c r="C1366" s="399"/>
      <c r="D1366" s="399"/>
      <c r="E1366" s="400"/>
      <c r="F1366" s="401"/>
      <c r="G1366" s="752"/>
      <c r="H1366" s="400"/>
      <c r="I1366" s="400"/>
      <c r="J1366" s="400"/>
      <c r="K1366" s="400"/>
      <c r="L1366" s="400"/>
      <c r="M1366" s="400"/>
      <c r="N1366" s="400"/>
      <c r="O1366" s="400"/>
      <c r="P1366" s="400"/>
      <c r="Q1366" s="400"/>
      <c r="R1366" s="400"/>
      <c r="S1366" s="400"/>
      <c r="T1366" s="400"/>
      <c r="U1366" s="400"/>
      <c r="V1366" s="400"/>
      <c r="W1366" s="400"/>
      <c r="X1366" s="400"/>
      <c r="Y1366" s="400"/>
      <c r="Z1366" s="400"/>
      <c r="AA1366" s="400"/>
      <c r="AB1366" s="400"/>
      <c r="AC1366" s="400"/>
      <c r="AD1366" s="400"/>
      <c r="AE1366" s="400"/>
      <c r="AF1366" s="400"/>
      <c r="AG1366" s="400"/>
      <c r="AH1366" s="400"/>
      <c r="AI1366" s="400"/>
      <c r="AJ1366" s="400"/>
      <c r="AK1366" s="400"/>
      <c r="AL1366" s="400"/>
      <c r="AM1366" s="400"/>
      <c r="AN1366" s="402"/>
      <c r="AO1366" s="402"/>
      <c r="AP1366" s="368" t="s">
        <v>11249</v>
      </c>
      <c r="AQ1366" s="446"/>
      <c r="AR1366" s="447"/>
      <c r="AS1366" s="404"/>
      <c r="AT1366" s="404"/>
      <c r="AU1366" s="404"/>
      <c r="AV1366" s="404"/>
      <c r="AW1366" s="404"/>
      <c r="AX1366" s="404"/>
      <c r="AY1366" s="404"/>
      <c r="AZ1366" s="404"/>
      <c r="BA1366" s="404"/>
      <c r="BB1366" s="404"/>
      <c r="BC1366" s="404"/>
      <c r="BD1366" s="404"/>
    </row>
    <row r="1367" spans="1:56" ht="26.25" customHeight="1">
      <c r="A1367" s="399"/>
      <c r="B1367" s="399"/>
      <c r="C1367" s="399"/>
      <c r="D1367" s="399"/>
      <c r="E1367" s="400"/>
      <c r="F1367" s="401"/>
      <c r="G1367" s="752"/>
      <c r="H1367" s="400"/>
      <c r="I1367" s="400"/>
      <c r="J1367" s="400"/>
      <c r="K1367" s="400"/>
      <c r="L1367" s="400"/>
      <c r="M1367" s="400"/>
      <c r="N1367" s="400"/>
      <c r="O1367" s="400"/>
      <c r="P1367" s="400"/>
      <c r="Q1367" s="400"/>
      <c r="R1367" s="400"/>
      <c r="S1367" s="400"/>
      <c r="T1367" s="400"/>
      <c r="U1367" s="400"/>
      <c r="V1367" s="400"/>
      <c r="W1367" s="400"/>
      <c r="X1367" s="400"/>
      <c r="Y1367" s="400"/>
      <c r="Z1367" s="400"/>
      <c r="AA1367" s="400"/>
      <c r="AB1367" s="400"/>
      <c r="AC1367" s="400"/>
      <c r="AD1367" s="400"/>
      <c r="AE1367" s="400"/>
      <c r="AF1367" s="400"/>
      <c r="AG1367" s="400"/>
      <c r="AH1367" s="400"/>
      <c r="AI1367" s="400"/>
      <c r="AJ1367" s="400"/>
      <c r="AK1367" s="400"/>
      <c r="AL1367" s="400"/>
      <c r="AM1367" s="400"/>
      <c r="AN1367" s="402"/>
      <c r="AO1367" s="402"/>
      <c r="AP1367" s="368" t="s">
        <v>11249</v>
      </c>
      <c r="AQ1367" s="446"/>
      <c r="AR1367" s="447"/>
      <c r="AS1367" s="404"/>
      <c r="AT1367" s="404"/>
      <c r="AU1367" s="404"/>
      <c r="AV1367" s="404"/>
      <c r="AW1367" s="404"/>
      <c r="AX1367" s="404"/>
      <c r="AY1367" s="404"/>
      <c r="AZ1367" s="404"/>
      <c r="BA1367" s="404"/>
      <c r="BB1367" s="404"/>
      <c r="BC1367" s="404"/>
      <c r="BD1367" s="404"/>
    </row>
    <row r="1368" spans="1:56" ht="26.25" customHeight="1">
      <c r="A1368" s="399"/>
      <c r="B1368" s="399"/>
      <c r="C1368" s="399"/>
      <c r="D1368" s="399"/>
      <c r="E1368" s="400"/>
      <c r="F1368" s="401"/>
      <c r="G1368" s="752"/>
      <c r="H1368" s="400"/>
      <c r="I1368" s="400"/>
      <c r="J1368" s="400"/>
      <c r="K1368" s="400"/>
      <c r="L1368" s="400"/>
      <c r="M1368" s="400"/>
      <c r="N1368" s="400"/>
      <c r="O1368" s="400"/>
      <c r="P1368" s="400"/>
      <c r="Q1368" s="400"/>
      <c r="R1368" s="400"/>
      <c r="S1368" s="400"/>
      <c r="T1368" s="400"/>
      <c r="U1368" s="400"/>
      <c r="V1368" s="400"/>
      <c r="W1368" s="400"/>
      <c r="X1368" s="400"/>
      <c r="Y1368" s="400"/>
      <c r="Z1368" s="400"/>
      <c r="AA1368" s="400"/>
      <c r="AB1368" s="400"/>
      <c r="AC1368" s="400"/>
      <c r="AD1368" s="400"/>
      <c r="AE1368" s="400"/>
      <c r="AF1368" s="400"/>
      <c r="AG1368" s="400"/>
      <c r="AH1368" s="400"/>
      <c r="AI1368" s="400"/>
      <c r="AJ1368" s="400"/>
      <c r="AK1368" s="400"/>
      <c r="AL1368" s="400"/>
      <c r="AM1368" s="400"/>
      <c r="AN1368" s="402"/>
      <c r="AO1368" s="402"/>
      <c r="AP1368" s="368" t="s">
        <v>11249</v>
      </c>
      <c r="AQ1368" s="446"/>
      <c r="AR1368" s="447"/>
      <c r="AS1368" s="404"/>
      <c r="AT1368" s="404"/>
      <c r="AU1368" s="404"/>
      <c r="AV1368" s="404"/>
      <c r="AW1368" s="404"/>
      <c r="AX1368" s="404"/>
      <c r="AY1368" s="404"/>
      <c r="AZ1368" s="404"/>
      <c r="BA1368" s="404"/>
      <c r="BB1368" s="404"/>
      <c r="BC1368" s="404"/>
      <c r="BD1368" s="404"/>
    </row>
    <row r="1369" spans="1:56" ht="26.25" customHeight="1">
      <c r="A1369" s="399"/>
      <c r="B1369" s="399"/>
      <c r="C1369" s="399"/>
      <c r="D1369" s="399"/>
      <c r="E1369" s="400"/>
      <c r="F1369" s="401"/>
      <c r="G1369" s="752"/>
      <c r="H1369" s="400"/>
      <c r="I1369" s="400"/>
      <c r="J1369" s="400"/>
      <c r="K1369" s="400"/>
      <c r="L1369" s="400"/>
      <c r="M1369" s="400"/>
      <c r="N1369" s="400"/>
      <c r="O1369" s="400"/>
      <c r="P1369" s="400"/>
      <c r="Q1369" s="400"/>
      <c r="R1369" s="400"/>
      <c r="S1369" s="400"/>
      <c r="T1369" s="400"/>
      <c r="U1369" s="400"/>
      <c r="V1369" s="400"/>
      <c r="W1369" s="400"/>
      <c r="X1369" s="400"/>
      <c r="Y1369" s="400"/>
      <c r="Z1369" s="400"/>
      <c r="AA1369" s="400"/>
      <c r="AB1369" s="400"/>
      <c r="AC1369" s="400"/>
      <c r="AD1369" s="400"/>
      <c r="AE1369" s="400"/>
      <c r="AF1369" s="400"/>
      <c r="AG1369" s="400"/>
      <c r="AH1369" s="400"/>
      <c r="AI1369" s="400"/>
      <c r="AJ1369" s="400"/>
      <c r="AK1369" s="400"/>
      <c r="AL1369" s="400"/>
      <c r="AM1369" s="400"/>
      <c r="AN1369" s="402"/>
      <c r="AO1369" s="402"/>
      <c r="AP1369" s="368" t="s">
        <v>11249</v>
      </c>
      <c r="AQ1369" s="446"/>
      <c r="AR1369" s="447"/>
      <c r="AS1369" s="404"/>
      <c r="AT1369" s="404"/>
      <c r="AU1369" s="404"/>
      <c r="AV1369" s="404"/>
      <c r="AW1369" s="404"/>
      <c r="AX1369" s="404"/>
      <c r="AY1369" s="404"/>
      <c r="AZ1369" s="404"/>
      <c r="BA1369" s="404"/>
      <c r="BB1369" s="404"/>
      <c r="BC1369" s="404"/>
      <c r="BD1369" s="404"/>
    </row>
    <row r="1370" spans="1:56" ht="26.25" customHeight="1">
      <c r="A1370" s="399"/>
      <c r="B1370" s="399"/>
      <c r="C1370" s="399"/>
      <c r="D1370" s="399"/>
      <c r="E1370" s="400"/>
      <c r="F1370" s="401"/>
      <c r="G1370" s="752"/>
      <c r="H1370" s="400"/>
      <c r="I1370" s="400"/>
      <c r="J1370" s="400"/>
      <c r="K1370" s="400"/>
      <c r="L1370" s="400"/>
      <c r="M1370" s="400"/>
      <c r="N1370" s="400"/>
      <c r="O1370" s="400"/>
      <c r="P1370" s="400"/>
      <c r="Q1370" s="400"/>
      <c r="R1370" s="400"/>
      <c r="S1370" s="400"/>
      <c r="T1370" s="400"/>
      <c r="U1370" s="400"/>
      <c r="V1370" s="400"/>
      <c r="W1370" s="400"/>
      <c r="X1370" s="400"/>
      <c r="Y1370" s="400"/>
      <c r="Z1370" s="400"/>
      <c r="AA1370" s="400"/>
      <c r="AB1370" s="400"/>
      <c r="AC1370" s="400"/>
      <c r="AD1370" s="400"/>
      <c r="AE1370" s="400"/>
      <c r="AF1370" s="400"/>
      <c r="AG1370" s="400"/>
      <c r="AH1370" s="400"/>
      <c r="AI1370" s="400"/>
      <c r="AJ1370" s="400"/>
      <c r="AK1370" s="400"/>
      <c r="AL1370" s="400"/>
      <c r="AM1370" s="400"/>
      <c r="AN1370" s="402"/>
      <c r="AO1370" s="402"/>
      <c r="AP1370" s="368" t="s">
        <v>11249</v>
      </c>
      <c r="AQ1370" s="446"/>
      <c r="AR1370" s="447"/>
      <c r="AS1370" s="404"/>
      <c r="AT1370" s="404"/>
      <c r="AU1370" s="404"/>
      <c r="AV1370" s="404"/>
      <c r="AW1370" s="404"/>
      <c r="AX1370" s="404"/>
      <c r="AY1370" s="404"/>
      <c r="AZ1370" s="404"/>
      <c r="BA1370" s="404"/>
      <c r="BB1370" s="404"/>
      <c r="BC1370" s="404"/>
      <c r="BD1370" s="404"/>
    </row>
    <row r="1371" spans="1:56" ht="26.25" customHeight="1">
      <c r="A1371" s="399"/>
      <c r="B1371" s="399"/>
      <c r="C1371" s="399"/>
      <c r="D1371" s="399"/>
      <c r="E1371" s="400"/>
      <c r="F1371" s="401"/>
      <c r="G1371" s="752"/>
      <c r="H1371" s="400"/>
      <c r="I1371" s="400"/>
      <c r="J1371" s="400"/>
      <c r="K1371" s="400"/>
      <c r="L1371" s="400"/>
      <c r="M1371" s="400"/>
      <c r="N1371" s="400"/>
      <c r="O1371" s="400"/>
      <c r="P1371" s="400"/>
      <c r="Q1371" s="400"/>
      <c r="R1371" s="400"/>
      <c r="S1371" s="400"/>
      <c r="T1371" s="400"/>
      <c r="U1371" s="400"/>
      <c r="V1371" s="400"/>
      <c r="W1371" s="400"/>
      <c r="X1371" s="400"/>
      <c r="Y1371" s="400"/>
      <c r="Z1371" s="400"/>
      <c r="AA1371" s="400"/>
      <c r="AB1371" s="400"/>
      <c r="AC1371" s="400"/>
      <c r="AD1371" s="400"/>
      <c r="AE1371" s="400"/>
      <c r="AF1371" s="400"/>
      <c r="AG1371" s="400"/>
      <c r="AH1371" s="400"/>
      <c r="AI1371" s="400"/>
      <c r="AJ1371" s="400"/>
      <c r="AK1371" s="400"/>
      <c r="AL1371" s="400"/>
      <c r="AM1371" s="400"/>
      <c r="AN1371" s="402"/>
      <c r="AO1371" s="402"/>
      <c r="AP1371" s="368" t="s">
        <v>11249</v>
      </c>
      <c r="AQ1371" s="446"/>
      <c r="AR1371" s="447"/>
      <c r="AS1371" s="404"/>
      <c r="AT1371" s="404"/>
      <c r="AU1371" s="404"/>
      <c r="AV1371" s="404"/>
      <c r="AW1371" s="404"/>
      <c r="AX1371" s="404"/>
      <c r="AY1371" s="404"/>
      <c r="AZ1371" s="404"/>
      <c r="BA1371" s="404"/>
      <c r="BB1371" s="404"/>
      <c r="BC1371" s="404"/>
      <c r="BD1371" s="404"/>
    </row>
    <row r="1372" spans="1:56" ht="26.25" customHeight="1">
      <c r="A1372" s="399"/>
      <c r="B1372" s="399"/>
      <c r="C1372" s="399"/>
      <c r="D1372" s="399"/>
      <c r="E1372" s="400"/>
      <c r="F1372" s="401"/>
      <c r="G1372" s="752"/>
      <c r="H1372" s="400"/>
      <c r="I1372" s="400"/>
      <c r="J1372" s="400"/>
      <c r="K1372" s="400"/>
      <c r="L1372" s="400"/>
      <c r="M1372" s="400"/>
      <c r="N1372" s="400"/>
      <c r="O1372" s="400"/>
      <c r="P1372" s="400"/>
      <c r="Q1372" s="400"/>
      <c r="R1372" s="400"/>
      <c r="S1372" s="400"/>
      <c r="T1372" s="400"/>
      <c r="U1372" s="400"/>
      <c r="V1372" s="400"/>
      <c r="W1372" s="400"/>
      <c r="X1372" s="400"/>
      <c r="Y1372" s="400"/>
      <c r="Z1372" s="400"/>
      <c r="AA1372" s="400"/>
      <c r="AB1372" s="400"/>
      <c r="AC1372" s="400"/>
      <c r="AD1372" s="400"/>
      <c r="AE1372" s="400"/>
      <c r="AF1372" s="400"/>
      <c r="AG1372" s="400"/>
      <c r="AH1372" s="400"/>
      <c r="AI1372" s="400"/>
      <c r="AJ1372" s="400"/>
      <c r="AK1372" s="400"/>
      <c r="AL1372" s="400"/>
      <c r="AM1372" s="400"/>
      <c r="AN1372" s="402"/>
      <c r="AO1372" s="402"/>
      <c r="AP1372" s="368" t="s">
        <v>11249</v>
      </c>
      <c r="AQ1372" s="446"/>
      <c r="AR1372" s="447"/>
      <c r="AS1372" s="404"/>
      <c r="AT1372" s="404"/>
      <c r="AU1372" s="404"/>
      <c r="AV1372" s="404"/>
      <c r="AW1372" s="404"/>
      <c r="AX1372" s="404"/>
      <c r="AY1372" s="404"/>
      <c r="AZ1372" s="404"/>
      <c r="BA1372" s="404"/>
      <c r="BB1372" s="404"/>
      <c r="BC1372" s="404"/>
      <c r="BD1372" s="404"/>
    </row>
    <row r="1373" spans="1:56" ht="26.25" customHeight="1">
      <c r="A1373" s="399"/>
      <c r="B1373" s="399"/>
      <c r="C1373" s="399"/>
      <c r="D1373" s="399"/>
      <c r="E1373" s="400"/>
      <c r="F1373" s="401"/>
      <c r="G1373" s="752"/>
      <c r="H1373" s="400"/>
      <c r="I1373" s="400"/>
      <c r="J1373" s="400"/>
      <c r="K1373" s="400"/>
      <c r="L1373" s="400"/>
      <c r="M1373" s="400"/>
      <c r="N1373" s="400"/>
      <c r="O1373" s="400"/>
      <c r="P1373" s="400"/>
      <c r="Q1373" s="400"/>
      <c r="R1373" s="400"/>
      <c r="S1373" s="400"/>
      <c r="T1373" s="400"/>
      <c r="U1373" s="400"/>
      <c r="V1373" s="400"/>
      <c r="W1373" s="400"/>
      <c r="X1373" s="400"/>
      <c r="Y1373" s="400"/>
      <c r="Z1373" s="400"/>
      <c r="AA1373" s="400"/>
      <c r="AB1373" s="400"/>
      <c r="AC1373" s="400"/>
      <c r="AD1373" s="400"/>
      <c r="AE1373" s="400"/>
      <c r="AF1373" s="400"/>
      <c r="AG1373" s="400"/>
      <c r="AH1373" s="400"/>
      <c r="AI1373" s="400"/>
      <c r="AJ1373" s="400"/>
      <c r="AK1373" s="400"/>
      <c r="AL1373" s="400"/>
      <c r="AM1373" s="400"/>
      <c r="AN1373" s="402"/>
      <c r="AO1373" s="402"/>
      <c r="AP1373" s="368" t="s">
        <v>11249</v>
      </c>
      <c r="AQ1373" s="446"/>
      <c r="AR1373" s="447"/>
      <c r="AS1373" s="404"/>
      <c r="AT1373" s="404"/>
      <c r="AU1373" s="404"/>
      <c r="AV1373" s="404"/>
      <c r="AW1373" s="404"/>
      <c r="AX1373" s="404"/>
      <c r="AY1373" s="404"/>
      <c r="AZ1373" s="404"/>
      <c r="BA1373" s="404"/>
      <c r="BB1373" s="404"/>
      <c r="BC1373" s="404"/>
      <c r="BD1373" s="404"/>
    </row>
    <row r="1374" spans="1:56" ht="26.25" customHeight="1">
      <c r="A1374" s="399"/>
      <c r="B1374" s="399"/>
      <c r="C1374" s="399"/>
      <c r="D1374" s="399"/>
      <c r="E1374" s="400"/>
      <c r="F1374" s="401"/>
      <c r="G1374" s="752"/>
      <c r="H1374" s="400"/>
      <c r="I1374" s="400"/>
      <c r="J1374" s="400"/>
      <c r="K1374" s="400"/>
      <c r="L1374" s="400"/>
      <c r="M1374" s="400"/>
      <c r="N1374" s="400"/>
      <c r="O1374" s="400"/>
      <c r="P1374" s="400"/>
      <c r="Q1374" s="400"/>
      <c r="R1374" s="400"/>
      <c r="S1374" s="400"/>
      <c r="T1374" s="400"/>
      <c r="U1374" s="400"/>
      <c r="V1374" s="400"/>
      <c r="W1374" s="400"/>
      <c r="X1374" s="400"/>
      <c r="Y1374" s="400"/>
      <c r="Z1374" s="400"/>
      <c r="AA1374" s="400"/>
      <c r="AB1374" s="400"/>
      <c r="AC1374" s="400"/>
      <c r="AD1374" s="400"/>
      <c r="AE1374" s="400"/>
      <c r="AF1374" s="400"/>
      <c r="AG1374" s="400"/>
      <c r="AH1374" s="400"/>
      <c r="AI1374" s="400"/>
      <c r="AJ1374" s="400"/>
      <c r="AK1374" s="400"/>
      <c r="AL1374" s="400"/>
      <c r="AM1374" s="400"/>
      <c r="AN1374" s="402"/>
      <c r="AO1374" s="402"/>
      <c r="AP1374" s="368" t="s">
        <v>11249</v>
      </c>
      <c r="AQ1374" s="446"/>
      <c r="AR1374" s="447"/>
      <c r="AS1374" s="404"/>
      <c r="AT1374" s="404"/>
      <c r="AU1374" s="404"/>
      <c r="AV1374" s="404"/>
      <c r="AW1374" s="404"/>
      <c r="AX1374" s="404"/>
      <c r="AY1374" s="404"/>
      <c r="AZ1374" s="404"/>
      <c r="BA1374" s="404"/>
      <c r="BB1374" s="404"/>
      <c r="BC1374" s="404"/>
      <c r="BD1374" s="404"/>
    </row>
    <row r="1375" spans="1:56" ht="26.25" customHeight="1">
      <c r="A1375" s="399"/>
      <c r="B1375" s="399"/>
      <c r="C1375" s="399"/>
      <c r="D1375" s="399"/>
      <c r="E1375" s="400"/>
      <c r="F1375" s="401"/>
      <c r="G1375" s="752"/>
      <c r="H1375" s="400"/>
      <c r="I1375" s="400"/>
      <c r="J1375" s="400"/>
      <c r="K1375" s="400"/>
      <c r="L1375" s="400"/>
      <c r="M1375" s="400"/>
      <c r="N1375" s="400"/>
      <c r="O1375" s="400"/>
      <c r="P1375" s="400"/>
      <c r="Q1375" s="400"/>
      <c r="R1375" s="400"/>
      <c r="S1375" s="400"/>
      <c r="T1375" s="400"/>
      <c r="U1375" s="400"/>
      <c r="V1375" s="400"/>
      <c r="W1375" s="400"/>
      <c r="X1375" s="400"/>
      <c r="Y1375" s="400"/>
      <c r="Z1375" s="400"/>
      <c r="AA1375" s="400"/>
      <c r="AB1375" s="400"/>
      <c r="AC1375" s="400"/>
      <c r="AD1375" s="400"/>
      <c r="AE1375" s="400"/>
      <c r="AF1375" s="400"/>
      <c r="AG1375" s="400"/>
      <c r="AH1375" s="400"/>
      <c r="AI1375" s="400"/>
      <c r="AJ1375" s="400"/>
      <c r="AK1375" s="400"/>
      <c r="AL1375" s="400"/>
      <c r="AM1375" s="400"/>
      <c r="AN1375" s="402"/>
      <c r="AO1375" s="402"/>
      <c r="AP1375" s="368" t="s">
        <v>11249</v>
      </c>
      <c r="AQ1375" s="446"/>
      <c r="AR1375" s="447"/>
      <c r="AS1375" s="404"/>
      <c r="AT1375" s="404"/>
      <c r="AU1375" s="404"/>
      <c r="AV1375" s="404"/>
      <c r="AW1375" s="404"/>
      <c r="AX1375" s="404"/>
      <c r="AY1375" s="404"/>
      <c r="AZ1375" s="404"/>
      <c r="BA1375" s="404"/>
      <c r="BB1375" s="404"/>
      <c r="BC1375" s="404"/>
      <c r="BD1375" s="404"/>
    </row>
    <row r="1376" spans="1:56" ht="26.25" customHeight="1">
      <c r="A1376" s="399"/>
      <c r="B1376" s="399"/>
      <c r="C1376" s="399"/>
      <c r="D1376" s="399"/>
      <c r="E1376" s="400"/>
      <c r="F1376" s="401"/>
      <c r="G1376" s="752"/>
      <c r="H1376" s="400"/>
      <c r="I1376" s="400"/>
      <c r="J1376" s="400"/>
      <c r="K1376" s="400"/>
      <c r="L1376" s="400"/>
      <c r="M1376" s="400"/>
      <c r="N1376" s="400"/>
      <c r="O1376" s="400"/>
      <c r="P1376" s="400"/>
      <c r="Q1376" s="400"/>
      <c r="R1376" s="400"/>
      <c r="S1376" s="400"/>
      <c r="T1376" s="400"/>
      <c r="U1376" s="400"/>
      <c r="V1376" s="400"/>
      <c r="W1376" s="400"/>
      <c r="X1376" s="400"/>
      <c r="Y1376" s="400"/>
      <c r="Z1376" s="400"/>
      <c r="AA1376" s="400"/>
      <c r="AB1376" s="400"/>
      <c r="AC1376" s="400"/>
      <c r="AD1376" s="400"/>
      <c r="AE1376" s="400"/>
      <c r="AF1376" s="400"/>
      <c r="AG1376" s="400"/>
      <c r="AH1376" s="400"/>
      <c r="AI1376" s="400"/>
      <c r="AJ1376" s="400"/>
      <c r="AK1376" s="400"/>
      <c r="AL1376" s="400"/>
      <c r="AM1376" s="400"/>
      <c r="AN1376" s="402"/>
      <c r="AO1376" s="402"/>
      <c r="AP1376" s="368" t="s">
        <v>11249</v>
      </c>
      <c r="AQ1376" s="446"/>
      <c r="AR1376" s="447"/>
      <c r="AS1376" s="404"/>
      <c r="AT1376" s="404"/>
      <c r="AU1376" s="404"/>
      <c r="AV1376" s="404"/>
      <c r="AW1376" s="404"/>
      <c r="AX1376" s="404"/>
      <c r="AY1376" s="404"/>
      <c r="AZ1376" s="404"/>
      <c r="BA1376" s="404"/>
      <c r="BB1376" s="404"/>
      <c r="BC1376" s="404"/>
      <c r="BD1376" s="404"/>
    </row>
    <row r="1377" spans="1:56" ht="26.25" customHeight="1">
      <c r="A1377" s="399"/>
      <c r="B1377" s="399"/>
      <c r="C1377" s="399"/>
      <c r="D1377" s="399"/>
      <c r="E1377" s="400"/>
      <c r="F1377" s="401"/>
      <c r="G1377" s="752"/>
      <c r="H1377" s="400"/>
      <c r="I1377" s="400"/>
      <c r="J1377" s="400"/>
      <c r="K1377" s="400"/>
      <c r="L1377" s="400"/>
      <c r="M1377" s="400"/>
      <c r="N1377" s="400"/>
      <c r="O1377" s="400"/>
      <c r="P1377" s="400"/>
      <c r="Q1377" s="400"/>
      <c r="R1377" s="400"/>
      <c r="S1377" s="400"/>
      <c r="T1377" s="400"/>
      <c r="U1377" s="400"/>
      <c r="V1377" s="400"/>
      <c r="W1377" s="400"/>
      <c r="X1377" s="400"/>
      <c r="Y1377" s="400"/>
      <c r="Z1377" s="400"/>
      <c r="AA1377" s="400"/>
      <c r="AB1377" s="400"/>
      <c r="AC1377" s="400"/>
      <c r="AD1377" s="400"/>
      <c r="AE1377" s="400"/>
      <c r="AF1377" s="400"/>
      <c r="AG1377" s="400"/>
      <c r="AH1377" s="400"/>
      <c r="AI1377" s="400"/>
      <c r="AJ1377" s="400"/>
      <c r="AK1377" s="400"/>
      <c r="AL1377" s="400"/>
      <c r="AM1377" s="400"/>
      <c r="AN1377" s="402"/>
      <c r="AO1377" s="402"/>
      <c r="AP1377" s="368" t="s">
        <v>11249</v>
      </c>
      <c r="AQ1377" s="446"/>
      <c r="AR1377" s="447"/>
      <c r="AS1377" s="404"/>
      <c r="AT1377" s="404"/>
      <c r="AU1377" s="404"/>
      <c r="AV1377" s="404"/>
      <c r="AW1377" s="404"/>
      <c r="AX1377" s="404"/>
      <c r="AY1377" s="404"/>
      <c r="AZ1377" s="404"/>
      <c r="BA1377" s="404"/>
      <c r="BB1377" s="404"/>
      <c r="BC1377" s="404"/>
      <c r="BD1377" s="404"/>
    </row>
    <row r="1378" spans="1:56" ht="26.25" customHeight="1">
      <c r="A1378" s="399"/>
      <c r="B1378" s="399"/>
      <c r="C1378" s="399"/>
      <c r="D1378" s="399"/>
      <c r="E1378" s="400"/>
      <c r="F1378" s="401"/>
      <c r="G1378" s="752"/>
      <c r="H1378" s="400"/>
      <c r="I1378" s="400"/>
      <c r="J1378" s="400"/>
      <c r="K1378" s="400"/>
      <c r="L1378" s="400"/>
      <c r="M1378" s="400"/>
      <c r="N1378" s="400"/>
      <c r="O1378" s="400"/>
      <c r="P1378" s="400"/>
      <c r="Q1378" s="400"/>
      <c r="R1378" s="400"/>
      <c r="S1378" s="400"/>
      <c r="T1378" s="400"/>
      <c r="U1378" s="400"/>
      <c r="V1378" s="400"/>
      <c r="W1378" s="400"/>
      <c r="X1378" s="400"/>
      <c r="Y1378" s="400"/>
      <c r="Z1378" s="400"/>
      <c r="AA1378" s="400"/>
      <c r="AB1378" s="400"/>
      <c r="AC1378" s="400"/>
      <c r="AD1378" s="400"/>
      <c r="AE1378" s="400"/>
      <c r="AF1378" s="400"/>
      <c r="AG1378" s="400"/>
      <c r="AH1378" s="400"/>
      <c r="AI1378" s="400"/>
      <c r="AJ1378" s="400"/>
      <c r="AK1378" s="400"/>
      <c r="AL1378" s="400"/>
      <c r="AM1378" s="400"/>
      <c r="AN1378" s="402"/>
      <c r="AO1378" s="402"/>
      <c r="AP1378" s="368" t="s">
        <v>11249</v>
      </c>
      <c r="AQ1378" s="446"/>
      <c r="AR1378" s="447"/>
      <c r="AS1378" s="404"/>
      <c r="AT1378" s="404"/>
      <c r="AU1378" s="404"/>
      <c r="AV1378" s="404"/>
      <c r="AW1378" s="404"/>
      <c r="AX1378" s="404"/>
      <c r="AY1378" s="404"/>
      <c r="AZ1378" s="404"/>
      <c r="BA1378" s="404"/>
      <c r="BB1378" s="404"/>
      <c r="BC1378" s="404"/>
      <c r="BD1378" s="404"/>
    </row>
    <row r="1379" spans="1:56" ht="26.25" customHeight="1">
      <c r="A1379" s="399"/>
      <c r="B1379" s="399"/>
      <c r="C1379" s="399"/>
      <c r="D1379" s="399"/>
      <c r="E1379" s="400"/>
      <c r="F1379" s="401"/>
      <c r="G1379" s="752"/>
      <c r="H1379" s="400"/>
      <c r="I1379" s="400"/>
      <c r="J1379" s="400"/>
      <c r="K1379" s="400"/>
      <c r="L1379" s="400"/>
      <c r="M1379" s="400"/>
      <c r="N1379" s="400"/>
      <c r="O1379" s="400"/>
      <c r="P1379" s="400"/>
      <c r="Q1379" s="400"/>
      <c r="R1379" s="400"/>
      <c r="S1379" s="400"/>
      <c r="T1379" s="400"/>
      <c r="U1379" s="400"/>
      <c r="V1379" s="400"/>
      <c r="W1379" s="400"/>
      <c r="X1379" s="400"/>
      <c r="Y1379" s="400"/>
      <c r="Z1379" s="400"/>
      <c r="AA1379" s="400"/>
      <c r="AB1379" s="400"/>
      <c r="AC1379" s="400"/>
      <c r="AD1379" s="400"/>
      <c r="AE1379" s="400"/>
      <c r="AF1379" s="400"/>
      <c r="AG1379" s="400"/>
      <c r="AH1379" s="400"/>
      <c r="AI1379" s="400"/>
      <c r="AJ1379" s="400"/>
      <c r="AK1379" s="400"/>
      <c r="AL1379" s="400"/>
      <c r="AM1379" s="400"/>
      <c r="AN1379" s="402"/>
      <c r="AO1379" s="402"/>
      <c r="AP1379" s="368" t="s">
        <v>11249</v>
      </c>
      <c r="AQ1379" s="446"/>
      <c r="AR1379" s="447"/>
      <c r="AS1379" s="404"/>
      <c r="AT1379" s="404"/>
      <c r="AU1379" s="404"/>
      <c r="AV1379" s="404"/>
      <c r="AW1379" s="404"/>
      <c r="AX1379" s="404"/>
      <c r="AY1379" s="404"/>
      <c r="AZ1379" s="404"/>
      <c r="BA1379" s="404"/>
      <c r="BB1379" s="404"/>
      <c r="BC1379" s="404"/>
      <c r="BD1379" s="404"/>
    </row>
    <row r="1380" spans="1:56" ht="26.25" customHeight="1">
      <c r="A1380" s="399"/>
      <c r="B1380" s="399"/>
      <c r="C1380" s="399"/>
      <c r="D1380" s="399"/>
      <c r="E1380" s="400"/>
      <c r="F1380" s="401"/>
      <c r="G1380" s="752"/>
      <c r="H1380" s="400"/>
      <c r="I1380" s="400"/>
      <c r="J1380" s="400"/>
      <c r="K1380" s="400"/>
      <c r="L1380" s="400"/>
      <c r="M1380" s="400"/>
      <c r="N1380" s="400"/>
      <c r="O1380" s="400"/>
      <c r="P1380" s="400"/>
      <c r="Q1380" s="400"/>
      <c r="R1380" s="400"/>
      <c r="S1380" s="400"/>
      <c r="T1380" s="400"/>
      <c r="U1380" s="400"/>
      <c r="V1380" s="400"/>
      <c r="W1380" s="400"/>
      <c r="X1380" s="400"/>
      <c r="Y1380" s="400"/>
      <c r="Z1380" s="400"/>
      <c r="AA1380" s="400"/>
      <c r="AB1380" s="400"/>
      <c r="AC1380" s="400"/>
      <c r="AD1380" s="400"/>
      <c r="AE1380" s="400"/>
      <c r="AF1380" s="400"/>
      <c r="AG1380" s="400"/>
      <c r="AH1380" s="400"/>
      <c r="AI1380" s="400"/>
      <c r="AJ1380" s="400"/>
      <c r="AK1380" s="400"/>
      <c r="AL1380" s="400"/>
      <c r="AM1380" s="400"/>
      <c r="AN1380" s="402"/>
      <c r="AO1380" s="402"/>
      <c r="AP1380" s="368" t="s">
        <v>11249</v>
      </c>
      <c r="AQ1380" s="446"/>
      <c r="AR1380" s="447"/>
      <c r="AS1380" s="404"/>
      <c r="AT1380" s="404"/>
      <c r="AU1380" s="404"/>
      <c r="AV1380" s="404"/>
      <c r="AW1380" s="404"/>
      <c r="AX1380" s="404"/>
      <c r="AY1380" s="404"/>
      <c r="AZ1380" s="404"/>
      <c r="BA1380" s="404"/>
      <c r="BB1380" s="404"/>
      <c r="BC1380" s="404"/>
      <c r="BD1380" s="404"/>
    </row>
    <row r="1381" spans="1:56" ht="26.25" customHeight="1">
      <c r="A1381" s="399"/>
      <c r="B1381" s="399"/>
      <c r="C1381" s="399"/>
      <c r="D1381" s="399"/>
      <c r="E1381" s="400"/>
      <c r="F1381" s="401"/>
      <c r="G1381" s="752"/>
      <c r="H1381" s="400"/>
      <c r="I1381" s="400"/>
      <c r="J1381" s="400"/>
      <c r="K1381" s="400"/>
      <c r="L1381" s="400"/>
      <c r="M1381" s="400"/>
      <c r="N1381" s="400"/>
      <c r="O1381" s="400"/>
      <c r="P1381" s="400"/>
      <c r="Q1381" s="400"/>
      <c r="R1381" s="400"/>
      <c r="S1381" s="400"/>
      <c r="T1381" s="400"/>
      <c r="U1381" s="400"/>
      <c r="V1381" s="400"/>
      <c r="W1381" s="400"/>
      <c r="X1381" s="400"/>
      <c r="Y1381" s="400"/>
      <c r="Z1381" s="400"/>
      <c r="AA1381" s="400"/>
      <c r="AB1381" s="400"/>
      <c r="AC1381" s="400"/>
      <c r="AD1381" s="400"/>
      <c r="AE1381" s="400"/>
      <c r="AF1381" s="400"/>
      <c r="AG1381" s="400"/>
      <c r="AH1381" s="400"/>
      <c r="AI1381" s="400"/>
      <c r="AJ1381" s="400"/>
      <c r="AK1381" s="400"/>
      <c r="AL1381" s="400"/>
      <c r="AM1381" s="400"/>
      <c r="AN1381" s="402"/>
      <c r="AO1381" s="402"/>
      <c r="AP1381" s="368" t="s">
        <v>11249</v>
      </c>
      <c r="AQ1381" s="446"/>
      <c r="AR1381" s="447"/>
      <c r="AS1381" s="404"/>
      <c r="AT1381" s="404"/>
      <c r="AU1381" s="404"/>
      <c r="AV1381" s="404"/>
      <c r="AW1381" s="404"/>
      <c r="AX1381" s="404"/>
      <c r="AY1381" s="404"/>
      <c r="AZ1381" s="404"/>
      <c r="BA1381" s="404"/>
      <c r="BB1381" s="404"/>
      <c r="BC1381" s="404"/>
      <c r="BD1381" s="404"/>
    </row>
    <row r="1382" spans="1:56" ht="26.25" customHeight="1">
      <c r="A1382" s="399"/>
      <c r="B1382" s="399"/>
      <c r="C1382" s="399"/>
      <c r="D1382" s="399"/>
      <c r="E1382" s="400"/>
      <c r="F1382" s="401"/>
      <c r="G1382" s="752"/>
      <c r="H1382" s="400"/>
      <c r="I1382" s="400"/>
      <c r="J1382" s="400"/>
      <c r="K1382" s="400"/>
      <c r="L1382" s="400"/>
      <c r="M1382" s="400"/>
      <c r="N1382" s="400"/>
      <c r="O1382" s="400"/>
      <c r="P1382" s="400"/>
      <c r="Q1382" s="400"/>
      <c r="R1382" s="400"/>
      <c r="S1382" s="400"/>
      <c r="T1382" s="400"/>
      <c r="U1382" s="400"/>
      <c r="V1382" s="400"/>
      <c r="W1382" s="400"/>
      <c r="X1382" s="400"/>
      <c r="Y1382" s="400"/>
      <c r="Z1382" s="400"/>
      <c r="AA1382" s="400"/>
      <c r="AB1382" s="400"/>
      <c r="AC1382" s="400"/>
      <c r="AD1382" s="400"/>
      <c r="AE1382" s="400"/>
      <c r="AF1382" s="400"/>
      <c r="AG1382" s="400"/>
      <c r="AH1382" s="400"/>
      <c r="AI1382" s="400"/>
      <c r="AJ1382" s="400"/>
      <c r="AK1382" s="400"/>
      <c r="AL1382" s="400"/>
      <c r="AM1382" s="400"/>
      <c r="AN1382" s="402"/>
      <c r="AO1382" s="402"/>
      <c r="AP1382" s="368" t="s">
        <v>11249</v>
      </c>
      <c r="AQ1382" s="446"/>
      <c r="AR1382" s="447"/>
      <c r="AS1382" s="404"/>
      <c r="AT1382" s="404"/>
      <c r="AU1382" s="404"/>
      <c r="AV1382" s="404"/>
      <c r="AW1382" s="404"/>
      <c r="AX1382" s="404"/>
      <c r="AY1382" s="404"/>
      <c r="AZ1382" s="404"/>
      <c r="BA1382" s="404"/>
      <c r="BB1382" s="404"/>
      <c r="BC1382" s="404"/>
      <c r="BD1382" s="404"/>
    </row>
    <row r="1383" spans="1:56" ht="26.25" customHeight="1">
      <c r="A1383" s="399"/>
      <c r="B1383" s="399"/>
      <c r="C1383" s="399"/>
      <c r="D1383" s="399"/>
      <c r="E1383" s="400"/>
      <c r="F1383" s="401"/>
      <c r="G1383" s="752"/>
      <c r="H1383" s="400"/>
      <c r="I1383" s="400"/>
      <c r="J1383" s="400"/>
      <c r="K1383" s="400"/>
      <c r="L1383" s="400"/>
      <c r="M1383" s="400"/>
      <c r="N1383" s="400"/>
      <c r="O1383" s="400"/>
      <c r="P1383" s="400"/>
      <c r="Q1383" s="400"/>
      <c r="R1383" s="400"/>
      <c r="S1383" s="400"/>
      <c r="T1383" s="400"/>
      <c r="U1383" s="400"/>
      <c r="V1383" s="400"/>
      <c r="W1383" s="400"/>
      <c r="X1383" s="400"/>
      <c r="Y1383" s="400"/>
      <c r="Z1383" s="400"/>
      <c r="AA1383" s="400"/>
      <c r="AB1383" s="400"/>
      <c r="AC1383" s="400"/>
      <c r="AD1383" s="400"/>
      <c r="AE1383" s="400"/>
      <c r="AF1383" s="400"/>
      <c r="AG1383" s="400"/>
      <c r="AH1383" s="400"/>
      <c r="AI1383" s="400"/>
      <c r="AJ1383" s="400"/>
      <c r="AK1383" s="400"/>
      <c r="AL1383" s="400"/>
      <c r="AM1383" s="400"/>
      <c r="AN1383" s="402"/>
      <c r="AO1383" s="402"/>
      <c r="AP1383" s="368" t="s">
        <v>11249</v>
      </c>
      <c r="AQ1383" s="446"/>
      <c r="AR1383" s="447"/>
      <c r="AS1383" s="404"/>
      <c r="AT1383" s="404"/>
      <c r="AU1383" s="404"/>
      <c r="AV1383" s="404"/>
      <c r="AW1383" s="404"/>
      <c r="AX1383" s="404"/>
      <c r="AY1383" s="404"/>
      <c r="AZ1383" s="404"/>
      <c r="BA1383" s="404"/>
      <c r="BB1383" s="404"/>
      <c r="BC1383" s="404"/>
      <c r="BD1383" s="404"/>
    </row>
    <row r="1384" spans="1:56" ht="26.25" customHeight="1">
      <c r="A1384" s="399"/>
      <c r="B1384" s="399"/>
      <c r="C1384" s="399"/>
      <c r="D1384" s="399"/>
      <c r="E1384" s="400"/>
      <c r="F1384" s="401"/>
      <c r="G1384" s="752"/>
      <c r="H1384" s="400"/>
      <c r="I1384" s="400"/>
      <c r="J1384" s="400"/>
      <c r="K1384" s="400"/>
      <c r="L1384" s="400"/>
      <c r="M1384" s="400"/>
      <c r="N1384" s="400"/>
      <c r="O1384" s="400"/>
      <c r="P1384" s="400"/>
      <c r="Q1384" s="400"/>
      <c r="R1384" s="400"/>
      <c r="S1384" s="400"/>
      <c r="T1384" s="400"/>
      <c r="U1384" s="400"/>
      <c r="V1384" s="400"/>
      <c r="W1384" s="400"/>
      <c r="X1384" s="400"/>
      <c r="Y1384" s="400"/>
      <c r="Z1384" s="400"/>
      <c r="AA1384" s="400"/>
      <c r="AB1384" s="400"/>
      <c r="AC1384" s="400"/>
      <c r="AD1384" s="400"/>
      <c r="AE1384" s="400"/>
      <c r="AF1384" s="400"/>
      <c r="AG1384" s="400"/>
      <c r="AH1384" s="400"/>
      <c r="AI1384" s="400"/>
      <c r="AJ1384" s="400"/>
      <c r="AK1384" s="400"/>
      <c r="AL1384" s="400"/>
      <c r="AM1384" s="400"/>
      <c r="AN1384" s="402"/>
      <c r="AO1384" s="402"/>
      <c r="AP1384" s="368" t="s">
        <v>11249</v>
      </c>
      <c r="AQ1384" s="446"/>
      <c r="AR1384" s="447"/>
      <c r="AS1384" s="404"/>
      <c r="AT1384" s="404"/>
      <c r="AU1384" s="404"/>
      <c r="AV1384" s="404"/>
      <c r="AW1384" s="404"/>
      <c r="AX1384" s="404"/>
      <c r="AY1384" s="404"/>
      <c r="AZ1384" s="404"/>
      <c r="BA1384" s="404"/>
      <c r="BB1384" s="404"/>
      <c r="BC1384" s="404"/>
      <c r="BD1384" s="404"/>
    </row>
    <row r="1385" spans="1:56" ht="26.25" customHeight="1">
      <c r="A1385" s="399"/>
      <c r="B1385" s="399"/>
      <c r="C1385" s="399"/>
      <c r="D1385" s="399"/>
      <c r="E1385" s="400"/>
      <c r="F1385" s="401"/>
      <c r="G1385" s="752"/>
      <c r="H1385" s="400"/>
      <c r="I1385" s="400"/>
      <c r="J1385" s="400"/>
      <c r="K1385" s="400"/>
      <c r="L1385" s="400"/>
      <c r="M1385" s="400"/>
      <c r="N1385" s="400"/>
      <c r="O1385" s="400"/>
      <c r="P1385" s="400"/>
      <c r="Q1385" s="400"/>
      <c r="R1385" s="400"/>
      <c r="S1385" s="400"/>
      <c r="T1385" s="400"/>
      <c r="U1385" s="400"/>
      <c r="V1385" s="400"/>
      <c r="W1385" s="400"/>
      <c r="X1385" s="400"/>
      <c r="Y1385" s="400"/>
      <c r="Z1385" s="400"/>
      <c r="AA1385" s="400"/>
      <c r="AB1385" s="400"/>
      <c r="AC1385" s="400"/>
      <c r="AD1385" s="400"/>
      <c r="AE1385" s="400"/>
      <c r="AF1385" s="400"/>
      <c r="AG1385" s="400"/>
      <c r="AH1385" s="400"/>
      <c r="AI1385" s="400"/>
      <c r="AJ1385" s="400"/>
      <c r="AK1385" s="400"/>
      <c r="AL1385" s="400"/>
      <c r="AM1385" s="400"/>
      <c r="AN1385" s="402"/>
      <c r="AO1385" s="402"/>
      <c r="AP1385" s="368" t="s">
        <v>11249</v>
      </c>
      <c r="AQ1385" s="446"/>
      <c r="AR1385" s="447"/>
      <c r="AS1385" s="404"/>
      <c r="AT1385" s="404"/>
      <c r="AU1385" s="404"/>
      <c r="AV1385" s="404"/>
      <c r="AW1385" s="404"/>
      <c r="AX1385" s="404"/>
      <c r="AY1385" s="404"/>
      <c r="AZ1385" s="404"/>
      <c r="BA1385" s="404"/>
      <c r="BB1385" s="404"/>
      <c r="BC1385" s="404"/>
      <c r="BD1385" s="404"/>
    </row>
    <row r="1386" spans="1:56" ht="26.25" customHeight="1">
      <c r="A1386" s="399"/>
      <c r="B1386" s="399"/>
      <c r="C1386" s="399"/>
      <c r="D1386" s="399"/>
      <c r="E1386" s="400"/>
      <c r="F1386" s="401"/>
      <c r="G1386" s="752"/>
      <c r="H1386" s="400"/>
      <c r="I1386" s="400"/>
      <c r="J1386" s="400"/>
      <c r="K1386" s="400"/>
      <c r="L1386" s="400"/>
      <c r="M1386" s="400"/>
      <c r="N1386" s="400"/>
      <c r="O1386" s="400"/>
      <c r="P1386" s="400"/>
      <c r="Q1386" s="400"/>
      <c r="R1386" s="400"/>
      <c r="S1386" s="400"/>
      <c r="T1386" s="400"/>
      <c r="U1386" s="400"/>
      <c r="V1386" s="400"/>
      <c r="W1386" s="400"/>
      <c r="X1386" s="400"/>
      <c r="Y1386" s="400"/>
      <c r="Z1386" s="400"/>
      <c r="AA1386" s="400"/>
      <c r="AB1386" s="400"/>
      <c r="AC1386" s="400"/>
      <c r="AD1386" s="400"/>
      <c r="AE1386" s="400"/>
      <c r="AF1386" s="400"/>
      <c r="AG1386" s="400"/>
      <c r="AH1386" s="400"/>
      <c r="AI1386" s="400"/>
      <c r="AJ1386" s="400"/>
      <c r="AK1386" s="400"/>
      <c r="AL1386" s="400"/>
      <c r="AM1386" s="400"/>
      <c r="AN1386" s="402"/>
      <c r="AO1386" s="402"/>
      <c r="AP1386" s="368" t="s">
        <v>11249</v>
      </c>
      <c r="AQ1386" s="446"/>
      <c r="AR1386" s="447"/>
      <c r="AS1386" s="404"/>
      <c r="AT1386" s="404"/>
      <c r="AU1386" s="404"/>
      <c r="AV1386" s="404"/>
      <c r="AW1386" s="404"/>
      <c r="AX1386" s="404"/>
      <c r="AY1386" s="404"/>
      <c r="AZ1386" s="404"/>
      <c r="BA1386" s="404"/>
      <c r="BB1386" s="404"/>
      <c r="BC1386" s="404"/>
      <c r="BD1386" s="404"/>
    </row>
    <row r="1387" spans="1:56" ht="26.25" customHeight="1">
      <c r="A1387" s="399"/>
      <c r="B1387" s="399"/>
      <c r="C1387" s="399"/>
      <c r="D1387" s="399"/>
      <c r="E1387" s="400"/>
      <c r="F1387" s="401"/>
      <c r="G1387" s="752"/>
      <c r="H1387" s="400"/>
      <c r="I1387" s="400"/>
      <c r="J1387" s="400"/>
      <c r="K1387" s="400"/>
      <c r="L1387" s="400"/>
      <c r="M1387" s="400"/>
      <c r="N1387" s="400"/>
      <c r="O1387" s="400"/>
      <c r="P1387" s="400"/>
      <c r="Q1387" s="400"/>
      <c r="R1387" s="400"/>
      <c r="S1387" s="400"/>
      <c r="T1387" s="400"/>
      <c r="U1387" s="400"/>
      <c r="V1387" s="400"/>
      <c r="W1387" s="400"/>
      <c r="X1387" s="400"/>
      <c r="Y1387" s="400"/>
      <c r="Z1387" s="400"/>
      <c r="AA1387" s="400"/>
      <c r="AB1387" s="400"/>
      <c r="AC1387" s="400"/>
      <c r="AD1387" s="400"/>
      <c r="AE1387" s="400"/>
      <c r="AF1387" s="400"/>
      <c r="AG1387" s="400"/>
      <c r="AH1387" s="400"/>
      <c r="AI1387" s="400"/>
      <c r="AJ1387" s="400"/>
      <c r="AK1387" s="400"/>
      <c r="AL1387" s="400"/>
      <c r="AM1387" s="400"/>
      <c r="AN1387" s="402"/>
      <c r="AO1387" s="402"/>
      <c r="AP1387" s="368" t="s">
        <v>11249</v>
      </c>
      <c r="AQ1387" s="446"/>
      <c r="AR1387" s="447"/>
      <c r="AS1387" s="404"/>
      <c r="AT1387" s="404"/>
      <c r="AU1387" s="404"/>
      <c r="AV1387" s="404"/>
      <c r="AW1387" s="404"/>
      <c r="AX1387" s="404"/>
      <c r="AY1387" s="404"/>
      <c r="AZ1387" s="404"/>
      <c r="BA1387" s="404"/>
      <c r="BB1387" s="404"/>
      <c r="BC1387" s="404"/>
      <c r="BD1387" s="404"/>
    </row>
    <row r="1388" spans="1:56" ht="26.25" customHeight="1">
      <c r="A1388" s="399"/>
      <c r="B1388" s="399"/>
      <c r="C1388" s="399"/>
      <c r="D1388" s="399"/>
      <c r="E1388" s="400"/>
      <c r="F1388" s="401"/>
      <c r="G1388" s="752"/>
      <c r="H1388" s="400"/>
      <c r="I1388" s="400"/>
      <c r="J1388" s="400"/>
      <c r="K1388" s="400"/>
      <c r="L1388" s="400"/>
      <c r="M1388" s="400"/>
      <c r="N1388" s="400"/>
      <c r="O1388" s="400"/>
      <c r="P1388" s="400"/>
      <c r="Q1388" s="400"/>
      <c r="R1388" s="400"/>
      <c r="S1388" s="400"/>
      <c r="T1388" s="400"/>
      <c r="U1388" s="400"/>
      <c r="V1388" s="400"/>
      <c r="W1388" s="400"/>
      <c r="X1388" s="400"/>
      <c r="Y1388" s="400"/>
      <c r="Z1388" s="400"/>
      <c r="AA1388" s="400"/>
      <c r="AB1388" s="400"/>
      <c r="AC1388" s="400"/>
      <c r="AD1388" s="400"/>
      <c r="AE1388" s="400"/>
      <c r="AF1388" s="400"/>
      <c r="AG1388" s="400"/>
      <c r="AH1388" s="400"/>
      <c r="AI1388" s="400"/>
      <c r="AJ1388" s="400"/>
      <c r="AK1388" s="400"/>
      <c r="AL1388" s="400"/>
      <c r="AM1388" s="400"/>
      <c r="AN1388" s="402"/>
      <c r="AO1388" s="402"/>
      <c r="AP1388" s="368" t="s">
        <v>11249</v>
      </c>
      <c r="AQ1388" s="446"/>
      <c r="AR1388" s="447"/>
      <c r="AS1388" s="404"/>
      <c r="AT1388" s="404"/>
      <c r="AU1388" s="404"/>
      <c r="AV1388" s="404"/>
      <c r="AW1388" s="404"/>
      <c r="AX1388" s="404"/>
      <c r="AY1388" s="404"/>
      <c r="AZ1388" s="404"/>
      <c r="BA1388" s="404"/>
      <c r="BB1388" s="404"/>
      <c r="BC1388" s="404"/>
      <c r="BD1388" s="404"/>
    </row>
    <row r="1389" spans="1:56" ht="26.25" customHeight="1">
      <c r="A1389" s="399"/>
      <c r="B1389" s="399"/>
      <c r="C1389" s="399"/>
      <c r="D1389" s="399"/>
      <c r="E1389" s="400"/>
      <c r="F1389" s="401"/>
      <c r="G1389" s="752"/>
      <c r="H1389" s="400"/>
      <c r="I1389" s="400"/>
      <c r="J1389" s="400"/>
      <c r="K1389" s="400"/>
      <c r="L1389" s="400"/>
      <c r="M1389" s="400"/>
      <c r="N1389" s="400"/>
      <c r="O1389" s="400"/>
      <c r="P1389" s="400"/>
      <c r="Q1389" s="400"/>
      <c r="R1389" s="400"/>
      <c r="S1389" s="400"/>
      <c r="T1389" s="400"/>
      <c r="U1389" s="400"/>
      <c r="V1389" s="400"/>
      <c r="W1389" s="400"/>
      <c r="X1389" s="400"/>
      <c r="Y1389" s="400"/>
      <c r="Z1389" s="400"/>
      <c r="AA1389" s="400"/>
      <c r="AB1389" s="400"/>
      <c r="AC1389" s="400"/>
      <c r="AD1389" s="400"/>
      <c r="AE1389" s="400"/>
      <c r="AF1389" s="400"/>
      <c r="AG1389" s="400"/>
      <c r="AH1389" s="400"/>
      <c r="AI1389" s="400"/>
      <c r="AJ1389" s="400"/>
      <c r="AK1389" s="400"/>
      <c r="AL1389" s="400"/>
      <c r="AM1389" s="400"/>
      <c r="AN1389" s="402"/>
      <c r="AO1389" s="402"/>
      <c r="AP1389" s="368" t="s">
        <v>11249</v>
      </c>
      <c r="AQ1389" s="446"/>
      <c r="AR1389" s="447"/>
      <c r="AS1389" s="404"/>
      <c r="AT1389" s="404"/>
      <c r="AU1389" s="404"/>
      <c r="AV1389" s="404"/>
      <c r="AW1389" s="404"/>
      <c r="AX1389" s="404"/>
      <c r="AY1389" s="404"/>
      <c r="AZ1389" s="404"/>
      <c r="BA1389" s="404"/>
      <c r="BB1389" s="404"/>
      <c r="BC1389" s="404"/>
      <c r="BD1389" s="404"/>
    </row>
    <row r="1390" spans="1:56" ht="26.25" customHeight="1">
      <c r="A1390" s="399"/>
      <c r="B1390" s="399"/>
      <c r="C1390" s="399"/>
      <c r="D1390" s="399"/>
      <c r="E1390" s="400"/>
      <c r="F1390" s="401"/>
      <c r="G1390" s="752"/>
      <c r="H1390" s="400"/>
      <c r="I1390" s="400"/>
      <c r="J1390" s="400"/>
      <c r="K1390" s="400"/>
      <c r="L1390" s="400"/>
      <c r="M1390" s="400"/>
      <c r="N1390" s="400"/>
      <c r="O1390" s="400"/>
      <c r="P1390" s="400"/>
      <c r="Q1390" s="400"/>
      <c r="R1390" s="400"/>
      <c r="S1390" s="400"/>
      <c r="T1390" s="400"/>
      <c r="U1390" s="400"/>
      <c r="V1390" s="400"/>
      <c r="W1390" s="400"/>
      <c r="X1390" s="400"/>
      <c r="Y1390" s="400"/>
      <c r="Z1390" s="400"/>
      <c r="AA1390" s="400"/>
      <c r="AB1390" s="400"/>
      <c r="AC1390" s="400"/>
      <c r="AD1390" s="400"/>
      <c r="AE1390" s="400"/>
      <c r="AF1390" s="400"/>
      <c r="AG1390" s="400"/>
      <c r="AH1390" s="400"/>
      <c r="AI1390" s="400"/>
      <c r="AJ1390" s="400"/>
      <c r="AK1390" s="400"/>
      <c r="AL1390" s="400"/>
      <c r="AM1390" s="400"/>
      <c r="AN1390" s="402"/>
      <c r="AO1390" s="402"/>
      <c r="AP1390" s="368" t="s">
        <v>11249</v>
      </c>
      <c r="AQ1390" s="446"/>
      <c r="AR1390" s="447"/>
      <c r="AS1390" s="404"/>
      <c r="AT1390" s="404"/>
      <c r="AU1390" s="404"/>
      <c r="AV1390" s="404"/>
      <c r="AW1390" s="404"/>
      <c r="AX1390" s="404"/>
      <c r="AY1390" s="404"/>
      <c r="AZ1390" s="404"/>
      <c r="BA1390" s="404"/>
      <c r="BB1390" s="404"/>
      <c r="BC1390" s="404"/>
      <c r="BD1390" s="404"/>
    </row>
    <row r="1391" spans="1:56" ht="26.25" customHeight="1">
      <c r="A1391" s="399"/>
      <c r="B1391" s="399"/>
      <c r="C1391" s="399"/>
      <c r="D1391" s="399"/>
      <c r="E1391" s="400"/>
      <c r="F1391" s="401"/>
      <c r="G1391" s="752"/>
      <c r="H1391" s="400"/>
      <c r="I1391" s="400"/>
      <c r="J1391" s="400"/>
      <c r="K1391" s="400"/>
      <c r="L1391" s="400"/>
      <c r="M1391" s="400"/>
      <c r="N1391" s="400"/>
      <c r="O1391" s="400"/>
      <c r="P1391" s="400"/>
      <c r="Q1391" s="400"/>
      <c r="R1391" s="400"/>
      <c r="S1391" s="400"/>
      <c r="T1391" s="400"/>
      <c r="U1391" s="400"/>
      <c r="V1391" s="400"/>
      <c r="W1391" s="400"/>
      <c r="X1391" s="400"/>
      <c r="Y1391" s="400"/>
      <c r="Z1391" s="400"/>
      <c r="AA1391" s="400"/>
      <c r="AB1391" s="400"/>
      <c r="AC1391" s="400"/>
      <c r="AD1391" s="400"/>
      <c r="AE1391" s="400"/>
      <c r="AF1391" s="400"/>
      <c r="AG1391" s="400"/>
      <c r="AH1391" s="400"/>
      <c r="AI1391" s="400"/>
      <c r="AJ1391" s="400"/>
      <c r="AK1391" s="400"/>
      <c r="AL1391" s="400"/>
      <c r="AM1391" s="400"/>
      <c r="AN1391" s="402"/>
      <c r="AO1391" s="402"/>
      <c r="AP1391" s="368" t="s">
        <v>11249</v>
      </c>
      <c r="AQ1391" s="446"/>
      <c r="AR1391" s="447"/>
      <c r="AS1391" s="404"/>
      <c r="AT1391" s="404"/>
      <c r="AU1391" s="404"/>
      <c r="AV1391" s="404"/>
      <c r="AW1391" s="404"/>
      <c r="AX1391" s="404"/>
      <c r="AY1391" s="404"/>
      <c r="AZ1391" s="404"/>
      <c r="BA1391" s="404"/>
      <c r="BB1391" s="404"/>
      <c r="BC1391" s="404"/>
      <c r="BD1391" s="404"/>
    </row>
    <row r="1392" spans="1:56" ht="26.25" customHeight="1">
      <c r="A1392" s="399"/>
      <c r="B1392" s="399"/>
      <c r="C1392" s="399"/>
      <c r="D1392" s="399"/>
      <c r="E1392" s="400"/>
      <c r="F1392" s="401"/>
      <c r="G1392" s="752"/>
      <c r="H1392" s="400"/>
      <c r="I1392" s="400"/>
      <c r="J1392" s="400"/>
      <c r="K1392" s="400"/>
      <c r="L1392" s="400"/>
      <c r="M1392" s="400"/>
      <c r="N1392" s="400"/>
      <c r="O1392" s="400"/>
      <c r="P1392" s="400"/>
      <c r="Q1392" s="400"/>
      <c r="R1392" s="400"/>
      <c r="S1392" s="400"/>
      <c r="T1392" s="400"/>
      <c r="U1392" s="400"/>
      <c r="V1392" s="400"/>
      <c r="W1392" s="400"/>
      <c r="X1392" s="400"/>
      <c r="Y1392" s="400"/>
      <c r="Z1392" s="400"/>
      <c r="AA1392" s="400"/>
      <c r="AB1392" s="400"/>
      <c r="AC1392" s="400"/>
      <c r="AD1392" s="400"/>
      <c r="AE1392" s="400"/>
      <c r="AF1392" s="400"/>
      <c r="AG1392" s="400"/>
      <c r="AH1392" s="400"/>
      <c r="AI1392" s="400"/>
      <c r="AJ1392" s="400"/>
      <c r="AK1392" s="400"/>
      <c r="AL1392" s="400"/>
      <c r="AM1392" s="400"/>
      <c r="AN1392" s="402"/>
      <c r="AO1392" s="402"/>
      <c r="AP1392" s="368" t="s">
        <v>11249</v>
      </c>
      <c r="AQ1392" s="446"/>
      <c r="AR1392" s="447"/>
      <c r="AS1392" s="404"/>
      <c r="AT1392" s="404"/>
      <c r="AU1392" s="404"/>
      <c r="AV1392" s="404"/>
      <c r="AW1392" s="404"/>
      <c r="AX1392" s="404"/>
      <c r="AY1392" s="404"/>
      <c r="AZ1392" s="404"/>
      <c r="BA1392" s="404"/>
      <c r="BB1392" s="404"/>
      <c r="BC1392" s="404"/>
      <c r="BD1392" s="404"/>
    </row>
    <row r="1393" spans="1:56" ht="26.25" customHeight="1">
      <c r="A1393" s="399"/>
      <c r="B1393" s="399"/>
      <c r="C1393" s="399"/>
      <c r="D1393" s="399"/>
      <c r="E1393" s="400"/>
      <c r="F1393" s="401"/>
      <c r="G1393" s="752"/>
      <c r="H1393" s="400"/>
      <c r="I1393" s="400"/>
      <c r="J1393" s="400"/>
      <c r="K1393" s="400"/>
      <c r="L1393" s="400"/>
      <c r="M1393" s="400"/>
      <c r="N1393" s="400"/>
      <c r="O1393" s="400"/>
      <c r="P1393" s="400"/>
      <c r="Q1393" s="400"/>
      <c r="R1393" s="400"/>
      <c r="S1393" s="400"/>
      <c r="T1393" s="400"/>
      <c r="U1393" s="400"/>
      <c r="V1393" s="400"/>
      <c r="W1393" s="400"/>
      <c r="X1393" s="400"/>
      <c r="Y1393" s="400"/>
      <c r="Z1393" s="400"/>
      <c r="AA1393" s="400"/>
      <c r="AB1393" s="400"/>
      <c r="AC1393" s="400"/>
      <c r="AD1393" s="400"/>
      <c r="AE1393" s="400"/>
      <c r="AF1393" s="400"/>
      <c r="AG1393" s="400"/>
      <c r="AH1393" s="400"/>
      <c r="AI1393" s="400"/>
      <c r="AJ1393" s="400"/>
      <c r="AK1393" s="400"/>
      <c r="AL1393" s="400"/>
      <c r="AM1393" s="400"/>
      <c r="AN1393" s="402"/>
      <c r="AO1393" s="402"/>
      <c r="AP1393" s="368" t="s">
        <v>11249</v>
      </c>
      <c r="AQ1393" s="446"/>
      <c r="AR1393" s="447"/>
      <c r="AS1393" s="404"/>
      <c r="AT1393" s="404"/>
      <c r="AU1393" s="404"/>
      <c r="AV1393" s="404"/>
      <c r="AW1393" s="404"/>
      <c r="AX1393" s="404"/>
      <c r="AY1393" s="404"/>
      <c r="AZ1393" s="404"/>
      <c r="BA1393" s="404"/>
      <c r="BB1393" s="404"/>
      <c r="BC1393" s="404"/>
      <c r="BD1393" s="404"/>
    </row>
    <row r="1394" spans="1:56" ht="26.25" customHeight="1">
      <c r="A1394" s="399"/>
      <c r="B1394" s="399"/>
      <c r="C1394" s="399"/>
      <c r="D1394" s="399"/>
      <c r="E1394" s="400"/>
      <c r="F1394" s="401"/>
      <c r="G1394" s="752"/>
      <c r="H1394" s="400"/>
      <c r="I1394" s="400"/>
      <c r="J1394" s="400"/>
      <c r="K1394" s="400"/>
      <c r="L1394" s="400"/>
      <c r="M1394" s="400"/>
      <c r="N1394" s="400"/>
      <c r="O1394" s="400"/>
      <c r="P1394" s="400"/>
      <c r="Q1394" s="400"/>
      <c r="R1394" s="400"/>
      <c r="S1394" s="400"/>
      <c r="T1394" s="400"/>
      <c r="U1394" s="400"/>
      <c r="V1394" s="400"/>
      <c r="W1394" s="400"/>
      <c r="X1394" s="400"/>
      <c r="Y1394" s="400"/>
      <c r="Z1394" s="400"/>
      <c r="AA1394" s="400"/>
      <c r="AB1394" s="400"/>
      <c r="AC1394" s="400"/>
      <c r="AD1394" s="400"/>
      <c r="AE1394" s="400"/>
      <c r="AF1394" s="400"/>
      <c r="AG1394" s="400"/>
      <c r="AH1394" s="400"/>
      <c r="AI1394" s="400"/>
      <c r="AJ1394" s="400"/>
      <c r="AK1394" s="400"/>
      <c r="AL1394" s="400"/>
      <c r="AM1394" s="400"/>
      <c r="AN1394" s="402"/>
      <c r="AO1394" s="402"/>
      <c r="AP1394" s="368" t="s">
        <v>11249</v>
      </c>
      <c r="AQ1394" s="446"/>
      <c r="AR1394" s="447"/>
      <c r="AS1394" s="404"/>
      <c r="AT1394" s="404"/>
      <c r="AU1394" s="404"/>
      <c r="AV1394" s="404"/>
      <c r="AW1394" s="404"/>
      <c r="AX1394" s="404"/>
      <c r="AY1394" s="404"/>
      <c r="AZ1394" s="404"/>
      <c r="BA1394" s="404"/>
      <c r="BB1394" s="404"/>
      <c r="BC1394" s="404"/>
      <c r="BD1394" s="404"/>
    </row>
    <row r="1395" spans="1:56" ht="26.25" customHeight="1">
      <c r="A1395" s="399"/>
      <c r="B1395" s="399"/>
      <c r="C1395" s="399"/>
      <c r="D1395" s="399"/>
      <c r="E1395" s="400"/>
      <c r="F1395" s="401"/>
      <c r="G1395" s="752"/>
      <c r="H1395" s="400"/>
      <c r="I1395" s="400"/>
      <c r="J1395" s="400"/>
      <c r="K1395" s="400"/>
      <c r="L1395" s="400"/>
      <c r="M1395" s="400"/>
      <c r="N1395" s="400"/>
      <c r="O1395" s="400"/>
      <c r="P1395" s="400"/>
      <c r="Q1395" s="400"/>
      <c r="R1395" s="400"/>
      <c r="S1395" s="400"/>
      <c r="T1395" s="400"/>
      <c r="U1395" s="400"/>
      <c r="V1395" s="400"/>
      <c r="W1395" s="400"/>
      <c r="X1395" s="400"/>
      <c r="Y1395" s="400"/>
      <c r="Z1395" s="400"/>
      <c r="AA1395" s="400"/>
      <c r="AB1395" s="400"/>
      <c r="AC1395" s="400"/>
      <c r="AD1395" s="400"/>
      <c r="AE1395" s="400"/>
      <c r="AF1395" s="400"/>
      <c r="AG1395" s="400"/>
      <c r="AH1395" s="400"/>
      <c r="AI1395" s="400"/>
      <c r="AJ1395" s="400"/>
      <c r="AK1395" s="400"/>
      <c r="AL1395" s="400"/>
      <c r="AM1395" s="400"/>
      <c r="AN1395" s="402"/>
      <c r="AO1395" s="402"/>
      <c r="AP1395" s="368" t="s">
        <v>11249</v>
      </c>
      <c r="AQ1395" s="446"/>
      <c r="AR1395" s="447"/>
      <c r="AS1395" s="404"/>
      <c r="AT1395" s="404"/>
      <c r="AU1395" s="404"/>
      <c r="AV1395" s="404"/>
      <c r="AW1395" s="404"/>
      <c r="AX1395" s="404"/>
      <c r="AY1395" s="404"/>
      <c r="AZ1395" s="404"/>
      <c r="BA1395" s="404"/>
      <c r="BB1395" s="404"/>
      <c r="BC1395" s="404"/>
      <c r="BD1395" s="404"/>
    </row>
    <row r="1396" spans="1:56" ht="26.25" customHeight="1">
      <c r="A1396" s="399"/>
      <c r="B1396" s="399"/>
      <c r="C1396" s="399"/>
      <c r="D1396" s="399"/>
      <c r="E1396" s="400"/>
      <c r="F1396" s="401"/>
      <c r="G1396" s="752"/>
      <c r="H1396" s="400"/>
      <c r="I1396" s="400"/>
      <c r="J1396" s="400"/>
      <c r="K1396" s="400"/>
      <c r="L1396" s="400"/>
      <c r="M1396" s="400"/>
      <c r="N1396" s="400"/>
      <c r="O1396" s="400"/>
      <c r="P1396" s="400"/>
      <c r="Q1396" s="400"/>
      <c r="R1396" s="400"/>
      <c r="S1396" s="400"/>
      <c r="T1396" s="400"/>
      <c r="U1396" s="400"/>
      <c r="V1396" s="400"/>
      <c r="W1396" s="400"/>
      <c r="X1396" s="400"/>
      <c r="Y1396" s="400"/>
      <c r="Z1396" s="400"/>
      <c r="AA1396" s="400"/>
      <c r="AB1396" s="400"/>
      <c r="AC1396" s="400"/>
      <c r="AD1396" s="400"/>
      <c r="AE1396" s="400"/>
      <c r="AF1396" s="400"/>
      <c r="AG1396" s="400"/>
      <c r="AH1396" s="400"/>
      <c r="AI1396" s="400"/>
      <c r="AJ1396" s="400"/>
      <c r="AK1396" s="400"/>
      <c r="AL1396" s="400"/>
      <c r="AM1396" s="400"/>
      <c r="AN1396" s="402"/>
      <c r="AO1396" s="402"/>
      <c r="AP1396" s="368" t="s">
        <v>11249</v>
      </c>
      <c r="AQ1396" s="446"/>
      <c r="AR1396" s="447"/>
      <c r="AS1396" s="404"/>
      <c r="AT1396" s="404"/>
      <c r="AU1396" s="404"/>
      <c r="AV1396" s="404"/>
      <c r="AW1396" s="404"/>
      <c r="AX1396" s="404"/>
      <c r="AY1396" s="404"/>
      <c r="AZ1396" s="404"/>
      <c r="BA1396" s="404"/>
      <c r="BB1396" s="404"/>
      <c r="BC1396" s="404"/>
      <c r="BD1396" s="404"/>
    </row>
    <row r="1397" spans="1:56" ht="26.25" customHeight="1">
      <c r="A1397" s="399"/>
      <c r="B1397" s="399"/>
      <c r="C1397" s="399"/>
      <c r="D1397" s="399"/>
      <c r="E1397" s="400"/>
      <c r="F1397" s="401"/>
      <c r="G1397" s="752"/>
      <c r="H1397" s="400"/>
      <c r="I1397" s="400"/>
      <c r="J1397" s="400"/>
      <c r="K1397" s="400"/>
      <c r="L1397" s="400"/>
      <c r="M1397" s="400"/>
      <c r="N1397" s="400"/>
      <c r="O1397" s="400"/>
      <c r="P1397" s="400"/>
      <c r="Q1397" s="400"/>
      <c r="R1397" s="400"/>
      <c r="S1397" s="400"/>
      <c r="T1397" s="400"/>
      <c r="U1397" s="400"/>
      <c r="V1397" s="400"/>
      <c r="W1397" s="400"/>
      <c r="X1397" s="400"/>
      <c r="Y1397" s="400"/>
      <c r="Z1397" s="400"/>
      <c r="AA1397" s="400"/>
      <c r="AB1397" s="400"/>
      <c r="AC1397" s="400"/>
      <c r="AD1397" s="400"/>
      <c r="AE1397" s="400"/>
      <c r="AF1397" s="400"/>
      <c r="AG1397" s="400"/>
      <c r="AH1397" s="400"/>
      <c r="AI1397" s="400"/>
      <c r="AJ1397" s="400"/>
      <c r="AK1397" s="400"/>
      <c r="AL1397" s="400"/>
      <c r="AM1397" s="400"/>
      <c r="AN1397" s="402"/>
      <c r="AO1397" s="402"/>
      <c r="AP1397" s="368" t="s">
        <v>11249</v>
      </c>
      <c r="AQ1397" s="446"/>
      <c r="AR1397" s="447"/>
      <c r="AS1397" s="404"/>
      <c r="AT1397" s="404"/>
      <c r="AU1397" s="404"/>
      <c r="AV1397" s="404"/>
      <c r="AW1397" s="404"/>
      <c r="AX1397" s="404"/>
      <c r="AY1397" s="404"/>
      <c r="AZ1397" s="404"/>
      <c r="BA1397" s="404"/>
      <c r="BB1397" s="404"/>
      <c r="BC1397" s="404"/>
      <c r="BD1397" s="404"/>
    </row>
    <row r="1398" spans="1:56" ht="26.25" customHeight="1">
      <c r="A1398" s="399"/>
      <c r="B1398" s="399"/>
      <c r="C1398" s="399"/>
      <c r="D1398" s="399"/>
      <c r="E1398" s="400"/>
      <c r="F1398" s="401"/>
      <c r="G1398" s="752"/>
      <c r="H1398" s="400"/>
      <c r="I1398" s="400"/>
      <c r="J1398" s="400"/>
      <c r="K1398" s="400"/>
      <c r="L1398" s="400"/>
      <c r="M1398" s="400"/>
      <c r="N1398" s="400"/>
      <c r="O1398" s="400"/>
      <c r="P1398" s="400"/>
      <c r="Q1398" s="400"/>
      <c r="R1398" s="400"/>
      <c r="S1398" s="400"/>
      <c r="T1398" s="400"/>
      <c r="U1398" s="400"/>
      <c r="V1398" s="400"/>
      <c r="W1398" s="400"/>
      <c r="X1398" s="400"/>
      <c r="Y1398" s="400"/>
      <c r="Z1398" s="400"/>
      <c r="AA1398" s="400"/>
      <c r="AB1398" s="400"/>
      <c r="AC1398" s="400"/>
      <c r="AD1398" s="400"/>
      <c r="AE1398" s="400"/>
      <c r="AF1398" s="400"/>
      <c r="AG1398" s="400"/>
      <c r="AH1398" s="400"/>
      <c r="AI1398" s="400"/>
      <c r="AJ1398" s="400"/>
      <c r="AK1398" s="400"/>
      <c r="AL1398" s="400"/>
      <c r="AM1398" s="400"/>
      <c r="AN1398" s="402"/>
      <c r="AO1398" s="402"/>
      <c r="AP1398" s="368" t="s">
        <v>11249</v>
      </c>
      <c r="AQ1398" s="446"/>
      <c r="AR1398" s="447"/>
      <c r="AS1398" s="404"/>
      <c r="AT1398" s="404"/>
      <c r="AU1398" s="404"/>
      <c r="AV1398" s="404"/>
      <c r="AW1398" s="404"/>
      <c r="AX1398" s="404"/>
      <c r="AY1398" s="404"/>
      <c r="AZ1398" s="404"/>
      <c r="BA1398" s="404"/>
      <c r="BB1398" s="404"/>
      <c r="BC1398" s="404"/>
      <c r="BD1398" s="404"/>
    </row>
    <row r="1399" spans="1:56" ht="26.25" customHeight="1">
      <c r="A1399" s="399"/>
      <c r="B1399" s="399"/>
      <c r="C1399" s="399"/>
      <c r="D1399" s="399"/>
      <c r="E1399" s="400"/>
      <c r="F1399" s="401"/>
      <c r="G1399" s="752"/>
      <c r="H1399" s="400"/>
      <c r="I1399" s="400"/>
      <c r="J1399" s="400"/>
      <c r="K1399" s="400"/>
      <c r="L1399" s="400"/>
      <c r="M1399" s="400"/>
      <c r="N1399" s="400"/>
      <c r="O1399" s="400"/>
      <c r="P1399" s="400"/>
      <c r="Q1399" s="400"/>
      <c r="R1399" s="400"/>
      <c r="S1399" s="400"/>
      <c r="T1399" s="400"/>
      <c r="U1399" s="400"/>
      <c r="V1399" s="400"/>
      <c r="W1399" s="400"/>
      <c r="X1399" s="400"/>
      <c r="Y1399" s="400"/>
      <c r="Z1399" s="400"/>
      <c r="AA1399" s="400"/>
      <c r="AB1399" s="400"/>
      <c r="AC1399" s="400"/>
      <c r="AD1399" s="400"/>
      <c r="AE1399" s="400"/>
      <c r="AF1399" s="400"/>
      <c r="AG1399" s="400"/>
      <c r="AH1399" s="400"/>
      <c r="AI1399" s="400"/>
      <c r="AJ1399" s="400"/>
      <c r="AK1399" s="400"/>
      <c r="AL1399" s="400"/>
      <c r="AM1399" s="400"/>
      <c r="AN1399" s="402"/>
      <c r="AO1399" s="402"/>
      <c r="AP1399" s="368" t="s">
        <v>11249</v>
      </c>
      <c r="AQ1399" s="446"/>
      <c r="AR1399" s="447"/>
      <c r="AS1399" s="404"/>
      <c r="AT1399" s="404"/>
      <c r="AU1399" s="404"/>
      <c r="AV1399" s="404"/>
      <c r="AW1399" s="404"/>
      <c r="AX1399" s="404"/>
      <c r="AY1399" s="404"/>
      <c r="AZ1399" s="404"/>
      <c r="BA1399" s="404"/>
      <c r="BB1399" s="404"/>
      <c r="BC1399" s="404"/>
      <c r="BD1399" s="404"/>
    </row>
    <row r="1400" spans="1:56" ht="26.25" customHeight="1">
      <c r="A1400" s="399"/>
      <c r="B1400" s="399"/>
      <c r="C1400" s="399"/>
      <c r="D1400" s="399"/>
      <c r="E1400" s="400"/>
      <c r="F1400" s="401"/>
      <c r="G1400" s="752"/>
      <c r="H1400" s="400"/>
      <c r="I1400" s="400"/>
      <c r="J1400" s="400"/>
      <c r="K1400" s="400"/>
      <c r="L1400" s="400"/>
      <c r="M1400" s="400"/>
      <c r="N1400" s="400"/>
      <c r="O1400" s="400"/>
      <c r="P1400" s="400"/>
      <c r="Q1400" s="400"/>
      <c r="R1400" s="400"/>
      <c r="S1400" s="400"/>
      <c r="T1400" s="400"/>
      <c r="U1400" s="400"/>
      <c r="V1400" s="400"/>
      <c r="W1400" s="400"/>
      <c r="X1400" s="400"/>
      <c r="Y1400" s="400"/>
      <c r="Z1400" s="400"/>
      <c r="AA1400" s="400"/>
      <c r="AB1400" s="400"/>
      <c r="AC1400" s="400"/>
      <c r="AD1400" s="400"/>
      <c r="AE1400" s="400"/>
      <c r="AF1400" s="400"/>
      <c r="AG1400" s="400"/>
      <c r="AH1400" s="400"/>
      <c r="AI1400" s="400"/>
      <c r="AJ1400" s="400"/>
      <c r="AK1400" s="400"/>
      <c r="AL1400" s="400"/>
      <c r="AM1400" s="400"/>
      <c r="AN1400" s="402"/>
      <c r="AO1400" s="402"/>
      <c r="AP1400" s="368" t="s">
        <v>11249</v>
      </c>
      <c r="AQ1400" s="446"/>
      <c r="AR1400" s="447"/>
      <c r="AS1400" s="404"/>
      <c r="AT1400" s="404"/>
      <c r="AU1400" s="404"/>
      <c r="AV1400" s="404"/>
      <c r="AW1400" s="404"/>
      <c r="AX1400" s="404"/>
      <c r="AY1400" s="404"/>
      <c r="AZ1400" s="404"/>
      <c r="BA1400" s="404"/>
      <c r="BB1400" s="404"/>
      <c r="BC1400" s="404"/>
      <c r="BD1400" s="404"/>
    </row>
    <row r="1401" spans="1:56" ht="26.25" customHeight="1">
      <c r="A1401" s="399"/>
      <c r="B1401" s="399"/>
      <c r="C1401" s="399"/>
      <c r="D1401" s="399"/>
      <c r="E1401" s="400"/>
      <c r="F1401" s="401"/>
      <c r="G1401" s="752"/>
      <c r="H1401" s="400"/>
      <c r="I1401" s="400"/>
      <c r="J1401" s="400"/>
      <c r="K1401" s="400"/>
      <c r="L1401" s="400"/>
      <c r="M1401" s="400"/>
      <c r="N1401" s="400"/>
      <c r="O1401" s="400"/>
      <c r="P1401" s="400"/>
      <c r="Q1401" s="400"/>
      <c r="R1401" s="400"/>
      <c r="S1401" s="400"/>
      <c r="T1401" s="400"/>
      <c r="U1401" s="400"/>
      <c r="V1401" s="400"/>
      <c r="W1401" s="400"/>
      <c r="X1401" s="400"/>
      <c r="Y1401" s="400"/>
      <c r="Z1401" s="400"/>
      <c r="AA1401" s="400"/>
      <c r="AB1401" s="400"/>
      <c r="AC1401" s="400"/>
      <c r="AD1401" s="400"/>
      <c r="AE1401" s="400"/>
      <c r="AF1401" s="400"/>
      <c r="AG1401" s="400"/>
      <c r="AH1401" s="400"/>
      <c r="AI1401" s="400"/>
      <c r="AJ1401" s="400"/>
      <c r="AK1401" s="400"/>
      <c r="AL1401" s="400"/>
      <c r="AM1401" s="400"/>
      <c r="AN1401" s="402"/>
      <c r="AO1401" s="402"/>
      <c r="AP1401" s="368" t="s">
        <v>11249</v>
      </c>
      <c r="AQ1401" s="446"/>
      <c r="AR1401" s="447"/>
      <c r="AS1401" s="404"/>
      <c r="AT1401" s="404"/>
      <c r="AU1401" s="404"/>
      <c r="AV1401" s="404"/>
      <c r="AW1401" s="404"/>
      <c r="AX1401" s="404"/>
      <c r="AY1401" s="404"/>
      <c r="AZ1401" s="404"/>
      <c r="BA1401" s="404"/>
      <c r="BB1401" s="404"/>
      <c r="BC1401" s="404"/>
      <c r="BD1401" s="404"/>
    </row>
    <row r="1402" spans="1:56" ht="26.25" customHeight="1">
      <c r="A1402" s="399"/>
      <c r="B1402" s="399"/>
      <c r="C1402" s="399"/>
      <c r="D1402" s="399"/>
      <c r="E1402" s="400"/>
      <c r="F1402" s="401"/>
      <c r="G1402" s="752"/>
      <c r="H1402" s="400"/>
      <c r="I1402" s="400"/>
      <c r="J1402" s="400"/>
      <c r="K1402" s="400"/>
      <c r="L1402" s="400"/>
      <c r="M1402" s="400"/>
      <c r="N1402" s="400"/>
      <c r="O1402" s="400"/>
      <c r="P1402" s="400"/>
      <c r="Q1402" s="400"/>
      <c r="R1402" s="400"/>
      <c r="S1402" s="400"/>
      <c r="T1402" s="400"/>
      <c r="U1402" s="400"/>
      <c r="V1402" s="400"/>
      <c r="W1402" s="400"/>
      <c r="X1402" s="400"/>
      <c r="Y1402" s="400"/>
      <c r="Z1402" s="400"/>
      <c r="AA1402" s="400"/>
      <c r="AB1402" s="400"/>
      <c r="AC1402" s="400"/>
      <c r="AD1402" s="400"/>
      <c r="AE1402" s="400"/>
      <c r="AF1402" s="400"/>
      <c r="AG1402" s="400"/>
      <c r="AH1402" s="400"/>
      <c r="AI1402" s="400"/>
      <c r="AJ1402" s="400"/>
      <c r="AK1402" s="400"/>
      <c r="AL1402" s="400"/>
      <c r="AM1402" s="400"/>
      <c r="AN1402" s="402"/>
      <c r="AO1402" s="402"/>
      <c r="AP1402" s="368" t="s">
        <v>11249</v>
      </c>
      <c r="AQ1402" s="446"/>
      <c r="AR1402" s="447"/>
      <c r="AS1402" s="404"/>
      <c r="AT1402" s="404"/>
      <c r="AU1402" s="404"/>
      <c r="AV1402" s="404"/>
      <c r="AW1402" s="404"/>
      <c r="AX1402" s="404"/>
      <c r="AY1402" s="404"/>
      <c r="AZ1402" s="404"/>
      <c r="BA1402" s="404"/>
      <c r="BB1402" s="404"/>
      <c r="BC1402" s="404"/>
      <c r="BD1402" s="404"/>
    </row>
    <row r="1403" spans="1:56" ht="26.25" customHeight="1">
      <c r="A1403" s="399"/>
      <c r="B1403" s="399"/>
      <c r="C1403" s="399"/>
      <c r="D1403" s="399"/>
      <c r="E1403" s="400"/>
      <c r="F1403" s="401"/>
      <c r="G1403" s="752"/>
      <c r="H1403" s="400"/>
      <c r="I1403" s="400"/>
      <c r="J1403" s="400"/>
      <c r="K1403" s="400"/>
      <c r="L1403" s="400"/>
      <c r="M1403" s="400"/>
      <c r="N1403" s="400"/>
      <c r="O1403" s="400"/>
      <c r="P1403" s="400"/>
      <c r="Q1403" s="400"/>
      <c r="R1403" s="400"/>
      <c r="S1403" s="400"/>
      <c r="T1403" s="400"/>
      <c r="U1403" s="400"/>
      <c r="V1403" s="400"/>
      <c r="W1403" s="400"/>
      <c r="X1403" s="400"/>
      <c r="Y1403" s="400"/>
      <c r="Z1403" s="400"/>
      <c r="AA1403" s="400"/>
      <c r="AB1403" s="400"/>
      <c r="AC1403" s="400"/>
      <c r="AD1403" s="400"/>
      <c r="AE1403" s="400"/>
      <c r="AF1403" s="400"/>
      <c r="AG1403" s="400"/>
      <c r="AH1403" s="400"/>
      <c r="AI1403" s="400"/>
      <c r="AJ1403" s="400"/>
      <c r="AK1403" s="400"/>
      <c r="AL1403" s="400"/>
      <c r="AM1403" s="400"/>
      <c r="AN1403" s="402"/>
      <c r="AO1403" s="402"/>
      <c r="AP1403" s="368" t="s">
        <v>11249</v>
      </c>
      <c r="AQ1403" s="446"/>
      <c r="AR1403" s="447"/>
      <c r="AS1403" s="404"/>
      <c r="AT1403" s="404"/>
      <c r="AU1403" s="404"/>
      <c r="AV1403" s="404"/>
      <c r="AW1403" s="404"/>
      <c r="AX1403" s="404"/>
      <c r="AY1403" s="404"/>
      <c r="AZ1403" s="404"/>
      <c r="BA1403" s="404"/>
      <c r="BB1403" s="404"/>
      <c r="BC1403" s="404"/>
      <c r="BD1403" s="404"/>
    </row>
    <row r="1404" spans="1:56" ht="26.25" customHeight="1">
      <c r="A1404" s="399"/>
      <c r="B1404" s="399"/>
      <c r="C1404" s="399"/>
      <c r="D1404" s="399"/>
      <c r="E1404" s="400"/>
      <c r="F1404" s="401"/>
      <c r="G1404" s="752"/>
      <c r="H1404" s="400"/>
      <c r="I1404" s="400"/>
      <c r="J1404" s="400"/>
      <c r="K1404" s="400"/>
      <c r="L1404" s="400"/>
      <c r="M1404" s="400"/>
      <c r="N1404" s="400"/>
      <c r="O1404" s="400"/>
      <c r="P1404" s="400"/>
      <c r="Q1404" s="400"/>
      <c r="R1404" s="400"/>
      <c r="S1404" s="400"/>
      <c r="T1404" s="400"/>
      <c r="U1404" s="400"/>
      <c r="V1404" s="400"/>
      <c r="W1404" s="400"/>
      <c r="X1404" s="400"/>
      <c r="Y1404" s="400"/>
      <c r="Z1404" s="400"/>
      <c r="AA1404" s="400"/>
      <c r="AB1404" s="400"/>
      <c r="AC1404" s="400"/>
      <c r="AD1404" s="400"/>
      <c r="AE1404" s="400"/>
      <c r="AF1404" s="400"/>
      <c r="AG1404" s="400"/>
      <c r="AH1404" s="400"/>
      <c r="AI1404" s="400"/>
      <c r="AJ1404" s="400"/>
      <c r="AK1404" s="400"/>
      <c r="AL1404" s="400"/>
      <c r="AM1404" s="400"/>
      <c r="AN1404" s="402"/>
      <c r="AO1404" s="402"/>
      <c r="AP1404" s="368" t="s">
        <v>11249</v>
      </c>
      <c r="AQ1404" s="446"/>
      <c r="AR1404" s="447"/>
      <c r="AS1404" s="404"/>
      <c r="AT1404" s="404"/>
      <c r="AU1404" s="404"/>
      <c r="AV1404" s="404"/>
      <c r="AW1404" s="404"/>
      <c r="AX1404" s="404"/>
      <c r="AY1404" s="404"/>
      <c r="AZ1404" s="404"/>
      <c r="BA1404" s="404"/>
      <c r="BB1404" s="404"/>
      <c r="BC1404" s="404"/>
      <c r="BD1404" s="404"/>
    </row>
    <row r="1405" spans="1:56" ht="26.25" customHeight="1">
      <c r="A1405" s="399"/>
      <c r="B1405" s="399"/>
      <c r="C1405" s="399"/>
      <c r="D1405" s="399"/>
      <c r="E1405" s="400"/>
      <c r="F1405" s="401"/>
      <c r="G1405" s="752"/>
      <c r="H1405" s="400"/>
      <c r="I1405" s="400"/>
      <c r="J1405" s="400"/>
      <c r="K1405" s="400"/>
      <c r="L1405" s="400"/>
      <c r="M1405" s="400"/>
      <c r="N1405" s="400"/>
      <c r="O1405" s="400"/>
      <c r="P1405" s="400"/>
      <c r="Q1405" s="400"/>
      <c r="R1405" s="400"/>
      <c r="S1405" s="400"/>
      <c r="T1405" s="400"/>
      <c r="U1405" s="400"/>
      <c r="V1405" s="400"/>
      <c r="W1405" s="400"/>
      <c r="X1405" s="400"/>
      <c r="Y1405" s="400"/>
      <c r="Z1405" s="400"/>
      <c r="AA1405" s="400"/>
      <c r="AB1405" s="400"/>
      <c r="AC1405" s="400"/>
      <c r="AD1405" s="400"/>
      <c r="AE1405" s="400"/>
      <c r="AF1405" s="400"/>
      <c r="AG1405" s="400"/>
      <c r="AH1405" s="400"/>
      <c r="AI1405" s="400"/>
      <c r="AJ1405" s="400"/>
      <c r="AK1405" s="400"/>
      <c r="AL1405" s="400"/>
      <c r="AM1405" s="400"/>
      <c r="AN1405" s="402"/>
      <c r="AO1405" s="402"/>
      <c r="AP1405" s="368" t="s">
        <v>11249</v>
      </c>
      <c r="AQ1405" s="446"/>
      <c r="AR1405" s="447"/>
      <c r="AS1405" s="404"/>
      <c r="AT1405" s="404"/>
      <c r="AU1405" s="404"/>
      <c r="AV1405" s="404"/>
      <c r="AW1405" s="404"/>
      <c r="AX1405" s="404"/>
      <c r="AY1405" s="404"/>
      <c r="AZ1405" s="404"/>
      <c r="BA1405" s="404"/>
      <c r="BB1405" s="404"/>
      <c r="BC1405" s="404"/>
      <c r="BD1405" s="404"/>
    </row>
    <row r="1406" spans="1:56" ht="26.25" customHeight="1">
      <c r="A1406" s="399"/>
      <c r="B1406" s="399"/>
      <c r="C1406" s="399"/>
      <c r="D1406" s="399"/>
      <c r="E1406" s="400"/>
      <c r="F1406" s="401"/>
      <c r="G1406" s="752"/>
      <c r="H1406" s="400"/>
      <c r="I1406" s="400"/>
      <c r="J1406" s="400"/>
      <c r="K1406" s="400"/>
      <c r="L1406" s="400"/>
      <c r="M1406" s="400"/>
      <c r="N1406" s="400"/>
      <c r="O1406" s="400"/>
      <c r="P1406" s="400"/>
      <c r="Q1406" s="400"/>
      <c r="R1406" s="400"/>
      <c r="S1406" s="400"/>
      <c r="T1406" s="400"/>
      <c r="U1406" s="400"/>
      <c r="V1406" s="400"/>
      <c r="W1406" s="400"/>
      <c r="X1406" s="400"/>
      <c r="Y1406" s="400"/>
      <c r="Z1406" s="400"/>
      <c r="AA1406" s="400"/>
      <c r="AB1406" s="400"/>
      <c r="AC1406" s="400"/>
      <c r="AD1406" s="400"/>
      <c r="AE1406" s="400"/>
      <c r="AF1406" s="400"/>
      <c r="AG1406" s="400"/>
      <c r="AH1406" s="400"/>
      <c r="AI1406" s="400"/>
      <c r="AJ1406" s="400"/>
      <c r="AK1406" s="400"/>
      <c r="AL1406" s="400"/>
      <c r="AM1406" s="400"/>
      <c r="AN1406" s="402"/>
      <c r="AO1406" s="402"/>
      <c r="AP1406" s="368" t="s">
        <v>11249</v>
      </c>
      <c r="AQ1406" s="446"/>
      <c r="AR1406" s="447"/>
      <c r="AS1406" s="404"/>
      <c r="AT1406" s="404"/>
      <c r="AU1406" s="404"/>
      <c r="AV1406" s="404"/>
      <c r="AW1406" s="404"/>
      <c r="AX1406" s="404"/>
      <c r="AY1406" s="404"/>
      <c r="AZ1406" s="404"/>
      <c r="BA1406" s="404"/>
      <c r="BB1406" s="404"/>
      <c r="BC1406" s="404"/>
      <c r="BD1406" s="404"/>
    </row>
    <row r="1407" spans="1:56" ht="26.25" customHeight="1">
      <c r="A1407" s="399"/>
      <c r="B1407" s="399"/>
      <c r="C1407" s="399"/>
      <c r="D1407" s="399"/>
      <c r="E1407" s="400"/>
      <c r="F1407" s="401"/>
      <c r="G1407" s="752"/>
      <c r="H1407" s="400"/>
      <c r="I1407" s="400"/>
      <c r="J1407" s="400"/>
      <c r="K1407" s="400"/>
      <c r="L1407" s="400"/>
      <c r="M1407" s="400"/>
      <c r="N1407" s="400"/>
      <c r="O1407" s="400"/>
      <c r="P1407" s="400"/>
      <c r="Q1407" s="400"/>
      <c r="R1407" s="400"/>
      <c r="S1407" s="400"/>
      <c r="T1407" s="400"/>
      <c r="U1407" s="400"/>
      <c r="V1407" s="400"/>
      <c r="W1407" s="400"/>
      <c r="X1407" s="400"/>
      <c r="Y1407" s="400"/>
      <c r="Z1407" s="400"/>
      <c r="AA1407" s="400"/>
      <c r="AB1407" s="400"/>
      <c r="AC1407" s="400"/>
      <c r="AD1407" s="400"/>
      <c r="AE1407" s="400"/>
      <c r="AF1407" s="400"/>
      <c r="AG1407" s="400"/>
      <c r="AH1407" s="400"/>
      <c r="AI1407" s="400"/>
      <c r="AJ1407" s="400"/>
      <c r="AK1407" s="400"/>
      <c r="AL1407" s="400"/>
      <c r="AM1407" s="400"/>
      <c r="AN1407" s="402"/>
      <c r="AO1407" s="402"/>
      <c r="AP1407" s="368" t="s">
        <v>11249</v>
      </c>
      <c r="AQ1407" s="446"/>
      <c r="AR1407" s="447"/>
      <c r="AS1407" s="404"/>
      <c r="AT1407" s="404"/>
      <c r="AU1407" s="404"/>
      <c r="AV1407" s="404"/>
      <c r="AW1407" s="404"/>
      <c r="AX1407" s="404"/>
      <c r="AY1407" s="404"/>
      <c r="AZ1407" s="404"/>
      <c r="BA1407" s="404"/>
      <c r="BB1407" s="404"/>
      <c r="BC1407" s="404"/>
      <c r="BD1407" s="404"/>
    </row>
    <row r="1408" spans="1:56" ht="26.25" customHeight="1">
      <c r="A1408" s="399"/>
      <c r="B1408" s="399"/>
      <c r="C1408" s="399"/>
      <c r="D1408" s="399"/>
      <c r="E1408" s="400"/>
      <c r="F1408" s="401"/>
      <c r="G1408" s="752"/>
      <c r="H1408" s="400"/>
      <c r="I1408" s="400"/>
      <c r="J1408" s="400"/>
      <c r="K1408" s="400"/>
      <c r="L1408" s="400"/>
      <c r="M1408" s="400"/>
      <c r="N1408" s="400"/>
      <c r="O1408" s="400"/>
      <c r="P1408" s="400"/>
      <c r="Q1408" s="400"/>
      <c r="R1408" s="400"/>
      <c r="S1408" s="400"/>
      <c r="T1408" s="400"/>
      <c r="U1408" s="400"/>
      <c r="V1408" s="400"/>
      <c r="W1408" s="400"/>
      <c r="X1408" s="400"/>
      <c r="Y1408" s="400"/>
      <c r="Z1408" s="400"/>
      <c r="AA1408" s="400"/>
      <c r="AB1408" s="400"/>
      <c r="AC1408" s="400"/>
      <c r="AD1408" s="400"/>
      <c r="AE1408" s="400"/>
      <c r="AF1408" s="400"/>
      <c r="AG1408" s="400"/>
      <c r="AH1408" s="400"/>
      <c r="AI1408" s="400"/>
      <c r="AJ1408" s="400"/>
      <c r="AK1408" s="400"/>
      <c r="AL1408" s="400"/>
      <c r="AM1408" s="400"/>
      <c r="AN1408" s="402"/>
      <c r="AO1408" s="402"/>
      <c r="AP1408" s="368" t="s">
        <v>11249</v>
      </c>
      <c r="AQ1408" s="446"/>
      <c r="AR1408" s="447"/>
      <c r="AS1408" s="404"/>
      <c r="AT1408" s="404"/>
      <c r="AU1408" s="404"/>
      <c r="AV1408" s="404"/>
      <c r="AW1408" s="404"/>
      <c r="AX1408" s="404"/>
      <c r="AY1408" s="404"/>
      <c r="AZ1408" s="404"/>
      <c r="BA1408" s="404"/>
      <c r="BB1408" s="404"/>
      <c r="BC1408" s="404"/>
      <c r="BD1408" s="404"/>
    </row>
    <row r="1409" spans="1:56" ht="26.25" customHeight="1">
      <c r="A1409" s="399"/>
      <c r="B1409" s="399"/>
      <c r="C1409" s="399"/>
      <c r="D1409" s="399"/>
      <c r="E1409" s="400"/>
      <c r="F1409" s="401"/>
      <c r="G1409" s="752"/>
      <c r="H1409" s="400"/>
      <c r="I1409" s="400"/>
      <c r="J1409" s="400"/>
      <c r="K1409" s="400"/>
      <c r="L1409" s="400"/>
      <c r="M1409" s="400"/>
      <c r="N1409" s="400"/>
      <c r="O1409" s="400"/>
      <c r="P1409" s="400"/>
      <c r="Q1409" s="400"/>
      <c r="R1409" s="400"/>
      <c r="S1409" s="400"/>
      <c r="T1409" s="400"/>
      <c r="U1409" s="400"/>
      <c r="V1409" s="400"/>
      <c r="W1409" s="400"/>
      <c r="X1409" s="400"/>
      <c r="Y1409" s="400"/>
      <c r="Z1409" s="400"/>
      <c r="AA1409" s="400"/>
      <c r="AB1409" s="400"/>
      <c r="AC1409" s="400"/>
      <c r="AD1409" s="400"/>
      <c r="AE1409" s="400"/>
      <c r="AF1409" s="400"/>
      <c r="AG1409" s="400"/>
      <c r="AH1409" s="400"/>
      <c r="AI1409" s="400"/>
      <c r="AJ1409" s="400"/>
      <c r="AK1409" s="400"/>
      <c r="AL1409" s="400"/>
      <c r="AM1409" s="400"/>
      <c r="AN1409" s="402"/>
      <c r="AO1409" s="402"/>
      <c r="AP1409" s="368" t="s">
        <v>11249</v>
      </c>
      <c r="AQ1409" s="446"/>
      <c r="AR1409" s="447"/>
      <c r="AS1409" s="404"/>
      <c r="AT1409" s="404"/>
      <c r="AU1409" s="404"/>
      <c r="AV1409" s="404"/>
      <c r="AW1409" s="404"/>
      <c r="AX1409" s="404"/>
      <c r="AY1409" s="404"/>
      <c r="AZ1409" s="404"/>
      <c r="BA1409" s="404"/>
      <c r="BB1409" s="404"/>
      <c r="BC1409" s="404"/>
      <c r="BD1409" s="404"/>
    </row>
    <row r="1410" spans="1:56" ht="26.25" customHeight="1">
      <c r="A1410" s="399"/>
      <c r="B1410" s="399"/>
      <c r="C1410" s="399"/>
      <c r="D1410" s="399"/>
      <c r="E1410" s="400"/>
      <c r="F1410" s="401"/>
      <c r="G1410" s="752"/>
      <c r="H1410" s="400"/>
      <c r="I1410" s="400"/>
      <c r="J1410" s="400"/>
      <c r="K1410" s="400"/>
      <c r="L1410" s="400"/>
      <c r="M1410" s="400"/>
      <c r="N1410" s="400"/>
      <c r="O1410" s="400"/>
      <c r="P1410" s="400"/>
      <c r="Q1410" s="400"/>
      <c r="R1410" s="400"/>
      <c r="S1410" s="400"/>
      <c r="T1410" s="400"/>
      <c r="U1410" s="400"/>
      <c r="V1410" s="400"/>
      <c r="W1410" s="400"/>
      <c r="X1410" s="400"/>
      <c r="Y1410" s="400"/>
      <c r="Z1410" s="400"/>
      <c r="AA1410" s="400"/>
      <c r="AB1410" s="400"/>
      <c r="AC1410" s="400"/>
      <c r="AD1410" s="400"/>
      <c r="AE1410" s="400"/>
      <c r="AF1410" s="400"/>
      <c r="AG1410" s="400"/>
      <c r="AH1410" s="400"/>
      <c r="AI1410" s="400"/>
      <c r="AJ1410" s="400"/>
      <c r="AK1410" s="400"/>
      <c r="AL1410" s="400"/>
      <c r="AM1410" s="400"/>
      <c r="AN1410" s="402"/>
      <c r="AO1410" s="402"/>
      <c r="AP1410" s="368" t="s">
        <v>11249</v>
      </c>
      <c r="AQ1410" s="446"/>
      <c r="AR1410" s="447"/>
      <c r="AS1410" s="404"/>
      <c r="AT1410" s="404"/>
      <c r="AU1410" s="404"/>
      <c r="AV1410" s="404"/>
      <c r="AW1410" s="404"/>
      <c r="AX1410" s="404"/>
      <c r="AY1410" s="404"/>
      <c r="AZ1410" s="404"/>
      <c r="BA1410" s="404"/>
      <c r="BB1410" s="404"/>
      <c r="BC1410" s="404"/>
      <c r="BD1410" s="404"/>
    </row>
    <row r="1411" spans="1:56" ht="26.25" customHeight="1">
      <c r="A1411" s="399"/>
      <c r="B1411" s="399"/>
      <c r="C1411" s="399"/>
      <c r="D1411" s="399"/>
      <c r="E1411" s="400"/>
      <c r="F1411" s="401"/>
      <c r="G1411" s="752"/>
      <c r="H1411" s="400"/>
      <c r="I1411" s="400"/>
      <c r="J1411" s="400"/>
      <c r="K1411" s="400"/>
      <c r="L1411" s="400"/>
      <c r="M1411" s="400"/>
      <c r="N1411" s="400"/>
      <c r="O1411" s="400"/>
      <c r="P1411" s="400"/>
      <c r="Q1411" s="400"/>
      <c r="R1411" s="400"/>
      <c r="S1411" s="400"/>
      <c r="T1411" s="400"/>
      <c r="U1411" s="400"/>
      <c r="V1411" s="400"/>
      <c r="W1411" s="400"/>
      <c r="X1411" s="400"/>
      <c r="Y1411" s="400"/>
      <c r="Z1411" s="400"/>
      <c r="AA1411" s="400"/>
      <c r="AB1411" s="400"/>
      <c r="AC1411" s="400"/>
      <c r="AD1411" s="400"/>
      <c r="AE1411" s="400"/>
      <c r="AF1411" s="400"/>
      <c r="AG1411" s="400"/>
      <c r="AH1411" s="400"/>
      <c r="AI1411" s="400"/>
      <c r="AJ1411" s="400"/>
      <c r="AK1411" s="400"/>
      <c r="AL1411" s="400"/>
      <c r="AM1411" s="400"/>
      <c r="AN1411" s="402"/>
      <c r="AO1411" s="402"/>
      <c r="AP1411" s="368" t="s">
        <v>11249</v>
      </c>
      <c r="AQ1411" s="446"/>
      <c r="AR1411" s="447"/>
      <c r="AS1411" s="404"/>
      <c r="AT1411" s="404"/>
      <c r="AU1411" s="404"/>
      <c r="AV1411" s="404"/>
      <c r="AW1411" s="404"/>
      <c r="AX1411" s="404"/>
      <c r="AY1411" s="404"/>
      <c r="AZ1411" s="404"/>
      <c r="BA1411" s="404"/>
      <c r="BB1411" s="404"/>
      <c r="BC1411" s="404"/>
      <c r="BD1411" s="404"/>
    </row>
    <row r="1412" spans="1:56" ht="26.25" customHeight="1">
      <c r="A1412" s="399"/>
      <c r="B1412" s="399"/>
      <c r="C1412" s="399"/>
      <c r="D1412" s="399"/>
      <c r="E1412" s="400"/>
      <c r="F1412" s="401"/>
      <c r="G1412" s="752"/>
      <c r="H1412" s="400"/>
      <c r="I1412" s="400"/>
      <c r="J1412" s="400"/>
      <c r="K1412" s="400"/>
      <c r="L1412" s="400"/>
      <c r="M1412" s="400"/>
      <c r="N1412" s="400"/>
      <c r="O1412" s="400"/>
      <c r="P1412" s="400"/>
      <c r="Q1412" s="400"/>
      <c r="R1412" s="400"/>
      <c r="S1412" s="400"/>
      <c r="T1412" s="400"/>
      <c r="U1412" s="400"/>
      <c r="V1412" s="400"/>
      <c r="W1412" s="400"/>
      <c r="X1412" s="400"/>
      <c r="Y1412" s="400"/>
      <c r="Z1412" s="400"/>
      <c r="AA1412" s="400"/>
      <c r="AB1412" s="400"/>
      <c r="AC1412" s="400"/>
      <c r="AD1412" s="400"/>
      <c r="AE1412" s="400"/>
      <c r="AF1412" s="400"/>
      <c r="AG1412" s="400"/>
      <c r="AH1412" s="400"/>
      <c r="AI1412" s="400"/>
      <c r="AJ1412" s="400"/>
      <c r="AK1412" s="400"/>
      <c r="AL1412" s="400"/>
      <c r="AM1412" s="400"/>
      <c r="AN1412" s="402"/>
      <c r="AO1412" s="402"/>
      <c r="AP1412" s="368" t="s">
        <v>11249</v>
      </c>
      <c r="AQ1412" s="446"/>
      <c r="AR1412" s="447"/>
      <c r="AS1412" s="404"/>
      <c r="AT1412" s="404"/>
      <c r="AU1412" s="404"/>
      <c r="AV1412" s="404"/>
      <c r="AW1412" s="404"/>
      <c r="AX1412" s="404"/>
      <c r="AY1412" s="404"/>
      <c r="AZ1412" s="404"/>
      <c r="BA1412" s="404"/>
      <c r="BB1412" s="404"/>
      <c r="BC1412" s="404"/>
      <c r="BD1412" s="404"/>
    </row>
    <row r="1413" spans="1:56" ht="26.25" customHeight="1">
      <c r="A1413" s="399"/>
      <c r="B1413" s="399"/>
      <c r="C1413" s="399"/>
      <c r="D1413" s="399"/>
      <c r="E1413" s="400"/>
      <c r="F1413" s="401"/>
      <c r="G1413" s="752"/>
      <c r="H1413" s="400"/>
      <c r="I1413" s="400"/>
      <c r="J1413" s="400"/>
      <c r="K1413" s="400"/>
      <c r="L1413" s="400"/>
      <c r="M1413" s="400"/>
      <c r="N1413" s="400"/>
      <c r="O1413" s="400"/>
      <c r="P1413" s="400"/>
      <c r="Q1413" s="400"/>
      <c r="R1413" s="400"/>
      <c r="S1413" s="400"/>
      <c r="T1413" s="400"/>
      <c r="U1413" s="400"/>
      <c r="V1413" s="400"/>
      <c r="W1413" s="400"/>
      <c r="X1413" s="400"/>
      <c r="Y1413" s="400"/>
      <c r="Z1413" s="400"/>
      <c r="AA1413" s="400"/>
      <c r="AB1413" s="400"/>
      <c r="AC1413" s="400"/>
      <c r="AD1413" s="400"/>
      <c r="AE1413" s="400"/>
      <c r="AF1413" s="400"/>
      <c r="AG1413" s="400"/>
      <c r="AH1413" s="400"/>
      <c r="AI1413" s="400"/>
      <c r="AJ1413" s="400"/>
      <c r="AK1413" s="400"/>
      <c r="AL1413" s="400"/>
      <c r="AM1413" s="400"/>
      <c r="AN1413" s="402"/>
      <c r="AO1413" s="402"/>
      <c r="AP1413" s="368" t="s">
        <v>11249</v>
      </c>
      <c r="AQ1413" s="446"/>
      <c r="AR1413" s="447"/>
      <c r="AS1413" s="404"/>
      <c r="AT1413" s="404"/>
      <c r="AU1413" s="404"/>
      <c r="AV1413" s="404"/>
      <c r="AW1413" s="404"/>
      <c r="AX1413" s="404"/>
      <c r="AY1413" s="404"/>
      <c r="AZ1413" s="404"/>
      <c r="BA1413" s="404"/>
      <c r="BB1413" s="404"/>
      <c r="BC1413" s="404"/>
      <c r="BD1413" s="404"/>
    </row>
    <row r="1414" spans="1:56" ht="26.25" customHeight="1">
      <c r="A1414" s="399"/>
      <c r="B1414" s="399"/>
      <c r="C1414" s="399"/>
      <c r="D1414" s="399"/>
      <c r="E1414" s="400"/>
      <c r="F1414" s="401"/>
      <c r="G1414" s="752"/>
      <c r="H1414" s="400"/>
      <c r="I1414" s="400"/>
      <c r="J1414" s="400"/>
      <c r="K1414" s="400"/>
      <c r="L1414" s="400"/>
      <c r="M1414" s="400"/>
      <c r="N1414" s="400"/>
      <c r="O1414" s="400"/>
      <c r="P1414" s="400"/>
      <c r="Q1414" s="400"/>
      <c r="R1414" s="400"/>
      <c r="S1414" s="400"/>
      <c r="T1414" s="400"/>
      <c r="U1414" s="400"/>
      <c r="V1414" s="400"/>
      <c r="W1414" s="400"/>
      <c r="X1414" s="400"/>
      <c r="Y1414" s="400"/>
      <c r="Z1414" s="400"/>
      <c r="AA1414" s="400"/>
      <c r="AB1414" s="400"/>
      <c r="AC1414" s="400"/>
      <c r="AD1414" s="400"/>
      <c r="AE1414" s="400"/>
      <c r="AF1414" s="400"/>
      <c r="AG1414" s="400"/>
      <c r="AH1414" s="400"/>
      <c r="AI1414" s="400"/>
      <c r="AJ1414" s="400"/>
      <c r="AK1414" s="400"/>
      <c r="AL1414" s="400"/>
      <c r="AM1414" s="400"/>
      <c r="AN1414" s="402"/>
      <c r="AO1414" s="402"/>
      <c r="AP1414" s="368" t="s">
        <v>11249</v>
      </c>
      <c r="AQ1414" s="446"/>
      <c r="AR1414" s="447"/>
      <c r="AS1414" s="404"/>
      <c r="AT1414" s="404"/>
      <c r="AU1414" s="404"/>
      <c r="AV1414" s="404"/>
      <c r="AW1414" s="404"/>
      <c r="AX1414" s="404"/>
      <c r="AY1414" s="404"/>
      <c r="AZ1414" s="404"/>
      <c r="BA1414" s="404"/>
      <c r="BB1414" s="404"/>
      <c r="BC1414" s="404"/>
      <c r="BD1414" s="404"/>
    </row>
    <row r="1415" spans="1:56" ht="26.25" customHeight="1">
      <c r="A1415" s="399"/>
      <c r="B1415" s="399"/>
      <c r="C1415" s="399"/>
      <c r="D1415" s="399"/>
      <c r="E1415" s="400"/>
      <c r="F1415" s="401"/>
      <c r="G1415" s="752"/>
      <c r="H1415" s="400"/>
      <c r="I1415" s="400"/>
      <c r="J1415" s="400"/>
      <c r="K1415" s="400"/>
      <c r="L1415" s="400"/>
      <c r="M1415" s="400"/>
      <c r="N1415" s="400"/>
      <c r="O1415" s="400"/>
      <c r="P1415" s="400"/>
      <c r="Q1415" s="400"/>
      <c r="R1415" s="400"/>
      <c r="S1415" s="400"/>
      <c r="T1415" s="400"/>
      <c r="U1415" s="400"/>
      <c r="V1415" s="400"/>
      <c r="W1415" s="400"/>
      <c r="X1415" s="400"/>
      <c r="Y1415" s="400"/>
      <c r="Z1415" s="400"/>
      <c r="AA1415" s="400"/>
      <c r="AB1415" s="400"/>
      <c r="AC1415" s="400"/>
      <c r="AD1415" s="400"/>
      <c r="AE1415" s="400"/>
      <c r="AF1415" s="400"/>
      <c r="AG1415" s="400"/>
      <c r="AH1415" s="400"/>
      <c r="AI1415" s="400"/>
      <c r="AJ1415" s="400"/>
      <c r="AK1415" s="400"/>
      <c r="AL1415" s="400"/>
      <c r="AM1415" s="400"/>
      <c r="AN1415" s="402"/>
      <c r="AO1415" s="402"/>
      <c r="AP1415" s="368" t="s">
        <v>11249</v>
      </c>
      <c r="AQ1415" s="446"/>
      <c r="AR1415" s="447"/>
      <c r="AS1415" s="404"/>
      <c r="AT1415" s="404"/>
      <c r="AU1415" s="404"/>
      <c r="AV1415" s="404"/>
      <c r="AW1415" s="404"/>
      <c r="AX1415" s="404"/>
      <c r="AY1415" s="404"/>
      <c r="AZ1415" s="404"/>
      <c r="BA1415" s="404"/>
      <c r="BB1415" s="404"/>
      <c r="BC1415" s="404"/>
      <c r="BD1415" s="404"/>
    </row>
    <row r="1416" spans="1:56" ht="26.25" customHeight="1">
      <c r="A1416" s="399"/>
      <c r="B1416" s="399"/>
      <c r="C1416" s="399"/>
      <c r="D1416" s="399"/>
      <c r="E1416" s="400"/>
      <c r="F1416" s="401"/>
      <c r="G1416" s="752"/>
      <c r="H1416" s="400"/>
      <c r="I1416" s="400"/>
      <c r="J1416" s="400"/>
      <c r="K1416" s="400"/>
      <c r="L1416" s="400"/>
      <c r="M1416" s="400"/>
      <c r="N1416" s="400"/>
      <c r="O1416" s="400"/>
      <c r="P1416" s="400"/>
      <c r="Q1416" s="400"/>
      <c r="R1416" s="400"/>
      <c r="S1416" s="400"/>
      <c r="T1416" s="400"/>
      <c r="U1416" s="400"/>
      <c r="V1416" s="400"/>
      <c r="W1416" s="400"/>
      <c r="X1416" s="400"/>
      <c r="Y1416" s="400"/>
      <c r="Z1416" s="400"/>
      <c r="AA1416" s="400"/>
      <c r="AB1416" s="400"/>
      <c r="AC1416" s="400"/>
      <c r="AD1416" s="400"/>
      <c r="AE1416" s="400"/>
      <c r="AF1416" s="400"/>
      <c r="AG1416" s="400"/>
      <c r="AH1416" s="400"/>
      <c r="AI1416" s="400"/>
      <c r="AJ1416" s="400"/>
      <c r="AK1416" s="400"/>
      <c r="AL1416" s="400"/>
      <c r="AM1416" s="400"/>
      <c r="AN1416" s="402"/>
      <c r="AO1416" s="402"/>
      <c r="AP1416" s="368" t="s">
        <v>11249</v>
      </c>
      <c r="AQ1416" s="446"/>
      <c r="AR1416" s="447"/>
      <c r="AS1416" s="404"/>
      <c r="AT1416" s="404"/>
      <c r="AU1416" s="404"/>
      <c r="AV1416" s="404"/>
      <c r="AW1416" s="404"/>
      <c r="AX1416" s="404"/>
      <c r="AY1416" s="404"/>
      <c r="AZ1416" s="404"/>
      <c r="BA1416" s="404"/>
      <c r="BB1416" s="404"/>
      <c r="BC1416" s="404"/>
      <c r="BD1416" s="404"/>
    </row>
    <row r="1417" spans="1:56" ht="26.25" customHeight="1">
      <c r="A1417" s="399"/>
      <c r="B1417" s="399"/>
      <c r="C1417" s="399"/>
      <c r="D1417" s="399"/>
      <c r="E1417" s="400"/>
      <c r="F1417" s="401"/>
      <c r="G1417" s="752"/>
      <c r="H1417" s="400"/>
      <c r="I1417" s="400"/>
      <c r="J1417" s="400"/>
      <c r="K1417" s="400"/>
      <c r="L1417" s="400"/>
      <c r="M1417" s="400"/>
      <c r="N1417" s="400"/>
      <c r="O1417" s="400"/>
      <c r="P1417" s="400"/>
      <c r="Q1417" s="400"/>
      <c r="R1417" s="400"/>
      <c r="S1417" s="400"/>
      <c r="T1417" s="400"/>
      <c r="U1417" s="400"/>
      <c r="V1417" s="400"/>
      <c r="W1417" s="400"/>
      <c r="X1417" s="400"/>
      <c r="Y1417" s="400"/>
      <c r="Z1417" s="400"/>
      <c r="AA1417" s="400"/>
      <c r="AB1417" s="400"/>
      <c r="AC1417" s="400"/>
      <c r="AD1417" s="400"/>
      <c r="AE1417" s="400"/>
      <c r="AF1417" s="400"/>
      <c r="AG1417" s="400"/>
      <c r="AH1417" s="400"/>
      <c r="AI1417" s="400"/>
      <c r="AJ1417" s="400"/>
      <c r="AK1417" s="400"/>
      <c r="AL1417" s="400"/>
      <c r="AM1417" s="400"/>
      <c r="AN1417" s="402"/>
      <c r="AO1417" s="402"/>
      <c r="AP1417" s="368" t="s">
        <v>11249</v>
      </c>
      <c r="AQ1417" s="446"/>
      <c r="AR1417" s="447"/>
      <c r="AS1417" s="404"/>
      <c r="AT1417" s="404"/>
      <c r="AU1417" s="404"/>
      <c r="AV1417" s="404"/>
      <c r="AW1417" s="404"/>
      <c r="AX1417" s="404"/>
      <c r="AY1417" s="404"/>
      <c r="AZ1417" s="404"/>
      <c r="BA1417" s="404"/>
      <c r="BB1417" s="404"/>
      <c r="BC1417" s="404"/>
      <c r="BD1417" s="404"/>
    </row>
    <row r="1418" spans="1:56" ht="26.25" customHeight="1">
      <c r="A1418" s="399"/>
      <c r="B1418" s="399"/>
      <c r="C1418" s="399"/>
      <c r="D1418" s="399"/>
      <c r="E1418" s="400"/>
      <c r="F1418" s="401"/>
      <c r="G1418" s="752"/>
      <c r="H1418" s="400"/>
      <c r="I1418" s="400"/>
      <c r="J1418" s="400"/>
      <c r="K1418" s="400"/>
      <c r="L1418" s="400"/>
      <c r="M1418" s="400"/>
      <c r="N1418" s="400"/>
      <c r="O1418" s="400"/>
      <c r="P1418" s="400"/>
      <c r="Q1418" s="400"/>
      <c r="R1418" s="400"/>
      <c r="S1418" s="400"/>
      <c r="T1418" s="400"/>
      <c r="U1418" s="400"/>
      <c r="V1418" s="400"/>
      <c r="W1418" s="400"/>
      <c r="X1418" s="400"/>
      <c r="Y1418" s="400"/>
      <c r="Z1418" s="400"/>
      <c r="AA1418" s="400"/>
      <c r="AB1418" s="400"/>
      <c r="AC1418" s="400"/>
      <c r="AD1418" s="400"/>
      <c r="AE1418" s="400"/>
      <c r="AF1418" s="400"/>
      <c r="AG1418" s="400"/>
      <c r="AH1418" s="400"/>
      <c r="AI1418" s="400"/>
      <c r="AJ1418" s="400"/>
      <c r="AK1418" s="400"/>
      <c r="AL1418" s="400"/>
      <c r="AM1418" s="400"/>
      <c r="AN1418" s="402"/>
      <c r="AO1418" s="402"/>
      <c r="AP1418" s="368" t="s">
        <v>11249</v>
      </c>
      <c r="AQ1418" s="446"/>
      <c r="AR1418" s="447"/>
      <c r="AS1418" s="404"/>
      <c r="AT1418" s="404"/>
      <c r="AU1418" s="404"/>
      <c r="AV1418" s="404"/>
      <c r="AW1418" s="404"/>
      <c r="AX1418" s="404"/>
      <c r="AY1418" s="404"/>
      <c r="AZ1418" s="404"/>
      <c r="BA1418" s="404"/>
      <c r="BB1418" s="404"/>
      <c r="BC1418" s="404"/>
      <c r="BD1418" s="404"/>
    </row>
    <row r="1419" spans="1:56" ht="26.25" customHeight="1">
      <c r="A1419" s="399"/>
      <c r="B1419" s="399"/>
      <c r="C1419" s="399"/>
      <c r="D1419" s="399"/>
      <c r="E1419" s="400"/>
      <c r="F1419" s="401"/>
      <c r="G1419" s="752"/>
      <c r="H1419" s="400"/>
      <c r="I1419" s="400"/>
      <c r="J1419" s="400"/>
      <c r="K1419" s="400"/>
      <c r="L1419" s="400"/>
      <c r="M1419" s="400"/>
      <c r="N1419" s="400"/>
      <c r="O1419" s="400"/>
      <c r="P1419" s="400"/>
      <c r="Q1419" s="400"/>
      <c r="R1419" s="400"/>
      <c r="S1419" s="400"/>
      <c r="T1419" s="400"/>
      <c r="U1419" s="400"/>
      <c r="V1419" s="400"/>
      <c r="W1419" s="400"/>
      <c r="X1419" s="400"/>
      <c r="Y1419" s="400"/>
      <c r="Z1419" s="400"/>
      <c r="AA1419" s="400"/>
      <c r="AB1419" s="400"/>
      <c r="AC1419" s="400"/>
      <c r="AD1419" s="400"/>
      <c r="AE1419" s="400"/>
      <c r="AF1419" s="400"/>
      <c r="AG1419" s="400"/>
      <c r="AH1419" s="400"/>
      <c r="AI1419" s="400"/>
      <c r="AJ1419" s="400"/>
      <c r="AK1419" s="400"/>
      <c r="AL1419" s="400"/>
      <c r="AM1419" s="400"/>
      <c r="AN1419" s="402"/>
      <c r="AO1419" s="402"/>
      <c r="AP1419" s="368" t="s">
        <v>11249</v>
      </c>
      <c r="AQ1419" s="446"/>
      <c r="AR1419" s="447"/>
      <c r="AS1419" s="404"/>
      <c r="AT1419" s="404"/>
      <c r="AU1419" s="404"/>
      <c r="AV1419" s="404"/>
      <c r="AW1419" s="404"/>
      <c r="AX1419" s="404"/>
      <c r="AY1419" s="404"/>
      <c r="AZ1419" s="404"/>
      <c r="BA1419" s="404"/>
      <c r="BB1419" s="404"/>
      <c r="BC1419" s="404"/>
      <c r="BD1419" s="404"/>
    </row>
    <row r="1420" spans="1:56" ht="26.25" customHeight="1">
      <c r="A1420" s="399"/>
      <c r="B1420" s="399"/>
      <c r="C1420" s="399"/>
      <c r="D1420" s="399"/>
      <c r="E1420" s="400"/>
      <c r="F1420" s="401"/>
      <c r="G1420" s="752"/>
      <c r="H1420" s="400"/>
      <c r="I1420" s="400"/>
      <c r="J1420" s="400"/>
      <c r="K1420" s="400"/>
      <c r="L1420" s="400"/>
      <c r="M1420" s="400"/>
      <c r="N1420" s="400"/>
      <c r="O1420" s="400"/>
      <c r="P1420" s="400"/>
      <c r="Q1420" s="400"/>
      <c r="R1420" s="400"/>
      <c r="S1420" s="400"/>
      <c r="T1420" s="400"/>
      <c r="U1420" s="400"/>
      <c r="V1420" s="400"/>
      <c r="W1420" s="400"/>
      <c r="X1420" s="400"/>
      <c r="Y1420" s="400"/>
      <c r="Z1420" s="400"/>
      <c r="AA1420" s="400"/>
      <c r="AB1420" s="400"/>
      <c r="AC1420" s="400"/>
      <c r="AD1420" s="400"/>
      <c r="AE1420" s="400"/>
      <c r="AF1420" s="400"/>
      <c r="AG1420" s="400"/>
      <c r="AH1420" s="400"/>
      <c r="AI1420" s="400"/>
      <c r="AJ1420" s="400"/>
      <c r="AK1420" s="400"/>
      <c r="AL1420" s="400"/>
      <c r="AM1420" s="400"/>
      <c r="AN1420" s="402"/>
      <c r="AO1420" s="402"/>
      <c r="AP1420" s="368" t="s">
        <v>11249</v>
      </c>
      <c r="AQ1420" s="446"/>
      <c r="AR1420" s="447"/>
      <c r="AS1420" s="404"/>
      <c r="AT1420" s="404"/>
      <c r="AU1420" s="404"/>
      <c r="AV1420" s="404"/>
      <c r="AW1420" s="404"/>
      <c r="AX1420" s="404"/>
      <c r="AY1420" s="404"/>
      <c r="AZ1420" s="404"/>
      <c r="BA1420" s="404"/>
      <c r="BB1420" s="404"/>
      <c r="BC1420" s="404"/>
      <c r="BD1420" s="404"/>
    </row>
    <row r="1421" spans="1:56" ht="26.25" customHeight="1">
      <c r="A1421" s="399"/>
      <c r="B1421" s="399"/>
      <c r="C1421" s="399"/>
      <c r="D1421" s="399"/>
      <c r="E1421" s="400"/>
      <c r="F1421" s="401"/>
      <c r="G1421" s="752"/>
      <c r="H1421" s="400"/>
      <c r="I1421" s="400"/>
      <c r="J1421" s="400"/>
      <c r="K1421" s="400"/>
      <c r="L1421" s="400"/>
      <c r="M1421" s="400"/>
      <c r="N1421" s="400"/>
      <c r="O1421" s="400"/>
      <c r="P1421" s="400"/>
      <c r="Q1421" s="400"/>
      <c r="R1421" s="400"/>
      <c r="S1421" s="400"/>
      <c r="T1421" s="400"/>
      <c r="U1421" s="400"/>
      <c r="V1421" s="400"/>
      <c r="W1421" s="400"/>
      <c r="X1421" s="400"/>
      <c r="Y1421" s="400"/>
      <c r="Z1421" s="400"/>
      <c r="AA1421" s="400"/>
      <c r="AB1421" s="400"/>
      <c r="AC1421" s="400"/>
      <c r="AD1421" s="400"/>
      <c r="AE1421" s="400"/>
      <c r="AF1421" s="400"/>
      <c r="AG1421" s="400"/>
      <c r="AH1421" s="400"/>
      <c r="AI1421" s="400"/>
      <c r="AJ1421" s="400"/>
      <c r="AK1421" s="400"/>
      <c r="AL1421" s="400"/>
      <c r="AM1421" s="400"/>
      <c r="AN1421" s="402"/>
      <c r="AO1421" s="402"/>
      <c r="AP1421" s="368" t="s">
        <v>11249</v>
      </c>
      <c r="AQ1421" s="446"/>
      <c r="AR1421" s="447"/>
      <c r="AS1421" s="404"/>
      <c r="AT1421" s="404"/>
      <c r="AU1421" s="404"/>
      <c r="AV1421" s="404"/>
      <c r="AW1421" s="404"/>
      <c r="AX1421" s="404"/>
      <c r="AY1421" s="404"/>
      <c r="AZ1421" s="404"/>
      <c r="BA1421" s="404"/>
      <c r="BB1421" s="404"/>
      <c r="BC1421" s="404"/>
      <c r="BD1421" s="404"/>
    </row>
    <row r="1422" spans="1:56" ht="26.25" customHeight="1">
      <c r="A1422" s="399"/>
      <c r="B1422" s="399"/>
      <c r="C1422" s="399"/>
      <c r="D1422" s="399"/>
      <c r="E1422" s="400"/>
      <c r="F1422" s="401"/>
      <c r="G1422" s="752"/>
      <c r="H1422" s="400"/>
      <c r="I1422" s="400"/>
      <c r="J1422" s="400"/>
      <c r="K1422" s="400"/>
      <c r="L1422" s="400"/>
      <c r="M1422" s="400"/>
      <c r="N1422" s="400"/>
      <c r="O1422" s="400"/>
      <c r="P1422" s="400"/>
      <c r="Q1422" s="400"/>
      <c r="R1422" s="400"/>
      <c r="S1422" s="400"/>
      <c r="T1422" s="400"/>
      <c r="U1422" s="400"/>
      <c r="V1422" s="400"/>
      <c r="W1422" s="400"/>
      <c r="X1422" s="400"/>
      <c r="Y1422" s="400"/>
      <c r="Z1422" s="400"/>
      <c r="AA1422" s="400"/>
      <c r="AB1422" s="400"/>
      <c r="AC1422" s="400"/>
      <c r="AD1422" s="400"/>
      <c r="AE1422" s="400"/>
      <c r="AF1422" s="400"/>
      <c r="AG1422" s="400"/>
      <c r="AH1422" s="400"/>
      <c r="AI1422" s="400"/>
      <c r="AJ1422" s="400"/>
      <c r="AK1422" s="400"/>
      <c r="AL1422" s="400"/>
      <c r="AM1422" s="400"/>
      <c r="AN1422" s="402"/>
      <c r="AO1422" s="402"/>
      <c r="AP1422" s="368" t="s">
        <v>11249</v>
      </c>
      <c r="AQ1422" s="446"/>
      <c r="AR1422" s="447"/>
      <c r="AS1422" s="404"/>
      <c r="AT1422" s="404"/>
      <c r="AU1422" s="404"/>
      <c r="AV1422" s="404"/>
      <c r="AW1422" s="404"/>
      <c r="AX1422" s="404"/>
      <c r="AY1422" s="404"/>
      <c r="AZ1422" s="404"/>
      <c r="BA1422" s="404"/>
      <c r="BB1422" s="404"/>
      <c r="BC1422" s="404"/>
      <c r="BD1422" s="404"/>
    </row>
    <row r="1423" spans="1:56" ht="26.25" customHeight="1">
      <c r="A1423" s="399"/>
      <c r="B1423" s="399"/>
      <c r="C1423" s="399"/>
      <c r="D1423" s="399"/>
      <c r="E1423" s="400"/>
      <c r="F1423" s="401"/>
      <c r="G1423" s="752"/>
      <c r="H1423" s="400"/>
      <c r="I1423" s="400"/>
      <c r="J1423" s="400"/>
      <c r="K1423" s="400"/>
      <c r="L1423" s="400"/>
      <c r="M1423" s="400"/>
      <c r="N1423" s="400"/>
      <c r="O1423" s="400"/>
      <c r="P1423" s="400"/>
      <c r="Q1423" s="400"/>
      <c r="R1423" s="400"/>
      <c r="S1423" s="400"/>
      <c r="T1423" s="400"/>
      <c r="U1423" s="400"/>
      <c r="V1423" s="400"/>
      <c r="W1423" s="400"/>
      <c r="X1423" s="400"/>
      <c r="Y1423" s="400"/>
      <c r="Z1423" s="400"/>
      <c r="AA1423" s="400"/>
      <c r="AB1423" s="400"/>
      <c r="AC1423" s="400"/>
      <c r="AD1423" s="400"/>
      <c r="AE1423" s="400"/>
      <c r="AF1423" s="400"/>
      <c r="AG1423" s="400"/>
      <c r="AH1423" s="400"/>
      <c r="AI1423" s="400"/>
      <c r="AJ1423" s="400"/>
      <c r="AK1423" s="400"/>
      <c r="AL1423" s="400"/>
      <c r="AM1423" s="400"/>
      <c r="AN1423" s="402"/>
      <c r="AO1423" s="402"/>
      <c r="AP1423" s="368" t="s">
        <v>11249</v>
      </c>
      <c r="AQ1423" s="446"/>
      <c r="AR1423" s="447"/>
      <c r="AS1423" s="404"/>
      <c r="AT1423" s="404"/>
      <c r="AU1423" s="404"/>
      <c r="AV1423" s="404"/>
      <c r="AW1423" s="404"/>
      <c r="AX1423" s="404"/>
      <c r="AY1423" s="404"/>
      <c r="AZ1423" s="404"/>
      <c r="BA1423" s="404"/>
      <c r="BB1423" s="404"/>
      <c r="BC1423" s="404"/>
      <c r="BD1423" s="404"/>
    </row>
    <row r="1424" spans="1:56" ht="26.25" customHeight="1">
      <c r="A1424" s="399"/>
      <c r="B1424" s="399"/>
      <c r="C1424" s="399"/>
      <c r="D1424" s="399"/>
      <c r="E1424" s="400"/>
      <c r="F1424" s="401"/>
      <c r="G1424" s="752"/>
      <c r="H1424" s="400"/>
      <c r="I1424" s="400"/>
      <c r="J1424" s="400"/>
      <c r="K1424" s="400"/>
      <c r="L1424" s="400"/>
      <c r="M1424" s="400"/>
      <c r="N1424" s="400"/>
      <c r="O1424" s="400"/>
      <c r="P1424" s="400"/>
      <c r="Q1424" s="400"/>
      <c r="R1424" s="400"/>
      <c r="S1424" s="400"/>
      <c r="T1424" s="400"/>
      <c r="U1424" s="400"/>
      <c r="V1424" s="400"/>
      <c r="W1424" s="400"/>
      <c r="X1424" s="400"/>
      <c r="Y1424" s="400"/>
      <c r="Z1424" s="400"/>
      <c r="AA1424" s="400"/>
      <c r="AB1424" s="400"/>
      <c r="AC1424" s="400"/>
      <c r="AD1424" s="400"/>
      <c r="AE1424" s="400"/>
      <c r="AF1424" s="400"/>
      <c r="AG1424" s="400"/>
      <c r="AH1424" s="400"/>
      <c r="AI1424" s="400"/>
      <c r="AJ1424" s="400"/>
      <c r="AK1424" s="400"/>
      <c r="AL1424" s="400"/>
      <c r="AM1424" s="400"/>
      <c r="AN1424" s="402"/>
      <c r="AO1424" s="402"/>
      <c r="AP1424" s="368" t="s">
        <v>11249</v>
      </c>
      <c r="AQ1424" s="446"/>
      <c r="AR1424" s="447"/>
      <c r="AS1424" s="404"/>
      <c r="AT1424" s="404"/>
      <c r="AU1424" s="404"/>
      <c r="AV1424" s="404"/>
      <c r="AW1424" s="404"/>
      <c r="AX1424" s="404"/>
      <c r="AY1424" s="404"/>
      <c r="AZ1424" s="404"/>
      <c r="BA1424" s="404"/>
      <c r="BB1424" s="404"/>
      <c r="BC1424" s="404"/>
      <c r="BD1424" s="404"/>
    </row>
    <row r="1425" spans="1:56" ht="26.25" customHeight="1">
      <c r="A1425" s="399"/>
      <c r="B1425" s="399"/>
      <c r="C1425" s="399"/>
      <c r="D1425" s="399"/>
      <c r="E1425" s="400"/>
      <c r="F1425" s="401"/>
      <c r="G1425" s="752"/>
      <c r="H1425" s="400"/>
      <c r="I1425" s="400"/>
      <c r="J1425" s="400"/>
      <c r="K1425" s="400"/>
      <c r="L1425" s="400"/>
      <c r="M1425" s="400"/>
      <c r="N1425" s="400"/>
      <c r="O1425" s="400"/>
      <c r="P1425" s="400"/>
      <c r="Q1425" s="400"/>
      <c r="R1425" s="400"/>
      <c r="S1425" s="400"/>
      <c r="T1425" s="400"/>
      <c r="U1425" s="400"/>
      <c r="V1425" s="400"/>
      <c r="W1425" s="400"/>
      <c r="X1425" s="400"/>
      <c r="Y1425" s="400"/>
      <c r="Z1425" s="400"/>
      <c r="AA1425" s="400"/>
      <c r="AB1425" s="400"/>
      <c r="AC1425" s="400"/>
      <c r="AD1425" s="400"/>
      <c r="AE1425" s="400"/>
      <c r="AF1425" s="400"/>
      <c r="AG1425" s="400"/>
      <c r="AH1425" s="400"/>
      <c r="AI1425" s="400"/>
      <c r="AJ1425" s="400"/>
      <c r="AK1425" s="400"/>
      <c r="AL1425" s="400"/>
      <c r="AM1425" s="400"/>
      <c r="AN1425" s="402"/>
      <c r="AO1425" s="402"/>
      <c r="AP1425" s="368" t="s">
        <v>11249</v>
      </c>
      <c r="AQ1425" s="446"/>
      <c r="AR1425" s="447"/>
      <c r="AS1425" s="404"/>
      <c r="AT1425" s="404"/>
      <c r="AU1425" s="404"/>
      <c r="AV1425" s="404"/>
      <c r="AW1425" s="404"/>
      <c r="AX1425" s="404"/>
      <c r="AY1425" s="404"/>
      <c r="AZ1425" s="404"/>
      <c r="BA1425" s="404"/>
      <c r="BB1425" s="404"/>
      <c r="BC1425" s="404"/>
      <c r="BD1425" s="404"/>
    </row>
    <row r="1426" spans="1:56" ht="26.25" customHeight="1">
      <c r="A1426" s="399"/>
      <c r="B1426" s="399"/>
      <c r="C1426" s="399"/>
      <c r="D1426" s="399"/>
      <c r="E1426" s="400"/>
      <c r="F1426" s="401"/>
      <c r="G1426" s="752"/>
      <c r="H1426" s="400"/>
      <c r="I1426" s="400"/>
      <c r="J1426" s="400"/>
      <c r="K1426" s="400"/>
      <c r="L1426" s="400"/>
      <c r="M1426" s="400"/>
      <c r="N1426" s="400"/>
      <c r="O1426" s="400"/>
      <c r="P1426" s="400"/>
      <c r="Q1426" s="400"/>
      <c r="R1426" s="400"/>
      <c r="S1426" s="400"/>
      <c r="T1426" s="400"/>
      <c r="U1426" s="400"/>
      <c r="V1426" s="400"/>
      <c r="W1426" s="400"/>
      <c r="X1426" s="400"/>
      <c r="Y1426" s="400"/>
      <c r="Z1426" s="400"/>
      <c r="AA1426" s="400"/>
      <c r="AB1426" s="400"/>
      <c r="AC1426" s="400"/>
      <c r="AD1426" s="400"/>
      <c r="AE1426" s="400"/>
      <c r="AF1426" s="400"/>
      <c r="AG1426" s="400"/>
      <c r="AH1426" s="400"/>
      <c r="AI1426" s="400"/>
      <c r="AJ1426" s="400"/>
      <c r="AK1426" s="400"/>
      <c r="AL1426" s="400"/>
      <c r="AM1426" s="400"/>
      <c r="AN1426" s="402"/>
      <c r="AO1426" s="402"/>
      <c r="AP1426" s="368" t="s">
        <v>11249</v>
      </c>
      <c r="AQ1426" s="446"/>
      <c r="AR1426" s="447"/>
      <c r="AS1426" s="404"/>
      <c r="AT1426" s="404"/>
      <c r="AU1426" s="404"/>
      <c r="AV1426" s="404"/>
      <c r="AW1426" s="404"/>
      <c r="AX1426" s="404"/>
      <c r="AY1426" s="404"/>
      <c r="AZ1426" s="404"/>
      <c r="BA1426" s="404"/>
      <c r="BB1426" s="404"/>
      <c r="BC1426" s="404"/>
      <c r="BD1426" s="404"/>
    </row>
    <row r="1427" spans="1:56" ht="26.25" customHeight="1">
      <c r="A1427" s="399"/>
      <c r="B1427" s="399"/>
      <c r="C1427" s="399"/>
      <c r="D1427" s="399"/>
      <c r="E1427" s="400"/>
      <c r="F1427" s="401"/>
      <c r="G1427" s="752"/>
      <c r="H1427" s="400"/>
      <c r="I1427" s="400"/>
      <c r="J1427" s="400"/>
      <c r="K1427" s="400"/>
      <c r="L1427" s="400"/>
      <c r="M1427" s="400"/>
      <c r="N1427" s="400"/>
      <c r="O1427" s="400"/>
      <c r="P1427" s="400"/>
      <c r="Q1427" s="400"/>
      <c r="R1427" s="400"/>
      <c r="S1427" s="400"/>
      <c r="T1427" s="400"/>
      <c r="U1427" s="400"/>
      <c r="V1427" s="400"/>
      <c r="W1427" s="400"/>
      <c r="X1427" s="400"/>
      <c r="Y1427" s="400"/>
      <c r="Z1427" s="400"/>
      <c r="AA1427" s="400"/>
      <c r="AB1427" s="400"/>
      <c r="AC1427" s="400"/>
      <c r="AD1427" s="400"/>
      <c r="AE1427" s="400"/>
      <c r="AF1427" s="400"/>
      <c r="AG1427" s="400"/>
      <c r="AH1427" s="400"/>
      <c r="AI1427" s="400"/>
      <c r="AJ1427" s="400"/>
      <c r="AK1427" s="400"/>
      <c r="AL1427" s="400"/>
      <c r="AM1427" s="400"/>
      <c r="AN1427" s="402"/>
      <c r="AO1427" s="402"/>
      <c r="AP1427" s="368" t="s">
        <v>11249</v>
      </c>
      <c r="AQ1427" s="446"/>
      <c r="AR1427" s="447"/>
      <c r="AS1427" s="404"/>
      <c r="AT1427" s="404"/>
      <c r="AU1427" s="404"/>
      <c r="AV1427" s="404"/>
      <c r="AW1427" s="404"/>
      <c r="AX1427" s="404"/>
      <c r="AY1427" s="404"/>
      <c r="AZ1427" s="404"/>
      <c r="BA1427" s="404"/>
      <c r="BB1427" s="404"/>
      <c r="BC1427" s="404"/>
      <c r="BD1427" s="404"/>
    </row>
    <row r="1428" spans="1:56" ht="26.25" customHeight="1">
      <c r="A1428" s="399"/>
      <c r="B1428" s="399"/>
      <c r="C1428" s="399"/>
      <c r="D1428" s="399"/>
      <c r="E1428" s="400"/>
      <c r="F1428" s="401"/>
      <c r="G1428" s="752"/>
      <c r="H1428" s="400"/>
      <c r="I1428" s="400"/>
      <c r="J1428" s="400"/>
      <c r="K1428" s="400"/>
      <c r="L1428" s="400"/>
      <c r="M1428" s="400"/>
      <c r="N1428" s="400"/>
      <c r="O1428" s="400"/>
      <c r="P1428" s="400"/>
      <c r="Q1428" s="400"/>
      <c r="R1428" s="400"/>
      <c r="S1428" s="400"/>
      <c r="T1428" s="400"/>
      <c r="U1428" s="400"/>
      <c r="V1428" s="400"/>
      <c r="W1428" s="400"/>
      <c r="X1428" s="400"/>
      <c r="Y1428" s="400"/>
      <c r="Z1428" s="400"/>
      <c r="AA1428" s="400"/>
      <c r="AB1428" s="400"/>
      <c r="AC1428" s="400"/>
      <c r="AD1428" s="400"/>
      <c r="AE1428" s="400"/>
      <c r="AF1428" s="400"/>
      <c r="AG1428" s="400"/>
      <c r="AH1428" s="400"/>
      <c r="AI1428" s="400"/>
      <c r="AJ1428" s="400"/>
      <c r="AK1428" s="400"/>
      <c r="AL1428" s="400"/>
      <c r="AM1428" s="400"/>
      <c r="AN1428" s="402"/>
      <c r="AO1428" s="402"/>
      <c r="AP1428" s="368" t="s">
        <v>11249</v>
      </c>
      <c r="AQ1428" s="446"/>
      <c r="AR1428" s="447"/>
      <c r="AS1428" s="404"/>
      <c r="AT1428" s="404"/>
      <c r="AU1428" s="404"/>
      <c r="AV1428" s="404"/>
      <c r="AW1428" s="404"/>
      <c r="AX1428" s="404"/>
      <c r="AY1428" s="404"/>
      <c r="AZ1428" s="404"/>
      <c r="BA1428" s="404"/>
      <c r="BB1428" s="404"/>
      <c r="BC1428" s="404"/>
      <c r="BD1428" s="404"/>
    </row>
    <row r="1429" spans="1:56" ht="26.25" customHeight="1">
      <c r="A1429" s="399"/>
      <c r="B1429" s="399"/>
      <c r="C1429" s="399"/>
      <c r="D1429" s="399"/>
      <c r="E1429" s="400"/>
      <c r="F1429" s="401"/>
      <c r="G1429" s="752"/>
      <c r="H1429" s="400"/>
      <c r="I1429" s="400"/>
      <c r="J1429" s="400"/>
      <c r="K1429" s="400"/>
      <c r="L1429" s="400"/>
      <c r="M1429" s="400"/>
      <c r="N1429" s="400"/>
      <c r="O1429" s="400"/>
      <c r="P1429" s="400"/>
      <c r="Q1429" s="400"/>
      <c r="R1429" s="400"/>
      <c r="S1429" s="400"/>
      <c r="T1429" s="400"/>
      <c r="U1429" s="400"/>
      <c r="V1429" s="400"/>
      <c r="W1429" s="400"/>
      <c r="X1429" s="400"/>
      <c r="Y1429" s="400"/>
      <c r="Z1429" s="400"/>
      <c r="AA1429" s="400"/>
      <c r="AB1429" s="400"/>
      <c r="AC1429" s="400"/>
      <c r="AD1429" s="400"/>
      <c r="AE1429" s="400"/>
      <c r="AF1429" s="400"/>
      <c r="AG1429" s="400"/>
      <c r="AH1429" s="400"/>
      <c r="AI1429" s="400"/>
      <c r="AJ1429" s="400"/>
      <c r="AK1429" s="400"/>
      <c r="AL1429" s="400"/>
      <c r="AM1429" s="400"/>
      <c r="AN1429" s="402"/>
      <c r="AO1429" s="402"/>
      <c r="AP1429" s="368" t="s">
        <v>11249</v>
      </c>
      <c r="AQ1429" s="446"/>
      <c r="AR1429" s="447"/>
      <c r="AS1429" s="404"/>
      <c r="AT1429" s="404"/>
      <c r="AU1429" s="404"/>
      <c r="AV1429" s="404"/>
      <c r="AW1429" s="404"/>
      <c r="AX1429" s="404"/>
      <c r="AY1429" s="404"/>
      <c r="AZ1429" s="404"/>
      <c r="BA1429" s="404"/>
      <c r="BB1429" s="404"/>
      <c r="BC1429" s="404"/>
      <c r="BD1429" s="404"/>
    </row>
    <row r="1430" spans="1:56" ht="26.25" customHeight="1">
      <c r="A1430" s="399"/>
      <c r="B1430" s="399"/>
      <c r="C1430" s="399"/>
      <c r="D1430" s="399"/>
      <c r="E1430" s="400"/>
      <c r="F1430" s="401"/>
      <c r="G1430" s="752"/>
      <c r="H1430" s="400"/>
      <c r="I1430" s="400"/>
      <c r="J1430" s="400"/>
      <c r="K1430" s="400"/>
      <c r="L1430" s="400"/>
      <c r="M1430" s="400"/>
      <c r="N1430" s="400"/>
      <c r="O1430" s="400"/>
      <c r="P1430" s="400"/>
      <c r="Q1430" s="400"/>
      <c r="R1430" s="400"/>
      <c r="S1430" s="400"/>
      <c r="T1430" s="400"/>
      <c r="U1430" s="400"/>
      <c r="V1430" s="400"/>
      <c r="W1430" s="400"/>
      <c r="X1430" s="400"/>
      <c r="Y1430" s="400"/>
      <c r="Z1430" s="400"/>
      <c r="AA1430" s="400"/>
      <c r="AB1430" s="400"/>
      <c r="AC1430" s="400"/>
      <c r="AD1430" s="400"/>
      <c r="AE1430" s="400"/>
      <c r="AF1430" s="400"/>
      <c r="AG1430" s="400"/>
      <c r="AH1430" s="400"/>
      <c r="AI1430" s="400"/>
      <c r="AJ1430" s="400"/>
      <c r="AK1430" s="400"/>
      <c r="AL1430" s="400"/>
      <c r="AM1430" s="400"/>
      <c r="AN1430" s="402"/>
      <c r="AO1430" s="402"/>
      <c r="AP1430" s="368" t="s">
        <v>11249</v>
      </c>
      <c r="AQ1430" s="446"/>
      <c r="AR1430" s="447"/>
      <c r="AS1430" s="404"/>
      <c r="AT1430" s="404"/>
      <c r="AU1430" s="404"/>
      <c r="AV1430" s="404"/>
      <c r="AW1430" s="404"/>
      <c r="AX1430" s="404"/>
      <c r="AY1430" s="404"/>
      <c r="AZ1430" s="404"/>
      <c r="BA1430" s="404"/>
      <c r="BB1430" s="404"/>
      <c r="BC1430" s="404"/>
      <c r="BD1430" s="404"/>
    </row>
    <row r="1431" spans="1:56" ht="26.25" customHeight="1">
      <c r="A1431" s="399"/>
      <c r="B1431" s="399"/>
      <c r="C1431" s="399"/>
      <c r="D1431" s="399"/>
      <c r="E1431" s="400"/>
      <c r="F1431" s="401"/>
      <c r="G1431" s="752"/>
      <c r="H1431" s="400"/>
      <c r="I1431" s="400"/>
      <c r="J1431" s="400"/>
      <c r="K1431" s="400"/>
      <c r="L1431" s="400"/>
      <c r="M1431" s="400"/>
      <c r="N1431" s="400"/>
      <c r="O1431" s="400"/>
      <c r="P1431" s="400"/>
      <c r="Q1431" s="400"/>
      <c r="R1431" s="400"/>
      <c r="S1431" s="400"/>
      <c r="T1431" s="400"/>
      <c r="U1431" s="400"/>
      <c r="V1431" s="400"/>
      <c r="W1431" s="400"/>
      <c r="X1431" s="400"/>
      <c r="Y1431" s="400"/>
      <c r="Z1431" s="400"/>
      <c r="AA1431" s="400"/>
      <c r="AB1431" s="400"/>
      <c r="AC1431" s="400"/>
      <c r="AD1431" s="400"/>
      <c r="AE1431" s="400"/>
      <c r="AF1431" s="400"/>
      <c r="AG1431" s="400"/>
      <c r="AH1431" s="400"/>
      <c r="AI1431" s="400"/>
      <c r="AJ1431" s="400"/>
      <c r="AK1431" s="400"/>
      <c r="AL1431" s="400"/>
      <c r="AM1431" s="400"/>
      <c r="AN1431" s="402"/>
      <c r="AO1431" s="402"/>
      <c r="AP1431" s="368" t="s">
        <v>11249</v>
      </c>
      <c r="AQ1431" s="446"/>
      <c r="AR1431" s="447"/>
      <c r="AS1431" s="404"/>
      <c r="AT1431" s="404"/>
      <c r="AU1431" s="404"/>
      <c r="AV1431" s="404"/>
      <c r="AW1431" s="404"/>
      <c r="AX1431" s="404"/>
      <c r="AY1431" s="404"/>
      <c r="AZ1431" s="404"/>
      <c r="BA1431" s="404"/>
      <c r="BB1431" s="404"/>
      <c r="BC1431" s="404"/>
      <c r="BD1431" s="404"/>
    </row>
    <row r="1432" spans="1:56" ht="26.25" customHeight="1">
      <c r="A1432" s="399"/>
      <c r="B1432" s="399"/>
      <c r="C1432" s="399"/>
      <c r="D1432" s="399"/>
      <c r="E1432" s="400"/>
      <c r="F1432" s="401"/>
      <c r="G1432" s="752"/>
      <c r="H1432" s="400"/>
      <c r="I1432" s="400"/>
      <c r="J1432" s="400"/>
      <c r="K1432" s="400"/>
      <c r="L1432" s="400"/>
      <c r="M1432" s="400"/>
      <c r="N1432" s="400"/>
      <c r="O1432" s="400"/>
      <c r="P1432" s="400"/>
      <c r="Q1432" s="400"/>
      <c r="R1432" s="400"/>
      <c r="S1432" s="400"/>
      <c r="T1432" s="400"/>
      <c r="U1432" s="400"/>
      <c r="V1432" s="400"/>
      <c r="W1432" s="400"/>
      <c r="X1432" s="400"/>
      <c r="Y1432" s="400"/>
      <c r="Z1432" s="400"/>
      <c r="AA1432" s="400"/>
      <c r="AB1432" s="400"/>
      <c r="AC1432" s="400"/>
      <c r="AD1432" s="400"/>
      <c r="AE1432" s="400"/>
      <c r="AF1432" s="400"/>
      <c r="AG1432" s="400"/>
      <c r="AH1432" s="400"/>
      <c r="AI1432" s="400"/>
      <c r="AJ1432" s="400"/>
      <c r="AK1432" s="400"/>
      <c r="AL1432" s="400"/>
      <c r="AM1432" s="400"/>
      <c r="AN1432" s="402"/>
      <c r="AO1432" s="402"/>
      <c r="AP1432" s="368" t="s">
        <v>11249</v>
      </c>
      <c r="AQ1432" s="446"/>
      <c r="AR1432" s="447"/>
      <c r="AS1432" s="404"/>
      <c r="AT1432" s="404"/>
      <c r="AU1432" s="404"/>
      <c r="AV1432" s="404"/>
      <c r="AW1432" s="404"/>
      <c r="AX1432" s="404"/>
      <c r="AY1432" s="404"/>
      <c r="AZ1432" s="404"/>
      <c r="BA1432" s="404"/>
      <c r="BB1432" s="404"/>
      <c r="BC1432" s="404"/>
      <c r="BD1432" s="404"/>
    </row>
    <row r="1433" spans="1:56" ht="26.25" customHeight="1">
      <c r="A1433" s="399"/>
      <c r="B1433" s="399"/>
      <c r="C1433" s="399"/>
      <c r="D1433" s="399"/>
      <c r="E1433" s="400"/>
      <c r="F1433" s="401"/>
      <c r="G1433" s="752"/>
      <c r="H1433" s="400"/>
      <c r="I1433" s="400"/>
      <c r="J1433" s="400"/>
      <c r="K1433" s="400"/>
      <c r="L1433" s="400"/>
      <c r="M1433" s="400"/>
      <c r="N1433" s="400"/>
      <c r="O1433" s="400"/>
      <c r="P1433" s="400"/>
      <c r="Q1433" s="400"/>
      <c r="R1433" s="400"/>
      <c r="S1433" s="400"/>
      <c r="T1433" s="400"/>
      <c r="U1433" s="400"/>
      <c r="V1433" s="400"/>
      <c r="W1433" s="400"/>
      <c r="X1433" s="400"/>
      <c r="Y1433" s="400"/>
      <c r="Z1433" s="400"/>
      <c r="AA1433" s="400"/>
      <c r="AB1433" s="400"/>
      <c r="AC1433" s="400"/>
      <c r="AD1433" s="400"/>
      <c r="AE1433" s="400"/>
      <c r="AF1433" s="400"/>
      <c r="AG1433" s="400"/>
      <c r="AH1433" s="400"/>
      <c r="AI1433" s="400"/>
      <c r="AJ1433" s="400"/>
      <c r="AK1433" s="400"/>
      <c r="AL1433" s="400"/>
      <c r="AM1433" s="400"/>
      <c r="AN1433" s="402"/>
      <c r="AO1433" s="402"/>
      <c r="AP1433" s="368" t="s">
        <v>11249</v>
      </c>
      <c r="AQ1433" s="446"/>
      <c r="AR1433" s="447"/>
      <c r="AS1433" s="404"/>
      <c r="AT1433" s="404"/>
      <c r="AU1433" s="404"/>
      <c r="AV1433" s="404"/>
      <c r="AW1433" s="404"/>
      <c r="AX1433" s="404"/>
      <c r="AY1433" s="404"/>
      <c r="AZ1433" s="404"/>
      <c r="BA1433" s="404"/>
      <c r="BB1433" s="404"/>
      <c r="BC1433" s="404"/>
      <c r="BD1433" s="404"/>
    </row>
    <row r="1434" spans="1:56" ht="26.25" customHeight="1">
      <c r="A1434" s="399"/>
      <c r="B1434" s="399"/>
      <c r="C1434" s="399"/>
      <c r="D1434" s="399"/>
      <c r="E1434" s="400"/>
      <c r="F1434" s="401"/>
      <c r="G1434" s="752"/>
      <c r="H1434" s="400"/>
      <c r="I1434" s="400"/>
      <c r="J1434" s="400"/>
      <c r="K1434" s="400"/>
      <c r="L1434" s="400"/>
      <c r="M1434" s="400"/>
      <c r="N1434" s="400"/>
      <c r="O1434" s="400"/>
      <c r="P1434" s="400"/>
      <c r="Q1434" s="400"/>
      <c r="R1434" s="400"/>
      <c r="S1434" s="400"/>
      <c r="T1434" s="400"/>
      <c r="U1434" s="400"/>
      <c r="V1434" s="400"/>
      <c r="W1434" s="400"/>
      <c r="X1434" s="400"/>
      <c r="Y1434" s="400"/>
      <c r="Z1434" s="400"/>
      <c r="AA1434" s="400"/>
      <c r="AB1434" s="400"/>
      <c r="AC1434" s="400"/>
      <c r="AD1434" s="400"/>
      <c r="AE1434" s="400"/>
      <c r="AF1434" s="400"/>
      <c r="AG1434" s="400"/>
      <c r="AH1434" s="400"/>
      <c r="AI1434" s="400"/>
      <c r="AJ1434" s="400"/>
      <c r="AK1434" s="400"/>
      <c r="AL1434" s="400"/>
      <c r="AM1434" s="400"/>
      <c r="AN1434" s="402"/>
      <c r="AO1434" s="402"/>
      <c r="AP1434" s="368" t="s">
        <v>11249</v>
      </c>
      <c r="AQ1434" s="446"/>
      <c r="AR1434" s="447"/>
      <c r="AS1434" s="404"/>
      <c r="AT1434" s="404"/>
      <c r="AU1434" s="404"/>
      <c r="AV1434" s="404"/>
      <c r="AW1434" s="404"/>
      <c r="AX1434" s="404"/>
      <c r="AY1434" s="404"/>
      <c r="AZ1434" s="404"/>
      <c r="BA1434" s="404"/>
      <c r="BB1434" s="404"/>
      <c r="BC1434" s="404"/>
      <c r="BD1434" s="404"/>
    </row>
    <row r="1435" spans="1:56" ht="26.25" customHeight="1">
      <c r="A1435" s="399"/>
      <c r="B1435" s="399"/>
      <c r="C1435" s="399"/>
      <c r="D1435" s="399"/>
      <c r="E1435" s="400"/>
      <c r="F1435" s="401"/>
      <c r="G1435" s="752"/>
      <c r="H1435" s="400"/>
      <c r="I1435" s="400"/>
      <c r="J1435" s="400"/>
      <c r="K1435" s="400"/>
      <c r="L1435" s="400"/>
      <c r="M1435" s="400"/>
      <c r="N1435" s="400"/>
      <c r="O1435" s="400"/>
      <c r="P1435" s="400"/>
      <c r="Q1435" s="400"/>
      <c r="R1435" s="400"/>
      <c r="S1435" s="400"/>
      <c r="T1435" s="400"/>
      <c r="U1435" s="400"/>
      <c r="V1435" s="400"/>
      <c r="W1435" s="400"/>
      <c r="X1435" s="400"/>
      <c r="Y1435" s="400"/>
      <c r="Z1435" s="400"/>
      <c r="AA1435" s="400"/>
      <c r="AB1435" s="400"/>
      <c r="AC1435" s="400"/>
      <c r="AD1435" s="400"/>
      <c r="AE1435" s="400"/>
      <c r="AF1435" s="400"/>
      <c r="AG1435" s="400"/>
      <c r="AH1435" s="400"/>
      <c r="AI1435" s="400"/>
      <c r="AJ1435" s="400"/>
      <c r="AK1435" s="400"/>
      <c r="AL1435" s="400"/>
      <c r="AM1435" s="400"/>
      <c r="AN1435" s="402"/>
      <c r="AO1435" s="402"/>
      <c r="AP1435" s="368" t="s">
        <v>11249</v>
      </c>
      <c r="AQ1435" s="446"/>
      <c r="AR1435" s="447"/>
      <c r="AS1435" s="404"/>
      <c r="AT1435" s="404"/>
      <c r="AU1435" s="404"/>
      <c r="AV1435" s="404"/>
      <c r="AW1435" s="404"/>
      <c r="AX1435" s="404"/>
      <c r="AY1435" s="404"/>
      <c r="AZ1435" s="404"/>
      <c r="BA1435" s="404"/>
      <c r="BB1435" s="404"/>
      <c r="BC1435" s="404"/>
      <c r="BD1435" s="404"/>
    </row>
    <row r="1436" spans="1:56" ht="26.25" customHeight="1">
      <c r="A1436" s="399"/>
      <c r="B1436" s="399"/>
      <c r="C1436" s="399"/>
      <c r="D1436" s="399"/>
      <c r="E1436" s="400"/>
      <c r="F1436" s="401"/>
      <c r="G1436" s="752"/>
      <c r="H1436" s="400"/>
      <c r="I1436" s="400"/>
      <c r="J1436" s="400"/>
      <c r="K1436" s="400"/>
      <c r="L1436" s="400"/>
      <c r="M1436" s="400"/>
      <c r="N1436" s="400"/>
      <c r="O1436" s="400"/>
      <c r="P1436" s="400"/>
      <c r="Q1436" s="400"/>
      <c r="R1436" s="400"/>
      <c r="S1436" s="400"/>
      <c r="T1436" s="400"/>
      <c r="U1436" s="400"/>
      <c r="V1436" s="400"/>
      <c r="W1436" s="400"/>
      <c r="X1436" s="400"/>
      <c r="Y1436" s="400"/>
      <c r="Z1436" s="400"/>
      <c r="AA1436" s="400"/>
      <c r="AB1436" s="400"/>
      <c r="AC1436" s="400"/>
      <c r="AD1436" s="400"/>
      <c r="AE1436" s="400"/>
      <c r="AF1436" s="400"/>
      <c r="AG1436" s="400"/>
      <c r="AH1436" s="400"/>
      <c r="AI1436" s="400"/>
      <c r="AJ1436" s="400"/>
      <c r="AK1436" s="400"/>
      <c r="AL1436" s="400"/>
      <c r="AM1436" s="400"/>
      <c r="AN1436" s="402"/>
      <c r="AO1436" s="402"/>
      <c r="AP1436" s="368" t="s">
        <v>11249</v>
      </c>
      <c r="AQ1436" s="446"/>
      <c r="AR1436" s="447"/>
      <c r="AS1436" s="404"/>
      <c r="AT1436" s="404"/>
      <c r="AU1436" s="404"/>
      <c r="AV1436" s="404"/>
      <c r="AW1436" s="404"/>
      <c r="AX1436" s="404"/>
      <c r="AY1436" s="404"/>
      <c r="AZ1436" s="404"/>
      <c r="BA1436" s="404"/>
      <c r="BB1436" s="404"/>
      <c r="BC1436" s="404"/>
      <c r="BD1436" s="404"/>
    </row>
    <row r="1437" spans="1:56" ht="26.25" customHeight="1">
      <c r="A1437" s="399"/>
      <c r="B1437" s="399"/>
      <c r="C1437" s="399"/>
      <c r="D1437" s="399"/>
      <c r="E1437" s="400"/>
      <c r="F1437" s="401"/>
      <c r="G1437" s="752"/>
      <c r="H1437" s="400"/>
      <c r="I1437" s="400"/>
      <c r="J1437" s="400"/>
      <c r="K1437" s="400"/>
      <c r="L1437" s="400"/>
      <c r="M1437" s="400"/>
      <c r="N1437" s="400"/>
      <c r="O1437" s="400"/>
      <c r="P1437" s="400"/>
      <c r="Q1437" s="400"/>
      <c r="R1437" s="400"/>
      <c r="S1437" s="400"/>
      <c r="T1437" s="400"/>
      <c r="U1437" s="400"/>
      <c r="V1437" s="400"/>
      <c r="W1437" s="400"/>
      <c r="X1437" s="400"/>
      <c r="Y1437" s="400"/>
      <c r="Z1437" s="400"/>
      <c r="AA1437" s="400"/>
      <c r="AB1437" s="400"/>
      <c r="AC1437" s="400"/>
      <c r="AD1437" s="400"/>
      <c r="AE1437" s="400"/>
      <c r="AF1437" s="400"/>
      <c r="AG1437" s="400"/>
      <c r="AH1437" s="400"/>
      <c r="AI1437" s="400"/>
      <c r="AJ1437" s="400"/>
      <c r="AK1437" s="400"/>
      <c r="AL1437" s="400"/>
      <c r="AM1437" s="400"/>
      <c r="AN1437" s="402"/>
      <c r="AO1437" s="402"/>
      <c r="AP1437" s="368" t="s">
        <v>11249</v>
      </c>
      <c r="AQ1437" s="446"/>
      <c r="AR1437" s="447"/>
      <c r="AS1437" s="404"/>
      <c r="AT1437" s="404"/>
      <c r="AU1437" s="404"/>
      <c r="AV1437" s="404"/>
      <c r="AW1437" s="404"/>
      <c r="AX1437" s="404"/>
      <c r="AY1437" s="404"/>
      <c r="AZ1437" s="404"/>
      <c r="BA1437" s="404"/>
      <c r="BB1437" s="404"/>
      <c r="BC1437" s="404"/>
      <c r="BD1437" s="404"/>
    </row>
    <row r="1438" spans="1:56" ht="26.25" customHeight="1">
      <c r="A1438" s="399"/>
      <c r="B1438" s="399"/>
      <c r="C1438" s="399"/>
      <c r="D1438" s="399"/>
      <c r="E1438" s="400"/>
      <c r="F1438" s="401"/>
      <c r="G1438" s="752"/>
      <c r="H1438" s="400"/>
      <c r="I1438" s="400"/>
      <c r="J1438" s="400"/>
      <c r="K1438" s="400"/>
      <c r="L1438" s="400"/>
      <c r="M1438" s="400"/>
      <c r="N1438" s="400"/>
      <c r="O1438" s="400"/>
      <c r="P1438" s="400"/>
      <c r="Q1438" s="400"/>
      <c r="R1438" s="400"/>
      <c r="S1438" s="400"/>
      <c r="T1438" s="400"/>
      <c r="U1438" s="400"/>
      <c r="V1438" s="400"/>
      <c r="W1438" s="400"/>
      <c r="X1438" s="400"/>
      <c r="Y1438" s="400"/>
      <c r="Z1438" s="400"/>
      <c r="AA1438" s="400"/>
      <c r="AB1438" s="400"/>
      <c r="AC1438" s="400"/>
      <c r="AD1438" s="400"/>
      <c r="AE1438" s="400"/>
      <c r="AF1438" s="400"/>
      <c r="AG1438" s="400"/>
      <c r="AH1438" s="400"/>
      <c r="AI1438" s="400"/>
      <c r="AJ1438" s="400"/>
      <c r="AK1438" s="400"/>
      <c r="AL1438" s="400"/>
      <c r="AM1438" s="400"/>
      <c r="AN1438" s="402"/>
      <c r="AO1438" s="402"/>
      <c r="AP1438" s="368" t="s">
        <v>11249</v>
      </c>
      <c r="AQ1438" s="446"/>
      <c r="AR1438" s="447"/>
      <c r="AS1438" s="404"/>
      <c r="AT1438" s="404"/>
      <c r="AU1438" s="404"/>
      <c r="AV1438" s="404"/>
      <c r="AW1438" s="404"/>
      <c r="AX1438" s="404"/>
      <c r="AY1438" s="404"/>
      <c r="AZ1438" s="404"/>
      <c r="BA1438" s="404"/>
      <c r="BB1438" s="404"/>
      <c r="BC1438" s="404"/>
      <c r="BD1438" s="404"/>
    </row>
    <row r="1439" spans="1:56" ht="26.25" customHeight="1">
      <c r="A1439" s="399"/>
      <c r="B1439" s="399"/>
      <c r="C1439" s="399"/>
      <c r="D1439" s="399"/>
      <c r="E1439" s="400"/>
      <c r="F1439" s="401"/>
      <c r="G1439" s="752"/>
      <c r="H1439" s="400"/>
      <c r="I1439" s="400"/>
      <c r="J1439" s="400"/>
      <c r="K1439" s="400"/>
      <c r="L1439" s="400"/>
      <c r="M1439" s="400"/>
      <c r="N1439" s="400"/>
      <c r="O1439" s="400"/>
      <c r="P1439" s="400"/>
      <c r="Q1439" s="400"/>
      <c r="R1439" s="400"/>
      <c r="S1439" s="400"/>
      <c r="T1439" s="400"/>
      <c r="U1439" s="400"/>
      <c r="V1439" s="400"/>
      <c r="W1439" s="400"/>
      <c r="X1439" s="400"/>
      <c r="Y1439" s="400"/>
      <c r="Z1439" s="400"/>
      <c r="AA1439" s="400"/>
      <c r="AB1439" s="400"/>
      <c r="AC1439" s="400"/>
      <c r="AD1439" s="400"/>
      <c r="AE1439" s="400"/>
      <c r="AF1439" s="400"/>
      <c r="AG1439" s="400"/>
      <c r="AH1439" s="400"/>
      <c r="AI1439" s="400"/>
      <c r="AJ1439" s="400"/>
      <c r="AK1439" s="400"/>
      <c r="AL1439" s="400"/>
      <c r="AM1439" s="400"/>
      <c r="AN1439" s="402"/>
      <c r="AO1439" s="402"/>
      <c r="AP1439" s="368" t="s">
        <v>11249</v>
      </c>
      <c r="AQ1439" s="446"/>
      <c r="AR1439" s="447"/>
      <c r="AS1439" s="404"/>
      <c r="AT1439" s="404"/>
      <c r="AU1439" s="404"/>
      <c r="AV1439" s="404"/>
      <c r="AW1439" s="404"/>
      <c r="AX1439" s="404"/>
      <c r="AY1439" s="404"/>
      <c r="AZ1439" s="404"/>
      <c r="BA1439" s="404"/>
      <c r="BB1439" s="404"/>
      <c r="BC1439" s="404"/>
      <c r="BD1439" s="404"/>
    </row>
    <row r="1440" spans="1:56" ht="26.25" customHeight="1">
      <c r="A1440" s="399"/>
      <c r="B1440" s="399"/>
      <c r="C1440" s="399"/>
      <c r="D1440" s="399"/>
      <c r="E1440" s="400"/>
      <c r="F1440" s="401"/>
      <c r="G1440" s="752"/>
      <c r="H1440" s="400"/>
      <c r="I1440" s="400"/>
      <c r="J1440" s="400"/>
      <c r="K1440" s="400"/>
      <c r="L1440" s="400"/>
      <c r="M1440" s="400"/>
      <c r="N1440" s="400"/>
      <c r="O1440" s="400"/>
      <c r="P1440" s="400"/>
      <c r="Q1440" s="400"/>
      <c r="R1440" s="400"/>
      <c r="S1440" s="400"/>
      <c r="T1440" s="400"/>
      <c r="U1440" s="400"/>
      <c r="V1440" s="400"/>
      <c r="W1440" s="400"/>
      <c r="X1440" s="400"/>
      <c r="Y1440" s="400"/>
      <c r="Z1440" s="400"/>
      <c r="AA1440" s="400"/>
      <c r="AB1440" s="400"/>
      <c r="AC1440" s="400"/>
      <c r="AD1440" s="400"/>
      <c r="AE1440" s="400"/>
      <c r="AF1440" s="400"/>
      <c r="AG1440" s="400"/>
      <c r="AH1440" s="400"/>
      <c r="AI1440" s="400"/>
      <c r="AJ1440" s="400"/>
      <c r="AK1440" s="400"/>
      <c r="AL1440" s="400"/>
      <c r="AM1440" s="400"/>
      <c r="AN1440" s="402"/>
      <c r="AO1440" s="402"/>
      <c r="AP1440" s="368" t="s">
        <v>11249</v>
      </c>
      <c r="AQ1440" s="446"/>
      <c r="AR1440" s="447"/>
      <c r="AS1440" s="404"/>
      <c r="AT1440" s="404"/>
      <c r="AU1440" s="404"/>
      <c r="AV1440" s="404"/>
      <c r="AW1440" s="404"/>
      <c r="AX1440" s="404"/>
      <c r="AY1440" s="404"/>
      <c r="AZ1440" s="404"/>
      <c r="BA1440" s="404"/>
      <c r="BB1440" s="404"/>
      <c r="BC1440" s="404"/>
      <c r="BD1440" s="404"/>
    </row>
    <row r="1441" spans="1:56" ht="26.25" customHeight="1">
      <c r="A1441" s="399"/>
      <c r="B1441" s="399"/>
      <c r="C1441" s="399"/>
      <c r="D1441" s="399"/>
      <c r="E1441" s="400"/>
      <c r="F1441" s="401"/>
      <c r="G1441" s="752"/>
      <c r="H1441" s="400"/>
      <c r="I1441" s="400"/>
      <c r="J1441" s="400"/>
      <c r="K1441" s="400"/>
      <c r="L1441" s="400"/>
      <c r="M1441" s="400"/>
      <c r="N1441" s="400"/>
      <c r="O1441" s="400"/>
      <c r="P1441" s="400"/>
      <c r="Q1441" s="400"/>
      <c r="R1441" s="400"/>
      <c r="S1441" s="400"/>
      <c r="T1441" s="400"/>
      <c r="U1441" s="400"/>
      <c r="V1441" s="400"/>
      <c r="W1441" s="400"/>
      <c r="X1441" s="400"/>
      <c r="Y1441" s="400"/>
      <c r="Z1441" s="400"/>
      <c r="AA1441" s="400"/>
      <c r="AB1441" s="400"/>
      <c r="AC1441" s="400"/>
      <c r="AD1441" s="400"/>
      <c r="AE1441" s="400"/>
      <c r="AF1441" s="400"/>
      <c r="AG1441" s="400"/>
      <c r="AH1441" s="400"/>
      <c r="AI1441" s="400"/>
      <c r="AJ1441" s="400"/>
      <c r="AK1441" s="400"/>
      <c r="AL1441" s="400"/>
      <c r="AM1441" s="400"/>
      <c r="AN1441" s="402"/>
      <c r="AO1441" s="402"/>
      <c r="AP1441" s="368" t="s">
        <v>11249</v>
      </c>
      <c r="AQ1441" s="446"/>
      <c r="AR1441" s="447"/>
      <c r="AS1441" s="404"/>
      <c r="AT1441" s="404"/>
      <c r="AU1441" s="404"/>
      <c r="AV1441" s="404"/>
      <c r="AW1441" s="404"/>
      <c r="AX1441" s="404"/>
      <c r="AY1441" s="404"/>
      <c r="AZ1441" s="404"/>
      <c r="BA1441" s="404"/>
      <c r="BB1441" s="404"/>
      <c r="BC1441" s="404"/>
      <c r="BD1441" s="404"/>
    </row>
    <row r="1442" spans="1:56" ht="26.25" customHeight="1">
      <c r="A1442" s="399"/>
      <c r="B1442" s="399"/>
      <c r="C1442" s="399"/>
      <c r="D1442" s="399"/>
      <c r="E1442" s="400"/>
      <c r="F1442" s="401"/>
      <c r="G1442" s="752"/>
      <c r="H1442" s="400"/>
      <c r="I1442" s="400"/>
      <c r="J1442" s="400"/>
      <c r="K1442" s="400"/>
      <c r="L1442" s="400"/>
      <c r="M1442" s="400"/>
      <c r="N1442" s="400"/>
      <c r="O1442" s="400"/>
      <c r="P1442" s="400"/>
      <c r="Q1442" s="400"/>
      <c r="R1442" s="400"/>
      <c r="S1442" s="400"/>
      <c r="T1442" s="400"/>
      <c r="U1442" s="400"/>
      <c r="V1442" s="400"/>
      <c r="W1442" s="400"/>
      <c r="X1442" s="400"/>
      <c r="Y1442" s="400"/>
      <c r="Z1442" s="400"/>
      <c r="AA1442" s="400"/>
      <c r="AB1442" s="400"/>
      <c r="AC1442" s="400"/>
      <c r="AD1442" s="400"/>
      <c r="AE1442" s="400"/>
      <c r="AF1442" s="400"/>
      <c r="AG1442" s="400"/>
      <c r="AH1442" s="400"/>
      <c r="AI1442" s="400"/>
      <c r="AJ1442" s="400"/>
      <c r="AK1442" s="400"/>
      <c r="AL1442" s="400"/>
      <c r="AM1442" s="400"/>
      <c r="AN1442" s="402"/>
      <c r="AO1442" s="402"/>
      <c r="AP1442" s="368" t="s">
        <v>11249</v>
      </c>
      <c r="AQ1442" s="446"/>
      <c r="AR1442" s="447"/>
      <c r="AS1442" s="404"/>
      <c r="AT1442" s="404"/>
      <c r="AU1442" s="404"/>
      <c r="AV1442" s="404"/>
      <c r="AW1442" s="404"/>
      <c r="AX1442" s="404"/>
      <c r="AY1442" s="404"/>
      <c r="AZ1442" s="404"/>
      <c r="BA1442" s="404"/>
      <c r="BB1442" s="404"/>
      <c r="BC1442" s="404"/>
      <c r="BD1442" s="404"/>
    </row>
    <row r="1443" spans="1:56" ht="26.25" customHeight="1">
      <c r="A1443" s="399"/>
      <c r="B1443" s="399"/>
      <c r="C1443" s="399"/>
      <c r="D1443" s="399"/>
      <c r="E1443" s="400"/>
      <c r="F1443" s="401"/>
      <c r="G1443" s="752"/>
      <c r="H1443" s="400"/>
      <c r="I1443" s="400"/>
      <c r="J1443" s="400"/>
      <c r="K1443" s="400"/>
      <c r="L1443" s="400"/>
      <c r="M1443" s="400"/>
      <c r="N1443" s="400"/>
      <c r="O1443" s="400"/>
      <c r="P1443" s="400"/>
      <c r="Q1443" s="400"/>
      <c r="R1443" s="400"/>
      <c r="S1443" s="400"/>
      <c r="T1443" s="400"/>
      <c r="U1443" s="400"/>
      <c r="V1443" s="400"/>
      <c r="W1443" s="400"/>
      <c r="X1443" s="400"/>
      <c r="Y1443" s="400"/>
      <c r="Z1443" s="400"/>
      <c r="AA1443" s="400"/>
      <c r="AB1443" s="400"/>
      <c r="AC1443" s="400"/>
      <c r="AD1443" s="400"/>
      <c r="AE1443" s="400"/>
      <c r="AF1443" s="400"/>
      <c r="AG1443" s="400"/>
      <c r="AH1443" s="400"/>
      <c r="AI1443" s="400"/>
      <c r="AJ1443" s="400"/>
      <c r="AK1443" s="400"/>
      <c r="AL1443" s="400"/>
      <c r="AM1443" s="400"/>
      <c r="AN1443" s="402"/>
      <c r="AO1443" s="402"/>
      <c r="AP1443" s="368" t="s">
        <v>11249</v>
      </c>
      <c r="AQ1443" s="446"/>
      <c r="AR1443" s="447"/>
      <c r="AS1443" s="404"/>
      <c r="AT1443" s="404"/>
      <c r="AU1443" s="404"/>
      <c r="AV1443" s="404"/>
      <c r="AW1443" s="404"/>
      <c r="AX1443" s="404"/>
      <c r="AY1443" s="404"/>
      <c r="AZ1443" s="404"/>
      <c r="BA1443" s="404"/>
      <c r="BB1443" s="404"/>
      <c r="BC1443" s="404"/>
      <c r="BD1443" s="404"/>
    </row>
    <row r="1444" spans="1:56" ht="26.25" customHeight="1">
      <c r="A1444" s="399"/>
      <c r="B1444" s="399"/>
      <c r="C1444" s="399"/>
      <c r="D1444" s="399"/>
      <c r="E1444" s="400"/>
      <c r="F1444" s="401"/>
      <c r="G1444" s="752"/>
      <c r="H1444" s="400"/>
      <c r="I1444" s="400"/>
      <c r="J1444" s="400"/>
      <c r="K1444" s="400"/>
      <c r="L1444" s="400"/>
      <c r="M1444" s="400"/>
      <c r="N1444" s="400"/>
      <c r="O1444" s="400"/>
      <c r="P1444" s="400"/>
      <c r="Q1444" s="400"/>
      <c r="R1444" s="400"/>
      <c r="S1444" s="400"/>
      <c r="T1444" s="400"/>
      <c r="U1444" s="400"/>
      <c r="V1444" s="400"/>
      <c r="W1444" s="400"/>
      <c r="X1444" s="400"/>
      <c r="Y1444" s="400"/>
      <c r="Z1444" s="400"/>
      <c r="AA1444" s="400"/>
      <c r="AB1444" s="400"/>
      <c r="AC1444" s="400"/>
      <c r="AD1444" s="400"/>
      <c r="AE1444" s="400"/>
      <c r="AF1444" s="400"/>
      <c r="AG1444" s="400"/>
      <c r="AH1444" s="400"/>
      <c r="AI1444" s="400"/>
      <c r="AJ1444" s="400"/>
      <c r="AK1444" s="400"/>
      <c r="AL1444" s="400"/>
      <c r="AM1444" s="400"/>
      <c r="AN1444" s="402"/>
      <c r="AO1444" s="402"/>
      <c r="AP1444" s="368" t="s">
        <v>11249</v>
      </c>
      <c r="AQ1444" s="446"/>
      <c r="AR1444" s="447"/>
      <c r="AS1444" s="404"/>
      <c r="AT1444" s="404"/>
      <c r="AU1444" s="404"/>
      <c r="AV1444" s="404"/>
      <c r="AW1444" s="404"/>
      <c r="AX1444" s="404"/>
      <c r="AY1444" s="404"/>
      <c r="AZ1444" s="404"/>
      <c r="BA1444" s="404"/>
      <c r="BB1444" s="404"/>
      <c r="BC1444" s="404"/>
      <c r="BD1444" s="404"/>
    </row>
    <row r="1445" spans="1:56" ht="26.25" customHeight="1">
      <c r="A1445" s="399"/>
      <c r="B1445" s="399"/>
      <c r="C1445" s="399"/>
      <c r="D1445" s="399"/>
      <c r="E1445" s="400"/>
      <c r="F1445" s="401"/>
      <c r="G1445" s="752"/>
      <c r="H1445" s="400"/>
      <c r="I1445" s="400"/>
      <c r="J1445" s="400"/>
      <c r="K1445" s="400"/>
      <c r="L1445" s="400"/>
      <c r="M1445" s="400"/>
      <c r="N1445" s="400"/>
      <c r="O1445" s="400"/>
      <c r="P1445" s="400"/>
      <c r="Q1445" s="400"/>
      <c r="R1445" s="400"/>
      <c r="S1445" s="400"/>
      <c r="T1445" s="400"/>
      <c r="U1445" s="400"/>
      <c r="V1445" s="400"/>
      <c r="W1445" s="400"/>
      <c r="X1445" s="400"/>
      <c r="Y1445" s="400"/>
      <c r="Z1445" s="400"/>
      <c r="AA1445" s="400"/>
      <c r="AB1445" s="400"/>
      <c r="AC1445" s="400"/>
      <c r="AD1445" s="400"/>
      <c r="AE1445" s="400"/>
      <c r="AF1445" s="400"/>
      <c r="AG1445" s="400"/>
      <c r="AH1445" s="400"/>
      <c r="AI1445" s="400"/>
      <c r="AJ1445" s="400"/>
      <c r="AK1445" s="400"/>
      <c r="AL1445" s="400"/>
      <c r="AM1445" s="400"/>
      <c r="AN1445" s="402"/>
      <c r="AO1445" s="402"/>
      <c r="AP1445" s="368" t="s">
        <v>11249</v>
      </c>
      <c r="AQ1445" s="446"/>
      <c r="AR1445" s="447"/>
      <c r="AS1445" s="404"/>
      <c r="AT1445" s="404"/>
      <c r="AU1445" s="404"/>
      <c r="AV1445" s="404"/>
      <c r="AW1445" s="404"/>
      <c r="AX1445" s="404"/>
      <c r="AY1445" s="404"/>
      <c r="AZ1445" s="404"/>
      <c r="BA1445" s="404"/>
      <c r="BB1445" s="404"/>
      <c r="BC1445" s="404"/>
      <c r="BD1445" s="404"/>
    </row>
    <row r="1446" spans="1:56" ht="26.25" customHeight="1">
      <c r="A1446" s="399"/>
      <c r="B1446" s="399"/>
      <c r="C1446" s="399"/>
      <c r="D1446" s="399"/>
      <c r="E1446" s="400"/>
      <c r="F1446" s="401"/>
      <c r="G1446" s="752"/>
      <c r="H1446" s="400"/>
      <c r="I1446" s="400"/>
      <c r="J1446" s="400"/>
      <c r="K1446" s="400"/>
      <c r="L1446" s="400"/>
      <c r="M1446" s="400"/>
      <c r="N1446" s="400"/>
      <c r="O1446" s="400"/>
      <c r="P1446" s="400"/>
      <c r="Q1446" s="400"/>
      <c r="R1446" s="400"/>
      <c r="S1446" s="400"/>
      <c r="T1446" s="400"/>
      <c r="U1446" s="400"/>
      <c r="V1446" s="400"/>
      <c r="W1446" s="400"/>
      <c r="X1446" s="400"/>
      <c r="Y1446" s="400"/>
      <c r="Z1446" s="400"/>
      <c r="AA1446" s="400"/>
      <c r="AB1446" s="400"/>
      <c r="AC1446" s="400"/>
      <c r="AD1446" s="400"/>
      <c r="AE1446" s="400"/>
      <c r="AF1446" s="400"/>
      <c r="AG1446" s="400"/>
      <c r="AH1446" s="400"/>
      <c r="AI1446" s="400"/>
      <c r="AJ1446" s="400"/>
      <c r="AK1446" s="400"/>
      <c r="AL1446" s="400"/>
      <c r="AM1446" s="400"/>
      <c r="AN1446" s="402"/>
      <c r="AO1446" s="402"/>
      <c r="AP1446" s="368" t="s">
        <v>11249</v>
      </c>
      <c r="AQ1446" s="446"/>
      <c r="AR1446" s="447"/>
      <c r="AS1446" s="404"/>
      <c r="AT1446" s="404"/>
      <c r="AU1446" s="404"/>
      <c r="AV1446" s="404"/>
      <c r="AW1446" s="404"/>
      <c r="AX1446" s="404"/>
      <c r="AY1446" s="404"/>
      <c r="AZ1446" s="404"/>
      <c r="BA1446" s="404"/>
      <c r="BB1446" s="404"/>
      <c r="BC1446" s="404"/>
      <c r="BD1446" s="404"/>
    </row>
    <row r="1447" spans="1:56" ht="26.25" customHeight="1">
      <c r="A1447" s="399"/>
      <c r="B1447" s="399"/>
      <c r="C1447" s="399"/>
      <c r="D1447" s="399"/>
      <c r="E1447" s="400"/>
      <c r="F1447" s="401"/>
      <c r="G1447" s="752"/>
      <c r="H1447" s="400"/>
      <c r="I1447" s="400"/>
      <c r="J1447" s="400"/>
      <c r="K1447" s="400"/>
      <c r="L1447" s="400"/>
      <c r="M1447" s="400"/>
      <c r="N1447" s="400"/>
      <c r="O1447" s="400"/>
      <c r="P1447" s="400"/>
      <c r="Q1447" s="400"/>
      <c r="R1447" s="400"/>
      <c r="S1447" s="400"/>
      <c r="T1447" s="400"/>
      <c r="U1447" s="400"/>
      <c r="V1447" s="400"/>
      <c r="W1447" s="400"/>
      <c r="X1447" s="400"/>
      <c r="Y1447" s="400"/>
      <c r="Z1447" s="400"/>
      <c r="AA1447" s="400"/>
      <c r="AB1447" s="400"/>
      <c r="AC1447" s="400"/>
      <c r="AD1447" s="400"/>
      <c r="AE1447" s="400"/>
      <c r="AF1447" s="400"/>
      <c r="AG1447" s="400"/>
      <c r="AH1447" s="400"/>
      <c r="AI1447" s="400"/>
      <c r="AJ1447" s="400"/>
      <c r="AK1447" s="400"/>
      <c r="AL1447" s="400"/>
      <c r="AM1447" s="400"/>
      <c r="AN1447" s="402"/>
      <c r="AO1447" s="402"/>
      <c r="AP1447" s="368" t="s">
        <v>11249</v>
      </c>
      <c r="AQ1447" s="446"/>
      <c r="AR1447" s="447"/>
      <c r="AS1447" s="404"/>
      <c r="AT1447" s="404"/>
      <c r="AU1447" s="404"/>
      <c r="AV1447" s="404"/>
      <c r="AW1447" s="404"/>
      <c r="AX1447" s="404"/>
      <c r="AY1447" s="404"/>
      <c r="AZ1447" s="404"/>
      <c r="BA1447" s="404"/>
      <c r="BB1447" s="404"/>
      <c r="BC1447" s="404"/>
      <c r="BD1447" s="404"/>
    </row>
    <row r="1448" spans="1:56" ht="26.25" customHeight="1">
      <c r="A1448" s="399"/>
      <c r="B1448" s="399"/>
      <c r="C1448" s="399"/>
      <c r="D1448" s="399"/>
      <c r="E1448" s="400"/>
      <c r="F1448" s="401"/>
      <c r="G1448" s="752"/>
      <c r="H1448" s="400"/>
      <c r="I1448" s="400"/>
      <c r="J1448" s="400"/>
      <c r="K1448" s="400"/>
      <c r="L1448" s="400"/>
      <c r="M1448" s="400"/>
      <c r="N1448" s="400"/>
      <c r="O1448" s="400"/>
      <c r="P1448" s="400"/>
      <c r="Q1448" s="400"/>
      <c r="R1448" s="400"/>
      <c r="S1448" s="400"/>
      <c r="T1448" s="400"/>
      <c r="U1448" s="400"/>
      <c r="V1448" s="400"/>
      <c r="W1448" s="400"/>
      <c r="X1448" s="400"/>
      <c r="Y1448" s="400"/>
      <c r="Z1448" s="400"/>
      <c r="AA1448" s="400"/>
      <c r="AB1448" s="400"/>
      <c r="AC1448" s="400"/>
      <c r="AD1448" s="400"/>
      <c r="AE1448" s="400"/>
      <c r="AF1448" s="400"/>
      <c r="AG1448" s="400"/>
      <c r="AH1448" s="400"/>
      <c r="AI1448" s="400"/>
      <c r="AJ1448" s="400"/>
      <c r="AK1448" s="400"/>
      <c r="AL1448" s="400"/>
      <c r="AM1448" s="400"/>
      <c r="AN1448" s="402"/>
      <c r="AO1448" s="402"/>
      <c r="AP1448" s="368" t="s">
        <v>11249</v>
      </c>
      <c r="AQ1448" s="446"/>
      <c r="AR1448" s="447"/>
      <c r="AS1448" s="404"/>
      <c r="AT1448" s="404"/>
      <c r="AU1448" s="404"/>
      <c r="AV1448" s="404"/>
      <c r="AW1448" s="404"/>
      <c r="AX1448" s="404"/>
      <c r="AY1448" s="404"/>
      <c r="AZ1448" s="404"/>
      <c r="BA1448" s="404"/>
      <c r="BB1448" s="404"/>
      <c r="BC1448" s="404"/>
      <c r="BD1448" s="404"/>
    </row>
    <row r="1449" spans="1:56" ht="26.25" customHeight="1">
      <c r="A1449" s="399"/>
      <c r="B1449" s="399"/>
      <c r="C1449" s="399"/>
      <c r="D1449" s="399"/>
      <c r="E1449" s="400"/>
      <c r="F1449" s="401"/>
      <c r="G1449" s="752"/>
      <c r="H1449" s="400"/>
      <c r="I1449" s="400"/>
      <c r="J1449" s="400"/>
      <c r="K1449" s="400"/>
      <c r="L1449" s="400"/>
      <c r="M1449" s="400"/>
      <c r="N1449" s="400"/>
      <c r="O1449" s="400"/>
      <c r="P1449" s="400"/>
      <c r="Q1449" s="400"/>
      <c r="R1449" s="400"/>
      <c r="S1449" s="400"/>
      <c r="T1449" s="400"/>
      <c r="U1449" s="400"/>
      <c r="V1449" s="400"/>
      <c r="W1449" s="400"/>
      <c r="X1449" s="400"/>
      <c r="Y1449" s="400"/>
      <c r="Z1449" s="400"/>
      <c r="AA1449" s="400"/>
      <c r="AB1449" s="400"/>
      <c r="AC1449" s="400"/>
      <c r="AD1449" s="400"/>
      <c r="AE1449" s="400"/>
      <c r="AF1449" s="400"/>
      <c r="AG1449" s="400"/>
      <c r="AH1449" s="400"/>
      <c r="AI1449" s="400"/>
      <c r="AJ1449" s="400"/>
      <c r="AK1449" s="400"/>
      <c r="AL1449" s="400"/>
      <c r="AM1449" s="400"/>
      <c r="AN1449" s="402"/>
      <c r="AO1449" s="402"/>
      <c r="AP1449" s="368" t="s">
        <v>11249</v>
      </c>
      <c r="AQ1449" s="446"/>
      <c r="AR1449" s="447"/>
      <c r="AS1449" s="404"/>
      <c r="AT1449" s="404"/>
      <c r="AU1449" s="404"/>
      <c r="AV1449" s="404"/>
      <c r="AW1449" s="404"/>
      <c r="AX1449" s="404"/>
      <c r="AY1449" s="404"/>
      <c r="AZ1449" s="404"/>
      <c r="BA1449" s="404"/>
      <c r="BB1449" s="404"/>
      <c r="BC1449" s="404"/>
      <c r="BD1449" s="404"/>
    </row>
    <row r="1450" spans="1:56" ht="26.25" customHeight="1">
      <c r="A1450" s="399"/>
      <c r="B1450" s="399"/>
      <c r="C1450" s="399"/>
      <c r="D1450" s="399"/>
      <c r="E1450" s="400"/>
      <c r="F1450" s="401"/>
      <c r="G1450" s="752"/>
      <c r="H1450" s="400"/>
      <c r="I1450" s="400"/>
      <c r="J1450" s="400"/>
      <c r="K1450" s="400"/>
      <c r="L1450" s="400"/>
      <c r="M1450" s="400"/>
      <c r="N1450" s="400"/>
      <c r="O1450" s="400"/>
      <c r="P1450" s="400"/>
      <c r="Q1450" s="400"/>
      <c r="R1450" s="400"/>
      <c r="S1450" s="400"/>
      <c r="T1450" s="400"/>
      <c r="U1450" s="400"/>
      <c r="V1450" s="400"/>
      <c r="W1450" s="400"/>
      <c r="X1450" s="400"/>
      <c r="Y1450" s="400"/>
      <c r="Z1450" s="400"/>
      <c r="AA1450" s="400"/>
      <c r="AB1450" s="400"/>
      <c r="AC1450" s="400"/>
      <c r="AD1450" s="400"/>
      <c r="AE1450" s="400"/>
      <c r="AF1450" s="400"/>
      <c r="AG1450" s="400"/>
      <c r="AH1450" s="400"/>
      <c r="AI1450" s="400"/>
      <c r="AJ1450" s="400"/>
      <c r="AK1450" s="400"/>
      <c r="AL1450" s="400"/>
      <c r="AM1450" s="400"/>
      <c r="AN1450" s="402"/>
      <c r="AO1450" s="402"/>
      <c r="AP1450" s="368" t="s">
        <v>11249</v>
      </c>
      <c r="AQ1450" s="446"/>
      <c r="AR1450" s="447"/>
      <c r="AS1450" s="404"/>
      <c r="AT1450" s="404"/>
      <c r="AU1450" s="404"/>
      <c r="AV1450" s="404"/>
      <c r="AW1450" s="404"/>
      <c r="AX1450" s="404"/>
      <c r="AY1450" s="404"/>
      <c r="AZ1450" s="404"/>
      <c r="BA1450" s="404"/>
      <c r="BB1450" s="404"/>
      <c r="BC1450" s="404"/>
      <c r="BD1450" s="404"/>
    </row>
    <row r="1451" spans="1:56" ht="26.25" customHeight="1">
      <c r="A1451" s="399"/>
      <c r="B1451" s="399"/>
      <c r="C1451" s="399"/>
      <c r="D1451" s="399"/>
      <c r="E1451" s="400"/>
      <c r="F1451" s="401"/>
      <c r="G1451" s="752"/>
      <c r="H1451" s="400"/>
      <c r="I1451" s="400"/>
      <c r="J1451" s="400"/>
      <c r="K1451" s="400"/>
      <c r="L1451" s="400"/>
      <c r="M1451" s="400"/>
      <c r="N1451" s="400"/>
      <c r="O1451" s="400"/>
      <c r="P1451" s="400"/>
      <c r="Q1451" s="400"/>
      <c r="R1451" s="400"/>
      <c r="S1451" s="400"/>
      <c r="T1451" s="400"/>
      <c r="U1451" s="400"/>
      <c r="V1451" s="400"/>
      <c r="W1451" s="400"/>
      <c r="X1451" s="400"/>
      <c r="Y1451" s="400"/>
      <c r="Z1451" s="400"/>
      <c r="AA1451" s="400"/>
      <c r="AB1451" s="400"/>
      <c r="AC1451" s="400"/>
      <c r="AD1451" s="400"/>
      <c r="AE1451" s="400"/>
      <c r="AF1451" s="400"/>
      <c r="AG1451" s="400"/>
      <c r="AH1451" s="400"/>
      <c r="AI1451" s="400"/>
      <c r="AJ1451" s="400"/>
      <c r="AK1451" s="400"/>
      <c r="AL1451" s="400"/>
      <c r="AM1451" s="400"/>
      <c r="AN1451" s="402"/>
      <c r="AO1451" s="402"/>
      <c r="AP1451" s="368" t="s">
        <v>11249</v>
      </c>
      <c r="AQ1451" s="446"/>
      <c r="AR1451" s="447"/>
      <c r="AS1451" s="404"/>
      <c r="AT1451" s="404"/>
      <c r="AU1451" s="404"/>
      <c r="AV1451" s="404"/>
      <c r="AW1451" s="404"/>
      <c r="AX1451" s="404"/>
      <c r="AY1451" s="404"/>
      <c r="AZ1451" s="404"/>
      <c r="BA1451" s="404"/>
      <c r="BB1451" s="404"/>
      <c r="BC1451" s="404"/>
      <c r="BD1451" s="404"/>
    </row>
    <row r="1452" spans="1:56" ht="26.25" customHeight="1">
      <c r="A1452" s="399"/>
      <c r="B1452" s="399"/>
      <c r="C1452" s="399"/>
      <c r="D1452" s="399"/>
      <c r="E1452" s="400"/>
      <c r="F1452" s="401"/>
      <c r="G1452" s="752"/>
      <c r="H1452" s="400"/>
      <c r="I1452" s="400"/>
      <c r="J1452" s="400"/>
      <c r="K1452" s="400"/>
      <c r="L1452" s="400"/>
      <c r="M1452" s="400"/>
      <c r="N1452" s="400"/>
      <c r="O1452" s="400"/>
      <c r="P1452" s="400"/>
      <c r="Q1452" s="400"/>
      <c r="R1452" s="400"/>
      <c r="S1452" s="400"/>
      <c r="T1452" s="400"/>
      <c r="U1452" s="400"/>
      <c r="V1452" s="400"/>
      <c r="W1452" s="400"/>
      <c r="X1452" s="400"/>
      <c r="Y1452" s="400"/>
      <c r="Z1452" s="400"/>
      <c r="AA1452" s="400"/>
      <c r="AB1452" s="400"/>
      <c r="AC1452" s="400"/>
      <c r="AD1452" s="400"/>
      <c r="AE1452" s="400"/>
      <c r="AF1452" s="400"/>
      <c r="AG1452" s="400"/>
      <c r="AH1452" s="400"/>
      <c r="AI1452" s="400"/>
      <c r="AJ1452" s="400"/>
      <c r="AK1452" s="400"/>
      <c r="AL1452" s="400"/>
      <c r="AM1452" s="400"/>
      <c r="AN1452" s="402"/>
      <c r="AO1452" s="402"/>
      <c r="AP1452" s="368" t="s">
        <v>11249</v>
      </c>
      <c r="AQ1452" s="446"/>
      <c r="AR1452" s="447"/>
      <c r="AS1452" s="404"/>
      <c r="AT1452" s="404"/>
      <c r="AU1452" s="404"/>
      <c r="AV1452" s="404"/>
      <c r="AW1452" s="404"/>
      <c r="AX1452" s="404"/>
      <c r="AY1452" s="404"/>
      <c r="AZ1452" s="404"/>
      <c r="BA1452" s="404"/>
      <c r="BB1452" s="404"/>
      <c r="BC1452" s="404"/>
      <c r="BD1452" s="404"/>
    </row>
    <row r="1453" spans="1:56" ht="26.25" customHeight="1">
      <c r="A1453" s="399"/>
      <c r="B1453" s="399"/>
      <c r="C1453" s="399"/>
      <c r="D1453" s="399"/>
      <c r="E1453" s="400"/>
      <c r="F1453" s="401"/>
      <c r="G1453" s="752"/>
      <c r="H1453" s="400"/>
      <c r="I1453" s="400"/>
      <c r="J1453" s="400"/>
      <c r="K1453" s="400"/>
      <c r="L1453" s="400"/>
      <c r="M1453" s="400"/>
      <c r="N1453" s="400"/>
      <c r="O1453" s="400"/>
      <c r="P1453" s="400"/>
      <c r="Q1453" s="400"/>
      <c r="R1453" s="400"/>
      <c r="S1453" s="400"/>
      <c r="T1453" s="400"/>
      <c r="U1453" s="400"/>
      <c r="V1453" s="400"/>
      <c r="W1453" s="400"/>
      <c r="X1453" s="400"/>
      <c r="Y1453" s="400"/>
      <c r="Z1453" s="400"/>
      <c r="AA1453" s="400"/>
      <c r="AB1453" s="400"/>
      <c r="AC1453" s="400"/>
      <c r="AD1453" s="400"/>
      <c r="AE1453" s="400"/>
      <c r="AF1453" s="400"/>
      <c r="AG1453" s="400"/>
      <c r="AH1453" s="400"/>
      <c r="AI1453" s="400"/>
      <c r="AJ1453" s="400"/>
      <c r="AK1453" s="400"/>
      <c r="AL1453" s="400"/>
      <c r="AM1453" s="400"/>
      <c r="AN1453" s="402"/>
      <c r="AO1453" s="402"/>
      <c r="AP1453" s="368" t="s">
        <v>11249</v>
      </c>
      <c r="AQ1453" s="446"/>
      <c r="AR1453" s="447"/>
      <c r="AS1453" s="404"/>
      <c r="AT1453" s="404"/>
      <c r="AU1453" s="404"/>
      <c r="AV1453" s="404"/>
      <c r="AW1453" s="404"/>
      <c r="AX1453" s="404"/>
      <c r="AY1453" s="404"/>
      <c r="AZ1453" s="404"/>
      <c r="BA1453" s="404"/>
      <c r="BB1453" s="404"/>
      <c r="BC1453" s="404"/>
      <c r="BD1453" s="404"/>
    </row>
    <row r="1454" spans="1:56" ht="26.25" customHeight="1">
      <c r="A1454" s="399"/>
      <c r="B1454" s="399"/>
      <c r="C1454" s="399"/>
      <c r="D1454" s="399"/>
      <c r="E1454" s="400"/>
      <c r="F1454" s="401"/>
      <c r="G1454" s="752"/>
      <c r="H1454" s="400"/>
      <c r="I1454" s="400"/>
      <c r="J1454" s="400"/>
      <c r="K1454" s="400"/>
      <c r="L1454" s="400"/>
      <c r="M1454" s="400"/>
      <c r="N1454" s="400"/>
      <c r="O1454" s="400"/>
      <c r="P1454" s="400"/>
      <c r="Q1454" s="400"/>
      <c r="R1454" s="400"/>
      <c r="S1454" s="400"/>
      <c r="T1454" s="400"/>
      <c r="U1454" s="400"/>
      <c r="V1454" s="400"/>
      <c r="W1454" s="400"/>
      <c r="X1454" s="400"/>
      <c r="Y1454" s="400"/>
      <c r="Z1454" s="400"/>
      <c r="AA1454" s="400"/>
      <c r="AB1454" s="400"/>
      <c r="AC1454" s="400"/>
      <c r="AD1454" s="400"/>
      <c r="AE1454" s="400"/>
      <c r="AF1454" s="400"/>
      <c r="AG1454" s="400"/>
      <c r="AH1454" s="400"/>
      <c r="AI1454" s="400"/>
      <c r="AJ1454" s="400"/>
      <c r="AK1454" s="400"/>
      <c r="AL1454" s="400"/>
      <c r="AM1454" s="400"/>
      <c r="AN1454" s="402"/>
      <c r="AO1454" s="402"/>
      <c r="AP1454" s="368" t="s">
        <v>11249</v>
      </c>
      <c r="AQ1454" s="446"/>
      <c r="AR1454" s="447"/>
      <c r="AS1454" s="404"/>
      <c r="AT1454" s="404"/>
      <c r="AU1454" s="404"/>
      <c r="AV1454" s="404"/>
      <c r="AW1454" s="404"/>
      <c r="AX1454" s="404"/>
      <c r="AY1454" s="404"/>
      <c r="AZ1454" s="404"/>
      <c r="BA1454" s="404"/>
      <c r="BB1454" s="404"/>
      <c r="BC1454" s="404"/>
      <c r="BD1454" s="404"/>
    </row>
    <row r="1455" spans="1:56" ht="26.25" customHeight="1">
      <c r="A1455" s="399"/>
      <c r="B1455" s="399"/>
      <c r="C1455" s="399"/>
      <c r="D1455" s="399"/>
      <c r="E1455" s="400"/>
      <c r="F1455" s="401"/>
      <c r="G1455" s="752"/>
      <c r="H1455" s="400"/>
      <c r="I1455" s="400"/>
      <c r="J1455" s="400"/>
      <c r="K1455" s="400"/>
      <c r="L1455" s="400"/>
      <c r="M1455" s="400"/>
      <c r="N1455" s="400"/>
      <c r="O1455" s="400"/>
      <c r="P1455" s="400"/>
      <c r="Q1455" s="400"/>
      <c r="R1455" s="400"/>
      <c r="S1455" s="400"/>
      <c r="T1455" s="400"/>
      <c r="U1455" s="400"/>
      <c r="V1455" s="400"/>
      <c r="W1455" s="400"/>
      <c r="X1455" s="400"/>
      <c r="Y1455" s="400"/>
      <c r="Z1455" s="400"/>
      <c r="AA1455" s="400"/>
      <c r="AB1455" s="400"/>
      <c r="AC1455" s="400"/>
      <c r="AD1455" s="400"/>
      <c r="AE1455" s="400"/>
      <c r="AF1455" s="400"/>
      <c r="AG1455" s="400"/>
      <c r="AH1455" s="400"/>
      <c r="AI1455" s="400"/>
      <c r="AJ1455" s="400"/>
      <c r="AK1455" s="400"/>
      <c r="AL1455" s="400"/>
      <c r="AM1455" s="400"/>
      <c r="AN1455" s="402"/>
      <c r="AO1455" s="402"/>
      <c r="AP1455" s="368" t="s">
        <v>11249</v>
      </c>
      <c r="AQ1455" s="446"/>
      <c r="AR1455" s="447"/>
      <c r="AS1455" s="404"/>
      <c r="AT1455" s="404"/>
      <c r="AU1455" s="404"/>
      <c r="AV1455" s="404"/>
      <c r="AW1455" s="404"/>
      <c r="AX1455" s="404"/>
      <c r="AY1455" s="404"/>
      <c r="AZ1455" s="404"/>
      <c r="BA1455" s="404"/>
      <c r="BB1455" s="404"/>
      <c r="BC1455" s="404"/>
      <c r="BD1455" s="404"/>
    </row>
    <row r="1456" spans="1:56" ht="26.25" customHeight="1">
      <c r="A1456" s="399"/>
      <c r="B1456" s="399"/>
      <c r="C1456" s="399"/>
      <c r="D1456" s="399"/>
      <c r="E1456" s="400"/>
      <c r="F1456" s="401"/>
      <c r="G1456" s="752"/>
      <c r="H1456" s="400"/>
      <c r="I1456" s="400"/>
      <c r="J1456" s="400"/>
      <c r="K1456" s="400"/>
      <c r="L1456" s="400"/>
      <c r="M1456" s="400"/>
      <c r="N1456" s="400"/>
      <c r="O1456" s="400"/>
      <c r="P1456" s="400"/>
      <c r="Q1456" s="400"/>
      <c r="R1456" s="400"/>
      <c r="S1456" s="400"/>
      <c r="T1456" s="400"/>
      <c r="U1456" s="400"/>
      <c r="V1456" s="400"/>
      <c r="W1456" s="400"/>
      <c r="X1456" s="400"/>
      <c r="Y1456" s="400"/>
      <c r="Z1456" s="400"/>
      <c r="AA1456" s="400"/>
      <c r="AB1456" s="400"/>
      <c r="AC1456" s="400"/>
      <c r="AD1456" s="400"/>
      <c r="AE1456" s="400"/>
      <c r="AF1456" s="400"/>
      <c r="AG1456" s="400"/>
      <c r="AH1456" s="400"/>
      <c r="AI1456" s="400"/>
      <c r="AJ1456" s="400"/>
      <c r="AK1456" s="400"/>
      <c r="AL1456" s="400"/>
      <c r="AM1456" s="400"/>
      <c r="AN1456" s="402"/>
      <c r="AO1456" s="402"/>
      <c r="AP1456" s="368" t="s">
        <v>11249</v>
      </c>
      <c r="AQ1456" s="446"/>
      <c r="AR1456" s="447"/>
      <c r="AS1456" s="404"/>
      <c r="AT1456" s="404"/>
      <c r="AU1456" s="404"/>
      <c r="AV1456" s="404"/>
      <c r="AW1456" s="404"/>
      <c r="AX1456" s="404"/>
      <c r="AY1456" s="404"/>
      <c r="AZ1456" s="404"/>
      <c r="BA1456" s="404"/>
      <c r="BB1456" s="404"/>
      <c r="BC1456" s="404"/>
      <c r="BD1456" s="404"/>
    </row>
    <row r="1457" spans="1:56" ht="26.25" customHeight="1">
      <c r="A1457" s="399"/>
      <c r="B1457" s="399"/>
      <c r="C1457" s="399"/>
      <c r="D1457" s="399"/>
      <c r="E1457" s="400"/>
      <c r="F1457" s="401"/>
      <c r="G1457" s="752"/>
      <c r="H1457" s="400"/>
      <c r="I1457" s="400"/>
      <c r="J1457" s="400"/>
      <c r="K1457" s="400"/>
      <c r="L1457" s="400"/>
      <c r="M1457" s="400"/>
      <c r="N1457" s="400"/>
      <c r="O1457" s="400"/>
      <c r="P1457" s="400"/>
      <c r="Q1457" s="400"/>
      <c r="R1457" s="400"/>
      <c r="S1457" s="400"/>
      <c r="T1457" s="400"/>
      <c r="U1457" s="400"/>
      <c r="V1457" s="400"/>
      <c r="W1457" s="400"/>
      <c r="X1457" s="400"/>
      <c r="Y1457" s="400"/>
      <c r="Z1457" s="400"/>
      <c r="AA1457" s="400"/>
      <c r="AB1457" s="400"/>
      <c r="AC1457" s="400"/>
      <c r="AD1457" s="400"/>
      <c r="AE1457" s="400"/>
      <c r="AF1457" s="400"/>
      <c r="AG1457" s="400"/>
      <c r="AH1457" s="400"/>
      <c r="AI1457" s="400"/>
      <c r="AJ1457" s="400"/>
      <c r="AK1457" s="400"/>
      <c r="AL1457" s="400"/>
      <c r="AM1457" s="400"/>
      <c r="AN1457" s="402"/>
      <c r="AO1457" s="402"/>
      <c r="AP1457" s="368" t="s">
        <v>11249</v>
      </c>
      <c r="AQ1457" s="446"/>
      <c r="AR1457" s="447"/>
      <c r="AS1457" s="404"/>
      <c r="AT1457" s="404"/>
      <c r="AU1457" s="404"/>
      <c r="AV1457" s="404"/>
      <c r="AW1457" s="404"/>
      <c r="AX1457" s="404"/>
      <c r="AY1457" s="404"/>
      <c r="AZ1457" s="404"/>
      <c r="BA1457" s="404"/>
      <c r="BB1457" s="404"/>
      <c r="BC1457" s="404"/>
      <c r="BD1457" s="404"/>
    </row>
    <row r="1458" spans="1:56" ht="26.25" customHeight="1">
      <c r="A1458" s="399"/>
      <c r="B1458" s="399"/>
      <c r="C1458" s="399"/>
      <c r="D1458" s="399"/>
      <c r="E1458" s="400"/>
      <c r="F1458" s="401"/>
      <c r="G1458" s="752"/>
      <c r="H1458" s="400"/>
      <c r="I1458" s="400"/>
      <c r="J1458" s="400"/>
      <c r="K1458" s="400"/>
      <c r="L1458" s="400"/>
      <c r="M1458" s="400"/>
      <c r="N1458" s="400"/>
      <c r="O1458" s="400"/>
      <c r="P1458" s="400"/>
      <c r="Q1458" s="400"/>
      <c r="R1458" s="400"/>
      <c r="S1458" s="400"/>
      <c r="T1458" s="400"/>
      <c r="U1458" s="400"/>
      <c r="V1458" s="400"/>
      <c r="W1458" s="400"/>
      <c r="X1458" s="400"/>
      <c r="Y1458" s="400"/>
      <c r="Z1458" s="400"/>
      <c r="AA1458" s="400"/>
      <c r="AB1458" s="400"/>
      <c r="AC1458" s="400"/>
      <c r="AD1458" s="400"/>
      <c r="AE1458" s="400"/>
      <c r="AF1458" s="400"/>
      <c r="AG1458" s="400"/>
      <c r="AH1458" s="400"/>
      <c r="AI1458" s="400"/>
      <c r="AJ1458" s="400"/>
      <c r="AK1458" s="400"/>
      <c r="AL1458" s="400"/>
      <c r="AM1458" s="400"/>
      <c r="AN1458" s="402"/>
      <c r="AO1458" s="402"/>
      <c r="AP1458" s="368" t="s">
        <v>11249</v>
      </c>
      <c r="AQ1458" s="446"/>
      <c r="AR1458" s="447"/>
      <c r="AS1458" s="404"/>
      <c r="AT1458" s="404"/>
      <c r="AU1458" s="404"/>
      <c r="AV1458" s="404"/>
      <c r="AW1458" s="404"/>
      <c r="AX1458" s="404"/>
      <c r="AY1458" s="404"/>
      <c r="AZ1458" s="404"/>
      <c r="BA1458" s="404"/>
      <c r="BB1458" s="404"/>
      <c r="BC1458" s="404"/>
      <c r="BD1458" s="404"/>
    </row>
    <row r="1459" spans="1:56" ht="26.25" customHeight="1">
      <c r="A1459" s="399"/>
      <c r="B1459" s="399"/>
      <c r="C1459" s="399"/>
      <c r="D1459" s="399"/>
      <c r="E1459" s="400"/>
      <c r="F1459" s="401"/>
      <c r="G1459" s="752"/>
      <c r="H1459" s="400"/>
      <c r="I1459" s="400"/>
      <c r="J1459" s="400"/>
      <c r="K1459" s="400"/>
      <c r="L1459" s="400"/>
      <c r="M1459" s="400"/>
      <c r="N1459" s="400"/>
      <c r="O1459" s="400"/>
      <c r="P1459" s="400"/>
      <c r="Q1459" s="400"/>
      <c r="R1459" s="400"/>
      <c r="S1459" s="400"/>
      <c r="T1459" s="400"/>
      <c r="U1459" s="400"/>
      <c r="V1459" s="400"/>
      <c r="W1459" s="400"/>
      <c r="X1459" s="400"/>
      <c r="Y1459" s="400"/>
      <c r="Z1459" s="400"/>
      <c r="AA1459" s="400"/>
      <c r="AB1459" s="400"/>
      <c r="AC1459" s="400"/>
      <c r="AD1459" s="400"/>
      <c r="AE1459" s="400"/>
      <c r="AF1459" s="400"/>
      <c r="AG1459" s="400"/>
      <c r="AH1459" s="400"/>
      <c r="AI1459" s="400"/>
      <c r="AJ1459" s="400"/>
      <c r="AK1459" s="400"/>
      <c r="AL1459" s="400"/>
      <c r="AM1459" s="400"/>
      <c r="AN1459" s="402"/>
      <c r="AO1459" s="402"/>
      <c r="AP1459" s="368" t="s">
        <v>11249</v>
      </c>
      <c r="AQ1459" s="446"/>
      <c r="AR1459" s="447"/>
      <c r="AS1459" s="404"/>
      <c r="AT1459" s="404"/>
      <c r="AU1459" s="404"/>
      <c r="AV1459" s="404"/>
      <c r="AW1459" s="404"/>
      <c r="AX1459" s="404"/>
      <c r="AY1459" s="404"/>
      <c r="AZ1459" s="404"/>
      <c r="BA1459" s="404"/>
      <c r="BB1459" s="404"/>
      <c r="BC1459" s="404"/>
      <c r="BD1459" s="404"/>
    </row>
    <row r="1460" spans="1:56" ht="26.25" customHeight="1">
      <c r="A1460" s="399"/>
      <c r="B1460" s="399"/>
      <c r="C1460" s="399"/>
      <c r="D1460" s="399"/>
      <c r="E1460" s="400"/>
      <c r="F1460" s="401"/>
      <c r="G1460" s="752"/>
      <c r="H1460" s="400"/>
      <c r="I1460" s="400"/>
      <c r="J1460" s="400"/>
      <c r="K1460" s="400"/>
      <c r="L1460" s="400"/>
      <c r="M1460" s="400"/>
      <c r="N1460" s="400"/>
      <c r="O1460" s="400"/>
      <c r="P1460" s="400"/>
      <c r="Q1460" s="400"/>
      <c r="R1460" s="400"/>
      <c r="S1460" s="400"/>
      <c r="T1460" s="400"/>
      <c r="U1460" s="400"/>
      <c r="V1460" s="400"/>
      <c r="W1460" s="400"/>
      <c r="X1460" s="400"/>
      <c r="Y1460" s="400"/>
      <c r="Z1460" s="400"/>
      <c r="AA1460" s="400"/>
      <c r="AB1460" s="400"/>
      <c r="AC1460" s="400"/>
      <c r="AD1460" s="400"/>
      <c r="AE1460" s="400"/>
      <c r="AF1460" s="400"/>
      <c r="AG1460" s="400"/>
      <c r="AH1460" s="400"/>
      <c r="AI1460" s="400"/>
      <c r="AJ1460" s="400"/>
      <c r="AK1460" s="400"/>
      <c r="AL1460" s="400"/>
      <c r="AM1460" s="400"/>
      <c r="AN1460" s="402"/>
      <c r="AO1460" s="402"/>
      <c r="AP1460" s="368" t="s">
        <v>11249</v>
      </c>
      <c r="AQ1460" s="446"/>
      <c r="AR1460" s="447"/>
      <c r="AS1460" s="404"/>
      <c r="AT1460" s="404"/>
      <c r="AU1460" s="404"/>
      <c r="AV1460" s="404"/>
      <c r="AW1460" s="404"/>
      <c r="AX1460" s="404"/>
      <c r="AY1460" s="404"/>
      <c r="AZ1460" s="404"/>
      <c r="BA1460" s="404"/>
      <c r="BB1460" s="404"/>
      <c r="BC1460" s="404"/>
      <c r="BD1460" s="404"/>
    </row>
    <row r="1461" spans="1:56" ht="26.25" customHeight="1">
      <c r="A1461" s="399"/>
      <c r="B1461" s="399"/>
      <c r="C1461" s="399"/>
      <c r="D1461" s="399"/>
      <c r="E1461" s="400"/>
      <c r="F1461" s="401"/>
      <c r="G1461" s="752"/>
      <c r="H1461" s="400"/>
      <c r="I1461" s="400"/>
      <c r="J1461" s="400"/>
      <c r="K1461" s="400"/>
      <c r="L1461" s="400"/>
      <c r="M1461" s="400"/>
      <c r="N1461" s="400"/>
      <c r="O1461" s="400"/>
      <c r="P1461" s="400"/>
      <c r="Q1461" s="400"/>
      <c r="R1461" s="400"/>
      <c r="S1461" s="400"/>
      <c r="T1461" s="400"/>
      <c r="U1461" s="400"/>
      <c r="V1461" s="400"/>
      <c r="W1461" s="400"/>
      <c r="X1461" s="400"/>
      <c r="Y1461" s="400"/>
      <c r="Z1461" s="400"/>
      <c r="AA1461" s="400"/>
      <c r="AB1461" s="400"/>
      <c r="AC1461" s="400"/>
      <c r="AD1461" s="400"/>
      <c r="AE1461" s="400"/>
      <c r="AF1461" s="400"/>
      <c r="AG1461" s="400"/>
      <c r="AH1461" s="400"/>
      <c r="AI1461" s="400"/>
      <c r="AJ1461" s="400"/>
      <c r="AK1461" s="400"/>
      <c r="AL1461" s="400"/>
      <c r="AM1461" s="400"/>
      <c r="AN1461" s="402"/>
      <c r="AO1461" s="402"/>
      <c r="AP1461" s="368" t="s">
        <v>11249</v>
      </c>
      <c r="AQ1461" s="446"/>
      <c r="AR1461" s="447"/>
      <c r="AS1461" s="404"/>
      <c r="AT1461" s="404"/>
      <c r="AU1461" s="404"/>
      <c r="AV1461" s="404"/>
      <c r="AW1461" s="404"/>
      <c r="AX1461" s="404"/>
      <c r="AY1461" s="404"/>
      <c r="AZ1461" s="404"/>
      <c r="BA1461" s="404"/>
      <c r="BB1461" s="404"/>
      <c r="BC1461" s="404"/>
      <c r="BD1461" s="404"/>
    </row>
    <row r="1462" spans="1:56" ht="26.25" customHeight="1">
      <c r="A1462" s="399"/>
      <c r="B1462" s="399"/>
      <c r="C1462" s="399"/>
      <c r="D1462" s="399"/>
      <c r="E1462" s="400"/>
      <c r="F1462" s="401"/>
      <c r="G1462" s="752"/>
      <c r="H1462" s="400"/>
      <c r="I1462" s="400"/>
      <c r="J1462" s="400"/>
      <c r="K1462" s="400"/>
      <c r="L1462" s="400"/>
      <c r="M1462" s="400"/>
      <c r="N1462" s="400"/>
      <c r="O1462" s="400"/>
      <c r="P1462" s="400"/>
      <c r="Q1462" s="400"/>
      <c r="R1462" s="400"/>
      <c r="S1462" s="400"/>
      <c r="T1462" s="400"/>
      <c r="U1462" s="400"/>
      <c r="V1462" s="400"/>
      <c r="W1462" s="400"/>
      <c r="X1462" s="400"/>
      <c r="Y1462" s="400"/>
      <c r="Z1462" s="400"/>
      <c r="AA1462" s="400"/>
      <c r="AB1462" s="400"/>
      <c r="AC1462" s="400"/>
      <c r="AD1462" s="400"/>
      <c r="AE1462" s="400"/>
      <c r="AF1462" s="400"/>
      <c r="AG1462" s="400"/>
      <c r="AH1462" s="400"/>
      <c r="AI1462" s="400"/>
      <c r="AJ1462" s="400"/>
      <c r="AK1462" s="400"/>
      <c r="AL1462" s="400"/>
      <c r="AM1462" s="400"/>
      <c r="AN1462" s="402"/>
      <c r="AO1462" s="402"/>
      <c r="AP1462" s="368" t="s">
        <v>11249</v>
      </c>
      <c r="AQ1462" s="446"/>
      <c r="AR1462" s="447"/>
      <c r="AS1462" s="404"/>
      <c r="AT1462" s="404"/>
      <c r="AU1462" s="404"/>
      <c r="AV1462" s="404"/>
      <c r="AW1462" s="404"/>
      <c r="AX1462" s="404"/>
      <c r="AY1462" s="404"/>
      <c r="AZ1462" s="404"/>
      <c r="BA1462" s="404"/>
      <c r="BB1462" s="404"/>
      <c r="BC1462" s="404"/>
      <c r="BD1462" s="404"/>
    </row>
    <row r="1463" spans="1:56" ht="26.25" customHeight="1">
      <c r="A1463" s="399"/>
      <c r="B1463" s="399"/>
      <c r="C1463" s="399"/>
      <c r="D1463" s="399"/>
      <c r="E1463" s="400"/>
      <c r="F1463" s="401"/>
      <c r="G1463" s="752"/>
      <c r="H1463" s="400"/>
      <c r="I1463" s="400"/>
      <c r="J1463" s="400"/>
      <c r="K1463" s="400"/>
      <c r="L1463" s="400"/>
      <c r="M1463" s="400"/>
      <c r="N1463" s="400"/>
      <c r="O1463" s="400"/>
      <c r="P1463" s="400"/>
      <c r="Q1463" s="400"/>
      <c r="R1463" s="400"/>
      <c r="S1463" s="400"/>
      <c r="T1463" s="400"/>
      <c r="U1463" s="400"/>
      <c r="V1463" s="400"/>
      <c r="W1463" s="400"/>
      <c r="X1463" s="400"/>
      <c r="Y1463" s="400"/>
      <c r="Z1463" s="400"/>
      <c r="AA1463" s="400"/>
      <c r="AB1463" s="400"/>
      <c r="AC1463" s="400"/>
      <c r="AD1463" s="400"/>
      <c r="AE1463" s="400"/>
      <c r="AF1463" s="400"/>
      <c r="AG1463" s="400"/>
      <c r="AH1463" s="400"/>
      <c r="AI1463" s="400"/>
      <c r="AJ1463" s="400"/>
      <c r="AK1463" s="400"/>
      <c r="AL1463" s="400"/>
      <c r="AM1463" s="400"/>
      <c r="AN1463" s="402"/>
      <c r="AO1463" s="402"/>
      <c r="AP1463" s="368" t="s">
        <v>11249</v>
      </c>
      <c r="AQ1463" s="446"/>
      <c r="AR1463" s="447"/>
      <c r="AS1463" s="404"/>
      <c r="AT1463" s="404"/>
      <c r="AU1463" s="404"/>
      <c r="AV1463" s="404"/>
      <c r="AW1463" s="404"/>
      <c r="AX1463" s="404"/>
      <c r="AY1463" s="404"/>
      <c r="AZ1463" s="404"/>
      <c r="BA1463" s="404"/>
      <c r="BB1463" s="404"/>
      <c r="BC1463" s="404"/>
      <c r="BD1463" s="404"/>
    </row>
    <row r="1464" spans="1:56" ht="26.25" customHeight="1">
      <c r="A1464" s="399"/>
      <c r="B1464" s="399"/>
      <c r="C1464" s="399"/>
      <c r="D1464" s="399"/>
      <c r="E1464" s="400"/>
      <c r="F1464" s="401"/>
      <c r="G1464" s="752"/>
      <c r="H1464" s="400"/>
      <c r="I1464" s="400"/>
      <c r="J1464" s="400"/>
      <c r="K1464" s="400"/>
      <c r="L1464" s="400"/>
      <c r="M1464" s="400"/>
      <c r="N1464" s="400"/>
      <c r="O1464" s="400"/>
      <c r="P1464" s="400"/>
      <c r="Q1464" s="400"/>
      <c r="R1464" s="400"/>
      <c r="S1464" s="400"/>
      <c r="T1464" s="400"/>
      <c r="U1464" s="400"/>
      <c r="V1464" s="400"/>
      <c r="W1464" s="400"/>
      <c r="X1464" s="400"/>
      <c r="Y1464" s="400"/>
      <c r="Z1464" s="400"/>
      <c r="AA1464" s="400"/>
      <c r="AB1464" s="400"/>
      <c r="AC1464" s="400"/>
      <c r="AD1464" s="400"/>
      <c r="AE1464" s="400"/>
      <c r="AF1464" s="400"/>
      <c r="AG1464" s="400"/>
      <c r="AH1464" s="400"/>
      <c r="AI1464" s="400"/>
      <c r="AJ1464" s="400"/>
      <c r="AK1464" s="400"/>
      <c r="AL1464" s="400"/>
      <c r="AM1464" s="400"/>
      <c r="AN1464" s="402"/>
      <c r="AO1464" s="402"/>
      <c r="AP1464" s="368" t="s">
        <v>11249</v>
      </c>
      <c r="AQ1464" s="446"/>
      <c r="AR1464" s="447"/>
      <c r="AS1464" s="404"/>
      <c r="AT1464" s="404"/>
      <c r="AU1464" s="404"/>
      <c r="AV1464" s="404"/>
      <c r="AW1464" s="404"/>
      <c r="AX1464" s="404"/>
      <c r="AY1464" s="404"/>
      <c r="AZ1464" s="404"/>
      <c r="BA1464" s="404"/>
      <c r="BB1464" s="404"/>
      <c r="BC1464" s="404"/>
      <c r="BD1464" s="404"/>
    </row>
    <row r="1465" spans="1:56" ht="26.25" customHeight="1">
      <c r="A1465" s="399"/>
      <c r="B1465" s="399"/>
      <c r="C1465" s="399"/>
      <c r="D1465" s="399"/>
      <c r="E1465" s="400"/>
      <c r="F1465" s="401"/>
      <c r="G1465" s="752"/>
      <c r="H1465" s="400"/>
      <c r="I1465" s="400"/>
      <c r="J1465" s="400"/>
      <c r="K1465" s="400"/>
      <c r="L1465" s="400"/>
      <c r="M1465" s="400"/>
      <c r="N1465" s="400"/>
      <c r="O1465" s="400"/>
      <c r="P1465" s="400"/>
      <c r="Q1465" s="400"/>
      <c r="R1465" s="400"/>
      <c r="S1465" s="400"/>
      <c r="T1465" s="400"/>
      <c r="U1465" s="400"/>
      <c r="V1465" s="400"/>
      <c r="W1465" s="400"/>
      <c r="X1465" s="400"/>
      <c r="Y1465" s="400"/>
      <c r="Z1465" s="400"/>
      <c r="AA1465" s="400"/>
      <c r="AB1465" s="400"/>
      <c r="AC1465" s="400"/>
      <c r="AD1465" s="400"/>
      <c r="AE1465" s="400"/>
      <c r="AF1465" s="400"/>
      <c r="AG1465" s="400"/>
      <c r="AH1465" s="400"/>
      <c r="AI1465" s="400"/>
      <c r="AJ1465" s="400"/>
      <c r="AK1465" s="400"/>
      <c r="AL1465" s="400"/>
      <c r="AM1465" s="400"/>
      <c r="AN1465" s="402"/>
      <c r="AO1465" s="402"/>
      <c r="AP1465" s="368" t="s">
        <v>11249</v>
      </c>
      <c r="AQ1465" s="446"/>
      <c r="AR1465" s="447"/>
      <c r="AS1465" s="404"/>
      <c r="AT1465" s="404"/>
      <c r="AU1465" s="404"/>
      <c r="AV1465" s="404"/>
      <c r="AW1465" s="404"/>
      <c r="AX1465" s="404"/>
      <c r="AY1465" s="404"/>
      <c r="AZ1465" s="404"/>
      <c r="BA1465" s="404"/>
      <c r="BB1465" s="404"/>
      <c r="BC1465" s="404"/>
      <c r="BD1465" s="404"/>
    </row>
    <row r="1466" spans="1:56" ht="26.25" customHeight="1">
      <c r="A1466" s="399"/>
      <c r="B1466" s="399"/>
      <c r="C1466" s="399"/>
      <c r="D1466" s="399"/>
      <c r="E1466" s="400"/>
      <c r="F1466" s="401"/>
      <c r="G1466" s="752"/>
      <c r="H1466" s="400"/>
      <c r="I1466" s="400"/>
      <c r="J1466" s="400"/>
      <c r="K1466" s="400"/>
      <c r="L1466" s="400"/>
      <c r="M1466" s="400"/>
      <c r="N1466" s="400"/>
      <c r="O1466" s="400"/>
      <c r="P1466" s="400"/>
      <c r="Q1466" s="400"/>
      <c r="R1466" s="400"/>
      <c r="S1466" s="400"/>
      <c r="T1466" s="400"/>
      <c r="U1466" s="400"/>
      <c r="V1466" s="400"/>
      <c r="W1466" s="400"/>
      <c r="X1466" s="400"/>
      <c r="Y1466" s="400"/>
      <c r="Z1466" s="400"/>
      <c r="AA1466" s="400"/>
      <c r="AB1466" s="400"/>
      <c r="AC1466" s="400"/>
      <c r="AD1466" s="400"/>
      <c r="AE1466" s="400"/>
      <c r="AF1466" s="400"/>
      <c r="AG1466" s="400"/>
      <c r="AH1466" s="400"/>
      <c r="AI1466" s="400"/>
      <c r="AJ1466" s="400"/>
      <c r="AK1466" s="400"/>
      <c r="AL1466" s="400"/>
      <c r="AM1466" s="400"/>
      <c r="AN1466" s="402"/>
      <c r="AO1466" s="402"/>
      <c r="AP1466" s="368" t="s">
        <v>11249</v>
      </c>
      <c r="AQ1466" s="446"/>
      <c r="AR1466" s="447"/>
      <c r="AS1466" s="404"/>
      <c r="AT1466" s="404"/>
      <c r="AU1466" s="404"/>
      <c r="AV1466" s="404"/>
      <c r="AW1466" s="404"/>
      <c r="AX1466" s="404"/>
      <c r="AY1466" s="404"/>
      <c r="AZ1466" s="404"/>
      <c r="BA1466" s="404"/>
      <c r="BB1466" s="404"/>
      <c r="BC1466" s="404"/>
      <c r="BD1466" s="404"/>
    </row>
    <row r="1467" spans="1:56" ht="26.25" customHeight="1">
      <c r="A1467" s="399"/>
      <c r="B1467" s="399"/>
      <c r="C1467" s="399"/>
      <c r="D1467" s="399"/>
      <c r="E1467" s="400"/>
      <c r="F1467" s="401"/>
      <c r="G1467" s="752"/>
      <c r="H1467" s="400"/>
      <c r="I1467" s="400"/>
      <c r="J1467" s="400"/>
      <c r="K1467" s="400"/>
      <c r="L1467" s="400"/>
      <c r="M1467" s="400"/>
      <c r="N1467" s="400"/>
      <c r="O1467" s="400"/>
      <c r="P1467" s="400"/>
      <c r="Q1467" s="400"/>
      <c r="R1467" s="400"/>
      <c r="S1467" s="400"/>
      <c r="T1467" s="400"/>
      <c r="U1467" s="400"/>
      <c r="V1467" s="400"/>
      <c r="W1467" s="400"/>
      <c r="X1467" s="400"/>
      <c r="Y1467" s="400"/>
      <c r="Z1467" s="400"/>
      <c r="AA1467" s="400"/>
      <c r="AB1467" s="400"/>
      <c r="AC1467" s="400"/>
      <c r="AD1467" s="400"/>
      <c r="AE1467" s="400"/>
      <c r="AF1467" s="400"/>
      <c r="AG1467" s="400"/>
      <c r="AH1467" s="400"/>
      <c r="AI1467" s="400"/>
      <c r="AJ1467" s="400"/>
      <c r="AK1467" s="400"/>
      <c r="AL1467" s="400"/>
      <c r="AM1467" s="400"/>
      <c r="AN1467" s="402"/>
      <c r="AO1467" s="402"/>
      <c r="AP1467" s="368" t="s">
        <v>11249</v>
      </c>
      <c r="AQ1467" s="446"/>
      <c r="AR1467" s="447"/>
      <c r="AS1467" s="404"/>
      <c r="AT1467" s="404"/>
      <c r="AU1467" s="404"/>
      <c r="AV1467" s="404"/>
      <c r="AW1467" s="404"/>
      <c r="AX1467" s="404"/>
      <c r="AY1467" s="404"/>
      <c r="AZ1467" s="404"/>
      <c r="BA1467" s="404"/>
      <c r="BB1467" s="404"/>
      <c r="BC1467" s="404"/>
      <c r="BD1467" s="404"/>
    </row>
    <row r="1468" spans="1:56" ht="26.25" customHeight="1">
      <c r="A1468" s="399"/>
      <c r="B1468" s="399"/>
      <c r="C1468" s="399"/>
      <c r="D1468" s="399"/>
      <c r="E1468" s="400"/>
      <c r="F1468" s="401"/>
      <c r="G1468" s="752"/>
      <c r="H1468" s="400"/>
      <c r="I1468" s="400"/>
      <c r="J1468" s="400"/>
      <c r="K1468" s="400"/>
      <c r="L1468" s="400"/>
      <c r="M1468" s="400"/>
      <c r="N1468" s="400"/>
      <c r="O1468" s="400"/>
      <c r="P1468" s="400"/>
      <c r="Q1468" s="400"/>
      <c r="R1468" s="400"/>
      <c r="S1468" s="400"/>
      <c r="T1468" s="400"/>
      <c r="U1468" s="400"/>
      <c r="V1468" s="400"/>
      <c r="W1468" s="400"/>
      <c r="X1468" s="400"/>
      <c r="Y1468" s="400"/>
      <c r="Z1468" s="400"/>
      <c r="AA1468" s="400"/>
      <c r="AB1468" s="400"/>
      <c r="AC1468" s="400"/>
      <c r="AD1468" s="400"/>
      <c r="AE1468" s="400"/>
      <c r="AF1468" s="400"/>
      <c r="AG1468" s="400"/>
      <c r="AH1468" s="400"/>
      <c r="AI1468" s="400"/>
      <c r="AJ1468" s="400"/>
      <c r="AK1468" s="400"/>
      <c r="AL1468" s="400"/>
      <c r="AM1468" s="400"/>
      <c r="AN1468" s="402"/>
      <c r="AO1468" s="402"/>
      <c r="AP1468" s="368" t="s">
        <v>11249</v>
      </c>
      <c r="AQ1468" s="446"/>
      <c r="AR1468" s="447"/>
      <c r="AS1468" s="404"/>
      <c r="AT1468" s="404"/>
      <c r="AU1468" s="404"/>
      <c r="AV1468" s="404"/>
      <c r="AW1468" s="404"/>
      <c r="AX1468" s="404"/>
      <c r="AY1468" s="404"/>
      <c r="AZ1468" s="404"/>
      <c r="BA1468" s="404"/>
      <c r="BB1468" s="404"/>
      <c r="BC1468" s="404"/>
      <c r="BD1468" s="404"/>
    </row>
    <row r="1469" spans="1:56" ht="26.25" customHeight="1">
      <c r="A1469" s="399"/>
      <c r="B1469" s="399"/>
      <c r="C1469" s="399"/>
      <c r="D1469" s="399"/>
      <c r="E1469" s="400"/>
      <c r="F1469" s="401"/>
      <c r="G1469" s="752"/>
      <c r="H1469" s="400"/>
      <c r="I1469" s="400"/>
      <c r="J1469" s="400"/>
      <c r="K1469" s="400"/>
      <c r="L1469" s="400"/>
      <c r="M1469" s="400"/>
      <c r="N1469" s="400"/>
      <c r="O1469" s="400"/>
      <c r="P1469" s="400"/>
      <c r="Q1469" s="400"/>
      <c r="R1469" s="400"/>
      <c r="S1469" s="400"/>
      <c r="T1469" s="400"/>
      <c r="U1469" s="400"/>
      <c r="V1469" s="400"/>
      <c r="W1469" s="400"/>
      <c r="X1469" s="400"/>
      <c r="Y1469" s="400"/>
      <c r="Z1469" s="400"/>
      <c r="AA1469" s="400"/>
      <c r="AB1469" s="400"/>
      <c r="AC1469" s="400"/>
      <c r="AD1469" s="400"/>
      <c r="AE1469" s="400"/>
      <c r="AF1469" s="400"/>
      <c r="AG1469" s="400"/>
      <c r="AH1469" s="400"/>
      <c r="AI1469" s="400"/>
      <c r="AJ1469" s="400"/>
      <c r="AK1469" s="400"/>
      <c r="AL1469" s="400"/>
      <c r="AM1469" s="400"/>
      <c r="AN1469" s="402"/>
      <c r="AO1469" s="402"/>
      <c r="AP1469" s="368" t="s">
        <v>11249</v>
      </c>
      <c r="AQ1469" s="446"/>
      <c r="AR1469" s="447"/>
      <c r="AS1469" s="404"/>
      <c r="AT1469" s="404"/>
      <c r="AU1469" s="404"/>
      <c r="AV1469" s="404"/>
      <c r="AW1469" s="404"/>
      <c r="AX1469" s="404"/>
      <c r="AY1469" s="404"/>
      <c r="AZ1469" s="404"/>
      <c r="BA1469" s="404"/>
      <c r="BB1469" s="404"/>
      <c r="BC1469" s="404"/>
      <c r="BD1469" s="404"/>
    </row>
    <row r="1470" spans="1:56" ht="26.25" customHeight="1">
      <c r="A1470" s="399"/>
      <c r="B1470" s="399"/>
      <c r="C1470" s="399"/>
      <c r="D1470" s="399"/>
      <c r="E1470" s="400"/>
      <c r="F1470" s="401"/>
      <c r="G1470" s="752"/>
      <c r="H1470" s="400"/>
      <c r="I1470" s="400"/>
      <c r="J1470" s="400"/>
      <c r="K1470" s="400"/>
      <c r="L1470" s="400"/>
      <c r="M1470" s="400"/>
      <c r="N1470" s="400"/>
      <c r="O1470" s="400"/>
      <c r="P1470" s="400"/>
      <c r="Q1470" s="400"/>
      <c r="R1470" s="400"/>
      <c r="S1470" s="400"/>
      <c r="T1470" s="400"/>
      <c r="U1470" s="400"/>
      <c r="V1470" s="400"/>
      <c r="W1470" s="400"/>
      <c r="X1470" s="400"/>
      <c r="Y1470" s="400"/>
      <c r="Z1470" s="400"/>
      <c r="AA1470" s="400"/>
      <c r="AB1470" s="400"/>
      <c r="AC1470" s="400"/>
      <c r="AD1470" s="400"/>
      <c r="AE1470" s="400"/>
      <c r="AF1470" s="400"/>
      <c r="AG1470" s="400"/>
      <c r="AH1470" s="400"/>
      <c r="AI1470" s="400"/>
      <c r="AJ1470" s="400"/>
      <c r="AK1470" s="400"/>
      <c r="AL1470" s="400"/>
      <c r="AM1470" s="400"/>
      <c r="AN1470" s="402"/>
      <c r="AO1470" s="402"/>
      <c r="AP1470" s="368" t="s">
        <v>11249</v>
      </c>
      <c r="AQ1470" s="446"/>
      <c r="AR1470" s="447"/>
      <c r="AS1470" s="404"/>
      <c r="AT1470" s="404"/>
      <c r="AU1470" s="404"/>
      <c r="AV1470" s="404"/>
      <c r="AW1470" s="404"/>
      <c r="AX1470" s="404"/>
      <c r="AY1470" s="404"/>
      <c r="AZ1470" s="404"/>
      <c r="BA1470" s="404"/>
      <c r="BB1470" s="404"/>
      <c r="BC1470" s="404"/>
      <c r="BD1470" s="404"/>
    </row>
    <row r="1471" spans="1:56" ht="26.25" customHeight="1">
      <c r="A1471" s="399"/>
      <c r="B1471" s="399"/>
      <c r="C1471" s="399"/>
      <c r="D1471" s="399"/>
      <c r="E1471" s="400"/>
      <c r="F1471" s="401"/>
      <c r="G1471" s="752"/>
      <c r="H1471" s="400"/>
      <c r="I1471" s="400"/>
      <c r="J1471" s="400"/>
      <c r="K1471" s="400"/>
      <c r="L1471" s="400"/>
      <c r="M1471" s="400"/>
      <c r="N1471" s="400"/>
      <c r="O1471" s="400"/>
      <c r="P1471" s="400"/>
      <c r="Q1471" s="400"/>
      <c r="R1471" s="400"/>
      <c r="S1471" s="400"/>
      <c r="T1471" s="400"/>
      <c r="U1471" s="400"/>
      <c r="V1471" s="400"/>
      <c r="W1471" s="400"/>
      <c r="X1471" s="400"/>
      <c r="Y1471" s="400"/>
      <c r="Z1471" s="400"/>
      <c r="AA1471" s="400"/>
      <c r="AB1471" s="400"/>
      <c r="AC1471" s="400"/>
      <c r="AD1471" s="400"/>
      <c r="AE1471" s="400"/>
      <c r="AF1471" s="400"/>
      <c r="AG1471" s="400"/>
      <c r="AH1471" s="400"/>
      <c r="AI1471" s="400"/>
      <c r="AJ1471" s="400"/>
      <c r="AK1471" s="400"/>
      <c r="AL1471" s="400"/>
      <c r="AM1471" s="400"/>
      <c r="AN1471" s="402"/>
      <c r="AO1471" s="402"/>
      <c r="AP1471" s="368" t="s">
        <v>11249</v>
      </c>
      <c r="AQ1471" s="446"/>
      <c r="AR1471" s="447"/>
      <c r="AS1471" s="404"/>
      <c r="AT1471" s="404"/>
      <c r="AU1471" s="404"/>
      <c r="AV1471" s="404"/>
      <c r="AW1471" s="404"/>
      <c r="AX1471" s="404"/>
      <c r="AY1471" s="404"/>
      <c r="AZ1471" s="404"/>
      <c r="BA1471" s="404"/>
      <c r="BB1471" s="404"/>
      <c r="BC1471" s="404"/>
      <c r="BD1471" s="404"/>
    </row>
    <row r="1472" spans="1:56" ht="26.25" customHeight="1">
      <c r="A1472" s="399"/>
      <c r="B1472" s="399"/>
      <c r="C1472" s="399"/>
      <c r="D1472" s="399"/>
      <c r="E1472" s="400"/>
      <c r="F1472" s="401"/>
      <c r="G1472" s="752"/>
      <c r="H1472" s="400"/>
      <c r="I1472" s="400"/>
      <c r="J1472" s="400"/>
      <c r="K1472" s="400"/>
      <c r="L1472" s="400"/>
      <c r="M1472" s="400"/>
      <c r="N1472" s="400"/>
      <c r="O1472" s="400"/>
      <c r="P1472" s="400"/>
      <c r="Q1472" s="400"/>
      <c r="R1472" s="400"/>
      <c r="S1472" s="400"/>
      <c r="T1472" s="400"/>
      <c r="U1472" s="400"/>
      <c r="V1472" s="400"/>
      <c r="W1472" s="400"/>
      <c r="X1472" s="400"/>
      <c r="Y1472" s="400"/>
      <c r="Z1472" s="400"/>
      <c r="AA1472" s="400"/>
      <c r="AB1472" s="400"/>
      <c r="AC1472" s="400"/>
      <c r="AD1472" s="400"/>
      <c r="AE1472" s="400"/>
      <c r="AF1472" s="400"/>
      <c r="AG1472" s="400"/>
      <c r="AH1472" s="400"/>
      <c r="AI1472" s="400"/>
      <c r="AJ1472" s="400"/>
      <c r="AK1472" s="400"/>
      <c r="AL1472" s="400"/>
      <c r="AM1472" s="400"/>
      <c r="AN1472" s="402"/>
      <c r="AO1472" s="402"/>
      <c r="AP1472" s="368" t="s">
        <v>11249</v>
      </c>
      <c r="AQ1472" s="446"/>
      <c r="AR1472" s="447"/>
      <c r="AS1472" s="404"/>
      <c r="AT1472" s="404"/>
      <c r="AU1472" s="404"/>
      <c r="AV1472" s="404"/>
      <c r="AW1472" s="404"/>
      <c r="AX1472" s="404"/>
      <c r="AY1472" s="404"/>
      <c r="AZ1472" s="404"/>
      <c r="BA1472" s="404"/>
      <c r="BB1472" s="404"/>
      <c r="BC1472" s="404"/>
      <c r="BD1472" s="404"/>
    </row>
    <row r="1473" spans="1:56" ht="26.25" customHeight="1">
      <c r="A1473" s="399"/>
      <c r="B1473" s="399"/>
      <c r="C1473" s="399"/>
      <c r="D1473" s="399"/>
      <c r="E1473" s="400"/>
      <c r="F1473" s="401"/>
      <c r="G1473" s="752"/>
      <c r="H1473" s="400"/>
      <c r="I1473" s="400"/>
      <c r="J1473" s="400"/>
      <c r="K1473" s="400"/>
      <c r="L1473" s="400"/>
      <c r="M1473" s="400"/>
      <c r="N1473" s="400"/>
      <c r="O1473" s="400"/>
      <c r="P1473" s="400"/>
      <c r="Q1473" s="400"/>
      <c r="R1473" s="400"/>
      <c r="S1473" s="400"/>
      <c r="T1473" s="400"/>
      <c r="U1473" s="400"/>
      <c r="V1473" s="400"/>
      <c r="W1473" s="400"/>
      <c r="X1473" s="400"/>
      <c r="Y1473" s="400"/>
      <c r="Z1473" s="400"/>
      <c r="AA1473" s="400"/>
      <c r="AB1473" s="400"/>
      <c r="AC1473" s="400"/>
      <c r="AD1473" s="400"/>
      <c r="AE1473" s="400"/>
      <c r="AF1473" s="400"/>
      <c r="AG1473" s="400"/>
      <c r="AH1473" s="400"/>
      <c r="AI1473" s="400"/>
      <c r="AJ1473" s="400"/>
      <c r="AK1473" s="400"/>
      <c r="AL1473" s="400"/>
      <c r="AM1473" s="400"/>
      <c r="AN1473" s="402"/>
      <c r="AO1473" s="402"/>
      <c r="AP1473" s="368" t="s">
        <v>11249</v>
      </c>
      <c r="AQ1473" s="446"/>
      <c r="AR1473" s="447"/>
      <c r="AS1473" s="404"/>
      <c r="AT1473" s="404"/>
      <c r="AU1473" s="404"/>
      <c r="AV1473" s="404"/>
      <c r="AW1473" s="404"/>
      <c r="AX1473" s="404"/>
      <c r="AY1473" s="404"/>
      <c r="AZ1473" s="404"/>
      <c r="BA1473" s="404"/>
      <c r="BB1473" s="404"/>
      <c r="BC1473" s="404"/>
      <c r="BD1473" s="404"/>
    </row>
    <row r="1474" spans="1:56" ht="26.25" customHeight="1">
      <c r="A1474" s="399"/>
      <c r="B1474" s="399"/>
      <c r="C1474" s="399"/>
      <c r="D1474" s="399"/>
      <c r="E1474" s="400"/>
      <c r="F1474" s="401"/>
      <c r="G1474" s="752"/>
      <c r="H1474" s="400"/>
      <c r="I1474" s="400"/>
      <c r="J1474" s="400"/>
      <c r="K1474" s="400"/>
      <c r="L1474" s="400"/>
      <c r="M1474" s="400"/>
      <c r="N1474" s="400"/>
      <c r="O1474" s="400"/>
      <c r="P1474" s="400"/>
      <c r="Q1474" s="400"/>
      <c r="R1474" s="400"/>
      <c r="S1474" s="400"/>
      <c r="T1474" s="400"/>
      <c r="U1474" s="400"/>
      <c r="V1474" s="400"/>
      <c r="W1474" s="400"/>
      <c r="X1474" s="400"/>
      <c r="Y1474" s="400"/>
      <c r="Z1474" s="400"/>
      <c r="AA1474" s="400"/>
      <c r="AB1474" s="400"/>
      <c r="AC1474" s="400"/>
      <c r="AD1474" s="400"/>
      <c r="AE1474" s="400"/>
      <c r="AF1474" s="400"/>
      <c r="AG1474" s="400"/>
      <c r="AH1474" s="400"/>
      <c r="AI1474" s="400"/>
      <c r="AJ1474" s="400"/>
      <c r="AK1474" s="400"/>
      <c r="AL1474" s="400"/>
      <c r="AM1474" s="400"/>
      <c r="AN1474" s="402"/>
      <c r="AO1474" s="402"/>
      <c r="AP1474" s="368" t="s">
        <v>11249</v>
      </c>
      <c r="AQ1474" s="446"/>
      <c r="AR1474" s="447"/>
      <c r="AS1474" s="404"/>
      <c r="AT1474" s="404"/>
      <c r="AU1474" s="404"/>
      <c r="AV1474" s="404"/>
      <c r="AW1474" s="404"/>
      <c r="AX1474" s="404"/>
      <c r="AY1474" s="404"/>
      <c r="AZ1474" s="404"/>
      <c r="BA1474" s="404"/>
      <c r="BB1474" s="404"/>
      <c r="BC1474" s="404"/>
      <c r="BD1474" s="404"/>
    </row>
    <row r="1475" spans="1:56" ht="26.25" customHeight="1">
      <c r="A1475" s="399"/>
      <c r="B1475" s="399"/>
      <c r="C1475" s="399"/>
      <c r="D1475" s="399"/>
      <c r="E1475" s="400"/>
      <c r="F1475" s="401"/>
      <c r="G1475" s="752"/>
      <c r="H1475" s="400"/>
      <c r="I1475" s="400"/>
      <c r="J1475" s="400"/>
      <c r="K1475" s="400"/>
      <c r="L1475" s="400"/>
      <c r="M1475" s="400"/>
      <c r="N1475" s="400"/>
      <c r="O1475" s="400"/>
      <c r="P1475" s="400"/>
      <c r="Q1475" s="400"/>
      <c r="R1475" s="400"/>
      <c r="S1475" s="400"/>
      <c r="T1475" s="400"/>
      <c r="U1475" s="400"/>
      <c r="V1475" s="400"/>
      <c r="W1475" s="400"/>
      <c r="X1475" s="400"/>
      <c r="Y1475" s="400"/>
      <c r="Z1475" s="400"/>
      <c r="AA1475" s="400"/>
      <c r="AB1475" s="400"/>
      <c r="AC1475" s="400"/>
      <c r="AD1475" s="400"/>
      <c r="AE1475" s="400"/>
      <c r="AF1475" s="400"/>
      <c r="AG1475" s="400"/>
      <c r="AH1475" s="400"/>
      <c r="AI1475" s="400"/>
      <c r="AJ1475" s="400"/>
      <c r="AK1475" s="400"/>
      <c r="AL1475" s="400"/>
      <c r="AM1475" s="400"/>
      <c r="AN1475" s="402"/>
      <c r="AO1475" s="402"/>
      <c r="AP1475" s="368" t="s">
        <v>11249</v>
      </c>
      <c r="AQ1475" s="446"/>
      <c r="AR1475" s="447"/>
      <c r="AS1475" s="404"/>
      <c r="AT1475" s="404"/>
      <c r="AU1475" s="404"/>
      <c r="AV1475" s="404"/>
      <c r="AW1475" s="404"/>
      <c r="AX1475" s="404"/>
      <c r="AY1475" s="404"/>
      <c r="AZ1475" s="404"/>
      <c r="BA1475" s="404"/>
      <c r="BB1475" s="404"/>
      <c r="BC1475" s="404"/>
      <c r="BD1475" s="404"/>
    </row>
    <row r="1476" spans="1:56" ht="26.25" customHeight="1">
      <c r="A1476" s="399"/>
      <c r="B1476" s="399"/>
      <c r="C1476" s="399"/>
      <c r="D1476" s="399"/>
      <c r="E1476" s="400"/>
      <c r="F1476" s="401"/>
      <c r="G1476" s="752"/>
      <c r="H1476" s="400"/>
      <c r="I1476" s="400"/>
      <c r="J1476" s="400"/>
      <c r="K1476" s="400"/>
      <c r="L1476" s="400"/>
      <c r="M1476" s="400"/>
      <c r="N1476" s="400"/>
      <c r="O1476" s="400"/>
      <c r="P1476" s="400"/>
      <c r="Q1476" s="400"/>
      <c r="R1476" s="400"/>
      <c r="S1476" s="400"/>
      <c r="T1476" s="400"/>
      <c r="U1476" s="400"/>
      <c r="V1476" s="400"/>
      <c r="W1476" s="400"/>
      <c r="X1476" s="400"/>
      <c r="Y1476" s="400"/>
      <c r="Z1476" s="400"/>
      <c r="AA1476" s="400"/>
      <c r="AB1476" s="400"/>
      <c r="AC1476" s="400"/>
      <c r="AD1476" s="400"/>
      <c r="AE1476" s="400"/>
      <c r="AF1476" s="400"/>
      <c r="AG1476" s="400"/>
      <c r="AH1476" s="400"/>
      <c r="AI1476" s="400"/>
      <c r="AJ1476" s="400"/>
      <c r="AK1476" s="400"/>
      <c r="AL1476" s="400"/>
      <c r="AM1476" s="400"/>
      <c r="AN1476" s="402"/>
      <c r="AO1476" s="402"/>
      <c r="AP1476" s="368" t="s">
        <v>11249</v>
      </c>
      <c r="AQ1476" s="446"/>
      <c r="AR1476" s="447"/>
      <c r="AS1476" s="404"/>
      <c r="AT1476" s="404"/>
      <c r="AU1476" s="404"/>
      <c r="AV1476" s="404"/>
      <c r="AW1476" s="404"/>
      <c r="AX1476" s="404"/>
      <c r="AY1476" s="404"/>
      <c r="AZ1476" s="404"/>
      <c r="BA1476" s="404"/>
      <c r="BB1476" s="404"/>
      <c r="BC1476" s="404"/>
      <c r="BD1476" s="404"/>
    </row>
    <row r="1477" spans="1:56" ht="26.25" customHeight="1">
      <c r="A1477" s="399"/>
      <c r="B1477" s="399"/>
      <c r="C1477" s="399"/>
      <c r="D1477" s="399"/>
      <c r="E1477" s="400"/>
      <c r="F1477" s="401"/>
      <c r="G1477" s="752"/>
      <c r="H1477" s="400"/>
      <c r="I1477" s="400"/>
      <c r="J1477" s="400"/>
      <c r="K1477" s="400"/>
      <c r="L1477" s="400"/>
      <c r="M1477" s="400"/>
      <c r="N1477" s="400"/>
      <c r="O1477" s="400"/>
      <c r="P1477" s="400"/>
      <c r="Q1477" s="400"/>
      <c r="R1477" s="400"/>
      <c r="S1477" s="400"/>
      <c r="T1477" s="400"/>
      <c r="U1477" s="400"/>
      <c r="V1477" s="400"/>
      <c r="W1477" s="400"/>
      <c r="X1477" s="400"/>
      <c r="Y1477" s="400"/>
      <c r="Z1477" s="400"/>
      <c r="AA1477" s="400"/>
      <c r="AB1477" s="400"/>
      <c r="AC1477" s="400"/>
      <c r="AD1477" s="400"/>
      <c r="AE1477" s="400"/>
      <c r="AF1477" s="400"/>
      <c r="AG1477" s="400"/>
      <c r="AH1477" s="400"/>
      <c r="AI1477" s="400"/>
      <c r="AJ1477" s="400"/>
      <c r="AK1477" s="400"/>
      <c r="AL1477" s="400"/>
      <c r="AM1477" s="400"/>
      <c r="AN1477" s="402"/>
      <c r="AO1477" s="402"/>
      <c r="AP1477" s="368" t="s">
        <v>11249</v>
      </c>
      <c r="AQ1477" s="446"/>
      <c r="AR1477" s="447"/>
      <c r="AS1477" s="404"/>
      <c r="AT1477" s="404"/>
      <c r="AU1477" s="404"/>
      <c r="AV1477" s="404"/>
      <c r="AW1477" s="404"/>
      <c r="AX1477" s="404"/>
      <c r="AY1477" s="404"/>
      <c r="AZ1477" s="404"/>
      <c r="BA1477" s="404"/>
      <c r="BB1477" s="404"/>
      <c r="BC1477" s="404"/>
      <c r="BD1477" s="404"/>
    </row>
    <row r="1478" spans="1:56" ht="26.25" customHeight="1">
      <c r="A1478" s="399"/>
      <c r="B1478" s="399"/>
      <c r="C1478" s="399"/>
      <c r="D1478" s="399"/>
      <c r="E1478" s="400"/>
      <c r="F1478" s="401"/>
      <c r="G1478" s="752"/>
      <c r="H1478" s="400"/>
      <c r="I1478" s="400"/>
      <c r="J1478" s="400"/>
      <c r="K1478" s="400"/>
      <c r="L1478" s="400"/>
      <c r="M1478" s="400"/>
      <c r="N1478" s="400"/>
      <c r="O1478" s="400"/>
      <c r="P1478" s="400"/>
      <c r="Q1478" s="400"/>
      <c r="R1478" s="400"/>
      <c r="S1478" s="400"/>
      <c r="T1478" s="400"/>
      <c r="U1478" s="400"/>
      <c r="V1478" s="400"/>
      <c r="W1478" s="400"/>
      <c r="X1478" s="400"/>
      <c r="Y1478" s="400"/>
      <c r="Z1478" s="400"/>
      <c r="AA1478" s="400"/>
      <c r="AB1478" s="400"/>
      <c r="AC1478" s="400"/>
      <c r="AD1478" s="400"/>
      <c r="AE1478" s="400"/>
      <c r="AF1478" s="400"/>
      <c r="AG1478" s="400"/>
      <c r="AH1478" s="400"/>
      <c r="AI1478" s="400"/>
      <c r="AJ1478" s="400"/>
      <c r="AK1478" s="400"/>
      <c r="AL1478" s="400"/>
      <c r="AM1478" s="400"/>
      <c r="AN1478" s="402"/>
      <c r="AO1478" s="402"/>
      <c r="AP1478" s="368" t="s">
        <v>11249</v>
      </c>
      <c r="AQ1478" s="446"/>
      <c r="AR1478" s="447"/>
      <c r="AS1478" s="404"/>
      <c r="AT1478" s="404"/>
      <c r="AU1478" s="404"/>
      <c r="AV1478" s="404"/>
      <c r="AW1478" s="404"/>
      <c r="AX1478" s="404"/>
      <c r="AY1478" s="404"/>
      <c r="AZ1478" s="404"/>
      <c r="BA1478" s="404"/>
      <c r="BB1478" s="404"/>
      <c r="BC1478" s="404"/>
      <c r="BD1478" s="404"/>
    </row>
    <row r="1479" spans="1:56" ht="26.25" customHeight="1">
      <c r="A1479" s="399"/>
      <c r="B1479" s="399"/>
      <c r="C1479" s="399"/>
      <c r="D1479" s="399"/>
      <c r="E1479" s="400"/>
      <c r="F1479" s="401"/>
      <c r="G1479" s="752"/>
      <c r="H1479" s="400"/>
      <c r="I1479" s="400"/>
      <c r="J1479" s="400"/>
      <c r="K1479" s="400"/>
      <c r="L1479" s="400"/>
      <c r="M1479" s="400"/>
      <c r="N1479" s="400"/>
      <c r="O1479" s="400"/>
      <c r="P1479" s="400"/>
      <c r="Q1479" s="400"/>
      <c r="R1479" s="400"/>
      <c r="S1479" s="400"/>
      <c r="T1479" s="400"/>
      <c r="U1479" s="400"/>
      <c r="V1479" s="400"/>
      <c r="W1479" s="400"/>
      <c r="X1479" s="400"/>
      <c r="Y1479" s="400"/>
      <c r="Z1479" s="400"/>
      <c r="AA1479" s="400"/>
      <c r="AB1479" s="400"/>
      <c r="AC1479" s="400"/>
      <c r="AD1479" s="400"/>
      <c r="AE1479" s="400"/>
      <c r="AF1479" s="400"/>
      <c r="AG1479" s="400"/>
      <c r="AH1479" s="400"/>
      <c r="AI1479" s="400"/>
      <c r="AJ1479" s="400"/>
      <c r="AK1479" s="400"/>
      <c r="AL1479" s="400"/>
      <c r="AM1479" s="400"/>
      <c r="AN1479" s="402"/>
      <c r="AO1479" s="402"/>
      <c r="AP1479" s="368" t="s">
        <v>11249</v>
      </c>
      <c r="AQ1479" s="446"/>
      <c r="AR1479" s="447"/>
      <c r="AS1479" s="404"/>
      <c r="AT1479" s="404"/>
      <c r="AU1479" s="404"/>
      <c r="AV1479" s="404"/>
      <c r="AW1479" s="404"/>
      <c r="AX1479" s="404"/>
      <c r="AY1479" s="404"/>
      <c r="AZ1479" s="404"/>
      <c r="BA1479" s="404"/>
      <c r="BB1479" s="404"/>
      <c r="BC1479" s="404"/>
      <c r="BD1479" s="404"/>
    </row>
    <row r="1480" spans="1:56" ht="26.25" customHeight="1">
      <c r="A1480" s="399"/>
      <c r="B1480" s="399"/>
      <c r="C1480" s="399"/>
      <c r="D1480" s="399"/>
      <c r="E1480" s="400"/>
      <c r="F1480" s="401"/>
      <c r="G1480" s="752"/>
      <c r="H1480" s="400"/>
      <c r="I1480" s="400"/>
      <c r="J1480" s="400"/>
      <c r="K1480" s="400"/>
      <c r="L1480" s="400"/>
      <c r="M1480" s="400"/>
      <c r="N1480" s="400"/>
      <c r="O1480" s="400"/>
      <c r="P1480" s="400"/>
      <c r="Q1480" s="400"/>
      <c r="R1480" s="400"/>
      <c r="S1480" s="400"/>
      <c r="T1480" s="400"/>
      <c r="U1480" s="400"/>
      <c r="V1480" s="400"/>
      <c r="W1480" s="400"/>
      <c r="X1480" s="400"/>
      <c r="Y1480" s="400"/>
      <c r="Z1480" s="400"/>
      <c r="AA1480" s="400"/>
      <c r="AB1480" s="400"/>
      <c r="AC1480" s="400"/>
      <c r="AD1480" s="400"/>
      <c r="AE1480" s="400"/>
      <c r="AF1480" s="400"/>
      <c r="AG1480" s="400"/>
      <c r="AH1480" s="400"/>
      <c r="AI1480" s="400"/>
      <c r="AJ1480" s="400"/>
      <c r="AK1480" s="400"/>
      <c r="AL1480" s="400"/>
      <c r="AM1480" s="400"/>
      <c r="AN1480" s="402"/>
      <c r="AO1480" s="402"/>
      <c r="AP1480" s="368" t="s">
        <v>11249</v>
      </c>
      <c r="AQ1480" s="446"/>
      <c r="AR1480" s="447"/>
      <c r="AS1480" s="404"/>
      <c r="AT1480" s="404"/>
      <c r="AU1480" s="404"/>
      <c r="AV1480" s="404"/>
      <c r="AW1480" s="404"/>
      <c r="AX1480" s="404"/>
      <c r="AY1480" s="404"/>
      <c r="AZ1480" s="404"/>
      <c r="BA1480" s="404"/>
      <c r="BB1480" s="404"/>
      <c r="BC1480" s="404"/>
      <c r="BD1480" s="404"/>
    </row>
    <row r="1481" spans="1:56" ht="26.25" customHeight="1">
      <c r="A1481" s="399"/>
      <c r="B1481" s="399"/>
      <c r="C1481" s="399"/>
      <c r="D1481" s="399"/>
      <c r="E1481" s="400"/>
      <c r="F1481" s="401"/>
      <c r="G1481" s="752"/>
      <c r="H1481" s="400"/>
      <c r="I1481" s="400"/>
      <c r="J1481" s="400"/>
      <c r="K1481" s="400"/>
      <c r="L1481" s="400"/>
      <c r="M1481" s="400"/>
      <c r="N1481" s="400"/>
      <c r="O1481" s="400"/>
      <c r="P1481" s="400"/>
      <c r="Q1481" s="400"/>
      <c r="R1481" s="400"/>
      <c r="S1481" s="400"/>
      <c r="T1481" s="400"/>
      <c r="U1481" s="400"/>
      <c r="V1481" s="400"/>
      <c r="W1481" s="400"/>
      <c r="X1481" s="400"/>
      <c r="Y1481" s="400"/>
      <c r="Z1481" s="400"/>
      <c r="AA1481" s="400"/>
      <c r="AB1481" s="400"/>
      <c r="AC1481" s="400"/>
      <c r="AD1481" s="400"/>
      <c r="AE1481" s="400"/>
      <c r="AF1481" s="400"/>
      <c r="AG1481" s="400"/>
      <c r="AH1481" s="400"/>
      <c r="AI1481" s="400"/>
      <c r="AJ1481" s="400"/>
      <c r="AK1481" s="400"/>
      <c r="AL1481" s="400"/>
      <c r="AM1481" s="400"/>
      <c r="AN1481" s="402"/>
      <c r="AO1481" s="402"/>
      <c r="AP1481" s="368" t="s">
        <v>11249</v>
      </c>
      <c r="AQ1481" s="446"/>
      <c r="AR1481" s="447"/>
      <c r="AS1481" s="404"/>
      <c r="AT1481" s="404"/>
      <c r="AU1481" s="404"/>
      <c r="AV1481" s="404"/>
      <c r="AW1481" s="404"/>
      <c r="AX1481" s="404"/>
      <c r="AY1481" s="404"/>
      <c r="AZ1481" s="404"/>
      <c r="BA1481" s="404"/>
      <c r="BB1481" s="404"/>
      <c r="BC1481" s="404"/>
      <c r="BD1481" s="404"/>
    </row>
    <row r="1482" spans="1:56" ht="26.25" customHeight="1">
      <c r="A1482" s="399"/>
      <c r="B1482" s="399"/>
      <c r="C1482" s="399"/>
      <c r="D1482" s="399"/>
      <c r="E1482" s="400"/>
      <c r="F1482" s="401"/>
      <c r="G1482" s="752"/>
      <c r="H1482" s="400"/>
      <c r="I1482" s="400"/>
      <c r="J1482" s="400"/>
      <c r="K1482" s="400"/>
      <c r="L1482" s="400"/>
      <c r="M1482" s="400"/>
      <c r="N1482" s="400"/>
      <c r="O1482" s="400"/>
      <c r="P1482" s="400"/>
      <c r="Q1482" s="400"/>
      <c r="R1482" s="400"/>
      <c r="S1482" s="400"/>
      <c r="T1482" s="400"/>
      <c r="U1482" s="400"/>
      <c r="V1482" s="400"/>
      <c r="W1482" s="400"/>
      <c r="X1482" s="400"/>
      <c r="Y1482" s="400"/>
      <c r="Z1482" s="400"/>
      <c r="AA1482" s="400"/>
      <c r="AB1482" s="400"/>
      <c r="AC1482" s="400"/>
      <c r="AD1482" s="400"/>
      <c r="AE1482" s="400"/>
      <c r="AF1482" s="400"/>
      <c r="AG1482" s="400"/>
      <c r="AH1482" s="400"/>
      <c r="AI1482" s="400"/>
      <c r="AJ1482" s="400"/>
      <c r="AK1482" s="400"/>
      <c r="AL1482" s="400"/>
      <c r="AM1482" s="400"/>
      <c r="AN1482" s="402"/>
      <c r="AO1482" s="402"/>
      <c r="AP1482" s="368" t="s">
        <v>11249</v>
      </c>
      <c r="AQ1482" s="446"/>
      <c r="AR1482" s="447"/>
      <c r="AS1482" s="404"/>
      <c r="AT1482" s="404"/>
      <c r="AU1482" s="404"/>
      <c r="AV1482" s="404"/>
      <c r="AW1482" s="404"/>
      <c r="AX1482" s="404"/>
      <c r="AY1482" s="404"/>
      <c r="AZ1482" s="404"/>
      <c r="BA1482" s="404"/>
      <c r="BB1482" s="404"/>
      <c r="BC1482" s="404"/>
      <c r="BD1482" s="404"/>
    </row>
    <row r="1483" spans="1:56" ht="26.25" customHeight="1">
      <c r="A1483" s="399"/>
      <c r="B1483" s="399"/>
      <c r="C1483" s="399"/>
      <c r="D1483" s="399"/>
      <c r="E1483" s="400"/>
      <c r="F1483" s="401"/>
      <c r="G1483" s="752"/>
      <c r="H1483" s="400"/>
      <c r="I1483" s="400"/>
      <c r="J1483" s="400"/>
      <c r="K1483" s="400"/>
      <c r="L1483" s="400"/>
      <c r="M1483" s="400"/>
      <c r="N1483" s="400"/>
      <c r="O1483" s="400"/>
      <c r="P1483" s="400"/>
      <c r="Q1483" s="400"/>
      <c r="R1483" s="400"/>
      <c r="S1483" s="400"/>
      <c r="T1483" s="400"/>
      <c r="U1483" s="400"/>
      <c r="V1483" s="400"/>
      <c r="W1483" s="400"/>
      <c r="X1483" s="400"/>
      <c r="Y1483" s="400"/>
      <c r="Z1483" s="400"/>
      <c r="AA1483" s="400"/>
      <c r="AB1483" s="400"/>
      <c r="AC1483" s="400"/>
      <c r="AD1483" s="400"/>
      <c r="AE1483" s="400"/>
      <c r="AF1483" s="400"/>
      <c r="AG1483" s="400"/>
      <c r="AH1483" s="400"/>
      <c r="AI1483" s="400"/>
      <c r="AJ1483" s="400"/>
      <c r="AK1483" s="400"/>
      <c r="AL1483" s="400"/>
      <c r="AM1483" s="400"/>
      <c r="AN1483" s="402"/>
      <c r="AO1483" s="402"/>
      <c r="AP1483" s="368" t="s">
        <v>11249</v>
      </c>
      <c r="AQ1483" s="446"/>
      <c r="AR1483" s="447"/>
      <c r="AS1483" s="404"/>
      <c r="AT1483" s="404"/>
      <c r="AU1483" s="404"/>
      <c r="AV1483" s="404"/>
      <c r="AW1483" s="404"/>
      <c r="AX1483" s="404"/>
      <c r="AY1483" s="404"/>
      <c r="AZ1483" s="404"/>
      <c r="BA1483" s="404"/>
      <c r="BB1483" s="404"/>
      <c r="BC1483" s="404"/>
      <c r="BD1483" s="404"/>
    </row>
    <row r="1484" spans="1:56" ht="26.25" customHeight="1">
      <c r="A1484" s="399"/>
      <c r="B1484" s="399"/>
      <c r="C1484" s="399"/>
      <c r="D1484" s="399"/>
      <c r="E1484" s="400"/>
      <c r="F1484" s="401"/>
      <c r="G1484" s="752"/>
      <c r="H1484" s="400"/>
      <c r="I1484" s="400"/>
      <c r="J1484" s="400"/>
      <c r="K1484" s="400"/>
      <c r="L1484" s="400"/>
      <c r="M1484" s="400"/>
      <c r="N1484" s="400"/>
      <c r="O1484" s="400"/>
      <c r="P1484" s="400"/>
      <c r="Q1484" s="400"/>
      <c r="R1484" s="400"/>
      <c r="S1484" s="400"/>
      <c r="T1484" s="400"/>
      <c r="U1484" s="400"/>
      <c r="V1484" s="400"/>
      <c r="W1484" s="400"/>
      <c r="X1484" s="400"/>
      <c r="Y1484" s="400"/>
      <c r="Z1484" s="400"/>
      <c r="AA1484" s="400"/>
      <c r="AB1484" s="400"/>
      <c r="AC1484" s="400"/>
      <c r="AD1484" s="400"/>
      <c r="AE1484" s="400"/>
      <c r="AF1484" s="400"/>
      <c r="AG1484" s="400"/>
      <c r="AH1484" s="400"/>
      <c r="AI1484" s="400"/>
      <c r="AJ1484" s="400"/>
      <c r="AK1484" s="400"/>
      <c r="AL1484" s="400"/>
      <c r="AM1484" s="400"/>
      <c r="AN1484" s="402"/>
      <c r="AO1484" s="402"/>
      <c r="AP1484" s="368" t="s">
        <v>11249</v>
      </c>
      <c r="AQ1484" s="446"/>
      <c r="AR1484" s="447"/>
      <c r="AS1484" s="404"/>
      <c r="AT1484" s="404"/>
      <c r="AU1484" s="404"/>
      <c r="AV1484" s="404"/>
      <c r="AW1484" s="404"/>
      <c r="AX1484" s="404"/>
      <c r="AY1484" s="404"/>
      <c r="AZ1484" s="404"/>
      <c r="BA1484" s="404"/>
      <c r="BB1484" s="404"/>
      <c r="BC1484" s="404"/>
      <c r="BD1484" s="404"/>
    </row>
    <row r="1485" spans="1:56" ht="26.25" customHeight="1">
      <c r="A1485" s="399"/>
      <c r="B1485" s="399"/>
      <c r="C1485" s="399"/>
      <c r="D1485" s="399"/>
      <c r="E1485" s="400"/>
      <c r="F1485" s="401"/>
      <c r="G1485" s="752"/>
      <c r="H1485" s="400"/>
      <c r="I1485" s="400"/>
      <c r="J1485" s="400"/>
      <c r="K1485" s="400"/>
      <c r="L1485" s="400"/>
      <c r="M1485" s="400"/>
      <c r="N1485" s="400"/>
      <c r="O1485" s="400"/>
      <c r="P1485" s="400"/>
      <c r="Q1485" s="400"/>
      <c r="R1485" s="400"/>
      <c r="S1485" s="400"/>
      <c r="T1485" s="400"/>
      <c r="U1485" s="400"/>
      <c r="V1485" s="400"/>
      <c r="W1485" s="400"/>
      <c r="X1485" s="400"/>
      <c r="Y1485" s="400"/>
      <c r="Z1485" s="400"/>
      <c r="AA1485" s="400"/>
      <c r="AB1485" s="400"/>
      <c r="AC1485" s="400"/>
      <c r="AD1485" s="400"/>
      <c r="AE1485" s="400"/>
      <c r="AF1485" s="400"/>
      <c r="AG1485" s="400"/>
      <c r="AH1485" s="400"/>
      <c r="AI1485" s="400"/>
      <c r="AJ1485" s="400"/>
      <c r="AK1485" s="400"/>
      <c r="AL1485" s="400"/>
      <c r="AM1485" s="400"/>
      <c r="AN1485" s="402"/>
      <c r="AO1485" s="402"/>
      <c r="AP1485" s="368" t="s">
        <v>11249</v>
      </c>
      <c r="AQ1485" s="446"/>
      <c r="AR1485" s="447"/>
      <c r="AS1485" s="404"/>
      <c r="AT1485" s="404"/>
      <c r="AU1485" s="404"/>
      <c r="AV1485" s="404"/>
      <c r="AW1485" s="404"/>
      <c r="AX1485" s="404"/>
      <c r="AY1485" s="404"/>
      <c r="AZ1485" s="404"/>
      <c r="BA1485" s="404"/>
      <c r="BB1485" s="404"/>
      <c r="BC1485" s="404"/>
      <c r="BD1485" s="404"/>
    </row>
    <row r="1486" spans="1:56" ht="26.25" customHeight="1">
      <c r="A1486" s="399"/>
      <c r="B1486" s="399"/>
      <c r="C1486" s="399"/>
      <c r="D1486" s="399"/>
      <c r="E1486" s="400"/>
      <c r="F1486" s="401"/>
      <c r="G1486" s="752"/>
      <c r="H1486" s="400"/>
      <c r="I1486" s="400"/>
      <c r="J1486" s="400"/>
      <c r="K1486" s="400"/>
      <c r="L1486" s="400"/>
      <c r="M1486" s="400"/>
      <c r="N1486" s="400"/>
      <c r="O1486" s="400"/>
      <c r="P1486" s="400"/>
      <c r="Q1486" s="400"/>
      <c r="R1486" s="400"/>
      <c r="S1486" s="400"/>
      <c r="T1486" s="400"/>
      <c r="U1486" s="400"/>
      <c r="V1486" s="400"/>
      <c r="W1486" s="400"/>
      <c r="X1486" s="400"/>
      <c r="Y1486" s="400"/>
      <c r="Z1486" s="400"/>
      <c r="AA1486" s="400"/>
      <c r="AB1486" s="400"/>
      <c r="AC1486" s="400"/>
      <c r="AD1486" s="400"/>
      <c r="AE1486" s="400"/>
      <c r="AF1486" s="400"/>
      <c r="AG1486" s="400"/>
      <c r="AH1486" s="400"/>
      <c r="AI1486" s="400"/>
      <c r="AJ1486" s="400"/>
      <c r="AK1486" s="400"/>
      <c r="AL1486" s="400"/>
      <c r="AM1486" s="400"/>
      <c r="AN1486" s="402"/>
      <c r="AO1486" s="402"/>
      <c r="AP1486" s="368" t="s">
        <v>11249</v>
      </c>
      <c r="AQ1486" s="446"/>
      <c r="AR1486" s="447"/>
      <c r="AS1486" s="404"/>
      <c r="AT1486" s="404"/>
      <c r="AU1486" s="404"/>
      <c r="AV1486" s="404"/>
      <c r="AW1486" s="404"/>
      <c r="AX1486" s="404"/>
      <c r="AY1486" s="404"/>
      <c r="AZ1486" s="404"/>
      <c r="BA1486" s="404"/>
      <c r="BB1486" s="404"/>
      <c r="BC1486" s="404"/>
      <c r="BD1486" s="404"/>
    </row>
    <row r="1487" spans="1:56" ht="26.25" customHeight="1">
      <c r="A1487" s="399"/>
      <c r="B1487" s="399"/>
      <c r="C1487" s="399"/>
      <c r="D1487" s="399"/>
      <c r="E1487" s="400"/>
      <c r="F1487" s="401"/>
      <c r="G1487" s="752"/>
      <c r="H1487" s="400"/>
      <c r="I1487" s="400"/>
      <c r="J1487" s="400"/>
      <c r="K1487" s="400"/>
      <c r="L1487" s="400"/>
      <c r="M1487" s="400"/>
      <c r="N1487" s="400"/>
      <c r="O1487" s="400"/>
      <c r="P1487" s="400"/>
      <c r="Q1487" s="400"/>
      <c r="R1487" s="400"/>
      <c r="S1487" s="400"/>
      <c r="T1487" s="400"/>
      <c r="U1487" s="400"/>
      <c r="V1487" s="400"/>
      <c r="W1487" s="400"/>
      <c r="X1487" s="400"/>
      <c r="Y1487" s="400"/>
      <c r="Z1487" s="400"/>
      <c r="AA1487" s="400"/>
      <c r="AB1487" s="400"/>
      <c r="AC1487" s="400"/>
      <c r="AD1487" s="400"/>
      <c r="AE1487" s="400"/>
      <c r="AF1487" s="400"/>
      <c r="AG1487" s="400"/>
      <c r="AH1487" s="400"/>
      <c r="AI1487" s="400"/>
      <c r="AJ1487" s="400"/>
      <c r="AK1487" s="400"/>
      <c r="AL1487" s="400"/>
      <c r="AM1487" s="400"/>
      <c r="AN1487" s="402"/>
      <c r="AO1487" s="402"/>
      <c r="AP1487" s="368" t="s">
        <v>11249</v>
      </c>
      <c r="AQ1487" s="446"/>
      <c r="AR1487" s="447"/>
      <c r="AS1487" s="404"/>
      <c r="AT1487" s="404"/>
      <c r="AU1487" s="404"/>
      <c r="AV1487" s="404"/>
      <c r="AW1487" s="404"/>
      <c r="AX1487" s="404"/>
      <c r="AY1487" s="404"/>
      <c r="AZ1487" s="404"/>
      <c r="BA1487" s="404"/>
      <c r="BB1487" s="404"/>
      <c r="BC1487" s="404"/>
      <c r="BD1487" s="404"/>
    </row>
    <row r="1488" spans="1:56" ht="26.25" customHeight="1">
      <c r="A1488" s="399"/>
      <c r="B1488" s="399"/>
      <c r="C1488" s="399"/>
      <c r="D1488" s="399"/>
      <c r="E1488" s="400"/>
      <c r="F1488" s="401"/>
      <c r="G1488" s="752"/>
      <c r="H1488" s="400"/>
      <c r="I1488" s="400"/>
      <c r="J1488" s="400"/>
      <c r="K1488" s="400"/>
      <c r="L1488" s="400"/>
      <c r="M1488" s="400"/>
      <c r="N1488" s="400"/>
      <c r="O1488" s="400"/>
      <c r="P1488" s="400"/>
      <c r="Q1488" s="400"/>
      <c r="R1488" s="400"/>
      <c r="S1488" s="400"/>
      <c r="T1488" s="400"/>
      <c r="U1488" s="400"/>
      <c r="V1488" s="400"/>
      <c r="W1488" s="400"/>
      <c r="X1488" s="400"/>
      <c r="Y1488" s="400"/>
      <c r="Z1488" s="400"/>
      <c r="AA1488" s="400"/>
      <c r="AB1488" s="400"/>
      <c r="AC1488" s="400"/>
      <c r="AD1488" s="400"/>
      <c r="AE1488" s="400"/>
      <c r="AF1488" s="400"/>
      <c r="AG1488" s="400"/>
      <c r="AH1488" s="400"/>
      <c r="AI1488" s="400"/>
      <c r="AJ1488" s="400"/>
      <c r="AK1488" s="400"/>
      <c r="AL1488" s="400"/>
      <c r="AM1488" s="400"/>
      <c r="AN1488" s="402"/>
      <c r="AO1488" s="402"/>
      <c r="AP1488" s="368" t="s">
        <v>11249</v>
      </c>
      <c r="AQ1488" s="446"/>
      <c r="AR1488" s="447"/>
      <c r="AS1488" s="404"/>
      <c r="AT1488" s="404"/>
      <c r="AU1488" s="404"/>
      <c r="AV1488" s="404"/>
      <c r="AW1488" s="404"/>
      <c r="AX1488" s="404"/>
      <c r="AY1488" s="404"/>
      <c r="AZ1488" s="404"/>
      <c r="BA1488" s="404"/>
      <c r="BB1488" s="404"/>
      <c r="BC1488" s="404"/>
      <c r="BD1488" s="404"/>
    </row>
    <row r="1489" spans="1:56" ht="26.25" customHeight="1">
      <c r="A1489" s="399"/>
      <c r="B1489" s="399"/>
      <c r="C1489" s="399"/>
      <c r="D1489" s="399"/>
      <c r="E1489" s="400"/>
      <c r="F1489" s="401"/>
      <c r="G1489" s="752"/>
      <c r="H1489" s="400"/>
      <c r="I1489" s="400"/>
      <c r="J1489" s="400"/>
      <c r="K1489" s="400"/>
      <c r="L1489" s="400"/>
      <c r="M1489" s="400"/>
      <c r="N1489" s="400"/>
      <c r="O1489" s="400"/>
      <c r="P1489" s="400"/>
      <c r="Q1489" s="400"/>
      <c r="R1489" s="400"/>
      <c r="S1489" s="400"/>
      <c r="T1489" s="400"/>
      <c r="U1489" s="400"/>
      <c r="V1489" s="400"/>
      <c r="W1489" s="400"/>
      <c r="X1489" s="400"/>
      <c r="Y1489" s="400"/>
      <c r="Z1489" s="400"/>
      <c r="AA1489" s="400"/>
      <c r="AB1489" s="400"/>
      <c r="AC1489" s="400"/>
      <c r="AD1489" s="400"/>
      <c r="AE1489" s="400"/>
      <c r="AF1489" s="400"/>
      <c r="AG1489" s="400"/>
      <c r="AH1489" s="400"/>
      <c r="AI1489" s="400"/>
      <c r="AJ1489" s="400"/>
      <c r="AK1489" s="400"/>
      <c r="AL1489" s="400"/>
      <c r="AM1489" s="400"/>
      <c r="AN1489" s="402"/>
      <c r="AO1489" s="402"/>
      <c r="AP1489" s="368" t="s">
        <v>11249</v>
      </c>
      <c r="AQ1489" s="446"/>
      <c r="AR1489" s="447"/>
      <c r="AS1489" s="404"/>
      <c r="AT1489" s="404"/>
      <c r="AU1489" s="404"/>
      <c r="AV1489" s="404"/>
      <c r="AW1489" s="404"/>
      <c r="AX1489" s="404"/>
      <c r="AY1489" s="404"/>
      <c r="AZ1489" s="404"/>
      <c r="BA1489" s="404"/>
      <c r="BB1489" s="404"/>
      <c r="BC1489" s="404"/>
      <c r="BD1489" s="404"/>
    </row>
    <row r="1490" spans="1:56" ht="26.25" customHeight="1">
      <c r="A1490" s="399"/>
      <c r="B1490" s="399"/>
      <c r="C1490" s="399"/>
      <c r="D1490" s="399"/>
      <c r="E1490" s="400"/>
      <c r="F1490" s="401"/>
      <c r="G1490" s="752"/>
      <c r="H1490" s="400"/>
      <c r="I1490" s="400"/>
      <c r="J1490" s="400"/>
      <c r="K1490" s="400"/>
      <c r="L1490" s="400"/>
      <c r="M1490" s="400"/>
      <c r="N1490" s="400"/>
      <c r="O1490" s="400"/>
      <c r="P1490" s="400"/>
      <c r="Q1490" s="400"/>
      <c r="R1490" s="400"/>
      <c r="S1490" s="400"/>
      <c r="T1490" s="400"/>
      <c r="U1490" s="400"/>
      <c r="V1490" s="400"/>
      <c r="W1490" s="400"/>
      <c r="X1490" s="400"/>
      <c r="Y1490" s="400"/>
      <c r="Z1490" s="400"/>
      <c r="AA1490" s="400"/>
      <c r="AB1490" s="400"/>
      <c r="AC1490" s="400"/>
      <c r="AD1490" s="400"/>
      <c r="AE1490" s="400"/>
      <c r="AF1490" s="400"/>
      <c r="AG1490" s="400"/>
      <c r="AH1490" s="400"/>
      <c r="AI1490" s="400"/>
      <c r="AJ1490" s="400"/>
      <c r="AK1490" s="400"/>
      <c r="AL1490" s="400"/>
      <c r="AM1490" s="400"/>
      <c r="AN1490" s="402"/>
      <c r="AO1490" s="402"/>
      <c r="AP1490" s="368" t="s">
        <v>11249</v>
      </c>
      <c r="AQ1490" s="446"/>
      <c r="AR1490" s="447"/>
      <c r="AS1490" s="404"/>
      <c r="AT1490" s="404"/>
      <c r="AU1490" s="404"/>
      <c r="AV1490" s="404"/>
      <c r="AW1490" s="404"/>
      <c r="AX1490" s="404"/>
      <c r="AY1490" s="404"/>
      <c r="AZ1490" s="404"/>
      <c r="BA1490" s="404"/>
      <c r="BB1490" s="404"/>
      <c r="BC1490" s="404"/>
      <c r="BD1490" s="404"/>
    </row>
    <row r="1491" spans="1:56" ht="26.25" customHeight="1">
      <c r="A1491" s="399"/>
      <c r="B1491" s="399"/>
      <c r="C1491" s="399"/>
      <c r="D1491" s="399"/>
      <c r="E1491" s="400"/>
      <c r="F1491" s="401"/>
      <c r="G1491" s="752"/>
      <c r="H1491" s="400"/>
      <c r="I1491" s="400"/>
      <c r="J1491" s="400"/>
      <c r="K1491" s="400"/>
      <c r="L1491" s="400"/>
      <c r="M1491" s="400"/>
      <c r="N1491" s="400"/>
      <c r="O1491" s="400"/>
      <c r="P1491" s="400"/>
      <c r="Q1491" s="400"/>
      <c r="R1491" s="400"/>
      <c r="S1491" s="400"/>
      <c r="T1491" s="400"/>
      <c r="U1491" s="400"/>
      <c r="V1491" s="400"/>
      <c r="W1491" s="400"/>
      <c r="X1491" s="400"/>
      <c r="Y1491" s="400"/>
      <c r="Z1491" s="400"/>
      <c r="AA1491" s="400"/>
      <c r="AB1491" s="400"/>
      <c r="AC1491" s="400"/>
      <c r="AD1491" s="400"/>
      <c r="AE1491" s="400"/>
      <c r="AF1491" s="400"/>
      <c r="AG1491" s="400"/>
      <c r="AH1491" s="400"/>
      <c r="AI1491" s="400"/>
      <c r="AJ1491" s="400"/>
      <c r="AK1491" s="400"/>
      <c r="AL1491" s="400"/>
      <c r="AM1491" s="400"/>
      <c r="AN1491" s="402"/>
      <c r="AO1491" s="402"/>
      <c r="AP1491" s="368" t="s">
        <v>11249</v>
      </c>
      <c r="AQ1491" s="446"/>
      <c r="AR1491" s="447"/>
      <c r="AS1491" s="404"/>
      <c r="AT1491" s="404"/>
      <c r="AU1491" s="404"/>
      <c r="AV1491" s="404"/>
      <c r="AW1491" s="404"/>
      <c r="AX1491" s="404"/>
      <c r="AY1491" s="404"/>
      <c r="AZ1491" s="404"/>
      <c r="BA1491" s="404"/>
      <c r="BB1491" s="404"/>
      <c r="BC1491" s="404"/>
      <c r="BD1491" s="404"/>
    </row>
    <row r="1492" spans="1:56" ht="26.25" customHeight="1">
      <c r="A1492" s="399"/>
      <c r="B1492" s="399"/>
      <c r="C1492" s="399"/>
      <c r="D1492" s="399"/>
      <c r="E1492" s="400"/>
      <c r="F1492" s="401"/>
      <c r="G1492" s="752"/>
      <c r="H1492" s="400"/>
      <c r="I1492" s="400"/>
      <c r="J1492" s="400"/>
      <c r="K1492" s="400"/>
      <c r="L1492" s="400"/>
      <c r="M1492" s="400"/>
      <c r="N1492" s="400"/>
      <c r="O1492" s="400"/>
      <c r="P1492" s="400"/>
      <c r="Q1492" s="400"/>
      <c r="R1492" s="400"/>
      <c r="S1492" s="400"/>
      <c r="T1492" s="400"/>
      <c r="U1492" s="400"/>
      <c r="V1492" s="400"/>
      <c r="W1492" s="400"/>
      <c r="X1492" s="400"/>
      <c r="Y1492" s="400"/>
      <c r="Z1492" s="400"/>
      <c r="AA1492" s="400"/>
      <c r="AB1492" s="400"/>
      <c r="AC1492" s="400"/>
      <c r="AD1492" s="400"/>
      <c r="AE1492" s="400"/>
      <c r="AF1492" s="400"/>
      <c r="AG1492" s="400"/>
      <c r="AH1492" s="400"/>
      <c r="AI1492" s="400"/>
      <c r="AJ1492" s="400"/>
      <c r="AK1492" s="400"/>
      <c r="AL1492" s="400"/>
      <c r="AM1492" s="400"/>
      <c r="AN1492" s="402"/>
      <c r="AO1492" s="402"/>
      <c r="AP1492" s="368" t="s">
        <v>11249</v>
      </c>
      <c r="AQ1492" s="446"/>
      <c r="AR1492" s="447"/>
      <c r="AS1492" s="404"/>
      <c r="AT1492" s="404"/>
      <c r="AU1492" s="404"/>
      <c r="AV1492" s="404"/>
      <c r="AW1492" s="404"/>
      <c r="AX1492" s="404"/>
      <c r="AY1492" s="404"/>
      <c r="AZ1492" s="404"/>
      <c r="BA1492" s="404"/>
      <c r="BB1492" s="404"/>
      <c r="BC1492" s="404"/>
      <c r="BD1492" s="404"/>
    </row>
    <row r="1493" spans="1:56" ht="26.25" customHeight="1">
      <c r="A1493" s="399"/>
      <c r="B1493" s="399"/>
      <c r="C1493" s="399"/>
      <c r="D1493" s="399"/>
      <c r="E1493" s="400"/>
      <c r="F1493" s="401"/>
      <c r="G1493" s="752"/>
      <c r="H1493" s="400"/>
      <c r="I1493" s="400"/>
      <c r="J1493" s="400"/>
      <c r="K1493" s="400"/>
      <c r="L1493" s="400"/>
      <c r="M1493" s="400"/>
      <c r="N1493" s="400"/>
      <c r="O1493" s="400"/>
      <c r="P1493" s="400"/>
      <c r="Q1493" s="400"/>
      <c r="R1493" s="400"/>
      <c r="S1493" s="400"/>
      <c r="T1493" s="400"/>
      <c r="U1493" s="400"/>
      <c r="V1493" s="400"/>
      <c r="W1493" s="400"/>
      <c r="X1493" s="400"/>
      <c r="Y1493" s="400"/>
      <c r="Z1493" s="400"/>
      <c r="AA1493" s="400"/>
      <c r="AB1493" s="400"/>
      <c r="AC1493" s="400"/>
      <c r="AD1493" s="400"/>
      <c r="AE1493" s="400"/>
      <c r="AF1493" s="400"/>
      <c r="AG1493" s="400"/>
      <c r="AH1493" s="400"/>
      <c r="AI1493" s="400"/>
      <c r="AJ1493" s="400"/>
      <c r="AK1493" s="400"/>
      <c r="AL1493" s="400"/>
      <c r="AM1493" s="400"/>
      <c r="AN1493" s="402"/>
      <c r="AO1493" s="402"/>
      <c r="AP1493" s="368" t="s">
        <v>11249</v>
      </c>
      <c r="AQ1493" s="446"/>
      <c r="AR1493" s="447"/>
      <c r="AS1493" s="404"/>
      <c r="AT1493" s="404"/>
      <c r="AU1493" s="404"/>
      <c r="AV1493" s="404"/>
      <c r="AW1493" s="404"/>
      <c r="AX1493" s="404"/>
      <c r="AY1493" s="404"/>
      <c r="AZ1493" s="404"/>
      <c r="BA1493" s="404"/>
      <c r="BB1493" s="404"/>
      <c r="BC1493" s="404"/>
      <c r="BD1493" s="404"/>
    </row>
    <row r="1494" spans="1:56" ht="26.25" customHeight="1">
      <c r="A1494" s="399"/>
      <c r="B1494" s="399"/>
      <c r="C1494" s="399"/>
      <c r="D1494" s="399"/>
      <c r="E1494" s="400"/>
      <c r="F1494" s="401"/>
      <c r="G1494" s="752"/>
      <c r="H1494" s="400"/>
      <c r="I1494" s="400"/>
      <c r="J1494" s="400"/>
      <c r="K1494" s="400"/>
      <c r="L1494" s="400"/>
      <c r="M1494" s="400"/>
      <c r="N1494" s="400"/>
      <c r="O1494" s="400"/>
      <c r="P1494" s="400"/>
      <c r="Q1494" s="400"/>
      <c r="R1494" s="400"/>
      <c r="S1494" s="400"/>
      <c r="T1494" s="400"/>
      <c r="U1494" s="400"/>
      <c r="V1494" s="400"/>
      <c r="W1494" s="400"/>
      <c r="X1494" s="400"/>
      <c r="Y1494" s="400"/>
      <c r="Z1494" s="400"/>
      <c r="AA1494" s="400"/>
      <c r="AB1494" s="400"/>
      <c r="AC1494" s="400"/>
      <c r="AD1494" s="400"/>
      <c r="AE1494" s="400"/>
      <c r="AF1494" s="400"/>
      <c r="AG1494" s="400"/>
      <c r="AH1494" s="400"/>
      <c r="AI1494" s="400"/>
      <c r="AJ1494" s="400"/>
      <c r="AK1494" s="400"/>
      <c r="AL1494" s="400"/>
      <c r="AM1494" s="400"/>
      <c r="AN1494" s="402"/>
      <c r="AO1494" s="402"/>
      <c r="AP1494" s="368" t="s">
        <v>11249</v>
      </c>
      <c r="AQ1494" s="446"/>
      <c r="AR1494" s="447"/>
      <c r="AS1494" s="404"/>
      <c r="AT1494" s="404"/>
      <c r="AU1494" s="404"/>
      <c r="AV1494" s="404"/>
      <c r="AW1494" s="404"/>
      <c r="AX1494" s="404"/>
      <c r="AY1494" s="404"/>
      <c r="AZ1494" s="404"/>
      <c r="BA1494" s="404"/>
      <c r="BB1494" s="404"/>
      <c r="BC1494" s="404"/>
      <c r="BD1494" s="404"/>
    </row>
    <row r="1495" spans="1:56" ht="26.25" customHeight="1">
      <c r="A1495" s="399"/>
      <c r="B1495" s="399"/>
      <c r="C1495" s="399"/>
      <c r="D1495" s="399"/>
      <c r="E1495" s="400"/>
      <c r="F1495" s="401"/>
      <c r="G1495" s="752"/>
      <c r="H1495" s="400"/>
      <c r="I1495" s="400"/>
      <c r="J1495" s="400"/>
      <c r="K1495" s="400"/>
      <c r="L1495" s="400"/>
      <c r="M1495" s="400"/>
      <c r="N1495" s="400"/>
      <c r="O1495" s="400"/>
      <c r="P1495" s="400"/>
      <c r="Q1495" s="400"/>
      <c r="R1495" s="400"/>
      <c r="S1495" s="400"/>
      <c r="T1495" s="400"/>
      <c r="U1495" s="400"/>
      <c r="V1495" s="400"/>
      <c r="W1495" s="400"/>
      <c r="X1495" s="400"/>
      <c r="Y1495" s="400"/>
      <c r="Z1495" s="400"/>
      <c r="AA1495" s="400"/>
      <c r="AB1495" s="400"/>
      <c r="AC1495" s="400"/>
      <c r="AD1495" s="400"/>
      <c r="AE1495" s="400"/>
      <c r="AF1495" s="400"/>
      <c r="AG1495" s="400"/>
      <c r="AH1495" s="400"/>
      <c r="AI1495" s="400"/>
      <c r="AJ1495" s="400"/>
      <c r="AK1495" s="400"/>
      <c r="AL1495" s="400"/>
      <c r="AM1495" s="400"/>
      <c r="AN1495" s="402"/>
      <c r="AO1495" s="402"/>
      <c r="AP1495" s="368" t="s">
        <v>11249</v>
      </c>
      <c r="AQ1495" s="446"/>
      <c r="AR1495" s="447"/>
      <c r="AS1495" s="404"/>
      <c r="AT1495" s="404"/>
      <c r="AU1495" s="404"/>
      <c r="AV1495" s="404"/>
      <c r="AW1495" s="404"/>
      <c r="AX1495" s="404"/>
      <c r="AY1495" s="404"/>
      <c r="AZ1495" s="404"/>
      <c r="BA1495" s="404"/>
      <c r="BB1495" s="404"/>
      <c r="BC1495" s="404"/>
      <c r="BD1495" s="404"/>
    </row>
    <row r="1496" spans="1:56" ht="26.25" customHeight="1">
      <c r="A1496" s="399"/>
      <c r="B1496" s="399"/>
      <c r="C1496" s="399"/>
      <c r="D1496" s="399"/>
      <c r="E1496" s="400"/>
      <c r="F1496" s="401"/>
      <c r="G1496" s="752"/>
      <c r="H1496" s="400"/>
      <c r="I1496" s="400"/>
      <c r="J1496" s="400"/>
      <c r="K1496" s="400"/>
      <c r="L1496" s="400"/>
      <c r="M1496" s="400"/>
      <c r="N1496" s="400"/>
      <c r="O1496" s="400"/>
      <c r="P1496" s="400"/>
      <c r="Q1496" s="400"/>
      <c r="R1496" s="400"/>
      <c r="S1496" s="400"/>
      <c r="T1496" s="400"/>
      <c r="U1496" s="400"/>
      <c r="V1496" s="400"/>
      <c r="W1496" s="400"/>
      <c r="X1496" s="400"/>
      <c r="Y1496" s="400"/>
      <c r="Z1496" s="400"/>
      <c r="AA1496" s="400"/>
      <c r="AB1496" s="400"/>
      <c r="AC1496" s="400"/>
      <c r="AD1496" s="400"/>
      <c r="AE1496" s="400"/>
      <c r="AF1496" s="400"/>
      <c r="AG1496" s="400"/>
      <c r="AH1496" s="400"/>
      <c r="AI1496" s="400"/>
      <c r="AJ1496" s="400"/>
      <c r="AK1496" s="400"/>
      <c r="AL1496" s="400"/>
      <c r="AM1496" s="400"/>
      <c r="AN1496" s="402"/>
      <c r="AO1496" s="402"/>
      <c r="AP1496" s="368" t="s">
        <v>11249</v>
      </c>
      <c r="AQ1496" s="446"/>
      <c r="AR1496" s="447"/>
      <c r="AS1496" s="404"/>
      <c r="AT1496" s="404"/>
      <c r="AU1496" s="404"/>
      <c r="AV1496" s="404"/>
      <c r="AW1496" s="404"/>
      <c r="AX1496" s="404"/>
      <c r="AY1496" s="404"/>
      <c r="AZ1496" s="404"/>
      <c r="BA1496" s="404"/>
      <c r="BB1496" s="404"/>
      <c r="BC1496" s="404"/>
      <c r="BD1496" s="404"/>
    </row>
    <row r="1497" spans="1:56" ht="26.25" customHeight="1">
      <c r="A1497" s="399"/>
      <c r="B1497" s="399"/>
      <c r="C1497" s="399"/>
      <c r="D1497" s="399"/>
      <c r="E1497" s="400"/>
      <c r="F1497" s="401"/>
      <c r="G1497" s="752"/>
      <c r="H1497" s="400"/>
      <c r="I1497" s="400"/>
      <c r="J1497" s="400"/>
      <c r="K1497" s="400"/>
      <c r="L1497" s="400"/>
      <c r="M1497" s="400"/>
      <c r="N1497" s="400"/>
      <c r="O1497" s="400"/>
      <c r="P1497" s="400"/>
      <c r="Q1497" s="400"/>
      <c r="R1497" s="400"/>
      <c r="S1497" s="400"/>
      <c r="T1497" s="400"/>
      <c r="U1497" s="400"/>
      <c r="V1497" s="400"/>
      <c r="W1497" s="400"/>
      <c r="X1497" s="400"/>
      <c r="Y1497" s="400"/>
      <c r="Z1497" s="400"/>
      <c r="AA1497" s="400"/>
      <c r="AB1497" s="400"/>
      <c r="AC1497" s="400"/>
      <c r="AD1497" s="400"/>
      <c r="AE1497" s="400"/>
      <c r="AF1497" s="400"/>
      <c r="AG1497" s="400"/>
      <c r="AH1497" s="400"/>
      <c r="AI1497" s="400"/>
      <c r="AJ1497" s="400"/>
      <c r="AK1497" s="400"/>
      <c r="AL1497" s="400"/>
      <c r="AM1497" s="400"/>
      <c r="AN1497" s="402"/>
      <c r="AO1497" s="402"/>
      <c r="AP1497" s="368" t="s">
        <v>11249</v>
      </c>
      <c r="AQ1497" s="446"/>
      <c r="AR1497" s="447"/>
      <c r="AS1497" s="404"/>
      <c r="AT1497" s="404"/>
      <c r="AU1497" s="404"/>
      <c r="AV1497" s="404"/>
      <c r="AW1497" s="404"/>
      <c r="AX1497" s="404"/>
      <c r="AY1497" s="404"/>
      <c r="AZ1497" s="404"/>
      <c r="BA1497" s="404"/>
      <c r="BB1497" s="404"/>
      <c r="BC1497" s="404"/>
      <c r="BD1497" s="404"/>
    </row>
    <row r="1498" spans="1:56" ht="26.25" customHeight="1">
      <c r="A1498" s="399"/>
      <c r="B1498" s="399"/>
      <c r="C1498" s="399"/>
      <c r="D1498" s="399"/>
      <c r="E1498" s="400"/>
      <c r="F1498" s="401"/>
      <c r="G1498" s="752"/>
      <c r="H1498" s="400"/>
      <c r="I1498" s="400"/>
      <c r="J1498" s="400"/>
      <c r="K1498" s="400"/>
      <c r="L1498" s="400"/>
      <c r="M1498" s="400"/>
      <c r="N1498" s="400"/>
      <c r="O1498" s="400"/>
      <c r="P1498" s="400"/>
      <c r="Q1498" s="400"/>
      <c r="R1498" s="400"/>
      <c r="S1498" s="400"/>
      <c r="T1498" s="400"/>
      <c r="U1498" s="400"/>
      <c r="V1498" s="400"/>
      <c r="W1498" s="400"/>
      <c r="X1498" s="400"/>
      <c r="Y1498" s="400"/>
      <c r="Z1498" s="400"/>
      <c r="AA1498" s="400"/>
      <c r="AB1498" s="400"/>
      <c r="AC1498" s="400"/>
      <c r="AD1498" s="400"/>
      <c r="AE1498" s="400"/>
      <c r="AF1498" s="400"/>
      <c r="AG1498" s="400"/>
      <c r="AH1498" s="400"/>
      <c r="AI1498" s="400"/>
      <c r="AJ1498" s="400"/>
      <c r="AK1498" s="400"/>
      <c r="AL1498" s="400"/>
      <c r="AM1498" s="400"/>
      <c r="AN1498" s="402"/>
      <c r="AO1498" s="402"/>
      <c r="AP1498" s="368" t="s">
        <v>11249</v>
      </c>
      <c r="AQ1498" s="446"/>
      <c r="AR1498" s="447"/>
      <c r="AS1498" s="404"/>
      <c r="AT1498" s="404"/>
      <c r="AU1498" s="404"/>
      <c r="AV1498" s="404"/>
      <c r="AW1498" s="404"/>
      <c r="AX1498" s="404"/>
      <c r="AY1498" s="404"/>
      <c r="AZ1498" s="404"/>
      <c r="BA1498" s="404"/>
      <c r="BB1498" s="404"/>
      <c r="BC1498" s="404"/>
      <c r="BD1498" s="404"/>
    </row>
    <row r="1499" spans="1:56" ht="26.25" customHeight="1">
      <c r="A1499" s="399"/>
      <c r="B1499" s="399"/>
      <c r="C1499" s="399"/>
      <c r="D1499" s="399"/>
      <c r="E1499" s="400"/>
      <c r="F1499" s="401"/>
      <c r="G1499" s="752"/>
      <c r="H1499" s="400"/>
      <c r="I1499" s="400"/>
      <c r="J1499" s="400"/>
      <c r="K1499" s="400"/>
      <c r="L1499" s="400"/>
      <c r="M1499" s="400"/>
      <c r="N1499" s="400"/>
      <c r="O1499" s="400"/>
      <c r="P1499" s="400"/>
      <c r="Q1499" s="400"/>
      <c r="R1499" s="400"/>
      <c r="S1499" s="400"/>
      <c r="T1499" s="400"/>
      <c r="U1499" s="400"/>
      <c r="V1499" s="400"/>
      <c r="W1499" s="400"/>
      <c r="X1499" s="400"/>
      <c r="Y1499" s="400"/>
      <c r="Z1499" s="400"/>
      <c r="AA1499" s="400"/>
      <c r="AB1499" s="400"/>
      <c r="AC1499" s="400"/>
      <c r="AD1499" s="400"/>
      <c r="AE1499" s="400"/>
      <c r="AF1499" s="400"/>
      <c r="AG1499" s="400"/>
      <c r="AH1499" s="400"/>
      <c r="AI1499" s="400"/>
      <c r="AJ1499" s="400"/>
      <c r="AK1499" s="400"/>
      <c r="AL1499" s="400"/>
      <c r="AM1499" s="400"/>
      <c r="AN1499" s="402"/>
      <c r="AO1499" s="402"/>
      <c r="AP1499" s="368" t="s">
        <v>11249</v>
      </c>
      <c r="AQ1499" s="446"/>
      <c r="AR1499" s="447"/>
      <c r="AS1499" s="404"/>
      <c r="AT1499" s="404"/>
      <c r="AU1499" s="404"/>
      <c r="AV1499" s="404"/>
      <c r="AW1499" s="404"/>
      <c r="AX1499" s="404"/>
      <c r="AY1499" s="404"/>
      <c r="AZ1499" s="404"/>
      <c r="BA1499" s="404"/>
      <c r="BB1499" s="404"/>
      <c r="BC1499" s="404"/>
      <c r="BD1499" s="404"/>
    </row>
    <row r="1500" spans="1:56" ht="26.25" customHeight="1">
      <c r="A1500" s="399"/>
      <c r="B1500" s="399"/>
      <c r="C1500" s="399"/>
      <c r="D1500" s="399"/>
      <c r="E1500" s="400"/>
      <c r="F1500" s="401"/>
      <c r="G1500" s="752"/>
      <c r="H1500" s="400"/>
      <c r="I1500" s="400"/>
      <c r="J1500" s="400"/>
      <c r="K1500" s="400"/>
      <c r="L1500" s="400"/>
      <c r="M1500" s="400"/>
      <c r="N1500" s="400"/>
      <c r="O1500" s="400"/>
      <c r="P1500" s="400"/>
      <c r="Q1500" s="400"/>
      <c r="R1500" s="400"/>
      <c r="S1500" s="400"/>
      <c r="T1500" s="400"/>
      <c r="U1500" s="400"/>
      <c r="V1500" s="400"/>
      <c r="W1500" s="400"/>
      <c r="X1500" s="400"/>
      <c r="Y1500" s="400"/>
      <c r="Z1500" s="400"/>
      <c r="AA1500" s="400"/>
      <c r="AB1500" s="400"/>
      <c r="AC1500" s="400"/>
      <c r="AD1500" s="400"/>
      <c r="AE1500" s="400"/>
      <c r="AF1500" s="400"/>
      <c r="AG1500" s="400"/>
      <c r="AH1500" s="400"/>
      <c r="AI1500" s="400"/>
      <c r="AJ1500" s="400"/>
      <c r="AK1500" s="400"/>
      <c r="AL1500" s="400"/>
      <c r="AM1500" s="400"/>
      <c r="AN1500" s="402"/>
      <c r="AO1500" s="402"/>
      <c r="AP1500" s="368" t="s">
        <v>11249</v>
      </c>
      <c r="AQ1500" s="446"/>
      <c r="AR1500" s="447"/>
      <c r="AS1500" s="404"/>
      <c r="AT1500" s="404"/>
      <c r="AU1500" s="404"/>
      <c r="AV1500" s="404"/>
      <c r="AW1500" s="404"/>
      <c r="AX1500" s="404"/>
      <c r="AY1500" s="404"/>
      <c r="AZ1500" s="404"/>
      <c r="BA1500" s="404"/>
      <c r="BB1500" s="404"/>
      <c r="BC1500" s="404"/>
      <c r="BD1500" s="404"/>
    </row>
    <row r="1501" spans="1:56" ht="26.25" customHeight="1">
      <c r="A1501" s="399"/>
      <c r="B1501" s="399"/>
      <c r="C1501" s="399"/>
      <c r="D1501" s="399"/>
      <c r="E1501" s="400"/>
      <c r="F1501" s="401"/>
      <c r="G1501" s="752"/>
      <c r="H1501" s="400"/>
      <c r="I1501" s="400"/>
      <c r="J1501" s="400"/>
      <c r="K1501" s="400"/>
      <c r="L1501" s="400"/>
      <c r="M1501" s="400"/>
      <c r="N1501" s="400"/>
      <c r="O1501" s="400"/>
      <c r="P1501" s="400"/>
      <c r="Q1501" s="400"/>
      <c r="R1501" s="400"/>
      <c r="S1501" s="400"/>
      <c r="T1501" s="400"/>
      <c r="U1501" s="400"/>
      <c r="V1501" s="400"/>
      <c r="W1501" s="400"/>
      <c r="X1501" s="400"/>
      <c r="Y1501" s="400"/>
      <c r="Z1501" s="400"/>
      <c r="AA1501" s="400"/>
      <c r="AB1501" s="400"/>
      <c r="AC1501" s="400"/>
      <c r="AD1501" s="400"/>
      <c r="AE1501" s="400"/>
      <c r="AF1501" s="400"/>
      <c r="AG1501" s="400"/>
      <c r="AH1501" s="400"/>
      <c r="AI1501" s="400"/>
      <c r="AJ1501" s="400"/>
      <c r="AK1501" s="400"/>
      <c r="AL1501" s="400"/>
      <c r="AM1501" s="400"/>
      <c r="AN1501" s="402"/>
      <c r="AO1501" s="402"/>
      <c r="AP1501" s="368" t="s">
        <v>11249</v>
      </c>
      <c r="AQ1501" s="446"/>
      <c r="AR1501" s="447"/>
      <c r="AS1501" s="404"/>
      <c r="AT1501" s="404"/>
      <c r="AU1501" s="404"/>
      <c r="AV1501" s="404"/>
      <c r="AW1501" s="404"/>
      <c r="AX1501" s="404"/>
      <c r="AY1501" s="404"/>
      <c r="AZ1501" s="404"/>
      <c r="BA1501" s="404"/>
      <c r="BB1501" s="404"/>
      <c r="BC1501" s="404"/>
      <c r="BD1501" s="404"/>
    </row>
    <row r="1502" spans="1:56" ht="26.25" customHeight="1">
      <c r="A1502" s="399"/>
      <c r="B1502" s="399"/>
      <c r="C1502" s="399"/>
      <c r="D1502" s="399"/>
      <c r="E1502" s="400"/>
      <c r="F1502" s="401"/>
      <c r="G1502" s="752"/>
      <c r="H1502" s="400"/>
      <c r="I1502" s="400"/>
      <c r="J1502" s="400"/>
      <c r="K1502" s="400"/>
      <c r="L1502" s="400"/>
      <c r="M1502" s="400"/>
      <c r="N1502" s="400"/>
      <c r="O1502" s="400"/>
      <c r="P1502" s="400"/>
      <c r="Q1502" s="400"/>
      <c r="R1502" s="400"/>
      <c r="S1502" s="400"/>
      <c r="T1502" s="400"/>
      <c r="U1502" s="400"/>
      <c r="V1502" s="400"/>
      <c r="W1502" s="400"/>
      <c r="X1502" s="400"/>
      <c r="Y1502" s="400"/>
      <c r="Z1502" s="400"/>
      <c r="AA1502" s="400"/>
      <c r="AB1502" s="400"/>
      <c r="AC1502" s="400"/>
      <c r="AD1502" s="400"/>
      <c r="AE1502" s="400"/>
      <c r="AF1502" s="400"/>
      <c r="AG1502" s="400"/>
      <c r="AH1502" s="400"/>
      <c r="AI1502" s="400"/>
      <c r="AJ1502" s="400"/>
      <c r="AK1502" s="400"/>
      <c r="AL1502" s="400"/>
      <c r="AM1502" s="400"/>
      <c r="AN1502" s="402"/>
      <c r="AO1502" s="402"/>
      <c r="AP1502" s="368" t="s">
        <v>11249</v>
      </c>
      <c r="AQ1502" s="446"/>
      <c r="AR1502" s="447"/>
      <c r="AS1502" s="404"/>
      <c r="AT1502" s="404"/>
      <c r="AU1502" s="404"/>
      <c r="AV1502" s="404"/>
      <c r="AW1502" s="404"/>
      <c r="AX1502" s="404"/>
      <c r="AY1502" s="404"/>
      <c r="AZ1502" s="404"/>
      <c r="BA1502" s="404"/>
      <c r="BB1502" s="404"/>
      <c r="BC1502" s="404"/>
      <c r="BD1502" s="404"/>
    </row>
    <row r="1503" spans="1:56" ht="26.25" customHeight="1">
      <c r="A1503" s="399"/>
      <c r="B1503" s="399"/>
      <c r="C1503" s="399"/>
      <c r="D1503" s="399"/>
      <c r="E1503" s="400"/>
      <c r="F1503" s="401"/>
      <c r="G1503" s="752"/>
      <c r="H1503" s="400"/>
      <c r="I1503" s="400"/>
      <c r="J1503" s="400"/>
      <c r="K1503" s="400"/>
      <c r="L1503" s="400"/>
      <c r="M1503" s="400"/>
      <c r="N1503" s="400"/>
      <c r="O1503" s="400"/>
      <c r="P1503" s="400"/>
      <c r="Q1503" s="400"/>
      <c r="R1503" s="400"/>
      <c r="S1503" s="400"/>
      <c r="T1503" s="400"/>
      <c r="U1503" s="400"/>
      <c r="V1503" s="400"/>
      <c r="W1503" s="400"/>
      <c r="X1503" s="400"/>
      <c r="Y1503" s="400"/>
      <c r="Z1503" s="400"/>
      <c r="AA1503" s="400"/>
      <c r="AB1503" s="400"/>
      <c r="AC1503" s="400"/>
      <c r="AD1503" s="400"/>
      <c r="AE1503" s="400"/>
      <c r="AF1503" s="400"/>
      <c r="AG1503" s="400"/>
      <c r="AH1503" s="400"/>
      <c r="AI1503" s="400"/>
      <c r="AJ1503" s="400"/>
      <c r="AK1503" s="400"/>
      <c r="AL1503" s="400"/>
      <c r="AM1503" s="400"/>
      <c r="AN1503" s="402"/>
      <c r="AO1503" s="402"/>
      <c r="AP1503" s="368" t="s">
        <v>11249</v>
      </c>
      <c r="AQ1503" s="446"/>
      <c r="AR1503" s="447"/>
      <c r="AS1503" s="404"/>
      <c r="AT1503" s="404"/>
      <c r="AU1503" s="404"/>
      <c r="AV1503" s="404"/>
      <c r="AW1503" s="404"/>
      <c r="AX1503" s="404"/>
      <c r="AY1503" s="404"/>
      <c r="AZ1503" s="404"/>
      <c r="BA1503" s="404"/>
      <c r="BB1503" s="404"/>
      <c r="BC1503" s="404"/>
      <c r="BD1503" s="404"/>
    </row>
    <row r="1504" spans="1:56" ht="26.25" customHeight="1">
      <c r="A1504" s="399"/>
      <c r="B1504" s="399"/>
      <c r="C1504" s="399"/>
      <c r="D1504" s="399"/>
      <c r="E1504" s="400"/>
      <c r="F1504" s="401"/>
      <c r="G1504" s="752"/>
      <c r="H1504" s="400"/>
      <c r="I1504" s="400"/>
      <c r="J1504" s="400"/>
      <c r="K1504" s="400"/>
      <c r="L1504" s="400"/>
      <c r="M1504" s="400"/>
      <c r="N1504" s="400"/>
      <c r="O1504" s="400"/>
      <c r="P1504" s="400"/>
      <c r="Q1504" s="400"/>
      <c r="R1504" s="400"/>
      <c r="S1504" s="400"/>
      <c r="T1504" s="400"/>
      <c r="U1504" s="400"/>
      <c r="V1504" s="400"/>
      <c r="W1504" s="400"/>
      <c r="X1504" s="400"/>
      <c r="Y1504" s="400"/>
      <c r="Z1504" s="400"/>
      <c r="AA1504" s="400"/>
      <c r="AB1504" s="400"/>
      <c r="AC1504" s="400"/>
      <c r="AD1504" s="400"/>
      <c r="AE1504" s="400"/>
      <c r="AF1504" s="400"/>
      <c r="AG1504" s="400"/>
      <c r="AH1504" s="400"/>
      <c r="AI1504" s="400"/>
      <c r="AJ1504" s="400"/>
      <c r="AK1504" s="400"/>
      <c r="AL1504" s="400"/>
      <c r="AM1504" s="400"/>
      <c r="AN1504" s="402"/>
      <c r="AO1504" s="402"/>
      <c r="AP1504" s="368" t="s">
        <v>11249</v>
      </c>
      <c r="AQ1504" s="446"/>
      <c r="AR1504" s="447"/>
      <c r="AS1504" s="404"/>
      <c r="AT1504" s="404"/>
      <c r="AU1504" s="404"/>
      <c r="AV1504" s="404"/>
      <c r="AW1504" s="404"/>
      <c r="AX1504" s="404"/>
      <c r="AY1504" s="404"/>
      <c r="AZ1504" s="404"/>
      <c r="BA1504" s="404"/>
      <c r="BB1504" s="404"/>
      <c r="BC1504" s="404"/>
      <c r="BD1504" s="404"/>
    </row>
    <row r="1505" spans="1:56" ht="26.25" customHeight="1">
      <c r="A1505" s="399"/>
      <c r="B1505" s="399"/>
      <c r="C1505" s="399"/>
      <c r="D1505" s="399"/>
      <c r="E1505" s="400"/>
      <c r="F1505" s="401"/>
      <c r="G1505" s="752"/>
      <c r="H1505" s="400"/>
      <c r="I1505" s="400"/>
      <c r="J1505" s="400"/>
      <c r="K1505" s="400"/>
      <c r="L1505" s="400"/>
      <c r="M1505" s="400"/>
      <c r="N1505" s="400"/>
      <c r="O1505" s="400"/>
      <c r="P1505" s="400"/>
      <c r="Q1505" s="400"/>
      <c r="R1505" s="400"/>
      <c r="S1505" s="400"/>
      <c r="T1505" s="400"/>
      <c r="U1505" s="400"/>
      <c r="V1505" s="400"/>
      <c r="W1505" s="400"/>
      <c r="X1505" s="400"/>
      <c r="Y1505" s="400"/>
      <c r="Z1505" s="400"/>
      <c r="AA1505" s="400"/>
      <c r="AB1505" s="400"/>
      <c r="AC1505" s="400"/>
      <c r="AD1505" s="400"/>
      <c r="AE1505" s="400"/>
      <c r="AF1505" s="400"/>
      <c r="AG1505" s="400"/>
      <c r="AH1505" s="400"/>
      <c r="AI1505" s="400"/>
      <c r="AJ1505" s="400"/>
      <c r="AK1505" s="400"/>
      <c r="AL1505" s="400"/>
      <c r="AM1505" s="400"/>
      <c r="AN1505" s="402"/>
      <c r="AO1505" s="402"/>
      <c r="AP1505" s="368" t="s">
        <v>11249</v>
      </c>
      <c r="AQ1505" s="446"/>
      <c r="AR1505" s="447"/>
      <c r="AS1505" s="404"/>
      <c r="AT1505" s="404"/>
      <c r="AU1505" s="404"/>
      <c r="AV1505" s="404"/>
      <c r="AW1505" s="404"/>
      <c r="AX1505" s="404"/>
      <c r="AY1505" s="404"/>
      <c r="AZ1505" s="404"/>
      <c r="BA1505" s="404"/>
      <c r="BB1505" s="404"/>
      <c r="BC1505" s="404"/>
      <c r="BD1505" s="404"/>
    </row>
    <row r="1506" spans="1:56" ht="26.25" customHeight="1">
      <c r="A1506" s="399"/>
      <c r="B1506" s="399"/>
      <c r="C1506" s="399"/>
      <c r="D1506" s="399"/>
      <c r="E1506" s="400"/>
      <c r="F1506" s="401"/>
      <c r="G1506" s="752"/>
      <c r="H1506" s="400"/>
      <c r="I1506" s="400"/>
      <c r="J1506" s="400"/>
      <c r="K1506" s="400"/>
      <c r="L1506" s="400"/>
      <c r="M1506" s="400"/>
      <c r="N1506" s="400"/>
      <c r="O1506" s="400"/>
      <c r="P1506" s="400"/>
      <c r="Q1506" s="400"/>
      <c r="R1506" s="400"/>
      <c r="S1506" s="400"/>
      <c r="T1506" s="400"/>
      <c r="U1506" s="400"/>
      <c r="V1506" s="400"/>
      <c r="W1506" s="400"/>
      <c r="X1506" s="400"/>
      <c r="Y1506" s="400"/>
      <c r="Z1506" s="400"/>
      <c r="AA1506" s="400"/>
      <c r="AB1506" s="400"/>
      <c r="AC1506" s="400"/>
      <c r="AD1506" s="400"/>
      <c r="AE1506" s="400"/>
      <c r="AF1506" s="400"/>
      <c r="AG1506" s="400"/>
      <c r="AH1506" s="400"/>
      <c r="AI1506" s="400"/>
      <c r="AJ1506" s="400"/>
      <c r="AK1506" s="400"/>
      <c r="AL1506" s="400"/>
      <c r="AM1506" s="400"/>
      <c r="AN1506" s="402"/>
      <c r="AO1506" s="402"/>
      <c r="AP1506" s="368" t="s">
        <v>11249</v>
      </c>
      <c r="AQ1506" s="446"/>
      <c r="AR1506" s="447"/>
      <c r="AS1506" s="404"/>
      <c r="AT1506" s="404"/>
      <c r="AU1506" s="404"/>
      <c r="AV1506" s="404"/>
      <c r="AW1506" s="404"/>
      <c r="AX1506" s="404"/>
      <c r="AY1506" s="404"/>
      <c r="AZ1506" s="404"/>
      <c r="BA1506" s="404"/>
      <c r="BB1506" s="404"/>
      <c r="BC1506" s="404"/>
      <c r="BD1506" s="404"/>
    </row>
    <row r="1507" spans="1:56" ht="26.25" customHeight="1">
      <c r="A1507" s="399"/>
      <c r="B1507" s="399"/>
      <c r="C1507" s="399"/>
      <c r="D1507" s="399"/>
      <c r="E1507" s="400"/>
      <c r="F1507" s="401"/>
      <c r="G1507" s="752"/>
      <c r="H1507" s="400"/>
      <c r="I1507" s="400"/>
      <c r="J1507" s="400"/>
      <c r="K1507" s="400"/>
      <c r="L1507" s="400"/>
      <c r="M1507" s="400"/>
      <c r="N1507" s="400"/>
      <c r="O1507" s="400"/>
      <c r="P1507" s="400"/>
      <c r="Q1507" s="400"/>
      <c r="R1507" s="400"/>
      <c r="S1507" s="400"/>
      <c r="T1507" s="400"/>
      <c r="U1507" s="400"/>
      <c r="V1507" s="400"/>
      <c r="W1507" s="400"/>
      <c r="X1507" s="400"/>
      <c r="Y1507" s="400"/>
      <c r="Z1507" s="400"/>
      <c r="AA1507" s="400"/>
      <c r="AB1507" s="400"/>
      <c r="AC1507" s="400"/>
      <c r="AD1507" s="400"/>
      <c r="AE1507" s="400"/>
      <c r="AF1507" s="400"/>
      <c r="AG1507" s="400"/>
      <c r="AH1507" s="400"/>
      <c r="AI1507" s="400"/>
      <c r="AJ1507" s="400"/>
      <c r="AK1507" s="400"/>
      <c r="AL1507" s="400"/>
      <c r="AM1507" s="400"/>
      <c r="AN1507" s="402"/>
      <c r="AO1507" s="402"/>
      <c r="AP1507" s="368" t="s">
        <v>11249</v>
      </c>
      <c r="AQ1507" s="446"/>
      <c r="AR1507" s="447"/>
      <c r="AS1507" s="404"/>
      <c r="AT1507" s="404"/>
      <c r="AU1507" s="404"/>
      <c r="AV1507" s="404"/>
      <c r="AW1507" s="404"/>
      <c r="AX1507" s="404"/>
      <c r="AY1507" s="404"/>
      <c r="AZ1507" s="404"/>
      <c r="BA1507" s="404"/>
      <c r="BB1507" s="404"/>
      <c r="BC1507" s="404"/>
      <c r="BD1507" s="404"/>
    </row>
    <row r="1508" spans="1:56" ht="26.25" customHeight="1">
      <c r="A1508" s="399"/>
      <c r="B1508" s="399"/>
      <c r="C1508" s="399"/>
      <c r="D1508" s="399"/>
      <c r="E1508" s="400"/>
      <c r="F1508" s="401"/>
      <c r="G1508" s="752"/>
      <c r="H1508" s="400"/>
      <c r="I1508" s="400"/>
      <c r="J1508" s="400"/>
      <c r="K1508" s="400"/>
      <c r="L1508" s="400"/>
      <c r="M1508" s="400"/>
      <c r="N1508" s="400"/>
      <c r="O1508" s="400"/>
      <c r="P1508" s="400"/>
      <c r="Q1508" s="400"/>
      <c r="R1508" s="400"/>
      <c r="S1508" s="400"/>
      <c r="T1508" s="400"/>
      <c r="U1508" s="400"/>
      <c r="V1508" s="400"/>
      <c r="W1508" s="400"/>
      <c r="X1508" s="400"/>
      <c r="Y1508" s="400"/>
      <c r="Z1508" s="400"/>
      <c r="AA1508" s="400"/>
      <c r="AB1508" s="400"/>
      <c r="AC1508" s="400"/>
      <c r="AD1508" s="400"/>
      <c r="AE1508" s="400"/>
      <c r="AF1508" s="400"/>
      <c r="AG1508" s="400"/>
      <c r="AH1508" s="400"/>
      <c r="AI1508" s="400"/>
      <c r="AJ1508" s="400"/>
      <c r="AK1508" s="400"/>
      <c r="AL1508" s="400"/>
      <c r="AM1508" s="400"/>
      <c r="AN1508" s="402"/>
      <c r="AO1508" s="402"/>
      <c r="AP1508" s="368" t="s">
        <v>11249</v>
      </c>
      <c r="AQ1508" s="446"/>
      <c r="AR1508" s="447"/>
      <c r="AS1508" s="404"/>
      <c r="AT1508" s="404"/>
      <c r="AU1508" s="404"/>
      <c r="AV1508" s="404"/>
      <c r="AW1508" s="404"/>
      <c r="AX1508" s="404"/>
      <c r="AY1508" s="404"/>
      <c r="AZ1508" s="404"/>
      <c r="BA1508" s="404"/>
      <c r="BB1508" s="404"/>
      <c r="BC1508" s="404"/>
      <c r="BD1508" s="404"/>
    </row>
    <row r="1509" spans="1:56" ht="26.25" customHeight="1">
      <c r="A1509" s="399"/>
      <c r="B1509" s="399"/>
      <c r="C1509" s="399"/>
      <c r="D1509" s="399"/>
      <c r="E1509" s="400"/>
      <c r="F1509" s="401"/>
      <c r="G1509" s="752"/>
      <c r="H1509" s="400"/>
      <c r="I1509" s="400"/>
      <c r="J1509" s="400"/>
      <c r="K1509" s="400"/>
      <c r="L1509" s="400"/>
      <c r="M1509" s="400"/>
      <c r="N1509" s="400"/>
      <c r="O1509" s="400"/>
      <c r="P1509" s="400"/>
      <c r="Q1509" s="400"/>
      <c r="R1509" s="400"/>
      <c r="S1509" s="400"/>
      <c r="T1509" s="400"/>
      <c r="U1509" s="400"/>
      <c r="V1509" s="400"/>
      <c r="W1509" s="400"/>
      <c r="X1509" s="400"/>
      <c r="Y1509" s="400"/>
      <c r="Z1509" s="400"/>
      <c r="AA1509" s="400"/>
      <c r="AB1509" s="400"/>
      <c r="AC1509" s="400"/>
      <c r="AD1509" s="400"/>
      <c r="AE1509" s="400"/>
      <c r="AF1509" s="400"/>
      <c r="AG1509" s="400"/>
      <c r="AH1509" s="400"/>
      <c r="AI1509" s="400"/>
      <c r="AJ1509" s="400"/>
      <c r="AK1509" s="400"/>
      <c r="AL1509" s="400"/>
      <c r="AM1509" s="400"/>
      <c r="AN1509" s="402"/>
      <c r="AO1509" s="402"/>
      <c r="AP1509" s="368" t="s">
        <v>11249</v>
      </c>
      <c r="AQ1509" s="446"/>
      <c r="AR1509" s="447"/>
      <c r="AS1509" s="404"/>
      <c r="AT1509" s="404"/>
      <c r="AU1509" s="404"/>
      <c r="AV1509" s="404"/>
      <c r="AW1509" s="404"/>
      <c r="AX1509" s="404"/>
      <c r="AY1509" s="404"/>
      <c r="AZ1509" s="404"/>
      <c r="BA1509" s="404"/>
      <c r="BB1509" s="404"/>
      <c r="BC1509" s="404"/>
      <c r="BD1509" s="404"/>
    </row>
    <row r="1510" spans="1:56" ht="26.25" customHeight="1">
      <c r="A1510" s="399"/>
      <c r="B1510" s="399"/>
      <c r="C1510" s="399"/>
      <c r="D1510" s="399"/>
      <c r="E1510" s="400"/>
      <c r="F1510" s="401"/>
      <c r="G1510" s="752"/>
      <c r="H1510" s="400"/>
      <c r="I1510" s="400"/>
      <c r="J1510" s="400"/>
      <c r="K1510" s="400"/>
      <c r="L1510" s="400"/>
      <c r="M1510" s="400"/>
      <c r="N1510" s="400"/>
      <c r="O1510" s="400"/>
      <c r="P1510" s="400"/>
      <c r="Q1510" s="400"/>
      <c r="R1510" s="400"/>
      <c r="S1510" s="400"/>
      <c r="T1510" s="400"/>
      <c r="U1510" s="400"/>
      <c r="V1510" s="400"/>
      <c r="W1510" s="400"/>
      <c r="X1510" s="400"/>
      <c r="Y1510" s="400"/>
      <c r="Z1510" s="400"/>
      <c r="AA1510" s="400"/>
      <c r="AB1510" s="400"/>
      <c r="AC1510" s="400"/>
      <c r="AD1510" s="400"/>
      <c r="AE1510" s="400"/>
      <c r="AF1510" s="400"/>
      <c r="AG1510" s="400"/>
      <c r="AH1510" s="400"/>
      <c r="AI1510" s="400"/>
      <c r="AJ1510" s="400"/>
      <c r="AK1510" s="400"/>
      <c r="AL1510" s="400"/>
      <c r="AM1510" s="400"/>
      <c r="AN1510" s="402"/>
      <c r="AO1510" s="402"/>
      <c r="AP1510" s="368" t="s">
        <v>11249</v>
      </c>
      <c r="AQ1510" s="446"/>
      <c r="AR1510" s="447"/>
      <c r="AS1510" s="404"/>
      <c r="AT1510" s="404"/>
      <c r="AU1510" s="404"/>
      <c r="AV1510" s="404"/>
      <c r="AW1510" s="404"/>
      <c r="AX1510" s="404"/>
      <c r="AY1510" s="404"/>
      <c r="AZ1510" s="404"/>
      <c r="BA1510" s="404"/>
      <c r="BB1510" s="404"/>
      <c r="BC1510" s="404"/>
      <c r="BD1510" s="404"/>
    </row>
    <row r="1511" spans="1:56" ht="26.25" customHeight="1">
      <c r="A1511" s="399"/>
      <c r="B1511" s="399"/>
      <c r="C1511" s="399"/>
      <c r="D1511" s="399"/>
      <c r="E1511" s="400"/>
      <c r="F1511" s="401"/>
      <c r="G1511" s="752"/>
      <c r="H1511" s="400"/>
      <c r="I1511" s="400"/>
      <c r="J1511" s="400"/>
      <c r="K1511" s="400"/>
      <c r="L1511" s="400"/>
      <c r="M1511" s="400"/>
      <c r="N1511" s="400"/>
      <c r="O1511" s="400"/>
      <c r="P1511" s="400"/>
      <c r="Q1511" s="400"/>
      <c r="R1511" s="400"/>
      <c r="S1511" s="400"/>
      <c r="T1511" s="400"/>
      <c r="U1511" s="400"/>
      <c r="V1511" s="400"/>
      <c r="W1511" s="400"/>
      <c r="X1511" s="400"/>
      <c r="Y1511" s="400"/>
      <c r="Z1511" s="400"/>
      <c r="AA1511" s="400"/>
      <c r="AB1511" s="400"/>
      <c r="AC1511" s="400"/>
      <c r="AD1511" s="400"/>
      <c r="AE1511" s="400"/>
      <c r="AF1511" s="400"/>
      <c r="AG1511" s="400"/>
      <c r="AH1511" s="400"/>
      <c r="AI1511" s="400"/>
      <c r="AJ1511" s="400"/>
      <c r="AK1511" s="400"/>
      <c r="AL1511" s="400"/>
      <c r="AM1511" s="400"/>
      <c r="AN1511" s="402"/>
      <c r="AO1511" s="402"/>
      <c r="AP1511" s="368" t="s">
        <v>11249</v>
      </c>
      <c r="AQ1511" s="446"/>
      <c r="AR1511" s="447"/>
      <c r="AS1511" s="404"/>
      <c r="AT1511" s="404"/>
      <c r="AU1511" s="404"/>
      <c r="AV1511" s="404"/>
      <c r="AW1511" s="404"/>
      <c r="AX1511" s="404"/>
      <c r="AY1511" s="404"/>
      <c r="AZ1511" s="404"/>
      <c r="BA1511" s="404"/>
      <c r="BB1511" s="404"/>
      <c r="BC1511" s="404"/>
      <c r="BD1511" s="404"/>
    </row>
    <row r="1512" spans="1:56" ht="26.25" customHeight="1">
      <c r="A1512" s="399"/>
      <c r="B1512" s="399"/>
      <c r="C1512" s="399"/>
      <c r="D1512" s="399"/>
      <c r="E1512" s="400"/>
      <c r="F1512" s="401"/>
      <c r="G1512" s="752"/>
      <c r="H1512" s="400"/>
      <c r="I1512" s="400"/>
      <c r="J1512" s="400"/>
      <c r="K1512" s="400"/>
      <c r="L1512" s="400"/>
      <c r="M1512" s="400"/>
      <c r="N1512" s="400"/>
      <c r="O1512" s="400"/>
      <c r="P1512" s="400"/>
      <c r="Q1512" s="400"/>
      <c r="R1512" s="400"/>
      <c r="S1512" s="400"/>
      <c r="T1512" s="400"/>
      <c r="U1512" s="400"/>
      <c r="V1512" s="400"/>
      <c r="W1512" s="400"/>
      <c r="X1512" s="400"/>
      <c r="Y1512" s="400"/>
      <c r="Z1512" s="400"/>
      <c r="AA1512" s="400"/>
      <c r="AB1512" s="400"/>
      <c r="AC1512" s="400"/>
      <c r="AD1512" s="400"/>
      <c r="AE1512" s="400"/>
      <c r="AF1512" s="400"/>
      <c r="AG1512" s="400"/>
      <c r="AH1512" s="400"/>
      <c r="AI1512" s="400"/>
      <c r="AJ1512" s="400"/>
      <c r="AK1512" s="400"/>
      <c r="AL1512" s="400"/>
      <c r="AM1512" s="400"/>
      <c r="AN1512" s="402"/>
      <c r="AO1512" s="402"/>
      <c r="AP1512" s="368" t="s">
        <v>11249</v>
      </c>
      <c r="AQ1512" s="446"/>
      <c r="AR1512" s="447"/>
      <c r="AS1512" s="404"/>
      <c r="AT1512" s="404"/>
      <c r="AU1512" s="404"/>
      <c r="AV1512" s="404"/>
      <c r="AW1512" s="404"/>
      <c r="AX1512" s="404"/>
      <c r="AY1512" s="404"/>
      <c r="AZ1512" s="404"/>
      <c r="BA1512" s="404"/>
      <c r="BB1512" s="404"/>
      <c r="BC1512" s="404"/>
      <c r="BD1512" s="404"/>
    </row>
    <row r="1513" spans="1:56" ht="26.25" customHeight="1">
      <c r="A1513" s="399"/>
      <c r="B1513" s="399"/>
      <c r="C1513" s="399"/>
      <c r="D1513" s="399"/>
      <c r="E1513" s="400"/>
      <c r="F1513" s="401"/>
      <c r="G1513" s="752"/>
      <c r="H1513" s="400"/>
      <c r="I1513" s="400"/>
      <c r="J1513" s="400"/>
      <c r="K1513" s="400"/>
      <c r="L1513" s="400"/>
      <c r="M1513" s="400"/>
      <c r="N1513" s="400"/>
      <c r="O1513" s="400"/>
      <c r="P1513" s="400"/>
      <c r="Q1513" s="400"/>
      <c r="R1513" s="400"/>
      <c r="S1513" s="400"/>
      <c r="T1513" s="400"/>
      <c r="U1513" s="400"/>
      <c r="V1513" s="400"/>
      <c r="W1513" s="400"/>
      <c r="X1513" s="400"/>
      <c r="Y1513" s="400"/>
      <c r="Z1513" s="400"/>
      <c r="AA1513" s="400"/>
      <c r="AB1513" s="400"/>
      <c r="AC1513" s="400"/>
      <c r="AD1513" s="400"/>
      <c r="AE1513" s="400"/>
      <c r="AF1513" s="400"/>
      <c r="AG1513" s="400"/>
      <c r="AH1513" s="400"/>
      <c r="AI1513" s="400"/>
      <c r="AJ1513" s="400"/>
      <c r="AK1513" s="400"/>
      <c r="AL1513" s="400"/>
      <c r="AM1513" s="400"/>
      <c r="AN1513" s="402"/>
      <c r="AO1513" s="402"/>
      <c r="AP1513" s="368" t="s">
        <v>11249</v>
      </c>
      <c r="AQ1513" s="446"/>
      <c r="AR1513" s="447"/>
      <c r="AS1513" s="404"/>
      <c r="AT1513" s="404"/>
      <c r="AU1513" s="404"/>
      <c r="AV1513" s="404"/>
      <c r="AW1513" s="404"/>
      <c r="AX1513" s="404"/>
      <c r="AY1513" s="404"/>
      <c r="AZ1513" s="404"/>
      <c r="BA1513" s="404"/>
      <c r="BB1513" s="404"/>
      <c r="BC1513" s="404"/>
      <c r="BD1513" s="404"/>
    </row>
    <row r="1514" spans="1:56" ht="26.25" customHeight="1">
      <c r="A1514" s="399"/>
      <c r="B1514" s="399"/>
      <c r="C1514" s="399"/>
      <c r="D1514" s="399"/>
      <c r="E1514" s="400"/>
      <c r="F1514" s="401"/>
      <c r="G1514" s="752"/>
      <c r="H1514" s="400"/>
      <c r="I1514" s="400"/>
      <c r="J1514" s="400"/>
      <c r="K1514" s="400"/>
      <c r="L1514" s="400"/>
      <c r="M1514" s="400"/>
      <c r="N1514" s="400"/>
      <c r="O1514" s="400"/>
      <c r="P1514" s="400"/>
      <c r="Q1514" s="400"/>
      <c r="R1514" s="400"/>
      <c r="S1514" s="400"/>
      <c r="T1514" s="400"/>
      <c r="U1514" s="400"/>
      <c r="V1514" s="400"/>
      <c r="W1514" s="400"/>
      <c r="X1514" s="400"/>
      <c r="Y1514" s="400"/>
      <c r="Z1514" s="400"/>
      <c r="AA1514" s="400"/>
      <c r="AB1514" s="400"/>
      <c r="AC1514" s="400"/>
      <c r="AD1514" s="400"/>
      <c r="AE1514" s="400"/>
      <c r="AF1514" s="400"/>
      <c r="AG1514" s="400"/>
      <c r="AH1514" s="400"/>
      <c r="AI1514" s="400"/>
      <c r="AJ1514" s="400"/>
      <c r="AK1514" s="400"/>
      <c r="AL1514" s="400"/>
      <c r="AM1514" s="400"/>
      <c r="AN1514" s="402"/>
      <c r="AO1514" s="402"/>
      <c r="AP1514" s="368" t="s">
        <v>11249</v>
      </c>
      <c r="AQ1514" s="446"/>
      <c r="AR1514" s="447"/>
      <c r="AS1514" s="404"/>
      <c r="AT1514" s="404"/>
      <c r="AU1514" s="404"/>
      <c r="AV1514" s="404"/>
      <c r="AW1514" s="404"/>
      <c r="AX1514" s="404"/>
      <c r="AY1514" s="404"/>
      <c r="AZ1514" s="404"/>
      <c r="BA1514" s="404"/>
      <c r="BB1514" s="404"/>
      <c r="BC1514" s="404"/>
      <c r="BD1514" s="404"/>
    </row>
    <row r="1515" spans="1:56" ht="26.25" customHeight="1">
      <c r="A1515" s="399"/>
      <c r="B1515" s="399"/>
      <c r="C1515" s="399"/>
      <c r="D1515" s="399"/>
      <c r="E1515" s="400"/>
      <c r="F1515" s="401"/>
      <c r="G1515" s="752"/>
      <c r="H1515" s="400"/>
      <c r="I1515" s="400"/>
      <c r="J1515" s="400"/>
      <c r="K1515" s="400"/>
      <c r="L1515" s="400"/>
      <c r="M1515" s="400"/>
      <c r="N1515" s="400"/>
      <c r="O1515" s="400"/>
      <c r="P1515" s="400"/>
      <c r="Q1515" s="400"/>
      <c r="R1515" s="400"/>
      <c r="S1515" s="400"/>
      <c r="T1515" s="400"/>
      <c r="U1515" s="400"/>
      <c r="V1515" s="400"/>
      <c r="W1515" s="400"/>
      <c r="X1515" s="400"/>
      <c r="Y1515" s="400"/>
      <c r="Z1515" s="400"/>
      <c r="AA1515" s="400"/>
      <c r="AB1515" s="400"/>
      <c r="AC1515" s="400"/>
      <c r="AD1515" s="400"/>
      <c r="AE1515" s="400"/>
      <c r="AF1515" s="400"/>
      <c r="AG1515" s="400"/>
      <c r="AH1515" s="400"/>
      <c r="AI1515" s="400"/>
      <c r="AJ1515" s="400"/>
      <c r="AK1515" s="400"/>
      <c r="AL1515" s="400"/>
      <c r="AM1515" s="400"/>
      <c r="AN1515" s="402"/>
      <c r="AO1515" s="402"/>
      <c r="AP1515" s="368" t="s">
        <v>11249</v>
      </c>
      <c r="AQ1515" s="446"/>
      <c r="AR1515" s="447"/>
      <c r="AS1515" s="404"/>
      <c r="AT1515" s="404"/>
      <c r="AU1515" s="404"/>
      <c r="AV1515" s="404"/>
      <c r="AW1515" s="404"/>
      <c r="AX1515" s="404"/>
      <c r="AY1515" s="404"/>
      <c r="AZ1515" s="404"/>
      <c r="BA1515" s="404"/>
      <c r="BB1515" s="404"/>
      <c r="BC1515" s="404"/>
      <c r="BD1515" s="404"/>
    </row>
    <row r="1516" spans="1:56" ht="26.25" customHeight="1">
      <c r="A1516" s="399"/>
      <c r="B1516" s="399"/>
      <c r="C1516" s="399"/>
      <c r="D1516" s="399"/>
      <c r="E1516" s="400"/>
      <c r="F1516" s="401"/>
      <c r="G1516" s="752"/>
      <c r="H1516" s="400"/>
      <c r="I1516" s="400"/>
      <c r="J1516" s="400"/>
      <c r="K1516" s="400"/>
      <c r="L1516" s="400"/>
      <c r="M1516" s="400"/>
      <c r="N1516" s="400"/>
      <c r="O1516" s="400"/>
      <c r="P1516" s="400"/>
      <c r="Q1516" s="400"/>
      <c r="R1516" s="400"/>
      <c r="S1516" s="400"/>
      <c r="T1516" s="400"/>
      <c r="U1516" s="400"/>
      <c r="V1516" s="400"/>
      <c r="W1516" s="400"/>
      <c r="X1516" s="400"/>
      <c r="Y1516" s="400"/>
      <c r="Z1516" s="400"/>
      <c r="AA1516" s="400"/>
      <c r="AB1516" s="400"/>
      <c r="AC1516" s="400"/>
      <c r="AD1516" s="400"/>
      <c r="AE1516" s="400"/>
      <c r="AF1516" s="400"/>
      <c r="AG1516" s="400"/>
      <c r="AH1516" s="400"/>
      <c r="AI1516" s="400"/>
      <c r="AJ1516" s="400"/>
      <c r="AK1516" s="400"/>
      <c r="AL1516" s="400"/>
      <c r="AM1516" s="400"/>
      <c r="AN1516" s="402"/>
      <c r="AO1516" s="402"/>
      <c r="AP1516" s="368" t="s">
        <v>11249</v>
      </c>
      <c r="AQ1516" s="446"/>
      <c r="AR1516" s="447"/>
      <c r="AS1516" s="404"/>
      <c r="AT1516" s="404"/>
      <c r="AU1516" s="404"/>
      <c r="AV1516" s="404"/>
      <c r="AW1516" s="404"/>
      <c r="AX1516" s="404"/>
      <c r="AY1516" s="404"/>
      <c r="AZ1516" s="404"/>
      <c r="BA1516" s="404"/>
      <c r="BB1516" s="404"/>
      <c r="BC1516" s="404"/>
      <c r="BD1516" s="404"/>
    </row>
    <row r="1517" spans="1:56" ht="26.25" customHeight="1">
      <c r="A1517" s="399"/>
      <c r="B1517" s="399"/>
      <c r="C1517" s="399"/>
      <c r="D1517" s="399"/>
      <c r="E1517" s="400"/>
      <c r="F1517" s="401"/>
      <c r="G1517" s="752"/>
      <c r="H1517" s="400"/>
      <c r="I1517" s="400"/>
      <c r="J1517" s="400"/>
      <c r="K1517" s="400"/>
      <c r="L1517" s="400"/>
      <c r="M1517" s="400"/>
      <c r="N1517" s="400"/>
      <c r="O1517" s="400"/>
      <c r="P1517" s="400"/>
      <c r="Q1517" s="400"/>
      <c r="R1517" s="400"/>
      <c r="S1517" s="400"/>
      <c r="T1517" s="400"/>
      <c r="U1517" s="400"/>
      <c r="V1517" s="400"/>
      <c r="W1517" s="400"/>
      <c r="X1517" s="400"/>
      <c r="Y1517" s="400"/>
      <c r="Z1517" s="400"/>
      <c r="AA1517" s="400"/>
      <c r="AB1517" s="400"/>
      <c r="AC1517" s="400"/>
      <c r="AD1517" s="400"/>
      <c r="AE1517" s="400"/>
      <c r="AF1517" s="400"/>
      <c r="AG1517" s="400"/>
      <c r="AH1517" s="400"/>
      <c r="AI1517" s="400"/>
      <c r="AJ1517" s="400"/>
      <c r="AK1517" s="400"/>
      <c r="AL1517" s="400"/>
      <c r="AM1517" s="400"/>
      <c r="AN1517" s="402"/>
      <c r="AO1517" s="402"/>
      <c r="AP1517" s="368" t="s">
        <v>11249</v>
      </c>
      <c r="AQ1517" s="446"/>
      <c r="AR1517" s="447"/>
      <c r="AS1517" s="404"/>
      <c r="AT1517" s="404"/>
      <c r="AU1517" s="404"/>
      <c r="AV1517" s="404"/>
      <c r="AW1517" s="404"/>
      <c r="AX1517" s="404"/>
      <c r="AY1517" s="404"/>
      <c r="AZ1517" s="404"/>
      <c r="BA1517" s="404"/>
      <c r="BB1517" s="404"/>
      <c r="BC1517" s="404"/>
      <c r="BD1517" s="404"/>
    </row>
    <row r="1518" spans="1:56" ht="26.25" customHeight="1">
      <c r="A1518" s="399"/>
      <c r="B1518" s="399"/>
      <c r="C1518" s="399"/>
      <c r="D1518" s="399"/>
      <c r="E1518" s="400"/>
      <c r="F1518" s="401"/>
      <c r="G1518" s="752"/>
      <c r="H1518" s="400"/>
      <c r="I1518" s="400"/>
      <c r="J1518" s="400"/>
      <c r="K1518" s="400"/>
      <c r="L1518" s="400"/>
      <c r="M1518" s="400"/>
      <c r="N1518" s="400"/>
      <c r="O1518" s="400"/>
      <c r="P1518" s="400"/>
      <c r="Q1518" s="400"/>
      <c r="R1518" s="400"/>
      <c r="S1518" s="400"/>
      <c r="T1518" s="400"/>
      <c r="U1518" s="400"/>
      <c r="V1518" s="400"/>
      <c r="W1518" s="400"/>
      <c r="X1518" s="400"/>
      <c r="Y1518" s="400"/>
      <c r="Z1518" s="400"/>
      <c r="AA1518" s="400"/>
      <c r="AB1518" s="400"/>
      <c r="AC1518" s="400"/>
      <c r="AD1518" s="400"/>
      <c r="AE1518" s="400"/>
      <c r="AF1518" s="400"/>
      <c r="AG1518" s="400"/>
      <c r="AH1518" s="400"/>
      <c r="AI1518" s="400"/>
      <c r="AJ1518" s="400"/>
      <c r="AK1518" s="400"/>
      <c r="AL1518" s="400"/>
      <c r="AM1518" s="400"/>
      <c r="AN1518" s="402"/>
      <c r="AO1518" s="402"/>
      <c r="AP1518" s="368" t="s">
        <v>11249</v>
      </c>
      <c r="AQ1518" s="446"/>
      <c r="AR1518" s="447"/>
      <c r="AS1518" s="404"/>
      <c r="AT1518" s="404"/>
      <c r="AU1518" s="404"/>
      <c r="AV1518" s="404"/>
      <c r="AW1518" s="404"/>
      <c r="AX1518" s="404"/>
      <c r="AY1518" s="404"/>
      <c r="AZ1518" s="404"/>
      <c r="BA1518" s="404"/>
      <c r="BB1518" s="404"/>
      <c r="BC1518" s="404"/>
      <c r="BD1518" s="404"/>
    </row>
    <row r="1519" spans="1:56" ht="26.25" customHeight="1">
      <c r="A1519" s="399"/>
      <c r="B1519" s="399"/>
      <c r="C1519" s="399"/>
      <c r="D1519" s="399"/>
      <c r="E1519" s="400"/>
      <c r="F1519" s="401"/>
      <c r="G1519" s="752"/>
      <c r="H1519" s="400"/>
      <c r="I1519" s="400"/>
      <c r="J1519" s="400"/>
      <c r="K1519" s="400"/>
      <c r="L1519" s="400"/>
      <c r="M1519" s="400"/>
      <c r="N1519" s="400"/>
      <c r="O1519" s="400"/>
      <c r="P1519" s="400"/>
      <c r="Q1519" s="400"/>
      <c r="R1519" s="400"/>
      <c r="S1519" s="400"/>
      <c r="T1519" s="400"/>
      <c r="U1519" s="400"/>
      <c r="V1519" s="400"/>
      <c r="W1519" s="400"/>
      <c r="X1519" s="400"/>
      <c r="Y1519" s="400"/>
      <c r="Z1519" s="400"/>
      <c r="AA1519" s="400"/>
      <c r="AB1519" s="400"/>
      <c r="AC1519" s="400"/>
      <c r="AD1519" s="400"/>
      <c r="AE1519" s="400"/>
      <c r="AF1519" s="400"/>
      <c r="AG1519" s="400"/>
      <c r="AH1519" s="400"/>
      <c r="AI1519" s="400"/>
      <c r="AJ1519" s="400"/>
      <c r="AK1519" s="400"/>
      <c r="AL1519" s="400"/>
      <c r="AM1519" s="400"/>
      <c r="AN1519" s="402"/>
      <c r="AO1519" s="402"/>
      <c r="AP1519" s="368" t="s">
        <v>11249</v>
      </c>
      <c r="AQ1519" s="446"/>
      <c r="AR1519" s="447"/>
      <c r="AS1519" s="404"/>
      <c r="AT1519" s="404"/>
      <c r="AU1519" s="404"/>
      <c r="AV1519" s="404"/>
      <c r="AW1519" s="404"/>
      <c r="AX1519" s="404"/>
      <c r="AY1519" s="404"/>
      <c r="AZ1519" s="404"/>
      <c r="BA1519" s="404"/>
      <c r="BB1519" s="404"/>
      <c r="BC1519" s="404"/>
      <c r="BD1519" s="404"/>
    </row>
    <row r="1520" spans="1:56" ht="26.25" customHeight="1">
      <c r="A1520" s="399"/>
      <c r="B1520" s="399"/>
      <c r="C1520" s="399"/>
      <c r="D1520" s="399"/>
      <c r="E1520" s="400"/>
      <c r="F1520" s="401"/>
      <c r="G1520" s="752"/>
      <c r="H1520" s="400"/>
      <c r="I1520" s="400"/>
      <c r="J1520" s="400"/>
      <c r="K1520" s="400"/>
      <c r="L1520" s="400"/>
      <c r="M1520" s="400"/>
      <c r="N1520" s="400"/>
      <c r="O1520" s="400"/>
      <c r="P1520" s="400"/>
      <c r="Q1520" s="400"/>
      <c r="R1520" s="400"/>
      <c r="S1520" s="400"/>
      <c r="T1520" s="400"/>
      <c r="U1520" s="400"/>
      <c r="V1520" s="400"/>
      <c r="W1520" s="400"/>
      <c r="X1520" s="400"/>
      <c r="Y1520" s="400"/>
      <c r="Z1520" s="400"/>
      <c r="AA1520" s="400"/>
      <c r="AB1520" s="400"/>
      <c r="AC1520" s="400"/>
      <c r="AD1520" s="400"/>
      <c r="AE1520" s="400"/>
      <c r="AF1520" s="400"/>
      <c r="AG1520" s="400"/>
      <c r="AH1520" s="400"/>
      <c r="AI1520" s="400"/>
      <c r="AJ1520" s="400"/>
      <c r="AK1520" s="400"/>
      <c r="AL1520" s="400"/>
      <c r="AM1520" s="400"/>
      <c r="AN1520" s="402"/>
      <c r="AO1520" s="402"/>
      <c r="AP1520" s="368" t="s">
        <v>11249</v>
      </c>
      <c r="AQ1520" s="446"/>
      <c r="AR1520" s="447"/>
      <c r="AS1520" s="404"/>
      <c r="AT1520" s="404"/>
      <c r="AU1520" s="404"/>
      <c r="AV1520" s="404"/>
      <c r="AW1520" s="404"/>
      <c r="AX1520" s="404"/>
      <c r="AY1520" s="404"/>
      <c r="AZ1520" s="404"/>
      <c r="BA1520" s="404"/>
      <c r="BB1520" s="404"/>
      <c r="BC1520" s="404"/>
      <c r="BD1520" s="404"/>
    </row>
    <row r="1521" spans="1:56" ht="26.25" customHeight="1">
      <c r="A1521" s="399"/>
      <c r="B1521" s="399"/>
      <c r="C1521" s="399"/>
      <c r="D1521" s="399"/>
      <c r="E1521" s="400"/>
      <c r="F1521" s="401"/>
      <c r="G1521" s="752"/>
      <c r="H1521" s="400"/>
      <c r="I1521" s="400"/>
      <c r="J1521" s="400"/>
      <c r="K1521" s="400"/>
      <c r="L1521" s="400"/>
      <c r="M1521" s="400"/>
      <c r="N1521" s="400"/>
      <c r="O1521" s="400"/>
      <c r="P1521" s="400"/>
      <c r="Q1521" s="400"/>
      <c r="R1521" s="400"/>
      <c r="S1521" s="400"/>
      <c r="T1521" s="400"/>
      <c r="U1521" s="400"/>
      <c r="V1521" s="400"/>
      <c r="W1521" s="400"/>
      <c r="X1521" s="400"/>
      <c r="Y1521" s="400"/>
      <c r="Z1521" s="400"/>
      <c r="AA1521" s="400"/>
      <c r="AB1521" s="400"/>
      <c r="AC1521" s="400"/>
      <c r="AD1521" s="400"/>
      <c r="AE1521" s="400"/>
      <c r="AF1521" s="400"/>
      <c r="AG1521" s="400"/>
      <c r="AH1521" s="400"/>
      <c r="AI1521" s="400"/>
      <c r="AJ1521" s="400"/>
      <c r="AK1521" s="400"/>
      <c r="AL1521" s="400"/>
      <c r="AM1521" s="400"/>
      <c r="AN1521" s="402"/>
      <c r="AO1521" s="402"/>
      <c r="AP1521" s="368" t="s">
        <v>11249</v>
      </c>
      <c r="AQ1521" s="446"/>
      <c r="AR1521" s="447"/>
      <c r="AS1521" s="404"/>
      <c r="AT1521" s="404"/>
      <c r="AU1521" s="404"/>
      <c r="AV1521" s="404"/>
      <c r="AW1521" s="404"/>
      <c r="AX1521" s="404"/>
      <c r="AY1521" s="404"/>
      <c r="AZ1521" s="404"/>
      <c r="BA1521" s="404"/>
      <c r="BB1521" s="404"/>
      <c r="BC1521" s="404"/>
      <c r="BD1521" s="404"/>
    </row>
    <row r="1522" spans="1:56" ht="26.25" customHeight="1">
      <c r="A1522" s="399"/>
      <c r="B1522" s="399"/>
      <c r="C1522" s="399"/>
      <c r="D1522" s="399"/>
      <c r="E1522" s="400"/>
      <c r="F1522" s="401"/>
      <c r="G1522" s="752"/>
      <c r="H1522" s="400"/>
      <c r="I1522" s="400"/>
      <c r="J1522" s="400"/>
      <c r="K1522" s="400"/>
      <c r="L1522" s="400"/>
      <c r="M1522" s="400"/>
      <c r="N1522" s="400"/>
      <c r="O1522" s="400"/>
      <c r="P1522" s="400"/>
      <c r="Q1522" s="400"/>
      <c r="R1522" s="400"/>
      <c r="S1522" s="400"/>
      <c r="T1522" s="400"/>
      <c r="U1522" s="400"/>
      <c r="V1522" s="400"/>
      <c r="W1522" s="400"/>
      <c r="X1522" s="400"/>
      <c r="Y1522" s="400"/>
      <c r="Z1522" s="400"/>
      <c r="AA1522" s="400"/>
      <c r="AB1522" s="400"/>
      <c r="AC1522" s="400"/>
      <c r="AD1522" s="400"/>
      <c r="AE1522" s="400"/>
      <c r="AF1522" s="400"/>
      <c r="AG1522" s="400"/>
      <c r="AH1522" s="400"/>
      <c r="AI1522" s="400"/>
      <c r="AJ1522" s="400"/>
      <c r="AK1522" s="400"/>
      <c r="AL1522" s="400"/>
      <c r="AM1522" s="400"/>
      <c r="AN1522" s="402"/>
      <c r="AO1522" s="402"/>
      <c r="AP1522" s="368" t="s">
        <v>11249</v>
      </c>
      <c r="AQ1522" s="446"/>
      <c r="AR1522" s="447"/>
      <c r="AS1522" s="404"/>
      <c r="AT1522" s="404"/>
      <c r="AU1522" s="404"/>
      <c r="AV1522" s="404"/>
      <c r="AW1522" s="404"/>
      <c r="AX1522" s="404"/>
      <c r="AY1522" s="404"/>
      <c r="AZ1522" s="404"/>
      <c r="BA1522" s="404"/>
      <c r="BB1522" s="404"/>
      <c r="BC1522" s="404"/>
      <c r="BD1522" s="404"/>
    </row>
    <row r="1523" spans="1:56" ht="26.25" customHeight="1">
      <c r="A1523" s="399"/>
      <c r="B1523" s="399"/>
      <c r="C1523" s="399"/>
      <c r="D1523" s="399"/>
      <c r="E1523" s="400"/>
      <c r="F1523" s="401"/>
      <c r="G1523" s="752"/>
      <c r="H1523" s="400"/>
      <c r="I1523" s="400"/>
      <c r="J1523" s="400"/>
      <c r="K1523" s="400"/>
      <c r="L1523" s="400"/>
      <c r="M1523" s="400"/>
      <c r="N1523" s="400"/>
      <c r="O1523" s="400"/>
      <c r="P1523" s="400"/>
      <c r="Q1523" s="400"/>
      <c r="R1523" s="400"/>
      <c r="S1523" s="400"/>
      <c r="T1523" s="400"/>
      <c r="U1523" s="400"/>
      <c r="V1523" s="400"/>
      <c r="W1523" s="400"/>
      <c r="X1523" s="400"/>
      <c r="Y1523" s="400"/>
      <c r="Z1523" s="400"/>
      <c r="AA1523" s="400"/>
      <c r="AB1523" s="400"/>
      <c r="AC1523" s="400"/>
      <c r="AD1523" s="400"/>
      <c r="AE1523" s="400"/>
      <c r="AF1523" s="400"/>
      <c r="AG1523" s="400"/>
      <c r="AH1523" s="400"/>
      <c r="AI1523" s="400"/>
      <c r="AJ1523" s="400"/>
      <c r="AK1523" s="400"/>
      <c r="AL1523" s="400"/>
      <c r="AM1523" s="400"/>
      <c r="AN1523" s="402"/>
      <c r="AO1523" s="402"/>
      <c r="AP1523" s="368" t="s">
        <v>11249</v>
      </c>
      <c r="AQ1523" s="446"/>
      <c r="AR1523" s="447"/>
      <c r="AS1523" s="404"/>
      <c r="AT1523" s="404"/>
      <c r="AU1523" s="404"/>
      <c r="AV1523" s="404"/>
      <c r="AW1523" s="404"/>
      <c r="AX1523" s="404"/>
      <c r="AY1523" s="404"/>
      <c r="AZ1523" s="404"/>
      <c r="BA1523" s="404"/>
      <c r="BB1523" s="404"/>
      <c r="BC1523" s="404"/>
      <c r="BD1523" s="404"/>
    </row>
    <row r="1524" spans="1:56" ht="26.25" customHeight="1">
      <c r="A1524" s="399"/>
      <c r="B1524" s="399"/>
      <c r="C1524" s="399"/>
      <c r="D1524" s="399"/>
      <c r="E1524" s="400"/>
      <c r="F1524" s="401"/>
      <c r="G1524" s="752"/>
      <c r="H1524" s="400"/>
      <c r="I1524" s="400"/>
      <c r="J1524" s="400"/>
      <c r="K1524" s="400"/>
      <c r="L1524" s="400"/>
      <c r="M1524" s="400"/>
      <c r="N1524" s="400"/>
      <c r="O1524" s="400"/>
      <c r="P1524" s="400"/>
      <c r="Q1524" s="400"/>
      <c r="R1524" s="400"/>
      <c r="S1524" s="400"/>
      <c r="T1524" s="400"/>
      <c r="U1524" s="400"/>
      <c r="V1524" s="400"/>
      <c r="W1524" s="400"/>
      <c r="X1524" s="400"/>
      <c r="Y1524" s="400"/>
      <c r="Z1524" s="400"/>
      <c r="AA1524" s="400"/>
      <c r="AB1524" s="400"/>
      <c r="AC1524" s="400"/>
      <c r="AD1524" s="400"/>
      <c r="AE1524" s="400"/>
      <c r="AF1524" s="400"/>
      <c r="AG1524" s="400"/>
      <c r="AH1524" s="400"/>
      <c r="AI1524" s="400"/>
      <c r="AJ1524" s="400"/>
      <c r="AK1524" s="400"/>
      <c r="AL1524" s="400"/>
      <c r="AM1524" s="400"/>
      <c r="AN1524" s="402"/>
      <c r="AO1524" s="402"/>
      <c r="AP1524" s="368" t="s">
        <v>11249</v>
      </c>
      <c r="AQ1524" s="446"/>
      <c r="AR1524" s="447"/>
      <c r="AS1524" s="404"/>
      <c r="AT1524" s="404"/>
      <c r="AU1524" s="404"/>
      <c r="AV1524" s="404"/>
      <c r="AW1524" s="404"/>
      <c r="AX1524" s="404"/>
      <c r="AY1524" s="404"/>
      <c r="AZ1524" s="404"/>
      <c r="BA1524" s="404"/>
      <c r="BB1524" s="404"/>
      <c r="BC1524" s="404"/>
      <c r="BD1524" s="404"/>
    </row>
    <row r="1525" spans="1:56" ht="26.25" customHeight="1">
      <c r="A1525" s="399"/>
      <c r="B1525" s="399"/>
      <c r="C1525" s="399"/>
      <c r="D1525" s="399"/>
      <c r="E1525" s="400"/>
      <c r="F1525" s="401"/>
      <c r="G1525" s="752"/>
      <c r="H1525" s="400"/>
      <c r="I1525" s="400"/>
      <c r="J1525" s="400"/>
      <c r="K1525" s="400"/>
      <c r="L1525" s="400"/>
      <c r="M1525" s="400"/>
      <c r="N1525" s="400"/>
      <c r="O1525" s="400"/>
      <c r="P1525" s="400"/>
      <c r="Q1525" s="400"/>
      <c r="R1525" s="400"/>
      <c r="S1525" s="400"/>
      <c r="T1525" s="400"/>
      <c r="U1525" s="400"/>
      <c r="V1525" s="400"/>
      <c r="W1525" s="400"/>
      <c r="X1525" s="400"/>
      <c r="Y1525" s="400"/>
      <c r="Z1525" s="400"/>
      <c r="AA1525" s="400"/>
      <c r="AB1525" s="400"/>
      <c r="AC1525" s="400"/>
      <c r="AD1525" s="400"/>
      <c r="AE1525" s="400"/>
      <c r="AF1525" s="400"/>
      <c r="AG1525" s="400"/>
      <c r="AH1525" s="400"/>
      <c r="AI1525" s="400"/>
      <c r="AJ1525" s="400"/>
      <c r="AK1525" s="400"/>
      <c r="AL1525" s="400"/>
      <c r="AM1525" s="400"/>
      <c r="AN1525" s="402"/>
      <c r="AO1525" s="402"/>
      <c r="AP1525" s="368" t="s">
        <v>11249</v>
      </c>
      <c r="AQ1525" s="446"/>
      <c r="AR1525" s="447"/>
      <c r="AS1525" s="404"/>
      <c r="AT1525" s="404"/>
      <c r="AU1525" s="404"/>
      <c r="AV1525" s="404"/>
      <c r="AW1525" s="404"/>
      <c r="AX1525" s="404"/>
      <c r="AY1525" s="404"/>
      <c r="AZ1525" s="404"/>
      <c r="BA1525" s="404"/>
      <c r="BB1525" s="404"/>
      <c r="BC1525" s="404"/>
      <c r="BD1525" s="404"/>
    </row>
    <row r="1526" spans="1:56" ht="26.25" customHeight="1">
      <c r="A1526" s="399"/>
      <c r="B1526" s="399"/>
      <c r="C1526" s="399"/>
      <c r="D1526" s="399"/>
      <c r="E1526" s="400"/>
      <c r="F1526" s="401"/>
      <c r="G1526" s="752"/>
      <c r="H1526" s="400"/>
      <c r="I1526" s="400"/>
      <c r="J1526" s="400"/>
      <c r="K1526" s="400"/>
      <c r="L1526" s="400"/>
      <c r="M1526" s="400"/>
      <c r="N1526" s="400"/>
      <c r="O1526" s="400"/>
      <c r="P1526" s="400"/>
      <c r="Q1526" s="400"/>
      <c r="R1526" s="400"/>
      <c r="S1526" s="400"/>
      <c r="T1526" s="400"/>
      <c r="U1526" s="400"/>
      <c r="V1526" s="400"/>
      <c r="W1526" s="400"/>
      <c r="X1526" s="400"/>
      <c r="Y1526" s="400"/>
      <c r="Z1526" s="400"/>
      <c r="AA1526" s="400"/>
      <c r="AB1526" s="400"/>
      <c r="AC1526" s="400"/>
      <c r="AD1526" s="400"/>
      <c r="AE1526" s="400"/>
      <c r="AF1526" s="400"/>
      <c r="AG1526" s="400"/>
      <c r="AH1526" s="400"/>
      <c r="AI1526" s="400"/>
      <c r="AJ1526" s="400"/>
      <c r="AK1526" s="400"/>
      <c r="AL1526" s="400"/>
      <c r="AM1526" s="400"/>
      <c r="AN1526" s="402"/>
      <c r="AO1526" s="402"/>
      <c r="AP1526" s="368" t="s">
        <v>11249</v>
      </c>
      <c r="AQ1526" s="446"/>
      <c r="AR1526" s="447"/>
      <c r="AS1526" s="404"/>
      <c r="AT1526" s="404"/>
      <c r="AU1526" s="404"/>
      <c r="AV1526" s="404"/>
      <c r="AW1526" s="404"/>
      <c r="AX1526" s="404"/>
      <c r="AY1526" s="404"/>
      <c r="AZ1526" s="404"/>
      <c r="BA1526" s="404"/>
      <c r="BB1526" s="404"/>
      <c r="BC1526" s="404"/>
      <c r="BD1526" s="404"/>
    </row>
    <row r="1527" spans="1:56" ht="26.25" customHeight="1">
      <c r="A1527" s="399"/>
      <c r="B1527" s="399"/>
      <c r="C1527" s="399"/>
      <c r="D1527" s="399"/>
      <c r="E1527" s="400"/>
      <c r="F1527" s="401"/>
      <c r="G1527" s="752"/>
      <c r="H1527" s="400"/>
      <c r="I1527" s="400"/>
      <c r="J1527" s="400"/>
      <c r="K1527" s="400"/>
      <c r="L1527" s="400"/>
      <c r="M1527" s="400"/>
      <c r="N1527" s="400"/>
      <c r="O1527" s="400"/>
      <c r="P1527" s="400"/>
      <c r="Q1527" s="400"/>
      <c r="R1527" s="400"/>
      <c r="S1527" s="400"/>
      <c r="T1527" s="400"/>
      <c r="U1527" s="400"/>
      <c r="V1527" s="400"/>
      <c r="W1527" s="400"/>
      <c r="X1527" s="400"/>
      <c r="Y1527" s="400"/>
      <c r="Z1527" s="400"/>
      <c r="AA1527" s="400"/>
      <c r="AB1527" s="400"/>
      <c r="AC1527" s="400"/>
      <c r="AD1527" s="400"/>
      <c r="AE1527" s="400"/>
      <c r="AF1527" s="400"/>
      <c r="AG1527" s="400"/>
      <c r="AH1527" s="400"/>
      <c r="AI1527" s="400"/>
      <c r="AJ1527" s="400"/>
      <c r="AK1527" s="400"/>
      <c r="AL1527" s="400"/>
      <c r="AM1527" s="400"/>
      <c r="AN1527" s="402"/>
      <c r="AO1527" s="402"/>
      <c r="AP1527" s="368" t="s">
        <v>11249</v>
      </c>
      <c r="AQ1527" s="446"/>
      <c r="AR1527" s="447"/>
      <c r="AS1527" s="404"/>
      <c r="AT1527" s="404"/>
      <c r="AU1527" s="404"/>
      <c r="AV1527" s="404"/>
      <c r="AW1527" s="404"/>
      <c r="AX1527" s="404"/>
      <c r="AY1527" s="404"/>
      <c r="AZ1527" s="404"/>
      <c r="BA1527" s="404"/>
      <c r="BB1527" s="404"/>
      <c r="BC1527" s="404"/>
      <c r="BD1527" s="404"/>
    </row>
    <row r="1528" spans="1:56" ht="26.25" customHeight="1">
      <c r="A1528" s="399"/>
      <c r="B1528" s="399"/>
      <c r="C1528" s="399"/>
      <c r="D1528" s="399"/>
      <c r="E1528" s="400"/>
      <c r="F1528" s="401"/>
      <c r="G1528" s="752"/>
      <c r="H1528" s="400"/>
      <c r="I1528" s="400"/>
      <c r="J1528" s="400"/>
      <c r="K1528" s="400"/>
      <c r="L1528" s="400"/>
      <c r="M1528" s="400"/>
      <c r="N1528" s="400"/>
      <c r="O1528" s="400"/>
      <c r="P1528" s="400"/>
      <c r="Q1528" s="400"/>
      <c r="R1528" s="400"/>
      <c r="S1528" s="400"/>
      <c r="T1528" s="400"/>
      <c r="U1528" s="400"/>
      <c r="V1528" s="400"/>
      <c r="W1528" s="400"/>
      <c r="X1528" s="400"/>
      <c r="Y1528" s="400"/>
      <c r="Z1528" s="400"/>
      <c r="AA1528" s="400"/>
      <c r="AB1528" s="400"/>
      <c r="AC1528" s="400"/>
      <c r="AD1528" s="400"/>
      <c r="AE1528" s="400"/>
      <c r="AF1528" s="400"/>
      <c r="AG1528" s="400"/>
      <c r="AH1528" s="400"/>
      <c r="AI1528" s="400"/>
      <c r="AJ1528" s="400"/>
      <c r="AK1528" s="400"/>
      <c r="AL1528" s="400"/>
      <c r="AM1528" s="400"/>
      <c r="AN1528" s="402"/>
      <c r="AO1528" s="402"/>
      <c r="AP1528" s="368" t="s">
        <v>11249</v>
      </c>
      <c r="AQ1528" s="446"/>
      <c r="AR1528" s="447"/>
      <c r="AS1528" s="404"/>
      <c r="AT1528" s="404"/>
      <c r="AU1528" s="404"/>
      <c r="AV1528" s="404"/>
      <c r="AW1528" s="404"/>
      <c r="AX1528" s="404"/>
      <c r="AY1528" s="404"/>
      <c r="AZ1528" s="404"/>
      <c r="BA1528" s="404"/>
      <c r="BB1528" s="404"/>
      <c r="BC1528" s="404"/>
      <c r="BD1528" s="404"/>
    </row>
    <row r="1529" spans="1:56" ht="26.25" customHeight="1">
      <c r="A1529" s="399"/>
      <c r="B1529" s="399"/>
      <c r="C1529" s="399"/>
      <c r="D1529" s="399"/>
      <c r="E1529" s="400"/>
      <c r="F1529" s="401"/>
      <c r="G1529" s="752"/>
      <c r="H1529" s="400"/>
      <c r="I1529" s="400"/>
      <c r="J1529" s="400"/>
      <c r="K1529" s="400"/>
      <c r="L1529" s="400"/>
      <c r="M1529" s="400"/>
      <c r="N1529" s="400"/>
      <c r="O1529" s="400"/>
      <c r="P1529" s="400"/>
      <c r="Q1529" s="400"/>
      <c r="R1529" s="400"/>
      <c r="S1529" s="400"/>
      <c r="T1529" s="400"/>
      <c r="U1529" s="400"/>
      <c r="V1529" s="400"/>
      <c r="W1529" s="400"/>
      <c r="X1529" s="400"/>
      <c r="Y1529" s="400"/>
      <c r="Z1529" s="400"/>
      <c r="AA1529" s="400"/>
      <c r="AB1529" s="400"/>
      <c r="AC1529" s="400"/>
      <c r="AD1529" s="400"/>
      <c r="AE1529" s="400"/>
      <c r="AF1529" s="400"/>
      <c r="AG1529" s="400"/>
      <c r="AH1529" s="400"/>
      <c r="AI1529" s="400"/>
      <c r="AJ1529" s="400"/>
      <c r="AK1529" s="400"/>
      <c r="AL1529" s="400"/>
      <c r="AM1529" s="400"/>
      <c r="AN1529" s="402"/>
      <c r="AO1529" s="402"/>
      <c r="AP1529" s="368" t="s">
        <v>11249</v>
      </c>
      <c r="AQ1529" s="446"/>
      <c r="AR1529" s="447"/>
      <c r="AS1529" s="404"/>
      <c r="AT1529" s="404"/>
      <c r="AU1529" s="404"/>
      <c r="AV1529" s="404"/>
      <c r="AW1529" s="404"/>
      <c r="AX1529" s="404"/>
      <c r="AY1529" s="404"/>
      <c r="AZ1529" s="404"/>
      <c r="BA1529" s="404"/>
      <c r="BB1529" s="404"/>
      <c r="BC1529" s="404"/>
      <c r="BD1529" s="404"/>
    </row>
    <row r="1530" spans="1:56" ht="26.25" customHeight="1">
      <c r="A1530" s="399"/>
      <c r="B1530" s="399"/>
      <c r="C1530" s="399"/>
      <c r="D1530" s="399"/>
      <c r="E1530" s="400"/>
      <c r="F1530" s="401"/>
      <c r="G1530" s="752"/>
      <c r="H1530" s="400"/>
      <c r="I1530" s="400"/>
      <c r="J1530" s="400"/>
      <c r="K1530" s="400"/>
      <c r="L1530" s="400"/>
      <c r="M1530" s="400"/>
      <c r="N1530" s="400"/>
      <c r="O1530" s="400"/>
      <c r="P1530" s="400"/>
      <c r="Q1530" s="400"/>
      <c r="R1530" s="400"/>
      <c r="S1530" s="400"/>
      <c r="T1530" s="400"/>
      <c r="U1530" s="400"/>
      <c r="V1530" s="400"/>
      <c r="W1530" s="400"/>
      <c r="X1530" s="400"/>
      <c r="Y1530" s="400"/>
      <c r="Z1530" s="400"/>
      <c r="AA1530" s="400"/>
      <c r="AB1530" s="400"/>
      <c r="AC1530" s="400"/>
      <c r="AD1530" s="400"/>
      <c r="AE1530" s="400"/>
      <c r="AF1530" s="400"/>
      <c r="AG1530" s="400"/>
      <c r="AH1530" s="400"/>
      <c r="AI1530" s="400"/>
      <c r="AJ1530" s="400"/>
      <c r="AK1530" s="400"/>
      <c r="AL1530" s="400"/>
      <c r="AM1530" s="400"/>
      <c r="AN1530" s="402"/>
      <c r="AO1530" s="402"/>
      <c r="AP1530" s="368" t="s">
        <v>11249</v>
      </c>
      <c r="AQ1530" s="446"/>
      <c r="AR1530" s="447"/>
      <c r="AS1530" s="404"/>
      <c r="AT1530" s="404"/>
      <c r="AU1530" s="404"/>
      <c r="AV1530" s="404"/>
      <c r="AW1530" s="404"/>
      <c r="AX1530" s="404"/>
      <c r="AY1530" s="404"/>
      <c r="AZ1530" s="404"/>
      <c r="BA1530" s="404"/>
      <c r="BB1530" s="404"/>
      <c r="BC1530" s="404"/>
      <c r="BD1530" s="404"/>
    </row>
    <row r="1531" spans="1:56" ht="26.25" customHeight="1">
      <c r="A1531" s="399"/>
      <c r="B1531" s="399"/>
      <c r="C1531" s="399"/>
      <c r="D1531" s="399"/>
      <c r="E1531" s="400"/>
      <c r="F1531" s="401"/>
      <c r="G1531" s="752"/>
      <c r="H1531" s="400"/>
      <c r="I1531" s="400"/>
      <c r="J1531" s="400"/>
      <c r="K1531" s="400"/>
      <c r="L1531" s="400"/>
      <c r="M1531" s="400"/>
      <c r="N1531" s="400"/>
      <c r="O1531" s="400"/>
      <c r="P1531" s="400"/>
      <c r="Q1531" s="400"/>
      <c r="R1531" s="400"/>
      <c r="S1531" s="400"/>
      <c r="T1531" s="400"/>
      <c r="U1531" s="400"/>
      <c r="V1531" s="400"/>
      <c r="W1531" s="400"/>
      <c r="X1531" s="400"/>
      <c r="Y1531" s="400"/>
      <c r="Z1531" s="400"/>
      <c r="AA1531" s="400"/>
      <c r="AB1531" s="400"/>
      <c r="AC1531" s="400"/>
      <c r="AD1531" s="400"/>
      <c r="AE1531" s="400"/>
      <c r="AF1531" s="400"/>
      <c r="AG1531" s="400"/>
      <c r="AH1531" s="400"/>
      <c r="AI1531" s="400"/>
      <c r="AJ1531" s="400"/>
      <c r="AK1531" s="400"/>
      <c r="AL1531" s="400"/>
      <c r="AM1531" s="400"/>
      <c r="AN1531" s="402"/>
      <c r="AO1531" s="402"/>
      <c r="AP1531" s="368" t="s">
        <v>11249</v>
      </c>
      <c r="AQ1531" s="446"/>
      <c r="AR1531" s="447"/>
      <c r="AS1531" s="404"/>
      <c r="AT1531" s="404"/>
      <c r="AU1531" s="404"/>
      <c r="AV1531" s="404"/>
      <c r="AW1531" s="404"/>
      <c r="AX1531" s="404"/>
      <c r="AY1531" s="404"/>
      <c r="AZ1531" s="404"/>
      <c r="BA1531" s="404"/>
      <c r="BB1531" s="404"/>
      <c r="BC1531" s="404"/>
      <c r="BD1531" s="404"/>
    </row>
    <row r="1532" spans="1:56" ht="26.25" customHeight="1">
      <c r="A1532" s="399"/>
      <c r="B1532" s="399"/>
      <c r="C1532" s="399"/>
      <c r="D1532" s="399"/>
      <c r="E1532" s="400"/>
      <c r="F1532" s="401"/>
      <c r="G1532" s="752"/>
      <c r="H1532" s="400"/>
      <c r="I1532" s="400"/>
      <c r="J1532" s="400"/>
      <c r="K1532" s="400"/>
      <c r="L1532" s="400"/>
      <c r="M1532" s="400"/>
      <c r="N1532" s="400"/>
      <c r="O1532" s="400"/>
      <c r="P1532" s="400"/>
      <c r="Q1532" s="400"/>
      <c r="R1532" s="400"/>
      <c r="S1532" s="400"/>
      <c r="T1532" s="400"/>
      <c r="U1532" s="400"/>
      <c r="V1532" s="400"/>
      <c r="W1532" s="400"/>
      <c r="X1532" s="400"/>
      <c r="Y1532" s="400"/>
      <c r="Z1532" s="400"/>
      <c r="AA1532" s="400"/>
      <c r="AB1532" s="400"/>
      <c r="AC1532" s="400"/>
      <c r="AD1532" s="400"/>
      <c r="AE1532" s="400"/>
      <c r="AF1532" s="400"/>
      <c r="AG1532" s="400"/>
      <c r="AH1532" s="400"/>
      <c r="AI1532" s="400"/>
      <c r="AJ1532" s="400"/>
      <c r="AK1532" s="400"/>
      <c r="AL1532" s="400"/>
      <c r="AM1532" s="400"/>
      <c r="AN1532" s="402"/>
      <c r="AO1532" s="402"/>
      <c r="AP1532" s="368" t="s">
        <v>11249</v>
      </c>
      <c r="AQ1532" s="446"/>
      <c r="AR1532" s="447"/>
      <c r="AS1532" s="404"/>
      <c r="AT1532" s="404"/>
      <c r="AU1532" s="404"/>
      <c r="AV1532" s="404"/>
      <c r="AW1532" s="404"/>
      <c r="AX1532" s="404"/>
      <c r="AY1532" s="404"/>
      <c r="AZ1532" s="404"/>
      <c r="BA1532" s="404"/>
      <c r="BB1532" s="404"/>
      <c r="BC1532" s="404"/>
      <c r="BD1532" s="404"/>
    </row>
    <row r="1533" spans="1:56" ht="26.25" customHeight="1">
      <c r="A1533" s="399"/>
      <c r="B1533" s="399"/>
      <c r="C1533" s="399"/>
      <c r="D1533" s="399"/>
      <c r="E1533" s="400"/>
      <c r="F1533" s="401"/>
      <c r="G1533" s="752"/>
      <c r="H1533" s="400"/>
      <c r="I1533" s="400"/>
      <c r="J1533" s="400"/>
      <c r="K1533" s="400"/>
      <c r="L1533" s="400"/>
      <c r="M1533" s="400"/>
      <c r="N1533" s="400"/>
      <c r="O1533" s="400"/>
      <c r="P1533" s="400"/>
      <c r="Q1533" s="400"/>
      <c r="R1533" s="400"/>
      <c r="S1533" s="400"/>
      <c r="T1533" s="400"/>
      <c r="U1533" s="400"/>
      <c r="V1533" s="400"/>
      <c r="W1533" s="400"/>
      <c r="X1533" s="400"/>
      <c r="Y1533" s="400"/>
      <c r="Z1533" s="400"/>
      <c r="AA1533" s="400"/>
      <c r="AB1533" s="400"/>
      <c r="AC1533" s="400"/>
      <c r="AD1533" s="400"/>
      <c r="AE1533" s="400"/>
      <c r="AF1533" s="400"/>
      <c r="AG1533" s="400"/>
      <c r="AH1533" s="400"/>
      <c r="AI1533" s="400"/>
      <c r="AJ1533" s="400"/>
      <c r="AK1533" s="400"/>
      <c r="AL1533" s="400"/>
      <c r="AM1533" s="400"/>
      <c r="AN1533" s="402"/>
      <c r="AO1533" s="402"/>
      <c r="AP1533" s="368" t="s">
        <v>11249</v>
      </c>
      <c r="AQ1533" s="446"/>
      <c r="AR1533" s="447"/>
      <c r="AS1533" s="404"/>
      <c r="AT1533" s="404"/>
      <c r="AU1533" s="404"/>
      <c r="AV1533" s="404"/>
      <c r="AW1533" s="404"/>
      <c r="AX1533" s="404"/>
      <c r="AY1533" s="404"/>
      <c r="AZ1533" s="404"/>
      <c r="BA1533" s="404"/>
      <c r="BB1533" s="404"/>
      <c r="BC1533" s="404"/>
      <c r="BD1533" s="404"/>
    </row>
    <row r="1534" spans="1:56" ht="26.25" customHeight="1">
      <c r="A1534" s="399"/>
      <c r="B1534" s="399"/>
      <c r="C1534" s="399"/>
      <c r="D1534" s="399"/>
      <c r="E1534" s="400"/>
      <c r="F1534" s="401"/>
      <c r="G1534" s="752"/>
      <c r="H1534" s="400"/>
      <c r="I1534" s="400"/>
      <c r="J1534" s="400"/>
      <c r="K1534" s="400"/>
      <c r="L1534" s="400"/>
      <c r="M1534" s="400"/>
      <c r="N1534" s="400"/>
      <c r="O1534" s="400"/>
      <c r="P1534" s="400"/>
      <c r="Q1534" s="400"/>
      <c r="R1534" s="400"/>
      <c r="S1534" s="400"/>
      <c r="T1534" s="400"/>
      <c r="U1534" s="400"/>
      <c r="V1534" s="400"/>
      <c r="W1534" s="400"/>
      <c r="X1534" s="400"/>
      <c r="Y1534" s="400"/>
      <c r="Z1534" s="400"/>
      <c r="AA1534" s="400"/>
      <c r="AB1534" s="400"/>
      <c r="AC1534" s="400"/>
      <c r="AD1534" s="400"/>
      <c r="AE1534" s="400"/>
      <c r="AF1534" s="400"/>
      <c r="AG1534" s="400"/>
      <c r="AH1534" s="400"/>
      <c r="AI1534" s="400"/>
      <c r="AJ1534" s="400"/>
      <c r="AK1534" s="400"/>
      <c r="AL1534" s="400"/>
      <c r="AM1534" s="400"/>
      <c r="AN1534" s="402"/>
      <c r="AO1534" s="402"/>
      <c r="AP1534" s="368" t="s">
        <v>11249</v>
      </c>
      <c r="AQ1534" s="446"/>
      <c r="AR1534" s="447"/>
      <c r="AS1534" s="404"/>
      <c r="AT1534" s="404"/>
      <c r="AU1534" s="404"/>
      <c r="AV1534" s="404"/>
      <c r="AW1534" s="404"/>
      <c r="AX1534" s="404"/>
      <c r="AY1534" s="404"/>
      <c r="AZ1534" s="404"/>
      <c r="BA1534" s="404"/>
      <c r="BB1534" s="404"/>
      <c r="BC1534" s="404"/>
      <c r="BD1534" s="404"/>
    </row>
    <row r="1535" spans="1:56" ht="26.25" customHeight="1">
      <c r="A1535" s="399"/>
      <c r="B1535" s="399"/>
      <c r="C1535" s="399"/>
      <c r="D1535" s="399"/>
      <c r="E1535" s="400"/>
      <c r="F1535" s="401"/>
      <c r="G1535" s="752"/>
      <c r="H1535" s="400"/>
      <c r="I1535" s="400"/>
      <c r="J1535" s="400"/>
      <c r="K1535" s="400"/>
      <c r="L1535" s="400"/>
      <c r="M1535" s="400"/>
      <c r="N1535" s="400"/>
      <c r="O1535" s="400"/>
      <c r="P1535" s="400"/>
      <c r="Q1535" s="400"/>
      <c r="R1535" s="400"/>
      <c r="S1535" s="400"/>
      <c r="T1535" s="400"/>
      <c r="U1535" s="400"/>
      <c r="V1535" s="400"/>
      <c r="W1535" s="400"/>
      <c r="X1535" s="400"/>
      <c r="Y1535" s="400"/>
      <c r="Z1535" s="400"/>
      <c r="AA1535" s="400"/>
      <c r="AB1535" s="400"/>
      <c r="AC1535" s="400"/>
      <c r="AD1535" s="400"/>
      <c r="AE1535" s="400"/>
      <c r="AF1535" s="400"/>
      <c r="AG1535" s="400"/>
      <c r="AH1535" s="400"/>
      <c r="AI1535" s="400"/>
      <c r="AJ1535" s="400"/>
      <c r="AK1535" s="400"/>
      <c r="AL1535" s="400"/>
      <c r="AM1535" s="400"/>
      <c r="AN1535" s="402"/>
      <c r="AO1535" s="402"/>
      <c r="AP1535" s="368" t="s">
        <v>11249</v>
      </c>
      <c r="AQ1535" s="446"/>
      <c r="AR1535" s="447"/>
      <c r="AS1535" s="404"/>
      <c r="AT1535" s="404"/>
      <c r="AU1535" s="404"/>
      <c r="AV1535" s="404"/>
      <c r="AW1535" s="404"/>
      <c r="AX1535" s="404"/>
      <c r="AY1535" s="404"/>
      <c r="AZ1535" s="404"/>
      <c r="BA1535" s="404"/>
      <c r="BB1535" s="404"/>
      <c r="BC1535" s="404"/>
      <c r="BD1535" s="404"/>
    </row>
    <row r="1536" spans="1:56" ht="26.25" customHeight="1">
      <c r="A1536" s="399"/>
      <c r="B1536" s="399"/>
      <c r="C1536" s="399"/>
      <c r="D1536" s="399"/>
      <c r="E1536" s="400"/>
      <c r="F1536" s="401"/>
      <c r="G1536" s="752"/>
      <c r="H1536" s="400"/>
      <c r="I1536" s="400"/>
      <c r="J1536" s="400"/>
      <c r="K1536" s="400"/>
      <c r="L1536" s="400"/>
      <c r="M1536" s="400"/>
      <c r="N1536" s="400"/>
      <c r="O1536" s="400"/>
      <c r="P1536" s="400"/>
      <c r="Q1536" s="400"/>
      <c r="R1536" s="400"/>
      <c r="S1536" s="400"/>
      <c r="T1536" s="400"/>
      <c r="U1536" s="400"/>
      <c r="V1536" s="400"/>
      <c r="W1536" s="400"/>
      <c r="X1536" s="400"/>
      <c r="Y1536" s="400"/>
      <c r="Z1536" s="400"/>
      <c r="AA1536" s="400"/>
      <c r="AB1536" s="400"/>
      <c r="AC1536" s="400"/>
      <c r="AD1536" s="400"/>
      <c r="AE1536" s="400"/>
      <c r="AF1536" s="400"/>
      <c r="AG1536" s="400"/>
      <c r="AH1536" s="400"/>
      <c r="AI1536" s="400"/>
      <c r="AJ1536" s="400"/>
      <c r="AK1536" s="400"/>
      <c r="AL1536" s="400"/>
      <c r="AM1536" s="400"/>
      <c r="AN1536" s="402"/>
      <c r="AO1536" s="402"/>
      <c r="AP1536" s="368" t="s">
        <v>11249</v>
      </c>
      <c r="AQ1536" s="446"/>
      <c r="AR1536" s="447"/>
      <c r="AS1536" s="404"/>
      <c r="AT1536" s="404"/>
      <c r="AU1536" s="404"/>
      <c r="AV1536" s="404"/>
      <c r="AW1536" s="404"/>
      <c r="AX1536" s="404"/>
      <c r="AY1536" s="404"/>
      <c r="AZ1536" s="404"/>
      <c r="BA1536" s="404"/>
      <c r="BB1536" s="404"/>
      <c r="BC1536" s="404"/>
      <c r="BD1536" s="404"/>
    </row>
    <row r="1537" spans="1:56" ht="26.25" customHeight="1">
      <c r="A1537" s="399"/>
      <c r="B1537" s="399"/>
      <c r="C1537" s="399"/>
      <c r="D1537" s="399"/>
      <c r="E1537" s="400"/>
      <c r="F1537" s="401"/>
      <c r="G1537" s="752"/>
      <c r="H1537" s="400"/>
      <c r="I1537" s="400"/>
      <c r="J1537" s="400"/>
      <c r="K1537" s="400"/>
      <c r="L1537" s="400"/>
      <c r="M1537" s="400"/>
      <c r="N1537" s="400"/>
      <c r="O1537" s="400"/>
      <c r="P1537" s="400"/>
      <c r="Q1537" s="400"/>
      <c r="R1537" s="400"/>
      <c r="S1537" s="400"/>
      <c r="T1537" s="400"/>
      <c r="U1537" s="400"/>
      <c r="V1537" s="400"/>
      <c r="W1537" s="400"/>
      <c r="X1537" s="400"/>
      <c r="Y1537" s="400"/>
      <c r="Z1537" s="400"/>
      <c r="AA1537" s="400"/>
      <c r="AB1537" s="400"/>
      <c r="AC1537" s="400"/>
      <c r="AD1537" s="400"/>
      <c r="AE1537" s="400"/>
      <c r="AF1537" s="400"/>
      <c r="AG1537" s="400"/>
      <c r="AH1537" s="400"/>
      <c r="AI1537" s="400"/>
      <c r="AJ1537" s="400"/>
      <c r="AK1537" s="400"/>
      <c r="AL1537" s="400"/>
      <c r="AM1537" s="400"/>
      <c r="AN1537" s="402"/>
      <c r="AO1537" s="402"/>
      <c r="AP1537" s="368" t="s">
        <v>11249</v>
      </c>
      <c r="AQ1537" s="446"/>
      <c r="AR1537" s="447"/>
      <c r="AS1537" s="404"/>
      <c r="AT1537" s="404"/>
      <c r="AU1537" s="404"/>
      <c r="AV1537" s="404"/>
      <c r="AW1537" s="404"/>
      <c r="AX1537" s="404"/>
      <c r="AY1537" s="404"/>
      <c r="AZ1537" s="404"/>
      <c r="BA1537" s="404"/>
      <c r="BB1537" s="404"/>
      <c r="BC1537" s="404"/>
      <c r="BD1537" s="404"/>
    </row>
    <row r="1538" spans="1:56" ht="26.25" customHeight="1">
      <c r="A1538" s="399"/>
      <c r="B1538" s="399"/>
      <c r="C1538" s="399"/>
      <c r="D1538" s="399"/>
      <c r="E1538" s="400"/>
      <c r="F1538" s="401"/>
      <c r="G1538" s="752"/>
      <c r="H1538" s="400"/>
      <c r="I1538" s="400"/>
      <c r="J1538" s="400"/>
      <c r="K1538" s="400"/>
      <c r="L1538" s="400"/>
      <c r="M1538" s="400"/>
      <c r="N1538" s="400"/>
      <c r="O1538" s="400"/>
      <c r="P1538" s="400"/>
      <c r="Q1538" s="400"/>
      <c r="R1538" s="400"/>
      <c r="S1538" s="400"/>
      <c r="T1538" s="400"/>
      <c r="U1538" s="400"/>
      <c r="V1538" s="400"/>
      <c r="W1538" s="400"/>
      <c r="X1538" s="400"/>
      <c r="Y1538" s="400"/>
      <c r="Z1538" s="400"/>
      <c r="AA1538" s="400"/>
      <c r="AB1538" s="400"/>
      <c r="AC1538" s="400"/>
      <c r="AD1538" s="400"/>
      <c r="AE1538" s="400"/>
      <c r="AF1538" s="400"/>
      <c r="AG1538" s="400"/>
      <c r="AH1538" s="400"/>
      <c r="AI1538" s="400"/>
      <c r="AJ1538" s="400"/>
      <c r="AK1538" s="400"/>
      <c r="AL1538" s="400"/>
      <c r="AM1538" s="400"/>
      <c r="AN1538" s="402"/>
      <c r="AO1538" s="402"/>
      <c r="AP1538" s="368" t="s">
        <v>11249</v>
      </c>
      <c r="AQ1538" s="446"/>
      <c r="AR1538" s="447"/>
      <c r="AS1538" s="404"/>
      <c r="AT1538" s="404"/>
      <c r="AU1538" s="404"/>
      <c r="AV1538" s="404"/>
      <c r="AW1538" s="404"/>
      <c r="AX1538" s="404"/>
      <c r="AY1538" s="404"/>
      <c r="AZ1538" s="404"/>
      <c r="BA1538" s="404"/>
      <c r="BB1538" s="404"/>
      <c r="BC1538" s="404"/>
      <c r="BD1538" s="404"/>
    </row>
    <row r="1539" spans="1:56" ht="26.25" customHeight="1">
      <c r="A1539" s="399"/>
      <c r="B1539" s="399"/>
      <c r="C1539" s="399"/>
      <c r="D1539" s="399"/>
      <c r="E1539" s="400"/>
      <c r="F1539" s="401"/>
      <c r="G1539" s="752"/>
      <c r="H1539" s="400"/>
      <c r="I1539" s="400"/>
      <c r="J1539" s="400"/>
      <c r="K1539" s="400"/>
      <c r="L1539" s="400"/>
      <c r="M1539" s="400"/>
      <c r="N1539" s="400"/>
      <c r="O1539" s="400"/>
      <c r="P1539" s="400"/>
      <c r="Q1539" s="400"/>
      <c r="R1539" s="400"/>
      <c r="S1539" s="400"/>
      <c r="T1539" s="400"/>
      <c r="U1539" s="400"/>
      <c r="V1539" s="400"/>
      <c r="W1539" s="400"/>
      <c r="X1539" s="400"/>
      <c r="Y1539" s="400"/>
      <c r="Z1539" s="400"/>
      <c r="AA1539" s="400"/>
      <c r="AB1539" s="400"/>
      <c r="AC1539" s="400"/>
      <c r="AD1539" s="400"/>
      <c r="AE1539" s="400"/>
      <c r="AF1539" s="400"/>
      <c r="AG1539" s="400"/>
      <c r="AH1539" s="400"/>
      <c r="AI1539" s="400"/>
      <c r="AJ1539" s="400"/>
      <c r="AK1539" s="400"/>
      <c r="AL1539" s="400"/>
      <c r="AM1539" s="400"/>
      <c r="AN1539" s="402"/>
      <c r="AO1539" s="402"/>
      <c r="AP1539" s="368" t="s">
        <v>11249</v>
      </c>
      <c r="AQ1539" s="446"/>
      <c r="AR1539" s="447"/>
      <c r="AS1539" s="404"/>
      <c r="AT1539" s="404"/>
      <c r="AU1539" s="404"/>
      <c r="AV1539" s="404"/>
      <c r="AW1539" s="404"/>
      <c r="AX1539" s="404"/>
      <c r="AY1539" s="404"/>
      <c r="AZ1539" s="404"/>
      <c r="BA1539" s="404"/>
      <c r="BB1539" s="404"/>
      <c r="BC1539" s="404"/>
      <c r="BD1539" s="404"/>
    </row>
    <row r="1540" spans="1:56" ht="26.25" customHeight="1">
      <c r="A1540" s="399"/>
      <c r="B1540" s="399"/>
      <c r="C1540" s="399"/>
      <c r="D1540" s="399"/>
      <c r="E1540" s="400"/>
      <c r="F1540" s="401"/>
      <c r="G1540" s="752"/>
      <c r="H1540" s="400"/>
      <c r="I1540" s="400"/>
      <c r="J1540" s="400"/>
      <c r="K1540" s="400"/>
      <c r="L1540" s="400"/>
      <c r="M1540" s="400"/>
      <c r="N1540" s="400"/>
      <c r="O1540" s="400"/>
      <c r="P1540" s="400"/>
      <c r="Q1540" s="400"/>
      <c r="R1540" s="400"/>
      <c r="S1540" s="400"/>
      <c r="T1540" s="400"/>
      <c r="U1540" s="400"/>
      <c r="V1540" s="400"/>
      <c r="W1540" s="400"/>
      <c r="X1540" s="400"/>
      <c r="Y1540" s="400"/>
      <c r="Z1540" s="400"/>
      <c r="AA1540" s="400"/>
      <c r="AB1540" s="400"/>
      <c r="AC1540" s="400"/>
      <c r="AD1540" s="400"/>
      <c r="AE1540" s="400"/>
      <c r="AF1540" s="400"/>
      <c r="AG1540" s="400"/>
      <c r="AH1540" s="400"/>
      <c r="AI1540" s="400"/>
      <c r="AJ1540" s="400"/>
      <c r="AK1540" s="400"/>
      <c r="AL1540" s="400"/>
      <c r="AM1540" s="400"/>
      <c r="AN1540" s="402"/>
      <c r="AO1540" s="402"/>
      <c r="AP1540" s="368" t="s">
        <v>11249</v>
      </c>
      <c r="AQ1540" s="446"/>
      <c r="AR1540" s="447"/>
      <c r="AS1540" s="404"/>
      <c r="AT1540" s="404"/>
      <c r="AU1540" s="404"/>
      <c r="AV1540" s="404"/>
      <c r="AW1540" s="404"/>
      <c r="AX1540" s="404"/>
      <c r="AY1540" s="404"/>
      <c r="AZ1540" s="404"/>
      <c r="BA1540" s="404"/>
      <c r="BB1540" s="404"/>
      <c r="BC1540" s="404"/>
      <c r="BD1540" s="404"/>
    </row>
    <row r="1541" spans="1:56" ht="26.25" customHeight="1">
      <c r="A1541" s="754"/>
      <c r="B1541" s="754"/>
      <c r="C1541" s="754"/>
      <c r="D1541" s="754"/>
      <c r="E1541" s="346"/>
      <c r="F1541" s="755"/>
      <c r="G1541" s="345"/>
      <c r="H1541" s="346"/>
      <c r="I1541" s="346"/>
      <c r="J1541" s="346"/>
      <c r="K1541" s="346"/>
      <c r="L1541" s="346"/>
      <c r="M1541" s="346"/>
      <c r="N1541" s="346"/>
      <c r="O1541" s="346"/>
      <c r="P1541" s="346"/>
      <c r="Q1541" s="346"/>
      <c r="R1541" s="346"/>
      <c r="S1541" s="346"/>
      <c r="T1541" s="346"/>
      <c r="U1541" s="346"/>
      <c r="V1541" s="346"/>
      <c r="W1541" s="346"/>
      <c r="X1541" s="346"/>
      <c r="Y1541" s="346"/>
      <c r="Z1541" s="346"/>
      <c r="AA1541" s="346"/>
      <c r="AB1541" s="346"/>
      <c r="AC1541" s="346"/>
      <c r="AD1541" s="346"/>
      <c r="AE1541" s="346"/>
      <c r="AF1541" s="346"/>
      <c r="AG1541" s="346"/>
      <c r="AH1541" s="346"/>
      <c r="AI1541" s="346"/>
      <c r="AJ1541" s="346"/>
      <c r="AK1541" s="346"/>
      <c r="AL1541" s="346"/>
      <c r="AM1541" s="346"/>
      <c r="AN1541" s="629"/>
      <c r="AO1541" s="629"/>
      <c r="AP1541" s="756"/>
      <c r="AQ1541" s="757"/>
      <c r="AR1541" s="404"/>
      <c r="AS1541" s="404"/>
      <c r="AT1541" s="404"/>
      <c r="AU1541" s="404"/>
      <c r="AV1541" s="404"/>
      <c r="AW1541" s="404"/>
      <c r="AX1541" s="404"/>
      <c r="AY1541" s="404"/>
      <c r="AZ1541" s="404"/>
      <c r="BA1541" s="404"/>
      <c r="BB1541" s="404"/>
      <c r="BC1541" s="404"/>
      <c r="BD1541" s="404"/>
    </row>
    <row r="1542" spans="1:56" ht="26.25" customHeight="1">
      <c r="A1542" s="754"/>
      <c r="B1542" s="754"/>
      <c r="C1542" s="754"/>
      <c r="D1542" s="754"/>
      <c r="E1542" s="346"/>
      <c r="F1542" s="755"/>
      <c r="G1542" s="345"/>
      <c r="H1542" s="346"/>
      <c r="I1542" s="346"/>
      <c r="J1542" s="346"/>
      <c r="K1542" s="346"/>
      <c r="L1542" s="346"/>
      <c r="M1542" s="346"/>
      <c r="N1542" s="346"/>
      <c r="O1542" s="346"/>
      <c r="P1542" s="346"/>
      <c r="Q1542" s="346"/>
      <c r="R1542" s="346"/>
      <c r="S1542" s="346"/>
      <c r="T1542" s="346"/>
      <c r="U1542" s="346"/>
      <c r="V1542" s="346"/>
      <c r="W1542" s="346"/>
      <c r="X1542" s="346"/>
      <c r="Y1542" s="346"/>
      <c r="Z1542" s="346"/>
      <c r="AA1542" s="346"/>
      <c r="AB1542" s="346"/>
      <c r="AC1542" s="346"/>
      <c r="AD1542" s="346"/>
      <c r="AE1542" s="346"/>
      <c r="AF1542" s="346"/>
      <c r="AG1542" s="346"/>
      <c r="AH1542" s="346"/>
      <c r="AI1542" s="346"/>
      <c r="AJ1542" s="346"/>
      <c r="AK1542" s="346"/>
      <c r="AL1542" s="346"/>
      <c r="AM1542" s="346"/>
      <c r="AN1542" s="629"/>
      <c r="AO1542" s="629"/>
      <c r="AP1542" s="756"/>
      <c r="AQ1542" s="757"/>
      <c r="AR1542" s="404"/>
      <c r="AS1542" s="404"/>
      <c r="AT1542" s="404"/>
      <c r="AU1542" s="404"/>
      <c r="AV1542" s="404"/>
      <c r="AW1542" s="404"/>
      <c r="AX1542" s="404"/>
      <c r="AY1542" s="404"/>
      <c r="AZ1542" s="404"/>
      <c r="BA1542" s="404"/>
      <c r="BB1542" s="404"/>
      <c r="BC1542" s="404"/>
      <c r="BD1542" s="404"/>
    </row>
    <row r="1543" spans="1:56" ht="26.25" customHeight="1">
      <c r="A1543" s="754"/>
      <c r="B1543" s="754"/>
      <c r="C1543" s="754"/>
      <c r="D1543" s="754"/>
      <c r="E1543" s="346"/>
      <c r="F1543" s="755"/>
      <c r="G1543" s="345"/>
      <c r="H1543" s="346"/>
      <c r="I1543" s="346"/>
      <c r="J1543" s="346"/>
      <c r="K1543" s="346"/>
      <c r="L1543" s="346"/>
      <c r="M1543" s="346"/>
      <c r="N1543" s="346"/>
      <c r="O1543" s="346"/>
      <c r="P1543" s="346"/>
      <c r="Q1543" s="346"/>
      <c r="R1543" s="346"/>
      <c r="S1543" s="346"/>
      <c r="T1543" s="346"/>
      <c r="U1543" s="346"/>
      <c r="V1543" s="346"/>
      <c r="W1543" s="346"/>
      <c r="X1543" s="346"/>
      <c r="Y1543" s="346"/>
      <c r="Z1543" s="346"/>
      <c r="AA1543" s="346"/>
      <c r="AB1543" s="346"/>
      <c r="AC1543" s="346"/>
      <c r="AD1543" s="346"/>
      <c r="AE1543" s="346"/>
      <c r="AF1543" s="346"/>
      <c r="AG1543" s="346"/>
      <c r="AH1543" s="346"/>
      <c r="AI1543" s="346"/>
      <c r="AJ1543" s="346"/>
      <c r="AK1543" s="346"/>
      <c r="AL1543" s="346"/>
      <c r="AM1543" s="346"/>
      <c r="AN1543" s="629"/>
      <c r="AO1543" s="629"/>
      <c r="AP1543" s="756"/>
      <c r="AQ1543" s="757"/>
      <c r="AR1543" s="404"/>
      <c r="AS1543" s="404"/>
      <c r="AT1543" s="404"/>
      <c r="AU1543" s="404"/>
      <c r="AV1543" s="404"/>
      <c r="AW1543" s="404"/>
      <c r="AX1543" s="404"/>
      <c r="AY1543" s="404"/>
      <c r="AZ1543" s="404"/>
      <c r="BA1543" s="404"/>
      <c r="BB1543" s="404"/>
      <c r="BC1543" s="404"/>
      <c r="BD1543" s="404"/>
    </row>
    <row r="1544" spans="1:56" ht="26.25" customHeight="1">
      <c r="A1544" s="754"/>
      <c r="B1544" s="754"/>
      <c r="C1544" s="754"/>
      <c r="D1544" s="754"/>
      <c r="E1544" s="346"/>
      <c r="F1544" s="755"/>
      <c r="G1544" s="345"/>
      <c r="H1544" s="346"/>
      <c r="I1544" s="346"/>
      <c r="J1544" s="346"/>
      <c r="K1544" s="346"/>
      <c r="L1544" s="346"/>
      <c r="M1544" s="346"/>
      <c r="N1544" s="346"/>
      <c r="O1544" s="346"/>
      <c r="P1544" s="346"/>
      <c r="Q1544" s="346"/>
      <c r="R1544" s="346"/>
      <c r="S1544" s="346"/>
      <c r="T1544" s="346"/>
      <c r="U1544" s="346"/>
      <c r="V1544" s="346"/>
      <c r="W1544" s="346"/>
      <c r="X1544" s="346"/>
      <c r="Y1544" s="346"/>
      <c r="Z1544" s="346"/>
      <c r="AA1544" s="346"/>
      <c r="AB1544" s="346"/>
      <c r="AC1544" s="346"/>
      <c r="AD1544" s="346"/>
      <c r="AE1544" s="346"/>
      <c r="AF1544" s="346"/>
      <c r="AG1544" s="346"/>
      <c r="AH1544" s="346"/>
      <c r="AI1544" s="346"/>
      <c r="AJ1544" s="346"/>
      <c r="AK1544" s="346"/>
      <c r="AL1544" s="346"/>
      <c r="AM1544" s="346"/>
      <c r="AN1544" s="629"/>
      <c r="AO1544" s="629"/>
      <c r="AP1544" s="756"/>
      <c r="AQ1544" s="757"/>
      <c r="AR1544" s="404"/>
      <c r="AS1544" s="404"/>
      <c r="AT1544" s="404"/>
      <c r="AU1544" s="404"/>
      <c r="AV1544" s="404"/>
      <c r="AW1544" s="404"/>
      <c r="AX1544" s="404"/>
      <c r="AY1544" s="404"/>
      <c r="AZ1544" s="404"/>
      <c r="BA1544" s="404"/>
      <c r="BB1544" s="404"/>
      <c r="BC1544" s="404"/>
      <c r="BD1544" s="404"/>
    </row>
    <row r="1545" spans="1:56" ht="26.25" customHeight="1">
      <c r="A1545" s="754"/>
      <c r="B1545" s="754"/>
      <c r="C1545" s="754"/>
      <c r="D1545" s="754"/>
      <c r="E1545" s="346"/>
      <c r="F1545" s="755"/>
      <c r="G1545" s="345"/>
      <c r="H1545" s="346"/>
      <c r="I1545" s="346"/>
      <c r="J1545" s="346"/>
      <c r="K1545" s="346"/>
      <c r="L1545" s="346"/>
      <c r="M1545" s="346"/>
      <c r="N1545" s="346"/>
      <c r="O1545" s="346"/>
      <c r="P1545" s="346"/>
      <c r="Q1545" s="346"/>
      <c r="R1545" s="346"/>
      <c r="S1545" s="346"/>
      <c r="T1545" s="346"/>
      <c r="U1545" s="346"/>
      <c r="V1545" s="346"/>
      <c r="W1545" s="346"/>
      <c r="X1545" s="346"/>
      <c r="Y1545" s="346"/>
      <c r="Z1545" s="346"/>
      <c r="AA1545" s="346"/>
      <c r="AB1545" s="346"/>
      <c r="AC1545" s="346"/>
      <c r="AD1545" s="346"/>
      <c r="AE1545" s="346"/>
      <c r="AF1545" s="346"/>
      <c r="AG1545" s="346"/>
      <c r="AH1545" s="346"/>
      <c r="AI1545" s="346"/>
      <c r="AJ1545" s="346"/>
      <c r="AK1545" s="346"/>
      <c r="AL1545" s="346"/>
      <c r="AM1545" s="346"/>
      <c r="AN1545" s="629"/>
      <c r="AO1545" s="629"/>
      <c r="AP1545" s="756"/>
      <c r="AQ1545" s="757"/>
      <c r="AR1545" s="404"/>
      <c r="AS1545" s="404"/>
      <c r="AT1545" s="404"/>
      <c r="AU1545" s="404"/>
      <c r="AV1545" s="404"/>
      <c r="AW1545" s="404"/>
      <c r="AX1545" s="404"/>
      <c r="AY1545" s="404"/>
      <c r="AZ1545" s="404"/>
      <c r="BA1545" s="404"/>
      <c r="BB1545" s="404"/>
      <c r="BC1545" s="404"/>
      <c r="BD1545" s="404"/>
    </row>
  </sheetData>
  <hyperlinks>
    <hyperlink ref="V2" r:id="rId1" xr:uid="{00000000-0004-0000-0800-000000000000}"/>
    <hyperlink ref="AP2" r:id="rId2" xr:uid="{00000000-0004-0000-0800-000001000000}"/>
    <hyperlink ref="V3" r:id="rId3" xr:uid="{00000000-0004-0000-0800-000002000000}"/>
    <hyperlink ref="AP3" r:id="rId4" xr:uid="{00000000-0004-0000-0800-000003000000}"/>
    <hyperlink ref="V4" r:id="rId5" xr:uid="{00000000-0004-0000-0800-000004000000}"/>
    <hyperlink ref="AP4" r:id="rId6" xr:uid="{00000000-0004-0000-0800-000005000000}"/>
    <hyperlink ref="V5" r:id="rId7" xr:uid="{00000000-0004-0000-0800-000006000000}"/>
    <hyperlink ref="AP5" r:id="rId8" xr:uid="{00000000-0004-0000-0800-000007000000}"/>
    <hyperlink ref="AO6" r:id="rId9" xr:uid="{00000000-0004-0000-0800-000008000000}"/>
    <hyperlink ref="AP6" r:id="rId10" xr:uid="{00000000-0004-0000-0800-000009000000}"/>
    <hyperlink ref="G7" r:id="rId11" xr:uid="{00000000-0004-0000-0800-00000A000000}"/>
    <hyperlink ref="AO7" r:id="rId12" xr:uid="{00000000-0004-0000-0800-00000B000000}"/>
    <hyperlink ref="AP7" r:id="rId13" xr:uid="{00000000-0004-0000-0800-00000C000000}"/>
    <hyperlink ref="AO8" r:id="rId14" xr:uid="{00000000-0004-0000-0800-00000D000000}"/>
    <hyperlink ref="AP8" r:id="rId15" xr:uid="{00000000-0004-0000-0800-00000E000000}"/>
    <hyperlink ref="O9" r:id="rId16" xr:uid="{00000000-0004-0000-0800-00000F000000}"/>
    <hyperlink ref="AO9" r:id="rId17" xr:uid="{00000000-0004-0000-0800-000010000000}"/>
    <hyperlink ref="AP9" r:id="rId18" xr:uid="{00000000-0004-0000-0800-000011000000}"/>
    <hyperlink ref="AO10" r:id="rId19" xr:uid="{00000000-0004-0000-0800-000012000000}"/>
    <hyperlink ref="AP10" r:id="rId20" xr:uid="{00000000-0004-0000-0800-000013000000}"/>
    <hyperlink ref="G11" r:id="rId21" xr:uid="{00000000-0004-0000-0800-000014000000}"/>
    <hyperlink ref="AO11" r:id="rId22" xr:uid="{00000000-0004-0000-0800-000015000000}"/>
    <hyperlink ref="AP11" r:id="rId23" xr:uid="{00000000-0004-0000-0800-000016000000}"/>
    <hyperlink ref="AO12" r:id="rId24" xr:uid="{00000000-0004-0000-0800-000017000000}"/>
    <hyperlink ref="AP12" r:id="rId25" xr:uid="{00000000-0004-0000-0800-000018000000}"/>
    <hyperlink ref="O13" r:id="rId26" xr:uid="{00000000-0004-0000-0800-000019000000}"/>
    <hyperlink ref="AO13" r:id="rId27" xr:uid="{00000000-0004-0000-0800-00001A000000}"/>
    <hyperlink ref="AP13" r:id="rId28" xr:uid="{00000000-0004-0000-0800-00001B000000}"/>
    <hyperlink ref="AO14" r:id="rId29" xr:uid="{00000000-0004-0000-0800-00001C000000}"/>
    <hyperlink ref="AP14" r:id="rId30" xr:uid="{00000000-0004-0000-0800-00001D000000}"/>
    <hyperlink ref="O15" r:id="rId31" xr:uid="{00000000-0004-0000-0800-00001E000000}"/>
    <hyperlink ref="AO15" r:id="rId32" xr:uid="{00000000-0004-0000-0800-00001F000000}"/>
    <hyperlink ref="AP15" r:id="rId33" xr:uid="{00000000-0004-0000-0800-000020000000}"/>
    <hyperlink ref="AO16" r:id="rId34" xr:uid="{00000000-0004-0000-0800-000021000000}"/>
    <hyperlink ref="AP16" r:id="rId35" xr:uid="{00000000-0004-0000-0800-000022000000}"/>
    <hyperlink ref="AO17" r:id="rId36" xr:uid="{00000000-0004-0000-0800-000023000000}"/>
    <hyperlink ref="AP17" r:id="rId37" xr:uid="{00000000-0004-0000-0800-000024000000}"/>
    <hyperlink ref="AO18" r:id="rId38" xr:uid="{00000000-0004-0000-0800-000025000000}"/>
    <hyperlink ref="AP18" r:id="rId39" xr:uid="{00000000-0004-0000-0800-000026000000}"/>
    <hyperlink ref="G19" r:id="rId40" xr:uid="{00000000-0004-0000-0800-000027000000}"/>
    <hyperlink ref="AO19" r:id="rId41" xr:uid="{00000000-0004-0000-0800-000028000000}"/>
    <hyperlink ref="AP19" r:id="rId42" xr:uid="{00000000-0004-0000-0800-000029000000}"/>
    <hyperlink ref="O20" r:id="rId43" xr:uid="{00000000-0004-0000-0800-00002A000000}"/>
    <hyperlink ref="AO20" r:id="rId44" xr:uid="{00000000-0004-0000-0800-00002B000000}"/>
    <hyperlink ref="AP20" r:id="rId45" xr:uid="{00000000-0004-0000-0800-00002C000000}"/>
    <hyperlink ref="AO21" r:id="rId46" xr:uid="{00000000-0004-0000-0800-00002D000000}"/>
    <hyperlink ref="AP21" r:id="rId47" xr:uid="{00000000-0004-0000-0800-00002E000000}"/>
    <hyperlink ref="G22" r:id="rId48" xr:uid="{00000000-0004-0000-0800-00002F000000}"/>
    <hyperlink ref="O22" r:id="rId49" xr:uid="{00000000-0004-0000-0800-000030000000}"/>
    <hyperlink ref="AO22" r:id="rId50" xr:uid="{00000000-0004-0000-0800-000031000000}"/>
    <hyperlink ref="AP22" r:id="rId51" xr:uid="{00000000-0004-0000-0800-000032000000}"/>
    <hyperlink ref="G23" r:id="rId52" xr:uid="{00000000-0004-0000-0800-000033000000}"/>
    <hyperlink ref="O23" r:id="rId53" location="4" xr:uid="{00000000-0004-0000-0800-000034000000}"/>
    <hyperlink ref="AO23" r:id="rId54" xr:uid="{00000000-0004-0000-0800-000035000000}"/>
    <hyperlink ref="AP23" r:id="rId55" xr:uid="{00000000-0004-0000-0800-000036000000}"/>
    <hyperlink ref="V24" r:id="rId56" xr:uid="{00000000-0004-0000-0800-000037000000}"/>
    <hyperlink ref="AO24" r:id="rId57" xr:uid="{00000000-0004-0000-0800-000038000000}"/>
    <hyperlink ref="AP24" r:id="rId58" xr:uid="{00000000-0004-0000-0800-000039000000}"/>
    <hyperlink ref="G25" r:id="rId59" xr:uid="{00000000-0004-0000-0800-00003A000000}"/>
    <hyperlink ref="V25" r:id="rId60" xr:uid="{00000000-0004-0000-0800-00003B000000}"/>
    <hyperlink ref="AO25" r:id="rId61" xr:uid="{00000000-0004-0000-0800-00003C000000}"/>
    <hyperlink ref="AP25" r:id="rId62" xr:uid="{00000000-0004-0000-0800-00003D000000}"/>
    <hyperlink ref="G26" r:id="rId63" xr:uid="{00000000-0004-0000-0800-00003E000000}"/>
    <hyperlink ref="V26" r:id="rId64" xr:uid="{00000000-0004-0000-0800-00003F000000}"/>
    <hyperlink ref="AO26" r:id="rId65" xr:uid="{00000000-0004-0000-0800-000040000000}"/>
    <hyperlink ref="AP26" r:id="rId66" xr:uid="{00000000-0004-0000-0800-000041000000}"/>
    <hyperlink ref="G27" r:id="rId67" xr:uid="{00000000-0004-0000-0800-000042000000}"/>
    <hyperlink ref="V27" r:id="rId68" xr:uid="{00000000-0004-0000-0800-000043000000}"/>
    <hyperlink ref="AO27" r:id="rId69" xr:uid="{00000000-0004-0000-0800-000044000000}"/>
    <hyperlink ref="AP27" r:id="rId70" xr:uid="{00000000-0004-0000-0800-000045000000}"/>
    <hyperlink ref="G28" r:id="rId71" xr:uid="{00000000-0004-0000-0800-000046000000}"/>
    <hyperlink ref="AN28" r:id="rId72" xr:uid="{00000000-0004-0000-0800-000047000000}"/>
    <hyperlink ref="AO28" r:id="rId73" xr:uid="{00000000-0004-0000-0800-000048000000}"/>
    <hyperlink ref="AP28" r:id="rId74" xr:uid="{00000000-0004-0000-0800-000049000000}"/>
    <hyperlink ref="V29" r:id="rId75" xr:uid="{00000000-0004-0000-0800-00004A000000}"/>
    <hyperlink ref="AO29" r:id="rId76" xr:uid="{00000000-0004-0000-0800-00004B000000}"/>
    <hyperlink ref="AP29" r:id="rId77" xr:uid="{00000000-0004-0000-0800-00004C000000}"/>
    <hyperlink ref="G30" r:id="rId78" xr:uid="{00000000-0004-0000-0800-00004D000000}"/>
    <hyperlink ref="O30" r:id="rId79" xr:uid="{00000000-0004-0000-0800-00004E000000}"/>
    <hyperlink ref="V30" r:id="rId80" xr:uid="{00000000-0004-0000-0800-00004F000000}"/>
    <hyperlink ref="AO30" r:id="rId81" xr:uid="{00000000-0004-0000-0800-000050000000}"/>
    <hyperlink ref="AP30" r:id="rId82" xr:uid="{00000000-0004-0000-0800-000051000000}"/>
    <hyperlink ref="V31" r:id="rId83" xr:uid="{00000000-0004-0000-0800-000052000000}"/>
    <hyperlink ref="AO31" r:id="rId84" xr:uid="{00000000-0004-0000-0800-000053000000}"/>
    <hyperlink ref="AP31" r:id="rId85" xr:uid="{00000000-0004-0000-0800-000054000000}"/>
    <hyperlink ref="G32" r:id="rId86" xr:uid="{00000000-0004-0000-0800-000055000000}"/>
    <hyperlink ref="AO32" r:id="rId87" xr:uid="{00000000-0004-0000-0800-000056000000}"/>
    <hyperlink ref="AP32" r:id="rId88" xr:uid="{00000000-0004-0000-0800-000057000000}"/>
    <hyperlink ref="G33" r:id="rId89" xr:uid="{00000000-0004-0000-0800-000058000000}"/>
    <hyperlink ref="H33" r:id="rId90" xr:uid="{00000000-0004-0000-0800-000059000000}"/>
    <hyperlink ref="V33" r:id="rId91" location="pfas_maps" xr:uid="{00000000-0004-0000-0800-00005A000000}"/>
    <hyperlink ref="AO33" r:id="rId92" xr:uid="{00000000-0004-0000-0800-00005B000000}"/>
    <hyperlink ref="AP33" r:id="rId93" xr:uid="{00000000-0004-0000-0800-00005C000000}"/>
    <hyperlink ref="G34" r:id="rId94" xr:uid="{00000000-0004-0000-0800-00005D000000}"/>
    <hyperlink ref="H34" r:id="rId95" xr:uid="{00000000-0004-0000-0800-00005E000000}"/>
    <hyperlink ref="V34" r:id="rId96" location="pfas_maps" xr:uid="{00000000-0004-0000-0800-00005F000000}"/>
    <hyperlink ref="AO34" r:id="rId97" xr:uid="{00000000-0004-0000-0800-000060000000}"/>
    <hyperlink ref="AP34" r:id="rId98" xr:uid="{00000000-0004-0000-0800-000061000000}"/>
    <hyperlink ref="G35" r:id="rId99" xr:uid="{00000000-0004-0000-0800-000062000000}"/>
    <hyperlink ref="H35" r:id="rId100" xr:uid="{00000000-0004-0000-0800-000063000000}"/>
    <hyperlink ref="V35" r:id="rId101" location="pfas_maps" xr:uid="{00000000-0004-0000-0800-000064000000}"/>
    <hyperlink ref="AO35" r:id="rId102" xr:uid="{00000000-0004-0000-0800-000065000000}"/>
    <hyperlink ref="AP35" r:id="rId103" xr:uid="{00000000-0004-0000-0800-000066000000}"/>
    <hyperlink ref="G36" r:id="rId104" xr:uid="{00000000-0004-0000-0800-000067000000}"/>
    <hyperlink ref="H36" r:id="rId105" xr:uid="{00000000-0004-0000-0800-000068000000}"/>
    <hyperlink ref="V36" r:id="rId106" location="pfas_maps" xr:uid="{00000000-0004-0000-0800-000069000000}"/>
    <hyperlink ref="AO36" r:id="rId107" xr:uid="{00000000-0004-0000-0800-00006A000000}"/>
    <hyperlink ref="AP36" r:id="rId108" xr:uid="{00000000-0004-0000-0800-00006B000000}"/>
    <hyperlink ref="G37" r:id="rId109" xr:uid="{00000000-0004-0000-0800-00006C000000}"/>
    <hyperlink ref="H37" r:id="rId110" xr:uid="{00000000-0004-0000-0800-00006D000000}"/>
    <hyperlink ref="V37" r:id="rId111" location="pfas_maps" xr:uid="{00000000-0004-0000-0800-00006E000000}"/>
    <hyperlink ref="AO37" r:id="rId112" xr:uid="{00000000-0004-0000-0800-00006F000000}"/>
    <hyperlink ref="AP37" r:id="rId113" xr:uid="{00000000-0004-0000-0800-000070000000}"/>
    <hyperlink ref="G38" r:id="rId114" xr:uid="{00000000-0004-0000-0800-000071000000}"/>
    <hyperlink ref="H38" r:id="rId115" xr:uid="{00000000-0004-0000-0800-000072000000}"/>
    <hyperlink ref="V38" r:id="rId116" location="pfas_maps" xr:uid="{00000000-0004-0000-0800-000073000000}"/>
    <hyperlink ref="AO38" r:id="rId117" xr:uid="{00000000-0004-0000-0800-000074000000}"/>
    <hyperlink ref="AP38" r:id="rId118" xr:uid="{00000000-0004-0000-0800-000075000000}"/>
    <hyperlink ref="G39" r:id="rId119" xr:uid="{00000000-0004-0000-0800-000076000000}"/>
    <hyperlink ref="H39" r:id="rId120" xr:uid="{00000000-0004-0000-0800-000077000000}"/>
    <hyperlink ref="V39" r:id="rId121" location="pfas_maps" xr:uid="{00000000-0004-0000-0800-000078000000}"/>
    <hyperlink ref="AO39" r:id="rId122" xr:uid="{00000000-0004-0000-0800-000079000000}"/>
    <hyperlink ref="AP39" r:id="rId123" xr:uid="{00000000-0004-0000-0800-00007A000000}"/>
    <hyperlink ref="G40" r:id="rId124" xr:uid="{00000000-0004-0000-0800-00007B000000}"/>
    <hyperlink ref="H40" r:id="rId125" xr:uid="{00000000-0004-0000-0800-00007C000000}"/>
    <hyperlink ref="V40" r:id="rId126" location="pfas_maps" xr:uid="{00000000-0004-0000-0800-00007D000000}"/>
    <hyperlink ref="AO40" r:id="rId127" xr:uid="{00000000-0004-0000-0800-00007E000000}"/>
    <hyperlink ref="AP40" r:id="rId128" xr:uid="{00000000-0004-0000-0800-00007F000000}"/>
    <hyperlink ref="G41" r:id="rId129" xr:uid="{00000000-0004-0000-0800-000080000000}"/>
    <hyperlink ref="H41" r:id="rId130" xr:uid="{00000000-0004-0000-0800-000081000000}"/>
    <hyperlink ref="V41" r:id="rId131" location="pfas_maps" xr:uid="{00000000-0004-0000-0800-000082000000}"/>
    <hyperlink ref="AO41" r:id="rId132" xr:uid="{00000000-0004-0000-0800-000083000000}"/>
    <hyperlink ref="AP41" r:id="rId133" xr:uid="{00000000-0004-0000-0800-000084000000}"/>
    <hyperlink ref="G42" r:id="rId134" xr:uid="{00000000-0004-0000-0800-000085000000}"/>
    <hyperlink ref="H42" r:id="rId135" xr:uid="{00000000-0004-0000-0800-000086000000}"/>
    <hyperlink ref="V42" r:id="rId136" location="pfas_maps" xr:uid="{00000000-0004-0000-0800-000087000000}"/>
    <hyperlink ref="AO42" r:id="rId137" xr:uid="{00000000-0004-0000-0800-000088000000}"/>
    <hyperlink ref="AP42" r:id="rId138" xr:uid="{00000000-0004-0000-0800-000089000000}"/>
    <hyperlink ref="G43" r:id="rId139" xr:uid="{00000000-0004-0000-0800-00008A000000}"/>
    <hyperlink ref="H43" r:id="rId140" xr:uid="{00000000-0004-0000-0800-00008B000000}"/>
    <hyperlink ref="V43" r:id="rId141" location="pfas_maps" xr:uid="{00000000-0004-0000-0800-00008C000000}"/>
    <hyperlink ref="AO43" r:id="rId142" xr:uid="{00000000-0004-0000-0800-00008D000000}"/>
    <hyperlink ref="AP43" r:id="rId143" xr:uid="{00000000-0004-0000-0800-00008E000000}"/>
    <hyperlink ref="G44" r:id="rId144" xr:uid="{00000000-0004-0000-0800-00008F000000}"/>
    <hyperlink ref="H44" r:id="rId145" xr:uid="{00000000-0004-0000-0800-000090000000}"/>
    <hyperlink ref="V44" r:id="rId146" location="pfas_maps" xr:uid="{00000000-0004-0000-0800-000091000000}"/>
    <hyperlink ref="AO44" r:id="rId147" xr:uid="{00000000-0004-0000-0800-000092000000}"/>
    <hyperlink ref="AP44" r:id="rId148" xr:uid="{00000000-0004-0000-0800-000093000000}"/>
    <hyperlink ref="G45" r:id="rId149" xr:uid="{00000000-0004-0000-0800-000094000000}"/>
    <hyperlink ref="H45" r:id="rId150" xr:uid="{00000000-0004-0000-0800-000095000000}"/>
    <hyperlink ref="V45" r:id="rId151" location="pfas_maps" xr:uid="{00000000-0004-0000-0800-000096000000}"/>
    <hyperlink ref="AO45" r:id="rId152" xr:uid="{00000000-0004-0000-0800-000097000000}"/>
    <hyperlink ref="AP45" r:id="rId153" xr:uid="{00000000-0004-0000-0800-000098000000}"/>
    <hyperlink ref="G46" r:id="rId154" xr:uid="{00000000-0004-0000-0800-000099000000}"/>
    <hyperlink ref="H46" r:id="rId155" xr:uid="{00000000-0004-0000-0800-00009A000000}"/>
    <hyperlink ref="V46" r:id="rId156" location="pfas_maps" xr:uid="{00000000-0004-0000-0800-00009B000000}"/>
    <hyperlink ref="AO46" r:id="rId157" xr:uid="{00000000-0004-0000-0800-00009C000000}"/>
    <hyperlink ref="AP46" r:id="rId158" xr:uid="{00000000-0004-0000-0800-00009D000000}"/>
    <hyperlink ref="G47" r:id="rId159" xr:uid="{00000000-0004-0000-0800-00009E000000}"/>
    <hyperlink ref="H47" r:id="rId160" xr:uid="{00000000-0004-0000-0800-00009F000000}"/>
    <hyperlink ref="V47" r:id="rId161" location="pfas_maps" xr:uid="{00000000-0004-0000-0800-0000A0000000}"/>
    <hyperlink ref="AO47" r:id="rId162" xr:uid="{00000000-0004-0000-0800-0000A1000000}"/>
    <hyperlink ref="AP47" r:id="rId163" xr:uid="{00000000-0004-0000-0800-0000A2000000}"/>
    <hyperlink ref="G48" r:id="rId164" xr:uid="{00000000-0004-0000-0800-0000A3000000}"/>
    <hyperlink ref="H48" r:id="rId165" xr:uid="{00000000-0004-0000-0800-0000A4000000}"/>
    <hyperlink ref="V48" r:id="rId166" location="pfas_maps" xr:uid="{00000000-0004-0000-0800-0000A5000000}"/>
    <hyperlink ref="AO48" r:id="rId167" xr:uid="{00000000-0004-0000-0800-0000A6000000}"/>
    <hyperlink ref="AP48" r:id="rId168" xr:uid="{00000000-0004-0000-0800-0000A7000000}"/>
    <hyperlink ref="G49" r:id="rId169" xr:uid="{00000000-0004-0000-0800-0000A8000000}"/>
    <hyperlink ref="H49" r:id="rId170" xr:uid="{00000000-0004-0000-0800-0000A9000000}"/>
    <hyperlink ref="V49" r:id="rId171" location="pfas_maps" xr:uid="{00000000-0004-0000-0800-0000AA000000}"/>
    <hyperlink ref="AO49" r:id="rId172" xr:uid="{00000000-0004-0000-0800-0000AB000000}"/>
    <hyperlink ref="AP49" r:id="rId173" xr:uid="{00000000-0004-0000-0800-0000AC000000}"/>
    <hyperlink ref="G50" r:id="rId174" xr:uid="{00000000-0004-0000-0800-0000AD000000}"/>
    <hyperlink ref="H50" r:id="rId175" xr:uid="{00000000-0004-0000-0800-0000AE000000}"/>
    <hyperlink ref="V50" r:id="rId176" location="pfas_maps" xr:uid="{00000000-0004-0000-0800-0000AF000000}"/>
    <hyperlink ref="AO50" r:id="rId177" xr:uid="{00000000-0004-0000-0800-0000B0000000}"/>
    <hyperlink ref="AP50" r:id="rId178" xr:uid="{00000000-0004-0000-0800-0000B1000000}"/>
    <hyperlink ref="G51" r:id="rId179" xr:uid="{00000000-0004-0000-0800-0000B2000000}"/>
    <hyperlink ref="H51" r:id="rId180" xr:uid="{00000000-0004-0000-0800-0000B3000000}"/>
    <hyperlink ref="V51" r:id="rId181" location="pfas_maps" xr:uid="{00000000-0004-0000-0800-0000B4000000}"/>
    <hyperlink ref="AO51" r:id="rId182" xr:uid="{00000000-0004-0000-0800-0000B5000000}"/>
    <hyperlink ref="AP51" r:id="rId183" xr:uid="{00000000-0004-0000-0800-0000B6000000}"/>
    <hyperlink ref="G52" r:id="rId184" xr:uid="{00000000-0004-0000-0800-0000B7000000}"/>
    <hyperlink ref="H52" r:id="rId185" xr:uid="{00000000-0004-0000-0800-0000B8000000}"/>
    <hyperlink ref="V52" r:id="rId186" location="pfas_maps" xr:uid="{00000000-0004-0000-0800-0000B9000000}"/>
    <hyperlink ref="AO52" r:id="rId187" xr:uid="{00000000-0004-0000-0800-0000BA000000}"/>
    <hyperlink ref="AP52" r:id="rId188" xr:uid="{00000000-0004-0000-0800-0000BB000000}"/>
    <hyperlink ref="G53" r:id="rId189" xr:uid="{00000000-0004-0000-0800-0000BC000000}"/>
    <hyperlink ref="H53" r:id="rId190" xr:uid="{00000000-0004-0000-0800-0000BD000000}"/>
    <hyperlink ref="V53" r:id="rId191" location="pfas_maps" xr:uid="{00000000-0004-0000-0800-0000BE000000}"/>
    <hyperlink ref="AO53" r:id="rId192" xr:uid="{00000000-0004-0000-0800-0000BF000000}"/>
    <hyperlink ref="AP53" r:id="rId193" xr:uid="{00000000-0004-0000-0800-0000C0000000}"/>
    <hyperlink ref="G54" r:id="rId194" xr:uid="{00000000-0004-0000-0800-0000C1000000}"/>
    <hyperlink ref="H54" r:id="rId195" xr:uid="{00000000-0004-0000-0800-0000C2000000}"/>
    <hyperlink ref="V54" r:id="rId196" location="pfas_maps" xr:uid="{00000000-0004-0000-0800-0000C3000000}"/>
    <hyperlink ref="AO54" r:id="rId197" xr:uid="{00000000-0004-0000-0800-0000C4000000}"/>
    <hyperlink ref="AP54" r:id="rId198" xr:uid="{00000000-0004-0000-0800-0000C5000000}"/>
    <hyperlink ref="G55" r:id="rId199" xr:uid="{00000000-0004-0000-0800-0000C6000000}"/>
    <hyperlink ref="H55" r:id="rId200" xr:uid="{00000000-0004-0000-0800-0000C7000000}"/>
    <hyperlink ref="V55" r:id="rId201" location="pfas_maps" xr:uid="{00000000-0004-0000-0800-0000C8000000}"/>
    <hyperlink ref="AO55" r:id="rId202" xr:uid="{00000000-0004-0000-0800-0000C9000000}"/>
    <hyperlink ref="AP55" r:id="rId203" xr:uid="{00000000-0004-0000-0800-0000CA000000}"/>
    <hyperlink ref="G56" r:id="rId204" xr:uid="{00000000-0004-0000-0800-0000CB000000}"/>
    <hyperlink ref="H56" r:id="rId205" xr:uid="{00000000-0004-0000-0800-0000CC000000}"/>
    <hyperlink ref="V56" r:id="rId206" location="pfas_maps" xr:uid="{00000000-0004-0000-0800-0000CD000000}"/>
    <hyperlink ref="AO56" r:id="rId207" xr:uid="{00000000-0004-0000-0800-0000CE000000}"/>
    <hyperlink ref="AP56" r:id="rId208" xr:uid="{00000000-0004-0000-0800-0000CF000000}"/>
    <hyperlink ref="G57" r:id="rId209" xr:uid="{00000000-0004-0000-0800-0000D0000000}"/>
    <hyperlink ref="H57" r:id="rId210" xr:uid="{00000000-0004-0000-0800-0000D1000000}"/>
    <hyperlink ref="V57" r:id="rId211" location="pfas_maps" xr:uid="{00000000-0004-0000-0800-0000D2000000}"/>
    <hyperlink ref="AO57" r:id="rId212" xr:uid="{00000000-0004-0000-0800-0000D3000000}"/>
    <hyperlink ref="AP57" r:id="rId213" xr:uid="{00000000-0004-0000-0800-0000D4000000}"/>
    <hyperlink ref="G58" r:id="rId214" xr:uid="{00000000-0004-0000-0800-0000D5000000}"/>
    <hyperlink ref="H58" r:id="rId215" xr:uid="{00000000-0004-0000-0800-0000D6000000}"/>
    <hyperlink ref="V58" r:id="rId216" location="pfas_maps" xr:uid="{00000000-0004-0000-0800-0000D7000000}"/>
    <hyperlink ref="AO58" r:id="rId217" xr:uid="{00000000-0004-0000-0800-0000D8000000}"/>
    <hyperlink ref="AP58" r:id="rId218" xr:uid="{00000000-0004-0000-0800-0000D9000000}"/>
    <hyperlink ref="G59" r:id="rId219" xr:uid="{00000000-0004-0000-0800-0000DA000000}"/>
    <hyperlink ref="H59" r:id="rId220" xr:uid="{00000000-0004-0000-0800-0000DB000000}"/>
    <hyperlink ref="V59" r:id="rId221" location="pfas_maps" xr:uid="{00000000-0004-0000-0800-0000DC000000}"/>
    <hyperlink ref="AO59" r:id="rId222" xr:uid="{00000000-0004-0000-0800-0000DD000000}"/>
    <hyperlink ref="AP59" r:id="rId223" xr:uid="{00000000-0004-0000-0800-0000DE000000}"/>
    <hyperlink ref="G60" r:id="rId224" xr:uid="{00000000-0004-0000-0800-0000DF000000}"/>
    <hyperlink ref="H60" r:id="rId225" xr:uid="{00000000-0004-0000-0800-0000E0000000}"/>
    <hyperlink ref="V60" r:id="rId226" location="pfas_maps" xr:uid="{00000000-0004-0000-0800-0000E1000000}"/>
    <hyperlink ref="AO60" r:id="rId227" xr:uid="{00000000-0004-0000-0800-0000E2000000}"/>
    <hyperlink ref="AP60" r:id="rId228" xr:uid="{00000000-0004-0000-0800-0000E3000000}"/>
    <hyperlink ref="G61" r:id="rId229" xr:uid="{00000000-0004-0000-0800-0000E4000000}"/>
    <hyperlink ref="H61" r:id="rId230" xr:uid="{00000000-0004-0000-0800-0000E5000000}"/>
    <hyperlink ref="V61" r:id="rId231" location="pfas_maps" xr:uid="{00000000-0004-0000-0800-0000E6000000}"/>
    <hyperlink ref="AO61" r:id="rId232" xr:uid="{00000000-0004-0000-0800-0000E7000000}"/>
    <hyperlink ref="AP61" r:id="rId233" xr:uid="{00000000-0004-0000-0800-0000E8000000}"/>
    <hyperlink ref="G62" r:id="rId234" xr:uid="{00000000-0004-0000-0800-0000E9000000}"/>
    <hyperlink ref="H62" r:id="rId235" xr:uid="{00000000-0004-0000-0800-0000EA000000}"/>
    <hyperlink ref="V62" r:id="rId236" location="pfas_maps" xr:uid="{00000000-0004-0000-0800-0000EB000000}"/>
    <hyperlink ref="AO62" r:id="rId237" xr:uid="{00000000-0004-0000-0800-0000EC000000}"/>
    <hyperlink ref="AP62" r:id="rId238" xr:uid="{00000000-0004-0000-0800-0000ED000000}"/>
    <hyperlink ref="G63" r:id="rId239" xr:uid="{00000000-0004-0000-0800-0000EE000000}"/>
    <hyperlink ref="H63" r:id="rId240" xr:uid="{00000000-0004-0000-0800-0000EF000000}"/>
    <hyperlink ref="V63" r:id="rId241" location="pfas_maps" xr:uid="{00000000-0004-0000-0800-0000F0000000}"/>
    <hyperlink ref="AO63" r:id="rId242" xr:uid="{00000000-0004-0000-0800-0000F1000000}"/>
    <hyperlink ref="AP63" r:id="rId243" xr:uid="{00000000-0004-0000-0800-0000F2000000}"/>
    <hyperlink ref="G64" r:id="rId244" xr:uid="{00000000-0004-0000-0800-0000F3000000}"/>
    <hyperlink ref="H64" r:id="rId245" xr:uid="{00000000-0004-0000-0800-0000F4000000}"/>
    <hyperlink ref="V64" r:id="rId246" location="pfas_maps" xr:uid="{00000000-0004-0000-0800-0000F5000000}"/>
    <hyperlink ref="AO64" r:id="rId247" xr:uid="{00000000-0004-0000-0800-0000F6000000}"/>
    <hyperlink ref="AP64" r:id="rId248" xr:uid="{00000000-0004-0000-0800-0000F7000000}"/>
    <hyperlink ref="G65" r:id="rId249" xr:uid="{00000000-0004-0000-0800-0000F8000000}"/>
    <hyperlink ref="H65" r:id="rId250" xr:uid="{00000000-0004-0000-0800-0000F9000000}"/>
    <hyperlink ref="V65" r:id="rId251" location="pfas_maps" xr:uid="{00000000-0004-0000-0800-0000FA000000}"/>
    <hyperlink ref="AO65" r:id="rId252" xr:uid="{00000000-0004-0000-0800-0000FB000000}"/>
    <hyperlink ref="AP65" r:id="rId253" xr:uid="{00000000-0004-0000-0800-0000FC000000}"/>
    <hyperlink ref="G66" r:id="rId254" xr:uid="{00000000-0004-0000-0800-0000FD000000}"/>
    <hyperlink ref="H66" r:id="rId255" xr:uid="{00000000-0004-0000-0800-0000FE000000}"/>
    <hyperlink ref="V66" r:id="rId256" location="pfas_maps" xr:uid="{00000000-0004-0000-0800-0000FF000000}"/>
    <hyperlink ref="AO66" r:id="rId257" xr:uid="{00000000-0004-0000-0800-000000010000}"/>
    <hyperlink ref="AP66" r:id="rId258" xr:uid="{00000000-0004-0000-0800-000001010000}"/>
    <hyperlink ref="G67" r:id="rId259" xr:uid="{00000000-0004-0000-0800-000002010000}"/>
    <hyperlink ref="H67" r:id="rId260" xr:uid="{00000000-0004-0000-0800-000003010000}"/>
    <hyperlink ref="V67" r:id="rId261" location="pfas_maps" xr:uid="{00000000-0004-0000-0800-000004010000}"/>
    <hyperlink ref="AO67" r:id="rId262" xr:uid="{00000000-0004-0000-0800-000005010000}"/>
    <hyperlink ref="AP67" r:id="rId263" xr:uid="{00000000-0004-0000-0800-000006010000}"/>
    <hyperlink ref="G68" r:id="rId264" xr:uid="{00000000-0004-0000-0800-000007010000}"/>
    <hyperlink ref="H68" r:id="rId265" xr:uid="{00000000-0004-0000-0800-000008010000}"/>
    <hyperlink ref="V68" r:id="rId266" location="pfas_maps" xr:uid="{00000000-0004-0000-0800-000009010000}"/>
    <hyperlink ref="AO68" r:id="rId267" xr:uid="{00000000-0004-0000-0800-00000A010000}"/>
    <hyperlink ref="AP68" r:id="rId268" xr:uid="{00000000-0004-0000-0800-00000B010000}"/>
    <hyperlink ref="G69" r:id="rId269" xr:uid="{00000000-0004-0000-0800-00000C010000}"/>
    <hyperlink ref="H69" r:id="rId270" xr:uid="{00000000-0004-0000-0800-00000D010000}"/>
    <hyperlink ref="V69" r:id="rId271" location="pfas_maps" xr:uid="{00000000-0004-0000-0800-00000E010000}"/>
    <hyperlink ref="AO69" r:id="rId272" xr:uid="{00000000-0004-0000-0800-00000F010000}"/>
    <hyperlink ref="AP69" r:id="rId273" xr:uid="{00000000-0004-0000-0800-000010010000}"/>
    <hyperlink ref="G70" r:id="rId274" xr:uid="{00000000-0004-0000-0800-000011010000}"/>
    <hyperlink ref="H70" r:id="rId275" xr:uid="{00000000-0004-0000-0800-000012010000}"/>
    <hyperlink ref="V70" r:id="rId276" location="pfas_maps" xr:uid="{00000000-0004-0000-0800-000013010000}"/>
    <hyperlink ref="AO70" r:id="rId277" xr:uid="{00000000-0004-0000-0800-000014010000}"/>
    <hyperlink ref="AP70" r:id="rId278" xr:uid="{00000000-0004-0000-0800-000015010000}"/>
    <hyperlink ref="G71" r:id="rId279" xr:uid="{00000000-0004-0000-0800-000016010000}"/>
    <hyperlink ref="H71" r:id="rId280" xr:uid="{00000000-0004-0000-0800-000017010000}"/>
    <hyperlink ref="V71" r:id="rId281" location="pfas_maps" xr:uid="{00000000-0004-0000-0800-000018010000}"/>
    <hyperlink ref="AO71" r:id="rId282" xr:uid="{00000000-0004-0000-0800-000019010000}"/>
    <hyperlink ref="AP71" r:id="rId283" xr:uid="{00000000-0004-0000-0800-00001A010000}"/>
    <hyperlink ref="G72" r:id="rId284" xr:uid="{00000000-0004-0000-0800-00001B010000}"/>
    <hyperlink ref="H72" r:id="rId285" xr:uid="{00000000-0004-0000-0800-00001C010000}"/>
    <hyperlink ref="V72" r:id="rId286" location="pfas_maps" xr:uid="{00000000-0004-0000-0800-00001D010000}"/>
    <hyperlink ref="AO72" r:id="rId287" xr:uid="{00000000-0004-0000-0800-00001E010000}"/>
    <hyperlink ref="AP72" r:id="rId288" xr:uid="{00000000-0004-0000-0800-00001F010000}"/>
    <hyperlink ref="G73" r:id="rId289" xr:uid="{00000000-0004-0000-0800-000020010000}"/>
    <hyperlink ref="H73" r:id="rId290" xr:uid="{00000000-0004-0000-0800-000021010000}"/>
    <hyperlink ref="V73" r:id="rId291" location="pfas_maps" xr:uid="{00000000-0004-0000-0800-000022010000}"/>
    <hyperlink ref="AO73" r:id="rId292" xr:uid="{00000000-0004-0000-0800-000023010000}"/>
    <hyperlink ref="AP73" r:id="rId293" xr:uid="{00000000-0004-0000-0800-000024010000}"/>
    <hyperlink ref="G74" r:id="rId294" xr:uid="{00000000-0004-0000-0800-000025010000}"/>
    <hyperlink ref="H74" r:id="rId295" xr:uid="{00000000-0004-0000-0800-000026010000}"/>
    <hyperlink ref="V74" r:id="rId296" location="pfas_maps" xr:uid="{00000000-0004-0000-0800-000027010000}"/>
    <hyperlink ref="AO74" r:id="rId297" xr:uid="{00000000-0004-0000-0800-000028010000}"/>
    <hyperlink ref="AP74" r:id="rId298" xr:uid="{00000000-0004-0000-0800-000029010000}"/>
    <hyperlink ref="G75" r:id="rId299" xr:uid="{00000000-0004-0000-0800-00002A010000}"/>
    <hyperlink ref="H75" r:id="rId300" xr:uid="{00000000-0004-0000-0800-00002B010000}"/>
    <hyperlink ref="V75" r:id="rId301" location="pfas_maps" xr:uid="{00000000-0004-0000-0800-00002C010000}"/>
    <hyperlink ref="AO75" r:id="rId302" xr:uid="{00000000-0004-0000-0800-00002D010000}"/>
    <hyperlink ref="AP75" r:id="rId303" xr:uid="{00000000-0004-0000-0800-00002E010000}"/>
    <hyperlink ref="G76" r:id="rId304" xr:uid="{00000000-0004-0000-0800-00002F010000}"/>
    <hyperlink ref="H76" r:id="rId305" xr:uid="{00000000-0004-0000-0800-000030010000}"/>
    <hyperlink ref="V76" r:id="rId306" location="pfas_maps" xr:uid="{00000000-0004-0000-0800-000031010000}"/>
    <hyperlink ref="AO76" r:id="rId307" xr:uid="{00000000-0004-0000-0800-000032010000}"/>
    <hyperlink ref="AP76" r:id="rId308" xr:uid="{00000000-0004-0000-0800-000033010000}"/>
    <hyperlink ref="G77" r:id="rId309" xr:uid="{00000000-0004-0000-0800-000034010000}"/>
    <hyperlink ref="H77" r:id="rId310" xr:uid="{00000000-0004-0000-0800-000035010000}"/>
    <hyperlink ref="V77" r:id="rId311" location="pfas_maps" xr:uid="{00000000-0004-0000-0800-000036010000}"/>
    <hyperlink ref="AO77" r:id="rId312" xr:uid="{00000000-0004-0000-0800-000037010000}"/>
    <hyperlink ref="AP77" r:id="rId313" xr:uid="{00000000-0004-0000-0800-000038010000}"/>
    <hyperlink ref="G78" r:id="rId314" xr:uid="{00000000-0004-0000-0800-000039010000}"/>
    <hyperlink ref="H78" r:id="rId315" xr:uid="{00000000-0004-0000-0800-00003A010000}"/>
    <hyperlink ref="V78" r:id="rId316" location="pfas_maps" xr:uid="{00000000-0004-0000-0800-00003B010000}"/>
    <hyperlink ref="AO78" r:id="rId317" xr:uid="{00000000-0004-0000-0800-00003C010000}"/>
    <hyperlink ref="AP78" r:id="rId318" xr:uid="{00000000-0004-0000-0800-00003D010000}"/>
    <hyperlink ref="G79" r:id="rId319" xr:uid="{00000000-0004-0000-0800-00003E010000}"/>
    <hyperlink ref="H79" r:id="rId320" xr:uid="{00000000-0004-0000-0800-00003F010000}"/>
    <hyperlink ref="V79" r:id="rId321" location="pfas_maps" xr:uid="{00000000-0004-0000-0800-000040010000}"/>
    <hyperlink ref="AO79" r:id="rId322" xr:uid="{00000000-0004-0000-0800-000041010000}"/>
    <hyperlink ref="AP79" r:id="rId323" xr:uid="{00000000-0004-0000-0800-000042010000}"/>
    <hyperlink ref="G80" r:id="rId324" xr:uid="{00000000-0004-0000-0800-000043010000}"/>
    <hyperlink ref="H80" r:id="rId325" xr:uid="{00000000-0004-0000-0800-000044010000}"/>
    <hyperlink ref="V80" r:id="rId326" location="pfas_maps" xr:uid="{00000000-0004-0000-0800-000045010000}"/>
    <hyperlink ref="AO80" r:id="rId327" xr:uid="{00000000-0004-0000-0800-000046010000}"/>
    <hyperlink ref="AP80" r:id="rId328" xr:uid="{00000000-0004-0000-0800-000047010000}"/>
    <hyperlink ref="G81" r:id="rId329" xr:uid="{00000000-0004-0000-0800-000048010000}"/>
    <hyperlink ref="H81" r:id="rId330" xr:uid="{00000000-0004-0000-0800-000049010000}"/>
    <hyperlink ref="V81" r:id="rId331" location="pfas_maps" xr:uid="{00000000-0004-0000-0800-00004A010000}"/>
    <hyperlink ref="AO81" r:id="rId332" xr:uid="{00000000-0004-0000-0800-00004B010000}"/>
    <hyperlink ref="AP81" r:id="rId333" xr:uid="{00000000-0004-0000-0800-00004C010000}"/>
    <hyperlink ref="G82" r:id="rId334" xr:uid="{00000000-0004-0000-0800-00004D010000}"/>
    <hyperlink ref="H82" r:id="rId335" xr:uid="{00000000-0004-0000-0800-00004E010000}"/>
    <hyperlink ref="V82" r:id="rId336" location="pfas_maps" xr:uid="{00000000-0004-0000-0800-00004F010000}"/>
    <hyperlink ref="AO82" r:id="rId337" xr:uid="{00000000-0004-0000-0800-000050010000}"/>
    <hyperlink ref="AP82" r:id="rId338" xr:uid="{00000000-0004-0000-0800-000051010000}"/>
    <hyperlink ref="G83" r:id="rId339" xr:uid="{00000000-0004-0000-0800-000052010000}"/>
    <hyperlink ref="H83" r:id="rId340" xr:uid="{00000000-0004-0000-0800-000053010000}"/>
    <hyperlink ref="V83" r:id="rId341" location="pfas_maps" xr:uid="{00000000-0004-0000-0800-000054010000}"/>
    <hyperlink ref="AO83" r:id="rId342" xr:uid="{00000000-0004-0000-0800-000055010000}"/>
    <hyperlink ref="AP83" r:id="rId343" xr:uid="{00000000-0004-0000-0800-000056010000}"/>
    <hyperlink ref="G84" r:id="rId344" xr:uid="{00000000-0004-0000-0800-000057010000}"/>
    <hyperlink ref="H84" r:id="rId345" xr:uid="{00000000-0004-0000-0800-000058010000}"/>
    <hyperlink ref="V84" r:id="rId346" location="pfas_maps" xr:uid="{00000000-0004-0000-0800-000059010000}"/>
    <hyperlink ref="AO84" r:id="rId347" xr:uid="{00000000-0004-0000-0800-00005A010000}"/>
    <hyperlink ref="AP84" r:id="rId348" xr:uid="{00000000-0004-0000-0800-00005B010000}"/>
    <hyperlink ref="G85" r:id="rId349" xr:uid="{00000000-0004-0000-0800-00005C010000}"/>
    <hyperlink ref="H85" r:id="rId350" xr:uid="{00000000-0004-0000-0800-00005D010000}"/>
    <hyperlink ref="V85" r:id="rId351" location="pfas_maps" xr:uid="{00000000-0004-0000-0800-00005E010000}"/>
    <hyperlink ref="AO85" r:id="rId352" xr:uid="{00000000-0004-0000-0800-00005F010000}"/>
    <hyperlink ref="AP85" r:id="rId353" xr:uid="{00000000-0004-0000-0800-000060010000}"/>
    <hyperlink ref="G86" r:id="rId354" xr:uid="{00000000-0004-0000-0800-000061010000}"/>
    <hyperlink ref="H86" r:id="rId355" xr:uid="{00000000-0004-0000-0800-000062010000}"/>
    <hyperlink ref="V86" r:id="rId356" location="pfas_maps" xr:uid="{00000000-0004-0000-0800-000063010000}"/>
    <hyperlink ref="AO86" r:id="rId357" xr:uid="{00000000-0004-0000-0800-000064010000}"/>
    <hyperlink ref="AP86" r:id="rId358" xr:uid="{00000000-0004-0000-0800-000065010000}"/>
    <hyperlink ref="G87" r:id="rId359" xr:uid="{00000000-0004-0000-0800-000066010000}"/>
    <hyperlink ref="H87" r:id="rId360" xr:uid="{00000000-0004-0000-0800-000067010000}"/>
    <hyperlink ref="V87" r:id="rId361" location="pfas_maps" xr:uid="{00000000-0004-0000-0800-000068010000}"/>
    <hyperlink ref="AO87" r:id="rId362" xr:uid="{00000000-0004-0000-0800-000069010000}"/>
    <hyperlink ref="AP87" r:id="rId363" xr:uid="{00000000-0004-0000-0800-00006A010000}"/>
    <hyperlink ref="G88" r:id="rId364" xr:uid="{00000000-0004-0000-0800-00006B010000}"/>
    <hyperlink ref="H88" r:id="rId365" xr:uid="{00000000-0004-0000-0800-00006C010000}"/>
    <hyperlink ref="V88" r:id="rId366" location="pfas_maps" xr:uid="{00000000-0004-0000-0800-00006D010000}"/>
    <hyperlink ref="AO88" r:id="rId367" xr:uid="{00000000-0004-0000-0800-00006E010000}"/>
    <hyperlink ref="AP88" r:id="rId368" xr:uid="{00000000-0004-0000-0800-00006F010000}"/>
    <hyperlink ref="G89" r:id="rId369" xr:uid="{00000000-0004-0000-0800-000070010000}"/>
    <hyperlink ref="H89" r:id="rId370" xr:uid="{00000000-0004-0000-0800-000071010000}"/>
    <hyperlink ref="V89" r:id="rId371" location="pfas_maps" xr:uid="{00000000-0004-0000-0800-000072010000}"/>
    <hyperlink ref="AO89" r:id="rId372" xr:uid="{00000000-0004-0000-0800-000073010000}"/>
    <hyperlink ref="AP89" r:id="rId373" xr:uid="{00000000-0004-0000-0800-000074010000}"/>
    <hyperlink ref="G90" r:id="rId374" xr:uid="{00000000-0004-0000-0800-000075010000}"/>
    <hyperlink ref="H90" r:id="rId375" xr:uid="{00000000-0004-0000-0800-000076010000}"/>
    <hyperlink ref="V90" r:id="rId376" location="pfas_maps" xr:uid="{00000000-0004-0000-0800-000077010000}"/>
    <hyperlink ref="AO90" r:id="rId377" xr:uid="{00000000-0004-0000-0800-000078010000}"/>
    <hyperlink ref="AP90" r:id="rId378" xr:uid="{00000000-0004-0000-0800-000079010000}"/>
    <hyperlink ref="G91" r:id="rId379" xr:uid="{00000000-0004-0000-0800-00007A010000}"/>
    <hyperlink ref="H91" r:id="rId380" xr:uid="{00000000-0004-0000-0800-00007B010000}"/>
    <hyperlink ref="V91" r:id="rId381" location="pfas_maps" xr:uid="{00000000-0004-0000-0800-00007C010000}"/>
    <hyperlink ref="AO91" r:id="rId382" xr:uid="{00000000-0004-0000-0800-00007D010000}"/>
    <hyperlink ref="AP91" r:id="rId383" xr:uid="{00000000-0004-0000-0800-00007E010000}"/>
    <hyperlink ref="G92" r:id="rId384" xr:uid="{00000000-0004-0000-0800-00007F010000}"/>
    <hyperlink ref="H92" r:id="rId385" xr:uid="{00000000-0004-0000-0800-000080010000}"/>
    <hyperlink ref="V92" r:id="rId386" location="pfas_maps" xr:uid="{00000000-0004-0000-0800-000081010000}"/>
    <hyperlink ref="AO92" r:id="rId387" xr:uid="{00000000-0004-0000-0800-000082010000}"/>
    <hyperlink ref="AP92" r:id="rId388" xr:uid="{00000000-0004-0000-0800-000083010000}"/>
    <hyperlink ref="G93" r:id="rId389" xr:uid="{00000000-0004-0000-0800-000084010000}"/>
    <hyperlink ref="H93" r:id="rId390" xr:uid="{00000000-0004-0000-0800-000085010000}"/>
    <hyperlink ref="V93" r:id="rId391" location="pfas_maps" xr:uid="{00000000-0004-0000-0800-000086010000}"/>
    <hyperlink ref="AO93" r:id="rId392" xr:uid="{00000000-0004-0000-0800-000087010000}"/>
    <hyperlink ref="AP93" r:id="rId393" xr:uid="{00000000-0004-0000-0800-000088010000}"/>
    <hyperlink ref="G94" r:id="rId394" xr:uid="{00000000-0004-0000-0800-000089010000}"/>
    <hyperlink ref="H94" r:id="rId395" xr:uid="{00000000-0004-0000-0800-00008A010000}"/>
    <hyperlink ref="V94" r:id="rId396" location="pfas_maps" xr:uid="{00000000-0004-0000-0800-00008B010000}"/>
    <hyperlink ref="AO94" r:id="rId397" xr:uid="{00000000-0004-0000-0800-00008C010000}"/>
    <hyperlink ref="AP94" r:id="rId398" xr:uid="{00000000-0004-0000-0800-00008D010000}"/>
    <hyperlink ref="G95" r:id="rId399" xr:uid="{00000000-0004-0000-0800-00008E010000}"/>
    <hyperlink ref="H95" r:id="rId400" xr:uid="{00000000-0004-0000-0800-00008F010000}"/>
    <hyperlink ref="V95" r:id="rId401" location="pfas_maps" xr:uid="{00000000-0004-0000-0800-000090010000}"/>
    <hyperlink ref="AO95" r:id="rId402" xr:uid="{00000000-0004-0000-0800-000091010000}"/>
    <hyperlink ref="AP95" r:id="rId403" xr:uid="{00000000-0004-0000-0800-000092010000}"/>
    <hyperlink ref="G96" r:id="rId404" xr:uid="{00000000-0004-0000-0800-000093010000}"/>
    <hyperlink ref="H96" r:id="rId405" xr:uid="{00000000-0004-0000-0800-000094010000}"/>
    <hyperlink ref="V96" r:id="rId406" location="pfas_maps" xr:uid="{00000000-0004-0000-0800-000095010000}"/>
    <hyperlink ref="AO96" r:id="rId407" xr:uid="{00000000-0004-0000-0800-000096010000}"/>
    <hyperlink ref="AP96" r:id="rId408" xr:uid="{00000000-0004-0000-0800-000097010000}"/>
    <hyperlink ref="G97" r:id="rId409" xr:uid="{00000000-0004-0000-0800-000098010000}"/>
    <hyperlink ref="H97" r:id="rId410" xr:uid="{00000000-0004-0000-0800-000099010000}"/>
    <hyperlink ref="V97" r:id="rId411" location="pfas_maps" xr:uid="{00000000-0004-0000-0800-00009A010000}"/>
    <hyperlink ref="AO97" r:id="rId412" xr:uid="{00000000-0004-0000-0800-00009B010000}"/>
    <hyperlink ref="AP97" r:id="rId413" xr:uid="{00000000-0004-0000-0800-00009C010000}"/>
    <hyperlink ref="G98" r:id="rId414" xr:uid="{00000000-0004-0000-0800-00009D010000}"/>
    <hyperlink ref="H98" r:id="rId415" xr:uid="{00000000-0004-0000-0800-00009E010000}"/>
    <hyperlink ref="V98" r:id="rId416" location="pfas_maps" xr:uid="{00000000-0004-0000-0800-00009F010000}"/>
    <hyperlink ref="AO98" r:id="rId417" xr:uid="{00000000-0004-0000-0800-0000A0010000}"/>
    <hyperlink ref="AP98" r:id="rId418" xr:uid="{00000000-0004-0000-0800-0000A1010000}"/>
    <hyperlink ref="G99" r:id="rId419" xr:uid="{00000000-0004-0000-0800-0000A2010000}"/>
    <hyperlink ref="H99" r:id="rId420" xr:uid="{00000000-0004-0000-0800-0000A3010000}"/>
    <hyperlink ref="V99" r:id="rId421" location="pfas_maps" xr:uid="{00000000-0004-0000-0800-0000A4010000}"/>
    <hyperlink ref="AO99" r:id="rId422" xr:uid="{00000000-0004-0000-0800-0000A5010000}"/>
    <hyperlink ref="AP99" r:id="rId423" xr:uid="{00000000-0004-0000-0800-0000A6010000}"/>
    <hyperlink ref="G100" r:id="rId424" xr:uid="{00000000-0004-0000-0800-0000A7010000}"/>
    <hyperlink ref="H100" r:id="rId425" xr:uid="{00000000-0004-0000-0800-0000A8010000}"/>
    <hyperlink ref="V100" r:id="rId426" location="pfas_maps" xr:uid="{00000000-0004-0000-0800-0000A9010000}"/>
    <hyperlink ref="AO100" r:id="rId427" xr:uid="{00000000-0004-0000-0800-0000AA010000}"/>
    <hyperlink ref="AP100" r:id="rId428" xr:uid="{00000000-0004-0000-0800-0000AB010000}"/>
    <hyperlink ref="G101" r:id="rId429" xr:uid="{00000000-0004-0000-0800-0000AC010000}"/>
    <hyperlink ref="H101" r:id="rId430" xr:uid="{00000000-0004-0000-0800-0000AD010000}"/>
    <hyperlink ref="V101" r:id="rId431" location="pfas_maps" xr:uid="{00000000-0004-0000-0800-0000AE010000}"/>
    <hyperlink ref="AO101" r:id="rId432" xr:uid="{00000000-0004-0000-0800-0000AF010000}"/>
    <hyperlink ref="AP101" r:id="rId433" xr:uid="{00000000-0004-0000-0800-0000B0010000}"/>
    <hyperlink ref="G102" r:id="rId434" xr:uid="{00000000-0004-0000-0800-0000B1010000}"/>
    <hyperlink ref="H102" r:id="rId435" xr:uid="{00000000-0004-0000-0800-0000B2010000}"/>
    <hyperlink ref="V102" r:id="rId436" location="pfas_maps" xr:uid="{00000000-0004-0000-0800-0000B3010000}"/>
    <hyperlink ref="AO102" r:id="rId437" xr:uid="{00000000-0004-0000-0800-0000B4010000}"/>
    <hyperlink ref="AP102" r:id="rId438" xr:uid="{00000000-0004-0000-0800-0000B5010000}"/>
    <hyperlink ref="G103" r:id="rId439" xr:uid="{00000000-0004-0000-0800-0000B6010000}"/>
    <hyperlink ref="H103" r:id="rId440" xr:uid="{00000000-0004-0000-0800-0000B7010000}"/>
    <hyperlink ref="V103" r:id="rId441" location="pfas_maps" xr:uid="{00000000-0004-0000-0800-0000B8010000}"/>
    <hyperlink ref="AO103" r:id="rId442" xr:uid="{00000000-0004-0000-0800-0000B9010000}"/>
    <hyperlink ref="AP103" r:id="rId443" xr:uid="{00000000-0004-0000-0800-0000BA010000}"/>
    <hyperlink ref="G104" r:id="rId444" xr:uid="{00000000-0004-0000-0800-0000BB010000}"/>
    <hyperlink ref="H104" r:id="rId445" xr:uid="{00000000-0004-0000-0800-0000BC010000}"/>
    <hyperlink ref="V104" r:id="rId446" location="pfas_maps" xr:uid="{00000000-0004-0000-0800-0000BD010000}"/>
    <hyperlink ref="AO104" r:id="rId447" xr:uid="{00000000-0004-0000-0800-0000BE010000}"/>
    <hyperlink ref="AP104" r:id="rId448" xr:uid="{00000000-0004-0000-0800-0000BF010000}"/>
    <hyperlink ref="G105" r:id="rId449" xr:uid="{00000000-0004-0000-0800-0000C0010000}"/>
    <hyperlink ref="H105" r:id="rId450" xr:uid="{00000000-0004-0000-0800-0000C1010000}"/>
    <hyperlink ref="V105" r:id="rId451" location="pfas_maps" xr:uid="{00000000-0004-0000-0800-0000C2010000}"/>
    <hyperlink ref="AO105" r:id="rId452" xr:uid="{00000000-0004-0000-0800-0000C3010000}"/>
    <hyperlink ref="AP105" r:id="rId453" xr:uid="{00000000-0004-0000-0800-0000C4010000}"/>
    <hyperlink ref="G106" r:id="rId454" xr:uid="{00000000-0004-0000-0800-0000C5010000}"/>
    <hyperlink ref="H106" r:id="rId455" xr:uid="{00000000-0004-0000-0800-0000C6010000}"/>
    <hyperlink ref="V106" r:id="rId456" location="pfas_maps" xr:uid="{00000000-0004-0000-0800-0000C7010000}"/>
    <hyperlink ref="AO106" r:id="rId457" xr:uid="{00000000-0004-0000-0800-0000C8010000}"/>
    <hyperlink ref="AP106" r:id="rId458" xr:uid="{00000000-0004-0000-0800-0000C9010000}"/>
    <hyperlink ref="G107" r:id="rId459" xr:uid="{00000000-0004-0000-0800-0000CA010000}"/>
    <hyperlink ref="H107" r:id="rId460" xr:uid="{00000000-0004-0000-0800-0000CB010000}"/>
    <hyperlink ref="V107" r:id="rId461" location="pfas_maps" xr:uid="{00000000-0004-0000-0800-0000CC010000}"/>
    <hyperlink ref="AO107" r:id="rId462" xr:uid="{00000000-0004-0000-0800-0000CD010000}"/>
    <hyperlink ref="AP107" r:id="rId463" xr:uid="{00000000-0004-0000-0800-0000CE010000}"/>
    <hyperlink ref="G108" r:id="rId464" xr:uid="{00000000-0004-0000-0800-0000CF010000}"/>
    <hyperlink ref="H108" r:id="rId465" xr:uid="{00000000-0004-0000-0800-0000D0010000}"/>
    <hyperlink ref="V108" r:id="rId466" location="pfas_maps" xr:uid="{00000000-0004-0000-0800-0000D1010000}"/>
    <hyperlink ref="AO108" r:id="rId467" xr:uid="{00000000-0004-0000-0800-0000D2010000}"/>
    <hyperlink ref="AP108" r:id="rId468" xr:uid="{00000000-0004-0000-0800-0000D3010000}"/>
    <hyperlink ref="G109" r:id="rId469" xr:uid="{00000000-0004-0000-0800-0000D4010000}"/>
    <hyperlink ref="H109" r:id="rId470" xr:uid="{00000000-0004-0000-0800-0000D5010000}"/>
    <hyperlink ref="V109" r:id="rId471" location="pfas_maps" xr:uid="{00000000-0004-0000-0800-0000D6010000}"/>
    <hyperlink ref="AO109" r:id="rId472" xr:uid="{00000000-0004-0000-0800-0000D7010000}"/>
    <hyperlink ref="AP109" r:id="rId473" xr:uid="{00000000-0004-0000-0800-0000D8010000}"/>
    <hyperlink ref="G110" r:id="rId474" xr:uid="{00000000-0004-0000-0800-0000D9010000}"/>
    <hyperlink ref="H110" r:id="rId475" xr:uid="{00000000-0004-0000-0800-0000DA010000}"/>
    <hyperlink ref="V110" r:id="rId476" location="pfas_maps" xr:uid="{00000000-0004-0000-0800-0000DB010000}"/>
    <hyperlink ref="AO110" r:id="rId477" xr:uid="{00000000-0004-0000-0800-0000DC010000}"/>
    <hyperlink ref="AP110" r:id="rId478" xr:uid="{00000000-0004-0000-0800-0000DD010000}"/>
    <hyperlink ref="G111" r:id="rId479" xr:uid="{00000000-0004-0000-0800-0000DE010000}"/>
    <hyperlink ref="H111" r:id="rId480" xr:uid="{00000000-0004-0000-0800-0000DF010000}"/>
    <hyperlink ref="V111" r:id="rId481" location="pfas_maps" xr:uid="{00000000-0004-0000-0800-0000E0010000}"/>
    <hyperlink ref="AO111" r:id="rId482" xr:uid="{00000000-0004-0000-0800-0000E1010000}"/>
    <hyperlink ref="AP111" r:id="rId483" xr:uid="{00000000-0004-0000-0800-0000E2010000}"/>
    <hyperlink ref="G112" r:id="rId484" xr:uid="{00000000-0004-0000-0800-0000E3010000}"/>
    <hyperlink ref="H112" r:id="rId485" xr:uid="{00000000-0004-0000-0800-0000E4010000}"/>
    <hyperlink ref="V112" r:id="rId486" location="pfas_maps" xr:uid="{00000000-0004-0000-0800-0000E5010000}"/>
    <hyperlink ref="AO112" r:id="rId487" xr:uid="{00000000-0004-0000-0800-0000E6010000}"/>
    <hyperlink ref="AP112" r:id="rId488" xr:uid="{00000000-0004-0000-0800-0000E7010000}"/>
    <hyperlink ref="G113" r:id="rId489" xr:uid="{00000000-0004-0000-0800-0000E8010000}"/>
    <hyperlink ref="H113" r:id="rId490" xr:uid="{00000000-0004-0000-0800-0000E9010000}"/>
    <hyperlink ref="V113" r:id="rId491" location="pfas_maps" xr:uid="{00000000-0004-0000-0800-0000EA010000}"/>
    <hyperlink ref="AO113" r:id="rId492" xr:uid="{00000000-0004-0000-0800-0000EB010000}"/>
    <hyperlink ref="AP113" r:id="rId493" xr:uid="{00000000-0004-0000-0800-0000EC010000}"/>
    <hyperlink ref="G114" r:id="rId494" xr:uid="{00000000-0004-0000-0800-0000ED010000}"/>
    <hyperlink ref="H114" r:id="rId495" xr:uid="{00000000-0004-0000-0800-0000EE010000}"/>
    <hyperlink ref="V114" r:id="rId496" location="pfas_maps" xr:uid="{00000000-0004-0000-0800-0000EF010000}"/>
    <hyperlink ref="AO114" r:id="rId497" xr:uid="{00000000-0004-0000-0800-0000F0010000}"/>
    <hyperlink ref="AP114" r:id="rId498" xr:uid="{00000000-0004-0000-0800-0000F1010000}"/>
    <hyperlink ref="G115" r:id="rId499" xr:uid="{00000000-0004-0000-0800-0000F2010000}"/>
    <hyperlink ref="H115" r:id="rId500" xr:uid="{00000000-0004-0000-0800-0000F3010000}"/>
    <hyperlink ref="V115" r:id="rId501" location="pfas_maps" xr:uid="{00000000-0004-0000-0800-0000F4010000}"/>
    <hyperlink ref="AO115" r:id="rId502" xr:uid="{00000000-0004-0000-0800-0000F5010000}"/>
    <hyperlink ref="AP115" r:id="rId503" xr:uid="{00000000-0004-0000-0800-0000F6010000}"/>
    <hyperlink ref="G116" r:id="rId504" xr:uid="{00000000-0004-0000-0800-0000F7010000}"/>
    <hyperlink ref="H116" r:id="rId505" xr:uid="{00000000-0004-0000-0800-0000F8010000}"/>
    <hyperlink ref="V116" r:id="rId506" location="pfas_maps" xr:uid="{00000000-0004-0000-0800-0000F9010000}"/>
    <hyperlink ref="AO116" r:id="rId507" xr:uid="{00000000-0004-0000-0800-0000FA010000}"/>
    <hyperlink ref="AP116" r:id="rId508" xr:uid="{00000000-0004-0000-0800-0000FB010000}"/>
    <hyperlink ref="G117" r:id="rId509" xr:uid="{00000000-0004-0000-0800-0000FC010000}"/>
    <hyperlink ref="H117" r:id="rId510" xr:uid="{00000000-0004-0000-0800-0000FD010000}"/>
    <hyperlink ref="V117" r:id="rId511" location="pfas_maps" xr:uid="{00000000-0004-0000-0800-0000FE010000}"/>
    <hyperlink ref="AO117" r:id="rId512" xr:uid="{00000000-0004-0000-0800-0000FF010000}"/>
    <hyperlink ref="AP117" r:id="rId513" xr:uid="{00000000-0004-0000-0800-000000020000}"/>
    <hyperlink ref="G118" r:id="rId514" xr:uid="{00000000-0004-0000-0800-000001020000}"/>
    <hyperlink ref="H118" r:id="rId515" xr:uid="{00000000-0004-0000-0800-000002020000}"/>
    <hyperlink ref="V118" r:id="rId516" location="pfas_maps" xr:uid="{00000000-0004-0000-0800-000003020000}"/>
    <hyperlink ref="AO118" r:id="rId517" xr:uid="{00000000-0004-0000-0800-000004020000}"/>
    <hyperlink ref="AP118" r:id="rId518" xr:uid="{00000000-0004-0000-0800-000005020000}"/>
    <hyperlink ref="G119" r:id="rId519" xr:uid="{00000000-0004-0000-0800-000006020000}"/>
    <hyperlink ref="H119" r:id="rId520" xr:uid="{00000000-0004-0000-0800-000007020000}"/>
    <hyperlink ref="V119" r:id="rId521" location="pfas_maps" xr:uid="{00000000-0004-0000-0800-000008020000}"/>
    <hyperlink ref="AO119" r:id="rId522" xr:uid="{00000000-0004-0000-0800-000009020000}"/>
    <hyperlink ref="AP119" r:id="rId523" xr:uid="{00000000-0004-0000-0800-00000A020000}"/>
    <hyperlink ref="G120" r:id="rId524" xr:uid="{00000000-0004-0000-0800-00000B020000}"/>
    <hyperlink ref="H120" r:id="rId525" xr:uid="{00000000-0004-0000-0800-00000C020000}"/>
    <hyperlink ref="V120" r:id="rId526" location="pfas_maps" xr:uid="{00000000-0004-0000-0800-00000D020000}"/>
    <hyperlink ref="AO120" r:id="rId527" xr:uid="{00000000-0004-0000-0800-00000E020000}"/>
    <hyperlink ref="AP120" r:id="rId528" xr:uid="{00000000-0004-0000-0800-00000F020000}"/>
    <hyperlink ref="G121" r:id="rId529" xr:uid="{00000000-0004-0000-0800-000010020000}"/>
    <hyperlink ref="H121" r:id="rId530" xr:uid="{00000000-0004-0000-0800-000011020000}"/>
    <hyperlink ref="V121" r:id="rId531" location="pfas_maps" xr:uid="{00000000-0004-0000-0800-000012020000}"/>
    <hyperlink ref="AO121" r:id="rId532" xr:uid="{00000000-0004-0000-0800-000013020000}"/>
    <hyperlink ref="AP121" r:id="rId533" xr:uid="{00000000-0004-0000-0800-000014020000}"/>
    <hyperlink ref="G122" r:id="rId534" xr:uid="{00000000-0004-0000-0800-000015020000}"/>
    <hyperlink ref="H122" r:id="rId535" xr:uid="{00000000-0004-0000-0800-000016020000}"/>
    <hyperlink ref="V122" r:id="rId536" location="pfas_maps" xr:uid="{00000000-0004-0000-0800-000017020000}"/>
    <hyperlink ref="AO122" r:id="rId537" xr:uid="{00000000-0004-0000-0800-000018020000}"/>
    <hyperlink ref="AP122" r:id="rId538" xr:uid="{00000000-0004-0000-0800-000019020000}"/>
    <hyperlink ref="G123" r:id="rId539" xr:uid="{00000000-0004-0000-0800-00001A020000}"/>
    <hyperlink ref="H123" r:id="rId540" xr:uid="{00000000-0004-0000-0800-00001B020000}"/>
    <hyperlink ref="V123" r:id="rId541" location="pfas_maps" xr:uid="{00000000-0004-0000-0800-00001C020000}"/>
    <hyperlink ref="AO123" r:id="rId542" xr:uid="{00000000-0004-0000-0800-00001D020000}"/>
    <hyperlink ref="AP123" r:id="rId543" xr:uid="{00000000-0004-0000-0800-00001E020000}"/>
    <hyperlink ref="G124" r:id="rId544" xr:uid="{00000000-0004-0000-0800-00001F020000}"/>
    <hyperlink ref="H124" r:id="rId545" xr:uid="{00000000-0004-0000-0800-000020020000}"/>
    <hyperlink ref="V124" r:id="rId546" location="pfas_maps" xr:uid="{00000000-0004-0000-0800-000021020000}"/>
    <hyperlink ref="AO124" r:id="rId547" xr:uid="{00000000-0004-0000-0800-000022020000}"/>
    <hyperlink ref="AP124" r:id="rId548" xr:uid="{00000000-0004-0000-0800-000023020000}"/>
    <hyperlink ref="G125" r:id="rId549" xr:uid="{00000000-0004-0000-0800-000024020000}"/>
    <hyperlink ref="H125" r:id="rId550" xr:uid="{00000000-0004-0000-0800-000025020000}"/>
    <hyperlink ref="V125" r:id="rId551" location="pfas_maps" xr:uid="{00000000-0004-0000-0800-000026020000}"/>
    <hyperlink ref="AO125" r:id="rId552" xr:uid="{00000000-0004-0000-0800-000027020000}"/>
    <hyperlink ref="AP125" r:id="rId553" xr:uid="{00000000-0004-0000-0800-000028020000}"/>
    <hyperlink ref="G126" r:id="rId554" xr:uid="{00000000-0004-0000-0800-000029020000}"/>
    <hyperlink ref="H126" r:id="rId555" xr:uid="{00000000-0004-0000-0800-00002A020000}"/>
    <hyperlink ref="V126" r:id="rId556" location="pfas_maps" xr:uid="{00000000-0004-0000-0800-00002B020000}"/>
    <hyperlink ref="AO126" r:id="rId557" xr:uid="{00000000-0004-0000-0800-00002C020000}"/>
    <hyperlink ref="AP126" r:id="rId558" xr:uid="{00000000-0004-0000-0800-00002D020000}"/>
    <hyperlink ref="G127" r:id="rId559" xr:uid="{00000000-0004-0000-0800-00002E020000}"/>
    <hyperlink ref="H127" r:id="rId560" xr:uid="{00000000-0004-0000-0800-00002F020000}"/>
    <hyperlink ref="V127" r:id="rId561" location="pfas_maps" xr:uid="{00000000-0004-0000-0800-000030020000}"/>
    <hyperlink ref="AO127" r:id="rId562" xr:uid="{00000000-0004-0000-0800-000031020000}"/>
    <hyperlink ref="AP127" r:id="rId563" xr:uid="{00000000-0004-0000-0800-000032020000}"/>
    <hyperlink ref="G128" r:id="rId564" xr:uid="{00000000-0004-0000-0800-000033020000}"/>
    <hyperlink ref="H128" r:id="rId565" xr:uid="{00000000-0004-0000-0800-000034020000}"/>
    <hyperlink ref="V128" r:id="rId566" location="pfas_maps" xr:uid="{00000000-0004-0000-0800-000035020000}"/>
    <hyperlink ref="AO128" r:id="rId567" xr:uid="{00000000-0004-0000-0800-000036020000}"/>
    <hyperlink ref="AP128" r:id="rId568" xr:uid="{00000000-0004-0000-0800-000037020000}"/>
    <hyperlink ref="G129" r:id="rId569" xr:uid="{00000000-0004-0000-0800-000038020000}"/>
    <hyperlink ref="H129" r:id="rId570" xr:uid="{00000000-0004-0000-0800-000039020000}"/>
    <hyperlink ref="V129" r:id="rId571" location="pfas_maps" xr:uid="{00000000-0004-0000-0800-00003A020000}"/>
    <hyperlink ref="AO129" r:id="rId572" xr:uid="{00000000-0004-0000-0800-00003B020000}"/>
    <hyperlink ref="AP129" r:id="rId573" xr:uid="{00000000-0004-0000-0800-00003C020000}"/>
    <hyperlink ref="G130" r:id="rId574" xr:uid="{00000000-0004-0000-0800-00003D020000}"/>
    <hyperlink ref="H130" r:id="rId575" xr:uid="{00000000-0004-0000-0800-00003E020000}"/>
    <hyperlink ref="V130" r:id="rId576" location="pfas_maps" xr:uid="{00000000-0004-0000-0800-00003F020000}"/>
    <hyperlink ref="AO130" r:id="rId577" xr:uid="{00000000-0004-0000-0800-000040020000}"/>
    <hyperlink ref="AP130" r:id="rId578" xr:uid="{00000000-0004-0000-0800-000041020000}"/>
    <hyperlink ref="G131" r:id="rId579" xr:uid="{00000000-0004-0000-0800-000042020000}"/>
    <hyperlink ref="H131" r:id="rId580" xr:uid="{00000000-0004-0000-0800-000043020000}"/>
    <hyperlink ref="V131" r:id="rId581" location="pfas_maps" xr:uid="{00000000-0004-0000-0800-000044020000}"/>
    <hyperlink ref="AO131" r:id="rId582" xr:uid="{00000000-0004-0000-0800-000045020000}"/>
    <hyperlink ref="AP131" r:id="rId583" xr:uid="{00000000-0004-0000-0800-000046020000}"/>
    <hyperlink ref="G132" r:id="rId584" xr:uid="{00000000-0004-0000-0800-000047020000}"/>
    <hyperlink ref="H132" r:id="rId585" xr:uid="{00000000-0004-0000-0800-000048020000}"/>
    <hyperlink ref="V132" r:id="rId586" location="pfas_maps" xr:uid="{00000000-0004-0000-0800-000049020000}"/>
    <hyperlink ref="AO132" r:id="rId587" xr:uid="{00000000-0004-0000-0800-00004A020000}"/>
    <hyperlink ref="AP132" r:id="rId588" xr:uid="{00000000-0004-0000-0800-00004B020000}"/>
    <hyperlink ref="G133" r:id="rId589" xr:uid="{00000000-0004-0000-0800-00004C020000}"/>
    <hyperlink ref="H133" r:id="rId590" xr:uid="{00000000-0004-0000-0800-00004D020000}"/>
    <hyperlink ref="V133" r:id="rId591" location="pfas_maps" xr:uid="{00000000-0004-0000-0800-00004E020000}"/>
    <hyperlink ref="AO133" r:id="rId592" xr:uid="{00000000-0004-0000-0800-00004F020000}"/>
    <hyperlink ref="AP133" r:id="rId593" xr:uid="{00000000-0004-0000-0800-000050020000}"/>
    <hyperlink ref="G134" r:id="rId594" xr:uid="{00000000-0004-0000-0800-000051020000}"/>
    <hyperlink ref="H134" r:id="rId595" xr:uid="{00000000-0004-0000-0800-000052020000}"/>
    <hyperlink ref="V134" r:id="rId596" location="pfas_maps" xr:uid="{00000000-0004-0000-0800-000053020000}"/>
    <hyperlink ref="AO134" r:id="rId597" xr:uid="{00000000-0004-0000-0800-000054020000}"/>
    <hyperlink ref="AP134" r:id="rId598" xr:uid="{00000000-0004-0000-0800-000055020000}"/>
    <hyperlink ref="G135" r:id="rId599" xr:uid="{00000000-0004-0000-0800-000056020000}"/>
    <hyperlink ref="H135" r:id="rId600" xr:uid="{00000000-0004-0000-0800-000057020000}"/>
    <hyperlink ref="V135" r:id="rId601" location="pfas_maps" xr:uid="{00000000-0004-0000-0800-000058020000}"/>
    <hyperlink ref="AO135" r:id="rId602" xr:uid="{00000000-0004-0000-0800-000059020000}"/>
    <hyperlink ref="AP135" r:id="rId603" xr:uid="{00000000-0004-0000-0800-00005A020000}"/>
    <hyperlink ref="G136" r:id="rId604" xr:uid="{00000000-0004-0000-0800-00005B020000}"/>
    <hyperlink ref="H136" r:id="rId605" xr:uid="{00000000-0004-0000-0800-00005C020000}"/>
    <hyperlink ref="V136" r:id="rId606" location="pfas_maps" xr:uid="{00000000-0004-0000-0800-00005D020000}"/>
    <hyperlink ref="AO136" r:id="rId607" xr:uid="{00000000-0004-0000-0800-00005E020000}"/>
    <hyperlink ref="AP136" r:id="rId608" xr:uid="{00000000-0004-0000-0800-00005F020000}"/>
    <hyperlink ref="G137" r:id="rId609" xr:uid="{00000000-0004-0000-0800-000060020000}"/>
    <hyperlink ref="H137" r:id="rId610" xr:uid="{00000000-0004-0000-0800-000061020000}"/>
    <hyperlink ref="V137" r:id="rId611" location="pfas_maps" xr:uid="{00000000-0004-0000-0800-000062020000}"/>
    <hyperlink ref="AO137" r:id="rId612" xr:uid="{00000000-0004-0000-0800-000063020000}"/>
    <hyperlink ref="AP137" r:id="rId613" xr:uid="{00000000-0004-0000-0800-000064020000}"/>
    <hyperlink ref="G138" r:id="rId614" xr:uid="{00000000-0004-0000-0800-000065020000}"/>
    <hyperlink ref="H138" r:id="rId615" xr:uid="{00000000-0004-0000-0800-000066020000}"/>
    <hyperlink ref="V138" r:id="rId616" location="pfas_maps" xr:uid="{00000000-0004-0000-0800-000067020000}"/>
    <hyperlink ref="AO138" r:id="rId617" xr:uid="{00000000-0004-0000-0800-000068020000}"/>
    <hyperlink ref="AP138" r:id="rId618" xr:uid="{00000000-0004-0000-0800-000069020000}"/>
    <hyperlink ref="G139" r:id="rId619" xr:uid="{00000000-0004-0000-0800-00006A020000}"/>
    <hyperlink ref="H139" r:id="rId620" xr:uid="{00000000-0004-0000-0800-00006B020000}"/>
    <hyperlink ref="V139" r:id="rId621" location="pfas_maps" xr:uid="{00000000-0004-0000-0800-00006C020000}"/>
    <hyperlink ref="AO139" r:id="rId622" xr:uid="{00000000-0004-0000-0800-00006D020000}"/>
    <hyperlink ref="AP139" r:id="rId623" xr:uid="{00000000-0004-0000-0800-00006E020000}"/>
    <hyperlink ref="G140" r:id="rId624" xr:uid="{00000000-0004-0000-0800-00006F020000}"/>
    <hyperlink ref="H140" r:id="rId625" xr:uid="{00000000-0004-0000-0800-000070020000}"/>
    <hyperlink ref="V140" r:id="rId626" location="pfas_maps" xr:uid="{00000000-0004-0000-0800-000071020000}"/>
    <hyperlink ref="AO140" r:id="rId627" xr:uid="{00000000-0004-0000-0800-000072020000}"/>
    <hyperlink ref="AP140" r:id="rId628" xr:uid="{00000000-0004-0000-0800-000073020000}"/>
    <hyperlink ref="G141" r:id="rId629" xr:uid="{00000000-0004-0000-0800-000074020000}"/>
    <hyperlink ref="H141" r:id="rId630" xr:uid="{00000000-0004-0000-0800-000075020000}"/>
    <hyperlink ref="V141" r:id="rId631" location="pfas_maps" xr:uid="{00000000-0004-0000-0800-000076020000}"/>
    <hyperlink ref="AO141" r:id="rId632" xr:uid="{00000000-0004-0000-0800-000077020000}"/>
    <hyperlink ref="AP141" r:id="rId633" xr:uid="{00000000-0004-0000-0800-000078020000}"/>
    <hyperlink ref="G142" r:id="rId634" xr:uid="{00000000-0004-0000-0800-000079020000}"/>
    <hyperlink ref="H142" r:id="rId635" xr:uid="{00000000-0004-0000-0800-00007A020000}"/>
    <hyperlink ref="V142" r:id="rId636" location="pfas_maps" xr:uid="{00000000-0004-0000-0800-00007B020000}"/>
    <hyperlink ref="AO142" r:id="rId637" xr:uid="{00000000-0004-0000-0800-00007C020000}"/>
    <hyperlink ref="AP142" r:id="rId638" xr:uid="{00000000-0004-0000-0800-00007D020000}"/>
    <hyperlink ref="G143" r:id="rId639" xr:uid="{00000000-0004-0000-0800-00007E020000}"/>
    <hyperlink ref="H143" r:id="rId640" xr:uid="{00000000-0004-0000-0800-00007F020000}"/>
    <hyperlink ref="V143" r:id="rId641" location="pfas_maps" xr:uid="{00000000-0004-0000-0800-000080020000}"/>
    <hyperlink ref="AO143" r:id="rId642" xr:uid="{00000000-0004-0000-0800-000081020000}"/>
    <hyperlink ref="AP143" r:id="rId643" xr:uid="{00000000-0004-0000-0800-000082020000}"/>
    <hyperlink ref="G144" r:id="rId644" xr:uid="{00000000-0004-0000-0800-000083020000}"/>
    <hyperlink ref="H144" r:id="rId645" xr:uid="{00000000-0004-0000-0800-000084020000}"/>
    <hyperlink ref="V144" r:id="rId646" location="pfas_maps" xr:uid="{00000000-0004-0000-0800-000085020000}"/>
    <hyperlink ref="AO144" r:id="rId647" xr:uid="{00000000-0004-0000-0800-000086020000}"/>
    <hyperlink ref="AP144" r:id="rId648" xr:uid="{00000000-0004-0000-0800-000087020000}"/>
    <hyperlink ref="G145" r:id="rId649" xr:uid="{00000000-0004-0000-0800-000088020000}"/>
    <hyperlink ref="H145" r:id="rId650" xr:uid="{00000000-0004-0000-0800-000089020000}"/>
    <hyperlink ref="V145" r:id="rId651" location="pfas_maps" xr:uid="{00000000-0004-0000-0800-00008A020000}"/>
    <hyperlink ref="AO145" r:id="rId652" xr:uid="{00000000-0004-0000-0800-00008B020000}"/>
    <hyperlink ref="AP145" r:id="rId653" xr:uid="{00000000-0004-0000-0800-00008C020000}"/>
    <hyperlink ref="G146" r:id="rId654" xr:uid="{00000000-0004-0000-0800-00008D020000}"/>
    <hyperlink ref="H146" r:id="rId655" xr:uid="{00000000-0004-0000-0800-00008E020000}"/>
    <hyperlink ref="V146" r:id="rId656" location="pfas_maps" xr:uid="{00000000-0004-0000-0800-00008F020000}"/>
    <hyperlink ref="AO146" r:id="rId657" xr:uid="{00000000-0004-0000-0800-000090020000}"/>
    <hyperlink ref="AP146" r:id="rId658" xr:uid="{00000000-0004-0000-0800-000091020000}"/>
    <hyperlink ref="G147" r:id="rId659" xr:uid="{00000000-0004-0000-0800-000092020000}"/>
    <hyperlink ref="H147" r:id="rId660" xr:uid="{00000000-0004-0000-0800-000093020000}"/>
    <hyperlink ref="V147" r:id="rId661" location="pfas_maps" xr:uid="{00000000-0004-0000-0800-000094020000}"/>
    <hyperlink ref="AO147" r:id="rId662" xr:uid="{00000000-0004-0000-0800-000095020000}"/>
    <hyperlink ref="AP147" r:id="rId663" xr:uid="{00000000-0004-0000-0800-000096020000}"/>
    <hyperlink ref="G148" r:id="rId664" xr:uid="{00000000-0004-0000-0800-000097020000}"/>
    <hyperlink ref="H148" r:id="rId665" xr:uid="{00000000-0004-0000-0800-000098020000}"/>
    <hyperlink ref="V148" r:id="rId666" location="pfas_maps" xr:uid="{00000000-0004-0000-0800-000099020000}"/>
    <hyperlink ref="AO148" r:id="rId667" xr:uid="{00000000-0004-0000-0800-00009A020000}"/>
    <hyperlink ref="AP148" r:id="rId668" xr:uid="{00000000-0004-0000-0800-00009B020000}"/>
    <hyperlink ref="G149" r:id="rId669" xr:uid="{00000000-0004-0000-0800-00009C020000}"/>
    <hyperlink ref="H149" r:id="rId670" xr:uid="{00000000-0004-0000-0800-00009D020000}"/>
    <hyperlink ref="V149" r:id="rId671" location="pfas_maps" xr:uid="{00000000-0004-0000-0800-00009E020000}"/>
    <hyperlink ref="AO149" r:id="rId672" xr:uid="{00000000-0004-0000-0800-00009F020000}"/>
    <hyperlink ref="AP149" r:id="rId673" xr:uid="{00000000-0004-0000-0800-0000A0020000}"/>
    <hyperlink ref="G150" r:id="rId674" xr:uid="{00000000-0004-0000-0800-0000A1020000}"/>
    <hyperlink ref="H150" r:id="rId675" xr:uid="{00000000-0004-0000-0800-0000A2020000}"/>
    <hyperlink ref="V150" r:id="rId676" location="pfas_maps" xr:uid="{00000000-0004-0000-0800-0000A3020000}"/>
    <hyperlink ref="AO150" r:id="rId677" xr:uid="{00000000-0004-0000-0800-0000A4020000}"/>
    <hyperlink ref="AP150" r:id="rId678" xr:uid="{00000000-0004-0000-0800-0000A5020000}"/>
    <hyperlink ref="G151" r:id="rId679" xr:uid="{00000000-0004-0000-0800-0000A6020000}"/>
    <hyperlink ref="H151" r:id="rId680" xr:uid="{00000000-0004-0000-0800-0000A7020000}"/>
    <hyperlink ref="V151" r:id="rId681" location="pfas_maps" xr:uid="{00000000-0004-0000-0800-0000A8020000}"/>
    <hyperlink ref="AO151" r:id="rId682" xr:uid="{00000000-0004-0000-0800-0000A9020000}"/>
    <hyperlink ref="AP151" r:id="rId683" xr:uid="{00000000-0004-0000-0800-0000AA020000}"/>
    <hyperlink ref="G152" r:id="rId684" xr:uid="{00000000-0004-0000-0800-0000AB020000}"/>
    <hyperlink ref="H152" r:id="rId685" xr:uid="{00000000-0004-0000-0800-0000AC020000}"/>
    <hyperlink ref="V152" r:id="rId686" location="pfas_maps" xr:uid="{00000000-0004-0000-0800-0000AD020000}"/>
    <hyperlink ref="AO152" r:id="rId687" xr:uid="{00000000-0004-0000-0800-0000AE020000}"/>
    <hyperlink ref="AP152" r:id="rId688" xr:uid="{00000000-0004-0000-0800-0000AF020000}"/>
    <hyperlink ref="G153" r:id="rId689" xr:uid="{00000000-0004-0000-0800-0000B0020000}"/>
    <hyperlink ref="H153" r:id="rId690" xr:uid="{00000000-0004-0000-0800-0000B1020000}"/>
    <hyperlink ref="V153" r:id="rId691" location="pfas_maps" xr:uid="{00000000-0004-0000-0800-0000B2020000}"/>
    <hyperlink ref="AO153" r:id="rId692" xr:uid="{00000000-0004-0000-0800-0000B3020000}"/>
    <hyperlink ref="AP153" r:id="rId693" xr:uid="{00000000-0004-0000-0800-0000B4020000}"/>
    <hyperlink ref="G154" r:id="rId694" xr:uid="{00000000-0004-0000-0800-0000B5020000}"/>
    <hyperlink ref="H154" r:id="rId695" xr:uid="{00000000-0004-0000-0800-0000B6020000}"/>
    <hyperlink ref="V154" r:id="rId696" location="pfas_maps" xr:uid="{00000000-0004-0000-0800-0000B7020000}"/>
    <hyperlink ref="AO154" r:id="rId697" xr:uid="{00000000-0004-0000-0800-0000B8020000}"/>
    <hyperlink ref="AP154" r:id="rId698" xr:uid="{00000000-0004-0000-0800-0000B9020000}"/>
    <hyperlink ref="G155" r:id="rId699" xr:uid="{00000000-0004-0000-0800-0000BA020000}"/>
    <hyperlink ref="H155" r:id="rId700" xr:uid="{00000000-0004-0000-0800-0000BB020000}"/>
    <hyperlink ref="V155" r:id="rId701" location="pfas_maps" xr:uid="{00000000-0004-0000-0800-0000BC020000}"/>
    <hyperlink ref="AO155" r:id="rId702" xr:uid="{00000000-0004-0000-0800-0000BD020000}"/>
    <hyperlink ref="AP155" r:id="rId703" xr:uid="{00000000-0004-0000-0800-0000BE020000}"/>
    <hyperlink ref="G156" r:id="rId704" xr:uid="{00000000-0004-0000-0800-0000BF020000}"/>
    <hyperlink ref="H156" r:id="rId705" xr:uid="{00000000-0004-0000-0800-0000C0020000}"/>
    <hyperlink ref="V156" r:id="rId706" location="pfas_maps" xr:uid="{00000000-0004-0000-0800-0000C1020000}"/>
    <hyperlink ref="AO156" r:id="rId707" xr:uid="{00000000-0004-0000-0800-0000C2020000}"/>
    <hyperlink ref="AP156" r:id="rId708" xr:uid="{00000000-0004-0000-0800-0000C3020000}"/>
    <hyperlink ref="G157" r:id="rId709" xr:uid="{00000000-0004-0000-0800-0000C4020000}"/>
    <hyperlink ref="H157" r:id="rId710" xr:uid="{00000000-0004-0000-0800-0000C5020000}"/>
    <hyperlink ref="V157" r:id="rId711" location="pfas_maps" xr:uid="{00000000-0004-0000-0800-0000C6020000}"/>
    <hyperlink ref="AO157" r:id="rId712" xr:uid="{00000000-0004-0000-0800-0000C7020000}"/>
    <hyperlink ref="AP157" r:id="rId713" xr:uid="{00000000-0004-0000-0800-0000C8020000}"/>
    <hyperlink ref="G158" r:id="rId714" xr:uid="{00000000-0004-0000-0800-0000C9020000}"/>
    <hyperlink ref="H158" r:id="rId715" xr:uid="{00000000-0004-0000-0800-0000CA020000}"/>
    <hyperlink ref="V158" r:id="rId716" location="pfas_maps" xr:uid="{00000000-0004-0000-0800-0000CB020000}"/>
    <hyperlink ref="AO158" r:id="rId717" xr:uid="{00000000-0004-0000-0800-0000CC020000}"/>
    <hyperlink ref="AP158" r:id="rId718" xr:uid="{00000000-0004-0000-0800-0000CD020000}"/>
    <hyperlink ref="G159" r:id="rId719" xr:uid="{00000000-0004-0000-0800-0000CE020000}"/>
    <hyperlink ref="H159" r:id="rId720" xr:uid="{00000000-0004-0000-0800-0000CF020000}"/>
    <hyperlink ref="V159" r:id="rId721" location="pfas_maps" xr:uid="{00000000-0004-0000-0800-0000D0020000}"/>
    <hyperlink ref="AO159" r:id="rId722" xr:uid="{00000000-0004-0000-0800-0000D1020000}"/>
    <hyperlink ref="AP159" r:id="rId723" xr:uid="{00000000-0004-0000-0800-0000D2020000}"/>
    <hyperlink ref="G160" r:id="rId724" xr:uid="{00000000-0004-0000-0800-0000D3020000}"/>
    <hyperlink ref="H160" r:id="rId725" xr:uid="{00000000-0004-0000-0800-0000D4020000}"/>
    <hyperlink ref="V160" r:id="rId726" location="pfas_maps" xr:uid="{00000000-0004-0000-0800-0000D5020000}"/>
    <hyperlink ref="AO160" r:id="rId727" xr:uid="{00000000-0004-0000-0800-0000D6020000}"/>
    <hyperlink ref="AP160" r:id="rId728" xr:uid="{00000000-0004-0000-0800-0000D7020000}"/>
    <hyperlink ref="G161" r:id="rId729" xr:uid="{00000000-0004-0000-0800-0000D8020000}"/>
    <hyperlink ref="H161" r:id="rId730" xr:uid="{00000000-0004-0000-0800-0000D9020000}"/>
    <hyperlink ref="V161" r:id="rId731" location="pfas_maps" xr:uid="{00000000-0004-0000-0800-0000DA020000}"/>
    <hyperlink ref="AO161" r:id="rId732" xr:uid="{00000000-0004-0000-0800-0000DB020000}"/>
    <hyperlink ref="AP161" r:id="rId733" xr:uid="{00000000-0004-0000-0800-0000DC020000}"/>
    <hyperlink ref="G162" r:id="rId734" xr:uid="{00000000-0004-0000-0800-0000DD020000}"/>
    <hyperlink ref="H162" r:id="rId735" xr:uid="{00000000-0004-0000-0800-0000DE020000}"/>
    <hyperlink ref="V162" r:id="rId736" location="pfas_maps" xr:uid="{00000000-0004-0000-0800-0000DF020000}"/>
    <hyperlink ref="AO162" r:id="rId737" xr:uid="{00000000-0004-0000-0800-0000E0020000}"/>
    <hyperlink ref="AP162" r:id="rId738" xr:uid="{00000000-0004-0000-0800-0000E1020000}"/>
    <hyperlink ref="G163" r:id="rId739" xr:uid="{00000000-0004-0000-0800-0000E2020000}"/>
    <hyperlink ref="H163" r:id="rId740" xr:uid="{00000000-0004-0000-0800-0000E3020000}"/>
    <hyperlink ref="V163" r:id="rId741" location="pfas_maps" xr:uid="{00000000-0004-0000-0800-0000E4020000}"/>
    <hyperlink ref="AO163" r:id="rId742" xr:uid="{00000000-0004-0000-0800-0000E5020000}"/>
    <hyperlink ref="AP163" r:id="rId743" xr:uid="{00000000-0004-0000-0800-0000E6020000}"/>
    <hyperlink ref="G164" r:id="rId744" xr:uid="{00000000-0004-0000-0800-0000E7020000}"/>
    <hyperlink ref="H164" r:id="rId745" xr:uid="{00000000-0004-0000-0800-0000E8020000}"/>
    <hyperlink ref="V164" r:id="rId746" location="pfas_maps" xr:uid="{00000000-0004-0000-0800-0000E9020000}"/>
    <hyperlink ref="AO164" r:id="rId747" xr:uid="{00000000-0004-0000-0800-0000EA020000}"/>
    <hyperlink ref="AP164" r:id="rId748" xr:uid="{00000000-0004-0000-0800-0000EB020000}"/>
    <hyperlink ref="G165" r:id="rId749" xr:uid="{00000000-0004-0000-0800-0000EC020000}"/>
    <hyperlink ref="H165" r:id="rId750" xr:uid="{00000000-0004-0000-0800-0000ED020000}"/>
    <hyperlink ref="V165" r:id="rId751" location="pfas_maps" xr:uid="{00000000-0004-0000-0800-0000EE020000}"/>
    <hyperlink ref="AO165" r:id="rId752" xr:uid="{00000000-0004-0000-0800-0000EF020000}"/>
    <hyperlink ref="AP165" r:id="rId753" xr:uid="{00000000-0004-0000-0800-0000F0020000}"/>
    <hyperlink ref="G166" r:id="rId754" xr:uid="{00000000-0004-0000-0800-0000F1020000}"/>
    <hyperlink ref="H166" r:id="rId755" xr:uid="{00000000-0004-0000-0800-0000F2020000}"/>
    <hyperlink ref="V166" r:id="rId756" location="pfas_maps" xr:uid="{00000000-0004-0000-0800-0000F3020000}"/>
    <hyperlink ref="AO166" r:id="rId757" xr:uid="{00000000-0004-0000-0800-0000F4020000}"/>
    <hyperlink ref="AP166" r:id="rId758" xr:uid="{00000000-0004-0000-0800-0000F5020000}"/>
    <hyperlink ref="G167" r:id="rId759" xr:uid="{00000000-0004-0000-0800-0000F6020000}"/>
    <hyperlink ref="H167" r:id="rId760" xr:uid="{00000000-0004-0000-0800-0000F7020000}"/>
    <hyperlink ref="V167" r:id="rId761" location="pfas_maps" xr:uid="{00000000-0004-0000-0800-0000F8020000}"/>
    <hyperlink ref="AO167" r:id="rId762" xr:uid="{00000000-0004-0000-0800-0000F9020000}"/>
    <hyperlink ref="AP167" r:id="rId763" xr:uid="{00000000-0004-0000-0800-0000FA020000}"/>
    <hyperlink ref="G168" r:id="rId764" xr:uid="{00000000-0004-0000-0800-0000FB020000}"/>
    <hyperlink ref="H168" r:id="rId765" xr:uid="{00000000-0004-0000-0800-0000FC020000}"/>
    <hyperlink ref="V168" r:id="rId766" location="pfas_maps" xr:uid="{00000000-0004-0000-0800-0000FD020000}"/>
    <hyperlink ref="AO168" r:id="rId767" xr:uid="{00000000-0004-0000-0800-0000FE020000}"/>
    <hyperlink ref="AP168" r:id="rId768" xr:uid="{00000000-0004-0000-0800-0000FF020000}"/>
    <hyperlink ref="G169" r:id="rId769" xr:uid="{00000000-0004-0000-0800-000000030000}"/>
    <hyperlink ref="H169" r:id="rId770" xr:uid="{00000000-0004-0000-0800-000001030000}"/>
    <hyperlink ref="V169" r:id="rId771" location="pfas_maps" xr:uid="{00000000-0004-0000-0800-000002030000}"/>
    <hyperlink ref="AO169" r:id="rId772" xr:uid="{00000000-0004-0000-0800-000003030000}"/>
    <hyperlink ref="AP169" r:id="rId773" xr:uid="{00000000-0004-0000-0800-000004030000}"/>
    <hyperlink ref="G170" r:id="rId774" xr:uid="{00000000-0004-0000-0800-000005030000}"/>
    <hyperlink ref="H170" r:id="rId775" xr:uid="{00000000-0004-0000-0800-000006030000}"/>
    <hyperlink ref="V170" r:id="rId776" location="pfas_maps" xr:uid="{00000000-0004-0000-0800-000007030000}"/>
    <hyperlink ref="AO170" r:id="rId777" xr:uid="{00000000-0004-0000-0800-000008030000}"/>
    <hyperlink ref="AP170" r:id="rId778" xr:uid="{00000000-0004-0000-0800-000009030000}"/>
    <hyperlink ref="G171" r:id="rId779" xr:uid="{00000000-0004-0000-0800-00000A030000}"/>
    <hyperlink ref="H171" r:id="rId780" xr:uid="{00000000-0004-0000-0800-00000B030000}"/>
    <hyperlink ref="V171" r:id="rId781" location="pfas_maps" xr:uid="{00000000-0004-0000-0800-00000C030000}"/>
    <hyperlink ref="AO171" r:id="rId782" xr:uid="{00000000-0004-0000-0800-00000D030000}"/>
    <hyperlink ref="AP171" r:id="rId783" xr:uid="{00000000-0004-0000-0800-00000E030000}"/>
    <hyperlink ref="G172" r:id="rId784" xr:uid="{00000000-0004-0000-0800-00000F030000}"/>
    <hyperlink ref="H172" r:id="rId785" xr:uid="{00000000-0004-0000-0800-000010030000}"/>
    <hyperlink ref="V172" r:id="rId786" location="pfas_maps" xr:uid="{00000000-0004-0000-0800-000011030000}"/>
    <hyperlink ref="AO172" r:id="rId787" xr:uid="{00000000-0004-0000-0800-000012030000}"/>
    <hyperlink ref="AP172" r:id="rId788" xr:uid="{00000000-0004-0000-0800-000013030000}"/>
    <hyperlink ref="G173" r:id="rId789" xr:uid="{00000000-0004-0000-0800-000014030000}"/>
    <hyperlink ref="H173" r:id="rId790" xr:uid="{00000000-0004-0000-0800-000015030000}"/>
    <hyperlink ref="V173" r:id="rId791" location="pfas_maps" xr:uid="{00000000-0004-0000-0800-000016030000}"/>
    <hyperlink ref="AO173" r:id="rId792" xr:uid="{00000000-0004-0000-0800-000017030000}"/>
    <hyperlink ref="AP173" r:id="rId793" xr:uid="{00000000-0004-0000-0800-000018030000}"/>
    <hyperlink ref="G174" r:id="rId794" xr:uid="{00000000-0004-0000-0800-000019030000}"/>
    <hyperlink ref="H174" r:id="rId795" xr:uid="{00000000-0004-0000-0800-00001A030000}"/>
    <hyperlink ref="V174" r:id="rId796" location="pfas_maps" xr:uid="{00000000-0004-0000-0800-00001B030000}"/>
    <hyperlink ref="AO174" r:id="rId797" xr:uid="{00000000-0004-0000-0800-00001C030000}"/>
    <hyperlink ref="AP174" r:id="rId798" xr:uid="{00000000-0004-0000-0800-00001D030000}"/>
    <hyperlink ref="G175" r:id="rId799" xr:uid="{00000000-0004-0000-0800-00001E030000}"/>
    <hyperlink ref="H175" r:id="rId800" xr:uid="{00000000-0004-0000-0800-00001F030000}"/>
    <hyperlink ref="V175" r:id="rId801" location="pfas_maps" xr:uid="{00000000-0004-0000-0800-000020030000}"/>
    <hyperlink ref="AO175" r:id="rId802" xr:uid="{00000000-0004-0000-0800-000021030000}"/>
    <hyperlink ref="AP175" r:id="rId803" xr:uid="{00000000-0004-0000-0800-000022030000}"/>
    <hyperlink ref="G176" r:id="rId804" xr:uid="{00000000-0004-0000-0800-000023030000}"/>
    <hyperlink ref="H176" r:id="rId805" xr:uid="{00000000-0004-0000-0800-000024030000}"/>
    <hyperlink ref="V176" r:id="rId806" location="pfas_maps" xr:uid="{00000000-0004-0000-0800-000025030000}"/>
    <hyperlink ref="AO176" r:id="rId807" xr:uid="{00000000-0004-0000-0800-000026030000}"/>
    <hyperlink ref="AP176" r:id="rId808" xr:uid="{00000000-0004-0000-0800-000027030000}"/>
    <hyperlink ref="G177" r:id="rId809" xr:uid="{00000000-0004-0000-0800-000028030000}"/>
    <hyperlink ref="H177" r:id="rId810" xr:uid="{00000000-0004-0000-0800-000029030000}"/>
    <hyperlink ref="V177" r:id="rId811" location="pfas_maps" xr:uid="{00000000-0004-0000-0800-00002A030000}"/>
    <hyperlink ref="AO177" r:id="rId812" xr:uid="{00000000-0004-0000-0800-00002B030000}"/>
    <hyperlink ref="AP177" r:id="rId813" xr:uid="{00000000-0004-0000-0800-00002C030000}"/>
    <hyperlink ref="G178" r:id="rId814" xr:uid="{00000000-0004-0000-0800-00002D030000}"/>
    <hyperlink ref="H178" r:id="rId815" xr:uid="{00000000-0004-0000-0800-00002E030000}"/>
    <hyperlink ref="V178" r:id="rId816" location="pfas_maps" xr:uid="{00000000-0004-0000-0800-00002F030000}"/>
    <hyperlink ref="AO178" r:id="rId817" xr:uid="{00000000-0004-0000-0800-000030030000}"/>
    <hyperlink ref="AP178" r:id="rId818" xr:uid="{00000000-0004-0000-0800-000031030000}"/>
    <hyperlink ref="G179" r:id="rId819" xr:uid="{00000000-0004-0000-0800-000032030000}"/>
    <hyperlink ref="H179" r:id="rId820" xr:uid="{00000000-0004-0000-0800-000033030000}"/>
    <hyperlink ref="V179" r:id="rId821" location="pfas_maps" xr:uid="{00000000-0004-0000-0800-000034030000}"/>
    <hyperlink ref="AO179" r:id="rId822" xr:uid="{00000000-0004-0000-0800-000035030000}"/>
    <hyperlink ref="AP179" r:id="rId823" xr:uid="{00000000-0004-0000-0800-000036030000}"/>
    <hyperlink ref="G180" r:id="rId824" xr:uid="{00000000-0004-0000-0800-000037030000}"/>
    <hyperlink ref="H180" r:id="rId825" xr:uid="{00000000-0004-0000-0800-000038030000}"/>
    <hyperlink ref="V180" r:id="rId826" location="pfas_maps" xr:uid="{00000000-0004-0000-0800-000039030000}"/>
    <hyperlink ref="AO180" r:id="rId827" xr:uid="{00000000-0004-0000-0800-00003A030000}"/>
    <hyperlink ref="AP180" r:id="rId828" xr:uid="{00000000-0004-0000-0800-00003B030000}"/>
    <hyperlink ref="G181" r:id="rId829" xr:uid="{00000000-0004-0000-0800-00003C030000}"/>
    <hyperlink ref="H181" r:id="rId830" xr:uid="{00000000-0004-0000-0800-00003D030000}"/>
    <hyperlink ref="V181" r:id="rId831" location="pfas_maps" xr:uid="{00000000-0004-0000-0800-00003E030000}"/>
    <hyperlink ref="AO181" r:id="rId832" xr:uid="{00000000-0004-0000-0800-00003F030000}"/>
    <hyperlink ref="AP181" r:id="rId833" xr:uid="{00000000-0004-0000-0800-000040030000}"/>
    <hyperlink ref="G182" r:id="rId834" xr:uid="{00000000-0004-0000-0800-000041030000}"/>
    <hyperlink ref="H182" r:id="rId835" xr:uid="{00000000-0004-0000-0800-000042030000}"/>
    <hyperlink ref="V182" r:id="rId836" location="pfas_maps" xr:uid="{00000000-0004-0000-0800-000043030000}"/>
    <hyperlink ref="AO182" r:id="rId837" xr:uid="{00000000-0004-0000-0800-000044030000}"/>
    <hyperlink ref="AP182" r:id="rId838" xr:uid="{00000000-0004-0000-0800-000045030000}"/>
    <hyperlink ref="G183" r:id="rId839" xr:uid="{00000000-0004-0000-0800-000046030000}"/>
    <hyperlink ref="H183" r:id="rId840" xr:uid="{00000000-0004-0000-0800-000047030000}"/>
    <hyperlink ref="V183" r:id="rId841" location="pfas_maps" xr:uid="{00000000-0004-0000-0800-000048030000}"/>
    <hyperlink ref="AO183" r:id="rId842" xr:uid="{00000000-0004-0000-0800-000049030000}"/>
    <hyperlink ref="AP183" r:id="rId843" xr:uid="{00000000-0004-0000-0800-00004A030000}"/>
    <hyperlink ref="G184" r:id="rId844" xr:uid="{00000000-0004-0000-0800-00004B030000}"/>
    <hyperlink ref="H184" r:id="rId845" xr:uid="{00000000-0004-0000-0800-00004C030000}"/>
    <hyperlink ref="V184" r:id="rId846" location="pfas_maps" xr:uid="{00000000-0004-0000-0800-00004D030000}"/>
    <hyperlink ref="AO184" r:id="rId847" xr:uid="{00000000-0004-0000-0800-00004E030000}"/>
    <hyperlink ref="AP184" r:id="rId848" xr:uid="{00000000-0004-0000-0800-00004F030000}"/>
    <hyperlink ref="G185" r:id="rId849" xr:uid="{00000000-0004-0000-0800-000050030000}"/>
    <hyperlink ref="H185" r:id="rId850" xr:uid="{00000000-0004-0000-0800-000051030000}"/>
    <hyperlink ref="V185" r:id="rId851" location="pfas_maps" xr:uid="{00000000-0004-0000-0800-000052030000}"/>
    <hyperlink ref="AO185" r:id="rId852" xr:uid="{00000000-0004-0000-0800-000053030000}"/>
    <hyperlink ref="AP185" r:id="rId853" xr:uid="{00000000-0004-0000-0800-000054030000}"/>
    <hyperlink ref="G186" r:id="rId854" xr:uid="{00000000-0004-0000-0800-000055030000}"/>
    <hyperlink ref="H186" r:id="rId855" xr:uid="{00000000-0004-0000-0800-000056030000}"/>
    <hyperlink ref="V186" r:id="rId856" location="pfas_maps" xr:uid="{00000000-0004-0000-0800-000057030000}"/>
    <hyperlink ref="AO186" r:id="rId857" xr:uid="{00000000-0004-0000-0800-000058030000}"/>
    <hyperlink ref="AP186" r:id="rId858" xr:uid="{00000000-0004-0000-0800-000059030000}"/>
    <hyperlink ref="G187" r:id="rId859" xr:uid="{00000000-0004-0000-0800-00005A030000}"/>
    <hyperlink ref="H187" r:id="rId860" xr:uid="{00000000-0004-0000-0800-00005B030000}"/>
    <hyperlink ref="V187" r:id="rId861" location="pfas_maps" xr:uid="{00000000-0004-0000-0800-00005C030000}"/>
    <hyperlink ref="AO187" r:id="rId862" xr:uid="{00000000-0004-0000-0800-00005D030000}"/>
    <hyperlink ref="AP187" r:id="rId863" xr:uid="{00000000-0004-0000-0800-00005E030000}"/>
    <hyperlink ref="G188" r:id="rId864" xr:uid="{00000000-0004-0000-0800-00005F030000}"/>
    <hyperlink ref="H188" r:id="rId865" xr:uid="{00000000-0004-0000-0800-000060030000}"/>
    <hyperlink ref="V188" r:id="rId866" location="pfas_maps" xr:uid="{00000000-0004-0000-0800-000061030000}"/>
    <hyperlink ref="AO188" r:id="rId867" xr:uid="{00000000-0004-0000-0800-000062030000}"/>
    <hyperlink ref="AP188" r:id="rId868" xr:uid="{00000000-0004-0000-0800-000063030000}"/>
    <hyperlink ref="G189" r:id="rId869" xr:uid="{00000000-0004-0000-0800-000064030000}"/>
    <hyperlink ref="H189" r:id="rId870" xr:uid="{00000000-0004-0000-0800-000065030000}"/>
    <hyperlink ref="V189" r:id="rId871" location="pfas_maps" xr:uid="{00000000-0004-0000-0800-000066030000}"/>
    <hyperlink ref="AO189" r:id="rId872" xr:uid="{00000000-0004-0000-0800-000067030000}"/>
    <hyperlink ref="AP189" r:id="rId873" xr:uid="{00000000-0004-0000-0800-000068030000}"/>
    <hyperlink ref="G190" r:id="rId874" xr:uid="{00000000-0004-0000-0800-000069030000}"/>
    <hyperlink ref="H190" r:id="rId875" xr:uid="{00000000-0004-0000-0800-00006A030000}"/>
    <hyperlink ref="V190" r:id="rId876" location="pfas_maps" xr:uid="{00000000-0004-0000-0800-00006B030000}"/>
    <hyperlink ref="AO190" r:id="rId877" xr:uid="{00000000-0004-0000-0800-00006C030000}"/>
    <hyperlink ref="AP190" r:id="rId878" xr:uid="{00000000-0004-0000-0800-00006D030000}"/>
    <hyperlink ref="G191" r:id="rId879" xr:uid="{00000000-0004-0000-0800-00006E030000}"/>
    <hyperlink ref="H191" r:id="rId880" xr:uid="{00000000-0004-0000-0800-00006F030000}"/>
    <hyperlink ref="V191" r:id="rId881" location="pfas_maps" xr:uid="{00000000-0004-0000-0800-000070030000}"/>
    <hyperlink ref="AO191" r:id="rId882" xr:uid="{00000000-0004-0000-0800-000071030000}"/>
    <hyperlink ref="AP191" r:id="rId883" xr:uid="{00000000-0004-0000-0800-000072030000}"/>
    <hyperlink ref="G192" r:id="rId884" xr:uid="{00000000-0004-0000-0800-000073030000}"/>
    <hyperlink ref="H192" r:id="rId885" xr:uid="{00000000-0004-0000-0800-000074030000}"/>
    <hyperlink ref="V192" r:id="rId886" location="pfas_maps" xr:uid="{00000000-0004-0000-0800-000075030000}"/>
    <hyperlink ref="AO192" r:id="rId887" xr:uid="{00000000-0004-0000-0800-000076030000}"/>
    <hyperlink ref="AP192" r:id="rId888" xr:uid="{00000000-0004-0000-0800-000077030000}"/>
    <hyperlink ref="G193" r:id="rId889" xr:uid="{00000000-0004-0000-0800-000078030000}"/>
    <hyperlink ref="H193" r:id="rId890" xr:uid="{00000000-0004-0000-0800-000079030000}"/>
    <hyperlink ref="V193" r:id="rId891" location="pfas_maps" xr:uid="{00000000-0004-0000-0800-00007A030000}"/>
    <hyperlink ref="AO193" r:id="rId892" xr:uid="{00000000-0004-0000-0800-00007B030000}"/>
    <hyperlink ref="AP193" r:id="rId893" xr:uid="{00000000-0004-0000-0800-00007C030000}"/>
    <hyperlink ref="G194" r:id="rId894" xr:uid="{00000000-0004-0000-0800-00007D030000}"/>
    <hyperlink ref="H194" r:id="rId895" xr:uid="{00000000-0004-0000-0800-00007E030000}"/>
    <hyperlink ref="V194" r:id="rId896" location="pfas_maps" xr:uid="{00000000-0004-0000-0800-00007F030000}"/>
    <hyperlink ref="AO194" r:id="rId897" xr:uid="{00000000-0004-0000-0800-000080030000}"/>
    <hyperlink ref="AP194" r:id="rId898" xr:uid="{00000000-0004-0000-0800-000081030000}"/>
    <hyperlink ref="G195" r:id="rId899" xr:uid="{00000000-0004-0000-0800-000082030000}"/>
    <hyperlink ref="AN195" r:id="rId900" xr:uid="{00000000-0004-0000-0800-000083030000}"/>
    <hyperlink ref="AO195" r:id="rId901" xr:uid="{00000000-0004-0000-0800-000084030000}"/>
    <hyperlink ref="AP195" r:id="rId902" xr:uid="{00000000-0004-0000-0800-000085030000}"/>
    <hyperlink ref="G196" r:id="rId903" xr:uid="{00000000-0004-0000-0800-000086030000}"/>
    <hyperlink ref="V196" r:id="rId904" xr:uid="{00000000-0004-0000-0800-000087030000}"/>
    <hyperlink ref="AO196" r:id="rId905" xr:uid="{00000000-0004-0000-0800-000088030000}"/>
    <hyperlink ref="AP196" r:id="rId906" xr:uid="{00000000-0004-0000-0800-000089030000}"/>
    <hyperlink ref="G197" r:id="rId907" xr:uid="{00000000-0004-0000-0800-00008A030000}"/>
    <hyperlink ref="V197" r:id="rId908" xr:uid="{00000000-0004-0000-0800-00008B030000}"/>
    <hyperlink ref="AO197" r:id="rId909" xr:uid="{00000000-0004-0000-0800-00008C030000}"/>
    <hyperlink ref="AP197" r:id="rId910" xr:uid="{00000000-0004-0000-0800-00008D030000}"/>
    <hyperlink ref="G198" r:id="rId911" xr:uid="{00000000-0004-0000-0800-00008E030000}"/>
    <hyperlink ref="AN198" r:id="rId912" xr:uid="{00000000-0004-0000-0800-00008F030000}"/>
    <hyperlink ref="AO198" r:id="rId913" xr:uid="{00000000-0004-0000-0800-000090030000}"/>
    <hyperlink ref="AP198" r:id="rId914" xr:uid="{00000000-0004-0000-0800-000091030000}"/>
    <hyperlink ref="G199" r:id="rId915" xr:uid="{00000000-0004-0000-0800-000092030000}"/>
    <hyperlink ref="O199" r:id="rId916" xr:uid="{00000000-0004-0000-0800-000093030000}"/>
    <hyperlink ref="AO199" r:id="rId917" xr:uid="{00000000-0004-0000-0800-000094030000}"/>
    <hyperlink ref="AP199" r:id="rId918" xr:uid="{00000000-0004-0000-0800-000095030000}"/>
    <hyperlink ref="G200" r:id="rId919" xr:uid="{00000000-0004-0000-0800-000096030000}"/>
    <hyperlink ref="AO200" r:id="rId920" xr:uid="{00000000-0004-0000-0800-000097030000}"/>
    <hyperlink ref="AP200" r:id="rId921" xr:uid="{00000000-0004-0000-0800-000098030000}"/>
    <hyperlink ref="G201" r:id="rId922" xr:uid="{00000000-0004-0000-0800-000099030000}"/>
    <hyperlink ref="V201" r:id="rId923" xr:uid="{00000000-0004-0000-0800-00009A030000}"/>
    <hyperlink ref="AO201" r:id="rId924" xr:uid="{00000000-0004-0000-0800-00009B030000}"/>
    <hyperlink ref="AP201" r:id="rId925" xr:uid="{00000000-0004-0000-0800-00009C030000}"/>
    <hyperlink ref="G202" r:id="rId926" xr:uid="{00000000-0004-0000-0800-00009D030000}"/>
    <hyperlink ref="V202" r:id="rId927" xr:uid="{00000000-0004-0000-0800-00009E030000}"/>
    <hyperlink ref="AO202" r:id="rId928" xr:uid="{00000000-0004-0000-0800-00009F030000}"/>
    <hyperlink ref="AP202" r:id="rId929" xr:uid="{00000000-0004-0000-0800-0000A0030000}"/>
    <hyperlink ref="G203" r:id="rId930" xr:uid="{00000000-0004-0000-0800-0000A1030000}"/>
    <hyperlink ref="V203" r:id="rId931" xr:uid="{00000000-0004-0000-0800-0000A2030000}"/>
    <hyperlink ref="AO203" r:id="rId932" xr:uid="{00000000-0004-0000-0800-0000A3030000}"/>
    <hyperlink ref="AP203" r:id="rId933" xr:uid="{00000000-0004-0000-0800-0000A4030000}"/>
    <hyperlink ref="G204" r:id="rId934" xr:uid="{00000000-0004-0000-0800-0000A5030000}"/>
    <hyperlink ref="V204" r:id="rId935" xr:uid="{00000000-0004-0000-0800-0000A6030000}"/>
    <hyperlink ref="AO204" r:id="rId936" xr:uid="{00000000-0004-0000-0800-0000A7030000}"/>
    <hyperlink ref="AP204" r:id="rId937" xr:uid="{00000000-0004-0000-0800-0000A8030000}"/>
    <hyperlink ref="G205" r:id="rId938" xr:uid="{00000000-0004-0000-0800-0000A9030000}"/>
    <hyperlink ref="V205" r:id="rId939" xr:uid="{00000000-0004-0000-0800-0000AA030000}"/>
    <hyperlink ref="AO205" r:id="rId940" xr:uid="{00000000-0004-0000-0800-0000AB030000}"/>
    <hyperlink ref="AP205" r:id="rId941" xr:uid="{00000000-0004-0000-0800-0000AC030000}"/>
    <hyperlink ref="V206" r:id="rId942" xr:uid="{00000000-0004-0000-0800-0000AD030000}"/>
    <hyperlink ref="AO206" r:id="rId943" xr:uid="{00000000-0004-0000-0800-0000AE030000}"/>
    <hyperlink ref="AP206" r:id="rId944" xr:uid="{00000000-0004-0000-0800-0000AF030000}"/>
    <hyperlink ref="G207" r:id="rId945" xr:uid="{00000000-0004-0000-0800-0000B0030000}"/>
    <hyperlink ref="V207" r:id="rId946" xr:uid="{00000000-0004-0000-0800-0000B1030000}"/>
    <hyperlink ref="AO207" r:id="rId947" xr:uid="{00000000-0004-0000-0800-0000B2030000}"/>
    <hyperlink ref="AP207" r:id="rId948" xr:uid="{00000000-0004-0000-0800-0000B3030000}"/>
    <hyperlink ref="G208" r:id="rId949" xr:uid="{00000000-0004-0000-0800-0000B4030000}"/>
    <hyperlink ref="AO208" r:id="rId950" xr:uid="{00000000-0004-0000-0800-0000B5030000}"/>
    <hyperlink ref="AP208" r:id="rId951" xr:uid="{00000000-0004-0000-0800-0000B6030000}"/>
    <hyperlink ref="V209" r:id="rId952" xr:uid="{00000000-0004-0000-0800-0000B7030000}"/>
    <hyperlink ref="AO209" r:id="rId953" xr:uid="{00000000-0004-0000-0800-0000B8030000}"/>
    <hyperlink ref="AP209" r:id="rId954" xr:uid="{00000000-0004-0000-0800-0000B9030000}"/>
    <hyperlink ref="G210" r:id="rId955" xr:uid="{00000000-0004-0000-0800-0000BA030000}"/>
    <hyperlink ref="V210" r:id="rId956" xr:uid="{00000000-0004-0000-0800-0000BB030000}"/>
    <hyperlink ref="AO210" r:id="rId957" xr:uid="{00000000-0004-0000-0800-0000BC030000}"/>
    <hyperlink ref="AP210" r:id="rId958" xr:uid="{00000000-0004-0000-0800-0000BD030000}"/>
    <hyperlink ref="G211" r:id="rId959" xr:uid="{00000000-0004-0000-0800-0000BE030000}"/>
    <hyperlink ref="V211" r:id="rId960" xr:uid="{00000000-0004-0000-0800-0000BF030000}"/>
    <hyperlink ref="AO211" r:id="rId961" xr:uid="{00000000-0004-0000-0800-0000C0030000}"/>
    <hyperlink ref="AP211" r:id="rId962" xr:uid="{00000000-0004-0000-0800-0000C1030000}"/>
    <hyperlink ref="G212" r:id="rId963" xr:uid="{00000000-0004-0000-0800-0000C2030000}"/>
    <hyperlink ref="V212" r:id="rId964" xr:uid="{00000000-0004-0000-0800-0000C3030000}"/>
    <hyperlink ref="AO212" r:id="rId965" xr:uid="{00000000-0004-0000-0800-0000C4030000}"/>
    <hyperlink ref="AP212" r:id="rId966" xr:uid="{00000000-0004-0000-0800-0000C5030000}"/>
    <hyperlink ref="G213" r:id="rId967" xr:uid="{00000000-0004-0000-0800-0000C6030000}"/>
    <hyperlink ref="V213" r:id="rId968" xr:uid="{00000000-0004-0000-0800-0000C7030000}"/>
    <hyperlink ref="AO213" r:id="rId969" xr:uid="{00000000-0004-0000-0800-0000C8030000}"/>
    <hyperlink ref="AP213" r:id="rId970" xr:uid="{00000000-0004-0000-0800-0000C9030000}"/>
    <hyperlink ref="G214" r:id="rId971" xr:uid="{00000000-0004-0000-0800-0000CA030000}"/>
    <hyperlink ref="V214" r:id="rId972" xr:uid="{00000000-0004-0000-0800-0000CB030000}"/>
    <hyperlink ref="AO214" r:id="rId973" xr:uid="{00000000-0004-0000-0800-0000CC030000}"/>
    <hyperlink ref="AP214" r:id="rId974" xr:uid="{00000000-0004-0000-0800-0000CD030000}"/>
    <hyperlink ref="G215" r:id="rId975" xr:uid="{00000000-0004-0000-0800-0000CE030000}"/>
    <hyperlink ref="AO215" r:id="rId976" xr:uid="{00000000-0004-0000-0800-0000CF030000}"/>
    <hyperlink ref="AP215" r:id="rId977" xr:uid="{00000000-0004-0000-0800-0000D0030000}"/>
    <hyperlink ref="G216" r:id="rId978" xr:uid="{00000000-0004-0000-0800-0000D1030000}"/>
    <hyperlink ref="V216" r:id="rId979" xr:uid="{00000000-0004-0000-0800-0000D2030000}"/>
    <hyperlink ref="AO216" r:id="rId980" xr:uid="{00000000-0004-0000-0800-0000D3030000}"/>
    <hyperlink ref="AP216" r:id="rId981" xr:uid="{00000000-0004-0000-0800-0000D4030000}"/>
    <hyperlink ref="G217" r:id="rId982" xr:uid="{00000000-0004-0000-0800-0000D5030000}"/>
    <hyperlink ref="V217" r:id="rId983" xr:uid="{00000000-0004-0000-0800-0000D6030000}"/>
    <hyperlink ref="AO217" r:id="rId984" xr:uid="{00000000-0004-0000-0800-0000D7030000}"/>
    <hyperlink ref="AP217" r:id="rId985" xr:uid="{00000000-0004-0000-0800-0000D8030000}"/>
    <hyperlink ref="G218" r:id="rId986" xr:uid="{00000000-0004-0000-0800-0000D9030000}"/>
    <hyperlink ref="V218" r:id="rId987" xr:uid="{00000000-0004-0000-0800-0000DA030000}"/>
    <hyperlink ref="AO218" r:id="rId988" xr:uid="{00000000-0004-0000-0800-0000DB030000}"/>
    <hyperlink ref="AP218" r:id="rId989" xr:uid="{00000000-0004-0000-0800-0000DC030000}"/>
    <hyperlink ref="G219" r:id="rId990" xr:uid="{00000000-0004-0000-0800-0000DD030000}"/>
    <hyperlink ref="V219" r:id="rId991" xr:uid="{00000000-0004-0000-0800-0000DE030000}"/>
    <hyperlink ref="AO219" r:id="rId992" xr:uid="{00000000-0004-0000-0800-0000DF030000}"/>
    <hyperlink ref="AP219" r:id="rId993" xr:uid="{00000000-0004-0000-0800-0000E0030000}"/>
    <hyperlink ref="G220" r:id="rId994" xr:uid="{00000000-0004-0000-0800-0000E1030000}"/>
    <hyperlink ref="V220" r:id="rId995" xr:uid="{00000000-0004-0000-0800-0000E2030000}"/>
    <hyperlink ref="AO220" r:id="rId996" xr:uid="{00000000-0004-0000-0800-0000E3030000}"/>
    <hyperlink ref="AP220" r:id="rId997" xr:uid="{00000000-0004-0000-0800-0000E4030000}"/>
    <hyperlink ref="G221" r:id="rId998" xr:uid="{00000000-0004-0000-0800-0000E5030000}"/>
    <hyperlink ref="V221" r:id="rId999" xr:uid="{00000000-0004-0000-0800-0000E6030000}"/>
    <hyperlink ref="AO221" r:id="rId1000" xr:uid="{00000000-0004-0000-0800-0000E7030000}"/>
    <hyperlink ref="AP221" r:id="rId1001" xr:uid="{00000000-0004-0000-0800-0000E8030000}"/>
    <hyperlink ref="G222" r:id="rId1002" xr:uid="{00000000-0004-0000-0800-0000E9030000}"/>
    <hyperlink ref="V222" r:id="rId1003" xr:uid="{00000000-0004-0000-0800-0000EA030000}"/>
    <hyperlink ref="AO222" r:id="rId1004" xr:uid="{00000000-0004-0000-0800-0000EB030000}"/>
    <hyperlink ref="AP222" r:id="rId1005" xr:uid="{00000000-0004-0000-0800-0000EC030000}"/>
    <hyperlink ref="G223" r:id="rId1006" xr:uid="{00000000-0004-0000-0800-0000ED030000}"/>
    <hyperlink ref="V223" r:id="rId1007" xr:uid="{00000000-0004-0000-0800-0000EE030000}"/>
    <hyperlink ref="AO223" r:id="rId1008" xr:uid="{00000000-0004-0000-0800-0000EF030000}"/>
    <hyperlink ref="AP223" r:id="rId1009" xr:uid="{00000000-0004-0000-0800-0000F0030000}"/>
    <hyperlink ref="G224" r:id="rId1010" xr:uid="{00000000-0004-0000-0800-0000F1030000}"/>
    <hyperlink ref="V224" r:id="rId1011" xr:uid="{00000000-0004-0000-0800-0000F2030000}"/>
    <hyperlink ref="AO224" r:id="rId1012" xr:uid="{00000000-0004-0000-0800-0000F3030000}"/>
    <hyperlink ref="AP224" r:id="rId1013" xr:uid="{00000000-0004-0000-0800-0000F4030000}"/>
    <hyperlink ref="G225" r:id="rId1014" xr:uid="{00000000-0004-0000-0800-0000F5030000}"/>
    <hyperlink ref="V225" r:id="rId1015" xr:uid="{00000000-0004-0000-0800-0000F6030000}"/>
    <hyperlink ref="AO225" r:id="rId1016" xr:uid="{00000000-0004-0000-0800-0000F7030000}"/>
    <hyperlink ref="AP225" r:id="rId1017" xr:uid="{00000000-0004-0000-0800-0000F8030000}"/>
    <hyperlink ref="V226" r:id="rId1018" xr:uid="{00000000-0004-0000-0800-0000F9030000}"/>
    <hyperlink ref="AO226" r:id="rId1019" xr:uid="{00000000-0004-0000-0800-0000FA030000}"/>
    <hyperlink ref="AP226" r:id="rId1020" xr:uid="{00000000-0004-0000-0800-0000FB030000}"/>
    <hyperlink ref="G227" r:id="rId1021" xr:uid="{00000000-0004-0000-0800-0000FC030000}"/>
    <hyperlink ref="V227" r:id="rId1022" xr:uid="{00000000-0004-0000-0800-0000FD030000}"/>
    <hyperlink ref="AO227" r:id="rId1023" xr:uid="{00000000-0004-0000-0800-0000FE030000}"/>
    <hyperlink ref="AP227" r:id="rId1024" xr:uid="{00000000-0004-0000-0800-0000FF030000}"/>
    <hyperlink ref="G228" r:id="rId1025" xr:uid="{00000000-0004-0000-0800-000000040000}"/>
    <hyperlink ref="V228" r:id="rId1026" xr:uid="{00000000-0004-0000-0800-000001040000}"/>
    <hyperlink ref="AO228" r:id="rId1027" xr:uid="{00000000-0004-0000-0800-000002040000}"/>
    <hyperlink ref="AP228" r:id="rId1028" xr:uid="{00000000-0004-0000-0800-000003040000}"/>
    <hyperlink ref="G229" r:id="rId1029" xr:uid="{00000000-0004-0000-0800-000004040000}"/>
    <hyperlink ref="V229" r:id="rId1030" xr:uid="{00000000-0004-0000-0800-000005040000}"/>
    <hyperlink ref="AO229" r:id="rId1031" xr:uid="{00000000-0004-0000-0800-000006040000}"/>
    <hyperlink ref="AP229" r:id="rId1032" xr:uid="{00000000-0004-0000-0800-000007040000}"/>
    <hyperlink ref="G230" r:id="rId1033" xr:uid="{00000000-0004-0000-0800-000008040000}"/>
    <hyperlink ref="V230" r:id="rId1034" xr:uid="{00000000-0004-0000-0800-000009040000}"/>
    <hyperlink ref="AO230" r:id="rId1035" xr:uid="{00000000-0004-0000-0800-00000A040000}"/>
    <hyperlink ref="AP230" r:id="rId1036" xr:uid="{00000000-0004-0000-0800-00000B040000}"/>
    <hyperlink ref="G231" r:id="rId1037" xr:uid="{00000000-0004-0000-0800-00000C040000}"/>
    <hyperlink ref="V231" r:id="rId1038" xr:uid="{00000000-0004-0000-0800-00000D040000}"/>
    <hyperlink ref="AO231" r:id="rId1039" xr:uid="{00000000-0004-0000-0800-00000E040000}"/>
    <hyperlink ref="AP231" r:id="rId1040" xr:uid="{00000000-0004-0000-0800-00000F040000}"/>
    <hyperlink ref="G232" r:id="rId1041" xr:uid="{00000000-0004-0000-0800-000010040000}"/>
    <hyperlink ref="V232" r:id="rId1042" xr:uid="{00000000-0004-0000-0800-000011040000}"/>
    <hyperlink ref="AO232" r:id="rId1043" xr:uid="{00000000-0004-0000-0800-000012040000}"/>
    <hyperlink ref="AP232" r:id="rId1044" xr:uid="{00000000-0004-0000-0800-000013040000}"/>
    <hyperlink ref="G233" r:id="rId1045" xr:uid="{00000000-0004-0000-0800-000014040000}"/>
    <hyperlink ref="V233" r:id="rId1046" xr:uid="{00000000-0004-0000-0800-000015040000}"/>
    <hyperlink ref="AO233" r:id="rId1047" xr:uid="{00000000-0004-0000-0800-000016040000}"/>
    <hyperlink ref="AP233" r:id="rId1048" xr:uid="{00000000-0004-0000-0800-000017040000}"/>
    <hyperlink ref="V234" r:id="rId1049" xr:uid="{00000000-0004-0000-0800-000018040000}"/>
    <hyperlink ref="AO234" r:id="rId1050" xr:uid="{00000000-0004-0000-0800-000019040000}"/>
    <hyperlink ref="AP234" r:id="rId1051" xr:uid="{00000000-0004-0000-0800-00001A040000}"/>
    <hyperlink ref="G235" r:id="rId1052" xr:uid="{00000000-0004-0000-0800-00001B040000}"/>
    <hyperlink ref="V235" r:id="rId1053" xr:uid="{00000000-0004-0000-0800-00001C040000}"/>
    <hyperlink ref="AO235" r:id="rId1054" xr:uid="{00000000-0004-0000-0800-00001D040000}"/>
    <hyperlink ref="AP235" r:id="rId1055" xr:uid="{00000000-0004-0000-0800-00001E040000}"/>
    <hyperlink ref="G236" r:id="rId1056" xr:uid="{00000000-0004-0000-0800-00001F040000}"/>
    <hyperlink ref="V236" r:id="rId1057" xr:uid="{00000000-0004-0000-0800-000020040000}"/>
    <hyperlink ref="AO236" r:id="rId1058" xr:uid="{00000000-0004-0000-0800-000021040000}"/>
    <hyperlink ref="AP236" r:id="rId1059" xr:uid="{00000000-0004-0000-0800-000022040000}"/>
    <hyperlink ref="G237" r:id="rId1060" xr:uid="{00000000-0004-0000-0800-000023040000}"/>
    <hyperlink ref="V237" r:id="rId1061" xr:uid="{00000000-0004-0000-0800-000024040000}"/>
    <hyperlink ref="AO237" r:id="rId1062" xr:uid="{00000000-0004-0000-0800-000025040000}"/>
    <hyperlink ref="AP237" r:id="rId1063" xr:uid="{00000000-0004-0000-0800-000026040000}"/>
    <hyperlink ref="G238" r:id="rId1064" xr:uid="{00000000-0004-0000-0800-000027040000}"/>
    <hyperlink ref="V238" r:id="rId1065" xr:uid="{00000000-0004-0000-0800-000028040000}"/>
    <hyperlink ref="AO238" r:id="rId1066" xr:uid="{00000000-0004-0000-0800-000029040000}"/>
    <hyperlink ref="AP238" r:id="rId1067" xr:uid="{00000000-0004-0000-0800-00002A040000}"/>
    <hyperlink ref="G239" r:id="rId1068" xr:uid="{00000000-0004-0000-0800-00002B040000}"/>
    <hyperlink ref="V239" r:id="rId1069" xr:uid="{00000000-0004-0000-0800-00002C040000}"/>
    <hyperlink ref="AO239" r:id="rId1070" xr:uid="{00000000-0004-0000-0800-00002D040000}"/>
    <hyperlink ref="AP239" r:id="rId1071" xr:uid="{00000000-0004-0000-0800-00002E040000}"/>
    <hyperlink ref="G240" r:id="rId1072" xr:uid="{00000000-0004-0000-0800-00002F040000}"/>
    <hyperlink ref="V240" r:id="rId1073" xr:uid="{00000000-0004-0000-0800-000030040000}"/>
    <hyperlink ref="AO240" r:id="rId1074" xr:uid="{00000000-0004-0000-0800-000031040000}"/>
    <hyperlink ref="AP240" r:id="rId1075" xr:uid="{00000000-0004-0000-0800-000032040000}"/>
    <hyperlink ref="G241" r:id="rId1076" xr:uid="{00000000-0004-0000-0800-000033040000}"/>
    <hyperlink ref="V241" r:id="rId1077" xr:uid="{00000000-0004-0000-0800-000034040000}"/>
    <hyperlink ref="AO241" r:id="rId1078" xr:uid="{00000000-0004-0000-0800-000035040000}"/>
    <hyperlink ref="AP241" r:id="rId1079" xr:uid="{00000000-0004-0000-0800-000036040000}"/>
    <hyperlink ref="G242" r:id="rId1080" xr:uid="{00000000-0004-0000-0800-000037040000}"/>
    <hyperlink ref="V242" r:id="rId1081" xr:uid="{00000000-0004-0000-0800-000038040000}"/>
    <hyperlink ref="AO242" r:id="rId1082" xr:uid="{00000000-0004-0000-0800-000039040000}"/>
    <hyperlink ref="AP242" r:id="rId1083" xr:uid="{00000000-0004-0000-0800-00003A040000}"/>
    <hyperlink ref="G243" r:id="rId1084" xr:uid="{00000000-0004-0000-0800-00003B040000}"/>
    <hyperlink ref="V243" r:id="rId1085" xr:uid="{00000000-0004-0000-0800-00003C040000}"/>
    <hyperlink ref="AO243" r:id="rId1086" xr:uid="{00000000-0004-0000-0800-00003D040000}"/>
    <hyperlink ref="AP243" r:id="rId1087" xr:uid="{00000000-0004-0000-0800-00003E040000}"/>
    <hyperlink ref="G244" r:id="rId1088" xr:uid="{00000000-0004-0000-0800-00003F040000}"/>
    <hyperlink ref="V244" r:id="rId1089" xr:uid="{00000000-0004-0000-0800-000040040000}"/>
    <hyperlink ref="AO244" r:id="rId1090" xr:uid="{00000000-0004-0000-0800-000041040000}"/>
    <hyperlink ref="AP244" r:id="rId1091" xr:uid="{00000000-0004-0000-0800-000042040000}"/>
    <hyperlink ref="G245" r:id="rId1092" xr:uid="{00000000-0004-0000-0800-000043040000}"/>
    <hyperlink ref="V245" r:id="rId1093" xr:uid="{00000000-0004-0000-0800-000044040000}"/>
    <hyperlink ref="AO245" r:id="rId1094" xr:uid="{00000000-0004-0000-0800-000045040000}"/>
    <hyperlink ref="AP245" r:id="rId1095" xr:uid="{00000000-0004-0000-0800-000046040000}"/>
    <hyperlink ref="V246" r:id="rId1096" xr:uid="{00000000-0004-0000-0800-000047040000}"/>
    <hyperlink ref="AO246" r:id="rId1097" xr:uid="{00000000-0004-0000-0800-000048040000}"/>
    <hyperlink ref="AP246" r:id="rId1098" xr:uid="{00000000-0004-0000-0800-000049040000}"/>
    <hyperlink ref="G247" r:id="rId1099" xr:uid="{00000000-0004-0000-0800-00004A040000}"/>
    <hyperlink ref="V247" r:id="rId1100" xr:uid="{00000000-0004-0000-0800-00004B040000}"/>
    <hyperlink ref="AO247" r:id="rId1101" xr:uid="{00000000-0004-0000-0800-00004C040000}"/>
    <hyperlink ref="AP247" r:id="rId1102" xr:uid="{00000000-0004-0000-0800-00004D040000}"/>
    <hyperlink ref="G248" r:id="rId1103" xr:uid="{00000000-0004-0000-0800-00004E040000}"/>
    <hyperlink ref="V248" r:id="rId1104" xr:uid="{00000000-0004-0000-0800-00004F040000}"/>
    <hyperlink ref="AO248" r:id="rId1105" xr:uid="{00000000-0004-0000-0800-000050040000}"/>
    <hyperlink ref="AP248" r:id="rId1106" xr:uid="{00000000-0004-0000-0800-000051040000}"/>
    <hyperlink ref="G249" r:id="rId1107" xr:uid="{00000000-0004-0000-0800-000052040000}"/>
    <hyperlink ref="V249" r:id="rId1108" xr:uid="{00000000-0004-0000-0800-000053040000}"/>
    <hyperlink ref="AO249" r:id="rId1109" xr:uid="{00000000-0004-0000-0800-000054040000}"/>
    <hyperlink ref="AP249" r:id="rId1110" xr:uid="{00000000-0004-0000-0800-000055040000}"/>
    <hyperlink ref="G250" r:id="rId1111" xr:uid="{00000000-0004-0000-0800-000056040000}"/>
    <hyperlink ref="V250" r:id="rId1112" xr:uid="{00000000-0004-0000-0800-000057040000}"/>
    <hyperlink ref="AO250" r:id="rId1113" xr:uid="{00000000-0004-0000-0800-000058040000}"/>
    <hyperlink ref="AP250" r:id="rId1114" xr:uid="{00000000-0004-0000-0800-000059040000}"/>
    <hyperlink ref="G251" r:id="rId1115" xr:uid="{00000000-0004-0000-0800-00005A040000}"/>
    <hyperlink ref="V251" r:id="rId1116" xr:uid="{00000000-0004-0000-0800-00005B040000}"/>
    <hyperlink ref="AO251" r:id="rId1117" xr:uid="{00000000-0004-0000-0800-00005C040000}"/>
    <hyperlink ref="AP251" r:id="rId1118" xr:uid="{00000000-0004-0000-0800-00005D040000}"/>
    <hyperlink ref="V252" r:id="rId1119" xr:uid="{00000000-0004-0000-0800-00005E040000}"/>
    <hyperlink ref="AO252" r:id="rId1120" xr:uid="{00000000-0004-0000-0800-00005F040000}"/>
    <hyperlink ref="AP252" r:id="rId1121" xr:uid="{00000000-0004-0000-0800-000060040000}"/>
    <hyperlink ref="G253" r:id="rId1122" xr:uid="{00000000-0004-0000-0800-000061040000}"/>
    <hyperlink ref="V253" r:id="rId1123" xr:uid="{00000000-0004-0000-0800-000062040000}"/>
    <hyperlink ref="AO253" r:id="rId1124" xr:uid="{00000000-0004-0000-0800-000063040000}"/>
    <hyperlink ref="AP253" r:id="rId1125" xr:uid="{00000000-0004-0000-0800-000064040000}"/>
    <hyperlink ref="G254" r:id="rId1126" xr:uid="{00000000-0004-0000-0800-000065040000}"/>
    <hyperlink ref="V254" r:id="rId1127" xr:uid="{00000000-0004-0000-0800-000066040000}"/>
    <hyperlink ref="AO254" r:id="rId1128" xr:uid="{00000000-0004-0000-0800-000067040000}"/>
    <hyperlink ref="AP254" r:id="rId1129" xr:uid="{00000000-0004-0000-0800-000068040000}"/>
    <hyperlink ref="G255" r:id="rId1130" xr:uid="{00000000-0004-0000-0800-000069040000}"/>
    <hyperlink ref="V255" r:id="rId1131" xr:uid="{00000000-0004-0000-0800-00006A040000}"/>
    <hyperlink ref="AO255" r:id="rId1132" xr:uid="{00000000-0004-0000-0800-00006B040000}"/>
    <hyperlink ref="AP255" r:id="rId1133" xr:uid="{00000000-0004-0000-0800-00006C040000}"/>
    <hyperlink ref="G256" r:id="rId1134" xr:uid="{00000000-0004-0000-0800-00006D040000}"/>
    <hyperlink ref="V256" r:id="rId1135" xr:uid="{00000000-0004-0000-0800-00006E040000}"/>
    <hyperlink ref="AO256" r:id="rId1136" xr:uid="{00000000-0004-0000-0800-00006F040000}"/>
    <hyperlink ref="AP256" r:id="rId1137" xr:uid="{00000000-0004-0000-0800-000070040000}"/>
    <hyperlink ref="G257" r:id="rId1138" xr:uid="{00000000-0004-0000-0800-000071040000}"/>
    <hyperlink ref="V257" r:id="rId1139" xr:uid="{00000000-0004-0000-0800-000072040000}"/>
    <hyperlink ref="AO257" r:id="rId1140" xr:uid="{00000000-0004-0000-0800-000073040000}"/>
    <hyperlink ref="AP257" r:id="rId1141" xr:uid="{00000000-0004-0000-0800-000074040000}"/>
    <hyperlink ref="G258" r:id="rId1142" xr:uid="{00000000-0004-0000-0800-000075040000}"/>
    <hyperlink ref="V258" r:id="rId1143" xr:uid="{00000000-0004-0000-0800-000076040000}"/>
    <hyperlink ref="AO258" r:id="rId1144" xr:uid="{00000000-0004-0000-0800-000077040000}"/>
    <hyperlink ref="AP258" r:id="rId1145" xr:uid="{00000000-0004-0000-0800-000078040000}"/>
    <hyperlink ref="G259" r:id="rId1146" xr:uid="{00000000-0004-0000-0800-000079040000}"/>
    <hyperlink ref="V259" r:id="rId1147" xr:uid="{00000000-0004-0000-0800-00007A040000}"/>
    <hyperlink ref="AO259" r:id="rId1148" xr:uid="{00000000-0004-0000-0800-00007B040000}"/>
    <hyperlink ref="AP259" r:id="rId1149" xr:uid="{00000000-0004-0000-0800-00007C040000}"/>
    <hyperlink ref="G260" r:id="rId1150" xr:uid="{00000000-0004-0000-0800-00007D040000}"/>
    <hyperlink ref="V260" r:id="rId1151" xr:uid="{00000000-0004-0000-0800-00007E040000}"/>
    <hyperlink ref="AO260" r:id="rId1152" xr:uid="{00000000-0004-0000-0800-00007F040000}"/>
    <hyperlink ref="AP260" r:id="rId1153" xr:uid="{00000000-0004-0000-0800-000080040000}"/>
    <hyperlink ref="G261" r:id="rId1154" xr:uid="{00000000-0004-0000-0800-000081040000}"/>
    <hyperlink ref="V261" r:id="rId1155" xr:uid="{00000000-0004-0000-0800-000082040000}"/>
    <hyperlink ref="AO261" r:id="rId1156" xr:uid="{00000000-0004-0000-0800-000083040000}"/>
    <hyperlink ref="AP261" r:id="rId1157" xr:uid="{00000000-0004-0000-0800-000084040000}"/>
    <hyperlink ref="G262" r:id="rId1158" xr:uid="{00000000-0004-0000-0800-000085040000}"/>
    <hyperlink ref="V262" r:id="rId1159" xr:uid="{00000000-0004-0000-0800-000086040000}"/>
    <hyperlink ref="AO262" r:id="rId1160" xr:uid="{00000000-0004-0000-0800-000087040000}"/>
    <hyperlink ref="AP262" r:id="rId1161" xr:uid="{00000000-0004-0000-0800-000088040000}"/>
    <hyperlink ref="G263" r:id="rId1162" xr:uid="{00000000-0004-0000-0800-000089040000}"/>
    <hyperlink ref="V263" r:id="rId1163" xr:uid="{00000000-0004-0000-0800-00008A040000}"/>
    <hyperlink ref="AO263" r:id="rId1164" xr:uid="{00000000-0004-0000-0800-00008B040000}"/>
    <hyperlink ref="AP263" r:id="rId1165" xr:uid="{00000000-0004-0000-0800-00008C040000}"/>
    <hyperlink ref="G264" r:id="rId1166" xr:uid="{00000000-0004-0000-0800-00008D040000}"/>
    <hyperlink ref="V264" r:id="rId1167" xr:uid="{00000000-0004-0000-0800-00008E040000}"/>
    <hyperlink ref="AO264" r:id="rId1168" xr:uid="{00000000-0004-0000-0800-00008F040000}"/>
    <hyperlink ref="AP264" r:id="rId1169" xr:uid="{00000000-0004-0000-0800-000090040000}"/>
    <hyperlink ref="G265" r:id="rId1170" xr:uid="{00000000-0004-0000-0800-000091040000}"/>
    <hyperlink ref="V265" r:id="rId1171" xr:uid="{00000000-0004-0000-0800-000092040000}"/>
    <hyperlink ref="AO265" r:id="rId1172" xr:uid="{00000000-0004-0000-0800-000093040000}"/>
    <hyperlink ref="AP265" r:id="rId1173" xr:uid="{00000000-0004-0000-0800-000094040000}"/>
    <hyperlink ref="G266" r:id="rId1174" xr:uid="{00000000-0004-0000-0800-000095040000}"/>
    <hyperlink ref="V266" r:id="rId1175" xr:uid="{00000000-0004-0000-0800-000096040000}"/>
    <hyperlink ref="AO266" r:id="rId1176" xr:uid="{00000000-0004-0000-0800-000097040000}"/>
    <hyperlink ref="AP266" r:id="rId1177" xr:uid="{00000000-0004-0000-0800-000098040000}"/>
    <hyperlink ref="V267" r:id="rId1178" xr:uid="{00000000-0004-0000-0800-000099040000}"/>
    <hyperlink ref="AO267" r:id="rId1179" xr:uid="{00000000-0004-0000-0800-00009A040000}"/>
    <hyperlink ref="AP267" r:id="rId1180" xr:uid="{00000000-0004-0000-0800-00009B040000}"/>
    <hyperlink ref="G268" r:id="rId1181" xr:uid="{00000000-0004-0000-0800-00009C040000}"/>
    <hyperlink ref="O268" r:id="rId1182" xr:uid="{00000000-0004-0000-0800-00009D040000}"/>
    <hyperlink ref="V268" r:id="rId1183" xr:uid="{00000000-0004-0000-0800-00009E040000}"/>
    <hyperlink ref="AO268" r:id="rId1184" xr:uid="{00000000-0004-0000-0800-00009F040000}"/>
    <hyperlink ref="AP268" r:id="rId1185" xr:uid="{00000000-0004-0000-0800-0000A0040000}"/>
    <hyperlink ref="G269" r:id="rId1186" xr:uid="{00000000-0004-0000-0800-0000A1040000}"/>
    <hyperlink ref="O269" r:id="rId1187" xr:uid="{00000000-0004-0000-0800-0000A2040000}"/>
    <hyperlink ref="V269" r:id="rId1188" xr:uid="{00000000-0004-0000-0800-0000A3040000}"/>
    <hyperlink ref="AO269" r:id="rId1189" xr:uid="{00000000-0004-0000-0800-0000A4040000}"/>
    <hyperlink ref="AP269" r:id="rId1190" xr:uid="{00000000-0004-0000-0800-0000A5040000}"/>
    <hyperlink ref="G270" r:id="rId1191" xr:uid="{00000000-0004-0000-0800-0000A6040000}"/>
    <hyperlink ref="V270" r:id="rId1192" xr:uid="{00000000-0004-0000-0800-0000A7040000}"/>
    <hyperlink ref="AO270" r:id="rId1193" xr:uid="{00000000-0004-0000-0800-0000A8040000}"/>
    <hyperlink ref="AP270" r:id="rId1194" xr:uid="{00000000-0004-0000-0800-0000A9040000}"/>
    <hyperlink ref="G271" r:id="rId1195" xr:uid="{00000000-0004-0000-0800-0000AA040000}"/>
    <hyperlink ref="V271" r:id="rId1196" xr:uid="{00000000-0004-0000-0800-0000AB040000}"/>
    <hyperlink ref="AO271" r:id="rId1197" xr:uid="{00000000-0004-0000-0800-0000AC040000}"/>
    <hyperlink ref="AP271" r:id="rId1198" xr:uid="{00000000-0004-0000-0800-0000AD040000}"/>
    <hyperlink ref="G272" r:id="rId1199" xr:uid="{00000000-0004-0000-0800-0000AE040000}"/>
    <hyperlink ref="V272" r:id="rId1200" xr:uid="{00000000-0004-0000-0800-0000AF040000}"/>
    <hyperlink ref="AO272" r:id="rId1201" xr:uid="{00000000-0004-0000-0800-0000B0040000}"/>
    <hyperlink ref="AP272" r:id="rId1202" xr:uid="{00000000-0004-0000-0800-0000B1040000}"/>
    <hyperlink ref="G273" r:id="rId1203" xr:uid="{00000000-0004-0000-0800-0000B2040000}"/>
    <hyperlink ref="V273" r:id="rId1204" xr:uid="{00000000-0004-0000-0800-0000B3040000}"/>
    <hyperlink ref="AO273" r:id="rId1205" xr:uid="{00000000-0004-0000-0800-0000B4040000}"/>
    <hyperlink ref="AP273" r:id="rId1206" xr:uid="{00000000-0004-0000-0800-0000B5040000}"/>
    <hyperlink ref="G274" r:id="rId1207" xr:uid="{00000000-0004-0000-0800-0000B6040000}"/>
    <hyperlink ref="V274" r:id="rId1208" xr:uid="{00000000-0004-0000-0800-0000B7040000}"/>
    <hyperlink ref="AO274" r:id="rId1209" xr:uid="{00000000-0004-0000-0800-0000B8040000}"/>
    <hyperlink ref="AP274" r:id="rId1210" xr:uid="{00000000-0004-0000-0800-0000B9040000}"/>
    <hyperlink ref="G275" r:id="rId1211" xr:uid="{00000000-0004-0000-0800-0000BA040000}"/>
    <hyperlink ref="V275" r:id="rId1212" xr:uid="{00000000-0004-0000-0800-0000BB040000}"/>
    <hyperlink ref="AO275" r:id="rId1213" xr:uid="{00000000-0004-0000-0800-0000BC040000}"/>
    <hyperlink ref="AP275" r:id="rId1214" xr:uid="{00000000-0004-0000-0800-0000BD040000}"/>
    <hyperlink ref="G276" r:id="rId1215" xr:uid="{00000000-0004-0000-0800-0000BE040000}"/>
    <hyperlink ref="V276" r:id="rId1216" xr:uid="{00000000-0004-0000-0800-0000BF040000}"/>
    <hyperlink ref="AO276" r:id="rId1217" xr:uid="{00000000-0004-0000-0800-0000C0040000}"/>
    <hyperlink ref="AP276" r:id="rId1218" xr:uid="{00000000-0004-0000-0800-0000C1040000}"/>
    <hyperlink ref="G277" r:id="rId1219" xr:uid="{00000000-0004-0000-0800-0000C2040000}"/>
    <hyperlink ref="V277" r:id="rId1220" xr:uid="{00000000-0004-0000-0800-0000C3040000}"/>
    <hyperlink ref="AO277" r:id="rId1221" xr:uid="{00000000-0004-0000-0800-0000C4040000}"/>
    <hyperlink ref="AP277" r:id="rId1222" xr:uid="{00000000-0004-0000-0800-0000C5040000}"/>
    <hyperlink ref="G278" r:id="rId1223" xr:uid="{00000000-0004-0000-0800-0000C6040000}"/>
    <hyperlink ref="V278" r:id="rId1224" xr:uid="{00000000-0004-0000-0800-0000C7040000}"/>
    <hyperlink ref="AO278" r:id="rId1225" xr:uid="{00000000-0004-0000-0800-0000C8040000}"/>
    <hyperlink ref="AP278" r:id="rId1226" xr:uid="{00000000-0004-0000-0800-0000C9040000}"/>
    <hyperlink ref="G279" r:id="rId1227" xr:uid="{00000000-0004-0000-0800-0000CA040000}"/>
    <hyperlink ref="V279" r:id="rId1228" xr:uid="{00000000-0004-0000-0800-0000CB040000}"/>
    <hyperlink ref="AO279" r:id="rId1229" xr:uid="{00000000-0004-0000-0800-0000CC040000}"/>
    <hyperlink ref="AP279" r:id="rId1230" xr:uid="{00000000-0004-0000-0800-0000CD040000}"/>
    <hyperlink ref="G280" r:id="rId1231" xr:uid="{00000000-0004-0000-0800-0000CE040000}"/>
    <hyperlink ref="V280" r:id="rId1232" xr:uid="{00000000-0004-0000-0800-0000CF040000}"/>
    <hyperlink ref="AO280" r:id="rId1233" xr:uid="{00000000-0004-0000-0800-0000D0040000}"/>
    <hyperlink ref="AP280" r:id="rId1234" xr:uid="{00000000-0004-0000-0800-0000D1040000}"/>
    <hyperlink ref="G281" r:id="rId1235" xr:uid="{00000000-0004-0000-0800-0000D2040000}"/>
    <hyperlink ref="V281" r:id="rId1236" xr:uid="{00000000-0004-0000-0800-0000D3040000}"/>
    <hyperlink ref="AO281" r:id="rId1237" xr:uid="{00000000-0004-0000-0800-0000D4040000}"/>
    <hyperlink ref="AP281" r:id="rId1238" xr:uid="{00000000-0004-0000-0800-0000D5040000}"/>
    <hyperlink ref="G282" r:id="rId1239" xr:uid="{00000000-0004-0000-0800-0000D6040000}"/>
    <hyperlink ref="V282" r:id="rId1240" xr:uid="{00000000-0004-0000-0800-0000D7040000}"/>
    <hyperlink ref="AO282" r:id="rId1241" xr:uid="{00000000-0004-0000-0800-0000D8040000}"/>
    <hyperlink ref="AP282" r:id="rId1242" xr:uid="{00000000-0004-0000-0800-0000D9040000}"/>
    <hyperlink ref="G283" r:id="rId1243" xr:uid="{00000000-0004-0000-0800-0000DA040000}"/>
    <hyperlink ref="V283" r:id="rId1244" xr:uid="{00000000-0004-0000-0800-0000DB040000}"/>
    <hyperlink ref="AO283" r:id="rId1245" xr:uid="{00000000-0004-0000-0800-0000DC040000}"/>
    <hyperlink ref="AP283" r:id="rId1246" xr:uid="{00000000-0004-0000-0800-0000DD040000}"/>
    <hyperlink ref="G284" r:id="rId1247" xr:uid="{00000000-0004-0000-0800-0000DE040000}"/>
    <hyperlink ref="V284" r:id="rId1248" xr:uid="{00000000-0004-0000-0800-0000DF040000}"/>
    <hyperlink ref="AO284" r:id="rId1249" xr:uid="{00000000-0004-0000-0800-0000E0040000}"/>
    <hyperlink ref="AP284" r:id="rId1250" xr:uid="{00000000-0004-0000-0800-0000E1040000}"/>
    <hyperlink ref="G285" r:id="rId1251" xr:uid="{00000000-0004-0000-0800-0000E2040000}"/>
    <hyperlink ref="H285" r:id="rId1252" xr:uid="{00000000-0004-0000-0800-0000E3040000}"/>
    <hyperlink ref="V285" r:id="rId1253" xr:uid="{00000000-0004-0000-0800-0000E4040000}"/>
    <hyperlink ref="AN285" r:id="rId1254" xr:uid="{00000000-0004-0000-0800-0000E5040000}"/>
    <hyperlink ref="AO285" r:id="rId1255" xr:uid="{00000000-0004-0000-0800-0000E6040000}"/>
    <hyperlink ref="AP285" r:id="rId1256" xr:uid="{00000000-0004-0000-0800-0000E7040000}"/>
    <hyperlink ref="G286" r:id="rId1257" xr:uid="{00000000-0004-0000-0800-0000E8040000}"/>
    <hyperlink ref="V286" r:id="rId1258" xr:uid="{00000000-0004-0000-0800-0000E9040000}"/>
    <hyperlink ref="AO286" r:id="rId1259" xr:uid="{00000000-0004-0000-0800-0000EA040000}"/>
    <hyperlink ref="AP286" r:id="rId1260" xr:uid="{00000000-0004-0000-0800-0000EB040000}"/>
    <hyperlink ref="G287" r:id="rId1261" xr:uid="{00000000-0004-0000-0800-0000EC040000}"/>
    <hyperlink ref="V287" r:id="rId1262" xr:uid="{00000000-0004-0000-0800-0000ED040000}"/>
    <hyperlink ref="AO287" r:id="rId1263" xr:uid="{00000000-0004-0000-0800-0000EE040000}"/>
    <hyperlink ref="AP287" r:id="rId1264" xr:uid="{00000000-0004-0000-0800-0000EF040000}"/>
    <hyperlink ref="G288" r:id="rId1265" xr:uid="{00000000-0004-0000-0800-0000F0040000}"/>
    <hyperlink ref="V288" r:id="rId1266" xr:uid="{00000000-0004-0000-0800-0000F1040000}"/>
    <hyperlink ref="AO288" r:id="rId1267" xr:uid="{00000000-0004-0000-0800-0000F2040000}"/>
    <hyperlink ref="AP288" r:id="rId1268" xr:uid="{00000000-0004-0000-0800-0000F3040000}"/>
    <hyperlink ref="G289" r:id="rId1269" xr:uid="{00000000-0004-0000-0800-0000F4040000}"/>
    <hyperlink ref="V289" r:id="rId1270" xr:uid="{00000000-0004-0000-0800-0000F5040000}"/>
    <hyperlink ref="AO289" r:id="rId1271" xr:uid="{00000000-0004-0000-0800-0000F6040000}"/>
    <hyperlink ref="AP289" r:id="rId1272" xr:uid="{00000000-0004-0000-0800-0000F7040000}"/>
    <hyperlink ref="G290" r:id="rId1273" xr:uid="{00000000-0004-0000-0800-0000F8040000}"/>
    <hyperlink ref="V290" r:id="rId1274" xr:uid="{00000000-0004-0000-0800-0000F9040000}"/>
    <hyperlink ref="AO290" r:id="rId1275" xr:uid="{00000000-0004-0000-0800-0000FA040000}"/>
    <hyperlink ref="AP290" r:id="rId1276" xr:uid="{00000000-0004-0000-0800-0000FB040000}"/>
    <hyperlink ref="G291" r:id="rId1277" xr:uid="{00000000-0004-0000-0800-0000FC040000}"/>
    <hyperlink ref="V291" r:id="rId1278" xr:uid="{00000000-0004-0000-0800-0000FD040000}"/>
    <hyperlink ref="AO291" r:id="rId1279" xr:uid="{00000000-0004-0000-0800-0000FE040000}"/>
    <hyperlink ref="AP291" r:id="rId1280" xr:uid="{00000000-0004-0000-0800-0000FF040000}"/>
    <hyperlink ref="G292" r:id="rId1281" xr:uid="{00000000-0004-0000-0800-000000050000}"/>
    <hyperlink ref="V292" r:id="rId1282" xr:uid="{00000000-0004-0000-0800-000001050000}"/>
    <hyperlink ref="AO292" r:id="rId1283" xr:uid="{00000000-0004-0000-0800-000002050000}"/>
    <hyperlink ref="AP292" r:id="rId1284" xr:uid="{00000000-0004-0000-0800-000003050000}"/>
    <hyperlink ref="G293" r:id="rId1285" xr:uid="{00000000-0004-0000-0800-000004050000}"/>
    <hyperlink ref="V293" r:id="rId1286" xr:uid="{00000000-0004-0000-0800-000005050000}"/>
    <hyperlink ref="AO293" r:id="rId1287" xr:uid="{00000000-0004-0000-0800-000006050000}"/>
    <hyperlink ref="AP293" r:id="rId1288" xr:uid="{00000000-0004-0000-0800-000007050000}"/>
    <hyperlink ref="G294" r:id="rId1289" xr:uid="{00000000-0004-0000-0800-000008050000}"/>
    <hyperlink ref="V294" r:id="rId1290" xr:uid="{00000000-0004-0000-0800-000009050000}"/>
    <hyperlink ref="AO294" r:id="rId1291" xr:uid="{00000000-0004-0000-0800-00000A050000}"/>
    <hyperlink ref="AP294" r:id="rId1292" xr:uid="{00000000-0004-0000-0800-00000B050000}"/>
    <hyperlink ref="G295" r:id="rId1293" xr:uid="{00000000-0004-0000-0800-00000C050000}"/>
    <hyperlink ref="V295" r:id="rId1294" xr:uid="{00000000-0004-0000-0800-00000D050000}"/>
    <hyperlink ref="AO295" r:id="rId1295" xr:uid="{00000000-0004-0000-0800-00000E050000}"/>
    <hyperlink ref="AP295" r:id="rId1296" xr:uid="{00000000-0004-0000-0800-00000F050000}"/>
    <hyperlink ref="G296" r:id="rId1297" xr:uid="{00000000-0004-0000-0800-000010050000}"/>
    <hyperlink ref="V296" r:id="rId1298" xr:uid="{00000000-0004-0000-0800-000011050000}"/>
    <hyperlink ref="AO296" r:id="rId1299" xr:uid="{00000000-0004-0000-0800-000012050000}"/>
    <hyperlink ref="AP296" r:id="rId1300" xr:uid="{00000000-0004-0000-0800-000013050000}"/>
    <hyperlink ref="G297" r:id="rId1301" xr:uid="{00000000-0004-0000-0800-000014050000}"/>
    <hyperlink ref="V297" r:id="rId1302" xr:uid="{00000000-0004-0000-0800-000015050000}"/>
    <hyperlink ref="AO297" r:id="rId1303" xr:uid="{00000000-0004-0000-0800-000016050000}"/>
    <hyperlink ref="AP297" r:id="rId1304" xr:uid="{00000000-0004-0000-0800-000017050000}"/>
    <hyperlink ref="G298" r:id="rId1305" xr:uid="{00000000-0004-0000-0800-000018050000}"/>
    <hyperlink ref="AA298" r:id="rId1306" xr:uid="{00000000-0004-0000-0800-000019050000}"/>
    <hyperlink ref="AN298" r:id="rId1307" xr:uid="{00000000-0004-0000-0800-00001A050000}"/>
    <hyperlink ref="AO298" r:id="rId1308" xr:uid="{00000000-0004-0000-0800-00001B050000}"/>
    <hyperlink ref="AP298" r:id="rId1309" xr:uid="{00000000-0004-0000-0800-00001C050000}"/>
    <hyperlink ref="G299" r:id="rId1310" xr:uid="{00000000-0004-0000-0800-00001D050000}"/>
    <hyperlink ref="AA299" r:id="rId1311" xr:uid="{00000000-0004-0000-0800-00001E050000}"/>
    <hyperlink ref="AN299" r:id="rId1312" xr:uid="{00000000-0004-0000-0800-00001F050000}"/>
    <hyperlink ref="AO299" r:id="rId1313" xr:uid="{00000000-0004-0000-0800-000020050000}"/>
    <hyperlink ref="AP299" r:id="rId1314" xr:uid="{00000000-0004-0000-0800-000021050000}"/>
    <hyperlink ref="G300" r:id="rId1315" xr:uid="{00000000-0004-0000-0800-000022050000}"/>
    <hyperlink ref="AA300" r:id="rId1316" xr:uid="{00000000-0004-0000-0800-000023050000}"/>
    <hyperlink ref="AN300" r:id="rId1317" xr:uid="{00000000-0004-0000-0800-000024050000}"/>
    <hyperlink ref="AO300" r:id="rId1318" xr:uid="{00000000-0004-0000-0800-000025050000}"/>
    <hyperlink ref="AP300" r:id="rId1319" xr:uid="{00000000-0004-0000-0800-000026050000}"/>
    <hyperlink ref="G301" r:id="rId1320" xr:uid="{00000000-0004-0000-0800-000027050000}"/>
    <hyperlink ref="AA301" r:id="rId1321" xr:uid="{00000000-0004-0000-0800-000028050000}"/>
    <hyperlink ref="AN301" r:id="rId1322" xr:uid="{00000000-0004-0000-0800-000029050000}"/>
    <hyperlink ref="AO301" r:id="rId1323" xr:uid="{00000000-0004-0000-0800-00002A050000}"/>
    <hyperlink ref="AP301" r:id="rId1324" xr:uid="{00000000-0004-0000-0800-00002B050000}"/>
    <hyperlink ref="AA302" r:id="rId1325" xr:uid="{00000000-0004-0000-0800-00002C050000}"/>
    <hyperlink ref="AN302" r:id="rId1326" xr:uid="{00000000-0004-0000-0800-00002D050000}"/>
    <hyperlink ref="AO302" r:id="rId1327" xr:uid="{00000000-0004-0000-0800-00002E050000}"/>
    <hyperlink ref="AP302" r:id="rId1328" xr:uid="{00000000-0004-0000-0800-00002F050000}"/>
    <hyperlink ref="G303" r:id="rId1329" xr:uid="{00000000-0004-0000-0800-000030050000}"/>
    <hyperlink ref="H303" r:id="rId1330" xr:uid="{00000000-0004-0000-0800-000031050000}"/>
    <hyperlink ref="V303" r:id="rId1331" xr:uid="{00000000-0004-0000-0800-000032050000}"/>
    <hyperlink ref="AO303" r:id="rId1332" xr:uid="{00000000-0004-0000-0800-000033050000}"/>
    <hyperlink ref="AP303" r:id="rId1333" xr:uid="{00000000-0004-0000-0800-000034050000}"/>
    <hyperlink ref="G304" r:id="rId1334" xr:uid="{00000000-0004-0000-0800-000035050000}"/>
    <hyperlink ref="H304" r:id="rId1335" xr:uid="{00000000-0004-0000-0800-000036050000}"/>
    <hyperlink ref="V304" r:id="rId1336" xr:uid="{00000000-0004-0000-0800-000037050000}"/>
    <hyperlink ref="AO304" r:id="rId1337" xr:uid="{00000000-0004-0000-0800-000038050000}"/>
    <hyperlink ref="AP304" r:id="rId1338" xr:uid="{00000000-0004-0000-0800-000039050000}"/>
    <hyperlink ref="G305" r:id="rId1339" xr:uid="{00000000-0004-0000-0800-00003A050000}"/>
    <hyperlink ref="H305" r:id="rId1340" xr:uid="{00000000-0004-0000-0800-00003B050000}"/>
    <hyperlink ref="V305" r:id="rId1341" xr:uid="{00000000-0004-0000-0800-00003C050000}"/>
    <hyperlink ref="AO305" r:id="rId1342" xr:uid="{00000000-0004-0000-0800-00003D050000}"/>
    <hyperlink ref="AP305" r:id="rId1343" xr:uid="{00000000-0004-0000-0800-00003E050000}"/>
    <hyperlink ref="G306" r:id="rId1344" xr:uid="{00000000-0004-0000-0800-00003F050000}"/>
    <hyperlink ref="H306" r:id="rId1345" xr:uid="{00000000-0004-0000-0800-000040050000}"/>
    <hyperlink ref="V306" r:id="rId1346" xr:uid="{00000000-0004-0000-0800-000041050000}"/>
    <hyperlink ref="AO306" r:id="rId1347" xr:uid="{00000000-0004-0000-0800-000042050000}"/>
    <hyperlink ref="AP306" r:id="rId1348" xr:uid="{00000000-0004-0000-0800-000043050000}"/>
    <hyperlink ref="G307" r:id="rId1349" xr:uid="{00000000-0004-0000-0800-000044050000}"/>
    <hyperlink ref="H307" r:id="rId1350" xr:uid="{00000000-0004-0000-0800-000045050000}"/>
    <hyperlink ref="V307" r:id="rId1351" xr:uid="{00000000-0004-0000-0800-000046050000}"/>
    <hyperlink ref="AO307" r:id="rId1352" xr:uid="{00000000-0004-0000-0800-000047050000}"/>
    <hyperlink ref="AP307" r:id="rId1353" xr:uid="{00000000-0004-0000-0800-000048050000}"/>
    <hyperlink ref="AP308" r:id="rId1354" xr:uid="{00000000-0004-0000-0800-000049050000}"/>
    <hyperlink ref="G309" r:id="rId1355" xr:uid="{00000000-0004-0000-0800-00004A050000}"/>
    <hyperlink ref="H309" r:id="rId1356" xr:uid="{00000000-0004-0000-0800-00004B050000}"/>
    <hyperlink ref="V309" r:id="rId1357" xr:uid="{00000000-0004-0000-0800-00004C050000}"/>
    <hyperlink ref="AO309" r:id="rId1358" xr:uid="{00000000-0004-0000-0800-00004D050000}"/>
    <hyperlink ref="AP309" r:id="rId1359" xr:uid="{00000000-0004-0000-0800-00004E050000}"/>
    <hyperlink ref="G310" r:id="rId1360" xr:uid="{00000000-0004-0000-0800-00004F050000}"/>
    <hyperlink ref="H310" r:id="rId1361" xr:uid="{00000000-0004-0000-0800-000050050000}"/>
    <hyperlink ref="V310" r:id="rId1362" xr:uid="{00000000-0004-0000-0800-000051050000}"/>
    <hyperlink ref="AO310" r:id="rId1363" xr:uid="{00000000-0004-0000-0800-000052050000}"/>
    <hyperlink ref="AP310" r:id="rId1364" xr:uid="{00000000-0004-0000-0800-000053050000}"/>
    <hyperlink ref="G311" r:id="rId1365" xr:uid="{00000000-0004-0000-0800-000054050000}"/>
    <hyperlink ref="H311" r:id="rId1366" xr:uid="{00000000-0004-0000-0800-000055050000}"/>
    <hyperlink ref="V311" r:id="rId1367" xr:uid="{00000000-0004-0000-0800-000056050000}"/>
    <hyperlink ref="AO311" r:id="rId1368" xr:uid="{00000000-0004-0000-0800-000057050000}"/>
    <hyperlink ref="AP311" r:id="rId1369" xr:uid="{00000000-0004-0000-0800-000058050000}"/>
    <hyperlink ref="G312" r:id="rId1370" xr:uid="{00000000-0004-0000-0800-000059050000}"/>
    <hyperlink ref="H312" r:id="rId1371" xr:uid="{00000000-0004-0000-0800-00005A050000}"/>
    <hyperlink ref="V312" r:id="rId1372" xr:uid="{00000000-0004-0000-0800-00005B050000}"/>
    <hyperlink ref="AO312" r:id="rId1373" xr:uid="{00000000-0004-0000-0800-00005C050000}"/>
    <hyperlink ref="AP312" r:id="rId1374" xr:uid="{00000000-0004-0000-0800-00005D050000}"/>
    <hyperlink ref="G313" r:id="rId1375" xr:uid="{00000000-0004-0000-0800-00005E050000}"/>
    <hyperlink ref="H313" r:id="rId1376" xr:uid="{00000000-0004-0000-0800-00005F050000}"/>
    <hyperlink ref="V313" r:id="rId1377" xr:uid="{00000000-0004-0000-0800-000060050000}"/>
    <hyperlink ref="AO313" r:id="rId1378" xr:uid="{00000000-0004-0000-0800-000061050000}"/>
    <hyperlink ref="AP313" r:id="rId1379" xr:uid="{00000000-0004-0000-0800-000062050000}"/>
    <hyperlink ref="G314" r:id="rId1380" xr:uid="{00000000-0004-0000-0800-000063050000}"/>
    <hyperlink ref="H314" r:id="rId1381" xr:uid="{00000000-0004-0000-0800-000064050000}"/>
    <hyperlink ref="V314" r:id="rId1382" xr:uid="{00000000-0004-0000-0800-000065050000}"/>
    <hyperlink ref="AO314" r:id="rId1383" xr:uid="{00000000-0004-0000-0800-000066050000}"/>
    <hyperlink ref="AP314" r:id="rId1384" xr:uid="{00000000-0004-0000-0800-000067050000}"/>
    <hyperlink ref="G315" r:id="rId1385" xr:uid="{00000000-0004-0000-0800-000068050000}"/>
    <hyperlink ref="H315" r:id="rId1386" xr:uid="{00000000-0004-0000-0800-000069050000}"/>
    <hyperlink ref="V315" r:id="rId1387" xr:uid="{00000000-0004-0000-0800-00006A050000}"/>
    <hyperlink ref="AO315" r:id="rId1388" xr:uid="{00000000-0004-0000-0800-00006B050000}"/>
    <hyperlink ref="AP315" r:id="rId1389" xr:uid="{00000000-0004-0000-0800-00006C050000}"/>
    <hyperlink ref="G316" r:id="rId1390" xr:uid="{00000000-0004-0000-0800-00006D050000}"/>
    <hyperlink ref="H316" r:id="rId1391" xr:uid="{00000000-0004-0000-0800-00006E050000}"/>
    <hyperlink ref="V316" r:id="rId1392" xr:uid="{00000000-0004-0000-0800-00006F050000}"/>
    <hyperlink ref="AO316" r:id="rId1393" xr:uid="{00000000-0004-0000-0800-000070050000}"/>
    <hyperlink ref="AP316" r:id="rId1394" xr:uid="{00000000-0004-0000-0800-000071050000}"/>
    <hyperlink ref="G317" r:id="rId1395" xr:uid="{00000000-0004-0000-0800-000072050000}"/>
    <hyperlink ref="H317" r:id="rId1396" xr:uid="{00000000-0004-0000-0800-000073050000}"/>
    <hyperlink ref="V317" r:id="rId1397" xr:uid="{00000000-0004-0000-0800-000074050000}"/>
    <hyperlink ref="AO317" r:id="rId1398" xr:uid="{00000000-0004-0000-0800-000075050000}"/>
    <hyperlink ref="AP317" r:id="rId1399" xr:uid="{00000000-0004-0000-0800-000076050000}"/>
    <hyperlink ref="G318" r:id="rId1400" xr:uid="{00000000-0004-0000-0800-000077050000}"/>
    <hyperlink ref="H318" r:id="rId1401" xr:uid="{00000000-0004-0000-0800-000078050000}"/>
    <hyperlink ref="V318" r:id="rId1402" xr:uid="{00000000-0004-0000-0800-000079050000}"/>
    <hyperlink ref="AO318" r:id="rId1403" xr:uid="{00000000-0004-0000-0800-00007A050000}"/>
    <hyperlink ref="AP318" r:id="rId1404" xr:uid="{00000000-0004-0000-0800-00007B050000}"/>
    <hyperlink ref="G319" r:id="rId1405" xr:uid="{00000000-0004-0000-0800-00007C050000}"/>
    <hyperlink ref="H319" r:id="rId1406" xr:uid="{00000000-0004-0000-0800-00007D050000}"/>
    <hyperlink ref="V319" r:id="rId1407" xr:uid="{00000000-0004-0000-0800-00007E050000}"/>
    <hyperlink ref="AO319" r:id="rId1408" xr:uid="{00000000-0004-0000-0800-00007F050000}"/>
    <hyperlink ref="AP319" r:id="rId1409" xr:uid="{00000000-0004-0000-0800-000080050000}"/>
    <hyperlink ref="G320" r:id="rId1410" xr:uid="{00000000-0004-0000-0800-000081050000}"/>
    <hyperlink ref="H320" r:id="rId1411" xr:uid="{00000000-0004-0000-0800-000082050000}"/>
    <hyperlink ref="V320" r:id="rId1412" xr:uid="{00000000-0004-0000-0800-000083050000}"/>
    <hyperlink ref="AO320" r:id="rId1413" xr:uid="{00000000-0004-0000-0800-000084050000}"/>
    <hyperlink ref="AP320" r:id="rId1414" xr:uid="{00000000-0004-0000-0800-000085050000}"/>
    <hyperlink ref="G321" r:id="rId1415" xr:uid="{00000000-0004-0000-0800-000086050000}"/>
    <hyperlink ref="H321" r:id="rId1416" xr:uid="{00000000-0004-0000-0800-000087050000}"/>
    <hyperlink ref="V321" r:id="rId1417" xr:uid="{00000000-0004-0000-0800-000088050000}"/>
    <hyperlink ref="AO321" r:id="rId1418" xr:uid="{00000000-0004-0000-0800-000089050000}"/>
    <hyperlink ref="AP321" r:id="rId1419" xr:uid="{00000000-0004-0000-0800-00008A050000}"/>
    <hyperlink ref="G322" r:id="rId1420" xr:uid="{00000000-0004-0000-0800-00008B050000}"/>
    <hyperlink ref="H322" r:id="rId1421" xr:uid="{00000000-0004-0000-0800-00008C050000}"/>
    <hyperlink ref="V322" r:id="rId1422" xr:uid="{00000000-0004-0000-0800-00008D050000}"/>
    <hyperlink ref="AO322" r:id="rId1423" xr:uid="{00000000-0004-0000-0800-00008E050000}"/>
    <hyperlink ref="AP322" r:id="rId1424" xr:uid="{00000000-0004-0000-0800-00008F050000}"/>
    <hyperlink ref="AN323" r:id="rId1425" xr:uid="{00000000-0004-0000-0800-000090050000}"/>
    <hyperlink ref="AO323" r:id="rId1426" xr:uid="{00000000-0004-0000-0800-000091050000}"/>
    <hyperlink ref="AP323" r:id="rId1427" xr:uid="{00000000-0004-0000-0800-000092050000}"/>
    <hyperlink ref="V324" r:id="rId1428" xr:uid="{00000000-0004-0000-0800-000093050000}"/>
    <hyperlink ref="AP324" r:id="rId1429" xr:uid="{00000000-0004-0000-0800-000094050000}"/>
    <hyperlink ref="V325" r:id="rId1430" xr:uid="{00000000-0004-0000-0800-000095050000}"/>
    <hyperlink ref="AO325" r:id="rId1431" xr:uid="{00000000-0004-0000-0800-000096050000}"/>
    <hyperlink ref="AP325" r:id="rId1432" xr:uid="{00000000-0004-0000-0800-000097050000}"/>
    <hyperlink ref="V326" r:id="rId1433" xr:uid="{00000000-0004-0000-0800-000098050000}"/>
    <hyperlink ref="AO326" r:id="rId1434" xr:uid="{00000000-0004-0000-0800-000099050000}"/>
    <hyperlink ref="AP326" r:id="rId1435" xr:uid="{00000000-0004-0000-0800-00009A050000}"/>
    <hyperlink ref="V327" r:id="rId1436" xr:uid="{00000000-0004-0000-0800-00009B050000}"/>
    <hyperlink ref="AO327" r:id="rId1437" xr:uid="{00000000-0004-0000-0800-00009C050000}"/>
    <hyperlink ref="AP327" r:id="rId1438" xr:uid="{00000000-0004-0000-0800-00009D050000}"/>
    <hyperlink ref="V328" r:id="rId1439" xr:uid="{00000000-0004-0000-0800-00009E050000}"/>
    <hyperlink ref="AO328" r:id="rId1440" xr:uid="{00000000-0004-0000-0800-00009F050000}"/>
    <hyperlink ref="AP328" r:id="rId1441" xr:uid="{00000000-0004-0000-0800-0000A0050000}"/>
    <hyperlink ref="V329" r:id="rId1442" xr:uid="{00000000-0004-0000-0800-0000A1050000}"/>
    <hyperlink ref="AN329" r:id="rId1443" xr:uid="{00000000-0004-0000-0800-0000A2050000}"/>
    <hyperlink ref="AO329" r:id="rId1444" xr:uid="{00000000-0004-0000-0800-0000A3050000}"/>
    <hyperlink ref="AP329" r:id="rId1445" xr:uid="{00000000-0004-0000-0800-0000A4050000}"/>
    <hyperlink ref="G330" r:id="rId1446" location=":~:text=The%20contamination%20came%20from%20aqueous,of%20Environmental%20Protection%20(DEP)." xr:uid="{00000000-0004-0000-0800-0000A5050000}"/>
    <hyperlink ref="V330" r:id="rId1447" xr:uid="{00000000-0004-0000-0800-0000A6050000}"/>
    <hyperlink ref="AO330" r:id="rId1448" xr:uid="{00000000-0004-0000-0800-0000A7050000}"/>
    <hyperlink ref="AP330" r:id="rId1449" xr:uid="{00000000-0004-0000-0800-0000A8050000}"/>
    <hyperlink ref="V331" r:id="rId1450" xr:uid="{00000000-0004-0000-0800-0000A9050000}"/>
    <hyperlink ref="AO331" r:id="rId1451" xr:uid="{00000000-0004-0000-0800-0000AA050000}"/>
    <hyperlink ref="AP331" r:id="rId1452" xr:uid="{00000000-0004-0000-0800-0000AB050000}"/>
    <hyperlink ref="V332" r:id="rId1453" xr:uid="{00000000-0004-0000-0800-0000AC050000}"/>
    <hyperlink ref="AO332" r:id="rId1454" xr:uid="{00000000-0004-0000-0800-0000AD050000}"/>
    <hyperlink ref="AP332" r:id="rId1455" xr:uid="{00000000-0004-0000-0800-0000AE050000}"/>
    <hyperlink ref="G333" r:id="rId1456" xr:uid="{00000000-0004-0000-0800-0000AF050000}"/>
    <hyperlink ref="V333" r:id="rId1457" xr:uid="{00000000-0004-0000-0800-0000B0050000}"/>
    <hyperlink ref="AO333" r:id="rId1458" xr:uid="{00000000-0004-0000-0800-0000B1050000}"/>
    <hyperlink ref="AP333" r:id="rId1459" xr:uid="{00000000-0004-0000-0800-0000B2050000}"/>
    <hyperlink ref="G334" r:id="rId1460" xr:uid="{00000000-0004-0000-0800-0000B3050000}"/>
    <hyperlink ref="AO334" r:id="rId1461" xr:uid="{00000000-0004-0000-0800-0000B4050000}"/>
    <hyperlink ref="AP334" r:id="rId1462" xr:uid="{00000000-0004-0000-0800-0000B5050000}"/>
    <hyperlink ref="V335" r:id="rId1463" xr:uid="{00000000-0004-0000-0800-0000B6050000}"/>
    <hyperlink ref="AO335" r:id="rId1464" xr:uid="{00000000-0004-0000-0800-0000B7050000}"/>
    <hyperlink ref="AP335" r:id="rId1465" xr:uid="{00000000-0004-0000-0800-0000B8050000}"/>
    <hyperlink ref="G336" r:id="rId1466" xr:uid="{00000000-0004-0000-0800-0000B9050000}"/>
    <hyperlink ref="V336" r:id="rId1467" xr:uid="{00000000-0004-0000-0800-0000BA050000}"/>
    <hyperlink ref="AO336" r:id="rId1468" xr:uid="{00000000-0004-0000-0800-0000BB050000}"/>
    <hyperlink ref="AP336" r:id="rId1469" xr:uid="{00000000-0004-0000-0800-0000BC050000}"/>
    <hyperlink ref="V337" r:id="rId1470" xr:uid="{00000000-0004-0000-0800-0000BD050000}"/>
    <hyperlink ref="AO337" r:id="rId1471" xr:uid="{00000000-0004-0000-0800-0000BE050000}"/>
    <hyperlink ref="AP337" r:id="rId1472" xr:uid="{00000000-0004-0000-0800-0000BF050000}"/>
    <hyperlink ref="V338" r:id="rId1473" xr:uid="{00000000-0004-0000-0800-0000C0050000}"/>
    <hyperlink ref="AO338" r:id="rId1474" xr:uid="{00000000-0004-0000-0800-0000C1050000}"/>
    <hyperlink ref="AP338" r:id="rId1475" xr:uid="{00000000-0004-0000-0800-0000C2050000}"/>
    <hyperlink ref="V339" r:id="rId1476" xr:uid="{00000000-0004-0000-0800-0000C3050000}"/>
    <hyperlink ref="AO339" r:id="rId1477" xr:uid="{00000000-0004-0000-0800-0000C4050000}"/>
    <hyperlink ref="AP339" r:id="rId1478" xr:uid="{00000000-0004-0000-0800-0000C5050000}"/>
    <hyperlink ref="AP340" r:id="rId1479" xr:uid="{00000000-0004-0000-0800-0000C6050000}"/>
    <hyperlink ref="AP341" r:id="rId1480" xr:uid="{00000000-0004-0000-0800-0000C7050000}"/>
    <hyperlink ref="G342" r:id="rId1481" xr:uid="{00000000-0004-0000-0800-0000C8050000}"/>
    <hyperlink ref="V342" r:id="rId1482" xr:uid="{00000000-0004-0000-0800-0000C9050000}"/>
    <hyperlink ref="AN342" r:id="rId1483" xr:uid="{00000000-0004-0000-0800-0000CA050000}"/>
    <hyperlink ref="AO342" r:id="rId1484" xr:uid="{00000000-0004-0000-0800-0000CB050000}"/>
    <hyperlink ref="AP342" r:id="rId1485" xr:uid="{00000000-0004-0000-0800-0000CC050000}"/>
    <hyperlink ref="G343" r:id="rId1486" xr:uid="{00000000-0004-0000-0800-0000CD050000}"/>
    <hyperlink ref="AO343" r:id="rId1487" xr:uid="{00000000-0004-0000-0800-0000CE050000}"/>
    <hyperlink ref="AP343" r:id="rId1488" xr:uid="{00000000-0004-0000-0800-0000CF050000}"/>
    <hyperlink ref="AP344" r:id="rId1489" xr:uid="{00000000-0004-0000-0800-0000D0050000}"/>
    <hyperlink ref="G345" r:id="rId1490" xr:uid="{00000000-0004-0000-0800-0000D1050000}"/>
    <hyperlink ref="V345" r:id="rId1491" xr:uid="{00000000-0004-0000-0800-0000D2050000}"/>
    <hyperlink ref="AO345" r:id="rId1492" xr:uid="{00000000-0004-0000-0800-0000D3050000}"/>
    <hyperlink ref="AP345" r:id="rId1493" xr:uid="{00000000-0004-0000-0800-0000D4050000}"/>
    <hyperlink ref="V346" r:id="rId1494" xr:uid="{00000000-0004-0000-0800-0000D5050000}"/>
    <hyperlink ref="AO346" r:id="rId1495" xr:uid="{00000000-0004-0000-0800-0000D6050000}"/>
    <hyperlink ref="AP346" r:id="rId1496" xr:uid="{00000000-0004-0000-0800-0000D7050000}"/>
    <hyperlink ref="V347" r:id="rId1497" xr:uid="{00000000-0004-0000-0800-0000D8050000}"/>
    <hyperlink ref="AO347" r:id="rId1498" xr:uid="{00000000-0004-0000-0800-0000D9050000}"/>
    <hyperlink ref="AP347" r:id="rId1499" xr:uid="{00000000-0004-0000-0800-0000DA050000}"/>
    <hyperlink ref="V348" r:id="rId1500" xr:uid="{00000000-0004-0000-0800-0000DB050000}"/>
    <hyperlink ref="AO348" r:id="rId1501" xr:uid="{00000000-0004-0000-0800-0000DC050000}"/>
    <hyperlink ref="AP348" r:id="rId1502" xr:uid="{00000000-0004-0000-0800-0000DD050000}"/>
    <hyperlink ref="G349" r:id="rId1503" xr:uid="{00000000-0004-0000-0800-0000DE050000}"/>
    <hyperlink ref="V349" r:id="rId1504" xr:uid="{00000000-0004-0000-0800-0000DF050000}"/>
    <hyperlink ref="AO349" r:id="rId1505" xr:uid="{00000000-0004-0000-0800-0000E0050000}"/>
    <hyperlink ref="AP349" r:id="rId1506" xr:uid="{00000000-0004-0000-0800-0000E1050000}"/>
    <hyperlink ref="V350" r:id="rId1507" xr:uid="{00000000-0004-0000-0800-0000E2050000}"/>
    <hyperlink ref="AO350" r:id="rId1508" xr:uid="{00000000-0004-0000-0800-0000E3050000}"/>
    <hyperlink ref="AP350" r:id="rId1509" xr:uid="{00000000-0004-0000-0800-0000E4050000}"/>
    <hyperlink ref="G351" r:id="rId1510" xr:uid="{00000000-0004-0000-0800-0000E5050000}"/>
    <hyperlink ref="AO351" r:id="rId1511" xr:uid="{00000000-0004-0000-0800-0000E6050000}"/>
    <hyperlink ref="AP351" r:id="rId1512" xr:uid="{00000000-0004-0000-0800-0000E7050000}"/>
    <hyperlink ref="AO352" r:id="rId1513" xr:uid="{00000000-0004-0000-0800-0000E8050000}"/>
    <hyperlink ref="AP352" r:id="rId1514" xr:uid="{00000000-0004-0000-0800-0000E9050000}"/>
    <hyperlink ref="AO353" r:id="rId1515" xr:uid="{00000000-0004-0000-0800-0000EA050000}"/>
    <hyperlink ref="AP353" r:id="rId1516" xr:uid="{00000000-0004-0000-0800-0000EB050000}"/>
    <hyperlink ref="AO354" r:id="rId1517" xr:uid="{00000000-0004-0000-0800-0000EC050000}"/>
    <hyperlink ref="AP354" r:id="rId1518" xr:uid="{00000000-0004-0000-0800-0000ED050000}"/>
    <hyperlink ref="G355" r:id="rId1519" xr:uid="{00000000-0004-0000-0800-0000EE050000}"/>
    <hyperlink ref="AO355" r:id="rId1520" xr:uid="{00000000-0004-0000-0800-0000EF050000}"/>
    <hyperlink ref="AP355" r:id="rId1521" xr:uid="{00000000-0004-0000-0800-0000F0050000}"/>
    <hyperlink ref="AO356" r:id="rId1522" xr:uid="{00000000-0004-0000-0800-0000F1050000}"/>
    <hyperlink ref="AP356" r:id="rId1523" xr:uid="{00000000-0004-0000-0800-0000F2050000}"/>
    <hyperlink ref="G357" r:id="rId1524" xr:uid="{00000000-0004-0000-0800-0000F3050000}"/>
    <hyperlink ref="AO357" r:id="rId1525" xr:uid="{00000000-0004-0000-0800-0000F4050000}"/>
    <hyperlink ref="AP357" r:id="rId1526" xr:uid="{00000000-0004-0000-0800-0000F5050000}"/>
    <hyperlink ref="G358" r:id="rId1527" xr:uid="{00000000-0004-0000-0800-0000F6050000}"/>
    <hyperlink ref="V358" r:id="rId1528" xr:uid="{00000000-0004-0000-0800-0000F7050000}"/>
    <hyperlink ref="AO358" r:id="rId1529" xr:uid="{00000000-0004-0000-0800-0000F8050000}"/>
    <hyperlink ref="AP358" r:id="rId1530" xr:uid="{00000000-0004-0000-0800-0000F9050000}"/>
    <hyperlink ref="V359" r:id="rId1531" xr:uid="{00000000-0004-0000-0800-0000FA050000}"/>
    <hyperlink ref="AO359" r:id="rId1532" xr:uid="{00000000-0004-0000-0800-0000FB050000}"/>
    <hyperlink ref="AP359" r:id="rId1533" xr:uid="{00000000-0004-0000-0800-0000FC050000}"/>
    <hyperlink ref="G360" r:id="rId1534" xr:uid="{00000000-0004-0000-0800-0000FD050000}"/>
    <hyperlink ref="V360" r:id="rId1535" xr:uid="{00000000-0004-0000-0800-0000FE050000}"/>
    <hyperlink ref="AO360" r:id="rId1536" xr:uid="{00000000-0004-0000-0800-0000FF050000}"/>
    <hyperlink ref="AP360" r:id="rId1537" xr:uid="{00000000-0004-0000-0800-000000060000}"/>
    <hyperlink ref="V361" r:id="rId1538" xr:uid="{00000000-0004-0000-0800-000001060000}"/>
    <hyperlink ref="AO361" r:id="rId1539" xr:uid="{00000000-0004-0000-0800-000002060000}"/>
    <hyperlink ref="AP361" r:id="rId1540" xr:uid="{00000000-0004-0000-0800-000003060000}"/>
    <hyperlink ref="G362" r:id="rId1541" xr:uid="{00000000-0004-0000-0800-000004060000}"/>
    <hyperlink ref="V362" r:id="rId1542" xr:uid="{00000000-0004-0000-0800-000005060000}"/>
    <hyperlink ref="AO362" r:id="rId1543" xr:uid="{00000000-0004-0000-0800-000006060000}"/>
    <hyperlink ref="AP362" r:id="rId1544" xr:uid="{00000000-0004-0000-0800-000007060000}"/>
    <hyperlink ref="G363" r:id="rId1545" xr:uid="{00000000-0004-0000-0800-000008060000}"/>
    <hyperlink ref="AN363" r:id="rId1546" xr:uid="{00000000-0004-0000-0800-000009060000}"/>
    <hyperlink ref="AO363" r:id="rId1547" xr:uid="{00000000-0004-0000-0800-00000A060000}"/>
    <hyperlink ref="AP363" r:id="rId1548" xr:uid="{00000000-0004-0000-0800-00000B060000}"/>
    <hyperlink ref="AP364" r:id="rId1549" xr:uid="{00000000-0004-0000-0800-00000C060000}"/>
    <hyperlink ref="G365" r:id="rId1550" xr:uid="{00000000-0004-0000-0800-00000D060000}"/>
    <hyperlink ref="AP365" r:id="rId1551" xr:uid="{00000000-0004-0000-0800-00000E060000}"/>
    <hyperlink ref="G366" r:id="rId1552" xr:uid="{00000000-0004-0000-0800-00000F060000}"/>
    <hyperlink ref="AP366" r:id="rId1553" xr:uid="{00000000-0004-0000-0800-000010060000}"/>
    <hyperlink ref="G367" r:id="rId1554" xr:uid="{00000000-0004-0000-0800-000011060000}"/>
    <hyperlink ref="AP367" r:id="rId1555" xr:uid="{00000000-0004-0000-0800-000012060000}"/>
    <hyperlink ref="G368" r:id="rId1556" xr:uid="{00000000-0004-0000-0800-000013060000}"/>
    <hyperlink ref="AP368" r:id="rId1557" xr:uid="{00000000-0004-0000-0800-000014060000}"/>
    <hyperlink ref="G369" r:id="rId1558" xr:uid="{00000000-0004-0000-0800-000015060000}"/>
    <hyperlink ref="AP369" r:id="rId1559" xr:uid="{00000000-0004-0000-0800-000016060000}"/>
    <hyperlink ref="G370" r:id="rId1560" xr:uid="{00000000-0004-0000-0800-000017060000}"/>
    <hyperlink ref="AP370" r:id="rId1561" xr:uid="{00000000-0004-0000-0800-000018060000}"/>
    <hyperlink ref="G371" r:id="rId1562" xr:uid="{00000000-0004-0000-0800-000019060000}"/>
    <hyperlink ref="AP371" r:id="rId1563" xr:uid="{00000000-0004-0000-0800-00001A060000}"/>
    <hyperlink ref="G372" r:id="rId1564" xr:uid="{00000000-0004-0000-0800-00001B060000}"/>
    <hyperlink ref="AP372" r:id="rId1565" xr:uid="{00000000-0004-0000-0800-00001C060000}"/>
    <hyperlink ref="G373" r:id="rId1566" xr:uid="{00000000-0004-0000-0800-00001D060000}"/>
    <hyperlink ref="AP373" r:id="rId1567" xr:uid="{00000000-0004-0000-0800-00001E060000}"/>
    <hyperlink ref="G374" r:id="rId1568" xr:uid="{00000000-0004-0000-0800-00001F060000}"/>
    <hyperlink ref="AP374" r:id="rId1569" xr:uid="{00000000-0004-0000-0800-000020060000}"/>
    <hyperlink ref="G375" r:id="rId1570" xr:uid="{00000000-0004-0000-0800-000021060000}"/>
    <hyperlink ref="AP375" r:id="rId1571" xr:uid="{00000000-0004-0000-0800-000022060000}"/>
    <hyperlink ref="G376" r:id="rId1572" xr:uid="{00000000-0004-0000-0800-000023060000}"/>
    <hyperlink ref="AP376" r:id="rId1573" xr:uid="{00000000-0004-0000-0800-000024060000}"/>
    <hyperlink ref="G377" r:id="rId1574" xr:uid="{00000000-0004-0000-0800-000025060000}"/>
    <hyperlink ref="AP377" r:id="rId1575" xr:uid="{00000000-0004-0000-0800-000026060000}"/>
    <hyperlink ref="G378" r:id="rId1576" xr:uid="{00000000-0004-0000-0800-000027060000}"/>
    <hyperlink ref="AP378" r:id="rId1577" xr:uid="{00000000-0004-0000-0800-000028060000}"/>
    <hyperlink ref="G379" r:id="rId1578" xr:uid="{00000000-0004-0000-0800-000029060000}"/>
    <hyperlink ref="AP379" r:id="rId1579" xr:uid="{00000000-0004-0000-0800-00002A060000}"/>
    <hyperlink ref="G380" r:id="rId1580" xr:uid="{00000000-0004-0000-0800-00002B060000}"/>
    <hyperlink ref="AP380" r:id="rId1581" xr:uid="{00000000-0004-0000-0800-00002C060000}"/>
    <hyperlink ref="G381" r:id="rId1582" xr:uid="{00000000-0004-0000-0800-00002D060000}"/>
    <hyperlink ref="AP381" r:id="rId1583" xr:uid="{00000000-0004-0000-0800-00002E060000}"/>
    <hyperlink ref="G382" r:id="rId1584" xr:uid="{00000000-0004-0000-0800-00002F060000}"/>
    <hyperlink ref="AP382" r:id="rId1585" xr:uid="{00000000-0004-0000-0800-000030060000}"/>
    <hyperlink ref="G383" r:id="rId1586" xr:uid="{00000000-0004-0000-0800-000031060000}"/>
    <hyperlink ref="AP383" r:id="rId1587" xr:uid="{00000000-0004-0000-0800-000032060000}"/>
    <hyperlink ref="G384" r:id="rId1588" xr:uid="{00000000-0004-0000-0800-000033060000}"/>
    <hyperlink ref="AP384" r:id="rId1589" xr:uid="{00000000-0004-0000-0800-000034060000}"/>
    <hyperlink ref="G385" r:id="rId1590" xr:uid="{00000000-0004-0000-0800-000035060000}"/>
    <hyperlink ref="AP385" r:id="rId1591" xr:uid="{00000000-0004-0000-0800-000036060000}"/>
    <hyperlink ref="G386" r:id="rId1592" xr:uid="{00000000-0004-0000-0800-000037060000}"/>
    <hyperlink ref="AP386" r:id="rId1593" xr:uid="{00000000-0004-0000-0800-000038060000}"/>
    <hyperlink ref="G387" r:id="rId1594" xr:uid="{00000000-0004-0000-0800-000039060000}"/>
    <hyperlink ref="AP387" r:id="rId1595" xr:uid="{00000000-0004-0000-0800-00003A060000}"/>
    <hyperlink ref="G388" r:id="rId1596" xr:uid="{00000000-0004-0000-0800-00003B060000}"/>
    <hyperlink ref="AP388" r:id="rId1597" xr:uid="{00000000-0004-0000-0800-00003C060000}"/>
    <hyperlink ref="G389" r:id="rId1598" xr:uid="{00000000-0004-0000-0800-00003D060000}"/>
    <hyperlink ref="AP389" r:id="rId1599" xr:uid="{00000000-0004-0000-0800-00003E060000}"/>
    <hyperlink ref="G390" r:id="rId1600" xr:uid="{00000000-0004-0000-0800-00003F060000}"/>
    <hyperlink ref="AP390" r:id="rId1601" xr:uid="{00000000-0004-0000-0800-000040060000}"/>
    <hyperlink ref="G391" r:id="rId1602" xr:uid="{00000000-0004-0000-0800-000041060000}"/>
    <hyperlink ref="AP391" r:id="rId1603" xr:uid="{00000000-0004-0000-0800-000042060000}"/>
    <hyperlink ref="G392" r:id="rId1604" xr:uid="{00000000-0004-0000-0800-000043060000}"/>
    <hyperlink ref="AP392" r:id="rId1605" xr:uid="{00000000-0004-0000-0800-000044060000}"/>
    <hyperlink ref="G393" r:id="rId1606" xr:uid="{00000000-0004-0000-0800-000045060000}"/>
    <hyperlink ref="AP393" r:id="rId1607" xr:uid="{00000000-0004-0000-0800-000046060000}"/>
    <hyperlink ref="G394" r:id="rId1608" xr:uid="{00000000-0004-0000-0800-000047060000}"/>
    <hyperlink ref="AP394" r:id="rId1609" xr:uid="{00000000-0004-0000-0800-000048060000}"/>
    <hyperlink ref="G395" r:id="rId1610" xr:uid="{00000000-0004-0000-0800-000049060000}"/>
    <hyperlink ref="AP395" r:id="rId1611" xr:uid="{00000000-0004-0000-0800-00004A060000}"/>
    <hyperlink ref="G396" r:id="rId1612" xr:uid="{00000000-0004-0000-0800-00004B060000}"/>
    <hyperlink ref="AP396" r:id="rId1613" xr:uid="{00000000-0004-0000-0800-00004C060000}"/>
    <hyperlink ref="G397" r:id="rId1614" xr:uid="{00000000-0004-0000-0800-00004D060000}"/>
    <hyperlink ref="AP397" r:id="rId1615" xr:uid="{00000000-0004-0000-0800-00004E060000}"/>
    <hyperlink ref="G398" r:id="rId1616" xr:uid="{00000000-0004-0000-0800-00004F060000}"/>
    <hyperlink ref="AP398" r:id="rId1617" xr:uid="{00000000-0004-0000-0800-000050060000}"/>
    <hyperlink ref="G399" r:id="rId1618" xr:uid="{00000000-0004-0000-0800-000051060000}"/>
    <hyperlink ref="AP399" r:id="rId1619" xr:uid="{00000000-0004-0000-0800-000052060000}"/>
    <hyperlink ref="G400" r:id="rId1620" xr:uid="{00000000-0004-0000-0800-000053060000}"/>
    <hyperlink ref="AP400" r:id="rId1621" xr:uid="{00000000-0004-0000-0800-000054060000}"/>
    <hyperlink ref="G401" r:id="rId1622" xr:uid="{00000000-0004-0000-0800-000055060000}"/>
    <hyperlink ref="AP401" r:id="rId1623" xr:uid="{00000000-0004-0000-0800-000056060000}"/>
    <hyperlink ref="G402" r:id="rId1624" xr:uid="{00000000-0004-0000-0800-000057060000}"/>
    <hyperlink ref="AP402" r:id="rId1625" xr:uid="{00000000-0004-0000-0800-000058060000}"/>
    <hyperlink ref="G403" r:id="rId1626" xr:uid="{00000000-0004-0000-0800-000059060000}"/>
    <hyperlink ref="AO403" r:id="rId1627" xr:uid="{00000000-0004-0000-0800-00005A060000}"/>
    <hyperlink ref="AP403" r:id="rId1628" xr:uid="{00000000-0004-0000-0800-00005B060000}"/>
    <hyperlink ref="V404" r:id="rId1629" xr:uid="{00000000-0004-0000-0800-00005C060000}"/>
    <hyperlink ref="AO404" r:id="rId1630" xr:uid="{00000000-0004-0000-0800-00005D060000}"/>
    <hyperlink ref="AP404" r:id="rId1631" xr:uid="{00000000-0004-0000-0800-00005E060000}"/>
    <hyperlink ref="V405" r:id="rId1632" xr:uid="{00000000-0004-0000-0800-00005F060000}"/>
    <hyperlink ref="AO405" r:id="rId1633" xr:uid="{00000000-0004-0000-0800-000060060000}"/>
    <hyperlink ref="AP405" r:id="rId1634" xr:uid="{00000000-0004-0000-0800-000061060000}"/>
    <hyperlink ref="V406" r:id="rId1635" xr:uid="{00000000-0004-0000-0800-000062060000}"/>
    <hyperlink ref="AO406" r:id="rId1636" xr:uid="{00000000-0004-0000-0800-000063060000}"/>
    <hyperlink ref="AP406" r:id="rId1637" xr:uid="{00000000-0004-0000-0800-000064060000}"/>
    <hyperlink ref="G407" r:id="rId1638" xr:uid="{00000000-0004-0000-0800-000065060000}"/>
    <hyperlink ref="H407" r:id="rId1639" xr:uid="{00000000-0004-0000-0800-000066060000}"/>
    <hyperlink ref="V407" r:id="rId1640" xr:uid="{00000000-0004-0000-0800-000067060000}"/>
    <hyperlink ref="AO407" r:id="rId1641" xr:uid="{00000000-0004-0000-0800-000068060000}"/>
    <hyperlink ref="AP407" r:id="rId1642" xr:uid="{00000000-0004-0000-0800-000069060000}"/>
    <hyperlink ref="V408" r:id="rId1643" xr:uid="{00000000-0004-0000-0800-00006A060000}"/>
    <hyperlink ref="AO408" r:id="rId1644" xr:uid="{00000000-0004-0000-0800-00006B060000}"/>
    <hyperlink ref="AP408" r:id="rId1645" xr:uid="{00000000-0004-0000-0800-00006C060000}"/>
    <hyperlink ref="G409" r:id="rId1646" xr:uid="{00000000-0004-0000-0800-00006D060000}"/>
    <hyperlink ref="H409" r:id="rId1647" xr:uid="{00000000-0004-0000-0800-00006E060000}"/>
    <hyperlink ref="V409" r:id="rId1648" xr:uid="{00000000-0004-0000-0800-00006F060000}"/>
    <hyperlink ref="AO409" r:id="rId1649" xr:uid="{00000000-0004-0000-0800-000070060000}"/>
    <hyperlink ref="AP409" r:id="rId1650" xr:uid="{00000000-0004-0000-0800-000071060000}"/>
    <hyperlink ref="G410" r:id="rId1651" xr:uid="{00000000-0004-0000-0800-000072060000}"/>
    <hyperlink ref="H410" r:id="rId1652" xr:uid="{00000000-0004-0000-0800-000073060000}"/>
    <hyperlink ref="V410" r:id="rId1653" xr:uid="{00000000-0004-0000-0800-000074060000}"/>
    <hyperlink ref="AO410" r:id="rId1654" xr:uid="{00000000-0004-0000-0800-000075060000}"/>
    <hyperlink ref="AP410" r:id="rId1655" xr:uid="{00000000-0004-0000-0800-000076060000}"/>
    <hyperlink ref="V411" r:id="rId1656" xr:uid="{00000000-0004-0000-0800-000077060000}"/>
    <hyperlink ref="AO411" r:id="rId1657" xr:uid="{00000000-0004-0000-0800-000078060000}"/>
    <hyperlink ref="AP411" r:id="rId1658" xr:uid="{00000000-0004-0000-0800-000079060000}"/>
    <hyperlink ref="G412" r:id="rId1659" xr:uid="{00000000-0004-0000-0800-00007A060000}"/>
    <hyperlink ref="H412" r:id="rId1660" xr:uid="{00000000-0004-0000-0800-00007B060000}"/>
    <hyperlink ref="V412" r:id="rId1661" xr:uid="{00000000-0004-0000-0800-00007C060000}"/>
    <hyperlink ref="AO412" r:id="rId1662" xr:uid="{00000000-0004-0000-0800-00007D060000}"/>
    <hyperlink ref="AP412" r:id="rId1663" xr:uid="{00000000-0004-0000-0800-00007E060000}"/>
    <hyperlink ref="AP413" r:id="rId1664" xr:uid="{00000000-0004-0000-0800-00007F060000}"/>
    <hyperlink ref="V414" r:id="rId1665" xr:uid="{00000000-0004-0000-0800-000080060000}"/>
    <hyperlink ref="AO414" r:id="rId1666" xr:uid="{00000000-0004-0000-0800-000081060000}"/>
    <hyperlink ref="AP414" r:id="rId1667" xr:uid="{00000000-0004-0000-0800-000082060000}"/>
    <hyperlink ref="V415" r:id="rId1668" xr:uid="{00000000-0004-0000-0800-000083060000}"/>
    <hyperlink ref="AO415" r:id="rId1669" xr:uid="{00000000-0004-0000-0800-000084060000}"/>
    <hyperlink ref="AP415" r:id="rId1670" xr:uid="{00000000-0004-0000-0800-000085060000}"/>
    <hyperlink ref="AP416" r:id="rId1671" xr:uid="{00000000-0004-0000-0800-000086060000}"/>
    <hyperlink ref="V417" r:id="rId1672" xr:uid="{00000000-0004-0000-0800-000087060000}"/>
    <hyperlink ref="AO417" r:id="rId1673" xr:uid="{00000000-0004-0000-0800-000088060000}"/>
    <hyperlink ref="AP417" r:id="rId1674" xr:uid="{00000000-0004-0000-0800-000089060000}"/>
    <hyperlink ref="V418" r:id="rId1675" xr:uid="{00000000-0004-0000-0800-00008A060000}"/>
    <hyperlink ref="AO418" r:id="rId1676" xr:uid="{00000000-0004-0000-0800-00008B060000}"/>
    <hyperlink ref="AP418" r:id="rId1677" xr:uid="{00000000-0004-0000-0800-00008C060000}"/>
    <hyperlink ref="V419" r:id="rId1678" xr:uid="{00000000-0004-0000-0800-00008D060000}"/>
    <hyperlink ref="AO419" r:id="rId1679" xr:uid="{00000000-0004-0000-0800-00008E060000}"/>
    <hyperlink ref="AP419" r:id="rId1680" xr:uid="{00000000-0004-0000-0800-00008F060000}"/>
    <hyperlink ref="H420" r:id="rId1681" xr:uid="{00000000-0004-0000-0800-000090060000}"/>
    <hyperlink ref="V420" r:id="rId1682" xr:uid="{00000000-0004-0000-0800-000091060000}"/>
    <hyperlink ref="AO420" r:id="rId1683" xr:uid="{00000000-0004-0000-0800-000092060000}"/>
    <hyperlink ref="AP420" r:id="rId1684" xr:uid="{00000000-0004-0000-0800-000093060000}"/>
    <hyperlink ref="G421" r:id="rId1685" xr:uid="{00000000-0004-0000-0800-000094060000}"/>
    <hyperlink ref="H421" r:id="rId1686" xr:uid="{00000000-0004-0000-0800-000095060000}"/>
    <hyperlink ref="V421" r:id="rId1687" xr:uid="{00000000-0004-0000-0800-000096060000}"/>
    <hyperlink ref="AO421" r:id="rId1688" xr:uid="{00000000-0004-0000-0800-000097060000}"/>
    <hyperlink ref="AP421" r:id="rId1689" xr:uid="{00000000-0004-0000-0800-000098060000}"/>
    <hyperlink ref="V422" r:id="rId1690" xr:uid="{00000000-0004-0000-0800-000099060000}"/>
    <hyperlink ref="AO422" r:id="rId1691" xr:uid="{00000000-0004-0000-0800-00009A060000}"/>
    <hyperlink ref="AP422" r:id="rId1692" xr:uid="{00000000-0004-0000-0800-00009B060000}"/>
    <hyperlink ref="G423" r:id="rId1693" xr:uid="{00000000-0004-0000-0800-00009C060000}"/>
    <hyperlink ref="H423" r:id="rId1694" xr:uid="{00000000-0004-0000-0800-00009D060000}"/>
    <hyperlink ref="V423" r:id="rId1695" xr:uid="{00000000-0004-0000-0800-00009E060000}"/>
    <hyperlink ref="AO423" r:id="rId1696" xr:uid="{00000000-0004-0000-0800-00009F060000}"/>
    <hyperlink ref="AP423" r:id="rId1697" xr:uid="{00000000-0004-0000-0800-0000A0060000}"/>
    <hyperlink ref="V424" r:id="rId1698" xr:uid="{00000000-0004-0000-0800-0000A1060000}"/>
    <hyperlink ref="AO424" r:id="rId1699" xr:uid="{00000000-0004-0000-0800-0000A2060000}"/>
    <hyperlink ref="AP424" r:id="rId1700" xr:uid="{00000000-0004-0000-0800-0000A3060000}"/>
    <hyperlink ref="V425" r:id="rId1701" xr:uid="{00000000-0004-0000-0800-0000A4060000}"/>
    <hyperlink ref="AO425" r:id="rId1702" xr:uid="{00000000-0004-0000-0800-0000A5060000}"/>
    <hyperlink ref="AP425" r:id="rId1703" xr:uid="{00000000-0004-0000-0800-0000A6060000}"/>
    <hyperlink ref="G426" r:id="rId1704" xr:uid="{00000000-0004-0000-0800-0000A7060000}"/>
    <hyperlink ref="H426" r:id="rId1705" xr:uid="{00000000-0004-0000-0800-0000A8060000}"/>
    <hyperlink ref="V426" r:id="rId1706" xr:uid="{00000000-0004-0000-0800-0000A9060000}"/>
    <hyperlink ref="AO426" r:id="rId1707" xr:uid="{00000000-0004-0000-0800-0000AA060000}"/>
    <hyperlink ref="AP426" r:id="rId1708" xr:uid="{00000000-0004-0000-0800-0000AB060000}"/>
    <hyperlink ref="G427" r:id="rId1709" xr:uid="{00000000-0004-0000-0800-0000AC060000}"/>
    <hyperlink ref="H427" r:id="rId1710" xr:uid="{00000000-0004-0000-0800-0000AD060000}"/>
    <hyperlink ref="V427" r:id="rId1711" xr:uid="{00000000-0004-0000-0800-0000AE060000}"/>
    <hyperlink ref="AO427" r:id="rId1712" xr:uid="{00000000-0004-0000-0800-0000AF060000}"/>
    <hyperlink ref="AP427" r:id="rId1713" xr:uid="{00000000-0004-0000-0800-0000B0060000}"/>
    <hyperlink ref="V428" r:id="rId1714" xr:uid="{00000000-0004-0000-0800-0000B1060000}"/>
    <hyperlink ref="AO428" r:id="rId1715" xr:uid="{00000000-0004-0000-0800-0000B2060000}"/>
    <hyperlink ref="AP428" r:id="rId1716" xr:uid="{00000000-0004-0000-0800-0000B3060000}"/>
    <hyperlink ref="V429" r:id="rId1717" xr:uid="{00000000-0004-0000-0800-0000B4060000}"/>
    <hyperlink ref="AO429" r:id="rId1718" xr:uid="{00000000-0004-0000-0800-0000B5060000}"/>
    <hyperlink ref="AP429" r:id="rId1719" xr:uid="{00000000-0004-0000-0800-0000B6060000}"/>
    <hyperlink ref="V430" r:id="rId1720" xr:uid="{00000000-0004-0000-0800-0000B7060000}"/>
    <hyperlink ref="AO430" r:id="rId1721" xr:uid="{00000000-0004-0000-0800-0000B8060000}"/>
    <hyperlink ref="AP430" r:id="rId1722" xr:uid="{00000000-0004-0000-0800-0000B9060000}"/>
    <hyperlink ref="V431" r:id="rId1723" xr:uid="{00000000-0004-0000-0800-0000BA060000}"/>
    <hyperlink ref="AO431" r:id="rId1724" xr:uid="{00000000-0004-0000-0800-0000BB060000}"/>
    <hyperlink ref="AP431" r:id="rId1725" xr:uid="{00000000-0004-0000-0800-0000BC060000}"/>
    <hyperlink ref="V432" r:id="rId1726" xr:uid="{00000000-0004-0000-0800-0000BD060000}"/>
    <hyperlink ref="AO432" r:id="rId1727" xr:uid="{00000000-0004-0000-0800-0000BE060000}"/>
    <hyperlink ref="AP432" r:id="rId1728" xr:uid="{00000000-0004-0000-0800-0000BF060000}"/>
    <hyperlink ref="G433" r:id="rId1729" xr:uid="{00000000-0004-0000-0800-0000C0060000}"/>
    <hyperlink ref="AA433" r:id="rId1730" xr:uid="{00000000-0004-0000-0800-0000C1060000}"/>
    <hyperlink ref="AN433" r:id="rId1731" xr:uid="{00000000-0004-0000-0800-0000C2060000}"/>
    <hyperlink ref="AO433" r:id="rId1732" xr:uid="{00000000-0004-0000-0800-0000C3060000}"/>
    <hyperlink ref="AP433" r:id="rId1733" xr:uid="{00000000-0004-0000-0800-0000C4060000}"/>
    <hyperlink ref="V434" r:id="rId1734" xr:uid="{00000000-0004-0000-0800-0000C5060000}"/>
    <hyperlink ref="AO434" r:id="rId1735" xr:uid="{00000000-0004-0000-0800-0000C6060000}"/>
    <hyperlink ref="AP434" r:id="rId1736" xr:uid="{00000000-0004-0000-0800-0000C7060000}"/>
    <hyperlink ref="V435" r:id="rId1737" xr:uid="{00000000-0004-0000-0800-0000C8060000}"/>
    <hyperlink ref="AO435" r:id="rId1738" xr:uid="{00000000-0004-0000-0800-0000C9060000}"/>
    <hyperlink ref="AP435" r:id="rId1739" xr:uid="{00000000-0004-0000-0800-0000CA060000}"/>
    <hyperlink ref="G436" r:id="rId1740" xr:uid="{00000000-0004-0000-0800-0000CB060000}"/>
    <hyperlink ref="H436" r:id="rId1741" xr:uid="{00000000-0004-0000-0800-0000CC060000}"/>
    <hyperlink ref="V436" r:id="rId1742" xr:uid="{00000000-0004-0000-0800-0000CD060000}"/>
    <hyperlink ref="AO436" r:id="rId1743" xr:uid="{00000000-0004-0000-0800-0000CE060000}"/>
    <hyperlink ref="AP436" r:id="rId1744" xr:uid="{00000000-0004-0000-0800-0000CF060000}"/>
    <hyperlink ref="V437" r:id="rId1745" xr:uid="{00000000-0004-0000-0800-0000D0060000}"/>
    <hyperlink ref="AO437" r:id="rId1746" xr:uid="{00000000-0004-0000-0800-0000D1060000}"/>
    <hyperlink ref="AP437" r:id="rId1747" xr:uid="{00000000-0004-0000-0800-0000D2060000}"/>
    <hyperlink ref="V438" r:id="rId1748" xr:uid="{00000000-0004-0000-0800-0000D3060000}"/>
    <hyperlink ref="AO438" r:id="rId1749" xr:uid="{00000000-0004-0000-0800-0000D4060000}"/>
    <hyperlink ref="AP438" r:id="rId1750" xr:uid="{00000000-0004-0000-0800-0000D5060000}"/>
    <hyperlink ref="G439" r:id="rId1751" xr:uid="{00000000-0004-0000-0800-0000D6060000}"/>
    <hyperlink ref="V439" r:id="rId1752" xr:uid="{00000000-0004-0000-0800-0000D7060000}"/>
    <hyperlink ref="AN439" r:id="rId1753" xr:uid="{00000000-0004-0000-0800-0000D8060000}"/>
    <hyperlink ref="AO439" r:id="rId1754" xr:uid="{00000000-0004-0000-0800-0000D9060000}"/>
    <hyperlink ref="AP439" r:id="rId1755" xr:uid="{00000000-0004-0000-0800-0000DA060000}"/>
    <hyperlink ref="O440" r:id="rId1756" xr:uid="{00000000-0004-0000-0800-0000DB060000}"/>
    <hyperlink ref="V440" r:id="rId1757" xr:uid="{00000000-0004-0000-0800-0000DC060000}"/>
    <hyperlink ref="AO440" r:id="rId1758" xr:uid="{00000000-0004-0000-0800-0000DD060000}"/>
    <hyperlink ref="AP440" r:id="rId1759" xr:uid="{00000000-0004-0000-0800-0000DE060000}"/>
    <hyperlink ref="G441" r:id="rId1760" xr:uid="{00000000-0004-0000-0800-0000DF060000}"/>
    <hyperlink ref="O441" r:id="rId1761" xr:uid="{00000000-0004-0000-0800-0000E0060000}"/>
    <hyperlink ref="AO441" r:id="rId1762" xr:uid="{00000000-0004-0000-0800-0000E1060000}"/>
    <hyperlink ref="AP441" r:id="rId1763" xr:uid="{00000000-0004-0000-0800-0000E2060000}"/>
    <hyperlink ref="G442" r:id="rId1764" xr:uid="{00000000-0004-0000-0800-0000E3060000}"/>
    <hyperlink ref="O442" r:id="rId1765" location="!/search/drinking-water" xr:uid="{00000000-0004-0000-0800-0000E4060000}"/>
    <hyperlink ref="AA442" r:id="rId1766" xr:uid="{00000000-0004-0000-0800-0000E5060000}"/>
    <hyperlink ref="AN442" r:id="rId1767" xr:uid="{00000000-0004-0000-0800-0000E6060000}"/>
    <hyperlink ref="AO442" r:id="rId1768" xr:uid="{00000000-0004-0000-0800-0000E7060000}"/>
    <hyperlink ref="AP442" r:id="rId1769" xr:uid="{00000000-0004-0000-0800-0000E8060000}"/>
    <hyperlink ref="G443" r:id="rId1770" xr:uid="{00000000-0004-0000-0800-0000E9060000}"/>
    <hyperlink ref="O443" r:id="rId1771" location="!/search/drinking-water" xr:uid="{00000000-0004-0000-0800-0000EA060000}"/>
    <hyperlink ref="V443" r:id="rId1772" xr:uid="{00000000-0004-0000-0800-0000EB060000}"/>
    <hyperlink ref="AO443" r:id="rId1773" xr:uid="{00000000-0004-0000-0800-0000EC060000}"/>
    <hyperlink ref="AP443" r:id="rId1774" xr:uid="{00000000-0004-0000-0800-0000ED060000}"/>
    <hyperlink ref="G444" r:id="rId1775" xr:uid="{00000000-0004-0000-0800-0000EE060000}"/>
    <hyperlink ref="O444" r:id="rId1776" xr:uid="{00000000-0004-0000-0800-0000EF060000}"/>
    <hyperlink ref="V444" r:id="rId1777" xr:uid="{00000000-0004-0000-0800-0000F0060000}"/>
    <hyperlink ref="AO444" r:id="rId1778" xr:uid="{00000000-0004-0000-0800-0000F1060000}"/>
    <hyperlink ref="AP444" r:id="rId1779" xr:uid="{00000000-0004-0000-0800-0000F2060000}"/>
    <hyperlink ref="G445" r:id="rId1780" xr:uid="{00000000-0004-0000-0800-0000F3060000}"/>
    <hyperlink ref="V445" r:id="rId1781" xr:uid="{00000000-0004-0000-0800-0000F4060000}"/>
    <hyperlink ref="AO445" r:id="rId1782" xr:uid="{00000000-0004-0000-0800-0000F5060000}"/>
    <hyperlink ref="AP445" r:id="rId1783" xr:uid="{00000000-0004-0000-0800-0000F6060000}"/>
    <hyperlink ref="G446" r:id="rId1784" xr:uid="{00000000-0004-0000-0800-0000F7060000}"/>
    <hyperlink ref="O446" r:id="rId1785" location="!/search/drinking-water" xr:uid="{00000000-0004-0000-0800-0000F8060000}"/>
    <hyperlink ref="V446" r:id="rId1786" xr:uid="{00000000-0004-0000-0800-0000F9060000}"/>
    <hyperlink ref="AN446" r:id="rId1787" xr:uid="{00000000-0004-0000-0800-0000FA060000}"/>
    <hyperlink ref="AO446" r:id="rId1788" xr:uid="{00000000-0004-0000-0800-0000FB060000}"/>
    <hyperlink ref="AP446" r:id="rId1789" xr:uid="{00000000-0004-0000-0800-0000FC060000}"/>
    <hyperlink ref="G447" r:id="rId1790" xr:uid="{00000000-0004-0000-0800-0000FD060000}"/>
    <hyperlink ref="O447" r:id="rId1791" location="!/search/drinking-water" xr:uid="{00000000-0004-0000-0800-0000FE060000}"/>
    <hyperlink ref="V447" r:id="rId1792" xr:uid="{00000000-0004-0000-0800-0000FF060000}"/>
    <hyperlink ref="AO447" r:id="rId1793" xr:uid="{00000000-0004-0000-0800-000000070000}"/>
    <hyperlink ref="AP447" r:id="rId1794" xr:uid="{00000000-0004-0000-0800-000001070000}"/>
    <hyperlink ref="G448" r:id="rId1795" xr:uid="{00000000-0004-0000-0800-000002070000}"/>
    <hyperlink ref="O448" r:id="rId1796" location="!/search/drinking-water" xr:uid="{00000000-0004-0000-0800-000003070000}"/>
    <hyperlink ref="V448" r:id="rId1797" xr:uid="{00000000-0004-0000-0800-000004070000}"/>
    <hyperlink ref="AN448" r:id="rId1798" xr:uid="{00000000-0004-0000-0800-000005070000}"/>
    <hyperlink ref="AO448" r:id="rId1799" xr:uid="{00000000-0004-0000-0800-000006070000}"/>
    <hyperlink ref="AP448" r:id="rId1800" xr:uid="{00000000-0004-0000-0800-000007070000}"/>
    <hyperlink ref="G449" r:id="rId1801" xr:uid="{00000000-0004-0000-0800-000008070000}"/>
    <hyperlink ref="V449" r:id="rId1802" xr:uid="{00000000-0004-0000-0800-000009070000}"/>
    <hyperlink ref="AA449" r:id="rId1803" xr:uid="{00000000-0004-0000-0800-00000A070000}"/>
    <hyperlink ref="AN449" r:id="rId1804" xr:uid="{00000000-0004-0000-0800-00000B070000}"/>
    <hyperlink ref="AO449" r:id="rId1805" xr:uid="{00000000-0004-0000-0800-00000C070000}"/>
    <hyperlink ref="AP449" r:id="rId1806" xr:uid="{00000000-0004-0000-0800-00000D070000}"/>
    <hyperlink ref="G450" r:id="rId1807" xr:uid="{00000000-0004-0000-0800-00000E070000}"/>
    <hyperlink ref="V450" r:id="rId1808" xr:uid="{00000000-0004-0000-0800-00000F070000}"/>
    <hyperlink ref="AN450" r:id="rId1809" xr:uid="{00000000-0004-0000-0800-000010070000}"/>
    <hyperlink ref="AO450" r:id="rId1810" xr:uid="{00000000-0004-0000-0800-000011070000}"/>
    <hyperlink ref="AP450" r:id="rId1811" xr:uid="{00000000-0004-0000-0800-000012070000}"/>
    <hyperlink ref="G451" r:id="rId1812" xr:uid="{00000000-0004-0000-0800-000013070000}"/>
    <hyperlink ref="O451" r:id="rId1813" xr:uid="{00000000-0004-0000-0800-000014070000}"/>
    <hyperlink ref="V451" r:id="rId1814" xr:uid="{00000000-0004-0000-0800-000015070000}"/>
    <hyperlink ref="AO451" r:id="rId1815" xr:uid="{00000000-0004-0000-0800-000016070000}"/>
    <hyperlink ref="AP451" r:id="rId1816" xr:uid="{00000000-0004-0000-0800-000017070000}"/>
    <hyperlink ref="G452" r:id="rId1817" location=":~:text=Contamination%20of%20wells%20in%20Hyannis,sources%20extremely%20susceptible%20to%20contamination.&amp;text=%246.5M%20sought%20to%20treat%20Hyannis%20water%20contaminants" xr:uid="{00000000-0004-0000-0800-000018070000}"/>
    <hyperlink ref="O452" r:id="rId1818" xr:uid="{00000000-0004-0000-0800-000019070000}"/>
    <hyperlink ref="V452" r:id="rId1819" xr:uid="{00000000-0004-0000-0800-00001A070000}"/>
    <hyperlink ref="AO452" r:id="rId1820" xr:uid="{00000000-0004-0000-0800-00001B070000}"/>
    <hyperlink ref="AP452" r:id="rId1821" xr:uid="{00000000-0004-0000-0800-00001C070000}"/>
    <hyperlink ref="G453" r:id="rId1822" xr:uid="{00000000-0004-0000-0800-00001D070000}"/>
    <hyperlink ref="O453" r:id="rId1823" location="!/search/drinking-water" xr:uid="{00000000-0004-0000-0800-00001E070000}"/>
    <hyperlink ref="V453" r:id="rId1824" xr:uid="{00000000-0004-0000-0800-00001F070000}"/>
    <hyperlink ref="AN453" r:id="rId1825" xr:uid="{00000000-0004-0000-0800-000020070000}"/>
    <hyperlink ref="AO453" r:id="rId1826" xr:uid="{00000000-0004-0000-0800-000021070000}"/>
    <hyperlink ref="AP453" r:id="rId1827" xr:uid="{00000000-0004-0000-0800-000022070000}"/>
    <hyperlink ref="G454" r:id="rId1828" xr:uid="{00000000-0004-0000-0800-000023070000}"/>
    <hyperlink ref="O454" r:id="rId1829" location="!/search/drinking-water" xr:uid="{00000000-0004-0000-0800-000024070000}"/>
    <hyperlink ref="V454" r:id="rId1830" xr:uid="{00000000-0004-0000-0800-000025070000}"/>
    <hyperlink ref="AN454" r:id="rId1831" xr:uid="{00000000-0004-0000-0800-000026070000}"/>
    <hyperlink ref="AO454" r:id="rId1832" xr:uid="{00000000-0004-0000-0800-000027070000}"/>
    <hyperlink ref="AP454" r:id="rId1833" xr:uid="{00000000-0004-0000-0800-000028070000}"/>
    <hyperlink ref="G455" r:id="rId1834" xr:uid="{00000000-0004-0000-0800-000029070000}"/>
    <hyperlink ref="O455" r:id="rId1835" location="!/search/drinking-water" xr:uid="{00000000-0004-0000-0800-00002A070000}"/>
    <hyperlink ref="V455" r:id="rId1836" xr:uid="{00000000-0004-0000-0800-00002B070000}"/>
    <hyperlink ref="AN455" r:id="rId1837" xr:uid="{00000000-0004-0000-0800-00002C070000}"/>
    <hyperlink ref="AO455" r:id="rId1838" xr:uid="{00000000-0004-0000-0800-00002D070000}"/>
    <hyperlink ref="AP455" r:id="rId1839" xr:uid="{00000000-0004-0000-0800-00002E070000}"/>
    <hyperlink ref="G456" r:id="rId1840" xr:uid="{00000000-0004-0000-0800-00002F070000}"/>
    <hyperlink ref="O456" r:id="rId1841" location="!/search/drinking-water" xr:uid="{00000000-0004-0000-0800-000030070000}"/>
    <hyperlink ref="V456" r:id="rId1842" xr:uid="{00000000-0004-0000-0800-000031070000}"/>
    <hyperlink ref="AO456" r:id="rId1843" xr:uid="{00000000-0004-0000-0800-000032070000}"/>
    <hyperlink ref="AP456" r:id="rId1844" xr:uid="{00000000-0004-0000-0800-000033070000}"/>
    <hyperlink ref="G457" r:id="rId1845" xr:uid="{00000000-0004-0000-0800-000034070000}"/>
    <hyperlink ref="O457" r:id="rId1846" xr:uid="{00000000-0004-0000-0800-000035070000}"/>
    <hyperlink ref="AA457" r:id="rId1847" xr:uid="{00000000-0004-0000-0800-000036070000}"/>
    <hyperlink ref="AN457" r:id="rId1848" xr:uid="{00000000-0004-0000-0800-000037070000}"/>
    <hyperlink ref="AO457" r:id="rId1849" xr:uid="{00000000-0004-0000-0800-000038070000}"/>
    <hyperlink ref="AP457" r:id="rId1850" xr:uid="{00000000-0004-0000-0800-000039070000}"/>
    <hyperlink ref="G458" r:id="rId1851" xr:uid="{00000000-0004-0000-0800-00003A070000}"/>
    <hyperlink ref="O458" r:id="rId1852" location="!/search/drinking-water" xr:uid="{00000000-0004-0000-0800-00003B070000}"/>
    <hyperlink ref="V458" r:id="rId1853" xr:uid="{00000000-0004-0000-0800-00003C070000}"/>
    <hyperlink ref="AN458" r:id="rId1854" xr:uid="{00000000-0004-0000-0800-00003D070000}"/>
    <hyperlink ref="AO458" r:id="rId1855" xr:uid="{00000000-0004-0000-0800-00003E070000}"/>
    <hyperlink ref="AP458" r:id="rId1856" xr:uid="{00000000-0004-0000-0800-00003F070000}"/>
    <hyperlink ref="O459" r:id="rId1857" xr:uid="{00000000-0004-0000-0800-000040070000}"/>
    <hyperlink ref="V459" r:id="rId1858" xr:uid="{00000000-0004-0000-0800-000041070000}"/>
    <hyperlink ref="AO459" r:id="rId1859" xr:uid="{00000000-0004-0000-0800-000042070000}"/>
    <hyperlink ref="AP459" r:id="rId1860" xr:uid="{00000000-0004-0000-0800-000043070000}"/>
    <hyperlink ref="G460" r:id="rId1861" xr:uid="{00000000-0004-0000-0800-000044070000}"/>
    <hyperlink ref="H460" r:id="rId1862" xr:uid="{00000000-0004-0000-0800-000045070000}"/>
    <hyperlink ref="V460" r:id="rId1863" xr:uid="{00000000-0004-0000-0800-000046070000}"/>
    <hyperlink ref="AO460" r:id="rId1864" xr:uid="{00000000-0004-0000-0800-000047070000}"/>
    <hyperlink ref="AP460" r:id="rId1865" xr:uid="{00000000-0004-0000-0800-000048070000}"/>
    <hyperlink ref="G461" r:id="rId1866" xr:uid="{00000000-0004-0000-0800-000049070000}"/>
    <hyperlink ref="V461" r:id="rId1867" xr:uid="{00000000-0004-0000-0800-00004A070000}"/>
    <hyperlink ref="AO461" r:id="rId1868" xr:uid="{00000000-0004-0000-0800-00004B070000}"/>
    <hyperlink ref="AP461" r:id="rId1869" xr:uid="{00000000-0004-0000-0800-00004C070000}"/>
    <hyperlink ref="G462" r:id="rId1870" xr:uid="{00000000-0004-0000-0800-00004D070000}"/>
    <hyperlink ref="V462" r:id="rId1871" xr:uid="{00000000-0004-0000-0800-00004E070000}"/>
    <hyperlink ref="AN462" r:id="rId1872" xr:uid="{00000000-0004-0000-0800-00004F070000}"/>
    <hyperlink ref="AO462" r:id="rId1873" xr:uid="{00000000-0004-0000-0800-000050070000}"/>
    <hyperlink ref="AP462" r:id="rId1874" xr:uid="{00000000-0004-0000-0800-000051070000}"/>
    <hyperlink ref="G463" r:id="rId1875" xr:uid="{00000000-0004-0000-0800-000052070000}"/>
    <hyperlink ref="O463" r:id="rId1876" xr:uid="{00000000-0004-0000-0800-000053070000}"/>
    <hyperlink ref="AA463" r:id="rId1877" xr:uid="{00000000-0004-0000-0800-000054070000}"/>
    <hyperlink ref="AN463" r:id="rId1878" xr:uid="{00000000-0004-0000-0800-000055070000}"/>
    <hyperlink ref="AO463" r:id="rId1879" xr:uid="{00000000-0004-0000-0800-000056070000}"/>
    <hyperlink ref="AP463" r:id="rId1880" xr:uid="{00000000-0004-0000-0800-000057070000}"/>
    <hyperlink ref="G464" r:id="rId1881" xr:uid="{00000000-0004-0000-0800-000058070000}"/>
    <hyperlink ref="O464" r:id="rId1882" xr:uid="{00000000-0004-0000-0800-000059070000}"/>
    <hyperlink ref="AA464" r:id="rId1883" xr:uid="{00000000-0004-0000-0800-00005A070000}"/>
    <hyperlink ref="AN464" r:id="rId1884" xr:uid="{00000000-0004-0000-0800-00005B070000}"/>
    <hyperlink ref="AO464" r:id="rId1885" xr:uid="{00000000-0004-0000-0800-00005C070000}"/>
    <hyperlink ref="AP464" r:id="rId1886" xr:uid="{00000000-0004-0000-0800-00005D070000}"/>
    <hyperlink ref="O465" r:id="rId1887" xr:uid="{00000000-0004-0000-0800-00005E070000}"/>
    <hyperlink ref="AA465" r:id="rId1888" xr:uid="{00000000-0004-0000-0800-00005F070000}"/>
    <hyperlink ref="AN465" r:id="rId1889" xr:uid="{00000000-0004-0000-0800-000060070000}"/>
    <hyperlink ref="AO465" r:id="rId1890" xr:uid="{00000000-0004-0000-0800-000061070000}"/>
    <hyperlink ref="AP465" r:id="rId1891" xr:uid="{00000000-0004-0000-0800-000062070000}"/>
    <hyperlink ref="G466" r:id="rId1892" xr:uid="{00000000-0004-0000-0800-000063070000}"/>
    <hyperlink ref="V466" r:id="rId1893" xr:uid="{00000000-0004-0000-0800-000064070000}"/>
    <hyperlink ref="AO466" r:id="rId1894" xr:uid="{00000000-0004-0000-0800-000065070000}"/>
    <hyperlink ref="AP466" r:id="rId1895" xr:uid="{00000000-0004-0000-0800-000066070000}"/>
    <hyperlink ref="G467" r:id="rId1896" xr:uid="{00000000-0004-0000-0800-000067070000}"/>
    <hyperlink ref="O467" r:id="rId1897" xr:uid="{00000000-0004-0000-0800-000068070000}"/>
    <hyperlink ref="AA467" r:id="rId1898" xr:uid="{00000000-0004-0000-0800-000069070000}"/>
    <hyperlink ref="AN467" r:id="rId1899" xr:uid="{00000000-0004-0000-0800-00006A070000}"/>
    <hyperlink ref="AO467" r:id="rId1900" xr:uid="{00000000-0004-0000-0800-00006B070000}"/>
    <hyperlink ref="AP467" r:id="rId1901" xr:uid="{00000000-0004-0000-0800-00006C070000}"/>
    <hyperlink ref="G468" r:id="rId1902" xr:uid="{00000000-0004-0000-0800-00006D070000}"/>
    <hyperlink ref="AA468" r:id="rId1903" xr:uid="{00000000-0004-0000-0800-00006E070000}"/>
    <hyperlink ref="AN468" r:id="rId1904" xr:uid="{00000000-0004-0000-0800-00006F070000}"/>
    <hyperlink ref="AO468" r:id="rId1905" xr:uid="{00000000-0004-0000-0800-000070070000}"/>
    <hyperlink ref="AP468" r:id="rId1906" xr:uid="{00000000-0004-0000-0800-000071070000}"/>
    <hyperlink ref="G469" r:id="rId1907" xr:uid="{00000000-0004-0000-0800-000072070000}"/>
    <hyperlink ref="O469" r:id="rId1908" xr:uid="{00000000-0004-0000-0800-000073070000}"/>
    <hyperlink ref="AA469" r:id="rId1909" xr:uid="{00000000-0004-0000-0800-000074070000}"/>
    <hyperlink ref="AN469" r:id="rId1910" xr:uid="{00000000-0004-0000-0800-000075070000}"/>
    <hyperlink ref="AO469" r:id="rId1911" xr:uid="{00000000-0004-0000-0800-000076070000}"/>
    <hyperlink ref="AP469" r:id="rId1912" xr:uid="{00000000-0004-0000-0800-000077070000}"/>
    <hyperlink ref="O470" r:id="rId1913" xr:uid="{00000000-0004-0000-0800-000078070000}"/>
    <hyperlink ref="AA470" r:id="rId1914" xr:uid="{00000000-0004-0000-0800-000079070000}"/>
    <hyperlink ref="AN470" r:id="rId1915" xr:uid="{00000000-0004-0000-0800-00007A070000}"/>
    <hyperlink ref="AO470" r:id="rId1916" xr:uid="{00000000-0004-0000-0800-00007B070000}"/>
    <hyperlink ref="AP470" r:id="rId1917" xr:uid="{00000000-0004-0000-0800-00007C070000}"/>
    <hyperlink ref="AP471" r:id="rId1918" xr:uid="{00000000-0004-0000-0800-00007D070000}"/>
    <hyperlink ref="G472" r:id="rId1919" xr:uid="{00000000-0004-0000-0800-00007E070000}"/>
    <hyperlink ref="O472" r:id="rId1920" xr:uid="{00000000-0004-0000-0800-00007F070000}"/>
    <hyperlink ref="V472" r:id="rId1921" xr:uid="{00000000-0004-0000-0800-000080070000}"/>
    <hyperlink ref="AN472" r:id="rId1922" xr:uid="{00000000-0004-0000-0800-000081070000}"/>
    <hyperlink ref="AO472" r:id="rId1923" xr:uid="{00000000-0004-0000-0800-000082070000}"/>
    <hyperlink ref="AP472" r:id="rId1924" xr:uid="{00000000-0004-0000-0800-000083070000}"/>
    <hyperlink ref="G473" r:id="rId1925" xr:uid="{00000000-0004-0000-0800-000084070000}"/>
    <hyperlink ref="V473" r:id="rId1926" xr:uid="{00000000-0004-0000-0800-000085070000}"/>
    <hyperlink ref="AA473" r:id="rId1927" xr:uid="{00000000-0004-0000-0800-000086070000}"/>
    <hyperlink ref="AN473" r:id="rId1928" xr:uid="{00000000-0004-0000-0800-000087070000}"/>
    <hyperlink ref="AO473" r:id="rId1929" xr:uid="{00000000-0004-0000-0800-000088070000}"/>
    <hyperlink ref="AP473" r:id="rId1930" xr:uid="{00000000-0004-0000-0800-000089070000}"/>
    <hyperlink ref="G474" r:id="rId1931" xr:uid="{00000000-0004-0000-0800-00008A070000}"/>
    <hyperlink ref="O474" r:id="rId1932" xr:uid="{00000000-0004-0000-0800-00008B070000}"/>
    <hyperlink ref="V474" r:id="rId1933" xr:uid="{00000000-0004-0000-0800-00008C070000}"/>
    <hyperlink ref="AA474" r:id="rId1934" xr:uid="{00000000-0004-0000-0800-00008D070000}"/>
    <hyperlink ref="AN474" r:id="rId1935" xr:uid="{00000000-0004-0000-0800-00008E070000}"/>
    <hyperlink ref="AO474" r:id="rId1936" xr:uid="{00000000-0004-0000-0800-00008F070000}"/>
    <hyperlink ref="AP474" r:id="rId1937" xr:uid="{00000000-0004-0000-0800-000090070000}"/>
    <hyperlink ref="G475" r:id="rId1938" xr:uid="{00000000-0004-0000-0800-000091070000}"/>
    <hyperlink ref="O475" r:id="rId1939" xr:uid="{00000000-0004-0000-0800-000092070000}"/>
    <hyperlink ref="AA475" r:id="rId1940" xr:uid="{00000000-0004-0000-0800-000093070000}"/>
    <hyperlink ref="AN475" r:id="rId1941" xr:uid="{00000000-0004-0000-0800-000094070000}"/>
    <hyperlink ref="AO475" r:id="rId1942" xr:uid="{00000000-0004-0000-0800-000095070000}"/>
    <hyperlink ref="AP475" r:id="rId1943" xr:uid="{00000000-0004-0000-0800-000096070000}"/>
    <hyperlink ref="G476" r:id="rId1944" xr:uid="{00000000-0004-0000-0800-000097070000}"/>
    <hyperlink ref="O476" r:id="rId1945" xr:uid="{00000000-0004-0000-0800-000098070000}"/>
    <hyperlink ref="AO476" r:id="rId1946" xr:uid="{00000000-0004-0000-0800-000099070000}"/>
    <hyperlink ref="AP476" r:id="rId1947" xr:uid="{00000000-0004-0000-0800-00009A070000}"/>
    <hyperlink ref="G477" r:id="rId1948" xr:uid="{00000000-0004-0000-0800-00009B070000}"/>
    <hyperlink ref="V477" r:id="rId1949" xr:uid="{00000000-0004-0000-0800-00009C070000}"/>
    <hyperlink ref="AO477" r:id="rId1950" xr:uid="{00000000-0004-0000-0800-00009D070000}"/>
    <hyperlink ref="AP477" r:id="rId1951" xr:uid="{00000000-0004-0000-0800-00009E070000}"/>
    <hyperlink ref="G478" r:id="rId1952" location=":~:text=Bemidji%20officials%20grapple%20with%20water%20contamination%20from%20chemicals%20in%20firefighting%20foams,-25&amp;text=When%20Bemidji%20learned%20a%20few,they%20shut%20down%20another%20well." xr:uid="{00000000-0004-0000-0800-00009F070000}"/>
    <hyperlink ref="O478" r:id="rId1953" xr:uid="{00000000-0004-0000-0800-0000A0070000}"/>
    <hyperlink ref="V478" r:id="rId1954" xr:uid="{00000000-0004-0000-0800-0000A1070000}"/>
    <hyperlink ref="AO478" r:id="rId1955" xr:uid="{00000000-0004-0000-0800-0000A2070000}"/>
    <hyperlink ref="AP478" r:id="rId1956" xr:uid="{00000000-0004-0000-0800-0000A3070000}"/>
    <hyperlink ref="G479" r:id="rId1957" xr:uid="{00000000-0004-0000-0800-0000A4070000}"/>
    <hyperlink ref="O479" r:id="rId1958" xr:uid="{00000000-0004-0000-0800-0000A5070000}"/>
    <hyperlink ref="AN479" r:id="rId1959" xr:uid="{00000000-0004-0000-0800-0000A6070000}"/>
    <hyperlink ref="AO479" r:id="rId1960" xr:uid="{00000000-0004-0000-0800-0000A7070000}"/>
    <hyperlink ref="AP479" r:id="rId1961" xr:uid="{00000000-0004-0000-0800-0000A8070000}"/>
    <hyperlink ref="G480" r:id="rId1962" xr:uid="{00000000-0004-0000-0800-0000A9070000}"/>
    <hyperlink ref="O480" r:id="rId1963" xr:uid="{00000000-0004-0000-0800-0000AA070000}"/>
    <hyperlink ref="V480" r:id="rId1964" xr:uid="{00000000-0004-0000-0800-0000AB070000}"/>
    <hyperlink ref="AO480" r:id="rId1965" xr:uid="{00000000-0004-0000-0800-0000AC070000}"/>
    <hyperlink ref="AP480" r:id="rId1966" xr:uid="{00000000-0004-0000-0800-0000AD070000}"/>
    <hyperlink ref="O481" r:id="rId1967" xr:uid="{00000000-0004-0000-0800-0000AE070000}"/>
    <hyperlink ref="V481" r:id="rId1968" xr:uid="{00000000-0004-0000-0800-0000AF070000}"/>
    <hyperlink ref="AO481" r:id="rId1969" xr:uid="{00000000-0004-0000-0800-0000B0070000}"/>
    <hyperlink ref="AP481" r:id="rId1970" xr:uid="{00000000-0004-0000-0800-0000B1070000}"/>
    <hyperlink ref="G482" r:id="rId1971" xr:uid="{00000000-0004-0000-0800-0000B2070000}"/>
    <hyperlink ref="O482" r:id="rId1972" xr:uid="{00000000-0004-0000-0800-0000B3070000}"/>
    <hyperlink ref="V482" r:id="rId1973" xr:uid="{00000000-0004-0000-0800-0000B4070000}"/>
    <hyperlink ref="AO482" r:id="rId1974" xr:uid="{00000000-0004-0000-0800-0000B5070000}"/>
    <hyperlink ref="AP482" r:id="rId1975" xr:uid="{00000000-0004-0000-0800-0000B6070000}"/>
    <hyperlink ref="O483" r:id="rId1976" xr:uid="{00000000-0004-0000-0800-0000B7070000}"/>
    <hyperlink ref="V483" r:id="rId1977" xr:uid="{00000000-0004-0000-0800-0000B8070000}"/>
    <hyperlink ref="AO483" r:id="rId1978" xr:uid="{00000000-0004-0000-0800-0000B9070000}"/>
    <hyperlink ref="AP483" r:id="rId1979" xr:uid="{00000000-0004-0000-0800-0000BA070000}"/>
    <hyperlink ref="G484" r:id="rId1980" xr:uid="{00000000-0004-0000-0800-0000BB070000}"/>
    <hyperlink ref="AO484" r:id="rId1981" xr:uid="{00000000-0004-0000-0800-0000BC070000}"/>
    <hyperlink ref="AP484" r:id="rId1982" xr:uid="{00000000-0004-0000-0800-0000BD070000}"/>
    <hyperlink ref="G485" r:id="rId1983" xr:uid="{00000000-0004-0000-0800-0000BE070000}"/>
    <hyperlink ref="AO485" r:id="rId1984" xr:uid="{00000000-0004-0000-0800-0000BF070000}"/>
    <hyperlink ref="AP485" r:id="rId1985" xr:uid="{00000000-0004-0000-0800-0000C0070000}"/>
    <hyperlink ref="G486" r:id="rId1986" xr:uid="{00000000-0004-0000-0800-0000C1070000}"/>
    <hyperlink ref="O486" r:id="rId1987" xr:uid="{00000000-0004-0000-0800-0000C2070000}"/>
    <hyperlink ref="AO486" r:id="rId1988" xr:uid="{00000000-0004-0000-0800-0000C3070000}"/>
    <hyperlink ref="AP486" r:id="rId1989" xr:uid="{00000000-0004-0000-0800-0000C4070000}"/>
    <hyperlink ref="G487" r:id="rId1990" xr:uid="{00000000-0004-0000-0800-0000C5070000}"/>
    <hyperlink ref="O487" r:id="rId1991" xr:uid="{00000000-0004-0000-0800-0000C6070000}"/>
    <hyperlink ref="AO487" r:id="rId1992" xr:uid="{00000000-0004-0000-0800-0000C7070000}"/>
    <hyperlink ref="AP487" r:id="rId1993" xr:uid="{00000000-0004-0000-0800-0000C8070000}"/>
    <hyperlink ref="G488" r:id="rId1994" xr:uid="{00000000-0004-0000-0800-0000C9070000}"/>
    <hyperlink ref="AO488" r:id="rId1995" xr:uid="{00000000-0004-0000-0800-0000CA070000}"/>
    <hyperlink ref="AP488" r:id="rId1996" xr:uid="{00000000-0004-0000-0800-0000CB070000}"/>
    <hyperlink ref="G489" r:id="rId1997" xr:uid="{00000000-0004-0000-0800-0000CC070000}"/>
    <hyperlink ref="O489" r:id="rId1998" xr:uid="{00000000-0004-0000-0800-0000CD070000}"/>
    <hyperlink ref="AO489" r:id="rId1999" xr:uid="{00000000-0004-0000-0800-0000CE070000}"/>
    <hyperlink ref="AP489" r:id="rId2000" xr:uid="{00000000-0004-0000-0800-0000CF070000}"/>
    <hyperlink ref="G490" r:id="rId2001" xr:uid="{00000000-0004-0000-0800-0000D0070000}"/>
    <hyperlink ref="O490" r:id="rId2002" xr:uid="{00000000-0004-0000-0800-0000D1070000}"/>
    <hyperlink ref="AO490" r:id="rId2003" xr:uid="{00000000-0004-0000-0800-0000D2070000}"/>
    <hyperlink ref="AP490" r:id="rId2004" xr:uid="{00000000-0004-0000-0800-0000D3070000}"/>
    <hyperlink ref="G491" r:id="rId2005" xr:uid="{00000000-0004-0000-0800-0000D4070000}"/>
    <hyperlink ref="O491" r:id="rId2006" xr:uid="{00000000-0004-0000-0800-0000D5070000}"/>
    <hyperlink ref="AO491" r:id="rId2007" xr:uid="{00000000-0004-0000-0800-0000D6070000}"/>
    <hyperlink ref="AP491" r:id="rId2008" xr:uid="{00000000-0004-0000-0800-0000D7070000}"/>
    <hyperlink ref="G492" r:id="rId2009" xr:uid="{00000000-0004-0000-0800-0000D8070000}"/>
    <hyperlink ref="H492" r:id="rId2010" xr:uid="{00000000-0004-0000-0800-0000D9070000}"/>
    <hyperlink ref="AO492" r:id="rId2011" xr:uid="{00000000-0004-0000-0800-0000DA070000}"/>
    <hyperlink ref="AP492" r:id="rId2012" xr:uid="{00000000-0004-0000-0800-0000DB070000}"/>
    <hyperlink ref="G493" r:id="rId2013" xr:uid="{00000000-0004-0000-0800-0000DC070000}"/>
    <hyperlink ref="H493" r:id="rId2014" xr:uid="{00000000-0004-0000-0800-0000DD070000}"/>
    <hyperlink ref="AO493" r:id="rId2015" xr:uid="{00000000-0004-0000-0800-0000DE070000}"/>
    <hyperlink ref="AP493" r:id="rId2016" xr:uid="{00000000-0004-0000-0800-0000DF070000}"/>
    <hyperlink ref="G494" r:id="rId2017" xr:uid="{00000000-0004-0000-0800-0000E0070000}"/>
    <hyperlink ref="H494" r:id="rId2018" xr:uid="{00000000-0004-0000-0800-0000E1070000}"/>
    <hyperlink ref="AO494" r:id="rId2019" xr:uid="{00000000-0004-0000-0800-0000E2070000}"/>
    <hyperlink ref="AP494" r:id="rId2020" xr:uid="{00000000-0004-0000-0800-0000E3070000}"/>
    <hyperlink ref="G495" r:id="rId2021" xr:uid="{00000000-0004-0000-0800-0000E4070000}"/>
    <hyperlink ref="H495" r:id="rId2022" xr:uid="{00000000-0004-0000-0800-0000E5070000}"/>
    <hyperlink ref="AO495" r:id="rId2023" xr:uid="{00000000-0004-0000-0800-0000E6070000}"/>
    <hyperlink ref="AP495" r:id="rId2024" xr:uid="{00000000-0004-0000-0800-0000E7070000}"/>
    <hyperlink ref="G496" r:id="rId2025" xr:uid="{00000000-0004-0000-0800-0000E8070000}"/>
    <hyperlink ref="H496" r:id="rId2026" xr:uid="{00000000-0004-0000-0800-0000E9070000}"/>
    <hyperlink ref="AO496" r:id="rId2027" xr:uid="{00000000-0004-0000-0800-0000EA070000}"/>
    <hyperlink ref="AP496" r:id="rId2028" xr:uid="{00000000-0004-0000-0800-0000EB070000}"/>
    <hyperlink ref="H497" r:id="rId2029" xr:uid="{00000000-0004-0000-0800-0000EC070000}"/>
    <hyperlink ref="V497" r:id="rId2030" xr:uid="{00000000-0004-0000-0800-0000ED070000}"/>
    <hyperlink ref="AO497" r:id="rId2031" xr:uid="{00000000-0004-0000-0800-0000EE070000}"/>
    <hyperlink ref="AP497" r:id="rId2032" xr:uid="{00000000-0004-0000-0800-0000EF070000}"/>
    <hyperlink ref="G498" r:id="rId2033" xr:uid="{00000000-0004-0000-0800-0000F0070000}"/>
    <hyperlink ref="H498" r:id="rId2034" xr:uid="{00000000-0004-0000-0800-0000F1070000}"/>
    <hyperlink ref="AO498" r:id="rId2035" xr:uid="{00000000-0004-0000-0800-0000F2070000}"/>
    <hyperlink ref="AP498" r:id="rId2036" xr:uid="{00000000-0004-0000-0800-0000F3070000}"/>
    <hyperlink ref="G499" r:id="rId2037" xr:uid="{00000000-0004-0000-0800-0000F4070000}"/>
    <hyperlink ref="H499" r:id="rId2038" xr:uid="{00000000-0004-0000-0800-0000F5070000}"/>
    <hyperlink ref="AO499" r:id="rId2039" xr:uid="{00000000-0004-0000-0800-0000F6070000}"/>
    <hyperlink ref="AP499" r:id="rId2040" xr:uid="{00000000-0004-0000-0800-0000F7070000}"/>
    <hyperlink ref="H500" r:id="rId2041" xr:uid="{00000000-0004-0000-0800-0000F8070000}"/>
    <hyperlink ref="V500" r:id="rId2042" xr:uid="{00000000-0004-0000-0800-0000F9070000}"/>
    <hyperlink ref="AO500" r:id="rId2043" xr:uid="{00000000-0004-0000-0800-0000FA070000}"/>
    <hyperlink ref="AP500" r:id="rId2044" xr:uid="{00000000-0004-0000-0800-0000FB070000}"/>
    <hyperlink ref="G501" r:id="rId2045" xr:uid="{00000000-0004-0000-0800-0000FC070000}"/>
    <hyperlink ref="H501" r:id="rId2046" xr:uid="{00000000-0004-0000-0800-0000FD070000}"/>
    <hyperlink ref="AO501" r:id="rId2047" xr:uid="{00000000-0004-0000-0800-0000FE070000}"/>
    <hyperlink ref="AP501" r:id="rId2048" xr:uid="{00000000-0004-0000-0800-0000FF070000}"/>
    <hyperlink ref="G502" r:id="rId2049" xr:uid="{00000000-0004-0000-0800-000000080000}"/>
    <hyperlink ref="H502" r:id="rId2050" xr:uid="{00000000-0004-0000-0800-000001080000}"/>
    <hyperlink ref="AO502" r:id="rId2051" xr:uid="{00000000-0004-0000-0800-000002080000}"/>
    <hyperlink ref="AP502" r:id="rId2052" xr:uid="{00000000-0004-0000-0800-000003080000}"/>
    <hyperlink ref="H503" r:id="rId2053" xr:uid="{00000000-0004-0000-0800-000004080000}"/>
    <hyperlink ref="V503" r:id="rId2054" xr:uid="{00000000-0004-0000-0800-000005080000}"/>
    <hyperlink ref="AO503" r:id="rId2055" xr:uid="{00000000-0004-0000-0800-000006080000}"/>
    <hyperlink ref="AP503" r:id="rId2056" xr:uid="{00000000-0004-0000-0800-000007080000}"/>
    <hyperlink ref="G504" r:id="rId2057" xr:uid="{00000000-0004-0000-0800-000008080000}"/>
    <hyperlink ref="H504" r:id="rId2058" xr:uid="{00000000-0004-0000-0800-000009080000}"/>
    <hyperlink ref="AO504" r:id="rId2059" xr:uid="{00000000-0004-0000-0800-00000A080000}"/>
    <hyperlink ref="AP504" r:id="rId2060" xr:uid="{00000000-0004-0000-0800-00000B080000}"/>
    <hyperlink ref="H505" r:id="rId2061" xr:uid="{00000000-0004-0000-0800-00000C080000}"/>
    <hyperlink ref="V505" r:id="rId2062" xr:uid="{00000000-0004-0000-0800-00000D080000}"/>
    <hyperlink ref="AO505" r:id="rId2063" xr:uid="{00000000-0004-0000-0800-00000E080000}"/>
    <hyperlink ref="AP505" r:id="rId2064" xr:uid="{00000000-0004-0000-0800-00000F080000}"/>
    <hyperlink ref="G506" r:id="rId2065" xr:uid="{00000000-0004-0000-0800-000010080000}"/>
    <hyperlink ref="H506" r:id="rId2066" xr:uid="{00000000-0004-0000-0800-000011080000}"/>
    <hyperlink ref="AO506" r:id="rId2067" xr:uid="{00000000-0004-0000-0800-000012080000}"/>
    <hyperlink ref="AP506" r:id="rId2068" xr:uid="{00000000-0004-0000-0800-000013080000}"/>
    <hyperlink ref="H507" r:id="rId2069" xr:uid="{00000000-0004-0000-0800-000014080000}"/>
    <hyperlink ref="V507" r:id="rId2070" xr:uid="{00000000-0004-0000-0800-000015080000}"/>
    <hyperlink ref="AO507" r:id="rId2071" xr:uid="{00000000-0004-0000-0800-000016080000}"/>
    <hyperlink ref="AP507" r:id="rId2072" xr:uid="{00000000-0004-0000-0800-000017080000}"/>
    <hyperlink ref="G508" r:id="rId2073" xr:uid="{00000000-0004-0000-0800-000018080000}"/>
    <hyperlink ref="H508" r:id="rId2074" xr:uid="{00000000-0004-0000-0800-000019080000}"/>
    <hyperlink ref="AO508" r:id="rId2075" xr:uid="{00000000-0004-0000-0800-00001A080000}"/>
    <hyperlink ref="AP508" r:id="rId2076" xr:uid="{00000000-0004-0000-0800-00001B080000}"/>
    <hyperlink ref="H509" r:id="rId2077" xr:uid="{00000000-0004-0000-0800-00001C080000}"/>
    <hyperlink ref="V509" r:id="rId2078" xr:uid="{00000000-0004-0000-0800-00001D080000}"/>
    <hyperlink ref="AO509" r:id="rId2079" xr:uid="{00000000-0004-0000-0800-00001E080000}"/>
    <hyperlink ref="AP509" r:id="rId2080" xr:uid="{00000000-0004-0000-0800-00001F080000}"/>
    <hyperlink ref="H510" r:id="rId2081" xr:uid="{00000000-0004-0000-0800-000020080000}"/>
    <hyperlink ref="V510" r:id="rId2082" xr:uid="{00000000-0004-0000-0800-000021080000}"/>
    <hyperlink ref="AO510" r:id="rId2083" xr:uid="{00000000-0004-0000-0800-000022080000}"/>
    <hyperlink ref="AP510" r:id="rId2084" xr:uid="{00000000-0004-0000-0800-000023080000}"/>
    <hyperlink ref="G511" r:id="rId2085" xr:uid="{00000000-0004-0000-0800-000024080000}"/>
    <hyperlink ref="H511" r:id="rId2086" xr:uid="{00000000-0004-0000-0800-000025080000}"/>
    <hyperlink ref="AO511" r:id="rId2087" xr:uid="{00000000-0004-0000-0800-000026080000}"/>
    <hyperlink ref="AP511" r:id="rId2088" xr:uid="{00000000-0004-0000-0800-000027080000}"/>
    <hyperlink ref="G512" r:id="rId2089" xr:uid="{00000000-0004-0000-0800-000028080000}"/>
    <hyperlink ref="H512" r:id="rId2090" xr:uid="{00000000-0004-0000-0800-000029080000}"/>
    <hyperlink ref="AO512" r:id="rId2091" xr:uid="{00000000-0004-0000-0800-00002A080000}"/>
    <hyperlink ref="AP512" r:id="rId2092" xr:uid="{00000000-0004-0000-0800-00002B080000}"/>
    <hyperlink ref="G513" r:id="rId2093" xr:uid="{00000000-0004-0000-0800-00002C080000}"/>
    <hyperlink ref="H513" r:id="rId2094" xr:uid="{00000000-0004-0000-0800-00002D080000}"/>
    <hyperlink ref="AO513" r:id="rId2095" xr:uid="{00000000-0004-0000-0800-00002E080000}"/>
    <hyperlink ref="AP513" r:id="rId2096" xr:uid="{00000000-0004-0000-0800-00002F080000}"/>
    <hyperlink ref="G514" r:id="rId2097" xr:uid="{00000000-0004-0000-0800-000030080000}"/>
    <hyperlink ref="H514" r:id="rId2098" xr:uid="{00000000-0004-0000-0800-000031080000}"/>
    <hyperlink ref="AO514" r:id="rId2099" xr:uid="{00000000-0004-0000-0800-000032080000}"/>
    <hyperlink ref="AP514" r:id="rId2100" xr:uid="{00000000-0004-0000-0800-000033080000}"/>
    <hyperlink ref="H515" r:id="rId2101" xr:uid="{00000000-0004-0000-0800-000034080000}"/>
    <hyperlink ref="V515" r:id="rId2102" xr:uid="{00000000-0004-0000-0800-000035080000}"/>
    <hyperlink ref="AO515" r:id="rId2103" xr:uid="{00000000-0004-0000-0800-000036080000}"/>
    <hyperlink ref="AP515" r:id="rId2104" xr:uid="{00000000-0004-0000-0800-000037080000}"/>
    <hyperlink ref="G516" r:id="rId2105" xr:uid="{00000000-0004-0000-0800-000038080000}"/>
    <hyperlink ref="H516" r:id="rId2106" xr:uid="{00000000-0004-0000-0800-000039080000}"/>
    <hyperlink ref="AO516" r:id="rId2107" xr:uid="{00000000-0004-0000-0800-00003A080000}"/>
    <hyperlink ref="AP516" r:id="rId2108" xr:uid="{00000000-0004-0000-0800-00003B080000}"/>
    <hyperlink ref="G517" r:id="rId2109" xr:uid="{00000000-0004-0000-0800-00003C080000}"/>
    <hyperlink ref="H517" r:id="rId2110" xr:uid="{00000000-0004-0000-0800-00003D080000}"/>
    <hyperlink ref="AO517" r:id="rId2111" xr:uid="{00000000-0004-0000-0800-00003E080000}"/>
    <hyperlink ref="AP517" r:id="rId2112" xr:uid="{00000000-0004-0000-0800-00003F080000}"/>
    <hyperlink ref="AO518" r:id="rId2113" xr:uid="{00000000-0004-0000-0800-000040080000}"/>
    <hyperlink ref="AP518" r:id="rId2114" xr:uid="{00000000-0004-0000-0800-000041080000}"/>
    <hyperlink ref="H519" r:id="rId2115" xr:uid="{00000000-0004-0000-0800-000042080000}"/>
    <hyperlink ref="V519" r:id="rId2116" xr:uid="{00000000-0004-0000-0800-000043080000}"/>
    <hyperlink ref="AO519" r:id="rId2117" xr:uid="{00000000-0004-0000-0800-000044080000}"/>
    <hyperlink ref="AP519" r:id="rId2118" xr:uid="{00000000-0004-0000-0800-000045080000}"/>
    <hyperlink ref="G520" r:id="rId2119" xr:uid="{00000000-0004-0000-0800-000046080000}"/>
    <hyperlink ref="H520" r:id="rId2120" xr:uid="{00000000-0004-0000-0800-000047080000}"/>
    <hyperlink ref="AO520" r:id="rId2121" xr:uid="{00000000-0004-0000-0800-000048080000}"/>
    <hyperlink ref="AP520" r:id="rId2122" xr:uid="{00000000-0004-0000-0800-000049080000}"/>
    <hyperlink ref="G521" r:id="rId2123" xr:uid="{00000000-0004-0000-0800-00004A080000}"/>
    <hyperlink ref="H521" r:id="rId2124" xr:uid="{00000000-0004-0000-0800-00004B080000}"/>
    <hyperlink ref="AO521" r:id="rId2125" xr:uid="{00000000-0004-0000-0800-00004C080000}"/>
    <hyperlink ref="AP521" r:id="rId2126" xr:uid="{00000000-0004-0000-0800-00004D080000}"/>
    <hyperlink ref="H522" r:id="rId2127" xr:uid="{00000000-0004-0000-0800-00004E080000}"/>
    <hyperlink ref="V522" r:id="rId2128" xr:uid="{00000000-0004-0000-0800-00004F080000}"/>
    <hyperlink ref="AO522" r:id="rId2129" xr:uid="{00000000-0004-0000-0800-000050080000}"/>
    <hyperlink ref="AP522" r:id="rId2130" xr:uid="{00000000-0004-0000-0800-000051080000}"/>
    <hyperlink ref="G523" r:id="rId2131" xr:uid="{00000000-0004-0000-0800-000052080000}"/>
    <hyperlink ref="H523" r:id="rId2132" xr:uid="{00000000-0004-0000-0800-000053080000}"/>
    <hyperlink ref="AO523" r:id="rId2133" xr:uid="{00000000-0004-0000-0800-000054080000}"/>
    <hyperlink ref="AP523" r:id="rId2134" xr:uid="{00000000-0004-0000-0800-000055080000}"/>
    <hyperlink ref="G524" r:id="rId2135" xr:uid="{00000000-0004-0000-0800-000056080000}"/>
    <hyperlink ref="H524" r:id="rId2136" xr:uid="{00000000-0004-0000-0800-000057080000}"/>
    <hyperlink ref="AO524" r:id="rId2137" xr:uid="{00000000-0004-0000-0800-000058080000}"/>
    <hyperlink ref="AP524" r:id="rId2138" xr:uid="{00000000-0004-0000-0800-000059080000}"/>
    <hyperlink ref="G525" r:id="rId2139" xr:uid="{00000000-0004-0000-0800-00005A080000}"/>
    <hyperlink ref="H525" r:id="rId2140" xr:uid="{00000000-0004-0000-0800-00005B080000}"/>
    <hyperlink ref="AO525" r:id="rId2141" xr:uid="{00000000-0004-0000-0800-00005C080000}"/>
    <hyperlink ref="AP525" r:id="rId2142" xr:uid="{00000000-0004-0000-0800-00005D080000}"/>
    <hyperlink ref="G526" r:id="rId2143" xr:uid="{00000000-0004-0000-0800-00005E080000}"/>
    <hyperlink ref="H526" r:id="rId2144" xr:uid="{00000000-0004-0000-0800-00005F080000}"/>
    <hyperlink ref="AO526" r:id="rId2145" xr:uid="{00000000-0004-0000-0800-000060080000}"/>
    <hyperlink ref="AP526" r:id="rId2146" xr:uid="{00000000-0004-0000-0800-000061080000}"/>
    <hyperlink ref="H527" r:id="rId2147" xr:uid="{00000000-0004-0000-0800-000062080000}"/>
    <hyperlink ref="V527" r:id="rId2148" xr:uid="{00000000-0004-0000-0800-000063080000}"/>
    <hyperlink ref="AO527" r:id="rId2149" xr:uid="{00000000-0004-0000-0800-000064080000}"/>
    <hyperlink ref="AP527" r:id="rId2150" xr:uid="{00000000-0004-0000-0800-000065080000}"/>
    <hyperlink ref="G528" r:id="rId2151" xr:uid="{00000000-0004-0000-0800-000066080000}"/>
    <hyperlink ref="H528" r:id="rId2152" xr:uid="{00000000-0004-0000-0800-000067080000}"/>
    <hyperlink ref="AO528" r:id="rId2153" xr:uid="{00000000-0004-0000-0800-000068080000}"/>
    <hyperlink ref="AP528" r:id="rId2154" xr:uid="{00000000-0004-0000-0800-000069080000}"/>
    <hyperlink ref="G529" r:id="rId2155" xr:uid="{00000000-0004-0000-0800-00006A080000}"/>
    <hyperlink ref="H529" r:id="rId2156" xr:uid="{00000000-0004-0000-0800-00006B080000}"/>
    <hyperlink ref="AO529" r:id="rId2157" xr:uid="{00000000-0004-0000-0800-00006C080000}"/>
    <hyperlink ref="AP529" r:id="rId2158" xr:uid="{00000000-0004-0000-0800-00006D080000}"/>
    <hyperlink ref="G530" r:id="rId2159" xr:uid="{00000000-0004-0000-0800-00006E080000}"/>
    <hyperlink ref="H530" r:id="rId2160" xr:uid="{00000000-0004-0000-0800-00006F080000}"/>
    <hyperlink ref="AO530" r:id="rId2161" xr:uid="{00000000-0004-0000-0800-000070080000}"/>
    <hyperlink ref="AP530" r:id="rId2162" xr:uid="{00000000-0004-0000-0800-000071080000}"/>
    <hyperlink ref="H531" r:id="rId2163" xr:uid="{00000000-0004-0000-0800-000072080000}"/>
    <hyperlink ref="V531" r:id="rId2164" xr:uid="{00000000-0004-0000-0800-000073080000}"/>
    <hyperlink ref="AO531" r:id="rId2165" xr:uid="{00000000-0004-0000-0800-000074080000}"/>
    <hyperlink ref="AP531" r:id="rId2166" xr:uid="{00000000-0004-0000-0800-000075080000}"/>
    <hyperlink ref="G532" r:id="rId2167" xr:uid="{00000000-0004-0000-0800-000076080000}"/>
    <hyperlink ref="H532" r:id="rId2168" xr:uid="{00000000-0004-0000-0800-000077080000}"/>
    <hyperlink ref="AO532" r:id="rId2169" xr:uid="{00000000-0004-0000-0800-000078080000}"/>
    <hyperlink ref="AP532" r:id="rId2170" xr:uid="{00000000-0004-0000-0800-000079080000}"/>
    <hyperlink ref="G533" r:id="rId2171" xr:uid="{00000000-0004-0000-0800-00007A080000}"/>
    <hyperlink ref="H533" r:id="rId2172" xr:uid="{00000000-0004-0000-0800-00007B080000}"/>
    <hyperlink ref="AO533" r:id="rId2173" xr:uid="{00000000-0004-0000-0800-00007C080000}"/>
    <hyperlink ref="AP533" r:id="rId2174" xr:uid="{00000000-0004-0000-0800-00007D080000}"/>
    <hyperlink ref="G534" r:id="rId2175" xr:uid="{00000000-0004-0000-0800-00007E080000}"/>
    <hyperlink ref="H534" r:id="rId2176" xr:uid="{00000000-0004-0000-0800-00007F080000}"/>
    <hyperlink ref="AO534" r:id="rId2177" xr:uid="{00000000-0004-0000-0800-000080080000}"/>
    <hyperlink ref="AP534" r:id="rId2178" xr:uid="{00000000-0004-0000-0800-000081080000}"/>
    <hyperlink ref="G535" r:id="rId2179" xr:uid="{00000000-0004-0000-0800-000082080000}"/>
    <hyperlink ref="H535" r:id="rId2180" xr:uid="{00000000-0004-0000-0800-000083080000}"/>
    <hyperlink ref="AO535" r:id="rId2181" xr:uid="{00000000-0004-0000-0800-000084080000}"/>
    <hyperlink ref="AP535" r:id="rId2182" xr:uid="{00000000-0004-0000-0800-000085080000}"/>
    <hyperlink ref="G536" r:id="rId2183" xr:uid="{00000000-0004-0000-0800-000086080000}"/>
    <hyperlink ref="H536" r:id="rId2184" xr:uid="{00000000-0004-0000-0800-000087080000}"/>
    <hyperlink ref="AO536" r:id="rId2185" xr:uid="{00000000-0004-0000-0800-000088080000}"/>
    <hyperlink ref="AP536" r:id="rId2186" xr:uid="{00000000-0004-0000-0800-000089080000}"/>
    <hyperlink ref="G537" r:id="rId2187" xr:uid="{00000000-0004-0000-0800-00008A080000}"/>
    <hyperlink ref="H537" r:id="rId2188" xr:uid="{00000000-0004-0000-0800-00008B080000}"/>
    <hyperlink ref="AO537" r:id="rId2189" xr:uid="{00000000-0004-0000-0800-00008C080000}"/>
    <hyperlink ref="AP537" r:id="rId2190" xr:uid="{00000000-0004-0000-0800-00008D080000}"/>
    <hyperlink ref="H538" r:id="rId2191" xr:uid="{00000000-0004-0000-0800-00008E080000}"/>
    <hyperlink ref="V538" r:id="rId2192" xr:uid="{00000000-0004-0000-0800-00008F080000}"/>
    <hyperlink ref="AO538" r:id="rId2193" xr:uid="{00000000-0004-0000-0800-000090080000}"/>
    <hyperlink ref="AP538" r:id="rId2194" xr:uid="{00000000-0004-0000-0800-000091080000}"/>
    <hyperlink ref="G539" r:id="rId2195" xr:uid="{00000000-0004-0000-0800-000092080000}"/>
    <hyperlink ref="H539" r:id="rId2196" xr:uid="{00000000-0004-0000-0800-000093080000}"/>
    <hyperlink ref="AO539" r:id="rId2197" xr:uid="{00000000-0004-0000-0800-000094080000}"/>
    <hyperlink ref="AP539" r:id="rId2198" xr:uid="{00000000-0004-0000-0800-000095080000}"/>
    <hyperlink ref="G540" r:id="rId2199" xr:uid="{00000000-0004-0000-0800-000096080000}"/>
    <hyperlink ref="H540" r:id="rId2200" xr:uid="{00000000-0004-0000-0800-000097080000}"/>
    <hyperlink ref="AO540" r:id="rId2201" xr:uid="{00000000-0004-0000-0800-000098080000}"/>
    <hyperlink ref="AP540" r:id="rId2202" xr:uid="{00000000-0004-0000-0800-000099080000}"/>
    <hyperlink ref="G541" r:id="rId2203" xr:uid="{00000000-0004-0000-0800-00009A080000}"/>
    <hyperlink ref="H541" r:id="rId2204" xr:uid="{00000000-0004-0000-0800-00009B080000}"/>
    <hyperlink ref="AO541" r:id="rId2205" xr:uid="{00000000-0004-0000-0800-00009C080000}"/>
    <hyperlink ref="AP541" r:id="rId2206" xr:uid="{00000000-0004-0000-0800-00009D080000}"/>
    <hyperlink ref="G542" r:id="rId2207" xr:uid="{00000000-0004-0000-0800-00009E080000}"/>
    <hyperlink ref="H542" r:id="rId2208" xr:uid="{00000000-0004-0000-0800-00009F080000}"/>
    <hyperlink ref="AO542" r:id="rId2209" xr:uid="{00000000-0004-0000-0800-0000A0080000}"/>
    <hyperlink ref="AP542" r:id="rId2210" xr:uid="{00000000-0004-0000-0800-0000A1080000}"/>
    <hyperlink ref="G543" r:id="rId2211" xr:uid="{00000000-0004-0000-0800-0000A2080000}"/>
    <hyperlink ref="H543" r:id="rId2212" xr:uid="{00000000-0004-0000-0800-0000A3080000}"/>
    <hyperlink ref="AO543" r:id="rId2213" xr:uid="{00000000-0004-0000-0800-0000A4080000}"/>
    <hyperlink ref="AP543" r:id="rId2214" xr:uid="{00000000-0004-0000-0800-0000A5080000}"/>
    <hyperlink ref="G544" r:id="rId2215" xr:uid="{00000000-0004-0000-0800-0000A6080000}"/>
    <hyperlink ref="H544" r:id="rId2216" xr:uid="{00000000-0004-0000-0800-0000A7080000}"/>
    <hyperlink ref="AO544" r:id="rId2217" xr:uid="{00000000-0004-0000-0800-0000A8080000}"/>
    <hyperlink ref="AP544" r:id="rId2218" xr:uid="{00000000-0004-0000-0800-0000A9080000}"/>
    <hyperlink ref="H545" r:id="rId2219" xr:uid="{00000000-0004-0000-0800-0000AA080000}"/>
    <hyperlink ref="V545" r:id="rId2220" xr:uid="{00000000-0004-0000-0800-0000AB080000}"/>
    <hyperlink ref="AO545" r:id="rId2221" xr:uid="{00000000-0004-0000-0800-0000AC080000}"/>
    <hyperlink ref="AP545" r:id="rId2222" xr:uid="{00000000-0004-0000-0800-0000AD080000}"/>
    <hyperlink ref="G546" r:id="rId2223" xr:uid="{00000000-0004-0000-0800-0000AE080000}"/>
    <hyperlink ref="H546" r:id="rId2224" xr:uid="{00000000-0004-0000-0800-0000AF080000}"/>
    <hyperlink ref="AO546" r:id="rId2225" xr:uid="{00000000-0004-0000-0800-0000B0080000}"/>
    <hyperlink ref="AP546" r:id="rId2226" xr:uid="{00000000-0004-0000-0800-0000B1080000}"/>
    <hyperlink ref="G547" r:id="rId2227" xr:uid="{00000000-0004-0000-0800-0000B2080000}"/>
    <hyperlink ref="H547" r:id="rId2228" xr:uid="{00000000-0004-0000-0800-0000B3080000}"/>
    <hyperlink ref="AO547" r:id="rId2229" xr:uid="{00000000-0004-0000-0800-0000B4080000}"/>
    <hyperlink ref="AP547" r:id="rId2230" xr:uid="{00000000-0004-0000-0800-0000B5080000}"/>
    <hyperlink ref="G548" r:id="rId2231" xr:uid="{00000000-0004-0000-0800-0000B6080000}"/>
    <hyperlink ref="H548" r:id="rId2232" xr:uid="{00000000-0004-0000-0800-0000B7080000}"/>
    <hyperlink ref="AO548" r:id="rId2233" xr:uid="{00000000-0004-0000-0800-0000B8080000}"/>
    <hyperlink ref="AP548" r:id="rId2234" xr:uid="{00000000-0004-0000-0800-0000B9080000}"/>
    <hyperlink ref="G549" r:id="rId2235" xr:uid="{00000000-0004-0000-0800-0000BA080000}"/>
    <hyperlink ref="H549" r:id="rId2236" xr:uid="{00000000-0004-0000-0800-0000BB080000}"/>
    <hyperlink ref="AO549" r:id="rId2237" xr:uid="{00000000-0004-0000-0800-0000BC080000}"/>
    <hyperlink ref="AP549" r:id="rId2238" xr:uid="{00000000-0004-0000-0800-0000BD080000}"/>
    <hyperlink ref="G550" r:id="rId2239" xr:uid="{00000000-0004-0000-0800-0000BE080000}"/>
    <hyperlink ref="H550" r:id="rId2240" xr:uid="{00000000-0004-0000-0800-0000BF080000}"/>
    <hyperlink ref="AO550" r:id="rId2241" xr:uid="{00000000-0004-0000-0800-0000C0080000}"/>
    <hyperlink ref="AP550" r:id="rId2242" xr:uid="{00000000-0004-0000-0800-0000C1080000}"/>
    <hyperlink ref="G551" r:id="rId2243" xr:uid="{00000000-0004-0000-0800-0000C2080000}"/>
    <hyperlink ref="H551" r:id="rId2244" xr:uid="{00000000-0004-0000-0800-0000C3080000}"/>
    <hyperlink ref="AO551" r:id="rId2245" xr:uid="{00000000-0004-0000-0800-0000C4080000}"/>
    <hyperlink ref="AP551" r:id="rId2246" xr:uid="{00000000-0004-0000-0800-0000C5080000}"/>
    <hyperlink ref="H552" r:id="rId2247" xr:uid="{00000000-0004-0000-0800-0000C6080000}"/>
    <hyperlink ref="V552" r:id="rId2248" xr:uid="{00000000-0004-0000-0800-0000C7080000}"/>
    <hyperlink ref="AO552" r:id="rId2249" xr:uid="{00000000-0004-0000-0800-0000C8080000}"/>
    <hyperlink ref="AP552" r:id="rId2250" xr:uid="{00000000-0004-0000-0800-0000C9080000}"/>
    <hyperlink ref="H553" r:id="rId2251" xr:uid="{00000000-0004-0000-0800-0000CA080000}"/>
    <hyperlink ref="V553" r:id="rId2252" xr:uid="{00000000-0004-0000-0800-0000CB080000}"/>
    <hyperlink ref="AO553" r:id="rId2253" xr:uid="{00000000-0004-0000-0800-0000CC080000}"/>
    <hyperlink ref="AP553" r:id="rId2254" xr:uid="{00000000-0004-0000-0800-0000CD080000}"/>
    <hyperlink ref="G554" r:id="rId2255" xr:uid="{00000000-0004-0000-0800-0000CE080000}"/>
    <hyperlink ref="H554" r:id="rId2256" xr:uid="{00000000-0004-0000-0800-0000CF080000}"/>
    <hyperlink ref="AO554" r:id="rId2257" xr:uid="{00000000-0004-0000-0800-0000D0080000}"/>
    <hyperlink ref="AP554" r:id="rId2258" xr:uid="{00000000-0004-0000-0800-0000D1080000}"/>
    <hyperlink ref="G555" r:id="rId2259" xr:uid="{00000000-0004-0000-0800-0000D2080000}"/>
    <hyperlink ref="H555" r:id="rId2260" xr:uid="{00000000-0004-0000-0800-0000D3080000}"/>
    <hyperlink ref="AO555" r:id="rId2261" xr:uid="{00000000-0004-0000-0800-0000D4080000}"/>
    <hyperlink ref="AP555" r:id="rId2262" xr:uid="{00000000-0004-0000-0800-0000D5080000}"/>
    <hyperlink ref="G556" r:id="rId2263" xr:uid="{00000000-0004-0000-0800-0000D6080000}"/>
    <hyperlink ref="H556" r:id="rId2264" xr:uid="{00000000-0004-0000-0800-0000D7080000}"/>
    <hyperlink ref="AO556" r:id="rId2265" xr:uid="{00000000-0004-0000-0800-0000D8080000}"/>
    <hyperlink ref="AP556" r:id="rId2266" xr:uid="{00000000-0004-0000-0800-0000D9080000}"/>
    <hyperlink ref="G557" r:id="rId2267" xr:uid="{00000000-0004-0000-0800-0000DA080000}"/>
    <hyperlink ref="H557" r:id="rId2268" xr:uid="{00000000-0004-0000-0800-0000DB080000}"/>
    <hyperlink ref="AO557" r:id="rId2269" xr:uid="{00000000-0004-0000-0800-0000DC080000}"/>
    <hyperlink ref="AP557" r:id="rId2270" xr:uid="{00000000-0004-0000-0800-0000DD080000}"/>
    <hyperlink ref="G558" r:id="rId2271" xr:uid="{00000000-0004-0000-0800-0000DE080000}"/>
    <hyperlink ref="H558" r:id="rId2272" xr:uid="{00000000-0004-0000-0800-0000DF080000}"/>
    <hyperlink ref="AO558" r:id="rId2273" xr:uid="{00000000-0004-0000-0800-0000E0080000}"/>
    <hyperlink ref="AP558" r:id="rId2274" xr:uid="{00000000-0004-0000-0800-0000E1080000}"/>
    <hyperlink ref="G559" r:id="rId2275" xr:uid="{00000000-0004-0000-0800-0000E2080000}"/>
    <hyperlink ref="H559" r:id="rId2276" xr:uid="{00000000-0004-0000-0800-0000E3080000}"/>
    <hyperlink ref="AO559" r:id="rId2277" xr:uid="{00000000-0004-0000-0800-0000E4080000}"/>
    <hyperlink ref="AP559" r:id="rId2278" xr:uid="{00000000-0004-0000-0800-0000E5080000}"/>
    <hyperlink ref="G560" r:id="rId2279" xr:uid="{00000000-0004-0000-0800-0000E6080000}"/>
    <hyperlink ref="H560" r:id="rId2280" xr:uid="{00000000-0004-0000-0800-0000E7080000}"/>
    <hyperlink ref="AO560" r:id="rId2281" xr:uid="{00000000-0004-0000-0800-0000E8080000}"/>
    <hyperlink ref="AP560" r:id="rId2282" xr:uid="{00000000-0004-0000-0800-0000E9080000}"/>
    <hyperlink ref="G561" r:id="rId2283" xr:uid="{00000000-0004-0000-0800-0000EA080000}"/>
    <hyperlink ref="H561" r:id="rId2284" xr:uid="{00000000-0004-0000-0800-0000EB080000}"/>
    <hyperlink ref="AO561" r:id="rId2285" xr:uid="{00000000-0004-0000-0800-0000EC080000}"/>
    <hyperlink ref="AP561" r:id="rId2286" xr:uid="{00000000-0004-0000-0800-0000ED080000}"/>
    <hyperlink ref="G562" r:id="rId2287" xr:uid="{00000000-0004-0000-0800-0000EE080000}"/>
    <hyperlink ref="H562" r:id="rId2288" xr:uid="{00000000-0004-0000-0800-0000EF080000}"/>
    <hyperlink ref="AO562" r:id="rId2289" xr:uid="{00000000-0004-0000-0800-0000F0080000}"/>
    <hyperlink ref="AP562" r:id="rId2290" xr:uid="{00000000-0004-0000-0800-0000F1080000}"/>
    <hyperlink ref="G563" r:id="rId2291" xr:uid="{00000000-0004-0000-0800-0000F2080000}"/>
    <hyperlink ref="H563" r:id="rId2292" xr:uid="{00000000-0004-0000-0800-0000F3080000}"/>
    <hyperlink ref="AO563" r:id="rId2293" xr:uid="{00000000-0004-0000-0800-0000F4080000}"/>
    <hyperlink ref="AP563" r:id="rId2294" xr:uid="{00000000-0004-0000-0800-0000F5080000}"/>
    <hyperlink ref="G564" r:id="rId2295" xr:uid="{00000000-0004-0000-0800-0000F6080000}"/>
    <hyperlink ref="H564" r:id="rId2296" xr:uid="{00000000-0004-0000-0800-0000F7080000}"/>
    <hyperlink ref="AO564" r:id="rId2297" xr:uid="{00000000-0004-0000-0800-0000F8080000}"/>
    <hyperlink ref="AP564" r:id="rId2298" xr:uid="{00000000-0004-0000-0800-0000F9080000}"/>
    <hyperlink ref="G565" r:id="rId2299" xr:uid="{00000000-0004-0000-0800-0000FA080000}"/>
    <hyperlink ref="H565" r:id="rId2300" xr:uid="{00000000-0004-0000-0800-0000FB080000}"/>
    <hyperlink ref="AO565" r:id="rId2301" xr:uid="{00000000-0004-0000-0800-0000FC080000}"/>
    <hyperlink ref="AP565" r:id="rId2302" xr:uid="{00000000-0004-0000-0800-0000FD080000}"/>
    <hyperlink ref="G566" r:id="rId2303" xr:uid="{00000000-0004-0000-0800-0000FE080000}"/>
    <hyperlink ref="H566" r:id="rId2304" xr:uid="{00000000-0004-0000-0800-0000FF080000}"/>
    <hyperlink ref="AO566" r:id="rId2305" xr:uid="{00000000-0004-0000-0800-000000090000}"/>
    <hyperlink ref="AP566" r:id="rId2306" xr:uid="{00000000-0004-0000-0800-000001090000}"/>
    <hyperlink ref="G567" r:id="rId2307" xr:uid="{00000000-0004-0000-0800-000002090000}"/>
    <hyperlink ref="H567" r:id="rId2308" xr:uid="{00000000-0004-0000-0800-000003090000}"/>
    <hyperlink ref="AO567" r:id="rId2309" xr:uid="{00000000-0004-0000-0800-000004090000}"/>
    <hyperlink ref="AP567" r:id="rId2310" xr:uid="{00000000-0004-0000-0800-000005090000}"/>
    <hyperlink ref="H568" r:id="rId2311" xr:uid="{00000000-0004-0000-0800-000006090000}"/>
    <hyperlink ref="V568" r:id="rId2312" xr:uid="{00000000-0004-0000-0800-000007090000}"/>
    <hyperlink ref="AO568" r:id="rId2313" xr:uid="{00000000-0004-0000-0800-000008090000}"/>
    <hyperlink ref="AP568" r:id="rId2314" xr:uid="{00000000-0004-0000-0800-000009090000}"/>
    <hyperlink ref="G569" r:id="rId2315" xr:uid="{00000000-0004-0000-0800-00000A090000}"/>
    <hyperlink ref="H569" r:id="rId2316" xr:uid="{00000000-0004-0000-0800-00000B090000}"/>
    <hyperlink ref="AO569" r:id="rId2317" xr:uid="{00000000-0004-0000-0800-00000C090000}"/>
    <hyperlink ref="AP569" r:id="rId2318" xr:uid="{00000000-0004-0000-0800-00000D090000}"/>
    <hyperlink ref="G570" r:id="rId2319" xr:uid="{00000000-0004-0000-0800-00000E090000}"/>
    <hyperlink ref="H570" r:id="rId2320" xr:uid="{00000000-0004-0000-0800-00000F090000}"/>
    <hyperlink ref="AO570" r:id="rId2321" xr:uid="{00000000-0004-0000-0800-000010090000}"/>
    <hyperlink ref="AP570" r:id="rId2322" xr:uid="{00000000-0004-0000-0800-000011090000}"/>
    <hyperlink ref="G571" r:id="rId2323" xr:uid="{00000000-0004-0000-0800-000012090000}"/>
    <hyperlink ref="H571" r:id="rId2324" xr:uid="{00000000-0004-0000-0800-000013090000}"/>
    <hyperlink ref="AO571" r:id="rId2325" xr:uid="{00000000-0004-0000-0800-000014090000}"/>
    <hyperlink ref="AP571" r:id="rId2326" xr:uid="{00000000-0004-0000-0800-000015090000}"/>
    <hyperlink ref="G572" r:id="rId2327" xr:uid="{00000000-0004-0000-0800-000016090000}"/>
    <hyperlink ref="H572" r:id="rId2328" xr:uid="{00000000-0004-0000-0800-000017090000}"/>
    <hyperlink ref="AO572" r:id="rId2329" xr:uid="{00000000-0004-0000-0800-000018090000}"/>
    <hyperlink ref="AP572" r:id="rId2330" xr:uid="{00000000-0004-0000-0800-000019090000}"/>
    <hyperlink ref="G573" r:id="rId2331" xr:uid="{00000000-0004-0000-0800-00001A090000}"/>
    <hyperlink ref="H573" r:id="rId2332" xr:uid="{00000000-0004-0000-0800-00001B090000}"/>
    <hyperlink ref="AO573" r:id="rId2333" xr:uid="{00000000-0004-0000-0800-00001C090000}"/>
    <hyperlink ref="AP573" r:id="rId2334" xr:uid="{00000000-0004-0000-0800-00001D090000}"/>
    <hyperlink ref="G574" r:id="rId2335" xr:uid="{00000000-0004-0000-0800-00001E090000}"/>
    <hyperlink ref="H574" r:id="rId2336" xr:uid="{00000000-0004-0000-0800-00001F090000}"/>
    <hyperlink ref="AO574" r:id="rId2337" xr:uid="{00000000-0004-0000-0800-000020090000}"/>
    <hyperlink ref="AP574" r:id="rId2338" xr:uid="{00000000-0004-0000-0800-000021090000}"/>
    <hyperlink ref="H575" r:id="rId2339" xr:uid="{00000000-0004-0000-0800-000022090000}"/>
    <hyperlink ref="O575" r:id="rId2340" xr:uid="{00000000-0004-0000-0800-000023090000}"/>
    <hyperlink ref="V575" r:id="rId2341" xr:uid="{00000000-0004-0000-0800-000024090000}"/>
    <hyperlink ref="AO575" r:id="rId2342" xr:uid="{00000000-0004-0000-0800-000025090000}"/>
    <hyperlink ref="AP575" r:id="rId2343" xr:uid="{00000000-0004-0000-0800-000026090000}"/>
    <hyperlink ref="G576" r:id="rId2344" xr:uid="{00000000-0004-0000-0800-000027090000}"/>
    <hyperlink ref="H576" r:id="rId2345" xr:uid="{00000000-0004-0000-0800-000028090000}"/>
    <hyperlink ref="AO576" r:id="rId2346" xr:uid="{00000000-0004-0000-0800-000029090000}"/>
    <hyperlink ref="AP576" r:id="rId2347" xr:uid="{00000000-0004-0000-0800-00002A090000}"/>
    <hyperlink ref="H577" r:id="rId2348" xr:uid="{00000000-0004-0000-0800-00002B090000}"/>
    <hyperlink ref="V577" r:id="rId2349" xr:uid="{00000000-0004-0000-0800-00002C090000}"/>
    <hyperlink ref="AO577" r:id="rId2350" xr:uid="{00000000-0004-0000-0800-00002D090000}"/>
    <hyperlink ref="AP577" r:id="rId2351" xr:uid="{00000000-0004-0000-0800-00002E090000}"/>
    <hyperlink ref="G578" r:id="rId2352" xr:uid="{00000000-0004-0000-0800-00002F090000}"/>
    <hyperlink ref="H578" r:id="rId2353" xr:uid="{00000000-0004-0000-0800-000030090000}"/>
    <hyperlink ref="AO578" r:id="rId2354" xr:uid="{00000000-0004-0000-0800-000031090000}"/>
    <hyperlink ref="AP578" r:id="rId2355" xr:uid="{00000000-0004-0000-0800-000032090000}"/>
    <hyperlink ref="G579" r:id="rId2356" xr:uid="{00000000-0004-0000-0800-000033090000}"/>
    <hyperlink ref="H579" r:id="rId2357" xr:uid="{00000000-0004-0000-0800-000034090000}"/>
    <hyperlink ref="AO579" r:id="rId2358" xr:uid="{00000000-0004-0000-0800-000035090000}"/>
    <hyperlink ref="AP579" r:id="rId2359" xr:uid="{00000000-0004-0000-0800-000036090000}"/>
    <hyperlink ref="G580" r:id="rId2360" xr:uid="{00000000-0004-0000-0800-000037090000}"/>
    <hyperlink ref="H580" r:id="rId2361" xr:uid="{00000000-0004-0000-0800-000038090000}"/>
    <hyperlink ref="AO580" r:id="rId2362" xr:uid="{00000000-0004-0000-0800-000039090000}"/>
    <hyperlink ref="AP580" r:id="rId2363" xr:uid="{00000000-0004-0000-0800-00003A090000}"/>
    <hyperlink ref="G581" r:id="rId2364" xr:uid="{00000000-0004-0000-0800-00003B090000}"/>
    <hyperlink ref="H581" r:id="rId2365" xr:uid="{00000000-0004-0000-0800-00003C090000}"/>
    <hyperlink ref="AO581" r:id="rId2366" xr:uid="{00000000-0004-0000-0800-00003D090000}"/>
    <hyperlink ref="AP581" r:id="rId2367" xr:uid="{00000000-0004-0000-0800-00003E090000}"/>
    <hyperlink ref="G582" r:id="rId2368" xr:uid="{00000000-0004-0000-0800-00003F090000}"/>
    <hyperlink ref="H582" r:id="rId2369" xr:uid="{00000000-0004-0000-0800-000040090000}"/>
    <hyperlink ref="AO582" r:id="rId2370" xr:uid="{00000000-0004-0000-0800-000041090000}"/>
    <hyperlink ref="AP582" r:id="rId2371" xr:uid="{00000000-0004-0000-0800-000042090000}"/>
    <hyperlink ref="G583" r:id="rId2372" xr:uid="{00000000-0004-0000-0800-000043090000}"/>
    <hyperlink ref="H583" r:id="rId2373" xr:uid="{00000000-0004-0000-0800-000044090000}"/>
    <hyperlink ref="AO583" r:id="rId2374" xr:uid="{00000000-0004-0000-0800-000045090000}"/>
    <hyperlink ref="AP583" r:id="rId2375" xr:uid="{00000000-0004-0000-0800-000046090000}"/>
    <hyperlink ref="G584" r:id="rId2376" xr:uid="{00000000-0004-0000-0800-000047090000}"/>
    <hyperlink ref="H584" r:id="rId2377" xr:uid="{00000000-0004-0000-0800-000048090000}"/>
    <hyperlink ref="AO584" r:id="rId2378" xr:uid="{00000000-0004-0000-0800-000049090000}"/>
    <hyperlink ref="AP584" r:id="rId2379" xr:uid="{00000000-0004-0000-0800-00004A090000}"/>
    <hyperlink ref="G585" r:id="rId2380" xr:uid="{00000000-0004-0000-0800-00004B090000}"/>
    <hyperlink ref="H585" r:id="rId2381" xr:uid="{00000000-0004-0000-0800-00004C090000}"/>
    <hyperlink ref="AO585" r:id="rId2382" xr:uid="{00000000-0004-0000-0800-00004D090000}"/>
    <hyperlink ref="AP585" r:id="rId2383" xr:uid="{00000000-0004-0000-0800-00004E090000}"/>
    <hyperlink ref="H586" r:id="rId2384" xr:uid="{00000000-0004-0000-0800-00004F090000}"/>
    <hyperlink ref="V586" r:id="rId2385" xr:uid="{00000000-0004-0000-0800-000050090000}"/>
    <hyperlink ref="AO586" r:id="rId2386" xr:uid="{00000000-0004-0000-0800-000051090000}"/>
    <hyperlink ref="AP586" r:id="rId2387" xr:uid="{00000000-0004-0000-0800-000052090000}"/>
    <hyperlink ref="H587" r:id="rId2388" xr:uid="{00000000-0004-0000-0800-000053090000}"/>
    <hyperlink ref="V587" r:id="rId2389" xr:uid="{00000000-0004-0000-0800-000054090000}"/>
    <hyperlink ref="AO587" r:id="rId2390" xr:uid="{00000000-0004-0000-0800-000055090000}"/>
    <hyperlink ref="AP587" r:id="rId2391" xr:uid="{00000000-0004-0000-0800-000056090000}"/>
    <hyperlink ref="H588" r:id="rId2392" xr:uid="{00000000-0004-0000-0800-000057090000}"/>
    <hyperlink ref="V588" r:id="rId2393" xr:uid="{00000000-0004-0000-0800-000058090000}"/>
    <hyperlink ref="AO588" r:id="rId2394" xr:uid="{00000000-0004-0000-0800-000059090000}"/>
    <hyperlink ref="AP588" r:id="rId2395" xr:uid="{00000000-0004-0000-0800-00005A090000}"/>
    <hyperlink ref="G589" r:id="rId2396" xr:uid="{00000000-0004-0000-0800-00005B090000}"/>
    <hyperlink ref="H589" r:id="rId2397" xr:uid="{00000000-0004-0000-0800-00005C090000}"/>
    <hyperlink ref="AO589" r:id="rId2398" xr:uid="{00000000-0004-0000-0800-00005D090000}"/>
    <hyperlink ref="AP589" r:id="rId2399" xr:uid="{00000000-0004-0000-0800-00005E090000}"/>
    <hyperlink ref="H590" r:id="rId2400" xr:uid="{00000000-0004-0000-0800-00005F090000}"/>
    <hyperlink ref="V590" r:id="rId2401" xr:uid="{00000000-0004-0000-0800-000060090000}"/>
    <hyperlink ref="AO590" r:id="rId2402" xr:uid="{00000000-0004-0000-0800-000061090000}"/>
    <hyperlink ref="AP590" r:id="rId2403" xr:uid="{00000000-0004-0000-0800-000062090000}"/>
    <hyperlink ref="G591" r:id="rId2404" xr:uid="{00000000-0004-0000-0800-000063090000}"/>
    <hyperlink ref="H591" r:id="rId2405" xr:uid="{00000000-0004-0000-0800-000064090000}"/>
    <hyperlink ref="AO591" r:id="rId2406" xr:uid="{00000000-0004-0000-0800-000065090000}"/>
    <hyperlink ref="AP591" r:id="rId2407" xr:uid="{00000000-0004-0000-0800-000066090000}"/>
    <hyperlink ref="G592" r:id="rId2408" xr:uid="{00000000-0004-0000-0800-000067090000}"/>
    <hyperlink ref="H592" r:id="rId2409" xr:uid="{00000000-0004-0000-0800-000068090000}"/>
    <hyperlink ref="AO592" r:id="rId2410" xr:uid="{00000000-0004-0000-0800-000069090000}"/>
    <hyperlink ref="AP592" r:id="rId2411" xr:uid="{00000000-0004-0000-0800-00006A090000}"/>
    <hyperlink ref="G593" r:id="rId2412" xr:uid="{00000000-0004-0000-0800-00006B090000}"/>
    <hyperlink ref="H593" r:id="rId2413" xr:uid="{00000000-0004-0000-0800-00006C090000}"/>
    <hyperlink ref="AO593" r:id="rId2414" xr:uid="{00000000-0004-0000-0800-00006D090000}"/>
    <hyperlink ref="AP593" r:id="rId2415" xr:uid="{00000000-0004-0000-0800-00006E090000}"/>
    <hyperlink ref="H594" r:id="rId2416" xr:uid="{00000000-0004-0000-0800-00006F090000}"/>
    <hyperlink ref="V594" r:id="rId2417" xr:uid="{00000000-0004-0000-0800-000070090000}"/>
    <hyperlink ref="AO594" r:id="rId2418" xr:uid="{00000000-0004-0000-0800-000071090000}"/>
    <hyperlink ref="AP594" r:id="rId2419" xr:uid="{00000000-0004-0000-0800-000072090000}"/>
    <hyperlink ref="G595" r:id="rId2420" xr:uid="{00000000-0004-0000-0800-000073090000}"/>
    <hyperlink ref="H595" r:id="rId2421" xr:uid="{00000000-0004-0000-0800-000074090000}"/>
    <hyperlink ref="AO595" r:id="rId2422" xr:uid="{00000000-0004-0000-0800-000075090000}"/>
    <hyperlink ref="AP595" r:id="rId2423" xr:uid="{00000000-0004-0000-0800-000076090000}"/>
    <hyperlink ref="H596" r:id="rId2424" xr:uid="{00000000-0004-0000-0800-000077090000}"/>
    <hyperlink ref="V596" r:id="rId2425" xr:uid="{00000000-0004-0000-0800-000078090000}"/>
    <hyperlink ref="AO596" r:id="rId2426" xr:uid="{00000000-0004-0000-0800-000079090000}"/>
    <hyperlink ref="AP596" r:id="rId2427" xr:uid="{00000000-0004-0000-0800-00007A090000}"/>
    <hyperlink ref="G597" r:id="rId2428" xr:uid="{00000000-0004-0000-0800-00007B090000}"/>
    <hyperlink ref="H597" r:id="rId2429" xr:uid="{00000000-0004-0000-0800-00007C090000}"/>
    <hyperlink ref="AO597" r:id="rId2430" xr:uid="{00000000-0004-0000-0800-00007D090000}"/>
    <hyperlink ref="AP597" r:id="rId2431" xr:uid="{00000000-0004-0000-0800-00007E090000}"/>
    <hyperlink ref="H598" r:id="rId2432" xr:uid="{00000000-0004-0000-0800-00007F090000}"/>
    <hyperlink ref="V598" r:id="rId2433" xr:uid="{00000000-0004-0000-0800-000080090000}"/>
    <hyperlink ref="AO598" r:id="rId2434" xr:uid="{00000000-0004-0000-0800-000081090000}"/>
    <hyperlink ref="AP598" r:id="rId2435" xr:uid="{00000000-0004-0000-0800-000082090000}"/>
    <hyperlink ref="G599" r:id="rId2436" xr:uid="{00000000-0004-0000-0800-000083090000}"/>
    <hyperlink ref="H599" r:id="rId2437" xr:uid="{00000000-0004-0000-0800-000084090000}"/>
    <hyperlink ref="AO599" r:id="rId2438" xr:uid="{00000000-0004-0000-0800-000085090000}"/>
    <hyperlink ref="AP599" r:id="rId2439" xr:uid="{00000000-0004-0000-0800-000086090000}"/>
    <hyperlink ref="G600" r:id="rId2440" xr:uid="{00000000-0004-0000-0800-000087090000}"/>
    <hyperlink ref="H600" r:id="rId2441" xr:uid="{00000000-0004-0000-0800-000088090000}"/>
    <hyperlink ref="AO600" r:id="rId2442" xr:uid="{00000000-0004-0000-0800-000089090000}"/>
    <hyperlink ref="AP600" r:id="rId2443" xr:uid="{00000000-0004-0000-0800-00008A090000}"/>
    <hyperlink ref="G601" r:id="rId2444" xr:uid="{00000000-0004-0000-0800-00008B090000}"/>
    <hyperlink ref="H601" r:id="rId2445" xr:uid="{00000000-0004-0000-0800-00008C090000}"/>
    <hyperlink ref="AO601" r:id="rId2446" xr:uid="{00000000-0004-0000-0800-00008D090000}"/>
    <hyperlink ref="AP601" r:id="rId2447" xr:uid="{00000000-0004-0000-0800-00008E090000}"/>
    <hyperlink ref="H602" r:id="rId2448" xr:uid="{00000000-0004-0000-0800-00008F090000}"/>
    <hyperlink ref="V602" r:id="rId2449" xr:uid="{00000000-0004-0000-0800-000090090000}"/>
    <hyperlink ref="AO602" r:id="rId2450" xr:uid="{00000000-0004-0000-0800-000091090000}"/>
    <hyperlink ref="AP602" r:id="rId2451" xr:uid="{00000000-0004-0000-0800-000092090000}"/>
    <hyperlink ref="H603" r:id="rId2452" xr:uid="{00000000-0004-0000-0800-000093090000}"/>
    <hyperlink ref="V603" r:id="rId2453" xr:uid="{00000000-0004-0000-0800-000094090000}"/>
    <hyperlink ref="AO603" r:id="rId2454" xr:uid="{00000000-0004-0000-0800-000095090000}"/>
    <hyperlink ref="AP603" r:id="rId2455" xr:uid="{00000000-0004-0000-0800-000096090000}"/>
    <hyperlink ref="G604" r:id="rId2456" xr:uid="{00000000-0004-0000-0800-000097090000}"/>
    <hyperlink ref="H604" r:id="rId2457" xr:uid="{00000000-0004-0000-0800-000098090000}"/>
    <hyperlink ref="AO604" r:id="rId2458" xr:uid="{00000000-0004-0000-0800-000099090000}"/>
    <hyperlink ref="AP604" r:id="rId2459" xr:uid="{00000000-0004-0000-0800-00009A090000}"/>
    <hyperlink ref="G605" r:id="rId2460" xr:uid="{00000000-0004-0000-0800-00009B090000}"/>
    <hyperlink ref="H605" r:id="rId2461" xr:uid="{00000000-0004-0000-0800-00009C090000}"/>
    <hyperlink ref="AO605" r:id="rId2462" xr:uid="{00000000-0004-0000-0800-00009D090000}"/>
    <hyperlink ref="AP605" r:id="rId2463" xr:uid="{00000000-0004-0000-0800-00009E090000}"/>
    <hyperlink ref="G606" r:id="rId2464" xr:uid="{00000000-0004-0000-0800-00009F090000}"/>
    <hyperlink ref="H606" r:id="rId2465" xr:uid="{00000000-0004-0000-0800-0000A0090000}"/>
    <hyperlink ref="AO606" r:id="rId2466" xr:uid="{00000000-0004-0000-0800-0000A1090000}"/>
    <hyperlink ref="AP606" r:id="rId2467" xr:uid="{00000000-0004-0000-0800-0000A2090000}"/>
    <hyperlink ref="G607" r:id="rId2468" xr:uid="{00000000-0004-0000-0800-0000A3090000}"/>
    <hyperlink ref="H607" r:id="rId2469" xr:uid="{00000000-0004-0000-0800-0000A4090000}"/>
    <hyperlink ref="AO607" r:id="rId2470" xr:uid="{00000000-0004-0000-0800-0000A5090000}"/>
    <hyperlink ref="AP607" r:id="rId2471" xr:uid="{00000000-0004-0000-0800-0000A6090000}"/>
    <hyperlink ref="H608" r:id="rId2472" xr:uid="{00000000-0004-0000-0800-0000A7090000}"/>
    <hyperlink ref="V608" r:id="rId2473" xr:uid="{00000000-0004-0000-0800-0000A8090000}"/>
    <hyperlink ref="AO608" r:id="rId2474" xr:uid="{00000000-0004-0000-0800-0000A9090000}"/>
    <hyperlink ref="AP608" r:id="rId2475" xr:uid="{00000000-0004-0000-0800-0000AA090000}"/>
    <hyperlink ref="G609" r:id="rId2476" xr:uid="{00000000-0004-0000-0800-0000AB090000}"/>
    <hyperlink ref="H609" r:id="rId2477" xr:uid="{00000000-0004-0000-0800-0000AC090000}"/>
    <hyperlink ref="AO609" r:id="rId2478" xr:uid="{00000000-0004-0000-0800-0000AD090000}"/>
    <hyperlink ref="AP609" r:id="rId2479" xr:uid="{00000000-0004-0000-0800-0000AE090000}"/>
    <hyperlink ref="H610" r:id="rId2480" xr:uid="{00000000-0004-0000-0800-0000AF090000}"/>
    <hyperlink ref="V610" r:id="rId2481" xr:uid="{00000000-0004-0000-0800-0000B0090000}"/>
    <hyperlink ref="AO610" r:id="rId2482" xr:uid="{00000000-0004-0000-0800-0000B1090000}"/>
    <hyperlink ref="AP610" r:id="rId2483" xr:uid="{00000000-0004-0000-0800-0000B2090000}"/>
    <hyperlink ref="G611" r:id="rId2484" xr:uid="{00000000-0004-0000-0800-0000B3090000}"/>
    <hyperlink ref="H611" r:id="rId2485" xr:uid="{00000000-0004-0000-0800-0000B4090000}"/>
    <hyperlink ref="AO611" r:id="rId2486" xr:uid="{00000000-0004-0000-0800-0000B5090000}"/>
    <hyperlink ref="AP611" r:id="rId2487" xr:uid="{00000000-0004-0000-0800-0000B6090000}"/>
    <hyperlink ref="G612" r:id="rId2488" xr:uid="{00000000-0004-0000-0800-0000B7090000}"/>
    <hyperlink ref="H612" r:id="rId2489" xr:uid="{00000000-0004-0000-0800-0000B8090000}"/>
    <hyperlink ref="AO612" r:id="rId2490" xr:uid="{00000000-0004-0000-0800-0000B9090000}"/>
    <hyperlink ref="AP612" r:id="rId2491" xr:uid="{00000000-0004-0000-0800-0000BA090000}"/>
    <hyperlink ref="G613" r:id="rId2492" xr:uid="{00000000-0004-0000-0800-0000BB090000}"/>
    <hyperlink ref="H613" r:id="rId2493" xr:uid="{00000000-0004-0000-0800-0000BC090000}"/>
    <hyperlink ref="AO613" r:id="rId2494" xr:uid="{00000000-0004-0000-0800-0000BD090000}"/>
    <hyperlink ref="AP613" r:id="rId2495" xr:uid="{00000000-0004-0000-0800-0000BE090000}"/>
    <hyperlink ref="G614" r:id="rId2496" xr:uid="{00000000-0004-0000-0800-0000BF090000}"/>
    <hyperlink ref="H614" r:id="rId2497" xr:uid="{00000000-0004-0000-0800-0000C0090000}"/>
    <hyperlink ref="AO614" r:id="rId2498" xr:uid="{00000000-0004-0000-0800-0000C1090000}"/>
    <hyperlink ref="AP614" r:id="rId2499" xr:uid="{00000000-0004-0000-0800-0000C2090000}"/>
    <hyperlink ref="H615" r:id="rId2500" xr:uid="{00000000-0004-0000-0800-0000C3090000}"/>
    <hyperlink ref="V615" r:id="rId2501" xr:uid="{00000000-0004-0000-0800-0000C4090000}"/>
    <hyperlink ref="AO615" r:id="rId2502" xr:uid="{00000000-0004-0000-0800-0000C5090000}"/>
    <hyperlink ref="AP615" r:id="rId2503" xr:uid="{00000000-0004-0000-0800-0000C6090000}"/>
    <hyperlink ref="G616" r:id="rId2504" xr:uid="{00000000-0004-0000-0800-0000C7090000}"/>
    <hyperlink ref="H616" r:id="rId2505" xr:uid="{00000000-0004-0000-0800-0000C8090000}"/>
    <hyperlink ref="AO616" r:id="rId2506" xr:uid="{00000000-0004-0000-0800-0000C9090000}"/>
    <hyperlink ref="AP616" r:id="rId2507" xr:uid="{00000000-0004-0000-0800-0000CA090000}"/>
    <hyperlink ref="G617" r:id="rId2508" xr:uid="{00000000-0004-0000-0800-0000CB090000}"/>
    <hyperlink ref="H617" r:id="rId2509" xr:uid="{00000000-0004-0000-0800-0000CC090000}"/>
    <hyperlink ref="AO617" r:id="rId2510" xr:uid="{00000000-0004-0000-0800-0000CD090000}"/>
    <hyperlink ref="AP617" r:id="rId2511" xr:uid="{00000000-0004-0000-0800-0000CE090000}"/>
    <hyperlink ref="H618" r:id="rId2512" xr:uid="{00000000-0004-0000-0800-0000CF090000}"/>
    <hyperlink ref="V618" r:id="rId2513" xr:uid="{00000000-0004-0000-0800-0000D0090000}"/>
    <hyperlink ref="AO618" r:id="rId2514" xr:uid="{00000000-0004-0000-0800-0000D1090000}"/>
    <hyperlink ref="AP618" r:id="rId2515" xr:uid="{00000000-0004-0000-0800-0000D2090000}"/>
    <hyperlink ref="G619" r:id="rId2516" xr:uid="{00000000-0004-0000-0800-0000D3090000}"/>
    <hyperlink ref="H619" r:id="rId2517" xr:uid="{00000000-0004-0000-0800-0000D4090000}"/>
    <hyperlink ref="AO619" r:id="rId2518" xr:uid="{00000000-0004-0000-0800-0000D5090000}"/>
    <hyperlink ref="AP619" r:id="rId2519" xr:uid="{00000000-0004-0000-0800-0000D6090000}"/>
    <hyperlink ref="H620" r:id="rId2520" xr:uid="{00000000-0004-0000-0800-0000D7090000}"/>
    <hyperlink ref="V620" r:id="rId2521" xr:uid="{00000000-0004-0000-0800-0000D8090000}"/>
    <hyperlink ref="AO620" r:id="rId2522" xr:uid="{00000000-0004-0000-0800-0000D9090000}"/>
    <hyperlink ref="AP620" r:id="rId2523" xr:uid="{00000000-0004-0000-0800-0000DA090000}"/>
    <hyperlink ref="G621" r:id="rId2524" xr:uid="{00000000-0004-0000-0800-0000DB090000}"/>
    <hyperlink ref="H621" r:id="rId2525" xr:uid="{00000000-0004-0000-0800-0000DC090000}"/>
    <hyperlink ref="AO621" r:id="rId2526" xr:uid="{00000000-0004-0000-0800-0000DD090000}"/>
    <hyperlink ref="AP621" r:id="rId2527" xr:uid="{00000000-0004-0000-0800-0000DE090000}"/>
    <hyperlink ref="H622" r:id="rId2528" xr:uid="{00000000-0004-0000-0800-0000DF090000}"/>
    <hyperlink ref="V622" r:id="rId2529" xr:uid="{00000000-0004-0000-0800-0000E0090000}"/>
    <hyperlink ref="AO622" r:id="rId2530" xr:uid="{00000000-0004-0000-0800-0000E1090000}"/>
    <hyperlink ref="AP622" r:id="rId2531" xr:uid="{00000000-0004-0000-0800-0000E2090000}"/>
    <hyperlink ref="G623" r:id="rId2532" xr:uid="{00000000-0004-0000-0800-0000E3090000}"/>
    <hyperlink ref="H623" r:id="rId2533" xr:uid="{00000000-0004-0000-0800-0000E4090000}"/>
    <hyperlink ref="AO623" r:id="rId2534" xr:uid="{00000000-0004-0000-0800-0000E5090000}"/>
    <hyperlink ref="AP623" r:id="rId2535" xr:uid="{00000000-0004-0000-0800-0000E6090000}"/>
    <hyperlink ref="G624" r:id="rId2536" xr:uid="{00000000-0004-0000-0800-0000E7090000}"/>
    <hyperlink ref="H624" r:id="rId2537" xr:uid="{00000000-0004-0000-0800-0000E8090000}"/>
    <hyperlink ref="AO624" r:id="rId2538" xr:uid="{00000000-0004-0000-0800-0000E9090000}"/>
    <hyperlink ref="AP624" r:id="rId2539" xr:uid="{00000000-0004-0000-0800-0000EA090000}"/>
    <hyperlink ref="G625" r:id="rId2540" xr:uid="{00000000-0004-0000-0800-0000EB090000}"/>
    <hyperlink ref="H625" r:id="rId2541" xr:uid="{00000000-0004-0000-0800-0000EC090000}"/>
    <hyperlink ref="AO625" r:id="rId2542" xr:uid="{00000000-0004-0000-0800-0000ED090000}"/>
    <hyperlink ref="AP625" r:id="rId2543" xr:uid="{00000000-0004-0000-0800-0000EE090000}"/>
    <hyperlink ref="G626" r:id="rId2544" xr:uid="{00000000-0004-0000-0800-0000EF090000}"/>
    <hyperlink ref="H626" r:id="rId2545" xr:uid="{00000000-0004-0000-0800-0000F0090000}"/>
    <hyperlink ref="AO626" r:id="rId2546" xr:uid="{00000000-0004-0000-0800-0000F1090000}"/>
    <hyperlink ref="AP626" r:id="rId2547" xr:uid="{00000000-0004-0000-0800-0000F2090000}"/>
    <hyperlink ref="H627" r:id="rId2548" xr:uid="{00000000-0004-0000-0800-0000F3090000}"/>
    <hyperlink ref="V627" r:id="rId2549" xr:uid="{00000000-0004-0000-0800-0000F4090000}"/>
    <hyperlink ref="AO627" r:id="rId2550" xr:uid="{00000000-0004-0000-0800-0000F5090000}"/>
    <hyperlink ref="AP627" r:id="rId2551" xr:uid="{00000000-0004-0000-0800-0000F6090000}"/>
    <hyperlink ref="G628" r:id="rId2552" xr:uid="{00000000-0004-0000-0800-0000F7090000}"/>
    <hyperlink ref="H628" r:id="rId2553" xr:uid="{00000000-0004-0000-0800-0000F8090000}"/>
    <hyperlink ref="AO628" r:id="rId2554" xr:uid="{00000000-0004-0000-0800-0000F9090000}"/>
    <hyperlink ref="AP628" r:id="rId2555" xr:uid="{00000000-0004-0000-0800-0000FA090000}"/>
    <hyperlink ref="G629" r:id="rId2556" xr:uid="{00000000-0004-0000-0800-0000FB090000}"/>
    <hyperlink ref="H629" r:id="rId2557" xr:uid="{00000000-0004-0000-0800-0000FC090000}"/>
    <hyperlink ref="AO629" r:id="rId2558" xr:uid="{00000000-0004-0000-0800-0000FD090000}"/>
    <hyperlink ref="AP629" r:id="rId2559" xr:uid="{00000000-0004-0000-0800-0000FE090000}"/>
    <hyperlink ref="G630" r:id="rId2560" xr:uid="{00000000-0004-0000-0800-0000FF090000}"/>
    <hyperlink ref="H630" r:id="rId2561" xr:uid="{00000000-0004-0000-0800-0000000A0000}"/>
    <hyperlink ref="AO630" r:id="rId2562" xr:uid="{00000000-0004-0000-0800-0000010A0000}"/>
    <hyperlink ref="AP630" r:id="rId2563" xr:uid="{00000000-0004-0000-0800-0000020A0000}"/>
    <hyperlink ref="G631" r:id="rId2564" xr:uid="{00000000-0004-0000-0800-0000030A0000}"/>
    <hyperlink ref="H631" r:id="rId2565" xr:uid="{00000000-0004-0000-0800-0000040A0000}"/>
    <hyperlink ref="AO631" r:id="rId2566" xr:uid="{00000000-0004-0000-0800-0000050A0000}"/>
    <hyperlink ref="AP631" r:id="rId2567" xr:uid="{00000000-0004-0000-0800-0000060A0000}"/>
    <hyperlink ref="G632" r:id="rId2568" xr:uid="{00000000-0004-0000-0800-0000070A0000}"/>
    <hyperlink ref="H632" r:id="rId2569" xr:uid="{00000000-0004-0000-0800-0000080A0000}"/>
    <hyperlink ref="AO632" r:id="rId2570" xr:uid="{00000000-0004-0000-0800-0000090A0000}"/>
    <hyperlink ref="AP632" r:id="rId2571" xr:uid="{00000000-0004-0000-0800-00000A0A0000}"/>
    <hyperlink ref="G633" r:id="rId2572" xr:uid="{00000000-0004-0000-0800-00000B0A0000}"/>
    <hyperlink ref="H633" r:id="rId2573" xr:uid="{00000000-0004-0000-0800-00000C0A0000}"/>
    <hyperlink ref="O633" r:id="rId2574" xr:uid="{00000000-0004-0000-0800-00000D0A0000}"/>
    <hyperlink ref="V633" r:id="rId2575" xr:uid="{00000000-0004-0000-0800-00000E0A0000}"/>
    <hyperlink ref="AA633" r:id="rId2576" xr:uid="{00000000-0004-0000-0800-00000F0A0000}"/>
    <hyperlink ref="AN633" r:id="rId2577" xr:uid="{00000000-0004-0000-0800-0000100A0000}"/>
    <hyperlink ref="AO633" r:id="rId2578" xr:uid="{00000000-0004-0000-0800-0000110A0000}"/>
    <hyperlink ref="AP633" r:id="rId2579" xr:uid="{00000000-0004-0000-0800-0000120A0000}"/>
    <hyperlink ref="G634" r:id="rId2580" xr:uid="{00000000-0004-0000-0800-0000130A0000}"/>
    <hyperlink ref="H634" r:id="rId2581" xr:uid="{00000000-0004-0000-0800-0000140A0000}"/>
    <hyperlink ref="V634" r:id="rId2582" xr:uid="{00000000-0004-0000-0800-0000150A0000}"/>
    <hyperlink ref="AA634" r:id="rId2583" xr:uid="{00000000-0004-0000-0800-0000160A0000}"/>
    <hyperlink ref="AN634" r:id="rId2584" xr:uid="{00000000-0004-0000-0800-0000170A0000}"/>
    <hyperlink ref="AO634" r:id="rId2585" xr:uid="{00000000-0004-0000-0800-0000180A0000}"/>
    <hyperlink ref="AP634" r:id="rId2586" xr:uid="{00000000-0004-0000-0800-0000190A0000}"/>
    <hyperlink ref="G635" r:id="rId2587" xr:uid="{00000000-0004-0000-0800-00001A0A0000}"/>
    <hyperlink ref="H635" r:id="rId2588" xr:uid="{00000000-0004-0000-0800-00001B0A0000}"/>
    <hyperlink ref="AO635" r:id="rId2589" xr:uid="{00000000-0004-0000-0800-00001C0A0000}"/>
    <hyperlink ref="AP635" r:id="rId2590" xr:uid="{00000000-0004-0000-0800-00001D0A0000}"/>
    <hyperlink ref="H636" r:id="rId2591" xr:uid="{00000000-0004-0000-0800-00001E0A0000}"/>
    <hyperlink ref="V636" r:id="rId2592" xr:uid="{00000000-0004-0000-0800-00001F0A0000}"/>
    <hyperlink ref="AO636" r:id="rId2593" xr:uid="{00000000-0004-0000-0800-0000200A0000}"/>
    <hyperlink ref="AP636" r:id="rId2594" xr:uid="{00000000-0004-0000-0800-0000210A0000}"/>
    <hyperlink ref="G637" r:id="rId2595" xr:uid="{00000000-0004-0000-0800-0000220A0000}"/>
    <hyperlink ref="H637" r:id="rId2596" xr:uid="{00000000-0004-0000-0800-0000230A0000}"/>
    <hyperlink ref="AO637" r:id="rId2597" xr:uid="{00000000-0004-0000-0800-0000240A0000}"/>
    <hyperlink ref="AP637" r:id="rId2598" xr:uid="{00000000-0004-0000-0800-0000250A0000}"/>
    <hyperlink ref="H638" r:id="rId2599" xr:uid="{00000000-0004-0000-0800-0000260A0000}"/>
    <hyperlink ref="V638" r:id="rId2600" xr:uid="{00000000-0004-0000-0800-0000270A0000}"/>
    <hyperlink ref="AO638" r:id="rId2601" xr:uid="{00000000-0004-0000-0800-0000280A0000}"/>
    <hyperlink ref="AP638" r:id="rId2602" xr:uid="{00000000-0004-0000-0800-0000290A0000}"/>
    <hyperlink ref="G639" r:id="rId2603" xr:uid="{00000000-0004-0000-0800-00002A0A0000}"/>
    <hyperlink ref="H639" r:id="rId2604" xr:uid="{00000000-0004-0000-0800-00002B0A0000}"/>
    <hyperlink ref="AO639" r:id="rId2605" xr:uid="{00000000-0004-0000-0800-00002C0A0000}"/>
    <hyperlink ref="AP639" r:id="rId2606" xr:uid="{00000000-0004-0000-0800-00002D0A0000}"/>
    <hyperlink ref="H640" r:id="rId2607" xr:uid="{00000000-0004-0000-0800-00002E0A0000}"/>
    <hyperlink ref="V640" r:id="rId2608" xr:uid="{00000000-0004-0000-0800-00002F0A0000}"/>
    <hyperlink ref="AO640" r:id="rId2609" xr:uid="{00000000-0004-0000-0800-0000300A0000}"/>
    <hyperlink ref="AP640" r:id="rId2610" xr:uid="{00000000-0004-0000-0800-0000310A0000}"/>
    <hyperlink ref="G641" r:id="rId2611" xr:uid="{00000000-0004-0000-0800-0000320A0000}"/>
    <hyperlink ref="H641" r:id="rId2612" xr:uid="{00000000-0004-0000-0800-0000330A0000}"/>
    <hyperlink ref="AO641" r:id="rId2613" xr:uid="{00000000-0004-0000-0800-0000340A0000}"/>
    <hyperlink ref="AP641" r:id="rId2614" xr:uid="{00000000-0004-0000-0800-0000350A0000}"/>
    <hyperlink ref="G642" r:id="rId2615" xr:uid="{00000000-0004-0000-0800-0000360A0000}"/>
    <hyperlink ref="H642" r:id="rId2616" xr:uid="{00000000-0004-0000-0800-0000370A0000}"/>
    <hyperlink ref="AO642" r:id="rId2617" xr:uid="{00000000-0004-0000-0800-0000380A0000}"/>
    <hyperlink ref="AP642" r:id="rId2618" xr:uid="{00000000-0004-0000-0800-0000390A0000}"/>
    <hyperlink ref="H643" r:id="rId2619" xr:uid="{00000000-0004-0000-0800-00003A0A0000}"/>
    <hyperlink ref="V643" r:id="rId2620" xr:uid="{00000000-0004-0000-0800-00003B0A0000}"/>
    <hyperlink ref="AO643" r:id="rId2621" xr:uid="{00000000-0004-0000-0800-00003C0A0000}"/>
    <hyperlink ref="AP643" r:id="rId2622" xr:uid="{00000000-0004-0000-0800-00003D0A0000}"/>
    <hyperlink ref="G644" r:id="rId2623" xr:uid="{00000000-0004-0000-0800-00003E0A0000}"/>
    <hyperlink ref="H644" r:id="rId2624" xr:uid="{00000000-0004-0000-0800-00003F0A0000}"/>
    <hyperlink ref="AO644" r:id="rId2625" xr:uid="{00000000-0004-0000-0800-0000400A0000}"/>
    <hyperlink ref="AP644" r:id="rId2626" xr:uid="{00000000-0004-0000-0800-0000410A0000}"/>
    <hyperlink ref="G645" r:id="rId2627" xr:uid="{00000000-0004-0000-0800-0000420A0000}"/>
    <hyperlink ref="H645" r:id="rId2628" xr:uid="{00000000-0004-0000-0800-0000430A0000}"/>
    <hyperlink ref="AO645" r:id="rId2629" xr:uid="{00000000-0004-0000-0800-0000440A0000}"/>
    <hyperlink ref="AP645" r:id="rId2630" xr:uid="{00000000-0004-0000-0800-0000450A0000}"/>
    <hyperlink ref="H646" r:id="rId2631" xr:uid="{00000000-0004-0000-0800-0000460A0000}"/>
    <hyperlink ref="V646" r:id="rId2632" xr:uid="{00000000-0004-0000-0800-0000470A0000}"/>
    <hyperlink ref="AO646" r:id="rId2633" xr:uid="{00000000-0004-0000-0800-0000480A0000}"/>
    <hyperlink ref="AP646" r:id="rId2634" xr:uid="{00000000-0004-0000-0800-0000490A0000}"/>
    <hyperlink ref="G647" r:id="rId2635" xr:uid="{00000000-0004-0000-0800-00004A0A0000}"/>
    <hyperlink ref="H647" r:id="rId2636" xr:uid="{00000000-0004-0000-0800-00004B0A0000}"/>
    <hyperlink ref="AO647" r:id="rId2637" xr:uid="{00000000-0004-0000-0800-00004C0A0000}"/>
    <hyperlink ref="AP647" r:id="rId2638" xr:uid="{00000000-0004-0000-0800-00004D0A0000}"/>
    <hyperlink ref="G648" r:id="rId2639" xr:uid="{00000000-0004-0000-0800-00004E0A0000}"/>
    <hyperlink ref="H648" r:id="rId2640" xr:uid="{00000000-0004-0000-0800-00004F0A0000}"/>
    <hyperlink ref="AO648" r:id="rId2641" xr:uid="{00000000-0004-0000-0800-0000500A0000}"/>
    <hyperlink ref="AP648" r:id="rId2642" xr:uid="{00000000-0004-0000-0800-0000510A0000}"/>
    <hyperlink ref="G649" r:id="rId2643" xr:uid="{00000000-0004-0000-0800-0000520A0000}"/>
    <hyperlink ref="H649" r:id="rId2644" xr:uid="{00000000-0004-0000-0800-0000530A0000}"/>
    <hyperlink ref="AO649" r:id="rId2645" xr:uid="{00000000-0004-0000-0800-0000540A0000}"/>
    <hyperlink ref="AP649" r:id="rId2646" xr:uid="{00000000-0004-0000-0800-0000550A0000}"/>
    <hyperlink ref="H650" r:id="rId2647" xr:uid="{00000000-0004-0000-0800-0000560A0000}"/>
    <hyperlink ref="V650" r:id="rId2648" xr:uid="{00000000-0004-0000-0800-0000570A0000}"/>
    <hyperlink ref="AO650" r:id="rId2649" xr:uid="{00000000-0004-0000-0800-0000580A0000}"/>
    <hyperlink ref="AP650" r:id="rId2650" xr:uid="{00000000-0004-0000-0800-0000590A0000}"/>
    <hyperlink ref="G651" r:id="rId2651" xr:uid="{00000000-0004-0000-0800-00005A0A0000}"/>
    <hyperlink ref="H651" r:id="rId2652" xr:uid="{00000000-0004-0000-0800-00005B0A0000}"/>
    <hyperlink ref="AO651" r:id="rId2653" xr:uid="{00000000-0004-0000-0800-00005C0A0000}"/>
    <hyperlink ref="AP651" r:id="rId2654" xr:uid="{00000000-0004-0000-0800-00005D0A0000}"/>
    <hyperlink ref="G652" r:id="rId2655" xr:uid="{00000000-0004-0000-0800-00005E0A0000}"/>
    <hyperlink ref="H652" r:id="rId2656" xr:uid="{00000000-0004-0000-0800-00005F0A0000}"/>
    <hyperlink ref="AO652" r:id="rId2657" xr:uid="{00000000-0004-0000-0800-0000600A0000}"/>
    <hyperlink ref="AP652" r:id="rId2658" xr:uid="{00000000-0004-0000-0800-0000610A0000}"/>
    <hyperlink ref="H653" r:id="rId2659" xr:uid="{00000000-0004-0000-0800-0000620A0000}"/>
    <hyperlink ref="V653" r:id="rId2660" xr:uid="{00000000-0004-0000-0800-0000630A0000}"/>
    <hyperlink ref="AO653" r:id="rId2661" xr:uid="{00000000-0004-0000-0800-0000640A0000}"/>
    <hyperlink ref="AP653" r:id="rId2662" xr:uid="{00000000-0004-0000-0800-0000650A0000}"/>
    <hyperlink ref="G654" r:id="rId2663" xr:uid="{00000000-0004-0000-0800-0000660A0000}"/>
    <hyperlink ref="H654" r:id="rId2664" xr:uid="{00000000-0004-0000-0800-0000670A0000}"/>
    <hyperlink ref="AO654" r:id="rId2665" xr:uid="{00000000-0004-0000-0800-0000680A0000}"/>
    <hyperlink ref="AP654" r:id="rId2666" xr:uid="{00000000-0004-0000-0800-0000690A0000}"/>
    <hyperlink ref="G655" r:id="rId2667" xr:uid="{00000000-0004-0000-0800-00006A0A0000}"/>
    <hyperlink ref="H655" r:id="rId2668" xr:uid="{00000000-0004-0000-0800-00006B0A0000}"/>
    <hyperlink ref="AO655" r:id="rId2669" xr:uid="{00000000-0004-0000-0800-00006C0A0000}"/>
    <hyperlink ref="AP655" r:id="rId2670" xr:uid="{00000000-0004-0000-0800-00006D0A0000}"/>
    <hyperlink ref="G656" r:id="rId2671" xr:uid="{00000000-0004-0000-0800-00006E0A0000}"/>
    <hyperlink ref="H656" r:id="rId2672" xr:uid="{00000000-0004-0000-0800-00006F0A0000}"/>
    <hyperlink ref="AO656" r:id="rId2673" xr:uid="{00000000-0004-0000-0800-0000700A0000}"/>
    <hyperlink ref="AP656" r:id="rId2674" xr:uid="{00000000-0004-0000-0800-0000710A0000}"/>
    <hyperlink ref="H657" r:id="rId2675" xr:uid="{00000000-0004-0000-0800-0000720A0000}"/>
    <hyperlink ref="V657" r:id="rId2676" xr:uid="{00000000-0004-0000-0800-0000730A0000}"/>
    <hyperlink ref="AO657" r:id="rId2677" xr:uid="{00000000-0004-0000-0800-0000740A0000}"/>
    <hyperlink ref="AP657" r:id="rId2678" xr:uid="{00000000-0004-0000-0800-0000750A0000}"/>
    <hyperlink ref="G658" r:id="rId2679" xr:uid="{00000000-0004-0000-0800-0000760A0000}"/>
    <hyperlink ref="H658" r:id="rId2680" xr:uid="{00000000-0004-0000-0800-0000770A0000}"/>
    <hyperlink ref="AO658" r:id="rId2681" xr:uid="{00000000-0004-0000-0800-0000780A0000}"/>
    <hyperlink ref="AP658" r:id="rId2682" xr:uid="{00000000-0004-0000-0800-0000790A0000}"/>
    <hyperlink ref="H659" r:id="rId2683" xr:uid="{00000000-0004-0000-0800-00007A0A0000}"/>
    <hyperlink ref="V659" r:id="rId2684" xr:uid="{00000000-0004-0000-0800-00007B0A0000}"/>
    <hyperlink ref="AO659" r:id="rId2685" xr:uid="{00000000-0004-0000-0800-00007C0A0000}"/>
    <hyperlink ref="AP659" r:id="rId2686" xr:uid="{00000000-0004-0000-0800-00007D0A0000}"/>
    <hyperlink ref="G660" r:id="rId2687" xr:uid="{00000000-0004-0000-0800-00007E0A0000}"/>
    <hyperlink ref="H660" r:id="rId2688" xr:uid="{00000000-0004-0000-0800-00007F0A0000}"/>
    <hyperlink ref="AO660" r:id="rId2689" xr:uid="{00000000-0004-0000-0800-0000800A0000}"/>
    <hyperlink ref="AP660" r:id="rId2690" xr:uid="{00000000-0004-0000-0800-0000810A0000}"/>
    <hyperlink ref="G661" r:id="rId2691" xr:uid="{00000000-0004-0000-0800-0000820A0000}"/>
    <hyperlink ref="H661" r:id="rId2692" xr:uid="{00000000-0004-0000-0800-0000830A0000}"/>
    <hyperlink ref="AO661" r:id="rId2693" xr:uid="{00000000-0004-0000-0800-0000840A0000}"/>
    <hyperlink ref="AP661" r:id="rId2694" xr:uid="{00000000-0004-0000-0800-0000850A0000}"/>
    <hyperlink ref="H662" r:id="rId2695" xr:uid="{00000000-0004-0000-0800-0000860A0000}"/>
    <hyperlink ref="V662" r:id="rId2696" xr:uid="{00000000-0004-0000-0800-0000870A0000}"/>
    <hyperlink ref="AO662" r:id="rId2697" xr:uid="{00000000-0004-0000-0800-0000880A0000}"/>
    <hyperlink ref="AP662" r:id="rId2698" xr:uid="{00000000-0004-0000-0800-0000890A0000}"/>
    <hyperlink ref="H663" r:id="rId2699" xr:uid="{00000000-0004-0000-0800-00008A0A0000}"/>
    <hyperlink ref="V663" r:id="rId2700" xr:uid="{00000000-0004-0000-0800-00008B0A0000}"/>
    <hyperlink ref="AO663" r:id="rId2701" xr:uid="{00000000-0004-0000-0800-00008C0A0000}"/>
    <hyperlink ref="AP663" r:id="rId2702" xr:uid="{00000000-0004-0000-0800-00008D0A0000}"/>
    <hyperlink ref="G664" r:id="rId2703" xr:uid="{00000000-0004-0000-0800-00008E0A0000}"/>
    <hyperlink ref="H664" r:id="rId2704" xr:uid="{00000000-0004-0000-0800-00008F0A0000}"/>
    <hyperlink ref="AO664" r:id="rId2705" xr:uid="{00000000-0004-0000-0800-0000900A0000}"/>
    <hyperlink ref="AP664" r:id="rId2706" xr:uid="{00000000-0004-0000-0800-0000910A0000}"/>
    <hyperlink ref="G665" r:id="rId2707" xr:uid="{00000000-0004-0000-0800-0000920A0000}"/>
    <hyperlink ref="H665" r:id="rId2708" xr:uid="{00000000-0004-0000-0800-0000930A0000}"/>
    <hyperlink ref="AO665" r:id="rId2709" xr:uid="{00000000-0004-0000-0800-0000940A0000}"/>
    <hyperlink ref="AP665" r:id="rId2710" xr:uid="{00000000-0004-0000-0800-0000950A0000}"/>
    <hyperlink ref="G666" r:id="rId2711" xr:uid="{00000000-0004-0000-0800-0000960A0000}"/>
    <hyperlink ref="H666" r:id="rId2712" xr:uid="{00000000-0004-0000-0800-0000970A0000}"/>
    <hyperlink ref="AO666" r:id="rId2713" xr:uid="{00000000-0004-0000-0800-0000980A0000}"/>
    <hyperlink ref="AP666" r:id="rId2714" xr:uid="{00000000-0004-0000-0800-0000990A0000}"/>
    <hyperlink ref="G667" r:id="rId2715" xr:uid="{00000000-0004-0000-0800-00009A0A0000}"/>
    <hyperlink ref="H667" r:id="rId2716" xr:uid="{00000000-0004-0000-0800-00009B0A0000}"/>
    <hyperlink ref="AO667" r:id="rId2717" xr:uid="{00000000-0004-0000-0800-00009C0A0000}"/>
    <hyperlink ref="AP667" r:id="rId2718" xr:uid="{00000000-0004-0000-0800-00009D0A0000}"/>
    <hyperlink ref="G668" r:id="rId2719" xr:uid="{00000000-0004-0000-0800-00009E0A0000}"/>
    <hyperlink ref="H668" r:id="rId2720" xr:uid="{00000000-0004-0000-0800-00009F0A0000}"/>
    <hyperlink ref="AO668" r:id="rId2721" xr:uid="{00000000-0004-0000-0800-0000A00A0000}"/>
    <hyperlink ref="AP668" r:id="rId2722" xr:uid="{00000000-0004-0000-0800-0000A10A0000}"/>
    <hyperlink ref="G669" r:id="rId2723" xr:uid="{00000000-0004-0000-0800-0000A20A0000}"/>
    <hyperlink ref="H669" r:id="rId2724" xr:uid="{00000000-0004-0000-0800-0000A30A0000}"/>
    <hyperlink ref="AO669" r:id="rId2725" xr:uid="{00000000-0004-0000-0800-0000A40A0000}"/>
    <hyperlink ref="AP669" r:id="rId2726" xr:uid="{00000000-0004-0000-0800-0000A50A0000}"/>
    <hyperlink ref="G670" r:id="rId2727" xr:uid="{00000000-0004-0000-0800-0000A60A0000}"/>
    <hyperlink ref="H670" r:id="rId2728" xr:uid="{00000000-0004-0000-0800-0000A70A0000}"/>
    <hyperlink ref="AO670" r:id="rId2729" xr:uid="{00000000-0004-0000-0800-0000A80A0000}"/>
    <hyperlink ref="AP670" r:id="rId2730" xr:uid="{00000000-0004-0000-0800-0000A90A0000}"/>
    <hyperlink ref="G671" r:id="rId2731" xr:uid="{00000000-0004-0000-0800-0000AA0A0000}"/>
    <hyperlink ref="H671" r:id="rId2732" xr:uid="{00000000-0004-0000-0800-0000AB0A0000}"/>
    <hyperlink ref="AO671" r:id="rId2733" xr:uid="{00000000-0004-0000-0800-0000AC0A0000}"/>
    <hyperlink ref="AP671" r:id="rId2734" xr:uid="{00000000-0004-0000-0800-0000AD0A0000}"/>
    <hyperlink ref="H672" r:id="rId2735" xr:uid="{00000000-0004-0000-0800-0000AE0A0000}"/>
    <hyperlink ref="V672" r:id="rId2736" xr:uid="{00000000-0004-0000-0800-0000AF0A0000}"/>
    <hyperlink ref="AO672" r:id="rId2737" xr:uid="{00000000-0004-0000-0800-0000B00A0000}"/>
    <hyperlink ref="AP672" r:id="rId2738" xr:uid="{00000000-0004-0000-0800-0000B10A0000}"/>
    <hyperlink ref="G673" r:id="rId2739" xr:uid="{00000000-0004-0000-0800-0000B20A0000}"/>
    <hyperlink ref="H673" r:id="rId2740" xr:uid="{00000000-0004-0000-0800-0000B30A0000}"/>
    <hyperlink ref="AO673" r:id="rId2741" xr:uid="{00000000-0004-0000-0800-0000B40A0000}"/>
    <hyperlink ref="AP673" r:id="rId2742" xr:uid="{00000000-0004-0000-0800-0000B50A0000}"/>
    <hyperlink ref="G674" r:id="rId2743" xr:uid="{00000000-0004-0000-0800-0000B60A0000}"/>
    <hyperlink ref="H674" r:id="rId2744" xr:uid="{00000000-0004-0000-0800-0000B70A0000}"/>
    <hyperlink ref="AO674" r:id="rId2745" xr:uid="{00000000-0004-0000-0800-0000B80A0000}"/>
    <hyperlink ref="AP674" r:id="rId2746" xr:uid="{00000000-0004-0000-0800-0000B90A0000}"/>
    <hyperlink ref="G675" r:id="rId2747" xr:uid="{00000000-0004-0000-0800-0000BA0A0000}"/>
    <hyperlink ref="H675" r:id="rId2748" xr:uid="{00000000-0004-0000-0800-0000BB0A0000}"/>
    <hyperlink ref="AO675" r:id="rId2749" xr:uid="{00000000-0004-0000-0800-0000BC0A0000}"/>
    <hyperlink ref="AP675" r:id="rId2750" xr:uid="{00000000-0004-0000-0800-0000BD0A0000}"/>
    <hyperlink ref="G676" r:id="rId2751" xr:uid="{00000000-0004-0000-0800-0000BE0A0000}"/>
    <hyperlink ref="H676" r:id="rId2752" xr:uid="{00000000-0004-0000-0800-0000BF0A0000}"/>
    <hyperlink ref="AO676" r:id="rId2753" xr:uid="{00000000-0004-0000-0800-0000C00A0000}"/>
    <hyperlink ref="AP676" r:id="rId2754" xr:uid="{00000000-0004-0000-0800-0000C10A0000}"/>
    <hyperlink ref="G677" r:id="rId2755" xr:uid="{00000000-0004-0000-0800-0000C20A0000}"/>
    <hyperlink ref="H677" r:id="rId2756" xr:uid="{00000000-0004-0000-0800-0000C30A0000}"/>
    <hyperlink ref="AO677" r:id="rId2757" xr:uid="{00000000-0004-0000-0800-0000C40A0000}"/>
    <hyperlink ref="AP677" r:id="rId2758" xr:uid="{00000000-0004-0000-0800-0000C50A0000}"/>
    <hyperlink ref="AO678" r:id="rId2759" xr:uid="{00000000-0004-0000-0800-0000C60A0000}"/>
    <hyperlink ref="AP678" r:id="rId2760" xr:uid="{00000000-0004-0000-0800-0000C70A0000}"/>
    <hyperlink ref="H679" r:id="rId2761" xr:uid="{00000000-0004-0000-0800-0000C80A0000}"/>
    <hyperlink ref="V679" r:id="rId2762" xr:uid="{00000000-0004-0000-0800-0000C90A0000}"/>
    <hyperlink ref="AO679" r:id="rId2763" xr:uid="{00000000-0004-0000-0800-0000CA0A0000}"/>
    <hyperlink ref="AP679" r:id="rId2764" xr:uid="{00000000-0004-0000-0800-0000CB0A0000}"/>
    <hyperlink ref="H680" r:id="rId2765" xr:uid="{00000000-0004-0000-0800-0000CC0A0000}"/>
    <hyperlink ref="V680" r:id="rId2766" xr:uid="{00000000-0004-0000-0800-0000CD0A0000}"/>
    <hyperlink ref="AO680" r:id="rId2767" xr:uid="{00000000-0004-0000-0800-0000CE0A0000}"/>
    <hyperlink ref="AP680" r:id="rId2768" xr:uid="{00000000-0004-0000-0800-0000CF0A0000}"/>
    <hyperlink ref="H681" r:id="rId2769" xr:uid="{00000000-0004-0000-0800-0000D00A0000}"/>
    <hyperlink ref="V681" r:id="rId2770" xr:uid="{00000000-0004-0000-0800-0000D10A0000}"/>
    <hyperlink ref="AO681" r:id="rId2771" xr:uid="{00000000-0004-0000-0800-0000D20A0000}"/>
    <hyperlink ref="AP681" r:id="rId2772" xr:uid="{00000000-0004-0000-0800-0000D30A0000}"/>
    <hyperlink ref="G682" r:id="rId2773" xr:uid="{00000000-0004-0000-0800-0000D40A0000}"/>
    <hyperlink ref="H682" r:id="rId2774" xr:uid="{00000000-0004-0000-0800-0000D50A0000}"/>
    <hyperlink ref="AO682" r:id="rId2775" xr:uid="{00000000-0004-0000-0800-0000D60A0000}"/>
    <hyperlink ref="AP682" r:id="rId2776" xr:uid="{00000000-0004-0000-0800-0000D70A0000}"/>
    <hyperlink ref="H683" r:id="rId2777" xr:uid="{00000000-0004-0000-0800-0000D80A0000}"/>
    <hyperlink ref="V683" r:id="rId2778" xr:uid="{00000000-0004-0000-0800-0000D90A0000}"/>
    <hyperlink ref="AO683" r:id="rId2779" xr:uid="{00000000-0004-0000-0800-0000DA0A0000}"/>
    <hyperlink ref="AP683" r:id="rId2780" xr:uid="{00000000-0004-0000-0800-0000DB0A0000}"/>
    <hyperlink ref="G684" r:id="rId2781" xr:uid="{00000000-0004-0000-0800-0000DC0A0000}"/>
    <hyperlink ref="H684" r:id="rId2782" xr:uid="{00000000-0004-0000-0800-0000DD0A0000}"/>
    <hyperlink ref="AO684" r:id="rId2783" xr:uid="{00000000-0004-0000-0800-0000DE0A0000}"/>
    <hyperlink ref="AP684" r:id="rId2784" xr:uid="{00000000-0004-0000-0800-0000DF0A0000}"/>
    <hyperlink ref="G685" r:id="rId2785" xr:uid="{00000000-0004-0000-0800-0000E00A0000}"/>
    <hyperlink ref="H685" r:id="rId2786" xr:uid="{00000000-0004-0000-0800-0000E10A0000}"/>
    <hyperlink ref="AO685" r:id="rId2787" xr:uid="{00000000-0004-0000-0800-0000E20A0000}"/>
    <hyperlink ref="AP685" r:id="rId2788" xr:uid="{00000000-0004-0000-0800-0000E30A0000}"/>
    <hyperlink ref="G686" r:id="rId2789" xr:uid="{00000000-0004-0000-0800-0000E40A0000}"/>
    <hyperlink ref="H686" r:id="rId2790" xr:uid="{00000000-0004-0000-0800-0000E50A0000}"/>
    <hyperlink ref="AO686" r:id="rId2791" xr:uid="{00000000-0004-0000-0800-0000E60A0000}"/>
    <hyperlink ref="AP686" r:id="rId2792" xr:uid="{00000000-0004-0000-0800-0000E70A0000}"/>
    <hyperlink ref="G687" r:id="rId2793" xr:uid="{00000000-0004-0000-0800-0000E80A0000}"/>
    <hyperlink ref="H687" r:id="rId2794" xr:uid="{00000000-0004-0000-0800-0000E90A0000}"/>
    <hyperlink ref="AO687" r:id="rId2795" xr:uid="{00000000-0004-0000-0800-0000EA0A0000}"/>
    <hyperlink ref="AP687" r:id="rId2796" xr:uid="{00000000-0004-0000-0800-0000EB0A0000}"/>
    <hyperlink ref="G688" r:id="rId2797" xr:uid="{00000000-0004-0000-0800-0000EC0A0000}"/>
    <hyperlink ref="H688" r:id="rId2798" xr:uid="{00000000-0004-0000-0800-0000ED0A0000}"/>
    <hyperlink ref="AO688" r:id="rId2799" xr:uid="{00000000-0004-0000-0800-0000EE0A0000}"/>
    <hyperlink ref="AP688" r:id="rId2800" xr:uid="{00000000-0004-0000-0800-0000EF0A0000}"/>
    <hyperlink ref="V689" r:id="rId2801" xr:uid="{00000000-0004-0000-0800-0000F00A0000}"/>
    <hyperlink ref="AA689" r:id="rId2802" xr:uid="{00000000-0004-0000-0800-0000F10A0000}"/>
    <hyperlink ref="AN689" r:id="rId2803" xr:uid="{00000000-0004-0000-0800-0000F20A0000}"/>
    <hyperlink ref="AO689" r:id="rId2804" xr:uid="{00000000-0004-0000-0800-0000F30A0000}"/>
    <hyperlink ref="AP689" r:id="rId2805" xr:uid="{00000000-0004-0000-0800-0000F40A0000}"/>
    <hyperlink ref="H690" r:id="rId2806" xr:uid="{00000000-0004-0000-0800-0000F50A0000}"/>
    <hyperlink ref="V690" r:id="rId2807" xr:uid="{00000000-0004-0000-0800-0000F60A0000}"/>
    <hyperlink ref="AO690" r:id="rId2808" xr:uid="{00000000-0004-0000-0800-0000F70A0000}"/>
    <hyperlink ref="AP690" r:id="rId2809" xr:uid="{00000000-0004-0000-0800-0000F80A0000}"/>
    <hyperlink ref="G691" r:id="rId2810" xr:uid="{00000000-0004-0000-0800-0000F90A0000}"/>
    <hyperlink ref="H691" r:id="rId2811" xr:uid="{00000000-0004-0000-0800-0000FA0A0000}"/>
    <hyperlink ref="AO691" r:id="rId2812" xr:uid="{00000000-0004-0000-0800-0000FB0A0000}"/>
    <hyperlink ref="AP691" r:id="rId2813" xr:uid="{00000000-0004-0000-0800-0000FC0A0000}"/>
    <hyperlink ref="G692" r:id="rId2814" xr:uid="{00000000-0004-0000-0800-0000FD0A0000}"/>
    <hyperlink ref="H692" r:id="rId2815" xr:uid="{00000000-0004-0000-0800-0000FE0A0000}"/>
    <hyperlink ref="AO692" r:id="rId2816" xr:uid="{00000000-0004-0000-0800-0000FF0A0000}"/>
    <hyperlink ref="AP692" r:id="rId2817" xr:uid="{00000000-0004-0000-0800-0000000B0000}"/>
    <hyperlink ref="G693" r:id="rId2818" xr:uid="{00000000-0004-0000-0800-0000010B0000}"/>
    <hyperlink ref="H693" r:id="rId2819" xr:uid="{00000000-0004-0000-0800-0000020B0000}"/>
    <hyperlink ref="AO693" r:id="rId2820" xr:uid="{00000000-0004-0000-0800-0000030B0000}"/>
    <hyperlink ref="AP693" r:id="rId2821" xr:uid="{00000000-0004-0000-0800-0000040B0000}"/>
    <hyperlink ref="G694" r:id="rId2822" xr:uid="{00000000-0004-0000-0800-0000050B0000}"/>
    <hyperlink ref="H694" r:id="rId2823" xr:uid="{00000000-0004-0000-0800-0000060B0000}"/>
    <hyperlink ref="O694" r:id="rId2824" xr:uid="{00000000-0004-0000-0800-0000070B0000}"/>
    <hyperlink ref="AA694" r:id="rId2825" xr:uid="{00000000-0004-0000-0800-0000080B0000}"/>
    <hyperlink ref="AN694" r:id="rId2826" xr:uid="{00000000-0004-0000-0800-0000090B0000}"/>
    <hyperlink ref="AO694" r:id="rId2827" xr:uid="{00000000-0004-0000-0800-00000A0B0000}"/>
    <hyperlink ref="AP694" r:id="rId2828" xr:uid="{00000000-0004-0000-0800-00000B0B0000}"/>
    <hyperlink ref="G695" r:id="rId2829" xr:uid="{00000000-0004-0000-0800-00000C0B0000}"/>
    <hyperlink ref="H695" r:id="rId2830" xr:uid="{00000000-0004-0000-0800-00000D0B0000}"/>
    <hyperlink ref="O695" r:id="rId2831" xr:uid="{00000000-0004-0000-0800-00000E0B0000}"/>
    <hyperlink ref="AA695" r:id="rId2832" xr:uid="{00000000-0004-0000-0800-00000F0B0000}"/>
    <hyperlink ref="AN695" r:id="rId2833" xr:uid="{00000000-0004-0000-0800-0000100B0000}"/>
    <hyperlink ref="AO695" r:id="rId2834" xr:uid="{00000000-0004-0000-0800-0000110B0000}"/>
    <hyperlink ref="AP695" r:id="rId2835" xr:uid="{00000000-0004-0000-0800-0000120B0000}"/>
    <hyperlink ref="G696" r:id="rId2836" xr:uid="{00000000-0004-0000-0800-0000130B0000}"/>
    <hyperlink ref="H696" r:id="rId2837" xr:uid="{00000000-0004-0000-0800-0000140B0000}"/>
    <hyperlink ref="AO696" r:id="rId2838" xr:uid="{00000000-0004-0000-0800-0000150B0000}"/>
    <hyperlink ref="AP696" r:id="rId2839" xr:uid="{00000000-0004-0000-0800-0000160B0000}"/>
    <hyperlink ref="H697" r:id="rId2840" xr:uid="{00000000-0004-0000-0800-0000170B0000}"/>
    <hyperlink ref="V697" r:id="rId2841" xr:uid="{00000000-0004-0000-0800-0000180B0000}"/>
    <hyperlink ref="AO697" r:id="rId2842" xr:uid="{00000000-0004-0000-0800-0000190B0000}"/>
    <hyperlink ref="AP697" r:id="rId2843" xr:uid="{00000000-0004-0000-0800-00001A0B0000}"/>
    <hyperlink ref="G698" r:id="rId2844" xr:uid="{00000000-0004-0000-0800-00001B0B0000}"/>
    <hyperlink ref="H698" r:id="rId2845" xr:uid="{00000000-0004-0000-0800-00001C0B0000}"/>
    <hyperlink ref="AO698" r:id="rId2846" xr:uid="{00000000-0004-0000-0800-00001D0B0000}"/>
    <hyperlink ref="AP698" r:id="rId2847" xr:uid="{00000000-0004-0000-0800-00001E0B0000}"/>
    <hyperlink ref="H699" r:id="rId2848" xr:uid="{00000000-0004-0000-0800-00001F0B0000}"/>
    <hyperlink ref="V699" r:id="rId2849" xr:uid="{00000000-0004-0000-0800-0000200B0000}"/>
    <hyperlink ref="AO699" r:id="rId2850" xr:uid="{00000000-0004-0000-0800-0000210B0000}"/>
    <hyperlink ref="AP699" r:id="rId2851" xr:uid="{00000000-0004-0000-0800-0000220B0000}"/>
    <hyperlink ref="H700" r:id="rId2852" xr:uid="{00000000-0004-0000-0800-0000230B0000}"/>
    <hyperlink ref="V700" r:id="rId2853" xr:uid="{00000000-0004-0000-0800-0000240B0000}"/>
    <hyperlink ref="AO700" r:id="rId2854" xr:uid="{00000000-0004-0000-0800-0000250B0000}"/>
    <hyperlink ref="AP700" r:id="rId2855" xr:uid="{00000000-0004-0000-0800-0000260B0000}"/>
    <hyperlink ref="G701" r:id="rId2856" xr:uid="{00000000-0004-0000-0800-0000270B0000}"/>
    <hyperlink ref="H701" r:id="rId2857" xr:uid="{00000000-0004-0000-0800-0000280B0000}"/>
    <hyperlink ref="AO701" r:id="rId2858" xr:uid="{00000000-0004-0000-0800-0000290B0000}"/>
    <hyperlink ref="AP701" r:id="rId2859" xr:uid="{00000000-0004-0000-0800-00002A0B0000}"/>
    <hyperlink ref="H702" r:id="rId2860" xr:uid="{00000000-0004-0000-0800-00002B0B0000}"/>
    <hyperlink ref="V702" r:id="rId2861" xr:uid="{00000000-0004-0000-0800-00002C0B0000}"/>
    <hyperlink ref="AO702" r:id="rId2862" xr:uid="{00000000-0004-0000-0800-00002D0B0000}"/>
    <hyperlink ref="AP702" r:id="rId2863" xr:uid="{00000000-0004-0000-0800-00002E0B0000}"/>
    <hyperlink ref="G703" r:id="rId2864" xr:uid="{00000000-0004-0000-0800-00002F0B0000}"/>
    <hyperlink ref="H703" r:id="rId2865" xr:uid="{00000000-0004-0000-0800-0000300B0000}"/>
    <hyperlink ref="AO703" r:id="rId2866" xr:uid="{00000000-0004-0000-0800-0000310B0000}"/>
    <hyperlink ref="AP703" r:id="rId2867" xr:uid="{00000000-0004-0000-0800-0000320B0000}"/>
    <hyperlink ref="G704" r:id="rId2868" xr:uid="{00000000-0004-0000-0800-0000330B0000}"/>
    <hyperlink ref="H704" r:id="rId2869" xr:uid="{00000000-0004-0000-0800-0000340B0000}"/>
    <hyperlink ref="AO704" r:id="rId2870" xr:uid="{00000000-0004-0000-0800-0000350B0000}"/>
    <hyperlink ref="AP704" r:id="rId2871" xr:uid="{00000000-0004-0000-0800-0000360B0000}"/>
    <hyperlink ref="G705" r:id="rId2872" xr:uid="{00000000-0004-0000-0800-0000370B0000}"/>
    <hyperlink ref="H705" r:id="rId2873" xr:uid="{00000000-0004-0000-0800-0000380B0000}"/>
    <hyperlink ref="AO705" r:id="rId2874" xr:uid="{00000000-0004-0000-0800-0000390B0000}"/>
    <hyperlink ref="AP705" r:id="rId2875" xr:uid="{00000000-0004-0000-0800-00003A0B0000}"/>
    <hyperlink ref="AO706" r:id="rId2876" xr:uid="{00000000-0004-0000-0800-00003B0B0000}"/>
    <hyperlink ref="AP706" r:id="rId2877" xr:uid="{00000000-0004-0000-0800-00003C0B0000}"/>
    <hyperlink ref="G707" r:id="rId2878" xr:uid="{00000000-0004-0000-0800-00003D0B0000}"/>
    <hyperlink ref="H707" r:id="rId2879" xr:uid="{00000000-0004-0000-0800-00003E0B0000}"/>
    <hyperlink ref="AO707" r:id="rId2880" xr:uid="{00000000-0004-0000-0800-00003F0B0000}"/>
    <hyperlink ref="AP707" r:id="rId2881" xr:uid="{00000000-0004-0000-0800-0000400B0000}"/>
    <hyperlink ref="H708" r:id="rId2882" xr:uid="{00000000-0004-0000-0800-0000410B0000}"/>
    <hyperlink ref="O708" r:id="rId2883" xr:uid="{00000000-0004-0000-0800-0000420B0000}"/>
    <hyperlink ref="V708" r:id="rId2884" xr:uid="{00000000-0004-0000-0800-0000430B0000}"/>
    <hyperlink ref="AO708" r:id="rId2885" xr:uid="{00000000-0004-0000-0800-0000440B0000}"/>
    <hyperlink ref="AP708" r:id="rId2886" xr:uid="{00000000-0004-0000-0800-0000450B0000}"/>
    <hyperlink ref="G709" r:id="rId2887" xr:uid="{00000000-0004-0000-0800-0000460B0000}"/>
    <hyperlink ref="H709" r:id="rId2888" xr:uid="{00000000-0004-0000-0800-0000470B0000}"/>
    <hyperlink ref="AO709" r:id="rId2889" xr:uid="{00000000-0004-0000-0800-0000480B0000}"/>
    <hyperlink ref="AP709" r:id="rId2890" xr:uid="{00000000-0004-0000-0800-0000490B0000}"/>
    <hyperlink ref="G710" r:id="rId2891" xr:uid="{00000000-0004-0000-0800-00004A0B0000}"/>
    <hyperlink ref="H710" r:id="rId2892" xr:uid="{00000000-0004-0000-0800-00004B0B0000}"/>
    <hyperlink ref="AO710" r:id="rId2893" xr:uid="{00000000-0004-0000-0800-00004C0B0000}"/>
    <hyperlink ref="AP710" r:id="rId2894" xr:uid="{00000000-0004-0000-0800-00004D0B0000}"/>
    <hyperlink ref="G711" r:id="rId2895" xr:uid="{00000000-0004-0000-0800-00004E0B0000}"/>
    <hyperlink ref="H711" r:id="rId2896" xr:uid="{00000000-0004-0000-0800-00004F0B0000}"/>
    <hyperlink ref="AO711" r:id="rId2897" xr:uid="{00000000-0004-0000-0800-0000500B0000}"/>
    <hyperlink ref="AP711" r:id="rId2898" xr:uid="{00000000-0004-0000-0800-0000510B0000}"/>
    <hyperlink ref="G712" r:id="rId2899" xr:uid="{00000000-0004-0000-0800-0000520B0000}"/>
    <hyperlink ref="H712" r:id="rId2900" xr:uid="{00000000-0004-0000-0800-0000530B0000}"/>
    <hyperlink ref="AO712" r:id="rId2901" xr:uid="{00000000-0004-0000-0800-0000540B0000}"/>
    <hyperlink ref="AP712" r:id="rId2902" xr:uid="{00000000-0004-0000-0800-0000550B0000}"/>
    <hyperlink ref="G713" r:id="rId2903" xr:uid="{00000000-0004-0000-0800-0000560B0000}"/>
    <hyperlink ref="H713" r:id="rId2904" xr:uid="{00000000-0004-0000-0800-0000570B0000}"/>
    <hyperlink ref="AO713" r:id="rId2905" xr:uid="{00000000-0004-0000-0800-0000580B0000}"/>
    <hyperlink ref="AP713" r:id="rId2906" xr:uid="{00000000-0004-0000-0800-0000590B0000}"/>
    <hyperlink ref="G714" r:id="rId2907" xr:uid="{00000000-0004-0000-0800-00005A0B0000}"/>
    <hyperlink ref="H714" r:id="rId2908" xr:uid="{00000000-0004-0000-0800-00005B0B0000}"/>
    <hyperlink ref="AO714" r:id="rId2909" xr:uid="{00000000-0004-0000-0800-00005C0B0000}"/>
    <hyperlink ref="AP714" r:id="rId2910" xr:uid="{00000000-0004-0000-0800-00005D0B0000}"/>
    <hyperlink ref="G715" r:id="rId2911" xr:uid="{00000000-0004-0000-0800-00005E0B0000}"/>
    <hyperlink ref="H715" r:id="rId2912" xr:uid="{00000000-0004-0000-0800-00005F0B0000}"/>
    <hyperlink ref="AO715" r:id="rId2913" xr:uid="{00000000-0004-0000-0800-0000600B0000}"/>
    <hyperlink ref="AP715" r:id="rId2914" xr:uid="{00000000-0004-0000-0800-0000610B0000}"/>
    <hyperlink ref="G716" r:id="rId2915" xr:uid="{00000000-0004-0000-0800-0000620B0000}"/>
    <hyperlink ref="H716" r:id="rId2916" xr:uid="{00000000-0004-0000-0800-0000630B0000}"/>
    <hyperlink ref="AO716" r:id="rId2917" xr:uid="{00000000-0004-0000-0800-0000640B0000}"/>
    <hyperlink ref="AP716" r:id="rId2918" xr:uid="{00000000-0004-0000-0800-0000650B0000}"/>
    <hyperlink ref="H717" r:id="rId2919" xr:uid="{00000000-0004-0000-0800-0000660B0000}"/>
    <hyperlink ref="V717" r:id="rId2920" xr:uid="{00000000-0004-0000-0800-0000670B0000}"/>
    <hyperlink ref="AO717" r:id="rId2921" xr:uid="{00000000-0004-0000-0800-0000680B0000}"/>
    <hyperlink ref="AP717" r:id="rId2922" xr:uid="{00000000-0004-0000-0800-0000690B0000}"/>
    <hyperlink ref="G718" r:id="rId2923" xr:uid="{00000000-0004-0000-0800-00006A0B0000}"/>
    <hyperlink ref="H718" r:id="rId2924" xr:uid="{00000000-0004-0000-0800-00006B0B0000}"/>
    <hyperlink ref="AO718" r:id="rId2925" xr:uid="{00000000-0004-0000-0800-00006C0B0000}"/>
    <hyperlink ref="AP718" r:id="rId2926" xr:uid="{00000000-0004-0000-0800-00006D0B0000}"/>
    <hyperlink ref="H719" r:id="rId2927" xr:uid="{00000000-0004-0000-0800-00006E0B0000}"/>
    <hyperlink ref="V719" r:id="rId2928" xr:uid="{00000000-0004-0000-0800-00006F0B0000}"/>
    <hyperlink ref="AO719" r:id="rId2929" xr:uid="{00000000-0004-0000-0800-0000700B0000}"/>
    <hyperlink ref="AP719" r:id="rId2930" xr:uid="{00000000-0004-0000-0800-0000710B0000}"/>
    <hyperlink ref="G720" r:id="rId2931" xr:uid="{00000000-0004-0000-0800-0000720B0000}"/>
    <hyperlink ref="H720" r:id="rId2932" xr:uid="{00000000-0004-0000-0800-0000730B0000}"/>
    <hyperlink ref="AO720" r:id="rId2933" xr:uid="{00000000-0004-0000-0800-0000740B0000}"/>
    <hyperlink ref="AP720" r:id="rId2934" xr:uid="{00000000-0004-0000-0800-0000750B0000}"/>
    <hyperlink ref="H721" r:id="rId2935" xr:uid="{00000000-0004-0000-0800-0000760B0000}"/>
    <hyperlink ref="V721" r:id="rId2936" xr:uid="{00000000-0004-0000-0800-0000770B0000}"/>
    <hyperlink ref="AO721" r:id="rId2937" xr:uid="{00000000-0004-0000-0800-0000780B0000}"/>
    <hyperlink ref="AP721" r:id="rId2938" xr:uid="{00000000-0004-0000-0800-0000790B0000}"/>
    <hyperlink ref="G722" r:id="rId2939" xr:uid="{00000000-0004-0000-0800-00007A0B0000}"/>
    <hyperlink ref="H722" r:id="rId2940" xr:uid="{00000000-0004-0000-0800-00007B0B0000}"/>
    <hyperlink ref="AO722" r:id="rId2941" xr:uid="{00000000-0004-0000-0800-00007C0B0000}"/>
    <hyperlink ref="AP722" r:id="rId2942" xr:uid="{00000000-0004-0000-0800-00007D0B0000}"/>
    <hyperlink ref="H723" r:id="rId2943" xr:uid="{00000000-0004-0000-0800-00007E0B0000}"/>
    <hyperlink ref="V723" r:id="rId2944" xr:uid="{00000000-0004-0000-0800-00007F0B0000}"/>
    <hyperlink ref="AO723" r:id="rId2945" xr:uid="{00000000-0004-0000-0800-0000800B0000}"/>
    <hyperlink ref="AP723" r:id="rId2946" xr:uid="{00000000-0004-0000-0800-0000810B0000}"/>
    <hyperlink ref="G724" r:id="rId2947" xr:uid="{00000000-0004-0000-0800-0000820B0000}"/>
    <hyperlink ref="H724" r:id="rId2948" xr:uid="{00000000-0004-0000-0800-0000830B0000}"/>
    <hyperlink ref="AO724" r:id="rId2949" xr:uid="{00000000-0004-0000-0800-0000840B0000}"/>
    <hyperlink ref="AP724" r:id="rId2950" xr:uid="{00000000-0004-0000-0800-0000850B0000}"/>
    <hyperlink ref="H725" r:id="rId2951" xr:uid="{00000000-0004-0000-0800-0000860B0000}"/>
    <hyperlink ref="V725" r:id="rId2952" xr:uid="{00000000-0004-0000-0800-0000870B0000}"/>
    <hyperlink ref="AO725" r:id="rId2953" xr:uid="{00000000-0004-0000-0800-0000880B0000}"/>
    <hyperlink ref="AP725" r:id="rId2954" xr:uid="{00000000-0004-0000-0800-0000890B0000}"/>
    <hyperlink ref="G726" r:id="rId2955" xr:uid="{00000000-0004-0000-0800-00008A0B0000}"/>
    <hyperlink ref="H726" r:id="rId2956" xr:uid="{00000000-0004-0000-0800-00008B0B0000}"/>
    <hyperlink ref="AO726" r:id="rId2957" xr:uid="{00000000-0004-0000-0800-00008C0B0000}"/>
    <hyperlink ref="AP726" r:id="rId2958" xr:uid="{00000000-0004-0000-0800-00008D0B0000}"/>
    <hyperlink ref="G727" r:id="rId2959" xr:uid="{00000000-0004-0000-0800-00008E0B0000}"/>
    <hyperlink ref="H727" r:id="rId2960" xr:uid="{00000000-0004-0000-0800-00008F0B0000}"/>
    <hyperlink ref="AO727" r:id="rId2961" xr:uid="{00000000-0004-0000-0800-0000900B0000}"/>
    <hyperlink ref="AP727" r:id="rId2962" xr:uid="{00000000-0004-0000-0800-0000910B0000}"/>
    <hyperlink ref="H728" r:id="rId2963" xr:uid="{00000000-0004-0000-0800-0000920B0000}"/>
    <hyperlink ref="V728" r:id="rId2964" xr:uid="{00000000-0004-0000-0800-0000930B0000}"/>
    <hyperlink ref="AO728" r:id="rId2965" xr:uid="{00000000-0004-0000-0800-0000940B0000}"/>
    <hyperlink ref="AP728" r:id="rId2966" xr:uid="{00000000-0004-0000-0800-0000950B0000}"/>
    <hyperlink ref="G729" r:id="rId2967" xr:uid="{00000000-0004-0000-0800-0000960B0000}"/>
    <hyperlink ref="H729" r:id="rId2968" xr:uid="{00000000-0004-0000-0800-0000970B0000}"/>
    <hyperlink ref="AO729" r:id="rId2969" xr:uid="{00000000-0004-0000-0800-0000980B0000}"/>
    <hyperlink ref="AP729" r:id="rId2970" xr:uid="{00000000-0004-0000-0800-0000990B0000}"/>
    <hyperlink ref="H730" r:id="rId2971" xr:uid="{00000000-0004-0000-0800-00009A0B0000}"/>
    <hyperlink ref="V730" r:id="rId2972" xr:uid="{00000000-0004-0000-0800-00009B0B0000}"/>
    <hyperlink ref="AO730" r:id="rId2973" xr:uid="{00000000-0004-0000-0800-00009C0B0000}"/>
    <hyperlink ref="AP730" r:id="rId2974" xr:uid="{00000000-0004-0000-0800-00009D0B0000}"/>
    <hyperlink ref="G731" r:id="rId2975" xr:uid="{00000000-0004-0000-0800-00009E0B0000}"/>
    <hyperlink ref="H731" r:id="rId2976" xr:uid="{00000000-0004-0000-0800-00009F0B0000}"/>
    <hyperlink ref="AO731" r:id="rId2977" xr:uid="{00000000-0004-0000-0800-0000A00B0000}"/>
    <hyperlink ref="AP731" r:id="rId2978" xr:uid="{00000000-0004-0000-0800-0000A10B0000}"/>
    <hyperlink ref="G732" r:id="rId2979" xr:uid="{00000000-0004-0000-0800-0000A20B0000}"/>
    <hyperlink ref="H732" r:id="rId2980" xr:uid="{00000000-0004-0000-0800-0000A30B0000}"/>
    <hyperlink ref="AO732" r:id="rId2981" xr:uid="{00000000-0004-0000-0800-0000A40B0000}"/>
    <hyperlink ref="AP732" r:id="rId2982" xr:uid="{00000000-0004-0000-0800-0000A50B0000}"/>
    <hyperlink ref="H733" r:id="rId2983" xr:uid="{00000000-0004-0000-0800-0000A60B0000}"/>
    <hyperlink ref="V733" r:id="rId2984" xr:uid="{00000000-0004-0000-0800-0000A70B0000}"/>
    <hyperlink ref="AO733" r:id="rId2985" xr:uid="{00000000-0004-0000-0800-0000A80B0000}"/>
    <hyperlink ref="AP733" r:id="rId2986" xr:uid="{00000000-0004-0000-0800-0000A90B0000}"/>
    <hyperlink ref="G734" r:id="rId2987" xr:uid="{00000000-0004-0000-0800-0000AA0B0000}"/>
    <hyperlink ref="H734" r:id="rId2988" xr:uid="{00000000-0004-0000-0800-0000AB0B0000}"/>
    <hyperlink ref="AO734" r:id="rId2989" xr:uid="{00000000-0004-0000-0800-0000AC0B0000}"/>
    <hyperlink ref="AP734" r:id="rId2990" xr:uid="{00000000-0004-0000-0800-0000AD0B0000}"/>
    <hyperlink ref="G735" r:id="rId2991" xr:uid="{00000000-0004-0000-0800-0000AE0B0000}"/>
    <hyperlink ref="H735" r:id="rId2992" xr:uid="{00000000-0004-0000-0800-0000AF0B0000}"/>
    <hyperlink ref="AO735" r:id="rId2993" xr:uid="{00000000-0004-0000-0800-0000B00B0000}"/>
    <hyperlink ref="AP735" r:id="rId2994" xr:uid="{00000000-0004-0000-0800-0000B10B0000}"/>
    <hyperlink ref="G736" r:id="rId2995" xr:uid="{00000000-0004-0000-0800-0000B20B0000}"/>
    <hyperlink ref="H736" r:id="rId2996" xr:uid="{00000000-0004-0000-0800-0000B30B0000}"/>
    <hyperlink ref="AO736" r:id="rId2997" xr:uid="{00000000-0004-0000-0800-0000B40B0000}"/>
    <hyperlink ref="AP736" r:id="rId2998" xr:uid="{00000000-0004-0000-0800-0000B50B0000}"/>
    <hyperlink ref="H737" r:id="rId2999" xr:uid="{00000000-0004-0000-0800-0000B60B0000}"/>
    <hyperlink ref="V737" r:id="rId3000" xr:uid="{00000000-0004-0000-0800-0000B70B0000}"/>
    <hyperlink ref="AO737" r:id="rId3001" xr:uid="{00000000-0004-0000-0800-0000B80B0000}"/>
    <hyperlink ref="AP737" r:id="rId3002" xr:uid="{00000000-0004-0000-0800-0000B90B0000}"/>
    <hyperlink ref="G738" r:id="rId3003" xr:uid="{00000000-0004-0000-0800-0000BA0B0000}"/>
    <hyperlink ref="H738" r:id="rId3004" xr:uid="{00000000-0004-0000-0800-0000BB0B0000}"/>
    <hyperlink ref="AO738" r:id="rId3005" xr:uid="{00000000-0004-0000-0800-0000BC0B0000}"/>
    <hyperlink ref="AP738" r:id="rId3006" xr:uid="{00000000-0004-0000-0800-0000BD0B0000}"/>
    <hyperlink ref="G739" r:id="rId3007" xr:uid="{00000000-0004-0000-0800-0000BE0B0000}"/>
    <hyperlink ref="H739" r:id="rId3008" xr:uid="{00000000-0004-0000-0800-0000BF0B0000}"/>
    <hyperlink ref="AO739" r:id="rId3009" xr:uid="{00000000-0004-0000-0800-0000C00B0000}"/>
    <hyperlink ref="AP739" r:id="rId3010" xr:uid="{00000000-0004-0000-0800-0000C10B0000}"/>
    <hyperlink ref="G740" r:id="rId3011" xr:uid="{00000000-0004-0000-0800-0000C20B0000}"/>
    <hyperlink ref="H740" r:id="rId3012" xr:uid="{00000000-0004-0000-0800-0000C30B0000}"/>
    <hyperlink ref="AO740" r:id="rId3013" xr:uid="{00000000-0004-0000-0800-0000C40B0000}"/>
    <hyperlink ref="AP740" r:id="rId3014" xr:uid="{00000000-0004-0000-0800-0000C50B0000}"/>
    <hyperlink ref="G741" r:id="rId3015" xr:uid="{00000000-0004-0000-0800-0000C60B0000}"/>
    <hyperlink ref="H741" r:id="rId3016" xr:uid="{00000000-0004-0000-0800-0000C70B0000}"/>
    <hyperlink ref="AO741" r:id="rId3017" xr:uid="{00000000-0004-0000-0800-0000C80B0000}"/>
    <hyperlink ref="AP741" r:id="rId3018" xr:uid="{00000000-0004-0000-0800-0000C90B0000}"/>
    <hyperlink ref="H742" r:id="rId3019" xr:uid="{00000000-0004-0000-0800-0000CA0B0000}"/>
    <hyperlink ref="V742" r:id="rId3020" xr:uid="{00000000-0004-0000-0800-0000CB0B0000}"/>
    <hyperlink ref="AO742" r:id="rId3021" xr:uid="{00000000-0004-0000-0800-0000CC0B0000}"/>
    <hyperlink ref="AP742" r:id="rId3022" xr:uid="{00000000-0004-0000-0800-0000CD0B0000}"/>
    <hyperlink ref="G743" r:id="rId3023" xr:uid="{00000000-0004-0000-0800-0000CE0B0000}"/>
    <hyperlink ref="H743" r:id="rId3024" xr:uid="{00000000-0004-0000-0800-0000CF0B0000}"/>
    <hyperlink ref="AO743" r:id="rId3025" xr:uid="{00000000-0004-0000-0800-0000D00B0000}"/>
    <hyperlink ref="AP743" r:id="rId3026" xr:uid="{00000000-0004-0000-0800-0000D10B0000}"/>
    <hyperlink ref="G744" r:id="rId3027" xr:uid="{00000000-0004-0000-0800-0000D20B0000}"/>
    <hyperlink ref="H744" r:id="rId3028" xr:uid="{00000000-0004-0000-0800-0000D30B0000}"/>
    <hyperlink ref="AO744" r:id="rId3029" xr:uid="{00000000-0004-0000-0800-0000D40B0000}"/>
    <hyperlink ref="AP744" r:id="rId3030" xr:uid="{00000000-0004-0000-0800-0000D50B0000}"/>
    <hyperlink ref="G745" r:id="rId3031" xr:uid="{00000000-0004-0000-0800-0000D60B0000}"/>
    <hyperlink ref="H745" r:id="rId3032" xr:uid="{00000000-0004-0000-0800-0000D70B0000}"/>
    <hyperlink ref="AO745" r:id="rId3033" xr:uid="{00000000-0004-0000-0800-0000D80B0000}"/>
    <hyperlink ref="AP745" r:id="rId3034" xr:uid="{00000000-0004-0000-0800-0000D90B0000}"/>
    <hyperlink ref="H746" r:id="rId3035" xr:uid="{00000000-0004-0000-0800-0000DA0B0000}"/>
    <hyperlink ref="V746" r:id="rId3036" xr:uid="{00000000-0004-0000-0800-0000DB0B0000}"/>
    <hyperlink ref="AO746" r:id="rId3037" xr:uid="{00000000-0004-0000-0800-0000DC0B0000}"/>
    <hyperlink ref="AP746" r:id="rId3038" xr:uid="{00000000-0004-0000-0800-0000DD0B0000}"/>
    <hyperlink ref="G747" r:id="rId3039" xr:uid="{00000000-0004-0000-0800-0000DE0B0000}"/>
    <hyperlink ref="H747" r:id="rId3040" xr:uid="{00000000-0004-0000-0800-0000DF0B0000}"/>
    <hyperlink ref="AO747" r:id="rId3041" xr:uid="{00000000-0004-0000-0800-0000E00B0000}"/>
    <hyperlink ref="AP747" r:id="rId3042" xr:uid="{00000000-0004-0000-0800-0000E10B0000}"/>
    <hyperlink ref="G748" r:id="rId3043" xr:uid="{00000000-0004-0000-0800-0000E20B0000}"/>
    <hyperlink ref="H748" r:id="rId3044" xr:uid="{00000000-0004-0000-0800-0000E30B0000}"/>
    <hyperlink ref="AO748" r:id="rId3045" xr:uid="{00000000-0004-0000-0800-0000E40B0000}"/>
    <hyperlink ref="AP748" r:id="rId3046" xr:uid="{00000000-0004-0000-0800-0000E50B0000}"/>
    <hyperlink ref="H749" r:id="rId3047" xr:uid="{00000000-0004-0000-0800-0000E60B0000}"/>
    <hyperlink ref="V749" r:id="rId3048" xr:uid="{00000000-0004-0000-0800-0000E70B0000}"/>
    <hyperlink ref="AO749" r:id="rId3049" xr:uid="{00000000-0004-0000-0800-0000E80B0000}"/>
    <hyperlink ref="AP749" r:id="rId3050" xr:uid="{00000000-0004-0000-0800-0000E90B0000}"/>
    <hyperlink ref="G750" r:id="rId3051" xr:uid="{00000000-0004-0000-0800-0000EA0B0000}"/>
    <hyperlink ref="H750" r:id="rId3052" xr:uid="{00000000-0004-0000-0800-0000EB0B0000}"/>
    <hyperlink ref="AO750" r:id="rId3053" xr:uid="{00000000-0004-0000-0800-0000EC0B0000}"/>
    <hyperlink ref="AP750" r:id="rId3054" xr:uid="{00000000-0004-0000-0800-0000ED0B0000}"/>
    <hyperlink ref="H751" r:id="rId3055" xr:uid="{00000000-0004-0000-0800-0000EE0B0000}"/>
    <hyperlink ref="V751" r:id="rId3056" xr:uid="{00000000-0004-0000-0800-0000EF0B0000}"/>
    <hyperlink ref="AO751" r:id="rId3057" xr:uid="{00000000-0004-0000-0800-0000F00B0000}"/>
    <hyperlink ref="AP751" r:id="rId3058" xr:uid="{00000000-0004-0000-0800-0000F10B0000}"/>
    <hyperlink ref="G752" r:id="rId3059" xr:uid="{00000000-0004-0000-0800-0000F20B0000}"/>
    <hyperlink ref="H752" r:id="rId3060" xr:uid="{00000000-0004-0000-0800-0000F30B0000}"/>
    <hyperlink ref="AO752" r:id="rId3061" xr:uid="{00000000-0004-0000-0800-0000F40B0000}"/>
    <hyperlink ref="AP752" r:id="rId3062" xr:uid="{00000000-0004-0000-0800-0000F50B0000}"/>
    <hyperlink ref="H753" r:id="rId3063" xr:uid="{00000000-0004-0000-0800-0000F60B0000}"/>
    <hyperlink ref="V753" r:id="rId3064" xr:uid="{00000000-0004-0000-0800-0000F70B0000}"/>
    <hyperlink ref="AO753" r:id="rId3065" xr:uid="{00000000-0004-0000-0800-0000F80B0000}"/>
    <hyperlink ref="AP753" r:id="rId3066" xr:uid="{00000000-0004-0000-0800-0000F90B0000}"/>
    <hyperlink ref="H754" r:id="rId3067" xr:uid="{00000000-0004-0000-0800-0000FA0B0000}"/>
    <hyperlink ref="V754" r:id="rId3068" xr:uid="{00000000-0004-0000-0800-0000FB0B0000}"/>
    <hyperlink ref="AO754" r:id="rId3069" xr:uid="{00000000-0004-0000-0800-0000FC0B0000}"/>
    <hyperlink ref="AP754" r:id="rId3070" xr:uid="{00000000-0004-0000-0800-0000FD0B0000}"/>
    <hyperlink ref="G755" r:id="rId3071" xr:uid="{00000000-0004-0000-0800-0000FE0B0000}"/>
    <hyperlink ref="H755" r:id="rId3072" xr:uid="{00000000-0004-0000-0800-0000FF0B0000}"/>
    <hyperlink ref="AO755" r:id="rId3073" xr:uid="{00000000-0004-0000-0800-0000000C0000}"/>
    <hyperlink ref="AP755" r:id="rId3074" xr:uid="{00000000-0004-0000-0800-0000010C0000}"/>
    <hyperlink ref="H756" r:id="rId3075" xr:uid="{00000000-0004-0000-0800-0000020C0000}"/>
    <hyperlink ref="V756" r:id="rId3076" xr:uid="{00000000-0004-0000-0800-0000030C0000}"/>
    <hyperlink ref="AO756" r:id="rId3077" xr:uid="{00000000-0004-0000-0800-0000040C0000}"/>
    <hyperlink ref="AP756" r:id="rId3078" xr:uid="{00000000-0004-0000-0800-0000050C0000}"/>
    <hyperlink ref="G757" r:id="rId3079" xr:uid="{00000000-0004-0000-0800-0000060C0000}"/>
    <hyperlink ref="H757" r:id="rId3080" xr:uid="{00000000-0004-0000-0800-0000070C0000}"/>
    <hyperlink ref="AO757" r:id="rId3081" xr:uid="{00000000-0004-0000-0800-0000080C0000}"/>
    <hyperlink ref="AP757" r:id="rId3082" xr:uid="{00000000-0004-0000-0800-0000090C0000}"/>
    <hyperlink ref="H758" r:id="rId3083" xr:uid="{00000000-0004-0000-0800-00000A0C0000}"/>
    <hyperlink ref="V758" r:id="rId3084" xr:uid="{00000000-0004-0000-0800-00000B0C0000}"/>
    <hyperlink ref="AO758" r:id="rId3085" xr:uid="{00000000-0004-0000-0800-00000C0C0000}"/>
    <hyperlink ref="AP758" r:id="rId3086" xr:uid="{00000000-0004-0000-0800-00000D0C0000}"/>
    <hyperlink ref="G759" r:id="rId3087" xr:uid="{00000000-0004-0000-0800-00000E0C0000}"/>
    <hyperlink ref="H759" r:id="rId3088" xr:uid="{00000000-0004-0000-0800-00000F0C0000}"/>
    <hyperlink ref="AO759" r:id="rId3089" xr:uid="{00000000-0004-0000-0800-0000100C0000}"/>
    <hyperlink ref="AP759" r:id="rId3090" xr:uid="{00000000-0004-0000-0800-0000110C0000}"/>
    <hyperlink ref="H760" r:id="rId3091" xr:uid="{00000000-0004-0000-0800-0000120C0000}"/>
    <hyperlink ref="V760" r:id="rId3092" xr:uid="{00000000-0004-0000-0800-0000130C0000}"/>
    <hyperlink ref="AO760" r:id="rId3093" xr:uid="{00000000-0004-0000-0800-0000140C0000}"/>
    <hyperlink ref="AP760" r:id="rId3094" xr:uid="{00000000-0004-0000-0800-0000150C0000}"/>
    <hyperlink ref="G761" r:id="rId3095" xr:uid="{00000000-0004-0000-0800-0000160C0000}"/>
    <hyperlink ref="H761" r:id="rId3096" xr:uid="{00000000-0004-0000-0800-0000170C0000}"/>
    <hyperlink ref="AO761" r:id="rId3097" xr:uid="{00000000-0004-0000-0800-0000180C0000}"/>
    <hyperlink ref="AP761" r:id="rId3098" xr:uid="{00000000-0004-0000-0800-0000190C0000}"/>
    <hyperlink ref="H762" r:id="rId3099" xr:uid="{00000000-0004-0000-0800-00001A0C0000}"/>
    <hyperlink ref="V762" r:id="rId3100" xr:uid="{00000000-0004-0000-0800-00001B0C0000}"/>
    <hyperlink ref="AO762" r:id="rId3101" xr:uid="{00000000-0004-0000-0800-00001C0C0000}"/>
    <hyperlink ref="AP762" r:id="rId3102" xr:uid="{00000000-0004-0000-0800-00001D0C0000}"/>
    <hyperlink ref="G763" r:id="rId3103" xr:uid="{00000000-0004-0000-0800-00001E0C0000}"/>
    <hyperlink ref="H763" r:id="rId3104" xr:uid="{00000000-0004-0000-0800-00001F0C0000}"/>
    <hyperlink ref="AO763" r:id="rId3105" xr:uid="{00000000-0004-0000-0800-0000200C0000}"/>
    <hyperlink ref="AP763" r:id="rId3106" xr:uid="{00000000-0004-0000-0800-0000210C0000}"/>
    <hyperlink ref="G764" r:id="rId3107" xr:uid="{00000000-0004-0000-0800-0000220C0000}"/>
    <hyperlink ref="H764" r:id="rId3108" xr:uid="{00000000-0004-0000-0800-0000230C0000}"/>
    <hyperlink ref="AO764" r:id="rId3109" xr:uid="{00000000-0004-0000-0800-0000240C0000}"/>
    <hyperlink ref="AP764" r:id="rId3110" xr:uid="{00000000-0004-0000-0800-0000250C0000}"/>
    <hyperlink ref="H765" r:id="rId3111" xr:uid="{00000000-0004-0000-0800-0000260C0000}"/>
    <hyperlink ref="V765" r:id="rId3112" xr:uid="{00000000-0004-0000-0800-0000270C0000}"/>
    <hyperlink ref="AO765" r:id="rId3113" xr:uid="{00000000-0004-0000-0800-0000280C0000}"/>
    <hyperlink ref="AP765" r:id="rId3114" xr:uid="{00000000-0004-0000-0800-0000290C0000}"/>
    <hyperlink ref="G766" r:id="rId3115" xr:uid="{00000000-0004-0000-0800-00002A0C0000}"/>
    <hyperlink ref="H766" r:id="rId3116" xr:uid="{00000000-0004-0000-0800-00002B0C0000}"/>
    <hyperlink ref="AO766" r:id="rId3117" xr:uid="{00000000-0004-0000-0800-00002C0C0000}"/>
    <hyperlink ref="AP766" r:id="rId3118" xr:uid="{00000000-0004-0000-0800-00002D0C0000}"/>
    <hyperlink ref="H767" r:id="rId3119" xr:uid="{00000000-0004-0000-0800-00002E0C0000}"/>
    <hyperlink ref="V767" r:id="rId3120" xr:uid="{00000000-0004-0000-0800-00002F0C0000}"/>
    <hyperlink ref="AO767" r:id="rId3121" xr:uid="{00000000-0004-0000-0800-0000300C0000}"/>
    <hyperlink ref="AP767" r:id="rId3122" xr:uid="{00000000-0004-0000-0800-0000310C0000}"/>
    <hyperlink ref="G768" r:id="rId3123" xr:uid="{00000000-0004-0000-0800-0000320C0000}"/>
    <hyperlink ref="H768" r:id="rId3124" xr:uid="{00000000-0004-0000-0800-0000330C0000}"/>
    <hyperlink ref="AO768" r:id="rId3125" xr:uid="{00000000-0004-0000-0800-0000340C0000}"/>
    <hyperlink ref="AP768" r:id="rId3126" xr:uid="{00000000-0004-0000-0800-0000350C0000}"/>
    <hyperlink ref="H769" r:id="rId3127" xr:uid="{00000000-0004-0000-0800-0000360C0000}"/>
    <hyperlink ref="V769" r:id="rId3128" xr:uid="{00000000-0004-0000-0800-0000370C0000}"/>
    <hyperlink ref="AO769" r:id="rId3129" xr:uid="{00000000-0004-0000-0800-0000380C0000}"/>
    <hyperlink ref="AP769" r:id="rId3130" xr:uid="{00000000-0004-0000-0800-0000390C0000}"/>
    <hyperlink ref="G770" r:id="rId3131" xr:uid="{00000000-0004-0000-0800-00003A0C0000}"/>
    <hyperlink ref="H770" r:id="rId3132" xr:uid="{00000000-0004-0000-0800-00003B0C0000}"/>
    <hyperlink ref="AO770" r:id="rId3133" xr:uid="{00000000-0004-0000-0800-00003C0C0000}"/>
    <hyperlink ref="AP770" r:id="rId3134" xr:uid="{00000000-0004-0000-0800-00003D0C0000}"/>
    <hyperlink ref="H771" r:id="rId3135" xr:uid="{00000000-0004-0000-0800-00003E0C0000}"/>
    <hyperlink ref="V771" r:id="rId3136" xr:uid="{00000000-0004-0000-0800-00003F0C0000}"/>
    <hyperlink ref="AO771" r:id="rId3137" xr:uid="{00000000-0004-0000-0800-0000400C0000}"/>
    <hyperlink ref="AP771" r:id="rId3138" xr:uid="{00000000-0004-0000-0800-0000410C0000}"/>
    <hyperlink ref="G772" r:id="rId3139" xr:uid="{00000000-0004-0000-0800-0000420C0000}"/>
    <hyperlink ref="H772" r:id="rId3140" xr:uid="{00000000-0004-0000-0800-0000430C0000}"/>
    <hyperlink ref="AO772" r:id="rId3141" xr:uid="{00000000-0004-0000-0800-0000440C0000}"/>
    <hyperlink ref="AP772" r:id="rId3142" xr:uid="{00000000-0004-0000-0800-0000450C0000}"/>
    <hyperlink ref="H773" r:id="rId3143" xr:uid="{00000000-0004-0000-0800-0000460C0000}"/>
    <hyperlink ref="V773" r:id="rId3144" xr:uid="{00000000-0004-0000-0800-0000470C0000}"/>
    <hyperlink ref="AO773" r:id="rId3145" xr:uid="{00000000-0004-0000-0800-0000480C0000}"/>
    <hyperlink ref="AP773" r:id="rId3146" xr:uid="{00000000-0004-0000-0800-0000490C0000}"/>
    <hyperlink ref="G774" r:id="rId3147" xr:uid="{00000000-0004-0000-0800-00004A0C0000}"/>
    <hyperlink ref="H774" r:id="rId3148" xr:uid="{00000000-0004-0000-0800-00004B0C0000}"/>
    <hyperlink ref="AO774" r:id="rId3149" xr:uid="{00000000-0004-0000-0800-00004C0C0000}"/>
    <hyperlink ref="AP774" r:id="rId3150" xr:uid="{00000000-0004-0000-0800-00004D0C0000}"/>
    <hyperlink ref="H775" r:id="rId3151" xr:uid="{00000000-0004-0000-0800-00004E0C0000}"/>
    <hyperlink ref="V775" r:id="rId3152" xr:uid="{00000000-0004-0000-0800-00004F0C0000}"/>
    <hyperlink ref="AO775" r:id="rId3153" xr:uid="{00000000-0004-0000-0800-0000500C0000}"/>
    <hyperlink ref="AP775" r:id="rId3154" xr:uid="{00000000-0004-0000-0800-0000510C0000}"/>
    <hyperlink ref="G776" r:id="rId3155" xr:uid="{00000000-0004-0000-0800-0000520C0000}"/>
    <hyperlink ref="H776" r:id="rId3156" xr:uid="{00000000-0004-0000-0800-0000530C0000}"/>
    <hyperlink ref="AO776" r:id="rId3157" xr:uid="{00000000-0004-0000-0800-0000540C0000}"/>
    <hyperlink ref="AP776" r:id="rId3158" xr:uid="{00000000-0004-0000-0800-0000550C0000}"/>
    <hyperlink ref="H777" r:id="rId3159" xr:uid="{00000000-0004-0000-0800-0000560C0000}"/>
    <hyperlink ref="V777" r:id="rId3160" xr:uid="{00000000-0004-0000-0800-0000570C0000}"/>
    <hyperlink ref="AO777" r:id="rId3161" xr:uid="{00000000-0004-0000-0800-0000580C0000}"/>
    <hyperlink ref="AP777" r:id="rId3162" xr:uid="{00000000-0004-0000-0800-0000590C0000}"/>
    <hyperlink ref="G778" r:id="rId3163" xr:uid="{00000000-0004-0000-0800-00005A0C0000}"/>
    <hyperlink ref="H778" r:id="rId3164" xr:uid="{00000000-0004-0000-0800-00005B0C0000}"/>
    <hyperlink ref="AO778" r:id="rId3165" xr:uid="{00000000-0004-0000-0800-00005C0C0000}"/>
    <hyperlink ref="AP778" r:id="rId3166" xr:uid="{00000000-0004-0000-0800-00005D0C0000}"/>
    <hyperlink ref="G779" r:id="rId3167" xr:uid="{00000000-0004-0000-0800-00005E0C0000}"/>
    <hyperlink ref="H779" r:id="rId3168" xr:uid="{00000000-0004-0000-0800-00005F0C0000}"/>
    <hyperlink ref="AO779" r:id="rId3169" xr:uid="{00000000-0004-0000-0800-0000600C0000}"/>
    <hyperlink ref="AP779" r:id="rId3170" xr:uid="{00000000-0004-0000-0800-0000610C0000}"/>
    <hyperlink ref="G780" r:id="rId3171" xr:uid="{00000000-0004-0000-0800-0000620C0000}"/>
    <hyperlink ref="H780" r:id="rId3172" xr:uid="{00000000-0004-0000-0800-0000630C0000}"/>
    <hyperlink ref="AO780" r:id="rId3173" xr:uid="{00000000-0004-0000-0800-0000640C0000}"/>
    <hyperlink ref="AP780" r:id="rId3174" xr:uid="{00000000-0004-0000-0800-0000650C0000}"/>
    <hyperlink ref="G781" r:id="rId3175" xr:uid="{00000000-0004-0000-0800-0000660C0000}"/>
    <hyperlink ref="H781" r:id="rId3176" xr:uid="{00000000-0004-0000-0800-0000670C0000}"/>
    <hyperlink ref="AO781" r:id="rId3177" xr:uid="{00000000-0004-0000-0800-0000680C0000}"/>
    <hyperlink ref="AP781" r:id="rId3178" xr:uid="{00000000-0004-0000-0800-0000690C0000}"/>
    <hyperlink ref="G782" r:id="rId3179" xr:uid="{00000000-0004-0000-0800-00006A0C0000}"/>
    <hyperlink ref="H782" r:id="rId3180" xr:uid="{00000000-0004-0000-0800-00006B0C0000}"/>
    <hyperlink ref="AO782" r:id="rId3181" xr:uid="{00000000-0004-0000-0800-00006C0C0000}"/>
    <hyperlink ref="AP782" r:id="rId3182" xr:uid="{00000000-0004-0000-0800-00006D0C0000}"/>
    <hyperlink ref="G783" r:id="rId3183" xr:uid="{00000000-0004-0000-0800-00006E0C0000}"/>
    <hyperlink ref="H783" r:id="rId3184" xr:uid="{00000000-0004-0000-0800-00006F0C0000}"/>
    <hyperlink ref="AO783" r:id="rId3185" xr:uid="{00000000-0004-0000-0800-0000700C0000}"/>
    <hyperlink ref="AP783" r:id="rId3186" xr:uid="{00000000-0004-0000-0800-0000710C0000}"/>
    <hyperlink ref="G784" r:id="rId3187" xr:uid="{00000000-0004-0000-0800-0000720C0000}"/>
    <hyperlink ref="H784" r:id="rId3188" xr:uid="{00000000-0004-0000-0800-0000730C0000}"/>
    <hyperlink ref="AO784" r:id="rId3189" xr:uid="{00000000-0004-0000-0800-0000740C0000}"/>
    <hyperlink ref="AP784" r:id="rId3190" xr:uid="{00000000-0004-0000-0800-0000750C0000}"/>
    <hyperlink ref="H785" r:id="rId3191" xr:uid="{00000000-0004-0000-0800-0000760C0000}"/>
    <hyperlink ref="V785" r:id="rId3192" xr:uid="{00000000-0004-0000-0800-0000770C0000}"/>
    <hyperlink ref="AO785" r:id="rId3193" xr:uid="{00000000-0004-0000-0800-0000780C0000}"/>
    <hyperlink ref="AP785" r:id="rId3194" xr:uid="{00000000-0004-0000-0800-0000790C0000}"/>
    <hyperlink ref="G786" r:id="rId3195" xr:uid="{00000000-0004-0000-0800-00007A0C0000}"/>
    <hyperlink ref="H786" r:id="rId3196" xr:uid="{00000000-0004-0000-0800-00007B0C0000}"/>
    <hyperlink ref="AO786" r:id="rId3197" xr:uid="{00000000-0004-0000-0800-00007C0C0000}"/>
    <hyperlink ref="AP786" r:id="rId3198" xr:uid="{00000000-0004-0000-0800-00007D0C0000}"/>
    <hyperlink ref="G787" r:id="rId3199" xr:uid="{00000000-0004-0000-0800-00007E0C0000}"/>
    <hyperlink ref="H787" r:id="rId3200" xr:uid="{00000000-0004-0000-0800-00007F0C0000}"/>
    <hyperlink ref="AO787" r:id="rId3201" xr:uid="{00000000-0004-0000-0800-0000800C0000}"/>
    <hyperlink ref="AP787" r:id="rId3202" xr:uid="{00000000-0004-0000-0800-0000810C0000}"/>
    <hyperlink ref="G788" r:id="rId3203" xr:uid="{00000000-0004-0000-0800-0000820C0000}"/>
    <hyperlink ref="H788" r:id="rId3204" xr:uid="{00000000-0004-0000-0800-0000830C0000}"/>
    <hyperlink ref="AO788" r:id="rId3205" xr:uid="{00000000-0004-0000-0800-0000840C0000}"/>
    <hyperlink ref="AP788" r:id="rId3206" xr:uid="{00000000-0004-0000-0800-0000850C0000}"/>
    <hyperlink ref="G789" r:id="rId3207" xr:uid="{00000000-0004-0000-0800-0000860C0000}"/>
    <hyperlink ref="H789" r:id="rId3208" xr:uid="{00000000-0004-0000-0800-0000870C0000}"/>
    <hyperlink ref="AO789" r:id="rId3209" xr:uid="{00000000-0004-0000-0800-0000880C0000}"/>
    <hyperlink ref="AP789" r:id="rId3210" xr:uid="{00000000-0004-0000-0800-0000890C0000}"/>
    <hyperlink ref="G790" r:id="rId3211" xr:uid="{00000000-0004-0000-0800-00008A0C0000}"/>
    <hyperlink ref="H790" r:id="rId3212" xr:uid="{00000000-0004-0000-0800-00008B0C0000}"/>
    <hyperlink ref="AO790" r:id="rId3213" xr:uid="{00000000-0004-0000-0800-00008C0C0000}"/>
    <hyperlink ref="AP790" r:id="rId3214" xr:uid="{00000000-0004-0000-0800-00008D0C0000}"/>
    <hyperlink ref="G791" r:id="rId3215" xr:uid="{00000000-0004-0000-0800-00008E0C0000}"/>
    <hyperlink ref="H791" r:id="rId3216" xr:uid="{00000000-0004-0000-0800-00008F0C0000}"/>
    <hyperlink ref="AO791" r:id="rId3217" xr:uid="{00000000-0004-0000-0800-0000900C0000}"/>
    <hyperlink ref="AP791" r:id="rId3218" xr:uid="{00000000-0004-0000-0800-0000910C0000}"/>
    <hyperlink ref="H792" r:id="rId3219" xr:uid="{00000000-0004-0000-0800-0000920C0000}"/>
    <hyperlink ref="V792" r:id="rId3220" xr:uid="{00000000-0004-0000-0800-0000930C0000}"/>
    <hyperlink ref="AO792" r:id="rId3221" xr:uid="{00000000-0004-0000-0800-0000940C0000}"/>
    <hyperlink ref="AP792" r:id="rId3222" xr:uid="{00000000-0004-0000-0800-0000950C0000}"/>
    <hyperlink ref="G793" r:id="rId3223" xr:uid="{00000000-0004-0000-0800-0000960C0000}"/>
    <hyperlink ref="H793" r:id="rId3224" xr:uid="{00000000-0004-0000-0800-0000970C0000}"/>
    <hyperlink ref="AO793" r:id="rId3225" xr:uid="{00000000-0004-0000-0800-0000980C0000}"/>
    <hyperlink ref="AP793" r:id="rId3226" xr:uid="{00000000-0004-0000-0800-0000990C0000}"/>
    <hyperlink ref="H794" r:id="rId3227" xr:uid="{00000000-0004-0000-0800-00009A0C0000}"/>
    <hyperlink ref="V794" r:id="rId3228" xr:uid="{00000000-0004-0000-0800-00009B0C0000}"/>
    <hyperlink ref="AO794" r:id="rId3229" xr:uid="{00000000-0004-0000-0800-00009C0C0000}"/>
    <hyperlink ref="AP794" r:id="rId3230" xr:uid="{00000000-0004-0000-0800-00009D0C0000}"/>
    <hyperlink ref="G795" r:id="rId3231" xr:uid="{00000000-0004-0000-0800-00009E0C0000}"/>
    <hyperlink ref="H795" r:id="rId3232" xr:uid="{00000000-0004-0000-0800-00009F0C0000}"/>
    <hyperlink ref="AO795" r:id="rId3233" xr:uid="{00000000-0004-0000-0800-0000A00C0000}"/>
    <hyperlink ref="AP795" r:id="rId3234" xr:uid="{00000000-0004-0000-0800-0000A10C0000}"/>
    <hyperlink ref="H796" r:id="rId3235" xr:uid="{00000000-0004-0000-0800-0000A20C0000}"/>
    <hyperlink ref="V796" r:id="rId3236" xr:uid="{00000000-0004-0000-0800-0000A30C0000}"/>
    <hyperlink ref="AO796" r:id="rId3237" xr:uid="{00000000-0004-0000-0800-0000A40C0000}"/>
    <hyperlink ref="AP796" r:id="rId3238" xr:uid="{00000000-0004-0000-0800-0000A50C0000}"/>
    <hyperlink ref="G797" r:id="rId3239" xr:uid="{00000000-0004-0000-0800-0000A60C0000}"/>
    <hyperlink ref="H797" r:id="rId3240" xr:uid="{00000000-0004-0000-0800-0000A70C0000}"/>
    <hyperlink ref="AO797" r:id="rId3241" xr:uid="{00000000-0004-0000-0800-0000A80C0000}"/>
    <hyperlink ref="AP797" r:id="rId3242" xr:uid="{00000000-0004-0000-0800-0000A90C0000}"/>
    <hyperlink ref="G798" r:id="rId3243" xr:uid="{00000000-0004-0000-0800-0000AA0C0000}"/>
    <hyperlink ref="H798" r:id="rId3244" xr:uid="{00000000-0004-0000-0800-0000AB0C0000}"/>
    <hyperlink ref="AO798" r:id="rId3245" xr:uid="{00000000-0004-0000-0800-0000AC0C0000}"/>
    <hyperlink ref="AP798" r:id="rId3246" xr:uid="{00000000-0004-0000-0800-0000AD0C0000}"/>
    <hyperlink ref="H799" r:id="rId3247" xr:uid="{00000000-0004-0000-0800-0000AE0C0000}"/>
    <hyperlink ref="V799" r:id="rId3248" xr:uid="{00000000-0004-0000-0800-0000AF0C0000}"/>
    <hyperlink ref="AO799" r:id="rId3249" xr:uid="{00000000-0004-0000-0800-0000B00C0000}"/>
    <hyperlink ref="AP799" r:id="rId3250" xr:uid="{00000000-0004-0000-0800-0000B10C0000}"/>
    <hyperlink ref="G800" r:id="rId3251" xr:uid="{00000000-0004-0000-0800-0000B20C0000}"/>
    <hyperlink ref="H800" r:id="rId3252" xr:uid="{00000000-0004-0000-0800-0000B30C0000}"/>
    <hyperlink ref="AO800" r:id="rId3253" xr:uid="{00000000-0004-0000-0800-0000B40C0000}"/>
    <hyperlink ref="AP800" r:id="rId3254" xr:uid="{00000000-0004-0000-0800-0000B50C0000}"/>
    <hyperlink ref="G801" r:id="rId3255" xr:uid="{00000000-0004-0000-0800-0000B60C0000}"/>
    <hyperlink ref="H801" r:id="rId3256" xr:uid="{00000000-0004-0000-0800-0000B70C0000}"/>
    <hyperlink ref="AO801" r:id="rId3257" xr:uid="{00000000-0004-0000-0800-0000B80C0000}"/>
    <hyperlink ref="AP801" r:id="rId3258" xr:uid="{00000000-0004-0000-0800-0000B90C0000}"/>
    <hyperlink ref="H802" r:id="rId3259" xr:uid="{00000000-0004-0000-0800-0000BA0C0000}"/>
    <hyperlink ref="V802" r:id="rId3260" xr:uid="{00000000-0004-0000-0800-0000BB0C0000}"/>
    <hyperlink ref="AO802" r:id="rId3261" xr:uid="{00000000-0004-0000-0800-0000BC0C0000}"/>
    <hyperlink ref="AP802" r:id="rId3262" xr:uid="{00000000-0004-0000-0800-0000BD0C0000}"/>
    <hyperlink ref="G803" r:id="rId3263" xr:uid="{00000000-0004-0000-0800-0000BE0C0000}"/>
    <hyperlink ref="H803" r:id="rId3264" xr:uid="{00000000-0004-0000-0800-0000BF0C0000}"/>
    <hyperlink ref="AO803" r:id="rId3265" xr:uid="{00000000-0004-0000-0800-0000C00C0000}"/>
    <hyperlink ref="AP803" r:id="rId3266" xr:uid="{00000000-0004-0000-0800-0000C10C0000}"/>
    <hyperlink ref="G804" r:id="rId3267" xr:uid="{00000000-0004-0000-0800-0000C20C0000}"/>
    <hyperlink ref="H804" r:id="rId3268" xr:uid="{00000000-0004-0000-0800-0000C30C0000}"/>
    <hyperlink ref="AO804" r:id="rId3269" xr:uid="{00000000-0004-0000-0800-0000C40C0000}"/>
    <hyperlink ref="AP804" r:id="rId3270" xr:uid="{00000000-0004-0000-0800-0000C50C0000}"/>
    <hyperlink ref="H805" r:id="rId3271" xr:uid="{00000000-0004-0000-0800-0000C60C0000}"/>
    <hyperlink ref="V805" r:id="rId3272" xr:uid="{00000000-0004-0000-0800-0000C70C0000}"/>
    <hyperlink ref="AO805" r:id="rId3273" xr:uid="{00000000-0004-0000-0800-0000C80C0000}"/>
    <hyperlink ref="AP805" r:id="rId3274" xr:uid="{00000000-0004-0000-0800-0000C90C0000}"/>
    <hyperlink ref="G806" r:id="rId3275" xr:uid="{00000000-0004-0000-0800-0000CA0C0000}"/>
    <hyperlink ref="H806" r:id="rId3276" xr:uid="{00000000-0004-0000-0800-0000CB0C0000}"/>
    <hyperlink ref="AO806" r:id="rId3277" xr:uid="{00000000-0004-0000-0800-0000CC0C0000}"/>
    <hyperlink ref="AP806" r:id="rId3278" xr:uid="{00000000-0004-0000-0800-0000CD0C0000}"/>
    <hyperlink ref="H807" r:id="rId3279" xr:uid="{00000000-0004-0000-0800-0000CE0C0000}"/>
    <hyperlink ref="V807" r:id="rId3280" xr:uid="{00000000-0004-0000-0800-0000CF0C0000}"/>
    <hyperlink ref="AO807" r:id="rId3281" xr:uid="{00000000-0004-0000-0800-0000D00C0000}"/>
    <hyperlink ref="AP807" r:id="rId3282" xr:uid="{00000000-0004-0000-0800-0000D10C0000}"/>
    <hyperlink ref="G808" r:id="rId3283" xr:uid="{00000000-0004-0000-0800-0000D20C0000}"/>
    <hyperlink ref="H808" r:id="rId3284" xr:uid="{00000000-0004-0000-0800-0000D30C0000}"/>
    <hyperlink ref="AO808" r:id="rId3285" xr:uid="{00000000-0004-0000-0800-0000D40C0000}"/>
    <hyperlink ref="AP808" r:id="rId3286" xr:uid="{00000000-0004-0000-0800-0000D50C0000}"/>
    <hyperlink ref="H809" r:id="rId3287" xr:uid="{00000000-0004-0000-0800-0000D60C0000}"/>
    <hyperlink ref="V809" r:id="rId3288" xr:uid="{00000000-0004-0000-0800-0000D70C0000}"/>
    <hyperlink ref="AO809" r:id="rId3289" xr:uid="{00000000-0004-0000-0800-0000D80C0000}"/>
    <hyperlink ref="AP809" r:id="rId3290" xr:uid="{00000000-0004-0000-0800-0000D90C0000}"/>
    <hyperlink ref="H810" r:id="rId3291" xr:uid="{00000000-0004-0000-0800-0000DA0C0000}"/>
    <hyperlink ref="V810" r:id="rId3292" xr:uid="{00000000-0004-0000-0800-0000DB0C0000}"/>
    <hyperlink ref="AO810" r:id="rId3293" xr:uid="{00000000-0004-0000-0800-0000DC0C0000}"/>
    <hyperlink ref="AP810" r:id="rId3294" xr:uid="{00000000-0004-0000-0800-0000DD0C0000}"/>
    <hyperlink ref="G811" r:id="rId3295" xr:uid="{00000000-0004-0000-0800-0000DE0C0000}"/>
    <hyperlink ref="H811" r:id="rId3296" xr:uid="{00000000-0004-0000-0800-0000DF0C0000}"/>
    <hyperlink ref="AO811" r:id="rId3297" xr:uid="{00000000-0004-0000-0800-0000E00C0000}"/>
    <hyperlink ref="AP811" r:id="rId3298" xr:uid="{00000000-0004-0000-0800-0000E10C0000}"/>
    <hyperlink ref="G812" r:id="rId3299" xr:uid="{00000000-0004-0000-0800-0000E20C0000}"/>
    <hyperlink ref="H812" r:id="rId3300" xr:uid="{00000000-0004-0000-0800-0000E30C0000}"/>
    <hyperlink ref="AO812" r:id="rId3301" xr:uid="{00000000-0004-0000-0800-0000E40C0000}"/>
    <hyperlink ref="AP812" r:id="rId3302" xr:uid="{00000000-0004-0000-0800-0000E50C0000}"/>
    <hyperlink ref="H813" r:id="rId3303" xr:uid="{00000000-0004-0000-0800-0000E60C0000}"/>
    <hyperlink ref="V813" r:id="rId3304" xr:uid="{00000000-0004-0000-0800-0000E70C0000}"/>
    <hyperlink ref="AO813" r:id="rId3305" xr:uid="{00000000-0004-0000-0800-0000E80C0000}"/>
    <hyperlink ref="AP813" r:id="rId3306" xr:uid="{00000000-0004-0000-0800-0000E90C0000}"/>
    <hyperlink ref="G814" r:id="rId3307" xr:uid="{00000000-0004-0000-0800-0000EA0C0000}"/>
    <hyperlink ref="H814" r:id="rId3308" xr:uid="{00000000-0004-0000-0800-0000EB0C0000}"/>
    <hyperlink ref="AO814" r:id="rId3309" xr:uid="{00000000-0004-0000-0800-0000EC0C0000}"/>
    <hyperlink ref="AP814" r:id="rId3310" xr:uid="{00000000-0004-0000-0800-0000ED0C0000}"/>
    <hyperlink ref="G815" r:id="rId3311" xr:uid="{00000000-0004-0000-0800-0000EE0C0000}"/>
    <hyperlink ref="H815" r:id="rId3312" xr:uid="{00000000-0004-0000-0800-0000EF0C0000}"/>
    <hyperlink ref="AO815" r:id="rId3313" xr:uid="{00000000-0004-0000-0800-0000F00C0000}"/>
    <hyperlink ref="AP815" r:id="rId3314" xr:uid="{00000000-0004-0000-0800-0000F10C0000}"/>
    <hyperlink ref="G816" r:id="rId3315" xr:uid="{00000000-0004-0000-0800-0000F20C0000}"/>
    <hyperlink ref="H816" r:id="rId3316" xr:uid="{00000000-0004-0000-0800-0000F30C0000}"/>
    <hyperlink ref="AO816" r:id="rId3317" xr:uid="{00000000-0004-0000-0800-0000F40C0000}"/>
    <hyperlink ref="AP816" r:id="rId3318" xr:uid="{00000000-0004-0000-0800-0000F50C0000}"/>
    <hyperlink ref="G817" r:id="rId3319" xr:uid="{00000000-0004-0000-0800-0000F60C0000}"/>
    <hyperlink ref="H817" r:id="rId3320" xr:uid="{00000000-0004-0000-0800-0000F70C0000}"/>
    <hyperlink ref="AO817" r:id="rId3321" xr:uid="{00000000-0004-0000-0800-0000F80C0000}"/>
    <hyperlink ref="AP817" r:id="rId3322" xr:uid="{00000000-0004-0000-0800-0000F90C0000}"/>
    <hyperlink ref="G818" r:id="rId3323" xr:uid="{00000000-0004-0000-0800-0000FA0C0000}"/>
    <hyperlink ref="H818" r:id="rId3324" xr:uid="{00000000-0004-0000-0800-0000FB0C0000}"/>
    <hyperlink ref="AO818" r:id="rId3325" xr:uid="{00000000-0004-0000-0800-0000FC0C0000}"/>
    <hyperlink ref="AP818" r:id="rId3326" xr:uid="{00000000-0004-0000-0800-0000FD0C0000}"/>
    <hyperlink ref="G819" r:id="rId3327" xr:uid="{00000000-0004-0000-0800-0000FE0C0000}"/>
    <hyperlink ref="H819" r:id="rId3328" xr:uid="{00000000-0004-0000-0800-0000FF0C0000}"/>
    <hyperlink ref="AO819" r:id="rId3329" xr:uid="{00000000-0004-0000-0800-0000000D0000}"/>
    <hyperlink ref="AP819" r:id="rId3330" xr:uid="{00000000-0004-0000-0800-0000010D0000}"/>
    <hyperlink ref="G820" r:id="rId3331" xr:uid="{00000000-0004-0000-0800-0000020D0000}"/>
    <hyperlink ref="H820" r:id="rId3332" xr:uid="{00000000-0004-0000-0800-0000030D0000}"/>
    <hyperlink ref="AO820" r:id="rId3333" xr:uid="{00000000-0004-0000-0800-0000040D0000}"/>
    <hyperlink ref="AP820" r:id="rId3334" xr:uid="{00000000-0004-0000-0800-0000050D0000}"/>
    <hyperlink ref="H821" r:id="rId3335" xr:uid="{00000000-0004-0000-0800-0000060D0000}"/>
    <hyperlink ref="V821" r:id="rId3336" xr:uid="{00000000-0004-0000-0800-0000070D0000}"/>
    <hyperlink ref="AO821" r:id="rId3337" xr:uid="{00000000-0004-0000-0800-0000080D0000}"/>
    <hyperlink ref="AP821" r:id="rId3338" xr:uid="{00000000-0004-0000-0800-0000090D0000}"/>
    <hyperlink ref="G822" r:id="rId3339" xr:uid="{00000000-0004-0000-0800-00000A0D0000}"/>
    <hyperlink ref="H822" r:id="rId3340" xr:uid="{00000000-0004-0000-0800-00000B0D0000}"/>
    <hyperlink ref="AO822" r:id="rId3341" xr:uid="{00000000-0004-0000-0800-00000C0D0000}"/>
    <hyperlink ref="AP822" r:id="rId3342" xr:uid="{00000000-0004-0000-0800-00000D0D0000}"/>
    <hyperlink ref="G823" r:id="rId3343" xr:uid="{00000000-0004-0000-0800-00000E0D0000}"/>
    <hyperlink ref="H823" r:id="rId3344" xr:uid="{00000000-0004-0000-0800-00000F0D0000}"/>
    <hyperlink ref="AO823" r:id="rId3345" xr:uid="{00000000-0004-0000-0800-0000100D0000}"/>
    <hyperlink ref="AP823" r:id="rId3346" xr:uid="{00000000-0004-0000-0800-0000110D0000}"/>
    <hyperlink ref="G824" r:id="rId3347" xr:uid="{00000000-0004-0000-0800-0000120D0000}"/>
    <hyperlink ref="H824" r:id="rId3348" xr:uid="{00000000-0004-0000-0800-0000130D0000}"/>
    <hyperlink ref="AO824" r:id="rId3349" xr:uid="{00000000-0004-0000-0800-0000140D0000}"/>
    <hyperlink ref="AP824" r:id="rId3350" xr:uid="{00000000-0004-0000-0800-0000150D0000}"/>
    <hyperlink ref="G825" r:id="rId3351" xr:uid="{00000000-0004-0000-0800-0000160D0000}"/>
    <hyperlink ref="H825" r:id="rId3352" xr:uid="{00000000-0004-0000-0800-0000170D0000}"/>
    <hyperlink ref="AO825" r:id="rId3353" xr:uid="{00000000-0004-0000-0800-0000180D0000}"/>
    <hyperlink ref="AP825" r:id="rId3354" xr:uid="{00000000-0004-0000-0800-0000190D0000}"/>
    <hyperlink ref="G826" r:id="rId3355" xr:uid="{00000000-0004-0000-0800-00001A0D0000}"/>
    <hyperlink ref="H826" r:id="rId3356" xr:uid="{00000000-0004-0000-0800-00001B0D0000}"/>
    <hyperlink ref="AO826" r:id="rId3357" xr:uid="{00000000-0004-0000-0800-00001C0D0000}"/>
    <hyperlink ref="AP826" r:id="rId3358" xr:uid="{00000000-0004-0000-0800-00001D0D0000}"/>
    <hyperlink ref="G827" r:id="rId3359" xr:uid="{00000000-0004-0000-0800-00001E0D0000}"/>
    <hyperlink ref="H827" r:id="rId3360" xr:uid="{00000000-0004-0000-0800-00001F0D0000}"/>
    <hyperlink ref="O827" r:id="rId3361" xr:uid="{00000000-0004-0000-0800-0000200D0000}"/>
    <hyperlink ref="V827" r:id="rId3362" xr:uid="{00000000-0004-0000-0800-0000210D0000}"/>
    <hyperlink ref="AO827" r:id="rId3363" xr:uid="{00000000-0004-0000-0800-0000220D0000}"/>
    <hyperlink ref="AP827" r:id="rId3364" xr:uid="{00000000-0004-0000-0800-0000230D0000}"/>
    <hyperlink ref="G828" r:id="rId3365" xr:uid="{00000000-0004-0000-0800-0000240D0000}"/>
    <hyperlink ref="H828" r:id="rId3366" xr:uid="{00000000-0004-0000-0800-0000250D0000}"/>
    <hyperlink ref="AO828" r:id="rId3367" xr:uid="{00000000-0004-0000-0800-0000260D0000}"/>
    <hyperlink ref="AP828" r:id="rId3368" xr:uid="{00000000-0004-0000-0800-0000270D0000}"/>
    <hyperlink ref="G829" r:id="rId3369" xr:uid="{00000000-0004-0000-0800-0000280D0000}"/>
    <hyperlink ref="H829" r:id="rId3370" xr:uid="{00000000-0004-0000-0800-0000290D0000}"/>
    <hyperlink ref="AO829" r:id="rId3371" xr:uid="{00000000-0004-0000-0800-00002A0D0000}"/>
    <hyperlink ref="AP829" r:id="rId3372" xr:uid="{00000000-0004-0000-0800-00002B0D0000}"/>
    <hyperlink ref="G830" r:id="rId3373" xr:uid="{00000000-0004-0000-0800-00002C0D0000}"/>
    <hyperlink ref="H830" r:id="rId3374" xr:uid="{00000000-0004-0000-0800-00002D0D0000}"/>
    <hyperlink ref="AO830" r:id="rId3375" xr:uid="{00000000-0004-0000-0800-00002E0D0000}"/>
    <hyperlink ref="AP830" r:id="rId3376" xr:uid="{00000000-0004-0000-0800-00002F0D0000}"/>
    <hyperlink ref="G831" r:id="rId3377" xr:uid="{00000000-0004-0000-0800-0000300D0000}"/>
    <hyperlink ref="H831" r:id="rId3378" xr:uid="{00000000-0004-0000-0800-0000310D0000}"/>
    <hyperlink ref="AO831" r:id="rId3379" xr:uid="{00000000-0004-0000-0800-0000320D0000}"/>
    <hyperlink ref="AP831" r:id="rId3380" xr:uid="{00000000-0004-0000-0800-0000330D0000}"/>
    <hyperlink ref="G832" r:id="rId3381" xr:uid="{00000000-0004-0000-0800-0000340D0000}"/>
    <hyperlink ref="H832" r:id="rId3382" xr:uid="{00000000-0004-0000-0800-0000350D0000}"/>
    <hyperlink ref="AO832" r:id="rId3383" xr:uid="{00000000-0004-0000-0800-0000360D0000}"/>
    <hyperlink ref="AP832" r:id="rId3384" xr:uid="{00000000-0004-0000-0800-0000370D0000}"/>
    <hyperlink ref="G833" r:id="rId3385" xr:uid="{00000000-0004-0000-0800-0000380D0000}"/>
    <hyperlink ref="H833" r:id="rId3386" xr:uid="{00000000-0004-0000-0800-0000390D0000}"/>
    <hyperlink ref="AO833" r:id="rId3387" xr:uid="{00000000-0004-0000-0800-00003A0D0000}"/>
    <hyperlink ref="AP833" r:id="rId3388" xr:uid="{00000000-0004-0000-0800-00003B0D0000}"/>
    <hyperlink ref="G834" r:id="rId3389" xr:uid="{00000000-0004-0000-0800-00003C0D0000}"/>
    <hyperlink ref="H834" r:id="rId3390" xr:uid="{00000000-0004-0000-0800-00003D0D0000}"/>
    <hyperlink ref="AO834" r:id="rId3391" xr:uid="{00000000-0004-0000-0800-00003E0D0000}"/>
    <hyperlink ref="AP834" r:id="rId3392" xr:uid="{00000000-0004-0000-0800-00003F0D0000}"/>
    <hyperlink ref="G835" r:id="rId3393" xr:uid="{00000000-0004-0000-0800-0000400D0000}"/>
    <hyperlink ref="H835" r:id="rId3394" xr:uid="{00000000-0004-0000-0800-0000410D0000}"/>
    <hyperlink ref="AO835" r:id="rId3395" xr:uid="{00000000-0004-0000-0800-0000420D0000}"/>
    <hyperlink ref="AP835" r:id="rId3396" xr:uid="{00000000-0004-0000-0800-0000430D0000}"/>
    <hyperlink ref="G836" r:id="rId3397" xr:uid="{00000000-0004-0000-0800-0000440D0000}"/>
    <hyperlink ref="H836" r:id="rId3398" xr:uid="{00000000-0004-0000-0800-0000450D0000}"/>
    <hyperlink ref="AO836" r:id="rId3399" xr:uid="{00000000-0004-0000-0800-0000460D0000}"/>
    <hyperlink ref="AP836" r:id="rId3400" xr:uid="{00000000-0004-0000-0800-0000470D0000}"/>
    <hyperlink ref="G837" r:id="rId3401" xr:uid="{00000000-0004-0000-0800-0000480D0000}"/>
    <hyperlink ref="H837" r:id="rId3402" xr:uid="{00000000-0004-0000-0800-0000490D0000}"/>
    <hyperlink ref="AO837" r:id="rId3403" xr:uid="{00000000-0004-0000-0800-00004A0D0000}"/>
    <hyperlink ref="AP837" r:id="rId3404" xr:uid="{00000000-0004-0000-0800-00004B0D0000}"/>
    <hyperlink ref="G838" r:id="rId3405" xr:uid="{00000000-0004-0000-0800-00004C0D0000}"/>
    <hyperlink ref="H838" r:id="rId3406" xr:uid="{00000000-0004-0000-0800-00004D0D0000}"/>
    <hyperlink ref="AO838" r:id="rId3407" xr:uid="{00000000-0004-0000-0800-00004E0D0000}"/>
    <hyperlink ref="AP838" r:id="rId3408" xr:uid="{00000000-0004-0000-0800-00004F0D0000}"/>
    <hyperlink ref="H839" r:id="rId3409" xr:uid="{00000000-0004-0000-0800-0000500D0000}"/>
    <hyperlink ref="V839" r:id="rId3410" xr:uid="{00000000-0004-0000-0800-0000510D0000}"/>
    <hyperlink ref="AO839" r:id="rId3411" xr:uid="{00000000-0004-0000-0800-0000520D0000}"/>
    <hyperlink ref="AP839" r:id="rId3412" xr:uid="{00000000-0004-0000-0800-0000530D0000}"/>
    <hyperlink ref="H840" r:id="rId3413" xr:uid="{00000000-0004-0000-0800-0000540D0000}"/>
    <hyperlink ref="V840" r:id="rId3414" xr:uid="{00000000-0004-0000-0800-0000550D0000}"/>
    <hyperlink ref="AO840" r:id="rId3415" xr:uid="{00000000-0004-0000-0800-0000560D0000}"/>
    <hyperlink ref="AP840" r:id="rId3416" xr:uid="{00000000-0004-0000-0800-0000570D0000}"/>
    <hyperlink ref="G841" r:id="rId3417" xr:uid="{00000000-0004-0000-0800-0000580D0000}"/>
    <hyperlink ref="H841" r:id="rId3418" xr:uid="{00000000-0004-0000-0800-0000590D0000}"/>
    <hyperlink ref="AO841" r:id="rId3419" xr:uid="{00000000-0004-0000-0800-00005A0D0000}"/>
    <hyperlink ref="AP841" r:id="rId3420" xr:uid="{00000000-0004-0000-0800-00005B0D0000}"/>
    <hyperlink ref="G842" r:id="rId3421" xr:uid="{00000000-0004-0000-0800-00005C0D0000}"/>
    <hyperlink ref="H842" r:id="rId3422" xr:uid="{00000000-0004-0000-0800-00005D0D0000}"/>
    <hyperlink ref="AO842" r:id="rId3423" xr:uid="{00000000-0004-0000-0800-00005E0D0000}"/>
    <hyperlink ref="AP842" r:id="rId3424" xr:uid="{00000000-0004-0000-0800-00005F0D0000}"/>
    <hyperlink ref="H843" r:id="rId3425" xr:uid="{00000000-0004-0000-0800-0000600D0000}"/>
    <hyperlink ref="V843" r:id="rId3426" xr:uid="{00000000-0004-0000-0800-0000610D0000}"/>
    <hyperlink ref="AO843" r:id="rId3427" xr:uid="{00000000-0004-0000-0800-0000620D0000}"/>
    <hyperlink ref="AP843" r:id="rId3428" xr:uid="{00000000-0004-0000-0800-0000630D0000}"/>
    <hyperlink ref="G844" r:id="rId3429" xr:uid="{00000000-0004-0000-0800-0000640D0000}"/>
    <hyperlink ref="H844" r:id="rId3430" xr:uid="{00000000-0004-0000-0800-0000650D0000}"/>
    <hyperlink ref="AO844" r:id="rId3431" xr:uid="{00000000-0004-0000-0800-0000660D0000}"/>
    <hyperlink ref="AP844" r:id="rId3432" xr:uid="{00000000-0004-0000-0800-0000670D0000}"/>
    <hyperlink ref="G845" r:id="rId3433" xr:uid="{00000000-0004-0000-0800-0000680D0000}"/>
    <hyperlink ref="H845" r:id="rId3434" xr:uid="{00000000-0004-0000-0800-0000690D0000}"/>
    <hyperlink ref="AO845" r:id="rId3435" xr:uid="{00000000-0004-0000-0800-00006A0D0000}"/>
    <hyperlink ref="AP845" r:id="rId3436" xr:uid="{00000000-0004-0000-0800-00006B0D0000}"/>
    <hyperlink ref="H846" r:id="rId3437" xr:uid="{00000000-0004-0000-0800-00006C0D0000}"/>
    <hyperlink ref="V846" r:id="rId3438" xr:uid="{00000000-0004-0000-0800-00006D0D0000}"/>
    <hyperlink ref="AO846" r:id="rId3439" xr:uid="{00000000-0004-0000-0800-00006E0D0000}"/>
    <hyperlink ref="AP846" r:id="rId3440" xr:uid="{00000000-0004-0000-0800-00006F0D0000}"/>
    <hyperlink ref="G847" r:id="rId3441" xr:uid="{00000000-0004-0000-0800-0000700D0000}"/>
    <hyperlink ref="H847" r:id="rId3442" xr:uid="{00000000-0004-0000-0800-0000710D0000}"/>
    <hyperlink ref="AO847" r:id="rId3443" xr:uid="{00000000-0004-0000-0800-0000720D0000}"/>
    <hyperlink ref="AP847" r:id="rId3444" xr:uid="{00000000-0004-0000-0800-0000730D0000}"/>
    <hyperlink ref="G848" r:id="rId3445" xr:uid="{00000000-0004-0000-0800-0000740D0000}"/>
    <hyperlink ref="H848" r:id="rId3446" xr:uid="{00000000-0004-0000-0800-0000750D0000}"/>
    <hyperlink ref="AO848" r:id="rId3447" xr:uid="{00000000-0004-0000-0800-0000760D0000}"/>
    <hyperlink ref="AP848" r:id="rId3448" xr:uid="{00000000-0004-0000-0800-0000770D0000}"/>
    <hyperlink ref="H849" r:id="rId3449" xr:uid="{00000000-0004-0000-0800-0000780D0000}"/>
    <hyperlink ref="V849" r:id="rId3450" xr:uid="{00000000-0004-0000-0800-0000790D0000}"/>
    <hyperlink ref="AO849" r:id="rId3451" xr:uid="{00000000-0004-0000-0800-00007A0D0000}"/>
    <hyperlink ref="AP849" r:id="rId3452" xr:uid="{00000000-0004-0000-0800-00007B0D0000}"/>
    <hyperlink ref="G850" r:id="rId3453" xr:uid="{00000000-0004-0000-0800-00007C0D0000}"/>
    <hyperlink ref="H850" r:id="rId3454" xr:uid="{00000000-0004-0000-0800-00007D0D0000}"/>
    <hyperlink ref="AO850" r:id="rId3455" xr:uid="{00000000-0004-0000-0800-00007E0D0000}"/>
    <hyperlink ref="AP850" r:id="rId3456" xr:uid="{00000000-0004-0000-0800-00007F0D0000}"/>
    <hyperlink ref="G851" r:id="rId3457" xr:uid="{00000000-0004-0000-0800-0000800D0000}"/>
    <hyperlink ref="H851" r:id="rId3458" xr:uid="{00000000-0004-0000-0800-0000810D0000}"/>
    <hyperlink ref="AO851" r:id="rId3459" xr:uid="{00000000-0004-0000-0800-0000820D0000}"/>
    <hyperlink ref="AP851" r:id="rId3460" xr:uid="{00000000-0004-0000-0800-0000830D0000}"/>
    <hyperlink ref="G852" r:id="rId3461" xr:uid="{00000000-0004-0000-0800-0000840D0000}"/>
    <hyperlink ref="H852" r:id="rId3462" xr:uid="{00000000-0004-0000-0800-0000850D0000}"/>
    <hyperlink ref="AO852" r:id="rId3463" xr:uid="{00000000-0004-0000-0800-0000860D0000}"/>
    <hyperlink ref="AP852" r:id="rId3464" xr:uid="{00000000-0004-0000-0800-0000870D0000}"/>
    <hyperlink ref="G853" r:id="rId3465" xr:uid="{00000000-0004-0000-0800-0000880D0000}"/>
    <hyperlink ref="H853" r:id="rId3466" xr:uid="{00000000-0004-0000-0800-0000890D0000}"/>
    <hyperlink ref="AO853" r:id="rId3467" xr:uid="{00000000-0004-0000-0800-00008A0D0000}"/>
    <hyperlink ref="AP853" r:id="rId3468" xr:uid="{00000000-0004-0000-0800-00008B0D0000}"/>
    <hyperlink ref="G854" r:id="rId3469" xr:uid="{00000000-0004-0000-0800-00008C0D0000}"/>
    <hyperlink ref="H854" r:id="rId3470" xr:uid="{00000000-0004-0000-0800-00008D0D0000}"/>
    <hyperlink ref="AO854" r:id="rId3471" xr:uid="{00000000-0004-0000-0800-00008E0D0000}"/>
    <hyperlink ref="AP854" r:id="rId3472" xr:uid="{00000000-0004-0000-0800-00008F0D0000}"/>
    <hyperlink ref="G855" r:id="rId3473" xr:uid="{00000000-0004-0000-0800-0000900D0000}"/>
    <hyperlink ref="H855" r:id="rId3474" xr:uid="{00000000-0004-0000-0800-0000910D0000}"/>
    <hyperlink ref="AO855" r:id="rId3475" xr:uid="{00000000-0004-0000-0800-0000920D0000}"/>
    <hyperlink ref="AP855" r:id="rId3476" xr:uid="{00000000-0004-0000-0800-0000930D0000}"/>
    <hyperlink ref="G856" r:id="rId3477" xr:uid="{00000000-0004-0000-0800-0000940D0000}"/>
    <hyperlink ref="H856" r:id="rId3478" xr:uid="{00000000-0004-0000-0800-0000950D0000}"/>
    <hyperlink ref="AO856" r:id="rId3479" xr:uid="{00000000-0004-0000-0800-0000960D0000}"/>
    <hyperlink ref="AP856" r:id="rId3480" xr:uid="{00000000-0004-0000-0800-0000970D0000}"/>
    <hyperlink ref="H857" r:id="rId3481" xr:uid="{00000000-0004-0000-0800-0000980D0000}"/>
    <hyperlink ref="V857" r:id="rId3482" xr:uid="{00000000-0004-0000-0800-0000990D0000}"/>
    <hyperlink ref="AO857" r:id="rId3483" xr:uid="{00000000-0004-0000-0800-00009A0D0000}"/>
    <hyperlink ref="AP857" r:id="rId3484" xr:uid="{00000000-0004-0000-0800-00009B0D0000}"/>
    <hyperlink ref="G858" r:id="rId3485" xr:uid="{00000000-0004-0000-0800-00009C0D0000}"/>
    <hyperlink ref="H858" r:id="rId3486" xr:uid="{00000000-0004-0000-0800-00009D0D0000}"/>
    <hyperlink ref="AO858" r:id="rId3487" xr:uid="{00000000-0004-0000-0800-00009E0D0000}"/>
    <hyperlink ref="AP858" r:id="rId3488" xr:uid="{00000000-0004-0000-0800-00009F0D0000}"/>
    <hyperlink ref="G859" r:id="rId3489" xr:uid="{00000000-0004-0000-0800-0000A00D0000}"/>
    <hyperlink ref="H859" r:id="rId3490" xr:uid="{00000000-0004-0000-0800-0000A10D0000}"/>
    <hyperlink ref="AO859" r:id="rId3491" xr:uid="{00000000-0004-0000-0800-0000A20D0000}"/>
    <hyperlink ref="AP859" r:id="rId3492" xr:uid="{00000000-0004-0000-0800-0000A30D0000}"/>
    <hyperlink ref="G860" r:id="rId3493" xr:uid="{00000000-0004-0000-0800-0000A40D0000}"/>
    <hyperlink ref="H860" r:id="rId3494" xr:uid="{00000000-0004-0000-0800-0000A50D0000}"/>
    <hyperlink ref="AO860" r:id="rId3495" xr:uid="{00000000-0004-0000-0800-0000A60D0000}"/>
    <hyperlink ref="AP860" r:id="rId3496" xr:uid="{00000000-0004-0000-0800-0000A70D0000}"/>
    <hyperlink ref="G861" r:id="rId3497" xr:uid="{00000000-0004-0000-0800-0000A80D0000}"/>
    <hyperlink ref="H861" r:id="rId3498" xr:uid="{00000000-0004-0000-0800-0000A90D0000}"/>
    <hyperlink ref="AO861" r:id="rId3499" xr:uid="{00000000-0004-0000-0800-0000AA0D0000}"/>
    <hyperlink ref="AP861" r:id="rId3500" xr:uid="{00000000-0004-0000-0800-0000AB0D0000}"/>
    <hyperlink ref="G862" r:id="rId3501" xr:uid="{00000000-0004-0000-0800-0000AC0D0000}"/>
    <hyperlink ref="H862" r:id="rId3502" xr:uid="{00000000-0004-0000-0800-0000AD0D0000}"/>
    <hyperlink ref="AO862" r:id="rId3503" xr:uid="{00000000-0004-0000-0800-0000AE0D0000}"/>
    <hyperlink ref="AP862" r:id="rId3504" xr:uid="{00000000-0004-0000-0800-0000AF0D0000}"/>
    <hyperlink ref="G863" r:id="rId3505" xr:uid="{00000000-0004-0000-0800-0000B00D0000}"/>
    <hyperlink ref="H863" r:id="rId3506" xr:uid="{00000000-0004-0000-0800-0000B10D0000}"/>
    <hyperlink ref="AO863" r:id="rId3507" xr:uid="{00000000-0004-0000-0800-0000B20D0000}"/>
    <hyperlink ref="AP863" r:id="rId3508" xr:uid="{00000000-0004-0000-0800-0000B30D0000}"/>
    <hyperlink ref="G864" r:id="rId3509" xr:uid="{00000000-0004-0000-0800-0000B40D0000}"/>
    <hyperlink ref="H864" r:id="rId3510" xr:uid="{00000000-0004-0000-0800-0000B50D0000}"/>
    <hyperlink ref="AO864" r:id="rId3511" xr:uid="{00000000-0004-0000-0800-0000B60D0000}"/>
    <hyperlink ref="AP864" r:id="rId3512" xr:uid="{00000000-0004-0000-0800-0000B70D0000}"/>
    <hyperlink ref="H865" r:id="rId3513" xr:uid="{00000000-0004-0000-0800-0000B80D0000}"/>
    <hyperlink ref="V865" r:id="rId3514" xr:uid="{00000000-0004-0000-0800-0000B90D0000}"/>
    <hyperlink ref="AO865" r:id="rId3515" xr:uid="{00000000-0004-0000-0800-0000BA0D0000}"/>
    <hyperlink ref="AP865" r:id="rId3516" xr:uid="{00000000-0004-0000-0800-0000BB0D0000}"/>
    <hyperlink ref="G866" r:id="rId3517" xr:uid="{00000000-0004-0000-0800-0000BC0D0000}"/>
    <hyperlink ref="H866" r:id="rId3518" xr:uid="{00000000-0004-0000-0800-0000BD0D0000}"/>
    <hyperlink ref="AO866" r:id="rId3519" xr:uid="{00000000-0004-0000-0800-0000BE0D0000}"/>
    <hyperlink ref="AP866" r:id="rId3520" xr:uid="{00000000-0004-0000-0800-0000BF0D0000}"/>
    <hyperlink ref="G867" r:id="rId3521" xr:uid="{00000000-0004-0000-0800-0000C00D0000}"/>
    <hyperlink ref="H867" r:id="rId3522" xr:uid="{00000000-0004-0000-0800-0000C10D0000}"/>
    <hyperlink ref="AO867" r:id="rId3523" xr:uid="{00000000-0004-0000-0800-0000C20D0000}"/>
    <hyperlink ref="AP867" r:id="rId3524" xr:uid="{00000000-0004-0000-0800-0000C30D0000}"/>
    <hyperlink ref="G868" r:id="rId3525" xr:uid="{00000000-0004-0000-0800-0000C40D0000}"/>
    <hyperlink ref="H868" r:id="rId3526" xr:uid="{00000000-0004-0000-0800-0000C50D0000}"/>
    <hyperlink ref="AO868" r:id="rId3527" xr:uid="{00000000-0004-0000-0800-0000C60D0000}"/>
    <hyperlink ref="AP868" r:id="rId3528" xr:uid="{00000000-0004-0000-0800-0000C70D0000}"/>
    <hyperlink ref="G869" r:id="rId3529" xr:uid="{00000000-0004-0000-0800-0000C80D0000}"/>
    <hyperlink ref="H869" r:id="rId3530" xr:uid="{00000000-0004-0000-0800-0000C90D0000}"/>
    <hyperlink ref="AO869" r:id="rId3531" xr:uid="{00000000-0004-0000-0800-0000CA0D0000}"/>
    <hyperlink ref="AP869" r:id="rId3532" xr:uid="{00000000-0004-0000-0800-0000CB0D0000}"/>
    <hyperlink ref="H870" r:id="rId3533" xr:uid="{00000000-0004-0000-0800-0000CC0D0000}"/>
    <hyperlink ref="V870" r:id="rId3534" xr:uid="{00000000-0004-0000-0800-0000CD0D0000}"/>
    <hyperlink ref="AO870" r:id="rId3535" xr:uid="{00000000-0004-0000-0800-0000CE0D0000}"/>
    <hyperlink ref="AP870" r:id="rId3536" xr:uid="{00000000-0004-0000-0800-0000CF0D0000}"/>
    <hyperlink ref="G871" r:id="rId3537" xr:uid="{00000000-0004-0000-0800-0000D00D0000}"/>
    <hyperlink ref="H871" r:id="rId3538" xr:uid="{00000000-0004-0000-0800-0000D10D0000}"/>
    <hyperlink ref="AO871" r:id="rId3539" xr:uid="{00000000-0004-0000-0800-0000D20D0000}"/>
    <hyperlink ref="AP871" r:id="rId3540" xr:uid="{00000000-0004-0000-0800-0000D30D0000}"/>
    <hyperlink ref="G872" r:id="rId3541" xr:uid="{00000000-0004-0000-0800-0000D40D0000}"/>
    <hyperlink ref="H872" r:id="rId3542" xr:uid="{00000000-0004-0000-0800-0000D50D0000}"/>
    <hyperlink ref="AO872" r:id="rId3543" xr:uid="{00000000-0004-0000-0800-0000D60D0000}"/>
    <hyperlink ref="AP872" r:id="rId3544" xr:uid="{00000000-0004-0000-0800-0000D70D0000}"/>
    <hyperlink ref="H873" r:id="rId3545" xr:uid="{00000000-0004-0000-0800-0000D80D0000}"/>
    <hyperlink ref="V873" r:id="rId3546" xr:uid="{00000000-0004-0000-0800-0000D90D0000}"/>
    <hyperlink ref="AO873" r:id="rId3547" xr:uid="{00000000-0004-0000-0800-0000DA0D0000}"/>
    <hyperlink ref="AP873" r:id="rId3548" xr:uid="{00000000-0004-0000-0800-0000DB0D0000}"/>
    <hyperlink ref="G874" r:id="rId3549" xr:uid="{00000000-0004-0000-0800-0000DC0D0000}"/>
    <hyperlink ref="H874" r:id="rId3550" xr:uid="{00000000-0004-0000-0800-0000DD0D0000}"/>
    <hyperlink ref="AO874" r:id="rId3551" xr:uid="{00000000-0004-0000-0800-0000DE0D0000}"/>
    <hyperlink ref="AP874" r:id="rId3552" xr:uid="{00000000-0004-0000-0800-0000DF0D0000}"/>
    <hyperlink ref="G875" r:id="rId3553" xr:uid="{00000000-0004-0000-0800-0000E00D0000}"/>
    <hyperlink ref="H875" r:id="rId3554" xr:uid="{00000000-0004-0000-0800-0000E10D0000}"/>
    <hyperlink ref="AO875" r:id="rId3555" xr:uid="{00000000-0004-0000-0800-0000E20D0000}"/>
    <hyperlink ref="AP875" r:id="rId3556" xr:uid="{00000000-0004-0000-0800-0000E30D0000}"/>
    <hyperlink ref="G876" r:id="rId3557" xr:uid="{00000000-0004-0000-0800-0000E40D0000}"/>
    <hyperlink ref="H876" r:id="rId3558" xr:uid="{00000000-0004-0000-0800-0000E50D0000}"/>
    <hyperlink ref="AO876" r:id="rId3559" xr:uid="{00000000-0004-0000-0800-0000E60D0000}"/>
    <hyperlink ref="AP876" r:id="rId3560" xr:uid="{00000000-0004-0000-0800-0000E70D0000}"/>
    <hyperlink ref="G877" r:id="rId3561" xr:uid="{00000000-0004-0000-0800-0000E80D0000}"/>
    <hyperlink ref="H877" r:id="rId3562" xr:uid="{00000000-0004-0000-0800-0000E90D0000}"/>
    <hyperlink ref="AO877" r:id="rId3563" xr:uid="{00000000-0004-0000-0800-0000EA0D0000}"/>
    <hyperlink ref="AP877" r:id="rId3564" xr:uid="{00000000-0004-0000-0800-0000EB0D0000}"/>
    <hyperlink ref="H878" r:id="rId3565" xr:uid="{00000000-0004-0000-0800-0000EC0D0000}"/>
    <hyperlink ref="V878" r:id="rId3566" xr:uid="{00000000-0004-0000-0800-0000ED0D0000}"/>
    <hyperlink ref="AO878" r:id="rId3567" xr:uid="{00000000-0004-0000-0800-0000EE0D0000}"/>
    <hyperlink ref="AP878" r:id="rId3568" xr:uid="{00000000-0004-0000-0800-0000EF0D0000}"/>
    <hyperlink ref="G879" r:id="rId3569" xr:uid="{00000000-0004-0000-0800-0000F00D0000}"/>
    <hyperlink ref="H879" r:id="rId3570" xr:uid="{00000000-0004-0000-0800-0000F10D0000}"/>
    <hyperlink ref="AO879" r:id="rId3571" xr:uid="{00000000-0004-0000-0800-0000F20D0000}"/>
    <hyperlink ref="AP879" r:id="rId3572" xr:uid="{00000000-0004-0000-0800-0000F30D0000}"/>
    <hyperlink ref="G880" r:id="rId3573" xr:uid="{00000000-0004-0000-0800-0000F40D0000}"/>
    <hyperlink ref="H880" r:id="rId3574" xr:uid="{00000000-0004-0000-0800-0000F50D0000}"/>
    <hyperlink ref="AO880" r:id="rId3575" xr:uid="{00000000-0004-0000-0800-0000F60D0000}"/>
    <hyperlink ref="AP880" r:id="rId3576" xr:uid="{00000000-0004-0000-0800-0000F70D0000}"/>
    <hyperlink ref="G881" r:id="rId3577" xr:uid="{00000000-0004-0000-0800-0000F80D0000}"/>
    <hyperlink ref="H881" r:id="rId3578" xr:uid="{00000000-0004-0000-0800-0000F90D0000}"/>
    <hyperlink ref="AO881" r:id="rId3579" xr:uid="{00000000-0004-0000-0800-0000FA0D0000}"/>
    <hyperlink ref="AP881" r:id="rId3580" xr:uid="{00000000-0004-0000-0800-0000FB0D0000}"/>
    <hyperlink ref="G882" r:id="rId3581" xr:uid="{00000000-0004-0000-0800-0000FC0D0000}"/>
    <hyperlink ref="H882" r:id="rId3582" xr:uid="{00000000-0004-0000-0800-0000FD0D0000}"/>
    <hyperlink ref="AO882" r:id="rId3583" xr:uid="{00000000-0004-0000-0800-0000FE0D0000}"/>
    <hyperlink ref="AP882" r:id="rId3584" xr:uid="{00000000-0004-0000-0800-0000FF0D0000}"/>
    <hyperlink ref="G883" r:id="rId3585" xr:uid="{00000000-0004-0000-0800-0000000E0000}"/>
    <hyperlink ref="H883" r:id="rId3586" xr:uid="{00000000-0004-0000-0800-0000010E0000}"/>
    <hyperlink ref="AO883" r:id="rId3587" xr:uid="{00000000-0004-0000-0800-0000020E0000}"/>
    <hyperlink ref="AP883" r:id="rId3588" xr:uid="{00000000-0004-0000-0800-0000030E0000}"/>
    <hyperlink ref="H884" r:id="rId3589" xr:uid="{00000000-0004-0000-0800-0000040E0000}"/>
    <hyperlink ref="V884" r:id="rId3590" xr:uid="{00000000-0004-0000-0800-0000050E0000}"/>
    <hyperlink ref="AO884" r:id="rId3591" xr:uid="{00000000-0004-0000-0800-0000060E0000}"/>
    <hyperlink ref="AP884" r:id="rId3592" xr:uid="{00000000-0004-0000-0800-0000070E0000}"/>
    <hyperlink ref="G885" r:id="rId3593" xr:uid="{00000000-0004-0000-0800-0000080E0000}"/>
    <hyperlink ref="H885" r:id="rId3594" xr:uid="{00000000-0004-0000-0800-0000090E0000}"/>
    <hyperlink ref="AO885" r:id="rId3595" xr:uid="{00000000-0004-0000-0800-00000A0E0000}"/>
    <hyperlink ref="AP885" r:id="rId3596" xr:uid="{00000000-0004-0000-0800-00000B0E0000}"/>
    <hyperlink ref="G886" r:id="rId3597" xr:uid="{00000000-0004-0000-0800-00000C0E0000}"/>
    <hyperlink ref="H886" r:id="rId3598" xr:uid="{00000000-0004-0000-0800-00000D0E0000}"/>
    <hyperlink ref="AO886" r:id="rId3599" xr:uid="{00000000-0004-0000-0800-00000E0E0000}"/>
    <hyperlink ref="AP886" r:id="rId3600" xr:uid="{00000000-0004-0000-0800-00000F0E0000}"/>
    <hyperlink ref="G887" r:id="rId3601" xr:uid="{00000000-0004-0000-0800-0000100E0000}"/>
    <hyperlink ref="H887" r:id="rId3602" xr:uid="{00000000-0004-0000-0800-0000110E0000}"/>
    <hyperlink ref="AO887" r:id="rId3603" xr:uid="{00000000-0004-0000-0800-0000120E0000}"/>
    <hyperlink ref="AP887" r:id="rId3604" xr:uid="{00000000-0004-0000-0800-0000130E0000}"/>
    <hyperlink ref="H888" r:id="rId3605" xr:uid="{00000000-0004-0000-0800-0000140E0000}"/>
    <hyperlink ref="V888" r:id="rId3606" xr:uid="{00000000-0004-0000-0800-0000150E0000}"/>
    <hyperlink ref="AO888" r:id="rId3607" xr:uid="{00000000-0004-0000-0800-0000160E0000}"/>
    <hyperlink ref="AP888" r:id="rId3608" xr:uid="{00000000-0004-0000-0800-0000170E0000}"/>
    <hyperlink ref="G889" r:id="rId3609" xr:uid="{00000000-0004-0000-0800-0000180E0000}"/>
    <hyperlink ref="H889" r:id="rId3610" xr:uid="{00000000-0004-0000-0800-0000190E0000}"/>
    <hyperlink ref="AO889" r:id="rId3611" xr:uid="{00000000-0004-0000-0800-00001A0E0000}"/>
    <hyperlink ref="AP889" r:id="rId3612" xr:uid="{00000000-0004-0000-0800-00001B0E0000}"/>
    <hyperlink ref="G890" r:id="rId3613" xr:uid="{00000000-0004-0000-0800-00001C0E0000}"/>
    <hyperlink ref="H890" r:id="rId3614" xr:uid="{00000000-0004-0000-0800-00001D0E0000}"/>
    <hyperlink ref="AO890" r:id="rId3615" xr:uid="{00000000-0004-0000-0800-00001E0E0000}"/>
    <hyperlink ref="AP890" r:id="rId3616" xr:uid="{00000000-0004-0000-0800-00001F0E0000}"/>
    <hyperlink ref="G891" r:id="rId3617" xr:uid="{00000000-0004-0000-0800-0000200E0000}"/>
    <hyperlink ref="H891" r:id="rId3618" xr:uid="{00000000-0004-0000-0800-0000210E0000}"/>
    <hyperlink ref="AO891" r:id="rId3619" xr:uid="{00000000-0004-0000-0800-0000220E0000}"/>
    <hyperlink ref="AP891" r:id="rId3620" xr:uid="{00000000-0004-0000-0800-0000230E0000}"/>
    <hyperlink ref="G892" r:id="rId3621" xr:uid="{00000000-0004-0000-0800-0000240E0000}"/>
    <hyperlink ref="H892" r:id="rId3622" xr:uid="{00000000-0004-0000-0800-0000250E0000}"/>
    <hyperlink ref="AO892" r:id="rId3623" xr:uid="{00000000-0004-0000-0800-0000260E0000}"/>
    <hyperlink ref="AP892" r:id="rId3624" xr:uid="{00000000-0004-0000-0800-0000270E0000}"/>
    <hyperlink ref="G893" r:id="rId3625" xr:uid="{00000000-0004-0000-0800-0000280E0000}"/>
    <hyperlink ref="H893" r:id="rId3626" xr:uid="{00000000-0004-0000-0800-0000290E0000}"/>
    <hyperlink ref="AO893" r:id="rId3627" xr:uid="{00000000-0004-0000-0800-00002A0E0000}"/>
    <hyperlink ref="AP893" r:id="rId3628" xr:uid="{00000000-0004-0000-0800-00002B0E0000}"/>
    <hyperlink ref="G894" r:id="rId3629" xr:uid="{00000000-0004-0000-0800-00002C0E0000}"/>
    <hyperlink ref="H894" r:id="rId3630" xr:uid="{00000000-0004-0000-0800-00002D0E0000}"/>
    <hyperlink ref="AO894" r:id="rId3631" xr:uid="{00000000-0004-0000-0800-00002E0E0000}"/>
    <hyperlink ref="AP894" r:id="rId3632" xr:uid="{00000000-0004-0000-0800-00002F0E0000}"/>
    <hyperlink ref="G895" r:id="rId3633" xr:uid="{00000000-0004-0000-0800-0000300E0000}"/>
    <hyperlink ref="H895" r:id="rId3634" xr:uid="{00000000-0004-0000-0800-0000310E0000}"/>
    <hyperlink ref="AO895" r:id="rId3635" xr:uid="{00000000-0004-0000-0800-0000320E0000}"/>
    <hyperlink ref="AP895" r:id="rId3636" xr:uid="{00000000-0004-0000-0800-0000330E0000}"/>
    <hyperlink ref="G896" r:id="rId3637" xr:uid="{00000000-0004-0000-0800-0000340E0000}"/>
    <hyperlink ref="H896" r:id="rId3638" xr:uid="{00000000-0004-0000-0800-0000350E0000}"/>
    <hyperlink ref="AO896" r:id="rId3639" xr:uid="{00000000-0004-0000-0800-0000360E0000}"/>
    <hyperlink ref="AP896" r:id="rId3640" xr:uid="{00000000-0004-0000-0800-0000370E0000}"/>
    <hyperlink ref="G897" r:id="rId3641" xr:uid="{00000000-0004-0000-0800-0000380E0000}"/>
    <hyperlink ref="H897" r:id="rId3642" xr:uid="{00000000-0004-0000-0800-0000390E0000}"/>
    <hyperlink ref="AO897" r:id="rId3643" xr:uid="{00000000-0004-0000-0800-00003A0E0000}"/>
    <hyperlink ref="AP897" r:id="rId3644" xr:uid="{00000000-0004-0000-0800-00003B0E0000}"/>
    <hyperlink ref="G898" r:id="rId3645" xr:uid="{00000000-0004-0000-0800-00003C0E0000}"/>
    <hyperlink ref="H898" r:id="rId3646" xr:uid="{00000000-0004-0000-0800-00003D0E0000}"/>
    <hyperlink ref="AO898" r:id="rId3647" xr:uid="{00000000-0004-0000-0800-00003E0E0000}"/>
    <hyperlink ref="AP898" r:id="rId3648" xr:uid="{00000000-0004-0000-0800-00003F0E0000}"/>
    <hyperlink ref="G899" r:id="rId3649" xr:uid="{00000000-0004-0000-0800-0000400E0000}"/>
    <hyperlink ref="H899" r:id="rId3650" xr:uid="{00000000-0004-0000-0800-0000410E0000}"/>
    <hyperlink ref="AO899" r:id="rId3651" xr:uid="{00000000-0004-0000-0800-0000420E0000}"/>
    <hyperlink ref="AP899" r:id="rId3652" xr:uid="{00000000-0004-0000-0800-0000430E0000}"/>
    <hyperlink ref="G900" r:id="rId3653" xr:uid="{00000000-0004-0000-0800-0000440E0000}"/>
    <hyperlink ref="H900" r:id="rId3654" xr:uid="{00000000-0004-0000-0800-0000450E0000}"/>
    <hyperlink ref="AO900" r:id="rId3655" xr:uid="{00000000-0004-0000-0800-0000460E0000}"/>
    <hyperlink ref="AP900" r:id="rId3656" xr:uid="{00000000-0004-0000-0800-0000470E0000}"/>
    <hyperlink ref="G901" r:id="rId3657" xr:uid="{00000000-0004-0000-0800-0000480E0000}"/>
    <hyperlink ref="O901" r:id="rId3658" xr:uid="{00000000-0004-0000-0800-0000490E0000}"/>
    <hyperlink ref="AA901" r:id="rId3659" location="demographics" xr:uid="{00000000-0004-0000-0800-00004A0E0000}"/>
    <hyperlink ref="AN901" r:id="rId3660" xr:uid="{00000000-0004-0000-0800-00004B0E0000}"/>
    <hyperlink ref="AO901" r:id="rId3661" xr:uid="{00000000-0004-0000-0800-00004C0E0000}"/>
    <hyperlink ref="AP901" r:id="rId3662" xr:uid="{00000000-0004-0000-0800-00004D0E0000}"/>
    <hyperlink ref="O902" r:id="rId3663" xr:uid="{00000000-0004-0000-0800-00004E0E0000}"/>
    <hyperlink ref="V902" r:id="rId3664" xr:uid="{00000000-0004-0000-0800-00004F0E0000}"/>
    <hyperlink ref="AO902" r:id="rId3665" xr:uid="{00000000-0004-0000-0800-0000500E0000}"/>
    <hyperlink ref="AP902" r:id="rId3666" xr:uid="{00000000-0004-0000-0800-0000510E0000}"/>
    <hyperlink ref="G903" r:id="rId3667" xr:uid="{00000000-0004-0000-0800-0000520E0000}"/>
    <hyperlink ref="H903" r:id="rId3668" xr:uid="{00000000-0004-0000-0800-0000530E0000}"/>
    <hyperlink ref="AO903" r:id="rId3669" xr:uid="{00000000-0004-0000-0800-0000540E0000}"/>
    <hyperlink ref="AP903" r:id="rId3670" xr:uid="{00000000-0004-0000-0800-0000550E0000}"/>
    <hyperlink ref="G904" r:id="rId3671" xr:uid="{00000000-0004-0000-0800-0000560E0000}"/>
    <hyperlink ref="H904" r:id="rId3672" xr:uid="{00000000-0004-0000-0800-0000570E0000}"/>
    <hyperlink ref="AO904" r:id="rId3673" xr:uid="{00000000-0004-0000-0800-0000580E0000}"/>
    <hyperlink ref="AP904" r:id="rId3674" xr:uid="{00000000-0004-0000-0800-0000590E0000}"/>
    <hyperlink ref="G905" r:id="rId3675" xr:uid="{00000000-0004-0000-0800-00005A0E0000}"/>
    <hyperlink ref="H905" r:id="rId3676" xr:uid="{00000000-0004-0000-0800-00005B0E0000}"/>
    <hyperlink ref="AO905" r:id="rId3677" xr:uid="{00000000-0004-0000-0800-00005C0E0000}"/>
    <hyperlink ref="AP905" r:id="rId3678" xr:uid="{00000000-0004-0000-0800-00005D0E0000}"/>
    <hyperlink ref="G906" r:id="rId3679" xr:uid="{00000000-0004-0000-0800-00005E0E0000}"/>
    <hyperlink ref="H906" r:id="rId3680" xr:uid="{00000000-0004-0000-0800-00005F0E0000}"/>
    <hyperlink ref="AO906" r:id="rId3681" xr:uid="{00000000-0004-0000-0800-0000600E0000}"/>
    <hyperlink ref="AP906" r:id="rId3682" xr:uid="{00000000-0004-0000-0800-0000610E0000}"/>
    <hyperlink ref="V907" r:id="rId3683" xr:uid="{00000000-0004-0000-0800-0000620E0000}"/>
    <hyperlink ref="AO907" r:id="rId3684" xr:uid="{00000000-0004-0000-0800-0000630E0000}"/>
    <hyperlink ref="AP907" r:id="rId3685" xr:uid="{00000000-0004-0000-0800-0000640E0000}"/>
    <hyperlink ref="O908" r:id="rId3686" xr:uid="{00000000-0004-0000-0800-0000650E0000}"/>
    <hyperlink ref="V908" r:id="rId3687" xr:uid="{00000000-0004-0000-0800-0000660E0000}"/>
    <hyperlink ref="AO908" r:id="rId3688" xr:uid="{00000000-0004-0000-0800-0000670E0000}"/>
    <hyperlink ref="AP908" r:id="rId3689" xr:uid="{00000000-0004-0000-0800-0000680E0000}"/>
    <hyperlink ref="G909" r:id="rId3690" xr:uid="{00000000-0004-0000-0800-0000690E0000}"/>
    <hyperlink ref="H909" r:id="rId3691" xr:uid="{00000000-0004-0000-0800-00006A0E0000}"/>
    <hyperlink ref="AO909" r:id="rId3692" xr:uid="{00000000-0004-0000-0800-00006B0E0000}"/>
    <hyperlink ref="AP909" r:id="rId3693" xr:uid="{00000000-0004-0000-0800-00006C0E0000}"/>
    <hyperlink ref="G910" r:id="rId3694" xr:uid="{00000000-0004-0000-0800-00006D0E0000}"/>
    <hyperlink ref="H910" r:id="rId3695" xr:uid="{00000000-0004-0000-0800-00006E0E0000}"/>
    <hyperlink ref="AO910" r:id="rId3696" xr:uid="{00000000-0004-0000-0800-00006F0E0000}"/>
    <hyperlink ref="AP910" r:id="rId3697" xr:uid="{00000000-0004-0000-0800-0000700E0000}"/>
    <hyperlink ref="O911" r:id="rId3698" xr:uid="{00000000-0004-0000-0800-0000710E0000}"/>
    <hyperlink ref="V911" r:id="rId3699" xr:uid="{00000000-0004-0000-0800-0000720E0000}"/>
    <hyperlink ref="AO911" r:id="rId3700" xr:uid="{00000000-0004-0000-0800-0000730E0000}"/>
    <hyperlink ref="AP911" r:id="rId3701" xr:uid="{00000000-0004-0000-0800-0000740E0000}"/>
    <hyperlink ref="G912" r:id="rId3702" xr:uid="{00000000-0004-0000-0800-0000750E0000}"/>
    <hyperlink ref="V912" r:id="rId3703" xr:uid="{00000000-0004-0000-0800-0000760E0000}"/>
    <hyperlink ref="AA912" r:id="rId3704" xr:uid="{00000000-0004-0000-0800-0000770E0000}"/>
    <hyperlink ref="AN912" r:id="rId3705" xr:uid="{00000000-0004-0000-0800-0000780E0000}"/>
    <hyperlink ref="AO912" r:id="rId3706" xr:uid="{00000000-0004-0000-0800-0000790E0000}"/>
    <hyperlink ref="AP912" r:id="rId3707" xr:uid="{00000000-0004-0000-0800-00007A0E0000}"/>
    <hyperlink ref="O913" r:id="rId3708" xr:uid="{00000000-0004-0000-0800-00007B0E0000}"/>
    <hyperlink ref="V913" r:id="rId3709" xr:uid="{00000000-0004-0000-0800-00007C0E0000}"/>
    <hyperlink ref="AO913" r:id="rId3710" xr:uid="{00000000-0004-0000-0800-00007D0E0000}"/>
    <hyperlink ref="AP913" r:id="rId3711" xr:uid="{00000000-0004-0000-0800-00007E0E0000}"/>
    <hyperlink ref="G914" r:id="rId3712" xr:uid="{00000000-0004-0000-0800-00007F0E0000}"/>
    <hyperlink ref="H914" r:id="rId3713" xr:uid="{00000000-0004-0000-0800-0000800E0000}"/>
    <hyperlink ref="AO914" r:id="rId3714" xr:uid="{00000000-0004-0000-0800-0000810E0000}"/>
    <hyperlink ref="AP914" r:id="rId3715" xr:uid="{00000000-0004-0000-0800-0000820E0000}"/>
    <hyperlink ref="O915" r:id="rId3716" xr:uid="{00000000-0004-0000-0800-0000830E0000}"/>
    <hyperlink ref="V915" r:id="rId3717" xr:uid="{00000000-0004-0000-0800-0000840E0000}"/>
    <hyperlink ref="AO915" r:id="rId3718" xr:uid="{00000000-0004-0000-0800-0000850E0000}"/>
    <hyperlink ref="AP915" r:id="rId3719" xr:uid="{00000000-0004-0000-0800-0000860E0000}"/>
    <hyperlink ref="O916" r:id="rId3720" xr:uid="{00000000-0004-0000-0800-0000870E0000}"/>
    <hyperlink ref="V916" r:id="rId3721" xr:uid="{00000000-0004-0000-0800-0000880E0000}"/>
    <hyperlink ref="AO916" r:id="rId3722" xr:uid="{00000000-0004-0000-0800-0000890E0000}"/>
    <hyperlink ref="AP916" r:id="rId3723" xr:uid="{00000000-0004-0000-0800-00008A0E0000}"/>
    <hyperlink ref="G917" r:id="rId3724" xr:uid="{00000000-0004-0000-0800-00008B0E0000}"/>
    <hyperlink ref="H917" r:id="rId3725" xr:uid="{00000000-0004-0000-0800-00008C0E0000}"/>
    <hyperlink ref="AO917" r:id="rId3726" xr:uid="{00000000-0004-0000-0800-00008D0E0000}"/>
    <hyperlink ref="AP917" r:id="rId3727" xr:uid="{00000000-0004-0000-0800-00008E0E0000}"/>
    <hyperlink ref="O918" r:id="rId3728" xr:uid="{00000000-0004-0000-0800-00008F0E0000}"/>
    <hyperlink ref="V918" r:id="rId3729" xr:uid="{00000000-0004-0000-0800-0000900E0000}"/>
    <hyperlink ref="AO918" r:id="rId3730" xr:uid="{00000000-0004-0000-0800-0000910E0000}"/>
    <hyperlink ref="AP918" r:id="rId3731" xr:uid="{00000000-0004-0000-0800-0000920E0000}"/>
    <hyperlink ref="G919" r:id="rId3732" xr:uid="{00000000-0004-0000-0800-0000930E0000}"/>
    <hyperlink ref="H919" r:id="rId3733" xr:uid="{00000000-0004-0000-0800-0000940E0000}"/>
    <hyperlink ref="AO919" r:id="rId3734" xr:uid="{00000000-0004-0000-0800-0000950E0000}"/>
    <hyperlink ref="AP919" r:id="rId3735" xr:uid="{00000000-0004-0000-0800-0000960E0000}"/>
    <hyperlink ref="V920" r:id="rId3736" xr:uid="{00000000-0004-0000-0800-0000970E0000}"/>
    <hyperlink ref="AO920" r:id="rId3737" xr:uid="{00000000-0004-0000-0800-0000980E0000}"/>
    <hyperlink ref="AP920" r:id="rId3738" xr:uid="{00000000-0004-0000-0800-0000990E0000}"/>
    <hyperlink ref="O921" r:id="rId3739" xr:uid="{00000000-0004-0000-0800-00009A0E0000}"/>
    <hyperlink ref="V921" r:id="rId3740" xr:uid="{00000000-0004-0000-0800-00009B0E0000}"/>
    <hyperlink ref="AO921" r:id="rId3741" xr:uid="{00000000-0004-0000-0800-00009C0E0000}"/>
    <hyperlink ref="AP921" r:id="rId3742" xr:uid="{00000000-0004-0000-0800-00009D0E0000}"/>
    <hyperlink ref="G922" r:id="rId3743" xr:uid="{00000000-0004-0000-0800-00009E0E0000}"/>
    <hyperlink ref="O922" r:id="rId3744" xr:uid="{00000000-0004-0000-0800-00009F0E0000}"/>
    <hyperlink ref="AA922" r:id="rId3745" xr:uid="{00000000-0004-0000-0800-0000A00E0000}"/>
    <hyperlink ref="AN922" r:id="rId3746" xr:uid="{00000000-0004-0000-0800-0000A10E0000}"/>
    <hyperlink ref="AO922" r:id="rId3747" xr:uid="{00000000-0004-0000-0800-0000A20E0000}"/>
    <hyperlink ref="AP922" r:id="rId3748" xr:uid="{00000000-0004-0000-0800-0000A30E0000}"/>
    <hyperlink ref="O923" r:id="rId3749" xr:uid="{00000000-0004-0000-0800-0000A40E0000}"/>
    <hyperlink ref="V923" r:id="rId3750" xr:uid="{00000000-0004-0000-0800-0000A50E0000}"/>
    <hyperlink ref="AO923" r:id="rId3751" xr:uid="{00000000-0004-0000-0800-0000A60E0000}"/>
    <hyperlink ref="AP923" r:id="rId3752" xr:uid="{00000000-0004-0000-0800-0000A70E0000}"/>
    <hyperlink ref="O924" r:id="rId3753" xr:uid="{00000000-0004-0000-0800-0000A80E0000}"/>
    <hyperlink ref="V924" r:id="rId3754" xr:uid="{00000000-0004-0000-0800-0000A90E0000}"/>
    <hyperlink ref="AO924" r:id="rId3755" xr:uid="{00000000-0004-0000-0800-0000AA0E0000}"/>
    <hyperlink ref="AP924" r:id="rId3756" xr:uid="{00000000-0004-0000-0800-0000AB0E0000}"/>
    <hyperlink ref="G925" r:id="rId3757" xr:uid="{00000000-0004-0000-0800-0000AC0E0000}"/>
    <hyperlink ref="O925" r:id="rId3758" xr:uid="{00000000-0004-0000-0800-0000AD0E0000}"/>
    <hyperlink ref="AA925" r:id="rId3759" xr:uid="{00000000-0004-0000-0800-0000AE0E0000}"/>
    <hyperlink ref="AN925" r:id="rId3760" xr:uid="{00000000-0004-0000-0800-0000AF0E0000}"/>
    <hyperlink ref="AO925" r:id="rId3761" xr:uid="{00000000-0004-0000-0800-0000B00E0000}"/>
    <hyperlink ref="AP925" r:id="rId3762" xr:uid="{00000000-0004-0000-0800-0000B10E0000}"/>
    <hyperlink ref="O926" r:id="rId3763" xr:uid="{00000000-0004-0000-0800-0000B20E0000}"/>
    <hyperlink ref="V926" r:id="rId3764" xr:uid="{00000000-0004-0000-0800-0000B30E0000}"/>
    <hyperlink ref="AO926" r:id="rId3765" xr:uid="{00000000-0004-0000-0800-0000B40E0000}"/>
    <hyperlink ref="AP926" r:id="rId3766" xr:uid="{00000000-0004-0000-0800-0000B50E0000}"/>
    <hyperlink ref="O927" r:id="rId3767" xr:uid="{00000000-0004-0000-0800-0000B60E0000}"/>
    <hyperlink ref="V927" r:id="rId3768" xr:uid="{00000000-0004-0000-0800-0000B70E0000}"/>
    <hyperlink ref="AO927" r:id="rId3769" xr:uid="{00000000-0004-0000-0800-0000B80E0000}"/>
    <hyperlink ref="AP927" r:id="rId3770" xr:uid="{00000000-0004-0000-0800-0000B90E0000}"/>
    <hyperlink ref="G928" r:id="rId3771" xr:uid="{00000000-0004-0000-0800-0000BA0E0000}"/>
    <hyperlink ref="H928" r:id="rId3772" xr:uid="{00000000-0004-0000-0800-0000BB0E0000}"/>
    <hyperlink ref="AO928" r:id="rId3773" xr:uid="{00000000-0004-0000-0800-0000BC0E0000}"/>
    <hyperlink ref="AP928" r:id="rId3774" xr:uid="{00000000-0004-0000-0800-0000BD0E0000}"/>
    <hyperlink ref="O929" r:id="rId3775" xr:uid="{00000000-0004-0000-0800-0000BE0E0000}"/>
    <hyperlink ref="AA929" r:id="rId3776" xr:uid="{00000000-0004-0000-0800-0000BF0E0000}"/>
    <hyperlink ref="AN929" r:id="rId3777" xr:uid="{00000000-0004-0000-0800-0000C00E0000}"/>
    <hyperlink ref="AO929" r:id="rId3778" xr:uid="{00000000-0004-0000-0800-0000C10E0000}"/>
    <hyperlink ref="AP929" r:id="rId3779" xr:uid="{00000000-0004-0000-0800-0000C20E0000}"/>
    <hyperlink ref="G930" r:id="rId3780" xr:uid="{00000000-0004-0000-0800-0000C30E0000}"/>
    <hyperlink ref="H930" r:id="rId3781" xr:uid="{00000000-0004-0000-0800-0000C40E0000}"/>
    <hyperlink ref="AO930" r:id="rId3782" xr:uid="{00000000-0004-0000-0800-0000C50E0000}"/>
    <hyperlink ref="AP930" r:id="rId3783" xr:uid="{00000000-0004-0000-0800-0000C60E0000}"/>
    <hyperlink ref="O931" r:id="rId3784" xr:uid="{00000000-0004-0000-0800-0000C70E0000}"/>
    <hyperlink ref="V931" r:id="rId3785" xr:uid="{00000000-0004-0000-0800-0000C80E0000}"/>
    <hyperlink ref="AO931" r:id="rId3786" xr:uid="{00000000-0004-0000-0800-0000C90E0000}"/>
    <hyperlink ref="AP931" r:id="rId3787" xr:uid="{00000000-0004-0000-0800-0000CA0E0000}"/>
    <hyperlink ref="G932" r:id="rId3788" xr:uid="{00000000-0004-0000-0800-0000CB0E0000}"/>
    <hyperlink ref="H932" r:id="rId3789" xr:uid="{00000000-0004-0000-0800-0000CC0E0000}"/>
    <hyperlink ref="AO932" r:id="rId3790" xr:uid="{00000000-0004-0000-0800-0000CD0E0000}"/>
    <hyperlink ref="AP932" r:id="rId3791" xr:uid="{00000000-0004-0000-0800-0000CE0E0000}"/>
    <hyperlink ref="O933" r:id="rId3792" xr:uid="{00000000-0004-0000-0800-0000CF0E0000}"/>
    <hyperlink ref="V933" r:id="rId3793" xr:uid="{00000000-0004-0000-0800-0000D00E0000}"/>
    <hyperlink ref="AO933" r:id="rId3794" xr:uid="{00000000-0004-0000-0800-0000D10E0000}"/>
    <hyperlink ref="AP933" r:id="rId3795" xr:uid="{00000000-0004-0000-0800-0000D20E0000}"/>
    <hyperlink ref="G934" r:id="rId3796" xr:uid="{00000000-0004-0000-0800-0000D30E0000}"/>
    <hyperlink ref="O934" r:id="rId3797" xr:uid="{00000000-0004-0000-0800-0000D40E0000}"/>
    <hyperlink ref="AA934" r:id="rId3798" xr:uid="{00000000-0004-0000-0800-0000D50E0000}"/>
    <hyperlink ref="AN934" r:id="rId3799" xr:uid="{00000000-0004-0000-0800-0000D60E0000}"/>
    <hyperlink ref="AO934" r:id="rId3800" xr:uid="{00000000-0004-0000-0800-0000D70E0000}"/>
    <hyperlink ref="AP934" r:id="rId3801" xr:uid="{00000000-0004-0000-0800-0000D80E0000}"/>
    <hyperlink ref="O935" r:id="rId3802" xr:uid="{00000000-0004-0000-0800-0000D90E0000}"/>
    <hyperlink ref="V935" r:id="rId3803" xr:uid="{00000000-0004-0000-0800-0000DA0E0000}"/>
    <hyperlink ref="AO935" r:id="rId3804" xr:uid="{00000000-0004-0000-0800-0000DB0E0000}"/>
    <hyperlink ref="AP935" r:id="rId3805" xr:uid="{00000000-0004-0000-0800-0000DC0E0000}"/>
    <hyperlink ref="O936" r:id="rId3806" xr:uid="{00000000-0004-0000-0800-0000DD0E0000}"/>
    <hyperlink ref="V936" r:id="rId3807" xr:uid="{00000000-0004-0000-0800-0000DE0E0000}"/>
    <hyperlink ref="AO936" r:id="rId3808" xr:uid="{00000000-0004-0000-0800-0000DF0E0000}"/>
    <hyperlink ref="AP936" r:id="rId3809" xr:uid="{00000000-0004-0000-0800-0000E00E0000}"/>
    <hyperlink ref="G937" r:id="rId3810" xr:uid="{00000000-0004-0000-0800-0000E10E0000}"/>
    <hyperlink ref="O937" r:id="rId3811" xr:uid="{00000000-0004-0000-0800-0000E20E0000}"/>
    <hyperlink ref="V937" r:id="rId3812" xr:uid="{00000000-0004-0000-0800-0000E30E0000}"/>
    <hyperlink ref="AA937" r:id="rId3813" xr:uid="{00000000-0004-0000-0800-0000E40E0000}"/>
    <hyperlink ref="AN937" r:id="rId3814" xr:uid="{00000000-0004-0000-0800-0000E50E0000}"/>
    <hyperlink ref="AO937" r:id="rId3815" xr:uid="{00000000-0004-0000-0800-0000E60E0000}"/>
    <hyperlink ref="AP937" r:id="rId3816" xr:uid="{00000000-0004-0000-0800-0000E70E0000}"/>
    <hyperlink ref="O938" r:id="rId3817" xr:uid="{00000000-0004-0000-0800-0000E80E0000}"/>
    <hyperlink ref="V938" r:id="rId3818" xr:uid="{00000000-0004-0000-0800-0000E90E0000}"/>
    <hyperlink ref="AO938" r:id="rId3819" xr:uid="{00000000-0004-0000-0800-0000EA0E0000}"/>
    <hyperlink ref="AP938" r:id="rId3820" xr:uid="{00000000-0004-0000-0800-0000EB0E0000}"/>
    <hyperlink ref="G939" r:id="rId3821" xr:uid="{00000000-0004-0000-0800-0000EC0E0000}"/>
    <hyperlink ref="O939" r:id="rId3822" xr:uid="{00000000-0004-0000-0800-0000ED0E0000}"/>
    <hyperlink ref="AA939" r:id="rId3823" xr:uid="{00000000-0004-0000-0800-0000EE0E0000}"/>
    <hyperlink ref="AN939" r:id="rId3824" xr:uid="{00000000-0004-0000-0800-0000EF0E0000}"/>
    <hyperlink ref="AO939" r:id="rId3825" xr:uid="{00000000-0004-0000-0800-0000F00E0000}"/>
    <hyperlink ref="AP939" r:id="rId3826" xr:uid="{00000000-0004-0000-0800-0000F10E0000}"/>
    <hyperlink ref="O940" r:id="rId3827" xr:uid="{00000000-0004-0000-0800-0000F20E0000}"/>
    <hyperlink ref="V940" r:id="rId3828" xr:uid="{00000000-0004-0000-0800-0000F30E0000}"/>
    <hyperlink ref="AO940" r:id="rId3829" xr:uid="{00000000-0004-0000-0800-0000F40E0000}"/>
    <hyperlink ref="AP940" r:id="rId3830" xr:uid="{00000000-0004-0000-0800-0000F50E0000}"/>
    <hyperlink ref="O941" r:id="rId3831" xr:uid="{00000000-0004-0000-0800-0000F60E0000}"/>
    <hyperlink ref="V941" r:id="rId3832" xr:uid="{00000000-0004-0000-0800-0000F70E0000}"/>
    <hyperlink ref="AO941" r:id="rId3833" xr:uid="{00000000-0004-0000-0800-0000F80E0000}"/>
    <hyperlink ref="AP941" r:id="rId3834" xr:uid="{00000000-0004-0000-0800-0000F90E0000}"/>
    <hyperlink ref="G942" r:id="rId3835" xr:uid="{00000000-0004-0000-0800-0000FA0E0000}"/>
    <hyperlink ref="O942" r:id="rId3836" xr:uid="{00000000-0004-0000-0800-0000FB0E0000}"/>
    <hyperlink ref="V942" r:id="rId3837" xr:uid="{00000000-0004-0000-0800-0000FC0E0000}"/>
    <hyperlink ref="AN942" r:id="rId3838" xr:uid="{00000000-0004-0000-0800-0000FD0E0000}"/>
    <hyperlink ref="AO942" r:id="rId3839" xr:uid="{00000000-0004-0000-0800-0000FE0E0000}"/>
    <hyperlink ref="AP942" r:id="rId3840" xr:uid="{00000000-0004-0000-0800-0000FF0E0000}"/>
    <hyperlink ref="V943" r:id="rId3841" xr:uid="{00000000-0004-0000-0800-0000000F0000}"/>
    <hyperlink ref="AO943" r:id="rId3842" xr:uid="{00000000-0004-0000-0800-0000010F0000}"/>
    <hyperlink ref="AP943" r:id="rId3843" xr:uid="{00000000-0004-0000-0800-0000020F0000}"/>
    <hyperlink ref="G944" r:id="rId3844" xr:uid="{00000000-0004-0000-0800-0000030F0000}"/>
    <hyperlink ref="AA944" r:id="rId3845" xr:uid="{00000000-0004-0000-0800-0000040F0000}"/>
    <hyperlink ref="AN944" r:id="rId3846" xr:uid="{00000000-0004-0000-0800-0000050F0000}"/>
    <hyperlink ref="AO944" r:id="rId3847" xr:uid="{00000000-0004-0000-0800-0000060F0000}"/>
    <hyperlink ref="AP944" r:id="rId3848" xr:uid="{00000000-0004-0000-0800-0000070F0000}"/>
    <hyperlink ref="V945" r:id="rId3849" xr:uid="{00000000-0004-0000-0800-0000080F0000}"/>
    <hyperlink ref="AO945" r:id="rId3850" xr:uid="{00000000-0004-0000-0800-0000090F0000}"/>
    <hyperlink ref="AP945" r:id="rId3851" xr:uid="{00000000-0004-0000-0800-00000A0F0000}"/>
    <hyperlink ref="G946" r:id="rId3852" xr:uid="{00000000-0004-0000-0800-00000B0F0000}"/>
    <hyperlink ref="O946" r:id="rId3853" xr:uid="{00000000-0004-0000-0800-00000C0F0000}"/>
    <hyperlink ref="V946" r:id="rId3854" xr:uid="{00000000-0004-0000-0800-00000D0F0000}"/>
    <hyperlink ref="AO946" r:id="rId3855" xr:uid="{00000000-0004-0000-0800-00000E0F0000}"/>
    <hyperlink ref="AP946" r:id="rId3856" xr:uid="{00000000-0004-0000-0800-00000F0F0000}"/>
    <hyperlink ref="V947" r:id="rId3857" xr:uid="{00000000-0004-0000-0800-0000100F0000}"/>
    <hyperlink ref="AO947" r:id="rId3858" xr:uid="{00000000-0004-0000-0800-0000110F0000}"/>
    <hyperlink ref="AP947" r:id="rId3859" xr:uid="{00000000-0004-0000-0800-0000120F0000}"/>
    <hyperlink ref="G948" r:id="rId3860" xr:uid="{00000000-0004-0000-0800-0000130F0000}"/>
    <hyperlink ref="O948" r:id="rId3861" xr:uid="{00000000-0004-0000-0800-0000140F0000}"/>
    <hyperlink ref="AO948" r:id="rId3862" xr:uid="{00000000-0004-0000-0800-0000150F0000}"/>
    <hyperlink ref="AP948" r:id="rId3863" xr:uid="{00000000-0004-0000-0800-0000160F0000}"/>
    <hyperlink ref="O949" r:id="rId3864" xr:uid="{00000000-0004-0000-0800-0000170F0000}"/>
    <hyperlink ref="V949" r:id="rId3865" xr:uid="{00000000-0004-0000-0800-0000180F0000}"/>
    <hyperlink ref="AO949" r:id="rId3866" xr:uid="{00000000-0004-0000-0800-0000190F0000}"/>
    <hyperlink ref="AP949" r:id="rId3867" xr:uid="{00000000-0004-0000-0800-00001A0F0000}"/>
    <hyperlink ref="O950" r:id="rId3868" xr:uid="{00000000-0004-0000-0800-00001B0F0000}"/>
    <hyperlink ref="V950" r:id="rId3869" xr:uid="{00000000-0004-0000-0800-00001C0F0000}"/>
    <hyperlink ref="AO950" r:id="rId3870" xr:uid="{00000000-0004-0000-0800-00001D0F0000}"/>
    <hyperlink ref="AP950" r:id="rId3871" xr:uid="{00000000-0004-0000-0800-00001E0F0000}"/>
    <hyperlink ref="O951" r:id="rId3872" xr:uid="{00000000-0004-0000-0800-00001F0F0000}"/>
    <hyperlink ref="V951" r:id="rId3873" xr:uid="{00000000-0004-0000-0800-0000200F0000}"/>
    <hyperlink ref="AO951" r:id="rId3874" xr:uid="{00000000-0004-0000-0800-0000210F0000}"/>
    <hyperlink ref="AP951" r:id="rId3875" xr:uid="{00000000-0004-0000-0800-0000220F0000}"/>
    <hyperlink ref="O952" r:id="rId3876" xr:uid="{00000000-0004-0000-0800-0000230F0000}"/>
    <hyperlink ref="V952" r:id="rId3877" xr:uid="{00000000-0004-0000-0800-0000240F0000}"/>
    <hyperlink ref="AO952" r:id="rId3878" xr:uid="{00000000-0004-0000-0800-0000250F0000}"/>
    <hyperlink ref="AP952" r:id="rId3879" xr:uid="{00000000-0004-0000-0800-0000260F0000}"/>
    <hyperlink ref="V953" r:id="rId3880" xr:uid="{00000000-0004-0000-0800-0000270F0000}"/>
    <hyperlink ref="AP953" r:id="rId3881" xr:uid="{00000000-0004-0000-0800-0000280F0000}"/>
    <hyperlink ref="G954" r:id="rId3882" xr:uid="{00000000-0004-0000-0800-0000290F0000}"/>
    <hyperlink ref="O954" r:id="rId3883" xr:uid="{00000000-0004-0000-0800-00002A0F0000}"/>
    <hyperlink ref="AN954" r:id="rId3884" xr:uid="{00000000-0004-0000-0800-00002B0F0000}"/>
    <hyperlink ref="AO954" r:id="rId3885" xr:uid="{00000000-0004-0000-0800-00002C0F0000}"/>
    <hyperlink ref="AP954" r:id="rId3886" xr:uid="{00000000-0004-0000-0800-00002D0F0000}"/>
    <hyperlink ref="O955" r:id="rId3887" xr:uid="{00000000-0004-0000-0800-00002E0F0000}"/>
    <hyperlink ref="V955" r:id="rId3888" xr:uid="{00000000-0004-0000-0800-00002F0F0000}"/>
    <hyperlink ref="AO955" r:id="rId3889" xr:uid="{00000000-0004-0000-0800-0000300F0000}"/>
    <hyperlink ref="AP955" r:id="rId3890" xr:uid="{00000000-0004-0000-0800-0000310F0000}"/>
    <hyperlink ref="O956" r:id="rId3891" xr:uid="{00000000-0004-0000-0800-0000320F0000}"/>
    <hyperlink ref="V956" r:id="rId3892" xr:uid="{00000000-0004-0000-0800-0000330F0000}"/>
    <hyperlink ref="AO956" r:id="rId3893" xr:uid="{00000000-0004-0000-0800-0000340F0000}"/>
    <hyperlink ref="AP956" r:id="rId3894" xr:uid="{00000000-0004-0000-0800-0000350F0000}"/>
    <hyperlink ref="V957" r:id="rId3895" xr:uid="{00000000-0004-0000-0800-0000360F0000}"/>
    <hyperlink ref="AO957" r:id="rId3896" xr:uid="{00000000-0004-0000-0800-0000370F0000}"/>
    <hyperlink ref="AP957" r:id="rId3897" xr:uid="{00000000-0004-0000-0800-0000380F0000}"/>
    <hyperlink ref="G958" r:id="rId3898" xr:uid="{00000000-0004-0000-0800-0000390F0000}"/>
    <hyperlink ref="O958" r:id="rId3899" xr:uid="{00000000-0004-0000-0800-00003A0F0000}"/>
    <hyperlink ref="V958" r:id="rId3900" xr:uid="{00000000-0004-0000-0800-00003B0F0000}"/>
    <hyperlink ref="AO958" r:id="rId3901" xr:uid="{00000000-0004-0000-0800-00003C0F0000}"/>
    <hyperlink ref="AP958" r:id="rId3902" xr:uid="{00000000-0004-0000-0800-00003D0F0000}"/>
    <hyperlink ref="V959" r:id="rId3903" xr:uid="{00000000-0004-0000-0800-00003E0F0000}"/>
    <hyperlink ref="AN959" r:id="rId3904" xr:uid="{00000000-0004-0000-0800-00003F0F0000}"/>
    <hyperlink ref="AO959" r:id="rId3905" xr:uid="{00000000-0004-0000-0800-0000400F0000}"/>
    <hyperlink ref="AP959" r:id="rId3906" xr:uid="{00000000-0004-0000-0800-0000410F0000}"/>
    <hyperlink ref="V960" r:id="rId3907" xr:uid="{00000000-0004-0000-0800-0000420F0000}"/>
    <hyperlink ref="AO960" r:id="rId3908" xr:uid="{00000000-0004-0000-0800-0000430F0000}"/>
    <hyperlink ref="AP960" r:id="rId3909" xr:uid="{00000000-0004-0000-0800-0000440F0000}"/>
    <hyperlink ref="O961" r:id="rId3910" xr:uid="{00000000-0004-0000-0800-0000450F0000}"/>
    <hyperlink ref="V961" r:id="rId3911" xr:uid="{00000000-0004-0000-0800-0000460F0000}"/>
    <hyperlink ref="AO961" r:id="rId3912" xr:uid="{00000000-0004-0000-0800-0000470F0000}"/>
    <hyperlink ref="AP961" r:id="rId3913" xr:uid="{00000000-0004-0000-0800-0000480F0000}"/>
    <hyperlink ref="O962" r:id="rId3914" xr:uid="{00000000-0004-0000-0800-0000490F0000}"/>
    <hyperlink ref="V962" r:id="rId3915" xr:uid="{00000000-0004-0000-0800-00004A0F0000}"/>
    <hyperlink ref="AO962" r:id="rId3916" xr:uid="{00000000-0004-0000-0800-00004B0F0000}"/>
    <hyperlink ref="AP962" r:id="rId3917" xr:uid="{00000000-0004-0000-0800-00004C0F0000}"/>
    <hyperlink ref="G963" r:id="rId3918" location="sthash.zzWZ1rIV.dpbs" xr:uid="{00000000-0004-0000-0800-00004D0F0000}"/>
    <hyperlink ref="O963" r:id="rId3919" xr:uid="{00000000-0004-0000-0800-00004E0F0000}"/>
    <hyperlink ref="V963" r:id="rId3920" xr:uid="{00000000-0004-0000-0800-00004F0F0000}"/>
    <hyperlink ref="AN963" r:id="rId3921" xr:uid="{00000000-0004-0000-0800-0000500F0000}"/>
    <hyperlink ref="AO963" r:id="rId3922" xr:uid="{00000000-0004-0000-0800-0000510F0000}"/>
    <hyperlink ref="AP963" r:id="rId3923" xr:uid="{00000000-0004-0000-0800-0000520F0000}"/>
    <hyperlink ref="G964" r:id="rId3924" xr:uid="{00000000-0004-0000-0800-0000530F0000}"/>
    <hyperlink ref="O964" r:id="rId3925" xr:uid="{00000000-0004-0000-0800-0000540F0000}"/>
    <hyperlink ref="V964" r:id="rId3926" xr:uid="{00000000-0004-0000-0800-0000550F0000}"/>
    <hyperlink ref="AO964" r:id="rId3927" xr:uid="{00000000-0004-0000-0800-0000560F0000}"/>
    <hyperlink ref="AP964" r:id="rId3928" xr:uid="{00000000-0004-0000-0800-0000570F0000}"/>
    <hyperlink ref="V965" r:id="rId3929" xr:uid="{00000000-0004-0000-0800-0000580F0000}"/>
    <hyperlink ref="AO965" r:id="rId3930" xr:uid="{00000000-0004-0000-0800-0000590F0000}"/>
    <hyperlink ref="AP965" r:id="rId3931" xr:uid="{00000000-0004-0000-0800-00005A0F0000}"/>
    <hyperlink ref="H966" r:id="rId3932" xr:uid="{00000000-0004-0000-0800-00005B0F0000}"/>
    <hyperlink ref="O966" r:id="rId3933" xr:uid="{00000000-0004-0000-0800-00005C0F0000}"/>
    <hyperlink ref="V966" r:id="rId3934" xr:uid="{00000000-0004-0000-0800-00005D0F0000}"/>
    <hyperlink ref="AO966" r:id="rId3935" xr:uid="{00000000-0004-0000-0800-00005E0F0000}"/>
    <hyperlink ref="AP966" r:id="rId3936" xr:uid="{00000000-0004-0000-0800-00005F0F0000}"/>
    <hyperlink ref="V967" r:id="rId3937" xr:uid="{00000000-0004-0000-0800-0000600F0000}"/>
    <hyperlink ref="AO967" r:id="rId3938" xr:uid="{00000000-0004-0000-0800-0000610F0000}"/>
    <hyperlink ref="AP967" r:id="rId3939" xr:uid="{00000000-0004-0000-0800-0000620F0000}"/>
    <hyperlink ref="V968" r:id="rId3940" xr:uid="{00000000-0004-0000-0800-0000630F0000}"/>
    <hyperlink ref="AO968" r:id="rId3941" xr:uid="{00000000-0004-0000-0800-0000640F0000}"/>
    <hyperlink ref="AP968" r:id="rId3942" xr:uid="{00000000-0004-0000-0800-0000650F0000}"/>
    <hyperlink ref="G969" r:id="rId3943" xr:uid="{00000000-0004-0000-0800-0000660F0000}"/>
    <hyperlink ref="O969" r:id="rId3944" xr:uid="{00000000-0004-0000-0800-0000670F0000}"/>
    <hyperlink ref="V969" r:id="rId3945" xr:uid="{00000000-0004-0000-0800-0000680F0000}"/>
    <hyperlink ref="AO969" r:id="rId3946" xr:uid="{00000000-0004-0000-0800-0000690F0000}"/>
    <hyperlink ref="AP969" r:id="rId3947" xr:uid="{00000000-0004-0000-0800-00006A0F0000}"/>
    <hyperlink ref="O970" r:id="rId3948" xr:uid="{00000000-0004-0000-0800-00006B0F0000}"/>
    <hyperlink ref="V970" r:id="rId3949" xr:uid="{00000000-0004-0000-0800-00006C0F0000}"/>
    <hyperlink ref="AO970" r:id="rId3950" xr:uid="{00000000-0004-0000-0800-00006D0F0000}"/>
    <hyperlink ref="AP970" r:id="rId3951" xr:uid="{00000000-0004-0000-0800-00006E0F0000}"/>
    <hyperlink ref="O971" r:id="rId3952" xr:uid="{00000000-0004-0000-0800-00006F0F0000}"/>
    <hyperlink ref="V971" r:id="rId3953" xr:uid="{00000000-0004-0000-0800-0000700F0000}"/>
    <hyperlink ref="AO971" r:id="rId3954" xr:uid="{00000000-0004-0000-0800-0000710F0000}"/>
    <hyperlink ref="AP971" r:id="rId3955" xr:uid="{00000000-0004-0000-0800-0000720F0000}"/>
    <hyperlink ref="AP972" r:id="rId3956" xr:uid="{00000000-0004-0000-0800-0000730F0000}"/>
    <hyperlink ref="V973" r:id="rId3957" xr:uid="{00000000-0004-0000-0800-0000740F0000}"/>
    <hyperlink ref="AO973" r:id="rId3958" xr:uid="{00000000-0004-0000-0800-0000750F0000}"/>
    <hyperlink ref="AP973" r:id="rId3959" xr:uid="{00000000-0004-0000-0800-0000760F0000}"/>
    <hyperlink ref="V974" r:id="rId3960" xr:uid="{00000000-0004-0000-0800-0000770F0000}"/>
    <hyperlink ref="AO974" r:id="rId3961" xr:uid="{00000000-0004-0000-0800-0000780F0000}"/>
    <hyperlink ref="AP974" r:id="rId3962" xr:uid="{00000000-0004-0000-0800-0000790F0000}"/>
    <hyperlink ref="V975" r:id="rId3963" xr:uid="{00000000-0004-0000-0800-00007A0F0000}"/>
    <hyperlink ref="AO975" r:id="rId3964" xr:uid="{00000000-0004-0000-0800-00007B0F0000}"/>
    <hyperlink ref="AP975" r:id="rId3965" xr:uid="{00000000-0004-0000-0800-00007C0F0000}"/>
    <hyperlink ref="O976" r:id="rId3966" xr:uid="{00000000-0004-0000-0800-00007D0F0000}"/>
    <hyperlink ref="V976" r:id="rId3967" xr:uid="{00000000-0004-0000-0800-00007E0F0000}"/>
    <hyperlink ref="AO976" r:id="rId3968" xr:uid="{00000000-0004-0000-0800-00007F0F0000}"/>
    <hyperlink ref="AP976" r:id="rId3969" xr:uid="{00000000-0004-0000-0800-0000800F0000}"/>
    <hyperlink ref="AP977" r:id="rId3970" xr:uid="{00000000-0004-0000-0800-0000810F0000}"/>
    <hyperlink ref="H978" r:id="rId3971" xr:uid="{00000000-0004-0000-0800-0000820F0000}"/>
    <hyperlink ref="AO978" r:id="rId3972" xr:uid="{00000000-0004-0000-0800-0000830F0000}"/>
    <hyperlink ref="AP978" r:id="rId3973" xr:uid="{00000000-0004-0000-0800-0000840F0000}"/>
    <hyperlink ref="G979" r:id="rId3974" xr:uid="{00000000-0004-0000-0800-0000850F0000}"/>
    <hyperlink ref="O979" r:id="rId3975" xr:uid="{00000000-0004-0000-0800-0000860F0000}"/>
    <hyperlink ref="AN979" r:id="rId3976" xr:uid="{00000000-0004-0000-0800-0000870F0000}"/>
    <hyperlink ref="AO979" r:id="rId3977" xr:uid="{00000000-0004-0000-0800-0000880F0000}"/>
    <hyperlink ref="AP979" r:id="rId3978" xr:uid="{00000000-0004-0000-0800-0000890F0000}"/>
    <hyperlink ref="O980" r:id="rId3979" xr:uid="{00000000-0004-0000-0800-00008A0F0000}"/>
    <hyperlink ref="V980" r:id="rId3980" xr:uid="{00000000-0004-0000-0800-00008B0F0000}"/>
    <hyperlink ref="AO980" r:id="rId3981" xr:uid="{00000000-0004-0000-0800-00008C0F0000}"/>
    <hyperlink ref="AP980" r:id="rId3982" xr:uid="{00000000-0004-0000-0800-00008D0F0000}"/>
    <hyperlink ref="V981" r:id="rId3983" xr:uid="{00000000-0004-0000-0800-00008E0F0000}"/>
    <hyperlink ref="AO981" r:id="rId3984" xr:uid="{00000000-0004-0000-0800-00008F0F0000}"/>
    <hyperlink ref="AP981" r:id="rId3985" xr:uid="{00000000-0004-0000-0800-0000900F0000}"/>
    <hyperlink ref="O982" r:id="rId3986" xr:uid="{00000000-0004-0000-0800-0000910F0000}"/>
    <hyperlink ref="V982" r:id="rId3987" xr:uid="{00000000-0004-0000-0800-0000920F0000}"/>
    <hyperlink ref="AO982" r:id="rId3988" xr:uid="{00000000-0004-0000-0800-0000930F0000}"/>
    <hyperlink ref="AP982" r:id="rId3989" xr:uid="{00000000-0004-0000-0800-0000940F0000}"/>
    <hyperlink ref="G983" r:id="rId3990" xr:uid="{00000000-0004-0000-0800-0000950F0000}"/>
    <hyperlink ref="O983" r:id="rId3991" xr:uid="{00000000-0004-0000-0800-0000960F0000}"/>
    <hyperlink ref="V983" r:id="rId3992" xr:uid="{00000000-0004-0000-0800-0000970F0000}"/>
    <hyperlink ref="AO983" r:id="rId3993" xr:uid="{00000000-0004-0000-0800-0000980F0000}"/>
    <hyperlink ref="AP983" r:id="rId3994" xr:uid="{00000000-0004-0000-0800-0000990F0000}"/>
    <hyperlink ref="G984" r:id="rId3995" location=":~:text=Jones%20said%20the%20most%20recent,per%20trillion%2C%20with%20PFOS%20undetectable.&amp;text=But%20when%20the%20samples%20returned,but%20undetectable%20in%20Robeson%20County." xr:uid="{00000000-0004-0000-0800-00009A0F0000}"/>
    <hyperlink ref="V984" r:id="rId3996" xr:uid="{00000000-0004-0000-0800-00009B0F0000}"/>
    <hyperlink ref="AO984" r:id="rId3997" xr:uid="{00000000-0004-0000-0800-00009C0F0000}"/>
    <hyperlink ref="AP984" r:id="rId3998" xr:uid="{00000000-0004-0000-0800-00009D0F0000}"/>
    <hyperlink ref="O985" r:id="rId3999" xr:uid="{00000000-0004-0000-0800-00009E0F0000}"/>
    <hyperlink ref="V985" r:id="rId4000" xr:uid="{00000000-0004-0000-0800-00009F0F0000}"/>
    <hyperlink ref="AO985" r:id="rId4001" xr:uid="{00000000-0004-0000-0800-0000A00F0000}"/>
    <hyperlink ref="AP985" r:id="rId4002" xr:uid="{00000000-0004-0000-0800-0000A10F0000}"/>
    <hyperlink ref="V986" r:id="rId4003" xr:uid="{00000000-0004-0000-0800-0000A20F0000}"/>
    <hyperlink ref="AO986" r:id="rId4004" xr:uid="{00000000-0004-0000-0800-0000A30F0000}"/>
    <hyperlink ref="AP986" r:id="rId4005" xr:uid="{00000000-0004-0000-0800-0000A40F0000}"/>
    <hyperlink ref="O987" r:id="rId4006" xr:uid="{00000000-0004-0000-0800-0000A50F0000}"/>
    <hyperlink ref="V987" r:id="rId4007" xr:uid="{00000000-0004-0000-0800-0000A60F0000}"/>
    <hyperlink ref="AO987" r:id="rId4008" xr:uid="{00000000-0004-0000-0800-0000A70F0000}"/>
    <hyperlink ref="AP987" r:id="rId4009" xr:uid="{00000000-0004-0000-0800-0000A80F0000}"/>
    <hyperlink ref="G988" r:id="rId4010" location="sthash.GfiUiWfX.dpbs" xr:uid="{00000000-0004-0000-0800-0000A90F0000}"/>
    <hyperlink ref="AN988" r:id="rId4011" xr:uid="{00000000-0004-0000-0800-0000AA0F0000}"/>
    <hyperlink ref="AO988" r:id="rId4012" xr:uid="{00000000-0004-0000-0800-0000AB0F0000}"/>
    <hyperlink ref="AP988" r:id="rId4013" xr:uid="{00000000-0004-0000-0800-0000AC0F0000}"/>
    <hyperlink ref="G989" r:id="rId4014" xr:uid="{00000000-0004-0000-0800-0000AD0F0000}"/>
    <hyperlink ref="AN989" r:id="rId4015" xr:uid="{00000000-0004-0000-0800-0000AE0F0000}"/>
    <hyperlink ref="AO989" r:id="rId4016" xr:uid="{00000000-0004-0000-0800-0000AF0F0000}"/>
    <hyperlink ref="AP989" r:id="rId4017" xr:uid="{00000000-0004-0000-0800-0000B00F0000}"/>
    <hyperlink ref="G990" r:id="rId4018" xr:uid="{00000000-0004-0000-0800-0000B10F0000}"/>
    <hyperlink ref="O990" r:id="rId4019" xr:uid="{00000000-0004-0000-0800-0000B20F0000}"/>
    <hyperlink ref="V990" r:id="rId4020" xr:uid="{00000000-0004-0000-0800-0000B30F0000}"/>
    <hyperlink ref="AO990" r:id="rId4021" xr:uid="{00000000-0004-0000-0800-0000B40F0000}"/>
    <hyperlink ref="AP990" r:id="rId4022" xr:uid="{00000000-0004-0000-0800-0000B50F0000}"/>
    <hyperlink ref="G991" r:id="rId4023" xr:uid="{00000000-0004-0000-0800-0000B60F0000}"/>
    <hyperlink ref="O991" r:id="rId4024" xr:uid="{00000000-0004-0000-0800-0000B70F0000}"/>
    <hyperlink ref="V991" r:id="rId4025" xr:uid="{00000000-0004-0000-0800-0000B80F0000}"/>
    <hyperlink ref="AO991" r:id="rId4026" xr:uid="{00000000-0004-0000-0800-0000B90F0000}"/>
    <hyperlink ref="AP991" r:id="rId4027" xr:uid="{00000000-0004-0000-0800-0000BA0F0000}"/>
    <hyperlink ref="G992" r:id="rId4028" xr:uid="{00000000-0004-0000-0800-0000BB0F0000}"/>
    <hyperlink ref="O992" r:id="rId4029" xr:uid="{00000000-0004-0000-0800-0000BC0F0000}"/>
    <hyperlink ref="V992" r:id="rId4030" xr:uid="{00000000-0004-0000-0800-0000BD0F0000}"/>
    <hyperlink ref="AO992" r:id="rId4031" xr:uid="{00000000-0004-0000-0800-0000BE0F0000}"/>
    <hyperlink ref="AP992" r:id="rId4032" xr:uid="{00000000-0004-0000-0800-0000BF0F0000}"/>
    <hyperlink ref="G993" r:id="rId4033" xr:uid="{00000000-0004-0000-0800-0000C00F0000}"/>
    <hyperlink ref="O993" r:id="rId4034" xr:uid="{00000000-0004-0000-0800-0000C10F0000}"/>
    <hyperlink ref="V993" r:id="rId4035" xr:uid="{00000000-0004-0000-0800-0000C20F0000}"/>
    <hyperlink ref="AO993" r:id="rId4036" xr:uid="{00000000-0004-0000-0800-0000C30F0000}"/>
    <hyperlink ref="AP993" r:id="rId4037" xr:uid="{00000000-0004-0000-0800-0000C40F0000}"/>
    <hyperlink ref="G994" r:id="rId4038" xr:uid="{00000000-0004-0000-0800-0000C50F0000}"/>
    <hyperlink ref="O994" r:id="rId4039" xr:uid="{00000000-0004-0000-0800-0000C60F0000}"/>
    <hyperlink ref="V994" r:id="rId4040" xr:uid="{00000000-0004-0000-0800-0000C70F0000}"/>
    <hyperlink ref="AO994" r:id="rId4041" xr:uid="{00000000-0004-0000-0800-0000C80F0000}"/>
    <hyperlink ref="AP994" r:id="rId4042" xr:uid="{00000000-0004-0000-0800-0000C90F0000}"/>
    <hyperlink ref="G995" r:id="rId4043" xr:uid="{00000000-0004-0000-0800-0000CA0F0000}"/>
    <hyperlink ref="O995" r:id="rId4044" xr:uid="{00000000-0004-0000-0800-0000CB0F0000}"/>
    <hyperlink ref="V995" r:id="rId4045" xr:uid="{00000000-0004-0000-0800-0000CC0F0000}"/>
    <hyperlink ref="AO995" r:id="rId4046" xr:uid="{00000000-0004-0000-0800-0000CD0F0000}"/>
    <hyperlink ref="AP995" r:id="rId4047" xr:uid="{00000000-0004-0000-0800-0000CE0F0000}"/>
    <hyperlink ref="G996" r:id="rId4048" xr:uid="{00000000-0004-0000-0800-0000CF0F0000}"/>
    <hyperlink ref="O996" r:id="rId4049" xr:uid="{00000000-0004-0000-0800-0000D00F0000}"/>
    <hyperlink ref="V996" r:id="rId4050" xr:uid="{00000000-0004-0000-0800-0000D10F0000}"/>
    <hyperlink ref="AO996" r:id="rId4051" xr:uid="{00000000-0004-0000-0800-0000D20F0000}"/>
    <hyperlink ref="AP996" r:id="rId4052" xr:uid="{00000000-0004-0000-0800-0000D30F0000}"/>
    <hyperlink ref="G997" r:id="rId4053" xr:uid="{00000000-0004-0000-0800-0000D40F0000}"/>
    <hyperlink ref="O997" r:id="rId4054" xr:uid="{00000000-0004-0000-0800-0000D50F0000}"/>
    <hyperlink ref="V997" r:id="rId4055" xr:uid="{00000000-0004-0000-0800-0000D60F0000}"/>
    <hyperlink ref="AO997" r:id="rId4056" xr:uid="{00000000-0004-0000-0800-0000D70F0000}"/>
    <hyperlink ref="AP997" r:id="rId4057" xr:uid="{00000000-0004-0000-0800-0000D80F0000}"/>
    <hyperlink ref="G998" r:id="rId4058" xr:uid="{00000000-0004-0000-0800-0000D90F0000}"/>
    <hyperlink ref="O998" r:id="rId4059" xr:uid="{00000000-0004-0000-0800-0000DA0F0000}"/>
    <hyperlink ref="V998" r:id="rId4060" xr:uid="{00000000-0004-0000-0800-0000DB0F0000}"/>
    <hyperlink ref="AO998" r:id="rId4061" xr:uid="{00000000-0004-0000-0800-0000DC0F0000}"/>
    <hyperlink ref="AP998" r:id="rId4062" xr:uid="{00000000-0004-0000-0800-0000DD0F0000}"/>
    <hyperlink ref="G999" r:id="rId4063" xr:uid="{00000000-0004-0000-0800-0000DE0F0000}"/>
    <hyperlink ref="V999" r:id="rId4064" xr:uid="{00000000-0004-0000-0800-0000DF0F0000}"/>
    <hyperlink ref="AO999" r:id="rId4065" xr:uid="{00000000-0004-0000-0800-0000E00F0000}"/>
    <hyperlink ref="AP999" r:id="rId4066" xr:uid="{00000000-0004-0000-0800-0000E10F0000}"/>
    <hyperlink ref="G1000" r:id="rId4067" xr:uid="{00000000-0004-0000-0800-0000E20F0000}"/>
    <hyperlink ref="O1000" r:id="rId4068" xr:uid="{00000000-0004-0000-0800-0000E30F0000}"/>
    <hyperlink ref="V1000" r:id="rId4069" xr:uid="{00000000-0004-0000-0800-0000E40F0000}"/>
    <hyperlink ref="AO1000" r:id="rId4070" xr:uid="{00000000-0004-0000-0800-0000E50F0000}"/>
    <hyperlink ref="AP1000" r:id="rId4071" xr:uid="{00000000-0004-0000-0800-0000E60F0000}"/>
    <hyperlink ref="G1001" r:id="rId4072" xr:uid="{00000000-0004-0000-0800-0000E70F0000}"/>
    <hyperlink ref="O1001" r:id="rId4073" xr:uid="{00000000-0004-0000-0800-0000E80F0000}"/>
    <hyperlink ref="V1001" r:id="rId4074" xr:uid="{00000000-0004-0000-0800-0000E90F0000}"/>
    <hyperlink ref="AO1001" r:id="rId4075" xr:uid="{00000000-0004-0000-0800-0000EA0F0000}"/>
    <hyperlink ref="AP1001" r:id="rId4076" xr:uid="{00000000-0004-0000-0800-0000EB0F0000}"/>
    <hyperlink ref="G1002" r:id="rId4077" xr:uid="{00000000-0004-0000-0800-0000EC0F0000}"/>
    <hyperlink ref="O1002" r:id="rId4078" xr:uid="{00000000-0004-0000-0800-0000ED0F0000}"/>
    <hyperlink ref="V1002" r:id="rId4079" xr:uid="{00000000-0004-0000-0800-0000EE0F0000}"/>
    <hyperlink ref="AO1002" r:id="rId4080" xr:uid="{00000000-0004-0000-0800-0000EF0F0000}"/>
    <hyperlink ref="AP1002" r:id="rId4081" xr:uid="{00000000-0004-0000-0800-0000F00F0000}"/>
    <hyperlink ref="G1003" r:id="rId4082" xr:uid="{00000000-0004-0000-0800-0000F10F0000}"/>
    <hyperlink ref="O1003" r:id="rId4083" xr:uid="{00000000-0004-0000-0800-0000F20F0000}"/>
    <hyperlink ref="V1003" r:id="rId4084" xr:uid="{00000000-0004-0000-0800-0000F30F0000}"/>
    <hyperlink ref="AO1003" r:id="rId4085" xr:uid="{00000000-0004-0000-0800-0000F40F0000}"/>
    <hyperlink ref="AP1003" r:id="rId4086" xr:uid="{00000000-0004-0000-0800-0000F50F0000}"/>
    <hyperlink ref="G1004" r:id="rId4087" xr:uid="{00000000-0004-0000-0800-0000F60F0000}"/>
    <hyperlink ref="O1004" r:id="rId4088" xr:uid="{00000000-0004-0000-0800-0000F70F0000}"/>
    <hyperlink ref="V1004" r:id="rId4089" xr:uid="{00000000-0004-0000-0800-0000F80F0000}"/>
    <hyperlink ref="AO1004" r:id="rId4090" xr:uid="{00000000-0004-0000-0800-0000F90F0000}"/>
    <hyperlink ref="AP1004" r:id="rId4091" xr:uid="{00000000-0004-0000-0800-0000FA0F0000}"/>
    <hyperlink ref="G1005" r:id="rId4092" xr:uid="{00000000-0004-0000-0800-0000FB0F0000}"/>
    <hyperlink ref="O1005" r:id="rId4093" xr:uid="{00000000-0004-0000-0800-0000FC0F0000}"/>
    <hyperlink ref="V1005" r:id="rId4094" xr:uid="{00000000-0004-0000-0800-0000FD0F0000}"/>
    <hyperlink ref="AO1005" r:id="rId4095" xr:uid="{00000000-0004-0000-0800-0000FE0F0000}"/>
    <hyperlink ref="AP1005" r:id="rId4096" xr:uid="{00000000-0004-0000-0800-0000FF0F0000}"/>
    <hyperlink ref="G1006" r:id="rId4097" xr:uid="{00000000-0004-0000-0800-000000100000}"/>
    <hyperlink ref="O1006" r:id="rId4098" xr:uid="{00000000-0004-0000-0800-000001100000}"/>
    <hyperlink ref="V1006" r:id="rId4099" xr:uid="{00000000-0004-0000-0800-000002100000}"/>
    <hyperlink ref="AO1006" r:id="rId4100" xr:uid="{00000000-0004-0000-0800-000003100000}"/>
    <hyperlink ref="AP1006" r:id="rId4101" xr:uid="{00000000-0004-0000-0800-000004100000}"/>
    <hyperlink ref="G1007" r:id="rId4102" xr:uid="{00000000-0004-0000-0800-000005100000}"/>
    <hyperlink ref="O1007" r:id="rId4103" xr:uid="{00000000-0004-0000-0800-000006100000}"/>
    <hyperlink ref="V1007" r:id="rId4104" xr:uid="{00000000-0004-0000-0800-000007100000}"/>
    <hyperlink ref="AO1007" r:id="rId4105" xr:uid="{00000000-0004-0000-0800-000008100000}"/>
    <hyperlink ref="AP1007" r:id="rId4106" xr:uid="{00000000-0004-0000-0800-000009100000}"/>
    <hyperlink ref="G1008" r:id="rId4107" xr:uid="{00000000-0004-0000-0800-00000A100000}"/>
    <hyperlink ref="O1008" r:id="rId4108" xr:uid="{00000000-0004-0000-0800-00000B100000}"/>
    <hyperlink ref="V1008" r:id="rId4109" xr:uid="{00000000-0004-0000-0800-00000C100000}"/>
    <hyperlink ref="AO1008" r:id="rId4110" xr:uid="{00000000-0004-0000-0800-00000D100000}"/>
    <hyperlink ref="AP1008" r:id="rId4111" xr:uid="{00000000-0004-0000-0800-00000E100000}"/>
    <hyperlink ref="G1009" r:id="rId4112" xr:uid="{00000000-0004-0000-0800-00000F100000}"/>
    <hyperlink ref="O1009" r:id="rId4113" xr:uid="{00000000-0004-0000-0800-000010100000}"/>
    <hyperlink ref="V1009" r:id="rId4114" xr:uid="{00000000-0004-0000-0800-000011100000}"/>
    <hyperlink ref="AO1009" r:id="rId4115" xr:uid="{00000000-0004-0000-0800-000012100000}"/>
    <hyperlink ref="AP1009" r:id="rId4116" xr:uid="{00000000-0004-0000-0800-000013100000}"/>
    <hyperlink ref="G1010" r:id="rId4117" xr:uid="{00000000-0004-0000-0800-000014100000}"/>
    <hyperlink ref="O1010" r:id="rId4118" xr:uid="{00000000-0004-0000-0800-000015100000}"/>
    <hyperlink ref="V1010" r:id="rId4119" xr:uid="{00000000-0004-0000-0800-000016100000}"/>
    <hyperlink ref="AO1010" r:id="rId4120" xr:uid="{00000000-0004-0000-0800-000017100000}"/>
    <hyperlink ref="AP1010" r:id="rId4121" xr:uid="{00000000-0004-0000-0800-000018100000}"/>
    <hyperlink ref="G1011" r:id="rId4122" xr:uid="{00000000-0004-0000-0800-000019100000}"/>
    <hyperlink ref="O1011" r:id="rId4123" xr:uid="{00000000-0004-0000-0800-00001A100000}"/>
    <hyperlink ref="V1011" r:id="rId4124" xr:uid="{00000000-0004-0000-0800-00001B100000}"/>
    <hyperlink ref="AO1011" r:id="rId4125" xr:uid="{00000000-0004-0000-0800-00001C100000}"/>
    <hyperlink ref="AP1011" r:id="rId4126" xr:uid="{00000000-0004-0000-0800-00001D100000}"/>
    <hyperlink ref="G1012" r:id="rId4127" xr:uid="{00000000-0004-0000-0800-00001E100000}"/>
    <hyperlink ref="O1012" r:id="rId4128" xr:uid="{00000000-0004-0000-0800-00001F100000}"/>
    <hyperlink ref="V1012" r:id="rId4129" xr:uid="{00000000-0004-0000-0800-000020100000}"/>
    <hyperlink ref="AO1012" r:id="rId4130" xr:uid="{00000000-0004-0000-0800-000021100000}"/>
    <hyperlink ref="AP1012" r:id="rId4131" xr:uid="{00000000-0004-0000-0800-000022100000}"/>
    <hyperlink ref="G1013" r:id="rId4132" xr:uid="{00000000-0004-0000-0800-000023100000}"/>
    <hyperlink ref="O1013" r:id="rId4133" xr:uid="{00000000-0004-0000-0800-000024100000}"/>
    <hyperlink ref="V1013" r:id="rId4134" xr:uid="{00000000-0004-0000-0800-000025100000}"/>
    <hyperlink ref="AO1013" r:id="rId4135" xr:uid="{00000000-0004-0000-0800-000026100000}"/>
    <hyperlink ref="AP1013" r:id="rId4136" xr:uid="{00000000-0004-0000-0800-000027100000}"/>
    <hyperlink ref="G1014" r:id="rId4137" xr:uid="{00000000-0004-0000-0800-000028100000}"/>
    <hyperlink ref="O1014" r:id="rId4138" xr:uid="{00000000-0004-0000-0800-000029100000}"/>
    <hyperlink ref="V1014" r:id="rId4139" xr:uid="{00000000-0004-0000-0800-00002A100000}"/>
    <hyperlink ref="AO1014" r:id="rId4140" xr:uid="{00000000-0004-0000-0800-00002B100000}"/>
    <hyperlink ref="AP1014" r:id="rId4141" xr:uid="{00000000-0004-0000-0800-00002C100000}"/>
    <hyperlink ref="G1015" r:id="rId4142" xr:uid="{00000000-0004-0000-0800-00002D100000}"/>
    <hyperlink ref="O1015" r:id="rId4143" xr:uid="{00000000-0004-0000-0800-00002E100000}"/>
    <hyperlink ref="V1015" r:id="rId4144" xr:uid="{00000000-0004-0000-0800-00002F100000}"/>
    <hyperlink ref="AO1015" r:id="rId4145" xr:uid="{00000000-0004-0000-0800-000030100000}"/>
    <hyperlink ref="AP1015" r:id="rId4146" xr:uid="{00000000-0004-0000-0800-000031100000}"/>
    <hyperlink ref="O1016" r:id="rId4147" xr:uid="{00000000-0004-0000-0800-000032100000}"/>
    <hyperlink ref="V1016" r:id="rId4148" xr:uid="{00000000-0004-0000-0800-000033100000}"/>
    <hyperlink ref="AO1016" r:id="rId4149" xr:uid="{00000000-0004-0000-0800-000034100000}"/>
    <hyperlink ref="AP1016" r:id="rId4150" xr:uid="{00000000-0004-0000-0800-000035100000}"/>
    <hyperlink ref="G1017" r:id="rId4151" xr:uid="{00000000-0004-0000-0800-000036100000}"/>
    <hyperlink ref="H1017" r:id="rId4152" xr:uid="{00000000-0004-0000-0800-000037100000}"/>
    <hyperlink ref="V1017" r:id="rId4153" xr:uid="{00000000-0004-0000-0800-000038100000}"/>
    <hyperlink ref="AO1017" r:id="rId4154" xr:uid="{00000000-0004-0000-0800-000039100000}"/>
    <hyperlink ref="AP1017" r:id="rId4155" xr:uid="{00000000-0004-0000-0800-00003A100000}"/>
    <hyperlink ref="O1018" r:id="rId4156" xr:uid="{00000000-0004-0000-0800-00003B100000}"/>
    <hyperlink ref="V1018" r:id="rId4157" xr:uid="{00000000-0004-0000-0800-00003C100000}"/>
    <hyperlink ref="AN1018" r:id="rId4158" xr:uid="{00000000-0004-0000-0800-00003D100000}"/>
    <hyperlink ref="AO1018" r:id="rId4159" xr:uid="{00000000-0004-0000-0800-00003E100000}"/>
    <hyperlink ref="AP1018" r:id="rId4160" xr:uid="{00000000-0004-0000-0800-00003F100000}"/>
    <hyperlink ref="O1019" r:id="rId4161" xr:uid="{00000000-0004-0000-0800-000040100000}"/>
    <hyperlink ref="V1019" r:id="rId4162" xr:uid="{00000000-0004-0000-0800-000041100000}"/>
    <hyperlink ref="AO1019" r:id="rId4163" xr:uid="{00000000-0004-0000-0800-000042100000}"/>
    <hyperlink ref="AP1019" r:id="rId4164" xr:uid="{00000000-0004-0000-0800-000043100000}"/>
    <hyperlink ref="G1020" r:id="rId4165" xr:uid="{00000000-0004-0000-0800-000044100000}"/>
    <hyperlink ref="O1020" r:id="rId4166" xr:uid="{00000000-0004-0000-0800-000045100000}"/>
    <hyperlink ref="V1020" r:id="rId4167" xr:uid="{00000000-0004-0000-0800-000046100000}"/>
    <hyperlink ref="AN1020" r:id="rId4168" xr:uid="{00000000-0004-0000-0800-000047100000}"/>
    <hyperlink ref="AO1020" r:id="rId4169" xr:uid="{00000000-0004-0000-0800-000048100000}"/>
    <hyperlink ref="AP1020" r:id="rId4170" xr:uid="{00000000-0004-0000-0800-000049100000}"/>
    <hyperlink ref="G1021" r:id="rId4171" xr:uid="{00000000-0004-0000-0800-00004A100000}"/>
    <hyperlink ref="O1021" r:id="rId4172" xr:uid="{00000000-0004-0000-0800-00004B100000}"/>
    <hyperlink ref="V1021" r:id="rId4173" xr:uid="{00000000-0004-0000-0800-00004C100000}"/>
    <hyperlink ref="AN1021" r:id="rId4174" xr:uid="{00000000-0004-0000-0800-00004D100000}"/>
    <hyperlink ref="AO1021" r:id="rId4175" xr:uid="{00000000-0004-0000-0800-00004E100000}"/>
    <hyperlink ref="AP1021" r:id="rId4176" xr:uid="{00000000-0004-0000-0800-00004F100000}"/>
    <hyperlink ref="G1022" r:id="rId4177" xr:uid="{00000000-0004-0000-0800-000050100000}"/>
    <hyperlink ref="AN1022" r:id="rId4178" xr:uid="{00000000-0004-0000-0800-000051100000}"/>
    <hyperlink ref="AO1022" r:id="rId4179" xr:uid="{00000000-0004-0000-0800-000052100000}"/>
    <hyperlink ref="AP1022" r:id="rId4180" xr:uid="{00000000-0004-0000-0800-000053100000}"/>
    <hyperlink ref="G1023" r:id="rId4181" xr:uid="{00000000-0004-0000-0800-000054100000}"/>
    <hyperlink ref="V1023" r:id="rId4182" xr:uid="{00000000-0004-0000-0800-000055100000}"/>
    <hyperlink ref="AN1023" r:id="rId4183" xr:uid="{00000000-0004-0000-0800-000056100000}"/>
    <hyperlink ref="AO1023" r:id="rId4184" xr:uid="{00000000-0004-0000-0800-000057100000}"/>
    <hyperlink ref="AP1023" r:id="rId4185" xr:uid="{00000000-0004-0000-0800-000058100000}"/>
    <hyperlink ref="G1024" r:id="rId4186" xr:uid="{00000000-0004-0000-0800-000059100000}"/>
    <hyperlink ref="O1024" r:id="rId4187" xr:uid="{00000000-0004-0000-0800-00005A100000}"/>
    <hyperlink ref="V1024" r:id="rId4188" xr:uid="{00000000-0004-0000-0800-00005B100000}"/>
    <hyperlink ref="AN1024" r:id="rId4189" xr:uid="{00000000-0004-0000-0800-00005C100000}"/>
    <hyperlink ref="AO1024" r:id="rId4190" xr:uid="{00000000-0004-0000-0800-00005D100000}"/>
    <hyperlink ref="AP1024" r:id="rId4191" xr:uid="{00000000-0004-0000-0800-00005E100000}"/>
    <hyperlink ref="G1025" r:id="rId4192" xr:uid="{00000000-0004-0000-0800-00005F100000}"/>
    <hyperlink ref="O1025" r:id="rId4193" xr:uid="{00000000-0004-0000-0800-000060100000}"/>
    <hyperlink ref="V1025" r:id="rId4194" xr:uid="{00000000-0004-0000-0800-000061100000}"/>
    <hyperlink ref="AN1025" r:id="rId4195" xr:uid="{00000000-0004-0000-0800-000062100000}"/>
    <hyperlink ref="AO1025" r:id="rId4196" xr:uid="{00000000-0004-0000-0800-000063100000}"/>
    <hyperlink ref="AP1025" r:id="rId4197" xr:uid="{00000000-0004-0000-0800-000064100000}"/>
    <hyperlink ref="O1026" r:id="rId4198" xr:uid="{00000000-0004-0000-0800-000065100000}"/>
    <hyperlink ref="V1026" r:id="rId4199" xr:uid="{00000000-0004-0000-0800-000066100000}"/>
    <hyperlink ref="AO1026" r:id="rId4200" xr:uid="{00000000-0004-0000-0800-000067100000}"/>
    <hyperlink ref="AP1026" r:id="rId4201" xr:uid="{00000000-0004-0000-0800-000068100000}"/>
    <hyperlink ref="O1027" r:id="rId4202" xr:uid="{00000000-0004-0000-0800-000069100000}"/>
    <hyperlink ref="V1027" r:id="rId4203" xr:uid="{00000000-0004-0000-0800-00006A100000}"/>
    <hyperlink ref="AN1027" r:id="rId4204" xr:uid="{00000000-0004-0000-0800-00006B100000}"/>
    <hyperlink ref="AO1027" r:id="rId4205" xr:uid="{00000000-0004-0000-0800-00006C100000}"/>
    <hyperlink ref="AP1027" r:id="rId4206" xr:uid="{00000000-0004-0000-0800-00006D100000}"/>
    <hyperlink ref="G1028" r:id="rId4207" xr:uid="{00000000-0004-0000-0800-00006E100000}"/>
    <hyperlink ref="O1028" r:id="rId4208" xr:uid="{00000000-0004-0000-0800-00006F100000}"/>
    <hyperlink ref="AO1028" r:id="rId4209" xr:uid="{00000000-0004-0000-0800-000070100000}"/>
    <hyperlink ref="AP1028" r:id="rId4210" xr:uid="{00000000-0004-0000-0800-000071100000}"/>
    <hyperlink ref="G1029" r:id="rId4211" xr:uid="{00000000-0004-0000-0800-000072100000}"/>
    <hyperlink ref="AO1029" r:id="rId4212" xr:uid="{00000000-0004-0000-0800-000073100000}"/>
    <hyperlink ref="AP1029" r:id="rId4213" xr:uid="{00000000-0004-0000-0800-000074100000}"/>
    <hyperlink ref="G1030" r:id="rId4214" xr:uid="{00000000-0004-0000-0800-000075100000}"/>
    <hyperlink ref="O1030" r:id="rId4215" xr:uid="{00000000-0004-0000-0800-000076100000}"/>
    <hyperlink ref="V1030" r:id="rId4216" xr:uid="{00000000-0004-0000-0800-000077100000}"/>
    <hyperlink ref="AN1030" r:id="rId4217" xr:uid="{00000000-0004-0000-0800-000078100000}"/>
    <hyperlink ref="AO1030" r:id="rId4218" xr:uid="{00000000-0004-0000-0800-000079100000}"/>
    <hyperlink ref="AP1030" r:id="rId4219" xr:uid="{00000000-0004-0000-0800-00007A100000}"/>
    <hyperlink ref="G1031" r:id="rId4220" xr:uid="{00000000-0004-0000-0800-00007B100000}"/>
    <hyperlink ref="O1031" r:id="rId4221" xr:uid="{00000000-0004-0000-0800-00007C100000}"/>
    <hyperlink ref="V1031" r:id="rId4222" xr:uid="{00000000-0004-0000-0800-00007D100000}"/>
    <hyperlink ref="AN1031" r:id="rId4223" xr:uid="{00000000-0004-0000-0800-00007E100000}"/>
    <hyperlink ref="AO1031" r:id="rId4224" xr:uid="{00000000-0004-0000-0800-00007F100000}"/>
    <hyperlink ref="AP1031" r:id="rId4225" xr:uid="{00000000-0004-0000-0800-000080100000}"/>
    <hyperlink ref="G1032" r:id="rId4226" xr:uid="{00000000-0004-0000-0800-000081100000}"/>
    <hyperlink ref="O1032" r:id="rId4227" xr:uid="{00000000-0004-0000-0800-000082100000}"/>
    <hyperlink ref="V1032" r:id="rId4228" xr:uid="{00000000-0004-0000-0800-000083100000}"/>
    <hyperlink ref="AN1032" r:id="rId4229" xr:uid="{00000000-0004-0000-0800-000084100000}"/>
    <hyperlink ref="AO1032" r:id="rId4230" xr:uid="{00000000-0004-0000-0800-000085100000}"/>
    <hyperlink ref="AP1032" r:id="rId4231" xr:uid="{00000000-0004-0000-0800-000086100000}"/>
    <hyperlink ref="G1033" r:id="rId4232" xr:uid="{00000000-0004-0000-0800-000087100000}"/>
    <hyperlink ref="V1033" r:id="rId4233" xr:uid="{00000000-0004-0000-0800-000088100000}"/>
    <hyperlink ref="AO1033" r:id="rId4234" xr:uid="{00000000-0004-0000-0800-000089100000}"/>
    <hyperlink ref="AP1033" r:id="rId4235" xr:uid="{00000000-0004-0000-0800-00008A100000}"/>
    <hyperlink ref="O1034" r:id="rId4236" xr:uid="{00000000-0004-0000-0800-00008B100000}"/>
    <hyperlink ref="V1034" r:id="rId4237" xr:uid="{00000000-0004-0000-0800-00008C100000}"/>
    <hyperlink ref="AO1034" r:id="rId4238" xr:uid="{00000000-0004-0000-0800-00008D100000}"/>
    <hyperlink ref="AP1034" r:id="rId4239" xr:uid="{00000000-0004-0000-0800-00008E100000}"/>
    <hyperlink ref="O1035" r:id="rId4240" xr:uid="{00000000-0004-0000-0800-00008F100000}"/>
    <hyperlink ref="V1035" r:id="rId4241" xr:uid="{00000000-0004-0000-0800-000090100000}"/>
    <hyperlink ref="AO1035" r:id="rId4242" xr:uid="{00000000-0004-0000-0800-000091100000}"/>
    <hyperlink ref="AP1035" r:id="rId4243" xr:uid="{00000000-0004-0000-0800-000092100000}"/>
    <hyperlink ref="O1036" r:id="rId4244" xr:uid="{00000000-0004-0000-0800-000093100000}"/>
    <hyperlink ref="V1036" r:id="rId4245" xr:uid="{00000000-0004-0000-0800-000094100000}"/>
    <hyperlink ref="AO1036" r:id="rId4246" xr:uid="{00000000-0004-0000-0800-000095100000}"/>
    <hyperlink ref="AP1036" r:id="rId4247" xr:uid="{00000000-0004-0000-0800-000096100000}"/>
    <hyperlink ref="V1037" r:id="rId4248" xr:uid="{00000000-0004-0000-0800-000097100000}"/>
    <hyperlink ref="AO1037" r:id="rId4249" xr:uid="{00000000-0004-0000-0800-000098100000}"/>
    <hyperlink ref="AP1037" r:id="rId4250" xr:uid="{00000000-0004-0000-0800-000099100000}"/>
    <hyperlink ref="O1038" r:id="rId4251" xr:uid="{00000000-0004-0000-0800-00009A100000}"/>
    <hyperlink ref="V1038" r:id="rId4252" xr:uid="{00000000-0004-0000-0800-00009B100000}"/>
    <hyperlink ref="AN1038" r:id="rId4253" xr:uid="{00000000-0004-0000-0800-00009C100000}"/>
    <hyperlink ref="AO1038" r:id="rId4254" xr:uid="{00000000-0004-0000-0800-00009D100000}"/>
    <hyperlink ref="AP1038" r:id="rId4255" xr:uid="{00000000-0004-0000-0800-00009E100000}"/>
    <hyperlink ref="G1039" r:id="rId4256" xr:uid="{00000000-0004-0000-0800-00009F100000}"/>
    <hyperlink ref="O1039" r:id="rId4257" xr:uid="{00000000-0004-0000-0800-0000A0100000}"/>
    <hyperlink ref="V1039" r:id="rId4258" xr:uid="{00000000-0004-0000-0800-0000A1100000}"/>
    <hyperlink ref="AO1039" r:id="rId4259" xr:uid="{00000000-0004-0000-0800-0000A2100000}"/>
    <hyperlink ref="AP1039" r:id="rId4260" xr:uid="{00000000-0004-0000-0800-0000A3100000}"/>
    <hyperlink ref="G1040" r:id="rId4261" xr:uid="{00000000-0004-0000-0800-0000A4100000}"/>
    <hyperlink ref="V1040" r:id="rId4262" xr:uid="{00000000-0004-0000-0800-0000A5100000}"/>
    <hyperlink ref="AO1040" r:id="rId4263" xr:uid="{00000000-0004-0000-0800-0000A6100000}"/>
    <hyperlink ref="AP1040" r:id="rId4264" xr:uid="{00000000-0004-0000-0800-0000A7100000}"/>
    <hyperlink ref="G1041" r:id="rId4265" xr:uid="{00000000-0004-0000-0800-0000A8100000}"/>
    <hyperlink ref="V1041" r:id="rId4266" xr:uid="{00000000-0004-0000-0800-0000A9100000}"/>
    <hyperlink ref="AN1041" r:id="rId4267" xr:uid="{00000000-0004-0000-0800-0000AA100000}"/>
    <hyperlink ref="AO1041" r:id="rId4268" xr:uid="{00000000-0004-0000-0800-0000AB100000}"/>
    <hyperlink ref="AP1041" r:id="rId4269" xr:uid="{00000000-0004-0000-0800-0000AC100000}"/>
    <hyperlink ref="O1042" r:id="rId4270" xr:uid="{00000000-0004-0000-0800-0000AD100000}"/>
    <hyperlink ref="V1042" r:id="rId4271" xr:uid="{00000000-0004-0000-0800-0000AE100000}"/>
    <hyperlink ref="AO1042" r:id="rId4272" xr:uid="{00000000-0004-0000-0800-0000AF100000}"/>
    <hyperlink ref="AP1042" r:id="rId4273" xr:uid="{00000000-0004-0000-0800-0000B0100000}"/>
    <hyperlink ref="G1043" r:id="rId4274" xr:uid="{00000000-0004-0000-0800-0000B1100000}"/>
    <hyperlink ref="AN1043" r:id="rId4275" xr:uid="{00000000-0004-0000-0800-0000B2100000}"/>
    <hyperlink ref="AO1043" r:id="rId4276" xr:uid="{00000000-0004-0000-0800-0000B3100000}"/>
    <hyperlink ref="AP1043" r:id="rId4277" xr:uid="{00000000-0004-0000-0800-0000B4100000}"/>
    <hyperlink ref="H1044" r:id="rId4278" xr:uid="{00000000-0004-0000-0800-0000B5100000}"/>
    <hyperlink ref="V1044" r:id="rId4279" xr:uid="{00000000-0004-0000-0800-0000B6100000}"/>
    <hyperlink ref="X1044" r:id="rId4280" xr:uid="{00000000-0004-0000-0800-0000B7100000}"/>
    <hyperlink ref="AO1044" r:id="rId4281" xr:uid="{00000000-0004-0000-0800-0000B8100000}"/>
    <hyperlink ref="AP1044" r:id="rId4282" xr:uid="{00000000-0004-0000-0800-0000B9100000}"/>
    <hyperlink ref="H1045" r:id="rId4283" xr:uid="{00000000-0004-0000-0800-0000BA100000}"/>
    <hyperlink ref="V1045" r:id="rId4284" xr:uid="{00000000-0004-0000-0800-0000BB100000}"/>
    <hyperlink ref="X1045" r:id="rId4285" xr:uid="{00000000-0004-0000-0800-0000BC100000}"/>
    <hyperlink ref="AO1045" r:id="rId4286" xr:uid="{00000000-0004-0000-0800-0000BD100000}"/>
    <hyperlink ref="AP1045" r:id="rId4287" xr:uid="{00000000-0004-0000-0800-0000BE100000}"/>
    <hyperlink ref="H1046" r:id="rId4288" xr:uid="{00000000-0004-0000-0800-0000BF100000}"/>
    <hyperlink ref="V1046" r:id="rId4289" xr:uid="{00000000-0004-0000-0800-0000C0100000}"/>
    <hyperlink ref="X1046" r:id="rId4290" xr:uid="{00000000-0004-0000-0800-0000C1100000}"/>
    <hyperlink ref="AO1046" r:id="rId4291" xr:uid="{00000000-0004-0000-0800-0000C2100000}"/>
    <hyperlink ref="AP1046" r:id="rId4292" xr:uid="{00000000-0004-0000-0800-0000C3100000}"/>
    <hyperlink ref="H1047" r:id="rId4293" xr:uid="{00000000-0004-0000-0800-0000C4100000}"/>
    <hyperlink ref="V1047" r:id="rId4294" xr:uid="{00000000-0004-0000-0800-0000C5100000}"/>
    <hyperlink ref="X1047" r:id="rId4295" xr:uid="{00000000-0004-0000-0800-0000C6100000}"/>
    <hyperlink ref="AO1047" r:id="rId4296" xr:uid="{00000000-0004-0000-0800-0000C7100000}"/>
    <hyperlink ref="AP1047" r:id="rId4297" xr:uid="{00000000-0004-0000-0800-0000C8100000}"/>
    <hyperlink ref="H1048" r:id="rId4298" xr:uid="{00000000-0004-0000-0800-0000C9100000}"/>
    <hyperlink ref="V1048" r:id="rId4299" xr:uid="{00000000-0004-0000-0800-0000CA100000}"/>
    <hyperlink ref="X1048" r:id="rId4300" xr:uid="{00000000-0004-0000-0800-0000CB100000}"/>
    <hyperlink ref="AO1048" r:id="rId4301" xr:uid="{00000000-0004-0000-0800-0000CC100000}"/>
    <hyperlink ref="AP1048" r:id="rId4302" xr:uid="{00000000-0004-0000-0800-0000CD100000}"/>
    <hyperlink ref="H1049" r:id="rId4303" xr:uid="{00000000-0004-0000-0800-0000CE100000}"/>
    <hyperlink ref="V1049" r:id="rId4304" xr:uid="{00000000-0004-0000-0800-0000CF100000}"/>
    <hyperlink ref="X1049" r:id="rId4305" xr:uid="{00000000-0004-0000-0800-0000D0100000}"/>
    <hyperlink ref="AO1049" r:id="rId4306" xr:uid="{00000000-0004-0000-0800-0000D1100000}"/>
    <hyperlink ref="AP1049" r:id="rId4307" xr:uid="{00000000-0004-0000-0800-0000D2100000}"/>
    <hyperlink ref="H1050" r:id="rId4308" xr:uid="{00000000-0004-0000-0800-0000D3100000}"/>
    <hyperlink ref="V1050" r:id="rId4309" xr:uid="{00000000-0004-0000-0800-0000D4100000}"/>
    <hyperlink ref="X1050" r:id="rId4310" xr:uid="{00000000-0004-0000-0800-0000D5100000}"/>
    <hyperlink ref="AO1050" r:id="rId4311" xr:uid="{00000000-0004-0000-0800-0000D6100000}"/>
    <hyperlink ref="AP1050" r:id="rId4312" xr:uid="{00000000-0004-0000-0800-0000D7100000}"/>
    <hyperlink ref="H1051" r:id="rId4313" xr:uid="{00000000-0004-0000-0800-0000D8100000}"/>
    <hyperlink ref="V1051" r:id="rId4314" xr:uid="{00000000-0004-0000-0800-0000D9100000}"/>
    <hyperlink ref="X1051" r:id="rId4315" xr:uid="{00000000-0004-0000-0800-0000DA100000}"/>
    <hyperlink ref="AO1051" r:id="rId4316" xr:uid="{00000000-0004-0000-0800-0000DB100000}"/>
    <hyperlink ref="AP1051" r:id="rId4317" xr:uid="{00000000-0004-0000-0800-0000DC100000}"/>
    <hyperlink ref="H1052" r:id="rId4318" xr:uid="{00000000-0004-0000-0800-0000DD100000}"/>
    <hyperlink ref="V1052" r:id="rId4319" xr:uid="{00000000-0004-0000-0800-0000DE100000}"/>
    <hyperlink ref="X1052" r:id="rId4320" xr:uid="{00000000-0004-0000-0800-0000DF100000}"/>
    <hyperlink ref="AO1052" r:id="rId4321" xr:uid="{00000000-0004-0000-0800-0000E0100000}"/>
    <hyperlink ref="AP1052" r:id="rId4322" xr:uid="{00000000-0004-0000-0800-0000E1100000}"/>
    <hyperlink ref="H1053" r:id="rId4323" xr:uid="{00000000-0004-0000-0800-0000E2100000}"/>
    <hyperlink ref="V1053" r:id="rId4324" xr:uid="{00000000-0004-0000-0800-0000E3100000}"/>
    <hyperlink ref="X1053" r:id="rId4325" xr:uid="{00000000-0004-0000-0800-0000E4100000}"/>
    <hyperlink ref="AO1053" r:id="rId4326" xr:uid="{00000000-0004-0000-0800-0000E5100000}"/>
    <hyperlink ref="AP1053" r:id="rId4327" xr:uid="{00000000-0004-0000-0800-0000E6100000}"/>
    <hyperlink ref="H1054" r:id="rId4328" xr:uid="{00000000-0004-0000-0800-0000E7100000}"/>
    <hyperlink ref="V1054" r:id="rId4329" xr:uid="{00000000-0004-0000-0800-0000E8100000}"/>
    <hyperlink ref="X1054" r:id="rId4330" xr:uid="{00000000-0004-0000-0800-0000E9100000}"/>
    <hyperlink ref="AO1054" r:id="rId4331" xr:uid="{00000000-0004-0000-0800-0000EA100000}"/>
    <hyperlink ref="AP1054" r:id="rId4332" xr:uid="{00000000-0004-0000-0800-0000EB100000}"/>
    <hyperlink ref="H1055" r:id="rId4333" xr:uid="{00000000-0004-0000-0800-0000EC100000}"/>
    <hyperlink ref="V1055" r:id="rId4334" xr:uid="{00000000-0004-0000-0800-0000ED100000}"/>
    <hyperlink ref="X1055" r:id="rId4335" xr:uid="{00000000-0004-0000-0800-0000EE100000}"/>
    <hyperlink ref="AO1055" r:id="rId4336" xr:uid="{00000000-0004-0000-0800-0000EF100000}"/>
    <hyperlink ref="AP1055" r:id="rId4337" xr:uid="{00000000-0004-0000-0800-0000F0100000}"/>
    <hyperlink ref="H1056" r:id="rId4338" xr:uid="{00000000-0004-0000-0800-0000F1100000}"/>
    <hyperlink ref="V1056" r:id="rId4339" xr:uid="{00000000-0004-0000-0800-0000F2100000}"/>
    <hyperlink ref="X1056" r:id="rId4340" xr:uid="{00000000-0004-0000-0800-0000F3100000}"/>
    <hyperlink ref="AO1056" r:id="rId4341" xr:uid="{00000000-0004-0000-0800-0000F4100000}"/>
    <hyperlink ref="AP1056" r:id="rId4342" xr:uid="{00000000-0004-0000-0800-0000F5100000}"/>
    <hyperlink ref="H1057" r:id="rId4343" xr:uid="{00000000-0004-0000-0800-0000F6100000}"/>
    <hyperlink ref="V1057" r:id="rId4344" xr:uid="{00000000-0004-0000-0800-0000F7100000}"/>
    <hyperlink ref="X1057" r:id="rId4345" xr:uid="{00000000-0004-0000-0800-0000F8100000}"/>
    <hyperlink ref="AO1057" r:id="rId4346" xr:uid="{00000000-0004-0000-0800-0000F9100000}"/>
    <hyperlink ref="AP1057" r:id="rId4347" xr:uid="{00000000-0004-0000-0800-0000FA100000}"/>
    <hyperlink ref="H1058" r:id="rId4348" xr:uid="{00000000-0004-0000-0800-0000FB100000}"/>
    <hyperlink ref="V1058" r:id="rId4349" xr:uid="{00000000-0004-0000-0800-0000FC100000}"/>
    <hyperlink ref="X1058" r:id="rId4350" xr:uid="{00000000-0004-0000-0800-0000FD100000}"/>
    <hyperlink ref="AO1058" r:id="rId4351" xr:uid="{00000000-0004-0000-0800-0000FE100000}"/>
    <hyperlink ref="AP1058" r:id="rId4352" xr:uid="{00000000-0004-0000-0800-0000FF100000}"/>
    <hyperlink ref="H1059" r:id="rId4353" xr:uid="{00000000-0004-0000-0800-000000110000}"/>
    <hyperlink ref="V1059" r:id="rId4354" xr:uid="{00000000-0004-0000-0800-000001110000}"/>
    <hyperlink ref="X1059" r:id="rId4355" xr:uid="{00000000-0004-0000-0800-000002110000}"/>
    <hyperlink ref="AO1059" r:id="rId4356" xr:uid="{00000000-0004-0000-0800-000003110000}"/>
    <hyperlink ref="AP1059" r:id="rId4357" xr:uid="{00000000-0004-0000-0800-000004110000}"/>
    <hyperlink ref="H1060" r:id="rId4358" xr:uid="{00000000-0004-0000-0800-000005110000}"/>
    <hyperlink ref="V1060" r:id="rId4359" xr:uid="{00000000-0004-0000-0800-000006110000}"/>
    <hyperlink ref="X1060" r:id="rId4360" xr:uid="{00000000-0004-0000-0800-000007110000}"/>
    <hyperlink ref="AO1060" r:id="rId4361" xr:uid="{00000000-0004-0000-0800-000008110000}"/>
    <hyperlink ref="AP1060" r:id="rId4362" xr:uid="{00000000-0004-0000-0800-000009110000}"/>
    <hyperlink ref="H1061" r:id="rId4363" xr:uid="{00000000-0004-0000-0800-00000A110000}"/>
    <hyperlink ref="V1061" r:id="rId4364" xr:uid="{00000000-0004-0000-0800-00000B110000}"/>
    <hyperlink ref="X1061" r:id="rId4365" xr:uid="{00000000-0004-0000-0800-00000C110000}"/>
    <hyperlink ref="AO1061" r:id="rId4366" xr:uid="{00000000-0004-0000-0800-00000D110000}"/>
    <hyperlink ref="AP1061" r:id="rId4367" xr:uid="{00000000-0004-0000-0800-00000E110000}"/>
    <hyperlink ref="H1062" r:id="rId4368" xr:uid="{00000000-0004-0000-0800-00000F110000}"/>
    <hyperlink ref="V1062" r:id="rId4369" xr:uid="{00000000-0004-0000-0800-000010110000}"/>
    <hyperlink ref="X1062" r:id="rId4370" xr:uid="{00000000-0004-0000-0800-000011110000}"/>
    <hyperlink ref="AO1062" r:id="rId4371" xr:uid="{00000000-0004-0000-0800-000012110000}"/>
    <hyperlink ref="AP1062" r:id="rId4372" xr:uid="{00000000-0004-0000-0800-000013110000}"/>
    <hyperlink ref="H1063" r:id="rId4373" xr:uid="{00000000-0004-0000-0800-000014110000}"/>
    <hyperlink ref="V1063" r:id="rId4374" xr:uid="{00000000-0004-0000-0800-000015110000}"/>
    <hyperlink ref="X1063" r:id="rId4375" xr:uid="{00000000-0004-0000-0800-000016110000}"/>
    <hyperlink ref="AO1063" r:id="rId4376" xr:uid="{00000000-0004-0000-0800-000017110000}"/>
    <hyperlink ref="AP1063" r:id="rId4377" xr:uid="{00000000-0004-0000-0800-000018110000}"/>
    <hyperlink ref="H1064" r:id="rId4378" xr:uid="{00000000-0004-0000-0800-000019110000}"/>
    <hyperlink ref="V1064" r:id="rId4379" xr:uid="{00000000-0004-0000-0800-00001A110000}"/>
    <hyperlink ref="X1064" r:id="rId4380" xr:uid="{00000000-0004-0000-0800-00001B110000}"/>
    <hyperlink ref="AO1064" r:id="rId4381" xr:uid="{00000000-0004-0000-0800-00001C110000}"/>
    <hyperlink ref="AP1064" r:id="rId4382" xr:uid="{00000000-0004-0000-0800-00001D110000}"/>
    <hyperlink ref="H1065" r:id="rId4383" xr:uid="{00000000-0004-0000-0800-00001E110000}"/>
    <hyperlink ref="V1065" r:id="rId4384" xr:uid="{00000000-0004-0000-0800-00001F110000}"/>
    <hyperlink ref="X1065" r:id="rId4385" xr:uid="{00000000-0004-0000-0800-000020110000}"/>
    <hyperlink ref="AO1065" r:id="rId4386" xr:uid="{00000000-0004-0000-0800-000021110000}"/>
    <hyperlink ref="AP1065" r:id="rId4387" xr:uid="{00000000-0004-0000-0800-000022110000}"/>
    <hyperlink ref="H1066" r:id="rId4388" xr:uid="{00000000-0004-0000-0800-000023110000}"/>
    <hyperlink ref="V1066" r:id="rId4389" xr:uid="{00000000-0004-0000-0800-000024110000}"/>
    <hyperlink ref="X1066" r:id="rId4390" xr:uid="{00000000-0004-0000-0800-000025110000}"/>
    <hyperlink ref="AO1066" r:id="rId4391" xr:uid="{00000000-0004-0000-0800-000026110000}"/>
    <hyperlink ref="AP1066" r:id="rId4392" xr:uid="{00000000-0004-0000-0800-000027110000}"/>
    <hyperlink ref="H1067" r:id="rId4393" xr:uid="{00000000-0004-0000-0800-000028110000}"/>
    <hyperlink ref="V1067" r:id="rId4394" xr:uid="{00000000-0004-0000-0800-000029110000}"/>
    <hyperlink ref="X1067" r:id="rId4395" xr:uid="{00000000-0004-0000-0800-00002A110000}"/>
    <hyperlink ref="AO1067" r:id="rId4396" xr:uid="{00000000-0004-0000-0800-00002B110000}"/>
    <hyperlink ref="AP1067" r:id="rId4397" xr:uid="{00000000-0004-0000-0800-00002C110000}"/>
    <hyperlink ref="H1068" r:id="rId4398" xr:uid="{00000000-0004-0000-0800-00002D110000}"/>
    <hyperlink ref="V1068" r:id="rId4399" xr:uid="{00000000-0004-0000-0800-00002E110000}"/>
    <hyperlink ref="X1068" r:id="rId4400" xr:uid="{00000000-0004-0000-0800-00002F110000}"/>
    <hyperlink ref="AO1068" r:id="rId4401" xr:uid="{00000000-0004-0000-0800-000030110000}"/>
    <hyperlink ref="AP1068" r:id="rId4402" xr:uid="{00000000-0004-0000-0800-000031110000}"/>
    <hyperlink ref="H1069" r:id="rId4403" xr:uid="{00000000-0004-0000-0800-000032110000}"/>
    <hyperlink ref="V1069" r:id="rId4404" xr:uid="{00000000-0004-0000-0800-000033110000}"/>
    <hyperlink ref="X1069" r:id="rId4405" xr:uid="{00000000-0004-0000-0800-000034110000}"/>
    <hyperlink ref="AO1069" r:id="rId4406" xr:uid="{00000000-0004-0000-0800-000035110000}"/>
    <hyperlink ref="AP1069" r:id="rId4407" xr:uid="{00000000-0004-0000-0800-000036110000}"/>
    <hyperlink ref="H1070" r:id="rId4408" xr:uid="{00000000-0004-0000-0800-000037110000}"/>
    <hyperlink ref="V1070" r:id="rId4409" xr:uid="{00000000-0004-0000-0800-000038110000}"/>
    <hyperlink ref="X1070" r:id="rId4410" xr:uid="{00000000-0004-0000-0800-000039110000}"/>
    <hyperlink ref="AO1070" r:id="rId4411" xr:uid="{00000000-0004-0000-0800-00003A110000}"/>
    <hyperlink ref="AP1070" r:id="rId4412" xr:uid="{00000000-0004-0000-0800-00003B110000}"/>
    <hyperlink ref="H1071" r:id="rId4413" xr:uid="{00000000-0004-0000-0800-00003C110000}"/>
    <hyperlink ref="V1071" r:id="rId4414" xr:uid="{00000000-0004-0000-0800-00003D110000}"/>
    <hyperlink ref="X1071" r:id="rId4415" xr:uid="{00000000-0004-0000-0800-00003E110000}"/>
    <hyperlink ref="AO1071" r:id="rId4416" xr:uid="{00000000-0004-0000-0800-00003F110000}"/>
    <hyperlink ref="AP1071" r:id="rId4417" xr:uid="{00000000-0004-0000-0800-000040110000}"/>
    <hyperlink ref="G1072" r:id="rId4418" xr:uid="{00000000-0004-0000-0800-000041110000}"/>
    <hyperlink ref="H1072" r:id="rId4419" xr:uid="{00000000-0004-0000-0800-000042110000}"/>
    <hyperlink ref="O1072" r:id="rId4420" location="4" xr:uid="{00000000-0004-0000-0800-000043110000}"/>
    <hyperlink ref="V1072" r:id="rId4421" xr:uid="{00000000-0004-0000-0800-000044110000}"/>
    <hyperlink ref="X1072" r:id="rId4422" xr:uid="{00000000-0004-0000-0800-000045110000}"/>
    <hyperlink ref="AO1072" r:id="rId4423" xr:uid="{00000000-0004-0000-0800-000046110000}"/>
    <hyperlink ref="AP1072" r:id="rId4424" xr:uid="{00000000-0004-0000-0800-000047110000}"/>
    <hyperlink ref="H1073" r:id="rId4425" xr:uid="{00000000-0004-0000-0800-000048110000}"/>
    <hyperlink ref="V1073" r:id="rId4426" xr:uid="{00000000-0004-0000-0800-000049110000}"/>
    <hyperlink ref="X1073" r:id="rId4427" xr:uid="{00000000-0004-0000-0800-00004A110000}"/>
    <hyperlink ref="AO1073" r:id="rId4428" xr:uid="{00000000-0004-0000-0800-00004B110000}"/>
    <hyperlink ref="AP1073" r:id="rId4429" xr:uid="{00000000-0004-0000-0800-00004C110000}"/>
    <hyperlink ref="H1074" r:id="rId4430" xr:uid="{00000000-0004-0000-0800-00004D110000}"/>
    <hyperlink ref="V1074" r:id="rId4431" xr:uid="{00000000-0004-0000-0800-00004E110000}"/>
    <hyperlink ref="X1074" r:id="rId4432" xr:uid="{00000000-0004-0000-0800-00004F110000}"/>
    <hyperlink ref="AO1074" r:id="rId4433" xr:uid="{00000000-0004-0000-0800-000050110000}"/>
    <hyperlink ref="AP1074" r:id="rId4434" xr:uid="{00000000-0004-0000-0800-000051110000}"/>
    <hyperlink ref="H1075" r:id="rId4435" xr:uid="{00000000-0004-0000-0800-000052110000}"/>
    <hyperlink ref="V1075" r:id="rId4436" xr:uid="{00000000-0004-0000-0800-000053110000}"/>
    <hyperlink ref="X1075" r:id="rId4437" xr:uid="{00000000-0004-0000-0800-000054110000}"/>
    <hyperlink ref="AO1075" r:id="rId4438" xr:uid="{00000000-0004-0000-0800-000055110000}"/>
    <hyperlink ref="AP1075" r:id="rId4439" xr:uid="{00000000-0004-0000-0800-000056110000}"/>
    <hyperlink ref="G1076" r:id="rId4440" xr:uid="{00000000-0004-0000-0800-000057110000}"/>
    <hyperlink ref="H1076" r:id="rId4441" xr:uid="{00000000-0004-0000-0800-000058110000}"/>
    <hyperlink ref="O1076" r:id="rId4442" location="4" xr:uid="{00000000-0004-0000-0800-000059110000}"/>
    <hyperlink ref="V1076" r:id="rId4443" xr:uid="{00000000-0004-0000-0800-00005A110000}"/>
    <hyperlink ref="X1076" r:id="rId4444" xr:uid="{00000000-0004-0000-0800-00005B110000}"/>
    <hyperlink ref="AO1076" r:id="rId4445" xr:uid="{00000000-0004-0000-0800-00005C110000}"/>
    <hyperlink ref="AP1076" r:id="rId4446" xr:uid="{00000000-0004-0000-0800-00005D110000}"/>
    <hyperlink ref="H1077" r:id="rId4447" xr:uid="{00000000-0004-0000-0800-00005E110000}"/>
    <hyperlink ref="V1077" r:id="rId4448" xr:uid="{00000000-0004-0000-0800-00005F110000}"/>
    <hyperlink ref="X1077" r:id="rId4449" xr:uid="{00000000-0004-0000-0800-000060110000}"/>
    <hyperlink ref="AO1077" r:id="rId4450" xr:uid="{00000000-0004-0000-0800-000061110000}"/>
    <hyperlink ref="AP1077" r:id="rId4451" xr:uid="{00000000-0004-0000-0800-000062110000}"/>
    <hyperlink ref="H1078" r:id="rId4452" xr:uid="{00000000-0004-0000-0800-000063110000}"/>
    <hyperlink ref="V1078" r:id="rId4453" xr:uid="{00000000-0004-0000-0800-000064110000}"/>
    <hyperlink ref="X1078" r:id="rId4454" xr:uid="{00000000-0004-0000-0800-000065110000}"/>
    <hyperlink ref="AO1078" r:id="rId4455" xr:uid="{00000000-0004-0000-0800-000066110000}"/>
    <hyperlink ref="AP1078" r:id="rId4456" xr:uid="{00000000-0004-0000-0800-000067110000}"/>
    <hyperlink ref="H1079" r:id="rId4457" xr:uid="{00000000-0004-0000-0800-000068110000}"/>
    <hyperlink ref="V1079" r:id="rId4458" xr:uid="{00000000-0004-0000-0800-000069110000}"/>
    <hyperlink ref="X1079" r:id="rId4459" xr:uid="{00000000-0004-0000-0800-00006A110000}"/>
    <hyperlink ref="AO1079" r:id="rId4460" xr:uid="{00000000-0004-0000-0800-00006B110000}"/>
    <hyperlink ref="AP1079" r:id="rId4461" xr:uid="{00000000-0004-0000-0800-00006C110000}"/>
    <hyperlink ref="H1080" r:id="rId4462" xr:uid="{00000000-0004-0000-0800-00006D110000}"/>
    <hyperlink ref="V1080" r:id="rId4463" xr:uid="{00000000-0004-0000-0800-00006E110000}"/>
    <hyperlink ref="X1080" r:id="rId4464" xr:uid="{00000000-0004-0000-0800-00006F110000}"/>
    <hyperlink ref="AO1080" r:id="rId4465" xr:uid="{00000000-0004-0000-0800-000070110000}"/>
    <hyperlink ref="AP1080" r:id="rId4466" xr:uid="{00000000-0004-0000-0800-000071110000}"/>
    <hyperlink ref="G1081" r:id="rId4467" xr:uid="{00000000-0004-0000-0800-000072110000}"/>
    <hyperlink ref="O1081" r:id="rId4468" xr:uid="{00000000-0004-0000-0800-000073110000}"/>
    <hyperlink ref="V1081" r:id="rId4469" xr:uid="{00000000-0004-0000-0800-000074110000}"/>
    <hyperlink ref="AO1081" r:id="rId4470" xr:uid="{00000000-0004-0000-0800-000075110000}"/>
    <hyperlink ref="AP1081" r:id="rId4471" xr:uid="{00000000-0004-0000-0800-000076110000}"/>
    <hyperlink ref="O1082" r:id="rId4472" location="4" xr:uid="{00000000-0004-0000-0800-000077110000}"/>
    <hyperlink ref="V1082" r:id="rId4473" xr:uid="{00000000-0004-0000-0800-000078110000}"/>
    <hyperlink ref="AO1082" r:id="rId4474" xr:uid="{00000000-0004-0000-0800-000079110000}"/>
    <hyperlink ref="AP1082" r:id="rId4475" xr:uid="{00000000-0004-0000-0800-00007A110000}"/>
    <hyperlink ref="V1083" r:id="rId4476" xr:uid="{00000000-0004-0000-0800-00007B110000}"/>
    <hyperlink ref="AO1083" r:id="rId4477" xr:uid="{00000000-0004-0000-0800-00007C110000}"/>
    <hyperlink ref="AP1083" r:id="rId4478" xr:uid="{00000000-0004-0000-0800-00007D110000}"/>
    <hyperlink ref="O1084" r:id="rId4479" location="4" xr:uid="{00000000-0004-0000-0800-00007E110000}"/>
    <hyperlink ref="V1084" r:id="rId4480" xr:uid="{00000000-0004-0000-0800-00007F110000}"/>
    <hyperlink ref="AO1084" r:id="rId4481" xr:uid="{00000000-0004-0000-0800-000080110000}"/>
    <hyperlink ref="AP1084" r:id="rId4482" xr:uid="{00000000-0004-0000-0800-000081110000}"/>
    <hyperlink ref="G1085" r:id="rId4483" xr:uid="{00000000-0004-0000-0800-000082110000}"/>
    <hyperlink ref="V1085" r:id="rId4484" xr:uid="{00000000-0004-0000-0800-000083110000}"/>
    <hyperlink ref="AO1085" r:id="rId4485" xr:uid="{00000000-0004-0000-0800-000084110000}"/>
    <hyperlink ref="AP1085" r:id="rId4486" xr:uid="{00000000-0004-0000-0800-000085110000}"/>
    <hyperlink ref="G1086" r:id="rId4487" xr:uid="{00000000-0004-0000-0800-000086110000}"/>
    <hyperlink ref="O1086" r:id="rId4488" xr:uid="{00000000-0004-0000-0800-000087110000}"/>
    <hyperlink ref="V1086" r:id="rId4489" xr:uid="{00000000-0004-0000-0800-000088110000}"/>
    <hyperlink ref="AO1086" r:id="rId4490" xr:uid="{00000000-0004-0000-0800-000089110000}"/>
    <hyperlink ref="AP1086" r:id="rId4491" xr:uid="{00000000-0004-0000-0800-00008A110000}"/>
    <hyperlink ref="V1087" r:id="rId4492" xr:uid="{00000000-0004-0000-0800-00008B110000}"/>
    <hyperlink ref="AO1087" r:id="rId4493" xr:uid="{00000000-0004-0000-0800-00008C110000}"/>
    <hyperlink ref="AP1087" r:id="rId4494" xr:uid="{00000000-0004-0000-0800-00008D110000}"/>
    <hyperlink ref="O1088" r:id="rId4495" location="4" xr:uid="{00000000-0004-0000-0800-00008E110000}"/>
    <hyperlink ref="V1088" r:id="rId4496" xr:uid="{00000000-0004-0000-0800-00008F110000}"/>
    <hyperlink ref="AO1088" r:id="rId4497" xr:uid="{00000000-0004-0000-0800-000090110000}"/>
    <hyperlink ref="AP1088" r:id="rId4498" xr:uid="{00000000-0004-0000-0800-000091110000}"/>
    <hyperlink ref="O1089" r:id="rId4499" location="4" xr:uid="{00000000-0004-0000-0800-000092110000}"/>
    <hyperlink ref="V1089" r:id="rId4500" xr:uid="{00000000-0004-0000-0800-000093110000}"/>
    <hyperlink ref="AO1089" r:id="rId4501" xr:uid="{00000000-0004-0000-0800-000094110000}"/>
    <hyperlink ref="AP1089" r:id="rId4502" xr:uid="{00000000-0004-0000-0800-000095110000}"/>
    <hyperlink ref="O1090" r:id="rId4503" xr:uid="{00000000-0004-0000-0800-000096110000}"/>
    <hyperlink ref="V1090" r:id="rId4504" xr:uid="{00000000-0004-0000-0800-000097110000}"/>
    <hyperlink ref="AO1090" r:id="rId4505" xr:uid="{00000000-0004-0000-0800-000098110000}"/>
    <hyperlink ref="AP1090" r:id="rId4506" xr:uid="{00000000-0004-0000-0800-000099110000}"/>
    <hyperlink ref="G1091" r:id="rId4507" xr:uid="{00000000-0004-0000-0800-00009A110000}"/>
    <hyperlink ref="O1091" r:id="rId4508" xr:uid="{00000000-0004-0000-0800-00009B110000}"/>
    <hyperlink ref="V1091" r:id="rId4509" xr:uid="{00000000-0004-0000-0800-00009C110000}"/>
    <hyperlink ref="AN1091" r:id="rId4510" xr:uid="{00000000-0004-0000-0800-00009D110000}"/>
    <hyperlink ref="AO1091" r:id="rId4511" xr:uid="{00000000-0004-0000-0800-00009E110000}"/>
    <hyperlink ref="AP1091" r:id="rId4512" xr:uid="{00000000-0004-0000-0800-00009F110000}"/>
    <hyperlink ref="G1092" r:id="rId4513" xr:uid="{00000000-0004-0000-0800-0000A0110000}"/>
    <hyperlink ref="H1092" r:id="rId4514" xr:uid="{00000000-0004-0000-0800-0000A1110000}"/>
    <hyperlink ref="O1092" r:id="rId4515" xr:uid="{00000000-0004-0000-0800-0000A2110000}"/>
    <hyperlink ref="V1092" r:id="rId4516" xr:uid="{00000000-0004-0000-0800-0000A3110000}"/>
    <hyperlink ref="AA1092" r:id="rId4517" xr:uid="{00000000-0004-0000-0800-0000A4110000}"/>
    <hyperlink ref="AN1092" r:id="rId4518" xr:uid="{00000000-0004-0000-0800-0000A5110000}"/>
    <hyperlink ref="AO1092" r:id="rId4519" xr:uid="{00000000-0004-0000-0800-0000A6110000}"/>
    <hyperlink ref="AP1092" r:id="rId4520" xr:uid="{00000000-0004-0000-0800-0000A7110000}"/>
    <hyperlink ref="G1093" r:id="rId4521" xr:uid="{00000000-0004-0000-0800-0000A8110000}"/>
    <hyperlink ref="H1093" r:id="rId4522" xr:uid="{00000000-0004-0000-0800-0000A9110000}"/>
    <hyperlink ref="O1093" r:id="rId4523" xr:uid="{00000000-0004-0000-0800-0000AA110000}"/>
    <hyperlink ref="V1093" r:id="rId4524" xr:uid="{00000000-0004-0000-0800-0000AB110000}"/>
    <hyperlink ref="AA1093" r:id="rId4525" xr:uid="{00000000-0004-0000-0800-0000AC110000}"/>
    <hyperlink ref="AN1093" r:id="rId4526" xr:uid="{00000000-0004-0000-0800-0000AD110000}"/>
    <hyperlink ref="AO1093" r:id="rId4527" xr:uid="{00000000-0004-0000-0800-0000AE110000}"/>
    <hyperlink ref="AP1093" r:id="rId4528" xr:uid="{00000000-0004-0000-0800-0000AF110000}"/>
    <hyperlink ref="G1094" r:id="rId4529" xr:uid="{00000000-0004-0000-0800-0000B0110000}"/>
    <hyperlink ref="H1094" r:id="rId4530" xr:uid="{00000000-0004-0000-0800-0000B1110000}"/>
    <hyperlink ref="O1094" r:id="rId4531" xr:uid="{00000000-0004-0000-0800-0000B2110000}"/>
    <hyperlink ref="V1094" r:id="rId4532" xr:uid="{00000000-0004-0000-0800-0000B3110000}"/>
    <hyperlink ref="AA1094" r:id="rId4533" xr:uid="{00000000-0004-0000-0800-0000B4110000}"/>
    <hyperlink ref="AN1094" r:id="rId4534" xr:uid="{00000000-0004-0000-0800-0000B5110000}"/>
    <hyperlink ref="AO1094" r:id="rId4535" xr:uid="{00000000-0004-0000-0800-0000B6110000}"/>
    <hyperlink ref="AP1094" r:id="rId4536" xr:uid="{00000000-0004-0000-0800-0000B7110000}"/>
    <hyperlink ref="H1095" r:id="rId4537" xr:uid="{00000000-0004-0000-0800-0000B8110000}"/>
    <hyperlink ref="O1095" r:id="rId4538" xr:uid="{00000000-0004-0000-0800-0000B9110000}"/>
    <hyperlink ref="V1095" r:id="rId4539" xr:uid="{00000000-0004-0000-0800-0000BA110000}"/>
    <hyperlink ref="AO1095" r:id="rId4540" xr:uid="{00000000-0004-0000-0800-0000BB110000}"/>
    <hyperlink ref="AP1095" r:id="rId4541" xr:uid="{00000000-0004-0000-0800-0000BC110000}"/>
    <hyperlink ref="G1096" r:id="rId4542" xr:uid="{00000000-0004-0000-0800-0000BD110000}"/>
    <hyperlink ref="H1096" r:id="rId4543" xr:uid="{00000000-0004-0000-0800-0000BE110000}"/>
    <hyperlink ref="V1096" r:id="rId4544" xr:uid="{00000000-0004-0000-0800-0000BF110000}"/>
    <hyperlink ref="AA1096" r:id="rId4545" xr:uid="{00000000-0004-0000-0800-0000C0110000}"/>
    <hyperlink ref="AN1096" r:id="rId4546" xr:uid="{00000000-0004-0000-0800-0000C1110000}"/>
    <hyperlink ref="AO1096" r:id="rId4547" xr:uid="{00000000-0004-0000-0800-0000C2110000}"/>
    <hyperlink ref="AP1096" r:id="rId4548" xr:uid="{00000000-0004-0000-0800-0000C3110000}"/>
    <hyperlink ref="G1097" r:id="rId4549" xr:uid="{00000000-0004-0000-0800-0000C4110000}"/>
    <hyperlink ref="H1097" r:id="rId4550" xr:uid="{00000000-0004-0000-0800-0000C5110000}"/>
    <hyperlink ref="O1097" r:id="rId4551" xr:uid="{00000000-0004-0000-0800-0000C6110000}"/>
    <hyperlink ref="V1097" r:id="rId4552" xr:uid="{00000000-0004-0000-0800-0000C7110000}"/>
    <hyperlink ref="AA1097" r:id="rId4553" xr:uid="{00000000-0004-0000-0800-0000C8110000}"/>
    <hyperlink ref="AN1097" r:id="rId4554" xr:uid="{00000000-0004-0000-0800-0000C9110000}"/>
    <hyperlink ref="AO1097" r:id="rId4555" xr:uid="{00000000-0004-0000-0800-0000CA110000}"/>
    <hyperlink ref="AP1097" r:id="rId4556" xr:uid="{00000000-0004-0000-0800-0000CB110000}"/>
    <hyperlink ref="G1098" r:id="rId4557" xr:uid="{00000000-0004-0000-0800-0000CC110000}"/>
    <hyperlink ref="H1098" r:id="rId4558" xr:uid="{00000000-0004-0000-0800-0000CD110000}"/>
    <hyperlink ref="O1098" r:id="rId4559" xr:uid="{00000000-0004-0000-0800-0000CE110000}"/>
    <hyperlink ref="V1098" r:id="rId4560" xr:uid="{00000000-0004-0000-0800-0000CF110000}"/>
    <hyperlink ref="AA1098" r:id="rId4561" xr:uid="{00000000-0004-0000-0800-0000D0110000}"/>
    <hyperlink ref="AN1098" r:id="rId4562" xr:uid="{00000000-0004-0000-0800-0000D1110000}"/>
    <hyperlink ref="AO1098" r:id="rId4563" xr:uid="{00000000-0004-0000-0800-0000D2110000}"/>
    <hyperlink ref="AP1098" r:id="rId4564" xr:uid="{00000000-0004-0000-0800-0000D3110000}"/>
    <hyperlink ref="V1099" r:id="rId4565" xr:uid="{00000000-0004-0000-0800-0000D4110000}"/>
    <hyperlink ref="AO1099" r:id="rId4566" xr:uid="{00000000-0004-0000-0800-0000D5110000}"/>
    <hyperlink ref="AP1099" r:id="rId4567" xr:uid="{00000000-0004-0000-0800-0000D6110000}"/>
    <hyperlink ref="O1100" r:id="rId4568" location="4" xr:uid="{00000000-0004-0000-0800-0000D7110000}"/>
    <hyperlink ref="V1100" r:id="rId4569" xr:uid="{00000000-0004-0000-0800-0000D8110000}"/>
    <hyperlink ref="AO1100" r:id="rId4570" xr:uid="{00000000-0004-0000-0800-0000D9110000}"/>
    <hyperlink ref="AP1100" r:id="rId4571" xr:uid="{00000000-0004-0000-0800-0000DA110000}"/>
    <hyperlink ref="G1101" r:id="rId4572" xr:uid="{00000000-0004-0000-0800-0000DB110000}"/>
    <hyperlink ref="O1101" r:id="rId4573" xr:uid="{00000000-0004-0000-0800-0000DC110000}"/>
    <hyperlink ref="V1101" r:id="rId4574" xr:uid="{00000000-0004-0000-0800-0000DD110000}"/>
    <hyperlink ref="AO1101" r:id="rId4575" xr:uid="{00000000-0004-0000-0800-0000DE110000}"/>
    <hyperlink ref="AP1101" r:id="rId4576" xr:uid="{00000000-0004-0000-0800-0000DF110000}"/>
    <hyperlink ref="O1102" r:id="rId4577" location="4" xr:uid="{00000000-0004-0000-0800-0000E0110000}"/>
    <hyperlink ref="V1102" r:id="rId4578" xr:uid="{00000000-0004-0000-0800-0000E1110000}"/>
    <hyperlink ref="AO1102" r:id="rId4579" xr:uid="{00000000-0004-0000-0800-0000E2110000}"/>
    <hyperlink ref="AP1102" r:id="rId4580" xr:uid="{00000000-0004-0000-0800-0000E3110000}"/>
    <hyperlink ref="G1103" r:id="rId4581" xr:uid="{00000000-0004-0000-0800-0000E4110000}"/>
    <hyperlink ref="O1103" r:id="rId4582" location="4" xr:uid="{00000000-0004-0000-0800-0000E5110000}"/>
    <hyperlink ref="V1103" r:id="rId4583" xr:uid="{00000000-0004-0000-0800-0000E6110000}"/>
    <hyperlink ref="AO1103" r:id="rId4584" xr:uid="{00000000-0004-0000-0800-0000E7110000}"/>
    <hyperlink ref="AP1103" r:id="rId4585" xr:uid="{00000000-0004-0000-0800-0000E8110000}"/>
    <hyperlink ref="O1104" r:id="rId4586" xr:uid="{00000000-0004-0000-0800-0000E9110000}"/>
    <hyperlink ref="V1104" r:id="rId4587" xr:uid="{00000000-0004-0000-0800-0000EA110000}"/>
    <hyperlink ref="AO1104" r:id="rId4588" xr:uid="{00000000-0004-0000-0800-0000EB110000}"/>
    <hyperlink ref="AP1104" r:id="rId4589" xr:uid="{00000000-0004-0000-0800-0000EC110000}"/>
    <hyperlink ref="G1105" r:id="rId4590" xr:uid="{00000000-0004-0000-0800-0000ED110000}"/>
    <hyperlink ref="V1105" r:id="rId4591" xr:uid="{00000000-0004-0000-0800-0000EE110000}"/>
    <hyperlink ref="AO1105" r:id="rId4592" xr:uid="{00000000-0004-0000-0800-0000EF110000}"/>
    <hyperlink ref="AP1105" r:id="rId4593" xr:uid="{00000000-0004-0000-0800-0000F0110000}"/>
    <hyperlink ref="G1107" r:id="rId4594" xr:uid="{00000000-0004-0000-0800-0000F1110000}"/>
    <hyperlink ref="AN1107" r:id="rId4595" xr:uid="{00000000-0004-0000-0800-0000F2110000}"/>
    <hyperlink ref="AO1107" r:id="rId4596" xr:uid="{00000000-0004-0000-0800-0000F3110000}"/>
    <hyperlink ref="AP1107" r:id="rId4597" xr:uid="{00000000-0004-0000-0800-0000F4110000}"/>
    <hyperlink ref="G1108" r:id="rId4598" xr:uid="{00000000-0004-0000-0800-0000F5110000}"/>
    <hyperlink ref="O1108" r:id="rId4599" location="4" xr:uid="{00000000-0004-0000-0800-0000F6110000}"/>
    <hyperlink ref="AA1108" r:id="rId4600" xr:uid="{00000000-0004-0000-0800-0000F7110000}"/>
    <hyperlink ref="AN1108" r:id="rId4601" xr:uid="{00000000-0004-0000-0800-0000F8110000}"/>
    <hyperlink ref="AO1108" r:id="rId4602" xr:uid="{00000000-0004-0000-0800-0000F9110000}"/>
    <hyperlink ref="AP1108" r:id="rId4603" xr:uid="{00000000-0004-0000-0800-0000FA110000}"/>
    <hyperlink ref="G1109" r:id="rId4604" location="rebelltitem6" xr:uid="{00000000-0004-0000-0800-0000FB110000}"/>
    <hyperlink ref="O1109" r:id="rId4605" location="4" xr:uid="{00000000-0004-0000-0800-0000FC110000}"/>
    <hyperlink ref="AO1109" r:id="rId4606" xr:uid="{00000000-0004-0000-0800-0000FD110000}"/>
    <hyperlink ref="AP1109" r:id="rId4607" xr:uid="{00000000-0004-0000-0800-0000FE110000}"/>
    <hyperlink ref="G1110" r:id="rId4608" xr:uid="{00000000-0004-0000-0800-0000FF110000}"/>
    <hyperlink ref="O1110" r:id="rId4609" location="4" xr:uid="{00000000-0004-0000-0800-000000120000}"/>
    <hyperlink ref="V1110" r:id="rId4610" xr:uid="{00000000-0004-0000-0800-000001120000}"/>
    <hyperlink ref="AN1110" r:id="rId4611" xr:uid="{00000000-0004-0000-0800-000002120000}"/>
    <hyperlink ref="AO1110" r:id="rId4612" xr:uid="{00000000-0004-0000-0800-000003120000}"/>
    <hyperlink ref="AP1110" r:id="rId4613" xr:uid="{00000000-0004-0000-0800-000004120000}"/>
    <hyperlink ref="AP1111" r:id="rId4614" xr:uid="{00000000-0004-0000-0800-000005120000}"/>
    <hyperlink ref="G1112" r:id="rId4615" xr:uid="{00000000-0004-0000-0800-000006120000}"/>
    <hyperlink ref="V1112" r:id="rId4616" xr:uid="{00000000-0004-0000-0800-000007120000}"/>
    <hyperlink ref="AN1112" r:id="rId4617" xr:uid="{00000000-0004-0000-0800-000008120000}"/>
    <hyperlink ref="AO1112" r:id="rId4618" xr:uid="{00000000-0004-0000-0800-000009120000}"/>
    <hyperlink ref="AP1112" r:id="rId4619" xr:uid="{00000000-0004-0000-0800-00000A120000}"/>
    <hyperlink ref="O1113" r:id="rId4620" xr:uid="{00000000-0004-0000-0800-00000B120000}"/>
    <hyperlink ref="V1113" r:id="rId4621" xr:uid="{00000000-0004-0000-0800-00000C120000}"/>
    <hyperlink ref="AN1113" r:id="rId4622" xr:uid="{00000000-0004-0000-0800-00000D120000}"/>
    <hyperlink ref="AO1113" r:id="rId4623" xr:uid="{00000000-0004-0000-0800-00000E120000}"/>
    <hyperlink ref="AP1113" r:id="rId4624" xr:uid="{00000000-0004-0000-0800-00000F120000}"/>
    <hyperlink ref="O1114" r:id="rId4625" location="4" xr:uid="{00000000-0004-0000-0800-000010120000}"/>
    <hyperlink ref="V1114" r:id="rId4626" xr:uid="{00000000-0004-0000-0800-000011120000}"/>
    <hyperlink ref="AO1114" r:id="rId4627" xr:uid="{00000000-0004-0000-0800-000012120000}"/>
    <hyperlink ref="AP1114" r:id="rId4628" xr:uid="{00000000-0004-0000-0800-000013120000}"/>
    <hyperlink ref="G1115" r:id="rId4629" xr:uid="{00000000-0004-0000-0800-000014120000}"/>
    <hyperlink ref="O1115" r:id="rId4630" xr:uid="{00000000-0004-0000-0800-000015120000}"/>
    <hyperlink ref="AP1115" r:id="rId4631" xr:uid="{00000000-0004-0000-0800-000016120000}"/>
    <hyperlink ref="AP1116" r:id="rId4632" xr:uid="{00000000-0004-0000-0800-000017120000}"/>
    <hyperlink ref="AP1117" r:id="rId4633" xr:uid="{00000000-0004-0000-0800-000018120000}"/>
    <hyperlink ref="AP1118" r:id="rId4634" xr:uid="{00000000-0004-0000-0800-000019120000}"/>
    <hyperlink ref="AP1119" r:id="rId4635" xr:uid="{00000000-0004-0000-0800-00001A120000}"/>
    <hyperlink ref="AP1120" r:id="rId4636" xr:uid="{00000000-0004-0000-0800-00001B120000}"/>
    <hyperlink ref="AP1121" r:id="rId4637" xr:uid="{00000000-0004-0000-0800-00001C120000}"/>
    <hyperlink ref="AP1122" r:id="rId4638" xr:uid="{00000000-0004-0000-0800-00001D120000}"/>
    <hyperlink ref="AP1123" r:id="rId4639" xr:uid="{00000000-0004-0000-0800-00001E120000}"/>
    <hyperlink ref="AP1124" r:id="rId4640" xr:uid="{00000000-0004-0000-0800-00001F120000}"/>
    <hyperlink ref="AP1125" r:id="rId4641" xr:uid="{00000000-0004-0000-0800-000020120000}"/>
    <hyperlink ref="AP1126" r:id="rId4642" xr:uid="{00000000-0004-0000-0800-000021120000}"/>
    <hyperlink ref="AP1127" r:id="rId4643" xr:uid="{00000000-0004-0000-0800-000022120000}"/>
    <hyperlink ref="AP1128" r:id="rId4644" xr:uid="{00000000-0004-0000-0800-000023120000}"/>
    <hyperlink ref="AP1129" r:id="rId4645" xr:uid="{00000000-0004-0000-0800-000024120000}"/>
    <hyperlink ref="AP1130" r:id="rId4646" xr:uid="{00000000-0004-0000-0800-000025120000}"/>
    <hyperlink ref="AP1131" r:id="rId4647" xr:uid="{00000000-0004-0000-0800-000026120000}"/>
    <hyperlink ref="AP1132" r:id="rId4648" xr:uid="{00000000-0004-0000-0800-000027120000}"/>
    <hyperlink ref="AP1133" r:id="rId4649" xr:uid="{00000000-0004-0000-0800-000028120000}"/>
    <hyperlink ref="AP1134" r:id="rId4650" xr:uid="{00000000-0004-0000-0800-000029120000}"/>
    <hyperlink ref="AP1135" r:id="rId4651" xr:uid="{00000000-0004-0000-0800-00002A120000}"/>
    <hyperlink ref="AP1136" r:id="rId4652" xr:uid="{00000000-0004-0000-0800-00002B120000}"/>
    <hyperlink ref="AP1137" r:id="rId4653" xr:uid="{00000000-0004-0000-0800-00002C120000}"/>
    <hyperlink ref="AP1138" r:id="rId4654" xr:uid="{00000000-0004-0000-0800-00002D120000}"/>
    <hyperlink ref="AP1139" r:id="rId4655" xr:uid="{00000000-0004-0000-0800-00002E120000}"/>
    <hyperlink ref="AP1140" r:id="rId4656" xr:uid="{00000000-0004-0000-0800-00002F120000}"/>
    <hyperlink ref="AP1141" r:id="rId4657" xr:uid="{00000000-0004-0000-0800-000030120000}"/>
    <hyperlink ref="AP1142" r:id="rId4658" xr:uid="{00000000-0004-0000-0800-000031120000}"/>
    <hyperlink ref="AP1143" r:id="rId4659" xr:uid="{00000000-0004-0000-0800-000032120000}"/>
    <hyperlink ref="AP1144" r:id="rId4660" xr:uid="{00000000-0004-0000-0800-000033120000}"/>
    <hyperlink ref="AP1145" r:id="rId4661" xr:uid="{00000000-0004-0000-0800-000034120000}"/>
    <hyperlink ref="AP1146" r:id="rId4662" xr:uid="{00000000-0004-0000-0800-000035120000}"/>
    <hyperlink ref="AP1147" r:id="rId4663" xr:uid="{00000000-0004-0000-0800-000036120000}"/>
    <hyperlink ref="AP1148" r:id="rId4664" xr:uid="{00000000-0004-0000-0800-000037120000}"/>
    <hyperlink ref="AP1149" r:id="rId4665" xr:uid="{00000000-0004-0000-0800-000038120000}"/>
    <hyperlink ref="AP1150" r:id="rId4666" xr:uid="{00000000-0004-0000-0800-000039120000}"/>
    <hyperlink ref="AP1151" r:id="rId4667" xr:uid="{00000000-0004-0000-0800-00003A120000}"/>
    <hyperlink ref="AP1152" r:id="rId4668" xr:uid="{00000000-0004-0000-0800-00003B120000}"/>
    <hyperlink ref="AP1153" r:id="rId4669" xr:uid="{00000000-0004-0000-0800-00003C120000}"/>
    <hyperlink ref="AP1154" r:id="rId4670" xr:uid="{00000000-0004-0000-0800-00003D120000}"/>
    <hyperlink ref="AP1155" r:id="rId4671" xr:uid="{00000000-0004-0000-0800-00003E120000}"/>
    <hyperlink ref="AP1156" r:id="rId4672" xr:uid="{00000000-0004-0000-0800-00003F120000}"/>
    <hyperlink ref="AP1157" r:id="rId4673" xr:uid="{00000000-0004-0000-0800-000040120000}"/>
    <hyperlink ref="AP1158" r:id="rId4674" xr:uid="{00000000-0004-0000-0800-000041120000}"/>
    <hyperlink ref="AP1159" r:id="rId4675" xr:uid="{00000000-0004-0000-0800-000042120000}"/>
    <hyperlink ref="AP1160" r:id="rId4676" xr:uid="{00000000-0004-0000-0800-000043120000}"/>
    <hyperlink ref="AP1161" r:id="rId4677" xr:uid="{00000000-0004-0000-0800-000044120000}"/>
    <hyperlink ref="AP1162" r:id="rId4678" xr:uid="{00000000-0004-0000-0800-000045120000}"/>
    <hyperlink ref="AP1163" r:id="rId4679" xr:uid="{00000000-0004-0000-0800-000046120000}"/>
    <hyperlink ref="AP1164" r:id="rId4680" xr:uid="{00000000-0004-0000-0800-000047120000}"/>
    <hyperlink ref="AP1165" r:id="rId4681" xr:uid="{00000000-0004-0000-0800-000048120000}"/>
    <hyperlink ref="AP1166" r:id="rId4682" xr:uid="{00000000-0004-0000-0800-000049120000}"/>
    <hyperlink ref="AP1167" r:id="rId4683" xr:uid="{00000000-0004-0000-0800-00004A120000}"/>
    <hyperlink ref="AP1168" r:id="rId4684" xr:uid="{00000000-0004-0000-0800-00004B120000}"/>
    <hyperlink ref="AP1169" r:id="rId4685" xr:uid="{00000000-0004-0000-0800-00004C120000}"/>
    <hyperlink ref="AP1170" r:id="rId4686" xr:uid="{00000000-0004-0000-0800-00004D120000}"/>
    <hyperlink ref="AP1171" r:id="rId4687" xr:uid="{00000000-0004-0000-0800-00004E120000}"/>
    <hyperlink ref="AP1172" r:id="rId4688" xr:uid="{00000000-0004-0000-0800-00004F120000}"/>
    <hyperlink ref="AP1173" r:id="rId4689" xr:uid="{00000000-0004-0000-0800-000050120000}"/>
    <hyperlink ref="AP1174" r:id="rId4690" xr:uid="{00000000-0004-0000-0800-000051120000}"/>
    <hyperlink ref="AP1175" r:id="rId4691" xr:uid="{00000000-0004-0000-0800-000052120000}"/>
    <hyperlink ref="AP1176" r:id="rId4692" xr:uid="{00000000-0004-0000-0800-000053120000}"/>
    <hyperlink ref="AP1177" r:id="rId4693" xr:uid="{00000000-0004-0000-0800-000054120000}"/>
    <hyperlink ref="AP1178" r:id="rId4694" xr:uid="{00000000-0004-0000-0800-000055120000}"/>
    <hyperlink ref="AP1179" r:id="rId4695" xr:uid="{00000000-0004-0000-0800-000056120000}"/>
    <hyperlink ref="AP1180" r:id="rId4696" xr:uid="{00000000-0004-0000-0800-000057120000}"/>
    <hyperlink ref="AP1181" r:id="rId4697" xr:uid="{00000000-0004-0000-0800-000058120000}"/>
    <hyperlink ref="AP1182" r:id="rId4698" xr:uid="{00000000-0004-0000-0800-000059120000}"/>
    <hyperlink ref="AP1183" r:id="rId4699" xr:uid="{00000000-0004-0000-0800-00005A120000}"/>
    <hyperlink ref="AP1184" r:id="rId4700" xr:uid="{00000000-0004-0000-0800-00005B120000}"/>
    <hyperlink ref="AP1185" r:id="rId4701" xr:uid="{00000000-0004-0000-0800-00005C120000}"/>
    <hyperlink ref="AP1186" r:id="rId4702" xr:uid="{00000000-0004-0000-0800-00005D120000}"/>
    <hyperlink ref="AP1187" r:id="rId4703" xr:uid="{00000000-0004-0000-0800-00005E120000}"/>
    <hyperlink ref="AP1188" r:id="rId4704" xr:uid="{00000000-0004-0000-0800-00005F120000}"/>
    <hyperlink ref="AP1189" r:id="rId4705" xr:uid="{00000000-0004-0000-0800-000060120000}"/>
    <hyperlink ref="AP1190" r:id="rId4706" xr:uid="{00000000-0004-0000-0800-000061120000}"/>
    <hyperlink ref="AP1191" r:id="rId4707" xr:uid="{00000000-0004-0000-0800-000062120000}"/>
    <hyperlink ref="AP1192" r:id="rId4708" xr:uid="{00000000-0004-0000-0800-000063120000}"/>
    <hyperlink ref="AP1193" r:id="rId4709" xr:uid="{00000000-0004-0000-0800-000064120000}"/>
    <hyperlink ref="AP1194" r:id="rId4710" xr:uid="{00000000-0004-0000-0800-000065120000}"/>
    <hyperlink ref="AP1195" r:id="rId4711" xr:uid="{00000000-0004-0000-0800-000066120000}"/>
    <hyperlink ref="AP1196" r:id="rId4712" xr:uid="{00000000-0004-0000-0800-000067120000}"/>
    <hyperlink ref="AP1197" r:id="rId4713" xr:uid="{00000000-0004-0000-0800-000068120000}"/>
    <hyperlink ref="AP1198" r:id="rId4714" xr:uid="{00000000-0004-0000-0800-000069120000}"/>
    <hyperlink ref="AP1199" r:id="rId4715" xr:uid="{00000000-0004-0000-0800-00006A120000}"/>
    <hyperlink ref="AP1200" r:id="rId4716" xr:uid="{00000000-0004-0000-0800-00006B120000}"/>
    <hyperlink ref="AP1201" r:id="rId4717" xr:uid="{00000000-0004-0000-0800-00006C120000}"/>
    <hyperlink ref="AP1202" r:id="rId4718" xr:uid="{00000000-0004-0000-0800-00006D120000}"/>
    <hyperlink ref="AP1203" r:id="rId4719" xr:uid="{00000000-0004-0000-0800-00006E120000}"/>
    <hyperlink ref="AP1204" r:id="rId4720" xr:uid="{00000000-0004-0000-0800-00006F120000}"/>
    <hyperlink ref="AP1205" r:id="rId4721" xr:uid="{00000000-0004-0000-0800-000070120000}"/>
    <hyperlink ref="AP1206" r:id="rId4722" xr:uid="{00000000-0004-0000-0800-000071120000}"/>
    <hyperlink ref="AP1207" r:id="rId4723" xr:uid="{00000000-0004-0000-0800-000072120000}"/>
    <hyperlink ref="AP1208" r:id="rId4724" xr:uid="{00000000-0004-0000-0800-000073120000}"/>
    <hyperlink ref="AP1209" r:id="rId4725" xr:uid="{00000000-0004-0000-0800-000074120000}"/>
    <hyperlink ref="AP1210" r:id="rId4726" xr:uid="{00000000-0004-0000-0800-000075120000}"/>
    <hyperlink ref="AP1211" r:id="rId4727" xr:uid="{00000000-0004-0000-0800-000076120000}"/>
    <hyperlink ref="AP1212" r:id="rId4728" xr:uid="{00000000-0004-0000-0800-000077120000}"/>
    <hyperlink ref="AP1213" r:id="rId4729" xr:uid="{00000000-0004-0000-0800-000078120000}"/>
    <hyperlink ref="AP1214" r:id="rId4730" xr:uid="{00000000-0004-0000-0800-000079120000}"/>
    <hyperlink ref="AP1215" r:id="rId4731" xr:uid="{00000000-0004-0000-0800-00007A120000}"/>
    <hyperlink ref="AP1216" r:id="rId4732" xr:uid="{00000000-0004-0000-0800-00007B120000}"/>
    <hyperlink ref="AP1217" r:id="rId4733" xr:uid="{00000000-0004-0000-0800-00007C120000}"/>
    <hyperlink ref="AP1218" r:id="rId4734" xr:uid="{00000000-0004-0000-0800-00007D120000}"/>
    <hyperlink ref="AP1219" r:id="rId4735" xr:uid="{00000000-0004-0000-0800-00007E120000}"/>
    <hyperlink ref="AP1220" r:id="rId4736" xr:uid="{00000000-0004-0000-0800-00007F120000}"/>
    <hyperlink ref="AP1221" r:id="rId4737" xr:uid="{00000000-0004-0000-0800-000080120000}"/>
    <hyperlink ref="AP1222" r:id="rId4738" xr:uid="{00000000-0004-0000-0800-000081120000}"/>
    <hyperlink ref="H1223" r:id="rId4739" xr:uid="{00000000-0004-0000-0800-000082120000}"/>
    <hyperlink ref="AN1223" r:id="rId4740" xr:uid="{00000000-0004-0000-0800-000083120000}"/>
    <hyperlink ref="AO1223" r:id="rId4741" xr:uid="{00000000-0004-0000-0800-000084120000}"/>
    <hyperlink ref="AP1223" r:id="rId4742" xr:uid="{00000000-0004-0000-0800-000085120000}"/>
    <hyperlink ref="AN1224" r:id="rId4743" xr:uid="{00000000-0004-0000-0800-000086120000}"/>
    <hyperlink ref="AO1224" r:id="rId4744" xr:uid="{00000000-0004-0000-0800-000087120000}"/>
    <hyperlink ref="AP1224" r:id="rId4745" xr:uid="{00000000-0004-0000-0800-000088120000}"/>
    <hyperlink ref="AN1225" r:id="rId4746" xr:uid="{00000000-0004-0000-0800-000089120000}"/>
    <hyperlink ref="AO1225" r:id="rId4747" xr:uid="{00000000-0004-0000-0800-00008A120000}"/>
    <hyperlink ref="AP1225" r:id="rId4748" xr:uid="{00000000-0004-0000-0800-00008B120000}"/>
    <hyperlink ref="AN1226" r:id="rId4749" xr:uid="{00000000-0004-0000-0800-00008C120000}"/>
    <hyperlink ref="AO1226" r:id="rId4750" xr:uid="{00000000-0004-0000-0800-00008D120000}"/>
    <hyperlink ref="AP1226" r:id="rId4751" xr:uid="{00000000-0004-0000-0800-00008E120000}"/>
    <hyperlink ref="AN1227" r:id="rId4752" xr:uid="{00000000-0004-0000-0800-00008F120000}"/>
    <hyperlink ref="AO1227" r:id="rId4753" xr:uid="{00000000-0004-0000-0800-000090120000}"/>
    <hyperlink ref="AP1227" r:id="rId4754" xr:uid="{00000000-0004-0000-0800-000091120000}"/>
    <hyperlink ref="AN1228" r:id="rId4755" xr:uid="{00000000-0004-0000-0800-000092120000}"/>
    <hyperlink ref="AO1228" r:id="rId4756" xr:uid="{00000000-0004-0000-0800-000093120000}"/>
    <hyperlink ref="AP1228" r:id="rId4757" xr:uid="{00000000-0004-0000-0800-000094120000}"/>
    <hyperlink ref="AN1229" r:id="rId4758" xr:uid="{00000000-0004-0000-0800-000095120000}"/>
    <hyperlink ref="AO1229" r:id="rId4759" xr:uid="{00000000-0004-0000-0800-000096120000}"/>
    <hyperlink ref="AP1229" r:id="rId4760" xr:uid="{00000000-0004-0000-0800-000097120000}"/>
    <hyperlink ref="AN1230" r:id="rId4761" xr:uid="{00000000-0004-0000-0800-000098120000}"/>
    <hyperlink ref="AO1230" r:id="rId4762" xr:uid="{00000000-0004-0000-0800-000099120000}"/>
    <hyperlink ref="AP1230" r:id="rId4763" xr:uid="{00000000-0004-0000-0800-00009A120000}"/>
    <hyperlink ref="H1231" r:id="rId4764" xr:uid="{00000000-0004-0000-0800-00009B120000}"/>
    <hyperlink ref="AN1231" r:id="rId4765" xr:uid="{00000000-0004-0000-0800-00009C120000}"/>
    <hyperlink ref="AO1231" r:id="rId4766" xr:uid="{00000000-0004-0000-0800-00009D120000}"/>
    <hyperlink ref="AP1231" r:id="rId4767" xr:uid="{00000000-0004-0000-0800-00009E120000}"/>
    <hyperlink ref="AN1232" r:id="rId4768" xr:uid="{00000000-0004-0000-0800-00009F120000}"/>
    <hyperlink ref="AO1232" r:id="rId4769" xr:uid="{00000000-0004-0000-0800-0000A0120000}"/>
    <hyperlink ref="AP1232" r:id="rId4770" xr:uid="{00000000-0004-0000-0800-0000A1120000}"/>
    <hyperlink ref="AN1233" r:id="rId4771" xr:uid="{00000000-0004-0000-0800-0000A2120000}"/>
    <hyperlink ref="AO1233" r:id="rId4772" xr:uid="{00000000-0004-0000-0800-0000A3120000}"/>
    <hyperlink ref="AP1233" r:id="rId4773" xr:uid="{00000000-0004-0000-0800-0000A4120000}"/>
    <hyperlink ref="AN1234" r:id="rId4774" xr:uid="{00000000-0004-0000-0800-0000A5120000}"/>
    <hyperlink ref="AO1234" r:id="rId4775" xr:uid="{00000000-0004-0000-0800-0000A6120000}"/>
    <hyperlink ref="AP1234" r:id="rId4776" xr:uid="{00000000-0004-0000-0800-0000A7120000}"/>
    <hyperlink ref="AN1235" r:id="rId4777" xr:uid="{00000000-0004-0000-0800-0000A8120000}"/>
    <hyperlink ref="AO1235" r:id="rId4778" xr:uid="{00000000-0004-0000-0800-0000A9120000}"/>
    <hyperlink ref="AP1235" r:id="rId4779" xr:uid="{00000000-0004-0000-0800-0000AA120000}"/>
    <hyperlink ref="AN1236" r:id="rId4780" xr:uid="{00000000-0004-0000-0800-0000AB120000}"/>
    <hyperlink ref="AO1236" r:id="rId4781" xr:uid="{00000000-0004-0000-0800-0000AC120000}"/>
    <hyperlink ref="AP1236" r:id="rId4782" xr:uid="{00000000-0004-0000-0800-0000AD120000}"/>
    <hyperlink ref="AN1237" r:id="rId4783" xr:uid="{00000000-0004-0000-0800-0000AE120000}"/>
    <hyperlink ref="AO1237" r:id="rId4784" xr:uid="{00000000-0004-0000-0800-0000AF120000}"/>
    <hyperlink ref="AP1237" r:id="rId4785" xr:uid="{00000000-0004-0000-0800-0000B0120000}"/>
    <hyperlink ref="AN1238" r:id="rId4786" xr:uid="{00000000-0004-0000-0800-0000B1120000}"/>
    <hyperlink ref="AO1238" r:id="rId4787" xr:uid="{00000000-0004-0000-0800-0000B2120000}"/>
    <hyperlink ref="AP1238" r:id="rId4788" xr:uid="{00000000-0004-0000-0800-0000B3120000}"/>
    <hyperlink ref="AN1239" r:id="rId4789" xr:uid="{00000000-0004-0000-0800-0000B4120000}"/>
    <hyperlink ref="AO1239" r:id="rId4790" xr:uid="{00000000-0004-0000-0800-0000B5120000}"/>
    <hyperlink ref="AP1239" r:id="rId4791" xr:uid="{00000000-0004-0000-0800-0000B6120000}"/>
    <hyperlink ref="H1240" r:id="rId4792" xr:uid="{00000000-0004-0000-0800-0000B7120000}"/>
    <hyperlink ref="AP1240" r:id="rId4793" xr:uid="{00000000-0004-0000-0800-0000B8120000}"/>
    <hyperlink ref="AP1241" r:id="rId4794" xr:uid="{00000000-0004-0000-0800-0000B9120000}"/>
    <hyperlink ref="AP1242" r:id="rId4795" xr:uid="{00000000-0004-0000-0800-0000BA120000}"/>
    <hyperlink ref="AP1243" r:id="rId4796" xr:uid="{00000000-0004-0000-0800-0000BB120000}"/>
    <hyperlink ref="AP1244" r:id="rId4797" xr:uid="{00000000-0004-0000-0800-0000BC120000}"/>
    <hyperlink ref="AP1245" r:id="rId4798" xr:uid="{00000000-0004-0000-0800-0000BD120000}"/>
    <hyperlink ref="AP1246" r:id="rId4799" xr:uid="{00000000-0004-0000-0800-0000BE120000}"/>
    <hyperlink ref="AP1247" r:id="rId4800" xr:uid="{00000000-0004-0000-0800-0000BF120000}"/>
    <hyperlink ref="AP1248" r:id="rId4801" xr:uid="{00000000-0004-0000-0800-0000C0120000}"/>
    <hyperlink ref="AP1249" r:id="rId4802" xr:uid="{00000000-0004-0000-0800-0000C1120000}"/>
    <hyperlink ref="AP1250" r:id="rId4803" xr:uid="{00000000-0004-0000-0800-0000C2120000}"/>
    <hyperlink ref="AP1251" r:id="rId4804" xr:uid="{00000000-0004-0000-0800-0000C3120000}"/>
    <hyperlink ref="AP1252" r:id="rId4805" xr:uid="{00000000-0004-0000-0800-0000C4120000}"/>
    <hyperlink ref="AP1253" r:id="rId4806" xr:uid="{00000000-0004-0000-0800-0000C5120000}"/>
    <hyperlink ref="AP1254" r:id="rId4807" xr:uid="{00000000-0004-0000-0800-0000C6120000}"/>
    <hyperlink ref="AP1255" r:id="rId4808" xr:uid="{00000000-0004-0000-0800-0000C7120000}"/>
    <hyperlink ref="AP1256" r:id="rId4809" xr:uid="{00000000-0004-0000-0800-0000C8120000}"/>
    <hyperlink ref="AP1257" r:id="rId4810" xr:uid="{00000000-0004-0000-0800-0000C9120000}"/>
    <hyperlink ref="AP1258" r:id="rId4811" xr:uid="{00000000-0004-0000-0800-0000CA120000}"/>
    <hyperlink ref="AP1259" r:id="rId4812" xr:uid="{00000000-0004-0000-0800-0000CB120000}"/>
    <hyperlink ref="AP1260" r:id="rId4813" xr:uid="{00000000-0004-0000-0800-0000CC120000}"/>
    <hyperlink ref="AP1261" r:id="rId4814" xr:uid="{00000000-0004-0000-0800-0000CD120000}"/>
    <hyperlink ref="AP1262" r:id="rId4815" xr:uid="{00000000-0004-0000-0800-0000CE120000}"/>
    <hyperlink ref="AP1263" r:id="rId4816" xr:uid="{00000000-0004-0000-0800-0000CF120000}"/>
    <hyperlink ref="AP1264" r:id="rId4817" xr:uid="{00000000-0004-0000-0800-0000D0120000}"/>
    <hyperlink ref="AP1265" r:id="rId4818" xr:uid="{00000000-0004-0000-0800-0000D1120000}"/>
    <hyperlink ref="AP1266" r:id="rId4819" xr:uid="{00000000-0004-0000-0800-0000D2120000}"/>
    <hyperlink ref="AP1267" r:id="rId4820" xr:uid="{00000000-0004-0000-0800-0000D3120000}"/>
    <hyperlink ref="AP1268" r:id="rId4821" xr:uid="{00000000-0004-0000-0800-0000D4120000}"/>
    <hyperlink ref="AP1269" r:id="rId4822" xr:uid="{00000000-0004-0000-0800-0000D5120000}"/>
    <hyperlink ref="AP1270" r:id="rId4823" xr:uid="{00000000-0004-0000-0800-0000D6120000}"/>
    <hyperlink ref="AP1271" r:id="rId4824" xr:uid="{00000000-0004-0000-0800-0000D7120000}"/>
    <hyperlink ref="AP1272" r:id="rId4825" xr:uid="{00000000-0004-0000-0800-0000D8120000}"/>
    <hyperlink ref="AP1273" r:id="rId4826" xr:uid="{00000000-0004-0000-0800-0000D9120000}"/>
    <hyperlink ref="AP1274" r:id="rId4827" xr:uid="{00000000-0004-0000-0800-0000DA120000}"/>
    <hyperlink ref="AP1275" r:id="rId4828" xr:uid="{00000000-0004-0000-0800-0000DB120000}"/>
    <hyperlink ref="AP1276" r:id="rId4829" xr:uid="{00000000-0004-0000-0800-0000DC120000}"/>
    <hyperlink ref="AP1277" r:id="rId4830" xr:uid="{00000000-0004-0000-0800-0000DD120000}"/>
    <hyperlink ref="AP1278" r:id="rId4831" xr:uid="{00000000-0004-0000-0800-0000DE120000}"/>
    <hyperlink ref="AP1279" r:id="rId4832" xr:uid="{00000000-0004-0000-0800-0000DF120000}"/>
    <hyperlink ref="AP1280" r:id="rId4833" xr:uid="{00000000-0004-0000-0800-0000E0120000}"/>
    <hyperlink ref="AP1281" r:id="rId4834" xr:uid="{00000000-0004-0000-0800-0000E1120000}"/>
    <hyperlink ref="AP1282" r:id="rId4835" xr:uid="{00000000-0004-0000-0800-0000E2120000}"/>
    <hyperlink ref="AP1283" r:id="rId4836" xr:uid="{00000000-0004-0000-0800-0000E3120000}"/>
    <hyperlink ref="AP1284" r:id="rId4837" xr:uid="{00000000-0004-0000-0800-0000E4120000}"/>
    <hyperlink ref="AP1285" r:id="rId4838" xr:uid="{00000000-0004-0000-0800-0000E5120000}"/>
    <hyperlink ref="AP1286" r:id="rId4839" xr:uid="{00000000-0004-0000-0800-0000E6120000}"/>
    <hyperlink ref="AP1287" r:id="rId4840" xr:uid="{00000000-0004-0000-0800-0000E7120000}"/>
    <hyperlink ref="AP1288" r:id="rId4841" xr:uid="{00000000-0004-0000-0800-0000E8120000}"/>
    <hyperlink ref="AP1289" r:id="rId4842" xr:uid="{00000000-0004-0000-0800-0000E9120000}"/>
    <hyperlink ref="AP1290" r:id="rId4843" xr:uid="{00000000-0004-0000-0800-0000EA120000}"/>
    <hyperlink ref="AP1291" r:id="rId4844" xr:uid="{00000000-0004-0000-0800-0000EB120000}"/>
    <hyperlink ref="AP1292" r:id="rId4845" xr:uid="{00000000-0004-0000-0800-0000EC120000}"/>
    <hyperlink ref="AP1293" r:id="rId4846" xr:uid="{00000000-0004-0000-0800-0000ED120000}"/>
    <hyperlink ref="AP1294" r:id="rId4847" xr:uid="{00000000-0004-0000-0800-0000EE120000}"/>
    <hyperlink ref="AP1295" r:id="rId4848" xr:uid="{00000000-0004-0000-0800-0000EF120000}"/>
    <hyperlink ref="AP1296" r:id="rId4849" xr:uid="{00000000-0004-0000-0800-0000F0120000}"/>
    <hyperlink ref="AP1297" r:id="rId4850" xr:uid="{00000000-0004-0000-0800-0000F1120000}"/>
    <hyperlink ref="AP1298" r:id="rId4851" xr:uid="{00000000-0004-0000-0800-0000F2120000}"/>
    <hyperlink ref="AP1299" r:id="rId4852" xr:uid="{00000000-0004-0000-0800-0000F3120000}"/>
    <hyperlink ref="AP1300" r:id="rId4853" xr:uid="{00000000-0004-0000-0800-0000F4120000}"/>
    <hyperlink ref="AP1301" r:id="rId4854" xr:uid="{00000000-0004-0000-0800-0000F5120000}"/>
    <hyperlink ref="AP1302" r:id="rId4855" xr:uid="{00000000-0004-0000-0800-0000F6120000}"/>
    <hyperlink ref="AP1303" r:id="rId4856" xr:uid="{00000000-0004-0000-0800-0000F7120000}"/>
    <hyperlink ref="AP1304" r:id="rId4857" xr:uid="{00000000-0004-0000-0800-0000F8120000}"/>
    <hyperlink ref="AP1305" r:id="rId4858" xr:uid="{00000000-0004-0000-0800-0000F9120000}"/>
    <hyperlink ref="AP1306" r:id="rId4859" xr:uid="{00000000-0004-0000-0800-0000FA120000}"/>
    <hyperlink ref="AP1307" r:id="rId4860" xr:uid="{00000000-0004-0000-0800-0000FB120000}"/>
    <hyperlink ref="AP1308" r:id="rId4861" xr:uid="{00000000-0004-0000-0800-0000FC120000}"/>
    <hyperlink ref="AP1309" r:id="rId4862" xr:uid="{00000000-0004-0000-0800-0000FD120000}"/>
    <hyperlink ref="AP1310" r:id="rId4863" xr:uid="{00000000-0004-0000-0800-0000FE120000}"/>
    <hyperlink ref="AP1311" r:id="rId4864" xr:uid="{00000000-0004-0000-0800-0000FF120000}"/>
    <hyperlink ref="AP1312" r:id="rId4865" xr:uid="{00000000-0004-0000-0800-000000130000}"/>
    <hyperlink ref="AP1313" r:id="rId4866" xr:uid="{00000000-0004-0000-0800-000001130000}"/>
    <hyperlink ref="AP1314" r:id="rId4867" xr:uid="{00000000-0004-0000-0800-000002130000}"/>
    <hyperlink ref="AP1315" r:id="rId4868" xr:uid="{00000000-0004-0000-0800-000003130000}"/>
    <hyperlink ref="AP1316" r:id="rId4869" xr:uid="{00000000-0004-0000-0800-000004130000}"/>
    <hyperlink ref="AP1317" r:id="rId4870" xr:uid="{00000000-0004-0000-0800-000005130000}"/>
    <hyperlink ref="AP1318" r:id="rId4871" xr:uid="{00000000-0004-0000-0800-000006130000}"/>
    <hyperlink ref="AP1319" r:id="rId4872" xr:uid="{00000000-0004-0000-0800-000007130000}"/>
    <hyperlink ref="AP1320" r:id="rId4873" xr:uid="{00000000-0004-0000-0800-000008130000}"/>
    <hyperlink ref="AP1321" r:id="rId4874" xr:uid="{00000000-0004-0000-0800-000009130000}"/>
    <hyperlink ref="AP1322" r:id="rId4875" xr:uid="{00000000-0004-0000-0800-00000A130000}"/>
    <hyperlink ref="AP1323" r:id="rId4876" xr:uid="{00000000-0004-0000-0800-00000B130000}"/>
    <hyperlink ref="AP1324" r:id="rId4877" xr:uid="{00000000-0004-0000-0800-00000C130000}"/>
    <hyperlink ref="AP1325" r:id="rId4878" xr:uid="{00000000-0004-0000-0800-00000D130000}"/>
    <hyperlink ref="AP1326" r:id="rId4879" xr:uid="{00000000-0004-0000-0800-00000E130000}"/>
    <hyperlink ref="AP1327" r:id="rId4880" xr:uid="{00000000-0004-0000-0800-00000F130000}"/>
    <hyperlink ref="AP1328" r:id="rId4881" xr:uid="{00000000-0004-0000-0800-000010130000}"/>
    <hyperlink ref="AP1329" r:id="rId4882" xr:uid="{00000000-0004-0000-0800-000011130000}"/>
    <hyperlink ref="AP1330" r:id="rId4883" xr:uid="{00000000-0004-0000-0800-000012130000}"/>
    <hyperlink ref="AP1331" r:id="rId4884" xr:uid="{00000000-0004-0000-0800-000013130000}"/>
    <hyperlink ref="AP1332" r:id="rId4885" xr:uid="{00000000-0004-0000-0800-000014130000}"/>
    <hyperlink ref="AP1333" r:id="rId4886" xr:uid="{00000000-0004-0000-0800-000015130000}"/>
    <hyperlink ref="AP1334" r:id="rId4887" xr:uid="{00000000-0004-0000-0800-000016130000}"/>
    <hyperlink ref="AP1335" r:id="rId4888" xr:uid="{00000000-0004-0000-0800-000017130000}"/>
    <hyperlink ref="AP1336" r:id="rId4889" xr:uid="{00000000-0004-0000-0800-000018130000}"/>
    <hyperlink ref="AP1337" r:id="rId4890" xr:uid="{00000000-0004-0000-0800-000019130000}"/>
    <hyperlink ref="AP1338" r:id="rId4891" xr:uid="{00000000-0004-0000-0800-00001A130000}"/>
    <hyperlink ref="AP1339" r:id="rId4892" xr:uid="{00000000-0004-0000-0800-00001B130000}"/>
    <hyperlink ref="AP1340" r:id="rId4893" xr:uid="{00000000-0004-0000-0800-00001C130000}"/>
    <hyperlink ref="AP1341" r:id="rId4894" xr:uid="{00000000-0004-0000-0800-00001D130000}"/>
    <hyperlink ref="AP1342" r:id="rId4895" xr:uid="{00000000-0004-0000-0800-00001E130000}"/>
    <hyperlink ref="AP1343" r:id="rId4896" xr:uid="{00000000-0004-0000-0800-00001F130000}"/>
    <hyperlink ref="AP1344" r:id="rId4897" xr:uid="{00000000-0004-0000-0800-000020130000}"/>
    <hyperlink ref="AP1345" r:id="rId4898" xr:uid="{00000000-0004-0000-0800-000021130000}"/>
    <hyperlink ref="AP1346" r:id="rId4899" xr:uid="{00000000-0004-0000-0800-000022130000}"/>
    <hyperlink ref="AP1347" r:id="rId4900" xr:uid="{00000000-0004-0000-0800-000023130000}"/>
    <hyperlink ref="AP1348" r:id="rId4901" xr:uid="{00000000-0004-0000-0800-000024130000}"/>
    <hyperlink ref="AP1349" r:id="rId4902" xr:uid="{00000000-0004-0000-0800-000025130000}"/>
    <hyperlink ref="AP1350" r:id="rId4903" xr:uid="{00000000-0004-0000-0800-000026130000}"/>
    <hyperlink ref="AP1351" r:id="rId4904" xr:uid="{00000000-0004-0000-0800-000027130000}"/>
    <hyperlink ref="AP1352" r:id="rId4905" xr:uid="{00000000-0004-0000-0800-000028130000}"/>
    <hyperlink ref="AP1353" r:id="rId4906" xr:uid="{00000000-0004-0000-0800-000029130000}"/>
    <hyperlink ref="AP1354" r:id="rId4907" xr:uid="{00000000-0004-0000-0800-00002A130000}"/>
    <hyperlink ref="AP1355" r:id="rId4908" xr:uid="{00000000-0004-0000-0800-00002B130000}"/>
    <hyperlink ref="AP1356" r:id="rId4909" xr:uid="{00000000-0004-0000-0800-00002C130000}"/>
    <hyperlink ref="AP1357" r:id="rId4910" xr:uid="{00000000-0004-0000-0800-00002D130000}"/>
    <hyperlink ref="AP1358" r:id="rId4911" xr:uid="{00000000-0004-0000-0800-00002E130000}"/>
    <hyperlink ref="AP1359" r:id="rId4912" xr:uid="{00000000-0004-0000-0800-00002F130000}"/>
    <hyperlink ref="AP1360" r:id="rId4913" xr:uid="{00000000-0004-0000-0800-000030130000}"/>
    <hyperlink ref="AP1361" r:id="rId4914" xr:uid="{00000000-0004-0000-0800-000031130000}"/>
    <hyperlink ref="AP1362" r:id="rId4915" xr:uid="{00000000-0004-0000-0800-000032130000}"/>
    <hyperlink ref="AP1363" r:id="rId4916" xr:uid="{00000000-0004-0000-0800-000033130000}"/>
    <hyperlink ref="AP1364" r:id="rId4917" xr:uid="{00000000-0004-0000-0800-000034130000}"/>
    <hyperlink ref="AP1365" r:id="rId4918" xr:uid="{00000000-0004-0000-0800-000035130000}"/>
    <hyperlink ref="AP1366" r:id="rId4919" xr:uid="{00000000-0004-0000-0800-000036130000}"/>
    <hyperlink ref="AP1367" r:id="rId4920" xr:uid="{00000000-0004-0000-0800-000037130000}"/>
    <hyperlink ref="AP1368" r:id="rId4921" xr:uid="{00000000-0004-0000-0800-000038130000}"/>
    <hyperlink ref="AP1369" r:id="rId4922" xr:uid="{00000000-0004-0000-0800-000039130000}"/>
    <hyperlink ref="AP1370" r:id="rId4923" xr:uid="{00000000-0004-0000-0800-00003A130000}"/>
    <hyperlink ref="AP1371" r:id="rId4924" xr:uid="{00000000-0004-0000-0800-00003B130000}"/>
    <hyperlink ref="AP1372" r:id="rId4925" xr:uid="{00000000-0004-0000-0800-00003C130000}"/>
    <hyperlink ref="AP1373" r:id="rId4926" xr:uid="{00000000-0004-0000-0800-00003D130000}"/>
    <hyperlink ref="AP1374" r:id="rId4927" xr:uid="{00000000-0004-0000-0800-00003E130000}"/>
    <hyperlink ref="AP1375" r:id="rId4928" xr:uid="{00000000-0004-0000-0800-00003F130000}"/>
    <hyperlink ref="AP1376" r:id="rId4929" xr:uid="{00000000-0004-0000-0800-000040130000}"/>
    <hyperlink ref="AP1377" r:id="rId4930" xr:uid="{00000000-0004-0000-0800-000041130000}"/>
    <hyperlink ref="AP1378" r:id="rId4931" xr:uid="{00000000-0004-0000-0800-000042130000}"/>
    <hyperlink ref="AP1379" r:id="rId4932" xr:uid="{00000000-0004-0000-0800-000043130000}"/>
    <hyperlink ref="AP1380" r:id="rId4933" xr:uid="{00000000-0004-0000-0800-000044130000}"/>
    <hyperlink ref="AP1381" r:id="rId4934" xr:uid="{00000000-0004-0000-0800-000045130000}"/>
    <hyperlink ref="AP1382" r:id="rId4935" xr:uid="{00000000-0004-0000-0800-000046130000}"/>
    <hyperlink ref="AP1383" r:id="rId4936" xr:uid="{00000000-0004-0000-0800-000047130000}"/>
    <hyperlink ref="AP1384" r:id="rId4937" xr:uid="{00000000-0004-0000-0800-000048130000}"/>
    <hyperlink ref="AP1385" r:id="rId4938" xr:uid="{00000000-0004-0000-0800-000049130000}"/>
    <hyperlink ref="AP1386" r:id="rId4939" xr:uid="{00000000-0004-0000-0800-00004A130000}"/>
    <hyperlink ref="AP1387" r:id="rId4940" xr:uid="{00000000-0004-0000-0800-00004B130000}"/>
    <hyperlink ref="AP1388" r:id="rId4941" xr:uid="{00000000-0004-0000-0800-00004C130000}"/>
    <hyperlink ref="AP1389" r:id="rId4942" xr:uid="{00000000-0004-0000-0800-00004D130000}"/>
    <hyperlink ref="AP1390" r:id="rId4943" xr:uid="{00000000-0004-0000-0800-00004E130000}"/>
    <hyperlink ref="AP1391" r:id="rId4944" xr:uid="{00000000-0004-0000-0800-00004F130000}"/>
    <hyperlink ref="AP1392" r:id="rId4945" xr:uid="{00000000-0004-0000-0800-000050130000}"/>
    <hyperlink ref="AP1393" r:id="rId4946" xr:uid="{00000000-0004-0000-0800-000051130000}"/>
    <hyperlink ref="AP1394" r:id="rId4947" xr:uid="{00000000-0004-0000-0800-000052130000}"/>
    <hyperlink ref="AP1395" r:id="rId4948" xr:uid="{00000000-0004-0000-0800-000053130000}"/>
    <hyperlink ref="AP1396" r:id="rId4949" xr:uid="{00000000-0004-0000-0800-000054130000}"/>
    <hyperlink ref="AP1397" r:id="rId4950" xr:uid="{00000000-0004-0000-0800-000055130000}"/>
    <hyperlink ref="AP1398" r:id="rId4951" xr:uid="{00000000-0004-0000-0800-000056130000}"/>
    <hyperlink ref="AP1399" r:id="rId4952" xr:uid="{00000000-0004-0000-0800-000057130000}"/>
    <hyperlink ref="AP1400" r:id="rId4953" xr:uid="{00000000-0004-0000-0800-000058130000}"/>
    <hyperlink ref="AP1401" r:id="rId4954" xr:uid="{00000000-0004-0000-0800-000059130000}"/>
    <hyperlink ref="AP1402" r:id="rId4955" xr:uid="{00000000-0004-0000-0800-00005A130000}"/>
    <hyperlink ref="AP1403" r:id="rId4956" xr:uid="{00000000-0004-0000-0800-00005B130000}"/>
    <hyperlink ref="AP1404" r:id="rId4957" xr:uid="{00000000-0004-0000-0800-00005C130000}"/>
    <hyperlink ref="AP1405" r:id="rId4958" xr:uid="{00000000-0004-0000-0800-00005D130000}"/>
    <hyperlink ref="AP1406" r:id="rId4959" xr:uid="{00000000-0004-0000-0800-00005E130000}"/>
    <hyperlink ref="AP1407" r:id="rId4960" xr:uid="{00000000-0004-0000-0800-00005F130000}"/>
    <hyperlink ref="AP1408" r:id="rId4961" xr:uid="{00000000-0004-0000-0800-000060130000}"/>
    <hyperlink ref="AP1409" r:id="rId4962" xr:uid="{00000000-0004-0000-0800-000061130000}"/>
    <hyperlink ref="AP1410" r:id="rId4963" xr:uid="{00000000-0004-0000-0800-000062130000}"/>
    <hyperlink ref="AP1411" r:id="rId4964" xr:uid="{00000000-0004-0000-0800-000063130000}"/>
    <hyperlink ref="AP1412" r:id="rId4965" xr:uid="{00000000-0004-0000-0800-000064130000}"/>
    <hyperlink ref="AP1413" r:id="rId4966" xr:uid="{00000000-0004-0000-0800-000065130000}"/>
    <hyperlink ref="AP1414" r:id="rId4967" xr:uid="{00000000-0004-0000-0800-000066130000}"/>
    <hyperlink ref="AP1415" r:id="rId4968" xr:uid="{00000000-0004-0000-0800-000067130000}"/>
    <hyperlink ref="AP1416" r:id="rId4969" xr:uid="{00000000-0004-0000-0800-000068130000}"/>
    <hyperlink ref="AP1417" r:id="rId4970" xr:uid="{00000000-0004-0000-0800-000069130000}"/>
    <hyperlink ref="AP1418" r:id="rId4971" xr:uid="{00000000-0004-0000-0800-00006A130000}"/>
    <hyperlink ref="AP1419" r:id="rId4972" xr:uid="{00000000-0004-0000-0800-00006B130000}"/>
    <hyperlink ref="AP1420" r:id="rId4973" xr:uid="{00000000-0004-0000-0800-00006C130000}"/>
    <hyperlink ref="AP1421" r:id="rId4974" xr:uid="{00000000-0004-0000-0800-00006D130000}"/>
    <hyperlink ref="AP1422" r:id="rId4975" xr:uid="{00000000-0004-0000-0800-00006E130000}"/>
    <hyperlink ref="AP1423" r:id="rId4976" xr:uid="{00000000-0004-0000-0800-00006F130000}"/>
    <hyperlink ref="AP1424" r:id="rId4977" xr:uid="{00000000-0004-0000-0800-000070130000}"/>
    <hyperlink ref="AP1425" r:id="rId4978" xr:uid="{00000000-0004-0000-0800-000071130000}"/>
    <hyperlink ref="AP1426" r:id="rId4979" xr:uid="{00000000-0004-0000-0800-000072130000}"/>
    <hyperlink ref="AP1427" r:id="rId4980" xr:uid="{00000000-0004-0000-0800-000073130000}"/>
    <hyperlink ref="AP1428" r:id="rId4981" xr:uid="{00000000-0004-0000-0800-000074130000}"/>
    <hyperlink ref="AP1429" r:id="rId4982" xr:uid="{00000000-0004-0000-0800-000075130000}"/>
    <hyperlink ref="AP1430" r:id="rId4983" xr:uid="{00000000-0004-0000-0800-000076130000}"/>
    <hyperlink ref="AP1431" r:id="rId4984" xr:uid="{00000000-0004-0000-0800-000077130000}"/>
    <hyperlink ref="AP1432" r:id="rId4985" xr:uid="{00000000-0004-0000-0800-000078130000}"/>
    <hyperlink ref="AP1433" r:id="rId4986" xr:uid="{00000000-0004-0000-0800-000079130000}"/>
    <hyperlink ref="AP1434" r:id="rId4987" xr:uid="{00000000-0004-0000-0800-00007A130000}"/>
    <hyperlink ref="AP1435" r:id="rId4988" xr:uid="{00000000-0004-0000-0800-00007B130000}"/>
    <hyperlink ref="AP1436" r:id="rId4989" xr:uid="{00000000-0004-0000-0800-00007C130000}"/>
    <hyperlink ref="AP1437" r:id="rId4990" xr:uid="{00000000-0004-0000-0800-00007D130000}"/>
    <hyperlink ref="AP1438" r:id="rId4991" xr:uid="{00000000-0004-0000-0800-00007E130000}"/>
    <hyperlink ref="AP1439" r:id="rId4992" xr:uid="{00000000-0004-0000-0800-00007F130000}"/>
    <hyperlink ref="AP1440" r:id="rId4993" xr:uid="{00000000-0004-0000-0800-000080130000}"/>
    <hyperlink ref="AP1441" r:id="rId4994" xr:uid="{00000000-0004-0000-0800-000081130000}"/>
    <hyperlink ref="AP1442" r:id="rId4995" xr:uid="{00000000-0004-0000-0800-000082130000}"/>
    <hyperlink ref="AP1443" r:id="rId4996" xr:uid="{00000000-0004-0000-0800-000083130000}"/>
    <hyperlink ref="AP1444" r:id="rId4997" xr:uid="{00000000-0004-0000-0800-000084130000}"/>
    <hyperlink ref="AP1445" r:id="rId4998" xr:uid="{00000000-0004-0000-0800-000085130000}"/>
    <hyperlink ref="AP1446" r:id="rId4999" xr:uid="{00000000-0004-0000-0800-000086130000}"/>
    <hyperlink ref="AP1447" r:id="rId5000" xr:uid="{00000000-0004-0000-0800-000087130000}"/>
    <hyperlink ref="AP1448" r:id="rId5001" xr:uid="{00000000-0004-0000-0800-000088130000}"/>
    <hyperlink ref="AP1449" r:id="rId5002" xr:uid="{00000000-0004-0000-0800-000089130000}"/>
    <hyperlink ref="AP1450" r:id="rId5003" xr:uid="{00000000-0004-0000-0800-00008A130000}"/>
    <hyperlink ref="AP1451" r:id="rId5004" xr:uid="{00000000-0004-0000-0800-00008B130000}"/>
    <hyperlink ref="AP1452" r:id="rId5005" xr:uid="{00000000-0004-0000-0800-00008C130000}"/>
    <hyperlink ref="AP1453" r:id="rId5006" xr:uid="{00000000-0004-0000-0800-00008D130000}"/>
    <hyperlink ref="AP1454" r:id="rId5007" xr:uid="{00000000-0004-0000-0800-00008E130000}"/>
    <hyperlink ref="AP1455" r:id="rId5008" xr:uid="{00000000-0004-0000-0800-00008F130000}"/>
    <hyperlink ref="AP1456" r:id="rId5009" xr:uid="{00000000-0004-0000-0800-000090130000}"/>
    <hyperlink ref="AP1457" r:id="rId5010" xr:uid="{00000000-0004-0000-0800-000091130000}"/>
    <hyperlink ref="AP1458" r:id="rId5011" xr:uid="{00000000-0004-0000-0800-000092130000}"/>
    <hyperlink ref="AP1459" r:id="rId5012" xr:uid="{00000000-0004-0000-0800-000093130000}"/>
    <hyperlink ref="AP1460" r:id="rId5013" xr:uid="{00000000-0004-0000-0800-000094130000}"/>
    <hyperlink ref="AP1461" r:id="rId5014" xr:uid="{00000000-0004-0000-0800-000095130000}"/>
    <hyperlink ref="AP1462" r:id="rId5015" xr:uid="{00000000-0004-0000-0800-000096130000}"/>
    <hyperlink ref="AP1463" r:id="rId5016" xr:uid="{00000000-0004-0000-0800-000097130000}"/>
    <hyperlink ref="AP1464" r:id="rId5017" xr:uid="{00000000-0004-0000-0800-000098130000}"/>
    <hyperlink ref="AP1465" r:id="rId5018" xr:uid="{00000000-0004-0000-0800-000099130000}"/>
    <hyperlink ref="AP1466" r:id="rId5019" xr:uid="{00000000-0004-0000-0800-00009A130000}"/>
    <hyperlink ref="AP1467" r:id="rId5020" xr:uid="{00000000-0004-0000-0800-00009B130000}"/>
    <hyperlink ref="AP1468" r:id="rId5021" xr:uid="{00000000-0004-0000-0800-00009C130000}"/>
    <hyperlink ref="AP1469" r:id="rId5022" xr:uid="{00000000-0004-0000-0800-00009D130000}"/>
    <hyperlink ref="AP1470" r:id="rId5023" xr:uid="{00000000-0004-0000-0800-00009E130000}"/>
    <hyperlink ref="AP1471" r:id="rId5024" xr:uid="{00000000-0004-0000-0800-00009F130000}"/>
    <hyperlink ref="AP1472" r:id="rId5025" xr:uid="{00000000-0004-0000-0800-0000A0130000}"/>
    <hyperlink ref="AP1473" r:id="rId5026" xr:uid="{00000000-0004-0000-0800-0000A1130000}"/>
    <hyperlink ref="AP1474" r:id="rId5027" xr:uid="{00000000-0004-0000-0800-0000A2130000}"/>
    <hyperlink ref="AP1475" r:id="rId5028" xr:uid="{00000000-0004-0000-0800-0000A3130000}"/>
    <hyperlink ref="AP1476" r:id="rId5029" xr:uid="{00000000-0004-0000-0800-0000A4130000}"/>
    <hyperlink ref="AP1477" r:id="rId5030" xr:uid="{00000000-0004-0000-0800-0000A5130000}"/>
    <hyperlink ref="AP1478" r:id="rId5031" xr:uid="{00000000-0004-0000-0800-0000A6130000}"/>
    <hyperlink ref="AP1479" r:id="rId5032" xr:uid="{00000000-0004-0000-0800-0000A7130000}"/>
    <hyperlink ref="AP1480" r:id="rId5033" xr:uid="{00000000-0004-0000-0800-0000A8130000}"/>
    <hyperlink ref="AP1481" r:id="rId5034" xr:uid="{00000000-0004-0000-0800-0000A9130000}"/>
    <hyperlink ref="AP1482" r:id="rId5035" xr:uid="{00000000-0004-0000-0800-0000AA130000}"/>
    <hyperlink ref="AP1483" r:id="rId5036" xr:uid="{00000000-0004-0000-0800-0000AB130000}"/>
    <hyperlink ref="AP1484" r:id="rId5037" xr:uid="{00000000-0004-0000-0800-0000AC130000}"/>
    <hyperlink ref="AP1485" r:id="rId5038" xr:uid="{00000000-0004-0000-0800-0000AD130000}"/>
    <hyperlink ref="AP1486" r:id="rId5039" xr:uid="{00000000-0004-0000-0800-0000AE130000}"/>
    <hyperlink ref="AP1487" r:id="rId5040" xr:uid="{00000000-0004-0000-0800-0000AF130000}"/>
    <hyperlink ref="AP1488" r:id="rId5041" xr:uid="{00000000-0004-0000-0800-0000B0130000}"/>
    <hyperlink ref="AP1489" r:id="rId5042" xr:uid="{00000000-0004-0000-0800-0000B1130000}"/>
    <hyperlink ref="AP1490" r:id="rId5043" xr:uid="{00000000-0004-0000-0800-0000B2130000}"/>
    <hyperlink ref="AP1491" r:id="rId5044" xr:uid="{00000000-0004-0000-0800-0000B3130000}"/>
    <hyperlink ref="AP1492" r:id="rId5045" xr:uid="{00000000-0004-0000-0800-0000B4130000}"/>
    <hyperlink ref="AP1493" r:id="rId5046" xr:uid="{00000000-0004-0000-0800-0000B5130000}"/>
    <hyperlink ref="AP1494" r:id="rId5047" xr:uid="{00000000-0004-0000-0800-0000B6130000}"/>
    <hyperlink ref="AP1495" r:id="rId5048" xr:uid="{00000000-0004-0000-0800-0000B7130000}"/>
    <hyperlink ref="AP1496" r:id="rId5049" xr:uid="{00000000-0004-0000-0800-0000B8130000}"/>
    <hyperlink ref="AP1497" r:id="rId5050" xr:uid="{00000000-0004-0000-0800-0000B9130000}"/>
    <hyperlink ref="AP1498" r:id="rId5051" xr:uid="{00000000-0004-0000-0800-0000BA130000}"/>
    <hyperlink ref="AP1499" r:id="rId5052" xr:uid="{00000000-0004-0000-0800-0000BB130000}"/>
    <hyperlink ref="AP1500" r:id="rId5053" xr:uid="{00000000-0004-0000-0800-0000BC130000}"/>
    <hyperlink ref="AP1501" r:id="rId5054" xr:uid="{00000000-0004-0000-0800-0000BD130000}"/>
    <hyperlink ref="AP1502" r:id="rId5055" xr:uid="{00000000-0004-0000-0800-0000BE130000}"/>
    <hyperlink ref="AP1503" r:id="rId5056" xr:uid="{00000000-0004-0000-0800-0000BF130000}"/>
    <hyperlink ref="AP1504" r:id="rId5057" xr:uid="{00000000-0004-0000-0800-0000C0130000}"/>
    <hyperlink ref="AP1505" r:id="rId5058" xr:uid="{00000000-0004-0000-0800-0000C1130000}"/>
    <hyperlink ref="AP1506" r:id="rId5059" xr:uid="{00000000-0004-0000-0800-0000C2130000}"/>
    <hyperlink ref="AP1507" r:id="rId5060" xr:uid="{00000000-0004-0000-0800-0000C3130000}"/>
    <hyperlink ref="AP1508" r:id="rId5061" xr:uid="{00000000-0004-0000-0800-0000C4130000}"/>
    <hyperlink ref="AP1509" r:id="rId5062" xr:uid="{00000000-0004-0000-0800-0000C5130000}"/>
    <hyperlink ref="AP1510" r:id="rId5063" xr:uid="{00000000-0004-0000-0800-0000C6130000}"/>
    <hyperlink ref="AP1511" r:id="rId5064" xr:uid="{00000000-0004-0000-0800-0000C7130000}"/>
    <hyperlink ref="AP1512" r:id="rId5065" xr:uid="{00000000-0004-0000-0800-0000C8130000}"/>
    <hyperlink ref="AP1513" r:id="rId5066" xr:uid="{00000000-0004-0000-0800-0000C9130000}"/>
    <hyperlink ref="AP1514" r:id="rId5067" xr:uid="{00000000-0004-0000-0800-0000CA130000}"/>
    <hyperlink ref="AP1515" r:id="rId5068" xr:uid="{00000000-0004-0000-0800-0000CB130000}"/>
    <hyperlink ref="AP1516" r:id="rId5069" xr:uid="{00000000-0004-0000-0800-0000CC130000}"/>
    <hyperlink ref="AP1517" r:id="rId5070" xr:uid="{00000000-0004-0000-0800-0000CD130000}"/>
    <hyperlink ref="AP1518" r:id="rId5071" xr:uid="{00000000-0004-0000-0800-0000CE130000}"/>
    <hyperlink ref="AP1519" r:id="rId5072" xr:uid="{00000000-0004-0000-0800-0000CF130000}"/>
    <hyperlink ref="AP1520" r:id="rId5073" xr:uid="{00000000-0004-0000-0800-0000D0130000}"/>
    <hyperlink ref="AP1521" r:id="rId5074" xr:uid="{00000000-0004-0000-0800-0000D1130000}"/>
    <hyperlink ref="AP1522" r:id="rId5075" xr:uid="{00000000-0004-0000-0800-0000D2130000}"/>
    <hyperlink ref="AP1523" r:id="rId5076" xr:uid="{00000000-0004-0000-0800-0000D3130000}"/>
    <hyperlink ref="AP1524" r:id="rId5077" xr:uid="{00000000-0004-0000-0800-0000D4130000}"/>
    <hyperlink ref="AP1525" r:id="rId5078" xr:uid="{00000000-0004-0000-0800-0000D5130000}"/>
    <hyperlink ref="AP1526" r:id="rId5079" xr:uid="{00000000-0004-0000-0800-0000D6130000}"/>
    <hyperlink ref="AP1527" r:id="rId5080" xr:uid="{00000000-0004-0000-0800-0000D7130000}"/>
    <hyperlink ref="AP1528" r:id="rId5081" xr:uid="{00000000-0004-0000-0800-0000D8130000}"/>
    <hyperlink ref="AP1529" r:id="rId5082" xr:uid="{00000000-0004-0000-0800-0000D9130000}"/>
    <hyperlink ref="AP1530" r:id="rId5083" xr:uid="{00000000-0004-0000-0800-0000DA130000}"/>
    <hyperlink ref="AP1531" r:id="rId5084" xr:uid="{00000000-0004-0000-0800-0000DB130000}"/>
    <hyperlink ref="AP1532" r:id="rId5085" xr:uid="{00000000-0004-0000-0800-0000DC130000}"/>
    <hyperlink ref="AP1533" r:id="rId5086" xr:uid="{00000000-0004-0000-0800-0000DD130000}"/>
    <hyperlink ref="AP1534" r:id="rId5087" xr:uid="{00000000-0004-0000-0800-0000DE130000}"/>
    <hyperlink ref="AP1535" r:id="rId5088" xr:uid="{00000000-0004-0000-0800-0000DF130000}"/>
    <hyperlink ref="AP1536" r:id="rId5089" xr:uid="{00000000-0004-0000-0800-0000E0130000}"/>
    <hyperlink ref="AP1537" r:id="rId5090" xr:uid="{00000000-0004-0000-0800-0000E1130000}"/>
    <hyperlink ref="AP1538" r:id="rId5091" xr:uid="{00000000-0004-0000-0800-0000E2130000}"/>
    <hyperlink ref="AP1539" r:id="rId5092" xr:uid="{00000000-0004-0000-0800-0000E3130000}"/>
    <hyperlink ref="AP1540" r:id="rId5093" xr:uid="{00000000-0004-0000-0800-0000E4130000}"/>
  </hyperlinks>
  <pageMargins left="0.7" right="0.7" top="0.75" bottom="0.75" header="0.3" footer="0.3"/>
  <tableParts count="1">
    <tablePart r:id="rId509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1"/>
  <sheetViews>
    <sheetView workbookViewId="0">
      <pane ySplit="1" topLeftCell="A2" activePane="bottomLeft" state="frozen"/>
      <selection pane="bottomLeft" activeCell="B3" sqref="B3"/>
    </sheetView>
  </sheetViews>
  <sheetFormatPr defaultColWidth="14.453125" defaultRowHeight="15" customHeight="1"/>
  <cols>
    <col min="1" max="8" width="21.54296875" customWidth="1"/>
  </cols>
  <sheetData>
    <row r="1" spans="1:2">
      <c r="A1" s="282" t="s">
        <v>15856</v>
      </c>
      <c r="B1" s="188" t="s">
        <v>15857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3:BV917"/>
  <sheetViews>
    <sheetView workbookViewId="0"/>
  </sheetViews>
  <sheetFormatPr defaultColWidth="14.453125" defaultRowHeight="15" customHeight="1"/>
  <cols>
    <col min="1" max="1" width="26.26953125" customWidth="1"/>
    <col min="2" max="2" width="41.453125" customWidth="1"/>
    <col min="3" max="3" width="29.26953125" customWidth="1"/>
  </cols>
  <sheetData>
    <row r="3" spans="1:74" ht="15" customHeight="1">
      <c r="A3" s="758" t="s">
        <v>7665</v>
      </c>
      <c r="B3" s="759" t="s">
        <v>15858</v>
      </c>
      <c r="C3" s="759" t="s">
        <v>15859</v>
      </c>
      <c r="D3" s="760"/>
      <c r="E3" s="760"/>
      <c r="F3" s="760"/>
      <c r="G3" s="760"/>
      <c r="H3" s="760"/>
      <c r="I3" s="760"/>
      <c r="J3" s="760"/>
      <c r="K3" s="760"/>
      <c r="L3" s="760"/>
      <c r="M3" s="760"/>
      <c r="N3" s="760"/>
      <c r="O3" s="760"/>
      <c r="P3" s="760"/>
      <c r="Q3" s="760"/>
      <c r="R3" s="760"/>
      <c r="S3" s="760"/>
      <c r="T3" s="760"/>
      <c r="U3" s="760"/>
      <c r="V3" s="760"/>
      <c r="W3" s="760"/>
      <c r="X3" s="760"/>
      <c r="Y3" s="760"/>
      <c r="Z3" s="761"/>
      <c r="AA3" s="761"/>
      <c r="AB3" s="761"/>
      <c r="AC3" s="761"/>
      <c r="AD3" s="762"/>
      <c r="AE3" s="761"/>
      <c r="AF3" s="761"/>
      <c r="AG3" s="761"/>
      <c r="AH3" s="761"/>
      <c r="AI3" s="762"/>
      <c r="AJ3" s="761"/>
      <c r="AK3" s="761"/>
      <c r="AL3" s="761"/>
      <c r="AM3" s="761"/>
      <c r="AN3" s="761"/>
      <c r="AO3" s="761"/>
      <c r="AP3" s="761"/>
      <c r="AQ3" s="761"/>
      <c r="AR3" s="761"/>
      <c r="AS3" s="761"/>
      <c r="AT3" s="761"/>
      <c r="AU3" s="761"/>
      <c r="AV3" s="761"/>
      <c r="AW3" s="761"/>
      <c r="AX3" s="761"/>
      <c r="AY3" s="761"/>
      <c r="AZ3" s="761"/>
      <c r="BA3" s="761"/>
      <c r="BB3" s="761"/>
      <c r="BC3" s="761"/>
      <c r="BD3" s="761"/>
      <c r="BE3" s="761"/>
      <c r="BF3" s="761"/>
      <c r="BG3" s="761"/>
      <c r="BH3" s="763"/>
      <c r="BI3" s="763"/>
      <c r="BJ3" s="763"/>
      <c r="BK3" s="763"/>
      <c r="BL3" s="763"/>
      <c r="BM3" s="763"/>
      <c r="BN3" s="763"/>
      <c r="BO3" s="763"/>
      <c r="BP3" s="763"/>
      <c r="BQ3" s="763"/>
      <c r="BR3" s="763"/>
      <c r="BS3" s="763"/>
      <c r="BT3" s="763"/>
      <c r="BU3" s="764"/>
      <c r="BV3" s="764"/>
    </row>
    <row r="5" spans="1:74" ht="15" customHeight="1">
      <c r="A5" s="758" t="s">
        <v>12055</v>
      </c>
      <c r="B5" s="765" t="s">
        <v>15860</v>
      </c>
      <c r="C5" s="760"/>
      <c r="D5" s="760"/>
      <c r="E5" s="760"/>
      <c r="F5" s="760"/>
      <c r="G5" s="760"/>
      <c r="H5" s="760"/>
      <c r="I5" s="760"/>
      <c r="J5" s="760"/>
      <c r="K5" s="760"/>
      <c r="L5" s="760"/>
      <c r="M5" s="760"/>
      <c r="N5" s="760"/>
      <c r="O5" s="760"/>
      <c r="P5" s="760"/>
      <c r="Q5" s="760"/>
      <c r="R5" s="760"/>
      <c r="S5" s="760"/>
      <c r="T5" s="760"/>
      <c r="U5" s="760"/>
      <c r="V5" s="760"/>
      <c r="W5" s="760"/>
      <c r="X5" s="760"/>
      <c r="Y5" s="760"/>
      <c r="Z5" s="766"/>
      <c r="AA5" s="766"/>
      <c r="AB5" s="766"/>
      <c r="AC5" s="766"/>
      <c r="AD5" s="766"/>
      <c r="AE5" s="766"/>
      <c r="AF5" s="766"/>
      <c r="AG5" s="766"/>
      <c r="AH5" s="766"/>
      <c r="AI5" s="766"/>
      <c r="AJ5" s="766"/>
      <c r="AK5" s="766"/>
      <c r="AL5" s="766"/>
      <c r="AM5" s="766"/>
      <c r="AN5" s="766"/>
      <c r="AO5" s="766"/>
      <c r="AP5" s="766"/>
      <c r="AQ5" s="766"/>
      <c r="AR5" s="766"/>
      <c r="AS5" s="766"/>
      <c r="AT5" s="766"/>
      <c r="AU5" s="766"/>
      <c r="AV5" s="766"/>
      <c r="AW5" s="766"/>
      <c r="AX5" s="766"/>
      <c r="AY5" s="766"/>
      <c r="AZ5" s="766"/>
      <c r="BA5" s="766"/>
      <c r="BB5" s="766"/>
      <c r="BC5" s="766"/>
      <c r="BD5" s="766"/>
      <c r="BE5" s="766"/>
      <c r="BF5" s="766"/>
      <c r="BG5" s="766"/>
      <c r="BH5" s="766"/>
      <c r="BI5" s="766"/>
      <c r="BJ5" s="766"/>
      <c r="BK5" s="766"/>
      <c r="BL5" s="766"/>
      <c r="BM5" s="766"/>
      <c r="BN5" s="766"/>
      <c r="BO5" s="766"/>
      <c r="BP5" s="766"/>
      <c r="BQ5" s="766"/>
      <c r="BR5" s="766"/>
      <c r="BS5" s="766"/>
      <c r="BT5" s="766"/>
      <c r="BU5" s="766"/>
      <c r="BV5" s="766"/>
    </row>
    <row r="6" spans="1:74" ht="15" customHeight="1">
      <c r="B6" s="188" t="s">
        <v>15861</v>
      </c>
    </row>
    <row r="7" spans="1:74" ht="15" customHeight="1">
      <c r="A7" s="188" t="s">
        <v>8722</v>
      </c>
      <c r="B7" s="301" t="s">
        <v>15463</v>
      </c>
    </row>
    <row r="8" spans="1:74" ht="15" customHeight="1">
      <c r="A8" s="188" t="s">
        <v>3158</v>
      </c>
      <c r="B8" s="767" t="s">
        <v>15862</v>
      </c>
    </row>
    <row r="9" spans="1:74" ht="15" customHeight="1">
      <c r="A9" s="188" t="s">
        <v>8166</v>
      </c>
      <c r="B9" s="301" t="s">
        <v>15110</v>
      </c>
    </row>
    <row r="10" spans="1:74" ht="15" customHeight="1">
      <c r="A10" s="188" t="s">
        <v>15863</v>
      </c>
      <c r="B10" s="301" t="s">
        <v>15864</v>
      </c>
    </row>
    <row r="11" spans="1:74" ht="15" customHeight="1">
      <c r="A11" s="188" t="s">
        <v>15865</v>
      </c>
      <c r="B11" s="768" t="s">
        <v>15855</v>
      </c>
    </row>
    <row r="12" spans="1:74" ht="15" customHeight="1">
      <c r="A12" s="769" t="s">
        <v>15866</v>
      </c>
    </row>
    <row r="13" spans="1:74" ht="15" customHeight="1">
      <c r="A13" s="188" t="s">
        <v>15867</v>
      </c>
      <c r="B13" s="301" t="s">
        <v>15868</v>
      </c>
    </row>
    <row r="14" spans="1:74" ht="15" customHeight="1">
      <c r="A14" s="188" t="s">
        <v>15869</v>
      </c>
      <c r="B14" s="301" t="s">
        <v>11462</v>
      </c>
    </row>
    <row r="16" spans="1:74" ht="108" customHeight="1"/>
    <row r="17" ht="108" customHeight="1"/>
    <row r="18" ht="108" customHeight="1"/>
    <row r="19" ht="108" customHeight="1"/>
    <row r="20" ht="108" customHeight="1"/>
    <row r="21" ht="108" customHeight="1"/>
    <row r="22" ht="108" customHeight="1"/>
    <row r="23" ht="108" customHeight="1"/>
    <row r="24" ht="108" customHeight="1"/>
    <row r="25" ht="108" customHeight="1"/>
    <row r="26" ht="108" customHeight="1"/>
    <row r="27" ht="108" customHeight="1"/>
    <row r="28" ht="108" customHeight="1"/>
    <row r="29" ht="108" customHeight="1"/>
    <row r="30" ht="108" customHeight="1"/>
    <row r="31" ht="108" customHeight="1"/>
    <row r="32" ht="108" customHeight="1"/>
    <row r="33" ht="108" customHeight="1"/>
    <row r="34" ht="108" customHeight="1"/>
    <row r="35" ht="108" customHeight="1"/>
    <row r="36" ht="108" customHeight="1"/>
    <row r="37" ht="108" customHeight="1"/>
    <row r="38" ht="108" customHeight="1"/>
    <row r="39" ht="108" customHeight="1"/>
    <row r="40" ht="108" customHeight="1"/>
    <row r="41" ht="108" customHeight="1"/>
    <row r="42" ht="108" customHeight="1"/>
    <row r="43" ht="108" customHeight="1"/>
    <row r="44" ht="108" customHeight="1"/>
    <row r="45" ht="108" customHeight="1"/>
    <row r="46" ht="108" customHeight="1"/>
    <row r="47" ht="108" customHeight="1"/>
    <row r="48" ht="108" customHeight="1"/>
    <row r="49" ht="108" customHeight="1"/>
    <row r="50" ht="108" customHeight="1"/>
    <row r="51" ht="108" customHeight="1"/>
    <row r="52" ht="108" customHeight="1"/>
    <row r="53" ht="108" customHeight="1"/>
    <row r="54" ht="108" customHeight="1"/>
    <row r="55" ht="108" customHeight="1"/>
    <row r="56" ht="108" customHeight="1"/>
    <row r="57" ht="108" customHeight="1"/>
    <row r="58" ht="108" customHeight="1"/>
    <row r="59" ht="108" customHeight="1"/>
    <row r="60" ht="108" customHeight="1"/>
    <row r="61" ht="108" customHeight="1"/>
    <row r="62" ht="108" customHeight="1"/>
    <row r="63" ht="108" customHeight="1"/>
    <row r="64" ht="108" customHeight="1"/>
    <row r="65" ht="108" customHeight="1"/>
    <row r="66" ht="108" customHeight="1"/>
    <row r="67" ht="108" customHeight="1"/>
    <row r="68" ht="108" customHeight="1"/>
    <row r="69" ht="108" customHeight="1"/>
    <row r="70" ht="108" customHeight="1"/>
    <row r="71" ht="108" customHeight="1"/>
    <row r="72" ht="108" customHeight="1"/>
    <row r="73" ht="108" customHeight="1"/>
    <row r="74" ht="108" customHeight="1"/>
    <row r="75" ht="108" customHeight="1"/>
    <row r="76" ht="108" customHeight="1"/>
    <row r="77" ht="108" customHeight="1"/>
    <row r="78" ht="108" customHeight="1"/>
    <row r="79" ht="108" customHeight="1"/>
    <row r="80" ht="108" customHeight="1"/>
    <row r="81" ht="108" customHeight="1"/>
    <row r="82" ht="108" customHeight="1"/>
    <row r="83" ht="108" customHeight="1"/>
    <row r="84" ht="108" customHeight="1"/>
    <row r="85" ht="108" customHeight="1"/>
    <row r="86" ht="108" customHeight="1"/>
    <row r="87" ht="108" customHeight="1"/>
    <row r="88" ht="108" customHeight="1"/>
    <row r="89" ht="108" customHeight="1"/>
    <row r="90" ht="108" customHeight="1"/>
    <row r="91" ht="108" customHeight="1"/>
    <row r="92" ht="108" customHeight="1"/>
    <row r="93" ht="108" customHeight="1"/>
    <row r="94" ht="108" customHeight="1"/>
    <row r="95" ht="108" customHeight="1"/>
    <row r="96" ht="108" customHeight="1"/>
    <row r="97" ht="108" customHeight="1"/>
    <row r="98" ht="108" customHeight="1"/>
    <row r="99" ht="108" customHeight="1"/>
    <row r="100" ht="108" customHeight="1"/>
    <row r="101" ht="108" customHeight="1"/>
    <row r="102" ht="108" customHeight="1"/>
    <row r="103" ht="108" customHeight="1"/>
    <row r="104" ht="108" customHeight="1"/>
    <row r="105" ht="108" customHeight="1"/>
    <row r="106" ht="108" customHeight="1"/>
    <row r="107" ht="108" customHeight="1"/>
    <row r="108" ht="108" customHeight="1"/>
    <row r="109" ht="108" customHeight="1"/>
    <row r="110" ht="108" customHeight="1"/>
    <row r="111" ht="108" customHeight="1"/>
    <row r="112" ht="108" customHeight="1"/>
    <row r="113" ht="108" customHeight="1"/>
    <row r="114" ht="108" customHeight="1"/>
    <row r="115" ht="108" customHeight="1"/>
    <row r="116" ht="108" customHeight="1"/>
    <row r="117" ht="108" customHeight="1"/>
    <row r="118" ht="108" customHeight="1"/>
    <row r="119" ht="108" customHeight="1"/>
    <row r="120" ht="108" customHeight="1"/>
    <row r="121" ht="108" customHeight="1"/>
    <row r="122" ht="108" customHeight="1"/>
    <row r="123" ht="108" customHeight="1"/>
    <row r="124" ht="108" customHeight="1"/>
    <row r="125" ht="108" customHeight="1"/>
    <row r="126" ht="108" customHeight="1"/>
    <row r="127" ht="108" customHeight="1"/>
    <row r="128" ht="108" customHeight="1"/>
    <row r="129" ht="108" customHeight="1"/>
    <row r="130" ht="108" customHeight="1"/>
    <row r="131" ht="108" customHeight="1"/>
    <row r="132" ht="108" customHeight="1"/>
    <row r="133" ht="108" customHeight="1"/>
    <row r="134" ht="108" customHeight="1"/>
    <row r="135" ht="108" customHeight="1"/>
    <row r="136" ht="108" customHeight="1"/>
    <row r="137" ht="108" customHeight="1"/>
    <row r="138" ht="108" customHeight="1"/>
    <row r="139" ht="108" customHeight="1"/>
    <row r="140" ht="108" customHeight="1"/>
    <row r="141" ht="108" customHeight="1"/>
    <row r="142" ht="108" customHeight="1"/>
    <row r="143" ht="108" customHeight="1"/>
    <row r="144" ht="108" customHeight="1"/>
    <row r="145" ht="108" customHeight="1"/>
    <row r="146" ht="108" customHeight="1"/>
    <row r="147" ht="108" customHeight="1"/>
    <row r="148" ht="108" customHeight="1"/>
    <row r="149" ht="108" customHeight="1"/>
    <row r="150" ht="108" customHeight="1"/>
    <row r="151" ht="108" customHeight="1"/>
    <row r="152" ht="108" customHeight="1"/>
    <row r="153" ht="108" customHeight="1"/>
    <row r="154" ht="108" customHeight="1"/>
    <row r="155" ht="108" customHeight="1"/>
    <row r="156" ht="108" customHeight="1"/>
    <row r="157" ht="108" customHeight="1"/>
    <row r="158" ht="108" customHeight="1"/>
    <row r="159" ht="108" customHeight="1"/>
    <row r="160" ht="108" customHeight="1"/>
    <row r="161" ht="108" customHeight="1"/>
    <row r="162" ht="108" customHeight="1"/>
    <row r="163" ht="108" customHeight="1"/>
    <row r="164" ht="108" customHeight="1"/>
    <row r="165" ht="108" customHeight="1"/>
    <row r="166" ht="108" customHeight="1"/>
    <row r="167" ht="108" customHeight="1"/>
    <row r="168" ht="108" customHeight="1"/>
    <row r="169" ht="108" customHeight="1"/>
    <row r="170" ht="108" customHeight="1"/>
    <row r="171" ht="108" customHeight="1"/>
    <row r="172" ht="108" customHeight="1"/>
    <row r="173" ht="108" customHeight="1"/>
    <row r="174" ht="108" customHeight="1"/>
    <row r="175" ht="108" customHeight="1"/>
    <row r="176" ht="108" customHeight="1"/>
    <row r="177" ht="108" customHeight="1"/>
    <row r="178" ht="108" customHeight="1"/>
    <row r="179" ht="108" customHeight="1"/>
    <row r="180" ht="108" customHeight="1"/>
    <row r="181" ht="108" customHeight="1"/>
    <row r="182" ht="108" customHeight="1"/>
    <row r="183" ht="108" customHeight="1"/>
    <row r="184" ht="108" customHeight="1"/>
    <row r="185" ht="108" customHeight="1"/>
    <row r="186" ht="108" customHeight="1"/>
    <row r="187" ht="108" customHeight="1"/>
    <row r="188" ht="108" customHeight="1"/>
    <row r="189" ht="108" customHeight="1"/>
    <row r="190" ht="108" customHeight="1"/>
    <row r="191" ht="108" customHeight="1"/>
    <row r="192" ht="108" customHeight="1"/>
    <row r="193" ht="108" customHeight="1"/>
    <row r="194" ht="108" customHeight="1"/>
    <row r="195" ht="108" customHeight="1"/>
    <row r="196" ht="108" customHeight="1"/>
    <row r="197" ht="108" customHeight="1"/>
    <row r="198" ht="108" customHeight="1"/>
    <row r="199" ht="108" customHeight="1"/>
    <row r="200" ht="108" customHeight="1"/>
    <row r="201" ht="108" customHeight="1"/>
    <row r="202" ht="108" customHeight="1"/>
    <row r="203" ht="108" customHeight="1"/>
    <row r="204" ht="108" customHeight="1"/>
    <row r="205" ht="108" customHeight="1"/>
    <row r="206" ht="108" customHeight="1"/>
    <row r="207" ht="108" customHeight="1"/>
    <row r="208" ht="108" customHeight="1"/>
    <row r="209" ht="108" customHeight="1"/>
    <row r="210" ht="108" customHeight="1"/>
    <row r="211" ht="108" customHeight="1"/>
    <row r="212" ht="108" customHeight="1"/>
    <row r="213" ht="108" customHeight="1"/>
    <row r="214" ht="108" customHeight="1"/>
    <row r="215" ht="108" customHeight="1"/>
    <row r="216" ht="108" customHeight="1"/>
    <row r="217" ht="108" customHeight="1"/>
    <row r="218" ht="108" customHeight="1"/>
    <row r="219" ht="108" customHeight="1"/>
    <row r="220" ht="108" customHeight="1"/>
    <row r="221" ht="108" customHeight="1"/>
    <row r="222" ht="108" customHeight="1"/>
    <row r="223" ht="108" customHeight="1"/>
    <row r="224" ht="108" customHeight="1"/>
    <row r="225" ht="108" customHeight="1"/>
    <row r="226" ht="108" customHeight="1"/>
    <row r="227" ht="108" customHeight="1"/>
    <row r="228" ht="108" customHeight="1"/>
    <row r="229" ht="108" customHeight="1"/>
    <row r="230" ht="108" customHeight="1"/>
    <row r="231" ht="108" customHeight="1"/>
    <row r="232" ht="108" customHeight="1"/>
    <row r="233" ht="108" customHeight="1"/>
    <row r="234" ht="108" customHeight="1"/>
    <row r="235" ht="108" customHeight="1"/>
    <row r="236" ht="108" customHeight="1"/>
    <row r="237" ht="108" customHeight="1"/>
    <row r="238" ht="108" customHeight="1"/>
    <row r="239" ht="108" customHeight="1"/>
    <row r="240" ht="108" customHeight="1"/>
    <row r="241" ht="108" customHeight="1"/>
    <row r="242" ht="108" customHeight="1"/>
    <row r="243" ht="108" customHeight="1"/>
    <row r="244" ht="108" customHeight="1"/>
    <row r="245" ht="108" customHeight="1"/>
    <row r="246" ht="108" customHeight="1"/>
    <row r="247" ht="108" customHeight="1"/>
    <row r="248" ht="108" customHeight="1"/>
    <row r="249" ht="108" customHeight="1"/>
    <row r="250" ht="108" customHeight="1"/>
    <row r="251" ht="108" customHeight="1"/>
    <row r="252" ht="108" customHeight="1"/>
    <row r="253" ht="108" customHeight="1"/>
    <row r="254" ht="108" customHeight="1"/>
    <row r="255" ht="108" customHeight="1"/>
    <row r="256" ht="108" customHeight="1"/>
    <row r="257" ht="108" customHeight="1"/>
    <row r="258" ht="108" customHeight="1"/>
    <row r="259" ht="108" customHeight="1"/>
    <row r="260" ht="108" customHeight="1"/>
    <row r="261" ht="108" customHeight="1"/>
    <row r="262" ht="108" customHeight="1"/>
    <row r="263" ht="108" customHeight="1"/>
    <row r="264" ht="108" customHeight="1"/>
    <row r="265" ht="108" customHeight="1"/>
    <row r="266" ht="108" customHeight="1"/>
    <row r="267" ht="108" customHeight="1"/>
    <row r="268" ht="108" customHeight="1"/>
    <row r="269" ht="108" customHeight="1"/>
    <row r="270" ht="108" customHeight="1"/>
    <row r="271" ht="108" customHeight="1"/>
    <row r="272" ht="108" customHeight="1"/>
    <row r="273" ht="108" customHeight="1"/>
    <row r="274" ht="108" customHeight="1"/>
    <row r="275" ht="108" customHeight="1"/>
    <row r="276" ht="108" customHeight="1"/>
    <row r="277" ht="108" customHeight="1"/>
    <row r="278" ht="108" customHeight="1"/>
    <row r="279" ht="108" customHeight="1"/>
    <row r="280" ht="108" customHeight="1"/>
    <row r="281" ht="108" customHeight="1"/>
    <row r="282" ht="108" customHeight="1"/>
    <row r="283" ht="108" customHeight="1"/>
    <row r="284" ht="108" customHeight="1"/>
    <row r="285" ht="108" customHeight="1"/>
    <row r="286" ht="108" customHeight="1"/>
    <row r="287" ht="108" customHeight="1"/>
    <row r="288" ht="108" customHeight="1"/>
    <row r="289" ht="108" customHeight="1"/>
    <row r="290" ht="108" customHeight="1"/>
    <row r="291" ht="108" customHeight="1"/>
    <row r="292" ht="108" customHeight="1"/>
    <row r="293" ht="108" customHeight="1"/>
    <row r="294" ht="108" customHeight="1"/>
    <row r="295" ht="108" customHeight="1"/>
    <row r="296" ht="108" customHeight="1"/>
    <row r="297" ht="108" customHeight="1"/>
    <row r="298" ht="108" customHeight="1"/>
    <row r="299" ht="108" customHeight="1"/>
    <row r="300" ht="108" customHeight="1"/>
    <row r="301" ht="108" customHeight="1"/>
    <row r="302" ht="108" customHeight="1"/>
    <row r="303" ht="108" customHeight="1"/>
    <row r="304" ht="108" customHeight="1"/>
    <row r="305" ht="108" customHeight="1"/>
    <row r="306" ht="108" customHeight="1"/>
    <row r="307" ht="108" customHeight="1"/>
    <row r="308" ht="108" customHeight="1"/>
    <row r="309" ht="108" customHeight="1"/>
    <row r="310" ht="108" customHeight="1"/>
    <row r="311" ht="108" customHeight="1"/>
    <row r="312" ht="108" customHeight="1"/>
    <row r="313" ht="108" customHeight="1"/>
    <row r="314" ht="108" customHeight="1"/>
    <row r="315" ht="108" customHeight="1"/>
    <row r="316" ht="108" customHeight="1"/>
    <row r="317" ht="108" customHeight="1"/>
    <row r="318" ht="108" customHeight="1"/>
    <row r="319" ht="108" customHeight="1"/>
    <row r="320" ht="108" customHeight="1"/>
    <row r="321" ht="108" customHeight="1"/>
    <row r="322" ht="108" customHeight="1"/>
    <row r="323" ht="108" customHeight="1"/>
    <row r="324" ht="108" customHeight="1"/>
    <row r="325" ht="108" customHeight="1"/>
    <row r="326" ht="108" customHeight="1"/>
    <row r="327" ht="108" customHeight="1"/>
    <row r="328" ht="108" customHeight="1"/>
    <row r="329" ht="108" customHeight="1"/>
    <row r="330" ht="108" customHeight="1"/>
    <row r="331" ht="108" customHeight="1"/>
    <row r="332" ht="108" customHeight="1"/>
    <row r="333" ht="108" customHeight="1"/>
    <row r="334" ht="108" customHeight="1"/>
    <row r="335" ht="108" customHeight="1"/>
    <row r="336" ht="108" customHeight="1"/>
    <row r="337" ht="108" customHeight="1"/>
    <row r="338" ht="108" customHeight="1"/>
    <row r="339" ht="108" customHeight="1"/>
    <row r="340" ht="108" customHeight="1"/>
    <row r="341" ht="108" customHeight="1"/>
    <row r="342" ht="108" customHeight="1"/>
    <row r="343" ht="108" customHeight="1"/>
    <row r="344" ht="108" customHeight="1"/>
    <row r="345" ht="108" customHeight="1"/>
    <row r="346" ht="108" customHeight="1"/>
    <row r="347" ht="108" customHeight="1"/>
    <row r="348" ht="108" customHeight="1"/>
    <row r="349" ht="108" customHeight="1"/>
    <row r="350" ht="108" customHeight="1"/>
    <row r="351" ht="108" customHeight="1"/>
    <row r="352" ht="108" customHeight="1"/>
    <row r="353" ht="108" customHeight="1"/>
    <row r="354" ht="108" customHeight="1"/>
    <row r="355" ht="108" customHeight="1"/>
    <row r="356" ht="108" customHeight="1"/>
    <row r="357" ht="108" customHeight="1"/>
    <row r="358" ht="108" customHeight="1"/>
    <row r="359" ht="108" customHeight="1"/>
    <row r="360" ht="108" customHeight="1"/>
    <row r="361" ht="108" customHeight="1"/>
    <row r="362" ht="108" customHeight="1"/>
    <row r="363" ht="108" customHeight="1"/>
    <row r="364" ht="108" customHeight="1"/>
    <row r="365" ht="108" customHeight="1"/>
    <row r="366" ht="108" customHeight="1"/>
    <row r="367" ht="108" customHeight="1"/>
    <row r="368" ht="108" customHeight="1"/>
    <row r="369" ht="108" customHeight="1"/>
    <row r="370" ht="108" customHeight="1"/>
    <row r="371" ht="108" customHeight="1"/>
    <row r="372" ht="108" customHeight="1"/>
    <row r="373" ht="108" customHeight="1"/>
    <row r="374" ht="108" customHeight="1"/>
    <row r="375" ht="108" customHeight="1"/>
    <row r="376" ht="108" customHeight="1"/>
    <row r="377" ht="108" customHeight="1"/>
    <row r="378" ht="108" customHeight="1"/>
    <row r="379" ht="108" customHeight="1"/>
    <row r="380" ht="108" customHeight="1"/>
    <row r="381" ht="108" customHeight="1"/>
    <row r="382" ht="108" customHeight="1"/>
    <row r="383" ht="108" customHeight="1"/>
    <row r="384" ht="108" customHeight="1"/>
    <row r="385" ht="108" customHeight="1"/>
    <row r="386" ht="108" customHeight="1"/>
    <row r="387" ht="108" customHeight="1"/>
    <row r="388" ht="108" customHeight="1"/>
    <row r="389" ht="108" customHeight="1"/>
    <row r="390" ht="108" customHeight="1"/>
    <row r="391" ht="108" customHeight="1"/>
    <row r="392" ht="108" customHeight="1"/>
    <row r="393" ht="108" customHeight="1"/>
    <row r="394" ht="108" customHeight="1"/>
    <row r="395" ht="108" customHeight="1"/>
    <row r="396" ht="108" customHeight="1"/>
    <row r="397" ht="108" customHeight="1"/>
    <row r="398" ht="108" customHeight="1"/>
    <row r="399" ht="108" customHeight="1"/>
    <row r="400" ht="108" customHeight="1"/>
    <row r="401" ht="108" customHeight="1"/>
    <row r="402" ht="108" customHeight="1"/>
    <row r="403" ht="108" customHeight="1"/>
    <row r="404" ht="108" customHeight="1"/>
    <row r="405" ht="108" customHeight="1"/>
    <row r="406" ht="108" customHeight="1"/>
    <row r="407" ht="108" customHeight="1"/>
    <row r="408" ht="108" customHeight="1"/>
    <row r="409" ht="108" customHeight="1"/>
    <row r="410" ht="108" customHeight="1"/>
    <row r="411" ht="108" customHeight="1"/>
    <row r="412" ht="108" customHeight="1"/>
    <row r="413" ht="108" customHeight="1"/>
    <row r="414" ht="108" customHeight="1"/>
    <row r="415" ht="108" customHeight="1"/>
    <row r="416" ht="108" customHeight="1"/>
    <row r="417" ht="108" customHeight="1"/>
    <row r="418" ht="108" customHeight="1"/>
    <row r="419" ht="108" customHeight="1"/>
    <row r="420" ht="108" customHeight="1"/>
    <row r="421" ht="108" customHeight="1"/>
    <row r="422" ht="108" customHeight="1"/>
    <row r="423" ht="108" customHeight="1"/>
    <row r="424" ht="108" customHeight="1"/>
    <row r="425" ht="108" customHeight="1"/>
    <row r="426" ht="108" customHeight="1"/>
    <row r="427" ht="108" customHeight="1"/>
    <row r="428" ht="108" customHeight="1"/>
    <row r="429" ht="108" customHeight="1"/>
    <row r="430" ht="108" customHeight="1"/>
    <row r="431" ht="108" customHeight="1"/>
    <row r="432" ht="108" customHeight="1"/>
    <row r="433" ht="108" customHeight="1"/>
    <row r="434" ht="108" customHeight="1"/>
    <row r="435" ht="108" customHeight="1"/>
    <row r="436" ht="108" customHeight="1"/>
    <row r="437" ht="108" customHeight="1"/>
    <row r="438" ht="108" customHeight="1"/>
    <row r="439" ht="108" customHeight="1"/>
    <row r="440" ht="108" customHeight="1"/>
    <row r="441" ht="108" customHeight="1"/>
    <row r="442" ht="108" customHeight="1"/>
    <row r="443" ht="108" customHeight="1"/>
    <row r="444" ht="108" customHeight="1"/>
    <row r="445" ht="108" customHeight="1"/>
    <row r="446" ht="108" customHeight="1"/>
    <row r="447" ht="108" customHeight="1"/>
    <row r="448" ht="108" customHeight="1"/>
    <row r="449" ht="108" customHeight="1"/>
    <row r="450" ht="108" customHeight="1"/>
    <row r="451" ht="108" customHeight="1"/>
    <row r="452" ht="108" customHeight="1"/>
    <row r="453" ht="108" customHeight="1"/>
    <row r="454" ht="108" customHeight="1"/>
    <row r="455" ht="108" customHeight="1"/>
    <row r="456" ht="108" customHeight="1"/>
    <row r="457" ht="108" customHeight="1"/>
    <row r="458" ht="108" customHeight="1"/>
    <row r="459" ht="108" customHeight="1"/>
    <row r="460" ht="108" customHeight="1"/>
    <row r="461" ht="108" customHeight="1"/>
    <row r="462" ht="108" customHeight="1"/>
    <row r="463" ht="108" customHeight="1"/>
    <row r="464" ht="108" customHeight="1"/>
    <row r="465" ht="108" customHeight="1"/>
    <row r="466" ht="108" customHeight="1"/>
    <row r="467" ht="108" customHeight="1"/>
    <row r="468" ht="108" customHeight="1"/>
    <row r="469" ht="108" customHeight="1"/>
    <row r="470" ht="108" customHeight="1"/>
    <row r="471" ht="108" customHeight="1"/>
    <row r="472" ht="108" customHeight="1"/>
    <row r="473" ht="108" customHeight="1"/>
    <row r="474" ht="108" customHeight="1"/>
    <row r="475" ht="108" customHeight="1"/>
    <row r="476" ht="108" customHeight="1"/>
    <row r="477" ht="108" customHeight="1"/>
    <row r="478" ht="108" customHeight="1"/>
    <row r="479" ht="108" customHeight="1"/>
    <row r="480" ht="108" customHeight="1"/>
    <row r="481" ht="108" customHeight="1"/>
    <row r="482" ht="108" customHeight="1"/>
    <row r="483" ht="108" customHeight="1"/>
    <row r="484" ht="108" customHeight="1"/>
    <row r="485" ht="108" customHeight="1"/>
    <row r="486" ht="108" customHeight="1"/>
    <row r="487" ht="108" customHeight="1"/>
    <row r="488" ht="108" customHeight="1"/>
    <row r="489" ht="108" customHeight="1"/>
    <row r="490" ht="108" customHeight="1"/>
    <row r="491" ht="108" customHeight="1"/>
    <row r="492" ht="108" customHeight="1"/>
    <row r="493" ht="108" customHeight="1"/>
    <row r="494" ht="108" customHeight="1"/>
    <row r="495" ht="108" customHeight="1"/>
    <row r="496" ht="108" customHeight="1"/>
    <row r="497" ht="108" customHeight="1"/>
    <row r="498" ht="108" customHeight="1"/>
    <row r="499" ht="108" customHeight="1"/>
    <row r="500" ht="108" customHeight="1"/>
    <row r="501" ht="108" customHeight="1"/>
    <row r="502" ht="108" customHeight="1"/>
    <row r="503" ht="108" customHeight="1"/>
    <row r="504" ht="108" customHeight="1"/>
    <row r="505" ht="108" customHeight="1"/>
    <row r="506" ht="108" customHeight="1"/>
    <row r="507" ht="108" customHeight="1"/>
    <row r="508" ht="108" customHeight="1"/>
    <row r="509" ht="108" customHeight="1"/>
    <row r="510" ht="108" customHeight="1"/>
    <row r="511" ht="108" customHeight="1"/>
    <row r="512" ht="108" customHeight="1"/>
    <row r="513" ht="108" customHeight="1"/>
    <row r="514" ht="108" customHeight="1"/>
    <row r="515" ht="108" customHeight="1"/>
    <row r="516" ht="108" customHeight="1"/>
    <row r="517" ht="108" customHeight="1"/>
    <row r="518" ht="108" customHeight="1"/>
    <row r="519" ht="108" customHeight="1"/>
    <row r="520" ht="108" customHeight="1"/>
    <row r="521" ht="108" customHeight="1"/>
    <row r="522" ht="108" customHeight="1"/>
    <row r="523" ht="108" customHeight="1"/>
    <row r="524" ht="108" customHeight="1"/>
    <row r="525" ht="108" customHeight="1"/>
    <row r="526" ht="108" customHeight="1"/>
    <row r="527" ht="108" customHeight="1"/>
    <row r="528" ht="108" customHeight="1"/>
    <row r="529" ht="108" customHeight="1"/>
    <row r="530" ht="108" customHeight="1"/>
    <row r="531" ht="108" customHeight="1"/>
    <row r="532" ht="108" customHeight="1"/>
    <row r="533" ht="108" customHeight="1"/>
    <row r="534" ht="108" customHeight="1"/>
    <row r="535" ht="108" customHeight="1"/>
    <row r="536" ht="108" customHeight="1"/>
    <row r="537" ht="108" customHeight="1"/>
    <row r="538" ht="108" customHeight="1"/>
    <row r="539" ht="108" customHeight="1"/>
    <row r="540" ht="108" customHeight="1"/>
    <row r="541" ht="108" customHeight="1"/>
    <row r="542" ht="108" customHeight="1"/>
    <row r="543" ht="108" customHeight="1"/>
    <row r="544" ht="108" customHeight="1"/>
    <row r="545" ht="108" customHeight="1"/>
    <row r="546" ht="108" customHeight="1"/>
    <row r="547" ht="108" customHeight="1"/>
    <row r="548" ht="108" customHeight="1"/>
    <row r="549" ht="108" customHeight="1"/>
    <row r="550" ht="108" customHeight="1"/>
    <row r="551" ht="108" customHeight="1"/>
    <row r="552" ht="108" customHeight="1"/>
    <row r="553" ht="108" customHeight="1"/>
    <row r="554" ht="108" customHeight="1"/>
    <row r="555" ht="108" customHeight="1"/>
    <row r="556" ht="108" customHeight="1"/>
    <row r="557" ht="108" customHeight="1"/>
    <row r="558" ht="108" customHeight="1"/>
    <row r="559" ht="108" customHeight="1"/>
    <row r="560" ht="108" customHeight="1"/>
    <row r="561" ht="108" customHeight="1"/>
    <row r="562" ht="108" customHeight="1"/>
    <row r="563" ht="108" customHeight="1"/>
    <row r="564" ht="108" customHeight="1"/>
    <row r="565" ht="108" customHeight="1"/>
    <row r="566" ht="108" customHeight="1"/>
    <row r="567" ht="108" customHeight="1"/>
    <row r="568" ht="108" customHeight="1"/>
    <row r="569" ht="108" customHeight="1"/>
    <row r="570" ht="108" customHeight="1"/>
    <row r="571" ht="108" customHeight="1"/>
    <row r="572" ht="108" customHeight="1"/>
    <row r="573" ht="108" customHeight="1"/>
    <row r="574" ht="108" customHeight="1"/>
    <row r="575" ht="108" customHeight="1"/>
    <row r="576" ht="108" customHeight="1"/>
    <row r="577" ht="108" customHeight="1"/>
    <row r="578" ht="108" customHeight="1"/>
    <row r="579" ht="108" customHeight="1"/>
    <row r="580" ht="108" customHeight="1"/>
    <row r="581" ht="108" customHeight="1"/>
    <row r="582" ht="108" customHeight="1"/>
    <row r="583" ht="108" customHeight="1"/>
    <row r="584" ht="108" customHeight="1"/>
    <row r="585" ht="108" customHeight="1"/>
    <row r="586" ht="108" customHeight="1"/>
    <row r="587" ht="108" customHeight="1"/>
    <row r="588" ht="108" customHeight="1"/>
    <row r="589" ht="108" customHeight="1"/>
    <row r="590" ht="108" customHeight="1"/>
    <row r="591" ht="108" customHeight="1"/>
    <row r="592" ht="108" customHeight="1"/>
    <row r="593" ht="108" customHeight="1"/>
    <row r="594" ht="108" customHeight="1"/>
    <row r="595" ht="108" customHeight="1"/>
    <row r="596" ht="108" customHeight="1"/>
    <row r="597" ht="108" customHeight="1"/>
    <row r="598" ht="108" customHeight="1"/>
    <row r="599" ht="108" customHeight="1"/>
    <row r="600" ht="108" customHeight="1"/>
    <row r="601" ht="108" customHeight="1"/>
    <row r="602" ht="108" customHeight="1"/>
    <row r="603" ht="108" customHeight="1"/>
    <row r="604" ht="108" customHeight="1"/>
    <row r="605" ht="108" customHeight="1"/>
    <row r="606" ht="108" customHeight="1"/>
    <row r="607" ht="108" customHeight="1"/>
    <row r="608" ht="108" customHeight="1"/>
    <row r="609" ht="108" customHeight="1"/>
    <row r="610" ht="108" customHeight="1"/>
    <row r="611" ht="108" customHeight="1"/>
    <row r="612" ht="108" customHeight="1"/>
    <row r="613" ht="108" customHeight="1"/>
    <row r="614" ht="108" customHeight="1"/>
    <row r="615" ht="108" customHeight="1"/>
    <row r="616" ht="108" customHeight="1"/>
    <row r="617" ht="108" customHeight="1"/>
    <row r="618" ht="108" customHeight="1"/>
    <row r="619" ht="108" customHeight="1"/>
    <row r="620" ht="108" customHeight="1"/>
    <row r="621" ht="108" customHeight="1"/>
    <row r="622" ht="108" customHeight="1"/>
    <row r="623" ht="108" customHeight="1"/>
    <row r="624" ht="108" customHeight="1"/>
    <row r="625" ht="108" customHeight="1"/>
    <row r="626" ht="108" customHeight="1"/>
    <row r="627" ht="108" customHeight="1"/>
    <row r="628" ht="108" customHeight="1"/>
    <row r="629" ht="108" customHeight="1"/>
    <row r="630" ht="108" customHeight="1"/>
    <row r="631" ht="108" customHeight="1"/>
    <row r="632" ht="108" customHeight="1"/>
    <row r="633" ht="108" customHeight="1"/>
    <row r="634" ht="108" customHeight="1"/>
    <row r="635" ht="108" customHeight="1"/>
    <row r="636" ht="108" customHeight="1"/>
    <row r="637" ht="108" customHeight="1"/>
    <row r="638" ht="108" customHeight="1"/>
    <row r="639" ht="108" customHeight="1"/>
    <row r="640" ht="108" customHeight="1"/>
    <row r="641" ht="108" customHeight="1"/>
    <row r="642" ht="108" customHeight="1"/>
    <row r="643" ht="108" customHeight="1"/>
    <row r="644" ht="108" customHeight="1"/>
    <row r="645" ht="108" customHeight="1"/>
    <row r="646" ht="108" customHeight="1"/>
    <row r="647" ht="108" customHeight="1"/>
    <row r="648" ht="108" customHeight="1"/>
    <row r="649" ht="108" customHeight="1"/>
    <row r="650" ht="108" customHeight="1"/>
    <row r="651" ht="108" customHeight="1"/>
    <row r="652" ht="108" customHeight="1"/>
    <row r="653" ht="108" customHeight="1"/>
    <row r="654" ht="108" customHeight="1"/>
    <row r="655" ht="108" customHeight="1"/>
    <row r="656" ht="108" customHeight="1"/>
    <row r="657" ht="108" customHeight="1"/>
    <row r="658" ht="108" customHeight="1"/>
    <row r="659" ht="108" customHeight="1"/>
    <row r="660" ht="108" customHeight="1"/>
    <row r="661" ht="108" customHeight="1"/>
    <row r="662" ht="108" customHeight="1"/>
    <row r="663" ht="108" customHeight="1"/>
    <row r="664" ht="108" customHeight="1"/>
    <row r="665" ht="108" customHeight="1"/>
    <row r="666" ht="108" customHeight="1"/>
    <row r="667" ht="108" customHeight="1"/>
    <row r="668" ht="108" customHeight="1"/>
    <row r="669" ht="108" customHeight="1"/>
    <row r="670" ht="108" customHeight="1"/>
    <row r="671" ht="108" customHeight="1"/>
    <row r="672" ht="108" customHeight="1"/>
    <row r="673" ht="108" customHeight="1"/>
    <row r="674" ht="108" customHeight="1"/>
    <row r="675" ht="108" customHeight="1"/>
    <row r="676" ht="108" customHeight="1"/>
    <row r="677" ht="108" customHeight="1"/>
    <row r="678" ht="108" customHeight="1"/>
    <row r="679" ht="108" customHeight="1"/>
    <row r="680" ht="108" customHeight="1"/>
    <row r="681" ht="108" customHeight="1"/>
    <row r="682" ht="108" customHeight="1"/>
    <row r="683" ht="108" customHeight="1"/>
    <row r="684" ht="108" customHeight="1"/>
    <row r="685" ht="108" customHeight="1"/>
    <row r="686" ht="108" customHeight="1"/>
    <row r="687" ht="108" customHeight="1"/>
    <row r="688" ht="108" customHeight="1"/>
    <row r="689" ht="108" customHeight="1"/>
    <row r="690" ht="108" customHeight="1"/>
    <row r="691" ht="108" customHeight="1"/>
    <row r="692" ht="108" customHeight="1"/>
    <row r="693" ht="108" customHeight="1"/>
    <row r="694" ht="108" customHeight="1"/>
    <row r="695" ht="108" customHeight="1"/>
    <row r="696" ht="108" customHeight="1"/>
    <row r="697" ht="108" customHeight="1"/>
    <row r="698" ht="108" customHeight="1"/>
    <row r="699" ht="108" customHeight="1"/>
    <row r="700" ht="108" customHeight="1"/>
    <row r="701" ht="108" customHeight="1"/>
    <row r="702" ht="108" customHeight="1"/>
    <row r="703" ht="108" customHeight="1"/>
    <row r="704" ht="108" customHeight="1"/>
    <row r="705" ht="108" customHeight="1"/>
    <row r="706" ht="108" customHeight="1"/>
    <row r="707" ht="108" customHeight="1"/>
    <row r="708" ht="108" customHeight="1"/>
    <row r="709" ht="108" customHeight="1"/>
    <row r="710" ht="108" customHeight="1"/>
    <row r="711" ht="108" customHeight="1"/>
    <row r="712" ht="108" customHeight="1"/>
    <row r="713" ht="108" customHeight="1"/>
    <row r="714" ht="108" customHeight="1"/>
    <row r="715" ht="108" customHeight="1"/>
    <row r="716" ht="108" customHeight="1"/>
    <row r="717" ht="108" customHeight="1"/>
    <row r="718" ht="108" customHeight="1"/>
    <row r="719" ht="108" customHeight="1"/>
    <row r="720" ht="108" customHeight="1"/>
    <row r="721" ht="108" customHeight="1"/>
    <row r="722" ht="108" customHeight="1"/>
    <row r="723" ht="108" customHeight="1"/>
    <row r="724" ht="108" customHeight="1"/>
    <row r="725" ht="108" customHeight="1"/>
    <row r="726" ht="108" customHeight="1"/>
    <row r="727" ht="108" customHeight="1"/>
    <row r="728" ht="108" customHeight="1"/>
    <row r="729" ht="108" customHeight="1"/>
    <row r="730" ht="108" customHeight="1"/>
    <row r="731" ht="108" customHeight="1"/>
    <row r="732" ht="108" customHeight="1"/>
    <row r="733" ht="108" customHeight="1"/>
    <row r="734" ht="108" customHeight="1"/>
    <row r="735" ht="108" customHeight="1"/>
    <row r="736" ht="108" customHeight="1"/>
    <row r="737" ht="108" customHeight="1"/>
    <row r="738" ht="108" customHeight="1"/>
    <row r="739" ht="108" customHeight="1"/>
    <row r="740" ht="108" customHeight="1"/>
    <row r="741" ht="108" customHeight="1"/>
    <row r="742" ht="108" customHeight="1"/>
    <row r="743" ht="108" customHeight="1"/>
    <row r="744" ht="108" customHeight="1"/>
    <row r="745" ht="108" customHeight="1"/>
    <row r="746" ht="108" customHeight="1"/>
    <row r="747" ht="108" customHeight="1"/>
    <row r="748" ht="108" customHeight="1"/>
    <row r="749" ht="108" customHeight="1"/>
    <row r="750" ht="108" customHeight="1"/>
    <row r="751" ht="108" customHeight="1"/>
    <row r="752" ht="108" customHeight="1"/>
    <row r="753" ht="108" customHeight="1"/>
    <row r="754" ht="108" customHeight="1"/>
    <row r="755" ht="108" customHeight="1"/>
    <row r="756" ht="108" customHeight="1"/>
    <row r="757" ht="108" customHeight="1"/>
    <row r="758" ht="108" customHeight="1"/>
    <row r="759" ht="108" customHeight="1"/>
    <row r="760" ht="108" customHeight="1"/>
    <row r="761" ht="108" customHeight="1"/>
    <row r="762" ht="108" customHeight="1"/>
    <row r="763" ht="108" customHeight="1"/>
    <row r="764" ht="108" customHeight="1"/>
    <row r="765" ht="108" customHeight="1"/>
    <row r="766" ht="108" customHeight="1"/>
    <row r="767" ht="108" customHeight="1"/>
    <row r="768" ht="108" customHeight="1"/>
    <row r="769" ht="108" customHeight="1"/>
    <row r="770" ht="108" customHeight="1"/>
    <row r="771" ht="108" customHeight="1"/>
    <row r="772" ht="108" customHeight="1"/>
    <row r="773" ht="108" customHeight="1"/>
    <row r="774" ht="108" customHeight="1"/>
    <row r="775" ht="108" customHeight="1"/>
    <row r="776" ht="108" customHeight="1"/>
    <row r="777" ht="108" customHeight="1"/>
    <row r="778" ht="108" customHeight="1"/>
    <row r="779" ht="108" customHeight="1"/>
    <row r="780" ht="108" customHeight="1"/>
    <row r="781" ht="108" customHeight="1"/>
    <row r="782" ht="108" customHeight="1"/>
    <row r="783" ht="108" customHeight="1"/>
    <row r="784" ht="108" customHeight="1"/>
    <row r="785" ht="108" customHeight="1"/>
    <row r="786" ht="108" customHeight="1"/>
    <row r="787" ht="108" customHeight="1"/>
    <row r="788" ht="108" customHeight="1"/>
    <row r="789" ht="108" customHeight="1"/>
    <row r="790" ht="108" customHeight="1"/>
    <row r="791" ht="108" customHeight="1"/>
    <row r="792" ht="108" customHeight="1"/>
    <row r="793" ht="108" customHeight="1"/>
    <row r="794" ht="108" customHeight="1"/>
    <row r="795" ht="108" customHeight="1"/>
    <row r="796" ht="108" customHeight="1"/>
    <row r="797" ht="108" customHeight="1"/>
    <row r="798" ht="108" customHeight="1"/>
    <row r="799" ht="108" customHeight="1"/>
    <row r="800" ht="108" customHeight="1"/>
    <row r="801" ht="108" customHeight="1"/>
    <row r="802" ht="108" customHeight="1"/>
    <row r="803" ht="108" customHeight="1"/>
    <row r="804" ht="108" customHeight="1"/>
    <row r="805" ht="108" customHeight="1"/>
    <row r="806" ht="108" customHeight="1"/>
    <row r="807" ht="108" customHeight="1"/>
    <row r="808" ht="108" customHeight="1"/>
    <row r="809" ht="108" customHeight="1"/>
    <row r="810" ht="108" customHeight="1"/>
    <row r="811" ht="108" customHeight="1"/>
    <row r="812" ht="108" customHeight="1"/>
    <row r="813" ht="108" customHeight="1"/>
    <row r="814" ht="108" customHeight="1"/>
    <row r="815" ht="108" customHeight="1"/>
    <row r="816" ht="108" customHeight="1"/>
    <row r="817" ht="108" customHeight="1"/>
    <row r="818" ht="108" customHeight="1"/>
    <row r="819" ht="108" customHeight="1"/>
    <row r="820" ht="108" customHeight="1"/>
    <row r="821" ht="108" customHeight="1"/>
    <row r="822" ht="108" customHeight="1"/>
    <row r="823" ht="108" customHeight="1"/>
    <row r="824" ht="108" customHeight="1"/>
    <row r="825" ht="108" customHeight="1"/>
    <row r="826" ht="108" customHeight="1"/>
    <row r="827" ht="108" customHeight="1"/>
    <row r="828" ht="108" customHeight="1"/>
    <row r="829" ht="108" customHeight="1"/>
    <row r="830" ht="108" customHeight="1"/>
    <row r="831" ht="108" customHeight="1"/>
    <row r="832" ht="108" customHeight="1"/>
    <row r="833" ht="108" customHeight="1"/>
    <row r="834" ht="108" customHeight="1"/>
    <row r="835" ht="108" customHeight="1"/>
    <row r="836" ht="108" customHeight="1"/>
    <row r="837" ht="108" customHeight="1"/>
    <row r="838" ht="108" customHeight="1"/>
    <row r="839" ht="108" customHeight="1"/>
    <row r="840" ht="108" customHeight="1"/>
    <row r="841" ht="108" customHeight="1"/>
    <row r="842" ht="108" customHeight="1"/>
    <row r="843" ht="108" customHeight="1"/>
    <row r="844" ht="108" customHeight="1"/>
    <row r="845" ht="108" customHeight="1"/>
    <row r="846" ht="108" customHeight="1"/>
    <row r="847" ht="108" customHeight="1"/>
    <row r="848" ht="108" customHeight="1"/>
    <row r="849" ht="108" customHeight="1"/>
    <row r="850" ht="108" customHeight="1"/>
    <row r="851" ht="108" customHeight="1"/>
    <row r="852" ht="108" customHeight="1"/>
    <row r="853" ht="108" customHeight="1"/>
    <row r="854" ht="108" customHeight="1"/>
    <row r="855" ht="108" customHeight="1"/>
    <row r="856" ht="108" customHeight="1"/>
    <row r="857" ht="108" customHeight="1"/>
    <row r="858" ht="108" customHeight="1"/>
    <row r="859" ht="108" customHeight="1"/>
    <row r="860" ht="108" customHeight="1"/>
    <row r="861" ht="108" customHeight="1"/>
    <row r="862" ht="108" customHeight="1"/>
    <row r="863" ht="108" customHeight="1"/>
    <row r="864" ht="108" customHeight="1"/>
    <row r="865" ht="108" customHeight="1"/>
    <row r="866" ht="108" customHeight="1"/>
    <row r="867" ht="108" customHeight="1"/>
    <row r="868" ht="108" customHeight="1"/>
    <row r="869" ht="108" customHeight="1"/>
    <row r="870" ht="108" customHeight="1"/>
    <row r="871" ht="108" customHeight="1"/>
    <row r="872" ht="108" customHeight="1"/>
    <row r="873" ht="108" customHeight="1"/>
    <row r="874" ht="108" customHeight="1"/>
    <row r="875" ht="108" customHeight="1"/>
    <row r="876" ht="108" customHeight="1"/>
    <row r="877" ht="108" customHeight="1"/>
    <row r="878" ht="108" customHeight="1"/>
    <row r="879" ht="108" customHeight="1"/>
    <row r="880" ht="108" customHeight="1"/>
    <row r="881" ht="108" customHeight="1"/>
    <row r="882" ht="108" customHeight="1"/>
    <row r="883" ht="108" customHeight="1"/>
    <row r="884" ht="108" customHeight="1"/>
    <row r="885" ht="108" customHeight="1"/>
    <row r="886" ht="108" customHeight="1"/>
    <row r="887" ht="108" customHeight="1"/>
    <row r="888" ht="108" customHeight="1"/>
    <row r="889" ht="108" customHeight="1"/>
    <row r="890" ht="108" customHeight="1"/>
    <row r="891" ht="108" customHeight="1"/>
    <row r="892" ht="108" customHeight="1"/>
    <row r="893" ht="108" customHeight="1"/>
    <row r="894" ht="108" customHeight="1"/>
    <row r="895" ht="108" customHeight="1"/>
    <row r="896" ht="108" customHeight="1"/>
    <row r="897" ht="108" customHeight="1"/>
    <row r="898" ht="108" customHeight="1"/>
    <row r="899" ht="108" customHeight="1"/>
    <row r="900" ht="108" customHeight="1"/>
    <row r="901" ht="108" customHeight="1"/>
    <row r="902" ht="108" customHeight="1"/>
    <row r="903" ht="108" customHeight="1"/>
    <row r="904" ht="108" customHeight="1"/>
    <row r="905" ht="108" customHeight="1"/>
    <row r="906" ht="108" customHeight="1"/>
    <row r="907" ht="108" customHeight="1"/>
    <row r="908" ht="108" customHeight="1"/>
    <row r="909" ht="108" customHeight="1"/>
    <row r="910" ht="108" customHeight="1"/>
    <row r="911" ht="108" customHeight="1"/>
    <row r="912" ht="108" customHeight="1"/>
    <row r="913" ht="108" customHeight="1"/>
    <row r="914" ht="108" customHeight="1"/>
    <row r="915" ht="108" customHeight="1"/>
    <row r="916" ht="108" customHeight="1"/>
    <row r="917" ht="108" customHeight="1"/>
  </sheetData>
  <hyperlinks>
    <hyperlink ref="B3" r:id="rId1" xr:uid="{00000000-0004-0000-0A00-000000000000}"/>
    <hyperlink ref="C3" r:id="rId2" xr:uid="{00000000-0004-0000-0A00-000001000000}"/>
    <hyperlink ref="B5" r:id="rId3" location="table" xr:uid="{00000000-0004-0000-0A00-000002000000}"/>
    <hyperlink ref="B7" r:id="rId4" xr:uid="{00000000-0004-0000-0A00-000003000000}"/>
    <hyperlink ref="B8" r:id="rId5" xr:uid="{00000000-0004-0000-0A00-000004000000}"/>
    <hyperlink ref="B9" r:id="rId6" xr:uid="{00000000-0004-0000-0A00-000005000000}"/>
    <hyperlink ref="B10" r:id="rId7" xr:uid="{00000000-0004-0000-0A00-000006000000}"/>
    <hyperlink ref="B11" r:id="rId8" xr:uid="{00000000-0004-0000-0A00-000007000000}"/>
    <hyperlink ref="B13" r:id="rId9" xr:uid="{00000000-0004-0000-0A00-000008000000}"/>
    <hyperlink ref="B14" r:id="rId10" location="pfas_maps" xr:uid="{00000000-0004-0000-0A00-000009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I20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53125" defaultRowHeight="15" customHeight="1"/>
  <cols>
    <col min="1" max="1" width="33" customWidth="1"/>
    <col min="2" max="2" width="16" customWidth="1"/>
    <col min="3" max="3" width="34.7265625" customWidth="1"/>
    <col min="4" max="4" width="43.1796875" customWidth="1"/>
    <col min="5" max="5" width="36.54296875" customWidth="1"/>
    <col min="6" max="9" width="32.26953125" customWidth="1"/>
    <col min="10" max="10" width="17.26953125" customWidth="1"/>
    <col min="11" max="12" width="15.7265625" customWidth="1"/>
    <col min="13" max="14" width="18.453125" customWidth="1"/>
    <col min="15" max="15" width="39.26953125" customWidth="1"/>
    <col min="16" max="16" width="22.7265625" customWidth="1"/>
    <col min="17" max="17" width="42.453125" customWidth="1"/>
    <col min="18" max="20" width="16" customWidth="1"/>
    <col min="21" max="23" width="17.81640625" customWidth="1"/>
    <col min="24" max="25" width="51.26953125" customWidth="1"/>
    <col min="26" max="26" width="42.453125" customWidth="1"/>
    <col min="27" max="35" width="45.1796875" customWidth="1"/>
  </cols>
  <sheetData>
    <row r="1" spans="1:35" ht="17.25" customHeight="1">
      <c r="A1" s="2" t="str">
        <f ca="1">IFERROR(__xludf.DUMMYFUNCTION("IMPORTRANGE(""https://docs.google.com/spreadsheets/d/1IwMqw18XPHGo__BcYVBcZQ0wtrtLLXrO2DIkndQlkqw/edit"",""USA Contamination Sites!A:C"")"),"#REF!")</f>
        <v>#REF!</v>
      </c>
      <c r="B1" s="2"/>
      <c r="C1" s="2"/>
      <c r="D1" s="106" t="str">
        <f t="shared" ref="D1:D1544" ca="1" si="0">A1&amp;" "&amp;C1</f>
        <v xml:space="preserve">#REF! </v>
      </c>
      <c r="E1" s="770" t="s">
        <v>15870</v>
      </c>
      <c r="F1" s="770" t="s">
        <v>15871</v>
      </c>
      <c r="G1" s="771" t="s">
        <v>15872</v>
      </c>
      <c r="H1" s="771" t="s">
        <v>15873</v>
      </c>
      <c r="I1" s="771" t="s">
        <v>15874</v>
      </c>
      <c r="J1" s="772" t="s">
        <v>11138</v>
      </c>
      <c r="K1" s="772" t="s">
        <v>11139</v>
      </c>
      <c r="L1" s="773" t="s">
        <v>4</v>
      </c>
      <c r="M1" s="774" t="s">
        <v>5</v>
      </c>
      <c r="N1" s="775" t="s">
        <v>11203</v>
      </c>
      <c r="O1" s="775" t="s">
        <v>11020</v>
      </c>
      <c r="P1" s="775" t="s">
        <v>11204</v>
      </c>
      <c r="Q1" s="775" t="s">
        <v>15875</v>
      </c>
      <c r="R1" s="775" t="s">
        <v>9</v>
      </c>
      <c r="S1" s="775" t="s">
        <v>10</v>
      </c>
      <c r="T1" s="776" t="s">
        <v>11</v>
      </c>
      <c r="U1" s="776" t="s">
        <v>12</v>
      </c>
      <c r="V1" s="776" t="s">
        <v>13</v>
      </c>
      <c r="W1" s="776" t="s">
        <v>14</v>
      </c>
      <c r="X1" s="777" t="s">
        <v>15</v>
      </c>
      <c r="Y1" s="775" t="s">
        <v>15876</v>
      </c>
      <c r="Z1" s="775" t="s">
        <v>15877</v>
      </c>
      <c r="AA1" s="775" t="s">
        <v>15878</v>
      </c>
      <c r="AB1" s="775" t="s">
        <v>15879</v>
      </c>
      <c r="AC1" s="321" t="s">
        <v>15880</v>
      </c>
      <c r="AD1" s="321" t="s">
        <v>23</v>
      </c>
      <c r="AE1" s="775" t="s">
        <v>24</v>
      </c>
      <c r="AF1" s="775" t="s">
        <v>11214</v>
      </c>
      <c r="AG1" s="321" t="s">
        <v>9288</v>
      </c>
      <c r="AH1" s="321" t="s">
        <v>27</v>
      </c>
      <c r="AI1" s="778" t="s">
        <v>28</v>
      </c>
    </row>
    <row r="2" spans="1:35" ht="17.25" customHeight="1">
      <c r="A2" s="106"/>
      <c r="B2" s="106"/>
      <c r="C2" s="106"/>
      <c r="D2" s="106" t="str">
        <f t="shared" si="0"/>
        <v xml:space="preserve"> </v>
      </c>
      <c r="E2" s="779"/>
      <c r="F2" s="779" t="e">
        <f t="shared" ref="F2:F385" ca="1" si="1">GOOGLEMAPS_LATLONG(IF(E2&lt;&gt;"",E2,D2))</f>
        <v>#NAME?</v>
      </c>
      <c r="G2" s="779" t="s">
        <v>15881</v>
      </c>
      <c r="H2" s="779"/>
      <c r="I2" s="779" t="str">
        <f t="shared" ref="I2:I11" si="2">IF(COUNTIF(E2,"*, -*"),E2,IF(H2="",G2,H2))</f>
        <v>33.5624269, -86.754126</v>
      </c>
      <c r="J2" s="780">
        <v>33.562426899999998</v>
      </c>
      <c r="K2" s="780">
        <v>-86.754125999999999</v>
      </c>
      <c r="L2" s="781">
        <v>5</v>
      </c>
      <c r="M2" s="782" t="s">
        <v>44</v>
      </c>
      <c r="N2" s="783" t="s">
        <v>12656</v>
      </c>
      <c r="O2" s="783" t="s">
        <v>67</v>
      </c>
      <c r="P2" s="784" t="s">
        <v>15882</v>
      </c>
      <c r="Q2" s="783"/>
      <c r="R2" s="783" t="s">
        <v>35</v>
      </c>
      <c r="S2" s="785">
        <v>2018</v>
      </c>
      <c r="T2" s="786">
        <v>230</v>
      </c>
      <c r="U2" s="786">
        <v>45000</v>
      </c>
      <c r="V2" s="786">
        <v>45230</v>
      </c>
      <c r="W2" s="786">
        <v>86060</v>
      </c>
      <c r="X2" s="787">
        <f t="shared" ref="X2:X335" si="3">MAX(T2:W2)</f>
        <v>86060</v>
      </c>
      <c r="Y2" s="783" t="s">
        <v>69</v>
      </c>
      <c r="Z2" s="783" t="s">
        <v>70</v>
      </c>
      <c r="AA2" s="783">
        <v>2019</v>
      </c>
      <c r="AB2" s="783" t="s">
        <v>11242</v>
      </c>
      <c r="AC2" s="783" t="s">
        <v>49</v>
      </c>
      <c r="AD2" s="783"/>
      <c r="AE2" s="783"/>
      <c r="AF2" s="783"/>
      <c r="AG2" s="783"/>
      <c r="AH2" s="788" t="s">
        <v>73</v>
      </c>
      <c r="AI2" s="789" t="s">
        <v>11248</v>
      </c>
    </row>
    <row r="3" spans="1:35" ht="17.25" customHeight="1">
      <c r="A3" s="106"/>
      <c r="B3" s="106"/>
      <c r="C3" s="106"/>
      <c r="D3" s="106" t="str">
        <f t="shared" si="0"/>
        <v xml:space="preserve"> </v>
      </c>
      <c r="E3" s="779"/>
      <c r="F3" s="779" t="e">
        <f t="shared" ca="1" si="1"/>
        <v>#NAME?</v>
      </c>
      <c r="G3" s="779" t="s">
        <v>15883</v>
      </c>
      <c r="H3" s="779"/>
      <c r="I3" s="779" t="str">
        <f t="shared" si="2"/>
        <v>32.4107172, -86.25211589999999</v>
      </c>
      <c r="J3" s="780">
        <v>32.410717200000001</v>
      </c>
      <c r="K3" s="780">
        <v>-86.252115899999893</v>
      </c>
      <c r="L3" s="781">
        <v>6</v>
      </c>
      <c r="M3" s="790" t="s">
        <v>44</v>
      </c>
      <c r="N3" s="783" t="s">
        <v>44</v>
      </c>
      <c r="O3" s="783" t="s">
        <v>45</v>
      </c>
      <c r="P3" s="784" t="s">
        <v>14530</v>
      </c>
      <c r="Q3" s="784" t="s">
        <v>15884</v>
      </c>
      <c r="R3" s="783" t="s">
        <v>35</v>
      </c>
      <c r="S3" s="785">
        <v>2013</v>
      </c>
      <c r="T3" s="786">
        <v>84000</v>
      </c>
      <c r="U3" s="786">
        <v>38000</v>
      </c>
      <c r="V3" s="786">
        <v>122000</v>
      </c>
      <c r="W3" s="786">
        <v>540637</v>
      </c>
      <c r="X3" s="787">
        <f t="shared" si="3"/>
        <v>540637</v>
      </c>
      <c r="Y3" s="783" t="s">
        <v>47</v>
      </c>
      <c r="Z3" s="783" t="s">
        <v>48</v>
      </c>
      <c r="AA3" s="783">
        <v>2019</v>
      </c>
      <c r="AB3" s="783" t="s">
        <v>11242</v>
      </c>
      <c r="AC3" s="783" t="s">
        <v>49</v>
      </c>
      <c r="AD3" s="783" t="s">
        <v>11242</v>
      </c>
      <c r="AE3" s="783" t="s">
        <v>15885</v>
      </c>
      <c r="AF3" s="783" t="s">
        <v>11242</v>
      </c>
      <c r="AG3" s="784" t="s">
        <v>146</v>
      </c>
      <c r="AH3" s="788" t="s">
        <v>51</v>
      </c>
      <c r="AI3" s="789" t="s">
        <v>11248</v>
      </c>
    </row>
    <row r="4" spans="1:35" ht="17.25" customHeight="1">
      <c r="A4" s="106"/>
      <c r="B4" s="106"/>
      <c r="C4" s="106"/>
      <c r="D4" s="106" t="str">
        <f t="shared" si="0"/>
        <v xml:space="preserve"> </v>
      </c>
      <c r="E4" s="779"/>
      <c r="F4" s="779" t="e">
        <f t="shared" ca="1" si="1"/>
        <v>#NAME?</v>
      </c>
      <c r="G4" s="779" t="s">
        <v>15886</v>
      </c>
      <c r="H4" s="779"/>
      <c r="I4" s="779" t="str">
        <f t="shared" si="2"/>
        <v>64.7099999, -147.1436109</v>
      </c>
      <c r="J4" s="780">
        <v>64.7099999</v>
      </c>
      <c r="K4" s="780">
        <v>-147.1436109</v>
      </c>
      <c r="L4" s="781">
        <v>7</v>
      </c>
      <c r="M4" s="782" t="s">
        <v>44</v>
      </c>
      <c r="N4" s="783" t="s">
        <v>44</v>
      </c>
      <c r="O4" s="783" t="s">
        <v>172</v>
      </c>
      <c r="P4" s="791" t="s">
        <v>173</v>
      </c>
      <c r="Q4" s="784" t="s">
        <v>174</v>
      </c>
      <c r="R4" s="783" t="s">
        <v>35</v>
      </c>
      <c r="S4" s="785">
        <v>2014</v>
      </c>
      <c r="T4" s="786">
        <v>2000000</v>
      </c>
      <c r="U4" s="786">
        <v>250000</v>
      </c>
      <c r="V4" s="786"/>
      <c r="W4" s="786">
        <v>2431930</v>
      </c>
      <c r="X4" s="787">
        <f t="shared" si="3"/>
        <v>2431930</v>
      </c>
      <c r="Y4" s="783" t="s">
        <v>175</v>
      </c>
      <c r="Z4" s="783" t="s">
        <v>176</v>
      </c>
      <c r="AA4" s="783">
        <v>2015</v>
      </c>
      <c r="AB4" s="783" t="s">
        <v>177</v>
      </c>
      <c r="AC4" s="791" t="s">
        <v>178</v>
      </c>
      <c r="AD4" s="783" t="s">
        <v>179</v>
      </c>
      <c r="AE4" s="783" t="s">
        <v>15887</v>
      </c>
      <c r="AF4" s="783" t="s">
        <v>11242</v>
      </c>
      <c r="AG4" s="784" t="s">
        <v>15888</v>
      </c>
      <c r="AH4" s="788" t="s">
        <v>181</v>
      </c>
      <c r="AI4" s="789" t="s">
        <v>87</v>
      </c>
    </row>
    <row r="5" spans="1:35" ht="17.25" customHeight="1">
      <c r="A5" s="106"/>
      <c r="B5" s="106"/>
      <c r="C5" s="106"/>
      <c r="D5" s="106" t="str">
        <f t="shared" si="0"/>
        <v xml:space="preserve"> </v>
      </c>
      <c r="E5" s="304" t="s">
        <v>194</v>
      </c>
      <c r="F5" s="779" t="e">
        <f t="shared" ca="1" si="1"/>
        <v>#NAME?</v>
      </c>
      <c r="G5" s="779" t="s">
        <v>15889</v>
      </c>
      <c r="H5" s="779"/>
      <c r="I5" s="779" t="str">
        <f t="shared" si="2"/>
        <v>64.821181, -147.750245</v>
      </c>
      <c r="J5" s="780">
        <v>64.821180999999996</v>
      </c>
      <c r="K5" s="780">
        <v>-147.75024500000001</v>
      </c>
      <c r="L5" s="781">
        <v>8</v>
      </c>
      <c r="M5" s="790" t="s">
        <v>95</v>
      </c>
      <c r="N5" s="783" t="s">
        <v>13344</v>
      </c>
      <c r="O5" s="783" t="s">
        <v>195</v>
      </c>
      <c r="P5" s="784" t="s">
        <v>196</v>
      </c>
      <c r="Q5" s="784" t="s">
        <v>197</v>
      </c>
      <c r="R5" s="783" t="s">
        <v>35</v>
      </c>
      <c r="S5" s="785">
        <v>2018</v>
      </c>
      <c r="T5" s="786">
        <v>7400</v>
      </c>
      <c r="U5" s="786">
        <v>66000</v>
      </c>
      <c r="V5" s="786"/>
      <c r="W5" s="786">
        <v>143310</v>
      </c>
      <c r="X5" s="787">
        <f t="shared" si="3"/>
        <v>143310</v>
      </c>
      <c r="Y5" s="783" t="s">
        <v>198</v>
      </c>
      <c r="Z5" s="783" t="s">
        <v>199</v>
      </c>
      <c r="AA5" s="783" t="s">
        <v>200</v>
      </c>
      <c r="AB5" s="783" t="s">
        <v>201</v>
      </c>
      <c r="AC5" s="791" t="s">
        <v>202</v>
      </c>
      <c r="AD5" s="783" t="s">
        <v>203</v>
      </c>
      <c r="AE5" s="783" t="s">
        <v>204</v>
      </c>
      <c r="AF5" s="783" t="s">
        <v>11242</v>
      </c>
      <c r="AG5" s="783" t="s">
        <v>205</v>
      </c>
      <c r="AH5" s="788" t="s">
        <v>206</v>
      </c>
      <c r="AI5" s="789" t="s">
        <v>87</v>
      </c>
    </row>
    <row r="6" spans="1:35" ht="17.25" customHeight="1">
      <c r="A6" s="106"/>
      <c r="B6" s="106"/>
      <c r="C6" s="106"/>
      <c r="D6" s="106" t="str">
        <f t="shared" si="0"/>
        <v xml:space="preserve"> </v>
      </c>
      <c r="E6" s="779"/>
      <c r="F6" s="779" t="e">
        <f t="shared" ca="1" si="1"/>
        <v>#NAME?</v>
      </c>
      <c r="G6" s="779" t="s">
        <v>15890</v>
      </c>
      <c r="H6" s="779"/>
      <c r="I6" s="779" t="str">
        <f t="shared" si="2"/>
        <v>64.8277871, -147.642915</v>
      </c>
      <c r="J6" s="780">
        <v>64.827787099999995</v>
      </c>
      <c r="K6" s="780">
        <v>-147.64291499999999</v>
      </c>
      <c r="L6" s="781">
        <v>9</v>
      </c>
      <c r="M6" s="782" t="s">
        <v>44</v>
      </c>
      <c r="N6" s="783" t="s">
        <v>44</v>
      </c>
      <c r="O6" s="783" t="s">
        <v>233</v>
      </c>
      <c r="P6" s="784" t="s">
        <v>85</v>
      </c>
      <c r="Q6" s="784" t="s">
        <v>85</v>
      </c>
      <c r="R6" s="783" t="s">
        <v>35</v>
      </c>
      <c r="S6" s="785">
        <v>2013</v>
      </c>
      <c r="T6" s="786">
        <v>440</v>
      </c>
      <c r="U6" s="786">
        <v>3300</v>
      </c>
      <c r="V6" s="786"/>
      <c r="W6" s="786"/>
      <c r="X6" s="787">
        <f t="shared" si="3"/>
        <v>3300</v>
      </c>
      <c r="Y6" s="783" t="s">
        <v>234</v>
      </c>
      <c r="Z6" s="783" t="s">
        <v>235</v>
      </c>
      <c r="AA6" s="783">
        <v>2017</v>
      </c>
      <c r="AB6" s="783" t="s">
        <v>236</v>
      </c>
      <c r="AC6" s="791" t="s">
        <v>237</v>
      </c>
      <c r="AD6" s="783" t="s">
        <v>238</v>
      </c>
      <c r="AE6" s="783" t="s">
        <v>15891</v>
      </c>
      <c r="AF6" s="783" t="s">
        <v>11242</v>
      </c>
      <c r="AG6" s="783"/>
      <c r="AH6" s="788" t="s">
        <v>240</v>
      </c>
      <c r="AI6" s="789" t="s">
        <v>241</v>
      </c>
    </row>
    <row r="7" spans="1:35" ht="17.25" customHeight="1">
      <c r="A7" s="106"/>
      <c r="B7" s="106"/>
      <c r="C7" s="106"/>
      <c r="D7" s="106" t="str">
        <f t="shared" si="0"/>
        <v xml:space="preserve"> </v>
      </c>
      <c r="E7" s="779"/>
      <c r="F7" s="779" t="e">
        <f t="shared" ca="1" si="1"/>
        <v>#NAME?</v>
      </c>
      <c r="G7" s="779" t="s">
        <v>15892</v>
      </c>
      <c r="H7" s="779"/>
      <c r="I7" s="779" t="str">
        <f t="shared" si="2"/>
        <v>64.7549077, -147.3569228</v>
      </c>
      <c r="J7" s="780">
        <v>64.754907700000004</v>
      </c>
      <c r="K7" s="780">
        <v>-147.35692280000001</v>
      </c>
      <c r="L7" s="781">
        <v>10</v>
      </c>
      <c r="M7" s="790" t="s">
        <v>5</v>
      </c>
      <c r="N7" s="783" t="s">
        <v>5</v>
      </c>
      <c r="O7" s="783" t="s">
        <v>322</v>
      </c>
      <c r="P7" s="784" t="s">
        <v>85</v>
      </c>
      <c r="Q7" s="784" t="s">
        <v>323</v>
      </c>
      <c r="R7" s="783" t="s">
        <v>35</v>
      </c>
      <c r="S7" s="785">
        <v>2017</v>
      </c>
      <c r="T7" s="786">
        <v>610</v>
      </c>
      <c r="U7" s="786">
        <v>2540</v>
      </c>
      <c r="V7" s="786">
        <v>3150</v>
      </c>
      <c r="W7" s="786">
        <v>4090</v>
      </c>
      <c r="X7" s="787">
        <f t="shared" si="3"/>
        <v>4090</v>
      </c>
      <c r="Y7" s="783" t="s">
        <v>324</v>
      </c>
      <c r="Z7" s="783" t="s">
        <v>325</v>
      </c>
      <c r="AA7" s="783">
        <v>2018</v>
      </c>
      <c r="AB7" s="783" t="s">
        <v>326</v>
      </c>
      <c r="AC7" s="792" t="s">
        <v>49</v>
      </c>
      <c r="AD7" s="783" t="s">
        <v>238</v>
      </c>
      <c r="AE7" s="783" t="s">
        <v>15893</v>
      </c>
      <c r="AF7" s="783" t="s">
        <v>15894</v>
      </c>
      <c r="AG7" s="784" t="s">
        <v>216</v>
      </c>
      <c r="AH7" s="788" t="s">
        <v>327</v>
      </c>
      <c r="AI7" s="789" t="s">
        <v>241</v>
      </c>
    </row>
    <row r="8" spans="1:35" ht="17.25" customHeight="1">
      <c r="A8" s="106"/>
      <c r="B8" s="106"/>
      <c r="C8" s="106"/>
      <c r="D8" s="106" t="str">
        <f t="shared" si="0"/>
        <v xml:space="preserve"> </v>
      </c>
      <c r="E8" s="304" t="s">
        <v>301</v>
      </c>
      <c r="F8" s="779" t="e">
        <f t="shared" ca="1" si="1"/>
        <v>#NAME?</v>
      </c>
      <c r="G8" s="779" t="s">
        <v>15895</v>
      </c>
      <c r="H8" s="779"/>
      <c r="I8" s="779" t="str">
        <f t="shared" si="2"/>
        <v>64.812467, -147.755126</v>
      </c>
      <c r="J8" s="780">
        <v>64.812466999999998</v>
      </c>
      <c r="K8" s="780">
        <v>-147.75512599999999</v>
      </c>
      <c r="L8" s="781">
        <v>11</v>
      </c>
      <c r="M8" s="782" t="s">
        <v>5</v>
      </c>
      <c r="N8" s="783" t="s">
        <v>15896</v>
      </c>
      <c r="O8" s="783" t="s">
        <v>302</v>
      </c>
      <c r="P8" s="784" t="s">
        <v>85</v>
      </c>
      <c r="Q8" s="784" t="s">
        <v>303</v>
      </c>
      <c r="R8" s="783" t="s">
        <v>35</v>
      </c>
      <c r="S8" s="785">
        <v>2019</v>
      </c>
      <c r="T8" s="786">
        <v>42200</v>
      </c>
      <c r="U8" s="786">
        <v>853</v>
      </c>
      <c r="V8" s="786">
        <f>T8+U8</f>
        <v>43053</v>
      </c>
      <c r="W8" s="786">
        <v>76705.100000000006</v>
      </c>
      <c r="X8" s="787">
        <f t="shared" si="3"/>
        <v>76705.100000000006</v>
      </c>
      <c r="Y8" s="783" t="s">
        <v>304</v>
      </c>
      <c r="Z8" s="783" t="s">
        <v>305</v>
      </c>
      <c r="AA8" s="783">
        <v>2018</v>
      </c>
      <c r="AB8" s="783" t="s">
        <v>306</v>
      </c>
      <c r="AC8" s="791" t="s">
        <v>307</v>
      </c>
      <c r="AD8" s="783" t="s">
        <v>238</v>
      </c>
      <c r="AE8" s="783" t="s">
        <v>308</v>
      </c>
      <c r="AF8" s="783" t="s">
        <v>11242</v>
      </c>
      <c r="AG8" s="784" t="s">
        <v>307</v>
      </c>
      <c r="AH8" s="788" t="s">
        <v>309</v>
      </c>
      <c r="AI8" s="789" t="s">
        <v>241</v>
      </c>
    </row>
    <row r="9" spans="1:35" ht="17.25" customHeight="1">
      <c r="A9" s="115"/>
      <c r="B9" s="106"/>
      <c r="C9" s="106"/>
      <c r="D9" s="106" t="str">
        <f t="shared" si="0"/>
        <v xml:space="preserve"> </v>
      </c>
      <c r="E9" s="779" t="s">
        <v>15897</v>
      </c>
      <c r="F9" s="779" t="e">
        <f t="shared" ca="1" si="1"/>
        <v>#NAME?</v>
      </c>
      <c r="G9" s="779" t="s">
        <v>15897</v>
      </c>
      <c r="H9" s="779"/>
      <c r="I9" s="779" t="str">
        <f t="shared" si="2"/>
        <v>71.3275036, -156.658804</v>
      </c>
      <c r="J9" s="780">
        <v>71.3275036</v>
      </c>
      <c r="K9" s="780">
        <v>-156.658804</v>
      </c>
      <c r="L9" s="781">
        <v>12</v>
      </c>
      <c r="M9" s="790" t="s">
        <v>44</v>
      </c>
      <c r="N9" s="783" t="s">
        <v>44</v>
      </c>
      <c r="O9" s="783" t="s">
        <v>312</v>
      </c>
      <c r="P9" s="784" t="s">
        <v>105</v>
      </c>
      <c r="Q9" s="784" t="s">
        <v>313</v>
      </c>
      <c r="R9" s="783" t="s">
        <v>35</v>
      </c>
      <c r="S9" s="785">
        <v>2017</v>
      </c>
      <c r="T9" s="793"/>
      <c r="U9" s="793"/>
      <c r="V9" s="786">
        <v>262</v>
      </c>
      <c r="W9" s="793"/>
      <c r="X9" s="787">
        <f t="shared" si="3"/>
        <v>262</v>
      </c>
      <c r="Y9" s="783" t="s">
        <v>314</v>
      </c>
      <c r="Z9" s="783" t="s">
        <v>49</v>
      </c>
      <c r="AA9" s="783">
        <v>2017</v>
      </c>
      <c r="AB9" s="783" t="s">
        <v>315</v>
      </c>
      <c r="AC9" s="784" t="s">
        <v>316</v>
      </c>
      <c r="AD9" s="783" t="s">
        <v>1596</v>
      </c>
      <c r="AE9" s="783" t="s">
        <v>317</v>
      </c>
      <c r="AF9" s="783" t="s">
        <v>13235</v>
      </c>
      <c r="AG9" s="783" t="s">
        <v>11242</v>
      </c>
      <c r="AH9" s="788" t="s">
        <v>319</v>
      </c>
      <c r="AI9" s="789" t="s">
        <v>87</v>
      </c>
    </row>
    <row r="10" spans="1:35" ht="17.25" customHeight="1">
      <c r="A10" s="106"/>
      <c r="B10" s="106"/>
      <c r="C10" s="106"/>
      <c r="D10" s="106" t="str">
        <f t="shared" si="0"/>
        <v xml:space="preserve"> </v>
      </c>
      <c r="E10" s="304" t="s">
        <v>103</v>
      </c>
      <c r="F10" s="779" t="e">
        <f t="shared" ca="1" si="1"/>
        <v>#NAME?</v>
      </c>
      <c r="G10" s="779" t="s">
        <v>15898</v>
      </c>
      <c r="H10" s="779"/>
      <c r="I10" s="779" t="str">
        <f t="shared" si="2"/>
        <v>51.5005849, 179.0409225</v>
      </c>
      <c r="J10" s="780">
        <v>51.5005849</v>
      </c>
      <c r="K10" s="780">
        <v>179.04092249999999</v>
      </c>
      <c r="L10" s="781">
        <v>13</v>
      </c>
      <c r="M10" s="782" t="s">
        <v>44</v>
      </c>
      <c r="N10" s="783" t="s">
        <v>44</v>
      </c>
      <c r="O10" s="783" t="s">
        <v>104</v>
      </c>
      <c r="P10" s="784" t="s">
        <v>105</v>
      </c>
      <c r="Q10" s="784" t="s">
        <v>105</v>
      </c>
      <c r="R10" s="783" t="s">
        <v>35</v>
      </c>
      <c r="S10" s="785">
        <v>2017</v>
      </c>
      <c r="T10" s="793"/>
      <c r="U10" s="793"/>
      <c r="V10" s="786">
        <v>144</v>
      </c>
      <c r="W10" s="793"/>
      <c r="X10" s="787">
        <f t="shared" si="3"/>
        <v>144</v>
      </c>
      <c r="Y10" s="783" t="s">
        <v>107</v>
      </c>
      <c r="Z10" s="783" t="s">
        <v>49</v>
      </c>
      <c r="AA10" s="783">
        <v>2017</v>
      </c>
      <c r="AB10" s="783" t="s">
        <v>108</v>
      </c>
      <c r="AC10" s="783" t="s">
        <v>49</v>
      </c>
      <c r="AD10" s="783" t="s">
        <v>11246</v>
      </c>
      <c r="AE10" s="783" t="s">
        <v>109</v>
      </c>
      <c r="AF10" s="783" t="s">
        <v>13235</v>
      </c>
      <c r="AG10" s="783" t="s">
        <v>11242</v>
      </c>
      <c r="AH10" s="788" t="s">
        <v>110</v>
      </c>
      <c r="AI10" s="789" t="s">
        <v>87</v>
      </c>
    </row>
    <row r="11" spans="1:35" ht="17.25" customHeight="1">
      <c r="A11" s="106"/>
      <c r="B11" s="106"/>
      <c r="C11" s="106"/>
      <c r="D11" s="106" t="str">
        <f t="shared" si="0"/>
        <v xml:space="preserve"> </v>
      </c>
      <c r="E11" s="304"/>
      <c r="F11" s="779" t="e">
        <f t="shared" ca="1" si="1"/>
        <v>#NAME?</v>
      </c>
      <c r="G11" s="779" t="s">
        <v>15899</v>
      </c>
      <c r="H11" s="779"/>
      <c r="I11" s="779" t="str">
        <f t="shared" si="2"/>
        <v>52.7139736, 174.1136183</v>
      </c>
      <c r="J11" s="780">
        <v>52.713973600000003</v>
      </c>
      <c r="K11" s="780">
        <v>174.11361830000001</v>
      </c>
      <c r="L11" s="781">
        <v>14</v>
      </c>
      <c r="M11" s="790" t="s">
        <v>44</v>
      </c>
      <c r="N11" s="783" t="s">
        <v>44</v>
      </c>
      <c r="O11" s="783" t="s">
        <v>163</v>
      </c>
      <c r="P11" s="794" t="s">
        <v>85</v>
      </c>
      <c r="Q11" s="784" t="s">
        <v>85</v>
      </c>
      <c r="R11" s="783" t="s">
        <v>35</v>
      </c>
      <c r="S11" s="785">
        <v>2016</v>
      </c>
      <c r="T11" s="786">
        <v>2800</v>
      </c>
      <c r="U11" s="786">
        <v>250000</v>
      </c>
      <c r="V11" s="793"/>
      <c r="W11" s="793"/>
      <c r="X11" s="787">
        <f t="shared" si="3"/>
        <v>250000</v>
      </c>
      <c r="Y11" s="783" t="s">
        <v>165</v>
      </c>
      <c r="Z11" s="783"/>
      <c r="AA11" s="783">
        <v>2017</v>
      </c>
      <c r="AB11" s="783" t="s">
        <v>166</v>
      </c>
      <c r="AC11" s="784" t="s">
        <v>167</v>
      </c>
      <c r="AD11" s="783" t="s">
        <v>1596</v>
      </c>
      <c r="AE11" s="783" t="s">
        <v>11242</v>
      </c>
      <c r="AF11" s="783" t="s">
        <v>13235</v>
      </c>
      <c r="AG11" s="783" t="s">
        <v>168</v>
      </c>
      <c r="AH11" s="788" t="s">
        <v>169</v>
      </c>
      <c r="AI11" s="789" t="s">
        <v>87</v>
      </c>
    </row>
    <row r="12" spans="1:35" ht="17.25" customHeight="1">
      <c r="A12" s="106"/>
      <c r="B12" s="106"/>
      <c r="C12" s="106"/>
      <c r="D12" s="106" t="str">
        <f t="shared" si="0"/>
        <v xml:space="preserve"> </v>
      </c>
      <c r="E12" s="304" t="s">
        <v>15900</v>
      </c>
      <c r="F12" s="779" t="e">
        <f t="shared" ca="1" si="1"/>
        <v>#NAME?</v>
      </c>
      <c r="G12" s="779" t="s">
        <v>15901</v>
      </c>
      <c r="H12" s="779"/>
      <c r="I12" s="779" t="str">
        <f>IF(COUNTIF(E12,"*,*-*"),E12,IF(H12="",G12,H12))</f>
        <v>64.2912117, -149.1595115</v>
      </c>
      <c r="J12" s="780">
        <v>64.2908817</v>
      </c>
      <c r="K12" s="780">
        <v>-149.1549243</v>
      </c>
      <c r="L12" s="781">
        <v>15</v>
      </c>
      <c r="M12" s="782" t="s">
        <v>44</v>
      </c>
      <c r="N12" s="783" t="s">
        <v>44</v>
      </c>
      <c r="O12" s="795" t="s">
        <v>141</v>
      </c>
      <c r="P12" s="784" t="s">
        <v>14530</v>
      </c>
      <c r="Q12" s="784" t="s">
        <v>85</v>
      </c>
      <c r="R12" s="783" t="s">
        <v>35</v>
      </c>
      <c r="S12" s="785">
        <v>2016</v>
      </c>
      <c r="T12" s="786">
        <v>2200</v>
      </c>
      <c r="U12" s="786">
        <v>160</v>
      </c>
      <c r="V12" s="786">
        <v>2213</v>
      </c>
      <c r="W12" s="786">
        <v>7243.7</v>
      </c>
      <c r="X12" s="787">
        <f t="shared" si="3"/>
        <v>7243.7</v>
      </c>
      <c r="Y12" s="783" t="s">
        <v>143</v>
      </c>
      <c r="Z12" s="783" t="s">
        <v>144</v>
      </c>
      <c r="AA12" s="783">
        <v>2019</v>
      </c>
      <c r="AB12" s="783"/>
      <c r="AC12" s="784" t="s">
        <v>145</v>
      </c>
      <c r="AD12" s="783"/>
      <c r="AE12" s="783" t="s">
        <v>15902</v>
      </c>
      <c r="AF12" s="783" t="s">
        <v>13235</v>
      </c>
      <c r="AG12" s="784" t="s">
        <v>146</v>
      </c>
      <c r="AH12" s="788" t="s">
        <v>147</v>
      </c>
      <c r="AI12" s="789" t="s">
        <v>87</v>
      </c>
    </row>
    <row r="13" spans="1:35" ht="17.25" customHeight="1">
      <c r="A13" s="106"/>
      <c r="B13" s="106"/>
      <c r="C13" s="106"/>
      <c r="D13" s="106" t="str">
        <f t="shared" si="0"/>
        <v xml:space="preserve"> </v>
      </c>
      <c r="E13" s="779"/>
      <c r="F13" s="779" t="e">
        <f t="shared" ca="1" si="1"/>
        <v>#NAME?</v>
      </c>
      <c r="G13" s="779" t="s">
        <v>15903</v>
      </c>
      <c r="H13" s="779"/>
      <c r="I13" s="779" t="str">
        <f t="shared" ref="I13:I1242" si="4">IF(COUNTIF(E13,"*, -*"),E13,IF(H13="",G13,H13))</f>
        <v>61.2544953, -149.693353</v>
      </c>
      <c r="J13" s="780">
        <v>61.254495300000002</v>
      </c>
      <c r="K13" s="780">
        <v>-149.693353</v>
      </c>
      <c r="L13" s="781">
        <v>16</v>
      </c>
      <c r="M13" s="790" t="s">
        <v>44</v>
      </c>
      <c r="N13" s="783" t="s">
        <v>44</v>
      </c>
      <c r="O13" s="783" t="s">
        <v>285</v>
      </c>
      <c r="P13" s="784" t="s">
        <v>14530</v>
      </c>
      <c r="Q13" s="784" t="s">
        <v>85</v>
      </c>
      <c r="R13" s="783" t="s">
        <v>35</v>
      </c>
      <c r="S13" s="785">
        <v>2016</v>
      </c>
      <c r="T13" s="786">
        <v>5100</v>
      </c>
      <c r="U13" s="786">
        <v>24000</v>
      </c>
      <c r="V13" s="786">
        <v>29100</v>
      </c>
      <c r="W13" s="786">
        <v>46564.800000000003</v>
      </c>
      <c r="X13" s="787">
        <f t="shared" si="3"/>
        <v>46564.800000000003</v>
      </c>
      <c r="Y13" s="783" t="s">
        <v>287</v>
      </c>
      <c r="Z13" s="783" t="s">
        <v>288</v>
      </c>
      <c r="AA13" s="783">
        <v>2019</v>
      </c>
      <c r="AB13" s="783"/>
      <c r="AC13" s="784" t="s">
        <v>289</v>
      </c>
      <c r="AD13" s="783" t="s">
        <v>11242</v>
      </c>
      <c r="AE13" s="783" t="s">
        <v>290</v>
      </c>
      <c r="AF13" s="783" t="s">
        <v>13235</v>
      </c>
      <c r="AG13" s="784" t="s">
        <v>146</v>
      </c>
      <c r="AH13" s="788" t="s">
        <v>223</v>
      </c>
      <c r="AI13" s="789" t="s">
        <v>87</v>
      </c>
    </row>
    <row r="14" spans="1:35" ht="17.25" customHeight="1">
      <c r="A14" s="106"/>
      <c r="B14" s="106"/>
      <c r="C14" s="106"/>
      <c r="D14" s="106" t="str">
        <f t="shared" si="0"/>
        <v xml:space="preserve"> </v>
      </c>
      <c r="E14" s="779"/>
      <c r="F14" s="779" t="e">
        <f t="shared" ca="1" si="1"/>
        <v>#NAME?</v>
      </c>
      <c r="G14" s="779" t="s">
        <v>15904</v>
      </c>
      <c r="H14" s="779"/>
      <c r="I14" s="779" t="str">
        <f t="shared" si="4"/>
        <v>61.1630582, -149.9702315</v>
      </c>
      <c r="J14" s="780">
        <v>61.163058200000002</v>
      </c>
      <c r="K14" s="780">
        <v>-149.97023150000001</v>
      </c>
      <c r="L14" s="781">
        <v>17</v>
      </c>
      <c r="M14" s="782" t="s">
        <v>44</v>
      </c>
      <c r="N14" s="783" t="s">
        <v>44</v>
      </c>
      <c r="O14" s="783" t="s">
        <v>219</v>
      </c>
      <c r="P14" s="784" t="s">
        <v>14530</v>
      </c>
      <c r="Q14" s="784" t="s">
        <v>85</v>
      </c>
      <c r="R14" s="783" t="s">
        <v>35</v>
      </c>
      <c r="S14" s="785">
        <v>2016</v>
      </c>
      <c r="T14" s="786">
        <v>8400</v>
      </c>
      <c r="U14" s="786">
        <v>7600</v>
      </c>
      <c r="V14" s="786">
        <v>16040</v>
      </c>
      <c r="W14" s="786">
        <v>43492.800000000003</v>
      </c>
      <c r="X14" s="787">
        <f t="shared" si="3"/>
        <v>43492.800000000003</v>
      </c>
      <c r="Y14" s="783" t="s">
        <v>220</v>
      </c>
      <c r="Z14" s="783" t="s">
        <v>221</v>
      </c>
      <c r="AA14" s="783">
        <v>2019</v>
      </c>
      <c r="AB14" s="783"/>
      <c r="AC14" s="784" t="s">
        <v>222</v>
      </c>
      <c r="AD14" s="783" t="s">
        <v>11242</v>
      </c>
      <c r="AE14" s="783" t="s">
        <v>15905</v>
      </c>
      <c r="AF14" s="783" t="s">
        <v>13235</v>
      </c>
      <c r="AG14" s="784" t="s">
        <v>146</v>
      </c>
      <c r="AH14" s="788" t="s">
        <v>223</v>
      </c>
      <c r="AI14" s="789" t="s">
        <v>87</v>
      </c>
    </row>
    <row r="15" spans="1:35" ht="17.25" customHeight="1">
      <c r="A15" s="106"/>
      <c r="B15" s="106"/>
      <c r="C15" s="106"/>
      <c r="D15" s="106" t="str">
        <f t="shared" si="0"/>
        <v xml:space="preserve"> </v>
      </c>
      <c r="E15" s="779"/>
      <c r="F15" s="779" t="e">
        <f t="shared" ca="1" si="1"/>
        <v>#NAME?</v>
      </c>
      <c r="G15" s="779" t="s">
        <v>15906</v>
      </c>
      <c r="H15" s="779"/>
      <c r="I15" s="779" t="str">
        <f t="shared" si="4"/>
        <v>59.042942, -158.5135804</v>
      </c>
      <c r="J15" s="780">
        <v>59.042941999999996</v>
      </c>
      <c r="K15" s="780">
        <v>-158.5135804</v>
      </c>
      <c r="L15" s="781">
        <v>18</v>
      </c>
      <c r="M15" s="790" t="s">
        <v>113</v>
      </c>
      <c r="N15" s="783" t="s">
        <v>12588</v>
      </c>
      <c r="O15" s="783" t="s">
        <v>153</v>
      </c>
      <c r="P15" s="794" t="s">
        <v>85</v>
      </c>
      <c r="Q15" s="784" t="s">
        <v>85</v>
      </c>
      <c r="R15" s="783" t="s">
        <v>35</v>
      </c>
      <c r="S15" s="785">
        <v>2018</v>
      </c>
      <c r="T15" s="793"/>
      <c r="U15" s="793"/>
      <c r="V15" s="786">
        <v>42</v>
      </c>
      <c r="W15" s="786">
        <v>186</v>
      </c>
      <c r="X15" s="787">
        <f t="shared" si="3"/>
        <v>186</v>
      </c>
      <c r="Y15" s="783" t="s">
        <v>154</v>
      </c>
      <c r="Z15" s="783" t="s">
        <v>155</v>
      </c>
      <c r="AA15" s="783">
        <v>2019</v>
      </c>
      <c r="AB15" s="783" t="s">
        <v>157</v>
      </c>
      <c r="AC15" s="784" t="s">
        <v>158</v>
      </c>
      <c r="AD15" s="783" t="s">
        <v>11242</v>
      </c>
      <c r="AE15" s="783" t="s">
        <v>159</v>
      </c>
      <c r="AF15" s="783" t="s">
        <v>13235</v>
      </c>
      <c r="AG15" s="784" t="s">
        <v>158</v>
      </c>
      <c r="AH15" s="788" t="s">
        <v>160</v>
      </c>
      <c r="AI15" s="789" t="s">
        <v>87</v>
      </c>
    </row>
    <row r="16" spans="1:35" ht="17.25" customHeight="1">
      <c r="A16" s="106"/>
      <c r="B16" s="106"/>
      <c r="C16" s="106"/>
      <c r="D16" s="106" t="str">
        <f t="shared" si="0"/>
        <v xml:space="preserve"> </v>
      </c>
      <c r="E16" s="304" t="s">
        <v>226</v>
      </c>
      <c r="F16" s="779" t="e">
        <f t="shared" ca="1" si="1"/>
        <v>#NAME?</v>
      </c>
      <c r="G16" s="779" t="s">
        <v>15907</v>
      </c>
      <c r="H16" s="779"/>
      <c r="I16" s="779" t="str">
        <f t="shared" si="4"/>
        <v>63.8858021, -145.607616</v>
      </c>
      <c r="J16" s="780">
        <v>63.885802099999999</v>
      </c>
      <c r="K16" s="780">
        <v>-145.60761600000001</v>
      </c>
      <c r="L16" s="781">
        <v>19</v>
      </c>
      <c r="M16" s="782" t="s">
        <v>44</v>
      </c>
      <c r="N16" s="783" t="s">
        <v>44</v>
      </c>
      <c r="O16" s="783" t="s">
        <v>227</v>
      </c>
      <c r="P16" s="794" t="s">
        <v>85</v>
      </c>
      <c r="Q16" s="784" t="s">
        <v>85</v>
      </c>
      <c r="R16" s="783" t="s">
        <v>35</v>
      </c>
      <c r="S16" s="785">
        <v>2016</v>
      </c>
      <c r="T16" s="786">
        <v>18</v>
      </c>
      <c r="U16" s="786">
        <v>90</v>
      </c>
      <c r="V16" s="786">
        <v>99</v>
      </c>
      <c r="W16" s="786">
        <v>99</v>
      </c>
      <c r="X16" s="787">
        <f t="shared" si="3"/>
        <v>99</v>
      </c>
      <c r="Y16" s="783" t="s">
        <v>228</v>
      </c>
      <c r="Z16" s="783" t="s">
        <v>11242</v>
      </c>
      <c r="AA16" s="783">
        <v>2016</v>
      </c>
      <c r="AB16" s="783" t="s">
        <v>229</v>
      </c>
      <c r="AC16" s="784" t="s">
        <v>230</v>
      </c>
      <c r="AD16" s="783" t="s">
        <v>11242</v>
      </c>
      <c r="AE16" s="783" t="s">
        <v>15908</v>
      </c>
      <c r="AF16" s="783" t="s">
        <v>15909</v>
      </c>
      <c r="AG16" s="784" t="s">
        <v>230</v>
      </c>
      <c r="AH16" s="788" t="s">
        <v>231</v>
      </c>
      <c r="AI16" s="789" t="s">
        <v>87</v>
      </c>
    </row>
    <row r="17" spans="1:35" ht="17.25" customHeight="1">
      <c r="A17" s="106"/>
      <c r="B17" s="106"/>
      <c r="C17" s="106"/>
      <c r="D17" s="106" t="str">
        <f t="shared" si="0"/>
        <v xml:space="preserve"> </v>
      </c>
      <c r="E17" s="779"/>
      <c r="F17" s="779" t="e">
        <f t="shared" ca="1" si="1"/>
        <v>#NAME?</v>
      </c>
      <c r="G17" s="779" t="s">
        <v>15910</v>
      </c>
      <c r="H17" s="779"/>
      <c r="I17" s="779" t="str">
        <f t="shared" si="4"/>
        <v>64.7333333, -156.9275</v>
      </c>
      <c r="J17" s="780">
        <v>64.733333299999998</v>
      </c>
      <c r="K17" s="780">
        <v>-156.92750000000001</v>
      </c>
      <c r="L17" s="781">
        <v>20</v>
      </c>
      <c r="M17" s="790" t="s">
        <v>44</v>
      </c>
      <c r="N17" s="783" t="s">
        <v>44</v>
      </c>
      <c r="O17" s="783" t="s">
        <v>249</v>
      </c>
      <c r="P17" s="784" t="s">
        <v>105</v>
      </c>
      <c r="Q17" s="784" t="s">
        <v>85</v>
      </c>
      <c r="R17" s="783" t="s">
        <v>35</v>
      </c>
      <c r="S17" s="785">
        <v>2014</v>
      </c>
      <c r="T17" s="786">
        <v>49900</v>
      </c>
      <c r="U17" s="786">
        <v>239000</v>
      </c>
      <c r="V17" s="793"/>
      <c r="W17" s="786">
        <v>432868</v>
      </c>
      <c r="X17" s="787">
        <f t="shared" si="3"/>
        <v>432868</v>
      </c>
      <c r="Y17" s="783" t="s">
        <v>250</v>
      </c>
      <c r="Z17" s="783" t="s">
        <v>251</v>
      </c>
      <c r="AA17" s="783">
        <v>2017</v>
      </c>
      <c r="AB17" s="783" t="s">
        <v>15911</v>
      </c>
      <c r="AC17" s="784" t="s">
        <v>252</v>
      </c>
      <c r="AD17" s="783" t="s">
        <v>1596</v>
      </c>
      <c r="AE17" s="783" t="s">
        <v>15912</v>
      </c>
      <c r="AF17" s="783" t="s">
        <v>13235</v>
      </c>
      <c r="AG17" s="783" t="s">
        <v>253</v>
      </c>
      <c r="AH17" s="788" t="s">
        <v>254</v>
      </c>
      <c r="AI17" s="789" t="s">
        <v>87</v>
      </c>
    </row>
    <row r="18" spans="1:35" ht="17.25" customHeight="1">
      <c r="A18" s="106"/>
      <c r="B18" s="106"/>
      <c r="C18" s="106"/>
      <c r="D18" s="106" t="str">
        <f t="shared" si="0"/>
        <v xml:space="preserve"> </v>
      </c>
      <c r="E18" s="304"/>
      <c r="F18" s="779" t="e">
        <f t="shared" ca="1" si="1"/>
        <v>#NAME?</v>
      </c>
      <c r="G18" s="779" t="s">
        <v>15913</v>
      </c>
      <c r="H18" s="779"/>
      <c r="I18" s="779" t="str">
        <f t="shared" si="4"/>
        <v>58.4128601, -135.7404077</v>
      </c>
      <c r="J18" s="780">
        <v>58.412860100000003</v>
      </c>
      <c r="K18" s="780">
        <v>-135.74040769999999</v>
      </c>
      <c r="L18" s="781">
        <v>21</v>
      </c>
      <c r="M18" s="782" t="s">
        <v>113</v>
      </c>
      <c r="N18" s="783" t="s">
        <v>15914</v>
      </c>
      <c r="O18" s="783" t="s">
        <v>258</v>
      </c>
      <c r="P18" s="784" t="s">
        <v>259</v>
      </c>
      <c r="Q18" s="784" t="s">
        <v>85</v>
      </c>
      <c r="R18" s="783" t="s">
        <v>35</v>
      </c>
      <c r="S18" s="792"/>
      <c r="T18" s="793"/>
      <c r="U18" s="793"/>
      <c r="V18" s="793"/>
      <c r="W18" s="786">
        <v>6729</v>
      </c>
      <c r="X18" s="787">
        <f t="shared" si="3"/>
        <v>6729</v>
      </c>
      <c r="Y18" s="783" t="s">
        <v>260</v>
      </c>
      <c r="Z18" s="783" t="s">
        <v>261</v>
      </c>
      <c r="AA18" s="783">
        <v>2018</v>
      </c>
      <c r="AB18" s="783" t="s">
        <v>262</v>
      </c>
      <c r="AC18" s="784" t="s">
        <v>263</v>
      </c>
      <c r="AD18" s="783" t="s">
        <v>264</v>
      </c>
      <c r="AE18" s="783" t="s">
        <v>15915</v>
      </c>
      <c r="AF18" s="783" t="s">
        <v>15916</v>
      </c>
      <c r="AG18" s="783" t="s">
        <v>265</v>
      </c>
      <c r="AH18" s="788" t="s">
        <v>267</v>
      </c>
      <c r="AI18" s="789" t="s">
        <v>87</v>
      </c>
    </row>
    <row r="19" spans="1:35" ht="17.25" customHeight="1">
      <c r="A19" s="106"/>
      <c r="B19" s="106"/>
      <c r="C19" s="106"/>
      <c r="D19" s="106" t="str">
        <f t="shared" si="0"/>
        <v xml:space="preserve"> </v>
      </c>
      <c r="E19" s="779"/>
      <c r="F19" s="779" t="e">
        <f t="shared" ca="1" si="1"/>
        <v>#NAME?</v>
      </c>
      <c r="G19" s="779" t="s">
        <v>15917</v>
      </c>
      <c r="H19" s="779"/>
      <c r="I19" s="779" t="str">
        <f t="shared" si="4"/>
        <v>58.3698357, -134.6168542</v>
      </c>
      <c r="J19" s="780">
        <v>58.369835700000003</v>
      </c>
      <c r="K19" s="780">
        <v>-134.61685420000001</v>
      </c>
      <c r="L19" s="781">
        <v>22</v>
      </c>
      <c r="M19" s="790" t="s">
        <v>95</v>
      </c>
      <c r="N19" s="783" t="s">
        <v>13344</v>
      </c>
      <c r="O19" s="783" t="s">
        <v>270</v>
      </c>
      <c r="P19" s="794" t="s">
        <v>85</v>
      </c>
      <c r="Q19" s="784" t="s">
        <v>85</v>
      </c>
      <c r="R19" s="783" t="s">
        <v>35</v>
      </c>
      <c r="S19" s="785">
        <v>2019</v>
      </c>
      <c r="T19" s="786">
        <v>320</v>
      </c>
      <c r="U19" s="786">
        <v>11000</v>
      </c>
      <c r="V19" s="793"/>
      <c r="W19" s="786">
        <v>14504</v>
      </c>
      <c r="X19" s="787">
        <f t="shared" si="3"/>
        <v>14504</v>
      </c>
      <c r="Y19" s="783" t="s">
        <v>272</v>
      </c>
      <c r="Z19" s="783" t="s">
        <v>273</v>
      </c>
      <c r="AA19" s="783">
        <v>2019</v>
      </c>
      <c r="AB19" s="783"/>
      <c r="AC19" s="784" t="s">
        <v>274</v>
      </c>
      <c r="AD19" s="792"/>
      <c r="AE19" s="792"/>
      <c r="AF19" s="792"/>
      <c r="AG19" s="792"/>
      <c r="AH19" s="788" t="s">
        <v>275</v>
      </c>
      <c r="AI19" s="789" t="s">
        <v>87</v>
      </c>
    </row>
    <row r="20" spans="1:35" ht="17.25" customHeight="1">
      <c r="A20" s="106"/>
      <c r="B20" s="106"/>
      <c r="C20" s="106"/>
      <c r="D20" s="106" t="str">
        <f t="shared" si="0"/>
        <v xml:space="preserve"> </v>
      </c>
      <c r="E20" s="779"/>
      <c r="F20" s="779" t="e">
        <f t="shared" ca="1" si="1"/>
        <v>#NAME?</v>
      </c>
      <c r="G20" s="779" t="s">
        <v>15918</v>
      </c>
      <c r="H20" s="779"/>
      <c r="I20" s="779" t="str">
        <f t="shared" si="4"/>
        <v>58.68266620000001, -156.6682051</v>
      </c>
      <c r="J20" s="780">
        <v>58.6826662</v>
      </c>
      <c r="K20" s="780">
        <v>-156.66820509999999</v>
      </c>
      <c r="L20" s="781">
        <v>23</v>
      </c>
      <c r="M20" s="782" t="s">
        <v>44</v>
      </c>
      <c r="N20" s="783" t="s">
        <v>12656</v>
      </c>
      <c r="O20" s="783" t="s">
        <v>295</v>
      </c>
      <c r="P20" s="794" t="s">
        <v>85</v>
      </c>
      <c r="Q20" s="784" t="s">
        <v>85</v>
      </c>
      <c r="R20" s="783" t="s">
        <v>35</v>
      </c>
      <c r="S20" s="785">
        <v>2013</v>
      </c>
      <c r="T20" s="786">
        <v>81000</v>
      </c>
      <c r="U20" s="786">
        <v>150000</v>
      </c>
      <c r="V20" s="793"/>
      <c r="W20" s="793"/>
      <c r="X20" s="787">
        <f t="shared" si="3"/>
        <v>150000</v>
      </c>
      <c r="Y20" s="783" t="s">
        <v>297</v>
      </c>
      <c r="Z20" s="792"/>
      <c r="AA20" s="783">
        <v>2019</v>
      </c>
      <c r="AB20" s="783"/>
      <c r="AC20" s="784" t="s">
        <v>298</v>
      </c>
      <c r="AD20" s="792"/>
      <c r="AE20" s="792"/>
      <c r="AF20" s="792"/>
      <c r="AG20" s="792"/>
      <c r="AH20" s="788" t="s">
        <v>299</v>
      </c>
      <c r="AI20" s="789" t="s">
        <v>87</v>
      </c>
    </row>
    <row r="21" spans="1:35" ht="17.25" customHeight="1">
      <c r="A21" s="106"/>
      <c r="B21" s="106"/>
      <c r="C21" s="106"/>
      <c r="D21" s="106" t="str">
        <f t="shared" si="0"/>
        <v xml:space="preserve"> </v>
      </c>
      <c r="E21" s="779"/>
      <c r="F21" s="779" t="e">
        <f t="shared" ca="1" si="1"/>
        <v>#NAME?</v>
      </c>
      <c r="G21" s="779" t="s">
        <v>15919</v>
      </c>
      <c r="H21" s="779"/>
      <c r="I21" s="779" t="str">
        <f t="shared" si="4"/>
        <v>59.50942140000001, -139.6689486</v>
      </c>
      <c r="J21" s="780">
        <v>59.509421400000001</v>
      </c>
      <c r="K21" s="780">
        <v>-139.66894859999999</v>
      </c>
      <c r="L21" s="781">
        <v>24</v>
      </c>
      <c r="M21" s="790" t="s">
        <v>113</v>
      </c>
      <c r="N21" s="783" t="s">
        <v>12588</v>
      </c>
      <c r="O21" s="783" t="s">
        <v>339</v>
      </c>
      <c r="P21" s="794" t="s">
        <v>85</v>
      </c>
      <c r="Q21" s="784" t="s">
        <v>85</v>
      </c>
      <c r="R21" s="783" t="s">
        <v>35</v>
      </c>
      <c r="S21" s="785">
        <v>2019</v>
      </c>
      <c r="T21" s="793"/>
      <c r="U21" s="793"/>
      <c r="V21" s="786">
        <v>48</v>
      </c>
      <c r="W21" s="793"/>
      <c r="X21" s="787">
        <f t="shared" si="3"/>
        <v>48</v>
      </c>
      <c r="Y21" s="783" t="s">
        <v>340</v>
      </c>
      <c r="Z21" s="792"/>
      <c r="AA21" s="783">
        <v>2019</v>
      </c>
      <c r="AB21" s="783"/>
      <c r="AC21" s="784" t="s">
        <v>341</v>
      </c>
      <c r="AD21" s="792"/>
      <c r="AE21" s="792"/>
      <c r="AF21" s="792"/>
      <c r="AG21" s="792"/>
      <c r="AH21" s="788" t="s">
        <v>343</v>
      </c>
      <c r="AI21" s="789" t="s">
        <v>87</v>
      </c>
    </row>
    <row r="22" spans="1:35" ht="17.25" customHeight="1">
      <c r="A22" s="106"/>
      <c r="B22" s="106"/>
      <c r="C22" s="106"/>
      <c r="D22" s="106" t="str">
        <f t="shared" si="0"/>
        <v xml:space="preserve"> </v>
      </c>
      <c r="E22" s="779"/>
      <c r="F22" s="779" t="e">
        <f t="shared" ca="1" si="1"/>
        <v>#NAME?</v>
      </c>
      <c r="G22" s="779" t="s">
        <v>15920</v>
      </c>
      <c r="H22" s="779"/>
      <c r="I22" s="779" t="str">
        <f t="shared" si="4"/>
        <v>33.4078431, -111.9156935</v>
      </c>
      <c r="J22" s="780">
        <v>33.407843100000001</v>
      </c>
      <c r="K22" s="780">
        <v>-111.9156935</v>
      </c>
      <c r="L22" s="781">
        <v>25</v>
      </c>
      <c r="M22" s="782" t="s">
        <v>44</v>
      </c>
      <c r="N22" s="783" t="s">
        <v>44</v>
      </c>
      <c r="O22" s="783" t="s">
        <v>373</v>
      </c>
      <c r="P22" s="791" t="s">
        <v>374</v>
      </c>
      <c r="Q22" s="784" t="s">
        <v>375</v>
      </c>
      <c r="R22" s="783" t="s">
        <v>80</v>
      </c>
      <c r="S22" s="792"/>
      <c r="T22" s="793"/>
      <c r="U22" s="793"/>
      <c r="V22" s="786">
        <v>332</v>
      </c>
      <c r="W22" s="786">
        <v>1037</v>
      </c>
      <c r="X22" s="787">
        <f t="shared" si="3"/>
        <v>1037</v>
      </c>
      <c r="Y22" s="783" t="s">
        <v>376</v>
      </c>
      <c r="Z22" s="783" t="s">
        <v>377</v>
      </c>
      <c r="AA22" s="783" t="s">
        <v>378</v>
      </c>
      <c r="AB22" s="796" t="s">
        <v>379</v>
      </c>
      <c r="AC22" s="784" t="s">
        <v>380</v>
      </c>
      <c r="AD22" s="783" t="s">
        <v>11242</v>
      </c>
      <c r="AE22" s="783" t="s">
        <v>381</v>
      </c>
      <c r="AF22" s="783" t="s">
        <v>11242</v>
      </c>
      <c r="AG22" s="783" t="s">
        <v>382</v>
      </c>
      <c r="AH22" s="788" t="s">
        <v>383</v>
      </c>
      <c r="AI22" s="789" t="s">
        <v>358</v>
      </c>
    </row>
    <row r="23" spans="1:35" ht="17.25" customHeight="1">
      <c r="A23" s="106"/>
      <c r="B23" s="106"/>
      <c r="C23" s="106"/>
      <c r="D23" s="106" t="str">
        <f t="shared" si="0"/>
        <v xml:space="preserve"> </v>
      </c>
      <c r="E23" s="779"/>
      <c r="F23" s="779" t="e">
        <f t="shared" ca="1" si="1"/>
        <v>#NAME?</v>
      </c>
      <c r="G23" s="779" t="s">
        <v>15921</v>
      </c>
      <c r="H23" s="779"/>
      <c r="I23" s="779" t="str">
        <f t="shared" si="4"/>
        <v>33.5414884, -112.3755018</v>
      </c>
      <c r="J23" s="780">
        <v>33.541488399999999</v>
      </c>
      <c r="K23" s="780">
        <v>-112.3755018</v>
      </c>
      <c r="L23" s="781">
        <v>26</v>
      </c>
      <c r="M23" s="790" t="s">
        <v>44</v>
      </c>
      <c r="N23" s="783" t="s">
        <v>44</v>
      </c>
      <c r="O23" s="783" t="s">
        <v>388</v>
      </c>
      <c r="P23" s="784" t="s">
        <v>389</v>
      </c>
      <c r="Q23" s="783" t="s">
        <v>49</v>
      </c>
      <c r="R23" s="783" t="s">
        <v>35</v>
      </c>
      <c r="S23" s="785">
        <v>2017</v>
      </c>
      <c r="T23" s="786">
        <v>710</v>
      </c>
      <c r="U23" s="786">
        <v>105</v>
      </c>
      <c r="V23" s="786"/>
      <c r="W23" s="786">
        <v>3236.6</v>
      </c>
      <c r="X23" s="787">
        <f t="shared" si="3"/>
        <v>3236.6</v>
      </c>
      <c r="Y23" s="783" t="s">
        <v>391</v>
      </c>
      <c r="Z23" s="783" t="s">
        <v>392</v>
      </c>
      <c r="AA23" s="783">
        <v>2017</v>
      </c>
      <c r="AB23" s="783" t="s">
        <v>393</v>
      </c>
      <c r="AC23" s="784" t="s">
        <v>394</v>
      </c>
      <c r="AD23" s="783" t="s">
        <v>11242</v>
      </c>
      <c r="AE23" s="783" t="s">
        <v>395</v>
      </c>
      <c r="AF23" s="783" t="s">
        <v>13235</v>
      </c>
      <c r="AG23" s="783" t="s">
        <v>396</v>
      </c>
      <c r="AH23" s="788" t="s">
        <v>397</v>
      </c>
      <c r="AI23" s="789" t="s">
        <v>358</v>
      </c>
    </row>
    <row r="24" spans="1:35" ht="17.25" customHeight="1">
      <c r="A24" s="106"/>
      <c r="B24" s="106"/>
      <c r="C24" s="106"/>
      <c r="D24" s="106" t="str">
        <f t="shared" si="0"/>
        <v xml:space="preserve"> </v>
      </c>
      <c r="E24" s="779"/>
      <c r="F24" s="779" t="e">
        <f t="shared" ca="1" si="1"/>
        <v>#NAME?</v>
      </c>
      <c r="G24" s="779" t="s">
        <v>15922</v>
      </c>
      <c r="H24" s="779"/>
      <c r="I24" s="779" t="str">
        <f t="shared" si="4"/>
        <v>32.1675525, -110.8592578</v>
      </c>
      <c r="J24" s="780">
        <v>32.167552499999999</v>
      </c>
      <c r="K24" s="780">
        <v>-110.85925779999999</v>
      </c>
      <c r="L24" s="781">
        <v>27</v>
      </c>
      <c r="M24" s="782" t="s">
        <v>44</v>
      </c>
      <c r="N24" s="783" t="s">
        <v>44</v>
      </c>
      <c r="O24" s="783" t="s">
        <v>361</v>
      </c>
      <c r="P24" s="794" t="s">
        <v>362</v>
      </c>
      <c r="Q24" s="784" t="s">
        <v>15923</v>
      </c>
      <c r="R24" s="783" t="s">
        <v>35</v>
      </c>
      <c r="S24" s="785">
        <v>2018</v>
      </c>
      <c r="T24" s="793"/>
      <c r="U24" s="793"/>
      <c r="V24" s="786">
        <v>2950</v>
      </c>
      <c r="W24" s="793"/>
      <c r="X24" s="787">
        <f t="shared" si="3"/>
        <v>2950</v>
      </c>
      <c r="Y24" s="783" t="s">
        <v>364</v>
      </c>
      <c r="Z24" s="783" t="s">
        <v>365</v>
      </c>
      <c r="AA24" s="783">
        <v>2016</v>
      </c>
      <c r="AB24" s="783" t="s">
        <v>366</v>
      </c>
      <c r="AC24" s="784" t="s">
        <v>367</v>
      </c>
      <c r="AD24" s="783" t="s">
        <v>11242</v>
      </c>
      <c r="AE24" s="783" t="s">
        <v>15924</v>
      </c>
      <c r="AF24" s="783" t="s">
        <v>11242</v>
      </c>
      <c r="AG24" s="784" t="s">
        <v>15925</v>
      </c>
      <c r="AH24" s="788" t="s">
        <v>368</v>
      </c>
      <c r="AI24" s="789" t="s">
        <v>358</v>
      </c>
    </row>
    <row r="25" spans="1:35" ht="17.25" customHeight="1">
      <c r="A25" s="106"/>
      <c r="B25" s="106"/>
      <c r="C25" s="106"/>
      <c r="D25" s="106" t="str">
        <f t="shared" si="0"/>
        <v xml:space="preserve"> </v>
      </c>
      <c r="E25" s="779"/>
      <c r="F25" s="779" t="e">
        <f t="shared" ca="1" si="1"/>
        <v>#NAME?</v>
      </c>
      <c r="G25" s="779" t="s">
        <v>15926</v>
      </c>
      <c r="H25" s="779"/>
      <c r="I25" s="779" t="str">
        <f t="shared" si="4"/>
        <v>32.1145102, -110.9392269</v>
      </c>
      <c r="J25" s="780">
        <v>32.114510199999998</v>
      </c>
      <c r="K25" s="780">
        <v>-110.93922689999999</v>
      </c>
      <c r="L25" s="781">
        <v>28</v>
      </c>
      <c r="M25" s="790" t="s">
        <v>44</v>
      </c>
      <c r="N25" s="783" t="s">
        <v>12656</v>
      </c>
      <c r="O25" s="783" t="s">
        <v>420</v>
      </c>
      <c r="P25" s="794" t="s">
        <v>14530</v>
      </c>
      <c r="Q25" s="783"/>
      <c r="R25" s="783" t="s">
        <v>35</v>
      </c>
      <c r="S25" s="785">
        <v>2018</v>
      </c>
      <c r="T25" s="786">
        <v>4700</v>
      </c>
      <c r="U25" s="786">
        <v>260</v>
      </c>
      <c r="V25" s="786">
        <v>4880</v>
      </c>
      <c r="W25" s="786">
        <v>13251</v>
      </c>
      <c r="X25" s="787">
        <f t="shared" si="3"/>
        <v>13251</v>
      </c>
      <c r="Y25" s="783" t="s">
        <v>422</v>
      </c>
      <c r="Z25" s="783" t="s">
        <v>423</v>
      </c>
      <c r="AA25" s="783">
        <v>2019</v>
      </c>
      <c r="AB25" s="783" t="s">
        <v>11242</v>
      </c>
      <c r="AC25" s="784" t="s">
        <v>424</v>
      </c>
      <c r="AD25" s="783" t="s">
        <v>11242</v>
      </c>
      <c r="AE25" s="783" t="s">
        <v>11242</v>
      </c>
      <c r="AF25" s="783" t="s">
        <v>11242</v>
      </c>
      <c r="AG25" s="784" t="s">
        <v>146</v>
      </c>
      <c r="AH25" s="788" t="s">
        <v>425</v>
      </c>
      <c r="AI25" s="789" t="s">
        <v>358</v>
      </c>
    </row>
    <row r="26" spans="1:35" ht="17.25" customHeight="1">
      <c r="A26" s="106"/>
      <c r="B26" s="106"/>
      <c r="C26" s="106"/>
      <c r="D26" s="106" t="str">
        <f t="shared" si="0"/>
        <v xml:space="preserve"> </v>
      </c>
      <c r="E26" s="304"/>
      <c r="F26" s="779" t="e">
        <f t="shared" ca="1" si="1"/>
        <v>#NAME?</v>
      </c>
      <c r="G26" s="779" t="s">
        <v>15927</v>
      </c>
      <c r="H26" s="779"/>
      <c r="I26" s="779" t="str">
        <f t="shared" si="4"/>
        <v>32.6563828, -114.5814686</v>
      </c>
      <c r="J26" s="780">
        <v>32.656382800000003</v>
      </c>
      <c r="K26" s="780">
        <v>-114.58146859999999</v>
      </c>
      <c r="L26" s="781">
        <v>30</v>
      </c>
      <c r="M26" s="782" t="s">
        <v>44</v>
      </c>
      <c r="N26" s="783" t="s">
        <v>44</v>
      </c>
      <c r="O26" s="783" t="s">
        <v>400</v>
      </c>
      <c r="P26" s="794" t="s">
        <v>105</v>
      </c>
      <c r="Q26" s="783" t="s">
        <v>49</v>
      </c>
      <c r="R26" s="783" t="s">
        <v>35</v>
      </c>
      <c r="S26" s="785">
        <v>2016</v>
      </c>
      <c r="T26" s="793"/>
      <c r="U26" s="793"/>
      <c r="V26" s="786">
        <v>185</v>
      </c>
      <c r="W26" s="793"/>
      <c r="X26" s="787">
        <f t="shared" si="3"/>
        <v>185</v>
      </c>
      <c r="Y26" s="783" t="s">
        <v>401</v>
      </c>
      <c r="Z26" s="783" t="s">
        <v>49</v>
      </c>
      <c r="AA26" s="783">
        <v>2017</v>
      </c>
      <c r="AB26" s="783" t="s">
        <v>402</v>
      </c>
      <c r="AC26" s="784" t="s">
        <v>403</v>
      </c>
      <c r="AD26" s="783" t="s">
        <v>11242</v>
      </c>
      <c r="AE26" s="783" t="s">
        <v>404</v>
      </c>
      <c r="AF26" s="783" t="s">
        <v>11242</v>
      </c>
      <c r="AG26" s="783" t="s">
        <v>11242</v>
      </c>
      <c r="AH26" s="788" t="s">
        <v>405</v>
      </c>
      <c r="AI26" s="789" t="s">
        <v>358</v>
      </c>
    </row>
    <row r="27" spans="1:35" ht="17.25" customHeight="1">
      <c r="A27" s="106"/>
      <c r="B27" s="106"/>
      <c r="C27" s="106"/>
      <c r="D27" s="106" t="str">
        <f t="shared" si="0"/>
        <v xml:space="preserve"> </v>
      </c>
      <c r="E27" s="779"/>
      <c r="F27" s="779" t="e">
        <f t="shared" ca="1" si="1"/>
        <v>#NAME?</v>
      </c>
      <c r="G27" s="779" t="s">
        <v>15928</v>
      </c>
      <c r="H27" s="779"/>
      <c r="I27" s="779" t="str">
        <f t="shared" si="4"/>
        <v>33.4372686, -112.0077881</v>
      </c>
      <c r="J27" s="780">
        <v>33.437268600000003</v>
      </c>
      <c r="K27" s="780">
        <v>-112.0077881</v>
      </c>
      <c r="L27" s="781">
        <v>31</v>
      </c>
      <c r="M27" s="790" t="s">
        <v>44</v>
      </c>
      <c r="N27" s="783" t="s">
        <v>12656</v>
      </c>
      <c r="O27" s="783" t="s">
        <v>409</v>
      </c>
      <c r="P27" s="794" t="s">
        <v>14530</v>
      </c>
      <c r="Q27" s="783"/>
      <c r="R27" s="783" t="s">
        <v>35</v>
      </c>
      <c r="S27" s="785">
        <v>2018</v>
      </c>
      <c r="T27" s="786">
        <v>23</v>
      </c>
      <c r="U27" s="786">
        <v>55</v>
      </c>
      <c r="V27" s="793"/>
      <c r="W27" s="793"/>
      <c r="X27" s="787">
        <f t="shared" si="3"/>
        <v>55</v>
      </c>
      <c r="Y27" s="783" t="s">
        <v>411</v>
      </c>
      <c r="Z27" s="783" t="s">
        <v>412</v>
      </c>
      <c r="AA27" s="783">
        <v>2019</v>
      </c>
      <c r="AB27" s="783" t="s">
        <v>11242</v>
      </c>
      <c r="AC27" s="783" t="s">
        <v>49</v>
      </c>
      <c r="AD27" s="783" t="s">
        <v>11242</v>
      </c>
      <c r="AE27" s="783" t="s">
        <v>15929</v>
      </c>
      <c r="AF27" s="783" t="s">
        <v>11242</v>
      </c>
      <c r="AG27" s="784" t="s">
        <v>146</v>
      </c>
      <c r="AH27" s="788" t="s">
        <v>413</v>
      </c>
      <c r="AI27" s="789" t="s">
        <v>358</v>
      </c>
    </row>
    <row r="28" spans="1:35" ht="17.25" customHeight="1">
      <c r="A28" s="106"/>
      <c r="B28" s="106"/>
      <c r="C28" s="106"/>
      <c r="D28" s="106" t="str">
        <f t="shared" si="0"/>
        <v xml:space="preserve"> </v>
      </c>
      <c r="E28" s="779"/>
      <c r="F28" s="779" t="e">
        <f t="shared" ca="1" si="1"/>
        <v>#NAME?</v>
      </c>
      <c r="G28" s="779" t="s">
        <v>15930</v>
      </c>
      <c r="H28" s="779"/>
      <c r="I28" s="779" t="str">
        <f t="shared" si="4"/>
        <v>35.96459970000001, -89.9432659</v>
      </c>
      <c r="J28" s="780">
        <v>35.964599700000001</v>
      </c>
      <c r="K28" s="780">
        <v>-89.9432659</v>
      </c>
      <c r="L28" s="781">
        <v>32</v>
      </c>
      <c r="M28" s="782" t="s">
        <v>44</v>
      </c>
      <c r="N28" s="783" t="s">
        <v>44</v>
      </c>
      <c r="O28" s="783" t="s">
        <v>431</v>
      </c>
      <c r="P28" s="784" t="s">
        <v>14530</v>
      </c>
      <c r="Q28" s="792"/>
      <c r="R28" s="783" t="s">
        <v>35</v>
      </c>
      <c r="S28" s="785">
        <v>2017</v>
      </c>
      <c r="T28" s="786">
        <v>116000</v>
      </c>
      <c r="U28" s="786">
        <v>164000</v>
      </c>
      <c r="V28" s="793"/>
      <c r="W28" s="786">
        <v>359000</v>
      </c>
      <c r="X28" s="787">
        <f t="shared" si="3"/>
        <v>359000</v>
      </c>
      <c r="Y28" s="783" t="s">
        <v>433</v>
      </c>
      <c r="Z28" s="783" t="s">
        <v>434</v>
      </c>
      <c r="AA28" s="783">
        <v>2018</v>
      </c>
      <c r="AB28" s="783" t="s">
        <v>11242</v>
      </c>
      <c r="AC28" s="783" t="s">
        <v>49</v>
      </c>
      <c r="AD28" s="783" t="s">
        <v>11242</v>
      </c>
      <c r="AE28" s="783" t="s">
        <v>11242</v>
      </c>
      <c r="AF28" s="783" t="s">
        <v>11242</v>
      </c>
      <c r="AG28" s="784" t="s">
        <v>146</v>
      </c>
      <c r="AH28" s="788" t="s">
        <v>435</v>
      </c>
      <c r="AI28" s="789" t="s">
        <v>436</v>
      </c>
    </row>
    <row r="29" spans="1:35" ht="17.25" customHeight="1">
      <c r="A29" s="106"/>
      <c r="B29" s="106"/>
      <c r="C29" s="106"/>
      <c r="D29" s="106" t="str">
        <f t="shared" si="0"/>
        <v xml:space="preserve"> </v>
      </c>
      <c r="E29" s="779"/>
      <c r="F29" s="779" t="e">
        <f t="shared" ca="1" si="1"/>
        <v>#NAME?</v>
      </c>
      <c r="G29" s="779" t="s">
        <v>15931</v>
      </c>
      <c r="H29" s="779"/>
      <c r="I29" s="779" t="str">
        <f t="shared" si="4"/>
        <v>35.3371854, -94.3643069</v>
      </c>
      <c r="J29" s="780">
        <v>35.337185400000003</v>
      </c>
      <c r="K29" s="780">
        <v>-94.364306900000003</v>
      </c>
      <c r="L29" s="781">
        <v>33</v>
      </c>
      <c r="M29" s="790" t="s">
        <v>44</v>
      </c>
      <c r="N29" s="783" t="s">
        <v>44</v>
      </c>
      <c r="O29" s="783" t="s">
        <v>440</v>
      </c>
      <c r="P29" s="784" t="s">
        <v>14530</v>
      </c>
      <c r="Q29" s="792"/>
      <c r="R29" s="783" t="s">
        <v>35</v>
      </c>
      <c r="S29" s="785">
        <v>2017</v>
      </c>
      <c r="T29" s="786">
        <v>360000</v>
      </c>
      <c r="U29" s="786">
        <v>52000</v>
      </c>
      <c r="V29" s="786">
        <v>412000</v>
      </c>
      <c r="W29" s="786">
        <v>412000</v>
      </c>
      <c r="X29" s="787">
        <f t="shared" si="3"/>
        <v>412000</v>
      </c>
      <c r="Y29" s="783" t="s">
        <v>442</v>
      </c>
      <c r="Z29" s="783" t="s">
        <v>443</v>
      </c>
      <c r="AA29" s="783">
        <v>2018</v>
      </c>
      <c r="AB29" s="783" t="s">
        <v>11242</v>
      </c>
      <c r="AC29" s="783" t="s">
        <v>49</v>
      </c>
      <c r="AD29" s="783" t="s">
        <v>11242</v>
      </c>
      <c r="AE29" s="783" t="s">
        <v>15932</v>
      </c>
      <c r="AF29" s="783" t="s">
        <v>11242</v>
      </c>
      <c r="AG29" s="784" t="s">
        <v>146</v>
      </c>
      <c r="AH29" s="788" t="s">
        <v>444</v>
      </c>
      <c r="AI29" s="789" t="s">
        <v>436</v>
      </c>
    </row>
    <row r="30" spans="1:35" ht="17.25" customHeight="1">
      <c r="A30" s="115"/>
      <c r="B30" s="106"/>
      <c r="C30" s="106"/>
      <c r="D30" s="106" t="str">
        <f t="shared" si="0"/>
        <v xml:space="preserve"> </v>
      </c>
      <c r="E30" s="779"/>
      <c r="F30" s="779" t="e">
        <f t="shared" ca="1" si="1"/>
        <v>#NAME?</v>
      </c>
      <c r="G30" s="779" t="s">
        <v>15933</v>
      </c>
      <c r="H30" s="779"/>
      <c r="I30" s="779" t="str">
        <f t="shared" si="4"/>
        <v>35.6551706, -117.6574374</v>
      </c>
      <c r="J30" s="780">
        <v>35.655170599999998</v>
      </c>
      <c r="K30" s="780">
        <v>-117.65743740000001</v>
      </c>
      <c r="L30" s="781">
        <v>34</v>
      </c>
      <c r="M30" s="782" t="s">
        <v>44</v>
      </c>
      <c r="N30" s="783" t="s">
        <v>44</v>
      </c>
      <c r="O30" s="783" t="s">
        <v>1160</v>
      </c>
      <c r="P30" s="784" t="s">
        <v>105</v>
      </c>
      <c r="Q30" s="784" t="s">
        <v>451</v>
      </c>
      <c r="R30" s="783" t="s">
        <v>35</v>
      </c>
      <c r="S30" s="785">
        <v>2016</v>
      </c>
      <c r="T30" s="793"/>
      <c r="U30" s="793"/>
      <c r="V30" s="786">
        <v>8000000</v>
      </c>
      <c r="W30" s="793"/>
      <c r="X30" s="787">
        <f t="shared" si="3"/>
        <v>8000000</v>
      </c>
      <c r="Y30" s="783" t="s">
        <v>1161</v>
      </c>
      <c r="Z30" s="783" t="s">
        <v>49</v>
      </c>
      <c r="AA30" s="783">
        <v>2017</v>
      </c>
      <c r="AB30" s="783" t="s">
        <v>1162</v>
      </c>
      <c r="AC30" s="783" t="s">
        <v>49</v>
      </c>
      <c r="AD30" s="783" t="s">
        <v>11242</v>
      </c>
      <c r="AE30" s="783" t="s">
        <v>1163</v>
      </c>
      <c r="AF30" s="783" t="s">
        <v>11242</v>
      </c>
      <c r="AG30" s="783" t="s">
        <v>11242</v>
      </c>
      <c r="AH30" s="788" t="s">
        <v>1165</v>
      </c>
      <c r="AI30" s="789" t="s">
        <v>538</v>
      </c>
    </row>
    <row r="31" spans="1:35" ht="17.25" customHeight="1">
      <c r="A31" s="106"/>
      <c r="B31" s="106"/>
      <c r="C31" s="115"/>
      <c r="D31" s="106" t="str">
        <f t="shared" si="0"/>
        <v xml:space="preserve"> </v>
      </c>
      <c r="E31" s="779"/>
      <c r="F31" s="779" t="e">
        <f t="shared" ca="1" si="1"/>
        <v>#NAME?</v>
      </c>
      <c r="G31" s="779" t="s">
        <v>15934</v>
      </c>
      <c r="H31" s="779"/>
      <c r="I31" s="779" t="str">
        <f t="shared" si="4"/>
        <v>36.0036056, -121.2312895</v>
      </c>
      <c r="J31" s="780">
        <v>36.0036056</v>
      </c>
      <c r="K31" s="780">
        <v>-121.2312895</v>
      </c>
      <c r="L31" s="781">
        <v>35</v>
      </c>
      <c r="M31" s="790" t="s">
        <v>44</v>
      </c>
      <c r="N31" s="783" t="s">
        <v>44</v>
      </c>
      <c r="O31" s="783" t="s">
        <v>834</v>
      </c>
      <c r="P31" s="784" t="s">
        <v>105</v>
      </c>
      <c r="Q31" s="784" t="s">
        <v>451</v>
      </c>
      <c r="R31" s="783" t="s">
        <v>35</v>
      </c>
      <c r="S31" s="785">
        <v>2016</v>
      </c>
      <c r="T31" s="793"/>
      <c r="U31" s="786">
        <v>120</v>
      </c>
      <c r="V31" s="793"/>
      <c r="W31" s="793"/>
      <c r="X31" s="787">
        <f t="shared" si="3"/>
        <v>120</v>
      </c>
      <c r="Y31" s="783" t="s">
        <v>835</v>
      </c>
      <c r="Z31" s="783" t="s">
        <v>49</v>
      </c>
      <c r="AA31" s="783">
        <v>2017</v>
      </c>
      <c r="AB31" s="783" t="s">
        <v>836</v>
      </c>
      <c r="AC31" s="784" t="s">
        <v>546</v>
      </c>
      <c r="AD31" s="783" t="s">
        <v>11242</v>
      </c>
      <c r="AE31" s="783" t="s">
        <v>837</v>
      </c>
      <c r="AF31" s="783" t="s">
        <v>11242</v>
      </c>
      <c r="AG31" s="783" t="s">
        <v>11242</v>
      </c>
      <c r="AH31" s="788" t="s">
        <v>838</v>
      </c>
      <c r="AI31" s="789" t="s">
        <v>538</v>
      </c>
    </row>
    <row r="32" spans="1:35" ht="17.25" customHeight="1">
      <c r="A32" s="115"/>
      <c r="B32" s="106"/>
      <c r="C32" s="106"/>
      <c r="D32" s="106" t="str">
        <f t="shared" si="0"/>
        <v xml:space="preserve"> </v>
      </c>
      <c r="E32" s="779"/>
      <c r="F32" s="779" t="e">
        <f t="shared" ca="1" si="1"/>
        <v>#NAME?</v>
      </c>
      <c r="G32" s="779" t="s">
        <v>15935</v>
      </c>
      <c r="H32" s="779"/>
      <c r="I32" s="779" t="str">
        <f t="shared" si="4"/>
        <v>36.6569675, -121.8223929</v>
      </c>
      <c r="J32" s="780">
        <v>36.6569675</v>
      </c>
      <c r="K32" s="780">
        <v>-121.8223929</v>
      </c>
      <c r="L32" s="781">
        <v>36</v>
      </c>
      <c r="M32" s="782" t="s">
        <v>44</v>
      </c>
      <c r="N32" s="783" t="s">
        <v>44</v>
      </c>
      <c r="O32" s="783" t="s">
        <v>841</v>
      </c>
      <c r="P32" s="784" t="s">
        <v>105</v>
      </c>
      <c r="Q32" s="784" t="s">
        <v>451</v>
      </c>
      <c r="R32" s="783" t="s">
        <v>35</v>
      </c>
      <c r="S32" s="785">
        <v>2019</v>
      </c>
      <c r="T32" s="786">
        <v>7.6</v>
      </c>
      <c r="U32" s="786">
        <v>447</v>
      </c>
      <c r="V32" s="786">
        <v>560</v>
      </c>
      <c r="W32" s="786">
        <v>560</v>
      </c>
      <c r="X32" s="787">
        <f t="shared" si="3"/>
        <v>560</v>
      </c>
      <c r="Y32" s="783" t="s">
        <v>842</v>
      </c>
      <c r="Z32" s="783" t="s">
        <v>843</v>
      </c>
      <c r="AA32" s="783">
        <v>2017</v>
      </c>
      <c r="AB32" s="783" t="s">
        <v>844</v>
      </c>
      <c r="AC32" s="784" t="s">
        <v>546</v>
      </c>
      <c r="AD32" s="783" t="s">
        <v>11242</v>
      </c>
      <c r="AE32" s="783" t="s">
        <v>15936</v>
      </c>
      <c r="AF32" s="783" t="s">
        <v>15937</v>
      </c>
      <c r="AG32" s="783" t="s">
        <v>11242</v>
      </c>
      <c r="AH32" s="788" t="s">
        <v>845</v>
      </c>
      <c r="AI32" s="788" t="s">
        <v>538</v>
      </c>
    </row>
    <row r="33" spans="1:35" ht="17.25" customHeight="1">
      <c r="A33" s="115"/>
      <c r="B33" s="106"/>
      <c r="C33" s="106"/>
      <c r="D33" s="106" t="str">
        <f t="shared" si="0"/>
        <v xml:space="preserve"> </v>
      </c>
      <c r="E33" s="779"/>
      <c r="F33" s="779" t="e">
        <f t="shared" ca="1" si="1"/>
        <v>#NAME?</v>
      </c>
      <c r="G33" s="779" t="s">
        <v>15938</v>
      </c>
      <c r="H33" s="779"/>
      <c r="I33" s="779" t="str">
        <f t="shared" si="4"/>
        <v>33.3178416, -117.3205123</v>
      </c>
      <c r="J33" s="780">
        <v>33.317841600000001</v>
      </c>
      <c r="K33" s="780">
        <v>-117.3205123</v>
      </c>
      <c r="L33" s="781">
        <v>37</v>
      </c>
      <c r="M33" s="790" t="s">
        <v>44</v>
      </c>
      <c r="N33" s="783" t="s">
        <v>44</v>
      </c>
      <c r="O33" s="783" t="s">
        <v>1060</v>
      </c>
      <c r="P33" s="784" t="s">
        <v>105</v>
      </c>
      <c r="Q33" s="784" t="s">
        <v>451</v>
      </c>
      <c r="R33" s="783" t="s">
        <v>35</v>
      </c>
      <c r="S33" s="785">
        <v>2014</v>
      </c>
      <c r="T33" s="786">
        <v>24</v>
      </c>
      <c r="U33" s="793"/>
      <c r="V33" s="793"/>
      <c r="W33" s="793"/>
      <c r="X33" s="787">
        <f t="shared" si="3"/>
        <v>24</v>
      </c>
      <c r="Y33" s="783" t="s">
        <v>1061</v>
      </c>
      <c r="Z33" s="783" t="s">
        <v>1062</v>
      </c>
      <c r="AA33" s="783">
        <v>2017</v>
      </c>
      <c r="AB33" s="783" t="s">
        <v>1063</v>
      </c>
      <c r="AC33" s="784" t="s">
        <v>546</v>
      </c>
      <c r="AD33" s="783" t="s">
        <v>11242</v>
      </c>
      <c r="AE33" s="783" t="s">
        <v>15939</v>
      </c>
      <c r="AF33" s="783" t="s">
        <v>11242</v>
      </c>
      <c r="AG33" s="783" t="s">
        <v>1064</v>
      </c>
      <c r="AH33" s="788" t="s">
        <v>1065</v>
      </c>
      <c r="AI33" s="788" t="s">
        <v>538</v>
      </c>
    </row>
    <row r="34" spans="1:35" ht="17.25" customHeight="1">
      <c r="A34" s="398"/>
      <c r="B34" s="106"/>
      <c r="C34" s="106"/>
      <c r="D34" s="106" t="str">
        <f t="shared" si="0"/>
        <v xml:space="preserve"> </v>
      </c>
      <c r="E34" s="779"/>
      <c r="F34" s="779" t="e">
        <f t="shared" ca="1" si="1"/>
        <v>#NAME?</v>
      </c>
      <c r="G34" s="779" t="s">
        <v>15940</v>
      </c>
      <c r="H34" s="779"/>
      <c r="I34" s="779" t="str">
        <f t="shared" si="4"/>
        <v>34.8757909, -116.9543915</v>
      </c>
      <c r="J34" s="780">
        <v>34.875790899999998</v>
      </c>
      <c r="K34" s="780">
        <v>-116.9543915</v>
      </c>
      <c r="L34" s="781">
        <v>38</v>
      </c>
      <c r="M34" s="782" t="s">
        <v>44</v>
      </c>
      <c r="N34" s="783" t="s">
        <v>44</v>
      </c>
      <c r="O34" s="783" t="s">
        <v>1068</v>
      </c>
      <c r="P34" s="784" t="s">
        <v>1069</v>
      </c>
      <c r="Q34" s="784" t="s">
        <v>451</v>
      </c>
      <c r="R34" s="783" t="s">
        <v>35</v>
      </c>
      <c r="S34" s="785">
        <v>2016</v>
      </c>
      <c r="T34" s="793"/>
      <c r="U34" s="793"/>
      <c r="V34" s="786">
        <v>138</v>
      </c>
      <c r="W34" s="793"/>
      <c r="X34" s="787">
        <f t="shared" si="3"/>
        <v>138</v>
      </c>
      <c r="Y34" s="783" t="s">
        <v>1070</v>
      </c>
      <c r="Z34" s="783" t="s">
        <v>49</v>
      </c>
      <c r="AA34" s="783">
        <v>2017</v>
      </c>
      <c r="AB34" s="783" t="s">
        <v>1071</v>
      </c>
      <c r="AC34" s="784" t="s">
        <v>546</v>
      </c>
      <c r="AD34" s="783" t="s">
        <v>11242</v>
      </c>
      <c r="AE34" s="783" t="s">
        <v>1072</v>
      </c>
      <c r="AF34" s="783" t="s">
        <v>11242</v>
      </c>
      <c r="AG34" s="783" t="s">
        <v>11242</v>
      </c>
      <c r="AH34" s="788" t="s">
        <v>1073</v>
      </c>
      <c r="AI34" s="788" t="s">
        <v>538</v>
      </c>
    </row>
    <row r="35" spans="1:35" ht="17.25" customHeight="1">
      <c r="A35" s="106"/>
      <c r="B35" s="106"/>
      <c r="C35" s="106"/>
      <c r="D35" s="106" t="str">
        <f t="shared" si="0"/>
        <v xml:space="preserve"> </v>
      </c>
      <c r="E35" s="304" t="s">
        <v>1175</v>
      </c>
      <c r="F35" s="779" t="e">
        <f t="shared" ca="1" si="1"/>
        <v>#NAME?</v>
      </c>
      <c r="G35" s="779" t="s">
        <v>15941</v>
      </c>
      <c r="H35" s="779"/>
      <c r="I35" s="779" t="str">
        <f t="shared" si="4"/>
        <v>37.8172181, -122.3707037</v>
      </c>
      <c r="J35" s="780">
        <v>37.817218099999998</v>
      </c>
      <c r="K35" s="780">
        <v>-122.37070370000001</v>
      </c>
      <c r="L35" s="781">
        <v>39</v>
      </c>
      <c r="M35" s="790" t="s">
        <v>44</v>
      </c>
      <c r="N35" s="783" t="s">
        <v>44</v>
      </c>
      <c r="O35" s="783" t="s">
        <v>1176</v>
      </c>
      <c r="P35" s="784" t="s">
        <v>105</v>
      </c>
      <c r="Q35" s="784" t="s">
        <v>451</v>
      </c>
      <c r="R35" s="783" t="s">
        <v>35</v>
      </c>
      <c r="S35" s="785">
        <v>2016</v>
      </c>
      <c r="T35" s="793"/>
      <c r="U35" s="793"/>
      <c r="V35" s="786">
        <v>10750</v>
      </c>
      <c r="W35" s="793"/>
      <c r="X35" s="787">
        <f t="shared" si="3"/>
        <v>10750</v>
      </c>
      <c r="Y35" s="783" t="s">
        <v>1177</v>
      </c>
      <c r="Z35" s="783" t="s">
        <v>49</v>
      </c>
      <c r="AA35" s="783">
        <v>2017</v>
      </c>
      <c r="AB35" s="783" t="s">
        <v>1178</v>
      </c>
      <c r="AC35" s="784" t="s">
        <v>546</v>
      </c>
      <c r="AD35" s="783" t="s">
        <v>11242</v>
      </c>
      <c r="AE35" s="783" t="s">
        <v>1056</v>
      </c>
      <c r="AF35" s="783" t="s">
        <v>11242</v>
      </c>
      <c r="AG35" s="783" t="s">
        <v>11242</v>
      </c>
      <c r="AH35" s="788" t="s">
        <v>1179</v>
      </c>
      <c r="AI35" s="789" t="s">
        <v>538</v>
      </c>
    </row>
    <row r="36" spans="1:35" ht="17.25" customHeight="1">
      <c r="A36" s="115"/>
      <c r="B36" s="106"/>
      <c r="C36" s="106"/>
      <c r="D36" s="106" t="str">
        <f t="shared" si="0"/>
        <v xml:space="preserve"> </v>
      </c>
      <c r="E36" s="304"/>
      <c r="F36" s="779" t="e">
        <f t="shared" ca="1" si="1"/>
        <v>#NAME?</v>
      </c>
      <c r="G36" s="779" t="s">
        <v>15942</v>
      </c>
      <c r="H36" s="779"/>
      <c r="I36" s="779" t="str">
        <f t="shared" si="4"/>
        <v>33.890884, -117.2617329</v>
      </c>
      <c r="J36" s="780">
        <v>33.890884</v>
      </c>
      <c r="K36" s="780">
        <v>-117.2617329</v>
      </c>
      <c r="L36" s="781">
        <v>40</v>
      </c>
      <c r="M36" s="782" t="s">
        <v>44</v>
      </c>
      <c r="N36" s="783" t="s">
        <v>44</v>
      </c>
      <c r="O36" s="783" t="s">
        <v>1039</v>
      </c>
      <c r="P36" s="784" t="s">
        <v>105</v>
      </c>
      <c r="Q36" s="784" t="s">
        <v>451</v>
      </c>
      <c r="R36" s="783" t="s">
        <v>35</v>
      </c>
      <c r="S36" s="785">
        <v>2016</v>
      </c>
      <c r="T36" s="793"/>
      <c r="U36" s="793"/>
      <c r="V36" s="786">
        <v>9666</v>
      </c>
      <c r="W36" s="786"/>
      <c r="X36" s="787">
        <f t="shared" si="3"/>
        <v>9666</v>
      </c>
      <c r="Y36" s="783" t="s">
        <v>1040</v>
      </c>
      <c r="Z36" s="783" t="s">
        <v>1041</v>
      </c>
      <c r="AA36" s="783">
        <v>2015</v>
      </c>
      <c r="AB36" s="783" t="s">
        <v>1042</v>
      </c>
      <c r="AC36" s="784" t="s">
        <v>546</v>
      </c>
      <c r="AD36" s="783" t="s">
        <v>11242</v>
      </c>
      <c r="AE36" s="783" t="s">
        <v>1043</v>
      </c>
      <c r="AF36" s="783" t="s">
        <v>11242</v>
      </c>
      <c r="AG36" s="783" t="s">
        <v>11242</v>
      </c>
      <c r="AH36" s="788" t="s">
        <v>1044</v>
      </c>
      <c r="AI36" s="788" t="s">
        <v>538</v>
      </c>
    </row>
    <row r="37" spans="1:35" ht="17.25" customHeight="1">
      <c r="A37" s="106"/>
      <c r="B37" s="106"/>
      <c r="C37" s="106"/>
      <c r="D37" s="106" t="str">
        <f t="shared" si="0"/>
        <v xml:space="preserve"> </v>
      </c>
      <c r="E37" s="779"/>
      <c r="F37" s="779" t="e">
        <f t="shared" ca="1" si="1"/>
        <v>#NAME?</v>
      </c>
      <c r="G37" s="779" t="s">
        <v>15943</v>
      </c>
      <c r="H37" s="779"/>
      <c r="I37" s="779" t="str">
        <f t="shared" si="4"/>
        <v>36.6002378, -121.8946761</v>
      </c>
      <c r="J37" s="780">
        <v>36.600237800000002</v>
      </c>
      <c r="K37" s="780">
        <v>-121.8946761</v>
      </c>
      <c r="L37" s="781">
        <v>41</v>
      </c>
      <c r="M37" s="790" t="s">
        <v>44</v>
      </c>
      <c r="N37" s="783" t="s">
        <v>44</v>
      </c>
      <c r="O37" s="783" t="s">
        <v>1182</v>
      </c>
      <c r="P37" s="784" t="s">
        <v>105</v>
      </c>
      <c r="Q37" s="784" t="s">
        <v>451</v>
      </c>
      <c r="R37" s="783" t="s">
        <v>35</v>
      </c>
      <c r="S37" s="785">
        <v>2016</v>
      </c>
      <c r="T37" s="793"/>
      <c r="U37" s="793"/>
      <c r="V37" s="786">
        <v>260</v>
      </c>
      <c r="W37" s="793"/>
      <c r="X37" s="787">
        <f t="shared" si="3"/>
        <v>260</v>
      </c>
      <c r="Y37" s="783" t="s">
        <v>1183</v>
      </c>
      <c r="Z37" s="783" t="s">
        <v>49</v>
      </c>
      <c r="AA37" s="783">
        <v>2017</v>
      </c>
      <c r="AB37" s="783" t="s">
        <v>1184</v>
      </c>
      <c r="AC37" s="784" t="s">
        <v>546</v>
      </c>
      <c r="AD37" s="783" t="s">
        <v>11242</v>
      </c>
      <c r="AE37" s="783" t="s">
        <v>1185</v>
      </c>
      <c r="AF37" s="783" t="s">
        <v>11242</v>
      </c>
      <c r="AG37" s="783" t="s">
        <v>11242</v>
      </c>
      <c r="AH37" s="788" t="s">
        <v>1186</v>
      </c>
      <c r="AI37" s="789" t="s">
        <v>538</v>
      </c>
    </row>
    <row r="38" spans="1:35" ht="17.25" customHeight="1">
      <c r="A38" s="106"/>
      <c r="B38" s="106"/>
      <c r="C38" s="106"/>
      <c r="D38" s="106" t="str">
        <f t="shared" si="0"/>
        <v xml:space="preserve"> </v>
      </c>
      <c r="E38" s="779"/>
      <c r="F38" s="779" t="e">
        <f t="shared" ca="1" si="1"/>
        <v>#NAME?</v>
      </c>
      <c r="G38" s="779" t="s">
        <v>15944</v>
      </c>
      <c r="H38" s="779"/>
      <c r="I38" s="779" t="str">
        <f t="shared" si="4"/>
        <v>37.7827396, -122.3126792</v>
      </c>
      <c r="J38" s="780">
        <v>37.782739599999999</v>
      </c>
      <c r="K38" s="780">
        <v>-122.31267920000001</v>
      </c>
      <c r="L38" s="781">
        <v>42</v>
      </c>
      <c r="M38" s="782" t="s">
        <v>44</v>
      </c>
      <c r="N38" s="783" t="s">
        <v>44</v>
      </c>
      <c r="O38" s="783" t="s">
        <v>1148</v>
      </c>
      <c r="P38" s="784" t="s">
        <v>105</v>
      </c>
      <c r="Q38" s="784" t="s">
        <v>451</v>
      </c>
      <c r="R38" s="783" t="s">
        <v>35</v>
      </c>
      <c r="S38" s="785">
        <v>2016</v>
      </c>
      <c r="T38" s="793"/>
      <c r="U38" s="793"/>
      <c r="V38" s="786">
        <v>336000</v>
      </c>
      <c r="W38" s="786">
        <v>336000</v>
      </c>
      <c r="X38" s="787">
        <f t="shared" si="3"/>
        <v>336000</v>
      </c>
      <c r="Y38" s="783" t="s">
        <v>1149</v>
      </c>
      <c r="Z38" s="783" t="s">
        <v>49</v>
      </c>
      <c r="AA38" s="783">
        <v>2017</v>
      </c>
      <c r="AB38" s="783" t="s">
        <v>1150</v>
      </c>
      <c r="AC38" s="784" t="s">
        <v>546</v>
      </c>
      <c r="AD38" s="783" t="s">
        <v>11242</v>
      </c>
      <c r="AE38" s="783" t="s">
        <v>1151</v>
      </c>
      <c r="AF38" s="783" t="s">
        <v>11242</v>
      </c>
      <c r="AG38" s="783" t="s">
        <v>11242</v>
      </c>
      <c r="AH38" s="788" t="s">
        <v>1152</v>
      </c>
      <c r="AI38" s="789" t="s">
        <v>538</v>
      </c>
    </row>
    <row r="39" spans="1:35" ht="17.25" customHeight="1">
      <c r="A39" s="106"/>
      <c r="B39" s="106"/>
      <c r="C39" s="106"/>
      <c r="D39" s="106" t="str">
        <f t="shared" si="0"/>
        <v xml:space="preserve"> </v>
      </c>
      <c r="E39" s="779"/>
      <c r="F39" s="779" t="e">
        <f t="shared" ca="1" si="1"/>
        <v>#NAME?</v>
      </c>
      <c r="G39" s="779" t="s">
        <v>15945</v>
      </c>
      <c r="H39" s="779"/>
      <c r="I39" s="779" t="str">
        <f t="shared" si="4"/>
        <v>34.16816010000001, -119.2001634</v>
      </c>
      <c r="J39" s="780">
        <v>34.168160100000001</v>
      </c>
      <c r="K39" s="780">
        <v>-119.20016339999999</v>
      </c>
      <c r="L39" s="781">
        <v>43</v>
      </c>
      <c r="M39" s="790" t="s">
        <v>44</v>
      </c>
      <c r="N39" s="783" t="s">
        <v>44</v>
      </c>
      <c r="O39" s="783" t="s">
        <v>1168</v>
      </c>
      <c r="P39" s="784" t="s">
        <v>105</v>
      </c>
      <c r="Q39" s="784" t="s">
        <v>451</v>
      </c>
      <c r="R39" s="783" t="s">
        <v>35</v>
      </c>
      <c r="S39" s="785">
        <v>2016</v>
      </c>
      <c r="T39" s="793"/>
      <c r="U39" s="793"/>
      <c r="V39" s="786">
        <v>1080000</v>
      </c>
      <c r="W39" s="786">
        <v>1080000</v>
      </c>
      <c r="X39" s="787">
        <f t="shared" si="3"/>
        <v>1080000</v>
      </c>
      <c r="Y39" s="783" t="s">
        <v>1169</v>
      </c>
      <c r="Z39" s="783" t="s">
        <v>49</v>
      </c>
      <c r="AA39" s="783">
        <v>2017</v>
      </c>
      <c r="AB39" s="783" t="s">
        <v>1170</v>
      </c>
      <c r="AC39" s="784" t="s">
        <v>546</v>
      </c>
      <c r="AD39" s="783" t="s">
        <v>11242</v>
      </c>
      <c r="AE39" s="783" t="s">
        <v>1171</v>
      </c>
      <c r="AF39" s="783" t="s">
        <v>11242</v>
      </c>
      <c r="AG39" s="783" t="s">
        <v>11242</v>
      </c>
      <c r="AH39" s="788" t="s">
        <v>1172</v>
      </c>
      <c r="AI39" s="789" t="s">
        <v>538</v>
      </c>
    </row>
    <row r="40" spans="1:35" ht="17.25" customHeight="1">
      <c r="A40" s="106"/>
      <c r="B40" s="106"/>
      <c r="C40" s="115"/>
      <c r="D40" s="106" t="str">
        <f t="shared" si="0"/>
        <v xml:space="preserve"> </v>
      </c>
      <c r="E40" s="779"/>
      <c r="F40" s="779" t="e">
        <f t="shared" ca="1" si="1"/>
        <v>#NAME?</v>
      </c>
      <c r="G40" s="779" t="s">
        <v>15946</v>
      </c>
      <c r="H40" s="779"/>
      <c r="I40" s="779" t="str">
        <f t="shared" si="4"/>
        <v>33.6679336, -117.7293997</v>
      </c>
      <c r="J40" s="780">
        <v>33.667933599999998</v>
      </c>
      <c r="K40" s="780">
        <v>-117.7293997</v>
      </c>
      <c r="L40" s="781">
        <v>44</v>
      </c>
      <c r="M40" s="782" t="s">
        <v>44</v>
      </c>
      <c r="N40" s="783" t="s">
        <v>44</v>
      </c>
      <c r="O40" s="783" t="s">
        <v>783</v>
      </c>
      <c r="P40" s="784" t="s">
        <v>105</v>
      </c>
      <c r="Q40" s="784" t="s">
        <v>451</v>
      </c>
      <c r="R40" s="783" t="s">
        <v>35</v>
      </c>
      <c r="S40" s="785">
        <v>2016</v>
      </c>
      <c r="T40" s="786"/>
      <c r="U40" s="793"/>
      <c r="V40" s="786">
        <v>3826</v>
      </c>
      <c r="W40" s="786">
        <v>102.2</v>
      </c>
      <c r="X40" s="787">
        <f t="shared" si="3"/>
        <v>3826</v>
      </c>
      <c r="Y40" s="783" t="s">
        <v>784</v>
      </c>
      <c r="Z40" s="783" t="s">
        <v>785</v>
      </c>
      <c r="AA40" s="783">
        <v>2015</v>
      </c>
      <c r="AB40" s="783" t="s">
        <v>787</v>
      </c>
      <c r="AC40" s="784" t="s">
        <v>546</v>
      </c>
      <c r="AD40" s="783" t="s">
        <v>11242</v>
      </c>
      <c r="AE40" s="783" t="s">
        <v>788</v>
      </c>
      <c r="AF40" s="783" t="s">
        <v>11242</v>
      </c>
      <c r="AG40" s="783" t="s">
        <v>789</v>
      </c>
      <c r="AH40" s="788" t="s">
        <v>790</v>
      </c>
      <c r="AI40" s="788" t="s">
        <v>538</v>
      </c>
    </row>
    <row r="41" spans="1:35" ht="17.25" customHeight="1">
      <c r="A41" s="115"/>
      <c r="B41" s="106"/>
      <c r="C41" s="106"/>
      <c r="D41" s="106" t="str">
        <f t="shared" si="0"/>
        <v xml:space="preserve"> </v>
      </c>
      <c r="E41" s="779"/>
      <c r="F41" s="779" t="e">
        <f t="shared" ca="1" si="1"/>
        <v>#NAME?</v>
      </c>
      <c r="G41" s="779" t="s">
        <v>15947</v>
      </c>
      <c r="H41" s="779"/>
      <c r="I41" s="779" t="str">
        <f t="shared" si="4"/>
        <v>33.7029388, -117.8239274</v>
      </c>
      <c r="J41" s="780">
        <v>33.702938799999998</v>
      </c>
      <c r="K41" s="780">
        <v>-117.8239274</v>
      </c>
      <c r="L41" s="781">
        <v>45</v>
      </c>
      <c r="M41" s="790" t="s">
        <v>44</v>
      </c>
      <c r="N41" s="783" t="s">
        <v>44</v>
      </c>
      <c r="O41" s="783" t="s">
        <v>1053</v>
      </c>
      <c r="P41" s="784" t="s">
        <v>105</v>
      </c>
      <c r="Q41" s="784" t="s">
        <v>451</v>
      </c>
      <c r="R41" s="783" t="s">
        <v>35</v>
      </c>
      <c r="S41" s="785">
        <v>2016</v>
      </c>
      <c r="T41" s="793"/>
      <c r="U41" s="793"/>
      <c r="V41" s="786">
        <v>770000</v>
      </c>
      <c r="W41" s="786">
        <v>770000</v>
      </c>
      <c r="X41" s="787">
        <f t="shared" si="3"/>
        <v>770000</v>
      </c>
      <c r="Y41" s="783" t="s">
        <v>1054</v>
      </c>
      <c r="Z41" s="783" t="s">
        <v>49</v>
      </c>
      <c r="AA41" s="783">
        <v>2017</v>
      </c>
      <c r="AB41" s="783" t="s">
        <v>1055</v>
      </c>
      <c r="AC41" s="784" t="s">
        <v>546</v>
      </c>
      <c r="AD41" s="783" t="s">
        <v>11242</v>
      </c>
      <c r="AE41" s="783" t="s">
        <v>1056</v>
      </c>
      <c r="AF41" s="783" t="s">
        <v>11242</v>
      </c>
      <c r="AG41" s="783" t="s">
        <v>11242</v>
      </c>
      <c r="AH41" s="788" t="s">
        <v>1057</v>
      </c>
      <c r="AI41" s="788" t="s">
        <v>538</v>
      </c>
    </row>
    <row r="42" spans="1:35" ht="17.25" customHeight="1">
      <c r="A42" s="106"/>
      <c r="B42" s="106"/>
      <c r="C42" s="106"/>
      <c r="D42" s="106" t="str">
        <f t="shared" si="0"/>
        <v xml:space="preserve"> </v>
      </c>
      <c r="E42" s="779"/>
      <c r="F42" s="779" t="e">
        <f t="shared" ca="1" si="1"/>
        <v>#NAME?</v>
      </c>
      <c r="G42" s="779" t="s">
        <v>15948</v>
      </c>
      <c r="H42" s="779"/>
      <c r="I42" s="779" t="str">
        <f t="shared" si="4"/>
        <v>34.2247517, -116.0541278</v>
      </c>
      <c r="J42" s="780">
        <v>34.224751699999999</v>
      </c>
      <c r="K42" s="780">
        <v>-116.0541278</v>
      </c>
      <c r="L42" s="781">
        <v>46</v>
      </c>
      <c r="M42" s="782" t="s">
        <v>44</v>
      </c>
      <c r="N42" s="783" t="s">
        <v>44</v>
      </c>
      <c r="O42" s="783" t="s">
        <v>1047</v>
      </c>
      <c r="P42" s="784" t="s">
        <v>105</v>
      </c>
      <c r="Q42" s="784" t="s">
        <v>451</v>
      </c>
      <c r="R42" s="783" t="s">
        <v>35</v>
      </c>
      <c r="S42" s="785">
        <v>2016</v>
      </c>
      <c r="T42" s="793"/>
      <c r="U42" s="793"/>
      <c r="V42" s="786">
        <v>440</v>
      </c>
      <c r="W42" s="793"/>
      <c r="X42" s="787">
        <f t="shared" si="3"/>
        <v>440</v>
      </c>
      <c r="Y42" s="783" t="s">
        <v>1048</v>
      </c>
      <c r="Z42" s="783" t="s">
        <v>49</v>
      </c>
      <c r="AA42" s="783">
        <v>2017</v>
      </c>
      <c r="AB42" s="783" t="s">
        <v>402</v>
      </c>
      <c r="AC42" s="784" t="s">
        <v>546</v>
      </c>
      <c r="AD42" s="783" t="s">
        <v>11242</v>
      </c>
      <c r="AE42" s="783" t="s">
        <v>1049</v>
      </c>
      <c r="AF42" s="783" t="s">
        <v>11242</v>
      </c>
      <c r="AG42" s="783" t="s">
        <v>11242</v>
      </c>
      <c r="AH42" s="788" t="s">
        <v>1050</v>
      </c>
      <c r="AI42" s="789" t="s">
        <v>538</v>
      </c>
    </row>
    <row r="43" spans="1:35" ht="17.25" customHeight="1">
      <c r="A43" s="106"/>
      <c r="B43" s="106"/>
      <c r="C43" s="106"/>
      <c r="D43" s="106" t="str">
        <f t="shared" si="0"/>
        <v xml:space="preserve"> </v>
      </c>
      <c r="E43" s="779"/>
      <c r="F43" s="779" t="e">
        <f t="shared" ca="1" si="1"/>
        <v>#NAME?</v>
      </c>
      <c r="G43" s="779" t="s">
        <v>15949</v>
      </c>
      <c r="H43" s="779"/>
      <c r="I43" s="779" t="str">
        <f t="shared" si="4"/>
        <v>38.5636592, -121.297211</v>
      </c>
      <c r="J43" s="780">
        <v>38.563659199999996</v>
      </c>
      <c r="K43" s="780">
        <v>-121.297211</v>
      </c>
      <c r="L43" s="781">
        <v>47</v>
      </c>
      <c r="M43" s="790" t="s">
        <v>44</v>
      </c>
      <c r="N43" s="783" t="s">
        <v>44</v>
      </c>
      <c r="O43" s="783" t="s">
        <v>1086</v>
      </c>
      <c r="P43" s="784" t="s">
        <v>105</v>
      </c>
      <c r="Q43" s="784" t="s">
        <v>451</v>
      </c>
      <c r="R43" s="783" t="s">
        <v>35</v>
      </c>
      <c r="S43" s="785">
        <v>2017</v>
      </c>
      <c r="T43" s="793"/>
      <c r="U43" s="793"/>
      <c r="V43" s="786">
        <v>910000</v>
      </c>
      <c r="W43" s="786">
        <v>910000</v>
      </c>
      <c r="X43" s="787">
        <f t="shared" si="3"/>
        <v>910000</v>
      </c>
      <c r="Y43" s="783" t="s">
        <v>1087</v>
      </c>
      <c r="Z43" s="783" t="s">
        <v>1088</v>
      </c>
      <c r="AA43" s="783">
        <v>2015</v>
      </c>
      <c r="AB43" s="783" t="s">
        <v>1089</v>
      </c>
      <c r="AC43" s="784" t="s">
        <v>546</v>
      </c>
      <c r="AD43" s="783" t="s">
        <v>11242</v>
      </c>
      <c r="AE43" s="783" t="s">
        <v>1090</v>
      </c>
      <c r="AF43" s="783" t="s">
        <v>11242</v>
      </c>
      <c r="AG43" s="783" t="s">
        <v>11242</v>
      </c>
      <c r="AH43" s="788" t="s">
        <v>1091</v>
      </c>
      <c r="AI43" s="788" t="s">
        <v>538</v>
      </c>
    </row>
    <row r="44" spans="1:35" ht="17.25" customHeight="1">
      <c r="A44" s="106"/>
      <c r="B44" s="106"/>
      <c r="C44" s="106"/>
      <c r="D44" s="106" t="str">
        <f t="shared" si="0"/>
        <v xml:space="preserve"> </v>
      </c>
      <c r="E44" s="304" t="s">
        <v>541</v>
      </c>
      <c r="F44" s="779" t="e">
        <f t="shared" ca="1" si="1"/>
        <v>#NAME?</v>
      </c>
      <c r="G44" s="779" t="s">
        <v>15950</v>
      </c>
      <c r="H44" s="779"/>
      <c r="I44" s="779" t="str">
        <f t="shared" si="4"/>
        <v>39.111504, -121.3598812</v>
      </c>
      <c r="J44" s="780">
        <v>39.111503999999996</v>
      </c>
      <c r="K44" s="780">
        <v>-121.3598812</v>
      </c>
      <c r="L44" s="781">
        <v>48</v>
      </c>
      <c r="M44" s="782" t="s">
        <v>44</v>
      </c>
      <c r="N44" s="783" t="s">
        <v>44</v>
      </c>
      <c r="O44" s="783" t="s">
        <v>542</v>
      </c>
      <c r="P44" s="784" t="s">
        <v>105</v>
      </c>
      <c r="Q44" s="784" t="s">
        <v>451</v>
      </c>
      <c r="R44" s="783" t="s">
        <v>35</v>
      </c>
      <c r="S44" s="785">
        <v>2017</v>
      </c>
      <c r="T44" s="793"/>
      <c r="U44" s="793"/>
      <c r="V44" s="786">
        <v>200000</v>
      </c>
      <c r="W44" s="793"/>
      <c r="X44" s="787">
        <f t="shared" si="3"/>
        <v>200000</v>
      </c>
      <c r="Y44" s="783" t="s">
        <v>544</v>
      </c>
      <c r="Z44" s="783" t="s">
        <v>49</v>
      </c>
      <c r="AA44" s="783">
        <v>2017</v>
      </c>
      <c r="AB44" s="783" t="s">
        <v>545</v>
      </c>
      <c r="AC44" s="784" t="s">
        <v>546</v>
      </c>
      <c r="AD44" s="783" t="s">
        <v>11242</v>
      </c>
      <c r="AE44" s="783" t="s">
        <v>547</v>
      </c>
      <c r="AF44" s="783" t="s">
        <v>11242</v>
      </c>
      <c r="AG44" s="783" t="s">
        <v>11242</v>
      </c>
      <c r="AH44" s="788" t="s">
        <v>549</v>
      </c>
      <c r="AI44" s="789" t="s">
        <v>538</v>
      </c>
    </row>
    <row r="45" spans="1:35" ht="17.25" customHeight="1">
      <c r="A45" s="106"/>
      <c r="B45" s="106"/>
      <c r="C45" s="106"/>
      <c r="D45" s="106" t="str">
        <f t="shared" si="0"/>
        <v xml:space="preserve"> </v>
      </c>
      <c r="E45" s="304"/>
      <c r="F45" s="779" t="e">
        <f t="shared" ca="1" si="1"/>
        <v>#NAME?</v>
      </c>
      <c r="G45" s="779" t="s">
        <v>15951</v>
      </c>
      <c r="H45" s="779"/>
      <c r="I45" s="779" t="str">
        <f t="shared" si="4"/>
        <v>38.2721187, -121.9398577</v>
      </c>
      <c r="J45" s="780">
        <v>38.2721187</v>
      </c>
      <c r="K45" s="780">
        <v>-121.9398577</v>
      </c>
      <c r="L45" s="781">
        <v>49</v>
      </c>
      <c r="M45" s="790" t="s">
        <v>44</v>
      </c>
      <c r="N45" s="783" t="s">
        <v>44</v>
      </c>
      <c r="O45" s="783" t="s">
        <v>1516</v>
      </c>
      <c r="P45" s="784" t="s">
        <v>105</v>
      </c>
      <c r="Q45" s="784" t="s">
        <v>451</v>
      </c>
      <c r="R45" s="783" t="s">
        <v>35</v>
      </c>
      <c r="S45" s="785">
        <v>2017</v>
      </c>
      <c r="T45" s="793"/>
      <c r="U45" s="793"/>
      <c r="V45" s="786">
        <v>712000</v>
      </c>
      <c r="W45" s="786">
        <v>712000</v>
      </c>
      <c r="X45" s="787">
        <f t="shared" si="3"/>
        <v>712000</v>
      </c>
      <c r="Y45" s="783" t="s">
        <v>1518</v>
      </c>
      <c r="Z45" s="783" t="s">
        <v>49</v>
      </c>
      <c r="AA45" s="783">
        <v>2017</v>
      </c>
      <c r="AB45" s="783" t="s">
        <v>545</v>
      </c>
      <c r="AC45" s="784" t="s">
        <v>546</v>
      </c>
      <c r="AD45" s="783" t="s">
        <v>11242</v>
      </c>
      <c r="AE45" s="783" t="s">
        <v>1519</v>
      </c>
      <c r="AF45" s="783" t="s">
        <v>11242</v>
      </c>
      <c r="AG45" s="783" t="s">
        <v>11242</v>
      </c>
      <c r="AH45" s="788" t="s">
        <v>1520</v>
      </c>
      <c r="AI45" s="788" t="s">
        <v>538</v>
      </c>
    </row>
    <row r="46" spans="1:35" ht="17.25" customHeight="1">
      <c r="A46" s="106"/>
      <c r="B46" s="106"/>
      <c r="C46" s="106"/>
      <c r="D46" s="106" t="str">
        <f t="shared" si="0"/>
        <v xml:space="preserve"> </v>
      </c>
      <c r="E46" s="779"/>
      <c r="F46" s="779" t="e">
        <f t="shared" ca="1" si="1"/>
        <v>#NAME?</v>
      </c>
      <c r="G46" s="779" t="s">
        <v>15952</v>
      </c>
      <c r="H46" s="779"/>
      <c r="I46" s="779" t="str">
        <f t="shared" si="4"/>
        <v>37.3648271, -120.5779088</v>
      </c>
      <c r="J46" s="780">
        <v>37.364827099999999</v>
      </c>
      <c r="K46" s="780">
        <v>-120.5779088</v>
      </c>
      <c r="L46" s="781">
        <v>50</v>
      </c>
      <c r="M46" s="782" t="s">
        <v>44</v>
      </c>
      <c r="N46" s="783" t="s">
        <v>44</v>
      </c>
      <c r="O46" s="783" t="s">
        <v>667</v>
      </c>
      <c r="P46" s="784" t="s">
        <v>105</v>
      </c>
      <c r="Q46" s="784" t="s">
        <v>451</v>
      </c>
      <c r="R46" s="783" t="s">
        <v>35</v>
      </c>
      <c r="S46" s="785">
        <v>2017</v>
      </c>
      <c r="T46" s="793"/>
      <c r="U46" s="793"/>
      <c r="V46" s="786">
        <v>2502</v>
      </c>
      <c r="W46" s="793"/>
      <c r="X46" s="787">
        <f t="shared" si="3"/>
        <v>2502</v>
      </c>
      <c r="Y46" s="783" t="s">
        <v>669</v>
      </c>
      <c r="Z46" s="783" t="s">
        <v>49</v>
      </c>
      <c r="AA46" s="783">
        <v>2017</v>
      </c>
      <c r="AB46" s="783" t="s">
        <v>670</v>
      </c>
      <c r="AC46" s="784" t="s">
        <v>546</v>
      </c>
      <c r="AD46" s="783" t="s">
        <v>11242</v>
      </c>
      <c r="AE46" s="783" t="s">
        <v>671</v>
      </c>
      <c r="AF46" s="783" t="s">
        <v>11242</v>
      </c>
      <c r="AG46" s="783" t="s">
        <v>672</v>
      </c>
      <c r="AH46" s="788" t="s">
        <v>673</v>
      </c>
      <c r="AI46" s="789" t="s">
        <v>538</v>
      </c>
    </row>
    <row r="47" spans="1:35" ht="17.25" customHeight="1">
      <c r="A47" s="106"/>
      <c r="B47" s="106"/>
      <c r="C47" s="106"/>
      <c r="D47" s="106" t="str">
        <f t="shared" si="0"/>
        <v xml:space="preserve"> </v>
      </c>
      <c r="E47" s="779"/>
      <c r="F47" s="779" t="e">
        <f t="shared" ca="1" si="1"/>
        <v>#NAME?</v>
      </c>
      <c r="G47" s="779" t="s">
        <v>15953</v>
      </c>
      <c r="H47" s="779"/>
      <c r="I47" s="779" t="str">
        <f t="shared" si="4"/>
        <v>34.5890591, -117.3713952</v>
      </c>
      <c r="J47" s="780">
        <v>34.5890591</v>
      </c>
      <c r="K47" s="780">
        <v>-117.37139519999999</v>
      </c>
      <c r="L47" s="781">
        <v>51</v>
      </c>
      <c r="M47" s="790" t="s">
        <v>44</v>
      </c>
      <c r="N47" s="783" t="s">
        <v>44</v>
      </c>
      <c r="O47" s="783" t="s">
        <v>856</v>
      </c>
      <c r="P47" s="784" t="s">
        <v>105</v>
      </c>
      <c r="Q47" s="784" t="s">
        <v>451</v>
      </c>
      <c r="R47" s="783" t="s">
        <v>35</v>
      </c>
      <c r="S47" s="785">
        <v>2015</v>
      </c>
      <c r="T47" s="786">
        <v>5210</v>
      </c>
      <c r="U47" s="786">
        <v>1690</v>
      </c>
      <c r="V47" s="793"/>
      <c r="W47" s="786">
        <v>17090</v>
      </c>
      <c r="X47" s="787">
        <f t="shared" si="3"/>
        <v>17090</v>
      </c>
      <c r="Y47" s="783" t="s">
        <v>857</v>
      </c>
      <c r="Z47" s="783" t="s">
        <v>858</v>
      </c>
      <c r="AA47" s="783">
        <v>2015</v>
      </c>
      <c r="AB47" s="783" t="s">
        <v>859</v>
      </c>
      <c r="AC47" s="784" t="s">
        <v>546</v>
      </c>
      <c r="AD47" s="783" t="s">
        <v>860</v>
      </c>
      <c r="AE47" s="783" t="s">
        <v>15954</v>
      </c>
      <c r="AF47" s="783" t="s">
        <v>15955</v>
      </c>
      <c r="AG47" s="783" t="s">
        <v>11242</v>
      </c>
      <c r="AH47" s="788" t="s">
        <v>861</v>
      </c>
      <c r="AI47" s="788" t="s">
        <v>538</v>
      </c>
    </row>
    <row r="48" spans="1:35" ht="17.25" customHeight="1">
      <c r="A48" s="106"/>
      <c r="B48" s="106"/>
      <c r="C48" s="106"/>
      <c r="D48" s="106" t="str">
        <f t="shared" si="0"/>
        <v xml:space="preserve"> </v>
      </c>
      <c r="E48" s="779"/>
      <c r="F48" s="779" t="e">
        <f t="shared" ca="1" si="1"/>
        <v>#NAME?</v>
      </c>
      <c r="G48" s="779" t="s">
        <v>15956</v>
      </c>
      <c r="H48" s="779"/>
      <c r="I48" s="779" t="str">
        <f t="shared" si="4"/>
        <v>38.6733377, -121.390048</v>
      </c>
      <c r="J48" s="780">
        <v>38.673337699999998</v>
      </c>
      <c r="K48" s="780">
        <v>-121.39004799999999</v>
      </c>
      <c r="L48" s="781">
        <v>52</v>
      </c>
      <c r="M48" s="782" t="s">
        <v>44</v>
      </c>
      <c r="N48" s="783" t="s">
        <v>44</v>
      </c>
      <c r="O48" s="783" t="s">
        <v>1098</v>
      </c>
      <c r="P48" s="784" t="s">
        <v>105</v>
      </c>
      <c r="Q48" s="784" t="s">
        <v>451</v>
      </c>
      <c r="R48" s="783" t="s">
        <v>35</v>
      </c>
      <c r="S48" s="785">
        <v>2017</v>
      </c>
      <c r="T48" s="793"/>
      <c r="U48" s="793"/>
      <c r="V48" s="786">
        <v>348</v>
      </c>
      <c r="W48" s="793"/>
      <c r="X48" s="787">
        <f t="shared" si="3"/>
        <v>348</v>
      </c>
      <c r="Y48" s="783" t="s">
        <v>1099</v>
      </c>
      <c r="Z48" s="783" t="s">
        <v>49</v>
      </c>
      <c r="AA48" s="783">
        <v>2017</v>
      </c>
      <c r="AB48" s="783" t="s">
        <v>670</v>
      </c>
      <c r="AC48" s="784" t="s">
        <v>546</v>
      </c>
      <c r="AD48" s="783" t="s">
        <v>11242</v>
      </c>
      <c r="AE48" s="783" t="s">
        <v>1100</v>
      </c>
      <c r="AF48" s="783" t="s">
        <v>11242</v>
      </c>
      <c r="AG48" s="783" t="s">
        <v>11242</v>
      </c>
      <c r="AH48" s="788" t="s">
        <v>1101</v>
      </c>
      <c r="AI48" s="789" t="s">
        <v>538</v>
      </c>
    </row>
    <row r="49" spans="1:35" ht="17.25" customHeight="1">
      <c r="A49" s="106"/>
      <c r="B49" s="106"/>
      <c r="C49" s="106"/>
      <c r="D49" s="106" t="str">
        <f t="shared" si="0"/>
        <v xml:space="preserve"> </v>
      </c>
      <c r="E49" s="779"/>
      <c r="F49" s="779" t="e">
        <f t="shared" ca="1" si="1"/>
        <v>#NAME?</v>
      </c>
      <c r="G49" s="779" t="s">
        <v>15957</v>
      </c>
      <c r="H49" s="779"/>
      <c r="I49" s="779" t="str">
        <f t="shared" si="4"/>
        <v>34.9240314, -117.8912085</v>
      </c>
      <c r="J49" s="780">
        <v>34.924031399999997</v>
      </c>
      <c r="K49" s="780">
        <v>-117.8912085</v>
      </c>
      <c r="L49" s="781">
        <v>53</v>
      </c>
      <c r="M49" s="790" t="s">
        <v>44</v>
      </c>
      <c r="N49" s="783" t="s">
        <v>44</v>
      </c>
      <c r="O49" s="783" t="s">
        <v>769</v>
      </c>
      <c r="P49" s="784" t="s">
        <v>770</v>
      </c>
      <c r="Q49" s="784" t="s">
        <v>451</v>
      </c>
      <c r="R49" s="783" t="s">
        <v>35</v>
      </c>
      <c r="S49" s="785">
        <v>2017</v>
      </c>
      <c r="T49" s="786">
        <v>17000</v>
      </c>
      <c r="U49" s="786">
        <v>260000</v>
      </c>
      <c r="V49" s="786">
        <v>277000</v>
      </c>
      <c r="W49" s="786">
        <v>277000</v>
      </c>
      <c r="X49" s="787">
        <f t="shared" si="3"/>
        <v>277000</v>
      </c>
      <c r="Y49" s="783" t="s">
        <v>772</v>
      </c>
      <c r="Z49" s="783" t="s">
        <v>773</v>
      </c>
      <c r="AA49" s="783">
        <v>2019</v>
      </c>
      <c r="AB49" s="783" t="s">
        <v>774</v>
      </c>
      <c r="AC49" s="784" t="s">
        <v>15958</v>
      </c>
      <c r="AD49" s="783" t="s">
        <v>775</v>
      </c>
      <c r="AE49" s="783" t="s">
        <v>15959</v>
      </c>
      <c r="AF49" s="783" t="s">
        <v>15960</v>
      </c>
      <c r="AG49" s="783"/>
      <c r="AH49" s="788" t="s">
        <v>776</v>
      </c>
      <c r="AI49" s="788" t="s">
        <v>538</v>
      </c>
    </row>
    <row r="50" spans="1:35" ht="17.25" customHeight="1">
      <c r="A50" s="106"/>
      <c r="B50" s="106"/>
      <c r="C50" s="106"/>
      <c r="D50" s="106" t="str">
        <f t="shared" si="0"/>
        <v xml:space="preserve"> </v>
      </c>
      <c r="E50" s="779"/>
      <c r="F50" s="779" t="e">
        <f t="shared" ca="1" si="1"/>
        <v>#NAME?</v>
      </c>
      <c r="G50" s="779" t="s">
        <v>15961</v>
      </c>
      <c r="H50" s="779"/>
      <c r="I50" s="779" t="str">
        <f t="shared" si="4"/>
        <v>34.1034634, -117.2508459</v>
      </c>
      <c r="J50" s="780">
        <v>34.103463400000003</v>
      </c>
      <c r="K50" s="780">
        <v>-117.2508459</v>
      </c>
      <c r="L50" s="781">
        <v>54</v>
      </c>
      <c r="M50" s="782" t="s">
        <v>44</v>
      </c>
      <c r="N50" s="783" t="s">
        <v>44</v>
      </c>
      <c r="O50" s="783" t="s">
        <v>1216</v>
      </c>
      <c r="P50" s="784" t="s">
        <v>14530</v>
      </c>
      <c r="Q50" s="784" t="s">
        <v>451</v>
      </c>
      <c r="R50" s="783" t="s">
        <v>35</v>
      </c>
      <c r="S50" s="785">
        <v>2017</v>
      </c>
      <c r="T50" s="786">
        <v>21.9</v>
      </c>
      <c r="U50" s="786">
        <v>18.8</v>
      </c>
      <c r="V50" s="793"/>
      <c r="W50" s="793"/>
      <c r="X50" s="787">
        <f t="shared" si="3"/>
        <v>21.9</v>
      </c>
      <c r="Y50" s="783" t="s">
        <v>1217</v>
      </c>
      <c r="Z50" s="783" t="s">
        <v>1218</v>
      </c>
      <c r="AA50" s="783">
        <v>2019</v>
      </c>
      <c r="AB50" s="783" t="s">
        <v>1219</v>
      </c>
      <c r="AC50" s="784" t="s">
        <v>546</v>
      </c>
      <c r="AD50" s="783" t="s">
        <v>11242</v>
      </c>
      <c r="AE50" s="783" t="s">
        <v>11242</v>
      </c>
      <c r="AF50" s="783" t="s">
        <v>11242</v>
      </c>
      <c r="AG50" s="784" t="s">
        <v>146</v>
      </c>
      <c r="AH50" s="788" t="s">
        <v>1220</v>
      </c>
      <c r="AI50" s="788" t="s">
        <v>538</v>
      </c>
    </row>
    <row r="51" spans="1:35" ht="17.25" customHeight="1">
      <c r="A51" s="106"/>
      <c r="B51" s="106"/>
      <c r="C51" s="106"/>
      <c r="D51" s="106" t="str">
        <f t="shared" si="0"/>
        <v xml:space="preserve"> </v>
      </c>
      <c r="E51" s="779"/>
      <c r="F51" s="779" t="e">
        <f t="shared" ca="1" si="1"/>
        <v>#NAME?</v>
      </c>
      <c r="G51" s="779" t="s">
        <v>15962</v>
      </c>
      <c r="H51" s="779"/>
      <c r="I51" s="779" t="str">
        <f t="shared" si="4"/>
        <v>34.7420267, -120.5724404</v>
      </c>
      <c r="J51" s="780">
        <v>34.742026699999997</v>
      </c>
      <c r="K51" s="780">
        <v>-120.5724404</v>
      </c>
      <c r="L51" s="781">
        <v>55</v>
      </c>
      <c r="M51" s="790" t="s">
        <v>44</v>
      </c>
      <c r="N51" s="783" t="s">
        <v>44</v>
      </c>
      <c r="O51" s="783" t="s">
        <v>1531</v>
      </c>
      <c r="P51" s="784" t="s">
        <v>14530</v>
      </c>
      <c r="Q51" s="784" t="s">
        <v>451</v>
      </c>
      <c r="R51" s="783" t="s">
        <v>35</v>
      </c>
      <c r="S51" s="785">
        <v>2018</v>
      </c>
      <c r="T51" s="786">
        <v>8200</v>
      </c>
      <c r="U51" s="786">
        <v>150000</v>
      </c>
      <c r="V51" s="786">
        <v>158200</v>
      </c>
      <c r="W51" s="786">
        <v>158200</v>
      </c>
      <c r="X51" s="787">
        <f t="shared" si="3"/>
        <v>158200</v>
      </c>
      <c r="Y51" s="783" t="s">
        <v>1533</v>
      </c>
      <c r="Z51" s="783" t="s">
        <v>1534</v>
      </c>
      <c r="AA51" s="783">
        <v>2019</v>
      </c>
      <c r="AB51" s="783" t="s">
        <v>11242</v>
      </c>
      <c r="AC51" s="784" t="s">
        <v>546</v>
      </c>
      <c r="AD51" s="783" t="s">
        <v>11242</v>
      </c>
      <c r="AE51" s="783" t="s">
        <v>15963</v>
      </c>
      <c r="AF51" s="783" t="s">
        <v>11242</v>
      </c>
      <c r="AG51" s="784" t="s">
        <v>146</v>
      </c>
      <c r="AH51" s="788" t="s">
        <v>1535</v>
      </c>
      <c r="AI51" s="788" t="s">
        <v>538</v>
      </c>
    </row>
    <row r="52" spans="1:35" ht="17.25" customHeight="1">
      <c r="A52" s="106"/>
      <c r="B52" s="106"/>
      <c r="C52" s="106"/>
      <c r="D52" s="106" t="str">
        <f t="shared" si="0"/>
        <v xml:space="preserve"> </v>
      </c>
      <c r="E52" s="304" t="s">
        <v>1655</v>
      </c>
      <c r="F52" s="779" t="e">
        <f t="shared" ca="1" si="1"/>
        <v>#NAME?</v>
      </c>
      <c r="G52" s="779" t="s">
        <v>15964</v>
      </c>
      <c r="H52" s="779"/>
      <c r="I52" s="779" t="str">
        <f t="shared" si="4"/>
        <v>38.8194182, -104.7039141</v>
      </c>
      <c r="J52" s="780">
        <v>38.819418200000001</v>
      </c>
      <c r="K52" s="780">
        <v>-104.70391410000001</v>
      </c>
      <c r="L52" s="781">
        <v>56</v>
      </c>
      <c r="M52" s="782" t="s">
        <v>44</v>
      </c>
      <c r="N52" s="783" t="s">
        <v>12656</v>
      </c>
      <c r="O52" s="783" t="s">
        <v>1656</v>
      </c>
      <c r="P52" s="784" t="s">
        <v>1657</v>
      </c>
      <c r="Q52" s="784" t="s">
        <v>1615</v>
      </c>
      <c r="R52" s="783" t="s">
        <v>35</v>
      </c>
      <c r="S52" s="785">
        <v>2017</v>
      </c>
      <c r="T52" s="786"/>
      <c r="U52" s="786"/>
      <c r="V52" s="786">
        <v>88400</v>
      </c>
      <c r="W52" s="793"/>
      <c r="X52" s="787">
        <f t="shared" si="3"/>
        <v>88400</v>
      </c>
      <c r="Y52" s="783" t="s">
        <v>1659</v>
      </c>
      <c r="Z52" s="783" t="s">
        <v>1660</v>
      </c>
      <c r="AA52" s="783">
        <v>2016</v>
      </c>
      <c r="AB52" s="783" t="s">
        <v>1661</v>
      </c>
      <c r="AC52" s="783" t="s">
        <v>49</v>
      </c>
      <c r="AD52" s="783" t="s">
        <v>1662</v>
      </c>
      <c r="AE52" s="783" t="s">
        <v>15965</v>
      </c>
      <c r="AF52" s="783" t="s">
        <v>11242</v>
      </c>
      <c r="AG52" s="783" t="s">
        <v>1663</v>
      </c>
      <c r="AH52" s="788" t="s">
        <v>1664</v>
      </c>
      <c r="AI52" s="788" t="s">
        <v>1584</v>
      </c>
    </row>
    <row r="53" spans="1:35" ht="17.25" customHeight="1">
      <c r="A53" s="106"/>
      <c r="B53" s="106"/>
      <c r="C53" s="106"/>
      <c r="D53" s="106" t="str">
        <f t="shared" si="0"/>
        <v xml:space="preserve"> </v>
      </c>
      <c r="E53" s="304" t="s">
        <v>1675</v>
      </c>
      <c r="F53" s="779" t="e">
        <f t="shared" ca="1" si="1"/>
        <v>#NAME?</v>
      </c>
      <c r="G53" s="779" t="s">
        <v>15966</v>
      </c>
      <c r="H53" s="779"/>
      <c r="I53" s="779" t="str">
        <f t="shared" si="4"/>
        <v>40.0192182, -105.4064485</v>
      </c>
      <c r="J53" s="780">
        <v>40.019218199999997</v>
      </c>
      <c r="K53" s="780">
        <v>-105.4064485</v>
      </c>
      <c r="L53" s="781">
        <v>57</v>
      </c>
      <c r="M53" s="790" t="s">
        <v>95</v>
      </c>
      <c r="N53" s="783" t="s">
        <v>15967</v>
      </c>
      <c r="O53" s="783" t="s">
        <v>1676</v>
      </c>
      <c r="P53" s="784" t="s">
        <v>1677</v>
      </c>
      <c r="Q53" s="784" t="s">
        <v>1615</v>
      </c>
      <c r="R53" s="783" t="s">
        <v>35</v>
      </c>
      <c r="S53" s="785">
        <v>2018</v>
      </c>
      <c r="T53" s="786">
        <v>42</v>
      </c>
      <c r="U53" s="786">
        <v>520</v>
      </c>
      <c r="V53" s="786">
        <v>562</v>
      </c>
      <c r="W53" s="786">
        <v>970.4</v>
      </c>
      <c r="X53" s="787">
        <f t="shared" si="3"/>
        <v>970.4</v>
      </c>
      <c r="Y53" s="783" t="s">
        <v>1678</v>
      </c>
      <c r="Z53" s="783" t="s">
        <v>49</v>
      </c>
      <c r="AA53" s="783">
        <v>2018</v>
      </c>
      <c r="AB53" s="783" t="s">
        <v>15968</v>
      </c>
      <c r="AC53" s="784" t="s">
        <v>1677</v>
      </c>
      <c r="AD53" s="783" t="s">
        <v>1679</v>
      </c>
      <c r="AE53" s="783" t="s">
        <v>15969</v>
      </c>
      <c r="AF53" s="783" t="s">
        <v>11242</v>
      </c>
      <c r="AG53" s="783"/>
      <c r="AH53" s="788" t="s">
        <v>1680</v>
      </c>
      <c r="AI53" s="788" t="s">
        <v>1584</v>
      </c>
    </row>
    <row r="54" spans="1:35" ht="17.25" customHeight="1">
      <c r="A54" s="106"/>
      <c r="B54" s="106"/>
      <c r="C54" s="106"/>
      <c r="D54" s="106" t="str">
        <f t="shared" si="0"/>
        <v xml:space="preserve"> </v>
      </c>
      <c r="E54" s="304" t="s">
        <v>1683</v>
      </c>
      <c r="F54" s="779" t="e">
        <f t="shared" ca="1" si="1"/>
        <v>#NAME?</v>
      </c>
      <c r="G54" s="779" t="s">
        <v>15970</v>
      </c>
      <c r="H54" s="779"/>
      <c r="I54" s="779" t="str">
        <f t="shared" si="4"/>
        <v>39.80238629999999, -104.9491069</v>
      </c>
      <c r="J54" s="780">
        <v>39.802386299999903</v>
      </c>
      <c r="K54" s="780">
        <v>-104.9491069</v>
      </c>
      <c r="L54" s="781">
        <v>58</v>
      </c>
      <c r="M54" s="782" t="s">
        <v>5</v>
      </c>
      <c r="N54" s="783" t="s">
        <v>5</v>
      </c>
      <c r="O54" s="783" t="s">
        <v>1684</v>
      </c>
      <c r="P54" s="784" t="s">
        <v>1685</v>
      </c>
      <c r="Q54" s="784" t="s">
        <v>1615</v>
      </c>
      <c r="R54" s="783" t="s">
        <v>35</v>
      </c>
      <c r="S54" s="785">
        <v>2019</v>
      </c>
      <c r="T54" s="793"/>
      <c r="U54" s="793"/>
      <c r="V54" s="786">
        <v>10340</v>
      </c>
      <c r="W54" s="793"/>
      <c r="X54" s="787">
        <f t="shared" si="3"/>
        <v>10340</v>
      </c>
      <c r="Y54" s="783" t="s">
        <v>1686</v>
      </c>
      <c r="Z54" s="783" t="s">
        <v>49</v>
      </c>
      <c r="AA54" s="783">
        <v>2019</v>
      </c>
      <c r="AB54" s="783" t="s">
        <v>1688</v>
      </c>
      <c r="AC54" s="783" t="s">
        <v>49</v>
      </c>
      <c r="AD54" s="792" t="s">
        <v>11242</v>
      </c>
      <c r="AE54" s="783" t="s">
        <v>1689</v>
      </c>
      <c r="AF54" s="783" t="s">
        <v>11242</v>
      </c>
      <c r="AG54" s="783"/>
      <c r="AH54" s="788" t="s">
        <v>1691</v>
      </c>
      <c r="AI54" s="788" t="s">
        <v>1584</v>
      </c>
    </row>
    <row r="55" spans="1:35" ht="17.25" customHeight="1">
      <c r="A55" s="106"/>
      <c r="B55" s="106"/>
      <c r="C55" s="106"/>
      <c r="D55" s="106" t="str">
        <f t="shared" si="0"/>
        <v xml:space="preserve"> </v>
      </c>
      <c r="E55" s="304" t="s">
        <v>1613</v>
      </c>
      <c r="F55" s="779" t="e">
        <f t="shared" ca="1" si="1"/>
        <v>#NAME?</v>
      </c>
      <c r="G55" s="779" t="s">
        <v>15971</v>
      </c>
      <c r="H55" s="779"/>
      <c r="I55" s="779" t="str">
        <f t="shared" si="4"/>
        <v>39.7210879, -104.8952687</v>
      </c>
      <c r="J55" s="780">
        <v>39.721087900000001</v>
      </c>
      <c r="K55" s="780">
        <v>-104.8952687</v>
      </c>
      <c r="L55" s="781">
        <v>59</v>
      </c>
      <c r="M55" s="790" t="s">
        <v>44</v>
      </c>
      <c r="N55" s="783" t="s">
        <v>44</v>
      </c>
      <c r="O55" s="783" t="s">
        <v>1614</v>
      </c>
      <c r="P55" s="784" t="s">
        <v>14530</v>
      </c>
      <c r="Q55" s="784" t="s">
        <v>1615</v>
      </c>
      <c r="R55" s="783" t="s">
        <v>35</v>
      </c>
      <c r="S55" s="785">
        <v>2014</v>
      </c>
      <c r="T55" s="786">
        <v>344</v>
      </c>
      <c r="U55" s="786">
        <v>341</v>
      </c>
      <c r="V55" s="793"/>
      <c r="W55" s="793"/>
      <c r="X55" s="787">
        <f t="shared" si="3"/>
        <v>344</v>
      </c>
      <c r="Y55" s="783" t="s">
        <v>1616</v>
      </c>
      <c r="Z55" s="783" t="s">
        <v>1617</v>
      </c>
      <c r="AA55" s="783">
        <v>2019</v>
      </c>
      <c r="AB55" s="783" t="s">
        <v>11242</v>
      </c>
      <c r="AC55" s="783" t="s">
        <v>49</v>
      </c>
      <c r="AD55" s="797" t="s">
        <v>11242</v>
      </c>
      <c r="AE55" s="783" t="s">
        <v>1618</v>
      </c>
      <c r="AF55" s="783" t="s">
        <v>11242</v>
      </c>
      <c r="AG55" s="784" t="s">
        <v>146</v>
      </c>
      <c r="AH55" s="788" t="s">
        <v>1619</v>
      </c>
      <c r="AI55" s="788" t="s">
        <v>1584</v>
      </c>
    </row>
    <row r="56" spans="1:35" ht="17.25" customHeight="1">
      <c r="A56" s="106"/>
      <c r="B56" s="106"/>
      <c r="C56" s="106"/>
      <c r="D56" s="106" t="str">
        <f t="shared" si="0"/>
        <v xml:space="preserve"> </v>
      </c>
      <c r="E56" s="304" t="s">
        <v>1576</v>
      </c>
      <c r="F56" s="779" t="e">
        <f t="shared" ca="1" si="1"/>
        <v>#NAME?</v>
      </c>
      <c r="G56" s="779" t="s">
        <v>15972</v>
      </c>
      <c r="H56" s="779"/>
      <c r="I56" s="779" t="str">
        <f t="shared" si="4"/>
        <v>39.7254472, -104.7736109</v>
      </c>
      <c r="J56" s="780">
        <v>39.725447199999998</v>
      </c>
      <c r="K56" s="780">
        <v>-104.77361089999999</v>
      </c>
      <c r="L56" s="781">
        <v>60</v>
      </c>
      <c r="M56" s="782" t="s">
        <v>44</v>
      </c>
      <c r="N56" s="783" t="s">
        <v>44</v>
      </c>
      <c r="O56" s="783" t="s">
        <v>1577</v>
      </c>
      <c r="P56" s="784" t="s">
        <v>14530</v>
      </c>
      <c r="Q56" s="784" t="s">
        <v>1615</v>
      </c>
      <c r="R56" s="783" t="s">
        <v>35</v>
      </c>
      <c r="S56" s="785">
        <v>2018</v>
      </c>
      <c r="T56" s="786">
        <v>190000</v>
      </c>
      <c r="U56" s="786">
        <v>90000</v>
      </c>
      <c r="V56" s="786">
        <v>280000</v>
      </c>
      <c r="W56" s="786">
        <v>299000</v>
      </c>
      <c r="X56" s="787">
        <f t="shared" si="3"/>
        <v>299000</v>
      </c>
      <c r="Y56" s="783" t="s">
        <v>1579</v>
      </c>
      <c r="Z56" s="783" t="s">
        <v>1580</v>
      </c>
      <c r="AA56" s="783">
        <v>2019</v>
      </c>
      <c r="AB56" s="783" t="s">
        <v>1581</v>
      </c>
      <c r="AC56" s="783" t="s">
        <v>49</v>
      </c>
      <c r="AD56" s="783"/>
      <c r="AE56" s="783" t="s">
        <v>1582</v>
      </c>
      <c r="AF56" s="783" t="s">
        <v>11242</v>
      </c>
      <c r="AG56" s="784" t="s">
        <v>146</v>
      </c>
      <c r="AH56" s="788" t="s">
        <v>1583</v>
      </c>
      <c r="AI56" s="788" t="s">
        <v>1584</v>
      </c>
    </row>
    <row r="57" spans="1:35" ht="17.25" customHeight="1">
      <c r="A57" s="106"/>
      <c r="B57" s="106"/>
      <c r="C57" s="106"/>
      <c r="D57" s="106" t="str">
        <f t="shared" si="0"/>
        <v xml:space="preserve"> </v>
      </c>
      <c r="E57" s="304"/>
      <c r="F57" s="779" t="e">
        <f t="shared" ca="1" si="1"/>
        <v>#NAME?</v>
      </c>
      <c r="G57" s="779" t="s">
        <v>15973</v>
      </c>
      <c r="H57" s="779"/>
      <c r="I57" s="779" t="str">
        <f t="shared" si="4"/>
        <v>41.9388735, -72.68603139999999</v>
      </c>
      <c r="J57" s="780">
        <v>41.9388735</v>
      </c>
      <c r="K57" s="780">
        <v>-72.686031399999905</v>
      </c>
      <c r="L57" s="781">
        <v>61</v>
      </c>
      <c r="M57" s="790" t="s">
        <v>44</v>
      </c>
      <c r="N57" s="783" t="s">
        <v>12656</v>
      </c>
      <c r="O57" s="783" t="s">
        <v>1705</v>
      </c>
      <c r="P57" s="784" t="s">
        <v>1706</v>
      </c>
      <c r="Q57" s="783" t="s">
        <v>49</v>
      </c>
      <c r="R57" s="783" t="s">
        <v>35</v>
      </c>
      <c r="S57" s="785">
        <v>2017</v>
      </c>
      <c r="T57" s="786">
        <v>18.8</v>
      </c>
      <c r="U57" s="786">
        <v>355</v>
      </c>
      <c r="V57" s="793"/>
      <c r="W57" s="793"/>
      <c r="X57" s="787">
        <f t="shared" si="3"/>
        <v>355</v>
      </c>
      <c r="Y57" s="783" t="s">
        <v>1708</v>
      </c>
      <c r="Z57" s="783" t="s">
        <v>1709</v>
      </c>
      <c r="AA57" s="783">
        <v>2019</v>
      </c>
      <c r="AB57" s="783" t="s">
        <v>1710</v>
      </c>
      <c r="AC57" s="784" t="s">
        <v>1711</v>
      </c>
      <c r="AD57" s="783" t="s">
        <v>15974</v>
      </c>
      <c r="AE57" s="783" t="s">
        <v>1712</v>
      </c>
      <c r="AF57" s="783" t="s">
        <v>11242</v>
      </c>
      <c r="AG57" s="784" t="s">
        <v>1713</v>
      </c>
      <c r="AH57" s="788" t="s">
        <v>1714</v>
      </c>
      <c r="AI57" s="789" t="s">
        <v>1715</v>
      </c>
    </row>
    <row r="58" spans="1:35" ht="17.25" customHeight="1">
      <c r="A58" s="106"/>
      <c r="B58" s="106"/>
      <c r="C58" s="106"/>
      <c r="D58" s="106" t="str">
        <f t="shared" si="0"/>
        <v xml:space="preserve"> </v>
      </c>
      <c r="E58" s="779"/>
      <c r="F58" s="779" t="e">
        <f t="shared" ca="1" si="1"/>
        <v>#NAME?</v>
      </c>
      <c r="G58" s="779" t="s">
        <v>15975</v>
      </c>
      <c r="H58" s="779"/>
      <c r="I58" s="779" t="str">
        <f t="shared" si="4"/>
        <v>41.71879939999999, -72.1902806</v>
      </c>
      <c r="J58" s="780">
        <v>41.718799399999902</v>
      </c>
      <c r="K58" s="780">
        <v>-72.190280599999994</v>
      </c>
      <c r="L58" s="781">
        <v>62</v>
      </c>
      <c r="M58" s="782" t="s">
        <v>95</v>
      </c>
      <c r="N58" s="783" t="s">
        <v>13344</v>
      </c>
      <c r="O58" s="783" t="s">
        <v>1721</v>
      </c>
      <c r="P58" s="784" t="s">
        <v>1722</v>
      </c>
      <c r="Q58" s="783" t="s">
        <v>49</v>
      </c>
      <c r="R58" s="783" t="s">
        <v>80</v>
      </c>
      <c r="S58" s="792"/>
      <c r="T58" s="793"/>
      <c r="U58" s="793"/>
      <c r="V58" s="786" t="s">
        <v>15976</v>
      </c>
      <c r="W58" s="786"/>
      <c r="X58" s="787">
        <f t="shared" si="3"/>
        <v>0</v>
      </c>
      <c r="Y58" s="783" t="s">
        <v>1723</v>
      </c>
      <c r="Z58" s="783" t="s">
        <v>11242</v>
      </c>
      <c r="AA58" s="783">
        <v>2019</v>
      </c>
      <c r="AB58" s="783" t="s">
        <v>1725</v>
      </c>
      <c r="AC58" s="783" t="s">
        <v>49</v>
      </c>
      <c r="AD58" s="783"/>
      <c r="AE58" s="783"/>
      <c r="AF58" s="783"/>
      <c r="AG58" s="784" t="s">
        <v>1722</v>
      </c>
      <c r="AH58" s="788" t="s">
        <v>1726</v>
      </c>
      <c r="AI58" s="789" t="s">
        <v>1715</v>
      </c>
    </row>
    <row r="59" spans="1:35" ht="17.25" customHeight="1">
      <c r="A59" s="106"/>
      <c r="B59" s="106"/>
      <c r="C59" s="106"/>
      <c r="D59" s="106" t="str">
        <f t="shared" si="0"/>
        <v xml:space="preserve"> </v>
      </c>
      <c r="E59" s="304" t="s">
        <v>1729</v>
      </c>
      <c r="F59" s="779" t="e">
        <f t="shared" ca="1" si="1"/>
        <v>#NAME?</v>
      </c>
      <c r="G59" s="779" t="s">
        <v>15977</v>
      </c>
      <c r="H59" s="779"/>
      <c r="I59" s="779" t="str">
        <f t="shared" si="4"/>
        <v>41.929972, -72.50760679999999</v>
      </c>
      <c r="J59" s="780">
        <v>41.929971999999999</v>
      </c>
      <c r="K59" s="780">
        <v>-72.507606799999905</v>
      </c>
      <c r="L59" s="781">
        <v>64</v>
      </c>
      <c r="M59" s="790" t="s">
        <v>33</v>
      </c>
      <c r="N59" s="783" t="s">
        <v>33</v>
      </c>
      <c r="O59" s="783" t="s">
        <v>1730</v>
      </c>
      <c r="P59" s="784" t="s">
        <v>1731</v>
      </c>
      <c r="Q59" s="783" t="s">
        <v>49</v>
      </c>
      <c r="R59" s="783" t="s">
        <v>80</v>
      </c>
      <c r="S59" s="785">
        <v>2019</v>
      </c>
      <c r="T59" s="793"/>
      <c r="U59" s="793"/>
      <c r="V59" s="793"/>
      <c r="W59" s="786">
        <v>613</v>
      </c>
      <c r="X59" s="787">
        <f t="shared" si="3"/>
        <v>613</v>
      </c>
      <c r="Y59" s="783" t="s">
        <v>1732</v>
      </c>
      <c r="Z59" s="783" t="s">
        <v>11242</v>
      </c>
      <c r="AA59" s="783">
        <v>2019</v>
      </c>
      <c r="AB59" s="783" t="s">
        <v>1733</v>
      </c>
      <c r="AC59" s="783" t="s">
        <v>49</v>
      </c>
      <c r="AD59" s="783" t="s">
        <v>1734</v>
      </c>
      <c r="AE59" s="783" t="s">
        <v>15978</v>
      </c>
      <c r="AF59" s="792"/>
      <c r="AG59" s="784" t="s">
        <v>1722</v>
      </c>
      <c r="AH59" s="788" t="s">
        <v>1735</v>
      </c>
      <c r="AI59" s="789" t="s">
        <v>1736</v>
      </c>
    </row>
    <row r="60" spans="1:35" ht="17.25" customHeight="1">
      <c r="A60" s="106"/>
      <c r="B60" s="106"/>
      <c r="C60" s="106"/>
      <c r="D60" s="106" t="str">
        <f t="shared" si="0"/>
        <v xml:space="preserve"> </v>
      </c>
      <c r="E60" s="779"/>
      <c r="F60" s="779" t="e">
        <f t="shared" ca="1" si="1"/>
        <v>#NAME?</v>
      </c>
      <c r="G60" s="779" t="s">
        <v>15979</v>
      </c>
      <c r="H60" s="779"/>
      <c r="I60" s="779" t="str">
        <f t="shared" si="4"/>
        <v>41.7909541, -72.6544502</v>
      </c>
      <c r="J60" s="780">
        <v>41.7909541</v>
      </c>
      <c r="K60" s="780">
        <v>-72.654450199999999</v>
      </c>
      <c r="L60" s="781">
        <v>65</v>
      </c>
      <c r="M60" s="782" t="s">
        <v>33</v>
      </c>
      <c r="N60" s="783" t="s">
        <v>33</v>
      </c>
      <c r="O60" s="783" t="s">
        <v>1741</v>
      </c>
      <c r="P60" s="784" t="s">
        <v>1731</v>
      </c>
      <c r="Q60" s="783" t="s">
        <v>49</v>
      </c>
      <c r="R60" s="783" t="s">
        <v>1742</v>
      </c>
      <c r="S60" s="792"/>
      <c r="T60" s="793"/>
      <c r="U60" s="793"/>
      <c r="V60" s="793"/>
      <c r="W60" s="793"/>
      <c r="X60" s="787">
        <f t="shared" si="3"/>
        <v>0</v>
      </c>
      <c r="Y60" s="783" t="s">
        <v>1743</v>
      </c>
      <c r="Z60" s="783" t="s">
        <v>11242</v>
      </c>
      <c r="AA60" s="783">
        <v>2019</v>
      </c>
      <c r="AB60" s="783" t="s">
        <v>1744</v>
      </c>
      <c r="AC60" s="783" t="s">
        <v>49</v>
      </c>
      <c r="AD60" s="783"/>
      <c r="AE60" s="783"/>
      <c r="AF60" s="783"/>
      <c r="AG60" s="784" t="s">
        <v>1722</v>
      </c>
      <c r="AH60" s="788" t="s">
        <v>1745</v>
      </c>
      <c r="AI60" s="789" t="s">
        <v>1736</v>
      </c>
    </row>
    <row r="61" spans="1:35" ht="17.25" customHeight="1">
      <c r="A61" s="106"/>
      <c r="B61" s="106"/>
      <c r="C61" s="106"/>
      <c r="D61" s="106" t="str">
        <f t="shared" si="0"/>
        <v xml:space="preserve"> </v>
      </c>
      <c r="E61" s="779"/>
      <c r="F61" s="779" t="e">
        <f t="shared" ca="1" si="1"/>
        <v>#NAME?</v>
      </c>
      <c r="G61" s="779" t="s">
        <v>15980</v>
      </c>
      <c r="H61" s="779"/>
      <c r="I61" s="779" t="str">
        <f t="shared" si="4"/>
        <v>39.6901325, -75.5977778</v>
      </c>
      <c r="J61" s="780">
        <v>39.690132499999997</v>
      </c>
      <c r="K61" s="780">
        <v>-75.597777800000003</v>
      </c>
      <c r="L61" s="781">
        <v>66</v>
      </c>
      <c r="M61" s="790" t="s">
        <v>44</v>
      </c>
      <c r="N61" s="783" t="s">
        <v>12656</v>
      </c>
      <c r="O61" s="783" t="s">
        <v>1790</v>
      </c>
      <c r="P61" s="792" t="s">
        <v>1773</v>
      </c>
      <c r="Q61" s="784" t="s">
        <v>15884</v>
      </c>
      <c r="R61" s="783" t="s">
        <v>35</v>
      </c>
      <c r="S61" s="785">
        <v>2014</v>
      </c>
      <c r="T61" s="786"/>
      <c r="U61" s="786"/>
      <c r="V61" s="793"/>
      <c r="W61" s="786">
        <v>47900</v>
      </c>
      <c r="X61" s="787">
        <f t="shared" si="3"/>
        <v>47900</v>
      </c>
      <c r="Y61" s="783" t="s">
        <v>1792</v>
      </c>
      <c r="Z61" s="783" t="s">
        <v>1793</v>
      </c>
      <c r="AA61" s="783">
        <v>2014</v>
      </c>
      <c r="AB61" s="792" t="s">
        <v>1794</v>
      </c>
      <c r="AC61" s="784" t="s">
        <v>1795</v>
      </c>
      <c r="AD61" s="783" t="s">
        <v>11242</v>
      </c>
      <c r="AE61" s="783" t="s">
        <v>11242</v>
      </c>
      <c r="AF61" s="783" t="s">
        <v>11242</v>
      </c>
      <c r="AG61" s="783" t="s">
        <v>11242</v>
      </c>
      <c r="AH61" s="788" t="s">
        <v>1796</v>
      </c>
      <c r="AI61" s="789" t="s">
        <v>1781</v>
      </c>
    </row>
    <row r="62" spans="1:35" ht="17.25" customHeight="1">
      <c r="A62" s="106"/>
      <c r="B62" s="106"/>
      <c r="C62" s="106"/>
      <c r="D62" s="106" t="str">
        <f t="shared" si="0"/>
        <v xml:space="preserve"> </v>
      </c>
      <c r="E62" s="779" t="s">
        <v>15981</v>
      </c>
      <c r="F62" s="779" t="e">
        <f t="shared" ca="1" si="1"/>
        <v>#NAME?</v>
      </c>
      <c r="G62" s="779" t="s">
        <v>15981</v>
      </c>
      <c r="H62" s="779"/>
      <c r="I62" s="779" t="str">
        <f t="shared" si="4"/>
        <v>39.12773, -75.4684352</v>
      </c>
      <c r="J62" s="780">
        <v>39.12773</v>
      </c>
      <c r="K62" s="780">
        <v>-75.468435200000002</v>
      </c>
      <c r="L62" s="781">
        <v>67</v>
      </c>
      <c r="M62" s="782" t="s">
        <v>44</v>
      </c>
      <c r="N62" s="783" t="s">
        <v>44</v>
      </c>
      <c r="O62" s="783" t="s">
        <v>1772</v>
      </c>
      <c r="P62" s="792" t="s">
        <v>1773</v>
      </c>
      <c r="Q62" s="792"/>
      <c r="R62" s="783" t="s">
        <v>35</v>
      </c>
      <c r="S62" s="785">
        <v>2015</v>
      </c>
      <c r="T62" s="786">
        <v>20000</v>
      </c>
      <c r="U62" s="786">
        <v>270000</v>
      </c>
      <c r="V62" s="786">
        <v>290000</v>
      </c>
      <c r="W62" s="786">
        <v>290000</v>
      </c>
      <c r="X62" s="787">
        <f t="shared" si="3"/>
        <v>290000</v>
      </c>
      <c r="Y62" s="783" t="s">
        <v>1775</v>
      </c>
      <c r="Z62" s="783" t="s">
        <v>1776</v>
      </c>
      <c r="AA62" s="783">
        <v>2014</v>
      </c>
      <c r="AB62" s="783" t="s">
        <v>1777</v>
      </c>
      <c r="AC62" s="784" t="s">
        <v>1778</v>
      </c>
      <c r="AD62" s="783" t="s">
        <v>11242</v>
      </c>
      <c r="AE62" s="783" t="s">
        <v>15982</v>
      </c>
      <c r="AF62" s="783" t="s">
        <v>15983</v>
      </c>
      <c r="AG62" s="783"/>
      <c r="AH62" s="788" t="s">
        <v>1780</v>
      </c>
      <c r="AI62" s="789" t="s">
        <v>1781</v>
      </c>
    </row>
    <row r="63" spans="1:35" ht="17.25" customHeight="1">
      <c r="A63" s="106"/>
      <c r="B63" s="106"/>
      <c r="C63" s="106"/>
      <c r="D63" s="106" t="str">
        <f t="shared" si="0"/>
        <v xml:space="preserve"> </v>
      </c>
      <c r="E63" s="779"/>
      <c r="F63" s="779" t="e">
        <f t="shared" ca="1" si="1"/>
        <v>#NAME?</v>
      </c>
      <c r="G63" s="779" t="s">
        <v>15984</v>
      </c>
      <c r="H63" s="779"/>
      <c r="I63" s="779" t="str">
        <f t="shared" si="4"/>
        <v>30.4738158, -87.1867049</v>
      </c>
      <c r="J63" s="780">
        <v>30.473815800000001</v>
      </c>
      <c r="K63" s="780">
        <v>-87.186704899999995</v>
      </c>
      <c r="L63" s="781">
        <v>69</v>
      </c>
      <c r="M63" s="790" t="s">
        <v>44</v>
      </c>
      <c r="N63" s="783" t="s">
        <v>15985</v>
      </c>
      <c r="O63" s="783" t="s">
        <v>2018</v>
      </c>
      <c r="P63" s="784" t="s">
        <v>2019</v>
      </c>
      <c r="Q63" s="784" t="s">
        <v>2020</v>
      </c>
      <c r="R63" s="783" t="s">
        <v>35</v>
      </c>
      <c r="S63" s="785">
        <v>2017</v>
      </c>
      <c r="T63" s="793"/>
      <c r="U63" s="793"/>
      <c r="V63" s="786">
        <v>126300</v>
      </c>
      <c r="W63" s="786">
        <v>126300</v>
      </c>
      <c r="X63" s="787">
        <f t="shared" si="3"/>
        <v>126300</v>
      </c>
      <c r="Y63" s="783" t="s">
        <v>2021</v>
      </c>
      <c r="Z63" s="783" t="s">
        <v>2022</v>
      </c>
      <c r="AA63" s="783">
        <v>2006</v>
      </c>
      <c r="AB63" s="783" t="s">
        <v>2023</v>
      </c>
      <c r="AC63" s="784" t="s">
        <v>2024</v>
      </c>
      <c r="AD63" s="783" t="s">
        <v>2025</v>
      </c>
      <c r="AE63" s="783" t="s">
        <v>2026</v>
      </c>
      <c r="AF63" s="783" t="s">
        <v>11242</v>
      </c>
      <c r="AG63" s="783" t="s">
        <v>11242</v>
      </c>
      <c r="AH63" s="788" t="s">
        <v>2027</v>
      </c>
      <c r="AI63" s="789" t="s">
        <v>1824</v>
      </c>
    </row>
    <row r="64" spans="1:35" ht="17.25" customHeight="1">
      <c r="A64" s="106"/>
      <c r="B64" s="106"/>
      <c r="C64" s="106"/>
      <c r="D64" s="106" t="str">
        <f t="shared" si="0"/>
        <v xml:space="preserve"> </v>
      </c>
      <c r="E64" s="779"/>
      <c r="F64" s="779" t="e">
        <f t="shared" ca="1" si="1"/>
        <v>#NAME?</v>
      </c>
      <c r="G64" s="779" t="s">
        <v>15986</v>
      </c>
      <c r="H64" s="779"/>
      <c r="I64" s="779" t="str">
        <f t="shared" si="4"/>
        <v>30.7143327, -87.01789149999999</v>
      </c>
      <c r="J64" s="780">
        <v>30.7143327</v>
      </c>
      <c r="K64" s="780">
        <v>-87.017891499999905</v>
      </c>
      <c r="L64" s="781">
        <v>70</v>
      </c>
      <c r="M64" s="782" t="s">
        <v>44</v>
      </c>
      <c r="N64" s="783" t="s">
        <v>44</v>
      </c>
      <c r="O64" s="783" t="s">
        <v>2030</v>
      </c>
      <c r="P64" s="784" t="s">
        <v>15987</v>
      </c>
      <c r="Q64" s="784" t="s">
        <v>2020</v>
      </c>
      <c r="R64" s="783" t="s">
        <v>35</v>
      </c>
      <c r="S64" s="785">
        <v>2017</v>
      </c>
      <c r="T64" s="793"/>
      <c r="U64" s="793"/>
      <c r="V64" s="786">
        <v>259</v>
      </c>
      <c r="W64" s="793"/>
      <c r="X64" s="787">
        <f t="shared" si="3"/>
        <v>259</v>
      </c>
      <c r="Y64" s="783" t="s">
        <v>2031</v>
      </c>
      <c r="Z64" s="783" t="s">
        <v>49</v>
      </c>
      <c r="AA64" s="783">
        <v>2017</v>
      </c>
      <c r="AB64" s="783" t="s">
        <v>2032</v>
      </c>
      <c r="AC64" s="784" t="s">
        <v>2033</v>
      </c>
      <c r="AD64" s="783" t="s">
        <v>11242</v>
      </c>
      <c r="AE64" s="783" t="s">
        <v>2034</v>
      </c>
      <c r="AF64" s="783" t="s">
        <v>11242</v>
      </c>
      <c r="AG64" s="783" t="s">
        <v>2035</v>
      </c>
      <c r="AH64" s="788" t="s">
        <v>2036</v>
      </c>
      <c r="AI64" s="789" t="s">
        <v>1824</v>
      </c>
    </row>
    <row r="65" spans="1:35" ht="17.25" customHeight="1">
      <c r="A65" s="106"/>
      <c r="B65" s="106"/>
      <c r="C65" s="106"/>
      <c r="D65" s="106" t="str">
        <f t="shared" si="0"/>
        <v xml:space="preserve"> </v>
      </c>
      <c r="E65" s="779"/>
      <c r="F65" s="779" t="e">
        <f t="shared" ca="1" si="1"/>
        <v>#NAME?</v>
      </c>
      <c r="G65" s="779" t="s">
        <v>15988</v>
      </c>
      <c r="H65" s="779"/>
      <c r="I65" s="779" t="str">
        <f t="shared" si="4"/>
        <v>28.2394645, -80.60751719999999</v>
      </c>
      <c r="J65" s="780">
        <v>28.2394645</v>
      </c>
      <c r="K65" s="780">
        <v>-80.607517199999904</v>
      </c>
      <c r="L65" s="781">
        <v>71</v>
      </c>
      <c r="M65" s="790" t="s">
        <v>44</v>
      </c>
      <c r="N65" s="783" t="s">
        <v>44</v>
      </c>
      <c r="O65" s="783" t="s">
        <v>2060</v>
      </c>
      <c r="P65" s="784" t="s">
        <v>105</v>
      </c>
      <c r="Q65" s="784" t="s">
        <v>2020</v>
      </c>
      <c r="R65" s="783" t="s">
        <v>35</v>
      </c>
      <c r="S65" s="785">
        <v>2017</v>
      </c>
      <c r="T65" s="793"/>
      <c r="U65" s="793"/>
      <c r="V65" s="786">
        <v>4300000</v>
      </c>
      <c r="W65" s="786">
        <v>4338000</v>
      </c>
      <c r="X65" s="787">
        <f t="shared" si="3"/>
        <v>4338000</v>
      </c>
      <c r="Y65" s="783" t="s">
        <v>2062</v>
      </c>
      <c r="Z65" s="792" t="s">
        <v>49</v>
      </c>
      <c r="AA65" s="783">
        <v>2017</v>
      </c>
      <c r="AB65" s="783" t="s">
        <v>545</v>
      </c>
      <c r="AC65" s="783" t="s">
        <v>49</v>
      </c>
      <c r="AD65" s="783" t="s">
        <v>2063</v>
      </c>
      <c r="AE65" s="783" t="s">
        <v>15989</v>
      </c>
      <c r="AF65" s="783" t="s">
        <v>11242</v>
      </c>
      <c r="AG65" s="783" t="s">
        <v>11242</v>
      </c>
      <c r="AH65" s="788" t="s">
        <v>2064</v>
      </c>
      <c r="AI65" s="789" t="s">
        <v>1824</v>
      </c>
    </row>
    <row r="66" spans="1:35" ht="17.25" customHeight="1">
      <c r="A66" s="106"/>
      <c r="B66" s="106"/>
      <c r="C66" s="106"/>
      <c r="D66" s="106" t="str">
        <f t="shared" si="0"/>
        <v xml:space="preserve"> </v>
      </c>
      <c r="E66" s="779"/>
      <c r="F66" s="779" t="e">
        <f t="shared" ca="1" si="1"/>
        <v>#NAME?</v>
      </c>
      <c r="G66" s="779" t="s">
        <v>15990</v>
      </c>
      <c r="H66" s="779"/>
      <c r="I66" s="779" t="str">
        <f t="shared" si="4"/>
        <v>27.1929257, -80.239717</v>
      </c>
      <c r="J66" s="780">
        <v>27.1929257</v>
      </c>
      <c r="K66" s="780">
        <v>-80.239716999999999</v>
      </c>
      <c r="L66" s="781">
        <v>73</v>
      </c>
      <c r="M66" s="782" t="s">
        <v>113</v>
      </c>
      <c r="N66" s="783" t="s">
        <v>12780</v>
      </c>
      <c r="O66" s="783" t="s">
        <v>15991</v>
      </c>
      <c r="P66" s="784" t="s">
        <v>2098</v>
      </c>
      <c r="Q66" s="784" t="s">
        <v>2020</v>
      </c>
      <c r="R66" s="783" t="s">
        <v>35</v>
      </c>
      <c r="S66" s="785">
        <v>2016</v>
      </c>
      <c r="T66" s="793"/>
      <c r="U66" s="793"/>
      <c r="V66" s="786">
        <v>34000</v>
      </c>
      <c r="W66" s="793"/>
      <c r="X66" s="787">
        <f t="shared" si="3"/>
        <v>34000</v>
      </c>
      <c r="Y66" s="783" t="s">
        <v>2099</v>
      </c>
      <c r="Z66" s="783"/>
      <c r="AA66" s="783">
        <v>2016</v>
      </c>
      <c r="AB66" s="783" t="s">
        <v>15992</v>
      </c>
      <c r="AC66" s="783" t="s">
        <v>49</v>
      </c>
      <c r="AD66" s="783" t="s">
        <v>11242</v>
      </c>
      <c r="AE66" s="783" t="s">
        <v>15993</v>
      </c>
      <c r="AF66" s="783" t="s">
        <v>15994</v>
      </c>
      <c r="AG66" s="783" t="s">
        <v>49</v>
      </c>
      <c r="AH66" s="788" t="s">
        <v>2100</v>
      </c>
      <c r="AI66" s="789" t="s">
        <v>1824</v>
      </c>
    </row>
    <row r="67" spans="1:35" ht="17.25" customHeight="1">
      <c r="A67" s="106"/>
      <c r="B67" s="106"/>
      <c r="C67" s="106"/>
      <c r="D67" s="106" t="str">
        <f t="shared" si="0"/>
        <v xml:space="preserve"> </v>
      </c>
      <c r="E67" s="779"/>
      <c r="F67" s="779" t="e">
        <f t="shared" ca="1" si="1"/>
        <v>#NAME?</v>
      </c>
      <c r="G67" s="779" t="s">
        <v>15995</v>
      </c>
      <c r="H67" s="779"/>
      <c r="I67" s="779" t="str">
        <f t="shared" si="4"/>
        <v>28.4886723, -80.57282409999999</v>
      </c>
      <c r="J67" s="780">
        <v>28.488672300000001</v>
      </c>
      <c r="K67" s="780">
        <v>-80.572824099999906</v>
      </c>
      <c r="L67" s="781">
        <v>74</v>
      </c>
      <c r="M67" s="790" t="s">
        <v>44</v>
      </c>
      <c r="N67" s="783" t="s">
        <v>44</v>
      </c>
      <c r="O67" s="783" t="s">
        <v>1840</v>
      </c>
      <c r="P67" s="784" t="s">
        <v>105</v>
      </c>
      <c r="Q67" s="784" t="s">
        <v>2020</v>
      </c>
      <c r="R67" s="783" t="s">
        <v>35</v>
      </c>
      <c r="S67" s="785">
        <v>2017</v>
      </c>
      <c r="T67" s="793"/>
      <c r="U67" s="793"/>
      <c r="V67" s="786">
        <v>53000</v>
      </c>
      <c r="W67" s="793"/>
      <c r="X67" s="787">
        <f t="shared" si="3"/>
        <v>53000</v>
      </c>
      <c r="Y67" s="783" t="s">
        <v>1842</v>
      </c>
      <c r="Z67" s="792" t="s">
        <v>49</v>
      </c>
      <c r="AA67" s="783">
        <v>2017</v>
      </c>
      <c r="AB67" s="783" t="s">
        <v>545</v>
      </c>
      <c r="AC67" s="783" t="s">
        <v>49</v>
      </c>
      <c r="AD67" s="783" t="s">
        <v>11242</v>
      </c>
      <c r="AE67" s="783" t="s">
        <v>15996</v>
      </c>
      <c r="AF67" s="792" t="s">
        <v>11242</v>
      </c>
      <c r="AG67" s="783" t="s">
        <v>49</v>
      </c>
      <c r="AH67" s="788" t="s">
        <v>1844</v>
      </c>
      <c r="AI67" s="789" t="s">
        <v>1824</v>
      </c>
    </row>
    <row r="68" spans="1:35" ht="17.25" customHeight="1">
      <c r="A68" s="106"/>
      <c r="B68" s="106"/>
      <c r="C68" s="106"/>
      <c r="D68" s="106" t="str">
        <f t="shared" si="0"/>
        <v xml:space="preserve"> </v>
      </c>
      <c r="E68" s="779"/>
      <c r="F68" s="779" t="e">
        <f t="shared" ca="1" si="1"/>
        <v>#NAME?</v>
      </c>
      <c r="G68" s="779" t="s">
        <v>15997</v>
      </c>
      <c r="H68" s="779"/>
      <c r="I68" s="779" t="str">
        <f t="shared" si="4"/>
        <v>30.4635583, -86.5533382</v>
      </c>
      <c r="J68" s="780">
        <v>30.463558299999999</v>
      </c>
      <c r="K68" s="780">
        <v>-86.553338199999999</v>
      </c>
      <c r="L68" s="781">
        <v>75</v>
      </c>
      <c r="M68" s="782" t="s">
        <v>44</v>
      </c>
      <c r="N68" s="783" t="s">
        <v>44</v>
      </c>
      <c r="O68" s="783" t="s">
        <v>1887</v>
      </c>
      <c r="P68" s="784" t="s">
        <v>105</v>
      </c>
      <c r="Q68" s="784" t="s">
        <v>15884</v>
      </c>
      <c r="R68" s="783" t="s">
        <v>35</v>
      </c>
      <c r="S68" s="785">
        <v>2017</v>
      </c>
      <c r="T68" s="793"/>
      <c r="U68" s="793"/>
      <c r="V68" s="786">
        <v>552000</v>
      </c>
      <c r="W68" s="786">
        <v>552000</v>
      </c>
      <c r="X68" s="787">
        <f t="shared" si="3"/>
        <v>552000</v>
      </c>
      <c r="Y68" s="783" t="s">
        <v>1889</v>
      </c>
      <c r="Z68" s="783" t="s">
        <v>49</v>
      </c>
      <c r="AA68" s="783">
        <v>2017</v>
      </c>
      <c r="AB68" s="783" t="s">
        <v>545</v>
      </c>
      <c r="AC68" s="784" t="s">
        <v>1890</v>
      </c>
      <c r="AD68" s="783" t="s">
        <v>11242</v>
      </c>
      <c r="AE68" s="783" t="s">
        <v>1891</v>
      </c>
      <c r="AF68" s="783" t="s">
        <v>11242</v>
      </c>
      <c r="AG68" s="783" t="s">
        <v>1892</v>
      </c>
      <c r="AH68" s="788" t="s">
        <v>1893</v>
      </c>
      <c r="AI68" s="789" t="s">
        <v>1824</v>
      </c>
    </row>
    <row r="69" spans="1:35" ht="17.25" customHeight="1">
      <c r="A69" s="106"/>
      <c r="B69" s="106"/>
      <c r="C69" s="106"/>
      <c r="D69" s="106" t="str">
        <f t="shared" si="0"/>
        <v xml:space="preserve"> </v>
      </c>
      <c r="E69" s="779"/>
      <c r="F69" s="779" t="e">
        <f t="shared" ca="1" si="1"/>
        <v>#NAME?</v>
      </c>
      <c r="G69" s="779" t="s">
        <v>15998</v>
      </c>
      <c r="H69" s="779"/>
      <c r="I69" s="779" t="str">
        <f t="shared" si="4"/>
        <v>28.5413872, -80.6725514</v>
      </c>
      <c r="J69" s="780">
        <v>28.541387199999999</v>
      </c>
      <c r="K69" s="780">
        <v>-80.672551400000003</v>
      </c>
      <c r="L69" s="781">
        <v>76</v>
      </c>
      <c r="M69" s="798" t="s">
        <v>5</v>
      </c>
      <c r="N69" s="783" t="s">
        <v>15999</v>
      </c>
      <c r="O69" s="783" t="s">
        <v>16000</v>
      </c>
      <c r="P69" s="784" t="s">
        <v>16001</v>
      </c>
      <c r="Q69" s="784" t="s">
        <v>2020</v>
      </c>
      <c r="R69" s="783" t="s">
        <v>35</v>
      </c>
      <c r="S69" s="785">
        <v>2018</v>
      </c>
      <c r="T69" s="793"/>
      <c r="U69" s="793"/>
      <c r="V69" s="786" t="s">
        <v>15976</v>
      </c>
      <c r="W69" s="793"/>
      <c r="X69" s="787">
        <f t="shared" si="3"/>
        <v>0</v>
      </c>
      <c r="Y69" s="783" t="s">
        <v>1953</v>
      </c>
      <c r="Z69" s="783" t="s">
        <v>49</v>
      </c>
      <c r="AA69" s="783">
        <v>2018</v>
      </c>
      <c r="AB69" s="783" t="s">
        <v>16002</v>
      </c>
      <c r="AC69" s="783" t="s">
        <v>49</v>
      </c>
      <c r="AD69" s="783" t="s">
        <v>11242</v>
      </c>
      <c r="AE69" s="783" t="s">
        <v>16003</v>
      </c>
      <c r="AF69" s="783" t="s">
        <v>16004</v>
      </c>
      <c r="AG69" s="783" t="s">
        <v>49</v>
      </c>
      <c r="AH69" s="788" t="s">
        <v>1955</v>
      </c>
      <c r="AI69" s="789" t="s">
        <v>1824</v>
      </c>
    </row>
    <row r="70" spans="1:35" ht="17.25" customHeight="1">
      <c r="A70" s="106"/>
      <c r="B70" s="106"/>
      <c r="C70" s="106"/>
      <c r="D70" s="106" t="str">
        <f t="shared" si="0"/>
        <v xml:space="preserve"> </v>
      </c>
      <c r="E70" s="779"/>
      <c r="F70" s="779" t="e">
        <f t="shared" ca="1" si="1"/>
        <v>#NAME?</v>
      </c>
      <c r="G70" s="779" t="s">
        <v>16005</v>
      </c>
      <c r="H70" s="779"/>
      <c r="I70" s="779" t="str">
        <f t="shared" si="4"/>
        <v>30.2236078, -81.68568080000001</v>
      </c>
      <c r="J70" s="780">
        <v>30.2236078</v>
      </c>
      <c r="K70" s="780">
        <v>-81.6856808</v>
      </c>
      <c r="L70" s="781">
        <v>77</v>
      </c>
      <c r="M70" s="782" t="s">
        <v>44</v>
      </c>
      <c r="N70" s="783" t="s">
        <v>44</v>
      </c>
      <c r="O70" s="783" t="s">
        <v>2008</v>
      </c>
      <c r="P70" s="784" t="s">
        <v>105</v>
      </c>
      <c r="Q70" s="784" t="s">
        <v>2020</v>
      </c>
      <c r="R70" s="783" t="s">
        <v>35</v>
      </c>
      <c r="S70" s="785">
        <v>2017</v>
      </c>
      <c r="T70" s="793"/>
      <c r="U70" s="793"/>
      <c r="V70" s="786">
        <v>1397120</v>
      </c>
      <c r="W70" s="786">
        <v>1397120</v>
      </c>
      <c r="X70" s="787">
        <f t="shared" si="3"/>
        <v>1397120</v>
      </c>
      <c r="Y70" s="783" t="s">
        <v>2010</v>
      </c>
      <c r="Z70" s="783" t="s">
        <v>49</v>
      </c>
      <c r="AA70" s="783">
        <v>2017</v>
      </c>
      <c r="AB70" s="783" t="s">
        <v>2011</v>
      </c>
      <c r="AC70" s="784" t="s">
        <v>2012</v>
      </c>
      <c r="AD70" s="783" t="s">
        <v>11242</v>
      </c>
      <c r="AE70" s="783" t="s">
        <v>16006</v>
      </c>
      <c r="AF70" s="783" t="s">
        <v>16007</v>
      </c>
      <c r="AG70" s="783" t="s">
        <v>2013</v>
      </c>
      <c r="AH70" s="788" t="s">
        <v>2014</v>
      </c>
      <c r="AI70" s="789" t="s">
        <v>1824</v>
      </c>
    </row>
    <row r="71" spans="1:35" ht="17.25" customHeight="1">
      <c r="A71" s="106"/>
      <c r="B71" s="106"/>
      <c r="C71" s="106"/>
      <c r="D71" s="106" t="str">
        <f t="shared" si="0"/>
        <v xml:space="preserve"> </v>
      </c>
      <c r="E71" s="779"/>
      <c r="F71" s="779" t="e">
        <f t="shared" ca="1" si="1"/>
        <v>#NAME?</v>
      </c>
      <c r="G71" s="779" t="s">
        <v>16008</v>
      </c>
      <c r="H71" s="779"/>
      <c r="I71" s="779" t="str">
        <f t="shared" si="4"/>
        <v>30.49407129999999, -81.6879368</v>
      </c>
      <c r="J71" s="780">
        <v>30.494071299999899</v>
      </c>
      <c r="K71" s="780">
        <v>-81.687936800000003</v>
      </c>
      <c r="L71" s="781">
        <v>78</v>
      </c>
      <c r="M71" s="790" t="s">
        <v>44</v>
      </c>
      <c r="N71" s="783" t="s">
        <v>12656</v>
      </c>
      <c r="O71" s="783" t="s">
        <v>1904</v>
      </c>
      <c r="P71" s="784" t="s">
        <v>15882</v>
      </c>
      <c r="Q71" s="784" t="s">
        <v>2020</v>
      </c>
      <c r="R71" s="783" t="s">
        <v>35</v>
      </c>
      <c r="S71" s="785">
        <v>2018</v>
      </c>
      <c r="T71" s="786">
        <v>17000</v>
      </c>
      <c r="U71" s="786">
        <v>320000</v>
      </c>
      <c r="V71" s="786">
        <v>337000</v>
      </c>
      <c r="W71" s="786">
        <v>337000</v>
      </c>
      <c r="X71" s="787">
        <f t="shared" si="3"/>
        <v>337000</v>
      </c>
      <c r="Y71" s="783" t="s">
        <v>1906</v>
      </c>
      <c r="Z71" s="783" t="s">
        <v>1907</v>
      </c>
      <c r="AA71" s="783">
        <v>2019</v>
      </c>
      <c r="AB71" s="783" t="s">
        <v>11242</v>
      </c>
      <c r="AC71" s="783" t="s">
        <v>49</v>
      </c>
      <c r="AD71" s="783" t="s">
        <v>11242</v>
      </c>
      <c r="AE71" s="783" t="s">
        <v>1908</v>
      </c>
      <c r="AF71" s="783" t="s">
        <v>11242</v>
      </c>
      <c r="AG71" s="783" t="s">
        <v>1909</v>
      </c>
      <c r="AH71" s="788" t="s">
        <v>1910</v>
      </c>
      <c r="AI71" s="789" t="s">
        <v>1824</v>
      </c>
    </row>
    <row r="72" spans="1:35" ht="17.25" customHeight="1">
      <c r="A72" s="106"/>
      <c r="B72" s="106"/>
      <c r="C72" s="106"/>
      <c r="D72" s="106" t="str">
        <f t="shared" si="0"/>
        <v xml:space="preserve"> </v>
      </c>
      <c r="E72" s="304" t="s">
        <v>1913</v>
      </c>
      <c r="F72" s="779" t="e">
        <f t="shared" ca="1" si="1"/>
        <v>#NAME?</v>
      </c>
      <c r="G72" s="779" t="s">
        <v>16009</v>
      </c>
      <c r="H72" s="779"/>
      <c r="I72" s="779" t="str">
        <f t="shared" si="4"/>
        <v>29.3203452, -82.1945166</v>
      </c>
      <c r="J72" s="780">
        <v>29.320345199999998</v>
      </c>
      <c r="K72" s="780">
        <v>-82.1945166</v>
      </c>
      <c r="L72" s="781">
        <v>79</v>
      </c>
      <c r="M72" s="782" t="s">
        <v>95</v>
      </c>
      <c r="N72" s="783" t="s">
        <v>13344</v>
      </c>
      <c r="O72" s="783" t="s">
        <v>16010</v>
      </c>
      <c r="P72" s="784" t="s">
        <v>1914</v>
      </c>
      <c r="Q72" s="784" t="s">
        <v>2020</v>
      </c>
      <c r="R72" s="783" t="s">
        <v>35</v>
      </c>
      <c r="S72" s="785">
        <v>2018</v>
      </c>
      <c r="T72" s="793"/>
      <c r="U72" s="793"/>
      <c r="V72" s="786">
        <v>270000</v>
      </c>
      <c r="W72" s="793"/>
      <c r="X72" s="787">
        <f t="shared" si="3"/>
        <v>270000</v>
      </c>
      <c r="Y72" s="783" t="s">
        <v>1916</v>
      </c>
      <c r="Z72" s="783" t="s">
        <v>49</v>
      </c>
      <c r="AA72" s="783" t="s">
        <v>16011</v>
      </c>
      <c r="AB72" s="783" t="s">
        <v>16012</v>
      </c>
      <c r="AC72" s="783" t="s">
        <v>49</v>
      </c>
      <c r="AD72" s="783" t="s">
        <v>16013</v>
      </c>
      <c r="AE72" s="783" t="s">
        <v>16014</v>
      </c>
      <c r="AF72" s="783" t="s">
        <v>16015</v>
      </c>
      <c r="AG72" s="783"/>
      <c r="AH72" s="788" t="s">
        <v>1918</v>
      </c>
      <c r="AI72" s="789" t="s">
        <v>1824</v>
      </c>
    </row>
    <row r="73" spans="1:35" ht="17.25" customHeight="1">
      <c r="A73" s="106"/>
      <c r="B73" s="106"/>
      <c r="C73" s="106"/>
      <c r="D73" s="106" t="str">
        <f t="shared" si="0"/>
        <v xml:space="preserve"> </v>
      </c>
      <c r="E73" s="779"/>
      <c r="F73" s="779" t="e">
        <f t="shared" ca="1" si="1"/>
        <v>#NAME?</v>
      </c>
      <c r="G73" s="779" t="s">
        <v>16016</v>
      </c>
      <c r="H73" s="779"/>
      <c r="I73" s="779" t="str">
        <f t="shared" si="4"/>
        <v>27.6542906, -81.3508094</v>
      </c>
      <c r="J73" s="780">
        <v>27.6542906</v>
      </c>
      <c r="K73" s="780">
        <v>-81.350809400000003</v>
      </c>
      <c r="L73" s="781">
        <v>80</v>
      </c>
      <c r="M73" s="790" t="s">
        <v>44</v>
      </c>
      <c r="N73" s="783" t="s">
        <v>44</v>
      </c>
      <c r="O73" s="783" t="s">
        <v>1817</v>
      </c>
      <c r="P73" s="784" t="s">
        <v>15882</v>
      </c>
      <c r="Q73" s="784" t="s">
        <v>2020</v>
      </c>
      <c r="R73" s="783" t="s">
        <v>35</v>
      </c>
      <c r="S73" s="785">
        <v>2017</v>
      </c>
      <c r="T73" s="786">
        <v>1700</v>
      </c>
      <c r="U73" s="786">
        <v>21000</v>
      </c>
      <c r="V73" s="786">
        <v>22700</v>
      </c>
      <c r="W73" s="793"/>
      <c r="X73" s="787">
        <f t="shared" si="3"/>
        <v>22700</v>
      </c>
      <c r="Y73" s="783" t="s">
        <v>1819</v>
      </c>
      <c r="Z73" s="792" t="s">
        <v>1820</v>
      </c>
      <c r="AA73" s="783">
        <v>2018</v>
      </c>
      <c r="AB73" s="783" t="s">
        <v>11242</v>
      </c>
      <c r="AC73" s="783" t="s">
        <v>49</v>
      </c>
      <c r="AD73" s="792"/>
      <c r="AE73" s="792" t="s">
        <v>1821</v>
      </c>
      <c r="AF73" s="792" t="s">
        <v>11242</v>
      </c>
      <c r="AG73" s="792"/>
      <c r="AH73" s="788" t="s">
        <v>1823</v>
      </c>
      <c r="AI73" s="789" t="s">
        <v>1824</v>
      </c>
    </row>
    <row r="74" spans="1:35" ht="17.25" customHeight="1">
      <c r="A74" s="106"/>
      <c r="B74" s="106"/>
      <c r="C74" s="106"/>
      <c r="D74" s="106" t="str">
        <f t="shared" si="0"/>
        <v xml:space="preserve"> </v>
      </c>
      <c r="E74" s="779"/>
      <c r="F74" s="779" t="e">
        <f t="shared" ca="1" si="1"/>
        <v>#NAME?</v>
      </c>
      <c r="G74" s="779" t="s">
        <v>16017</v>
      </c>
      <c r="H74" s="779"/>
      <c r="I74" s="779" t="str">
        <f t="shared" si="4"/>
        <v>30.4236556, -86.69497109999999</v>
      </c>
      <c r="J74" s="780">
        <v>30.4236556</v>
      </c>
      <c r="K74" s="780">
        <v>-86.694971099999904</v>
      </c>
      <c r="L74" s="781">
        <v>81</v>
      </c>
      <c r="M74" s="782" t="s">
        <v>44</v>
      </c>
      <c r="N74" s="783" t="s">
        <v>44</v>
      </c>
      <c r="O74" s="783" t="s">
        <v>1929</v>
      </c>
      <c r="P74" s="784" t="s">
        <v>15882</v>
      </c>
      <c r="Q74" s="784" t="s">
        <v>2020</v>
      </c>
      <c r="R74" s="783" t="s">
        <v>35</v>
      </c>
      <c r="S74" s="785">
        <v>2017</v>
      </c>
      <c r="T74" s="786">
        <v>16000</v>
      </c>
      <c r="U74" s="786">
        <v>108000</v>
      </c>
      <c r="V74" s="786">
        <v>109830</v>
      </c>
      <c r="W74" s="786">
        <v>109830</v>
      </c>
      <c r="X74" s="787">
        <f t="shared" si="3"/>
        <v>109830</v>
      </c>
      <c r="Y74" s="783" t="s">
        <v>1931</v>
      </c>
      <c r="Z74" s="783" t="s">
        <v>1932</v>
      </c>
      <c r="AA74" s="783">
        <v>2019</v>
      </c>
      <c r="AB74" s="783" t="s">
        <v>11242</v>
      </c>
      <c r="AC74" s="783" t="s">
        <v>49</v>
      </c>
      <c r="AD74" s="783" t="s">
        <v>11242</v>
      </c>
      <c r="AE74" s="783" t="s">
        <v>1933</v>
      </c>
      <c r="AF74" s="783" t="s">
        <v>11242</v>
      </c>
      <c r="AG74" s="784" t="s">
        <v>146</v>
      </c>
      <c r="AH74" s="788" t="s">
        <v>1934</v>
      </c>
      <c r="AI74" s="789" t="s">
        <v>1824</v>
      </c>
    </row>
    <row r="75" spans="1:35" ht="17.25" customHeight="1">
      <c r="A75" s="106"/>
      <c r="B75" s="106"/>
      <c r="C75" s="106"/>
      <c r="D75" s="106" t="str">
        <f t="shared" si="0"/>
        <v xml:space="preserve"> </v>
      </c>
      <c r="E75" s="779"/>
      <c r="F75" s="779" t="e">
        <f t="shared" ca="1" si="1"/>
        <v>#NAME?</v>
      </c>
      <c r="G75" s="779" t="s">
        <v>16018</v>
      </c>
      <c r="H75" s="779"/>
      <c r="I75" s="779" t="str">
        <f t="shared" si="4"/>
        <v>27.8569134, -82.487858</v>
      </c>
      <c r="J75" s="780">
        <v>27.8569134</v>
      </c>
      <c r="K75" s="780">
        <v>-82.487858000000003</v>
      </c>
      <c r="L75" s="781">
        <v>82</v>
      </c>
      <c r="M75" s="790" t="s">
        <v>44</v>
      </c>
      <c r="N75" s="783" t="s">
        <v>44</v>
      </c>
      <c r="O75" s="783" t="s">
        <v>1965</v>
      </c>
      <c r="P75" s="784" t="s">
        <v>15882</v>
      </c>
      <c r="Q75" s="784" t="s">
        <v>2020</v>
      </c>
      <c r="R75" s="783" t="s">
        <v>35</v>
      </c>
      <c r="S75" s="785">
        <v>2017</v>
      </c>
      <c r="T75" s="786">
        <v>62400</v>
      </c>
      <c r="U75" s="786">
        <v>517000</v>
      </c>
      <c r="V75" s="786">
        <v>523710</v>
      </c>
      <c r="W75" s="786">
        <v>523710</v>
      </c>
      <c r="X75" s="787">
        <f t="shared" si="3"/>
        <v>523710</v>
      </c>
      <c r="Y75" s="783" t="s">
        <v>1967</v>
      </c>
      <c r="Z75" s="783" t="s">
        <v>1968</v>
      </c>
      <c r="AA75" s="783">
        <v>2019</v>
      </c>
      <c r="AB75" s="783" t="s">
        <v>11242</v>
      </c>
      <c r="AC75" s="783" t="s">
        <v>49</v>
      </c>
      <c r="AD75" s="783" t="s">
        <v>11242</v>
      </c>
      <c r="AE75" s="783" t="s">
        <v>1969</v>
      </c>
      <c r="AF75" s="783" t="s">
        <v>11242</v>
      </c>
      <c r="AG75" s="784" t="s">
        <v>146</v>
      </c>
      <c r="AH75" s="788" t="s">
        <v>1970</v>
      </c>
      <c r="AI75" s="789" t="s">
        <v>1824</v>
      </c>
    </row>
    <row r="76" spans="1:35" ht="17.25" customHeight="1">
      <c r="A76" s="106"/>
      <c r="B76" s="106"/>
      <c r="C76" s="106"/>
      <c r="D76" s="106" t="str">
        <f t="shared" si="0"/>
        <v xml:space="preserve"> </v>
      </c>
      <c r="E76" s="304"/>
      <c r="F76" s="779" t="e">
        <f t="shared" ca="1" si="1"/>
        <v>#NAME?</v>
      </c>
      <c r="G76" s="779" t="s">
        <v>16019</v>
      </c>
      <c r="H76" s="779"/>
      <c r="I76" s="779" t="str">
        <f t="shared" si="4"/>
        <v>30.0800072, -85.60750639999999</v>
      </c>
      <c r="J76" s="780">
        <v>30.080007200000001</v>
      </c>
      <c r="K76" s="780">
        <v>-85.607506399999906</v>
      </c>
      <c r="L76" s="781">
        <v>83</v>
      </c>
      <c r="M76" s="782" t="s">
        <v>44</v>
      </c>
      <c r="N76" s="783" t="s">
        <v>44</v>
      </c>
      <c r="O76" s="783" t="s">
        <v>2121</v>
      </c>
      <c r="P76" s="784" t="s">
        <v>15882</v>
      </c>
      <c r="Q76" s="784" t="s">
        <v>2020</v>
      </c>
      <c r="R76" s="783" t="s">
        <v>35</v>
      </c>
      <c r="S76" s="785">
        <v>2016</v>
      </c>
      <c r="T76" s="786">
        <v>64000</v>
      </c>
      <c r="U76" s="786">
        <v>896000</v>
      </c>
      <c r="V76" s="786">
        <v>902460</v>
      </c>
      <c r="W76" s="786">
        <v>902460</v>
      </c>
      <c r="X76" s="787">
        <f t="shared" si="3"/>
        <v>902460</v>
      </c>
      <c r="Y76" s="783" t="s">
        <v>2123</v>
      </c>
      <c r="Z76" s="783" t="s">
        <v>2124</v>
      </c>
      <c r="AA76" s="783">
        <v>2019</v>
      </c>
      <c r="AB76" s="783" t="s">
        <v>2125</v>
      </c>
      <c r="AC76" s="783" t="s">
        <v>49</v>
      </c>
      <c r="AD76" s="783" t="s">
        <v>11242</v>
      </c>
      <c r="AE76" s="783" t="s">
        <v>11242</v>
      </c>
      <c r="AF76" s="783" t="s">
        <v>11242</v>
      </c>
      <c r="AG76" s="784" t="s">
        <v>146</v>
      </c>
      <c r="AH76" s="788" t="s">
        <v>2126</v>
      </c>
      <c r="AI76" s="789" t="s">
        <v>1824</v>
      </c>
    </row>
    <row r="77" spans="1:35" ht="17.25" customHeight="1">
      <c r="A77" s="106"/>
      <c r="B77" s="106"/>
      <c r="C77" s="106"/>
      <c r="D77" s="106" t="str">
        <f t="shared" si="0"/>
        <v xml:space="preserve"> </v>
      </c>
      <c r="E77" s="779"/>
      <c r="F77" s="779" t="e">
        <f t="shared" ca="1" si="1"/>
        <v>#NAME?</v>
      </c>
      <c r="G77" s="779" t="s">
        <v>16020</v>
      </c>
      <c r="H77" s="779"/>
      <c r="I77" s="779" t="str">
        <f t="shared" si="4"/>
        <v>34.7242177, -84.936843</v>
      </c>
      <c r="J77" s="780">
        <v>34.724217699999997</v>
      </c>
      <c r="K77" s="780">
        <v>-84.936842999999996</v>
      </c>
      <c r="L77" s="781">
        <v>84</v>
      </c>
      <c r="M77" s="790" t="s">
        <v>5</v>
      </c>
      <c r="N77" s="783" t="s">
        <v>5</v>
      </c>
      <c r="O77" s="783" t="s">
        <v>2156</v>
      </c>
      <c r="P77" s="784" t="s">
        <v>2157</v>
      </c>
      <c r="Q77" s="784" t="s">
        <v>2158</v>
      </c>
      <c r="R77" s="783" t="s">
        <v>122</v>
      </c>
      <c r="S77" s="785">
        <v>2006</v>
      </c>
      <c r="T77" s="786">
        <v>1150</v>
      </c>
      <c r="U77" s="786">
        <v>320</v>
      </c>
      <c r="V77" s="786">
        <v>1470</v>
      </c>
      <c r="W77" s="793"/>
      <c r="X77" s="787">
        <f t="shared" si="3"/>
        <v>1470</v>
      </c>
      <c r="Y77" s="783" t="s">
        <v>2159</v>
      </c>
      <c r="Z77" s="783" t="s">
        <v>2160</v>
      </c>
      <c r="AA77" s="783">
        <v>2006</v>
      </c>
      <c r="AB77" s="783" t="s">
        <v>2163</v>
      </c>
      <c r="AC77" s="784" t="s">
        <v>2164</v>
      </c>
      <c r="AD77" s="783" t="s">
        <v>11242</v>
      </c>
      <c r="AE77" s="783" t="s">
        <v>16021</v>
      </c>
      <c r="AF77" s="783" t="s">
        <v>16022</v>
      </c>
      <c r="AG77" s="784" t="s">
        <v>2165</v>
      </c>
      <c r="AH77" s="788" t="s">
        <v>2166</v>
      </c>
      <c r="AI77" s="789" t="s">
        <v>2153</v>
      </c>
    </row>
    <row r="78" spans="1:35" ht="17.25" customHeight="1">
      <c r="A78" s="106"/>
      <c r="B78" s="106"/>
      <c r="C78" s="106"/>
      <c r="D78" s="106" t="str">
        <f t="shared" si="0"/>
        <v xml:space="preserve"> </v>
      </c>
      <c r="E78" s="779"/>
      <c r="F78" s="779" t="e">
        <f t="shared" ca="1" si="1"/>
        <v>#NAME?</v>
      </c>
      <c r="G78" s="779" t="s">
        <v>16023</v>
      </c>
      <c r="H78" s="779"/>
      <c r="I78" s="779" t="str">
        <f t="shared" si="4"/>
        <v>30.9782698, -83.2145488</v>
      </c>
      <c r="J78" s="780">
        <v>30.9782698</v>
      </c>
      <c r="K78" s="780">
        <v>-83.214548800000003</v>
      </c>
      <c r="L78" s="781">
        <v>86</v>
      </c>
      <c r="M78" s="782" t="s">
        <v>44</v>
      </c>
      <c r="N78" s="783" t="s">
        <v>44</v>
      </c>
      <c r="O78" s="783" t="s">
        <v>2169</v>
      </c>
      <c r="P78" s="784" t="s">
        <v>105</v>
      </c>
      <c r="Q78" s="791" t="s">
        <v>16024</v>
      </c>
      <c r="R78" s="783" t="s">
        <v>35</v>
      </c>
      <c r="S78" s="785">
        <v>2016</v>
      </c>
      <c r="T78" s="786">
        <v>55000</v>
      </c>
      <c r="U78" s="786">
        <v>320000</v>
      </c>
      <c r="V78" s="786">
        <v>375000</v>
      </c>
      <c r="W78" s="786">
        <v>375000</v>
      </c>
      <c r="X78" s="787">
        <f t="shared" si="3"/>
        <v>375000</v>
      </c>
      <c r="Y78" s="783" t="s">
        <v>2171</v>
      </c>
      <c r="Z78" s="783" t="s">
        <v>2172</v>
      </c>
      <c r="AA78" s="783">
        <v>2016</v>
      </c>
      <c r="AB78" s="783" t="s">
        <v>2173</v>
      </c>
      <c r="AC78" s="784" t="s">
        <v>2174</v>
      </c>
      <c r="AD78" s="783" t="s">
        <v>2175</v>
      </c>
      <c r="AE78" s="783" t="s">
        <v>2176</v>
      </c>
      <c r="AF78" s="783" t="s">
        <v>11242</v>
      </c>
      <c r="AG78" s="783" t="s">
        <v>11242</v>
      </c>
      <c r="AH78" s="788" t="s">
        <v>2177</v>
      </c>
      <c r="AI78" s="789" t="s">
        <v>2153</v>
      </c>
    </row>
    <row r="79" spans="1:35" ht="17.25" customHeight="1">
      <c r="A79" s="106"/>
      <c r="B79" s="106"/>
      <c r="C79" s="106"/>
      <c r="D79" s="106" t="str">
        <f t="shared" si="0"/>
        <v xml:space="preserve"> </v>
      </c>
      <c r="E79" s="779"/>
      <c r="F79" s="779" t="e">
        <f t="shared" ca="1" si="1"/>
        <v>#NAME?</v>
      </c>
      <c r="G79" s="779" t="s">
        <v>16025</v>
      </c>
      <c r="H79" s="779"/>
      <c r="I79" s="779" t="str">
        <f t="shared" si="4"/>
        <v>32.6400014, -83.591719</v>
      </c>
      <c r="J79" s="780">
        <v>32.640001400000003</v>
      </c>
      <c r="K79" s="780">
        <v>-83.591718999999998</v>
      </c>
      <c r="L79" s="781">
        <v>87</v>
      </c>
      <c r="M79" s="790" t="s">
        <v>44</v>
      </c>
      <c r="N79" s="783" t="s">
        <v>44</v>
      </c>
      <c r="O79" s="783" t="s">
        <v>2180</v>
      </c>
      <c r="P79" s="784" t="s">
        <v>105</v>
      </c>
      <c r="Q79" s="792"/>
      <c r="R79" s="783" t="s">
        <v>35</v>
      </c>
      <c r="S79" s="785">
        <v>2018</v>
      </c>
      <c r="T79" s="786">
        <v>41000</v>
      </c>
      <c r="U79" s="786">
        <v>250000</v>
      </c>
      <c r="V79" s="786">
        <v>276000</v>
      </c>
      <c r="W79" s="786">
        <v>276000</v>
      </c>
      <c r="X79" s="787">
        <f t="shared" si="3"/>
        <v>276000</v>
      </c>
      <c r="Y79" s="783" t="s">
        <v>2181</v>
      </c>
      <c r="Z79" s="783" t="s">
        <v>2182</v>
      </c>
      <c r="AA79" s="783">
        <v>2017</v>
      </c>
      <c r="AB79" s="783" t="s">
        <v>2183</v>
      </c>
      <c r="AC79" s="783" t="s">
        <v>49</v>
      </c>
      <c r="AD79" s="783" t="s">
        <v>11242</v>
      </c>
      <c r="AE79" s="783" t="s">
        <v>2184</v>
      </c>
      <c r="AF79" s="783" t="s">
        <v>11242</v>
      </c>
      <c r="AG79" s="783" t="s">
        <v>11242</v>
      </c>
      <c r="AH79" s="788" t="s">
        <v>2185</v>
      </c>
      <c r="AI79" s="789" t="s">
        <v>2153</v>
      </c>
    </row>
    <row r="80" spans="1:35" ht="17.25" customHeight="1">
      <c r="A80" s="106"/>
      <c r="B80" s="106"/>
      <c r="C80" s="106"/>
      <c r="D80" s="106" t="str">
        <f t="shared" si="0"/>
        <v xml:space="preserve"> </v>
      </c>
      <c r="E80" s="304" t="s">
        <v>2143</v>
      </c>
      <c r="F80" s="779" t="e">
        <f t="shared" ca="1" si="1"/>
        <v>#NAME?</v>
      </c>
      <c r="G80" s="779" t="s">
        <v>16026</v>
      </c>
      <c r="H80" s="779"/>
      <c r="I80" s="779" t="str">
        <f t="shared" si="4"/>
        <v>33.9188582, -84.50464509999999</v>
      </c>
      <c r="J80" s="780">
        <v>33.918858200000003</v>
      </c>
      <c r="K80" s="780">
        <v>-84.504645099999905</v>
      </c>
      <c r="L80" s="781">
        <v>88</v>
      </c>
      <c r="M80" s="782" t="s">
        <v>44</v>
      </c>
      <c r="N80" s="783" t="s">
        <v>44</v>
      </c>
      <c r="O80" s="783" t="s">
        <v>2144</v>
      </c>
      <c r="P80" s="784" t="s">
        <v>2145</v>
      </c>
      <c r="Q80" s="784" t="s">
        <v>15884</v>
      </c>
      <c r="R80" s="783" t="s">
        <v>35</v>
      </c>
      <c r="S80" s="785">
        <v>2018</v>
      </c>
      <c r="T80" s="786">
        <v>80000</v>
      </c>
      <c r="U80" s="786">
        <v>41000</v>
      </c>
      <c r="V80" s="786">
        <v>98000</v>
      </c>
      <c r="W80" s="786">
        <v>98000</v>
      </c>
      <c r="X80" s="787">
        <f t="shared" si="3"/>
        <v>98000</v>
      </c>
      <c r="Y80" s="783" t="s">
        <v>2147</v>
      </c>
      <c r="Z80" s="783" t="s">
        <v>2148</v>
      </c>
      <c r="AA80" s="783">
        <v>2018</v>
      </c>
      <c r="AB80" s="783" t="s">
        <v>2150</v>
      </c>
      <c r="AC80" s="783" t="s">
        <v>49</v>
      </c>
      <c r="AD80" s="783" t="s">
        <v>11242</v>
      </c>
      <c r="AE80" s="783" t="s">
        <v>2151</v>
      </c>
      <c r="AF80" s="783" t="s">
        <v>11242</v>
      </c>
      <c r="AG80" s="783" t="s">
        <v>11242</v>
      </c>
      <c r="AH80" s="788" t="s">
        <v>2152</v>
      </c>
      <c r="AI80" s="789" t="s">
        <v>2153</v>
      </c>
    </row>
    <row r="81" spans="1:35" ht="17.25" customHeight="1">
      <c r="A81" s="106"/>
      <c r="B81" s="106"/>
      <c r="C81" s="106"/>
      <c r="D81" s="106" t="str">
        <f t="shared" si="0"/>
        <v xml:space="preserve"> </v>
      </c>
      <c r="E81" s="779"/>
      <c r="F81" s="779" t="e">
        <f t="shared" ca="1" si="1"/>
        <v>#NAME?</v>
      </c>
      <c r="G81" s="779" t="s">
        <v>16027</v>
      </c>
      <c r="H81" s="779"/>
      <c r="I81" s="779" t="str">
        <f t="shared" si="4"/>
        <v>43.0444129, -115.8619784</v>
      </c>
      <c r="J81" s="780">
        <v>43.044412899999998</v>
      </c>
      <c r="K81" s="780">
        <v>-115.8619784</v>
      </c>
      <c r="L81" s="781">
        <v>89</v>
      </c>
      <c r="M81" s="790" t="s">
        <v>44</v>
      </c>
      <c r="N81" s="783" t="s">
        <v>44</v>
      </c>
      <c r="O81" s="783" t="s">
        <v>2241</v>
      </c>
      <c r="P81" s="784" t="s">
        <v>105</v>
      </c>
      <c r="Q81" s="783" t="s">
        <v>49</v>
      </c>
      <c r="R81" s="783" t="s">
        <v>35</v>
      </c>
      <c r="S81" s="785">
        <v>2017</v>
      </c>
      <c r="T81" s="793"/>
      <c r="U81" s="793"/>
      <c r="V81" s="786">
        <v>440</v>
      </c>
      <c r="W81" s="793"/>
      <c r="X81" s="787">
        <f t="shared" si="3"/>
        <v>440</v>
      </c>
      <c r="Y81" s="783" t="s">
        <v>2243</v>
      </c>
      <c r="Z81" s="792"/>
      <c r="AA81" s="783">
        <v>2016</v>
      </c>
      <c r="AB81" s="783" t="s">
        <v>2244</v>
      </c>
      <c r="AC81" s="784" t="s">
        <v>2245</v>
      </c>
      <c r="AD81" s="783" t="s">
        <v>11242</v>
      </c>
      <c r="AE81" s="783" t="s">
        <v>2246</v>
      </c>
      <c r="AF81" s="792" t="s">
        <v>11242</v>
      </c>
      <c r="AG81" s="783" t="s">
        <v>2247</v>
      </c>
      <c r="AH81" s="788" t="s">
        <v>2248</v>
      </c>
      <c r="AI81" s="789" t="s">
        <v>2249</v>
      </c>
    </row>
    <row r="82" spans="1:35" ht="17.25" customHeight="1">
      <c r="A82" s="106"/>
      <c r="B82" s="106"/>
      <c r="C82" s="106"/>
      <c r="D82" s="106" t="str">
        <f t="shared" si="0"/>
        <v xml:space="preserve"> </v>
      </c>
      <c r="E82" s="779"/>
      <c r="F82" s="779" t="e">
        <f t="shared" ca="1" si="1"/>
        <v>#NAME?</v>
      </c>
      <c r="G82" s="779" t="s">
        <v>16028</v>
      </c>
      <c r="H82" s="779"/>
      <c r="I82" s="779" t="str">
        <f t="shared" si="4"/>
        <v>43.5658231, -116.2223159</v>
      </c>
      <c r="J82" s="780">
        <v>43.565823100000003</v>
      </c>
      <c r="K82" s="780">
        <v>-116.2223159</v>
      </c>
      <c r="L82" s="781">
        <v>90</v>
      </c>
      <c r="M82" s="782" t="s">
        <v>44</v>
      </c>
      <c r="N82" s="783" t="s">
        <v>44</v>
      </c>
      <c r="O82" s="783" t="s">
        <v>2230</v>
      </c>
      <c r="P82" s="784" t="s">
        <v>2231</v>
      </c>
      <c r="Q82" s="783"/>
      <c r="R82" s="783" t="s">
        <v>35</v>
      </c>
      <c r="S82" s="785">
        <v>2018</v>
      </c>
      <c r="T82" s="786">
        <v>8.1999999999999993</v>
      </c>
      <c r="U82" s="786">
        <v>290</v>
      </c>
      <c r="V82" s="786">
        <v>298</v>
      </c>
      <c r="W82" s="786">
        <v>760</v>
      </c>
      <c r="X82" s="787">
        <f t="shared" si="3"/>
        <v>760</v>
      </c>
      <c r="Y82" s="783" t="s">
        <v>2232</v>
      </c>
      <c r="Z82" s="783" t="s">
        <v>2233</v>
      </c>
      <c r="AA82" s="783">
        <v>2019</v>
      </c>
      <c r="AB82" s="783" t="s">
        <v>2234</v>
      </c>
      <c r="AC82" s="783" t="s">
        <v>49</v>
      </c>
      <c r="AD82" s="783" t="s">
        <v>11242</v>
      </c>
      <c r="AE82" s="783" t="s">
        <v>2235</v>
      </c>
      <c r="AF82" s="783" t="s">
        <v>11242</v>
      </c>
      <c r="AG82" s="783" t="s">
        <v>2236</v>
      </c>
      <c r="AH82" s="788" t="s">
        <v>2237</v>
      </c>
      <c r="AI82" s="789" t="s">
        <v>2249</v>
      </c>
    </row>
    <row r="83" spans="1:35" ht="17.25" customHeight="1">
      <c r="A83" s="106"/>
      <c r="B83" s="106"/>
      <c r="C83" s="106"/>
      <c r="D83" s="106" t="str">
        <f t="shared" si="0"/>
        <v xml:space="preserve"> </v>
      </c>
      <c r="E83" s="779"/>
      <c r="F83" s="779" t="e">
        <f t="shared" ca="1" si="1"/>
        <v>#NAME?</v>
      </c>
      <c r="G83" s="779" t="s">
        <v>16029</v>
      </c>
      <c r="H83" s="779"/>
      <c r="I83" s="779" t="str">
        <f t="shared" si="4"/>
        <v>40.2889062, -88.14384869999999</v>
      </c>
      <c r="J83" s="780">
        <v>40.2889062</v>
      </c>
      <c r="K83" s="780">
        <v>-88.143848699999893</v>
      </c>
      <c r="L83" s="781">
        <v>91</v>
      </c>
      <c r="M83" s="790" t="s">
        <v>44</v>
      </c>
      <c r="N83" s="783" t="s">
        <v>44</v>
      </c>
      <c r="O83" s="783" t="s">
        <v>2265</v>
      </c>
      <c r="P83" s="784" t="s">
        <v>2266</v>
      </c>
      <c r="Q83" s="792"/>
      <c r="R83" s="783" t="s">
        <v>35</v>
      </c>
      <c r="S83" s="785">
        <v>2014</v>
      </c>
      <c r="T83" s="786">
        <v>151000</v>
      </c>
      <c r="U83" s="786">
        <v>1960000</v>
      </c>
      <c r="V83" s="786">
        <v>2098000</v>
      </c>
      <c r="W83" s="793"/>
      <c r="X83" s="787">
        <f t="shared" si="3"/>
        <v>2098000</v>
      </c>
      <c r="Y83" s="783" t="s">
        <v>2268</v>
      </c>
      <c r="Z83" s="783" t="s">
        <v>49</v>
      </c>
      <c r="AA83" s="783">
        <v>2015</v>
      </c>
      <c r="AB83" s="783" t="s">
        <v>2269</v>
      </c>
      <c r="AC83" s="783" t="s">
        <v>49</v>
      </c>
      <c r="AD83" s="783" t="s">
        <v>11242</v>
      </c>
      <c r="AE83" s="783" t="s">
        <v>2270</v>
      </c>
      <c r="AF83" s="783" t="s">
        <v>11242</v>
      </c>
      <c r="AG83" s="784" t="s">
        <v>2271</v>
      </c>
      <c r="AH83" s="788" t="s">
        <v>2272</v>
      </c>
      <c r="AI83" s="789" t="s">
        <v>2262</v>
      </c>
    </row>
    <row r="84" spans="1:35" ht="17.25" customHeight="1">
      <c r="A84" s="106"/>
      <c r="B84" s="106"/>
      <c r="C84" s="106"/>
      <c r="D84" s="106" t="str">
        <f t="shared" si="0"/>
        <v xml:space="preserve"> </v>
      </c>
      <c r="E84" s="779"/>
      <c r="F84" s="779" t="e">
        <f t="shared" ca="1" si="1"/>
        <v>#NAME?</v>
      </c>
      <c r="G84" s="779" t="s">
        <v>16030</v>
      </c>
      <c r="H84" s="779"/>
      <c r="I84" s="779" t="str">
        <f t="shared" si="4"/>
        <v>39.8439165, -89.6783951</v>
      </c>
      <c r="J84" s="780">
        <v>39.843916499999999</v>
      </c>
      <c r="K84" s="780">
        <v>-89.678395100000003</v>
      </c>
      <c r="L84" s="781">
        <v>92</v>
      </c>
      <c r="M84" s="782" t="s">
        <v>44</v>
      </c>
      <c r="N84" s="783" t="s">
        <v>12656</v>
      </c>
      <c r="O84" s="783" t="s">
        <v>2254</v>
      </c>
      <c r="P84" s="784" t="s">
        <v>2255</v>
      </c>
      <c r="Q84" s="783"/>
      <c r="R84" s="783" t="s">
        <v>35</v>
      </c>
      <c r="S84" s="785">
        <v>2017</v>
      </c>
      <c r="T84" s="786">
        <v>1620</v>
      </c>
      <c r="U84" s="786">
        <v>13100</v>
      </c>
      <c r="V84" s="786">
        <v>13473</v>
      </c>
      <c r="W84" s="793"/>
      <c r="X84" s="787">
        <f t="shared" si="3"/>
        <v>13473</v>
      </c>
      <c r="Y84" s="783" t="s">
        <v>2257</v>
      </c>
      <c r="Z84" s="783" t="s">
        <v>2258</v>
      </c>
      <c r="AA84" s="783">
        <v>2019</v>
      </c>
      <c r="AB84" s="783" t="s">
        <v>2259</v>
      </c>
      <c r="AC84" s="783" t="s">
        <v>49</v>
      </c>
      <c r="AD84" s="783" t="s">
        <v>11242</v>
      </c>
      <c r="AE84" s="783" t="s">
        <v>11242</v>
      </c>
      <c r="AF84" s="783" t="s">
        <v>11242</v>
      </c>
      <c r="AG84" s="783"/>
      <c r="AH84" s="788" t="s">
        <v>2261</v>
      </c>
      <c r="AI84" s="789" t="s">
        <v>2262</v>
      </c>
    </row>
    <row r="85" spans="1:35" ht="17.25" customHeight="1">
      <c r="A85" s="106"/>
      <c r="B85" s="106"/>
      <c r="C85" s="106"/>
      <c r="D85" s="106" t="str">
        <f t="shared" si="0"/>
        <v xml:space="preserve"> </v>
      </c>
      <c r="E85" s="304"/>
      <c r="F85" s="779" t="e">
        <f t="shared" ca="1" si="1"/>
        <v>#NAME?</v>
      </c>
      <c r="G85" s="779" t="s">
        <v>16031</v>
      </c>
      <c r="H85" s="779"/>
      <c r="I85" s="779" t="str">
        <f t="shared" si="4"/>
        <v>40.6655468, -89.6955242</v>
      </c>
      <c r="J85" s="780">
        <v>40.665546800000001</v>
      </c>
      <c r="K85" s="780">
        <v>-89.695524199999994</v>
      </c>
      <c r="L85" s="781">
        <v>93</v>
      </c>
      <c r="M85" s="790" t="s">
        <v>44</v>
      </c>
      <c r="N85" s="783" t="s">
        <v>12656</v>
      </c>
      <c r="O85" s="783" t="s">
        <v>2279</v>
      </c>
      <c r="P85" s="784" t="s">
        <v>15882</v>
      </c>
      <c r="Q85" s="783"/>
      <c r="R85" s="783" t="s">
        <v>35</v>
      </c>
      <c r="S85" s="785">
        <v>2018</v>
      </c>
      <c r="T85" s="786">
        <v>4480</v>
      </c>
      <c r="U85" s="786">
        <v>152000</v>
      </c>
      <c r="V85" s="786">
        <v>156480</v>
      </c>
      <c r="W85" s="786">
        <v>171000</v>
      </c>
      <c r="X85" s="787">
        <f t="shared" si="3"/>
        <v>171000</v>
      </c>
      <c r="Y85" s="783" t="s">
        <v>2281</v>
      </c>
      <c r="Z85" s="783" t="s">
        <v>2282</v>
      </c>
      <c r="AA85" s="783">
        <v>2019</v>
      </c>
      <c r="AB85" s="783" t="s">
        <v>11242</v>
      </c>
      <c r="AC85" s="783" t="s">
        <v>49</v>
      </c>
      <c r="AD85" s="783" t="s">
        <v>11242</v>
      </c>
      <c r="AE85" s="783" t="s">
        <v>2283</v>
      </c>
      <c r="AF85" s="783" t="s">
        <v>11242</v>
      </c>
      <c r="AG85" s="784" t="s">
        <v>146</v>
      </c>
      <c r="AH85" s="788" t="s">
        <v>2284</v>
      </c>
      <c r="AI85" s="789" t="s">
        <v>2262</v>
      </c>
    </row>
    <row r="86" spans="1:35" ht="17.25" customHeight="1">
      <c r="A86" s="106"/>
      <c r="B86" s="106"/>
      <c r="C86" s="106"/>
      <c r="D86" s="106" t="str">
        <f t="shared" si="0"/>
        <v xml:space="preserve"> </v>
      </c>
      <c r="E86" s="779"/>
      <c r="F86" s="779" t="e">
        <f t="shared" ca="1" si="1"/>
        <v>#NAME?</v>
      </c>
      <c r="G86" s="779" t="s">
        <v>16032</v>
      </c>
      <c r="H86" s="779"/>
      <c r="I86" s="779" t="str">
        <f t="shared" si="4"/>
        <v>40.7793046, -86.13022680000002</v>
      </c>
      <c r="J86" s="780">
        <v>40.779304600000003</v>
      </c>
      <c r="K86" s="780">
        <v>-86.130226800000003</v>
      </c>
      <c r="L86" s="781">
        <v>94</v>
      </c>
      <c r="M86" s="782" t="s">
        <v>44</v>
      </c>
      <c r="N86" s="783" t="s">
        <v>44</v>
      </c>
      <c r="O86" s="783" t="s">
        <v>2300</v>
      </c>
      <c r="P86" s="784" t="s">
        <v>105</v>
      </c>
      <c r="Q86" s="783"/>
      <c r="R86" s="783" t="s">
        <v>35</v>
      </c>
      <c r="S86" s="792"/>
      <c r="T86" s="793"/>
      <c r="U86" s="786"/>
      <c r="V86" s="786">
        <v>132000</v>
      </c>
      <c r="W86" s="786">
        <v>132000</v>
      </c>
      <c r="X86" s="787">
        <f t="shared" si="3"/>
        <v>132000</v>
      </c>
      <c r="Y86" s="783" t="s">
        <v>2302</v>
      </c>
      <c r="Z86" s="783" t="s">
        <v>49</v>
      </c>
      <c r="AA86" s="783">
        <v>2017</v>
      </c>
      <c r="AB86" s="783" t="s">
        <v>2303</v>
      </c>
      <c r="AC86" s="783" t="s">
        <v>49</v>
      </c>
      <c r="AD86" s="783" t="s">
        <v>11242</v>
      </c>
      <c r="AE86" s="783" t="s">
        <v>2304</v>
      </c>
      <c r="AF86" s="783" t="s">
        <v>11242</v>
      </c>
      <c r="AG86" s="783"/>
      <c r="AH86" s="788" t="s">
        <v>2306</v>
      </c>
      <c r="AI86" s="789" t="s">
        <v>2307</v>
      </c>
    </row>
    <row r="87" spans="1:35" ht="17.25" customHeight="1">
      <c r="A87" s="106"/>
      <c r="B87" s="106"/>
      <c r="C87" s="106"/>
      <c r="D87" s="106" t="str">
        <f t="shared" si="0"/>
        <v xml:space="preserve"> </v>
      </c>
      <c r="E87" s="779"/>
      <c r="F87" s="779" t="e">
        <f t="shared" ca="1" si="1"/>
        <v>#NAME?</v>
      </c>
      <c r="G87" s="779" t="s">
        <v>16033</v>
      </c>
      <c r="H87" s="779"/>
      <c r="I87" s="779" t="str">
        <f t="shared" si="4"/>
        <v>39.4571276, -87.2937297</v>
      </c>
      <c r="J87" s="780">
        <v>39.4571276</v>
      </c>
      <c r="K87" s="780">
        <v>-87.2937297</v>
      </c>
      <c r="L87" s="781">
        <v>95</v>
      </c>
      <c r="M87" s="790" t="s">
        <v>44</v>
      </c>
      <c r="N87" s="783" t="s">
        <v>12656</v>
      </c>
      <c r="O87" s="783" t="s">
        <v>2311</v>
      </c>
      <c r="P87" s="784" t="s">
        <v>15882</v>
      </c>
      <c r="Q87" s="783"/>
      <c r="R87" s="783" t="s">
        <v>35</v>
      </c>
      <c r="S87" s="785">
        <v>2018</v>
      </c>
      <c r="T87" s="786">
        <v>5600</v>
      </c>
      <c r="U87" s="786">
        <v>15000</v>
      </c>
      <c r="V87" s="786">
        <v>20600</v>
      </c>
      <c r="W87" s="793"/>
      <c r="X87" s="787">
        <f t="shared" si="3"/>
        <v>20600</v>
      </c>
      <c r="Y87" s="783" t="s">
        <v>2313</v>
      </c>
      <c r="Z87" s="783" t="s">
        <v>2314</v>
      </c>
      <c r="AA87" s="783">
        <v>2019</v>
      </c>
      <c r="AB87" s="783" t="s">
        <v>11242</v>
      </c>
      <c r="AC87" s="783" t="s">
        <v>49</v>
      </c>
      <c r="AD87" s="783" t="s">
        <v>11242</v>
      </c>
      <c r="AE87" s="783" t="s">
        <v>2315</v>
      </c>
      <c r="AF87" s="783" t="s">
        <v>11242</v>
      </c>
      <c r="AG87" s="784" t="s">
        <v>146</v>
      </c>
      <c r="AH87" s="788" t="s">
        <v>2316</v>
      </c>
      <c r="AI87" s="789" t="s">
        <v>2307</v>
      </c>
    </row>
    <row r="88" spans="1:35" ht="17.25" customHeight="1">
      <c r="A88" s="106"/>
      <c r="B88" s="106"/>
      <c r="C88" s="106"/>
      <c r="D88" s="106" t="str">
        <f t="shared" si="0"/>
        <v xml:space="preserve"> </v>
      </c>
      <c r="E88" s="779"/>
      <c r="F88" s="779" t="e">
        <f t="shared" ca="1" si="1"/>
        <v>#NAME?</v>
      </c>
      <c r="G88" s="779" t="s">
        <v>16034</v>
      </c>
      <c r="H88" s="779"/>
      <c r="I88" s="779" t="str">
        <f t="shared" si="4"/>
        <v>41.5341333, -93.6587958</v>
      </c>
      <c r="J88" s="780">
        <v>41.534133300000001</v>
      </c>
      <c r="K88" s="780">
        <v>-93.658795799999993</v>
      </c>
      <c r="L88" s="781">
        <v>96</v>
      </c>
      <c r="M88" s="782" t="s">
        <v>44</v>
      </c>
      <c r="N88" s="783" t="s">
        <v>12656</v>
      </c>
      <c r="O88" s="783" t="s">
        <v>2325</v>
      </c>
      <c r="P88" s="784" t="s">
        <v>2326</v>
      </c>
      <c r="Q88" s="784" t="s">
        <v>15884</v>
      </c>
      <c r="R88" s="783" t="s">
        <v>35</v>
      </c>
      <c r="S88" s="785">
        <v>2018</v>
      </c>
      <c r="T88" s="786">
        <v>1900</v>
      </c>
      <c r="U88" s="786">
        <v>13000</v>
      </c>
      <c r="V88" s="786">
        <v>13490</v>
      </c>
      <c r="W88" s="786">
        <v>33000</v>
      </c>
      <c r="X88" s="787">
        <f t="shared" si="3"/>
        <v>33000</v>
      </c>
      <c r="Y88" s="783" t="s">
        <v>2328</v>
      </c>
      <c r="Z88" s="783" t="s">
        <v>2329</v>
      </c>
      <c r="AA88" s="783">
        <v>2019</v>
      </c>
      <c r="AB88" s="783" t="s">
        <v>2330</v>
      </c>
      <c r="AC88" s="783" t="s">
        <v>49</v>
      </c>
      <c r="AD88" s="783" t="s">
        <v>2331</v>
      </c>
      <c r="AE88" s="783" t="s">
        <v>16035</v>
      </c>
      <c r="AF88" s="792" t="s">
        <v>11242</v>
      </c>
      <c r="AG88" s="784" t="s">
        <v>2332</v>
      </c>
      <c r="AH88" s="788" t="s">
        <v>2333</v>
      </c>
      <c r="AI88" s="789" t="s">
        <v>2334</v>
      </c>
    </row>
    <row r="89" spans="1:35" ht="17.25" customHeight="1">
      <c r="A89" s="106"/>
      <c r="B89" s="106"/>
      <c r="C89" s="106"/>
      <c r="D89" s="106" t="str">
        <f t="shared" si="0"/>
        <v xml:space="preserve"> </v>
      </c>
      <c r="E89" s="779"/>
      <c r="F89" s="779" t="e">
        <f t="shared" ca="1" si="1"/>
        <v>#NAME?</v>
      </c>
      <c r="G89" s="779" t="s">
        <v>16036</v>
      </c>
      <c r="H89" s="779"/>
      <c r="I89" s="779" t="str">
        <f t="shared" si="4"/>
        <v>42.4053135, -96.3837817</v>
      </c>
      <c r="J89" s="780">
        <v>42.405313499999998</v>
      </c>
      <c r="K89" s="780">
        <v>-96.3837817</v>
      </c>
      <c r="L89" s="781">
        <v>97</v>
      </c>
      <c r="M89" s="790" t="s">
        <v>44</v>
      </c>
      <c r="N89" s="783" t="s">
        <v>12656</v>
      </c>
      <c r="O89" s="783" t="s">
        <v>2338</v>
      </c>
      <c r="P89" s="784" t="s">
        <v>2339</v>
      </c>
      <c r="Q89" s="792"/>
      <c r="R89" s="783" t="s">
        <v>35</v>
      </c>
      <c r="S89" s="785">
        <v>2018</v>
      </c>
      <c r="T89" s="786">
        <v>810</v>
      </c>
      <c r="U89" s="786">
        <v>7800</v>
      </c>
      <c r="V89" s="786">
        <v>8610</v>
      </c>
      <c r="W89" s="786">
        <v>17811</v>
      </c>
      <c r="X89" s="787">
        <f t="shared" si="3"/>
        <v>17811</v>
      </c>
      <c r="Y89" s="792" t="s">
        <v>2341</v>
      </c>
      <c r="Z89" s="792" t="s">
        <v>2342</v>
      </c>
      <c r="AA89" s="783">
        <v>2019</v>
      </c>
      <c r="AB89" s="783" t="s">
        <v>2343</v>
      </c>
      <c r="AC89" s="783" t="s">
        <v>49</v>
      </c>
      <c r="AD89" s="792"/>
      <c r="AE89" s="792"/>
      <c r="AF89" s="797"/>
      <c r="AG89" s="792"/>
      <c r="AH89" s="788" t="s">
        <v>2345</v>
      </c>
      <c r="AI89" s="789" t="s">
        <v>2334</v>
      </c>
    </row>
    <row r="90" spans="1:35" ht="17.25" customHeight="1">
      <c r="A90" s="106"/>
      <c r="B90" s="106"/>
      <c r="C90" s="106"/>
      <c r="D90" s="106" t="str">
        <f t="shared" si="0"/>
        <v xml:space="preserve"> </v>
      </c>
      <c r="E90" s="304" t="s">
        <v>2355</v>
      </c>
      <c r="F90" s="779" t="e">
        <f t="shared" ca="1" si="1"/>
        <v>#NAME?</v>
      </c>
      <c r="G90" s="779" t="s">
        <v>16037</v>
      </c>
      <c r="H90" s="779"/>
      <c r="I90" s="779" t="str">
        <f t="shared" si="4"/>
        <v>39.3535181, -94.92128629999999</v>
      </c>
      <c r="J90" s="780">
        <v>39.353518100000002</v>
      </c>
      <c r="K90" s="780">
        <v>-94.921286299999906</v>
      </c>
      <c r="L90" s="781">
        <v>98</v>
      </c>
      <c r="M90" s="782" t="s">
        <v>44</v>
      </c>
      <c r="N90" s="783" t="s">
        <v>44</v>
      </c>
      <c r="O90" s="783" t="s">
        <v>2357</v>
      </c>
      <c r="P90" s="784" t="s">
        <v>105</v>
      </c>
      <c r="Q90" s="791" t="s">
        <v>2358</v>
      </c>
      <c r="R90" s="783" t="s">
        <v>80</v>
      </c>
      <c r="S90" s="785">
        <v>2017</v>
      </c>
      <c r="T90" s="793"/>
      <c r="U90" s="793"/>
      <c r="V90" s="786">
        <v>649</v>
      </c>
      <c r="W90" s="793"/>
      <c r="X90" s="787">
        <f t="shared" si="3"/>
        <v>649</v>
      </c>
      <c r="Y90" s="783" t="s">
        <v>2359</v>
      </c>
      <c r="Z90" s="783" t="s">
        <v>49</v>
      </c>
      <c r="AA90" s="783">
        <v>2017</v>
      </c>
      <c r="AB90" s="783" t="s">
        <v>2360</v>
      </c>
      <c r="AC90" s="784" t="s">
        <v>2361</v>
      </c>
      <c r="AD90" s="783" t="s">
        <v>11242</v>
      </c>
      <c r="AE90" s="783" t="s">
        <v>2362</v>
      </c>
      <c r="AF90" s="783" t="s">
        <v>11242</v>
      </c>
      <c r="AG90" s="783"/>
      <c r="AH90" s="789" t="s">
        <v>2363</v>
      </c>
      <c r="AI90" s="789" t="s">
        <v>2354</v>
      </c>
    </row>
    <row r="91" spans="1:35" ht="17.25" customHeight="1">
      <c r="A91" s="106"/>
      <c r="B91" s="106"/>
      <c r="C91" s="106"/>
      <c r="D91" s="106" t="str">
        <f t="shared" si="0"/>
        <v xml:space="preserve"> </v>
      </c>
      <c r="E91" s="779"/>
      <c r="F91" s="779" t="e">
        <f t="shared" ca="1" si="1"/>
        <v>#NAME?</v>
      </c>
      <c r="G91" s="779" t="s">
        <v>16038</v>
      </c>
      <c r="H91" s="779"/>
      <c r="I91" s="779" t="str">
        <f t="shared" si="4"/>
        <v>31.3283273, -92.5387351</v>
      </c>
      <c r="J91" s="780">
        <v>31.328327300000002</v>
      </c>
      <c r="K91" s="780">
        <v>-92.538735099999997</v>
      </c>
      <c r="L91" s="781">
        <v>99</v>
      </c>
      <c r="M91" s="790" t="s">
        <v>44</v>
      </c>
      <c r="N91" s="783" t="s">
        <v>44</v>
      </c>
      <c r="O91" s="783" t="s">
        <v>2397</v>
      </c>
      <c r="P91" s="784" t="s">
        <v>105</v>
      </c>
      <c r="Q91" s="792"/>
      <c r="R91" s="783" t="s">
        <v>35</v>
      </c>
      <c r="S91" s="785">
        <v>2015</v>
      </c>
      <c r="T91" s="786">
        <v>3820000</v>
      </c>
      <c r="U91" s="786">
        <v>7150000</v>
      </c>
      <c r="V91" s="793"/>
      <c r="W91" s="786">
        <v>20700000</v>
      </c>
      <c r="X91" s="787">
        <f t="shared" si="3"/>
        <v>20700000</v>
      </c>
      <c r="Y91" s="792" t="s">
        <v>2399</v>
      </c>
      <c r="Z91" s="792" t="s">
        <v>2400</v>
      </c>
      <c r="AA91" s="783">
        <v>2015</v>
      </c>
      <c r="AB91" s="783" t="s">
        <v>2401</v>
      </c>
      <c r="AC91" s="783" t="s">
        <v>49</v>
      </c>
      <c r="AD91" s="792" t="s">
        <v>11242</v>
      </c>
      <c r="AE91" s="792" t="s">
        <v>2402</v>
      </c>
      <c r="AF91" s="792" t="s">
        <v>11242</v>
      </c>
      <c r="AG91" s="792"/>
      <c r="AH91" s="788" t="s">
        <v>2404</v>
      </c>
      <c r="AI91" s="789" t="s">
        <v>2391</v>
      </c>
    </row>
    <row r="92" spans="1:35" ht="17.25" customHeight="1">
      <c r="A92" s="106"/>
      <c r="B92" s="106"/>
      <c r="C92" s="106"/>
      <c r="D92" s="106" t="str">
        <f t="shared" si="0"/>
        <v xml:space="preserve"> </v>
      </c>
      <c r="E92" s="779"/>
      <c r="F92" s="779" t="e">
        <f t="shared" ca="1" si="1"/>
        <v>#NAME?</v>
      </c>
      <c r="G92" s="779" t="s">
        <v>16039</v>
      </c>
      <c r="H92" s="779"/>
      <c r="I92" s="779" t="str">
        <f t="shared" si="4"/>
        <v>32.5018595, -93.6571416</v>
      </c>
      <c r="J92" s="780">
        <v>32.501859500000002</v>
      </c>
      <c r="K92" s="780">
        <v>-93.657141600000003</v>
      </c>
      <c r="L92" s="781">
        <v>100</v>
      </c>
      <c r="M92" s="782" t="s">
        <v>44</v>
      </c>
      <c r="N92" s="783" t="s">
        <v>44</v>
      </c>
      <c r="O92" s="783" t="s">
        <v>2383</v>
      </c>
      <c r="P92" s="784" t="s">
        <v>2332</v>
      </c>
      <c r="Q92" s="783"/>
      <c r="R92" s="783" t="s">
        <v>35</v>
      </c>
      <c r="S92" s="785">
        <v>2018</v>
      </c>
      <c r="T92" s="786">
        <v>200000</v>
      </c>
      <c r="U92" s="786">
        <v>1100000</v>
      </c>
      <c r="V92" s="786">
        <v>1100000</v>
      </c>
      <c r="W92" s="786">
        <v>1100000</v>
      </c>
      <c r="X92" s="787">
        <f t="shared" si="3"/>
        <v>1100000</v>
      </c>
      <c r="Y92" s="783" t="s">
        <v>2385</v>
      </c>
      <c r="Z92" s="783" t="s">
        <v>2386</v>
      </c>
      <c r="AA92" s="783">
        <v>2019</v>
      </c>
      <c r="AB92" s="783" t="s">
        <v>2387</v>
      </c>
      <c r="AC92" s="784" t="s">
        <v>2388</v>
      </c>
      <c r="AD92" s="783" t="s">
        <v>11242</v>
      </c>
      <c r="AE92" s="783" t="s">
        <v>2389</v>
      </c>
      <c r="AF92" s="783" t="s">
        <v>11242</v>
      </c>
      <c r="AG92" s="783"/>
      <c r="AH92" s="788" t="s">
        <v>2390</v>
      </c>
      <c r="AI92" s="789" t="s">
        <v>2391</v>
      </c>
    </row>
    <row r="93" spans="1:35" ht="17.25" customHeight="1">
      <c r="A93" s="106"/>
      <c r="B93" s="106"/>
      <c r="C93" s="106"/>
      <c r="D93" s="106" t="str">
        <f t="shared" si="0"/>
        <v xml:space="preserve"> </v>
      </c>
      <c r="E93" s="779"/>
      <c r="F93" s="779" t="e">
        <f t="shared" ca="1" si="1"/>
        <v>#NAME?</v>
      </c>
      <c r="G93" s="779" t="s">
        <v>16040</v>
      </c>
      <c r="H93" s="779"/>
      <c r="I93" s="779" t="str">
        <f t="shared" si="4"/>
        <v>43.898449, -69.9342956</v>
      </c>
      <c r="J93" s="780">
        <v>43.898448999999999</v>
      </c>
      <c r="K93" s="780">
        <v>-69.934295599999999</v>
      </c>
      <c r="L93" s="781">
        <v>101</v>
      </c>
      <c r="M93" s="790" t="s">
        <v>44</v>
      </c>
      <c r="N93" s="783" t="s">
        <v>44</v>
      </c>
      <c r="O93" s="783" t="s">
        <v>2476</v>
      </c>
      <c r="P93" s="784" t="s">
        <v>2477</v>
      </c>
      <c r="Q93" s="791" t="s">
        <v>2411</v>
      </c>
      <c r="R93" s="792" t="s">
        <v>35</v>
      </c>
      <c r="S93" s="799">
        <v>2015</v>
      </c>
      <c r="T93" s="800">
        <v>150000</v>
      </c>
      <c r="U93" s="800">
        <v>24000</v>
      </c>
      <c r="V93" s="793"/>
      <c r="W93" s="793"/>
      <c r="X93" s="787">
        <f t="shared" si="3"/>
        <v>150000</v>
      </c>
      <c r="Y93" s="783" t="s">
        <v>2478</v>
      </c>
      <c r="Z93" s="783" t="s">
        <v>49</v>
      </c>
      <c r="AA93" s="801">
        <v>42461</v>
      </c>
      <c r="AB93" s="792" t="s">
        <v>2479</v>
      </c>
      <c r="AC93" s="783" t="s">
        <v>49</v>
      </c>
      <c r="AD93" s="792" t="s">
        <v>11242</v>
      </c>
      <c r="AE93" s="792" t="s">
        <v>2480</v>
      </c>
      <c r="AF93" s="792" t="s">
        <v>11242</v>
      </c>
      <c r="AG93" s="784" t="s">
        <v>2481</v>
      </c>
      <c r="AH93" s="788" t="s">
        <v>2482</v>
      </c>
      <c r="AI93" s="789" t="s">
        <v>2440</v>
      </c>
    </row>
    <row r="94" spans="1:35" ht="17.25" customHeight="1">
      <c r="A94" s="106"/>
      <c r="B94" s="106"/>
      <c r="C94" s="106"/>
      <c r="D94" s="106" t="str">
        <f t="shared" si="0"/>
        <v xml:space="preserve"> </v>
      </c>
      <c r="E94" s="779"/>
      <c r="F94" s="779" t="e">
        <f t="shared" ca="1" si="1"/>
        <v>#NAME?</v>
      </c>
      <c r="G94" s="779" t="s">
        <v>16041</v>
      </c>
      <c r="H94" s="779"/>
      <c r="I94" s="779" t="str">
        <f t="shared" si="4"/>
        <v>46.1238497, -67.7891205</v>
      </c>
      <c r="J94" s="780">
        <v>46.123849700000001</v>
      </c>
      <c r="K94" s="780">
        <v>-67.789120499999996</v>
      </c>
      <c r="L94" s="781">
        <v>103</v>
      </c>
      <c r="M94" s="782" t="s">
        <v>113</v>
      </c>
      <c r="N94" s="783" t="s">
        <v>12588</v>
      </c>
      <c r="O94" s="783" t="s">
        <v>2591</v>
      </c>
      <c r="P94" s="784" t="s">
        <v>2592</v>
      </c>
      <c r="Q94" s="791" t="s">
        <v>2593</v>
      </c>
      <c r="R94" s="783" t="s">
        <v>80</v>
      </c>
      <c r="S94" s="785">
        <v>2017</v>
      </c>
      <c r="T94" s="793"/>
      <c r="U94" s="793"/>
      <c r="V94" s="786">
        <v>70.599999999999994</v>
      </c>
      <c r="W94" s="793"/>
      <c r="X94" s="787">
        <f t="shared" si="3"/>
        <v>70.599999999999994</v>
      </c>
      <c r="Y94" s="783" t="s">
        <v>2594</v>
      </c>
      <c r="Z94" s="783" t="s">
        <v>49</v>
      </c>
      <c r="AA94" s="783">
        <v>2018</v>
      </c>
      <c r="AB94" s="783" t="s">
        <v>2595</v>
      </c>
      <c r="AC94" s="783" t="s">
        <v>49</v>
      </c>
      <c r="AD94" s="783" t="s">
        <v>11242</v>
      </c>
      <c r="AE94" s="783" t="s">
        <v>11242</v>
      </c>
      <c r="AF94" s="783" t="s">
        <v>11242</v>
      </c>
      <c r="AG94" s="784" t="s">
        <v>2438</v>
      </c>
      <c r="AH94" s="788" t="s">
        <v>2596</v>
      </c>
      <c r="AI94" s="789" t="s">
        <v>2440</v>
      </c>
    </row>
    <row r="95" spans="1:35" ht="17.25" customHeight="1">
      <c r="A95" s="106"/>
      <c r="B95" s="106"/>
      <c r="C95" s="106"/>
      <c r="D95" s="106" t="str">
        <f t="shared" si="0"/>
        <v xml:space="preserve"> </v>
      </c>
      <c r="E95" s="304"/>
      <c r="F95" s="779" t="e">
        <f t="shared" ca="1" si="1"/>
        <v>#NAME?</v>
      </c>
      <c r="G95" s="779" t="s">
        <v>16042</v>
      </c>
      <c r="H95" s="779"/>
      <c r="I95" s="779" t="str">
        <f t="shared" si="4"/>
        <v>44.6421777, -67.29353429999999</v>
      </c>
      <c r="J95" s="780">
        <v>44.642177699999998</v>
      </c>
      <c r="K95" s="780">
        <v>-67.293534299999905</v>
      </c>
      <c r="L95" s="781">
        <v>104</v>
      </c>
      <c r="M95" s="790" t="s">
        <v>44</v>
      </c>
      <c r="N95" s="783" t="s">
        <v>44</v>
      </c>
      <c r="O95" s="783" t="s">
        <v>2681</v>
      </c>
      <c r="P95" s="784" t="s">
        <v>105</v>
      </c>
      <c r="Q95" s="783" t="s">
        <v>49</v>
      </c>
      <c r="R95" s="783" t="s">
        <v>35</v>
      </c>
      <c r="S95" s="785">
        <v>2017</v>
      </c>
      <c r="T95" s="793"/>
      <c r="U95" s="793"/>
      <c r="V95" s="786">
        <v>350</v>
      </c>
      <c r="W95" s="793"/>
      <c r="X95" s="787">
        <f t="shared" si="3"/>
        <v>350</v>
      </c>
      <c r="Y95" s="783" t="s">
        <v>2682</v>
      </c>
      <c r="Z95" s="783" t="s">
        <v>49</v>
      </c>
      <c r="AA95" s="783">
        <v>2016</v>
      </c>
      <c r="AB95" s="783" t="s">
        <v>2683</v>
      </c>
      <c r="AC95" s="783" t="s">
        <v>49</v>
      </c>
      <c r="AD95" s="783" t="s">
        <v>11242</v>
      </c>
      <c r="AE95" s="783" t="s">
        <v>2684</v>
      </c>
      <c r="AF95" s="783" t="s">
        <v>11242</v>
      </c>
      <c r="AG95" s="784" t="s">
        <v>2438</v>
      </c>
      <c r="AH95" s="788" t="s">
        <v>2685</v>
      </c>
      <c r="AI95" s="789" t="s">
        <v>2440</v>
      </c>
    </row>
    <row r="96" spans="1:35" ht="17.25" customHeight="1">
      <c r="A96" s="106"/>
      <c r="B96" s="106"/>
      <c r="C96" s="106"/>
      <c r="D96" s="106" t="str">
        <f t="shared" si="0"/>
        <v xml:space="preserve"> </v>
      </c>
      <c r="E96" s="779"/>
      <c r="F96" s="779" t="e">
        <f t="shared" ca="1" si="1"/>
        <v>#NAME?</v>
      </c>
      <c r="G96" s="779" t="s">
        <v>16043</v>
      </c>
      <c r="H96" s="779"/>
      <c r="I96" s="779" t="str">
        <f t="shared" si="4"/>
        <v>43.0803451, -70.73991149999999</v>
      </c>
      <c r="J96" s="780">
        <v>43.080345100000002</v>
      </c>
      <c r="K96" s="780">
        <v>-70.739911499999906</v>
      </c>
      <c r="L96" s="781">
        <v>105</v>
      </c>
      <c r="M96" s="782" t="s">
        <v>44</v>
      </c>
      <c r="N96" s="783" t="s">
        <v>44</v>
      </c>
      <c r="O96" s="783" t="s">
        <v>2732</v>
      </c>
      <c r="P96" s="784" t="s">
        <v>105</v>
      </c>
      <c r="Q96" s="791" t="s">
        <v>2411</v>
      </c>
      <c r="R96" s="783" t="s">
        <v>2733</v>
      </c>
      <c r="S96" s="785">
        <v>2017</v>
      </c>
      <c r="T96" s="793"/>
      <c r="U96" s="793"/>
      <c r="V96" s="786">
        <v>140</v>
      </c>
      <c r="W96" s="793"/>
      <c r="X96" s="787">
        <f t="shared" si="3"/>
        <v>140</v>
      </c>
      <c r="Y96" s="783" t="s">
        <v>2734</v>
      </c>
      <c r="Z96" s="783" t="s">
        <v>49</v>
      </c>
      <c r="AA96" s="783">
        <v>2017</v>
      </c>
      <c r="AB96" s="783" t="s">
        <v>2683</v>
      </c>
      <c r="AC96" s="783"/>
      <c r="AD96" s="783" t="s">
        <v>11242</v>
      </c>
      <c r="AE96" s="783" t="s">
        <v>2735</v>
      </c>
      <c r="AF96" s="783" t="s">
        <v>11242</v>
      </c>
      <c r="AG96" s="784" t="s">
        <v>2438</v>
      </c>
      <c r="AH96" s="788" t="s">
        <v>2736</v>
      </c>
      <c r="AI96" s="789" t="s">
        <v>2440</v>
      </c>
    </row>
    <row r="97" spans="1:35" ht="17.25" customHeight="1">
      <c r="A97" s="106"/>
      <c r="B97" s="106"/>
      <c r="C97" s="106"/>
      <c r="D97" s="106" t="str">
        <f t="shared" si="0"/>
        <v xml:space="preserve"> </v>
      </c>
      <c r="E97" s="779"/>
      <c r="F97" s="779" t="e">
        <f t="shared" ca="1" si="1"/>
        <v>#NAME?</v>
      </c>
      <c r="G97" s="779" t="s">
        <v>16044</v>
      </c>
      <c r="H97" s="779"/>
      <c r="I97" s="779" t="str">
        <f t="shared" si="4"/>
        <v>46.9396733, -67.9052335</v>
      </c>
      <c r="J97" s="780">
        <v>46.939673300000003</v>
      </c>
      <c r="K97" s="780">
        <v>-67.905233499999994</v>
      </c>
      <c r="L97" s="781">
        <v>106</v>
      </c>
      <c r="M97" s="790" t="s">
        <v>44</v>
      </c>
      <c r="N97" s="783" t="s">
        <v>44</v>
      </c>
      <c r="O97" s="783" t="s">
        <v>2555</v>
      </c>
      <c r="P97" s="784" t="s">
        <v>105</v>
      </c>
      <c r="Q97" s="791" t="s">
        <v>2411</v>
      </c>
      <c r="R97" s="783" t="s">
        <v>35</v>
      </c>
      <c r="S97" s="785">
        <v>2016</v>
      </c>
      <c r="T97" s="786">
        <v>811</v>
      </c>
      <c r="U97" s="786">
        <v>8770</v>
      </c>
      <c r="V97" s="786">
        <v>8936</v>
      </c>
      <c r="W97" s="793"/>
      <c r="X97" s="787">
        <f t="shared" si="3"/>
        <v>8936</v>
      </c>
      <c r="Y97" s="783" t="s">
        <v>2556</v>
      </c>
      <c r="Z97" s="783" t="s">
        <v>2557</v>
      </c>
      <c r="AA97" s="783">
        <v>2017</v>
      </c>
      <c r="AB97" s="783" t="s">
        <v>2558</v>
      </c>
      <c r="AC97" s="783" t="s">
        <v>49</v>
      </c>
      <c r="AD97" s="783" t="s">
        <v>11242</v>
      </c>
      <c r="AE97" s="783" t="s">
        <v>16045</v>
      </c>
      <c r="AF97" s="783" t="s">
        <v>16046</v>
      </c>
      <c r="AG97" s="784" t="s">
        <v>2559</v>
      </c>
      <c r="AH97" s="788" t="s">
        <v>2560</v>
      </c>
      <c r="AI97" s="789" t="s">
        <v>2440</v>
      </c>
    </row>
    <row r="98" spans="1:35" ht="17.25" customHeight="1">
      <c r="A98" s="106"/>
      <c r="B98" s="106"/>
      <c r="C98" s="106"/>
      <c r="D98" s="106" t="str">
        <f t="shared" si="0"/>
        <v xml:space="preserve"> </v>
      </c>
      <c r="E98" s="779"/>
      <c r="F98" s="779" t="e">
        <f t="shared" ca="1" si="1"/>
        <v>#NAME?</v>
      </c>
      <c r="G98" s="779" t="s">
        <v>16047</v>
      </c>
      <c r="H98" s="779"/>
      <c r="I98" s="779" t="str">
        <f t="shared" si="4"/>
        <v>44.808176, -68.8165035</v>
      </c>
      <c r="J98" s="780">
        <v>44.808176000000003</v>
      </c>
      <c r="K98" s="780">
        <v>-68.816503499999996</v>
      </c>
      <c r="L98" s="781">
        <v>107</v>
      </c>
      <c r="M98" s="782" t="s">
        <v>44</v>
      </c>
      <c r="N98" s="783" t="s">
        <v>12656</v>
      </c>
      <c r="O98" s="783" t="s">
        <v>2432</v>
      </c>
      <c r="P98" s="784" t="s">
        <v>15882</v>
      </c>
      <c r="Q98" s="791" t="s">
        <v>2411</v>
      </c>
      <c r="R98" s="783" t="s">
        <v>35</v>
      </c>
      <c r="S98" s="785">
        <v>2017</v>
      </c>
      <c r="T98" s="786">
        <v>2420</v>
      </c>
      <c r="U98" s="786">
        <v>12900</v>
      </c>
      <c r="V98" s="786">
        <v>15320</v>
      </c>
      <c r="W98" s="793"/>
      <c r="X98" s="787">
        <f t="shared" si="3"/>
        <v>15320</v>
      </c>
      <c r="Y98" s="783" t="s">
        <v>2434</v>
      </c>
      <c r="Z98" s="783" t="s">
        <v>2435</v>
      </c>
      <c r="AA98" s="783">
        <v>2018</v>
      </c>
      <c r="AB98" s="783" t="s">
        <v>2436</v>
      </c>
      <c r="AC98" s="783" t="s">
        <v>49</v>
      </c>
      <c r="AD98" s="783" t="s">
        <v>11242</v>
      </c>
      <c r="AE98" s="783" t="s">
        <v>2437</v>
      </c>
      <c r="AF98" s="783" t="s">
        <v>11242</v>
      </c>
      <c r="AG98" s="784" t="s">
        <v>2438</v>
      </c>
      <c r="AH98" s="788" t="s">
        <v>2439</v>
      </c>
      <c r="AI98" s="789" t="s">
        <v>2440</v>
      </c>
    </row>
    <row r="99" spans="1:35" ht="17.25" customHeight="1">
      <c r="A99" s="106"/>
      <c r="B99" s="106"/>
      <c r="C99" s="106"/>
      <c r="D99" s="106" t="str">
        <f t="shared" si="0"/>
        <v xml:space="preserve"> </v>
      </c>
      <c r="E99" s="304" t="s">
        <v>2927</v>
      </c>
      <c r="F99" s="779" t="e">
        <f t="shared" ca="1" si="1"/>
        <v>#NAME?</v>
      </c>
      <c r="G99" s="779" t="s">
        <v>16048</v>
      </c>
      <c r="H99" s="779"/>
      <c r="I99" s="779" t="str">
        <f t="shared" si="4"/>
        <v>39.10426349999999, -76.73423989999999</v>
      </c>
      <c r="J99" s="780">
        <v>39.104263499999902</v>
      </c>
      <c r="K99" s="780">
        <v>-76.734239899999906</v>
      </c>
      <c r="L99" s="781">
        <v>108</v>
      </c>
      <c r="M99" s="790" t="s">
        <v>44</v>
      </c>
      <c r="N99" s="783" t="s">
        <v>44</v>
      </c>
      <c r="O99" s="783" t="s">
        <v>2928</v>
      </c>
      <c r="P99" s="784" t="s">
        <v>105</v>
      </c>
      <c r="Q99" s="791" t="s">
        <v>2929</v>
      </c>
      <c r="R99" s="783" t="s">
        <v>35</v>
      </c>
      <c r="S99" s="785">
        <v>2017</v>
      </c>
      <c r="T99" s="793"/>
      <c r="U99" s="793"/>
      <c r="V99" s="786">
        <v>87000</v>
      </c>
      <c r="W99" s="786">
        <v>87000</v>
      </c>
      <c r="X99" s="787">
        <f t="shared" si="3"/>
        <v>87000</v>
      </c>
      <c r="Y99" s="783" t="s">
        <v>2930</v>
      </c>
      <c r="Z99" s="792" t="s">
        <v>49</v>
      </c>
      <c r="AA99" s="783">
        <v>2017</v>
      </c>
      <c r="AB99" s="783" t="s">
        <v>2931</v>
      </c>
      <c r="AC99" s="783" t="s">
        <v>49</v>
      </c>
      <c r="AD99" s="792" t="s">
        <v>11242</v>
      </c>
      <c r="AE99" s="783" t="s">
        <v>2932</v>
      </c>
      <c r="AF99" s="792" t="s">
        <v>11242</v>
      </c>
      <c r="AG99" s="784" t="s">
        <v>2933</v>
      </c>
      <c r="AH99" s="788" t="s">
        <v>2934</v>
      </c>
      <c r="AI99" s="789" t="s">
        <v>2900</v>
      </c>
    </row>
    <row r="100" spans="1:35" ht="17.25" customHeight="1">
      <c r="A100" s="106"/>
      <c r="B100" s="106"/>
      <c r="C100" s="106"/>
      <c r="D100" s="106" t="str">
        <f t="shared" si="0"/>
        <v xml:space="preserve"> </v>
      </c>
      <c r="E100" s="304" t="s">
        <v>2995</v>
      </c>
      <c r="F100" s="779" t="e">
        <f t="shared" ca="1" si="1"/>
        <v>#NAME?</v>
      </c>
      <c r="G100" s="779" t="s">
        <v>16049</v>
      </c>
      <c r="H100" s="779"/>
      <c r="I100" s="779" t="str">
        <f t="shared" si="4"/>
        <v>38.98206580000001, -76.4839405</v>
      </c>
      <c r="J100" s="780">
        <v>38.982065800000001</v>
      </c>
      <c r="K100" s="780">
        <v>-76.483940500000003</v>
      </c>
      <c r="L100" s="781">
        <v>109</v>
      </c>
      <c r="M100" s="782" t="s">
        <v>44</v>
      </c>
      <c r="N100" s="783" t="s">
        <v>44</v>
      </c>
      <c r="O100" s="783" t="s">
        <v>2996</v>
      </c>
      <c r="P100" s="784" t="s">
        <v>105</v>
      </c>
      <c r="Q100" s="783" t="s">
        <v>49</v>
      </c>
      <c r="R100" s="783" t="s">
        <v>35</v>
      </c>
      <c r="S100" s="785">
        <v>2017</v>
      </c>
      <c r="T100" s="793"/>
      <c r="U100" s="793"/>
      <c r="V100" s="786">
        <v>70000</v>
      </c>
      <c r="W100" s="786">
        <v>70000</v>
      </c>
      <c r="X100" s="787">
        <f t="shared" si="3"/>
        <v>70000</v>
      </c>
      <c r="Y100" s="783" t="s">
        <v>2997</v>
      </c>
      <c r="Z100" s="783" t="s">
        <v>49</v>
      </c>
      <c r="AA100" s="783">
        <v>2017</v>
      </c>
      <c r="AB100" s="783" t="s">
        <v>2985</v>
      </c>
      <c r="AC100" s="783" t="s">
        <v>49</v>
      </c>
      <c r="AD100" s="783" t="s">
        <v>11242</v>
      </c>
      <c r="AE100" s="783" t="s">
        <v>2998</v>
      </c>
      <c r="AF100" s="783" t="s">
        <v>11242</v>
      </c>
      <c r="AG100" s="783"/>
      <c r="AH100" s="788" t="s">
        <v>2999</v>
      </c>
      <c r="AI100" s="789" t="s">
        <v>2900</v>
      </c>
    </row>
    <row r="101" spans="1:35" ht="17.25" customHeight="1">
      <c r="A101" s="106"/>
      <c r="B101" s="106"/>
      <c r="C101" s="106"/>
      <c r="D101" s="106" t="str">
        <f t="shared" si="0"/>
        <v xml:space="preserve"> </v>
      </c>
      <c r="E101" s="779"/>
      <c r="F101" s="779" t="e">
        <f t="shared" ca="1" si="1"/>
        <v>#NAME?</v>
      </c>
      <c r="G101" s="779" t="s">
        <v>16050</v>
      </c>
      <c r="H101" s="779"/>
      <c r="I101" s="779" t="str">
        <f t="shared" si="4"/>
        <v>38.6579422, -76.5296315</v>
      </c>
      <c r="J101" s="780">
        <v>38.657942200000001</v>
      </c>
      <c r="K101" s="780">
        <v>-76.529631499999994</v>
      </c>
      <c r="L101" s="781">
        <v>110</v>
      </c>
      <c r="M101" s="790" t="s">
        <v>44</v>
      </c>
      <c r="N101" s="783" t="s">
        <v>44</v>
      </c>
      <c r="O101" s="783" t="s">
        <v>2968</v>
      </c>
      <c r="P101" s="784" t="s">
        <v>105</v>
      </c>
      <c r="Q101" s="784" t="s">
        <v>2969</v>
      </c>
      <c r="R101" s="783" t="s">
        <v>35</v>
      </c>
      <c r="S101" s="785">
        <v>2017</v>
      </c>
      <c r="T101" s="793"/>
      <c r="U101" s="793"/>
      <c r="V101" s="786">
        <v>241110</v>
      </c>
      <c r="W101" s="786">
        <v>241110</v>
      </c>
      <c r="X101" s="787">
        <f t="shared" si="3"/>
        <v>241110</v>
      </c>
      <c r="Y101" s="783" t="s">
        <v>2970</v>
      </c>
      <c r="Z101" s="792" t="s">
        <v>49</v>
      </c>
      <c r="AA101" s="783">
        <v>2017</v>
      </c>
      <c r="AB101" s="783" t="s">
        <v>2971</v>
      </c>
      <c r="AC101" s="784" t="s">
        <v>2972</v>
      </c>
      <c r="AD101" s="792" t="s">
        <v>11242</v>
      </c>
      <c r="AE101" s="783" t="s">
        <v>2973</v>
      </c>
      <c r="AF101" s="792" t="s">
        <v>11242</v>
      </c>
      <c r="AG101" s="784" t="s">
        <v>2964</v>
      </c>
      <c r="AH101" s="788" t="s">
        <v>2965</v>
      </c>
      <c r="AI101" s="789" t="s">
        <v>2900</v>
      </c>
    </row>
    <row r="102" spans="1:35" ht="17.25" customHeight="1">
      <c r="A102" s="106"/>
      <c r="B102" s="106"/>
      <c r="C102" s="106"/>
      <c r="D102" s="106" t="str">
        <f t="shared" si="0"/>
        <v xml:space="preserve"> </v>
      </c>
      <c r="E102" s="304" t="s">
        <v>2981</v>
      </c>
      <c r="F102" s="779" t="e">
        <f t="shared" ca="1" si="1"/>
        <v>#NAME?</v>
      </c>
      <c r="G102" s="779" t="s">
        <v>16051</v>
      </c>
      <c r="H102" s="779"/>
      <c r="I102" s="779" t="str">
        <f t="shared" si="4"/>
        <v>39.0361382, -76.9886789</v>
      </c>
      <c r="J102" s="780">
        <v>39.036138200000003</v>
      </c>
      <c r="K102" s="780">
        <v>-76.988678899999996</v>
      </c>
      <c r="L102" s="781">
        <v>111</v>
      </c>
      <c r="M102" s="782" t="s">
        <v>44</v>
      </c>
      <c r="N102" s="783" t="s">
        <v>44</v>
      </c>
      <c r="O102" s="783" t="s">
        <v>2982</v>
      </c>
      <c r="P102" s="784" t="s">
        <v>105</v>
      </c>
      <c r="Q102" s="791" t="s">
        <v>2929</v>
      </c>
      <c r="R102" s="783" t="s">
        <v>35</v>
      </c>
      <c r="S102" s="785">
        <v>2017</v>
      </c>
      <c r="T102" s="793"/>
      <c r="U102" s="793"/>
      <c r="V102" s="786">
        <v>1365</v>
      </c>
      <c r="W102" s="793"/>
      <c r="X102" s="787">
        <f t="shared" si="3"/>
        <v>1365</v>
      </c>
      <c r="Y102" s="783" t="s">
        <v>2984</v>
      </c>
      <c r="Z102" s="783" t="s">
        <v>49</v>
      </c>
      <c r="AA102" s="783">
        <v>2017</v>
      </c>
      <c r="AB102" s="783" t="s">
        <v>2985</v>
      </c>
      <c r="AC102" s="783" t="s">
        <v>49</v>
      </c>
      <c r="AD102" s="783" t="s">
        <v>11242</v>
      </c>
      <c r="AE102" s="783" t="s">
        <v>2986</v>
      </c>
      <c r="AF102" s="783" t="s">
        <v>11242</v>
      </c>
      <c r="AG102" s="784" t="s">
        <v>2964</v>
      </c>
      <c r="AH102" s="791"/>
      <c r="AI102" s="789" t="s">
        <v>2900</v>
      </c>
    </row>
    <row r="103" spans="1:35" ht="17.25" customHeight="1">
      <c r="A103" s="106"/>
      <c r="B103" s="106"/>
      <c r="C103" s="106"/>
      <c r="D103" s="106" t="str">
        <f t="shared" si="0"/>
        <v xml:space="preserve"> </v>
      </c>
      <c r="E103" s="779"/>
      <c r="F103" s="779" t="e">
        <f t="shared" ca="1" si="1"/>
        <v>#NAME?</v>
      </c>
      <c r="G103" s="779" t="s">
        <v>16052</v>
      </c>
      <c r="H103" s="779"/>
      <c r="I103" s="779" t="str">
        <f t="shared" si="4"/>
        <v>38.2720369, -76.4322262</v>
      </c>
      <c r="J103" s="780">
        <v>38.272036900000003</v>
      </c>
      <c r="K103" s="780">
        <v>-76.432226200000002</v>
      </c>
      <c r="L103" s="781">
        <v>112</v>
      </c>
      <c r="M103" s="790" t="s">
        <v>44</v>
      </c>
      <c r="N103" s="783" t="s">
        <v>44</v>
      </c>
      <c r="O103" s="783" t="s">
        <v>2960</v>
      </c>
      <c r="P103" s="784" t="s">
        <v>16053</v>
      </c>
      <c r="Q103" s="791" t="s">
        <v>2929</v>
      </c>
      <c r="R103" s="783" t="s">
        <v>35</v>
      </c>
      <c r="S103" s="785">
        <v>2017</v>
      </c>
      <c r="T103" s="786">
        <v>1100</v>
      </c>
      <c r="U103" s="786">
        <v>38</v>
      </c>
      <c r="V103" s="786">
        <v>1100</v>
      </c>
      <c r="W103" s="793"/>
      <c r="X103" s="787">
        <f t="shared" si="3"/>
        <v>1100</v>
      </c>
      <c r="Y103" s="783" t="s">
        <v>2962</v>
      </c>
      <c r="Z103" s="792" t="s">
        <v>2963</v>
      </c>
      <c r="AA103" s="783">
        <v>2017</v>
      </c>
      <c r="AB103" s="783"/>
      <c r="AC103" s="783" t="s">
        <v>49</v>
      </c>
      <c r="AD103" s="783" t="s">
        <v>11242</v>
      </c>
      <c r="AE103" s="783" t="s">
        <v>49</v>
      </c>
      <c r="AF103" s="792" t="s">
        <v>11242</v>
      </c>
      <c r="AG103" s="784" t="s">
        <v>2964</v>
      </c>
      <c r="AH103" s="791"/>
      <c r="AI103" s="789" t="s">
        <v>2900</v>
      </c>
    </row>
    <row r="104" spans="1:35" ht="17.25" customHeight="1">
      <c r="A104" s="106"/>
      <c r="B104" s="106"/>
      <c r="C104" s="106"/>
      <c r="D104" s="106" t="str">
        <f t="shared" si="0"/>
        <v xml:space="preserve"> </v>
      </c>
      <c r="E104" s="779"/>
      <c r="F104" s="779" t="e">
        <f t="shared" ca="1" si="1"/>
        <v>#NAME?</v>
      </c>
      <c r="G104" s="779" t="s">
        <v>16054</v>
      </c>
      <c r="H104" s="779"/>
      <c r="I104" s="779" t="str">
        <f t="shared" si="4"/>
        <v>38.7965203, -76.8836261</v>
      </c>
      <c r="J104" s="780">
        <v>38.796520299999997</v>
      </c>
      <c r="K104" s="780">
        <v>-76.883626100000001</v>
      </c>
      <c r="L104" s="781">
        <v>113</v>
      </c>
      <c r="M104" s="782" t="s">
        <v>44</v>
      </c>
      <c r="N104" s="783" t="s">
        <v>44</v>
      </c>
      <c r="O104" s="783" t="s">
        <v>2944</v>
      </c>
      <c r="P104" s="784" t="s">
        <v>14530</v>
      </c>
      <c r="Q104" s="783"/>
      <c r="R104" s="783" t="s">
        <v>35</v>
      </c>
      <c r="S104" s="785">
        <v>2018</v>
      </c>
      <c r="T104" s="786">
        <v>16000</v>
      </c>
      <c r="U104" s="786">
        <v>33000</v>
      </c>
      <c r="V104" s="786">
        <v>38400</v>
      </c>
      <c r="W104" s="793"/>
      <c r="X104" s="787">
        <f t="shared" si="3"/>
        <v>38400</v>
      </c>
      <c r="Y104" s="783" t="s">
        <v>2946</v>
      </c>
      <c r="Z104" s="783" t="s">
        <v>2947</v>
      </c>
      <c r="AA104" s="783">
        <v>2019</v>
      </c>
      <c r="AB104" s="783" t="s">
        <v>11242</v>
      </c>
      <c r="AC104" s="783" t="s">
        <v>49</v>
      </c>
      <c r="AD104" s="783" t="s">
        <v>11242</v>
      </c>
      <c r="AE104" s="783" t="s">
        <v>2948</v>
      </c>
      <c r="AF104" s="783" t="s">
        <v>11242</v>
      </c>
      <c r="AG104" s="784" t="s">
        <v>2332</v>
      </c>
      <c r="AH104" s="788" t="s">
        <v>2949</v>
      </c>
      <c r="AI104" s="789" t="s">
        <v>2900</v>
      </c>
    </row>
    <row r="105" spans="1:35" ht="17.25" customHeight="1">
      <c r="A105" s="106"/>
      <c r="B105" s="106"/>
      <c r="C105" s="106"/>
      <c r="D105" s="106" t="str">
        <f t="shared" si="0"/>
        <v xml:space="preserve"> </v>
      </c>
      <c r="E105" s="304"/>
      <c r="F105" s="779" t="e">
        <f t="shared" ca="1" si="1"/>
        <v>#NAME?</v>
      </c>
      <c r="G105" s="779" t="s">
        <v>16055</v>
      </c>
      <c r="H105" s="779"/>
      <c r="I105" s="779" t="str">
        <f t="shared" si="4"/>
        <v>41.6717725, -70.5700945</v>
      </c>
      <c r="J105" s="780">
        <v>41.671772500000003</v>
      </c>
      <c r="K105" s="780">
        <v>-70.570094499999996</v>
      </c>
      <c r="L105" s="781">
        <v>114</v>
      </c>
      <c r="M105" s="790" t="s">
        <v>44</v>
      </c>
      <c r="N105" s="783" t="s">
        <v>44</v>
      </c>
      <c r="O105" s="783" t="s">
        <v>3081</v>
      </c>
      <c r="P105" s="784" t="s">
        <v>3082</v>
      </c>
      <c r="Q105" s="783"/>
      <c r="R105" s="783" t="s">
        <v>35</v>
      </c>
      <c r="S105" s="785">
        <v>2017</v>
      </c>
      <c r="T105" s="793"/>
      <c r="U105" s="793"/>
      <c r="V105" s="786">
        <v>21800</v>
      </c>
      <c r="W105" s="793"/>
      <c r="X105" s="787">
        <f t="shared" si="3"/>
        <v>21800</v>
      </c>
      <c r="Y105" s="783" t="s">
        <v>3084</v>
      </c>
      <c r="Z105" s="783" t="s">
        <v>49</v>
      </c>
      <c r="AA105" s="783" t="s">
        <v>3085</v>
      </c>
      <c r="AB105" s="783" t="s">
        <v>3086</v>
      </c>
      <c r="AC105" s="783" t="s">
        <v>49</v>
      </c>
      <c r="AD105" s="783" t="s">
        <v>11242</v>
      </c>
      <c r="AE105" s="783" t="s">
        <v>16056</v>
      </c>
      <c r="AF105" s="783" t="s">
        <v>16057</v>
      </c>
      <c r="AG105" s="784" t="s">
        <v>3025</v>
      </c>
      <c r="AH105" s="788" t="s">
        <v>3087</v>
      </c>
      <c r="AI105" s="789" t="s">
        <v>3027</v>
      </c>
    </row>
    <row r="106" spans="1:35" ht="17.25" customHeight="1">
      <c r="A106" s="106"/>
      <c r="B106" s="106"/>
      <c r="C106" s="106"/>
      <c r="D106" s="106" t="str">
        <f t="shared" si="0"/>
        <v xml:space="preserve"> </v>
      </c>
      <c r="E106" s="304"/>
      <c r="F106" s="779" t="e">
        <f t="shared" ca="1" si="1"/>
        <v>#NAME?</v>
      </c>
      <c r="G106" s="779" t="s">
        <v>16058</v>
      </c>
      <c r="H106" s="779"/>
      <c r="I106" s="779" t="str">
        <f t="shared" si="4"/>
        <v>41.6790162, -70.285365</v>
      </c>
      <c r="J106" s="780">
        <v>41.6790162</v>
      </c>
      <c r="K106" s="780">
        <v>-70.285364999999999</v>
      </c>
      <c r="L106" s="781">
        <v>115</v>
      </c>
      <c r="M106" s="782" t="s">
        <v>113</v>
      </c>
      <c r="N106" s="783" t="s">
        <v>13319</v>
      </c>
      <c r="O106" s="783" t="s">
        <v>3031</v>
      </c>
      <c r="P106" s="784" t="s">
        <v>3032</v>
      </c>
      <c r="Q106" s="783"/>
      <c r="R106" s="783" t="s">
        <v>35</v>
      </c>
      <c r="S106" s="785">
        <v>2016</v>
      </c>
      <c r="T106" s="786">
        <v>33</v>
      </c>
      <c r="U106" s="786">
        <v>120</v>
      </c>
      <c r="V106" s="793"/>
      <c r="W106" s="793"/>
      <c r="X106" s="787">
        <f t="shared" si="3"/>
        <v>120</v>
      </c>
      <c r="Y106" s="783" t="s">
        <v>3033</v>
      </c>
      <c r="Z106" s="783" t="s">
        <v>3034</v>
      </c>
      <c r="AA106" s="783" t="s">
        <v>3035</v>
      </c>
      <c r="AB106" s="783" t="s">
        <v>3036</v>
      </c>
      <c r="AC106" s="784" t="s">
        <v>3037</v>
      </c>
      <c r="AD106" s="783" t="s">
        <v>11242</v>
      </c>
      <c r="AE106" s="783" t="s">
        <v>11242</v>
      </c>
      <c r="AF106" s="783" t="s">
        <v>11242</v>
      </c>
      <c r="AG106" s="784" t="s">
        <v>3025</v>
      </c>
      <c r="AH106" s="788" t="s">
        <v>3038</v>
      </c>
      <c r="AI106" s="789" t="s">
        <v>3027</v>
      </c>
    </row>
    <row r="107" spans="1:35" ht="17.25" customHeight="1">
      <c r="A107" s="106"/>
      <c r="B107" s="106"/>
      <c r="C107" s="106"/>
      <c r="D107" s="106" t="str">
        <f t="shared" si="0"/>
        <v xml:space="preserve"> </v>
      </c>
      <c r="E107" s="779"/>
      <c r="F107" s="779" t="e">
        <f t="shared" ca="1" si="1"/>
        <v>#NAME?</v>
      </c>
      <c r="G107" s="779" t="s">
        <v>16059</v>
      </c>
      <c r="H107" s="779"/>
      <c r="I107" s="779" t="str">
        <f t="shared" si="4"/>
        <v>42.1583986, -72.7156067</v>
      </c>
      <c r="J107" s="780">
        <v>42.158398599999998</v>
      </c>
      <c r="K107" s="780">
        <v>-72.715606699999995</v>
      </c>
      <c r="L107" s="781">
        <v>116</v>
      </c>
      <c r="M107" s="790" t="s">
        <v>44</v>
      </c>
      <c r="N107" s="783" t="s">
        <v>12656</v>
      </c>
      <c r="O107" s="792" t="s">
        <v>3018</v>
      </c>
      <c r="P107" s="792" t="s">
        <v>3019</v>
      </c>
      <c r="Q107" s="784" t="s">
        <v>16060</v>
      </c>
      <c r="R107" s="783" t="s">
        <v>35</v>
      </c>
      <c r="S107" s="785">
        <v>2016</v>
      </c>
      <c r="T107" s="786">
        <v>140</v>
      </c>
      <c r="U107" s="786">
        <v>1200</v>
      </c>
      <c r="V107" s="793"/>
      <c r="W107" s="793"/>
      <c r="X107" s="787">
        <f t="shared" si="3"/>
        <v>1200</v>
      </c>
      <c r="Y107" s="783" t="s">
        <v>3021</v>
      </c>
      <c r="Z107" s="783" t="s">
        <v>3022</v>
      </c>
      <c r="AA107" s="783" t="s">
        <v>3023</v>
      </c>
      <c r="AB107" s="783" t="s">
        <v>3024</v>
      </c>
      <c r="AC107" s="783" t="s">
        <v>49</v>
      </c>
      <c r="AD107" s="783" t="s">
        <v>11242</v>
      </c>
      <c r="AE107" s="783" t="s">
        <v>16061</v>
      </c>
      <c r="AF107" s="783" t="s">
        <v>16062</v>
      </c>
      <c r="AG107" s="784" t="s">
        <v>3025</v>
      </c>
      <c r="AH107" s="788" t="s">
        <v>16063</v>
      </c>
      <c r="AI107" s="789" t="s">
        <v>3027</v>
      </c>
    </row>
    <row r="108" spans="1:35" ht="17.25" customHeight="1">
      <c r="A108" s="106"/>
      <c r="B108" s="106"/>
      <c r="C108" s="106"/>
      <c r="D108" s="106" t="str">
        <f t="shared" si="0"/>
        <v xml:space="preserve"> </v>
      </c>
      <c r="E108" s="304" t="s">
        <v>3053</v>
      </c>
      <c r="F108" s="779" t="e">
        <f t="shared" ca="1" si="1"/>
        <v>#NAME?</v>
      </c>
      <c r="G108" s="779" t="s">
        <v>16064</v>
      </c>
      <c r="H108" s="779"/>
      <c r="I108" s="779" t="str">
        <f t="shared" si="4"/>
        <v>42.5455027, -71.6139348</v>
      </c>
      <c r="J108" s="780">
        <v>42.5455027</v>
      </c>
      <c r="K108" s="780">
        <v>-71.613934799999996</v>
      </c>
      <c r="L108" s="781">
        <v>117</v>
      </c>
      <c r="M108" s="782" t="s">
        <v>44</v>
      </c>
      <c r="N108" s="783" t="s">
        <v>44</v>
      </c>
      <c r="O108" s="783" t="s">
        <v>3054</v>
      </c>
      <c r="P108" s="802" t="s">
        <v>105</v>
      </c>
      <c r="Q108" s="783"/>
      <c r="R108" s="783" t="s">
        <v>35</v>
      </c>
      <c r="S108" s="785">
        <v>2017</v>
      </c>
      <c r="T108" s="793"/>
      <c r="U108" s="793"/>
      <c r="V108" s="786">
        <v>19000</v>
      </c>
      <c r="W108" s="793"/>
      <c r="X108" s="787">
        <f t="shared" si="3"/>
        <v>19000</v>
      </c>
      <c r="Y108" s="783" t="s">
        <v>3055</v>
      </c>
      <c r="Z108" s="783" t="s">
        <v>3056</v>
      </c>
      <c r="AA108" s="783">
        <v>2017</v>
      </c>
      <c r="AB108" s="783" t="s">
        <v>3057</v>
      </c>
      <c r="AC108" s="784" t="s">
        <v>3058</v>
      </c>
      <c r="AD108" s="783" t="s">
        <v>11242</v>
      </c>
      <c r="AE108" s="783" t="s">
        <v>3059</v>
      </c>
      <c r="AF108" s="783" t="s">
        <v>13235</v>
      </c>
      <c r="AG108" s="784" t="s">
        <v>3025</v>
      </c>
      <c r="AH108" s="788" t="s">
        <v>3060</v>
      </c>
      <c r="AI108" s="789" t="s">
        <v>3027</v>
      </c>
    </row>
    <row r="109" spans="1:35" ht="17.25" customHeight="1">
      <c r="A109" s="106"/>
      <c r="B109" s="106"/>
      <c r="C109" s="106"/>
      <c r="D109" s="106" t="str">
        <f t="shared" si="0"/>
        <v xml:space="preserve"> </v>
      </c>
      <c r="E109" s="779"/>
      <c r="F109" s="779" t="e">
        <f t="shared" ca="1" si="1"/>
        <v>#NAME?</v>
      </c>
      <c r="G109" s="779" t="s">
        <v>16065</v>
      </c>
      <c r="H109" s="779"/>
      <c r="I109" s="779" t="str">
        <f t="shared" si="4"/>
        <v>42.4906231, -71.2760089</v>
      </c>
      <c r="J109" s="780">
        <v>42.490623100000001</v>
      </c>
      <c r="K109" s="780">
        <v>-71.276008899999994</v>
      </c>
      <c r="L109" s="781">
        <v>118</v>
      </c>
      <c r="M109" s="790" t="s">
        <v>44</v>
      </c>
      <c r="N109" s="783" t="s">
        <v>44</v>
      </c>
      <c r="O109" s="783" t="s">
        <v>3041</v>
      </c>
      <c r="P109" s="802" t="s">
        <v>105</v>
      </c>
      <c r="Q109" s="783"/>
      <c r="R109" s="783" t="s">
        <v>35</v>
      </c>
      <c r="S109" s="785">
        <v>2017</v>
      </c>
      <c r="T109" s="793"/>
      <c r="U109" s="793"/>
      <c r="V109" s="786">
        <v>167</v>
      </c>
      <c r="W109" s="793"/>
      <c r="X109" s="787">
        <f t="shared" si="3"/>
        <v>167</v>
      </c>
      <c r="Y109" s="783" t="s">
        <v>3042</v>
      </c>
      <c r="Z109" s="783" t="s">
        <v>49</v>
      </c>
      <c r="AA109" s="783">
        <v>2017</v>
      </c>
      <c r="AB109" s="783" t="s">
        <v>3043</v>
      </c>
      <c r="AC109" s="783" t="s">
        <v>49</v>
      </c>
      <c r="AD109" s="783" t="s">
        <v>11242</v>
      </c>
      <c r="AE109" s="783" t="s">
        <v>3044</v>
      </c>
      <c r="AF109" s="783" t="s">
        <v>13235</v>
      </c>
      <c r="AG109" s="784" t="s">
        <v>3025</v>
      </c>
      <c r="AH109" s="788" t="s">
        <v>3045</v>
      </c>
      <c r="AI109" s="789" t="s">
        <v>3027</v>
      </c>
    </row>
    <row r="110" spans="1:35" ht="17.25" customHeight="1">
      <c r="A110" s="106"/>
      <c r="B110" s="106"/>
      <c r="C110" s="106"/>
      <c r="D110" s="106" t="str">
        <f t="shared" si="0"/>
        <v xml:space="preserve"> </v>
      </c>
      <c r="E110" s="779"/>
      <c r="F110" s="779" t="e">
        <f t="shared" ca="1" si="1"/>
        <v>#NAME?</v>
      </c>
      <c r="G110" s="779" t="s">
        <v>16066</v>
      </c>
      <c r="H110" s="779"/>
      <c r="I110" s="779" t="str">
        <f t="shared" si="4"/>
        <v>42.1541728, -70.94328209999999</v>
      </c>
      <c r="J110" s="780">
        <v>42.154172799999998</v>
      </c>
      <c r="K110" s="780">
        <v>-70.943282099999905</v>
      </c>
      <c r="L110" s="781">
        <v>119</v>
      </c>
      <c r="M110" s="782" t="s">
        <v>44</v>
      </c>
      <c r="N110" s="783" t="s">
        <v>44</v>
      </c>
      <c r="O110" s="783" t="s">
        <v>3108</v>
      </c>
      <c r="P110" s="802" t="s">
        <v>105</v>
      </c>
      <c r="Q110" s="784" t="s">
        <v>15884</v>
      </c>
      <c r="R110" s="783" t="s">
        <v>35</v>
      </c>
      <c r="S110" s="785">
        <v>2017</v>
      </c>
      <c r="T110" s="786">
        <v>25000</v>
      </c>
      <c r="U110" s="786">
        <v>27000</v>
      </c>
      <c r="V110" s="786">
        <v>256000</v>
      </c>
      <c r="W110" s="786">
        <v>256000</v>
      </c>
      <c r="X110" s="787">
        <f t="shared" si="3"/>
        <v>256000</v>
      </c>
      <c r="Y110" s="783" t="s">
        <v>3109</v>
      </c>
      <c r="Z110" s="783" t="s">
        <v>49</v>
      </c>
      <c r="AA110" s="783">
        <v>2017</v>
      </c>
      <c r="AB110" s="783" t="s">
        <v>3110</v>
      </c>
      <c r="AC110" s="784" t="s">
        <v>3111</v>
      </c>
      <c r="AD110" s="783" t="s">
        <v>11242</v>
      </c>
      <c r="AE110" s="783" t="s">
        <v>3112</v>
      </c>
      <c r="AF110" s="783" t="s">
        <v>13235</v>
      </c>
      <c r="AG110" s="784" t="s">
        <v>3025</v>
      </c>
      <c r="AH110" s="788" t="s">
        <v>3127</v>
      </c>
      <c r="AI110" s="789" t="s">
        <v>3027</v>
      </c>
    </row>
    <row r="111" spans="1:35" ht="17.25" customHeight="1">
      <c r="A111" s="106"/>
      <c r="B111" s="106"/>
      <c r="C111" s="106"/>
      <c r="D111" s="106" t="str">
        <f t="shared" si="0"/>
        <v xml:space="preserve"> </v>
      </c>
      <c r="E111" s="779"/>
      <c r="F111" s="779" t="e">
        <f t="shared" ca="1" si="1"/>
        <v>#NAME?</v>
      </c>
      <c r="G111" s="779" t="s">
        <v>16067</v>
      </c>
      <c r="H111" s="779"/>
      <c r="I111" s="779" t="str">
        <f t="shared" si="4"/>
        <v>42.45723100000001, -71.2766852</v>
      </c>
      <c r="J111" s="780">
        <v>42.457231</v>
      </c>
      <c r="K111" s="780">
        <v>-71.276685200000003</v>
      </c>
      <c r="L111" s="781">
        <v>120</v>
      </c>
      <c r="M111" s="790" t="s">
        <v>44</v>
      </c>
      <c r="N111" s="783" t="s">
        <v>44</v>
      </c>
      <c r="O111" s="783" t="s">
        <v>3067</v>
      </c>
      <c r="P111" s="802" t="s">
        <v>14530</v>
      </c>
      <c r="Q111" s="783"/>
      <c r="R111" s="783" t="s">
        <v>35</v>
      </c>
      <c r="S111" s="785">
        <v>2018</v>
      </c>
      <c r="T111" s="786">
        <v>11000</v>
      </c>
      <c r="U111" s="786">
        <v>44000</v>
      </c>
      <c r="V111" s="786">
        <v>44360</v>
      </c>
      <c r="W111" s="786">
        <v>44360</v>
      </c>
      <c r="X111" s="787">
        <f t="shared" si="3"/>
        <v>44360</v>
      </c>
      <c r="Y111" s="783" t="s">
        <v>3069</v>
      </c>
      <c r="Z111" s="783" t="s">
        <v>3070</v>
      </c>
      <c r="AA111" s="783">
        <v>2019</v>
      </c>
      <c r="AB111" s="783" t="s">
        <v>11242</v>
      </c>
      <c r="AC111" s="784" t="s">
        <v>3071</v>
      </c>
      <c r="AD111" s="783" t="s">
        <v>11242</v>
      </c>
      <c r="AE111" s="783" t="s">
        <v>3072</v>
      </c>
      <c r="AF111" s="783" t="s">
        <v>11242</v>
      </c>
      <c r="AG111" s="784" t="s">
        <v>16068</v>
      </c>
      <c r="AH111" s="788" t="s">
        <v>3073</v>
      </c>
      <c r="AI111" s="789" t="s">
        <v>3027</v>
      </c>
    </row>
    <row r="112" spans="1:35" ht="17.25" customHeight="1">
      <c r="A112" s="106"/>
      <c r="B112" s="106"/>
      <c r="C112" s="106"/>
      <c r="D112" s="106" t="str">
        <f t="shared" si="0"/>
        <v xml:space="preserve"> </v>
      </c>
      <c r="E112" s="779"/>
      <c r="F112" s="779" t="e">
        <f t="shared" ca="1" si="1"/>
        <v>#NAME?</v>
      </c>
      <c r="G112" s="779" t="s">
        <v>16069</v>
      </c>
      <c r="H112" s="779"/>
      <c r="I112" s="779" t="str">
        <f t="shared" si="4"/>
        <v>42.19910640000001, -72.5438059</v>
      </c>
      <c r="J112" s="780">
        <v>42.199106399999998</v>
      </c>
      <c r="K112" s="780">
        <v>-72.543805899999995</v>
      </c>
      <c r="L112" s="781">
        <v>121</v>
      </c>
      <c r="M112" s="782" t="s">
        <v>44</v>
      </c>
      <c r="N112" s="783" t="s">
        <v>44</v>
      </c>
      <c r="O112" s="783" t="s">
        <v>3151</v>
      </c>
      <c r="P112" s="802" t="s">
        <v>14530</v>
      </c>
      <c r="Q112" s="783"/>
      <c r="R112" s="783" t="s">
        <v>35</v>
      </c>
      <c r="S112" s="785">
        <v>2018</v>
      </c>
      <c r="T112" s="786">
        <v>270000</v>
      </c>
      <c r="U112" s="786">
        <v>140000</v>
      </c>
      <c r="V112" s="786">
        <v>301000</v>
      </c>
      <c r="W112" s="786">
        <v>360000</v>
      </c>
      <c r="X112" s="787">
        <f t="shared" si="3"/>
        <v>360000</v>
      </c>
      <c r="Y112" s="783" t="s">
        <v>3153</v>
      </c>
      <c r="Z112" s="783" t="s">
        <v>3154</v>
      </c>
      <c r="AA112" s="783">
        <v>2019</v>
      </c>
      <c r="AB112" s="783" t="s">
        <v>11242</v>
      </c>
      <c r="AC112" s="783" t="s">
        <v>49</v>
      </c>
      <c r="AD112" s="783" t="s">
        <v>11242</v>
      </c>
      <c r="AE112" s="783" t="s">
        <v>16070</v>
      </c>
      <c r="AF112" s="783" t="s">
        <v>16071</v>
      </c>
      <c r="AG112" s="783" t="s">
        <v>3155</v>
      </c>
      <c r="AH112" s="791"/>
      <c r="AI112" s="789" t="s">
        <v>3027</v>
      </c>
    </row>
    <row r="113" spans="1:35" ht="17.25" customHeight="1">
      <c r="A113" s="106"/>
      <c r="B113" s="106"/>
      <c r="C113" s="106"/>
      <c r="D113" s="106" t="str">
        <f t="shared" si="0"/>
        <v xml:space="preserve"> </v>
      </c>
      <c r="E113" s="779"/>
      <c r="F113" s="779" t="e">
        <f t="shared" ca="1" si="1"/>
        <v>#NAME?</v>
      </c>
      <c r="G113" s="779" t="s">
        <v>16072</v>
      </c>
      <c r="H113" s="779"/>
      <c r="I113" s="779" t="str">
        <f t="shared" si="4"/>
        <v>41.3892707, -70.6122055</v>
      </c>
      <c r="J113" s="780">
        <v>41.389270699999997</v>
      </c>
      <c r="K113" s="780">
        <v>-70.612205500000002</v>
      </c>
      <c r="L113" s="781">
        <v>122</v>
      </c>
      <c r="M113" s="790" t="s">
        <v>113</v>
      </c>
      <c r="N113" s="783" t="s">
        <v>12588</v>
      </c>
      <c r="O113" s="783" t="s">
        <v>3090</v>
      </c>
      <c r="P113" s="802" t="s">
        <v>3091</v>
      </c>
      <c r="Q113" s="783"/>
      <c r="R113" s="783" t="s">
        <v>35</v>
      </c>
      <c r="S113" s="785">
        <v>2018</v>
      </c>
      <c r="T113" s="786">
        <v>1760</v>
      </c>
      <c r="U113" s="786">
        <v>219</v>
      </c>
      <c r="V113" s="793"/>
      <c r="W113" s="786">
        <v>4895.6000000000004</v>
      </c>
      <c r="X113" s="787">
        <f t="shared" si="3"/>
        <v>4895.6000000000004</v>
      </c>
      <c r="Y113" s="783" t="s">
        <v>3092</v>
      </c>
      <c r="Z113" s="783" t="s">
        <v>3093</v>
      </c>
      <c r="AA113" s="783">
        <v>2018</v>
      </c>
      <c r="AB113" s="783" t="s">
        <v>3094</v>
      </c>
      <c r="AC113" s="783" t="s">
        <v>49</v>
      </c>
      <c r="AD113" s="783"/>
      <c r="AE113" s="783" t="s">
        <v>3095</v>
      </c>
      <c r="AF113" s="783"/>
      <c r="AG113" s="784" t="s">
        <v>3025</v>
      </c>
      <c r="AH113" s="788" t="s">
        <v>3096</v>
      </c>
      <c r="AI113" s="789" t="s">
        <v>3027</v>
      </c>
    </row>
    <row r="114" spans="1:35" ht="17.25" customHeight="1">
      <c r="A114" s="106"/>
      <c r="B114" s="106"/>
      <c r="C114" s="106"/>
      <c r="D114" s="106" t="str">
        <f t="shared" si="0"/>
        <v xml:space="preserve"> </v>
      </c>
      <c r="E114" s="304"/>
      <c r="F114" s="779" t="e">
        <f t="shared" ca="1" si="1"/>
        <v>#NAME?</v>
      </c>
      <c r="G114" s="779" t="s">
        <v>16073</v>
      </c>
      <c r="H114" s="779"/>
      <c r="I114" s="779" t="str">
        <f t="shared" si="4"/>
        <v>42.3854321, -71.4956103</v>
      </c>
      <c r="J114" s="780">
        <v>42.385432100000003</v>
      </c>
      <c r="K114" s="780">
        <v>-71.495610299999996</v>
      </c>
      <c r="L114" s="781">
        <v>123</v>
      </c>
      <c r="M114" s="782" t="s">
        <v>5</v>
      </c>
      <c r="N114" s="783" t="s">
        <v>5</v>
      </c>
      <c r="O114" s="792" t="s">
        <v>3122</v>
      </c>
      <c r="P114" s="802" t="s">
        <v>3123</v>
      </c>
      <c r="Q114" s="783"/>
      <c r="R114" s="783" t="s">
        <v>80</v>
      </c>
      <c r="S114" s="785">
        <v>2019</v>
      </c>
      <c r="T114" s="786">
        <v>59</v>
      </c>
      <c r="U114" s="786">
        <v>10</v>
      </c>
      <c r="V114" s="793"/>
      <c r="W114" s="793"/>
      <c r="X114" s="787">
        <f t="shared" si="3"/>
        <v>59</v>
      </c>
      <c r="Y114" s="783" t="s">
        <v>3124</v>
      </c>
      <c r="Z114" s="783" t="s">
        <v>3125</v>
      </c>
      <c r="AA114" s="783"/>
      <c r="AB114" s="783" t="s">
        <v>3126</v>
      </c>
      <c r="AC114" s="783" t="s">
        <v>49</v>
      </c>
      <c r="AD114" s="783"/>
      <c r="AE114" s="783"/>
      <c r="AF114" s="783"/>
      <c r="AG114" s="797"/>
      <c r="AH114" s="788" t="s">
        <v>3156</v>
      </c>
      <c r="AI114" s="789" t="s">
        <v>3027</v>
      </c>
    </row>
    <row r="115" spans="1:35" ht="17.25" customHeight="1">
      <c r="A115" s="106"/>
      <c r="B115" s="106"/>
      <c r="C115" s="106"/>
      <c r="D115" s="106" t="str">
        <f t="shared" si="0"/>
        <v xml:space="preserve"> </v>
      </c>
      <c r="E115" s="304" t="s">
        <v>3393</v>
      </c>
      <c r="F115" s="779" t="e">
        <f t="shared" ca="1" si="1"/>
        <v>#NAME?</v>
      </c>
      <c r="G115" s="779" t="s">
        <v>16074</v>
      </c>
      <c r="H115" s="779"/>
      <c r="I115" s="779" t="str">
        <f t="shared" si="4"/>
        <v>43.0916918, -83.6850977</v>
      </c>
      <c r="J115" s="780">
        <v>43.0916918</v>
      </c>
      <c r="K115" s="780">
        <v>-83.6850977</v>
      </c>
      <c r="L115" s="781">
        <v>124</v>
      </c>
      <c r="M115" s="790" t="s">
        <v>33</v>
      </c>
      <c r="N115" s="783" t="s">
        <v>33</v>
      </c>
      <c r="O115" s="783" t="s">
        <v>3394</v>
      </c>
      <c r="P115" s="791" t="s">
        <v>3395</v>
      </c>
      <c r="Q115" s="791" t="s">
        <v>3396</v>
      </c>
      <c r="R115" s="783" t="s">
        <v>35</v>
      </c>
      <c r="S115" s="785">
        <v>2016</v>
      </c>
      <c r="T115" s="793"/>
      <c r="U115" s="793"/>
      <c r="V115" s="786" t="s">
        <v>15976</v>
      </c>
      <c r="W115" s="793"/>
      <c r="X115" s="787">
        <f t="shared" si="3"/>
        <v>0</v>
      </c>
      <c r="Y115" s="783" t="s">
        <v>3397</v>
      </c>
      <c r="Z115" s="792" t="s">
        <v>49</v>
      </c>
      <c r="AA115" s="783">
        <v>2016</v>
      </c>
      <c r="AB115" s="792"/>
      <c r="AC115" s="784" t="s">
        <v>3396</v>
      </c>
      <c r="AD115" s="783" t="s">
        <v>11242</v>
      </c>
      <c r="AE115" s="792" t="s">
        <v>16075</v>
      </c>
      <c r="AF115" s="783" t="s">
        <v>16076</v>
      </c>
      <c r="AG115" s="803" t="s">
        <v>3166</v>
      </c>
      <c r="AH115" s="802"/>
      <c r="AI115" s="789" t="s">
        <v>3027</v>
      </c>
    </row>
    <row r="116" spans="1:35" ht="17.25" customHeight="1">
      <c r="A116" s="106"/>
      <c r="B116" s="106"/>
      <c r="C116" s="106"/>
      <c r="D116" s="106" t="str">
        <f t="shared" si="0"/>
        <v xml:space="preserve"> </v>
      </c>
      <c r="E116" s="304" t="s">
        <v>3973</v>
      </c>
      <c r="F116" s="779" t="e">
        <f t="shared" ca="1" si="1"/>
        <v>#NAME?</v>
      </c>
      <c r="G116" s="779" t="s">
        <v>16077</v>
      </c>
      <c r="H116" s="779"/>
      <c r="I116" s="779" t="str">
        <f t="shared" si="4"/>
        <v>42.6879672, -83.29094769999999</v>
      </c>
      <c r="J116" s="780">
        <v>42.687967200000003</v>
      </c>
      <c r="K116" s="780">
        <v>-83.290947699999904</v>
      </c>
      <c r="L116" s="781">
        <v>125</v>
      </c>
      <c r="M116" s="782" t="s">
        <v>5</v>
      </c>
      <c r="N116" s="783" t="s">
        <v>5</v>
      </c>
      <c r="O116" s="783" t="s">
        <v>3974</v>
      </c>
      <c r="P116" s="791" t="s">
        <v>3975</v>
      </c>
      <c r="Q116" s="784" t="s">
        <v>3976</v>
      </c>
      <c r="R116" s="783" t="s">
        <v>35</v>
      </c>
      <c r="S116" s="785">
        <v>2018</v>
      </c>
      <c r="T116" s="793"/>
      <c r="U116" s="786">
        <v>38000</v>
      </c>
      <c r="V116" s="793"/>
      <c r="W116" s="793"/>
      <c r="X116" s="787">
        <f t="shared" si="3"/>
        <v>38000</v>
      </c>
      <c r="Y116" s="783" t="s">
        <v>3977</v>
      </c>
      <c r="Z116" s="783" t="s">
        <v>3978</v>
      </c>
      <c r="AA116" s="783">
        <v>2018</v>
      </c>
      <c r="AB116" s="783" t="s">
        <v>3979</v>
      </c>
      <c r="AC116" s="784" t="s">
        <v>3976</v>
      </c>
      <c r="AD116" s="783" t="s">
        <v>11242</v>
      </c>
      <c r="AE116" s="783" t="s">
        <v>16078</v>
      </c>
      <c r="AF116" s="783" t="s">
        <v>16079</v>
      </c>
      <c r="AG116" s="803" t="s">
        <v>3166</v>
      </c>
      <c r="AH116" s="788" t="s">
        <v>3991</v>
      </c>
      <c r="AI116" s="789" t="s">
        <v>3027</v>
      </c>
    </row>
    <row r="117" spans="1:35" ht="17.25" customHeight="1">
      <c r="A117" s="106"/>
      <c r="B117" s="106"/>
      <c r="C117" s="106"/>
      <c r="D117" s="106" t="str">
        <f t="shared" si="0"/>
        <v xml:space="preserve"> </v>
      </c>
      <c r="E117" s="304" t="s">
        <v>16080</v>
      </c>
      <c r="F117" s="779" t="e">
        <f t="shared" ca="1" si="1"/>
        <v>#NAME?</v>
      </c>
      <c r="G117" s="779" t="s">
        <v>16081</v>
      </c>
      <c r="H117" s="779"/>
      <c r="I117" s="779" t="str">
        <f t="shared" si="4"/>
        <v>42.184051, -85.591503</v>
      </c>
      <c r="J117" s="780">
        <v>42.184050999999997</v>
      </c>
      <c r="K117" s="780">
        <v>-85.591503000000003</v>
      </c>
      <c r="L117" s="781">
        <v>126</v>
      </c>
      <c r="M117" s="790" t="s">
        <v>44</v>
      </c>
      <c r="N117" s="783" t="s">
        <v>44</v>
      </c>
      <c r="O117" s="783" t="s">
        <v>3583</v>
      </c>
      <c r="P117" s="784" t="s">
        <v>3584</v>
      </c>
      <c r="Q117" s="791" t="s">
        <v>3585</v>
      </c>
      <c r="R117" s="783" t="s">
        <v>35</v>
      </c>
      <c r="S117" s="785">
        <v>2017</v>
      </c>
      <c r="T117" s="793"/>
      <c r="U117" s="793"/>
      <c r="V117" s="786">
        <v>810000</v>
      </c>
      <c r="W117" s="793"/>
      <c r="X117" s="787">
        <f t="shared" si="3"/>
        <v>810000</v>
      </c>
      <c r="Y117" s="783" t="s">
        <v>3586</v>
      </c>
      <c r="Z117" s="783" t="s">
        <v>3587</v>
      </c>
      <c r="AA117" s="783" t="s">
        <v>3588</v>
      </c>
      <c r="AB117" s="783" t="s">
        <v>3589</v>
      </c>
      <c r="AC117" s="784" t="s">
        <v>3585</v>
      </c>
      <c r="AD117" s="783" t="s">
        <v>16082</v>
      </c>
      <c r="AE117" s="792" t="s">
        <v>16083</v>
      </c>
      <c r="AF117" s="783" t="s">
        <v>16084</v>
      </c>
      <c r="AG117" s="803" t="s">
        <v>3166</v>
      </c>
      <c r="AH117" s="788" t="s">
        <v>3602</v>
      </c>
      <c r="AI117" s="789" t="s">
        <v>3027</v>
      </c>
    </row>
    <row r="118" spans="1:35" ht="17.25" customHeight="1">
      <c r="A118" s="106"/>
      <c r="B118" s="106"/>
      <c r="C118" s="106"/>
      <c r="D118" s="106" t="str">
        <f t="shared" si="0"/>
        <v xml:space="preserve"> </v>
      </c>
      <c r="E118" s="779"/>
      <c r="F118" s="779" t="e">
        <f t="shared" ca="1" si="1"/>
        <v>#NAME?</v>
      </c>
      <c r="G118" s="779" t="s">
        <v>16085</v>
      </c>
      <c r="H118" s="779"/>
      <c r="I118" s="779" t="str">
        <f t="shared" si="4"/>
        <v>44.6320117, -84.7758092</v>
      </c>
      <c r="J118" s="780">
        <v>44.6320117</v>
      </c>
      <c r="K118" s="780">
        <v>-84.775809199999998</v>
      </c>
      <c r="L118" s="781">
        <v>127</v>
      </c>
      <c r="M118" s="782" t="s">
        <v>44</v>
      </c>
      <c r="N118" s="783" t="s">
        <v>44</v>
      </c>
      <c r="O118" s="783" t="s">
        <v>3313</v>
      </c>
      <c r="P118" s="791" t="s">
        <v>3314</v>
      </c>
      <c r="Q118" s="791" t="s">
        <v>3315</v>
      </c>
      <c r="R118" s="783" t="s">
        <v>35</v>
      </c>
      <c r="S118" s="785">
        <v>2017</v>
      </c>
      <c r="T118" s="793"/>
      <c r="U118" s="793"/>
      <c r="V118" s="786">
        <v>2650</v>
      </c>
      <c r="W118" s="793"/>
      <c r="X118" s="787">
        <f t="shared" si="3"/>
        <v>2650</v>
      </c>
      <c r="Y118" s="783" t="s">
        <v>3316</v>
      </c>
      <c r="Z118" s="783" t="s">
        <v>3317</v>
      </c>
      <c r="AA118" s="783">
        <v>2016</v>
      </c>
      <c r="AB118" s="783" t="s">
        <v>3318</v>
      </c>
      <c r="AC118" s="784" t="s">
        <v>3315</v>
      </c>
      <c r="AD118" s="783" t="s">
        <v>11242</v>
      </c>
      <c r="AE118" s="783" t="s">
        <v>16086</v>
      </c>
      <c r="AF118" s="783" t="s">
        <v>16087</v>
      </c>
      <c r="AG118" s="803" t="s">
        <v>3166</v>
      </c>
      <c r="AH118" s="788" t="s">
        <v>16088</v>
      </c>
      <c r="AI118" s="789" t="s">
        <v>3027</v>
      </c>
    </row>
    <row r="119" spans="1:35" ht="17.25" customHeight="1">
      <c r="A119" s="106"/>
      <c r="B119" s="106"/>
      <c r="C119" s="106"/>
      <c r="D119" s="106" t="str">
        <f t="shared" si="0"/>
        <v xml:space="preserve"> </v>
      </c>
      <c r="E119" s="304" t="s">
        <v>16089</v>
      </c>
      <c r="F119" s="779" t="e">
        <f t="shared" ca="1" si="1"/>
        <v>#NAME?</v>
      </c>
      <c r="G119" s="779" t="s">
        <v>16090</v>
      </c>
      <c r="H119" s="779"/>
      <c r="I119" s="779" t="str">
        <f t="shared" si="4"/>
        <v>42.5110761, -82.9545247</v>
      </c>
      <c r="J119" s="780">
        <v>42.511076099999997</v>
      </c>
      <c r="K119" s="780">
        <v>-82.954524699999993</v>
      </c>
      <c r="L119" s="781">
        <v>128</v>
      </c>
      <c r="M119" s="790" t="s">
        <v>5</v>
      </c>
      <c r="N119" s="783" t="s">
        <v>5</v>
      </c>
      <c r="O119" s="783" t="s">
        <v>16091</v>
      </c>
      <c r="P119" s="784" t="s">
        <v>4220</v>
      </c>
      <c r="Q119" s="791" t="s">
        <v>4220</v>
      </c>
      <c r="R119" s="783" t="s">
        <v>35</v>
      </c>
      <c r="S119" s="785">
        <v>2017</v>
      </c>
      <c r="T119" s="793"/>
      <c r="U119" s="793"/>
      <c r="V119" s="786">
        <v>490000</v>
      </c>
      <c r="W119" s="786">
        <v>532399</v>
      </c>
      <c r="X119" s="787">
        <f t="shared" si="3"/>
        <v>532399</v>
      </c>
      <c r="Y119" s="783" t="s">
        <v>16092</v>
      </c>
      <c r="Z119" s="783" t="s">
        <v>4221</v>
      </c>
      <c r="AA119" s="783">
        <v>2016</v>
      </c>
      <c r="AB119" s="783" t="s">
        <v>16093</v>
      </c>
      <c r="AC119" s="784" t="s">
        <v>4225</v>
      </c>
      <c r="AD119" s="783" t="s">
        <v>4226</v>
      </c>
      <c r="AE119" s="783"/>
      <c r="AF119" s="783" t="s">
        <v>16094</v>
      </c>
      <c r="AG119" s="803" t="s">
        <v>3166</v>
      </c>
      <c r="AH119" s="791"/>
      <c r="AI119" s="789" t="s">
        <v>3027</v>
      </c>
    </row>
    <row r="120" spans="1:35" ht="17.25" customHeight="1">
      <c r="A120" s="106"/>
      <c r="B120" s="106"/>
      <c r="C120" s="106"/>
      <c r="D120" s="106" t="str">
        <f t="shared" si="0"/>
        <v xml:space="preserve"> </v>
      </c>
      <c r="E120" s="779"/>
      <c r="F120" s="779" t="e">
        <f t="shared" ca="1" si="1"/>
        <v>#NAME?</v>
      </c>
      <c r="G120" s="779" t="s">
        <v>16095</v>
      </c>
      <c r="H120" s="779"/>
      <c r="I120" s="779" t="str">
        <f t="shared" si="4"/>
        <v>43.1045005, -85.60455979999999</v>
      </c>
      <c r="J120" s="780">
        <v>43.1045005</v>
      </c>
      <c r="K120" s="780">
        <v>-85.604559799999905</v>
      </c>
      <c r="L120" s="781">
        <v>129</v>
      </c>
      <c r="M120" s="782" t="s">
        <v>5</v>
      </c>
      <c r="N120" s="783" t="s">
        <v>5</v>
      </c>
      <c r="O120" s="783" t="s">
        <v>16096</v>
      </c>
      <c r="P120" s="784" t="s">
        <v>4211</v>
      </c>
      <c r="Q120" s="783" t="s">
        <v>49</v>
      </c>
      <c r="R120" s="783" t="s">
        <v>80</v>
      </c>
      <c r="S120" s="792"/>
      <c r="T120" s="793"/>
      <c r="U120" s="793"/>
      <c r="V120" s="786">
        <v>96000</v>
      </c>
      <c r="W120" s="793"/>
      <c r="X120" s="787">
        <f t="shared" si="3"/>
        <v>96000</v>
      </c>
      <c r="Y120" s="783" t="s">
        <v>16097</v>
      </c>
      <c r="Z120" s="783" t="s">
        <v>49</v>
      </c>
      <c r="AA120" s="783">
        <v>2017</v>
      </c>
      <c r="AB120" s="783" t="s">
        <v>16098</v>
      </c>
      <c r="AC120" s="784" t="s">
        <v>4214</v>
      </c>
      <c r="AD120" s="783" t="s">
        <v>16099</v>
      </c>
      <c r="AE120" s="783" t="s">
        <v>16100</v>
      </c>
      <c r="AF120" s="783" t="s">
        <v>16101</v>
      </c>
      <c r="AG120" s="803" t="s">
        <v>3166</v>
      </c>
      <c r="AH120" s="794"/>
      <c r="AI120" s="789" t="s">
        <v>3027</v>
      </c>
    </row>
    <row r="121" spans="1:35" ht="17.25" customHeight="1">
      <c r="A121" s="106"/>
      <c r="B121" s="106"/>
      <c r="C121" s="106"/>
      <c r="D121" s="106" t="str">
        <f t="shared" si="0"/>
        <v xml:space="preserve"> </v>
      </c>
      <c r="E121" s="304" t="s">
        <v>4099</v>
      </c>
      <c r="F121" s="779" t="e">
        <f t="shared" ca="1" si="1"/>
        <v>#NAME?</v>
      </c>
      <c r="G121" s="779" t="s">
        <v>16102</v>
      </c>
      <c r="H121" s="779"/>
      <c r="I121" s="779" t="str">
        <f t="shared" si="4"/>
        <v>42.4670894, -83.12753810000001</v>
      </c>
      <c r="J121" s="780">
        <v>42.467089399999999</v>
      </c>
      <c r="K121" s="780">
        <v>-83.127538099999995</v>
      </c>
      <c r="L121" s="781">
        <v>130</v>
      </c>
      <c r="M121" s="790" t="s">
        <v>33</v>
      </c>
      <c r="N121" s="783" t="s">
        <v>33</v>
      </c>
      <c r="O121" s="783" t="s">
        <v>16103</v>
      </c>
      <c r="P121" s="784" t="s">
        <v>4100</v>
      </c>
      <c r="Q121" s="791" t="s">
        <v>4101</v>
      </c>
      <c r="R121" s="783" t="s">
        <v>35</v>
      </c>
      <c r="S121" s="785">
        <v>2019</v>
      </c>
      <c r="T121" s="786"/>
      <c r="U121" s="786"/>
      <c r="V121" s="786">
        <v>1110</v>
      </c>
      <c r="W121" s="786">
        <v>2652</v>
      </c>
      <c r="X121" s="787">
        <f t="shared" si="3"/>
        <v>2652</v>
      </c>
      <c r="Y121" s="783" t="s">
        <v>16104</v>
      </c>
      <c r="Z121" s="783" t="s">
        <v>49</v>
      </c>
      <c r="AA121" s="783">
        <v>2015</v>
      </c>
      <c r="AB121" s="783" t="s">
        <v>16105</v>
      </c>
      <c r="AC121" s="784" t="s">
        <v>4101</v>
      </c>
      <c r="AD121" s="783" t="s">
        <v>16106</v>
      </c>
      <c r="AE121" s="797"/>
      <c r="AF121" s="783"/>
      <c r="AG121" s="803" t="s">
        <v>3166</v>
      </c>
      <c r="AH121" s="791"/>
      <c r="AI121" s="789" t="s">
        <v>3027</v>
      </c>
    </row>
    <row r="122" spans="1:35" ht="17.25" customHeight="1">
      <c r="A122" s="106"/>
      <c r="B122" s="106"/>
      <c r="C122" s="106"/>
      <c r="D122" s="106" t="str">
        <f t="shared" si="0"/>
        <v xml:space="preserve"> </v>
      </c>
      <c r="E122" s="304" t="s">
        <v>3249</v>
      </c>
      <c r="F122" s="779" t="e">
        <f t="shared" ca="1" si="1"/>
        <v>#NAME?</v>
      </c>
      <c r="G122" s="779" t="s">
        <v>16107</v>
      </c>
      <c r="H122" s="779"/>
      <c r="I122" s="779" t="str">
        <f t="shared" si="4"/>
        <v>45.0680388589, -83.5659368286</v>
      </c>
      <c r="J122" s="780">
        <v>45.068038858900003</v>
      </c>
      <c r="K122" s="780">
        <v>-83.565936828600002</v>
      </c>
      <c r="L122" s="781">
        <v>131</v>
      </c>
      <c r="M122" s="782" t="s">
        <v>44</v>
      </c>
      <c r="N122" s="783" t="s">
        <v>44</v>
      </c>
      <c r="O122" s="783" t="s">
        <v>3250</v>
      </c>
      <c r="P122" s="784" t="s">
        <v>3251</v>
      </c>
      <c r="Q122" s="791" t="s">
        <v>3251</v>
      </c>
      <c r="R122" s="783" t="s">
        <v>35</v>
      </c>
      <c r="S122" s="785">
        <v>2017</v>
      </c>
      <c r="T122" s="786">
        <v>15000</v>
      </c>
      <c r="U122" s="786">
        <v>67000</v>
      </c>
      <c r="V122" s="786">
        <v>82000</v>
      </c>
      <c r="W122" s="786">
        <v>82000</v>
      </c>
      <c r="X122" s="787">
        <f t="shared" si="3"/>
        <v>82000</v>
      </c>
      <c r="Y122" s="783" t="s">
        <v>3252</v>
      </c>
      <c r="Z122" s="783" t="s">
        <v>3253</v>
      </c>
      <c r="AA122" s="783">
        <v>2017</v>
      </c>
      <c r="AB122" s="783" t="s">
        <v>3254</v>
      </c>
      <c r="AC122" s="791" t="s">
        <v>3255</v>
      </c>
      <c r="AD122" s="783" t="s">
        <v>11242</v>
      </c>
      <c r="AE122" s="783" t="s">
        <v>16108</v>
      </c>
      <c r="AF122" s="783" t="s">
        <v>16109</v>
      </c>
      <c r="AG122" s="784" t="s">
        <v>3251</v>
      </c>
      <c r="AH122" s="788" t="s">
        <v>3257</v>
      </c>
      <c r="AI122" s="789" t="s">
        <v>3027</v>
      </c>
    </row>
    <row r="123" spans="1:35" ht="17.25" customHeight="1">
      <c r="A123" s="106"/>
      <c r="B123" s="106"/>
      <c r="C123" s="106"/>
      <c r="D123" s="106" t="str">
        <f t="shared" si="0"/>
        <v xml:space="preserve"> </v>
      </c>
      <c r="E123" s="304" t="s">
        <v>3259</v>
      </c>
      <c r="F123" s="779" t="e">
        <f t="shared" ca="1" si="1"/>
        <v>#NAME?</v>
      </c>
      <c r="G123" s="779" t="s">
        <v>16110</v>
      </c>
      <c r="H123" s="779"/>
      <c r="I123" s="779" t="str">
        <f t="shared" si="4"/>
        <v>45.074490, -83.436063</v>
      </c>
      <c r="J123" s="780">
        <v>45.074489999999997</v>
      </c>
      <c r="K123" s="780">
        <v>-83.436063000000004</v>
      </c>
      <c r="L123" s="781">
        <v>132</v>
      </c>
      <c r="M123" s="790" t="s">
        <v>5</v>
      </c>
      <c r="N123" s="783" t="s">
        <v>5</v>
      </c>
      <c r="O123" s="783" t="s">
        <v>3260</v>
      </c>
      <c r="P123" s="784" t="s">
        <v>3261</v>
      </c>
      <c r="Q123" s="791" t="s">
        <v>3261</v>
      </c>
      <c r="R123" s="783" t="s">
        <v>35</v>
      </c>
      <c r="S123" s="785">
        <v>2020</v>
      </c>
      <c r="T123" s="793"/>
      <c r="U123" s="793"/>
      <c r="V123" s="786" t="s">
        <v>15976</v>
      </c>
      <c r="W123" s="793"/>
      <c r="X123" s="787">
        <f t="shared" si="3"/>
        <v>0</v>
      </c>
      <c r="Y123" s="783" t="s">
        <v>3262</v>
      </c>
      <c r="Z123" s="783" t="s">
        <v>49</v>
      </c>
      <c r="AA123" s="783"/>
      <c r="AB123" s="783"/>
      <c r="AC123" s="784" t="s">
        <v>3261</v>
      </c>
      <c r="AD123" s="783"/>
      <c r="AE123" s="783"/>
      <c r="AF123" s="783"/>
      <c r="AG123" s="797"/>
      <c r="AH123" s="788" t="s">
        <v>3263</v>
      </c>
      <c r="AI123" s="789" t="s">
        <v>3027</v>
      </c>
    </row>
    <row r="124" spans="1:35" ht="17.25" customHeight="1">
      <c r="A124" s="106"/>
      <c r="B124" s="106"/>
      <c r="C124" s="106"/>
      <c r="D124" s="106" t="str">
        <f t="shared" si="0"/>
        <v xml:space="preserve"> </v>
      </c>
      <c r="E124" s="304" t="s">
        <v>3207</v>
      </c>
      <c r="F124" s="779" t="e">
        <f t="shared" ca="1" si="1"/>
        <v>#NAME?</v>
      </c>
      <c r="G124" s="779" t="s">
        <v>16111</v>
      </c>
      <c r="H124" s="779"/>
      <c r="I124" s="779" t="str">
        <f t="shared" si="4"/>
        <v>42.4999389, -83.52946469999999</v>
      </c>
      <c r="J124" s="780">
        <v>42.499938899999997</v>
      </c>
      <c r="K124" s="780">
        <v>-83.529464699999906</v>
      </c>
      <c r="L124" s="781">
        <v>133</v>
      </c>
      <c r="M124" s="782" t="s">
        <v>5</v>
      </c>
      <c r="N124" s="783" t="s">
        <v>5</v>
      </c>
      <c r="O124" s="783" t="s">
        <v>3208</v>
      </c>
      <c r="P124" s="784" t="s">
        <v>3209</v>
      </c>
      <c r="Q124" s="783" t="s">
        <v>49</v>
      </c>
      <c r="R124" s="783" t="s">
        <v>35</v>
      </c>
      <c r="S124" s="785">
        <v>2018</v>
      </c>
      <c r="T124" s="793"/>
      <c r="U124" s="786">
        <v>28000</v>
      </c>
      <c r="V124" s="793"/>
      <c r="W124" s="793"/>
      <c r="X124" s="787">
        <f t="shared" si="3"/>
        <v>28000</v>
      </c>
      <c r="Y124" s="783" t="s">
        <v>3210</v>
      </c>
      <c r="Z124" s="783" t="s">
        <v>3211</v>
      </c>
      <c r="AA124" s="783">
        <v>2018</v>
      </c>
      <c r="AB124" s="783" t="s">
        <v>3212</v>
      </c>
      <c r="AC124" s="783" t="s">
        <v>49</v>
      </c>
      <c r="AD124" s="783" t="s">
        <v>11242</v>
      </c>
      <c r="AE124" s="783" t="s">
        <v>16112</v>
      </c>
      <c r="AF124" s="783" t="s">
        <v>16113</v>
      </c>
      <c r="AG124" s="803" t="s">
        <v>3166</v>
      </c>
      <c r="AH124" s="788" t="s">
        <v>3214</v>
      </c>
      <c r="AI124" s="789" t="s">
        <v>3168</v>
      </c>
    </row>
    <row r="125" spans="1:35" ht="17.25" customHeight="1">
      <c r="A125" s="106"/>
      <c r="B125" s="106"/>
      <c r="C125" s="106"/>
      <c r="D125" s="106" t="str">
        <f t="shared" si="0"/>
        <v xml:space="preserve"> </v>
      </c>
      <c r="E125" s="304" t="s">
        <v>16114</v>
      </c>
      <c r="F125" s="779" t="e">
        <f t="shared" ca="1" si="1"/>
        <v>#NAME?</v>
      </c>
      <c r="G125" s="779" t="s">
        <v>16115</v>
      </c>
      <c r="H125" s="779"/>
      <c r="I125" s="779" t="str">
        <f t="shared" si="4"/>
        <v>42.2658734, -83.3955806</v>
      </c>
      <c r="J125" s="780">
        <v>42.265873399999997</v>
      </c>
      <c r="K125" s="780">
        <v>-83.395580600000002</v>
      </c>
      <c r="L125" s="781">
        <v>134</v>
      </c>
      <c r="M125" s="790" t="s">
        <v>44</v>
      </c>
      <c r="N125" s="783" t="s">
        <v>44</v>
      </c>
      <c r="O125" s="783" t="s">
        <v>3520</v>
      </c>
      <c r="P125" s="784" t="s">
        <v>3521</v>
      </c>
      <c r="Q125" s="791" t="s">
        <v>3522</v>
      </c>
      <c r="R125" s="783" t="s">
        <v>35</v>
      </c>
      <c r="S125" s="785">
        <v>2018</v>
      </c>
      <c r="T125" s="786">
        <v>189</v>
      </c>
      <c r="U125" s="786">
        <v>11100</v>
      </c>
      <c r="V125" s="793"/>
      <c r="W125" s="793"/>
      <c r="X125" s="787">
        <f t="shared" si="3"/>
        <v>11100</v>
      </c>
      <c r="Y125" s="783" t="s">
        <v>3523</v>
      </c>
      <c r="Z125" s="783" t="s">
        <v>3524</v>
      </c>
      <c r="AA125" s="783">
        <v>2014</v>
      </c>
      <c r="AB125" s="792" t="s">
        <v>11242</v>
      </c>
      <c r="AC125" s="784" t="s">
        <v>3522</v>
      </c>
      <c r="AD125" s="783" t="s">
        <v>3525</v>
      </c>
      <c r="AE125" s="792" t="s">
        <v>16116</v>
      </c>
      <c r="AF125" s="792" t="s">
        <v>16117</v>
      </c>
      <c r="AG125" s="803" t="s">
        <v>3166</v>
      </c>
      <c r="AH125" s="791"/>
      <c r="AI125" s="789" t="s">
        <v>3168</v>
      </c>
    </row>
    <row r="126" spans="1:35" ht="17.25" customHeight="1">
      <c r="A126" s="106"/>
      <c r="B126" s="106"/>
      <c r="C126" s="106"/>
      <c r="D126" s="106" t="str">
        <f t="shared" si="0"/>
        <v xml:space="preserve"> </v>
      </c>
      <c r="E126" s="304" t="s">
        <v>3695</v>
      </c>
      <c r="F126" s="779" t="e">
        <f t="shared" ca="1" si="1"/>
        <v>#NAME?</v>
      </c>
      <c r="G126" s="779" t="s">
        <v>16118</v>
      </c>
      <c r="H126" s="779"/>
      <c r="I126" s="779" t="str">
        <f t="shared" si="4"/>
        <v>43.287938, -84.654107</v>
      </c>
      <c r="J126" s="780">
        <v>43.287937999999997</v>
      </c>
      <c r="K126" s="780">
        <v>-84.654106999999996</v>
      </c>
      <c r="L126" s="781">
        <v>135</v>
      </c>
      <c r="M126" s="782" t="s">
        <v>44</v>
      </c>
      <c r="N126" s="783" t="s">
        <v>44</v>
      </c>
      <c r="O126" s="783" t="s">
        <v>3696</v>
      </c>
      <c r="P126" s="784" t="s">
        <v>3697</v>
      </c>
      <c r="Q126" s="791" t="s">
        <v>3698</v>
      </c>
      <c r="R126" s="783" t="s">
        <v>35</v>
      </c>
      <c r="S126" s="785">
        <v>2015</v>
      </c>
      <c r="T126" s="793"/>
      <c r="U126" s="793"/>
      <c r="V126" s="786">
        <v>58210</v>
      </c>
      <c r="W126" s="786">
        <v>176910</v>
      </c>
      <c r="X126" s="787">
        <f t="shared" si="3"/>
        <v>176910</v>
      </c>
      <c r="Y126" s="783" t="s">
        <v>3699</v>
      </c>
      <c r="Z126" s="783" t="s">
        <v>49</v>
      </c>
      <c r="AA126" s="783">
        <v>2015</v>
      </c>
      <c r="AB126" s="783" t="s">
        <v>3700</v>
      </c>
      <c r="AC126" s="784" t="s">
        <v>3698</v>
      </c>
      <c r="AD126" s="783" t="s">
        <v>11242</v>
      </c>
      <c r="AE126" s="783" t="s">
        <v>3701</v>
      </c>
      <c r="AF126" s="783" t="s">
        <v>11242</v>
      </c>
      <c r="AG126" s="803" t="s">
        <v>3166</v>
      </c>
      <c r="AH126" s="791"/>
      <c r="AI126" s="789" t="s">
        <v>3168</v>
      </c>
    </row>
    <row r="127" spans="1:35" ht="17.25" customHeight="1">
      <c r="A127" s="106"/>
      <c r="B127" s="106"/>
      <c r="C127" s="106"/>
      <c r="D127" s="106" t="str">
        <f t="shared" si="0"/>
        <v xml:space="preserve"> </v>
      </c>
      <c r="E127" s="304" t="s">
        <v>3983</v>
      </c>
      <c r="F127" s="779" t="e">
        <f t="shared" ca="1" si="1"/>
        <v>#NAME?</v>
      </c>
      <c r="G127" s="779" t="s">
        <v>16119</v>
      </c>
      <c r="H127" s="779"/>
      <c r="I127" s="779" t="str">
        <f t="shared" si="4"/>
        <v>42.376163, -83.430548</v>
      </c>
      <c r="J127" s="780">
        <v>42.376162999999998</v>
      </c>
      <c r="K127" s="780">
        <v>-83.430548000000002</v>
      </c>
      <c r="L127" s="781">
        <v>136</v>
      </c>
      <c r="M127" s="790" t="s">
        <v>5</v>
      </c>
      <c r="N127" s="783" t="s">
        <v>5</v>
      </c>
      <c r="O127" s="783" t="s">
        <v>3992</v>
      </c>
      <c r="P127" s="784" t="s">
        <v>3993</v>
      </c>
      <c r="Q127" s="791" t="s">
        <v>3204</v>
      </c>
      <c r="R127" s="783" t="s">
        <v>35</v>
      </c>
      <c r="S127" s="785">
        <v>2018</v>
      </c>
      <c r="T127" s="793"/>
      <c r="U127" s="793"/>
      <c r="V127" s="786">
        <v>14000</v>
      </c>
      <c r="W127" s="793"/>
      <c r="X127" s="787">
        <f t="shared" si="3"/>
        <v>14000</v>
      </c>
      <c r="Y127" s="783" t="s">
        <v>3994</v>
      </c>
      <c r="Z127" s="783" t="s">
        <v>49</v>
      </c>
      <c r="AA127" s="783">
        <v>2016</v>
      </c>
      <c r="AB127" s="792" t="s">
        <v>3995</v>
      </c>
      <c r="AC127" s="784" t="s">
        <v>3204</v>
      </c>
      <c r="AD127" s="783" t="s">
        <v>11242</v>
      </c>
      <c r="AE127" s="792" t="s">
        <v>11242</v>
      </c>
      <c r="AF127" s="792" t="s">
        <v>3996</v>
      </c>
      <c r="AG127" s="784" t="s">
        <v>3166</v>
      </c>
      <c r="AH127" s="788" t="s">
        <v>4006</v>
      </c>
      <c r="AI127" s="789" t="s">
        <v>3168</v>
      </c>
    </row>
    <row r="128" spans="1:35" ht="17.25" customHeight="1">
      <c r="A128" s="106"/>
      <c r="B128" s="106"/>
      <c r="C128" s="106"/>
      <c r="D128" s="106" t="str">
        <f t="shared" si="0"/>
        <v xml:space="preserve"> </v>
      </c>
      <c r="E128" s="304" t="s">
        <v>3740</v>
      </c>
      <c r="F128" s="779" t="e">
        <f t="shared" ca="1" si="1"/>
        <v>#NAME?</v>
      </c>
      <c r="G128" s="779" t="s">
        <v>16120</v>
      </c>
      <c r="H128" s="779"/>
      <c r="I128" s="779" t="str">
        <f t="shared" si="4"/>
        <v>42.9345062, -85.19602909999999</v>
      </c>
      <c r="J128" s="780">
        <v>42.934506200000001</v>
      </c>
      <c r="K128" s="780">
        <v>-85.196029099999905</v>
      </c>
      <c r="L128" s="781">
        <v>137</v>
      </c>
      <c r="M128" s="782" t="s">
        <v>5</v>
      </c>
      <c r="N128" s="783" t="s">
        <v>5</v>
      </c>
      <c r="O128" s="783" t="s">
        <v>3741</v>
      </c>
      <c r="P128" s="784" t="s">
        <v>3742</v>
      </c>
      <c r="Q128" s="791" t="s">
        <v>3743</v>
      </c>
      <c r="R128" s="783" t="s">
        <v>2471</v>
      </c>
      <c r="S128" s="785">
        <v>2017</v>
      </c>
      <c r="T128" s="793"/>
      <c r="U128" s="786">
        <v>19000</v>
      </c>
      <c r="V128" s="793"/>
      <c r="W128" s="793"/>
      <c r="X128" s="787">
        <f t="shared" si="3"/>
        <v>19000</v>
      </c>
      <c r="Y128" s="783" t="s">
        <v>3744</v>
      </c>
      <c r="Z128" s="783" t="s">
        <v>49</v>
      </c>
      <c r="AA128" s="783">
        <v>2017</v>
      </c>
      <c r="AB128" s="783" t="s">
        <v>3745</v>
      </c>
      <c r="AC128" s="784" t="s">
        <v>3743</v>
      </c>
      <c r="AD128" s="783" t="s">
        <v>11242</v>
      </c>
      <c r="AE128" s="783" t="s">
        <v>16121</v>
      </c>
      <c r="AF128" s="783" t="s">
        <v>16122</v>
      </c>
      <c r="AG128" s="784" t="s">
        <v>3166</v>
      </c>
      <c r="AH128" s="791"/>
      <c r="AI128" s="789" t="s">
        <v>3168</v>
      </c>
    </row>
    <row r="129" spans="1:35" ht="17.25" customHeight="1">
      <c r="A129" s="106"/>
      <c r="B129" s="106"/>
      <c r="C129" s="106"/>
      <c r="D129" s="106" t="str">
        <f t="shared" si="0"/>
        <v xml:space="preserve"> </v>
      </c>
      <c r="E129" s="304"/>
      <c r="F129" s="779" t="e">
        <f t="shared" ca="1" si="1"/>
        <v>#NAME?</v>
      </c>
      <c r="G129" s="779" t="s">
        <v>16123</v>
      </c>
      <c r="H129" s="779"/>
      <c r="I129" s="779" t="str">
        <f t="shared" si="4"/>
        <v>42.6213364, -82.8454837</v>
      </c>
      <c r="J129" s="780">
        <v>42.621336399999997</v>
      </c>
      <c r="K129" s="780">
        <v>-82.845483700000003</v>
      </c>
      <c r="L129" s="781">
        <v>138</v>
      </c>
      <c r="M129" s="790" t="s">
        <v>44</v>
      </c>
      <c r="N129" s="783" t="s">
        <v>44</v>
      </c>
      <c r="O129" s="783" t="s">
        <v>4062</v>
      </c>
      <c r="P129" s="784" t="s">
        <v>4063</v>
      </c>
      <c r="Q129" s="791" t="s">
        <v>16124</v>
      </c>
      <c r="R129" s="783" t="s">
        <v>122</v>
      </c>
      <c r="S129" s="785">
        <v>2017</v>
      </c>
      <c r="T129" s="786">
        <v>8.4</v>
      </c>
      <c r="U129" s="786">
        <v>610</v>
      </c>
      <c r="V129" s="793"/>
      <c r="W129" s="793"/>
      <c r="X129" s="787">
        <f t="shared" si="3"/>
        <v>610</v>
      </c>
      <c r="Y129" s="792" t="s">
        <v>4065</v>
      </c>
      <c r="Z129" s="783" t="s">
        <v>4066</v>
      </c>
      <c r="AA129" s="783">
        <v>2015</v>
      </c>
      <c r="AB129" s="792" t="s">
        <v>4067</v>
      </c>
      <c r="AC129" s="784" t="s">
        <v>4068</v>
      </c>
      <c r="AD129" s="783" t="s">
        <v>11242</v>
      </c>
      <c r="AE129" s="792" t="s">
        <v>16125</v>
      </c>
      <c r="AF129" s="792" t="s">
        <v>16126</v>
      </c>
      <c r="AG129" s="803" t="s">
        <v>3166</v>
      </c>
      <c r="AH129" s="791"/>
      <c r="AI129" s="789" t="s">
        <v>3168</v>
      </c>
    </row>
    <row r="130" spans="1:35" ht="17.25" customHeight="1">
      <c r="A130" s="106"/>
      <c r="B130" s="106"/>
      <c r="C130" s="106"/>
      <c r="D130" s="106" t="str">
        <f t="shared" si="0"/>
        <v xml:space="preserve"> </v>
      </c>
      <c r="E130" s="779" t="s">
        <v>16127</v>
      </c>
      <c r="F130" s="779" t="e">
        <f t="shared" ca="1" si="1"/>
        <v>#NAME?</v>
      </c>
      <c r="G130" s="779" t="s">
        <v>16127</v>
      </c>
      <c r="H130" s="779"/>
      <c r="I130" s="779" t="str">
        <f t="shared" si="4"/>
        <v>43.6119482, -84.78335829999999</v>
      </c>
      <c r="J130" s="780">
        <v>43.6119482</v>
      </c>
      <c r="K130" s="780">
        <v>-84.783358299999904</v>
      </c>
      <c r="L130" s="781">
        <v>139</v>
      </c>
      <c r="M130" s="782" t="s">
        <v>5</v>
      </c>
      <c r="N130" s="783" t="s">
        <v>5</v>
      </c>
      <c r="O130" s="783" t="s">
        <v>4045</v>
      </c>
      <c r="P130" s="784" t="s">
        <v>4046</v>
      </c>
      <c r="Q130" s="791" t="s">
        <v>4047</v>
      </c>
      <c r="R130" s="783" t="s">
        <v>35</v>
      </c>
      <c r="S130" s="785">
        <v>2017</v>
      </c>
      <c r="T130" s="793"/>
      <c r="U130" s="793"/>
      <c r="V130" s="786">
        <v>1370</v>
      </c>
      <c r="W130" s="793"/>
      <c r="X130" s="787">
        <f t="shared" si="3"/>
        <v>1370</v>
      </c>
      <c r="Y130" s="783" t="s">
        <v>4048</v>
      </c>
      <c r="Z130" s="783" t="s">
        <v>49</v>
      </c>
      <c r="AA130" s="783">
        <v>2017</v>
      </c>
      <c r="AB130" s="783" t="s">
        <v>4049</v>
      </c>
      <c r="AC130" s="784" t="s">
        <v>4047</v>
      </c>
      <c r="AD130" s="783" t="s">
        <v>4050</v>
      </c>
      <c r="AE130" s="783" t="s">
        <v>11242</v>
      </c>
      <c r="AF130" s="783" t="s">
        <v>11242</v>
      </c>
      <c r="AG130" s="803" t="s">
        <v>3166</v>
      </c>
      <c r="AH130" s="791"/>
      <c r="AI130" s="789" t="s">
        <v>3168</v>
      </c>
    </row>
    <row r="131" spans="1:35" ht="17.25" customHeight="1">
      <c r="A131" s="106"/>
      <c r="B131" s="106"/>
      <c r="C131" s="106"/>
      <c r="D131" s="106" t="str">
        <f t="shared" si="0"/>
        <v xml:space="preserve"> </v>
      </c>
      <c r="E131" s="304" t="s">
        <v>16128</v>
      </c>
      <c r="F131" s="779" t="e">
        <f t="shared" ca="1" si="1"/>
        <v>#NAME?</v>
      </c>
      <c r="G131" s="779" t="s">
        <v>16129</v>
      </c>
      <c r="H131" s="779"/>
      <c r="I131" s="779" t="str">
        <f t="shared" si="4"/>
        <v>42.3759701, -83.3032704</v>
      </c>
      <c r="J131" s="780">
        <v>42.375970100000004</v>
      </c>
      <c r="K131" s="780">
        <v>-83.303270400000002</v>
      </c>
      <c r="L131" s="781">
        <v>140</v>
      </c>
      <c r="M131" s="790" t="s">
        <v>44</v>
      </c>
      <c r="N131" s="783" t="s">
        <v>44</v>
      </c>
      <c r="O131" s="783"/>
      <c r="P131" s="784" t="s">
        <v>14530</v>
      </c>
      <c r="Q131" s="791" t="s">
        <v>3585</v>
      </c>
      <c r="R131" s="783" t="s">
        <v>35</v>
      </c>
      <c r="S131" s="785">
        <v>2018</v>
      </c>
      <c r="T131" s="786">
        <v>3740</v>
      </c>
      <c r="U131" s="786">
        <v>79100</v>
      </c>
      <c r="V131" s="786">
        <v>82840</v>
      </c>
      <c r="W131" s="793"/>
      <c r="X131" s="787">
        <f t="shared" si="3"/>
        <v>82840</v>
      </c>
      <c r="Y131" s="783" t="s">
        <v>16130</v>
      </c>
      <c r="Z131" s="783" t="s">
        <v>16131</v>
      </c>
      <c r="AA131" s="783"/>
      <c r="AB131" s="783"/>
      <c r="AC131" s="784" t="s">
        <v>3585</v>
      </c>
      <c r="AD131" s="783"/>
      <c r="AE131" s="792"/>
      <c r="AF131" s="783"/>
      <c r="AG131" s="797"/>
      <c r="AH131" s="792"/>
      <c r="AI131" s="789" t="s">
        <v>3168</v>
      </c>
    </row>
    <row r="132" spans="1:35" ht="17.25" customHeight="1">
      <c r="A132" s="106"/>
      <c r="B132" s="106"/>
      <c r="C132" s="106"/>
      <c r="D132" s="106" t="str">
        <f t="shared" si="0"/>
        <v xml:space="preserve"> </v>
      </c>
      <c r="E132" s="304"/>
      <c r="F132" s="779" t="e">
        <f t="shared" ca="1" si="1"/>
        <v>#NAME?</v>
      </c>
      <c r="G132" s="779" t="s">
        <v>16085</v>
      </c>
      <c r="H132" s="779"/>
      <c r="I132" s="779" t="str">
        <f t="shared" si="4"/>
        <v>44.6320117, -84.7758092</v>
      </c>
      <c r="J132" s="780">
        <v>44.6320117</v>
      </c>
      <c r="K132" s="780">
        <v>-84.775809199999998</v>
      </c>
      <c r="L132" s="781">
        <v>141</v>
      </c>
      <c r="M132" s="782" t="s">
        <v>44</v>
      </c>
      <c r="N132" s="783" t="s">
        <v>2149</v>
      </c>
      <c r="O132" s="792" t="s">
        <v>16132</v>
      </c>
      <c r="P132" s="784" t="s">
        <v>16133</v>
      </c>
      <c r="Q132" s="791" t="s">
        <v>16134</v>
      </c>
      <c r="R132" s="783" t="s">
        <v>35</v>
      </c>
      <c r="S132" s="785">
        <v>2016</v>
      </c>
      <c r="T132" s="793"/>
      <c r="U132" s="793"/>
      <c r="V132" s="786">
        <v>2650</v>
      </c>
      <c r="W132" s="793"/>
      <c r="X132" s="787">
        <f t="shared" si="3"/>
        <v>2650</v>
      </c>
      <c r="Y132" s="783" t="s">
        <v>16135</v>
      </c>
      <c r="Z132" s="792"/>
      <c r="AA132" s="783"/>
      <c r="AB132" s="783"/>
      <c r="AC132" s="784" t="s">
        <v>16134</v>
      </c>
      <c r="AD132" s="783"/>
      <c r="AE132" s="792"/>
      <c r="AF132" s="783"/>
      <c r="AG132" s="797"/>
      <c r="AH132" s="788" t="s">
        <v>16136</v>
      </c>
      <c r="AI132" s="789" t="s">
        <v>3168</v>
      </c>
    </row>
    <row r="133" spans="1:35" ht="17.25" customHeight="1">
      <c r="A133" s="106"/>
      <c r="B133" s="106"/>
      <c r="C133" s="106"/>
      <c r="D133" s="106" t="str">
        <f t="shared" si="0"/>
        <v xml:space="preserve"> </v>
      </c>
      <c r="E133" s="304" t="s">
        <v>3617</v>
      </c>
      <c r="F133" s="779" t="e">
        <f t="shared" ca="1" si="1"/>
        <v>#NAME?</v>
      </c>
      <c r="G133" s="779" t="s">
        <v>16137</v>
      </c>
      <c r="H133" s="779"/>
      <c r="I133" s="779" t="str">
        <f t="shared" si="4"/>
        <v>42.7174121, -83.2620397</v>
      </c>
      <c r="J133" s="780">
        <v>42.717412099999997</v>
      </c>
      <c r="K133" s="780">
        <v>-83.262039700000003</v>
      </c>
      <c r="L133" s="781">
        <v>142</v>
      </c>
      <c r="M133" s="790" t="s">
        <v>113</v>
      </c>
      <c r="N133" s="783" t="s">
        <v>12588</v>
      </c>
      <c r="O133" s="792" t="s">
        <v>3618</v>
      </c>
      <c r="P133" s="784" t="s">
        <v>3619</v>
      </c>
      <c r="Q133" s="791" t="s">
        <v>3620</v>
      </c>
      <c r="R133" s="783" t="s">
        <v>35</v>
      </c>
      <c r="S133" s="785">
        <v>2018</v>
      </c>
      <c r="T133" s="793"/>
      <c r="U133" s="793"/>
      <c r="V133" s="786">
        <v>973</v>
      </c>
      <c r="W133" s="786">
        <v>3364</v>
      </c>
      <c r="X133" s="787">
        <f t="shared" si="3"/>
        <v>3364</v>
      </c>
      <c r="Y133" s="783" t="s">
        <v>3621</v>
      </c>
      <c r="Z133" s="783" t="s">
        <v>3622</v>
      </c>
      <c r="AA133" s="783">
        <v>2018</v>
      </c>
      <c r="AB133" s="792" t="s">
        <v>3623</v>
      </c>
      <c r="AC133" s="784" t="s">
        <v>3620</v>
      </c>
      <c r="AD133" s="783" t="s">
        <v>11242</v>
      </c>
      <c r="AE133" s="792" t="s">
        <v>3624</v>
      </c>
      <c r="AF133" s="792" t="s">
        <v>16138</v>
      </c>
      <c r="AG133" s="784" t="s">
        <v>3166</v>
      </c>
      <c r="AH133" s="788" t="s">
        <v>3636</v>
      </c>
      <c r="AI133" s="789" t="s">
        <v>3168</v>
      </c>
    </row>
    <row r="134" spans="1:35" ht="17.25" customHeight="1">
      <c r="A134" s="106"/>
      <c r="B134" s="106"/>
      <c r="C134" s="106"/>
      <c r="D134" s="106" t="str">
        <f t="shared" si="0"/>
        <v xml:space="preserve"> </v>
      </c>
      <c r="E134" s="304" t="s">
        <v>3952</v>
      </c>
      <c r="F134" s="779" t="e">
        <f t="shared" ca="1" si="1"/>
        <v>#NAME?</v>
      </c>
      <c r="G134" s="779" t="s">
        <v>16139</v>
      </c>
      <c r="H134" s="779"/>
      <c r="I134" s="779" t="str">
        <f t="shared" si="4"/>
        <v>42.4766468, -83.08776519999999</v>
      </c>
      <c r="J134" s="780">
        <v>42.476646799999997</v>
      </c>
      <c r="K134" s="780">
        <v>-83.087765199999893</v>
      </c>
      <c r="L134" s="781">
        <v>144</v>
      </c>
      <c r="M134" s="782" t="s">
        <v>5</v>
      </c>
      <c r="N134" s="783" t="s">
        <v>13534</v>
      </c>
      <c r="O134" s="783" t="s">
        <v>3959</v>
      </c>
      <c r="P134" s="784" t="s">
        <v>3960</v>
      </c>
      <c r="Q134" s="783" t="s">
        <v>49</v>
      </c>
      <c r="R134" s="783" t="s">
        <v>2471</v>
      </c>
      <c r="S134" s="785">
        <v>2018</v>
      </c>
      <c r="T134" s="793"/>
      <c r="U134" s="786">
        <v>8000</v>
      </c>
      <c r="V134" s="793"/>
      <c r="W134" s="793"/>
      <c r="X134" s="787">
        <f t="shared" si="3"/>
        <v>8000</v>
      </c>
      <c r="Y134" s="783" t="s">
        <v>3962</v>
      </c>
      <c r="Z134" s="792" t="s">
        <v>49</v>
      </c>
      <c r="AA134" s="783">
        <v>2018</v>
      </c>
      <c r="AB134" s="792" t="s">
        <v>3963</v>
      </c>
      <c r="AC134" s="784" t="s">
        <v>3960</v>
      </c>
      <c r="AD134" s="783" t="s">
        <v>3965</v>
      </c>
      <c r="AE134" s="783" t="s">
        <v>16140</v>
      </c>
      <c r="AF134" s="792" t="s">
        <v>16141</v>
      </c>
      <c r="AG134" s="803" t="s">
        <v>3166</v>
      </c>
      <c r="AH134" s="791"/>
      <c r="AI134" s="789" t="s">
        <v>3168</v>
      </c>
    </row>
    <row r="135" spans="1:35" ht="17.25" customHeight="1">
      <c r="A135" s="106"/>
      <c r="B135" s="106"/>
      <c r="C135" s="106"/>
      <c r="D135" s="106" t="str">
        <f t="shared" si="0"/>
        <v xml:space="preserve"> </v>
      </c>
      <c r="E135" s="304" t="s">
        <v>3575</v>
      </c>
      <c r="F135" s="779" t="e">
        <f t="shared" ca="1" si="1"/>
        <v>#NAME?</v>
      </c>
      <c r="G135" s="779" t="s">
        <v>16142</v>
      </c>
      <c r="H135" s="779"/>
      <c r="I135" s="779" t="str">
        <f t="shared" si="4"/>
        <v>42.332727, -85.575019</v>
      </c>
      <c r="J135" s="780">
        <v>42.332726999999998</v>
      </c>
      <c r="K135" s="780">
        <v>-85.575018999999998</v>
      </c>
      <c r="L135" s="781">
        <v>145</v>
      </c>
      <c r="M135" s="790" t="s">
        <v>33</v>
      </c>
      <c r="N135" s="783" t="s">
        <v>13443</v>
      </c>
      <c r="O135" s="792" t="s">
        <v>3576</v>
      </c>
      <c r="P135" s="784" t="s">
        <v>3577</v>
      </c>
      <c r="Q135" s="791" t="s">
        <v>3577</v>
      </c>
      <c r="R135" s="783" t="s">
        <v>35</v>
      </c>
      <c r="S135" s="785">
        <v>2019</v>
      </c>
      <c r="T135" s="793"/>
      <c r="U135" s="793"/>
      <c r="V135" s="786">
        <v>7190</v>
      </c>
      <c r="W135" s="793"/>
      <c r="X135" s="787">
        <f t="shared" si="3"/>
        <v>7190</v>
      </c>
      <c r="Y135" s="783" t="s">
        <v>3578</v>
      </c>
      <c r="Z135" s="783" t="s">
        <v>49</v>
      </c>
      <c r="AA135" s="783"/>
      <c r="AB135" s="783"/>
      <c r="AC135" s="784" t="s">
        <v>3577</v>
      </c>
      <c r="AD135" s="783"/>
      <c r="AE135" s="783"/>
      <c r="AF135" s="783"/>
      <c r="AG135" s="797"/>
      <c r="AH135" s="788" t="s">
        <v>3591</v>
      </c>
      <c r="AI135" s="789" t="s">
        <v>3168</v>
      </c>
    </row>
    <row r="136" spans="1:35" ht="17.25" customHeight="1">
      <c r="A136" s="106"/>
      <c r="B136" s="106"/>
      <c r="C136" s="106"/>
      <c r="D136" s="106" t="str">
        <f t="shared" si="0"/>
        <v xml:space="preserve"> </v>
      </c>
      <c r="E136" s="304" t="s">
        <v>3565</v>
      </c>
      <c r="F136" s="779" t="e">
        <f t="shared" ca="1" si="1"/>
        <v>#NAME?</v>
      </c>
      <c r="G136" s="779" t="s">
        <v>16143</v>
      </c>
      <c r="H136" s="779"/>
      <c r="I136" s="779" t="str">
        <f t="shared" si="4"/>
        <v>44.6625951, -85.6798249</v>
      </c>
      <c r="J136" s="780">
        <v>44.662595099999997</v>
      </c>
      <c r="K136" s="780">
        <v>-85.6798249</v>
      </c>
      <c r="L136" s="781">
        <v>146</v>
      </c>
      <c r="M136" s="782" t="s">
        <v>5</v>
      </c>
      <c r="N136" s="783" t="s">
        <v>13534</v>
      </c>
      <c r="O136" s="783" t="s">
        <v>3566</v>
      </c>
      <c r="P136" s="784" t="s">
        <v>3567</v>
      </c>
      <c r="Q136" s="791" t="s">
        <v>3568</v>
      </c>
      <c r="R136" s="783" t="s">
        <v>35</v>
      </c>
      <c r="S136" s="792"/>
      <c r="T136" s="793"/>
      <c r="U136" s="793"/>
      <c r="V136" s="786">
        <v>1410</v>
      </c>
      <c r="W136" s="786">
        <v>1828</v>
      </c>
      <c r="X136" s="787">
        <f t="shared" si="3"/>
        <v>1828</v>
      </c>
      <c r="Y136" s="784" t="s">
        <v>16144</v>
      </c>
      <c r="Z136" s="792" t="s">
        <v>49</v>
      </c>
      <c r="AA136" s="783">
        <v>2018</v>
      </c>
      <c r="AB136" s="783" t="s">
        <v>3569</v>
      </c>
      <c r="AC136" s="784" t="s">
        <v>3568</v>
      </c>
      <c r="AD136" s="783" t="s">
        <v>11242</v>
      </c>
      <c r="AE136" s="783" t="s">
        <v>16145</v>
      </c>
      <c r="AF136" s="784" t="str">
        <f>HYPERLINK("https://www.detroitnews.com/story/news/local/michigan/2018/10/01/michigan-fights-contain-pfas-contamination-detroit/1347528002/","""I'll never drink city water again, any city water, any well water,"" said a Cooper Township resident. ""I've lost trust in the water system across the country.”")</f>
        <v>"I'll never drink city water again, any city water, any well water," said a Cooper Township resident. "I've lost trust in the water system across the country.”</v>
      </c>
      <c r="AG136" s="803" t="s">
        <v>3166</v>
      </c>
      <c r="AH136" s="804" t="s">
        <v>3579</v>
      </c>
      <c r="AI136" s="789" t="s">
        <v>3168</v>
      </c>
    </row>
    <row r="137" spans="1:35" ht="17.25" customHeight="1">
      <c r="A137" s="106"/>
      <c r="B137" s="106"/>
      <c r="C137" s="106"/>
      <c r="D137" s="106" t="str">
        <f t="shared" si="0"/>
        <v xml:space="preserve"> </v>
      </c>
      <c r="E137" s="304"/>
      <c r="F137" s="779" t="e">
        <f t="shared" ca="1" si="1"/>
        <v>#NAME?</v>
      </c>
      <c r="G137" s="779" t="s">
        <v>16146</v>
      </c>
      <c r="H137" s="779"/>
      <c r="I137" s="779" t="str">
        <f t="shared" si="4"/>
        <v>42.3193272, -85.24888380000002</v>
      </c>
      <c r="J137" s="780">
        <v>42.319327199999996</v>
      </c>
      <c r="K137" s="780">
        <v>-85.248883800000002</v>
      </c>
      <c r="L137" s="781">
        <v>147</v>
      </c>
      <c r="M137" s="790" t="s">
        <v>44</v>
      </c>
      <c r="N137" s="783" t="s">
        <v>44</v>
      </c>
      <c r="O137" s="783" t="s">
        <v>3846</v>
      </c>
      <c r="P137" s="784" t="s">
        <v>3847</v>
      </c>
      <c r="Q137" s="791" t="s">
        <v>3847</v>
      </c>
      <c r="R137" s="783" t="s">
        <v>35</v>
      </c>
      <c r="S137" s="785">
        <v>2018</v>
      </c>
      <c r="T137" s="786">
        <v>21000</v>
      </c>
      <c r="U137" s="786">
        <v>55500</v>
      </c>
      <c r="V137" s="786"/>
      <c r="W137" s="786"/>
      <c r="X137" s="787">
        <f t="shared" si="3"/>
        <v>55500</v>
      </c>
      <c r="Y137" s="783" t="s">
        <v>3848</v>
      </c>
      <c r="Z137" s="783" t="s">
        <v>3849</v>
      </c>
      <c r="AA137" s="783">
        <v>2018</v>
      </c>
      <c r="AB137" s="783" t="s">
        <v>3850</v>
      </c>
      <c r="AC137" s="784" t="s">
        <v>3847</v>
      </c>
      <c r="AD137" s="783" t="s">
        <v>11242</v>
      </c>
      <c r="AE137" s="783" t="s">
        <v>16147</v>
      </c>
      <c r="AF137" s="783" t="s">
        <v>16148</v>
      </c>
      <c r="AG137" s="803" t="s">
        <v>3166</v>
      </c>
      <c r="AH137" s="788" t="s">
        <v>3851</v>
      </c>
      <c r="AI137" s="789" t="s">
        <v>3168</v>
      </c>
    </row>
    <row r="138" spans="1:35" ht="17.25" customHeight="1">
      <c r="A138" s="106"/>
      <c r="B138" s="106"/>
      <c r="C138" s="106"/>
      <c r="D138" s="106" t="str">
        <f t="shared" si="0"/>
        <v xml:space="preserve"> </v>
      </c>
      <c r="E138" s="304" t="s">
        <v>3556</v>
      </c>
      <c r="F138" s="779" t="e">
        <f t="shared" ca="1" si="1"/>
        <v>#NAME?</v>
      </c>
      <c r="G138" s="779" t="s">
        <v>16143</v>
      </c>
      <c r="H138" s="779"/>
      <c r="I138" s="779" t="str">
        <f t="shared" si="4"/>
        <v>44.6625951, -85.6798249</v>
      </c>
      <c r="J138" s="780">
        <v>44.662595099999997</v>
      </c>
      <c r="K138" s="780">
        <v>-85.6798249</v>
      </c>
      <c r="L138" s="781">
        <v>148</v>
      </c>
      <c r="M138" s="782" t="s">
        <v>5</v>
      </c>
      <c r="N138" s="783" t="s">
        <v>15896</v>
      </c>
      <c r="O138" s="783" t="s">
        <v>3557</v>
      </c>
      <c r="P138" s="784" t="s">
        <v>3558</v>
      </c>
      <c r="Q138" s="791" t="s">
        <v>3558</v>
      </c>
      <c r="R138" s="783" t="s">
        <v>35</v>
      </c>
      <c r="S138" s="785">
        <v>2018</v>
      </c>
      <c r="T138" s="786">
        <v>60</v>
      </c>
      <c r="U138" s="786">
        <v>260</v>
      </c>
      <c r="V138" s="793"/>
      <c r="W138" s="793"/>
      <c r="X138" s="787">
        <f t="shared" si="3"/>
        <v>260</v>
      </c>
      <c r="Y138" s="783" t="s">
        <v>3559</v>
      </c>
      <c r="Z138" s="792" t="s">
        <v>49</v>
      </c>
      <c r="AA138" s="783">
        <v>2018</v>
      </c>
      <c r="AB138" s="792" t="s">
        <v>3560</v>
      </c>
      <c r="AC138" s="784" t="s">
        <v>3558</v>
      </c>
      <c r="AD138" s="783" t="s">
        <v>11242</v>
      </c>
      <c r="AE138" s="783" t="s">
        <v>16149</v>
      </c>
      <c r="AF138" s="792" t="s">
        <v>16150</v>
      </c>
      <c r="AG138" s="803" t="s">
        <v>3166</v>
      </c>
      <c r="AH138" s="791"/>
      <c r="AI138" s="789" t="s">
        <v>3168</v>
      </c>
    </row>
    <row r="139" spans="1:35" ht="17.25" customHeight="1">
      <c r="A139" s="106"/>
      <c r="B139" s="106"/>
      <c r="C139" s="106"/>
      <c r="D139" s="106" t="str">
        <f t="shared" si="0"/>
        <v xml:space="preserve"> </v>
      </c>
      <c r="E139" s="304" t="s">
        <v>3671</v>
      </c>
      <c r="F139" s="779" t="e">
        <f t="shared" ca="1" si="1"/>
        <v>#NAME?</v>
      </c>
      <c r="G139" s="779" t="s">
        <v>16151</v>
      </c>
      <c r="H139" s="779"/>
      <c r="I139" s="779" t="str">
        <f t="shared" si="4"/>
        <v>42.3786752, -83.2450805</v>
      </c>
      <c r="J139" s="780">
        <v>42.378675200000004</v>
      </c>
      <c r="K139" s="780">
        <v>-83.2450805</v>
      </c>
      <c r="L139" s="781">
        <v>150</v>
      </c>
      <c r="M139" s="790" t="s">
        <v>33</v>
      </c>
      <c r="N139" s="783" t="s">
        <v>33</v>
      </c>
      <c r="O139" s="783" t="s">
        <v>3672</v>
      </c>
      <c r="P139" s="784" t="s">
        <v>3673</v>
      </c>
      <c r="Q139" s="791" t="s">
        <v>3674</v>
      </c>
      <c r="R139" s="783" t="s">
        <v>35</v>
      </c>
      <c r="S139" s="785">
        <v>2018</v>
      </c>
      <c r="T139" s="793"/>
      <c r="U139" s="793"/>
      <c r="V139" s="786">
        <v>7300</v>
      </c>
      <c r="W139" s="793"/>
      <c r="X139" s="787">
        <f t="shared" si="3"/>
        <v>7300</v>
      </c>
      <c r="Y139" s="783" t="s">
        <v>3675</v>
      </c>
      <c r="Z139" s="792" t="s">
        <v>49</v>
      </c>
      <c r="AA139" s="783">
        <v>2018</v>
      </c>
      <c r="AB139" s="783" t="s">
        <v>3676</v>
      </c>
      <c r="AC139" s="784" t="s">
        <v>3674</v>
      </c>
      <c r="AD139" s="796" t="s">
        <v>11242</v>
      </c>
      <c r="AE139" s="783" t="s">
        <v>3677</v>
      </c>
      <c r="AF139" s="783" t="s">
        <v>11242</v>
      </c>
      <c r="AG139" s="803" t="s">
        <v>3166</v>
      </c>
      <c r="AH139" s="788" t="s">
        <v>3702</v>
      </c>
      <c r="AI139" s="789" t="s">
        <v>3168</v>
      </c>
    </row>
    <row r="140" spans="1:35" ht="17.25" customHeight="1">
      <c r="A140" s="106"/>
      <c r="B140" s="106"/>
      <c r="C140" s="106"/>
      <c r="D140" s="106" t="str">
        <f t="shared" si="0"/>
        <v xml:space="preserve"> </v>
      </c>
      <c r="E140" s="304" t="s">
        <v>4077</v>
      </c>
      <c r="F140" s="779" t="e">
        <f t="shared" ca="1" si="1"/>
        <v>#NAME?</v>
      </c>
      <c r="G140" s="779" t="s">
        <v>16152</v>
      </c>
      <c r="H140" s="779"/>
      <c r="I140" s="779" t="str">
        <f t="shared" si="4"/>
        <v>42.6037025, -82.8523864</v>
      </c>
      <c r="J140" s="780">
        <v>42.603702499999997</v>
      </c>
      <c r="K140" s="780">
        <v>-82.8523864</v>
      </c>
      <c r="L140" s="781">
        <v>151</v>
      </c>
      <c r="M140" s="782" t="s">
        <v>5</v>
      </c>
      <c r="N140" s="783" t="s">
        <v>5</v>
      </c>
      <c r="O140" s="783" t="s">
        <v>4078</v>
      </c>
      <c r="P140" s="784" t="s">
        <v>3177</v>
      </c>
      <c r="Q140" s="783" t="s">
        <v>49</v>
      </c>
      <c r="R140" s="783" t="s">
        <v>35</v>
      </c>
      <c r="S140" s="785">
        <v>2018</v>
      </c>
      <c r="T140" s="793"/>
      <c r="U140" s="793"/>
      <c r="V140" s="786">
        <v>33437</v>
      </c>
      <c r="W140" s="793"/>
      <c r="X140" s="787">
        <f t="shared" si="3"/>
        <v>33437</v>
      </c>
      <c r="Y140" s="783" t="s">
        <v>4079</v>
      </c>
      <c r="Z140" s="783" t="s">
        <v>4080</v>
      </c>
      <c r="AA140" s="783">
        <v>2018</v>
      </c>
      <c r="AB140" s="792" t="s">
        <v>4081</v>
      </c>
      <c r="AC140" s="796" t="s">
        <v>49</v>
      </c>
      <c r="AD140" s="796" t="s">
        <v>11242</v>
      </c>
      <c r="AE140" s="783" t="s">
        <v>16153</v>
      </c>
      <c r="AF140" s="792" t="s">
        <v>16154</v>
      </c>
      <c r="AG140" s="803" t="s">
        <v>3166</v>
      </c>
      <c r="AH140" s="791"/>
      <c r="AI140" s="789" t="s">
        <v>3168</v>
      </c>
    </row>
    <row r="141" spans="1:35" ht="17.25" customHeight="1">
      <c r="A141" s="106"/>
      <c r="B141" s="106"/>
      <c r="C141" s="106"/>
      <c r="D141" s="106" t="str">
        <f t="shared" si="0"/>
        <v xml:space="preserve"> </v>
      </c>
      <c r="E141" s="304"/>
      <c r="F141" s="779" t="e">
        <f t="shared" ca="1" si="1"/>
        <v>#NAME?</v>
      </c>
      <c r="G141" s="779" t="s">
        <v>16155</v>
      </c>
      <c r="H141" s="779"/>
      <c r="I141" s="779" t="str">
        <f t="shared" si="4"/>
        <v>42.3209212, -83.08033929999999</v>
      </c>
      <c r="J141" s="780">
        <v>42.320921200000001</v>
      </c>
      <c r="K141" s="780">
        <v>-83.080339299999906</v>
      </c>
      <c r="L141" s="781">
        <v>152</v>
      </c>
      <c r="M141" s="790" t="s">
        <v>5</v>
      </c>
      <c r="N141" s="783" t="s">
        <v>5</v>
      </c>
      <c r="O141" s="783" t="s">
        <v>3629</v>
      </c>
      <c r="P141" s="784" t="s">
        <v>3630</v>
      </c>
      <c r="Q141" s="791" t="s">
        <v>3631</v>
      </c>
      <c r="R141" s="783" t="s">
        <v>35</v>
      </c>
      <c r="S141" s="785">
        <v>2018</v>
      </c>
      <c r="T141" s="793"/>
      <c r="U141" s="793"/>
      <c r="V141" s="786">
        <v>710</v>
      </c>
      <c r="W141" s="793"/>
      <c r="X141" s="787">
        <f t="shared" si="3"/>
        <v>710</v>
      </c>
      <c r="Y141" s="783" t="s">
        <v>3632</v>
      </c>
      <c r="Z141" s="783" t="s">
        <v>3633</v>
      </c>
      <c r="AA141" s="783">
        <v>2018</v>
      </c>
      <c r="AB141" s="783" t="s">
        <v>3634</v>
      </c>
      <c r="AC141" s="803" t="s">
        <v>3631</v>
      </c>
      <c r="AD141" s="796" t="s">
        <v>11242</v>
      </c>
      <c r="AE141" s="783" t="s">
        <v>3635</v>
      </c>
      <c r="AF141" s="783" t="s">
        <v>11242</v>
      </c>
      <c r="AG141" s="803" t="s">
        <v>3166</v>
      </c>
      <c r="AH141" s="791"/>
      <c r="AI141" s="789" t="s">
        <v>3168</v>
      </c>
    </row>
    <row r="142" spans="1:35" ht="17.25" customHeight="1">
      <c r="A142" s="106"/>
      <c r="B142" s="106"/>
      <c r="C142" s="106"/>
      <c r="D142" s="106" t="str">
        <f t="shared" si="0"/>
        <v xml:space="preserve"> </v>
      </c>
      <c r="E142" s="304" t="s">
        <v>4131</v>
      </c>
      <c r="F142" s="779" t="e">
        <f t="shared" ca="1" si="1"/>
        <v>#NAME?</v>
      </c>
      <c r="G142" s="779" t="s">
        <v>16156</v>
      </c>
      <c r="H142" s="779"/>
      <c r="I142" s="779" t="str">
        <f t="shared" si="4"/>
        <v>42.3611513, -83.1494259</v>
      </c>
      <c r="J142" s="780">
        <v>42.361151300000003</v>
      </c>
      <c r="K142" s="780">
        <v>-83.149425899999997</v>
      </c>
      <c r="L142" s="781">
        <v>153</v>
      </c>
      <c r="M142" s="782" t="s">
        <v>44</v>
      </c>
      <c r="N142" s="783" t="s">
        <v>16157</v>
      </c>
      <c r="O142" s="783" t="s">
        <v>3763</v>
      </c>
      <c r="P142" s="794" t="s">
        <v>3921</v>
      </c>
      <c r="Q142" s="791" t="s">
        <v>3383</v>
      </c>
      <c r="R142" s="783" t="s">
        <v>35</v>
      </c>
      <c r="S142" s="785">
        <v>2018</v>
      </c>
      <c r="T142" s="786">
        <v>108</v>
      </c>
      <c r="U142" s="786">
        <v>556</v>
      </c>
      <c r="V142" s="793"/>
      <c r="W142" s="793"/>
      <c r="X142" s="787">
        <f t="shared" si="3"/>
        <v>556</v>
      </c>
      <c r="Y142" s="792" t="s">
        <v>4132</v>
      </c>
      <c r="Z142" s="783" t="s">
        <v>4133</v>
      </c>
      <c r="AA142" s="792">
        <v>2017</v>
      </c>
      <c r="AB142" s="792" t="s">
        <v>16158</v>
      </c>
      <c r="AC142" s="796" t="s">
        <v>49</v>
      </c>
      <c r="AD142" s="792"/>
      <c r="AE142" s="792" t="s">
        <v>4135</v>
      </c>
      <c r="AF142" s="792" t="s">
        <v>11242</v>
      </c>
      <c r="AG142" s="796" t="s">
        <v>3166</v>
      </c>
      <c r="AH142" s="788" t="s">
        <v>4147</v>
      </c>
      <c r="AI142" s="789" t="s">
        <v>3168</v>
      </c>
    </row>
    <row r="143" spans="1:35" ht="17.25" customHeight="1">
      <c r="A143" s="106"/>
      <c r="B143" s="106"/>
      <c r="C143" s="106"/>
      <c r="D143" s="106" t="str">
        <f t="shared" si="0"/>
        <v xml:space="preserve"> </v>
      </c>
      <c r="E143" s="304" t="s">
        <v>3762</v>
      </c>
      <c r="F143" s="779" t="e">
        <f t="shared" ca="1" si="1"/>
        <v>#NAME?</v>
      </c>
      <c r="G143" s="779" t="s">
        <v>16159</v>
      </c>
      <c r="H143" s="779"/>
      <c r="I143" s="779" t="str">
        <f t="shared" si="4"/>
        <v>42.0135091, -85.4522238</v>
      </c>
      <c r="J143" s="780">
        <v>42.0135091</v>
      </c>
      <c r="K143" s="780">
        <v>-85.452223799999999</v>
      </c>
      <c r="L143" s="781">
        <v>154</v>
      </c>
      <c r="M143" s="805" t="s">
        <v>44</v>
      </c>
      <c r="N143" s="792" t="s">
        <v>16160</v>
      </c>
      <c r="O143" s="783" t="s">
        <v>3763</v>
      </c>
      <c r="P143" s="794" t="s">
        <v>3382</v>
      </c>
      <c r="Q143" s="791" t="s">
        <v>3383</v>
      </c>
      <c r="R143" s="783" t="s">
        <v>35</v>
      </c>
      <c r="S143" s="785">
        <v>2018</v>
      </c>
      <c r="T143" s="793"/>
      <c r="U143" s="793"/>
      <c r="V143" s="786">
        <v>5.23</v>
      </c>
      <c r="W143" s="786">
        <v>98</v>
      </c>
      <c r="X143" s="787">
        <f t="shared" si="3"/>
        <v>98</v>
      </c>
      <c r="Y143" s="792" t="s">
        <v>3764</v>
      </c>
      <c r="Z143" s="783" t="s">
        <v>49</v>
      </c>
      <c r="AA143" s="792">
        <v>2016</v>
      </c>
      <c r="AB143" s="792" t="s">
        <v>3767</v>
      </c>
      <c r="AC143" s="796" t="s">
        <v>49</v>
      </c>
      <c r="AD143" s="792"/>
      <c r="AE143" s="792" t="s">
        <v>3768</v>
      </c>
      <c r="AF143" s="792" t="s">
        <v>11242</v>
      </c>
      <c r="AG143" s="803" t="s">
        <v>3166</v>
      </c>
      <c r="AH143" s="788" t="s">
        <v>3786</v>
      </c>
      <c r="AI143" s="789" t="s">
        <v>3168</v>
      </c>
    </row>
    <row r="144" spans="1:35" ht="17.25" customHeight="1">
      <c r="A144" s="106"/>
      <c r="B144" s="106"/>
      <c r="C144" s="106"/>
      <c r="D144" s="106" t="str">
        <f t="shared" si="0"/>
        <v xml:space="preserve"> </v>
      </c>
      <c r="E144" s="304" t="s">
        <v>3380</v>
      </c>
      <c r="F144" s="779" t="e">
        <f t="shared" ca="1" si="1"/>
        <v>#NAME?</v>
      </c>
      <c r="G144" s="779"/>
      <c r="H144" s="779"/>
      <c r="I144" s="779" t="str">
        <f t="shared" si="4"/>
        <v>44.48307584361613, -83.39098747289464</v>
      </c>
      <c r="J144" s="780">
        <v>44.483075843616099</v>
      </c>
      <c r="K144" s="780">
        <v>-83.390987472894594</v>
      </c>
      <c r="L144" s="781">
        <v>155</v>
      </c>
      <c r="M144" s="806" t="s">
        <v>77</v>
      </c>
      <c r="N144" s="792" t="s">
        <v>16161</v>
      </c>
      <c r="O144" s="792" t="s">
        <v>3381</v>
      </c>
      <c r="P144" s="794" t="s">
        <v>3382</v>
      </c>
      <c r="Q144" s="791" t="s">
        <v>3383</v>
      </c>
      <c r="R144" s="783" t="s">
        <v>35</v>
      </c>
      <c r="S144" s="785">
        <v>2018</v>
      </c>
      <c r="T144" s="793"/>
      <c r="U144" s="793"/>
      <c r="V144" s="786">
        <v>46.86</v>
      </c>
      <c r="W144" s="786">
        <v>46.86</v>
      </c>
      <c r="X144" s="787">
        <f t="shared" si="3"/>
        <v>46.86</v>
      </c>
      <c r="Y144" s="783" t="s">
        <v>3384</v>
      </c>
      <c r="Z144" s="783" t="s">
        <v>49</v>
      </c>
      <c r="AA144" s="792">
        <v>2016</v>
      </c>
      <c r="AB144" s="783" t="s">
        <v>3388</v>
      </c>
      <c r="AC144" s="796" t="s">
        <v>49</v>
      </c>
      <c r="AD144" s="792" t="s">
        <v>13235</v>
      </c>
      <c r="AE144" s="792" t="s">
        <v>3389</v>
      </c>
      <c r="AF144" s="792" t="s">
        <v>11242</v>
      </c>
      <c r="AG144" s="796" t="s">
        <v>3166</v>
      </c>
      <c r="AH144" s="788" t="s">
        <v>3399</v>
      </c>
      <c r="AI144" s="789" t="s">
        <v>3168</v>
      </c>
    </row>
    <row r="145" spans="1:35" ht="17.25" customHeight="1">
      <c r="A145" s="106"/>
      <c r="B145" s="106"/>
      <c r="C145" s="106"/>
      <c r="D145" s="106" t="str">
        <f t="shared" si="0"/>
        <v xml:space="preserve"> </v>
      </c>
      <c r="E145" s="779" t="s">
        <v>16162</v>
      </c>
      <c r="F145" s="779" t="e">
        <f t="shared" ca="1" si="1"/>
        <v>#NAME?</v>
      </c>
      <c r="G145" s="779" t="s">
        <v>16162</v>
      </c>
      <c r="H145" s="779"/>
      <c r="I145" s="779" t="str">
        <f t="shared" si="4"/>
        <v>42.704353, -83.248508</v>
      </c>
      <c r="J145" s="780">
        <v>42.704352999999998</v>
      </c>
      <c r="K145" s="780">
        <v>-83.248508000000001</v>
      </c>
      <c r="L145" s="781">
        <v>156</v>
      </c>
      <c r="M145" s="805" t="s">
        <v>77</v>
      </c>
      <c r="N145" s="792" t="s">
        <v>16163</v>
      </c>
      <c r="O145" s="792" t="s">
        <v>3911</v>
      </c>
      <c r="P145" s="794" t="s">
        <v>3382</v>
      </c>
      <c r="Q145" s="791" t="s">
        <v>3383</v>
      </c>
      <c r="R145" s="783" t="s">
        <v>35</v>
      </c>
      <c r="S145" s="785">
        <v>2018</v>
      </c>
      <c r="T145" s="793"/>
      <c r="U145" s="793"/>
      <c r="V145" s="786">
        <v>99.2</v>
      </c>
      <c r="W145" s="786">
        <v>99.2</v>
      </c>
      <c r="X145" s="787">
        <f t="shared" si="3"/>
        <v>99.2</v>
      </c>
      <c r="Y145" s="783" t="s">
        <v>3912</v>
      </c>
      <c r="Z145" s="792" t="s">
        <v>49</v>
      </c>
      <c r="AA145" s="792">
        <v>2016</v>
      </c>
      <c r="AB145" s="792" t="s">
        <v>3916</v>
      </c>
      <c r="AC145" s="803" t="s">
        <v>3917</v>
      </c>
      <c r="AD145" s="792" t="s">
        <v>11242</v>
      </c>
      <c r="AE145" s="792" t="s">
        <v>11242</v>
      </c>
      <c r="AF145" s="792" t="s">
        <v>11242</v>
      </c>
      <c r="AG145" s="796" t="s">
        <v>3166</v>
      </c>
      <c r="AH145" s="788" t="s">
        <v>3924</v>
      </c>
      <c r="AI145" s="789" t="s">
        <v>3168</v>
      </c>
    </row>
    <row r="146" spans="1:35" ht="17.25" customHeight="1">
      <c r="A146" s="106"/>
      <c r="B146" s="106"/>
      <c r="C146" s="106"/>
      <c r="D146" s="106" t="str">
        <f t="shared" si="0"/>
        <v xml:space="preserve"> </v>
      </c>
      <c r="E146" s="304" t="s">
        <v>3825</v>
      </c>
      <c r="F146" s="779" t="e">
        <f t="shared" ca="1" si="1"/>
        <v>#NAME?</v>
      </c>
      <c r="G146" s="779" t="s">
        <v>16164</v>
      </c>
      <c r="H146" s="779"/>
      <c r="I146" s="779" t="str">
        <f t="shared" si="4"/>
        <v>42.2805269, -83.1510215</v>
      </c>
      <c r="J146" s="780">
        <v>42.280526899999998</v>
      </c>
      <c r="K146" s="780">
        <v>-83.151021499999999</v>
      </c>
      <c r="L146" s="781">
        <v>157</v>
      </c>
      <c r="M146" s="806" t="s">
        <v>77</v>
      </c>
      <c r="N146" s="792" t="s">
        <v>16163</v>
      </c>
      <c r="O146" s="792" t="s">
        <v>3826</v>
      </c>
      <c r="P146" s="794" t="s">
        <v>3827</v>
      </c>
      <c r="Q146" s="792" t="s">
        <v>49</v>
      </c>
      <c r="R146" s="783" t="s">
        <v>122</v>
      </c>
      <c r="S146" s="785">
        <v>2018</v>
      </c>
      <c r="T146" s="793"/>
      <c r="U146" s="793"/>
      <c r="V146" s="786">
        <v>10.1</v>
      </c>
      <c r="W146" s="793"/>
      <c r="X146" s="787">
        <f t="shared" si="3"/>
        <v>10.1</v>
      </c>
      <c r="Y146" s="783" t="s">
        <v>3828</v>
      </c>
      <c r="Z146" s="792" t="s">
        <v>49</v>
      </c>
      <c r="AA146" s="792">
        <v>2018</v>
      </c>
      <c r="AB146" s="792" t="s">
        <v>3830</v>
      </c>
      <c r="AC146" s="797" t="s">
        <v>49</v>
      </c>
      <c r="AD146" s="792" t="s">
        <v>3831</v>
      </c>
      <c r="AE146" s="792" t="s">
        <v>16165</v>
      </c>
      <c r="AF146" s="792" t="s">
        <v>11242</v>
      </c>
      <c r="AG146" s="796" t="s">
        <v>3166</v>
      </c>
      <c r="AH146" s="791"/>
      <c r="AI146" s="789" t="s">
        <v>3168</v>
      </c>
    </row>
    <row r="147" spans="1:35" ht="17.25" customHeight="1">
      <c r="A147" s="106"/>
      <c r="B147" s="106"/>
      <c r="C147" s="106"/>
      <c r="D147" s="106" t="str">
        <f t="shared" si="0"/>
        <v xml:space="preserve"> </v>
      </c>
      <c r="E147" s="304" t="s">
        <v>3999</v>
      </c>
      <c r="F147" s="779" t="e">
        <f t="shared" ca="1" si="1"/>
        <v>#NAME?</v>
      </c>
      <c r="G147" s="779" t="s">
        <v>16166</v>
      </c>
      <c r="H147" s="779"/>
      <c r="I147" s="779" t="str">
        <f t="shared" si="4"/>
        <v>42.739478, -84.587919</v>
      </c>
      <c r="J147" s="780">
        <v>42.739477999999998</v>
      </c>
      <c r="K147" s="780">
        <v>-84.587918999999999</v>
      </c>
      <c r="L147" s="781">
        <v>158</v>
      </c>
      <c r="M147" s="805" t="s">
        <v>5</v>
      </c>
      <c r="N147" s="792" t="s">
        <v>14648</v>
      </c>
      <c r="O147" s="792" t="s">
        <v>4000</v>
      </c>
      <c r="P147" s="794" t="s">
        <v>4001</v>
      </c>
      <c r="Q147" s="791" t="s">
        <v>4001</v>
      </c>
      <c r="R147" s="783" t="s">
        <v>35</v>
      </c>
      <c r="S147" s="785">
        <v>2018</v>
      </c>
      <c r="T147" s="793"/>
      <c r="U147" s="793"/>
      <c r="V147" s="786" t="s">
        <v>15976</v>
      </c>
      <c r="W147" s="793"/>
      <c r="X147" s="787">
        <f t="shared" si="3"/>
        <v>0</v>
      </c>
      <c r="Y147" s="792" t="s">
        <v>4002</v>
      </c>
      <c r="Z147" s="792" t="s">
        <v>49</v>
      </c>
      <c r="AA147" s="792">
        <v>2016</v>
      </c>
      <c r="AB147" s="792" t="s">
        <v>4004</v>
      </c>
      <c r="AC147" s="784" t="s">
        <v>4001</v>
      </c>
      <c r="AD147" s="792" t="s">
        <v>13235</v>
      </c>
      <c r="AE147" s="792" t="s">
        <v>4005</v>
      </c>
      <c r="AF147" s="783" t="s">
        <v>11242</v>
      </c>
      <c r="AG147" s="803" t="s">
        <v>3166</v>
      </c>
      <c r="AH147" s="791"/>
      <c r="AI147" s="789" t="s">
        <v>3168</v>
      </c>
    </row>
    <row r="148" spans="1:35" ht="17.25" customHeight="1">
      <c r="A148" s="106"/>
      <c r="B148" s="106"/>
      <c r="C148" s="106"/>
      <c r="D148" s="106" t="str">
        <f t="shared" si="0"/>
        <v xml:space="preserve"> </v>
      </c>
      <c r="E148" s="304" t="s">
        <v>3775</v>
      </c>
      <c r="F148" s="779" t="e">
        <f t="shared" ca="1" si="1"/>
        <v>#NAME?</v>
      </c>
      <c r="G148" s="779" t="s">
        <v>16167</v>
      </c>
      <c r="H148" s="779"/>
      <c r="I148" s="779" t="str">
        <f t="shared" si="4"/>
        <v>41.840658, -86.156789</v>
      </c>
      <c r="J148" s="780">
        <v>41.840657999999998</v>
      </c>
      <c r="K148" s="780">
        <v>-86.156789000000003</v>
      </c>
      <c r="L148" s="781">
        <v>159</v>
      </c>
      <c r="M148" s="806" t="s">
        <v>77</v>
      </c>
      <c r="N148" s="792" t="s">
        <v>16163</v>
      </c>
      <c r="O148" s="792" t="s">
        <v>3776</v>
      </c>
      <c r="P148" s="794" t="s">
        <v>3777</v>
      </c>
      <c r="Q148" s="791" t="s">
        <v>3778</v>
      </c>
      <c r="R148" s="783" t="s">
        <v>35</v>
      </c>
      <c r="S148" s="785">
        <v>2018</v>
      </c>
      <c r="T148" s="786">
        <v>40000</v>
      </c>
      <c r="U148" s="786">
        <v>1280000</v>
      </c>
      <c r="V148" s="786">
        <v>1320000</v>
      </c>
      <c r="W148" s="786">
        <v>1320000</v>
      </c>
      <c r="X148" s="787">
        <f t="shared" si="3"/>
        <v>1320000</v>
      </c>
      <c r="Y148" s="792" t="s">
        <v>3779</v>
      </c>
      <c r="Z148" s="792" t="s">
        <v>49</v>
      </c>
      <c r="AA148" s="792">
        <v>2017</v>
      </c>
      <c r="AB148" s="792" t="s">
        <v>3784</v>
      </c>
      <c r="AC148" s="784" t="s">
        <v>3778</v>
      </c>
      <c r="AD148" s="792" t="s">
        <v>13235</v>
      </c>
      <c r="AE148" s="792" t="s">
        <v>16168</v>
      </c>
      <c r="AF148" s="792" t="s">
        <v>16169</v>
      </c>
      <c r="AG148" s="803" t="s">
        <v>3166</v>
      </c>
      <c r="AH148" s="788" t="s">
        <v>3797</v>
      </c>
      <c r="AI148" s="789" t="s">
        <v>3168</v>
      </c>
    </row>
    <row r="149" spans="1:35" ht="17.25" customHeight="1">
      <c r="A149" s="106"/>
      <c r="B149" s="106"/>
      <c r="C149" s="106"/>
      <c r="D149" s="106" t="str">
        <f t="shared" si="0"/>
        <v xml:space="preserve"> </v>
      </c>
      <c r="E149" s="779"/>
      <c r="F149" s="779" t="e">
        <f t="shared" ca="1" si="1"/>
        <v>#NAME?</v>
      </c>
      <c r="G149" s="779" t="s">
        <v>16170</v>
      </c>
      <c r="H149" s="779"/>
      <c r="I149" s="779" t="str">
        <f t="shared" si="4"/>
        <v>43.3356399, -85.50740809999999</v>
      </c>
      <c r="J149" s="780">
        <v>43.335639899999997</v>
      </c>
      <c r="K149" s="780">
        <v>-85.507408099999907</v>
      </c>
      <c r="L149" s="781">
        <v>160</v>
      </c>
      <c r="M149" s="805" t="s">
        <v>33</v>
      </c>
      <c r="N149" s="792" t="s">
        <v>16171</v>
      </c>
      <c r="O149" s="783" t="s">
        <v>3323</v>
      </c>
      <c r="P149" s="794" t="s">
        <v>3324</v>
      </c>
      <c r="Q149" s="791" t="s">
        <v>3324</v>
      </c>
      <c r="R149" s="783" t="s">
        <v>35</v>
      </c>
      <c r="S149" s="785">
        <v>2018</v>
      </c>
      <c r="T149" s="793"/>
      <c r="U149" s="793"/>
      <c r="V149" s="786" t="s">
        <v>15976</v>
      </c>
      <c r="W149" s="786">
        <v>1062</v>
      </c>
      <c r="X149" s="787">
        <f t="shared" si="3"/>
        <v>1062</v>
      </c>
      <c r="Y149" s="792" t="s">
        <v>3325</v>
      </c>
      <c r="Z149" s="792" t="s">
        <v>49</v>
      </c>
      <c r="AA149" s="792">
        <v>2018</v>
      </c>
      <c r="AB149" s="792" t="s">
        <v>16172</v>
      </c>
      <c r="AC149" s="784" t="s">
        <v>3324</v>
      </c>
      <c r="AD149" s="792" t="s">
        <v>3329</v>
      </c>
      <c r="AE149" s="792" t="s">
        <v>16173</v>
      </c>
      <c r="AF149" s="792" t="s">
        <v>16174</v>
      </c>
      <c r="AG149" s="803" t="s">
        <v>3166</v>
      </c>
      <c r="AH149" s="791"/>
      <c r="AI149" s="789" t="s">
        <v>3168</v>
      </c>
    </row>
    <row r="150" spans="1:35" ht="17.25" customHeight="1">
      <c r="A150" s="106"/>
      <c r="B150" s="106"/>
      <c r="C150" s="106"/>
      <c r="D150" s="106" t="str">
        <f t="shared" si="0"/>
        <v xml:space="preserve"> </v>
      </c>
      <c r="E150" s="304" t="s">
        <v>4024</v>
      </c>
      <c r="F150" s="779" t="e">
        <f t="shared" ca="1" si="1"/>
        <v>#NAME?</v>
      </c>
      <c r="G150" s="779" t="s">
        <v>16175</v>
      </c>
      <c r="H150" s="779"/>
      <c r="I150" s="779" t="str">
        <f t="shared" si="4"/>
        <v>42.5902147, -83.0555184</v>
      </c>
      <c r="J150" s="780">
        <v>42.590214699999997</v>
      </c>
      <c r="K150" s="780">
        <v>-83.055518399999997</v>
      </c>
      <c r="L150" s="781">
        <v>161</v>
      </c>
      <c r="M150" s="806" t="s">
        <v>33</v>
      </c>
      <c r="N150" s="792" t="s">
        <v>33</v>
      </c>
      <c r="O150" s="792" t="s">
        <v>4025</v>
      </c>
      <c r="P150" s="794" t="s">
        <v>4026</v>
      </c>
      <c r="Q150" s="792" t="s">
        <v>49</v>
      </c>
      <c r="R150" s="783" t="s">
        <v>35</v>
      </c>
      <c r="S150" s="785">
        <v>2012</v>
      </c>
      <c r="T150" s="793"/>
      <c r="U150" s="793"/>
      <c r="V150" s="786">
        <v>201</v>
      </c>
      <c r="W150" s="786">
        <v>888.2</v>
      </c>
      <c r="X150" s="787">
        <f t="shared" si="3"/>
        <v>888.2</v>
      </c>
      <c r="Y150" s="792" t="s">
        <v>4027</v>
      </c>
      <c r="Z150" s="792" t="s">
        <v>49</v>
      </c>
      <c r="AA150" s="792">
        <v>2018</v>
      </c>
      <c r="AB150" s="792" t="s">
        <v>4030</v>
      </c>
      <c r="AC150" s="796" t="s">
        <v>49</v>
      </c>
      <c r="AD150" s="792" t="s">
        <v>13235</v>
      </c>
      <c r="AE150" s="792" t="s">
        <v>16176</v>
      </c>
      <c r="AF150" s="792" t="s">
        <v>16177</v>
      </c>
      <c r="AG150" s="803" t="s">
        <v>3166</v>
      </c>
      <c r="AH150" s="791"/>
      <c r="AI150" s="789" t="s">
        <v>3168</v>
      </c>
    </row>
    <row r="151" spans="1:35" ht="17.25" customHeight="1">
      <c r="A151" s="106"/>
      <c r="B151" s="106"/>
      <c r="C151" s="106"/>
      <c r="D151" s="106" t="str">
        <f t="shared" si="0"/>
        <v xml:space="preserve"> </v>
      </c>
      <c r="E151" s="304" t="s">
        <v>4155</v>
      </c>
      <c r="F151" s="779" t="e">
        <f t="shared" ca="1" si="1"/>
        <v>#NAME?</v>
      </c>
      <c r="G151" s="779" t="s">
        <v>16178</v>
      </c>
      <c r="H151" s="779"/>
      <c r="I151" s="779" t="str">
        <f t="shared" si="4"/>
        <v>42.6503853, -85.30425060000002</v>
      </c>
      <c r="J151" s="780">
        <v>42.650385300000003</v>
      </c>
      <c r="K151" s="780">
        <v>-85.304250600000003</v>
      </c>
      <c r="L151" s="781">
        <v>162</v>
      </c>
      <c r="M151" s="805" t="s">
        <v>5</v>
      </c>
      <c r="N151" s="792" t="s">
        <v>14648</v>
      </c>
      <c r="O151" s="792" t="s">
        <v>4156</v>
      </c>
      <c r="P151" s="794" t="s">
        <v>4157</v>
      </c>
      <c r="Q151" s="791" t="s">
        <v>4157</v>
      </c>
      <c r="R151" s="783" t="s">
        <v>35</v>
      </c>
      <c r="S151" s="785">
        <v>2018</v>
      </c>
      <c r="T151" s="793"/>
      <c r="U151" s="793"/>
      <c r="V151" s="786">
        <v>310</v>
      </c>
      <c r="W151" s="786">
        <v>550</v>
      </c>
      <c r="X151" s="787">
        <f t="shared" si="3"/>
        <v>550</v>
      </c>
      <c r="Y151" s="792" t="s">
        <v>4158</v>
      </c>
      <c r="Z151" s="792" t="s">
        <v>49</v>
      </c>
      <c r="AA151" s="792">
        <v>2018</v>
      </c>
      <c r="AB151" s="792" t="s">
        <v>4162</v>
      </c>
      <c r="AC151" s="784" t="s">
        <v>4157</v>
      </c>
      <c r="AD151" s="792" t="s">
        <v>13235</v>
      </c>
      <c r="AE151" s="792" t="s">
        <v>16179</v>
      </c>
      <c r="AF151" s="792" t="s">
        <v>16180</v>
      </c>
      <c r="AG151" s="803" t="s">
        <v>3166</v>
      </c>
      <c r="AH151" s="788" t="s">
        <v>4178</v>
      </c>
      <c r="AI151" s="789" t="s">
        <v>3168</v>
      </c>
    </row>
    <row r="152" spans="1:35" ht="17.25" customHeight="1">
      <c r="A152" s="106"/>
      <c r="B152" s="106"/>
      <c r="C152" s="106"/>
      <c r="D152" s="106" t="str">
        <f t="shared" si="0"/>
        <v xml:space="preserve"> </v>
      </c>
      <c r="E152" s="304" t="s">
        <v>3709</v>
      </c>
      <c r="F152" s="779" t="e">
        <f t="shared" ca="1" si="1"/>
        <v>#NAME?</v>
      </c>
      <c r="G152" s="779" t="s">
        <v>16181</v>
      </c>
      <c r="H152" s="779"/>
      <c r="I152" s="779" t="str">
        <f t="shared" si="4"/>
        <v>46.3423176, -87.3878601</v>
      </c>
      <c r="J152" s="780">
        <v>46.342317600000001</v>
      </c>
      <c r="K152" s="780">
        <v>-87.387860099999997</v>
      </c>
      <c r="L152" s="781">
        <v>163</v>
      </c>
      <c r="M152" s="806" t="s">
        <v>5</v>
      </c>
      <c r="N152" s="792" t="s">
        <v>14648</v>
      </c>
      <c r="O152" s="783" t="s">
        <v>3710</v>
      </c>
      <c r="P152" s="794" t="s">
        <v>3711</v>
      </c>
      <c r="Q152" s="792" t="s">
        <v>49</v>
      </c>
      <c r="R152" s="783" t="s">
        <v>35</v>
      </c>
      <c r="S152" s="785">
        <v>2019</v>
      </c>
      <c r="T152" s="793"/>
      <c r="U152" s="793"/>
      <c r="V152" s="786">
        <v>970</v>
      </c>
      <c r="W152" s="786">
        <v>1170</v>
      </c>
      <c r="X152" s="787">
        <f t="shared" si="3"/>
        <v>1170</v>
      </c>
      <c r="Y152" s="792" t="s">
        <v>3712</v>
      </c>
      <c r="Z152" s="792" t="s">
        <v>3713</v>
      </c>
      <c r="AA152" s="792">
        <v>2018</v>
      </c>
      <c r="AB152" s="792" t="s">
        <v>3717</v>
      </c>
      <c r="AC152" s="796" t="s">
        <v>49</v>
      </c>
      <c r="AD152" s="792" t="s">
        <v>13235</v>
      </c>
      <c r="AE152" s="792" t="s">
        <v>16182</v>
      </c>
      <c r="AF152" s="792" t="s">
        <v>16183</v>
      </c>
      <c r="AG152" s="803" t="s">
        <v>3166</v>
      </c>
      <c r="AH152" s="788" t="s">
        <v>3734</v>
      </c>
      <c r="AI152" s="789" t="s">
        <v>3168</v>
      </c>
    </row>
    <row r="153" spans="1:35" ht="17.25" customHeight="1">
      <c r="A153" s="106"/>
      <c r="B153" s="106"/>
      <c r="C153" s="106"/>
      <c r="D153" s="106" t="str">
        <f t="shared" si="0"/>
        <v xml:space="preserve"> </v>
      </c>
      <c r="E153" s="304" t="s">
        <v>3750</v>
      </c>
      <c r="F153" s="779" t="e">
        <f t="shared" ca="1" si="1"/>
        <v>#NAME?</v>
      </c>
      <c r="G153" s="779" t="s">
        <v>16184</v>
      </c>
      <c r="H153" s="779"/>
      <c r="I153" s="779" t="str">
        <f t="shared" si="4"/>
        <v>44.2486695, -86.32762369999999</v>
      </c>
      <c r="J153" s="780">
        <v>44.248669499999998</v>
      </c>
      <c r="K153" s="780">
        <v>-86.327623699999904</v>
      </c>
      <c r="L153" s="781">
        <v>164</v>
      </c>
      <c r="M153" s="805" t="s">
        <v>5</v>
      </c>
      <c r="N153" s="792" t="s">
        <v>14648</v>
      </c>
      <c r="O153" s="792" t="s">
        <v>3810</v>
      </c>
      <c r="P153" s="794" t="s">
        <v>3811</v>
      </c>
      <c r="Q153" s="791" t="s">
        <v>3811</v>
      </c>
      <c r="R153" s="783" t="s">
        <v>35</v>
      </c>
      <c r="S153" s="785">
        <v>2018</v>
      </c>
      <c r="T153" s="786">
        <v>0</v>
      </c>
      <c r="U153" s="786">
        <v>1700</v>
      </c>
      <c r="V153" s="786">
        <v>1700</v>
      </c>
      <c r="W153" s="786"/>
      <c r="X153" s="787">
        <f t="shared" si="3"/>
        <v>1700</v>
      </c>
      <c r="Y153" s="792" t="s">
        <v>3812</v>
      </c>
      <c r="Z153" s="792" t="s">
        <v>49</v>
      </c>
      <c r="AA153" s="792">
        <v>2018</v>
      </c>
      <c r="AB153" s="792" t="s">
        <v>3815</v>
      </c>
      <c r="AC153" s="784" t="s">
        <v>3811</v>
      </c>
      <c r="AD153" s="792" t="s">
        <v>13235</v>
      </c>
      <c r="AE153" s="792" t="s">
        <v>11242</v>
      </c>
      <c r="AF153" s="792" t="s">
        <v>11242</v>
      </c>
      <c r="AG153" s="803" t="s">
        <v>3166</v>
      </c>
      <c r="AH153" s="791"/>
      <c r="AI153" s="789" t="s">
        <v>3168</v>
      </c>
    </row>
    <row r="154" spans="1:35" ht="17.25" customHeight="1">
      <c r="A154" s="106"/>
      <c r="B154" s="106"/>
      <c r="C154" s="106"/>
      <c r="D154" s="106" t="str">
        <f t="shared" si="0"/>
        <v xml:space="preserve"> </v>
      </c>
      <c r="E154" s="304" t="s">
        <v>3854</v>
      </c>
      <c r="F154" s="779" t="e">
        <f t="shared" ca="1" si="1"/>
        <v>#NAME?</v>
      </c>
      <c r="G154" s="779" t="s">
        <v>16185</v>
      </c>
      <c r="H154" s="779"/>
      <c r="I154" s="779" t="str">
        <f t="shared" si="4"/>
        <v>42.7018906, -83.30651689999999</v>
      </c>
      <c r="J154" s="780">
        <v>42.701890599999999</v>
      </c>
      <c r="K154" s="780">
        <v>-83.306516899999906</v>
      </c>
      <c r="L154" s="781">
        <v>165</v>
      </c>
      <c r="M154" s="806" t="s">
        <v>5</v>
      </c>
      <c r="N154" s="792" t="s">
        <v>14670</v>
      </c>
      <c r="O154" s="792" t="s">
        <v>3855</v>
      </c>
      <c r="P154" s="794" t="s">
        <v>3856</v>
      </c>
      <c r="Q154" s="791" t="s">
        <v>3856</v>
      </c>
      <c r="R154" s="783" t="s">
        <v>35</v>
      </c>
      <c r="S154" s="785">
        <v>2018</v>
      </c>
      <c r="T154" s="793"/>
      <c r="U154" s="793"/>
      <c r="V154" s="786">
        <v>9479</v>
      </c>
      <c r="W154" s="786">
        <v>9479</v>
      </c>
      <c r="X154" s="787">
        <f t="shared" si="3"/>
        <v>9479</v>
      </c>
      <c r="Y154" s="792" t="s">
        <v>3857</v>
      </c>
      <c r="Z154" s="792" t="s">
        <v>49</v>
      </c>
      <c r="AA154" s="792">
        <v>2018</v>
      </c>
      <c r="AB154" s="792" t="s">
        <v>3860</v>
      </c>
      <c r="AC154" s="784" t="s">
        <v>3856</v>
      </c>
      <c r="AD154" s="792" t="s">
        <v>13235</v>
      </c>
      <c r="AE154" s="797" t="s">
        <v>16186</v>
      </c>
      <c r="AF154" s="792" t="s">
        <v>16187</v>
      </c>
      <c r="AG154" s="803" t="s">
        <v>3166</v>
      </c>
      <c r="AH154" s="788" t="s">
        <v>3878</v>
      </c>
      <c r="AI154" s="789" t="s">
        <v>3168</v>
      </c>
    </row>
    <row r="155" spans="1:35" ht="17.25" customHeight="1">
      <c r="A155" s="106"/>
      <c r="B155" s="106"/>
      <c r="C155" s="106"/>
      <c r="D155" s="106" t="str">
        <f t="shared" si="0"/>
        <v xml:space="preserve"> </v>
      </c>
      <c r="E155" s="304" t="s">
        <v>16188</v>
      </c>
      <c r="F155" s="779" t="e">
        <f t="shared" ca="1" si="1"/>
        <v>#NAME?</v>
      </c>
      <c r="G155" s="779" t="s">
        <v>16189</v>
      </c>
      <c r="H155" s="779"/>
      <c r="I155" s="779" t="str">
        <f t="shared" si="4"/>
        <v>43.041871, -83.688615</v>
      </c>
      <c r="J155" s="780">
        <v>43.041871</v>
      </c>
      <c r="K155" s="780">
        <v>-83.688614999999999</v>
      </c>
      <c r="L155" s="781">
        <v>166</v>
      </c>
      <c r="M155" s="805" t="s">
        <v>5</v>
      </c>
      <c r="N155" s="792" t="s">
        <v>14648</v>
      </c>
      <c r="O155" s="792" t="s">
        <v>3984</v>
      </c>
      <c r="P155" s="794" t="s">
        <v>3985</v>
      </c>
      <c r="Q155" s="791" t="s">
        <v>3986</v>
      </c>
      <c r="R155" s="783" t="s">
        <v>35</v>
      </c>
      <c r="S155" s="792"/>
      <c r="T155" s="793"/>
      <c r="U155" s="786"/>
      <c r="V155" s="786" t="s">
        <v>15976</v>
      </c>
      <c r="W155" s="793"/>
      <c r="X155" s="787">
        <f t="shared" si="3"/>
        <v>0</v>
      </c>
      <c r="Y155" s="792" t="s">
        <v>3987</v>
      </c>
      <c r="Z155" s="792" t="s">
        <v>49</v>
      </c>
      <c r="AA155" s="792">
        <v>2018</v>
      </c>
      <c r="AB155" s="792" t="s">
        <v>3989</v>
      </c>
      <c r="AC155" s="784" t="s">
        <v>3986</v>
      </c>
      <c r="AD155" s="792" t="s">
        <v>13235</v>
      </c>
      <c r="AE155" s="783" t="s">
        <v>16190</v>
      </c>
      <c r="AF155" s="783" t="s">
        <v>16191</v>
      </c>
      <c r="AG155" s="803" t="s">
        <v>3166</v>
      </c>
      <c r="AH155" s="788" t="s">
        <v>3997</v>
      </c>
      <c r="AI155" s="789" t="s">
        <v>3168</v>
      </c>
    </row>
    <row r="156" spans="1:35" ht="17.25" customHeight="1">
      <c r="A156" s="106"/>
      <c r="B156" s="106"/>
      <c r="C156" s="106"/>
      <c r="D156" s="106" t="str">
        <f t="shared" si="0"/>
        <v xml:space="preserve"> </v>
      </c>
      <c r="E156" s="304" t="s">
        <v>16192</v>
      </c>
      <c r="F156" s="779" t="e">
        <f t="shared" ca="1" si="1"/>
        <v>#NAME?</v>
      </c>
      <c r="G156" s="779" t="s">
        <v>16193</v>
      </c>
      <c r="H156" s="779"/>
      <c r="I156" s="779" t="str">
        <f t="shared" si="4"/>
        <v>42.3308111, -83.4278337</v>
      </c>
      <c r="J156" s="780">
        <v>42.330811099999998</v>
      </c>
      <c r="K156" s="780">
        <v>-83.427833699999994</v>
      </c>
      <c r="L156" s="781">
        <v>167</v>
      </c>
      <c r="M156" s="806" t="s">
        <v>33</v>
      </c>
      <c r="N156" s="792" t="s">
        <v>33</v>
      </c>
      <c r="O156" s="792" t="s">
        <v>3354</v>
      </c>
      <c r="P156" s="794" t="s">
        <v>3355</v>
      </c>
      <c r="Q156" s="791" t="s">
        <v>3355</v>
      </c>
      <c r="R156" s="783" t="s">
        <v>35</v>
      </c>
      <c r="S156" s="785">
        <v>2018</v>
      </c>
      <c r="T156" s="793"/>
      <c r="U156" s="793"/>
      <c r="V156" s="786">
        <v>810</v>
      </c>
      <c r="W156" s="786">
        <v>1236</v>
      </c>
      <c r="X156" s="787">
        <f t="shared" si="3"/>
        <v>1236</v>
      </c>
      <c r="Y156" s="792" t="s">
        <v>3356</v>
      </c>
      <c r="Z156" s="792" t="s">
        <v>49</v>
      </c>
      <c r="AA156" s="792">
        <v>2018</v>
      </c>
      <c r="AB156" s="792" t="s">
        <v>3360</v>
      </c>
      <c r="AC156" s="784" t="s">
        <v>3355</v>
      </c>
      <c r="AD156" s="792" t="s">
        <v>13235</v>
      </c>
      <c r="AE156" s="792" t="s">
        <v>16194</v>
      </c>
      <c r="AF156" s="792" t="s">
        <v>16195</v>
      </c>
      <c r="AG156" s="803" t="s">
        <v>3166</v>
      </c>
      <c r="AH156" s="791"/>
      <c r="AI156" s="789" t="s">
        <v>3168</v>
      </c>
    </row>
    <row r="157" spans="1:35" ht="17.25" customHeight="1">
      <c r="A157" s="106"/>
      <c r="B157" s="106"/>
      <c r="C157" s="106"/>
      <c r="D157" s="106" t="str">
        <f t="shared" si="0"/>
        <v xml:space="preserve"> </v>
      </c>
      <c r="E157" s="304" t="s">
        <v>3723</v>
      </c>
      <c r="F157" s="779" t="e">
        <f t="shared" ca="1" si="1"/>
        <v>#NAME?</v>
      </c>
      <c r="G157" s="779" t="s">
        <v>16196</v>
      </c>
      <c r="H157" s="779"/>
      <c r="I157" s="779" t="str">
        <f t="shared" si="4"/>
        <v>42.934641, -85.5359551</v>
      </c>
      <c r="J157" s="780">
        <v>42.934640999999999</v>
      </c>
      <c r="K157" s="780">
        <v>-85.535955099999995</v>
      </c>
      <c r="L157" s="781">
        <v>168</v>
      </c>
      <c r="M157" s="805" t="s">
        <v>5</v>
      </c>
      <c r="N157" s="792" t="s">
        <v>14648</v>
      </c>
      <c r="O157" s="792" t="s">
        <v>3724</v>
      </c>
      <c r="P157" s="794" t="s">
        <v>3725</v>
      </c>
      <c r="Q157" s="791" t="s">
        <v>3726</v>
      </c>
      <c r="R157" s="783" t="s">
        <v>35</v>
      </c>
      <c r="S157" s="785">
        <v>2018</v>
      </c>
      <c r="T157" s="786">
        <v>35</v>
      </c>
      <c r="U157" s="786">
        <v>1800</v>
      </c>
      <c r="V157" s="786">
        <v>1835</v>
      </c>
      <c r="W157" s="786">
        <v>2340</v>
      </c>
      <c r="X157" s="787">
        <f t="shared" si="3"/>
        <v>2340</v>
      </c>
      <c r="Y157" s="792" t="s">
        <v>3727</v>
      </c>
      <c r="Z157" s="792" t="s">
        <v>3728</v>
      </c>
      <c r="AA157" s="792">
        <v>2018</v>
      </c>
      <c r="AB157" s="792" t="s">
        <v>3732</v>
      </c>
      <c r="AC157" s="796" t="s">
        <v>49</v>
      </c>
      <c r="AD157" s="792" t="s">
        <v>13235</v>
      </c>
      <c r="AE157" s="792" t="s">
        <v>3733</v>
      </c>
      <c r="AF157" s="792" t="s">
        <v>11242</v>
      </c>
      <c r="AG157" s="803" t="s">
        <v>3166</v>
      </c>
      <c r="AH157" s="788" t="s">
        <v>3747</v>
      </c>
      <c r="AI157" s="789" t="s">
        <v>3168</v>
      </c>
    </row>
    <row r="158" spans="1:35" ht="17.25" customHeight="1">
      <c r="A158" s="106"/>
      <c r="B158" s="106"/>
      <c r="C158" s="106"/>
      <c r="D158" s="106" t="str">
        <f t="shared" si="0"/>
        <v xml:space="preserve"> </v>
      </c>
      <c r="E158" s="304" t="s">
        <v>16197</v>
      </c>
      <c r="F158" s="779" t="e">
        <f t="shared" ca="1" si="1"/>
        <v>#NAME?</v>
      </c>
      <c r="G158" s="779" t="s">
        <v>16198</v>
      </c>
      <c r="H158" s="779"/>
      <c r="I158" s="779" t="str">
        <f t="shared" si="4"/>
        <v>42.2161722, -83.3553842</v>
      </c>
      <c r="J158" s="780">
        <v>42.216172200000003</v>
      </c>
      <c r="K158" s="780">
        <v>-83.355384200000003</v>
      </c>
      <c r="L158" s="781">
        <v>169</v>
      </c>
      <c r="M158" s="806" t="s">
        <v>5</v>
      </c>
      <c r="N158" s="792" t="s">
        <v>14648</v>
      </c>
      <c r="O158" s="792" t="s">
        <v>3444</v>
      </c>
      <c r="P158" s="794" t="s">
        <v>3445</v>
      </c>
      <c r="Q158" s="791" t="s">
        <v>3445</v>
      </c>
      <c r="R158" s="783" t="s">
        <v>35</v>
      </c>
      <c r="S158" s="785">
        <v>2019</v>
      </c>
      <c r="T158" s="786">
        <v>23</v>
      </c>
      <c r="U158" s="786">
        <v>30000</v>
      </c>
      <c r="V158" s="793"/>
      <c r="W158" s="786">
        <v>30016</v>
      </c>
      <c r="X158" s="787">
        <f t="shared" si="3"/>
        <v>30016</v>
      </c>
      <c r="Y158" s="792" t="s">
        <v>3446</v>
      </c>
      <c r="Z158" s="792" t="s">
        <v>49</v>
      </c>
      <c r="AA158" s="792">
        <v>2018</v>
      </c>
      <c r="AB158" s="792" t="s">
        <v>3450</v>
      </c>
      <c r="AC158" s="784" t="s">
        <v>3445</v>
      </c>
      <c r="AD158" s="792"/>
      <c r="AE158" s="783" t="s">
        <v>16199</v>
      </c>
      <c r="AF158" s="792" t="s">
        <v>16200</v>
      </c>
      <c r="AG158" s="803" t="s">
        <v>3166</v>
      </c>
      <c r="AH158" s="791"/>
      <c r="AI158" s="789" t="s">
        <v>3168</v>
      </c>
    </row>
    <row r="159" spans="1:35" ht="17.25" customHeight="1">
      <c r="A159" s="106"/>
      <c r="B159" s="106"/>
      <c r="C159" s="106"/>
      <c r="D159" s="106" t="str">
        <f t="shared" si="0"/>
        <v xml:space="preserve"> </v>
      </c>
      <c r="E159" s="304" t="s">
        <v>3869</v>
      </c>
      <c r="F159" s="779" t="e">
        <f t="shared" ca="1" si="1"/>
        <v>#NAME?</v>
      </c>
      <c r="G159" s="779" t="s">
        <v>16201</v>
      </c>
      <c r="H159" s="779"/>
      <c r="I159" s="779" t="str">
        <f t="shared" si="4"/>
        <v>42.253267, -84.406330</v>
      </c>
      <c r="J159" s="780">
        <v>42.253267000000001</v>
      </c>
      <c r="K159" s="780">
        <v>-84.406329999999997</v>
      </c>
      <c r="L159" s="781">
        <v>170</v>
      </c>
      <c r="M159" s="805" t="s">
        <v>5</v>
      </c>
      <c r="N159" s="792" t="s">
        <v>16202</v>
      </c>
      <c r="O159" s="792" t="s">
        <v>3870</v>
      </c>
      <c r="P159" s="794" t="s">
        <v>3871</v>
      </c>
      <c r="Q159" s="791" t="s">
        <v>3871</v>
      </c>
      <c r="R159" s="783" t="s">
        <v>35</v>
      </c>
      <c r="S159" s="785">
        <v>2018</v>
      </c>
      <c r="T159" s="786">
        <v>140</v>
      </c>
      <c r="U159" s="786">
        <v>2500</v>
      </c>
      <c r="V159" s="793"/>
      <c r="W159" s="786">
        <v>2973</v>
      </c>
      <c r="X159" s="787">
        <f t="shared" si="3"/>
        <v>2973</v>
      </c>
      <c r="Y159" s="792" t="s">
        <v>3872</v>
      </c>
      <c r="Z159" s="792" t="s">
        <v>3873</v>
      </c>
      <c r="AA159" s="792">
        <v>2018</v>
      </c>
      <c r="AB159" s="792" t="s">
        <v>3876</v>
      </c>
      <c r="AC159" s="784" t="s">
        <v>3871</v>
      </c>
      <c r="AD159" s="792" t="s">
        <v>13235</v>
      </c>
      <c r="AE159" s="792" t="s">
        <v>3877</v>
      </c>
      <c r="AF159" s="792" t="s">
        <v>11242</v>
      </c>
      <c r="AG159" s="803" t="s">
        <v>3166</v>
      </c>
      <c r="AH159" s="788" t="s">
        <v>3889</v>
      </c>
      <c r="AI159" s="789" t="s">
        <v>3168</v>
      </c>
    </row>
    <row r="160" spans="1:35" ht="17.25" customHeight="1">
      <c r="A160" s="106"/>
      <c r="B160" s="106"/>
      <c r="C160" s="106"/>
      <c r="D160" s="106" t="str">
        <f t="shared" si="0"/>
        <v xml:space="preserve"> </v>
      </c>
      <c r="E160" s="304"/>
      <c r="F160" s="779" t="e">
        <f t="shared" ca="1" si="1"/>
        <v>#NAME?</v>
      </c>
      <c r="G160" s="779" t="s">
        <v>16203</v>
      </c>
      <c r="H160" s="779"/>
      <c r="I160" s="779" t="str">
        <f t="shared" si="4"/>
        <v>42.65061, -85.304283</v>
      </c>
      <c r="J160" s="780">
        <v>42.65061</v>
      </c>
      <c r="K160" s="780">
        <v>-85.304282999999998</v>
      </c>
      <c r="L160" s="781">
        <v>171</v>
      </c>
      <c r="M160" s="806" t="s">
        <v>77</v>
      </c>
      <c r="N160" s="792" t="s">
        <v>16163</v>
      </c>
      <c r="O160" s="792" t="s">
        <v>4139</v>
      </c>
      <c r="P160" s="794" t="s">
        <v>4140</v>
      </c>
      <c r="Q160" s="791" t="s">
        <v>4140</v>
      </c>
      <c r="R160" s="783" t="s">
        <v>35</v>
      </c>
      <c r="S160" s="785">
        <v>2018</v>
      </c>
      <c r="T160" s="793"/>
      <c r="U160" s="793"/>
      <c r="V160" s="786">
        <v>192000</v>
      </c>
      <c r="W160" s="786">
        <v>335090</v>
      </c>
      <c r="X160" s="787">
        <f t="shared" si="3"/>
        <v>335090</v>
      </c>
      <c r="Y160" s="792" t="s">
        <v>4141</v>
      </c>
      <c r="Z160" s="792" t="s">
        <v>4142</v>
      </c>
      <c r="AA160" s="792">
        <v>2018</v>
      </c>
      <c r="AB160" s="792" t="s">
        <v>4145</v>
      </c>
      <c r="AC160" s="784" t="s">
        <v>4140</v>
      </c>
      <c r="AD160" s="792" t="s">
        <v>13235</v>
      </c>
      <c r="AE160" s="792" t="s">
        <v>4146</v>
      </c>
      <c r="AF160" s="792" t="s">
        <v>11242</v>
      </c>
      <c r="AG160" s="803" t="s">
        <v>3166</v>
      </c>
      <c r="AH160" s="791"/>
      <c r="AI160" s="789" t="s">
        <v>3168</v>
      </c>
    </row>
    <row r="161" spans="1:35" ht="17.25" customHeight="1">
      <c r="A161" s="106"/>
      <c r="B161" s="106"/>
      <c r="C161" s="106"/>
      <c r="D161" s="106" t="str">
        <f t="shared" si="0"/>
        <v xml:space="preserve"> </v>
      </c>
      <c r="E161" s="304" t="s">
        <v>4167</v>
      </c>
      <c r="F161" s="779" t="e">
        <f t="shared" ca="1" si="1"/>
        <v>#NAME?</v>
      </c>
      <c r="G161" s="779" t="s">
        <v>16204</v>
      </c>
      <c r="H161" s="779"/>
      <c r="I161" s="779" t="str">
        <f t="shared" si="4"/>
        <v>43.85372419999999, -85.8518551</v>
      </c>
      <c r="J161" s="780">
        <v>43.853724199999903</v>
      </c>
      <c r="K161" s="780">
        <v>-85.851855099999995</v>
      </c>
      <c r="L161" s="781">
        <v>172</v>
      </c>
      <c r="M161" s="805" t="s">
        <v>5</v>
      </c>
      <c r="N161" s="792" t="s">
        <v>14648</v>
      </c>
      <c r="O161" s="792" t="s">
        <v>4168</v>
      </c>
      <c r="P161" s="794" t="s">
        <v>4169</v>
      </c>
      <c r="Q161" s="791" t="s">
        <v>4170</v>
      </c>
      <c r="R161" s="783" t="s">
        <v>35</v>
      </c>
      <c r="S161" s="785">
        <v>2019</v>
      </c>
      <c r="T161" s="786">
        <v>260</v>
      </c>
      <c r="U161" s="786">
        <v>7400</v>
      </c>
      <c r="V161" s="786">
        <v>7660</v>
      </c>
      <c r="W161" s="786">
        <v>8197</v>
      </c>
      <c r="X161" s="787">
        <f t="shared" si="3"/>
        <v>8197</v>
      </c>
      <c r="Y161" s="792" t="s">
        <v>4171</v>
      </c>
      <c r="Z161" s="792" t="s">
        <v>4172</v>
      </c>
      <c r="AA161" s="792">
        <v>2018</v>
      </c>
      <c r="AB161" s="792" t="s">
        <v>4176</v>
      </c>
      <c r="AC161" s="784" t="s">
        <v>4170</v>
      </c>
      <c r="AD161" s="792" t="s">
        <v>13235</v>
      </c>
      <c r="AE161" s="792" t="s">
        <v>4177</v>
      </c>
      <c r="AF161" s="792" t="s">
        <v>11242</v>
      </c>
      <c r="AG161" s="803" t="s">
        <v>3166</v>
      </c>
      <c r="AH161" s="791"/>
      <c r="AI161" s="789" t="s">
        <v>3168</v>
      </c>
    </row>
    <row r="162" spans="1:35" ht="17.25" customHeight="1">
      <c r="A162" s="106"/>
      <c r="B162" s="106"/>
      <c r="C162" s="106"/>
      <c r="D162" s="106" t="str">
        <f t="shared" si="0"/>
        <v xml:space="preserve"> </v>
      </c>
      <c r="E162" s="304" t="s">
        <v>3594</v>
      </c>
      <c r="F162" s="779" t="e">
        <f t="shared" ca="1" si="1"/>
        <v>#NAME?</v>
      </c>
      <c r="G162" s="779" t="s">
        <v>16205</v>
      </c>
      <c r="H162" s="779"/>
      <c r="I162" s="779" t="str">
        <f t="shared" si="4"/>
        <v>43.039244, -82.4678692</v>
      </c>
      <c r="J162" s="780">
        <v>43.039243999999997</v>
      </c>
      <c r="K162" s="780">
        <v>-82.467869199999996</v>
      </c>
      <c r="L162" s="781">
        <v>173</v>
      </c>
      <c r="M162" s="806" t="s">
        <v>33</v>
      </c>
      <c r="N162" s="792" t="s">
        <v>33</v>
      </c>
      <c r="O162" s="792" t="s">
        <v>3595</v>
      </c>
      <c r="P162" s="794" t="s">
        <v>3596</v>
      </c>
      <c r="Q162" s="791" t="s">
        <v>3596</v>
      </c>
      <c r="R162" s="783" t="s">
        <v>35</v>
      </c>
      <c r="S162" s="785">
        <v>2019</v>
      </c>
      <c r="T162" s="793"/>
      <c r="U162" s="793"/>
      <c r="V162" s="786">
        <v>421.9</v>
      </c>
      <c r="W162" s="786">
        <v>4845</v>
      </c>
      <c r="X162" s="787">
        <f t="shared" si="3"/>
        <v>4845</v>
      </c>
      <c r="Y162" s="792" t="s">
        <v>3597</v>
      </c>
      <c r="Z162" s="792" t="s">
        <v>49</v>
      </c>
      <c r="AA162" s="792">
        <v>2018</v>
      </c>
      <c r="AB162" s="792" t="s">
        <v>3600</v>
      </c>
      <c r="AC162" s="784" t="s">
        <v>3596</v>
      </c>
      <c r="AD162" s="792" t="s">
        <v>13235</v>
      </c>
      <c r="AE162" s="792" t="s">
        <v>16206</v>
      </c>
      <c r="AF162" s="792" t="s">
        <v>16207</v>
      </c>
      <c r="AG162" s="803" t="s">
        <v>3166</v>
      </c>
      <c r="AH162" s="791"/>
      <c r="AI162" s="789" t="s">
        <v>3168</v>
      </c>
    </row>
    <row r="163" spans="1:35" ht="17.25" customHeight="1">
      <c r="A163" s="106"/>
      <c r="B163" s="106"/>
      <c r="C163" s="106"/>
      <c r="D163" s="106" t="str">
        <f t="shared" si="0"/>
        <v xml:space="preserve"> </v>
      </c>
      <c r="E163" s="304" t="s">
        <v>3789</v>
      </c>
      <c r="F163" s="779" t="e">
        <f t="shared" ca="1" si="1"/>
        <v>#NAME?</v>
      </c>
      <c r="G163" s="779" t="s">
        <v>16208</v>
      </c>
      <c r="H163" s="779"/>
      <c r="I163" s="779" t="str">
        <f t="shared" si="4"/>
        <v>41.840634, -86.157421</v>
      </c>
      <c r="J163" s="780">
        <v>41.840634000000001</v>
      </c>
      <c r="K163" s="780">
        <v>-86.157420999999999</v>
      </c>
      <c r="L163" s="781">
        <v>174</v>
      </c>
      <c r="M163" s="805" t="s">
        <v>5</v>
      </c>
      <c r="N163" s="792" t="s">
        <v>14648</v>
      </c>
      <c r="O163" s="792" t="s">
        <v>3790</v>
      </c>
      <c r="P163" s="794" t="s">
        <v>3791</v>
      </c>
      <c r="Q163" s="791" t="s">
        <v>3791</v>
      </c>
      <c r="R163" s="783" t="s">
        <v>35</v>
      </c>
      <c r="S163" s="785">
        <v>2018</v>
      </c>
      <c r="T163" s="793"/>
      <c r="U163" s="793"/>
      <c r="V163" s="786">
        <v>18570</v>
      </c>
      <c r="W163" s="786">
        <v>205277</v>
      </c>
      <c r="X163" s="787">
        <f t="shared" si="3"/>
        <v>205277</v>
      </c>
      <c r="Y163" s="792" t="s">
        <v>3792</v>
      </c>
      <c r="Z163" s="792" t="s">
        <v>49</v>
      </c>
      <c r="AA163" s="792">
        <v>2018</v>
      </c>
      <c r="AB163" s="792" t="s">
        <v>3795</v>
      </c>
      <c r="AC163" s="784" t="s">
        <v>3791</v>
      </c>
      <c r="AD163" s="792" t="s">
        <v>13235</v>
      </c>
      <c r="AE163" s="792" t="s">
        <v>16209</v>
      </c>
      <c r="AF163" s="792" t="s">
        <v>16210</v>
      </c>
      <c r="AG163" s="803" t="s">
        <v>3166</v>
      </c>
      <c r="AH163" s="788" t="s">
        <v>3807</v>
      </c>
      <c r="AI163" s="789" t="s">
        <v>3168</v>
      </c>
    </row>
    <row r="164" spans="1:35" ht="17.25" customHeight="1">
      <c r="A164" s="106"/>
      <c r="B164" s="106"/>
      <c r="C164" s="106"/>
      <c r="D164" s="106" t="str">
        <f t="shared" si="0"/>
        <v xml:space="preserve"> </v>
      </c>
      <c r="E164" s="304"/>
      <c r="F164" s="779" t="e">
        <f t="shared" ca="1" si="1"/>
        <v>#NAME?</v>
      </c>
      <c r="G164" s="779" t="s">
        <v>16211</v>
      </c>
      <c r="H164" s="779"/>
      <c r="I164" s="779" t="str">
        <f t="shared" si="4"/>
        <v>43.2146937, -86.2455839</v>
      </c>
      <c r="J164" s="780">
        <v>43.214693699999998</v>
      </c>
      <c r="K164" s="780">
        <v>-86.2455839</v>
      </c>
      <c r="L164" s="781">
        <v>175</v>
      </c>
      <c r="M164" s="806" t="s">
        <v>5</v>
      </c>
      <c r="N164" s="792" t="s">
        <v>14648</v>
      </c>
      <c r="O164" s="792" t="s">
        <v>3800</v>
      </c>
      <c r="P164" s="794" t="s">
        <v>3801</v>
      </c>
      <c r="Q164" s="792" t="s">
        <v>49</v>
      </c>
      <c r="R164" s="783" t="s">
        <v>35</v>
      </c>
      <c r="S164" s="785">
        <v>2018</v>
      </c>
      <c r="T164" s="793"/>
      <c r="U164" s="793"/>
      <c r="V164" s="786">
        <v>946.75</v>
      </c>
      <c r="W164" s="786">
        <v>73121.399999999994</v>
      </c>
      <c r="X164" s="787">
        <f t="shared" si="3"/>
        <v>73121.399999999994</v>
      </c>
      <c r="Y164" s="792" t="s">
        <v>3802</v>
      </c>
      <c r="Z164" s="792" t="s">
        <v>49</v>
      </c>
      <c r="AA164" s="792">
        <v>2018</v>
      </c>
      <c r="AB164" s="792" t="s">
        <v>3805</v>
      </c>
      <c r="AC164" s="796" t="s">
        <v>49</v>
      </c>
      <c r="AD164" s="792" t="s">
        <v>13235</v>
      </c>
      <c r="AE164" s="783" t="s">
        <v>16212</v>
      </c>
      <c r="AF164" s="792" t="s">
        <v>16213</v>
      </c>
      <c r="AG164" s="803" t="s">
        <v>3166</v>
      </c>
      <c r="AH164" s="788" t="s">
        <v>3816</v>
      </c>
      <c r="AI164" s="789" t="s">
        <v>3168</v>
      </c>
    </row>
    <row r="165" spans="1:35" ht="17.25" customHeight="1">
      <c r="A165" s="106"/>
      <c r="B165" s="106"/>
      <c r="C165" s="106"/>
      <c r="D165" s="106" t="str">
        <f t="shared" si="0"/>
        <v xml:space="preserve"> </v>
      </c>
      <c r="E165" s="304" t="s">
        <v>16214</v>
      </c>
      <c r="F165" s="779" t="e">
        <f t="shared" ca="1" si="1"/>
        <v>#NAME?</v>
      </c>
      <c r="G165" s="779" t="s">
        <v>16215</v>
      </c>
      <c r="H165" s="779"/>
      <c r="I165" s="779" t="str">
        <f t="shared" si="4"/>
        <v>44.68031999999999, -84.72886299999999</v>
      </c>
      <c r="J165" s="780">
        <v>44.680319999999902</v>
      </c>
      <c r="K165" s="780">
        <v>-84.728862999999905</v>
      </c>
      <c r="L165" s="781">
        <v>176</v>
      </c>
      <c r="M165" s="805" t="s">
        <v>44</v>
      </c>
      <c r="N165" s="792" t="s">
        <v>16216</v>
      </c>
      <c r="O165" s="792" t="s">
        <v>16217</v>
      </c>
      <c r="P165" s="794" t="s">
        <v>16218</v>
      </c>
      <c r="Q165" s="791" t="s">
        <v>16218</v>
      </c>
      <c r="R165" s="783" t="s">
        <v>35</v>
      </c>
      <c r="S165" s="785">
        <v>2018</v>
      </c>
      <c r="T165" s="793"/>
      <c r="U165" s="793"/>
      <c r="V165" s="786">
        <v>150.5</v>
      </c>
      <c r="W165" s="786">
        <v>371.4</v>
      </c>
      <c r="X165" s="787">
        <f t="shared" si="3"/>
        <v>371.4</v>
      </c>
      <c r="Y165" s="792" t="s">
        <v>16219</v>
      </c>
      <c r="Z165" s="792" t="s">
        <v>16220</v>
      </c>
      <c r="AA165" s="792">
        <v>2018</v>
      </c>
      <c r="AB165" s="792" t="s">
        <v>16221</v>
      </c>
      <c r="AC165" s="784" t="s">
        <v>16218</v>
      </c>
      <c r="AD165" s="792" t="s">
        <v>13235</v>
      </c>
      <c r="AE165" s="792" t="s">
        <v>16222</v>
      </c>
      <c r="AF165" s="792" t="s">
        <v>16223</v>
      </c>
      <c r="AG165" s="803" t="s">
        <v>3166</v>
      </c>
      <c r="AH165" s="788" t="s">
        <v>3319</v>
      </c>
      <c r="AI165" s="789" t="s">
        <v>3168</v>
      </c>
    </row>
    <row r="166" spans="1:35" ht="17.25" customHeight="1">
      <c r="A166" s="106"/>
      <c r="B166" s="106"/>
      <c r="C166" s="106"/>
      <c r="D166" s="106" t="str">
        <f t="shared" si="0"/>
        <v xml:space="preserve"> </v>
      </c>
      <c r="E166" s="304"/>
      <c r="F166" s="779" t="e">
        <f t="shared" ca="1" si="1"/>
        <v>#NAME?</v>
      </c>
      <c r="G166" s="779" t="s">
        <v>16224</v>
      </c>
      <c r="H166" s="779"/>
      <c r="I166" s="779" t="str">
        <f t="shared" si="4"/>
        <v>42.7611144, -86.0808346</v>
      </c>
      <c r="J166" s="780">
        <v>42.761114399999997</v>
      </c>
      <c r="K166" s="780">
        <v>-86.080834600000003</v>
      </c>
      <c r="L166" s="781">
        <v>177</v>
      </c>
      <c r="M166" s="806" t="s">
        <v>5</v>
      </c>
      <c r="N166" s="792" t="s">
        <v>16225</v>
      </c>
      <c r="O166" s="792" t="s">
        <v>3176</v>
      </c>
      <c r="P166" s="794" t="s">
        <v>3177</v>
      </c>
      <c r="Q166" s="791" t="s">
        <v>3177</v>
      </c>
      <c r="R166" s="783" t="s">
        <v>35</v>
      </c>
      <c r="S166" s="785">
        <v>2018</v>
      </c>
      <c r="T166" s="793"/>
      <c r="U166" s="793"/>
      <c r="V166" s="786">
        <v>33437</v>
      </c>
      <c r="W166" s="786">
        <v>73866</v>
      </c>
      <c r="X166" s="787">
        <f t="shared" si="3"/>
        <v>73866</v>
      </c>
      <c r="Y166" s="792" t="s">
        <v>3178</v>
      </c>
      <c r="Z166" s="792" t="s">
        <v>3179</v>
      </c>
      <c r="AA166" s="792">
        <v>2018</v>
      </c>
      <c r="AB166" s="792" t="s">
        <v>3183</v>
      </c>
      <c r="AC166" s="784" t="s">
        <v>3177</v>
      </c>
      <c r="AD166" s="792" t="s">
        <v>13235</v>
      </c>
      <c r="AE166" s="792" t="s">
        <v>16226</v>
      </c>
      <c r="AF166" s="783" t="s">
        <v>16227</v>
      </c>
      <c r="AG166" s="803" t="s">
        <v>3166</v>
      </c>
      <c r="AH166" s="788" t="s">
        <v>3185</v>
      </c>
      <c r="AI166" s="789" t="s">
        <v>3168</v>
      </c>
    </row>
    <row r="167" spans="1:35" ht="17.25" customHeight="1">
      <c r="A167" s="106"/>
      <c r="B167" s="106"/>
      <c r="C167" s="106"/>
      <c r="D167" s="106" t="str">
        <f t="shared" si="0"/>
        <v xml:space="preserve"> </v>
      </c>
      <c r="E167" s="304" t="s">
        <v>3536</v>
      </c>
      <c r="F167" s="779" t="e">
        <f t="shared" ca="1" si="1"/>
        <v>#NAME?</v>
      </c>
      <c r="G167" s="779" t="s">
        <v>16228</v>
      </c>
      <c r="H167" s="779"/>
      <c r="I167" s="779" t="str">
        <f t="shared" si="4"/>
        <v>42.3123133, -83.1578918</v>
      </c>
      <c r="J167" s="780">
        <v>42.3123133</v>
      </c>
      <c r="K167" s="780">
        <v>-83.157891800000002</v>
      </c>
      <c r="L167" s="781">
        <v>178</v>
      </c>
      <c r="M167" s="805" t="s">
        <v>5</v>
      </c>
      <c r="N167" s="792" t="s">
        <v>14648</v>
      </c>
      <c r="O167" s="792" t="s">
        <v>3544</v>
      </c>
      <c r="P167" s="794" t="s">
        <v>3545</v>
      </c>
      <c r="Q167" s="791" t="s">
        <v>3546</v>
      </c>
      <c r="R167" s="783" t="s">
        <v>35</v>
      </c>
      <c r="S167" s="785">
        <v>2019</v>
      </c>
      <c r="T167" s="793"/>
      <c r="U167" s="793"/>
      <c r="V167" s="786">
        <v>819</v>
      </c>
      <c r="W167" s="786">
        <v>7418.1</v>
      </c>
      <c r="X167" s="787">
        <f t="shared" si="3"/>
        <v>7418.1</v>
      </c>
      <c r="Y167" s="792" t="s">
        <v>3547</v>
      </c>
      <c r="Z167" s="792" t="s">
        <v>3548</v>
      </c>
      <c r="AA167" s="792">
        <v>2018</v>
      </c>
      <c r="AB167" s="792" t="s">
        <v>3551</v>
      </c>
      <c r="AC167" s="784" t="s">
        <v>3546</v>
      </c>
      <c r="AD167" s="792" t="s">
        <v>13235</v>
      </c>
      <c r="AE167" s="792" t="s">
        <v>11242</v>
      </c>
      <c r="AF167" s="792" t="s">
        <v>11242</v>
      </c>
      <c r="AG167" s="803" t="s">
        <v>3166</v>
      </c>
      <c r="AH167" s="788" t="s">
        <v>3562</v>
      </c>
      <c r="AI167" s="789" t="s">
        <v>3168</v>
      </c>
    </row>
    <row r="168" spans="1:35" ht="17.25" customHeight="1">
      <c r="A168" s="106"/>
      <c r="B168" s="106"/>
      <c r="C168" s="106"/>
      <c r="D168" s="106" t="str">
        <f t="shared" si="0"/>
        <v xml:space="preserve"> </v>
      </c>
      <c r="E168" s="304" t="s">
        <v>3469</v>
      </c>
      <c r="F168" s="779" t="e">
        <f t="shared" ca="1" si="1"/>
        <v>#NAME?</v>
      </c>
      <c r="G168" s="779" t="s">
        <v>16229</v>
      </c>
      <c r="H168" s="779"/>
      <c r="I168" s="779" t="str">
        <f t="shared" si="4"/>
        <v>42.3405137, -83.0865494</v>
      </c>
      <c r="J168" s="780">
        <v>42.340513700000002</v>
      </c>
      <c r="K168" s="780">
        <v>-83.086549399999996</v>
      </c>
      <c r="L168" s="781">
        <v>179</v>
      </c>
      <c r="M168" s="806" t="s">
        <v>5</v>
      </c>
      <c r="N168" s="792" t="s">
        <v>14648</v>
      </c>
      <c r="O168" s="792" t="s">
        <v>3470</v>
      </c>
      <c r="P168" s="794" t="s">
        <v>3471</v>
      </c>
      <c r="Q168" s="791" t="s">
        <v>3472</v>
      </c>
      <c r="R168" s="783" t="s">
        <v>35</v>
      </c>
      <c r="S168" s="785">
        <v>2019</v>
      </c>
      <c r="T168" s="786">
        <v>35.299999999999997</v>
      </c>
      <c r="U168" s="786">
        <v>8690</v>
      </c>
      <c r="V168" s="793"/>
      <c r="W168" s="786">
        <v>8808.2999999999993</v>
      </c>
      <c r="X168" s="787">
        <f t="shared" si="3"/>
        <v>8808.2999999999993</v>
      </c>
      <c r="Y168" s="792" t="s">
        <v>3473</v>
      </c>
      <c r="Z168" s="792" t="s">
        <v>3474</v>
      </c>
      <c r="AA168" s="792">
        <v>2019</v>
      </c>
      <c r="AB168" s="792" t="s">
        <v>3477</v>
      </c>
      <c r="AC168" s="784" t="s">
        <v>3472</v>
      </c>
      <c r="AD168" s="792" t="s">
        <v>13235</v>
      </c>
      <c r="AE168" s="792" t="s">
        <v>16230</v>
      </c>
      <c r="AF168" s="792" t="s">
        <v>16231</v>
      </c>
      <c r="AG168" s="803" t="s">
        <v>3166</v>
      </c>
      <c r="AH168" s="791"/>
      <c r="AI168" s="789" t="s">
        <v>3168</v>
      </c>
    </row>
    <row r="169" spans="1:35" ht="17.25" customHeight="1">
      <c r="A169" s="106"/>
      <c r="B169" s="106"/>
      <c r="C169" s="106"/>
      <c r="D169" s="106" t="str">
        <f t="shared" si="0"/>
        <v xml:space="preserve"> </v>
      </c>
      <c r="E169" s="304" t="s">
        <v>3493</v>
      </c>
      <c r="F169" s="779" t="e">
        <f t="shared" ca="1" si="1"/>
        <v>#NAME?</v>
      </c>
      <c r="G169" s="779" t="s">
        <v>16232</v>
      </c>
      <c r="H169" s="779"/>
      <c r="I169" s="779" t="str">
        <f t="shared" si="4"/>
        <v>42.7003692, -83.273405</v>
      </c>
      <c r="J169" s="780">
        <v>42.700369199999997</v>
      </c>
      <c r="K169" s="780">
        <v>-83.273404999999997</v>
      </c>
      <c r="L169" s="781">
        <v>180</v>
      </c>
      <c r="M169" s="805" t="s">
        <v>5</v>
      </c>
      <c r="N169" s="792" t="s">
        <v>14648</v>
      </c>
      <c r="O169" s="792" t="s">
        <v>3494</v>
      </c>
      <c r="P169" s="794" t="s">
        <v>3495</v>
      </c>
      <c r="Q169" s="791" t="s">
        <v>3496</v>
      </c>
      <c r="R169" s="783" t="s">
        <v>35</v>
      </c>
      <c r="S169" s="785">
        <v>2019</v>
      </c>
      <c r="T169" s="793"/>
      <c r="U169" s="793"/>
      <c r="V169" s="786" t="s">
        <v>15976</v>
      </c>
      <c r="W169" s="786">
        <v>12215</v>
      </c>
      <c r="X169" s="787">
        <f t="shared" si="3"/>
        <v>12215</v>
      </c>
      <c r="Y169" s="792" t="s">
        <v>3497</v>
      </c>
      <c r="Z169" s="792" t="s">
        <v>3498</v>
      </c>
      <c r="AA169" s="792">
        <v>2019</v>
      </c>
      <c r="AB169" s="792" t="s">
        <v>3501</v>
      </c>
      <c r="AC169" s="784" t="s">
        <v>3496</v>
      </c>
      <c r="AD169" s="792" t="s">
        <v>13235</v>
      </c>
      <c r="AE169" s="792" t="s">
        <v>16233</v>
      </c>
      <c r="AF169" s="792" t="s">
        <v>16234</v>
      </c>
      <c r="AG169" s="803" t="s">
        <v>3166</v>
      </c>
      <c r="AH169" s="802"/>
      <c r="AI169" s="789" t="s">
        <v>3168</v>
      </c>
    </row>
    <row r="170" spans="1:35" ht="17.25" customHeight="1">
      <c r="A170" s="106"/>
      <c r="B170" s="106"/>
      <c r="C170" s="106"/>
      <c r="D170" s="106" t="str">
        <f t="shared" si="0"/>
        <v xml:space="preserve"> </v>
      </c>
      <c r="E170" s="304" t="s">
        <v>3928</v>
      </c>
      <c r="F170" s="779" t="e">
        <f t="shared" ca="1" si="1"/>
        <v>#NAME?</v>
      </c>
      <c r="G170" s="779" t="s">
        <v>16235</v>
      </c>
      <c r="H170" s="779"/>
      <c r="I170" s="779" t="str">
        <f t="shared" si="4"/>
        <v>43.2055134, -86.2245889</v>
      </c>
      <c r="J170" s="780">
        <v>43.205513400000001</v>
      </c>
      <c r="K170" s="780">
        <v>-86.224588900000001</v>
      </c>
      <c r="L170" s="781">
        <v>181</v>
      </c>
      <c r="M170" s="806" t="s">
        <v>5</v>
      </c>
      <c r="N170" s="792" t="s">
        <v>14648</v>
      </c>
      <c r="O170" s="792" t="s">
        <v>3929</v>
      </c>
      <c r="P170" s="794" t="s">
        <v>3930</v>
      </c>
      <c r="Q170" s="791" t="s">
        <v>3931</v>
      </c>
      <c r="R170" s="783" t="s">
        <v>35</v>
      </c>
      <c r="S170" s="785">
        <v>2018</v>
      </c>
      <c r="T170" s="793"/>
      <c r="U170" s="793"/>
      <c r="V170" s="786">
        <v>80</v>
      </c>
      <c r="W170" s="786">
        <v>102</v>
      </c>
      <c r="X170" s="787">
        <f t="shared" si="3"/>
        <v>102</v>
      </c>
      <c r="Y170" s="792" t="s">
        <v>3932</v>
      </c>
      <c r="Z170" s="792" t="s">
        <v>3933</v>
      </c>
      <c r="AA170" s="792">
        <v>2018</v>
      </c>
      <c r="AB170" s="792" t="s">
        <v>3936</v>
      </c>
      <c r="AC170" s="784" t="s">
        <v>3931</v>
      </c>
      <c r="AD170" s="792" t="s">
        <v>13235</v>
      </c>
      <c r="AE170" s="792" t="s">
        <v>3937</v>
      </c>
      <c r="AF170" s="792" t="s">
        <v>11242</v>
      </c>
      <c r="AG170" s="803" t="s">
        <v>3166</v>
      </c>
      <c r="AH170" s="802"/>
      <c r="AI170" s="789" t="s">
        <v>3168</v>
      </c>
    </row>
    <row r="171" spans="1:35" ht="17.25" customHeight="1">
      <c r="A171" s="106"/>
      <c r="B171" s="106"/>
      <c r="C171" s="106"/>
      <c r="D171" s="106" t="str">
        <f t="shared" si="0"/>
        <v xml:space="preserve"> </v>
      </c>
      <c r="E171" s="304" t="s">
        <v>3884</v>
      </c>
      <c r="F171" s="779" t="e">
        <f t="shared" ca="1" si="1"/>
        <v>#NAME?</v>
      </c>
      <c r="G171" s="779" t="s">
        <v>16236</v>
      </c>
      <c r="H171" s="779"/>
      <c r="I171" s="779" t="str">
        <f t="shared" si="4"/>
        <v>43.3781068, -84.6363823</v>
      </c>
      <c r="J171" s="780">
        <v>43.378106799999998</v>
      </c>
      <c r="K171" s="780">
        <v>-84.636382299999994</v>
      </c>
      <c r="L171" s="781">
        <v>182</v>
      </c>
      <c r="M171" s="805" t="s">
        <v>5</v>
      </c>
      <c r="N171" s="792" t="s">
        <v>14648</v>
      </c>
      <c r="O171" s="792" t="s">
        <v>3885</v>
      </c>
      <c r="P171" s="794" t="s">
        <v>3886</v>
      </c>
      <c r="Q171" s="791" t="s">
        <v>3887</v>
      </c>
      <c r="R171" s="783" t="s">
        <v>35</v>
      </c>
      <c r="S171" s="785">
        <v>2019</v>
      </c>
      <c r="T171" s="786">
        <v>31.1</v>
      </c>
      <c r="U171" s="786">
        <v>298</v>
      </c>
      <c r="V171" s="786">
        <v>329.1</v>
      </c>
      <c r="W171" s="786">
        <v>360.83</v>
      </c>
      <c r="X171" s="787">
        <f t="shared" si="3"/>
        <v>360.83</v>
      </c>
      <c r="Y171" s="792" t="s">
        <v>16237</v>
      </c>
      <c r="Z171" s="792" t="s">
        <v>16238</v>
      </c>
      <c r="AA171" s="792">
        <v>2019</v>
      </c>
      <c r="AB171" s="783" t="s">
        <v>3888</v>
      </c>
      <c r="AC171" s="784" t="s">
        <v>3887</v>
      </c>
      <c r="AD171" s="792" t="s">
        <v>13235</v>
      </c>
      <c r="AE171" s="792" t="s">
        <v>16239</v>
      </c>
      <c r="AF171" s="792" t="s">
        <v>16240</v>
      </c>
      <c r="AG171" s="803" t="s">
        <v>3166</v>
      </c>
      <c r="AH171" s="789" t="s">
        <v>3896</v>
      </c>
      <c r="AI171" s="789" t="s">
        <v>3168</v>
      </c>
    </row>
    <row r="172" spans="1:35" ht="17.25" customHeight="1">
      <c r="A172" s="106"/>
      <c r="B172" s="106"/>
      <c r="C172" s="106"/>
      <c r="D172" s="106" t="str">
        <f t="shared" si="0"/>
        <v xml:space="preserve"> </v>
      </c>
      <c r="E172" s="304" t="s">
        <v>3920</v>
      </c>
      <c r="F172" s="779" t="e">
        <f t="shared" ca="1" si="1"/>
        <v>#NAME?</v>
      </c>
      <c r="G172" s="779" t="s">
        <v>16241</v>
      </c>
      <c r="H172" s="779"/>
      <c r="I172" s="779" t="str">
        <f t="shared" si="4"/>
        <v>44.506340, -83.380301</v>
      </c>
      <c r="J172" s="780">
        <v>44.506340000000002</v>
      </c>
      <c r="K172" s="780">
        <v>-83.380301000000003</v>
      </c>
      <c r="L172" s="781">
        <v>183</v>
      </c>
      <c r="M172" s="806" t="s">
        <v>33</v>
      </c>
      <c r="N172" s="792" t="s">
        <v>16242</v>
      </c>
      <c r="O172" s="792" t="s">
        <v>16243</v>
      </c>
      <c r="P172" s="794" t="s">
        <v>3921</v>
      </c>
      <c r="Q172" s="792" t="s">
        <v>49</v>
      </c>
      <c r="R172" s="783" t="s">
        <v>35</v>
      </c>
      <c r="S172" s="785">
        <v>2018</v>
      </c>
      <c r="T172" s="793"/>
      <c r="U172" s="793"/>
      <c r="V172" s="786">
        <v>363.2</v>
      </c>
      <c r="W172" s="786">
        <v>618.83000000000004</v>
      </c>
      <c r="X172" s="787">
        <f t="shared" si="3"/>
        <v>618.83000000000004</v>
      </c>
      <c r="Y172" s="792" t="s">
        <v>3922</v>
      </c>
      <c r="Z172" s="792" t="s">
        <v>3923</v>
      </c>
      <c r="AA172" s="792">
        <v>2019</v>
      </c>
      <c r="AB172" s="792" t="s">
        <v>16244</v>
      </c>
      <c r="AC172" s="796" t="s">
        <v>49</v>
      </c>
      <c r="AD172" s="792" t="s">
        <v>13235</v>
      </c>
      <c r="AE172" s="783" t="s">
        <v>16245</v>
      </c>
      <c r="AF172" s="792" t="s">
        <v>11242</v>
      </c>
      <c r="AG172" s="803" t="s">
        <v>3166</v>
      </c>
      <c r="AH172" s="789" t="s">
        <v>3938</v>
      </c>
      <c r="AI172" s="789" t="s">
        <v>3168</v>
      </c>
    </row>
    <row r="173" spans="1:35" ht="17.25" customHeight="1">
      <c r="A173" s="106"/>
      <c r="B173" s="106"/>
      <c r="C173" s="106"/>
      <c r="D173" s="106" t="str">
        <f t="shared" si="0"/>
        <v xml:space="preserve"> </v>
      </c>
      <c r="E173" s="304" t="s">
        <v>3276</v>
      </c>
      <c r="F173" s="779" t="e">
        <f t="shared" ca="1" si="1"/>
        <v>#NAME?</v>
      </c>
      <c r="G173" s="779" t="s">
        <v>16246</v>
      </c>
      <c r="H173" s="779"/>
      <c r="I173" s="779" t="str">
        <f t="shared" si="4"/>
        <v>43.06466081, -85.32714363</v>
      </c>
      <c r="J173" s="780">
        <v>43.064660809999999</v>
      </c>
      <c r="K173" s="780">
        <v>-85.327143629999995</v>
      </c>
      <c r="L173" s="781">
        <v>184</v>
      </c>
      <c r="M173" s="805" t="s">
        <v>2194</v>
      </c>
      <c r="N173" s="792" t="s">
        <v>16242</v>
      </c>
      <c r="O173" s="792" t="s">
        <v>16247</v>
      </c>
      <c r="P173" s="794" t="s">
        <v>3277</v>
      </c>
      <c r="Q173" s="791" t="s">
        <v>3278</v>
      </c>
      <c r="R173" s="783" t="s">
        <v>35</v>
      </c>
      <c r="S173" s="785">
        <v>2019</v>
      </c>
      <c r="T173" s="793"/>
      <c r="U173" s="793"/>
      <c r="V173" s="786">
        <v>103</v>
      </c>
      <c r="W173" s="786">
        <v>110</v>
      </c>
      <c r="X173" s="787">
        <f t="shared" si="3"/>
        <v>110</v>
      </c>
      <c r="Y173" s="792" t="s">
        <v>3279</v>
      </c>
      <c r="Z173" s="783" t="s">
        <v>16248</v>
      </c>
      <c r="AA173" s="792">
        <v>2019</v>
      </c>
      <c r="AB173" s="792" t="s">
        <v>16249</v>
      </c>
      <c r="AC173" s="784" t="s">
        <v>3278</v>
      </c>
      <c r="AD173" s="792" t="s">
        <v>13235</v>
      </c>
      <c r="AE173" s="792" t="s">
        <v>11242</v>
      </c>
      <c r="AF173" s="792" t="s">
        <v>11242</v>
      </c>
      <c r="AG173" s="803" t="s">
        <v>3166</v>
      </c>
      <c r="AH173" s="789" t="s">
        <v>3280</v>
      </c>
      <c r="AI173" s="789" t="s">
        <v>3168</v>
      </c>
    </row>
    <row r="174" spans="1:35" ht="17.25" customHeight="1">
      <c r="A174" s="106"/>
      <c r="B174" s="106"/>
      <c r="C174" s="106"/>
      <c r="D174" s="106" t="str">
        <f t="shared" si="0"/>
        <v xml:space="preserve"> </v>
      </c>
      <c r="E174" s="304" t="s">
        <v>3756</v>
      </c>
      <c r="F174" s="779" t="e">
        <f t="shared" ca="1" si="1"/>
        <v>#NAME?</v>
      </c>
      <c r="G174" s="779" t="s">
        <v>16250</v>
      </c>
      <c r="H174" s="779"/>
      <c r="I174" s="779" t="str">
        <f t="shared" si="4"/>
        <v>42.63552, -83.191074</v>
      </c>
      <c r="J174" s="780">
        <v>42.63552</v>
      </c>
      <c r="K174" s="780">
        <v>-83.191074</v>
      </c>
      <c r="L174" s="781">
        <v>185</v>
      </c>
      <c r="M174" s="806" t="s">
        <v>5</v>
      </c>
      <c r="N174" s="792" t="s">
        <v>14648</v>
      </c>
      <c r="O174" s="792" t="s">
        <v>16251</v>
      </c>
      <c r="P174" s="794" t="s">
        <v>3757</v>
      </c>
      <c r="Q174" s="791" t="s">
        <v>3758</v>
      </c>
      <c r="R174" s="783" t="s">
        <v>35</v>
      </c>
      <c r="S174" s="785">
        <v>2018</v>
      </c>
      <c r="T174" s="793"/>
      <c r="U174" s="793"/>
      <c r="V174" s="786">
        <v>1312</v>
      </c>
      <c r="W174" s="786">
        <v>1334</v>
      </c>
      <c r="X174" s="787">
        <f t="shared" si="3"/>
        <v>1334</v>
      </c>
      <c r="Y174" s="792" t="s">
        <v>3759</v>
      </c>
      <c r="Z174" s="792" t="s">
        <v>16252</v>
      </c>
      <c r="AA174" s="792">
        <v>2019</v>
      </c>
      <c r="AB174" s="792" t="s">
        <v>16253</v>
      </c>
      <c r="AC174" s="784" t="s">
        <v>3758</v>
      </c>
      <c r="AD174" s="792" t="s">
        <v>13235</v>
      </c>
      <c r="AE174" s="792" t="s">
        <v>16254</v>
      </c>
      <c r="AF174" s="792" t="s">
        <v>16255</v>
      </c>
      <c r="AG174" s="803" t="s">
        <v>3166</v>
      </c>
      <c r="AH174" s="789" t="s">
        <v>3770</v>
      </c>
      <c r="AI174" s="789" t="s">
        <v>3168</v>
      </c>
    </row>
    <row r="175" spans="1:35" ht="17.25" customHeight="1">
      <c r="A175" s="106"/>
      <c r="B175" s="106"/>
      <c r="C175" s="106"/>
      <c r="D175" s="106" t="str">
        <f t="shared" si="0"/>
        <v xml:space="preserve"> </v>
      </c>
      <c r="E175" s="304" t="s">
        <v>4013</v>
      </c>
      <c r="F175" s="779" t="e">
        <f t="shared" ca="1" si="1"/>
        <v>#NAME?</v>
      </c>
      <c r="G175" s="779" t="s">
        <v>16256</v>
      </c>
      <c r="H175" s="779"/>
      <c r="I175" s="779" t="str">
        <f t="shared" si="4"/>
        <v>42.3780005, -83.4303686</v>
      </c>
      <c r="J175" s="780">
        <v>42.378000499999999</v>
      </c>
      <c r="K175" s="780">
        <v>-83.430368599999994</v>
      </c>
      <c r="L175" s="781">
        <v>186</v>
      </c>
      <c r="M175" s="790" t="s">
        <v>5</v>
      </c>
      <c r="N175" s="783" t="s">
        <v>14648</v>
      </c>
      <c r="O175" s="792" t="s">
        <v>16257</v>
      </c>
      <c r="P175" s="794" t="s">
        <v>4014</v>
      </c>
      <c r="Q175" s="791" t="s">
        <v>4015</v>
      </c>
      <c r="R175" s="783" t="s">
        <v>35</v>
      </c>
      <c r="S175" s="785">
        <v>2018</v>
      </c>
      <c r="T175" s="793"/>
      <c r="U175" s="793"/>
      <c r="V175" s="786">
        <v>164</v>
      </c>
      <c r="W175" s="786">
        <v>1400</v>
      </c>
      <c r="X175" s="787">
        <f t="shared" si="3"/>
        <v>1400</v>
      </c>
      <c r="Y175" s="792" t="s">
        <v>16258</v>
      </c>
      <c r="Z175" s="783" t="s">
        <v>16259</v>
      </c>
      <c r="AA175" s="792">
        <v>2018</v>
      </c>
      <c r="AB175" s="792" t="s">
        <v>16260</v>
      </c>
      <c r="AC175" s="784" t="s">
        <v>4015</v>
      </c>
      <c r="AD175" s="792" t="s">
        <v>13235</v>
      </c>
      <c r="AE175" s="792" t="s">
        <v>16261</v>
      </c>
      <c r="AF175" s="792" t="s">
        <v>16262</v>
      </c>
      <c r="AG175" s="803" t="s">
        <v>3166</v>
      </c>
      <c r="AH175" s="802"/>
      <c r="AI175" s="789" t="s">
        <v>3168</v>
      </c>
    </row>
    <row r="176" spans="1:35" ht="17.25" customHeight="1">
      <c r="A176" s="106"/>
      <c r="B176" s="106"/>
      <c r="C176" s="106"/>
      <c r="D176" s="106" t="str">
        <f t="shared" si="0"/>
        <v xml:space="preserve"> </v>
      </c>
      <c r="E176" s="304" t="s">
        <v>3160</v>
      </c>
      <c r="F176" s="779" t="e">
        <f t="shared" ca="1" si="1"/>
        <v>#NAME?</v>
      </c>
      <c r="G176" s="779" t="s">
        <v>16263</v>
      </c>
      <c r="H176" s="779"/>
      <c r="I176" s="779" t="str">
        <f t="shared" si="4"/>
        <v>42.985219, -86.082739</v>
      </c>
      <c r="J176" s="780">
        <v>42.985219000000001</v>
      </c>
      <c r="K176" s="780">
        <v>-86.082739000000004</v>
      </c>
      <c r="L176" s="781">
        <v>187</v>
      </c>
      <c r="M176" s="806" t="s">
        <v>77</v>
      </c>
      <c r="N176" s="792" t="s">
        <v>16264</v>
      </c>
      <c r="O176" s="792" t="s">
        <v>16265</v>
      </c>
      <c r="P176" s="794" t="s">
        <v>3161</v>
      </c>
      <c r="Q176" s="791" t="s">
        <v>3162</v>
      </c>
      <c r="R176" s="783" t="s">
        <v>35</v>
      </c>
      <c r="S176" s="785">
        <v>2018</v>
      </c>
      <c r="T176" s="793"/>
      <c r="U176" s="793"/>
      <c r="V176" s="786">
        <v>643.61</v>
      </c>
      <c r="W176" s="786">
        <v>2142.27</v>
      </c>
      <c r="X176" s="787">
        <f t="shared" si="3"/>
        <v>2142.27</v>
      </c>
      <c r="Y176" s="792" t="s">
        <v>3163</v>
      </c>
      <c r="Z176" s="792" t="s">
        <v>16266</v>
      </c>
      <c r="AA176" s="792">
        <v>2018</v>
      </c>
      <c r="AB176" s="792" t="s">
        <v>16267</v>
      </c>
      <c r="AC176" s="784" t="s">
        <v>3162</v>
      </c>
      <c r="AD176" s="792" t="s">
        <v>16268</v>
      </c>
      <c r="AE176" s="792" t="s">
        <v>16269</v>
      </c>
      <c r="AF176" s="792" t="s">
        <v>16270</v>
      </c>
      <c r="AG176" s="803" t="s">
        <v>3166</v>
      </c>
      <c r="AH176" s="789" t="s">
        <v>3167</v>
      </c>
      <c r="AI176" s="789" t="s">
        <v>3168</v>
      </c>
    </row>
    <row r="177" spans="1:35" ht="17.25" customHeight="1">
      <c r="A177" s="106"/>
      <c r="B177" s="106"/>
      <c r="C177" s="106"/>
      <c r="D177" s="106" t="str">
        <f t="shared" si="0"/>
        <v xml:space="preserve"> </v>
      </c>
      <c r="E177" s="304" t="s">
        <v>4111</v>
      </c>
      <c r="F177" s="779" t="e">
        <f t="shared" ca="1" si="1"/>
        <v>#NAME?</v>
      </c>
      <c r="G177" s="779" t="s">
        <v>16271</v>
      </c>
      <c r="H177" s="779"/>
      <c r="I177" s="779" t="str">
        <f t="shared" si="4"/>
        <v>42.5137134, -83.7605801</v>
      </c>
      <c r="J177" s="780">
        <v>42.5137134</v>
      </c>
      <c r="K177" s="780">
        <v>-83.760580099999999</v>
      </c>
      <c r="L177" s="781">
        <v>188</v>
      </c>
      <c r="M177" s="805" t="s">
        <v>5</v>
      </c>
      <c r="N177" s="792" t="s">
        <v>14648</v>
      </c>
      <c r="O177" s="792" t="s">
        <v>16272</v>
      </c>
      <c r="P177" s="794" t="s">
        <v>4112</v>
      </c>
      <c r="Q177" s="791" t="s">
        <v>4113</v>
      </c>
      <c r="R177" s="783" t="s">
        <v>35</v>
      </c>
      <c r="S177" s="785">
        <v>2018</v>
      </c>
      <c r="T177" s="793"/>
      <c r="U177" s="793"/>
      <c r="V177" s="786">
        <v>163</v>
      </c>
      <c r="W177" s="786">
        <v>294</v>
      </c>
      <c r="X177" s="787">
        <f t="shared" si="3"/>
        <v>294</v>
      </c>
      <c r="Y177" s="783" t="s">
        <v>4114</v>
      </c>
      <c r="Z177" s="792" t="s">
        <v>16273</v>
      </c>
      <c r="AA177" s="792">
        <v>2019</v>
      </c>
      <c r="AB177" s="792" t="s">
        <v>16274</v>
      </c>
      <c r="AC177" s="784" t="s">
        <v>4113</v>
      </c>
      <c r="AD177" s="792" t="s">
        <v>13235</v>
      </c>
      <c r="AE177" s="783" t="s">
        <v>16275</v>
      </c>
      <c r="AF177" s="783" t="s">
        <v>11242</v>
      </c>
      <c r="AG177" s="784" t="s">
        <v>3166</v>
      </c>
      <c r="AH177" s="791"/>
      <c r="AI177" s="788" t="s">
        <v>3168</v>
      </c>
    </row>
    <row r="178" spans="1:35" ht="17.25" customHeight="1">
      <c r="A178" s="106"/>
      <c r="B178" s="106"/>
      <c r="C178" s="106"/>
      <c r="D178" s="106" t="str">
        <f t="shared" si="0"/>
        <v xml:space="preserve"> </v>
      </c>
      <c r="E178" s="304" t="s">
        <v>3892</v>
      </c>
      <c r="F178" s="779" t="e">
        <f t="shared" ca="1" si="1"/>
        <v>#NAME?</v>
      </c>
      <c r="G178" s="779" t="s">
        <v>16276</v>
      </c>
      <c r="H178" s="779"/>
      <c r="I178" s="779" t="str">
        <f t="shared" si="4"/>
        <v>43.0642649, -85.5627796</v>
      </c>
      <c r="J178" s="780">
        <v>43.064264899999998</v>
      </c>
      <c r="K178" s="780">
        <v>-85.562779599999999</v>
      </c>
      <c r="L178" s="781">
        <v>189</v>
      </c>
      <c r="M178" s="806" t="s">
        <v>33</v>
      </c>
      <c r="N178" s="792" t="s">
        <v>16277</v>
      </c>
      <c r="O178" s="792" t="s">
        <v>16278</v>
      </c>
      <c r="P178" s="794" t="s">
        <v>3893</v>
      </c>
      <c r="Q178" s="791" t="s">
        <v>3894</v>
      </c>
      <c r="R178" s="783" t="s">
        <v>35</v>
      </c>
      <c r="S178" s="785"/>
      <c r="T178" s="793"/>
      <c r="U178" s="793"/>
      <c r="V178" s="786">
        <v>2491</v>
      </c>
      <c r="W178" s="786">
        <v>3475</v>
      </c>
      <c r="X178" s="787">
        <f t="shared" si="3"/>
        <v>3475</v>
      </c>
      <c r="Y178" s="792" t="s">
        <v>3895</v>
      </c>
      <c r="Z178" s="792" t="s">
        <v>16279</v>
      </c>
      <c r="AA178" s="792">
        <v>2017</v>
      </c>
      <c r="AB178" s="792" t="s">
        <v>16280</v>
      </c>
      <c r="AC178" s="784" t="s">
        <v>3894</v>
      </c>
      <c r="AD178" s="792" t="s">
        <v>13235</v>
      </c>
      <c r="AE178" s="792" t="s">
        <v>16281</v>
      </c>
      <c r="AF178" s="792" t="s">
        <v>16282</v>
      </c>
      <c r="AG178" s="784" t="s">
        <v>3166</v>
      </c>
      <c r="AH178" s="791"/>
      <c r="AI178" s="788" t="s">
        <v>3168</v>
      </c>
    </row>
    <row r="179" spans="1:35" ht="17.25" customHeight="1">
      <c r="A179" s="106"/>
      <c r="B179" s="106"/>
      <c r="C179" s="106"/>
      <c r="D179" s="106" t="str">
        <f t="shared" si="0"/>
        <v xml:space="preserve"> </v>
      </c>
      <c r="E179" s="304" t="s">
        <v>3283</v>
      </c>
      <c r="F179" s="779" t="e">
        <f t="shared" ca="1" si="1"/>
        <v>#NAME?</v>
      </c>
      <c r="G179" s="779" t="s">
        <v>16283</v>
      </c>
      <c r="H179" s="779"/>
      <c r="I179" s="779" t="str">
        <f t="shared" si="4"/>
        <v>42.934718, -85.688408</v>
      </c>
      <c r="J179" s="780">
        <v>42.934717999999997</v>
      </c>
      <c r="K179" s="780">
        <v>-85.688407999999995</v>
      </c>
      <c r="L179" s="781">
        <v>190</v>
      </c>
      <c r="M179" s="805" t="s">
        <v>5</v>
      </c>
      <c r="N179" s="792" t="s">
        <v>14648</v>
      </c>
      <c r="O179" s="792" t="s">
        <v>16284</v>
      </c>
      <c r="P179" s="794" t="s">
        <v>3284</v>
      </c>
      <c r="Q179" s="792" t="s">
        <v>49</v>
      </c>
      <c r="R179" s="783" t="s">
        <v>35</v>
      </c>
      <c r="S179" s="785">
        <v>2018</v>
      </c>
      <c r="T179" s="786">
        <v>30.6</v>
      </c>
      <c r="U179" s="786">
        <v>517</v>
      </c>
      <c r="V179" s="786" t="s">
        <v>15976</v>
      </c>
      <c r="W179" s="786">
        <v>547.6</v>
      </c>
      <c r="X179" s="787">
        <f t="shared" si="3"/>
        <v>547.6</v>
      </c>
      <c r="Y179" s="792" t="s">
        <v>3285</v>
      </c>
      <c r="Z179" s="792" t="s">
        <v>49</v>
      </c>
      <c r="AA179" s="792">
        <v>2018</v>
      </c>
      <c r="AB179" s="792" t="s">
        <v>16285</v>
      </c>
      <c r="AC179" s="796" t="s">
        <v>49</v>
      </c>
      <c r="AD179" s="792" t="s">
        <v>13235</v>
      </c>
      <c r="AE179" s="792" t="s">
        <v>16286</v>
      </c>
      <c r="AF179" s="792" t="s">
        <v>16287</v>
      </c>
      <c r="AG179" s="803" t="s">
        <v>3166</v>
      </c>
      <c r="AH179" s="788" t="s">
        <v>3287</v>
      </c>
      <c r="AI179" s="789" t="s">
        <v>3168</v>
      </c>
    </row>
    <row r="180" spans="1:35" ht="17.25" customHeight="1">
      <c r="A180" s="106"/>
      <c r="B180" s="106"/>
      <c r="C180" s="106"/>
      <c r="D180" s="106" t="str">
        <f t="shared" si="0"/>
        <v xml:space="preserve"> </v>
      </c>
      <c r="E180" s="304" t="s">
        <v>4295</v>
      </c>
      <c r="F180" s="779" t="e">
        <f t="shared" ca="1" si="1"/>
        <v>#NAME?</v>
      </c>
      <c r="G180" s="779" t="s">
        <v>16288</v>
      </c>
      <c r="H180" s="779"/>
      <c r="I180" s="779" t="str">
        <f t="shared" si="4"/>
        <v>47.5065728, -94.93365349999999</v>
      </c>
      <c r="J180" s="780">
        <v>47.506572800000001</v>
      </c>
      <c r="K180" s="780">
        <v>-94.933653499999906</v>
      </c>
      <c r="L180" s="781">
        <v>191</v>
      </c>
      <c r="M180" s="782" t="s">
        <v>113</v>
      </c>
      <c r="N180" s="783" t="s">
        <v>12588</v>
      </c>
      <c r="O180" s="783" t="s">
        <v>4296</v>
      </c>
      <c r="P180" s="791" t="s">
        <v>4297</v>
      </c>
      <c r="Q180" s="784" t="s">
        <v>4298</v>
      </c>
      <c r="R180" s="783" t="s">
        <v>35</v>
      </c>
      <c r="S180" s="785">
        <v>2017</v>
      </c>
      <c r="T180" s="786">
        <v>200</v>
      </c>
      <c r="U180" s="786">
        <v>789</v>
      </c>
      <c r="V180" s="786">
        <v>989</v>
      </c>
      <c r="W180" s="786">
        <v>3058.4</v>
      </c>
      <c r="X180" s="787">
        <f t="shared" si="3"/>
        <v>3058.4</v>
      </c>
      <c r="Y180" s="783" t="s">
        <v>4299</v>
      </c>
      <c r="Z180" s="783" t="s">
        <v>4300</v>
      </c>
      <c r="AA180" s="783">
        <v>2011</v>
      </c>
      <c r="AB180" s="783" t="s">
        <v>4301</v>
      </c>
      <c r="AC180" s="784" t="s">
        <v>4302</v>
      </c>
      <c r="AD180" s="783" t="s">
        <v>13235</v>
      </c>
      <c r="AE180" s="783" t="s">
        <v>4303</v>
      </c>
      <c r="AF180" s="783" t="s">
        <v>11242</v>
      </c>
      <c r="AG180" s="784" t="s">
        <v>4304</v>
      </c>
      <c r="AH180" s="788" t="s">
        <v>4306</v>
      </c>
      <c r="AI180" s="789" t="s">
        <v>4249</v>
      </c>
    </row>
    <row r="181" spans="1:35" ht="17.25" customHeight="1">
      <c r="A181" s="106"/>
      <c r="B181" s="106"/>
      <c r="C181" s="106"/>
      <c r="D181" s="106" t="str">
        <f t="shared" si="0"/>
        <v xml:space="preserve"> </v>
      </c>
      <c r="E181" s="304"/>
      <c r="F181" s="779" t="e">
        <f t="shared" ca="1" si="1"/>
        <v>#NAME?</v>
      </c>
      <c r="G181" s="779" t="s">
        <v>16289</v>
      </c>
      <c r="H181" s="779"/>
      <c r="I181" s="779" t="str">
        <f t="shared" si="4"/>
        <v>46.784743, -92.1452908</v>
      </c>
      <c r="J181" s="780">
        <v>46.784742999999999</v>
      </c>
      <c r="K181" s="780">
        <v>-92.145290799999998</v>
      </c>
      <c r="L181" s="781">
        <v>192</v>
      </c>
      <c r="M181" s="790" t="s">
        <v>44</v>
      </c>
      <c r="N181" s="783" t="s">
        <v>16290</v>
      </c>
      <c r="O181" s="783" t="s">
        <v>4359</v>
      </c>
      <c r="P181" s="791" t="s">
        <v>15882</v>
      </c>
      <c r="Q181" s="783" t="s">
        <v>49</v>
      </c>
      <c r="R181" s="783" t="s">
        <v>35</v>
      </c>
      <c r="S181" s="785">
        <v>2018</v>
      </c>
      <c r="T181" s="786">
        <v>600</v>
      </c>
      <c r="U181" s="786">
        <v>8700</v>
      </c>
      <c r="V181" s="786">
        <v>9300</v>
      </c>
      <c r="W181" s="786">
        <v>15652</v>
      </c>
      <c r="X181" s="787">
        <f t="shared" si="3"/>
        <v>15652</v>
      </c>
      <c r="Y181" s="783" t="s">
        <v>4360</v>
      </c>
      <c r="Z181" s="783" t="s">
        <v>4361</v>
      </c>
      <c r="AA181" s="783">
        <v>2010</v>
      </c>
      <c r="AB181" s="783" t="s">
        <v>4362</v>
      </c>
      <c r="AC181" s="784" t="s">
        <v>4363</v>
      </c>
      <c r="AD181" s="783" t="s">
        <v>13235</v>
      </c>
      <c r="AE181" s="783" t="s">
        <v>16291</v>
      </c>
      <c r="AF181" s="783" t="s">
        <v>16292</v>
      </c>
      <c r="AG181" s="784" t="s">
        <v>4304</v>
      </c>
      <c r="AH181" s="788" t="s">
        <v>4364</v>
      </c>
      <c r="AI181" s="789" t="s">
        <v>4249</v>
      </c>
    </row>
    <row r="182" spans="1:35" ht="17.25" customHeight="1">
      <c r="A182" s="106"/>
      <c r="B182" s="106"/>
      <c r="C182" s="106"/>
      <c r="D182" s="106" t="str">
        <f t="shared" si="0"/>
        <v xml:space="preserve"> </v>
      </c>
      <c r="E182" s="304" t="s">
        <v>4241</v>
      </c>
      <c r="F182" s="779" t="e">
        <f t="shared" ca="1" si="1"/>
        <v>#NAME?</v>
      </c>
      <c r="G182" s="779" t="s">
        <v>16293</v>
      </c>
      <c r="H182" s="779"/>
      <c r="I182" s="779" t="str">
        <f t="shared" si="4"/>
        <v>44.7942586, -92.9135481</v>
      </c>
      <c r="J182" s="780">
        <v>44.794258599999999</v>
      </c>
      <c r="K182" s="780">
        <v>-92.9135481</v>
      </c>
      <c r="L182" s="781">
        <v>193</v>
      </c>
      <c r="M182" s="782" t="s">
        <v>5</v>
      </c>
      <c r="N182" s="783" t="s">
        <v>14648</v>
      </c>
      <c r="O182" s="783" t="s">
        <v>4242</v>
      </c>
      <c r="P182" s="791" t="s">
        <v>16294</v>
      </c>
      <c r="Q182" s="783" t="s">
        <v>49</v>
      </c>
      <c r="R182" s="783" t="s">
        <v>35</v>
      </c>
      <c r="S182" s="792"/>
      <c r="T182" s="793"/>
      <c r="U182" s="793"/>
      <c r="V182" s="793"/>
      <c r="W182" s="793"/>
      <c r="X182" s="787">
        <f t="shared" si="3"/>
        <v>0</v>
      </c>
      <c r="Y182" s="15" t="s">
        <v>16295</v>
      </c>
      <c r="Z182" s="783" t="s">
        <v>4244</v>
      </c>
      <c r="AA182" s="783" t="s">
        <v>4245</v>
      </c>
      <c r="AB182" s="783" t="s">
        <v>4246</v>
      </c>
      <c r="AC182" s="784" t="s">
        <v>4247</v>
      </c>
      <c r="AD182" s="794" t="s">
        <v>16296</v>
      </c>
      <c r="AE182" s="783" t="s">
        <v>16297</v>
      </c>
      <c r="AF182" s="783" t="s">
        <v>16298</v>
      </c>
      <c r="AG182" s="783"/>
      <c r="AH182" s="788" t="s">
        <v>4248</v>
      </c>
      <c r="AI182" s="789" t="s">
        <v>4249</v>
      </c>
    </row>
    <row r="183" spans="1:35" ht="17.25" customHeight="1">
      <c r="A183" s="106"/>
      <c r="B183" s="106"/>
      <c r="C183" s="106"/>
      <c r="D183" s="106" t="str">
        <f t="shared" si="0"/>
        <v xml:space="preserve"> </v>
      </c>
      <c r="E183" s="779"/>
      <c r="F183" s="779" t="e">
        <f t="shared" ca="1" si="1"/>
        <v>#NAME?</v>
      </c>
      <c r="G183" s="779" t="s">
        <v>16299</v>
      </c>
      <c r="H183" s="779"/>
      <c r="I183" s="779" t="str">
        <f t="shared" si="4"/>
        <v>44.9957998, -92.8793768</v>
      </c>
      <c r="J183" s="780">
        <v>44.9957998</v>
      </c>
      <c r="K183" s="780">
        <v>-92.879376800000003</v>
      </c>
      <c r="L183" s="781">
        <v>194</v>
      </c>
      <c r="M183" s="790" t="s">
        <v>5</v>
      </c>
      <c r="N183" s="783" t="s">
        <v>16300</v>
      </c>
      <c r="O183" s="783" t="s">
        <v>4457</v>
      </c>
      <c r="P183" s="784" t="s">
        <v>4254</v>
      </c>
      <c r="Q183" s="783" t="s">
        <v>49</v>
      </c>
      <c r="R183" s="783" t="s">
        <v>80</v>
      </c>
      <c r="S183" s="785">
        <v>2008</v>
      </c>
      <c r="T183" s="786">
        <v>700</v>
      </c>
      <c r="U183" s="793"/>
      <c r="V183" s="793"/>
      <c r="W183" s="793"/>
      <c r="X183" s="787">
        <f t="shared" si="3"/>
        <v>700</v>
      </c>
      <c r="Y183" s="783" t="s">
        <v>4458</v>
      </c>
      <c r="Z183" s="783" t="s">
        <v>4459</v>
      </c>
      <c r="AA183" s="783">
        <v>2004</v>
      </c>
      <c r="AB183" s="783" t="s">
        <v>4460</v>
      </c>
      <c r="AC183" s="784" t="s">
        <v>4254</v>
      </c>
      <c r="AD183" s="783"/>
      <c r="AE183" s="783"/>
      <c r="AF183" s="783" t="s">
        <v>4461</v>
      </c>
      <c r="AG183" s="783"/>
      <c r="AH183" s="788" t="s">
        <v>4462</v>
      </c>
      <c r="AI183" s="789" t="s">
        <v>4249</v>
      </c>
    </row>
    <row r="184" spans="1:35" ht="17.25" customHeight="1">
      <c r="A184" s="106"/>
      <c r="B184" s="106"/>
      <c r="C184" s="106"/>
      <c r="D184" s="106" t="str">
        <f t="shared" si="0"/>
        <v xml:space="preserve"> </v>
      </c>
      <c r="E184" s="304" t="s">
        <v>4252</v>
      </c>
      <c r="F184" s="779" t="e">
        <f t="shared" ca="1" si="1"/>
        <v>#NAME?</v>
      </c>
      <c r="G184" s="779" t="s">
        <v>16301</v>
      </c>
      <c r="H184" s="779"/>
      <c r="I184" s="779" t="str">
        <f t="shared" si="4"/>
        <v>44.997114, -92.972347</v>
      </c>
      <c r="J184" s="780">
        <v>44.997114000000003</v>
      </c>
      <c r="K184" s="780">
        <v>-92.972346999999999</v>
      </c>
      <c r="L184" s="781">
        <v>195</v>
      </c>
      <c r="M184" s="782" t="s">
        <v>5</v>
      </c>
      <c r="N184" s="783" t="s">
        <v>16300</v>
      </c>
      <c r="O184" s="783" t="s">
        <v>4253</v>
      </c>
      <c r="P184" s="784" t="s">
        <v>4254</v>
      </c>
      <c r="Q184" s="783" t="s">
        <v>49</v>
      </c>
      <c r="R184" s="783" t="s">
        <v>80</v>
      </c>
      <c r="S184" s="785">
        <v>2008</v>
      </c>
      <c r="T184" s="786">
        <v>1020</v>
      </c>
      <c r="U184" s="786">
        <v>1410</v>
      </c>
      <c r="V184" s="793"/>
      <c r="W184" s="793"/>
      <c r="X184" s="787">
        <f t="shared" si="3"/>
        <v>1410</v>
      </c>
      <c r="Y184" s="783" t="s">
        <v>4256</v>
      </c>
      <c r="Z184" s="783" t="s">
        <v>4257</v>
      </c>
      <c r="AA184" s="783">
        <v>2004</v>
      </c>
      <c r="AB184" s="783" t="s">
        <v>4258</v>
      </c>
      <c r="AC184" s="784" t="s">
        <v>4259</v>
      </c>
      <c r="AD184" s="783"/>
      <c r="AE184" s="783"/>
      <c r="AF184" s="783"/>
      <c r="AG184" s="783"/>
      <c r="AH184" s="788" t="s">
        <v>4260</v>
      </c>
      <c r="AI184" s="789" t="s">
        <v>4249</v>
      </c>
    </row>
    <row r="185" spans="1:35" ht="17.25" customHeight="1">
      <c r="A185" s="106"/>
      <c r="B185" s="106"/>
      <c r="C185" s="106"/>
      <c r="D185" s="106" t="str">
        <f t="shared" si="0"/>
        <v xml:space="preserve"> </v>
      </c>
      <c r="E185" s="779"/>
      <c r="F185" s="779" t="e">
        <f t="shared" ca="1" si="1"/>
        <v>#NAME?</v>
      </c>
      <c r="G185" s="779" t="s">
        <v>16302</v>
      </c>
      <c r="H185" s="779"/>
      <c r="I185" s="779" t="str">
        <f t="shared" si="4"/>
        <v>44.8348405, -92.99255769999999</v>
      </c>
      <c r="J185" s="780">
        <v>44.834840499999999</v>
      </c>
      <c r="K185" s="780">
        <v>-92.992557699999907</v>
      </c>
      <c r="L185" s="781">
        <v>196</v>
      </c>
      <c r="M185" s="790" t="s">
        <v>5</v>
      </c>
      <c r="N185" s="783" t="s">
        <v>14648</v>
      </c>
      <c r="O185" s="783" t="s">
        <v>4546</v>
      </c>
      <c r="P185" s="784" t="s">
        <v>4547</v>
      </c>
      <c r="Q185" s="783" t="s">
        <v>49</v>
      </c>
      <c r="R185" s="783" t="s">
        <v>35</v>
      </c>
      <c r="S185" s="785">
        <v>2017</v>
      </c>
      <c r="T185" s="786">
        <v>43</v>
      </c>
      <c r="U185" s="793"/>
      <c r="V185" s="786"/>
      <c r="W185" s="793"/>
      <c r="X185" s="787">
        <f t="shared" si="3"/>
        <v>43</v>
      </c>
      <c r="Y185" s="783" t="s">
        <v>4548</v>
      </c>
      <c r="Z185" s="783" t="s">
        <v>4549</v>
      </c>
      <c r="AA185" s="783">
        <v>2007</v>
      </c>
      <c r="AB185" s="783" t="s">
        <v>4550</v>
      </c>
      <c r="AC185" s="783" t="s">
        <v>49</v>
      </c>
      <c r="AD185" s="783" t="s">
        <v>13235</v>
      </c>
      <c r="AE185" s="783" t="s">
        <v>4551</v>
      </c>
      <c r="AF185" s="783" t="s">
        <v>13235</v>
      </c>
      <c r="AG185" s="784" t="s">
        <v>4552</v>
      </c>
      <c r="AH185" s="788" t="s">
        <v>4553</v>
      </c>
      <c r="AI185" s="789" t="s">
        <v>4249</v>
      </c>
    </row>
    <row r="186" spans="1:35" ht="17.25" customHeight="1">
      <c r="A186" s="106"/>
      <c r="B186" s="106"/>
      <c r="C186" s="106"/>
      <c r="D186" s="106" t="str">
        <f t="shared" si="0"/>
        <v xml:space="preserve"> </v>
      </c>
      <c r="E186" s="304" t="s">
        <v>4263</v>
      </c>
      <c r="F186" s="779" t="e">
        <f t="shared" ca="1" si="1"/>
        <v>#NAME?</v>
      </c>
      <c r="G186" s="779" t="s">
        <v>16303</v>
      </c>
      <c r="H186" s="779"/>
      <c r="I186" s="779" t="str">
        <f t="shared" si="4"/>
        <v>44.865680, -92.898151</v>
      </c>
      <c r="J186" s="780">
        <v>44.865679999999998</v>
      </c>
      <c r="K186" s="780">
        <v>-92.898150999999999</v>
      </c>
      <c r="L186" s="781">
        <v>197</v>
      </c>
      <c r="M186" s="782" t="s">
        <v>5</v>
      </c>
      <c r="N186" s="783" t="s">
        <v>14648</v>
      </c>
      <c r="O186" s="792" t="s">
        <v>4264</v>
      </c>
      <c r="P186" s="784" t="s">
        <v>16304</v>
      </c>
      <c r="Q186" s="784" t="s">
        <v>16305</v>
      </c>
      <c r="R186" s="783" t="s">
        <v>35</v>
      </c>
      <c r="S186" s="785">
        <v>2011</v>
      </c>
      <c r="T186" s="786">
        <v>12500</v>
      </c>
      <c r="U186" s="786">
        <v>2240</v>
      </c>
      <c r="V186" s="786">
        <v>14740</v>
      </c>
      <c r="W186" s="793"/>
      <c r="X186" s="787">
        <f t="shared" si="3"/>
        <v>14740</v>
      </c>
      <c r="Y186" s="783" t="s">
        <v>4266</v>
      </c>
      <c r="Z186" s="783" t="s">
        <v>4267</v>
      </c>
      <c r="AA186" s="792"/>
      <c r="AB186" s="792"/>
      <c r="AC186" s="784" t="s">
        <v>4268</v>
      </c>
      <c r="AD186" s="792"/>
      <c r="AE186" s="792"/>
      <c r="AF186" s="792"/>
      <c r="AG186" s="792"/>
      <c r="AH186" s="792"/>
      <c r="AI186" s="789" t="s">
        <v>4249</v>
      </c>
    </row>
    <row r="187" spans="1:35" ht="17.25" customHeight="1">
      <c r="A187" s="106"/>
      <c r="B187" s="106"/>
      <c r="C187" s="106"/>
      <c r="D187" s="106" t="str">
        <f t="shared" si="0"/>
        <v xml:space="preserve"> </v>
      </c>
      <c r="E187" s="304"/>
      <c r="F187" s="779" t="e">
        <f t="shared" ca="1" si="1"/>
        <v>#NAME?</v>
      </c>
      <c r="G187" s="779" t="s">
        <v>16306</v>
      </c>
      <c r="H187" s="779"/>
      <c r="I187" s="779" t="str">
        <f t="shared" si="4"/>
        <v>46.33922, -94.22656699999999</v>
      </c>
      <c r="J187" s="780">
        <v>46.339219999999997</v>
      </c>
      <c r="K187" s="780">
        <v>-94.226566999999903</v>
      </c>
      <c r="L187" s="781">
        <v>198</v>
      </c>
      <c r="M187" s="790" t="s">
        <v>5</v>
      </c>
      <c r="N187" s="783" t="s">
        <v>13659</v>
      </c>
      <c r="O187" s="783" t="s">
        <v>4315</v>
      </c>
      <c r="P187" s="784" t="s">
        <v>4316</v>
      </c>
      <c r="Q187" s="784" t="s">
        <v>4317</v>
      </c>
      <c r="R187" s="792" t="s">
        <v>35</v>
      </c>
      <c r="S187" s="799">
        <v>2013</v>
      </c>
      <c r="T187" s="800">
        <v>954</v>
      </c>
      <c r="U187" s="800">
        <v>1510</v>
      </c>
      <c r="V187" s="800"/>
      <c r="W187" s="793"/>
      <c r="X187" s="787">
        <f t="shared" si="3"/>
        <v>1510</v>
      </c>
      <c r="Y187" s="783" t="s">
        <v>4318</v>
      </c>
      <c r="Z187" s="783" t="s">
        <v>4319</v>
      </c>
      <c r="AA187" s="783">
        <v>2007</v>
      </c>
      <c r="AB187" s="783" t="s">
        <v>4320</v>
      </c>
      <c r="AC187" s="784" t="s">
        <v>4316</v>
      </c>
      <c r="AD187" s="783" t="s">
        <v>13235</v>
      </c>
      <c r="AE187" s="783" t="s">
        <v>16307</v>
      </c>
      <c r="AF187" s="783" t="s">
        <v>16308</v>
      </c>
      <c r="AG187" s="784" t="s">
        <v>4316</v>
      </c>
      <c r="AH187" s="788" t="s">
        <v>4322</v>
      </c>
      <c r="AI187" s="789" t="s">
        <v>4249</v>
      </c>
    </row>
    <row r="188" spans="1:35" ht="17.25" customHeight="1">
      <c r="A188" s="106"/>
      <c r="B188" s="106"/>
      <c r="C188" s="106"/>
      <c r="D188" s="106" t="str">
        <f t="shared" si="0"/>
        <v xml:space="preserve"> </v>
      </c>
      <c r="E188" s="779"/>
      <c r="F188" s="779" t="e">
        <f t="shared" ca="1" si="1"/>
        <v>#NAME?</v>
      </c>
      <c r="G188" s="779" t="s">
        <v>16309</v>
      </c>
      <c r="H188" s="779"/>
      <c r="I188" s="779" t="str">
        <f t="shared" si="4"/>
        <v>38.8418183, -94.5437412</v>
      </c>
      <c r="J188" s="780">
        <v>38.8418183</v>
      </c>
      <c r="K188" s="780">
        <v>-94.543741199999999</v>
      </c>
      <c r="L188" s="781">
        <v>199</v>
      </c>
      <c r="M188" s="782" t="s">
        <v>44</v>
      </c>
      <c r="N188" s="783" t="s">
        <v>16310</v>
      </c>
      <c r="O188" s="783" t="s">
        <v>4683</v>
      </c>
      <c r="P188" s="791" t="s">
        <v>105</v>
      </c>
      <c r="Q188" s="783" t="s">
        <v>49</v>
      </c>
      <c r="R188" s="783" t="s">
        <v>35</v>
      </c>
      <c r="S188" s="785">
        <v>2015</v>
      </c>
      <c r="T188" s="786">
        <v>43300</v>
      </c>
      <c r="U188" s="786">
        <v>329000</v>
      </c>
      <c r="V188" s="786">
        <v>372300</v>
      </c>
      <c r="W188" s="786">
        <v>571288</v>
      </c>
      <c r="X188" s="787">
        <f t="shared" si="3"/>
        <v>571288</v>
      </c>
      <c r="Y188" s="783" t="s">
        <v>4684</v>
      </c>
      <c r="Z188" s="783" t="s">
        <v>4685</v>
      </c>
      <c r="AA188" s="783">
        <v>2017</v>
      </c>
      <c r="AB188" s="783" t="s">
        <v>4686</v>
      </c>
      <c r="AC188" s="784" t="s">
        <v>4687</v>
      </c>
      <c r="AD188" s="783" t="s">
        <v>11242</v>
      </c>
      <c r="AE188" s="783" t="s">
        <v>4688</v>
      </c>
      <c r="AF188" s="783" t="s">
        <v>11242</v>
      </c>
      <c r="AG188" s="784" t="s">
        <v>4611</v>
      </c>
      <c r="AH188" s="788" t="s">
        <v>4689</v>
      </c>
      <c r="AI188" s="789" t="s">
        <v>4679</v>
      </c>
    </row>
    <row r="189" spans="1:35" ht="17.25" customHeight="1">
      <c r="A189" s="106"/>
      <c r="B189" s="106"/>
      <c r="C189" s="106"/>
      <c r="D189" s="106" t="str">
        <f t="shared" si="0"/>
        <v xml:space="preserve"> </v>
      </c>
      <c r="E189" s="304"/>
      <c r="F189" s="779" t="e">
        <f t="shared" ca="1" si="1"/>
        <v>#NAME?</v>
      </c>
      <c r="G189" s="779" t="s">
        <v>16311</v>
      </c>
      <c r="H189" s="779"/>
      <c r="I189" s="779" t="str">
        <f t="shared" si="4"/>
        <v>38.7499403, -90.374819</v>
      </c>
      <c r="J189" s="780">
        <v>38.749940299999999</v>
      </c>
      <c r="K189" s="780">
        <v>-90.374819000000002</v>
      </c>
      <c r="L189" s="781">
        <v>200</v>
      </c>
      <c r="M189" s="790" t="s">
        <v>44</v>
      </c>
      <c r="N189" s="783" t="s">
        <v>16312</v>
      </c>
      <c r="O189" s="783" t="s">
        <v>4672</v>
      </c>
      <c r="P189" s="791" t="s">
        <v>14530</v>
      </c>
      <c r="Q189" s="783" t="s">
        <v>49</v>
      </c>
      <c r="R189" s="783" t="s">
        <v>35</v>
      </c>
      <c r="S189" s="785">
        <v>2018</v>
      </c>
      <c r="T189" s="786">
        <v>340</v>
      </c>
      <c r="U189" s="786">
        <v>570</v>
      </c>
      <c r="V189" s="786">
        <v>910</v>
      </c>
      <c r="W189" s="786">
        <v>1509</v>
      </c>
      <c r="X189" s="787">
        <f t="shared" si="3"/>
        <v>1509</v>
      </c>
      <c r="Y189" s="783" t="s">
        <v>4674</v>
      </c>
      <c r="Z189" s="783" t="s">
        <v>4675</v>
      </c>
      <c r="AA189" s="783">
        <v>2019</v>
      </c>
      <c r="AB189" s="783" t="s">
        <v>4676</v>
      </c>
      <c r="AC189" s="783" t="s">
        <v>49</v>
      </c>
      <c r="AD189" s="783" t="s">
        <v>11242</v>
      </c>
      <c r="AE189" s="783" t="s">
        <v>4677</v>
      </c>
      <c r="AF189" s="783" t="s">
        <v>11242</v>
      </c>
      <c r="AG189" s="784" t="s">
        <v>146</v>
      </c>
      <c r="AH189" s="788" t="s">
        <v>4678</v>
      </c>
      <c r="AI189" s="789" t="s">
        <v>4679</v>
      </c>
    </row>
    <row r="190" spans="1:35" ht="17.25" customHeight="1">
      <c r="A190" s="106"/>
      <c r="B190" s="106"/>
      <c r="C190" s="106"/>
      <c r="D190" s="106" t="str">
        <f t="shared" si="0"/>
        <v xml:space="preserve"> </v>
      </c>
      <c r="E190" s="779"/>
      <c r="F190" s="779" t="e">
        <f t="shared" ca="1" si="1"/>
        <v>#NAME?</v>
      </c>
      <c r="G190" s="779" t="s">
        <v>16313</v>
      </c>
      <c r="H190" s="779"/>
      <c r="I190" s="779" t="str">
        <f t="shared" si="4"/>
        <v>39.7694636, -94.9015905</v>
      </c>
      <c r="J190" s="780">
        <v>39.769463600000002</v>
      </c>
      <c r="K190" s="780">
        <v>-94.901590499999998</v>
      </c>
      <c r="L190" s="781">
        <v>201</v>
      </c>
      <c r="M190" s="782" t="s">
        <v>44</v>
      </c>
      <c r="N190" s="783" t="s">
        <v>16312</v>
      </c>
      <c r="O190" s="783" t="s">
        <v>4693</v>
      </c>
      <c r="P190" s="791" t="s">
        <v>14530</v>
      </c>
      <c r="Q190" s="784" t="s">
        <v>16314</v>
      </c>
      <c r="R190" s="783" t="s">
        <v>35</v>
      </c>
      <c r="S190" s="785">
        <v>2018</v>
      </c>
      <c r="T190" s="786">
        <v>5100</v>
      </c>
      <c r="U190" s="786">
        <v>34000</v>
      </c>
      <c r="V190" s="786">
        <v>39100</v>
      </c>
      <c r="W190" s="786">
        <v>39100</v>
      </c>
      <c r="X190" s="787">
        <f t="shared" si="3"/>
        <v>39100</v>
      </c>
      <c r="Y190" s="783" t="s">
        <v>4695</v>
      </c>
      <c r="Z190" s="783" t="s">
        <v>4696</v>
      </c>
      <c r="AA190" s="783">
        <v>2019</v>
      </c>
      <c r="AB190" s="783" t="s">
        <v>4697</v>
      </c>
      <c r="AC190" s="783" t="s">
        <v>49</v>
      </c>
      <c r="AD190" s="783" t="s">
        <v>11242</v>
      </c>
      <c r="AE190" s="783" t="s">
        <v>4698</v>
      </c>
      <c r="AF190" s="783" t="s">
        <v>11242</v>
      </c>
      <c r="AG190" s="784" t="s">
        <v>146</v>
      </c>
      <c r="AH190" s="788" t="s">
        <v>4699</v>
      </c>
      <c r="AI190" s="789" t="s">
        <v>4679</v>
      </c>
    </row>
    <row r="191" spans="1:35" ht="17.25" customHeight="1">
      <c r="A191" s="106"/>
      <c r="B191" s="106"/>
      <c r="C191" s="106"/>
      <c r="D191" s="106" t="str">
        <f t="shared" si="0"/>
        <v xml:space="preserve"> </v>
      </c>
      <c r="E191" s="304"/>
      <c r="F191" s="779" t="e">
        <f t="shared" ca="1" si="1"/>
        <v>#NAME?</v>
      </c>
      <c r="G191" s="779" t="s">
        <v>16315</v>
      </c>
      <c r="H191" s="779"/>
      <c r="I191" s="779" t="str">
        <f t="shared" si="4"/>
        <v>38.7289955, -93.5605515</v>
      </c>
      <c r="J191" s="780">
        <v>38.728995500000003</v>
      </c>
      <c r="K191" s="780">
        <v>-93.560551500000003</v>
      </c>
      <c r="L191" s="781">
        <v>202</v>
      </c>
      <c r="M191" s="790" t="s">
        <v>44</v>
      </c>
      <c r="N191" s="783" t="s">
        <v>16316</v>
      </c>
      <c r="O191" s="783" t="s">
        <v>4702</v>
      </c>
      <c r="P191" s="791" t="s">
        <v>14530</v>
      </c>
      <c r="Q191" s="784" t="s">
        <v>4703</v>
      </c>
      <c r="R191" s="783" t="s">
        <v>35</v>
      </c>
      <c r="S191" s="785">
        <v>2018</v>
      </c>
      <c r="T191" s="786">
        <v>60000</v>
      </c>
      <c r="U191" s="786">
        <v>29000</v>
      </c>
      <c r="V191" s="786">
        <v>89000</v>
      </c>
      <c r="W191" s="786">
        <v>89000</v>
      </c>
      <c r="X191" s="787">
        <f t="shared" si="3"/>
        <v>89000</v>
      </c>
      <c r="Y191" s="783" t="s">
        <v>4705</v>
      </c>
      <c r="Z191" s="783" t="s">
        <v>4706</v>
      </c>
      <c r="AA191" s="783">
        <v>2019</v>
      </c>
      <c r="AB191" s="783" t="s">
        <v>4707</v>
      </c>
      <c r="AC191" s="784" t="s">
        <v>4708</v>
      </c>
      <c r="AD191" s="783" t="s">
        <v>11242</v>
      </c>
      <c r="AE191" s="783" t="s">
        <v>4709</v>
      </c>
      <c r="AF191" s="783" t="s">
        <v>11242</v>
      </c>
      <c r="AG191" s="784" t="s">
        <v>146</v>
      </c>
      <c r="AH191" s="788" t="s">
        <v>4710</v>
      </c>
      <c r="AI191" s="789" t="s">
        <v>4679</v>
      </c>
    </row>
    <row r="192" spans="1:35" ht="17.25" customHeight="1">
      <c r="A192" s="106"/>
      <c r="B192" s="106"/>
      <c r="C192" s="106"/>
      <c r="D192" s="106" t="str">
        <f t="shared" si="0"/>
        <v xml:space="preserve"> </v>
      </c>
      <c r="E192" s="779"/>
      <c r="F192" s="779" t="e">
        <f t="shared" ca="1" si="1"/>
        <v>#NAME?</v>
      </c>
      <c r="G192" s="779" t="s">
        <v>16317</v>
      </c>
      <c r="H192" s="779"/>
      <c r="I192" s="779" t="str">
        <f t="shared" si="4"/>
        <v>30.37378249999999, -89.1211189</v>
      </c>
      <c r="J192" s="780">
        <v>30.373782499999901</v>
      </c>
      <c r="K192" s="780">
        <v>-89.121118899999999</v>
      </c>
      <c r="L192" s="781">
        <v>203</v>
      </c>
      <c r="M192" s="782" t="s">
        <v>44</v>
      </c>
      <c r="N192" s="783" t="s">
        <v>16318</v>
      </c>
      <c r="O192" s="783" t="s">
        <v>4624</v>
      </c>
      <c r="P192" s="791" t="s">
        <v>105</v>
      </c>
      <c r="Q192" s="783" t="s">
        <v>49</v>
      </c>
      <c r="R192" s="783" t="s">
        <v>35</v>
      </c>
      <c r="S192" s="785">
        <v>2019</v>
      </c>
      <c r="T192" s="793"/>
      <c r="U192" s="793"/>
      <c r="V192" s="786">
        <v>480</v>
      </c>
      <c r="W192" s="786">
        <v>480</v>
      </c>
      <c r="X192" s="787">
        <f t="shared" si="3"/>
        <v>480</v>
      </c>
      <c r="Y192" s="783" t="s">
        <v>4626</v>
      </c>
      <c r="Z192" s="783" t="s">
        <v>49</v>
      </c>
      <c r="AA192" s="783">
        <v>2017</v>
      </c>
      <c r="AB192" s="783" t="s">
        <v>4627</v>
      </c>
      <c r="AC192" s="783" t="s">
        <v>49</v>
      </c>
      <c r="AD192" s="783" t="s">
        <v>11242</v>
      </c>
      <c r="AE192" s="783" t="s">
        <v>16319</v>
      </c>
      <c r="AF192" s="783" t="s">
        <v>16320</v>
      </c>
      <c r="AG192" s="784" t="s">
        <v>4628</v>
      </c>
      <c r="AH192" s="788" t="s">
        <v>16321</v>
      </c>
      <c r="AI192" s="789" t="s">
        <v>4601</v>
      </c>
    </row>
    <row r="193" spans="1:35" ht="17.25" customHeight="1">
      <c r="A193" s="106"/>
      <c r="B193" s="106"/>
      <c r="C193" s="106"/>
      <c r="D193" s="106" t="str">
        <f t="shared" si="0"/>
        <v xml:space="preserve"> </v>
      </c>
      <c r="E193" s="779" t="s">
        <v>16322</v>
      </c>
      <c r="F193" s="779" t="e">
        <f t="shared" ca="1" si="1"/>
        <v>#NAME?</v>
      </c>
      <c r="G193" s="779" t="s">
        <v>16322</v>
      </c>
      <c r="H193" s="779"/>
      <c r="I193" s="779" t="str">
        <f t="shared" si="4"/>
        <v>30.4082121, -89.0626485</v>
      </c>
      <c r="J193" s="780">
        <v>30.4082121</v>
      </c>
      <c r="K193" s="780">
        <v>-89.062648499999995</v>
      </c>
      <c r="L193" s="781">
        <v>204</v>
      </c>
      <c r="M193" s="790" t="s">
        <v>44</v>
      </c>
      <c r="N193" s="783" t="s">
        <v>16323</v>
      </c>
      <c r="O193" s="783" t="s">
        <v>4616</v>
      </c>
      <c r="P193" s="791" t="s">
        <v>14530</v>
      </c>
      <c r="Q193" s="783" t="s">
        <v>49</v>
      </c>
      <c r="R193" s="783" t="s">
        <v>35</v>
      </c>
      <c r="S193" s="785">
        <v>2018</v>
      </c>
      <c r="T193" s="786">
        <v>6600</v>
      </c>
      <c r="U193" s="786">
        <v>71000</v>
      </c>
      <c r="V193" s="786">
        <v>77600</v>
      </c>
      <c r="W193" s="786">
        <v>89720</v>
      </c>
      <c r="X193" s="787">
        <f t="shared" si="3"/>
        <v>89720</v>
      </c>
      <c r="Y193" s="783" t="s">
        <v>4618</v>
      </c>
      <c r="Z193" s="783" t="s">
        <v>4619</v>
      </c>
      <c r="AA193" s="783">
        <v>2019</v>
      </c>
      <c r="AB193" s="783" t="s">
        <v>4620</v>
      </c>
      <c r="AC193" s="783" t="s">
        <v>49</v>
      </c>
      <c r="AD193" s="783" t="s">
        <v>11242</v>
      </c>
      <c r="AE193" s="783" t="s">
        <v>4621</v>
      </c>
      <c r="AF193" s="783" t="s">
        <v>11242</v>
      </c>
      <c r="AG193" s="784" t="s">
        <v>146</v>
      </c>
      <c r="AH193" s="788" t="s">
        <v>4622</v>
      </c>
      <c r="AI193" s="789" t="s">
        <v>4601</v>
      </c>
    </row>
    <row r="194" spans="1:35" ht="17.25" customHeight="1">
      <c r="A194" s="106"/>
      <c r="B194" s="106"/>
      <c r="C194" s="106"/>
      <c r="D194" s="106" t="str">
        <f t="shared" si="0"/>
        <v xml:space="preserve"> </v>
      </c>
      <c r="E194" s="779"/>
      <c r="F194" s="779" t="e">
        <f t="shared" ca="1" si="1"/>
        <v>#NAME?</v>
      </c>
      <c r="G194" s="779" t="s">
        <v>16324</v>
      </c>
      <c r="H194" s="779"/>
      <c r="I194" s="779" t="str">
        <f t="shared" si="4"/>
        <v>32.3122283, -90.0764217</v>
      </c>
      <c r="J194" s="780">
        <v>32.312228300000001</v>
      </c>
      <c r="K194" s="780">
        <v>-90.076421699999997</v>
      </c>
      <c r="L194" s="781">
        <v>205</v>
      </c>
      <c r="M194" s="782" t="s">
        <v>44</v>
      </c>
      <c r="N194" s="783" t="s">
        <v>16325</v>
      </c>
      <c r="O194" s="783" t="s">
        <v>4632</v>
      </c>
      <c r="P194" s="791" t="s">
        <v>14530</v>
      </c>
      <c r="Q194" s="783" t="s">
        <v>49</v>
      </c>
      <c r="R194" s="783" t="s">
        <v>35</v>
      </c>
      <c r="S194" s="785">
        <v>2018</v>
      </c>
      <c r="T194" s="786">
        <v>88</v>
      </c>
      <c r="U194" s="786">
        <v>440</v>
      </c>
      <c r="V194" s="786">
        <v>528</v>
      </c>
      <c r="W194" s="786">
        <v>1753</v>
      </c>
      <c r="X194" s="787">
        <f t="shared" si="3"/>
        <v>1753</v>
      </c>
      <c r="Y194" s="783" t="s">
        <v>4634</v>
      </c>
      <c r="Z194" s="783" t="s">
        <v>4635</v>
      </c>
      <c r="AA194" s="783">
        <v>2019</v>
      </c>
      <c r="AB194" s="783" t="s">
        <v>4636</v>
      </c>
      <c r="AC194" s="783" t="s">
        <v>49</v>
      </c>
      <c r="AD194" s="783" t="s">
        <v>11242</v>
      </c>
      <c r="AE194" s="783" t="s">
        <v>4637</v>
      </c>
      <c r="AF194" s="783" t="s">
        <v>11242</v>
      </c>
      <c r="AG194" s="784" t="s">
        <v>146</v>
      </c>
      <c r="AH194" s="788" t="s">
        <v>4638</v>
      </c>
      <c r="AI194" s="789" t="s">
        <v>4601</v>
      </c>
    </row>
    <row r="195" spans="1:35" ht="17.25" customHeight="1">
      <c r="A195" s="106"/>
      <c r="B195" s="106"/>
      <c r="C195" s="106"/>
      <c r="D195" s="106" t="str">
        <f t="shared" si="0"/>
        <v xml:space="preserve"> </v>
      </c>
      <c r="E195" s="779"/>
      <c r="F195" s="779" t="e">
        <f t="shared" ca="1" si="1"/>
        <v>#NAME?</v>
      </c>
      <c r="G195" s="779" t="s">
        <v>16326</v>
      </c>
      <c r="H195" s="779"/>
      <c r="I195" s="779" t="str">
        <f t="shared" si="4"/>
        <v>30.4094159, -88.9252664</v>
      </c>
      <c r="J195" s="780">
        <v>30.409415899999999</v>
      </c>
      <c r="K195" s="780">
        <v>-88.925266399999998</v>
      </c>
      <c r="L195" s="781">
        <v>206</v>
      </c>
      <c r="M195" s="790" t="s">
        <v>44</v>
      </c>
      <c r="N195" s="783" t="s">
        <v>16316</v>
      </c>
      <c r="O195" s="783" t="s">
        <v>4641</v>
      </c>
      <c r="P195" s="791" t="s">
        <v>14530</v>
      </c>
      <c r="Q195" s="784" t="s">
        <v>15884</v>
      </c>
      <c r="R195" s="783" t="s">
        <v>35</v>
      </c>
      <c r="S195" s="785">
        <v>2018</v>
      </c>
      <c r="T195" s="786">
        <v>18800</v>
      </c>
      <c r="U195" s="786">
        <v>80400</v>
      </c>
      <c r="V195" s="786">
        <v>99200</v>
      </c>
      <c r="W195" s="786">
        <v>90362</v>
      </c>
      <c r="X195" s="787">
        <f t="shared" si="3"/>
        <v>99200</v>
      </c>
      <c r="Y195" s="783" t="s">
        <v>4643</v>
      </c>
      <c r="Z195" s="783" t="s">
        <v>4644</v>
      </c>
      <c r="AA195" s="783">
        <v>2019</v>
      </c>
      <c r="AB195" s="783" t="s">
        <v>4645</v>
      </c>
      <c r="AC195" s="784" t="s">
        <v>4646</v>
      </c>
      <c r="AD195" s="783" t="s">
        <v>11242</v>
      </c>
      <c r="AE195" s="783" t="s">
        <v>4647</v>
      </c>
      <c r="AF195" s="783" t="s">
        <v>11242</v>
      </c>
      <c r="AG195" s="784" t="s">
        <v>146</v>
      </c>
      <c r="AH195" s="788" t="s">
        <v>4648</v>
      </c>
      <c r="AI195" s="789" t="s">
        <v>4601</v>
      </c>
    </row>
    <row r="196" spans="1:35" ht="17.25" customHeight="1">
      <c r="A196" s="106"/>
      <c r="B196" s="106"/>
      <c r="C196" s="106"/>
      <c r="D196" s="106" t="str">
        <f t="shared" si="0"/>
        <v xml:space="preserve"> </v>
      </c>
      <c r="E196" s="779"/>
      <c r="F196" s="779" t="e">
        <f t="shared" ca="1" si="1"/>
        <v>#NAME?</v>
      </c>
      <c r="G196" s="779" t="s">
        <v>16327</v>
      </c>
      <c r="H196" s="779"/>
      <c r="I196" s="779" t="str">
        <f t="shared" si="4"/>
        <v>32.5531917, -88.5578137</v>
      </c>
      <c r="J196" s="780">
        <v>32.553191699999999</v>
      </c>
      <c r="K196" s="780">
        <v>-88.557813699999997</v>
      </c>
      <c r="L196" s="781">
        <v>207</v>
      </c>
      <c r="M196" s="782" t="s">
        <v>44</v>
      </c>
      <c r="N196" s="783" t="s">
        <v>16318</v>
      </c>
      <c r="O196" s="783" t="s">
        <v>4656</v>
      </c>
      <c r="P196" s="791" t="s">
        <v>105</v>
      </c>
      <c r="Q196" s="784" t="s">
        <v>4657</v>
      </c>
      <c r="R196" s="783" t="s">
        <v>35</v>
      </c>
      <c r="S196" s="792"/>
      <c r="T196" s="793"/>
      <c r="U196" s="793"/>
      <c r="V196" s="786">
        <v>23000</v>
      </c>
      <c r="W196" s="786">
        <v>23000</v>
      </c>
      <c r="X196" s="787">
        <f t="shared" si="3"/>
        <v>23000</v>
      </c>
      <c r="Y196" s="783" t="s">
        <v>4658</v>
      </c>
      <c r="Z196" s="783" t="s">
        <v>49</v>
      </c>
      <c r="AA196" s="783">
        <v>2017</v>
      </c>
      <c r="AB196" s="783" t="s">
        <v>4659</v>
      </c>
      <c r="AC196" s="783" t="s">
        <v>49</v>
      </c>
      <c r="AD196" s="783" t="s">
        <v>11242</v>
      </c>
      <c r="AE196" s="783" t="s">
        <v>4660</v>
      </c>
      <c r="AF196" s="783" t="s">
        <v>11242</v>
      </c>
      <c r="AG196" s="784" t="s">
        <v>4628</v>
      </c>
      <c r="AH196" s="788" t="s">
        <v>4661</v>
      </c>
      <c r="AI196" s="789" t="s">
        <v>4601</v>
      </c>
    </row>
    <row r="197" spans="1:35" ht="17.25" customHeight="1">
      <c r="A197" s="106"/>
      <c r="B197" s="106"/>
      <c r="C197" s="106"/>
      <c r="D197" s="106" t="str">
        <f t="shared" si="0"/>
        <v xml:space="preserve"> </v>
      </c>
      <c r="E197" s="779"/>
      <c r="F197" s="779" t="e">
        <f t="shared" ca="1" si="1"/>
        <v>#NAME?</v>
      </c>
      <c r="G197" s="779" t="s">
        <v>16328</v>
      </c>
      <c r="H197" s="779"/>
      <c r="I197" s="779" t="str">
        <f t="shared" si="4"/>
        <v>33.6414733, -88.4500789</v>
      </c>
      <c r="J197" s="780">
        <v>33.641473300000001</v>
      </c>
      <c r="K197" s="780">
        <v>-88.450078899999994</v>
      </c>
      <c r="L197" s="781">
        <v>208</v>
      </c>
      <c r="M197" s="807" t="s">
        <v>44</v>
      </c>
      <c r="N197" s="808" t="s">
        <v>16316</v>
      </c>
      <c r="O197" s="783" t="s">
        <v>4606</v>
      </c>
      <c r="P197" s="791" t="s">
        <v>14530</v>
      </c>
      <c r="Q197" s="783" t="s">
        <v>49</v>
      </c>
      <c r="R197" s="783" t="s">
        <v>35</v>
      </c>
      <c r="S197" s="785">
        <v>2017</v>
      </c>
      <c r="T197" s="786">
        <v>70700</v>
      </c>
      <c r="U197" s="786">
        <v>740000</v>
      </c>
      <c r="V197" s="786">
        <v>810700</v>
      </c>
      <c r="W197" s="786">
        <v>810700</v>
      </c>
      <c r="X197" s="787">
        <f t="shared" si="3"/>
        <v>810700</v>
      </c>
      <c r="Y197" s="783" t="s">
        <v>4608</v>
      </c>
      <c r="Z197" s="783" t="s">
        <v>4609</v>
      </c>
      <c r="AA197" s="783">
        <v>2019</v>
      </c>
      <c r="AB197" s="783" t="s">
        <v>13235</v>
      </c>
      <c r="AC197" s="783" t="s">
        <v>49</v>
      </c>
      <c r="AD197" s="783" t="s">
        <v>11242</v>
      </c>
      <c r="AE197" s="783" t="s">
        <v>4610</v>
      </c>
      <c r="AF197" s="783" t="s">
        <v>11242</v>
      </c>
      <c r="AG197" s="784" t="s">
        <v>4611</v>
      </c>
      <c r="AH197" s="788" t="s">
        <v>4612</v>
      </c>
      <c r="AI197" s="789" t="s">
        <v>4601</v>
      </c>
    </row>
    <row r="198" spans="1:35" ht="17.25" customHeight="1">
      <c r="A198" s="106"/>
      <c r="B198" s="106"/>
      <c r="C198" s="106"/>
      <c r="D198" s="106" t="str">
        <f t="shared" si="0"/>
        <v xml:space="preserve"> </v>
      </c>
      <c r="E198" s="779"/>
      <c r="F198" s="779" t="e">
        <f t="shared" ca="1" si="1"/>
        <v>#NAME?</v>
      </c>
      <c r="G198" s="779" t="s">
        <v>16329</v>
      </c>
      <c r="H198" s="779"/>
      <c r="I198" s="779" t="str">
        <f t="shared" si="4"/>
        <v>47.4825016, -111.3566299</v>
      </c>
      <c r="J198" s="780">
        <v>47.482501599999999</v>
      </c>
      <c r="K198" s="780">
        <v>-111.3566299</v>
      </c>
      <c r="L198" s="781">
        <v>209</v>
      </c>
      <c r="M198" s="782" t="s">
        <v>44</v>
      </c>
      <c r="N198" s="783" t="s">
        <v>16330</v>
      </c>
      <c r="O198" s="783" t="s">
        <v>4729</v>
      </c>
      <c r="P198" s="791" t="s">
        <v>14530</v>
      </c>
      <c r="Q198" s="791" t="s">
        <v>16331</v>
      </c>
      <c r="R198" s="783" t="s">
        <v>35</v>
      </c>
      <c r="S198" s="785">
        <v>2018</v>
      </c>
      <c r="T198" s="786">
        <v>3900</v>
      </c>
      <c r="U198" s="786">
        <v>1100</v>
      </c>
      <c r="V198" s="786">
        <v>4020</v>
      </c>
      <c r="W198" s="786">
        <v>32897</v>
      </c>
      <c r="X198" s="787">
        <f t="shared" si="3"/>
        <v>32897</v>
      </c>
      <c r="Y198" s="783" t="s">
        <v>4730</v>
      </c>
      <c r="Z198" s="783" t="s">
        <v>4731</v>
      </c>
      <c r="AA198" s="783">
        <v>2019</v>
      </c>
      <c r="AB198" s="783" t="s">
        <v>4732</v>
      </c>
      <c r="AC198" s="784" t="s">
        <v>4724</v>
      </c>
      <c r="AD198" s="783" t="s">
        <v>11242</v>
      </c>
      <c r="AE198" s="783" t="s">
        <v>4733</v>
      </c>
      <c r="AF198" s="783" t="s">
        <v>11242</v>
      </c>
      <c r="AG198" s="784" t="s">
        <v>4611</v>
      </c>
      <c r="AH198" s="788" t="s">
        <v>4726</v>
      </c>
      <c r="AI198" s="789" t="s">
        <v>4714</v>
      </c>
    </row>
    <row r="199" spans="1:35" ht="17.25" customHeight="1">
      <c r="A199" s="106"/>
      <c r="B199" s="106"/>
      <c r="C199" s="106"/>
      <c r="D199" s="106" t="str">
        <f t="shared" si="0"/>
        <v xml:space="preserve"> </v>
      </c>
      <c r="E199" s="779"/>
      <c r="F199" s="779" t="e">
        <f t="shared" ca="1" si="1"/>
        <v>#NAME?</v>
      </c>
      <c r="G199" s="779" t="s">
        <v>16332</v>
      </c>
      <c r="H199" s="779"/>
      <c r="I199" s="779" t="str">
        <f t="shared" si="4"/>
        <v>47.5042584, -111.1790622</v>
      </c>
      <c r="J199" s="780">
        <v>47.504258399999998</v>
      </c>
      <c r="K199" s="780">
        <v>-111.1790622</v>
      </c>
      <c r="L199" s="781">
        <v>210</v>
      </c>
      <c r="M199" s="790" t="s">
        <v>44</v>
      </c>
      <c r="N199" s="783" t="s">
        <v>16316</v>
      </c>
      <c r="O199" s="783" t="s">
        <v>4719</v>
      </c>
      <c r="P199" s="791" t="s">
        <v>14530</v>
      </c>
      <c r="Q199" s="791" t="s">
        <v>16331</v>
      </c>
      <c r="R199" s="783" t="s">
        <v>35</v>
      </c>
      <c r="S199" s="785">
        <v>2016</v>
      </c>
      <c r="T199" s="786">
        <v>5500</v>
      </c>
      <c r="U199" s="786">
        <v>1900</v>
      </c>
      <c r="V199" s="786">
        <v>5730</v>
      </c>
      <c r="W199" s="786">
        <v>6730</v>
      </c>
      <c r="X199" s="787">
        <f t="shared" si="3"/>
        <v>6730</v>
      </c>
      <c r="Y199" s="783" t="s">
        <v>4721</v>
      </c>
      <c r="Z199" s="783" t="s">
        <v>4722</v>
      </c>
      <c r="AA199" s="783">
        <v>2019</v>
      </c>
      <c r="AB199" s="783" t="s">
        <v>4723</v>
      </c>
      <c r="AC199" s="784" t="s">
        <v>4724</v>
      </c>
      <c r="AD199" s="783" t="s">
        <v>11242</v>
      </c>
      <c r="AE199" s="783" t="s">
        <v>4725</v>
      </c>
      <c r="AF199" s="783" t="s">
        <v>11242</v>
      </c>
      <c r="AG199" s="784" t="s">
        <v>4611</v>
      </c>
      <c r="AH199" s="788" t="s">
        <v>4726</v>
      </c>
      <c r="AI199" s="789" t="s">
        <v>4714</v>
      </c>
    </row>
    <row r="200" spans="1:35" ht="17.25" customHeight="1">
      <c r="A200" s="106"/>
      <c r="B200" s="106"/>
      <c r="C200" s="106"/>
      <c r="D200" s="106" t="str">
        <f t="shared" si="0"/>
        <v xml:space="preserve"> </v>
      </c>
      <c r="E200" s="779"/>
      <c r="F200" s="779" t="e">
        <f t="shared" ca="1" si="1"/>
        <v>#NAME?</v>
      </c>
      <c r="G200" s="779" t="s">
        <v>16333</v>
      </c>
      <c r="H200" s="779"/>
      <c r="I200" s="779" t="str">
        <f t="shared" si="4"/>
        <v>40.8506586, -96.7581014</v>
      </c>
      <c r="J200" s="780">
        <v>40.850658600000003</v>
      </c>
      <c r="K200" s="780">
        <v>-96.758101400000001</v>
      </c>
      <c r="L200" s="781">
        <v>211</v>
      </c>
      <c r="M200" s="782" t="s">
        <v>44</v>
      </c>
      <c r="N200" s="783" t="s">
        <v>16330</v>
      </c>
      <c r="O200" s="783" t="s">
        <v>4743</v>
      </c>
      <c r="P200" s="791" t="s">
        <v>14530</v>
      </c>
      <c r="Q200" s="783"/>
      <c r="R200" s="783" t="s">
        <v>35</v>
      </c>
      <c r="S200" s="785">
        <v>2018</v>
      </c>
      <c r="T200" s="786">
        <v>1700</v>
      </c>
      <c r="U200" s="786">
        <v>13000</v>
      </c>
      <c r="V200" s="786">
        <v>14700</v>
      </c>
      <c r="W200" s="786">
        <v>32651</v>
      </c>
      <c r="X200" s="787">
        <f t="shared" si="3"/>
        <v>32651</v>
      </c>
      <c r="Y200" s="783" t="s">
        <v>4745</v>
      </c>
      <c r="Z200" s="783" t="s">
        <v>4746</v>
      </c>
      <c r="AA200" s="783">
        <v>2019</v>
      </c>
      <c r="AB200" s="783" t="s">
        <v>4747</v>
      </c>
      <c r="AC200" s="783" t="s">
        <v>49</v>
      </c>
      <c r="AD200" s="783" t="s">
        <v>13235</v>
      </c>
      <c r="AE200" s="783" t="s">
        <v>4748</v>
      </c>
      <c r="AF200" s="783" t="s">
        <v>11242</v>
      </c>
      <c r="AG200" s="784" t="s">
        <v>4611</v>
      </c>
      <c r="AH200" s="788" t="s">
        <v>4749</v>
      </c>
      <c r="AI200" s="789" t="s">
        <v>4737</v>
      </c>
    </row>
    <row r="201" spans="1:35" ht="17.25" customHeight="1">
      <c r="A201" s="106"/>
      <c r="B201" s="106"/>
      <c r="C201" s="106"/>
      <c r="D201" s="106" t="str">
        <f t="shared" si="0"/>
        <v xml:space="preserve"> </v>
      </c>
      <c r="E201" s="304" t="s">
        <v>5977</v>
      </c>
      <c r="F201" s="779" t="e">
        <f t="shared" ca="1" si="1"/>
        <v>#NAME?</v>
      </c>
      <c r="G201" s="779" t="s">
        <v>16334</v>
      </c>
      <c r="H201" s="779" t="s">
        <v>16334</v>
      </c>
      <c r="I201" s="779" t="str">
        <f t="shared" si="4"/>
        <v>42.8091996, -71.5758194</v>
      </c>
      <c r="J201" s="780">
        <v>42.809199599999999</v>
      </c>
      <c r="K201" s="780">
        <v>-71.5758194</v>
      </c>
      <c r="L201" s="781">
        <v>212</v>
      </c>
      <c r="M201" s="790" t="s">
        <v>5</v>
      </c>
      <c r="N201" s="783" t="s">
        <v>13659</v>
      </c>
      <c r="O201" s="783" t="s">
        <v>5978</v>
      </c>
      <c r="P201" s="791" t="s">
        <v>5979</v>
      </c>
      <c r="Q201" s="783"/>
      <c r="R201" s="783" t="s">
        <v>35</v>
      </c>
      <c r="S201" s="785">
        <v>2016</v>
      </c>
      <c r="T201" s="786">
        <v>620</v>
      </c>
      <c r="U201" s="793"/>
      <c r="V201" s="786"/>
      <c r="W201" s="786">
        <v>620</v>
      </c>
      <c r="X201" s="787">
        <f t="shared" si="3"/>
        <v>620</v>
      </c>
      <c r="Y201" s="783" t="s">
        <v>5980</v>
      </c>
      <c r="Z201" s="783" t="s">
        <v>49</v>
      </c>
      <c r="AA201" s="783" t="s">
        <v>3035</v>
      </c>
      <c r="AB201" s="783" t="s">
        <v>5981</v>
      </c>
      <c r="AC201" s="784" t="s">
        <v>5982</v>
      </c>
      <c r="AD201" s="783" t="s">
        <v>11242</v>
      </c>
      <c r="AE201" s="783"/>
      <c r="AF201" s="783"/>
      <c r="AG201" s="784" t="s">
        <v>5283</v>
      </c>
      <c r="AH201" s="788" t="s">
        <v>5983</v>
      </c>
      <c r="AI201" s="789" t="s">
        <v>5105</v>
      </c>
    </row>
    <row r="202" spans="1:35" ht="17.25" customHeight="1">
      <c r="A202" s="106"/>
      <c r="B202" s="106"/>
      <c r="C202" s="106"/>
      <c r="D202" s="106" t="str">
        <f t="shared" si="0"/>
        <v xml:space="preserve"> </v>
      </c>
      <c r="E202" s="779"/>
      <c r="F202" s="779" t="e">
        <f t="shared" ca="1" si="1"/>
        <v>#NAME?</v>
      </c>
      <c r="G202" s="779" t="s">
        <v>16335</v>
      </c>
      <c r="H202" s="779" t="s">
        <v>16335</v>
      </c>
      <c r="I202" s="779" t="str">
        <f t="shared" si="4"/>
        <v>42.89412859999999, -71.4650087</v>
      </c>
      <c r="J202" s="780">
        <v>42.894128599999902</v>
      </c>
      <c r="K202" s="780">
        <v>-71.465008699999998</v>
      </c>
      <c r="L202" s="781">
        <v>213</v>
      </c>
      <c r="M202" s="782" t="s">
        <v>5</v>
      </c>
      <c r="N202" s="783" t="s">
        <v>13659</v>
      </c>
      <c r="O202" s="783" t="s">
        <v>7187</v>
      </c>
      <c r="P202" s="791" t="s">
        <v>7188</v>
      </c>
      <c r="Q202" s="791" t="s">
        <v>4781</v>
      </c>
      <c r="R202" s="783" t="s">
        <v>35</v>
      </c>
      <c r="S202" s="785">
        <v>2019</v>
      </c>
      <c r="T202" s="786">
        <v>69500</v>
      </c>
      <c r="U202" s="786">
        <v>2560</v>
      </c>
      <c r="V202" s="786">
        <v>72060</v>
      </c>
      <c r="W202" s="786">
        <v>75220</v>
      </c>
      <c r="X202" s="787">
        <f t="shared" si="3"/>
        <v>75220</v>
      </c>
      <c r="Y202" s="783" t="s">
        <v>7189</v>
      </c>
      <c r="Z202" s="783" t="s">
        <v>7190</v>
      </c>
      <c r="AA202" s="783" t="s">
        <v>3035</v>
      </c>
      <c r="AB202" s="792" t="s">
        <v>7193</v>
      </c>
      <c r="AC202" s="784" t="s">
        <v>7194</v>
      </c>
      <c r="AD202" s="783" t="s">
        <v>7196</v>
      </c>
      <c r="AE202" s="792" t="s">
        <v>14115</v>
      </c>
      <c r="AF202" s="792" t="s">
        <v>14116</v>
      </c>
      <c r="AG202" s="784" t="s">
        <v>5283</v>
      </c>
      <c r="AH202" s="788" t="s">
        <v>7202</v>
      </c>
      <c r="AI202" s="789" t="s">
        <v>5105</v>
      </c>
    </row>
    <row r="203" spans="1:35" ht="17.25" customHeight="1">
      <c r="A203" s="106"/>
      <c r="B203" s="106"/>
      <c r="C203" s="106"/>
      <c r="D203" s="106" t="str">
        <f t="shared" si="0"/>
        <v xml:space="preserve"> </v>
      </c>
      <c r="E203" s="779"/>
      <c r="F203" s="779" t="e">
        <f t="shared" ca="1" si="1"/>
        <v>#NAME?</v>
      </c>
      <c r="G203" s="779" t="s">
        <v>16336</v>
      </c>
      <c r="H203" s="779" t="s">
        <v>16336</v>
      </c>
      <c r="I203" s="779" t="str">
        <f t="shared" si="4"/>
        <v>43.0782726, -70.80040319999999</v>
      </c>
      <c r="J203" s="780">
        <v>43.078272599999998</v>
      </c>
      <c r="K203" s="780">
        <v>-70.800403199999906</v>
      </c>
      <c r="L203" s="781">
        <v>216</v>
      </c>
      <c r="M203" s="790" t="s">
        <v>44</v>
      </c>
      <c r="N203" s="783" t="s">
        <v>16337</v>
      </c>
      <c r="O203" s="783" t="s">
        <v>6999</v>
      </c>
      <c r="P203" s="792" t="s">
        <v>7000</v>
      </c>
      <c r="Q203" s="791" t="s">
        <v>4781</v>
      </c>
      <c r="R203" s="783" t="s">
        <v>35</v>
      </c>
      <c r="S203" s="792"/>
      <c r="T203" s="786">
        <v>130000</v>
      </c>
      <c r="U203" s="786">
        <v>490000</v>
      </c>
      <c r="V203" s="786">
        <v>620000</v>
      </c>
      <c r="W203" s="786">
        <v>651290</v>
      </c>
      <c r="X203" s="787">
        <f t="shared" si="3"/>
        <v>651290</v>
      </c>
      <c r="Y203" s="783" t="s">
        <v>7001</v>
      </c>
      <c r="Z203" s="783" t="s">
        <v>7002</v>
      </c>
      <c r="AA203" s="783" t="s">
        <v>7003</v>
      </c>
      <c r="AB203" s="783" t="s">
        <v>7004</v>
      </c>
      <c r="AC203" s="784" t="s">
        <v>7005</v>
      </c>
      <c r="AD203" s="784" t="s">
        <v>16338</v>
      </c>
      <c r="AE203" s="783" t="s">
        <v>16339</v>
      </c>
      <c r="AF203" s="783" t="s">
        <v>16340</v>
      </c>
      <c r="AG203" s="784" t="s">
        <v>5283</v>
      </c>
      <c r="AH203" s="788" t="s">
        <v>7006</v>
      </c>
      <c r="AI203" s="789" t="s">
        <v>5105</v>
      </c>
    </row>
    <row r="204" spans="1:35" ht="17.25" customHeight="1">
      <c r="A204" s="106"/>
      <c r="B204" s="106"/>
      <c r="C204" s="106"/>
      <c r="D204" s="106" t="str">
        <f t="shared" si="0"/>
        <v xml:space="preserve"> </v>
      </c>
      <c r="E204" s="779"/>
      <c r="F204" s="779" t="e">
        <f t="shared" ca="1" si="1"/>
        <v>#NAME?</v>
      </c>
      <c r="G204" s="779" t="s">
        <v>16341</v>
      </c>
      <c r="H204" s="779" t="s">
        <v>16341</v>
      </c>
      <c r="I204" s="779" t="str">
        <f t="shared" si="4"/>
        <v>42.9737623, -70.8351792</v>
      </c>
      <c r="J204" s="780">
        <v>42.973762299999997</v>
      </c>
      <c r="K204" s="780">
        <v>-70.835179199999999</v>
      </c>
      <c r="L204" s="781">
        <v>217</v>
      </c>
      <c r="M204" s="782" t="s">
        <v>33</v>
      </c>
      <c r="N204" s="783" t="s">
        <v>16342</v>
      </c>
      <c r="O204" s="783" t="s">
        <v>6881</v>
      </c>
      <c r="P204" s="784" t="s">
        <v>6882</v>
      </c>
      <c r="Q204" s="783"/>
      <c r="R204" s="783" t="s">
        <v>122</v>
      </c>
      <c r="S204" s="785">
        <v>2017</v>
      </c>
      <c r="T204" s="786">
        <v>1240</v>
      </c>
      <c r="U204" s="786">
        <v>452</v>
      </c>
      <c r="V204" s="786"/>
      <c r="W204" s="786">
        <v>9000</v>
      </c>
      <c r="X204" s="787">
        <f t="shared" si="3"/>
        <v>9000</v>
      </c>
      <c r="Y204" s="783" t="s">
        <v>6883</v>
      </c>
      <c r="Z204" s="783" t="s">
        <v>6884</v>
      </c>
      <c r="AA204" s="783">
        <v>2016</v>
      </c>
      <c r="AB204" s="783" t="s">
        <v>6885</v>
      </c>
      <c r="AC204" s="784" t="s">
        <v>6886</v>
      </c>
      <c r="AD204" s="783" t="s">
        <v>6887</v>
      </c>
      <c r="AE204" s="783" t="s">
        <v>16343</v>
      </c>
      <c r="AF204" s="783" t="s">
        <v>16344</v>
      </c>
      <c r="AG204" s="784" t="s">
        <v>5283</v>
      </c>
      <c r="AH204" s="788" t="s">
        <v>6888</v>
      </c>
      <c r="AI204" s="789" t="s">
        <v>5105</v>
      </c>
    </row>
    <row r="205" spans="1:35" ht="17.25" customHeight="1">
      <c r="A205" s="106"/>
      <c r="B205" s="106"/>
      <c r="C205" s="106"/>
      <c r="D205" s="106" t="str">
        <f t="shared" si="0"/>
        <v xml:space="preserve"> </v>
      </c>
      <c r="E205" s="304" t="s">
        <v>5285</v>
      </c>
      <c r="F205" s="779" t="e">
        <f t="shared" ca="1" si="1"/>
        <v>#NAME?</v>
      </c>
      <c r="G205" s="779" t="s">
        <v>16345</v>
      </c>
      <c r="H205" s="779" t="s">
        <v>16345</v>
      </c>
      <c r="I205" s="779" t="str">
        <f t="shared" si="4"/>
        <v>42.8030477, -71.31498189999999</v>
      </c>
      <c r="J205" s="780">
        <v>42.8030477</v>
      </c>
      <c r="K205" s="780">
        <v>-71.314981899999907</v>
      </c>
      <c r="L205" s="781">
        <v>218</v>
      </c>
      <c r="M205" s="790" t="s">
        <v>5</v>
      </c>
      <c r="N205" s="783" t="s">
        <v>16346</v>
      </c>
      <c r="O205" s="783" t="s">
        <v>5286</v>
      </c>
      <c r="P205" s="784" t="s">
        <v>5287</v>
      </c>
      <c r="Q205" s="783" t="s">
        <v>5133</v>
      </c>
      <c r="R205" s="783" t="s">
        <v>35</v>
      </c>
      <c r="S205" s="785">
        <v>2020</v>
      </c>
      <c r="T205" s="786">
        <v>32.700000000000003</v>
      </c>
      <c r="U205" s="786">
        <v>700</v>
      </c>
      <c r="V205" s="786">
        <v>732.7</v>
      </c>
      <c r="W205" s="786">
        <v>744.98</v>
      </c>
      <c r="X205" s="787">
        <f t="shared" si="3"/>
        <v>744.98</v>
      </c>
      <c r="Y205" s="783" t="s">
        <v>5288</v>
      </c>
      <c r="Z205" s="783" t="s">
        <v>49</v>
      </c>
      <c r="AA205" s="783">
        <v>2017</v>
      </c>
      <c r="AB205" s="783" t="s">
        <v>5289</v>
      </c>
      <c r="AC205" s="784" t="s">
        <v>5290</v>
      </c>
      <c r="AD205" s="783" t="s">
        <v>11242</v>
      </c>
      <c r="AE205" s="783" t="s">
        <v>16347</v>
      </c>
      <c r="AF205" s="783" t="s">
        <v>16348</v>
      </c>
      <c r="AG205" s="784" t="s">
        <v>5283</v>
      </c>
      <c r="AH205" s="788" t="s">
        <v>5291</v>
      </c>
      <c r="AI205" s="789" t="s">
        <v>5105</v>
      </c>
    </row>
    <row r="206" spans="1:35" ht="17.25" customHeight="1">
      <c r="A206" s="106"/>
      <c r="B206" s="106"/>
      <c r="C206" s="106"/>
      <c r="D206" s="106" t="str">
        <f t="shared" si="0"/>
        <v xml:space="preserve"> </v>
      </c>
      <c r="E206" s="779"/>
      <c r="F206" s="779" t="e">
        <f t="shared" ca="1" si="1"/>
        <v>#NAME?</v>
      </c>
      <c r="G206" s="779" t="s">
        <v>16349</v>
      </c>
      <c r="H206" s="779" t="s">
        <v>16349</v>
      </c>
      <c r="I206" s="779" t="str">
        <f t="shared" si="4"/>
        <v>42.9487997, -71.6216996</v>
      </c>
      <c r="J206" s="780">
        <v>42.948799700000002</v>
      </c>
      <c r="K206" s="780">
        <v>-71.621699599999999</v>
      </c>
      <c r="L206" s="781">
        <v>219</v>
      </c>
      <c r="M206" s="782" t="s">
        <v>44</v>
      </c>
      <c r="N206" s="783" t="s">
        <v>16316</v>
      </c>
      <c r="O206" s="783" t="s">
        <v>6775</v>
      </c>
      <c r="P206" s="784" t="s">
        <v>105</v>
      </c>
      <c r="Q206" s="783"/>
      <c r="R206" s="783" t="s">
        <v>35</v>
      </c>
      <c r="S206" s="792"/>
      <c r="T206" s="793"/>
      <c r="U206" s="793"/>
      <c r="V206" s="786">
        <v>83</v>
      </c>
      <c r="W206" s="786">
        <v>83</v>
      </c>
      <c r="X206" s="787">
        <f t="shared" si="3"/>
        <v>83</v>
      </c>
      <c r="Y206" s="783" t="s">
        <v>6777</v>
      </c>
      <c r="Z206" s="783" t="s">
        <v>49</v>
      </c>
      <c r="AA206" s="783">
        <v>2018</v>
      </c>
      <c r="AB206" s="783" t="s">
        <v>6778</v>
      </c>
      <c r="AC206" s="784" t="s">
        <v>6779</v>
      </c>
      <c r="AD206" s="783" t="s">
        <v>11242</v>
      </c>
      <c r="AE206" s="783" t="s">
        <v>6780</v>
      </c>
      <c r="AF206" s="783" t="s">
        <v>11242</v>
      </c>
      <c r="AG206" s="784" t="s">
        <v>5283</v>
      </c>
      <c r="AH206" s="788" t="s">
        <v>6781</v>
      </c>
      <c r="AI206" s="789" t="s">
        <v>5105</v>
      </c>
    </row>
    <row r="207" spans="1:35" ht="17.25" customHeight="1">
      <c r="A207" s="106"/>
      <c r="B207" s="106"/>
      <c r="C207" s="106"/>
      <c r="D207" s="106" t="str">
        <f t="shared" si="0"/>
        <v xml:space="preserve"> </v>
      </c>
      <c r="E207" s="304" t="s">
        <v>5504</v>
      </c>
      <c r="F207" s="779" t="e">
        <f t="shared" ca="1" si="1"/>
        <v>#NAME?</v>
      </c>
      <c r="G207" s="779" t="s">
        <v>16350</v>
      </c>
      <c r="H207" s="779" t="s">
        <v>16350</v>
      </c>
      <c r="I207" s="779" t="str">
        <f t="shared" si="4"/>
        <v>43.109189, -70.803935</v>
      </c>
      <c r="J207" s="780">
        <v>43.109189000000001</v>
      </c>
      <c r="K207" s="780">
        <v>-70.803934999999996</v>
      </c>
      <c r="L207" s="781">
        <v>220</v>
      </c>
      <c r="M207" s="790" t="s">
        <v>44</v>
      </c>
      <c r="N207" s="783" t="s">
        <v>15172</v>
      </c>
      <c r="O207" s="792" t="s">
        <v>5505</v>
      </c>
      <c r="P207" s="784" t="s">
        <v>105</v>
      </c>
      <c r="Q207" s="791" t="s">
        <v>5133</v>
      </c>
      <c r="R207" s="783" t="s">
        <v>35</v>
      </c>
      <c r="S207" s="785">
        <v>2019</v>
      </c>
      <c r="T207" s="786">
        <v>1070</v>
      </c>
      <c r="U207" s="786">
        <v>1460</v>
      </c>
      <c r="V207" s="786">
        <v>2530</v>
      </c>
      <c r="W207" s="786">
        <v>2976</v>
      </c>
      <c r="X207" s="787">
        <f t="shared" si="3"/>
        <v>2976</v>
      </c>
      <c r="Y207" s="783" t="s">
        <v>5506</v>
      </c>
      <c r="Z207" s="783" t="s">
        <v>5507</v>
      </c>
      <c r="AA207" s="783">
        <v>2018</v>
      </c>
      <c r="AB207" s="783" t="s">
        <v>5508</v>
      </c>
      <c r="AC207" s="783" t="s">
        <v>49</v>
      </c>
      <c r="AD207" s="783" t="s">
        <v>5510</v>
      </c>
      <c r="AE207" s="783" t="s">
        <v>16351</v>
      </c>
      <c r="AF207" s="783" t="s">
        <v>16352</v>
      </c>
      <c r="AG207" s="791" t="s">
        <v>5509</v>
      </c>
      <c r="AH207" s="788" t="s">
        <v>5511</v>
      </c>
      <c r="AI207" s="789" t="s">
        <v>5105</v>
      </c>
    </row>
    <row r="208" spans="1:35" ht="17.25" customHeight="1">
      <c r="A208" s="106"/>
      <c r="B208" s="106"/>
      <c r="C208" s="106"/>
      <c r="D208" s="106" t="str">
        <f t="shared" si="0"/>
        <v xml:space="preserve"> </v>
      </c>
      <c r="E208" s="304" t="s">
        <v>5869</v>
      </c>
      <c r="F208" s="779" t="e">
        <f t="shared" ca="1" si="1"/>
        <v>#NAME?</v>
      </c>
      <c r="G208" s="779" t="s">
        <v>16353</v>
      </c>
      <c r="H208" s="779" t="s">
        <v>16353</v>
      </c>
      <c r="I208" s="779" t="str">
        <f t="shared" si="4"/>
        <v>43.1706887, -70.91519</v>
      </c>
      <c r="J208" s="780">
        <v>43.170688699999999</v>
      </c>
      <c r="K208" s="780">
        <v>-70.915189999999996</v>
      </c>
      <c r="L208" s="781">
        <v>221</v>
      </c>
      <c r="M208" s="782" t="s">
        <v>5</v>
      </c>
      <c r="N208" s="783" t="s">
        <v>14648</v>
      </c>
      <c r="O208" s="783" t="s">
        <v>5870</v>
      </c>
      <c r="P208" s="784" t="s">
        <v>5871</v>
      </c>
      <c r="Q208" s="783"/>
      <c r="R208" s="783" t="s">
        <v>35</v>
      </c>
      <c r="S208" s="785">
        <v>2018</v>
      </c>
      <c r="T208" s="786">
        <v>425</v>
      </c>
      <c r="U208" s="786">
        <v>579</v>
      </c>
      <c r="V208" s="786">
        <v>888</v>
      </c>
      <c r="W208" s="786">
        <v>1027.9000000000001</v>
      </c>
      <c r="X208" s="787">
        <f t="shared" si="3"/>
        <v>1027.9000000000001</v>
      </c>
      <c r="Y208" s="783" t="s">
        <v>5872</v>
      </c>
      <c r="Z208" s="783" t="s">
        <v>5873</v>
      </c>
      <c r="AA208" s="783">
        <v>2016</v>
      </c>
      <c r="AB208" s="783" t="s">
        <v>5874</v>
      </c>
      <c r="AC208" s="784" t="s">
        <v>5875</v>
      </c>
      <c r="AD208" s="783" t="s">
        <v>11242</v>
      </c>
      <c r="AE208" s="783" t="s">
        <v>16354</v>
      </c>
      <c r="AF208" s="783" t="s">
        <v>16355</v>
      </c>
      <c r="AG208" s="784" t="s">
        <v>5283</v>
      </c>
      <c r="AH208" s="788" t="s">
        <v>5876</v>
      </c>
      <c r="AI208" s="789" t="s">
        <v>5105</v>
      </c>
    </row>
    <row r="209" spans="1:35" ht="17.25" customHeight="1">
      <c r="A209" s="106"/>
      <c r="B209" s="106"/>
      <c r="C209" s="106"/>
      <c r="D209" s="106" t="str">
        <f t="shared" si="0"/>
        <v xml:space="preserve"> </v>
      </c>
      <c r="E209" s="779"/>
      <c r="F209" s="779" t="e">
        <f t="shared" ca="1" si="1"/>
        <v>#NAME?</v>
      </c>
      <c r="G209" s="779" t="s">
        <v>16356</v>
      </c>
      <c r="H209" s="779" t="s">
        <v>16356</v>
      </c>
      <c r="I209" s="779" t="str">
        <f t="shared" si="4"/>
        <v>42.935143, -70.99249499999999</v>
      </c>
      <c r="J209" s="780">
        <v>42.935142999999997</v>
      </c>
      <c r="K209" s="780">
        <v>-70.992494999999906</v>
      </c>
      <c r="L209" s="781">
        <v>222</v>
      </c>
      <c r="M209" s="790" t="s">
        <v>5</v>
      </c>
      <c r="N209" s="783" t="s">
        <v>16357</v>
      </c>
      <c r="O209" s="783" t="s">
        <v>5095</v>
      </c>
      <c r="P209" s="784" t="s">
        <v>5096</v>
      </c>
      <c r="Q209" s="791" t="s">
        <v>5097</v>
      </c>
      <c r="R209" s="783" t="s">
        <v>35</v>
      </c>
      <c r="S209" s="785">
        <v>2019</v>
      </c>
      <c r="T209" s="786"/>
      <c r="U209" s="786"/>
      <c r="V209" s="786">
        <v>378</v>
      </c>
      <c r="W209" s="786">
        <v>795.1</v>
      </c>
      <c r="X209" s="787">
        <f t="shared" si="3"/>
        <v>795.1</v>
      </c>
      <c r="Y209" s="783" t="s">
        <v>5098</v>
      </c>
      <c r="Z209" s="783" t="s">
        <v>5099</v>
      </c>
      <c r="AA209" s="783">
        <v>2019</v>
      </c>
      <c r="AB209" s="783" t="s">
        <v>5100</v>
      </c>
      <c r="AC209" s="784" t="s">
        <v>5101</v>
      </c>
      <c r="AD209" s="783" t="s">
        <v>11242</v>
      </c>
      <c r="AE209" s="783" t="s">
        <v>5102</v>
      </c>
      <c r="AF209" s="783" t="s">
        <v>11242</v>
      </c>
      <c r="AG209" s="791" t="s">
        <v>5103</v>
      </c>
      <c r="AH209" s="788" t="s">
        <v>5104</v>
      </c>
      <c r="AI209" s="789" t="s">
        <v>5105</v>
      </c>
    </row>
    <row r="210" spans="1:35" ht="17.25" customHeight="1">
      <c r="A210" s="106"/>
      <c r="B210" s="106"/>
      <c r="C210" s="106"/>
      <c r="D210" s="106" t="str">
        <f t="shared" si="0"/>
        <v xml:space="preserve"> </v>
      </c>
      <c r="E210" s="779" t="s">
        <v>16358</v>
      </c>
      <c r="F210" s="779" t="e">
        <f t="shared" ca="1" si="1"/>
        <v>#NAME?</v>
      </c>
      <c r="G210" s="779" t="s">
        <v>16358</v>
      </c>
      <c r="H210" s="779" t="s">
        <v>16358</v>
      </c>
      <c r="I210" s="779" t="str">
        <f t="shared" si="4"/>
        <v>43.3256261, -70.9926983</v>
      </c>
      <c r="J210" s="780">
        <v>43.325626100000001</v>
      </c>
      <c r="K210" s="780">
        <v>-70.992698300000001</v>
      </c>
      <c r="L210" s="781">
        <v>223</v>
      </c>
      <c r="M210" s="782" t="s">
        <v>5</v>
      </c>
      <c r="N210" s="783" t="s">
        <v>14648</v>
      </c>
      <c r="O210" s="783" t="s">
        <v>6564</v>
      </c>
      <c r="P210" s="784" t="s">
        <v>6079</v>
      </c>
      <c r="Q210" s="783" t="s">
        <v>5133</v>
      </c>
      <c r="R210" s="783" t="s">
        <v>35</v>
      </c>
      <c r="S210" s="785">
        <v>2017</v>
      </c>
      <c r="T210" s="786">
        <v>21000</v>
      </c>
      <c r="U210" s="786">
        <v>9500</v>
      </c>
      <c r="V210" s="786">
        <v>27600</v>
      </c>
      <c r="W210" s="786">
        <v>28730</v>
      </c>
      <c r="X210" s="787">
        <f t="shared" si="3"/>
        <v>28730</v>
      </c>
      <c r="Y210" s="783" t="s">
        <v>6565</v>
      </c>
      <c r="Z210" s="783" t="s">
        <v>6566</v>
      </c>
      <c r="AA210" s="783">
        <v>2017</v>
      </c>
      <c r="AB210" s="809" t="s">
        <v>6567</v>
      </c>
      <c r="AC210" s="783" t="s">
        <v>49</v>
      </c>
      <c r="AD210" s="783" t="s">
        <v>11242</v>
      </c>
      <c r="AE210" s="783" t="s">
        <v>6568</v>
      </c>
      <c r="AF210" s="783" t="s">
        <v>11242</v>
      </c>
      <c r="AG210" s="784" t="s">
        <v>5283</v>
      </c>
      <c r="AH210" s="788" t="s">
        <v>6569</v>
      </c>
      <c r="AI210" s="789" t="s">
        <v>5105</v>
      </c>
    </row>
    <row r="211" spans="1:35" ht="17.25" customHeight="1">
      <c r="A211" s="106"/>
      <c r="B211" s="106"/>
      <c r="C211" s="106"/>
      <c r="D211" s="106" t="str">
        <f t="shared" si="0"/>
        <v xml:space="preserve"> </v>
      </c>
      <c r="E211" s="779"/>
      <c r="F211" s="779" t="e">
        <f t="shared" ca="1" si="1"/>
        <v>#NAME?</v>
      </c>
      <c r="G211" s="779" t="s">
        <v>16359</v>
      </c>
      <c r="H211" s="779" t="s">
        <v>16359</v>
      </c>
      <c r="I211" s="779" t="str">
        <f t="shared" si="4"/>
        <v>43.2456105, -70.96827180000001</v>
      </c>
      <c r="J211" s="780">
        <v>43.245610499999998</v>
      </c>
      <c r="K211" s="780">
        <v>-70.968271799999997</v>
      </c>
      <c r="L211" s="781">
        <v>224</v>
      </c>
      <c r="M211" s="790" t="s">
        <v>33</v>
      </c>
      <c r="N211" s="783" t="s">
        <v>33</v>
      </c>
      <c r="O211" s="783" t="s">
        <v>7473</v>
      </c>
      <c r="P211" s="784" t="s">
        <v>7474</v>
      </c>
      <c r="Q211" s="791" t="s">
        <v>4781</v>
      </c>
      <c r="R211" s="783" t="s">
        <v>35</v>
      </c>
      <c r="S211" s="785">
        <v>2020</v>
      </c>
      <c r="T211" s="786">
        <v>350</v>
      </c>
      <c r="U211" s="786">
        <v>70</v>
      </c>
      <c r="V211" s="786">
        <v>420</v>
      </c>
      <c r="W211" s="786">
        <v>420</v>
      </c>
      <c r="X211" s="787">
        <f t="shared" si="3"/>
        <v>420</v>
      </c>
      <c r="Y211" s="783" t="s">
        <v>7475</v>
      </c>
      <c r="Z211" s="783" t="s">
        <v>7476</v>
      </c>
      <c r="AA211" s="783"/>
      <c r="AB211" s="809" t="s">
        <v>7477</v>
      </c>
      <c r="AC211" s="783" t="s">
        <v>49</v>
      </c>
      <c r="AD211" s="783"/>
      <c r="AE211" s="783"/>
      <c r="AF211" s="783"/>
      <c r="AG211" s="791" t="s">
        <v>7478</v>
      </c>
      <c r="AH211" s="788" t="s">
        <v>7479</v>
      </c>
      <c r="AI211" s="789" t="s">
        <v>5105</v>
      </c>
    </row>
    <row r="212" spans="1:35" ht="17.25" customHeight="1">
      <c r="A212" s="106"/>
      <c r="B212" s="106"/>
      <c r="C212" s="106"/>
      <c r="D212" s="106" t="str">
        <f t="shared" si="0"/>
        <v xml:space="preserve"> </v>
      </c>
      <c r="E212" s="304" t="s">
        <v>5377</v>
      </c>
      <c r="F212" s="779" t="e">
        <f t="shared" ca="1" si="1"/>
        <v>#NAME?</v>
      </c>
      <c r="G212" s="779" t="s">
        <v>16360</v>
      </c>
      <c r="H212" s="779" t="s">
        <v>16360</v>
      </c>
      <c r="I212" s="779" t="str">
        <f t="shared" si="4"/>
        <v>44.8796, -71.4841</v>
      </c>
      <c r="J212" s="780">
        <v>44.879600000000003</v>
      </c>
      <c r="K212" s="780">
        <v>-71.484099999999998</v>
      </c>
      <c r="L212" s="781">
        <v>225</v>
      </c>
      <c r="M212" s="782" t="s">
        <v>33</v>
      </c>
      <c r="N212" s="783" t="s">
        <v>33</v>
      </c>
      <c r="O212" s="783" t="s">
        <v>5378</v>
      </c>
      <c r="P212" s="794" t="s">
        <v>4786</v>
      </c>
      <c r="Q212" s="783"/>
      <c r="R212" s="783" t="s">
        <v>35</v>
      </c>
      <c r="S212" s="785">
        <v>2019</v>
      </c>
      <c r="T212" s="786">
        <v>229</v>
      </c>
      <c r="U212" s="786">
        <v>23</v>
      </c>
      <c r="V212" s="786">
        <v>252</v>
      </c>
      <c r="W212" s="786">
        <v>874.32</v>
      </c>
      <c r="X212" s="787">
        <f t="shared" si="3"/>
        <v>874.32</v>
      </c>
      <c r="Y212" s="783" t="s">
        <v>5379</v>
      </c>
      <c r="Z212" s="783" t="s">
        <v>5380</v>
      </c>
      <c r="AA212" s="783">
        <v>2018</v>
      </c>
      <c r="AB212" s="783" t="s">
        <v>5381</v>
      </c>
      <c r="AC212" s="783" t="s">
        <v>49</v>
      </c>
      <c r="AD212" s="783" t="s">
        <v>11242</v>
      </c>
      <c r="AE212" s="783" t="s">
        <v>11242</v>
      </c>
      <c r="AF212" s="783" t="s">
        <v>11242</v>
      </c>
      <c r="AG212" s="784" t="s">
        <v>5283</v>
      </c>
      <c r="AH212" s="788" t="s">
        <v>5382</v>
      </c>
      <c r="AI212" s="789" t="s">
        <v>5105</v>
      </c>
    </row>
    <row r="213" spans="1:35" ht="17.25" customHeight="1">
      <c r="A213" s="106"/>
      <c r="B213" s="106"/>
      <c r="C213" s="106"/>
      <c r="D213" s="106" t="str">
        <f t="shared" si="0"/>
        <v xml:space="preserve"> </v>
      </c>
      <c r="E213" s="304" t="s">
        <v>6534</v>
      </c>
      <c r="F213" s="779" t="e">
        <f t="shared" ca="1" si="1"/>
        <v>#NAME?</v>
      </c>
      <c r="G213" s="779" t="s">
        <v>16361</v>
      </c>
      <c r="H213" s="779" t="s">
        <v>16361</v>
      </c>
      <c r="I213" s="779" t="str">
        <f t="shared" si="4"/>
        <v>42.7607441, -71.24838129999999</v>
      </c>
      <c r="J213" s="780">
        <v>42.760744099999997</v>
      </c>
      <c r="K213" s="780">
        <v>-71.248381299999906</v>
      </c>
      <c r="L213" s="781">
        <v>226</v>
      </c>
      <c r="M213" s="790" t="s">
        <v>33</v>
      </c>
      <c r="N213" s="783" t="s">
        <v>16362</v>
      </c>
      <c r="O213" s="783" t="s">
        <v>6535</v>
      </c>
      <c r="P213" s="784" t="s">
        <v>6079</v>
      </c>
      <c r="Q213" s="791" t="s">
        <v>5133</v>
      </c>
      <c r="R213" s="783" t="s">
        <v>35</v>
      </c>
      <c r="S213" s="785">
        <v>2019</v>
      </c>
      <c r="T213" s="786">
        <v>850</v>
      </c>
      <c r="U213" s="786">
        <v>530</v>
      </c>
      <c r="V213" s="786">
        <v>1210</v>
      </c>
      <c r="W213" s="786">
        <v>2110</v>
      </c>
      <c r="X213" s="787">
        <f t="shared" si="3"/>
        <v>2110</v>
      </c>
      <c r="Y213" s="783" t="s">
        <v>6536</v>
      </c>
      <c r="Z213" s="783" t="s">
        <v>6537</v>
      </c>
      <c r="AA213" s="783">
        <v>2017</v>
      </c>
      <c r="AB213" s="783" t="s">
        <v>6538</v>
      </c>
      <c r="AC213" s="784" t="s">
        <v>6539</v>
      </c>
      <c r="AD213" s="783" t="s">
        <v>11242</v>
      </c>
      <c r="AE213" s="783" t="s">
        <v>16363</v>
      </c>
      <c r="AF213" s="783" t="s">
        <v>16364</v>
      </c>
      <c r="AG213" s="791" t="s">
        <v>6540</v>
      </c>
      <c r="AH213" s="788" t="s">
        <v>6541</v>
      </c>
      <c r="AI213" s="789" t="s">
        <v>5105</v>
      </c>
    </row>
    <row r="214" spans="1:35" ht="17.25" customHeight="1">
      <c r="A214" s="106"/>
      <c r="B214" s="106"/>
      <c r="C214" s="106"/>
      <c r="D214" s="106" t="str">
        <f t="shared" si="0"/>
        <v xml:space="preserve"> </v>
      </c>
      <c r="E214" s="304"/>
      <c r="F214" s="779" t="e">
        <f t="shared" ca="1" si="1"/>
        <v>#NAME?</v>
      </c>
      <c r="G214" s="779" t="s">
        <v>16365</v>
      </c>
      <c r="H214" s="779" t="s">
        <v>16365</v>
      </c>
      <c r="I214" s="779" t="str">
        <f t="shared" si="4"/>
        <v>42.8022323, -72.16695659999999</v>
      </c>
      <c r="J214" s="780">
        <v>42.8022323</v>
      </c>
      <c r="K214" s="780">
        <v>-72.166956599999907</v>
      </c>
      <c r="L214" s="781">
        <v>227</v>
      </c>
      <c r="M214" s="782" t="s">
        <v>95</v>
      </c>
      <c r="N214" s="783" t="s">
        <v>16163</v>
      </c>
      <c r="O214" s="783" t="s">
        <v>6660</v>
      </c>
      <c r="P214" s="784" t="s">
        <v>6079</v>
      </c>
      <c r="Q214" s="784" t="s">
        <v>6661</v>
      </c>
      <c r="R214" s="783" t="s">
        <v>35</v>
      </c>
      <c r="S214" s="785">
        <v>2020</v>
      </c>
      <c r="T214" s="786">
        <v>2.06</v>
      </c>
      <c r="U214" s="793"/>
      <c r="V214" s="786" t="s">
        <v>16366</v>
      </c>
      <c r="W214" s="786">
        <v>15</v>
      </c>
      <c r="X214" s="787">
        <f t="shared" si="3"/>
        <v>15</v>
      </c>
      <c r="Y214" s="783" t="s">
        <v>6662</v>
      </c>
      <c r="Z214" s="783" t="s">
        <v>49</v>
      </c>
      <c r="AA214" s="783">
        <v>2017</v>
      </c>
      <c r="AB214" s="783" t="s">
        <v>13397</v>
      </c>
      <c r="AC214" s="784" t="s">
        <v>6539</v>
      </c>
      <c r="AD214" s="783" t="s">
        <v>11242</v>
      </c>
      <c r="AE214" s="783" t="s">
        <v>6663</v>
      </c>
      <c r="AF214" s="783" t="s">
        <v>11242</v>
      </c>
      <c r="AG214" s="784" t="s">
        <v>5283</v>
      </c>
      <c r="AH214" s="788" t="s">
        <v>6664</v>
      </c>
      <c r="AI214" s="789" t="s">
        <v>5105</v>
      </c>
    </row>
    <row r="215" spans="1:35" ht="17.25" customHeight="1">
      <c r="A215" s="106"/>
      <c r="B215" s="106"/>
      <c r="C215" s="106"/>
      <c r="D215" s="106" t="str">
        <f t="shared" si="0"/>
        <v xml:space="preserve"> </v>
      </c>
      <c r="E215" s="779"/>
      <c r="F215" s="779" t="e">
        <f t="shared" ca="1" si="1"/>
        <v>#NAME?</v>
      </c>
      <c r="G215" s="779" t="s">
        <v>16367</v>
      </c>
      <c r="H215" s="779" t="s">
        <v>16367</v>
      </c>
      <c r="I215" s="779" t="str">
        <f t="shared" si="4"/>
        <v>43.0141831, -71.0508009</v>
      </c>
      <c r="J215" s="780">
        <v>43.014183099999997</v>
      </c>
      <c r="K215" s="780">
        <v>-71.050800899999999</v>
      </c>
      <c r="L215" s="781">
        <v>228</v>
      </c>
      <c r="M215" s="790" t="s">
        <v>95</v>
      </c>
      <c r="N215" s="783" t="s">
        <v>16163</v>
      </c>
      <c r="O215" s="783" t="s">
        <v>7141</v>
      </c>
      <c r="P215" s="784" t="s">
        <v>6079</v>
      </c>
      <c r="Q215" s="791" t="s">
        <v>4781</v>
      </c>
      <c r="R215" s="783" t="s">
        <v>35</v>
      </c>
      <c r="S215" s="785"/>
      <c r="T215" s="786">
        <v>3800</v>
      </c>
      <c r="U215" s="786">
        <v>46000</v>
      </c>
      <c r="V215" s="786">
        <v>49800</v>
      </c>
      <c r="W215" s="786">
        <v>69300</v>
      </c>
      <c r="X215" s="787">
        <f t="shared" si="3"/>
        <v>69300</v>
      </c>
      <c r="Y215" s="783" t="s">
        <v>7142</v>
      </c>
      <c r="Z215" s="783" t="s">
        <v>7143</v>
      </c>
      <c r="AA215" s="783">
        <v>2017</v>
      </c>
      <c r="AB215" s="783" t="s">
        <v>7144</v>
      </c>
      <c r="AC215" s="784" t="s">
        <v>6539</v>
      </c>
      <c r="AD215" s="783" t="s">
        <v>11242</v>
      </c>
      <c r="AE215" s="783" t="s">
        <v>11242</v>
      </c>
      <c r="AF215" s="783" t="s">
        <v>11242</v>
      </c>
      <c r="AG215" s="791" t="s">
        <v>7145</v>
      </c>
      <c r="AH215" s="788" t="s">
        <v>7146</v>
      </c>
      <c r="AI215" s="789" t="s">
        <v>5105</v>
      </c>
    </row>
    <row r="216" spans="1:35" ht="17.25" customHeight="1">
      <c r="A216" s="106"/>
      <c r="B216" s="106"/>
      <c r="C216" s="106"/>
      <c r="D216" s="106" t="str">
        <f t="shared" si="0"/>
        <v xml:space="preserve"> </v>
      </c>
      <c r="E216" s="304"/>
      <c r="F216" s="779" t="e">
        <f t="shared" ca="1" si="1"/>
        <v>#NAME?</v>
      </c>
      <c r="G216" s="779" t="s">
        <v>16368</v>
      </c>
      <c r="H216" s="779" t="s">
        <v>16368</v>
      </c>
      <c r="I216" s="779" t="str">
        <f t="shared" si="4"/>
        <v>42.93351610000001, -71.0558649</v>
      </c>
      <c r="J216" s="780">
        <v>42.933516099999999</v>
      </c>
      <c r="K216" s="780">
        <v>-71.055864900000003</v>
      </c>
      <c r="L216" s="781">
        <v>229</v>
      </c>
      <c r="M216" s="782" t="s">
        <v>95</v>
      </c>
      <c r="N216" s="783" t="s">
        <v>16163</v>
      </c>
      <c r="O216" s="783" t="s">
        <v>6457</v>
      </c>
      <c r="P216" s="784" t="s">
        <v>6079</v>
      </c>
      <c r="Q216" s="810" t="s">
        <v>4781</v>
      </c>
      <c r="R216" s="783" t="s">
        <v>35</v>
      </c>
      <c r="S216" s="785">
        <v>2016</v>
      </c>
      <c r="T216" s="786">
        <v>400</v>
      </c>
      <c r="U216" s="786">
        <v>110</v>
      </c>
      <c r="V216" s="786">
        <v>510</v>
      </c>
      <c r="W216" s="786">
        <v>672</v>
      </c>
      <c r="X216" s="787">
        <f t="shared" si="3"/>
        <v>672</v>
      </c>
      <c r="Y216" s="783" t="s">
        <v>6458</v>
      </c>
      <c r="Z216" s="783" t="s">
        <v>49</v>
      </c>
      <c r="AA216" s="783">
        <v>2016</v>
      </c>
      <c r="AB216" s="783" t="s">
        <v>6459</v>
      </c>
      <c r="AC216" s="783" t="s">
        <v>49</v>
      </c>
      <c r="AD216" s="783" t="s">
        <v>11242</v>
      </c>
      <c r="AE216" s="783" t="s">
        <v>16369</v>
      </c>
      <c r="AF216" s="783" t="s">
        <v>16370</v>
      </c>
      <c r="AG216" s="784" t="s">
        <v>6460</v>
      </c>
      <c r="AH216" s="788" t="s">
        <v>6461</v>
      </c>
      <c r="AI216" s="789" t="s">
        <v>5105</v>
      </c>
    </row>
    <row r="217" spans="1:35" ht="17.25" customHeight="1">
      <c r="A217" s="106"/>
      <c r="B217" s="106"/>
      <c r="C217" s="106"/>
      <c r="D217" s="106" t="str">
        <f t="shared" si="0"/>
        <v xml:space="preserve"> </v>
      </c>
      <c r="E217" s="304"/>
      <c r="F217" s="779" t="e">
        <f t="shared" ca="1" si="1"/>
        <v>#NAME?</v>
      </c>
      <c r="G217" s="779" t="s">
        <v>16371</v>
      </c>
      <c r="H217" s="779" t="s">
        <v>16371</v>
      </c>
      <c r="I217" s="779" t="str">
        <f t="shared" si="4"/>
        <v>43.5502921, -71.4053848</v>
      </c>
      <c r="J217" s="780">
        <v>43.5502921</v>
      </c>
      <c r="K217" s="780">
        <v>-71.405384799999993</v>
      </c>
      <c r="L217" s="781">
        <v>230</v>
      </c>
      <c r="M217" s="790" t="s">
        <v>95</v>
      </c>
      <c r="N217" s="783" t="s">
        <v>16163</v>
      </c>
      <c r="O217" s="783" t="s">
        <v>6078</v>
      </c>
      <c r="P217" s="784" t="s">
        <v>6079</v>
      </c>
      <c r="Q217" s="783" t="s">
        <v>49</v>
      </c>
      <c r="R217" s="783" t="s">
        <v>35</v>
      </c>
      <c r="S217" s="785">
        <v>2017</v>
      </c>
      <c r="T217" s="793"/>
      <c r="U217" s="793"/>
      <c r="V217" s="786" t="s">
        <v>16372</v>
      </c>
      <c r="W217" s="793"/>
      <c r="X217" s="787">
        <f t="shared" si="3"/>
        <v>0</v>
      </c>
      <c r="Y217" s="783" t="s">
        <v>6080</v>
      </c>
      <c r="Z217" s="783" t="s">
        <v>49</v>
      </c>
      <c r="AA217" s="783">
        <v>2017</v>
      </c>
      <c r="AB217" s="783" t="s">
        <v>11242</v>
      </c>
      <c r="AC217" s="783" t="s">
        <v>49</v>
      </c>
      <c r="AD217" s="783" t="s">
        <v>11242</v>
      </c>
      <c r="AE217" s="783" t="s">
        <v>11242</v>
      </c>
      <c r="AF217" s="783" t="s">
        <v>11242</v>
      </c>
      <c r="AG217" s="784" t="s">
        <v>5283</v>
      </c>
      <c r="AH217" s="788" t="s">
        <v>6082</v>
      </c>
      <c r="AI217" s="789" t="s">
        <v>5105</v>
      </c>
    </row>
    <row r="218" spans="1:35" ht="17.25" customHeight="1">
      <c r="A218" s="106"/>
      <c r="B218" s="106"/>
      <c r="C218" s="106"/>
      <c r="D218" s="106" t="str">
        <f t="shared" si="0"/>
        <v xml:space="preserve"> </v>
      </c>
      <c r="E218" s="779"/>
      <c r="F218" s="779" t="e">
        <f t="shared" ca="1" si="1"/>
        <v>#NAME?</v>
      </c>
      <c r="G218" s="779" t="s">
        <v>16373</v>
      </c>
      <c r="H218" s="779"/>
      <c r="I218" s="779" t="str">
        <f t="shared" si="4"/>
        <v>40.2649378, -74.1613646</v>
      </c>
      <c r="J218" s="780">
        <v>40.264937799999998</v>
      </c>
      <c r="K218" s="780">
        <v>-74.161364599999999</v>
      </c>
      <c r="L218" s="781">
        <v>231</v>
      </c>
      <c r="M218" s="782" t="s">
        <v>44</v>
      </c>
      <c r="N218" s="783" t="s">
        <v>44</v>
      </c>
      <c r="O218" s="783" t="s">
        <v>7735</v>
      </c>
      <c r="P218" s="792" t="s">
        <v>7736</v>
      </c>
      <c r="Q218" s="783"/>
      <c r="R218" s="783" t="s">
        <v>35</v>
      </c>
      <c r="S218" s="785">
        <v>2015</v>
      </c>
      <c r="T218" s="793"/>
      <c r="U218" s="793"/>
      <c r="V218" s="786">
        <v>228</v>
      </c>
      <c r="W218" s="786">
        <v>228</v>
      </c>
      <c r="X218" s="787">
        <f t="shared" si="3"/>
        <v>228</v>
      </c>
      <c r="Y218" s="783" t="s">
        <v>7737</v>
      </c>
      <c r="Z218" s="783" t="s">
        <v>7738</v>
      </c>
      <c r="AA218" s="783" t="s">
        <v>3035</v>
      </c>
      <c r="AB218" s="783" t="s">
        <v>7739</v>
      </c>
      <c r="AC218" s="784" t="s">
        <v>7740</v>
      </c>
      <c r="AD218" s="783" t="s">
        <v>11242</v>
      </c>
      <c r="AE218" s="783" t="s">
        <v>7741</v>
      </c>
      <c r="AF218" s="783" t="s">
        <v>11242</v>
      </c>
      <c r="AG218" s="784" t="s">
        <v>7689</v>
      </c>
      <c r="AH218" s="788" t="s">
        <v>7742</v>
      </c>
      <c r="AI218" s="789" t="s">
        <v>7676</v>
      </c>
    </row>
    <row r="219" spans="1:35" ht="17.25" customHeight="1">
      <c r="A219" s="106"/>
      <c r="B219" s="106"/>
      <c r="C219" s="106"/>
      <c r="D219" s="106" t="str">
        <f t="shared" si="0"/>
        <v xml:space="preserve"> </v>
      </c>
      <c r="E219" s="779"/>
      <c r="F219" s="779" t="e">
        <f t="shared" ca="1" si="1"/>
        <v>#NAME?</v>
      </c>
      <c r="G219" s="779" t="s">
        <v>16374</v>
      </c>
      <c r="H219" s="779"/>
      <c r="I219" s="779" t="str">
        <f t="shared" si="4"/>
        <v>39.8414766, -75.1474501</v>
      </c>
      <c r="J219" s="780">
        <v>39.8414766</v>
      </c>
      <c r="K219" s="780">
        <v>-75.1474501</v>
      </c>
      <c r="L219" s="781">
        <v>232</v>
      </c>
      <c r="M219" s="790" t="s">
        <v>5</v>
      </c>
      <c r="N219" s="783" t="s">
        <v>13659</v>
      </c>
      <c r="O219" s="783" t="s">
        <v>7750</v>
      </c>
      <c r="P219" s="784" t="s">
        <v>7757</v>
      </c>
      <c r="Q219" s="784" t="s">
        <v>7724</v>
      </c>
      <c r="R219" s="783" t="s">
        <v>122</v>
      </c>
      <c r="S219" s="785">
        <v>2018</v>
      </c>
      <c r="T219" s="786">
        <v>7.2</v>
      </c>
      <c r="U219" s="786">
        <v>6.4</v>
      </c>
      <c r="V219" s="786">
        <v>13.6</v>
      </c>
      <c r="W219" s="786">
        <v>56</v>
      </c>
      <c r="X219" s="787">
        <f t="shared" si="3"/>
        <v>56</v>
      </c>
      <c r="Y219" s="783" t="s">
        <v>7758</v>
      </c>
      <c r="Z219" s="783" t="s">
        <v>7759</v>
      </c>
      <c r="AA219" s="783">
        <v>2013</v>
      </c>
      <c r="AB219" s="783" t="s">
        <v>7760</v>
      </c>
      <c r="AC219" s="783" t="s">
        <v>49</v>
      </c>
      <c r="AD219" s="783" t="s">
        <v>11242</v>
      </c>
      <c r="AE219" s="783" t="s">
        <v>16375</v>
      </c>
      <c r="AF219" s="783" t="s">
        <v>16376</v>
      </c>
      <c r="AG219" s="784" t="s">
        <v>7761</v>
      </c>
      <c r="AH219" s="788" t="s">
        <v>7762</v>
      </c>
      <c r="AI219" s="789" t="s">
        <v>7679</v>
      </c>
    </row>
    <row r="220" spans="1:35" ht="17.25" customHeight="1">
      <c r="A220" s="106"/>
      <c r="B220" s="106"/>
      <c r="C220" s="106"/>
      <c r="D220" s="106" t="str">
        <f t="shared" si="0"/>
        <v xml:space="preserve"> </v>
      </c>
      <c r="E220" s="304" t="s">
        <v>7682</v>
      </c>
      <c r="F220" s="779" t="e">
        <f t="shared" ca="1" si="1"/>
        <v>#NAME?</v>
      </c>
      <c r="G220" s="779" t="s">
        <v>16377</v>
      </c>
      <c r="H220" s="779"/>
      <c r="I220" s="779" t="str">
        <f t="shared" si="4"/>
        <v>39.6875886, -75.49064829999999</v>
      </c>
      <c r="J220" s="780">
        <v>39.687588599999998</v>
      </c>
      <c r="K220" s="780">
        <v>-75.490648299999904</v>
      </c>
      <c r="L220" s="781">
        <v>233</v>
      </c>
      <c r="M220" s="782" t="s">
        <v>5</v>
      </c>
      <c r="N220" s="783" t="s">
        <v>13659</v>
      </c>
      <c r="O220" s="783" t="s">
        <v>7683</v>
      </c>
      <c r="P220" s="784" t="s">
        <v>7684</v>
      </c>
      <c r="Q220" s="783" t="s">
        <v>49</v>
      </c>
      <c r="R220" s="783" t="s">
        <v>35</v>
      </c>
      <c r="S220" s="785">
        <v>2009</v>
      </c>
      <c r="T220" s="786">
        <v>2200</v>
      </c>
      <c r="U220" s="793"/>
      <c r="V220" s="786"/>
      <c r="W220" s="793"/>
      <c r="X220" s="787">
        <f t="shared" si="3"/>
        <v>2200</v>
      </c>
      <c r="Y220" s="783" t="s">
        <v>7685</v>
      </c>
      <c r="Z220" s="783" t="s">
        <v>49</v>
      </c>
      <c r="AA220" s="783" t="s">
        <v>7686</v>
      </c>
      <c r="AB220" s="783" t="s">
        <v>7687</v>
      </c>
      <c r="AC220" s="783" t="s">
        <v>49</v>
      </c>
      <c r="AD220" s="783" t="s">
        <v>7688</v>
      </c>
      <c r="AE220" s="783" t="s">
        <v>16378</v>
      </c>
      <c r="AF220" s="783" t="s">
        <v>16379</v>
      </c>
      <c r="AG220" s="783"/>
      <c r="AH220" s="788" t="s">
        <v>7690</v>
      </c>
      <c r="AI220" s="789" t="s">
        <v>7679</v>
      </c>
    </row>
    <row r="221" spans="1:35" ht="17.25" customHeight="1">
      <c r="A221" s="106"/>
      <c r="B221" s="106"/>
      <c r="C221" s="106"/>
      <c r="D221" s="106" t="str">
        <f t="shared" si="0"/>
        <v xml:space="preserve"> </v>
      </c>
      <c r="E221" s="304"/>
      <c r="F221" s="779" t="e">
        <f t="shared" ca="1" si="1"/>
        <v>#NAME?</v>
      </c>
      <c r="G221" s="779" t="s">
        <v>16380</v>
      </c>
      <c r="H221" s="779"/>
      <c r="I221" s="779" t="str">
        <f t="shared" si="4"/>
        <v>40.0351776, -74.5844061</v>
      </c>
      <c r="J221" s="780">
        <v>40.035177599999997</v>
      </c>
      <c r="K221" s="780">
        <v>-74.584406099999995</v>
      </c>
      <c r="L221" s="781">
        <v>234</v>
      </c>
      <c r="M221" s="790" t="s">
        <v>44</v>
      </c>
      <c r="N221" s="783" t="s">
        <v>16381</v>
      </c>
      <c r="O221" s="783" t="s">
        <v>7722</v>
      </c>
      <c r="P221" s="784" t="s">
        <v>7723</v>
      </c>
      <c r="Q221" s="784" t="s">
        <v>7724</v>
      </c>
      <c r="R221" s="783" t="s">
        <v>35</v>
      </c>
      <c r="S221" s="792"/>
      <c r="T221" s="793"/>
      <c r="U221" s="793"/>
      <c r="V221" s="786">
        <v>264300</v>
      </c>
      <c r="W221" s="786">
        <v>264300</v>
      </c>
      <c r="X221" s="787">
        <f t="shared" si="3"/>
        <v>264300</v>
      </c>
      <c r="Y221" s="783" t="s">
        <v>7725</v>
      </c>
      <c r="Z221" s="783" t="s">
        <v>49</v>
      </c>
      <c r="AA221" s="783" t="s">
        <v>3085</v>
      </c>
      <c r="AB221" s="783" t="s">
        <v>7726</v>
      </c>
      <c r="AC221" s="784" t="s">
        <v>7727</v>
      </c>
      <c r="AD221" s="783" t="s">
        <v>13235</v>
      </c>
      <c r="AE221" s="783" t="s">
        <v>16382</v>
      </c>
      <c r="AF221" s="783" t="s">
        <v>16383</v>
      </c>
      <c r="AG221" s="784" t="s">
        <v>7727</v>
      </c>
      <c r="AH221" s="789" t="s">
        <v>7728</v>
      </c>
      <c r="AI221" s="789" t="s">
        <v>7676</v>
      </c>
    </row>
    <row r="222" spans="1:35" ht="17.25" customHeight="1">
      <c r="A222" s="106"/>
      <c r="B222" s="106"/>
      <c r="C222" s="106"/>
      <c r="D222" s="106" t="str">
        <f t="shared" si="0"/>
        <v xml:space="preserve"> </v>
      </c>
      <c r="E222" s="304"/>
      <c r="F222" s="779" t="e">
        <f t="shared" ca="1" si="1"/>
        <v>#NAME?</v>
      </c>
      <c r="G222" s="779" t="s">
        <v>16384</v>
      </c>
      <c r="H222" s="779"/>
      <c r="I222" s="779" t="str">
        <f t="shared" si="4"/>
        <v>40.277001, -74.81807479999999</v>
      </c>
      <c r="J222" s="780">
        <v>40.277000999999998</v>
      </c>
      <c r="K222" s="780">
        <v>-74.818074799999906</v>
      </c>
      <c r="L222" s="781">
        <v>235</v>
      </c>
      <c r="M222" s="782" t="s">
        <v>44</v>
      </c>
      <c r="N222" s="783" t="s">
        <v>16385</v>
      </c>
      <c r="O222" s="783" t="s">
        <v>7700</v>
      </c>
      <c r="P222" s="784" t="s">
        <v>105</v>
      </c>
      <c r="Q222" s="783" t="s">
        <v>49</v>
      </c>
      <c r="R222" s="783" t="s">
        <v>35</v>
      </c>
      <c r="S222" s="785">
        <v>2017</v>
      </c>
      <c r="T222" s="793"/>
      <c r="U222" s="793"/>
      <c r="V222" s="786">
        <v>27800</v>
      </c>
      <c r="W222" s="786">
        <v>27800</v>
      </c>
      <c r="X222" s="787">
        <f t="shared" si="3"/>
        <v>27800</v>
      </c>
      <c r="Y222" s="783" t="s">
        <v>7701</v>
      </c>
      <c r="Z222" s="783" t="s">
        <v>49</v>
      </c>
      <c r="AA222" s="783">
        <v>2017</v>
      </c>
      <c r="AB222" s="783" t="s">
        <v>7702</v>
      </c>
      <c r="AC222" s="783" t="s">
        <v>49</v>
      </c>
      <c r="AD222" s="783" t="s">
        <v>13235</v>
      </c>
      <c r="AE222" s="783" t="s">
        <v>7703</v>
      </c>
      <c r="AF222" s="783" t="s">
        <v>11242</v>
      </c>
      <c r="AG222" s="783"/>
      <c r="AH222" s="788" t="s">
        <v>7704</v>
      </c>
      <c r="AI222" s="789" t="s">
        <v>7676</v>
      </c>
    </row>
    <row r="223" spans="1:35" ht="17.25" customHeight="1">
      <c r="A223" s="106"/>
      <c r="B223" s="106"/>
      <c r="C223" s="106"/>
      <c r="D223" s="106" t="str">
        <f t="shared" si="0"/>
        <v xml:space="preserve"> </v>
      </c>
      <c r="E223" s="779"/>
      <c r="F223" s="779" t="e">
        <f t="shared" ca="1" si="1"/>
        <v>#NAME?</v>
      </c>
      <c r="G223" s="779" t="s">
        <v>16386</v>
      </c>
      <c r="H223" s="779"/>
      <c r="I223" s="779" t="str">
        <f t="shared" si="4"/>
        <v>39.3700416, -74.4263689</v>
      </c>
      <c r="J223" s="780">
        <v>39.3700416</v>
      </c>
      <c r="K223" s="780">
        <v>-74.4263689</v>
      </c>
      <c r="L223" s="781">
        <v>236</v>
      </c>
      <c r="M223" s="790" t="s">
        <v>113</v>
      </c>
      <c r="N223" s="783" t="s">
        <v>12588</v>
      </c>
      <c r="O223" s="783" t="s">
        <v>7669</v>
      </c>
      <c r="P223" s="784" t="s">
        <v>7670</v>
      </c>
      <c r="Q223" s="783" t="s">
        <v>49</v>
      </c>
      <c r="R223" s="783" t="s">
        <v>35</v>
      </c>
      <c r="S223" s="785">
        <v>2015</v>
      </c>
      <c r="T223" s="786">
        <v>43</v>
      </c>
      <c r="U223" s="786">
        <v>48</v>
      </c>
      <c r="V223" s="786"/>
      <c r="W223" s="786">
        <v>312</v>
      </c>
      <c r="X223" s="787">
        <f t="shared" si="3"/>
        <v>312</v>
      </c>
      <c r="Y223" s="783" t="s">
        <v>7671</v>
      </c>
      <c r="Z223" s="783" t="s">
        <v>7672</v>
      </c>
      <c r="AA223" s="783">
        <v>2009</v>
      </c>
      <c r="AB223" s="783" t="s">
        <v>7673</v>
      </c>
      <c r="AC223" s="783" t="s">
        <v>49</v>
      </c>
      <c r="AD223" s="783" t="s">
        <v>11242</v>
      </c>
      <c r="AE223" s="783" t="s">
        <v>16387</v>
      </c>
      <c r="AF223" s="783" t="s">
        <v>16388</v>
      </c>
      <c r="AG223" s="784" t="s">
        <v>7674</v>
      </c>
      <c r="AH223" s="788" t="s">
        <v>7675</v>
      </c>
      <c r="AI223" s="789" t="s">
        <v>7676</v>
      </c>
    </row>
    <row r="224" spans="1:35" ht="17.25" customHeight="1">
      <c r="A224" s="106"/>
      <c r="B224" s="106"/>
      <c r="C224" s="106"/>
      <c r="D224" s="106" t="str">
        <f t="shared" si="0"/>
        <v xml:space="preserve"> </v>
      </c>
      <c r="E224" s="779"/>
      <c r="F224" s="779" t="e">
        <f t="shared" ca="1" si="1"/>
        <v>#NAME?</v>
      </c>
      <c r="G224" s="779" t="s">
        <v>16389</v>
      </c>
      <c r="H224" s="779"/>
      <c r="I224" s="779" t="str">
        <f t="shared" si="4"/>
        <v>34.3897838, -103.3183038</v>
      </c>
      <c r="J224" s="780">
        <v>34.389783799999996</v>
      </c>
      <c r="K224" s="780">
        <v>-103.3183038</v>
      </c>
      <c r="L224" s="781">
        <v>237</v>
      </c>
      <c r="M224" s="782" t="s">
        <v>44</v>
      </c>
      <c r="N224" s="783" t="s">
        <v>16316</v>
      </c>
      <c r="O224" s="783" t="s">
        <v>7769</v>
      </c>
      <c r="P224" s="784" t="s">
        <v>7770</v>
      </c>
      <c r="Q224" s="784" t="s">
        <v>16390</v>
      </c>
      <c r="R224" s="783" t="s">
        <v>35</v>
      </c>
      <c r="S224" s="792"/>
      <c r="T224" s="793"/>
      <c r="U224" s="793"/>
      <c r="V224" s="786">
        <v>26000</v>
      </c>
      <c r="W224" s="793"/>
      <c r="X224" s="787">
        <f t="shared" si="3"/>
        <v>26000</v>
      </c>
      <c r="Y224" s="783" t="s">
        <v>7772</v>
      </c>
      <c r="Z224" s="783" t="s">
        <v>49</v>
      </c>
      <c r="AA224" s="783">
        <v>2017</v>
      </c>
      <c r="AB224" s="783" t="s">
        <v>16391</v>
      </c>
      <c r="AC224" s="784" t="s">
        <v>7774</v>
      </c>
      <c r="AD224" s="783" t="s">
        <v>7775</v>
      </c>
      <c r="AE224" s="783" t="s">
        <v>16392</v>
      </c>
      <c r="AF224" s="783" t="s">
        <v>16393</v>
      </c>
      <c r="AG224" s="784" t="s">
        <v>7774</v>
      </c>
      <c r="AH224" s="788" t="s">
        <v>7776</v>
      </c>
      <c r="AI224" s="789" t="s">
        <v>7777</v>
      </c>
    </row>
    <row r="225" spans="1:35" ht="17.25" customHeight="1">
      <c r="A225" s="106"/>
      <c r="B225" s="106"/>
      <c r="C225" s="106"/>
      <c r="D225" s="106" t="str">
        <f t="shared" si="0"/>
        <v xml:space="preserve"> </v>
      </c>
      <c r="E225" s="779"/>
      <c r="F225" s="779" t="e">
        <f t="shared" ca="1" si="1"/>
        <v>#NAME?</v>
      </c>
      <c r="G225" s="779" t="s">
        <v>16394</v>
      </c>
      <c r="H225" s="779"/>
      <c r="I225" s="779" t="str">
        <f t="shared" si="4"/>
        <v>32.8440404, -106.099291</v>
      </c>
      <c r="J225" s="780">
        <v>32.844040399999997</v>
      </c>
      <c r="K225" s="780">
        <v>-106.09929099999999</v>
      </c>
      <c r="L225" s="781">
        <v>238</v>
      </c>
      <c r="M225" s="790" t="s">
        <v>44</v>
      </c>
      <c r="N225" s="783" t="s">
        <v>16316</v>
      </c>
      <c r="O225" s="783" t="s">
        <v>7780</v>
      </c>
      <c r="P225" s="784" t="s">
        <v>14530</v>
      </c>
      <c r="Q225" s="784" t="s">
        <v>16395</v>
      </c>
      <c r="R225" s="783" t="s">
        <v>35</v>
      </c>
      <c r="S225" s="785">
        <v>2018</v>
      </c>
      <c r="T225" s="786">
        <v>254000</v>
      </c>
      <c r="U225" s="786">
        <v>1040000</v>
      </c>
      <c r="V225" s="786">
        <v>1066600</v>
      </c>
      <c r="W225" s="786">
        <v>1094300</v>
      </c>
      <c r="X225" s="787">
        <f t="shared" si="3"/>
        <v>1094300</v>
      </c>
      <c r="Y225" s="783" t="s">
        <v>7782</v>
      </c>
      <c r="Z225" s="783" t="s">
        <v>7783</v>
      </c>
      <c r="AA225" s="783">
        <v>2019</v>
      </c>
      <c r="AB225" s="783" t="s">
        <v>7773</v>
      </c>
      <c r="AC225" s="784" t="s">
        <v>7774</v>
      </c>
      <c r="AD225" s="783" t="s">
        <v>11242</v>
      </c>
      <c r="AE225" s="783" t="s">
        <v>7784</v>
      </c>
      <c r="AF225" s="783" t="s">
        <v>11242</v>
      </c>
      <c r="AG225" s="784" t="s">
        <v>146</v>
      </c>
      <c r="AH225" s="788" t="s">
        <v>7785</v>
      </c>
      <c r="AI225" s="789" t="s">
        <v>7777</v>
      </c>
    </row>
    <row r="226" spans="1:35" ht="17.25" customHeight="1">
      <c r="A226" s="106"/>
      <c r="B226" s="106"/>
      <c r="C226" s="106"/>
      <c r="D226" s="106" t="str">
        <f t="shared" si="0"/>
        <v xml:space="preserve"> </v>
      </c>
      <c r="E226" s="779"/>
      <c r="F226" s="779" t="e">
        <f t="shared" ca="1" si="1"/>
        <v>#NAME?</v>
      </c>
      <c r="G226" s="779" t="s">
        <v>16396</v>
      </c>
      <c r="H226" s="779"/>
      <c r="I226" s="779" t="str">
        <f t="shared" si="4"/>
        <v>42.8938598, -73.3569107</v>
      </c>
      <c r="J226" s="780">
        <v>42.893859800000001</v>
      </c>
      <c r="K226" s="780">
        <v>-73.3569107</v>
      </c>
      <c r="L226" s="781">
        <v>239</v>
      </c>
      <c r="M226" s="782" t="s">
        <v>5</v>
      </c>
      <c r="N226" s="783" t="s">
        <v>13659</v>
      </c>
      <c r="O226" s="783" t="s">
        <v>7955</v>
      </c>
      <c r="P226" s="794" t="s">
        <v>7956</v>
      </c>
      <c r="Q226" s="784" t="s">
        <v>7957</v>
      </c>
      <c r="R226" s="783" t="s">
        <v>35</v>
      </c>
      <c r="S226" s="792"/>
      <c r="T226" s="786">
        <v>18000</v>
      </c>
      <c r="U226" s="793"/>
      <c r="V226" s="793"/>
      <c r="W226" s="793"/>
      <c r="X226" s="787">
        <f t="shared" si="3"/>
        <v>18000</v>
      </c>
      <c r="Y226" s="783" t="s">
        <v>7958</v>
      </c>
      <c r="Z226" s="783" t="s">
        <v>49</v>
      </c>
      <c r="AA226" s="783" t="s">
        <v>3085</v>
      </c>
      <c r="AB226" s="783" t="s">
        <v>7960</v>
      </c>
      <c r="AC226" s="784" t="s">
        <v>7890</v>
      </c>
      <c r="AD226" s="783" t="s">
        <v>7962</v>
      </c>
      <c r="AE226" s="783" t="s">
        <v>14814</v>
      </c>
      <c r="AF226" s="783" t="s">
        <v>14815</v>
      </c>
      <c r="AG226" s="783"/>
      <c r="AH226" s="788" t="s">
        <v>7977</v>
      </c>
      <c r="AI226" s="789" t="s">
        <v>7777</v>
      </c>
    </row>
    <row r="227" spans="1:35" ht="17.25" customHeight="1">
      <c r="A227" s="36"/>
      <c r="B227" s="36"/>
      <c r="C227" s="36"/>
      <c r="D227" s="106" t="str">
        <f t="shared" si="0"/>
        <v xml:space="preserve"> </v>
      </c>
      <c r="E227" s="779"/>
      <c r="F227" s="779" t="e">
        <f t="shared" ca="1" si="1"/>
        <v>#NAME?</v>
      </c>
      <c r="G227" s="779" t="s">
        <v>16397</v>
      </c>
      <c r="H227" s="779"/>
      <c r="I227" s="779" t="str">
        <f t="shared" si="4"/>
        <v>41.4984032, -74.1008627</v>
      </c>
      <c r="J227" s="780">
        <v>41.498403199999998</v>
      </c>
      <c r="K227" s="780">
        <v>-74.100862699999993</v>
      </c>
      <c r="L227" s="781">
        <v>240</v>
      </c>
      <c r="M227" s="790" t="s">
        <v>44</v>
      </c>
      <c r="N227" s="783" t="s">
        <v>16398</v>
      </c>
      <c r="O227" s="783" t="s">
        <v>7912</v>
      </c>
      <c r="P227" s="791" t="str">
        <f>HYPERLINK("https://www.cbsnews.com/news/water-pfos-contamination-scare-hits-newburgh-new-york/","http://www.cbsnews.com/news/water-pfos-contamination-scare-hits-newburgh-new-york/")</f>
        <v>http://www.cbsnews.com/news/water-pfos-contamination-scare-hits-newburgh-new-york/</v>
      </c>
      <c r="Q227" s="783"/>
      <c r="R227" s="783" t="s">
        <v>35</v>
      </c>
      <c r="S227" s="785">
        <v>2016</v>
      </c>
      <c r="T227" s="786">
        <v>220</v>
      </c>
      <c r="U227" s="786">
        <v>5900</v>
      </c>
      <c r="V227" s="786">
        <v>6120</v>
      </c>
      <c r="W227" s="786">
        <v>6773</v>
      </c>
      <c r="X227" s="787">
        <f t="shared" si="3"/>
        <v>6773</v>
      </c>
      <c r="Y227" s="792" t="s">
        <v>7982</v>
      </c>
      <c r="Z227" s="783" t="s">
        <v>7983</v>
      </c>
      <c r="AA227" s="783">
        <v>2016</v>
      </c>
      <c r="AB227" s="783" t="s">
        <v>7984</v>
      </c>
      <c r="AC227" s="783" t="s">
        <v>49</v>
      </c>
      <c r="AD227" s="783" t="s">
        <v>7985</v>
      </c>
      <c r="AE227" s="783" t="s">
        <v>7986</v>
      </c>
      <c r="AF227" s="783" t="s">
        <v>11242</v>
      </c>
      <c r="AG227" s="783" t="s">
        <v>7987</v>
      </c>
      <c r="AH227" s="788" t="s">
        <v>7999</v>
      </c>
      <c r="AI227" s="789" t="s">
        <v>7808</v>
      </c>
    </row>
    <row r="228" spans="1:35" ht="17.25" customHeight="1">
      <c r="A228" s="36"/>
      <c r="B228" s="36"/>
      <c r="C228" s="36"/>
      <c r="D228" s="106" t="str">
        <f t="shared" si="0"/>
        <v xml:space="preserve"> </v>
      </c>
      <c r="E228" s="304" t="s">
        <v>7911</v>
      </c>
      <c r="F228" s="779" t="e">
        <f t="shared" ca="1" si="1"/>
        <v>#NAME?</v>
      </c>
      <c r="G228" s="779" t="s">
        <v>16399</v>
      </c>
      <c r="H228" s="779"/>
      <c r="I228" s="779" t="str">
        <f t="shared" si="4"/>
        <v>41.494559, -74.079426</v>
      </c>
      <c r="J228" s="780">
        <v>41.494559000000002</v>
      </c>
      <c r="K228" s="780">
        <v>-74.079425999999998</v>
      </c>
      <c r="L228" s="781">
        <v>241</v>
      </c>
      <c r="M228" s="782" t="s">
        <v>44</v>
      </c>
      <c r="N228" s="783" t="s">
        <v>14797</v>
      </c>
      <c r="O228" s="783" t="s">
        <v>7912</v>
      </c>
      <c r="P228" s="784" t="s">
        <v>7913</v>
      </c>
      <c r="Q228" s="792"/>
      <c r="R228" s="783" t="s">
        <v>35</v>
      </c>
      <c r="S228" s="785">
        <v>2016</v>
      </c>
      <c r="T228" s="786">
        <v>40.4</v>
      </c>
      <c r="U228" s="786">
        <v>50.3</v>
      </c>
      <c r="V228" s="786">
        <v>90.7</v>
      </c>
      <c r="W228" s="786">
        <v>207.1</v>
      </c>
      <c r="X228" s="787">
        <f t="shared" si="3"/>
        <v>207.1</v>
      </c>
      <c r="Y228" s="792" t="s">
        <v>7914</v>
      </c>
      <c r="Z228" s="792" t="s">
        <v>7915</v>
      </c>
      <c r="AA228" s="783">
        <v>2014</v>
      </c>
      <c r="AB228" s="783" t="s">
        <v>7917</v>
      </c>
      <c r="AC228" s="783" t="s">
        <v>49</v>
      </c>
      <c r="AD228" s="783" t="s">
        <v>7918</v>
      </c>
      <c r="AE228" s="783"/>
      <c r="AF228" s="783"/>
      <c r="AG228" s="783"/>
      <c r="AH228" s="788" t="s">
        <v>7930</v>
      </c>
      <c r="AI228" s="789" t="s">
        <v>7808</v>
      </c>
    </row>
    <row r="229" spans="1:35" ht="17.25" customHeight="1">
      <c r="A229" s="36"/>
      <c r="B229" s="36"/>
      <c r="C229" s="36"/>
      <c r="D229" s="106" t="str">
        <f t="shared" si="0"/>
        <v xml:space="preserve"> </v>
      </c>
      <c r="E229" s="304"/>
      <c r="F229" s="779" t="e">
        <f t="shared" ca="1" si="1"/>
        <v>#NAME?</v>
      </c>
      <c r="G229" s="779" t="s">
        <v>16400</v>
      </c>
      <c r="H229" s="779"/>
      <c r="I229" s="779" t="str">
        <f t="shared" si="4"/>
        <v>42.7409724, -73.3600013</v>
      </c>
      <c r="J229" s="780">
        <v>42.740972399999997</v>
      </c>
      <c r="K229" s="780">
        <v>-73.360001299999993</v>
      </c>
      <c r="L229" s="781">
        <v>242</v>
      </c>
      <c r="M229" s="790" t="s">
        <v>5</v>
      </c>
      <c r="N229" s="783" t="s">
        <v>13659</v>
      </c>
      <c r="O229" s="783" t="s">
        <v>8001</v>
      </c>
      <c r="P229" s="784" t="s">
        <v>7940</v>
      </c>
      <c r="Q229" s="784" t="s">
        <v>7940</v>
      </c>
      <c r="R229" s="783" t="s">
        <v>35</v>
      </c>
      <c r="S229" s="792"/>
      <c r="T229" s="786">
        <v>152000</v>
      </c>
      <c r="U229" s="793"/>
      <c r="V229" s="793"/>
      <c r="W229" s="786">
        <v>2100</v>
      </c>
      <c r="X229" s="787">
        <f t="shared" si="3"/>
        <v>152000</v>
      </c>
      <c r="Y229" s="783" t="s">
        <v>8002</v>
      </c>
      <c r="Z229" s="783" t="s">
        <v>49</v>
      </c>
      <c r="AA229" s="783" t="s">
        <v>8003</v>
      </c>
      <c r="AB229" s="783" t="s">
        <v>8004</v>
      </c>
      <c r="AC229" s="784" t="s">
        <v>7940</v>
      </c>
      <c r="AD229" s="783" t="s">
        <v>8005</v>
      </c>
      <c r="AE229" s="783" t="s">
        <v>16401</v>
      </c>
      <c r="AF229" s="783" t="s">
        <v>16402</v>
      </c>
      <c r="AG229" s="784" t="s">
        <v>7940</v>
      </c>
      <c r="AH229" s="788" t="s">
        <v>8017</v>
      </c>
      <c r="AI229" s="789" t="s">
        <v>7808</v>
      </c>
    </row>
    <row r="230" spans="1:35" ht="17.25" customHeight="1">
      <c r="A230" s="36"/>
      <c r="B230" s="36"/>
      <c r="C230" s="36"/>
      <c r="D230" s="106" t="str">
        <f t="shared" si="0"/>
        <v xml:space="preserve"> </v>
      </c>
      <c r="E230" s="779"/>
      <c r="F230" s="779" t="e">
        <f t="shared" ca="1" si="1"/>
        <v>#NAME?</v>
      </c>
      <c r="G230" s="779" t="s">
        <v>16403</v>
      </c>
      <c r="H230" s="779"/>
      <c r="I230" s="779" t="str">
        <f t="shared" si="4"/>
        <v>44.6520597, -73.46792030000002</v>
      </c>
      <c r="J230" s="780">
        <v>44.652059700000002</v>
      </c>
      <c r="K230" s="780">
        <v>-73.467920300000003</v>
      </c>
      <c r="L230" s="781">
        <v>243</v>
      </c>
      <c r="M230" s="782" t="s">
        <v>44</v>
      </c>
      <c r="N230" s="783" t="s">
        <v>16404</v>
      </c>
      <c r="O230" s="783" t="s">
        <v>7946</v>
      </c>
      <c r="P230" s="783" t="s">
        <v>7947</v>
      </c>
      <c r="Q230" s="783"/>
      <c r="R230" s="783" t="s">
        <v>35</v>
      </c>
      <c r="S230" s="792"/>
      <c r="T230" s="793"/>
      <c r="U230" s="793"/>
      <c r="V230" s="786">
        <v>1045000</v>
      </c>
      <c r="W230" s="786">
        <v>1045000</v>
      </c>
      <c r="X230" s="787">
        <f t="shared" si="3"/>
        <v>1045000</v>
      </c>
      <c r="Y230" s="783" t="s">
        <v>7948</v>
      </c>
      <c r="Z230" s="783" t="s">
        <v>49</v>
      </c>
      <c r="AA230" s="783">
        <v>2014</v>
      </c>
      <c r="AB230" s="783" t="s">
        <v>7949</v>
      </c>
      <c r="AC230" s="784" t="s">
        <v>7950</v>
      </c>
      <c r="AD230" s="783"/>
      <c r="AE230" s="783" t="s">
        <v>7951</v>
      </c>
      <c r="AF230" s="783" t="s">
        <v>11242</v>
      </c>
      <c r="AG230" s="783"/>
      <c r="AH230" s="788" t="s">
        <v>7861</v>
      </c>
      <c r="AI230" s="789" t="s">
        <v>7808</v>
      </c>
    </row>
    <row r="231" spans="1:35" ht="17.25" customHeight="1">
      <c r="A231" s="36"/>
      <c r="B231" s="36"/>
      <c r="C231" s="36"/>
      <c r="D231" s="106" t="str">
        <f t="shared" si="0"/>
        <v xml:space="preserve"> </v>
      </c>
      <c r="E231" s="779"/>
      <c r="F231" s="779" t="e">
        <f t="shared" ca="1" si="1"/>
        <v>#NAME?</v>
      </c>
      <c r="G231" s="779" t="s">
        <v>16405</v>
      </c>
      <c r="H231" s="779"/>
      <c r="I231" s="779" t="str">
        <f t="shared" si="4"/>
        <v>41.0683325, -73.7086641</v>
      </c>
      <c r="J231" s="780">
        <v>41.068332499999997</v>
      </c>
      <c r="K231" s="780">
        <v>-73.708664099999993</v>
      </c>
      <c r="L231" s="781">
        <v>244</v>
      </c>
      <c r="M231" s="790" t="s">
        <v>113</v>
      </c>
      <c r="N231" s="783" t="s">
        <v>16406</v>
      </c>
      <c r="O231" s="783" t="s">
        <v>8011</v>
      </c>
      <c r="P231" s="784" t="s">
        <v>8012</v>
      </c>
      <c r="Q231" s="783" t="s">
        <v>49</v>
      </c>
      <c r="R231" s="783" t="s">
        <v>35</v>
      </c>
      <c r="S231" s="785">
        <v>2018</v>
      </c>
      <c r="T231" s="793"/>
      <c r="U231" s="793"/>
      <c r="V231" s="786">
        <v>14940</v>
      </c>
      <c r="W231" s="786">
        <v>96</v>
      </c>
      <c r="X231" s="787">
        <f t="shared" si="3"/>
        <v>14940</v>
      </c>
      <c r="Y231" s="783" t="s">
        <v>8013</v>
      </c>
      <c r="Z231" s="783" t="s">
        <v>8014</v>
      </c>
      <c r="AA231" s="783">
        <v>2017</v>
      </c>
      <c r="AB231" s="783" t="s">
        <v>8015</v>
      </c>
      <c r="AC231" s="783" t="s">
        <v>49</v>
      </c>
      <c r="AD231" s="783" t="s">
        <v>11242</v>
      </c>
      <c r="AE231" s="783" t="s">
        <v>16407</v>
      </c>
      <c r="AF231" s="811" t="s">
        <v>16408</v>
      </c>
      <c r="AG231" s="784" t="s">
        <v>8016</v>
      </c>
      <c r="AH231" s="788" t="s">
        <v>7818</v>
      </c>
      <c r="AI231" s="789" t="s">
        <v>7808</v>
      </c>
    </row>
    <row r="232" spans="1:35" ht="17.25" customHeight="1">
      <c r="A232" s="36"/>
      <c r="B232" s="36"/>
      <c r="C232" s="36"/>
      <c r="D232" s="106" t="str">
        <f t="shared" si="0"/>
        <v xml:space="preserve"> </v>
      </c>
      <c r="E232" s="779"/>
      <c r="F232" s="779" t="e">
        <f t="shared" ca="1" si="1"/>
        <v>#NAME?</v>
      </c>
      <c r="G232" s="779" t="s">
        <v>16409</v>
      </c>
      <c r="H232" s="779"/>
      <c r="I232" s="779" t="str">
        <f t="shared" si="4"/>
        <v>40.8367653, -72.9170487</v>
      </c>
      <c r="J232" s="780">
        <v>40.836765300000003</v>
      </c>
      <c r="K232" s="780">
        <v>-72.917048699999995</v>
      </c>
      <c r="L232" s="781">
        <v>245</v>
      </c>
      <c r="M232" s="782" t="s">
        <v>95</v>
      </c>
      <c r="N232" s="783" t="s">
        <v>16410</v>
      </c>
      <c r="O232" s="783" t="s">
        <v>7991</v>
      </c>
      <c r="P232" s="784" t="s">
        <v>7992</v>
      </c>
      <c r="Q232" s="783" t="s">
        <v>49</v>
      </c>
      <c r="R232" s="783" t="s">
        <v>35</v>
      </c>
      <c r="S232" s="785">
        <v>2017</v>
      </c>
      <c r="T232" s="786">
        <v>330</v>
      </c>
      <c r="U232" s="786">
        <v>3520</v>
      </c>
      <c r="V232" s="786"/>
      <c r="W232" s="786">
        <v>5610</v>
      </c>
      <c r="X232" s="787">
        <f t="shared" si="3"/>
        <v>5610</v>
      </c>
      <c r="Y232" s="783" t="s">
        <v>7993</v>
      </c>
      <c r="Z232" s="783" t="s">
        <v>7994</v>
      </c>
      <c r="AA232" s="783">
        <v>2016</v>
      </c>
      <c r="AB232" s="783" t="s">
        <v>7995</v>
      </c>
      <c r="AC232" s="784" t="s">
        <v>7996</v>
      </c>
      <c r="AD232" s="783" t="s">
        <v>7997</v>
      </c>
      <c r="AE232" s="783" t="s">
        <v>7998</v>
      </c>
      <c r="AF232" s="783" t="s">
        <v>11242</v>
      </c>
      <c r="AG232" s="784" t="s">
        <v>7996</v>
      </c>
      <c r="AH232" s="788" t="s">
        <v>8006</v>
      </c>
      <c r="AI232" s="789" t="s">
        <v>7808</v>
      </c>
    </row>
    <row r="233" spans="1:35" ht="17.25" customHeight="1">
      <c r="A233" s="36"/>
      <c r="B233" s="36"/>
      <c r="C233" s="36"/>
      <c r="D233" s="106" t="str">
        <f t="shared" si="0"/>
        <v xml:space="preserve"> </v>
      </c>
      <c r="E233" s="779"/>
      <c r="F233" s="779" t="e">
        <f t="shared" ca="1" si="1"/>
        <v>#NAME?</v>
      </c>
      <c r="G233" s="779" t="s">
        <v>16411</v>
      </c>
      <c r="H233" s="779"/>
      <c r="I233" s="779" t="str">
        <f t="shared" si="4"/>
        <v>40.9609915, -72.2480167</v>
      </c>
      <c r="J233" s="780">
        <v>40.960991499999999</v>
      </c>
      <c r="K233" s="780">
        <v>-72.248016699999994</v>
      </c>
      <c r="L233" s="781">
        <v>246</v>
      </c>
      <c r="M233" s="790" t="s">
        <v>113</v>
      </c>
      <c r="N233" s="783" t="s">
        <v>12588</v>
      </c>
      <c r="O233" s="783" t="s">
        <v>7834</v>
      </c>
      <c r="P233" s="784" t="s">
        <v>7835</v>
      </c>
      <c r="Q233" s="783" t="s">
        <v>49</v>
      </c>
      <c r="R233" s="783" t="s">
        <v>35</v>
      </c>
      <c r="S233" s="785">
        <v>2018</v>
      </c>
      <c r="T233" s="793"/>
      <c r="U233" s="786">
        <v>290</v>
      </c>
      <c r="V233" s="786"/>
      <c r="W233" s="786"/>
      <c r="X233" s="787">
        <f t="shared" si="3"/>
        <v>290</v>
      </c>
      <c r="Y233" s="783" t="s">
        <v>7836</v>
      </c>
      <c r="Z233" s="783" t="s">
        <v>49</v>
      </c>
      <c r="AA233" s="783">
        <v>2017</v>
      </c>
      <c r="AB233" s="783" t="s">
        <v>7837</v>
      </c>
      <c r="AC233" s="783" t="s">
        <v>49</v>
      </c>
      <c r="AD233" s="783" t="s">
        <v>7838</v>
      </c>
      <c r="AE233" s="783" t="s">
        <v>16412</v>
      </c>
      <c r="AF233" s="783" t="s">
        <v>16413</v>
      </c>
      <c r="AG233" s="784" t="s">
        <v>7839</v>
      </c>
      <c r="AH233" s="788" t="s">
        <v>7849</v>
      </c>
      <c r="AI233" s="789" t="s">
        <v>7808</v>
      </c>
    </row>
    <row r="234" spans="1:35" ht="17.25" customHeight="1">
      <c r="A234" s="36"/>
      <c r="B234" s="36"/>
      <c r="C234" s="36"/>
      <c r="D234" s="106" t="str">
        <f t="shared" si="0"/>
        <v xml:space="preserve"> </v>
      </c>
      <c r="E234" s="779"/>
      <c r="F234" s="779" t="e">
        <f t="shared" ca="1" si="1"/>
        <v>#NAME?</v>
      </c>
      <c r="G234" s="779" t="s">
        <v>16414</v>
      </c>
      <c r="H234" s="779"/>
      <c r="I234" s="779" t="str">
        <f t="shared" si="4"/>
        <v>40.837923, -72.6444957</v>
      </c>
      <c r="J234" s="780">
        <v>40.837923000000004</v>
      </c>
      <c r="K234" s="780">
        <v>-72.644495699999993</v>
      </c>
      <c r="L234" s="781">
        <v>247</v>
      </c>
      <c r="M234" s="782" t="s">
        <v>44</v>
      </c>
      <c r="N234" s="783" t="s">
        <v>16415</v>
      </c>
      <c r="O234" s="783" t="s">
        <v>7865</v>
      </c>
      <c r="P234" s="784" t="s">
        <v>7866</v>
      </c>
      <c r="Q234" s="783"/>
      <c r="R234" s="783" t="s">
        <v>35</v>
      </c>
      <c r="S234" s="785">
        <v>2018</v>
      </c>
      <c r="T234" s="786">
        <v>6930</v>
      </c>
      <c r="U234" s="786">
        <v>58900</v>
      </c>
      <c r="V234" s="786"/>
      <c r="W234" s="793"/>
      <c r="X234" s="787">
        <f t="shared" si="3"/>
        <v>58900</v>
      </c>
      <c r="Y234" s="783" t="s">
        <v>7868</v>
      </c>
      <c r="Z234" s="783" t="s">
        <v>49</v>
      </c>
      <c r="AA234" s="783">
        <v>2014</v>
      </c>
      <c r="AB234" s="783" t="s">
        <v>7869</v>
      </c>
      <c r="AC234" s="783" t="s">
        <v>49</v>
      </c>
      <c r="AD234" s="783"/>
      <c r="AE234" s="783" t="s">
        <v>16416</v>
      </c>
      <c r="AF234" s="783" t="s">
        <v>16417</v>
      </c>
      <c r="AG234" s="784" t="s">
        <v>7866</v>
      </c>
      <c r="AH234" s="788" t="s">
        <v>7870</v>
      </c>
      <c r="AI234" s="789" t="s">
        <v>7808</v>
      </c>
    </row>
    <row r="235" spans="1:35" ht="17.25" customHeight="1">
      <c r="A235" s="36"/>
      <c r="B235" s="36"/>
      <c r="C235" s="36"/>
      <c r="D235" s="106" t="str">
        <f t="shared" si="0"/>
        <v xml:space="preserve"> </v>
      </c>
      <c r="E235" s="779"/>
      <c r="F235" s="779" t="e">
        <f t="shared" ca="1" si="1"/>
        <v>#NAME?</v>
      </c>
      <c r="G235" s="779" t="s">
        <v>16418</v>
      </c>
      <c r="H235" s="779"/>
      <c r="I235" s="779" t="str">
        <f t="shared" si="4"/>
        <v>40.8770687, -72.5267056</v>
      </c>
      <c r="J235" s="780">
        <v>40.877068700000002</v>
      </c>
      <c r="K235" s="780">
        <v>-72.5267056</v>
      </c>
      <c r="L235" s="781">
        <v>248</v>
      </c>
      <c r="M235" s="790" t="s">
        <v>95</v>
      </c>
      <c r="N235" s="783" t="s">
        <v>16419</v>
      </c>
      <c r="O235" s="783" t="s">
        <v>7873</v>
      </c>
      <c r="P235" s="784" t="s">
        <v>7874</v>
      </c>
      <c r="Q235" s="783"/>
      <c r="R235" s="783" t="s">
        <v>35</v>
      </c>
      <c r="S235" s="785">
        <v>2018</v>
      </c>
      <c r="T235" s="793"/>
      <c r="U235" s="786">
        <v>2400</v>
      </c>
      <c r="V235" s="786"/>
      <c r="W235" s="786">
        <v>2400</v>
      </c>
      <c r="X235" s="787">
        <f t="shared" si="3"/>
        <v>2400</v>
      </c>
      <c r="Y235" s="783" t="s">
        <v>7875</v>
      </c>
      <c r="Z235" s="783" t="s">
        <v>49</v>
      </c>
      <c r="AA235" s="783">
        <v>2017</v>
      </c>
      <c r="AB235" s="783" t="s">
        <v>7876</v>
      </c>
      <c r="AC235" s="783" t="s">
        <v>49</v>
      </c>
      <c r="AD235" s="783" t="s">
        <v>7877</v>
      </c>
      <c r="AE235" s="783" t="s">
        <v>16420</v>
      </c>
      <c r="AF235" s="811" t="s">
        <v>16421</v>
      </c>
      <c r="AG235" s="783"/>
      <c r="AH235" s="788" t="s">
        <v>7887</v>
      </c>
      <c r="AI235" s="789" t="s">
        <v>7808</v>
      </c>
    </row>
    <row r="236" spans="1:35" ht="17.25" customHeight="1">
      <c r="A236" s="36"/>
      <c r="B236" s="36"/>
      <c r="C236" s="36"/>
      <c r="D236" s="106" t="str">
        <f t="shared" si="0"/>
        <v xml:space="preserve"> </v>
      </c>
      <c r="E236" s="779"/>
      <c r="F236" s="779" t="e">
        <f t="shared" ca="1" si="1"/>
        <v>#NAME?</v>
      </c>
      <c r="G236" s="779" t="s">
        <v>16422</v>
      </c>
      <c r="H236" s="779"/>
      <c r="I236" s="779" t="str">
        <f t="shared" si="4"/>
        <v>44.05804819999999, -75.7487779</v>
      </c>
      <c r="J236" s="780">
        <v>44.058048199999902</v>
      </c>
      <c r="K236" s="780">
        <v>-75.748777899999993</v>
      </c>
      <c r="L236" s="781">
        <v>249</v>
      </c>
      <c r="M236" s="782" t="s">
        <v>44</v>
      </c>
      <c r="N236" s="783" t="s">
        <v>16423</v>
      </c>
      <c r="O236" s="783" t="s">
        <v>7856</v>
      </c>
      <c r="P236" s="784" t="s">
        <v>105</v>
      </c>
      <c r="Q236" s="784" t="s">
        <v>7857</v>
      </c>
      <c r="R236" s="783" t="s">
        <v>35</v>
      </c>
      <c r="S236" s="785">
        <v>2017</v>
      </c>
      <c r="T236" s="793"/>
      <c r="U236" s="793"/>
      <c r="V236" s="786">
        <v>15000</v>
      </c>
      <c r="W236" s="793"/>
      <c r="X236" s="787">
        <f t="shared" si="3"/>
        <v>15000</v>
      </c>
      <c r="Y236" s="783" t="s">
        <v>7858</v>
      </c>
      <c r="Z236" s="783" t="s">
        <v>7859</v>
      </c>
      <c r="AA236" s="783">
        <v>2016</v>
      </c>
      <c r="AB236" s="783" t="s">
        <v>7860</v>
      </c>
      <c r="AC236" s="783" t="s">
        <v>49</v>
      </c>
      <c r="AD236" s="783" t="s">
        <v>11242</v>
      </c>
      <c r="AE236" s="783" t="s">
        <v>16424</v>
      </c>
      <c r="AF236" s="783" t="s">
        <v>16425</v>
      </c>
      <c r="AG236" s="784" t="s">
        <v>7857</v>
      </c>
      <c r="AH236" s="788" t="s">
        <v>7879</v>
      </c>
      <c r="AI236" s="789" t="s">
        <v>7808</v>
      </c>
    </row>
    <row r="237" spans="1:35" ht="17.25" customHeight="1">
      <c r="A237" s="36"/>
      <c r="B237" s="36"/>
      <c r="C237" s="36"/>
      <c r="D237" s="106" t="str">
        <f t="shared" si="0"/>
        <v xml:space="preserve"> </v>
      </c>
      <c r="E237" s="779"/>
      <c r="F237" s="779" t="e">
        <f t="shared" ca="1" si="1"/>
        <v>#NAME?</v>
      </c>
      <c r="G237" s="779" t="s">
        <v>16426</v>
      </c>
      <c r="H237" s="779"/>
      <c r="I237" s="779" t="str">
        <f t="shared" si="4"/>
        <v>42.7350308, -76.860565</v>
      </c>
      <c r="J237" s="780">
        <v>42.735030799999997</v>
      </c>
      <c r="K237" s="780">
        <v>-76.860564999999994</v>
      </c>
      <c r="L237" s="781">
        <v>250</v>
      </c>
      <c r="M237" s="790" t="s">
        <v>44</v>
      </c>
      <c r="N237" s="783" t="s">
        <v>16423</v>
      </c>
      <c r="O237" s="783" t="s">
        <v>7970</v>
      </c>
      <c r="P237" s="784" t="s">
        <v>105</v>
      </c>
      <c r="Q237" s="783" t="s">
        <v>49</v>
      </c>
      <c r="R237" s="783" t="s">
        <v>35</v>
      </c>
      <c r="S237" s="785">
        <v>2017</v>
      </c>
      <c r="T237" s="793"/>
      <c r="U237" s="793"/>
      <c r="V237" s="786">
        <v>89000</v>
      </c>
      <c r="W237" s="786">
        <v>89000</v>
      </c>
      <c r="X237" s="787">
        <f t="shared" si="3"/>
        <v>89000</v>
      </c>
      <c r="Y237" s="783" t="s">
        <v>7971</v>
      </c>
      <c r="Z237" s="783" t="s">
        <v>7972</v>
      </c>
      <c r="AA237" s="783">
        <v>2017</v>
      </c>
      <c r="AB237" s="783" t="s">
        <v>7973</v>
      </c>
      <c r="AC237" s="794" t="s">
        <v>7974</v>
      </c>
      <c r="AD237" s="783" t="s">
        <v>11242</v>
      </c>
      <c r="AE237" s="783" t="s">
        <v>7975</v>
      </c>
      <c r="AF237" s="783" t="s">
        <v>11242</v>
      </c>
      <c r="AG237" s="783"/>
      <c r="AH237" s="788" t="s">
        <v>7988</v>
      </c>
      <c r="AI237" s="789" t="s">
        <v>7808</v>
      </c>
    </row>
    <row r="238" spans="1:35" ht="17.25" customHeight="1">
      <c r="A238" s="36"/>
      <c r="B238" s="36"/>
      <c r="C238" s="36"/>
      <c r="D238" s="106" t="str">
        <f t="shared" si="0"/>
        <v xml:space="preserve"> </v>
      </c>
      <c r="E238" s="779"/>
      <c r="F238" s="779" t="e">
        <f t="shared" ca="1" si="1"/>
        <v>#NAME?</v>
      </c>
      <c r="G238" s="779" t="s">
        <v>16427</v>
      </c>
      <c r="H238" s="779"/>
      <c r="I238" s="779" t="str">
        <f t="shared" si="4"/>
        <v>40.91508719999999, -72.79348329999999</v>
      </c>
      <c r="J238" s="780">
        <v>40.915087199999903</v>
      </c>
      <c r="K238" s="780">
        <v>-72.793483299999906</v>
      </c>
      <c r="L238" s="781">
        <v>251</v>
      </c>
      <c r="M238" s="782" t="s">
        <v>44</v>
      </c>
      <c r="N238" s="783" t="s">
        <v>16428</v>
      </c>
      <c r="O238" s="783" t="s">
        <v>7902</v>
      </c>
      <c r="P238" s="784" t="s">
        <v>105</v>
      </c>
      <c r="Q238" s="783" t="s">
        <v>49</v>
      </c>
      <c r="R238" s="783" t="s">
        <v>35</v>
      </c>
      <c r="S238" s="785">
        <v>2017</v>
      </c>
      <c r="T238" s="793"/>
      <c r="U238" s="793"/>
      <c r="V238" s="786">
        <v>2700</v>
      </c>
      <c r="W238" s="786">
        <v>2700</v>
      </c>
      <c r="X238" s="787">
        <f t="shared" si="3"/>
        <v>2700</v>
      </c>
      <c r="Y238" s="783" t="s">
        <v>7903</v>
      </c>
      <c r="Z238" s="783" t="s">
        <v>49</v>
      </c>
      <c r="AA238" s="783">
        <v>2017</v>
      </c>
      <c r="AB238" s="783" t="s">
        <v>7904</v>
      </c>
      <c r="AC238" s="784" t="s">
        <v>7905</v>
      </c>
      <c r="AD238" s="783" t="s">
        <v>7906</v>
      </c>
      <c r="AE238" s="783" t="s">
        <v>16429</v>
      </c>
      <c r="AF238" s="783" t="s">
        <v>16430</v>
      </c>
      <c r="AG238" s="784" t="s">
        <v>7907</v>
      </c>
      <c r="AH238" s="788" t="s">
        <v>7920</v>
      </c>
      <c r="AI238" s="789" t="s">
        <v>7808</v>
      </c>
    </row>
    <row r="239" spans="1:35" ht="17.25" customHeight="1">
      <c r="A239" s="36"/>
      <c r="B239" s="36"/>
      <c r="C239" s="36"/>
      <c r="D239" s="106" t="str">
        <f t="shared" si="0"/>
        <v xml:space="preserve"> </v>
      </c>
      <c r="E239" s="779"/>
      <c r="F239" s="779" t="e">
        <f t="shared" ca="1" si="1"/>
        <v>#NAME?</v>
      </c>
      <c r="G239" s="779" t="s">
        <v>16431</v>
      </c>
      <c r="H239" s="779"/>
      <c r="I239" s="779" t="str">
        <f t="shared" si="4"/>
        <v>43.2258402, -75.4051114</v>
      </c>
      <c r="J239" s="780">
        <v>43.2258402</v>
      </c>
      <c r="K239" s="780">
        <v>-75.405111399999996</v>
      </c>
      <c r="L239" s="781">
        <v>252</v>
      </c>
      <c r="M239" s="790" t="s">
        <v>44</v>
      </c>
      <c r="N239" s="783" t="s">
        <v>16310</v>
      </c>
      <c r="O239" s="783" t="s">
        <v>7843</v>
      </c>
      <c r="P239" s="784" t="s">
        <v>105</v>
      </c>
      <c r="Q239" s="784" t="s">
        <v>7844</v>
      </c>
      <c r="R239" s="783" t="s">
        <v>35</v>
      </c>
      <c r="S239" s="785">
        <v>2017</v>
      </c>
      <c r="T239" s="786"/>
      <c r="U239" s="786"/>
      <c r="V239" s="786">
        <v>61233</v>
      </c>
      <c r="W239" s="786">
        <v>67077</v>
      </c>
      <c r="X239" s="787">
        <f t="shared" si="3"/>
        <v>67077</v>
      </c>
      <c r="Y239" s="783" t="s">
        <v>7845</v>
      </c>
      <c r="Z239" s="783" t="s">
        <v>7846</v>
      </c>
      <c r="AA239" s="783">
        <v>2017</v>
      </c>
      <c r="AB239" s="783" t="s">
        <v>7847</v>
      </c>
      <c r="AC239" s="784" t="s">
        <v>7848</v>
      </c>
      <c r="AD239" s="783" t="s">
        <v>11242</v>
      </c>
      <c r="AE239" s="783" t="s">
        <v>16432</v>
      </c>
      <c r="AF239" s="783" t="s">
        <v>16433</v>
      </c>
      <c r="AG239" s="784" t="s">
        <v>4611</v>
      </c>
      <c r="AH239" s="791"/>
      <c r="AI239" s="789" t="s">
        <v>7808</v>
      </c>
    </row>
    <row r="240" spans="1:35" ht="17.25" customHeight="1">
      <c r="A240" s="36"/>
      <c r="B240" s="36"/>
      <c r="C240" s="36"/>
      <c r="D240" s="106" t="str">
        <f t="shared" si="0"/>
        <v xml:space="preserve"> </v>
      </c>
      <c r="E240" s="304" t="s">
        <v>7825</v>
      </c>
      <c r="F240" s="779" t="e">
        <f t="shared" ca="1" si="1"/>
        <v>#NAME?</v>
      </c>
      <c r="G240" s="779" t="s">
        <v>16434</v>
      </c>
      <c r="H240" s="779"/>
      <c r="I240" s="779" t="str">
        <f t="shared" si="4"/>
        <v>43.126261, -75.590641</v>
      </c>
      <c r="J240" s="780">
        <v>43.126261</v>
      </c>
      <c r="K240" s="780">
        <v>-75.590641000000005</v>
      </c>
      <c r="L240" s="781">
        <v>253</v>
      </c>
      <c r="M240" s="782" t="s">
        <v>44</v>
      </c>
      <c r="N240" s="783" t="s">
        <v>44</v>
      </c>
      <c r="O240" s="783" t="s">
        <v>7826</v>
      </c>
      <c r="P240" s="784" t="s">
        <v>105</v>
      </c>
      <c r="Q240" s="783" t="s">
        <v>49</v>
      </c>
      <c r="R240" s="783" t="s">
        <v>35</v>
      </c>
      <c r="S240" s="785">
        <v>2017</v>
      </c>
      <c r="T240" s="786"/>
      <c r="U240" s="786"/>
      <c r="V240" s="786">
        <v>1300</v>
      </c>
      <c r="W240" s="786">
        <v>1300</v>
      </c>
      <c r="X240" s="787">
        <f t="shared" si="3"/>
        <v>1300</v>
      </c>
      <c r="Y240" s="783" t="s">
        <v>7827</v>
      </c>
      <c r="Z240" s="783" t="s">
        <v>49</v>
      </c>
      <c r="AA240" s="783">
        <v>2017</v>
      </c>
      <c r="AB240" s="783" t="s">
        <v>7828</v>
      </c>
      <c r="AC240" s="783" t="s">
        <v>49</v>
      </c>
      <c r="AD240" s="783" t="s">
        <v>11242</v>
      </c>
      <c r="AE240" s="783" t="s">
        <v>16435</v>
      </c>
      <c r="AF240" s="783" t="s">
        <v>16436</v>
      </c>
      <c r="AG240" s="783"/>
      <c r="AH240" s="788" t="s">
        <v>7840</v>
      </c>
      <c r="AI240" s="789" t="s">
        <v>7808</v>
      </c>
    </row>
    <row r="241" spans="1:35" ht="17.25" customHeight="1">
      <c r="A241" s="36"/>
      <c r="B241" s="36"/>
      <c r="C241" s="36"/>
      <c r="D241" s="106" t="str">
        <f t="shared" si="0"/>
        <v xml:space="preserve"> </v>
      </c>
      <c r="E241" s="779"/>
      <c r="F241" s="779" t="e">
        <f t="shared" ca="1" si="1"/>
        <v>#NAME?</v>
      </c>
      <c r="G241" s="779" t="s">
        <v>16437</v>
      </c>
      <c r="H241" s="779"/>
      <c r="I241" s="779" t="str">
        <f t="shared" si="4"/>
        <v>43.10236099999999, -76.104578</v>
      </c>
      <c r="J241" s="780">
        <v>43.102360999999902</v>
      </c>
      <c r="K241" s="780">
        <v>-76.104578000000004</v>
      </c>
      <c r="L241" s="781">
        <v>254</v>
      </c>
      <c r="M241" s="790" t="s">
        <v>44</v>
      </c>
      <c r="N241" s="783" t="s">
        <v>16415</v>
      </c>
      <c r="O241" s="783" t="s">
        <v>7882</v>
      </c>
      <c r="P241" s="784" t="s">
        <v>14530</v>
      </c>
      <c r="Q241" s="783" t="s">
        <v>49</v>
      </c>
      <c r="R241" s="783" t="s">
        <v>35</v>
      </c>
      <c r="S241" s="785">
        <v>2018</v>
      </c>
      <c r="T241" s="786">
        <v>9500</v>
      </c>
      <c r="U241" s="786">
        <v>130000</v>
      </c>
      <c r="V241" s="786">
        <v>139200</v>
      </c>
      <c r="W241" s="786">
        <v>177500</v>
      </c>
      <c r="X241" s="787">
        <f t="shared" si="3"/>
        <v>177500</v>
      </c>
      <c r="Y241" s="783" t="s">
        <v>7884</v>
      </c>
      <c r="Z241" s="783" t="s">
        <v>7885</v>
      </c>
      <c r="AA241" s="783">
        <v>2019</v>
      </c>
      <c r="AB241" s="783" t="s">
        <v>7886</v>
      </c>
      <c r="AC241" s="783" t="s">
        <v>49</v>
      </c>
      <c r="AD241" s="783" t="s">
        <v>11242</v>
      </c>
      <c r="AE241" s="783" t="s">
        <v>16438</v>
      </c>
      <c r="AF241" s="783" t="s">
        <v>16439</v>
      </c>
      <c r="AG241" s="784" t="s">
        <v>146</v>
      </c>
      <c r="AH241" s="788" t="s">
        <v>7894</v>
      </c>
      <c r="AI241" s="789" t="s">
        <v>7808</v>
      </c>
    </row>
    <row r="242" spans="1:35" ht="17.25" customHeight="1">
      <c r="A242" s="36"/>
      <c r="B242" s="36"/>
      <c r="C242" s="36"/>
      <c r="D242" s="106" t="str">
        <f t="shared" si="0"/>
        <v xml:space="preserve"> </v>
      </c>
      <c r="E242" s="779"/>
      <c r="F242" s="779" t="e">
        <f t="shared" ca="1" si="1"/>
        <v>#NAME?</v>
      </c>
      <c r="G242" s="779" t="s">
        <v>16440</v>
      </c>
      <c r="H242" s="779"/>
      <c r="I242" s="779" t="str">
        <f t="shared" si="4"/>
        <v>43.0962143, -79.0377388</v>
      </c>
      <c r="J242" s="780">
        <v>43.0962143</v>
      </c>
      <c r="K242" s="780">
        <v>-79.0377388</v>
      </c>
      <c r="L242" s="781">
        <v>255</v>
      </c>
      <c r="M242" s="782" t="s">
        <v>44</v>
      </c>
      <c r="N242" s="783" t="s">
        <v>16441</v>
      </c>
      <c r="O242" s="783" t="s">
        <v>7923</v>
      </c>
      <c r="P242" s="784" t="s">
        <v>14530</v>
      </c>
      <c r="Q242" s="784" t="s">
        <v>7924</v>
      </c>
      <c r="R242" s="783" t="s">
        <v>35</v>
      </c>
      <c r="S242" s="785">
        <v>2018</v>
      </c>
      <c r="T242" s="786">
        <v>110000</v>
      </c>
      <c r="U242" s="786">
        <v>1200000</v>
      </c>
      <c r="V242" s="786">
        <v>1310000</v>
      </c>
      <c r="W242" s="786"/>
      <c r="X242" s="787">
        <f t="shared" si="3"/>
        <v>1310000</v>
      </c>
      <c r="Y242" s="783" t="s">
        <v>7926</v>
      </c>
      <c r="Z242" s="783" t="s">
        <v>7927</v>
      </c>
      <c r="AA242" s="783">
        <v>2019</v>
      </c>
      <c r="AB242" s="783" t="s">
        <v>7928</v>
      </c>
      <c r="AC242" s="783" t="s">
        <v>49</v>
      </c>
      <c r="AD242" s="783" t="s">
        <v>11242</v>
      </c>
      <c r="AE242" s="783" t="s">
        <v>7929</v>
      </c>
      <c r="AF242" s="783" t="s">
        <v>11242</v>
      </c>
      <c r="AG242" s="784" t="s">
        <v>146</v>
      </c>
      <c r="AH242" s="791"/>
      <c r="AI242" s="789" t="s">
        <v>7808</v>
      </c>
    </row>
    <row r="243" spans="1:35" ht="17.25" customHeight="1">
      <c r="A243" s="36"/>
      <c r="B243" s="36"/>
      <c r="C243" s="36"/>
      <c r="D243" s="106" t="str">
        <f t="shared" si="0"/>
        <v xml:space="preserve"> </v>
      </c>
      <c r="E243" s="779"/>
      <c r="F243" s="779" t="e">
        <f t="shared" ca="1" si="1"/>
        <v>#NAME?</v>
      </c>
      <c r="G243" s="779" t="s">
        <v>16442</v>
      </c>
      <c r="H243" s="779"/>
      <c r="I243" s="779" t="str">
        <f t="shared" si="4"/>
        <v>39.4995907, -119.7680951</v>
      </c>
      <c r="J243" s="780">
        <v>39.499590699999999</v>
      </c>
      <c r="K243" s="780">
        <v>-119.7680951</v>
      </c>
      <c r="L243" s="781">
        <v>256</v>
      </c>
      <c r="M243" s="790" t="s">
        <v>44</v>
      </c>
      <c r="N243" s="783" t="s">
        <v>16443</v>
      </c>
      <c r="O243" s="783" t="s">
        <v>4769</v>
      </c>
      <c r="P243" s="784" t="s">
        <v>14530</v>
      </c>
      <c r="Q243" s="784" t="s">
        <v>15884</v>
      </c>
      <c r="R243" s="783" t="s">
        <v>35</v>
      </c>
      <c r="S243" s="785">
        <v>2018</v>
      </c>
      <c r="T243" s="786">
        <v>9700</v>
      </c>
      <c r="U243" s="786">
        <v>110000</v>
      </c>
      <c r="V243" s="786">
        <v>119700</v>
      </c>
      <c r="W243" s="786">
        <v>165400</v>
      </c>
      <c r="X243" s="787">
        <f t="shared" si="3"/>
        <v>165400</v>
      </c>
      <c r="Y243" s="783" t="s">
        <v>4771</v>
      </c>
      <c r="Z243" s="783" t="s">
        <v>4772</v>
      </c>
      <c r="AA243" s="783">
        <v>2019</v>
      </c>
      <c r="AB243" s="783" t="s">
        <v>4773</v>
      </c>
      <c r="AC243" s="783" t="s">
        <v>49</v>
      </c>
      <c r="AD243" s="783" t="s">
        <v>11242</v>
      </c>
      <c r="AE243" s="783" t="s">
        <v>4774</v>
      </c>
      <c r="AF243" s="783" t="s">
        <v>11242</v>
      </c>
      <c r="AG243" s="784" t="s">
        <v>146</v>
      </c>
      <c r="AH243" s="788" t="s">
        <v>4775</v>
      </c>
      <c r="AI243" s="789" t="s">
        <v>4776</v>
      </c>
    </row>
    <row r="244" spans="1:35" ht="17.25" customHeight="1">
      <c r="A244" s="36"/>
      <c r="B244" s="36"/>
      <c r="C244" s="36"/>
      <c r="D244" s="106" t="str">
        <f t="shared" si="0"/>
        <v xml:space="preserve"> </v>
      </c>
      <c r="E244" s="779"/>
      <c r="F244" s="779" t="e">
        <f t="shared" ca="1" si="1"/>
        <v>#NAME?</v>
      </c>
      <c r="G244" s="779" t="s">
        <v>16444</v>
      </c>
      <c r="H244" s="779"/>
      <c r="I244" s="779" t="str">
        <f t="shared" si="4"/>
        <v>34.8438329, -78.841464</v>
      </c>
      <c r="J244" s="780">
        <v>34.843832900000002</v>
      </c>
      <c r="K244" s="780">
        <v>-78.841464000000002</v>
      </c>
      <c r="L244" s="781">
        <v>257</v>
      </c>
      <c r="M244" s="782" t="s">
        <v>5</v>
      </c>
      <c r="N244" s="783" t="s">
        <v>13659</v>
      </c>
      <c r="O244" s="783" t="s">
        <v>8047</v>
      </c>
      <c r="P244" s="784" t="s">
        <v>8048</v>
      </c>
      <c r="Q244" s="783" t="s">
        <v>49</v>
      </c>
      <c r="R244" s="783" t="s">
        <v>35</v>
      </c>
      <c r="S244" s="785">
        <v>2018</v>
      </c>
      <c r="T244" s="793"/>
      <c r="U244" s="793"/>
      <c r="V244" s="793"/>
      <c r="W244" s="786">
        <v>4000</v>
      </c>
      <c r="X244" s="787">
        <f t="shared" si="3"/>
        <v>4000</v>
      </c>
      <c r="Y244" s="783" t="s">
        <v>8049</v>
      </c>
      <c r="Z244" s="783" t="s">
        <v>49</v>
      </c>
      <c r="AA244" s="783">
        <v>2013</v>
      </c>
      <c r="AB244" s="15" t="s">
        <v>16445</v>
      </c>
      <c r="AC244" s="783"/>
      <c r="AD244" s="783" t="s">
        <v>8050</v>
      </c>
      <c r="AE244" s="783" t="s">
        <v>16446</v>
      </c>
      <c r="AF244" s="783" t="s">
        <v>16447</v>
      </c>
      <c r="AG244" s="784" t="s">
        <v>8051</v>
      </c>
      <c r="AH244" s="788" t="s">
        <v>8052</v>
      </c>
      <c r="AI244" s="789" t="s">
        <v>4776</v>
      </c>
    </row>
    <row r="245" spans="1:35" ht="17.25" customHeight="1">
      <c r="A245" s="36"/>
      <c r="B245" s="36"/>
      <c r="C245" s="36"/>
      <c r="D245" s="106" t="str">
        <f t="shared" si="0"/>
        <v xml:space="preserve"> </v>
      </c>
      <c r="E245" s="779"/>
      <c r="F245" s="779" t="e">
        <f t="shared" ca="1" si="1"/>
        <v>#NAME?</v>
      </c>
      <c r="G245" s="779" t="s">
        <v>16448</v>
      </c>
      <c r="H245" s="779"/>
      <c r="I245" s="779" t="str">
        <f t="shared" si="4"/>
        <v>34.8928919, -76.3492569</v>
      </c>
      <c r="J245" s="780">
        <v>34.892891900000002</v>
      </c>
      <c r="K245" s="780">
        <v>-76.3492569</v>
      </c>
      <c r="L245" s="781">
        <v>258</v>
      </c>
      <c r="M245" s="790" t="s">
        <v>44</v>
      </c>
      <c r="N245" s="783" t="s">
        <v>16449</v>
      </c>
      <c r="O245" s="783" t="s">
        <v>8057</v>
      </c>
      <c r="P245" s="784" t="s">
        <v>8058</v>
      </c>
      <c r="Q245" s="784" t="s">
        <v>8059</v>
      </c>
      <c r="R245" s="783" t="s">
        <v>35</v>
      </c>
      <c r="S245" s="792"/>
      <c r="T245" s="793"/>
      <c r="U245" s="793"/>
      <c r="V245" s="786" t="s">
        <v>15976</v>
      </c>
      <c r="W245" s="793"/>
      <c r="X245" s="787">
        <f t="shared" si="3"/>
        <v>0</v>
      </c>
      <c r="Y245" s="783" t="s">
        <v>8060</v>
      </c>
      <c r="Z245" s="783" t="s">
        <v>49</v>
      </c>
      <c r="AA245" s="783">
        <v>2017</v>
      </c>
      <c r="AB245" s="783" t="s">
        <v>8061</v>
      </c>
      <c r="AC245" s="784" t="s">
        <v>8058</v>
      </c>
      <c r="AD245" s="783" t="s">
        <v>11242</v>
      </c>
      <c r="AE245" s="783" t="s">
        <v>11242</v>
      </c>
      <c r="AF245" s="783" t="s">
        <v>11242</v>
      </c>
      <c r="AG245" s="783"/>
      <c r="AH245" s="788" t="s">
        <v>8062</v>
      </c>
      <c r="AI245" s="789" t="s">
        <v>8029</v>
      </c>
    </row>
    <row r="246" spans="1:35" ht="17.25" customHeight="1">
      <c r="A246" s="36"/>
      <c r="B246" s="36"/>
      <c r="C246" s="36"/>
      <c r="D246" s="106" t="str">
        <f t="shared" si="0"/>
        <v xml:space="preserve"> </v>
      </c>
      <c r="E246" s="779"/>
      <c r="F246" s="779" t="e">
        <f t="shared" ca="1" si="1"/>
        <v>#NAME?</v>
      </c>
      <c r="G246" s="779" t="s">
        <v>16450</v>
      </c>
      <c r="H246" s="779"/>
      <c r="I246" s="779" t="str">
        <f t="shared" si="4"/>
        <v>36.1043671, -79.9351805</v>
      </c>
      <c r="J246" s="780">
        <v>36.104367099999997</v>
      </c>
      <c r="K246" s="780">
        <v>-79.935180500000001</v>
      </c>
      <c r="L246" s="781">
        <v>259</v>
      </c>
      <c r="M246" s="782" t="s">
        <v>113</v>
      </c>
      <c r="N246" s="783" t="s">
        <v>12588</v>
      </c>
      <c r="O246" s="783" t="s">
        <v>8065</v>
      </c>
      <c r="P246" s="784" t="s">
        <v>8066</v>
      </c>
      <c r="Q246" s="784" t="s">
        <v>8067</v>
      </c>
      <c r="R246" s="783" t="s">
        <v>35</v>
      </c>
      <c r="S246" s="785">
        <v>2018</v>
      </c>
      <c r="T246" s="793"/>
      <c r="U246" s="793"/>
      <c r="V246" s="786">
        <v>1001</v>
      </c>
      <c r="W246" s="793"/>
      <c r="X246" s="787">
        <f t="shared" si="3"/>
        <v>1001</v>
      </c>
      <c r="Y246" s="783" t="s">
        <v>8068</v>
      </c>
      <c r="Z246" s="783" t="s">
        <v>8069</v>
      </c>
      <c r="AA246" s="783">
        <v>2014</v>
      </c>
      <c r="AB246" s="783" t="s">
        <v>8072</v>
      </c>
      <c r="AC246" s="783" t="s">
        <v>49</v>
      </c>
      <c r="AD246" s="783" t="s">
        <v>11242</v>
      </c>
      <c r="AE246" s="797" t="s">
        <v>8073</v>
      </c>
      <c r="AF246" s="792" t="s">
        <v>11242</v>
      </c>
      <c r="AG246" s="784" t="s">
        <v>8074</v>
      </c>
      <c r="AH246" s="789" t="s">
        <v>8075</v>
      </c>
      <c r="AI246" s="789" t="s">
        <v>8029</v>
      </c>
    </row>
    <row r="247" spans="1:35" ht="17.25" customHeight="1">
      <c r="A247" s="36"/>
      <c r="B247" s="36"/>
      <c r="C247" s="36"/>
      <c r="D247" s="106" t="str">
        <f t="shared" si="0"/>
        <v xml:space="preserve"> </v>
      </c>
      <c r="E247" s="779" t="s">
        <v>16451</v>
      </c>
      <c r="F247" s="779" t="e">
        <f t="shared" ca="1" si="1"/>
        <v>#NAME?</v>
      </c>
      <c r="G247" s="779" t="s">
        <v>16451</v>
      </c>
      <c r="H247" s="779"/>
      <c r="I247" s="779" t="str">
        <f t="shared" si="4"/>
        <v>35.2144026, -80.9473146</v>
      </c>
      <c r="J247" s="780">
        <v>35.2144026</v>
      </c>
      <c r="K247" s="780">
        <v>-80.947314599999999</v>
      </c>
      <c r="L247" s="781">
        <v>260</v>
      </c>
      <c r="M247" s="790" t="s">
        <v>44</v>
      </c>
      <c r="N247" s="783" t="s">
        <v>16452</v>
      </c>
      <c r="O247" s="783" t="s">
        <v>8022</v>
      </c>
      <c r="P247" s="784" t="s">
        <v>14530</v>
      </c>
      <c r="Q247" s="783" t="s">
        <v>49</v>
      </c>
      <c r="R247" s="783" t="s">
        <v>35</v>
      </c>
      <c r="S247" s="785">
        <v>2018</v>
      </c>
      <c r="T247" s="786">
        <v>4100</v>
      </c>
      <c r="U247" s="786">
        <v>6000</v>
      </c>
      <c r="V247" s="786">
        <v>10100</v>
      </c>
      <c r="W247" s="793"/>
      <c r="X247" s="787">
        <f t="shared" si="3"/>
        <v>10100</v>
      </c>
      <c r="Y247" s="783" t="s">
        <v>8024</v>
      </c>
      <c r="Z247" s="783" t="s">
        <v>8025</v>
      </c>
      <c r="AA247" s="783">
        <v>2019</v>
      </c>
      <c r="AB247" s="783" t="s">
        <v>11242</v>
      </c>
      <c r="AC247" s="783" t="s">
        <v>49</v>
      </c>
      <c r="AD247" s="783" t="s">
        <v>11242</v>
      </c>
      <c r="AE247" s="783" t="s">
        <v>8026</v>
      </c>
      <c r="AF247" s="783"/>
      <c r="AG247" s="783"/>
      <c r="AH247" s="788" t="s">
        <v>8028</v>
      </c>
      <c r="AI247" s="789" t="s">
        <v>8029</v>
      </c>
    </row>
    <row r="248" spans="1:35" ht="17.25" customHeight="1">
      <c r="A248" s="36"/>
      <c r="B248" s="36"/>
      <c r="C248" s="36"/>
      <c r="D248" s="106" t="str">
        <f t="shared" si="0"/>
        <v xml:space="preserve"> </v>
      </c>
      <c r="E248" s="779"/>
      <c r="F248" s="779" t="e">
        <f t="shared" ca="1" si="1"/>
        <v>#NAME?</v>
      </c>
      <c r="G248" s="779" t="s">
        <v>16453</v>
      </c>
      <c r="H248" s="779"/>
      <c r="I248" s="779" t="str">
        <f t="shared" si="4"/>
        <v>35.340096, -77.9615323</v>
      </c>
      <c r="J248" s="780">
        <v>35.340096000000003</v>
      </c>
      <c r="K248" s="780">
        <v>-77.961532300000002</v>
      </c>
      <c r="L248" s="781">
        <v>261</v>
      </c>
      <c r="M248" s="782" t="s">
        <v>44</v>
      </c>
      <c r="N248" s="783" t="s">
        <v>16316</v>
      </c>
      <c r="O248" s="783" t="s">
        <v>8078</v>
      </c>
      <c r="P248" s="784" t="s">
        <v>14530</v>
      </c>
      <c r="Q248" s="784" t="s">
        <v>8079</v>
      </c>
      <c r="R248" s="783" t="s">
        <v>35</v>
      </c>
      <c r="S248" s="785">
        <v>2017</v>
      </c>
      <c r="T248" s="786">
        <v>100000</v>
      </c>
      <c r="U248" s="786">
        <v>300000</v>
      </c>
      <c r="V248" s="786">
        <v>312000</v>
      </c>
      <c r="W248" s="786">
        <v>312000</v>
      </c>
      <c r="X248" s="787">
        <f t="shared" si="3"/>
        <v>312000</v>
      </c>
      <c r="Y248" s="792" t="s">
        <v>8080</v>
      </c>
      <c r="Z248" s="792" t="s">
        <v>8081</v>
      </c>
      <c r="AA248" s="783">
        <v>2019</v>
      </c>
      <c r="AB248" s="783" t="s">
        <v>11242</v>
      </c>
      <c r="AC248" s="783" t="s">
        <v>49</v>
      </c>
      <c r="AD248" s="792"/>
      <c r="AE248" s="792" t="s">
        <v>8082</v>
      </c>
      <c r="AF248" s="792"/>
      <c r="AG248" s="792"/>
      <c r="AH248" s="788" t="s">
        <v>8083</v>
      </c>
      <c r="AI248" s="789" t="s">
        <v>8029</v>
      </c>
    </row>
    <row r="249" spans="1:35" ht="17.25" customHeight="1">
      <c r="A249" s="36"/>
      <c r="B249" s="36"/>
      <c r="C249" s="36"/>
      <c r="D249" s="106" t="str">
        <f t="shared" si="0"/>
        <v xml:space="preserve"> </v>
      </c>
      <c r="E249" s="304"/>
      <c r="F249" s="779" t="e">
        <f t="shared" ca="1" si="1"/>
        <v>#NAME?</v>
      </c>
      <c r="G249" s="779" t="s">
        <v>16454</v>
      </c>
      <c r="H249" s="779"/>
      <c r="I249" s="779" t="str">
        <f t="shared" si="4"/>
        <v>35.4143009, -80.15120739999999</v>
      </c>
      <c r="J249" s="780">
        <v>35.414300900000001</v>
      </c>
      <c r="K249" s="780">
        <v>-80.151207399999905</v>
      </c>
      <c r="L249" s="781">
        <v>262</v>
      </c>
      <c r="M249" s="790" t="s">
        <v>44</v>
      </c>
      <c r="N249" s="783" t="s">
        <v>16443</v>
      </c>
      <c r="O249" s="783" t="s">
        <v>8089</v>
      </c>
      <c r="P249" s="784" t="s">
        <v>14530</v>
      </c>
      <c r="Q249" s="783" t="s">
        <v>49</v>
      </c>
      <c r="R249" s="783" t="s">
        <v>35</v>
      </c>
      <c r="S249" s="785">
        <v>2017</v>
      </c>
      <c r="T249" s="786">
        <v>133</v>
      </c>
      <c r="U249" s="786">
        <v>852</v>
      </c>
      <c r="V249" s="786">
        <v>985</v>
      </c>
      <c r="W249" s="786">
        <v>5658.8</v>
      </c>
      <c r="X249" s="787">
        <f t="shared" si="3"/>
        <v>5658.8</v>
      </c>
      <c r="Y249" s="783" t="s">
        <v>8091</v>
      </c>
      <c r="Z249" s="783" t="s">
        <v>8092</v>
      </c>
      <c r="AA249" s="783">
        <v>2019</v>
      </c>
      <c r="AB249" s="783" t="s">
        <v>11242</v>
      </c>
      <c r="AC249" s="783" t="s">
        <v>49</v>
      </c>
      <c r="AD249" s="783" t="s">
        <v>11242</v>
      </c>
      <c r="AE249" s="783" t="s">
        <v>11242</v>
      </c>
      <c r="AF249" s="783" t="s">
        <v>11242</v>
      </c>
      <c r="AG249" s="784" t="s">
        <v>146</v>
      </c>
      <c r="AH249" s="788" t="s">
        <v>8093</v>
      </c>
      <c r="AI249" s="789" t="s">
        <v>8029</v>
      </c>
    </row>
    <row r="250" spans="1:35" ht="17.25" customHeight="1">
      <c r="A250" s="36"/>
      <c r="B250" s="36"/>
      <c r="C250" s="36"/>
      <c r="D250" s="106" t="str">
        <f t="shared" si="0"/>
        <v xml:space="preserve"> </v>
      </c>
      <c r="E250" s="779"/>
      <c r="F250" s="779" t="e">
        <f t="shared" ca="1" si="1"/>
        <v>#NAME?</v>
      </c>
      <c r="G250" s="779" t="s">
        <v>16455</v>
      </c>
      <c r="H250" s="779"/>
      <c r="I250" s="779" t="str">
        <f t="shared" si="4"/>
        <v>46.9198612, -96.8255648</v>
      </c>
      <c r="J250" s="780">
        <v>46.9198612</v>
      </c>
      <c r="K250" s="780">
        <v>-96.825564799999995</v>
      </c>
      <c r="L250" s="781">
        <v>264</v>
      </c>
      <c r="M250" s="782" t="s">
        <v>44</v>
      </c>
      <c r="N250" s="783" t="s">
        <v>16443</v>
      </c>
      <c r="O250" s="783" t="s">
        <v>8131</v>
      </c>
      <c r="P250" s="784" t="s">
        <v>8120</v>
      </c>
      <c r="Q250" s="783" t="s">
        <v>49</v>
      </c>
      <c r="R250" s="783" t="s">
        <v>35</v>
      </c>
      <c r="S250" s="785">
        <v>2018</v>
      </c>
      <c r="T250" s="786">
        <v>16000</v>
      </c>
      <c r="U250" s="786">
        <v>58000</v>
      </c>
      <c r="V250" s="786">
        <v>74000</v>
      </c>
      <c r="W250" s="786">
        <v>172429</v>
      </c>
      <c r="X250" s="787">
        <f t="shared" si="3"/>
        <v>172429</v>
      </c>
      <c r="Y250" s="783" t="s">
        <v>8133</v>
      </c>
      <c r="Z250" s="783" t="s">
        <v>8134</v>
      </c>
      <c r="AA250" s="783">
        <v>2016</v>
      </c>
      <c r="AB250" s="783" t="s">
        <v>11242</v>
      </c>
      <c r="AC250" s="783" t="s">
        <v>49</v>
      </c>
      <c r="AD250" s="783" t="s">
        <v>11242</v>
      </c>
      <c r="AE250" s="783" t="s">
        <v>16456</v>
      </c>
      <c r="AF250" s="783" t="s">
        <v>16457</v>
      </c>
      <c r="AG250" s="784" t="s">
        <v>146</v>
      </c>
      <c r="AH250" s="788" t="s">
        <v>8135</v>
      </c>
      <c r="AI250" s="789" t="s">
        <v>8029</v>
      </c>
    </row>
    <row r="251" spans="1:35" ht="17.25" customHeight="1">
      <c r="A251" s="36"/>
      <c r="B251" s="36"/>
      <c r="C251" s="36"/>
      <c r="D251" s="106" t="str">
        <f t="shared" si="0"/>
        <v xml:space="preserve"> </v>
      </c>
      <c r="E251" s="779"/>
      <c r="F251" s="779" t="e">
        <f t="shared" ca="1" si="1"/>
        <v>#NAME?</v>
      </c>
      <c r="G251" s="779" t="s">
        <v>16458</v>
      </c>
      <c r="H251" s="779"/>
      <c r="I251" s="779" t="str">
        <f t="shared" si="4"/>
        <v>47.9525204, -97.3824492</v>
      </c>
      <c r="J251" s="780">
        <v>47.952520399999997</v>
      </c>
      <c r="K251" s="780">
        <v>-97.382449199999996</v>
      </c>
      <c r="L251" s="781">
        <v>265</v>
      </c>
      <c r="M251" s="790" t="s">
        <v>44</v>
      </c>
      <c r="N251" s="783" t="s">
        <v>16316</v>
      </c>
      <c r="O251" s="783" t="s">
        <v>8119</v>
      </c>
      <c r="P251" s="784" t="s">
        <v>8120</v>
      </c>
      <c r="Q251" s="783" t="s">
        <v>49</v>
      </c>
      <c r="R251" s="783" t="s">
        <v>35</v>
      </c>
      <c r="S251" s="785">
        <v>2018</v>
      </c>
      <c r="T251" s="786">
        <v>40000</v>
      </c>
      <c r="U251" s="786">
        <v>35000</v>
      </c>
      <c r="V251" s="786">
        <v>75000</v>
      </c>
      <c r="W251" s="793"/>
      <c r="X251" s="787">
        <f t="shared" si="3"/>
        <v>75000</v>
      </c>
      <c r="Y251" s="783" t="s">
        <v>8122</v>
      </c>
      <c r="Z251" s="783" t="s">
        <v>8123</v>
      </c>
      <c r="AA251" s="783">
        <v>2016</v>
      </c>
      <c r="AB251" s="783" t="s">
        <v>11242</v>
      </c>
      <c r="AC251" s="783" t="s">
        <v>49</v>
      </c>
      <c r="AD251" s="783" t="s">
        <v>11242</v>
      </c>
      <c r="AE251" s="783" t="s">
        <v>16459</v>
      </c>
      <c r="AF251" s="783" t="s">
        <v>16457</v>
      </c>
      <c r="AG251" s="784" t="s">
        <v>146</v>
      </c>
      <c r="AH251" s="788" t="s">
        <v>8124</v>
      </c>
      <c r="AI251" s="789" t="s">
        <v>8029</v>
      </c>
    </row>
    <row r="252" spans="1:35" ht="17.25" customHeight="1">
      <c r="A252" s="36"/>
      <c r="B252" s="36"/>
      <c r="C252" s="36"/>
      <c r="D252" s="106" t="str">
        <f t="shared" si="0"/>
        <v xml:space="preserve"> </v>
      </c>
      <c r="E252" s="779"/>
      <c r="F252" s="779" t="e">
        <f t="shared" ca="1" si="1"/>
        <v>#NAME?</v>
      </c>
      <c r="G252" s="779" t="s">
        <v>16460</v>
      </c>
      <c r="H252" s="779"/>
      <c r="I252" s="779" t="str">
        <f t="shared" si="4"/>
        <v>48.4157509, -101.3386723</v>
      </c>
      <c r="J252" s="780">
        <v>48.415750899999999</v>
      </c>
      <c r="K252" s="780">
        <v>-101.3386723</v>
      </c>
      <c r="L252" s="781">
        <v>266</v>
      </c>
      <c r="M252" s="782" t="s">
        <v>44</v>
      </c>
      <c r="N252" s="783" t="s">
        <v>16316</v>
      </c>
      <c r="O252" s="783" t="s">
        <v>8147</v>
      </c>
      <c r="P252" s="784" t="s">
        <v>14530</v>
      </c>
      <c r="Q252" s="792" t="s">
        <v>49</v>
      </c>
      <c r="R252" s="783" t="s">
        <v>35</v>
      </c>
      <c r="S252" s="785">
        <v>2018</v>
      </c>
      <c r="T252" s="786">
        <v>20000</v>
      </c>
      <c r="U252" s="786">
        <v>440000</v>
      </c>
      <c r="V252" s="786">
        <v>453000</v>
      </c>
      <c r="W252" s="786">
        <v>453000</v>
      </c>
      <c r="X252" s="787">
        <f t="shared" si="3"/>
        <v>453000</v>
      </c>
      <c r="Y252" s="783" t="s">
        <v>8149</v>
      </c>
      <c r="Z252" s="783" t="s">
        <v>8150</v>
      </c>
      <c r="AA252" s="783">
        <v>2019</v>
      </c>
      <c r="AB252" s="783" t="s">
        <v>11242</v>
      </c>
      <c r="AC252" s="783" t="s">
        <v>49</v>
      </c>
      <c r="AD252" s="783" t="s">
        <v>11242</v>
      </c>
      <c r="AE252" s="783" t="s">
        <v>8151</v>
      </c>
      <c r="AF252" s="783" t="s">
        <v>11242</v>
      </c>
      <c r="AG252" s="784" t="s">
        <v>146</v>
      </c>
      <c r="AH252" s="788" t="s">
        <v>8152</v>
      </c>
      <c r="AI252" s="789" t="s">
        <v>8029</v>
      </c>
    </row>
    <row r="253" spans="1:35" ht="17.25" customHeight="1">
      <c r="A253" s="36"/>
      <c r="B253" s="36"/>
      <c r="C253" s="36"/>
      <c r="D253" s="106" t="str">
        <f t="shared" si="0"/>
        <v xml:space="preserve"> </v>
      </c>
      <c r="E253" s="779"/>
      <c r="F253" s="779" t="e">
        <f t="shared" ca="1" si="1"/>
        <v>#NAME?</v>
      </c>
      <c r="G253" s="779" t="s">
        <v>16461</v>
      </c>
      <c r="H253" s="779"/>
      <c r="I253" s="779" t="str">
        <f t="shared" si="4"/>
        <v>39.8137298, -84.05374479999999</v>
      </c>
      <c r="J253" s="780">
        <v>39.813729799999997</v>
      </c>
      <c r="K253" s="780">
        <v>-84.053744799999905</v>
      </c>
      <c r="L253" s="781">
        <v>267</v>
      </c>
      <c r="M253" s="790" t="s">
        <v>44</v>
      </c>
      <c r="N253" s="783" t="s">
        <v>15172</v>
      </c>
      <c r="O253" s="783" t="s">
        <v>8221</v>
      </c>
      <c r="P253" s="784" t="s">
        <v>8222</v>
      </c>
      <c r="Q253" s="784" t="s">
        <v>15110</v>
      </c>
      <c r="R253" s="783" t="s">
        <v>35</v>
      </c>
      <c r="S253" s="785">
        <v>2018</v>
      </c>
      <c r="T253" s="786">
        <v>610</v>
      </c>
      <c r="U253" s="786">
        <v>7000</v>
      </c>
      <c r="V253" s="786">
        <v>7610</v>
      </c>
      <c r="W253" s="793"/>
      <c r="X253" s="787">
        <f t="shared" si="3"/>
        <v>7610</v>
      </c>
      <c r="Y253" s="783" t="s">
        <v>8224</v>
      </c>
      <c r="Z253" s="783" t="s">
        <v>8225</v>
      </c>
      <c r="AA253" s="783">
        <v>2018</v>
      </c>
      <c r="AB253" s="783" t="s">
        <v>8226</v>
      </c>
      <c r="AC253" s="783" t="s">
        <v>49</v>
      </c>
      <c r="AD253" s="783"/>
      <c r="AE253" s="783" t="s">
        <v>16462</v>
      </c>
      <c r="AF253" s="783" t="s">
        <v>16463</v>
      </c>
      <c r="AG253" s="783"/>
      <c r="AH253" s="789" t="s">
        <v>8228</v>
      </c>
      <c r="AI253" s="789" t="s">
        <v>8029</v>
      </c>
    </row>
    <row r="254" spans="1:35" ht="17.25" customHeight="1">
      <c r="A254" s="36"/>
      <c r="B254" s="36"/>
      <c r="C254" s="36"/>
      <c r="D254" s="106" t="str">
        <f t="shared" si="0"/>
        <v xml:space="preserve"> </v>
      </c>
      <c r="E254" s="779"/>
      <c r="F254" s="779" t="e">
        <f t="shared" ca="1" si="1"/>
        <v>#NAME?</v>
      </c>
      <c r="G254" s="779" t="s">
        <v>16464</v>
      </c>
      <c r="H254" s="779"/>
      <c r="I254" s="779" t="str">
        <f t="shared" si="4"/>
        <v>39.68950359999999, -84.1688274</v>
      </c>
      <c r="J254" s="780">
        <v>39.689503599999902</v>
      </c>
      <c r="K254" s="780">
        <v>-84.168827399999998</v>
      </c>
      <c r="L254" s="781">
        <v>268</v>
      </c>
      <c r="M254" s="782" t="s">
        <v>44</v>
      </c>
      <c r="N254" s="783" t="s">
        <v>16465</v>
      </c>
      <c r="O254" s="783" t="s">
        <v>8183</v>
      </c>
      <c r="P254" s="784" t="s">
        <v>14530</v>
      </c>
      <c r="Q254" s="783" t="s">
        <v>49</v>
      </c>
      <c r="R254" s="783" t="s">
        <v>35</v>
      </c>
      <c r="S254" s="785">
        <v>2018</v>
      </c>
      <c r="T254" s="786">
        <v>33.9</v>
      </c>
      <c r="U254" s="786">
        <v>146</v>
      </c>
      <c r="V254" s="786">
        <v>179.9</v>
      </c>
      <c r="W254" s="793"/>
      <c r="X254" s="787">
        <f t="shared" si="3"/>
        <v>179.9</v>
      </c>
      <c r="Y254" s="783" t="s">
        <v>8184</v>
      </c>
      <c r="Z254" s="783" t="s">
        <v>8185</v>
      </c>
      <c r="AA254" s="783">
        <v>2019</v>
      </c>
      <c r="AB254" s="783" t="s">
        <v>11242</v>
      </c>
      <c r="AC254" s="783" t="s">
        <v>49</v>
      </c>
      <c r="AD254" s="783" t="s">
        <v>11242</v>
      </c>
      <c r="AE254" s="783" t="s">
        <v>8186</v>
      </c>
      <c r="AF254" s="783" t="s">
        <v>11242</v>
      </c>
      <c r="AG254" s="784" t="s">
        <v>146</v>
      </c>
      <c r="AH254" s="789" t="s">
        <v>8187</v>
      </c>
      <c r="AI254" s="789" t="s">
        <v>15153</v>
      </c>
    </row>
    <row r="255" spans="1:35" ht="17.25" customHeight="1">
      <c r="A255" s="36"/>
      <c r="B255" s="36"/>
      <c r="C255" s="36"/>
      <c r="D255" s="106" t="str">
        <f t="shared" si="0"/>
        <v xml:space="preserve"> </v>
      </c>
      <c r="E255" s="779"/>
      <c r="F255" s="779" t="e">
        <f t="shared" ca="1" si="1"/>
        <v>#NAME?</v>
      </c>
      <c r="G255" s="779" t="s">
        <v>16466</v>
      </c>
      <c r="H255" s="779"/>
      <c r="I255" s="779" t="str">
        <f t="shared" si="4"/>
        <v>39.9611755, -82.99879419999999</v>
      </c>
      <c r="J255" s="780">
        <v>39.961175500000003</v>
      </c>
      <c r="K255" s="780">
        <v>-82.998794199999907</v>
      </c>
      <c r="L255" s="781">
        <v>269</v>
      </c>
      <c r="M255" s="807" t="s">
        <v>44</v>
      </c>
      <c r="N255" s="808" t="s">
        <v>16467</v>
      </c>
      <c r="O255" s="783" t="s">
        <v>8168</v>
      </c>
      <c r="P255" s="784" t="s">
        <v>8169</v>
      </c>
      <c r="Q255" s="783" t="s">
        <v>49</v>
      </c>
      <c r="R255" s="783" t="s">
        <v>35</v>
      </c>
      <c r="S255" s="785">
        <v>2018</v>
      </c>
      <c r="T255" s="786">
        <v>3400</v>
      </c>
      <c r="U255" s="786">
        <v>4.9000000000000004</v>
      </c>
      <c r="V255" s="786">
        <v>3400</v>
      </c>
      <c r="W255" s="793"/>
      <c r="X255" s="787">
        <f t="shared" si="3"/>
        <v>3400</v>
      </c>
      <c r="Y255" s="783" t="s">
        <v>8171</v>
      </c>
      <c r="Z255" s="783" t="s">
        <v>8172</v>
      </c>
      <c r="AA255" s="783">
        <v>2018</v>
      </c>
      <c r="AB255" s="783" t="s">
        <v>8173</v>
      </c>
      <c r="AC255" s="812" t="s">
        <v>8174</v>
      </c>
      <c r="AD255" s="808" t="s">
        <v>11242</v>
      </c>
      <c r="AE255" s="783" t="s">
        <v>11242</v>
      </c>
      <c r="AF255" s="783" t="s">
        <v>11242</v>
      </c>
      <c r="AG255" s="784" t="s">
        <v>146</v>
      </c>
      <c r="AH255" s="788" t="s">
        <v>8175</v>
      </c>
      <c r="AI255" s="789" t="s">
        <v>15153</v>
      </c>
    </row>
    <row r="256" spans="1:35" ht="17.25" customHeight="1">
      <c r="A256" s="36"/>
      <c r="B256" s="36"/>
      <c r="C256" s="36"/>
      <c r="D256" s="106" t="str">
        <f t="shared" si="0"/>
        <v xml:space="preserve"> </v>
      </c>
      <c r="E256" s="779"/>
      <c r="F256" s="779" t="e">
        <f t="shared" ca="1" si="1"/>
        <v>#NAME?</v>
      </c>
      <c r="G256" s="779" t="s">
        <v>16468</v>
      </c>
      <c r="H256" s="779"/>
      <c r="I256" s="779" t="str">
        <f t="shared" si="4"/>
        <v>39.81745919999999, -82.9478958</v>
      </c>
      <c r="J256" s="780">
        <v>39.817459199999902</v>
      </c>
      <c r="K256" s="780">
        <v>-82.947895799999998</v>
      </c>
      <c r="L256" s="781">
        <v>270</v>
      </c>
      <c r="M256" s="813" t="s">
        <v>44</v>
      </c>
      <c r="N256" s="808" t="s">
        <v>16415</v>
      </c>
      <c r="O256" s="783" t="s">
        <v>8199</v>
      </c>
      <c r="P256" s="784" t="s">
        <v>14530</v>
      </c>
      <c r="Q256" s="784" t="s">
        <v>15110</v>
      </c>
      <c r="R256" s="783" t="s">
        <v>35</v>
      </c>
      <c r="S256" s="785">
        <v>2017</v>
      </c>
      <c r="T256" s="786">
        <v>45800</v>
      </c>
      <c r="U256" s="786">
        <v>14400</v>
      </c>
      <c r="V256" s="786">
        <v>60200</v>
      </c>
      <c r="W256" s="786">
        <v>135533</v>
      </c>
      <c r="X256" s="787">
        <f t="shared" si="3"/>
        <v>135533</v>
      </c>
      <c r="Y256" s="783" t="s">
        <v>8201</v>
      </c>
      <c r="Z256" s="783" t="s">
        <v>8202</v>
      </c>
      <c r="AA256" s="783">
        <v>2019</v>
      </c>
      <c r="AB256" s="783" t="s">
        <v>11242</v>
      </c>
      <c r="AC256" s="808" t="s">
        <v>49</v>
      </c>
      <c r="AD256" s="808" t="s">
        <v>11242</v>
      </c>
      <c r="AE256" s="783" t="s">
        <v>8203</v>
      </c>
      <c r="AF256" s="783" t="s">
        <v>11242</v>
      </c>
      <c r="AG256" s="784" t="s">
        <v>146</v>
      </c>
      <c r="AH256" s="788" t="s">
        <v>8204</v>
      </c>
      <c r="AI256" s="789" t="s">
        <v>15153</v>
      </c>
    </row>
    <row r="257" spans="1:35" ht="17.25" customHeight="1">
      <c r="A257" s="36"/>
      <c r="B257" s="36"/>
      <c r="C257" s="36"/>
      <c r="D257" s="106" t="str">
        <f t="shared" si="0"/>
        <v xml:space="preserve"> </v>
      </c>
      <c r="E257" s="779"/>
      <c r="F257" s="779" t="e">
        <f t="shared" ca="1" si="1"/>
        <v>#NAME?</v>
      </c>
      <c r="G257" s="779" t="s">
        <v>16469</v>
      </c>
      <c r="H257" s="779"/>
      <c r="I257" s="779" t="str">
        <f t="shared" si="4"/>
        <v>40.0215512, -82.4700308</v>
      </c>
      <c r="J257" s="780">
        <v>40.021551199999998</v>
      </c>
      <c r="K257" s="780">
        <v>-82.470030800000004</v>
      </c>
      <c r="L257" s="781">
        <v>271</v>
      </c>
      <c r="M257" s="807" t="s">
        <v>44</v>
      </c>
      <c r="N257" s="808" t="s">
        <v>16316</v>
      </c>
      <c r="O257" s="783" t="s">
        <v>8193</v>
      </c>
      <c r="P257" s="784" t="s">
        <v>14530</v>
      </c>
      <c r="Q257" s="783" t="s">
        <v>49</v>
      </c>
      <c r="R257" s="783" t="s">
        <v>35</v>
      </c>
      <c r="S257" s="785">
        <v>2017</v>
      </c>
      <c r="T257" s="786">
        <v>221</v>
      </c>
      <c r="U257" s="786">
        <v>435</v>
      </c>
      <c r="V257" s="786">
        <v>656</v>
      </c>
      <c r="W257" s="786">
        <v>1831</v>
      </c>
      <c r="X257" s="787">
        <f t="shared" si="3"/>
        <v>1831</v>
      </c>
      <c r="Y257" s="783" t="s">
        <v>8194</v>
      </c>
      <c r="Z257" s="783" t="s">
        <v>8195</v>
      </c>
      <c r="AA257" s="783">
        <v>2019</v>
      </c>
      <c r="AB257" s="783" t="s">
        <v>11242</v>
      </c>
      <c r="AC257" s="808" t="s">
        <v>49</v>
      </c>
      <c r="AD257" s="808" t="s">
        <v>11242</v>
      </c>
      <c r="AE257" s="783" t="s">
        <v>16470</v>
      </c>
      <c r="AF257" s="783" t="s">
        <v>16471</v>
      </c>
      <c r="AG257" s="784" t="s">
        <v>146</v>
      </c>
      <c r="AH257" s="788" t="s">
        <v>8196</v>
      </c>
      <c r="AI257" s="789" t="s">
        <v>15153</v>
      </c>
    </row>
    <row r="258" spans="1:35" ht="17.25" customHeight="1">
      <c r="A258" s="36"/>
      <c r="B258" s="36"/>
      <c r="C258" s="36"/>
      <c r="D258" s="106" t="str">
        <f t="shared" si="0"/>
        <v xml:space="preserve"> </v>
      </c>
      <c r="E258" s="779"/>
      <c r="F258" s="779" t="e">
        <f t="shared" ca="1" si="1"/>
        <v>#NAME?</v>
      </c>
      <c r="G258" s="779" t="s">
        <v>16472</v>
      </c>
      <c r="H258" s="779"/>
      <c r="I258" s="779" t="str">
        <f t="shared" si="4"/>
        <v>41.5855494, -83.8097135</v>
      </c>
      <c r="J258" s="780">
        <v>41.585549399999998</v>
      </c>
      <c r="K258" s="780">
        <v>-83.809713500000001</v>
      </c>
      <c r="L258" s="781">
        <v>272</v>
      </c>
      <c r="M258" s="813" t="s">
        <v>44</v>
      </c>
      <c r="N258" s="808" t="s">
        <v>16473</v>
      </c>
      <c r="O258" s="783" t="s">
        <v>8212</v>
      </c>
      <c r="P258" s="784" t="s">
        <v>14530</v>
      </c>
      <c r="Q258" s="783" t="s">
        <v>49</v>
      </c>
      <c r="R258" s="783" t="s">
        <v>35</v>
      </c>
      <c r="S258" s="785">
        <v>2017</v>
      </c>
      <c r="T258" s="786">
        <v>690</v>
      </c>
      <c r="U258" s="786">
        <v>47000</v>
      </c>
      <c r="V258" s="786">
        <v>47690</v>
      </c>
      <c r="W258" s="786">
        <v>135533</v>
      </c>
      <c r="X258" s="787">
        <f t="shared" si="3"/>
        <v>135533</v>
      </c>
      <c r="Y258" s="783" t="s">
        <v>8214</v>
      </c>
      <c r="Z258" s="783" t="s">
        <v>8215</v>
      </c>
      <c r="AA258" s="783">
        <v>2019</v>
      </c>
      <c r="AB258" s="783" t="s">
        <v>8216</v>
      </c>
      <c r="AC258" s="783" t="s">
        <v>49</v>
      </c>
      <c r="AD258" s="783" t="s">
        <v>11242</v>
      </c>
      <c r="AE258" s="783" t="s">
        <v>8217</v>
      </c>
      <c r="AF258" s="783" t="s">
        <v>11242</v>
      </c>
      <c r="AG258" s="784" t="s">
        <v>146</v>
      </c>
      <c r="AH258" s="788" t="s">
        <v>8218</v>
      </c>
      <c r="AI258" s="789" t="s">
        <v>15153</v>
      </c>
    </row>
    <row r="259" spans="1:35" ht="17.25" customHeight="1">
      <c r="A259" s="36"/>
      <c r="B259" s="36"/>
      <c r="C259" s="36"/>
      <c r="D259" s="106" t="str">
        <f t="shared" si="0"/>
        <v xml:space="preserve"> </v>
      </c>
      <c r="E259" s="303"/>
      <c r="F259" s="779" t="e">
        <f t="shared" ca="1" si="1"/>
        <v>#NAME?</v>
      </c>
      <c r="G259" s="779" t="s">
        <v>16474</v>
      </c>
      <c r="H259" s="779"/>
      <c r="I259" s="779" t="str">
        <f t="shared" si="4"/>
        <v>34.65574429999999, -99.2879141</v>
      </c>
      <c r="J259" s="780">
        <v>34.655744299999903</v>
      </c>
      <c r="K259" s="780">
        <v>-99.287914099999995</v>
      </c>
      <c r="L259" s="781">
        <v>273</v>
      </c>
      <c r="M259" s="790" t="s">
        <v>44</v>
      </c>
      <c r="N259" s="783" t="s">
        <v>15172</v>
      </c>
      <c r="O259" s="783" t="s">
        <v>8238</v>
      </c>
      <c r="P259" s="784" t="s">
        <v>105</v>
      </c>
      <c r="Q259" s="784" t="s">
        <v>15884</v>
      </c>
      <c r="R259" s="783" t="s">
        <v>35</v>
      </c>
      <c r="S259" s="792"/>
      <c r="T259" s="793"/>
      <c r="U259" s="793"/>
      <c r="V259" s="786">
        <v>1150000</v>
      </c>
      <c r="W259" s="786">
        <v>1150000</v>
      </c>
      <c r="X259" s="787">
        <f t="shared" si="3"/>
        <v>1150000</v>
      </c>
      <c r="Y259" s="783" t="s">
        <v>8240</v>
      </c>
      <c r="Z259" s="783" t="s">
        <v>49</v>
      </c>
      <c r="AA259" s="783">
        <v>2017</v>
      </c>
      <c r="AB259" s="783" t="s">
        <v>8241</v>
      </c>
      <c r="AC259" s="783" t="s">
        <v>49</v>
      </c>
      <c r="AD259" s="783" t="s">
        <v>11242</v>
      </c>
      <c r="AE259" s="783" t="s">
        <v>8242</v>
      </c>
      <c r="AF259" s="783" t="s">
        <v>11242</v>
      </c>
      <c r="AG259" s="783"/>
      <c r="AH259" s="788" t="s">
        <v>8244</v>
      </c>
      <c r="AI259" s="789" t="s">
        <v>8245</v>
      </c>
    </row>
    <row r="260" spans="1:35" ht="17.25" customHeight="1">
      <c r="A260" s="36"/>
      <c r="B260" s="36"/>
      <c r="C260" s="36"/>
      <c r="D260" s="106" t="str">
        <f t="shared" si="0"/>
        <v xml:space="preserve"> </v>
      </c>
      <c r="E260" s="779"/>
      <c r="F260" s="779" t="e">
        <f t="shared" ca="1" si="1"/>
        <v>#NAME?</v>
      </c>
      <c r="G260" s="779" t="s">
        <v>16475</v>
      </c>
      <c r="H260" s="779"/>
      <c r="I260" s="779" t="str">
        <f t="shared" si="4"/>
        <v>35.4277, -97.4158295</v>
      </c>
      <c r="J260" s="780">
        <v>35.427700000000002</v>
      </c>
      <c r="K260" s="780">
        <v>-97.415829500000001</v>
      </c>
      <c r="L260" s="781">
        <v>274</v>
      </c>
      <c r="M260" s="782" t="s">
        <v>44</v>
      </c>
      <c r="N260" s="783" t="s">
        <v>15172</v>
      </c>
      <c r="O260" s="783" t="s">
        <v>8250</v>
      </c>
      <c r="P260" s="784" t="s">
        <v>8251</v>
      </c>
      <c r="Q260" s="783" t="s">
        <v>49</v>
      </c>
      <c r="R260" s="783" t="s">
        <v>35</v>
      </c>
      <c r="S260" s="785">
        <v>2016</v>
      </c>
      <c r="T260" s="786">
        <v>97000</v>
      </c>
      <c r="U260" s="786">
        <v>460000</v>
      </c>
      <c r="V260" s="786"/>
      <c r="W260" s="793"/>
      <c r="X260" s="787">
        <f t="shared" si="3"/>
        <v>460000</v>
      </c>
      <c r="Y260" s="783" t="s">
        <v>8253</v>
      </c>
      <c r="Z260" s="783" t="s">
        <v>8254</v>
      </c>
      <c r="AA260" s="783">
        <v>2016</v>
      </c>
      <c r="AB260" s="783" t="s">
        <v>8255</v>
      </c>
      <c r="AC260" s="783" t="s">
        <v>49</v>
      </c>
      <c r="AD260" s="783" t="s">
        <v>11242</v>
      </c>
      <c r="AE260" s="783" t="s">
        <v>8256</v>
      </c>
      <c r="AF260" s="783" t="s">
        <v>11242</v>
      </c>
      <c r="AG260" s="784" t="s">
        <v>146</v>
      </c>
      <c r="AH260" s="788" t="s">
        <v>8257</v>
      </c>
      <c r="AI260" s="789" t="s">
        <v>8245</v>
      </c>
    </row>
    <row r="261" spans="1:35" ht="17.25" customHeight="1">
      <c r="A261" s="36"/>
      <c r="B261" s="36"/>
      <c r="C261" s="36"/>
      <c r="D261" s="106" t="str">
        <f t="shared" si="0"/>
        <v xml:space="preserve"> </v>
      </c>
      <c r="E261" s="779"/>
      <c r="F261" s="779" t="e">
        <f t="shared" ca="1" si="1"/>
        <v>#NAME?</v>
      </c>
      <c r="G261" s="779" t="s">
        <v>16476</v>
      </c>
      <c r="H261" s="779"/>
      <c r="I261" s="779" t="str">
        <f t="shared" si="4"/>
        <v>35.4091927, -97.60913599999999</v>
      </c>
      <c r="J261" s="780">
        <v>35.409192699999998</v>
      </c>
      <c r="K261" s="780">
        <v>-97.609135999999907</v>
      </c>
      <c r="L261" s="781">
        <v>275</v>
      </c>
      <c r="M261" s="790" t="s">
        <v>44</v>
      </c>
      <c r="N261" s="783" t="s">
        <v>16477</v>
      </c>
      <c r="O261" s="783" t="s">
        <v>8276</v>
      </c>
      <c r="P261" s="784" t="s">
        <v>14530</v>
      </c>
      <c r="Q261" s="783" t="s">
        <v>49</v>
      </c>
      <c r="R261" s="783" t="s">
        <v>35</v>
      </c>
      <c r="S261" s="785">
        <v>2018</v>
      </c>
      <c r="T261" s="786">
        <v>3300</v>
      </c>
      <c r="U261" s="786">
        <v>10000</v>
      </c>
      <c r="V261" s="786">
        <v>13300</v>
      </c>
      <c r="W261" s="793"/>
      <c r="X261" s="787">
        <f t="shared" si="3"/>
        <v>13300</v>
      </c>
      <c r="Y261" s="783" t="s">
        <v>8278</v>
      </c>
      <c r="Z261" s="783" t="s">
        <v>8279</v>
      </c>
      <c r="AA261" s="783">
        <v>2019</v>
      </c>
      <c r="AB261" s="783" t="s">
        <v>8280</v>
      </c>
      <c r="AC261" s="783" t="s">
        <v>49</v>
      </c>
      <c r="AD261" s="783" t="s">
        <v>11242</v>
      </c>
      <c r="AE261" s="783" t="s">
        <v>11242</v>
      </c>
      <c r="AF261" s="783" t="s">
        <v>11242</v>
      </c>
      <c r="AG261" s="784" t="s">
        <v>146</v>
      </c>
      <c r="AH261" s="788" t="s">
        <v>8281</v>
      </c>
      <c r="AI261" s="789" t="s">
        <v>8245</v>
      </c>
    </row>
    <row r="262" spans="1:35" ht="17.25" customHeight="1">
      <c r="A262" s="36"/>
      <c r="B262" s="36"/>
      <c r="C262" s="36"/>
      <c r="D262" s="106" t="str">
        <f t="shared" si="0"/>
        <v xml:space="preserve"> </v>
      </c>
      <c r="E262" s="779"/>
      <c r="F262" s="779" t="e">
        <f t="shared" ca="1" si="1"/>
        <v>#NAME?</v>
      </c>
      <c r="G262" s="779" t="s">
        <v>16478</v>
      </c>
      <c r="H262" s="779"/>
      <c r="I262" s="779" t="str">
        <f t="shared" si="4"/>
        <v>36.198778, -95.88386589999999</v>
      </c>
      <c r="J262" s="780">
        <v>36.198777999999997</v>
      </c>
      <c r="K262" s="780">
        <v>-95.883865899999904</v>
      </c>
      <c r="L262" s="781">
        <v>276</v>
      </c>
      <c r="M262" s="782" t="s">
        <v>44</v>
      </c>
      <c r="N262" s="783" t="s">
        <v>16443</v>
      </c>
      <c r="O262" s="783" t="s">
        <v>8259</v>
      </c>
      <c r="P262" s="784" t="s">
        <v>14530</v>
      </c>
      <c r="Q262" s="784" t="s">
        <v>8260</v>
      </c>
      <c r="R262" s="783" t="s">
        <v>35</v>
      </c>
      <c r="S262" s="785">
        <v>2018</v>
      </c>
      <c r="T262" s="786">
        <v>4000</v>
      </c>
      <c r="U262" s="786">
        <v>44000</v>
      </c>
      <c r="V262" s="786">
        <v>47400</v>
      </c>
      <c r="W262" s="786">
        <v>69000</v>
      </c>
      <c r="X262" s="787">
        <f t="shared" si="3"/>
        <v>69000</v>
      </c>
      <c r="Y262" s="783" t="s">
        <v>8261</v>
      </c>
      <c r="Z262" s="783" t="s">
        <v>8262</v>
      </c>
      <c r="AA262" s="783">
        <v>2019</v>
      </c>
      <c r="AB262" s="783" t="s">
        <v>11242</v>
      </c>
      <c r="AC262" s="783" t="s">
        <v>49</v>
      </c>
      <c r="AD262" s="783" t="s">
        <v>11242</v>
      </c>
      <c r="AE262" s="783" t="s">
        <v>8263</v>
      </c>
      <c r="AF262" s="783" t="s">
        <v>11242</v>
      </c>
      <c r="AG262" s="784" t="s">
        <v>146</v>
      </c>
      <c r="AH262" s="788" t="s">
        <v>8264</v>
      </c>
      <c r="AI262" s="789" t="s">
        <v>8245</v>
      </c>
    </row>
    <row r="263" spans="1:35" ht="17.25" customHeight="1">
      <c r="A263" s="36"/>
      <c r="B263" s="36"/>
      <c r="C263" s="36"/>
      <c r="D263" s="106" t="str">
        <f t="shared" si="0"/>
        <v xml:space="preserve"> </v>
      </c>
      <c r="E263" s="779"/>
      <c r="F263" s="779" t="e">
        <f t="shared" ca="1" si="1"/>
        <v>#NAME?</v>
      </c>
      <c r="G263" s="779" t="s">
        <v>16479</v>
      </c>
      <c r="H263" s="779"/>
      <c r="I263" s="779" t="str">
        <f t="shared" si="4"/>
        <v>36.3393001, -97.91306089999999</v>
      </c>
      <c r="J263" s="780">
        <v>36.339300100000003</v>
      </c>
      <c r="K263" s="780">
        <v>-97.913060899999905</v>
      </c>
      <c r="L263" s="781">
        <v>277</v>
      </c>
      <c r="M263" s="790" t="s">
        <v>44</v>
      </c>
      <c r="N263" s="783" t="s">
        <v>16316</v>
      </c>
      <c r="O263" s="783" t="s">
        <v>8268</v>
      </c>
      <c r="P263" s="784" t="s">
        <v>14530</v>
      </c>
      <c r="Q263" s="783" t="s">
        <v>49</v>
      </c>
      <c r="R263" s="783" t="s">
        <v>35</v>
      </c>
      <c r="S263" s="785">
        <v>2017</v>
      </c>
      <c r="T263" s="786">
        <v>39000</v>
      </c>
      <c r="U263" s="786">
        <v>290000</v>
      </c>
      <c r="V263" s="786">
        <v>329000</v>
      </c>
      <c r="W263" s="786">
        <v>329000</v>
      </c>
      <c r="X263" s="787">
        <f t="shared" si="3"/>
        <v>329000</v>
      </c>
      <c r="Y263" s="783" t="s">
        <v>8270</v>
      </c>
      <c r="Z263" s="783" t="s">
        <v>8271</v>
      </c>
      <c r="AA263" s="783">
        <v>2019</v>
      </c>
      <c r="AB263" s="783" t="s">
        <v>11242</v>
      </c>
      <c r="AC263" s="783" t="s">
        <v>49</v>
      </c>
      <c r="AD263" s="783" t="s">
        <v>11242</v>
      </c>
      <c r="AE263" s="783" t="s">
        <v>8272</v>
      </c>
      <c r="AF263" s="783" t="s">
        <v>11242</v>
      </c>
      <c r="AG263" s="784" t="s">
        <v>146</v>
      </c>
      <c r="AH263" s="788" t="s">
        <v>8273</v>
      </c>
      <c r="AI263" s="789" t="s">
        <v>8245</v>
      </c>
    </row>
    <row r="264" spans="1:35" ht="17.25" customHeight="1">
      <c r="A264" s="36"/>
      <c r="B264" s="36"/>
      <c r="C264" s="36"/>
      <c r="D264" s="106" t="str">
        <f t="shared" si="0"/>
        <v xml:space="preserve"> </v>
      </c>
      <c r="E264" s="779"/>
      <c r="F264" s="779" t="e">
        <f t="shared" ca="1" si="1"/>
        <v>#NAME?</v>
      </c>
      <c r="G264" s="779" t="s">
        <v>16480</v>
      </c>
      <c r="H264" s="779"/>
      <c r="I264" s="779" t="str">
        <f t="shared" si="4"/>
        <v>45.5747326, -122.5967686</v>
      </c>
      <c r="J264" s="780">
        <v>45.574732599999997</v>
      </c>
      <c r="K264" s="780">
        <v>-122.5967686</v>
      </c>
      <c r="L264" s="781">
        <v>278</v>
      </c>
      <c r="M264" s="782" t="s">
        <v>44</v>
      </c>
      <c r="N264" s="783" t="s">
        <v>16481</v>
      </c>
      <c r="O264" s="783" t="s">
        <v>2918</v>
      </c>
      <c r="P264" s="784" t="s">
        <v>8313</v>
      </c>
      <c r="Q264" s="784" t="s">
        <v>8314</v>
      </c>
      <c r="R264" s="783" t="s">
        <v>35</v>
      </c>
      <c r="S264" s="785">
        <v>2019</v>
      </c>
      <c r="T264" s="793"/>
      <c r="U264" s="793"/>
      <c r="V264" s="786">
        <v>40000</v>
      </c>
      <c r="W264" s="793"/>
      <c r="X264" s="787">
        <f t="shared" si="3"/>
        <v>40000</v>
      </c>
      <c r="Y264" s="783" t="s">
        <v>8315</v>
      </c>
      <c r="Z264" s="783" t="s">
        <v>8316</v>
      </c>
      <c r="AA264" s="792">
        <v>2016</v>
      </c>
      <c r="AB264" s="783" t="s">
        <v>8317</v>
      </c>
      <c r="AC264" s="784" t="s">
        <v>8318</v>
      </c>
      <c r="AD264" s="783" t="s">
        <v>11242</v>
      </c>
      <c r="AE264" s="783" t="s">
        <v>11242</v>
      </c>
      <c r="AF264" s="783" t="s">
        <v>11242</v>
      </c>
      <c r="AG264" s="783"/>
      <c r="AH264" s="788" t="s">
        <v>8320</v>
      </c>
      <c r="AI264" s="788" t="s">
        <v>8285</v>
      </c>
    </row>
    <row r="265" spans="1:35" ht="17.25" customHeight="1">
      <c r="A265" s="36"/>
      <c r="B265" s="36"/>
      <c r="C265" s="36"/>
      <c r="D265" s="106" t="str">
        <f t="shared" si="0"/>
        <v xml:space="preserve"> </v>
      </c>
      <c r="E265" s="779"/>
      <c r="F265" s="779" t="e">
        <f t="shared" ca="1" si="1"/>
        <v>#NAME?</v>
      </c>
      <c r="G265" s="779" t="s">
        <v>16482</v>
      </c>
      <c r="H265" s="779"/>
      <c r="I265" s="779" t="str">
        <f t="shared" si="4"/>
        <v>42.1639978, -121.7445602</v>
      </c>
      <c r="J265" s="780">
        <v>42.163997799999997</v>
      </c>
      <c r="K265" s="780">
        <v>-121.7445602</v>
      </c>
      <c r="L265" s="781">
        <v>279</v>
      </c>
      <c r="M265" s="790" t="s">
        <v>44</v>
      </c>
      <c r="N265" s="783" t="s">
        <v>16443</v>
      </c>
      <c r="O265" s="783" t="s">
        <v>8298</v>
      </c>
      <c r="P265" s="784" t="s">
        <v>14530</v>
      </c>
      <c r="Q265" s="784" t="s">
        <v>8299</v>
      </c>
      <c r="R265" s="783" t="s">
        <v>35</v>
      </c>
      <c r="S265" s="785">
        <v>2018</v>
      </c>
      <c r="T265" s="786">
        <v>21000</v>
      </c>
      <c r="U265" s="786">
        <v>380000</v>
      </c>
      <c r="V265" s="786">
        <v>401000</v>
      </c>
      <c r="W265" s="786">
        <v>484740</v>
      </c>
      <c r="X265" s="787">
        <f t="shared" si="3"/>
        <v>484740</v>
      </c>
      <c r="Y265" s="783" t="s">
        <v>8301</v>
      </c>
      <c r="Z265" s="783" t="s">
        <v>8302</v>
      </c>
      <c r="AA265" s="792">
        <v>2019</v>
      </c>
      <c r="AB265" s="783" t="s">
        <v>8303</v>
      </c>
      <c r="AC265" s="784" t="s">
        <v>8304</v>
      </c>
      <c r="AD265" s="783" t="s">
        <v>8305</v>
      </c>
      <c r="AE265" s="783" t="s">
        <v>8306</v>
      </c>
      <c r="AF265" s="783" t="s">
        <v>11242</v>
      </c>
      <c r="AG265" s="784" t="s">
        <v>146</v>
      </c>
      <c r="AH265" s="788" t="s">
        <v>8307</v>
      </c>
      <c r="AI265" s="788" t="s">
        <v>8285</v>
      </c>
    </row>
    <row r="266" spans="1:35" ht="17.25" customHeight="1">
      <c r="A266" s="36"/>
      <c r="B266" s="36"/>
      <c r="C266" s="36"/>
      <c r="D266" s="106" t="str">
        <f t="shared" si="0"/>
        <v xml:space="preserve"> </v>
      </c>
      <c r="E266" s="779"/>
      <c r="F266" s="779" t="e">
        <f t="shared" ca="1" si="1"/>
        <v>#NAME?</v>
      </c>
      <c r="G266" s="779" t="s">
        <v>16483</v>
      </c>
      <c r="H266" s="779"/>
      <c r="I266" s="779" t="str">
        <f t="shared" si="4"/>
        <v>40.2058132, -75.14023790000002</v>
      </c>
      <c r="J266" s="780">
        <v>40.205813200000001</v>
      </c>
      <c r="K266" s="780">
        <v>-75.140237900000002</v>
      </c>
      <c r="L266" s="781">
        <v>280</v>
      </c>
      <c r="M266" s="782" t="s">
        <v>44</v>
      </c>
      <c r="N266" s="783" t="s">
        <v>44</v>
      </c>
      <c r="O266" s="783" t="s">
        <v>8362</v>
      </c>
      <c r="P266" s="783" t="s">
        <v>8363</v>
      </c>
      <c r="Q266" s="784" t="s">
        <v>16484</v>
      </c>
      <c r="R266" s="783" t="s">
        <v>35</v>
      </c>
      <c r="S266" s="785">
        <v>2018</v>
      </c>
      <c r="T266" s="786">
        <v>10000</v>
      </c>
      <c r="U266" s="786">
        <v>320000</v>
      </c>
      <c r="V266" s="786">
        <v>329500</v>
      </c>
      <c r="W266" s="786">
        <v>329500</v>
      </c>
      <c r="X266" s="787">
        <f t="shared" si="3"/>
        <v>329500</v>
      </c>
      <c r="Y266" s="783" t="s">
        <v>8365</v>
      </c>
      <c r="Z266" s="783" t="s">
        <v>8366</v>
      </c>
      <c r="AA266" s="783" t="s">
        <v>8367</v>
      </c>
      <c r="AB266" s="783" t="s">
        <v>8368</v>
      </c>
      <c r="AC266" s="784" t="s">
        <v>8369</v>
      </c>
      <c r="AD266" s="783"/>
      <c r="AE266" s="783" t="s">
        <v>16416</v>
      </c>
      <c r="AF266" s="783" t="s">
        <v>16485</v>
      </c>
      <c r="AG266" s="783"/>
      <c r="AH266" s="788" t="s">
        <v>8372</v>
      </c>
      <c r="AI266" s="789" t="s">
        <v>8373</v>
      </c>
    </row>
    <row r="267" spans="1:35" ht="17.25" customHeight="1">
      <c r="A267" s="36"/>
      <c r="B267" s="36"/>
      <c r="C267" s="36"/>
      <c r="D267" s="106" t="str">
        <f t="shared" si="0"/>
        <v xml:space="preserve"> </v>
      </c>
      <c r="E267" s="779"/>
      <c r="F267" s="779" t="e">
        <f t="shared" ca="1" si="1"/>
        <v>#NAME?</v>
      </c>
      <c r="G267" s="779" t="s">
        <v>16486</v>
      </c>
      <c r="H267" s="779"/>
      <c r="I267" s="779" t="str">
        <f t="shared" si="4"/>
        <v>40.2168719, -75.0662806</v>
      </c>
      <c r="J267" s="780">
        <v>40.216871900000001</v>
      </c>
      <c r="K267" s="780">
        <v>-75.066280599999999</v>
      </c>
      <c r="L267" s="781">
        <v>281</v>
      </c>
      <c r="M267" s="790" t="s">
        <v>44</v>
      </c>
      <c r="N267" s="783" t="s">
        <v>44</v>
      </c>
      <c r="O267" s="783" t="s">
        <v>8362</v>
      </c>
      <c r="P267" s="783" t="s">
        <v>8363</v>
      </c>
      <c r="Q267" s="784" t="s">
        <v>8390</v>
      </c>
      <c r="R267" s="783" t="s">
        <v>80</v>
      </c>
      <c r="S267" s="785">
        <v>2018</v>
      </c>
      <c r="T267" s="793"/>
      <c r="U267" s="793"/>
      <c r="V267" s="786">
        <v>1800</v>
      </c>
      <c r="W267" s="793"/>
      <c r="X267" s="787">
        <f t="shared" si="3"/>
        <v>1800</v>
      </c>
      <c r="Y267" s="783" t="s">
        <v>8391</v>
      </c>
      <c r="Z267" s="783" t="s">
        <v>49</v>
      </c>
      <c r="AA267" s="783" t="s">
        <v>8367</v>
      </c>
      <c r="AB267" s="783" t="s">
        <v>8392</v>
      </c>
      <c r="AC267" s="784" t="s">
        <v>8393</v>
      </c>
      <c r="AD267" s="783"/>
      <c r="AE267" s="783" t="s">
        <v>16487</v>
      </c>
      <c r="AF267" s="783" t="s">
        <v>16488</v>
      </c>
      <c r="AG267" s="783"/>
      <c r="AH267" s="788" t="s">
        <v>8394</v>
      </c>
      <c r="AI267" s="789" t="s">
        <v>8373</v>
      </c>
    </row>
    <row r="268" spans="1:35" ht="17.25" customHeight="1">
      <c r="A268" s="36"/>
      <c r="B268" s="36"/>
      <c r="C268" s="36"/>
      <c r="D268" s="106" t="str">
        <f t="shared" si="0"/>
        <v xml:space="preserve"> </v>
      </c>
      <c r="E268" s="304" t="s">
        <v>8338</v>
      </c>
      <c r="F268" s="779" t="e">
        <f t="shared" ca="1" si="1"/>
        <v>#NAME?</v>
      </c>
      <c r="G268" s="779" t="s">
        <v>16489</v>
      </c>
      <c r="H268" s="779"/>
      <c r="I268" s="779" t="str">
        <f t="shared" si="4"/>
        <v>40.61171179999999, -75.5696705</v>
      </c>
      <c r="J268" s="780">
        <v>40.611711799999902</v>
      </c>
      <c r="K268" s="780">
        <v>-75.569670500000001</v>
      </c>
      <c r="L268" s="781">
        <v>282</v>
      </c>
      <c r="M268" s="806" t="s">
        <v>77</v>
      </c>
      <c r="N268" s="783" t="s">
        <v>16490</v>
      </c>
      <c r="O268" s="783" t="s">
        <v>8339</v>
      </c>
      <c r="P268" s="784" t="s">
        <v>16491</v>
      </c>
      <c r="Q268" s="784" t="s">
        <v>8340</v>
      </c>
      <c r="R268" s="783" t="s">
        <v>80</v>
      </c>
      <c r="S268" s="792"/>
      <c r="T268" s="793"/>
      <c r="U268" s="793"/>
      <c r="V268" s="786">
        <v>16360</v>
      </c>
      <c r="W268" s="793"/>
      <c r="X268" s="787">
        <f t="shared" si="3"/>
        <v>16360</v>
      </c>
      <c r="Y268" s="792" t="s">
        <v>8341</v>
      </c>
      <c r="Z268" s="792" t="s">
        <v>49</v>
      </c>
      <c r="AA268" s="783">
        <v>2016</v>
      </c>
      <c r="AB268" s="792" t="s">
        <v>8342</v>
      </c>
      <c r="AC268" s="784" t="s">
        <v>8343</v>
      </c>
      <c r="AD268" s="783"/>
      <c r="AE268" s="792" t="s">
        <v>16492</v>
      </c>
      <c r="AF268" s="783" t="s">
        <v>16493</v>
      </c>
      <c r="AG268" s="783"/>
      <c r="AH268" s="788" t="s">
        <v>8345</v>
      </c>
      <c r="AI268" s="789" t="s">
        <v>8346</v>
      </c>
    </row>
    <row r="269" spans="1:35" ht="17.25" customHeight="1">
      <c r="A269" s="36"/>
      <c r="B269" s="36"/>
      <c r="C269" s="36"/>
      <c r="D269" s="106" t="str">
        <f t="shared" si="0"/>
        <v xml:space="preserve"> </v>
      </c>
      <c r="E269" s="779"/>
      <c r="F269" s="779" t="e">
        <f t="shared" ca="1" si="1"/>
        <v>#NAME?</v>
      </c>
      <c r="G269" s="779" t="s">
        <v>16494</v>
      </c>
      <c r="H269" s="779"/>
      <c r="I269" s="779" t="str">
        <f t="shared" si="4"/>
        <v>39.9965133, -77.6318969</v>
      </c>
      <c r="J269" s="780">
        <v>39.996513299999997</v>
      </c>
      <c r="K269" s="780">
        <v>-77.631896900000001</v>
      </c>
      <c r="L269" s="781">
        <v>283</v>
      </c>
      <c r="M269" s="790" t="s">
        <v>44</v>
      </c>
      <c r="N269" s="783" t="s">
        <v>16423</v>
      </c>
      <c r="O269" s="783" t="s">
        <v>8376</v>
      </c>
      <c r="P269" s="784" t="s">
        <v>105</v>
      </c>
      <c r="Q269" s="783" t="s">
        <v>49</v>
      </c>
      <c r="R269" s="783" t="s">
        <v>35</v>
      </c>
      <c r="S269" s="792"/>
      <c r="T269" s="793"/>
      <c r="U269" s="793"/>
      <c r="V269" s="786">
        <v>2069</v>
      </c>
      <c r="W269" s="793"/>
      <c r="X269" s="787">
        <f t="shared" si="3"/>
        <v>2069</v>
      </c>
      <c r="Y269" s="783" t="s">
        <v>8377</v>
      </c>
      <c r="Z269" s="783" t="s">
        <v>49</v>
      </c>
      <c r="AA269" s="792">
        <v>2013</v>
      </c>
      <c r="AB269" s="783" t="s">
        <v>8378</v>
      </c>
      <c r="AC269" s="783" t="s">
        <v>49</v>
      </c>
      <c r="AD269" s="783"/>
      <c r="AE269" s="783" t="s">
        <v>8379</v>
      </c>
      <c r="AF269" s="783" t="s">
        <v>11242</v>
      </c>
      <c r="AG269" s="783"/>
      <c r="AH269" s="788" t="s">
        <v>8380</v>
      </c>
      <c r="AI269" s="789" t="s">
        <v>8346</v>
      </c>
    </row>
    <row r="270" spans="1:35" ht="17.25" customHeight="1">
      <c r="A270" s="36"/>
      <c r="B270" s="36"/>
      <c r="C270" s="36"/>
      <c r="D270" s="106" t="str">
        <f t="shared" si="0"/>
        <v xml:space="preserve"> </v>
      </c>
      <c r="E270" s="779"/>
      <c r="F270" s="779" t="e">
        <f t="shared" ca="1" si="1"/>
        <v>#NAME?</v>
      </c>
      <c r="G270" s="779" t="s">
        <v>16495</v>
      </c>
      <c r="H270" s="779"/>
      <c r="I270" s="779" t="str">
        <f t="shared" si="4"/>
        <v>40.1131289, -75.3247885</v>
      </c>
      <c r="J270" s="780">
        <v>40.1131289</v>
      </c>
      <c r="K270" s="780">
        <v>-75.324788499999997</v>
      </c>
      <c r="L270" s="781">
        <v>284</v>
      </c>
      <c r="M270" s="782" t="s">
        <v>44</v>
      </c>
      <c r="N270" s="783" t="s">
        <v>16423</v>
      </c>
      <c r="O270" s="783" t="s">
        <v>8403</v>
      </c>
      <c r="P270" s="784" t="s">
        <v>105</v>
      </c>
      <c r="Q270" s="783" t="s">
        <v>49</v>
      </c>
      <c r="R270" s="783" t="s">
        <v>35</v>
      </c>
      <c r="S270" s="792"/>
      <c r="T270" s="793"/>
      <c r="U270" s="793"/>
      <c r="V270" s="786">
        <v>276</v>
      </c>
      <c r="W270" s="793"/>
      <c r="X270" s="787">
        <f t="shared" si="3"/>
        <v>276</v>
      </c>
      <c r="Y270" s="792" t="s">
        <v>8404</v>
      </c>
      <c r="Z270" s="792" t="s">
        <v>49</v>
      </c>
      <c r="AA270" s="792">
        <v>2016</v>
      </c>
      <c r="AB270" s="792" t="s">
        <v>8405</v>
      </c>
      <c r="AC270" s="783" t="s">
        <v>49</v>
      </c>
      <c r="AD270" s="783"/>
      <c r="AE270" s="792" t="s">
        <v>8406</v>
      </c>
      <c r="AF270" s="783" t="s">
        <v>11242</v>
      </c>
      <c r="AG270" s="783"/>
      <c r="AH270" s="788" t="s">
        <v>8407</v>
      </c>
      <c r="AI270" s="789" t="s">
        <v>8346</v>
      </c>
    </row>
    <row r="271" spans="1:35" ht="17.25" customHeight="1">
      <c r="A271" s="36"/>
      <c r="B271" s="36"/>
      <c r="C271" s="36"/>
      <c r="D271" s="106" t="str">
        <f t="shared" si="0"/>
        <v xml:space="preserve"> </v>
      </c>
      <c r="E271" s="779"/>
      <c r="F271" s="779" t="e">
        <f t="shared" ca="1" si="1"/>
        <v>#NAME?</v>
      </c>
      <c r="G271" s="779" t="s">
        <v>16496</v>
      </c>
      <c r="H271" s="779"/>
      <c r="I271" s="779" t="str">
        <f t="shared" si="4"/>
        <v>40.1942375, -76.7576672</v>
      </c>
      <c r="J271" s="780">
        <v>40.1942375</v>
      </c>
      <c r="K271" s="780">
        <v>-76.7576672</v>
      </c>
      <c r="L271" s="781">
        <v>285</v>
      </c>
      <c r="M271" s="790" t="s">
        <v>44</v>
      </c>
      <c r="N271" s="783" t="s">
        <v>16497</v>
      </c>
      <c r="O271" s="783" t="s">
        <v>8353</v>
      </c>
      <c r="P271" s="784" t="s">
        <v>105</v>
      </c>
      <c r="Q271" s="783" t="s">
        <v>49</v>
      </c>
      <c r="R271" s="783" t="s">
        <v>35</v>
      </c>
      <c r="S271" s="792"/>
      <c r="T271" s="793"/>
      <c r="U271" s="793"/>
      <c r="V271" s="786">
        <v>103</v>
      </c>
      <c r="W271" s="793"/>
      <c r="X271" s="787">
        <f t="shared" si="3"/>
        <v>103</v>
      </c>
      <c r="Y271" s="783" t="s">
        <v>8355</v>
      </c>
      <c r="Z271" s="783" t="s">
        <v>49</v>
      </c>
      <c r="AA271" s="792">
        <v>2014</v>
      </c>
      <c r="AB271" s="783" t="s">
        <v>8356</v>
      </c>
      <c r="AC271" s="783" t="s">
        <v>49</v>
      </c>
      <c r="AD271" s="783"/>
      <c r="AE271" s="783" t="s">
        <v>8357</v>
      </c>
      <c r="AF271" s="783" t="s">
        <v>11242</v>
      </c>
      <c r="AG271" s="783"/>
      <c r="AH271" s="788" t="s">
        <v>8358</v>
      </c>
      <c r="AI271" s="789" t="s">
        <v>8346</v>
      </c>
    </row>
    <row r="272" spans="1:35" ht="17.25" customHeight="1">
      <c r="A272" s="36"/>
      <c r="B272" s="36"/>
      <c r="C272" s="36"/>
      <c r="D272" s="106" t="str">
        <f t="shared" si="0"/>
        <v xml:space="preserve"> </v>
      </c>
      <c r="E272" s="779"/>
      <c r="F272" s="779" t="e">
        <f t="shared" ca="1" si="1"/>
        <v>#NAME?</v>
      </c>
      <c r="G272" s="779" t="s">
        <v>16498</v>
      </c>
      <c r="H272" s="779"/>
      <c r="I272" s="779" t="str">
        <f t="shared" si="4"/>
        <v>41.5168396, -71.31962159999999</v>
      </c>
      <c r="J272" s="780">
        <v>41.516839599999997</v>
      </c>
      <c r="K272" s="780">
        <v>-71.319621599999905</v>
      </c>
      <c r="L272" s="781">
        <v>286</v>
      </c>
      <c r="M272" s="782" t="s">
        <v>44</v>
      </c>
      <c r="N272" s="783" t="s">
        <v>16499</v>
      </c>
      <c r="O272" s="783" t="s">
        <v>8439</v>
      </c>
      <c r="P272" s="784" t="s">
        <v>105</v>
      </c>
      <c r="Q272" s="783" t="s">
        <v>49</v>
      </c>
      <c r="R272" s="783" t="s">
        <v>35</v>
      </c>
      <c r="S272" s="792"/>
      <c r="T272" s="793"/>
      <c r="U272" s="793"/>
      <c r="V272" s="786">
        <v>20420</v>
      </c>
      <c r="W272" s="793"/>
      <c r="X272" s="787">
        <f t="shared" si="3"/>
        <v>20420</v>
      </c>
      <c r="Y272" s="792" t="s">
        <v>8441</v>
      </c>
      <c r="Z272" s="792" t="s">
        <v>49</v>
      </c>
      <c r="AA272" s="792">
        <v>2017</v>
      </c>
      <c r="AB272" s="792" t="s">
        <v>1162</v>
      </c>
      <c r="AC272" s="783" t="s">
        <v>49</v>
      </c>
      <c r="AD272" s="783"/>
      <c r="AE272" s="792" t="s">
        <v>8442</v>
      </c>
      <c r="AF272" s="783" t="s">
        <v>11242</v>
      </c>
      <c r="AG272" s="783"/>
      <c r="AH272" s="788" t="s">
        <v>8444</v>
      </c>
      <c r="AI272" s="789" t="s">
        <v>8346</v>
      </c>
    </row>
    <row r="273" spans="1:35" ht="17.25" customHeight="1">
      <c r="A273" s="36"/>
      <c r="B273" s="36"/>
      <c r="C273" s="36"/>
      <c r="D273" s="106" t="str">
        <f t="shared" si="0"/>
        <v xml:space="preserve"> </v>
      </c>
      <c r="E273" s="779"/>
      <c r="F273" s="779" t="e">
        <f t="shared" ca="1" si="1"/>
        <v>#NAME?</v>
      </c>
      <c r="G273" s="779" t="s">
        <v>16500</v>
      </c>
      <c r="H273" s="779"/>
      <c r="I273" s="779" t="str">
        <f t="shared" si="4"/>
        <v>41.594019, -71.413434</v>
      </c>
      <c r="J273" s="780">
        <v>41.594019000000003</v>
      </c>
      <c r="K273" s="780">
        <v>-71.413433999999995</v>
      </c>
      <c r="L273" s="781">
        <v>287</v>
      </c>
      <c r="M273" s="790" t="s">
        <v>44</v>
      </c>
      <c r="N273" s="783" t="s">
        <v>16443</v>
      </c>
      <c r="O273" s="783" t="s">
        <v>8453</v>
      </c>
      <c r="P273" s="784" t="s">
        <v>14530</v>
      </c>
      <c r="Q273" s="783" t="s">
        <v>49</v>
      </c>
      <c r="R273" s="783" t="s">
        <v>35</v>
      </c>
      <c r="S273" s="785">
        <v>2018</v>
      </c>
      <c r="T273" s="786">
        <v>1110</v>
      </c>
      <c r="U273" s="786">
        <v>2680</v>
      </c>
      <c r="V273" s="786">
        <v>2865</v>
      </c>
      <c r="W273" s="793"/>
      <c r="X273" s="787">
        <f t="shared" si="3"/>
        <v>2865</v>
      </c>
      <c r="Y273" s="783" t="s">
        <v>8455</v>
      </c>
      <c r="Z273" s="783" t="s">
        <v>8456</v>
      </c>
      <c r="AA273" s="792">
        <v>2019</v>
      </c>
      <c r="AB273" s="783" t="s">
        <v>11242</v>
      </c>
      <c r="AC273" s="783" t="s">
        <v>49</v>
      </c>
      <c r="AD273" s="783" t="s">
        <v>11242</v>
      </c>
      <c r="AE273" s="783" t="s">
        <v>8457</v>
      </c>
      <c r="AF273" s="783" t="s">
        <v>11242</v>
      </c>
      <c r="AG273" s="783"/>
      <c r="AH273" s="788" t="s">
        <v>8458</v>
      </c>
      <c r="AI273" s="789" t="s">
        <v>8346</v>
      </c>
    </row>
    <row r="274" spans="1:35" ht="17.25" customHeight="1">
      <c r="A274" s="36"/>
      <c r="B274" s="36"/>
      <c r="C274" s="36"/>
      <c r="D274" s="106" t="str">
        <f t="shared" si="0"/>
        <v xml:space="preserve"> </v>
      </c>
      <c r="E274" s="779"/>
      <c r="F274" s="779" t="e">
        <f t="shared" ca="1" si="1"/>
        <v>#NAME?</v>
      </c>
      <c r="G274" s="779" t="s">
        <v>16501</v>
      </c>
      <c r="H274" s="779"/>
      <c r="I274" s="779" t="str">
        <f t="shared" si="4"/>
        <v>33.6890603, -78.8866943</v>
      </c>
      <c r="J274" s="780">
        <v>33.689060300000001</v>
      </c>
      <c r="K274" s="780">
        <v>-78.886694300000002</v>
      </c>
      <c r="L274" s="781">
        <v>288</v>
      </c>
      <c r="M274" s="782" t="s">
        <v>44</v>
      </c>
      <c r="N274" s="783" t="s">
        <v>16310</v>
      </c>
      <c r="O274" s="783" t="s">
        <v>8464</v>
      </c>
      <c r="P274" s="784" t="s">
        <v>105</v>
      </c>
      <c r="Q274" s="784" t="s">
        <v>313</v>
      </c>
      <c r="R274" s="783" t="s">
        <v>35</v>
      </c>
      <c r="S274" s="785">
        <v>2015</v>
      </c>
      <c r="T274" s="786">
        <v>150000</v>
      </c>
      <c r="U274" s="786">
        <v>2490000</v>
      </c>
      <c r="V274" s="786">
        <v>2640000</v>
      </c>
      <c r="W274" s="786">
        <v>2640000</v>
      </c>
      <c r="X274" s="787">
        <f t="shared" si="3"/>
        <v>2640000</v>
      </c>
      <c r="Y274" s="783" t="s">
        <v>8466</v>
      </c>
      <c r="Z274" s="783" t="s">
        <v>8467</v>
      </c>
      <c r="AA274" s="792">
        <v>2017</v>
      </c>
      <c r="AB274" s="783" t="s">
        <v>2401</v>
      </c>
      <c r="AC274" s="783" t="s">
        <v>49</v>
      </c>
      <c r="AD274" s="783"/>
      <c r="AE274" s="783" t="s">
        <v>8468</v>
      </c>
      <c r="AF274" s="783" t="s">
        <v>11242</v>
      </c>
      <c r="AG274" s="783"/>
      <c r="AH274" s="788" t="s">
        <v>8470</v>
      </c>
      <c r="AI274" s="789" t="s">
        <v>8471</v>
      </c>
    </row>
    <row r="275" spans="1:35" ht="17.25" customHeight="1">
      <c r="A275" s="36"/>
      <c r="B275" s="36"/>
      <c r="C275" s="36"/>
      <c r="D275" s="106" t="str">
        <f t="shared" si="0"/>
        <v xml:space="preserve"> </v>
      </c>
      <c r="E275" s="779"/>
      <c r="F275" s="779" t="e">
        <f t="shared" ca="1" si="1"/>
        <v>#NAME?</v>
      </c>
      <c r="G275" s="779" t="s">
        <v>16502</v>
      </c>
      <c r="H275" s="779"/>
      <c r="I275" s="779" t="str">
        <f t="shared" si="4"/>
        <v>33.606388, -81.075554</v>
      </c>
      <c r="J275" s="780">
        <v>33.606388000000003</v>
      </c>
      <c r="K275" s="780">
        <v>-81.075553999999997</v>
      </c>
      <c r="L275" s="781">
        <v>289</v>
      </c>
      <c r="M275" s="790" t="s">
        <v>44</v>
      </c>
      <c r="N275" s="783" t="s">
        <v>16316</v>
      </c>
      <c r="O275" s="783" t="s">
        <v>8474</v>
      </c>
      <c r="P275" s="784" t="s">
        <v>14530</v>
      </c>
      <c r="Q275" s="784" t="s">
        <v>16503</v>
      </c>
      <c r="R275" s="783" t="s">
        <v>35</v>
      </c>
      <c r="S275" s="792"/>
      <c r="T275" s="786">
        <v>790000</v>
      </c>
      <c r="U275" s="786">
        <v>360000</v>
      </c>
      <c r="V275" s="786">
        <v>1150000</v>
      </c>
      <c r="W275" s="793"/>
      <c r="X275" s="787">
        <f t="shared" si="3"/>
        <v>1150000</v>
      </c>
      <c r="Y275" s="783" t="s">
        <v>16504</v>
      </c>
      <c r="Z275" s="783" t="s">
        <v>16505</v>
      </c>
      <c r="AA275" s="783">
        <v>2019</v>
      </c>
      <c r="AB275" s="783"/>
      <c r="AC275" s="783" t="s">
        <v>49</v>
      </c>
      <c r="AD275" s="783"/>
      <c r="AE275" s="783" t="s">
        <v>16506</v>
      </c>
      <c r="AF275" s="783"/>
      <c r="AG275" s="783"/>
      <c r="AH275" s="788" t="s">
        <v>8478</v>
      </c>
      <c r="AI275" s="789" t="s">
        <v>8471</v>
      </c>
    </row>
    <row r="276" spans="1:35" ht="17.25" customHeight="1">
      <c r="A276" s="36"/>
      <c r="B276" s="36"/>
      <c r="C276" s="36"/>
      <c r="D276" s="106" t="str">
        <f t="shared" si="0"/>
        <v xml:space="preserve"> </v>
      </c>
      <c r="E276" s="779"/>
      <c r="F276" s="779" t="e">
        <f t="shared" ca="1" si="1"/>
        <v>#NAME?</v>
      </c>
      <c r="G276" s="779" t="s">
        <v>16507</v>
      </c>
      <c r="H276" s="779"/>
      <c r="I276" s="779" t="str">
        <f t="shared" si="4"/>
        <v>33.940314, -80.8011298</v>
      </c>
      <c r="J276" s="780">
        <v>33.940314000000001</v>
      </c>
      <c r="K276" s="780">
        <v>-80.801129799999998</v>
      </c>
      <c r="L276" s="781">
        <v>290</v>
      </c>
      <c r="M276" s="782" t="s">
        <v>44</v>
      </c>
      <c r="N276" s="783" t="s">
        <v>16415</v>
      </c>
      <c r="O276" s="783" t="s">
        <v>8483</v>
      </c>
      <c r="P276" s="784" t="s">
        <v>14530</v>
      </c>
      <c r="Q276" s="784" t="s">
        <v>16508</v>
      </c>
      <c r="R276" s="783" t="s">
        <v>35</v>
      </c>
      <c r="S276" s="792"/>
      <c r="T276" s="786">
        <v>550</v>
      </c>
      <c r="U276" s="786">
        <v>9500</v>
      </c>
      <c r="V276" s="786">
        <v>9890</v>
      </c>
      <c r="W276" s="793"/>
      <c r="X276" s="787">
        <f t="shared" si="3"/>
        <v>9890</v>
      </c>
      <c r="Y276" s="783" t="s">
        <v>8485</v>
      </c>
      <c r="Z276" s="783" t="s">
        <v>8486</v>
      </c>
      <c r="AA276" s="783"/>
      <c r="AB276" s="783"/>
      <c r="AC276" s="783" t="s">
        <v>49</v>
      </c>
      <c r="AD276" s="783"/>
      <c r="AE276" s="783" t="s">
        <v>8487</v>
      </c>
      <c r="AF276" s="783"/>
      <c r="AG276" s="783"/>
      <c r="AH276" s="788" t="s">
        <v>8489</v>
      </c>
      <c r="AI276" s="789" t="s">
        <v>8471</v>
      </c>
    </row>
    <row r="277" spans="1:35" ht="17.25" customHeight="1">
      <c r="A277" s="36"/>
      <c r="B277" s="36"/>
      <c r="C277" s="36"/>
      <c r="D277" s="106" t="str">
        <f t="shared" si="0"/>
        <v xml:space="preserve"> </v>
      </c>
      <c r="E277" s="779"/>
      <c r="F277" s="779" t="e">
        <f t="shared" ca="1" si="1"/>
        <v>#NAME?</v>
      </c>
      <c r="G277" s="779" t="s">
        <v>16509</v>
      </c>
      <c r="H277" s="779"/>
      <c r="I277" s="779" t="str">
        <f t="shared" si="4"/>
        <v>33.9697844, -80.4870799</v>
      </c>
      <c r="J277" s="780">
        <v>33.969784400000002</v>
      </c>
      <c r="K277" s="780">
        <v>-80.487079899999998</v>
      </c>
      <c r="L277" s="781">
        <v>291</v>
      </c>
      <c r="M277" s="790" t="s">
        <v>44</v>
      </c>
      <c r="N277" s="783" t="s">
        <v>16316</v>
      </c>
      <c r="O277" s="783" t="s">
        <v>8496</v>
      </c>
      <c r="P277" s="784" t="s">
        <v>14530</v>
      </c>
      <c r="Q277" s="784" t="s">
        <v>8497</v>
      </c>
      <c r="R277" s="783" t="s">
        <v>35</v>
      </c>
      <c r="S277" s="792"/>
      <c r="T277" s="786">
        <v>13000</v>
      </c>
      <c r="U277" s="786">
        <v>30000</v>
      </c>
      <c r="V277" s="786">
        <v>43000</v>
      </c>
      <c r="W277" s="786">
        <v>210000</v>
      </c>
      <c r="X277" s="787">
        <f t="shared" si="3"/>
        <v>210000</v>
      </c>
      <c r="Y277" s="783" t="s">
        <v>8499</v>
      </c>
      <c r="Z277" s="783" t="s">
        <v>8500</v>
      </c>
      <c r="AA277" s="783"/>
      <c r="AB277" s="783"/>
      <c r="AC277" s="784" t="s">
        <v>8501</v>
      </c>
      <c r="AD277" s="783"/>
      <c r="AE277" s="783" t="s">
        <v>8502</v>
      </c>
      <c r="AF277" s="783"/>
      <c r="AG277" s="783"/>
      <c r="AH277" s="788" t="s">
        <v>8504</v>
      </c>
      <c r="AI277" s="789" t="s">
        <v>8471</v>
      </c>
    </row>
    <row r="278" spans="1:35" ht="17.25" customHeight="1">
      <c r="A278" s="36"/>
      <c r="B278" s="36"/>
      <c r="C278" s="36"/>
      <c r="D278" s="106" t="str">
        <f t="shared" si="0"/>
        <v xml:space="preserve"> </v>
      </c>
      <c r="E278" s="779"/>
      <c r="F278" s="779" t="e">
        <f t="shared" ca="1" si="1"/>
        <v>#NAME?</v>
      </c>
      <c r="G278" s="779" t="s">
        <v>16510</v>
      </c>
      <c r="H278" s="779"/>
      <c r="I278" s="779" t="str">
        <f t="shared" si="4"/>
        <v>32.8909785, -80.0691552</v>
      </c>
      <c r="J278" s="780">
        <v>32.890978500000003</v>
      </c>
      <c r="K278" s="780">
        <v>-80.069155199999997</v>
      </c>
      <c r="L278" s="781">
        <v>292</v>
      </c>
      <c r="M278" s="782" t="s">
        <v>44</v>
      </c>
      <c r="N278" s="783" t="s">
        <v>16316</v>
      </c>
      <c r="O278" s="783" t="s">
        <v>8474</v>
      </c>
      <c r="P278" s="784" t="s">
        <v>14530</v>
      </c>
      <c r="Q278" s="784" t="s">
        <v>15884</v>
      </c>
      <c r="R278" s="783" t="s">
        <v>35</v>
      </c>
      <c r="S278" s="785">
        <v>2017</v>
      </c>
      <c r="T278" s="786">
        <v>790000</v>
      </c>
      <c r="U278" s="786">
        <v>360000</v>
      </c>
      <c r="V278" s="786">
        <v>1150000</v>
      </c>
      <c r="W278" s="786">
        <v>1150000</v>
      </c>
      <c r="X278" s="787">
        <f t="shared" si="3"/>
        <v>1150000</v>
      </c>
      <c r="Y278" s="783" t="s">
        <v>8476</v>
      </c>
      <c r="Z278" s="783" t="s">
        <v>8477</v>
      </c>
      <c r="AA278" s="783"/>
      <c r="AB278" s="792"/>
      <c r="AC278" s="783" t="s">
        <v>49</v>
      </c>
      <c r="AD278" s="792"/>
      <c r="AE278" s="792"/>
      <c r="AF278" s="792"/>
      <c r="AG278" s="792"/>
      <c r="AH278" s="788" t="s">
        <v>8478</v>
      </c>
      <c r="AI278" s="789" t="s">
        <v>8471</v>
      </c>
    </row>
    <row r="279" spans="1:35" ht="17.25" customHeight="1">
      <c r="A279" s="36"/>
      <c r="B279" s="36"/>
      <c r="C279" s="36"/>
      <c r="D279" s="106" t="str">
        <f t="shared" si="0"/>
        <v xml:space="preserve"> </v>
      </c>
      <c r="E279" s="779"/>
      <c r="F279" s="779" t="e">
        <f t="shared" ca="1" si="1"/>
        <v>#NAME?</v>
      </c>
      <c r="G279" s="779" t="s">
        <v>16511</v>
      </c>
      <c r="H279" s="779"/>
      <c r="I279" s="779" t="str">
        <f t="shared" si="4"/>
        <v>44.1538145, -103.0901656</v>
      </c>
      <c r="J279" s="780">
        <v>44.153814500000003</v>
      </c>
      <c r="K279" s="780">
        <v>-103.09016560000001</v>
      </c>
      <c r="L279" s="781">
        <v>293</v>
      </c>
      <c r="M279" s="790" t="s">
        <v>44</v>
      </c>
      <c r="N279" s="783" t="s">
        <v>15172</v>
      </c>
      <c r="O279" s="783" t="s">
        <v>8510</v>
      </c>
      <c r="P279" s="784" t="s">
        <v>8511</v>
      </c>
      <c r="Q279" s="784" t="s">
        <v>15884</v>
      </c>
      <c r="R279" s="783" t="s">
        <v>35</v>
      </c>
      <c r="S279" s="792"/>
      <c r="T279" s="793"/>
      <c r="U279" s="793"/>
      <c r="V279" s="786">
        <v>551000</v>
      </c>
      <c r="W279" s="786">
        <v>551000</v>
      </c>
      <c r="X279" s="787">
        <f t="shared" si="3"/>
        <v>551000</v>
      </c>
      <c r="Y279" s="783" t="s">
        <v>8513</v>
      </c>
      <c r="Z279" s="783" t="s">
        <v>49</v>
      </c>
      <c r="AA279" s="792">
        <v>2014</v>
      </c>
      <c r="AB279" s="783" t="s">
        <v>8514</v>
      </c>
      <c r="AC279" s="784" t="s">
        <v>8515</v>
      </c>
      <c r="AD279" s="783"/>
      <c r="AE279" s="783" t="s">
        <v>8516</v>
      </c>
      <c r="AF279" s="783" t="s">
        <v>11242</v>
      </c>
      <c r="AG279" s="783"/>
      <c r="AH279" s="788" t="s">
        <v>8518</v>
      </c>
      <c r="AI279" s="789" t="s">
        <v>3307</v>
      </c>
    </row>
    <row r="280" spans="1:35" ht="17.25" customHeight="1">
      <c r="A280" s="36"/>
      <c r="B280" s="36"/>
      <c r="C280" s="36"/>
      <c r="D280" s="106" t="str">
        <f t="shared" si="0"/>
        <v xml:space="preserve"> </v>
      </c>
      <c r="E280" s="779"/>
      <c r="F280" s="779" t="e">
        <f t="shared" ca="1" si="1"/>
        <v>#NAME?</v>
      </c>
      <c r="G280" s="779" t="s">
        <v>16512</v>
      </c>
      <c r="H280" s="779"/>
      <c r="I280" s="779" t="str">
        <f t="shared" si="4"/>
        <v>43.5725093, -96.7435417</v>
      </c>
      <c r="J280" s="780">
        <v>43.5725093</v>
      </c>
      <c r="K280" s="780">
        <v>-96.743541699999994</v>
      </c>
      <c r="L280" s="781">
        <v>294</v>
      </c>
      <c r="M280" s="782" t="s">
        <v>113</v>
      </c>
      <c r="N280" s="783" t="s">
        <v>16513</v>
      </c>
      <c r="O280" s="783" t="s">
        <v>8522</v>
      </c>
      <c r="P280" s="784" t="s">
        <v>8523</v>
      </c>
      <c r="Q280" s="784" t="s">
        <v>16514</v>
      </c>
      <c r="R280" s="783" t="s">
        <v>35</v>
      </c>
      <c r="S280" s="792"/>
      <c r="T280" s="793"/>
      <c r="U280" s="793"/>
      <c r="V280" s="786">
        <v>255100</v>
      </c>
      <c r="W280" s="786">
        <v>255100</v>
      </c>
      <c r="X280" s="787">
        <f t="shared" si="3"/>
        <v>255100</v>
      </c>
      <c r="Y280" s="792" t="s">
        <v>8525</v>
      </c>
      <c r="Z280" s="792" t="s">
        <v>8526</v>
      </c>
      <c r="AA280" s="792">
        <v>2013</v>
      </c>
      <c r="AB280" s="792" t="s">
        <v>8527</v>
      </c>
      <c r="AC280" s="783" t="s">
        <v>49</v>
      </c>
      <c r="AD280" s="783" t="s">
        <v>11242</v>
      </c>
      <c r="AE280" s="792" t="s">
        <v>16515</v>
      </c>
      <c r="AF280" s="783" t="s">
        <v>16516</v>
      </c>
      <c r="AG280" s="783"/>
      <c r="AH280" s="788" t="s">
        <v>8528</v>
      </c>
      <c r="AI280" s="789" t="s">
        <v>3307</v>
      </c>
    </row>
    <row r="281" spans="1:35" ht="17.25" customHeight="1">
      <c r="A281" s="36"/>
      <c r="B281" s="36"/>
      <c r="C281" s="36"/>
      <c r="D281" s="106" t="str">
        <f t="shared" si="0"/>
        <v xml:space="preserve"> </v>
      </c>
      <c r="E281" s="779"/>
      <c r="F281" s="779" t="e">
        <f t="shared" ca="1" si="1"/>
        <v>#NAME?</v>
      </c>
      <c r="G281" s="779" t="s">
        <v>16517</v>
      </c>
      <c r="H281" s="779"/>
      <c r="I281" s="779" t="str">
        <f t="shared" si="4"/>
        <v>35.3366172, -89.8706934</v>
      </c>
      <c r="J281" s="780">
        <v>35.336617199999999</v>
      </c>
      <c r="K281" s="780">
        <v>-89.870693399999993</v>
      </c>
      <c r="L281" s="781">
        <v>295</v>
      </c>
      <c r="M281" s="790" t="s">
        <v>44</v>
      </c>
      <c r="N281" s="783" t="s">
        <v>16499</v>
      </c>
      <c r="O281" s="783" t="s">
        <v>8577</v>
      </c>
      <c r="P281" s="784" t="s">
        <v>105</v>
      </c>
      <c r="Q281" s="784" t="s">
        <v>8568</v>
      </c>
      <c r="R281" s="783" t="s">
        <v>35</v>
      </c>
      <c r="S281" s="792"/>
      <c r="T281" s="793"/>
      <c r="U281" s="793"/>
      <c r="V281" s="786">
        <v>1238</v>
      </c>
      <c r="W281" s="793"/>
      <c r="X281" s="787">
        <f t="shared" si="3"/>
        <v>1238</v>
      </c>
      <c r="Y281" s="783" t="s">
        <v>8579</v>
      </c>
      <c r="Z281" s="783" t="s">
        <v>49</v>
      </c>
      <c r="AA281" s="792">
        <v>2017</v>
      </c>
      <c r="AB281" s="783" t="s">
        <v>8580</v>
      </c>
      <c r="AC281" s="783" t="s">
        <v>49</v>
      </c>
      <c r="AD281" s="783" t="s">
        <v>11242</v>
      </c>
      <c r="AE281" s="783" t="s">
        <v>8581</v>
      </c>
      <c r="AF281" s="783" t="s">
        <v>11242</v>
      </c>
      <c r="AG281" s="784" t="s">
        <v>8543</v>
      </c>
      <c r="AH281" s="788" t="s">
        <v>8582</v>
      </c>
      <c r="AI281" s="789" t="s">
        <v>8545</v>
      </c>
    </row>
    <row r="282" spans="1:35" ht="17.25" customHeight="1">
      <c r="A282" s="36"/>
      <c r="B282" s="36"/>
      <c r="C282" s="36"/>
      <c r="D282" s="106" t="str">
        <f t="shared" si="0"/>
        <v xml:space="preserve"> </v>
      </c>
      <c r="E282" s="779"/>
      <c r="F282" s="779" t="e">
        <f t="shared" ca="1" si="1"/>
        <v>#NAME?</v>
      </c>
      <c r="G282" s="779" t="s">
        <v>16518</v>
      </c>
      <c r="H282" s="779"/>
      <c r="I282" s="779" t="str">
        <f t="shared" si="4"/>
        <v>35.0420679, -89.9791729</v>
      </c>
      <c r="J282" s="780">
        <v>35.042067899999999</v>
      </c>
      <c r="K282" s="780">
        <v>-89.979172899999995</v>
      </c>
      <c r="L282" s="781">
        <v>296</v>
      </c>
      <c r="M282" s="782" t="s">
        <v>44</v>
      </c>
      <c r="N282" s="783" t="s">
        <v>16443</v>
      </c>
      <c r="O282" s="783" t="s">
        <v>8558</v>
      </c>
      <c r="P282" s="784" t="s">
        <v>14530</v>
      </c>
      <c r="Q282" s="783" t="s">
        <v>49</v>
      </c>
      <c r="R282" s="783" t="s">
        <v>35</v>
      </c>
      <c r="S282" s="785">
        <v>2018</v>
      </c>
      <c r="T282" s="786">
        <v>14</v>
      </c>
      <c r="U282" s="786">
        <v>5.8</v>
      </c>
      <c r="V282" s="786">
        <v>19.7</v>
      </c>
      <c r="W282" s="793"/>
      <c r="X282" s="787">
        <f t="shared" si="3"/>
        <v>19.7</v>
      </c>
      <c r="Y282" s="783" t="s">
        <v>8560</v>
      </c>
      <c r="Z282" s="783" t="s">
        <v>8561</v>
      </c>
      <c r="AA282" s="792">
        <v>2019</v>
      </c>
      <c r="AB282" s="783" t="s">
        <v>11242</v>
      </c>
      <c r="AC282" s="783" t="s">
        <v>49</v>
      </c>
      <c r="AD282" s="783" t="s">
        <v>11242</v>
      </c>
      <c r="AE282" s="783" t="s">
        <v>8562</v>
      </c>
      <c r="AF282" s="783" t="s">
        <v>11242</v>
      </c>
      <c r="AG282" s="784" t="s">
        <v>4611</v>
      </c>
      <c r="AH282" s="788" t="s">
        <v>8563</v>
      </c>
      <c r="AI282" s="789" t="s">
        <v>8545</v>
      </c>
    </row>
    <row r="283" spans="1:35" ht="17.25" customHeight="1">
      <c r="A283" s="36"/>
      <c r="B283" s="36"/>
      <c r="C283" s="36"/>
      <c r="D283" s="106" t="str">
        <f t="shared" si="0"/>
        <v xml:space="preserve"> </v>
      </c>
      <c r="E283" s="779"/>
      <c r="F283" s="779" t="e">
        <f t="shared" ca="1" si="1"/>
        <v>#NAME?</v>
      </c>
      <c r="G283" s="779" t="s">
        <v>16519</v>
      </c>
      <c r="H283" s="779"/>
      <c r="I283" s="779" t="str">
        <f t="shared" si="4"/>
        <v>35.3828616, -86.0303306</v>
      </c>
      <c r="J283" s="780">
        <v>35.382861599999998</v>
      </c>
      <c r="K283" s="780">
        <v>-86.030330599999999</v>
      </c>
      <c r="L283" s="781">
        <v>297</v>
      </c>
      <c r="M283" s="790" t="s">
        <v>44</v>
      </c>
      <c r="N283" s="783" t="s">
        <v>15172</v>
      </c>
      <c r="O283" s="783" t="s">
        <v>8536</v>
      </c>
      <c r="P283" s="784" t="s">
        <v>8537</v>
      </c>
      <c r="Q283" s="784" t="s">
        <v>8568</v>
      </c>
      <c r="R283" s="783" t="s">
        <v>35</v>
      </c>
      <c r="S283" s="785">
        <v>2017</v>
      </c>
      <c r="T283" s="786">
        <v>16000</v>
      </c>
      <c r="U283" s="786">
        <v>159000</v>
      </c>
      <c r="V283" s="786">
        <v>175000</v>
      </c>
      <c r="W283" s="786">
        <v>175000</v>
      </c>
      <c r="X283" s="787">
        <f t="shared" si="3"/>
        <v>175000</v>
      </c>
      <c r="Y283" s="783" t="s">
        <v>8539</v>
      </c>
      <c r="Z283" s="783" t="s">
        <v>8540</v>
      </c>
      <c r="AA283" s="792">
        <v>2015</v>
      </c>
      <c r="AB283" s="783" t="s">
        <v>8541</v>
      </c>
      <c r="AC283" s="783" t="s">
        <v>49</v>
      </c>
      <c r="AD283" s="783" t="s">
        <v>11242</v>
      </c>
      <c r="AE283" s="783" t="s">
        <v>8542</v>
      </c>
      <c r="AF283" s="783" t="s">
        <v>11242</v>
      </c>
      <c r="AG283" s="784" t="s">
        <v>8543</v>
      </c>
      <c r="AH283" s="789" t="s">
        <v>8544</v>
      </c>
      <c r="AI283" s="789" t="s">
        <v>8545</v>
      </c>
    </row>
    <row r="284" spans="1:35" ht="17.25" customHeight="1">
      <c r="A284" s="36"/>
      <c r="B284" s="36"/>
      <c r="C284" s="36"/>
      <c r="D284" s="106" t="str">
        <f t="shared" si="0"/>
        <v xml:space="preserve"> </v>
      </c>
      <c r="E284" s="779"/>
      <c r="F284" s="779" t="e">
        <f t="shared" ca="1" si="1"/>
        <v>#NAME?</v>
      </c>
      <c r="G284" s="779" t="s">
        <v>16520</v>
      </c>
      <c r="H284" s="779"/>
      <c r="I284" s="779" t="str">
        <f t="shared" si="4"/>
        <v>35.810833, -83.993889</v>
      </c>
      <c r="J284" s="780">
        <v>35.810833000000002</v>
      </c>
      <c r="K284" s="780">
        <v>-83.993888999999996</v>
      </c>
      <c r="L284" s="781">
        <v>298</v>
      </c>
      <c r="M284" s="782" t="s">
        <v>44</v>
      </c>
      <c r="N284" s="783" t="s">
        <v>16521</v>
      </c>
      <c r="O284" s="783" t="s">
        <v>8549</v>
      </c>
      <c r="P284" s="783"/>
      <c r="Q284" s="783" t="s">
        <v>49</v>
      </c>
      <c r="R284" s="783" t="s">
        <v>35</v>
      </c>
      <c r="S284" s="785">
        <v>2018</v>
      </c>
      <c r="T284" s="786">
        <v>630</v>
      </c>
      <c r="U284" s="786">
        <v>4300</v>
      </c>
      <c r="V284" s="786">
        <v>4930</v>
      </c>
      <c r="W284" s="793"/>
      <c r="X284" s="787">
        <f t="shared" si="3"/>
        <v>4930</v>
      </c>
      <c r="Y284" s="783" t="s">
        <v>8551</v>
      </c>
      <c r="Z284" s="783" t="s">
        <v>8552</v>
      </c>
      <c r="AA284" s="792">
        <v>2019</v>
      </c>
      <c r="AB284" s="783"/>
      <c r="AC284" s="783" t="s">
        <v>49</v>
      </c>
      <c r="AD284" s="783"/>
      <c r="AE284" s="783" t="s">
        <v>8553</v>
      </c>
      <c r="AF284" s="783"/>
      <c r="AG284" s="783"/>
      <c r="AH284" s="789" t="s">
        <v>8554</v>
      </c>
      <c r="AI284" s="789" t="s">
        <v>8545</v>
      </c>
    </row>
    <row r="285" spans="1:35" ht="17.25" customHeight="1">
      <c r="A285" s="36"/>
      <c r="B285" s="36"/>
      <c r="C285" s="36"/>
      <c r="D285" s="106" t="str">
        <f t="shared" si="0"/>
        <v xml:space="preserve"> </v>
      </c>
      <c r="E285" s="779"/>
      <c r="F285" s="779" t="e">
        <f t="shared" ca="1" si="1"/>
        <v>#NAME?</v>
      </c>
      <c r="G285" s="779" t="s">
        <v>16522</v>
      </c>
      <c r="H285" s="779"/>
      <c r="I285" s="779" t="str">
        <f t="shared" si="4"/>
        <v>36.126317, -86.67737129999999</v>
      </c>
      <c r="J285" s="780">
        <v>36.126317</v>
      </c>
      <c r="K285" s="780">
        <v>-86.677371299999905</v>
      </c>
      <c r="L285" s="781">
        <v>299</v>
      </c>
      <c r="M285" s="790" t="s">
        <v>44</v>
      </c>
      <c r="N285" s="783" t="s">
        <v>16443</v>
      </c>
      <c r="O285" s="783" t="s">
        <v>8567</v>
      </c>
      <c r="P285" s="784" t="s">
        <v>14530</v>
      </c>
      <c r="Q285" s="784" t="s">
        <v>8568</v>
      </c>
      <c r="R285" s="783" t="s">
        <v>35</v>
      </c>
      <c r="S285" s="785">
        <v>2018</v>
      </c>
      <c r="T285" s="786">
        <v>13</v>
      </c>
      <c r="U285" s="786">
        <v>96</v>
      </c>
      <c r="V285" s="786">
        <v>109</v>
      </c>
      <c r="W285" s="793"/>
      <c r="X285" s="787">
        <f t="shared" si="3"/>
        <v>109</v>
      </c>
      <c r="Y285" s="783" t="s">
        <v>8570</v>
      </c>
      <c r="Z285" s="783" t="s">
        <v>8571</v>
      </c>
      <c r="AA285" s="792">
        <v>2019</v>
      </c>
      <c r="AB285" s="783" t="s">
        <v>11242</v>
      </c>
      <c r="AC285" s="783" t="s">
        <v>49</v>
      </c>
      <c r="AD285" s="783" t="s">
        <v>11242</v>
      </c>
      <c r="AE285" s="783" t="s">
        <v>8572</v>
      </c>
      <c r="AF285" s="783" t="s">
        <v>11242</v>
      </c>
      <c r="AG285" s="784" t="s">
        <v>4611</v>
      </c>
      <c r="AH285" s="789" t="s">
        <v>8573</v>
      </c>
      <c r="AI285" s="789" t="s">
        <v>8545</v>
      </c>
    </row>
    <row r="286" spans="1:35" ht="17.25" customHeight="1">
      <c r="A286" s="36"/>
      <c r="B286" s="36"/>
      <c r="C286" s="36"/>
      <c r="D286" s="106" t="str">
        <f t="shared" si="0"/>
        <v xml:space="preserve"> </v>
      </c>
      <c r="E286" s="304" t="s">
        <v>8588</v>
      </c>
      <c r="F286" s="779" t="e">
        <f t="shared" ca="1" si="1"/>
        <v>#NAME?</v>
      </c>
      <c r="G286" s="779" t="s">
        <v>16523</v>
      </c>
      <c r="H286" s="779"/>
      <c r="I286" s="779" t="str">
        <f t="shared" si="4"/>
        <v>29.1850571, -96.4085049</v>
      </c>
      <c r="J286" s="780">
        <v>29.185057100000002</v>
      </c>
      <c r="K286" s="780">
        <v>-96.408504899999997</v>
      </c>
      <c r="L286" s="781">
        <v>300</v>
      </c>
      <c r="M286" s="782" t="s">
        <v>44</v>
      </c>
      <c r="N286" s="783" t="s">
        <v>16423</v>
      </c>
      <c r="O286" s="783" t="s">
        <v>8589</v>
      </c>
      <c r="P286" s="784" t="s">
        <v>105</v>
      </c>
      <c r="Q286" s="784" t="s">
        <v>105</v>
      </c>
      <c r="R286" s="783" t="s">
        <v>35</v>
      </c>
      <c r="S286" s="785">
        <v>2017</v>
      </c>
      <c r="T286" s="793"/>
      <c r="U286" s="793"/>
      <c r="V286" s="786">
        <v>79.400000000000006</v>
      </c>
      <c r="W286" s="786">
        <v>79.400000000000006</v>
      </c>
      <c r="X286" s="787">
        <f t="shared" si="3"/>
        <v>79.400000000000006</v>
      </c>
      <c r="Y286" s="783" t="s">
        <v>8590</v>
      </c>
      <c r="Z286" s="783" t="s">
        <v>49</v>
      </c>
      <c r="AA286" s="792">
        <v>2017</v>
      </c>
      <c r="AB286" s="783" t="s">
        <v>8591</v>
      </c>
      <c r="AC286" s="784" t="s">
        <v>8592</v>
      </c>
      <c r="AD286" s="783" t="s">
        <v>11242</v>
      </c>
      <c r="AE286" s="783" t="s">
        <v>8593</v>
      </c>
      <c r="AF286" s="783" t="s">
        <v>11242</v>
      </c>
      <c r="AG286" s="784" t="s">
        <v>8592</v>
      </c>
      <c r="AH286" s="788" t="s">
        <v>8594</v>
      </c>
      <c r="AI286" s="789" t="s">
        <v>8595</v>
      </c>
    </row>
    <row r="287" spans="1:35" ht="17.25" customHeight="1">
      <c r="A287" s="36"/>
      <c r="B287" s="36"/>
      <c r="C287" s="36"/>
      <c r="D287" s="106" t="str">
        <f t="shared" si="0"/>
        <v xml:space="preserve"> </v>
      </c>
      <c r="E287" s="304" t="s">
        <v>8611</v>
      </c>
      <c r="F287" s="779" t="e">
        <f t="shared" ca="1" si="1"/>
        <v>#NAME?</v>
      </c>
      <c r="G287" s="779" t="s">
        <v>16524</v>
      </c>
      <c r="H287" s="779"/>
      <c r="I287" s="779" t="str">
        <f t="shared" si="4"/>
        <v>27.6935475, -97.2891138</v>
      </c>
      <c r="J287" s="780">
        <v>27.693547500000001</v>
      </c>
      <c r="K287" s="780">
        <v>-97.289113799999996</v>
      </c>
      <c r="L287" s="781">
        <v>301</v>
      </c>
      <c r="M287" s="790" t="s">
        <v>44</v>
      </c>
      <c r="N287" s="783" t="s">
        <v>16318</v>
      </c>
      <c r="O287" s="783" t="s">
        <v>8612</v>
      </c>
      <c r="P287" s="784" t="s">
        <v>105</v>
      </c>
      <c r="Q287" s="784" t="s">
        <v>105</v>
      </c>
      <c r="R287" s="783" t="s">
        <v>35</v>
      </c>
      <c r="S287" s="792"/>
      <c r="T287" s="793"/>
      <c r="U287" s="793"/>
      <c r="V287" s="786">
        <v>510</v>
      </c>
      <c r="W287" s="793"/>
      <c r="X287" s="787">
        <f t="shared" si="3"/>
        <v>510</v>
      </c>
      <c r="Y287" s="783" t="s">
        <v>8613</v>
      </c>
      <c r="Z287" s="783" t="s">
        <v>49</v>
      </c>
      <c r="AA287" s="792">
        <v>2017</v>
      </c>
      <c r="AB287" s="783" t="s">
        <v>1162</v>
      </c>
      <c r="AC287" s="783" t="s">
        <v>49</v>
      </c>
      <c r="AD287" s="783"/>
      <c r="AE287" s="783" t="s">
        <v>8614</v>
      </c>
      <c r="AF287" s="783" t="s">
        <v>11242</v>
      </c>
      <c r="AG287" s="783"/>
      <c r="AH287" s="788" t="s">
        <v>8616</v>
      </c>
      <c r="AI287" s="789" t="s">
        <v>8595</v>
      </c>
    </row>
    <row r="288" spans="1:35" ht="17.25" customHeight="1">
      <c r="A288" s="36"/>
      <c r="B288" s="36"/>
      <c r="C288" s="36"/>
      <c r="D288" s="106" t="str">
        <f t="shared" si="0"/>
        <v xml:space="preserve"> </v>
      </c>
      <c r="E288" s="304" t="s">
        <v>8639</v>
      </c>
      <c r="F288" s="779" t="e">
        <f t="shared" ca="1" si="1"/>
        <v>#NAME?</v>
      </c>
      <c r="G288" s="779" t="s">
        <v>16525</v>
      </c>
      <c r="H288" s="779"/>
      <c r="I288" s="779" t="str">
        <f t="shared" si="4"/>
        <v>32.74, -96.97</v>
      </c>
      <c r="J288" s="780">
        <v>32.74</v>
      </c>
      <c r="K288" s="780">
        <v>-96.97</v>
      </c>
      <c r="L288" s="781">
        <v>302</v>
      </c>
      <c r="M288" s="782" t="s">
        <v>44</v>
      </c>
      <c r="N288" s="783" t="s">
        <v>44</v>
      </c>
      <c r="O288" s="783" t="s">
        <v>8640</v>
      </c>
      <c r="P288" s="784" t="s">
        <v>105</v>
      </c>
      <c r="Q288" s="783" t="s">
        <v>49</v>
      </c>
      <c r="R288" s="783" t="s">
        <v>35</v>
      </c>
      <c r="S288" s="785"/>
      <c r="T288" s="793"/>
      <c r="U288" s="793"/>
      <c r="V288" s="786">
        <v>1247000</v>
      </c>
      <c r="W288" s="786">
        <v>1247000</v>
      </c>
      <c r="X288" s="787">
        <f t="shared" si="3"/>
        <v>1247000</v>
      </c>
      <c r="Y288" s="792" t="s">
        <v>8641</v>
      </c>
      <c r="Z288" s="792" t="s">
        <v>49</v>
      </c>
      <c r="AA288" s="792">
        <v>2017</v>
      </c>
      <c r="AB288" s="792" t="s">
        <v>8642</v>
      </c>
      <c r="AC288" s="783" t="s">
        <v>49</v>
      </c>
      <c r="AD288" s="783"/>
      <c r="AE288" s="792" t="s">
        <v>8643</v>
      </c>
      <c r="AF288" s="783" t="s">
        <v>11242</v>
      </c>
      <c r="AG288" s="783"/>
      <c r="AH288" s="788" t="s">
        <v>8645</v>
      </c>
      <c r="AI288" s="789" t="s">
        <v>8595</v>
      </c>
    </row>
    <row r="289" spans="1:35" ht="17.25" customHeight="1">
      <c r="A289" s="36"/>
      <c r="B289" s="36"/>
      <c r="C289" s="36"/>
      <c r="D289" s="106" t="str">
        <f t="shared" si="0"/>
        <v xml:space="preserve"> </v>
      </c>
      <c r="E289" s="304" t="s">
        <v>8653</v>
      </c>
      <c r="F289" s="779" t="e">
        <f t="shared" ca="1" si="1"/>
        <v>#NAME?</v>
      </c>
      <c r="G289" s="779" t="s">
        <v>16526</v>
      </c>
      <c r="H289" s="779"/>
      <c r="I289" s="779" t="str">
        <f t="shared" si="4"/>
        <v>29.3877765, -98.6205193</v>
      </c>
      <c r="J289" s="780">
        <v>29.387776500000001</v>
      </c>
      <c r="K289" s="780">
        <v>-98.620519299999998</v>
      </c>
      <c r="L289" s="781">
        <v>303</v>
      </c>
      <c r="M289" s="790" t="s">
        <v>44</v>
      </c>
      <c r="N289" s="783" t="s">
        <v>16527</v>
      </c>
      <c r="O289" s="783" t="s">
        <v>8654</v>
      </c>
      <c r="P289" s="784" t="s">
        <v>105</v>
      </c>
      <c r="Q289" s="784" t="s">
        <v>105</v>
      </c>
      <c r="R289" s="783" t="s">
        <v>35</v>
      </c>
      <c r="S289" s="785">
        <v>2017</v>
      </c>
      <c r="T289" s="786">
        <v>130000</v>
      </c>
      <c r="U289" s="786">
        <v>680000</v>
      </c>
      <c r="V289" s="786">
        <v>767000</v>
      </c>
      <c r="W289" s="786">
        <v>767000</v>
      </c>
      <c r="X289" s="787">
        <f t="shared" si="3"/>
        <v>767000</v>
      </c>
      <c r="Y289" s="783" t="s">
        <v>8656</v>
      </c>
      <c r="Z289" s="783" t="s">
        <v>8657</v>
      </c>
      <c r="AA289" s="792">
        <v>2017</v>
      </c>
      <c r="AB289" s="783" t="s">
        <v>8658</v>
      </c>
      <c r="AC289" s="783" t="s">
        <v>49</v>
      </c>
      <c r="AD289" s="783" t="s">
        <v>11242</v>
      </c>
      <c r="AE289" s="783" t="s">
        <v>8659</v>
      </c>
      <c r="AF289" s="783" t="s">
        <v>11242</v>
      </c>
      <c r="AG289" s="784" t="s">
        <v>4611</v>
      </c>
      <c r="AH289" s="789" t="s">
        <v>8660</v>
      </c>
      <c r="AI289" s="789" t="s">
        <v>8595</v>
      </c>
    </row>
    <row r="290" spans="1:35" ht="17.25" customHeight="1">
      <c r="A290" s="36"/>
      <c r="B290" s="36"/>
      <c r="C290" s="36"/>
      <c r="D290" s="106" t="str">
        <f t="shared" si="0"/>
        <v xml:space="preserve"> </v>
      </c>
      <c r="E290" s="304" t="s">
        <v>8662</v>
      </c>
      <c r="F290" s="779" t="e">
        <f t="shared" ca="1" si="1"/>
        <v>#NAME?</v>
      </c>
      <c r="G290" s="779" t="s">
        <v>16528</v>
      </c>
      <c r="H290" s="779"/>
      <c r="I290" s="779" t="str">
        <f t="shared" si="4"/>
        <v>29.5249047, -98.28147469999999</v>
      </c>
      <c r="J290" s="780">
        <v>29.5249047</v>
      </c>
      <c r="K290" s="780">
        <v>-98.281474699999904</v>
      </c>
      <c r="L290" s="781">
        <v>304</v>
      </c>
      <c r="M290" s="782" t="s">
        <v>44</v>
      </c>
      <c r="N290" s="783" t="s">
        <v>16529</v>
      </c>
      <c r="O290" s="783" t="s">
        <v>8663</v>
      </c>
      <c r="P290" s="784" t="s">
        <v>105</v>
      </c>
      <c r="Q290" s="784" t="s">
        <v>105</v>
      </c>
      <c r="R290" s="783" t="s">
        <v>35</v>
      </c>
      <c r="S290" s="785">
        <v>2017</v>
      </c>
      <c r="T290" s="786">
        <v>62000</v>
      </c>
      <c r="U290" s="786">
        <v>120000</v>
      </c>
      <c r="V290" s="786">
        <v>182000</v>
      </c>
      <c r="W290" s="786">
        <v>182000</v>
      </c>
      <c r="X290" s="787">
        <f t="shared" si="3"/>
        <v>182000</v>
      </c>
      <c r="Y290" s="783" t="s">
        <v>8665</v>
      </c>
      <c r="Z290" s="783" t="s">
        <v>8666</v>
      </c>
      <c r="AA290" s="792">
        <v>2018</v>
      </c>
      <c r="AB290" s="783" t="s">
        <v>8667</v>
      </c>
      <c r="AC290" s="783" t="s">
        <v>49</v>
      </c>
      <c r="AD290" s="783" t="s">
        <v>11242</v>
      </c>
      <c r="AE290" s="783" t="s">
        <v>16530</v>
      </c>
      <c r="AF290" s="783" t="s">
        <v>11242</v>
      </c>
      <c r="AG290" s="784" t="s">
        <v>4611</v>
      </c>
      <c r="AH290" s="788" t="s">
        <v>8668</v>
      </c>
      <c r="AI290" s="789" t="s">
        <v>8595</v>
      </c>
    </row>
    <row r="291" spans="1:35" ht="17.25" customHeight="1">
      <c r="A291" s="36"/>
      <c r="B291" s="36"/>
      <c r="C291" s="36"/>
      <c r="D291" s="106" t="str">
        <f t="shared" si="0"/>
        <v xml:space="preserve"> </v>
      </c>
      <c r="E291" s="779"/>
      <c r="F291" s="779" t="e">
        <f t="shared" ca="1" si="1"/>
        <v>#NAME?</v>
      </c>
      <c r="G291" s="779" t="s">
        <v>16531</v>
      </c>
      <c r="H291" s="779"/>
      <c r="I291" s="779" t="str">
        <f t="shared" si="4"/>
        <v>29.3829994, -98.5739974</v>
      </c>
      <c r="J291" s="780">
        <v>29.382999399999999</v>
      </c>
      <c r="K291" s="780">
        <v>-98.573997399999996</v>
      </c>
      <c r="L291" s="781">
        <v>305</v>
      </c>
      <c r="M291" s="790" t="s">
        <v>44</v>
      </c>
      <c r="N291" s="783" t="s">
        <v>16310</v>
      </c>
      <c r="O291" s="783" t="s">
        <v>8671</v>
      </c>
      <c r="P291" s="784" t="s">
        <v>105</v>
      </c>
      <c r="Q291" s="784" t="s">
        <v>105</v>
      </c>
      <c r="R291" s="783" t="s">
        <v>35</v>
      </c>
      <c r="S291" s="785">
        <v>2014</v>
      </c>
      <c r="T291" s="786">
        <v>30000</v>
      </c>
      <c r="U291" s="786">
        <v>5800</v>
      </c>
      <c r="V291" s="786">
        <v>35800</v>
      </c>
      <c r="W291" s="786">
        <v>110214.6</v>
      </c>
      <c r="X291" s="787">
        <f t="shared" si="3"/>
        <v>110214.6</v>
      </c>
      <c r="Y291" s="783" t="s">
        <v>8672</v>
      </c>
      <c r="Z291" s="783" t="s">
        <v>8673</v>
      </c>
      <c r="AA291" s="792">
        <v>2017</v>
      </c>
      <c r="AB291" s="783" t="s">
        <v>8674</v>
      </c>
      <c r="AC291" s="783" t="s">
        <v>49</v>
      </c>
      <c r="AD291" s="783" t="s">
        <v>11242</v>
      </c>
      <c r="AE291" s="783" t="s">
        <v>8675</v>
      </c>
      <c r="AF291" s="783" t="s">
        <v>11242</v>
      </c>
      <c r="AG291" s="784" t="s">
        <v>4611</v>
      </c>
      <c r="AH291" s="788" t="s">
        <v>8676</v>
      </c>
      <c r="AI291" s="789" t="s">
        <v>8595</v>
      </c>
    </row>
    <row r="292" spans="1:35" ht="17.25" customHeight="1">
      <c r="A292" s="36"/>
      <c r="B292" s="36"/>
      <c r="C292" s="36"/>
      <c r="D292" s="106" t="str">
        <f t="shared" si="0"/>
        <v xml:space="preserve"> </v>
      </c>
      <c r="E292" s="779"/>
      <c r="F292" s="779" t="e">
        <f t="shared" ca="1" si="1"/>
        <v>#NAME?</v>
      </c>
      <c r="G292" s="779" t="s">
        <v>16532</v>
      </c>
      <c r="H292" s="779"/>
      <c r="I292" s="779" t="str">
        <f t="shared" si="4"/>
        <v>33.5960498, -102.0383162</v>
      </c>
      <c r="J292" s="780">
        <v>33.596049800000003</v>
      </c>
      <c r="K292" s="780">
        <v>-102.0383162</v>
      </c>
      <c r="L292" s="781">
        <v>306</v>
      </c>
      <c r="M292" s="782" t="s">
        <v>44</v>
      </c>
      <c r="N292" s="783" t="s">
        <v>16310</v>
      </c>
      <c r="O292" s="783" t="s">
        <v>8688</v>
      </c>
      <c r="P292" s="791" t="str">
        <f>HYPERLINK("https://drive.google.com/a/husky.neu.edu/file/d/1q2YVenuBZaS7e1FxoO4YfGzc3-sqJvPS/view?usp=sharing","Stegall, 01.19.2018 - U.S. Air Force finds 20 contaminated water wells at former Reese Air Force Base")</f>
        <v>Stegall, 01.19.2018 - U.S. Air Force finds 20 contaminated water wells at former Reese Air Force Base</v>
      </c>
      <c r="Q292" s="783" t="s">
        <v>49</v>
      </c>
      <c r="R292" s="783" t="s">
        <v>35</v>
      </c>
      <c r="S292" s="785">
        <v>2018</v>
      </c>
      <c r="T292" s="786">
        <v>5460</v>
      </c>
      <c r="U292" s="786">
        <v>1820</v>
      </c>
      <c r="V292" s="786">
        <v>7280</v>
      </c>
      <c r="W292" s="786">
        <v>5633</v>
      </c>
      <c r="X292" s="787">
        <f t="shared" si="3"/>
        <v>7280</v>
      </c>
      <c r="Y292" s="783" t="s">
        <v>16533</v>
      </c>
      <c r="Z292" s="783" t="s">
        <v>8689</v>
      </c>
      <c r="AA292" s="792">
        <v>2014</v>
      </c>
      <c r="AB292" s="783" t="s">
        <v>16534</v>
      </c>
      <c r="AC292" s="784" t="s">
        <v>8690</v>
      </c>
      <c r="AD292" s="783" t="s">
        <v>11242</v>
      </c>
      <c r="AE292" s="783" t="s">
        <v>8691</v>
      </c>
      <c r="AF292" s="783" t="s">
        <v>11242</v>
      </c>
      <c r="AG292" s="784" t="s">
        <v>4611</v>
      </c>
      <c r="AH292" s="788" t="s">
        <v>8692</v>
      </c>
      <c r="AI292" s="789" t="s">
        <v>8595</v>
      </c>
    </row>
    <row r="293" spans="1:35" ht="17.25" customHeight="1">
      <c r="A293" s="36"/>
      <c r="B293" s="36"/>
      <c r="C293" s="36"/>
      <c r="D293" s="106" t="str">
        <f t="shared" si="0"/>
        <v xml:space="preserve"> </v>
      </c>
      <c r="E293" s="779"/>
      <c r="F293" s="779" t="e">
        <f t="shared" ca="1" si="1"/>
        <v>#NAME?</v>
      </c>
      <c r="G293" s="779" t="s">
        <v>16535</v>
      </c>
      <c r="H293" s="779"/>
      <c r="I293" s="779" t="str">
        <f t="shared" si="4"/>
        <v>29.7340407, -95.0960897</v>
      </c>
      <c r="J293" s="780">
        <v>29.734040700000001</v>
      </c>
      <c r="K293" s="780">
        <v>-95.096089699999993</v>
      </c>
      <c r="L293" s="781">
        <v>307</v>
      </c>
      <c r="M293" s="790" t="s">
        <v>5</v>
      </c>
      <c r="N293" s="783" t="s">
        <v>16536</v>
      </c>
      <c r="O293" s="783" t="s">
        <v>16537</v>
      </c>
      <c r="P293" s="784" t="s">
        <v>8648</v>
      </c>
      <c r="Q293" s="784" t="s">
        <v>8648</v>
      </c>
      <c r="R293" s="783" t="s">
        <v>35</v>
      </c>
      <c r="S293" s="785">
        <v>2019</v>
      </c>
      <c r="T293" s="793"/>
      <c r="U293" s="793"/>
      <c r="V293" s="786"/>
      <c r="W293" s="786">
        <v>46000</v>
      </c>
      <c r="X293" s="787">
        <f t="shared" si="3"/>
        <v>46000</v>
      </c>
      <c r="Y293" s="783"/>
      <c r="Z293" s="783"/>
      <c r="AA293" s="792">
        <v>2019</v>
      </c>
      <c r="AB293" s="783" t="s">
        <v>11242</v>
      </c>
      <c r="AC293" s="783" t="s">
        <v>49</v>
      </c>
      <c r="AD293" s="783" t="s">
        <v>11242</v>
      </c>
      <c r="AE293" s="783" t="s">
        <v>8649</v>
      </c>
      <c r="AF293" s="783" t="s">
        <v>11242</v>
      </c>
      <c r="AG293" s="784" t="s">
        <v>4611</v>
      </c>
      <c r="AH293" s="788" t="s">
        <v>8650</v>
      </c>
      <c r="AI293" s="789" t="s">
        <v>8595</v>
      </c>
    </row>
    <row r="294" spans="1:35" ht="17.25" customHeight="1">
      <c r="A294" s="36"/>
      <c r="B294" s="36"/>
      <c r="C294" s="36"/>
      <c r="D294" s="106" t="str">
        <f t="shared" si="0"/>
        <v xml:space="preserve"> </v>
      </c>
      <c r="E294" s="779"/>
      <c r="F294" s="779" t="e">
        <f t="shared" ca="1" si="1"/>
        <v>#NAME?</v>
      </c>
      <c r="G294" s="779" t="s">
        <v>16538</v>
      </c>
      <c r="H294" s="779"/>
      <c r="I294" s="779" t="str">
        <f t="shared" si="4"/>
        <v>30.19747109999999, -97.66635289999999</v>
      </c>
      <c r="J294" s="780">
        <v>30.197471099999898</v>
      </c>
      <c r="K294" s="780">
        <v>-97.666352899999893</v>
      </c>
      <c r="L294" s="781">
        <v>308</v>
      </c>
      <c r="M294" s="782" t="s">
        <v>44</v>
      </c>
      <c r="N294" s="783" t="s">
        <v>16310</v>
      </c>
      <c r="O294" s="783" t="s">
        <v>8598</v>
      </c>
      <c r="P294" s="784" t="s">
        <v>105</v>
      </c>
      <c r="Q294" s="784" t="s">
        <v>105</v>
      </c>
      <c r="R294" s="783" t="s">
        <v>35</v>
      </c>
      <c r="S294" s="792"/>
      <c r="T294" s="786">
        <v>1110</v>
      </c>
      <c r="U294" s="786">
        <v>8860</v>
      </c>
      <c r="V294" s="786">
        <v>9970</v>
      </c>
      <c r="W294" s="786">
        <v>12741</v>
      </c>
      <c r="X294" s="787">
        <f t="shared" si="3"/>
        <v>12741</v>
      </c>
      <c r="Y294" s="783" t="s">
        <v>8600</v>
      </c>
      <c r="Z294" s="783" t="s">
        <v>8601</v>
      </c>
      <c r="AA294" s="792">
        <v>2017</v>
      </c>
      <c r="AB294" s="783" t="s">
        <v>8602</v>
      </c>
      <c r="AC294" s="783" t="s">
        <v>49</v>
      </c>
      <c r="AD294" s="783" t="s">
        <v>11242</v>
      </c>
      <c r="AE294" s="783" t="s">
        <v>8603</v>
      </c>
      <c r="AF294" s="783" t="s">
        <v>11242</v>
      </c>
      <c r="AG294" s="784" t="s">
        <v>4611</v>
      </c>
      <c r="AH294" s="788" t="s">
        <v>8604</v>
      </c>
      <c r="AI294" s="789" t="s">
        <v>8595</v>
      </c>
    </row>
    <row r="295" spans="1:35" ht="17.25" customHeight="1">
      <c r="A295" s="36"/>
      <c r="B295" s="36"/>
      <c r="C295" s="36"/>
      <c r="D295" s="106" t="str">
        <f t="shared" si="0"/>
        <v xml:space="preserve"> </v>
      </c>
      <c r="E295" s="304" t="s">
        <v>8619</v>
      </c>
      <c r="F295" s="779" t="e">
        <f t="shared" ca="1" si="1"/>
        <v>#NAME?</v>
      </c>
      <c r="G295" s="779" t="s">
        <v>16539</v>
      </c>
      <c r="H295" s="779"/>
      <c r="I295" s="779" t="str">
        <f t="shared" si="4"/>
        <v>32.422379, -99.8418696</v>
      </c>
      <c r="J295" s="780">
        <v>32.422378999999999</v>
      </c>
      <c r="K295" s="780">
        <v>-99.841869599999995</v>
      </c>
      <c r="L295" s="781">
        <v>309</v>
      </c>
      <c r="M295" s="790" t="s">
        <v>44</v>
      </c>
      <c r="N295" s="783" t="s">
        <v>16316</v>
      </c>
      <c r="O295" s="783" t="s">
        <v>8620</v>
      </c>
      <c r="P295" s="784" t="s">
        <v>14530</v>
      </c>
      <c r="Q295" s="783" t="s">
        <v>49</v>
      </c>
      <c r="R295" s="783" t="s">
        <v>35</v>
      </c>
      <c r="S295" s="785">
        <v>2018</v>
      </c>
      <c r="T295" s="786">
        <v>384000</v>
      </c>
      <c r="U295" s="786">
        <v>171000</v>
      </c>
      <c r="V295" s="786">
        <v>448200</v>
      </c>
      <c r="W295" s="786">
        <v>2052000</v>
      </c>
      <c r="X295" s="787">
        <f t="shared" si="3"/>
        <v>2052000</v>
      </c>
      <c r="Y295" s="783" t="s">
        <v>8622</v>
      </c>
      <c r="Z295" s="783" t="s">
        <v>8623</v>
      </c>
      <c r="AA295" s="792">
        <v>2019</v>
      </c>
      <c r="AB295" s="783"/>
      <c r="AC295" s="783" t="s">
        <v>49</v>
      </c>
      <c r="AD295" s="783" t="s">
        <v>11242</v>
      </c>
      <c r="AE295" s="783" t="s">
        <v>8624</v>
      </c>
      <c r="AF295" s="783" t="s">
        <v>11242</v>
      </c>
      <c r="AG295" s="784" t="s">
        <v>4611</v>
      </c>
      <c r="AH295" s="788" t="s">
        <v>8625</v>
      </c>
      <c r="AI295" s="789" t="s">
        <v>8595</v>
      </c>
    </row>
    <row r="296" spans="1:35" ht="17.25" customHeight="1">
      <c r="A296" s="36"/>
      <c r="B296" s="36"/>
      <c r="C296" s="36"/>
      <c r="D296" s="106" t="str">
        <f t="shared" si="0"/>
        <v xml:space="preserve"> </v>
      </c>
      <c r="E296" s="304"/>
      <c r="F296" s="779" t="e">
        <f t="shared" ca="1" si="1"/>
        <v>#NAME?</v>
      </c>
      <c r="G296" s="779" t="s">
        <v>16540</v>
      </c>
      <c r="H296" s="779"/>
      <c r="I296" s="779" t="str">
        <f t="shared" si="4"/>
        <v>29.6081546, -95.1690462</v>
      </c>
      <c r="J296" s="780">
        <v>29.608154599999999</v>
      </c>
      <c r="K296" s="780">
        <v>-95.169046199999997</v>
      </c>
      <c r="L296" s="781">
        <v>310</v>
      </c>
      <c r="M296" s="782" t="s">
        <v>44</v>
      </c>
      <c r="N296" s="783" t="s">
        <v>16541</v>
      </c>
      <c r="O296" s="783" t="s">
        <v>8629</v>
      </c>
      <c r="P296" s="784" t="s">
        <v>14530</v>
      </c>
      <c r="Q296" s="784" t="s">
        <v>15884</v>
      </c>
      <c r="R296" s="783" t="s">
        <v>35</v>
      </c>
      <c r="S296" s="785">
        <v>2018</v>
      </c>
      <c r="T296" s="786">
        <v>14000</v>
      </c>
      <c r="U296" s="786">
        <v>47000</v>
      </c>
      <c r="V296" s="786">
        <v>61000</v>
      </c>
      <c r="W296" s="786">
        <v>94710</v>
      </c>
      <c r="X296" s="787">
        <f t="shared" si="3"/>
        <v>94710</v>
      </c>
      <c r="Y296" s="783" t="s">
        <v>8631</v>
      </c>
      <c r="Z296" s="783" t="s">
        <v>8632</v>
      </c>
      <c r="AA296" s="792">
        <v>2019</v>
      </c>
      <c r="AB296" s="783"/>
      <c r="AC296" s="783" t="s">
        <v>49</v>
      </c>
      <c r="AD296" s="783" t="s">
        <v>11242</v>
      </c>
      <c r="AE296" s="783" t="s">
        <v>8633</v>
      </c>
      <c r="AF296" s="783" t="s">
        <v>11242</v>
      </c>
      <c r="AG296" s="784" t="s">
        <v>4611</v>
      </c>
      <c r="AH296" s="788" t="s">
        <v>8630</v>
      </c>
      <c r="AI296" s="789" t="s">
        <v>8595</v>
      </c>
    </row>
    <row r="297" spans="1:35" ht="17.25" customHeight="1">
      <c r="A297" s="36"/>
      <c r="B297" s="36"/>
      <c r="C297" s="36"/>
      <c r="D297" s="106" t="str">
        <f t="shared" si="0"/>
        <v xml:space="preserve"> </v>
      </c>
      <c r="E297" s="304" t="s">
        <v>8679</v>
      </c>
      <c r="F297" s="779" t="e">
        <f t="shared" ca="1" si="1"/>
        <v>#NAME?</v>
      </c>
      <c r="G297" s="779" t="s">
        <v>16542</v>
      </c>
      <c r="H297" s="779"/>
      <c r="I297" s="779" t="str">
        <f t="shared" si="4"/>
        <v>29.3565576, -100.7830826</v>
      </c>
      <c r="J297" s="780">
        <v>29.356557599999999</v>
      </c>
      <c r="K297" s="780">
        <v>-100.7830826</v>
      </c>
      <c r="L297" s="781">
        <v>311</v>
      </c>
      <c r="M297" s="790" t="s">
        <v>44</v>
      </c>
      <c r="N297" s="783" t="s">
        <v>16316</v>
      </c>
      <c r="O297" s="783" t="s">
        <v>8680</v>
      </c>
      <c r="P297" s="784" t="s">
        <v>14530</v>
      </c>
      <c r="Q297" s="784" t="s">
        <v>8681</v>
      </c>
      <c r="R297" s="783" t="s">
        <v>35</v>
      </c>
      <c r="S297" s="785">
        <v>2018</v>
      </c>
      <c r="T297" s="786">
        <v>7300</v>
      </c>
      <c r="U297" s="786">
        <v>20000</v>
      </c>
      <c r="V297" s="786">
        <v>27300</v>
      </c>
      <c r="W297" s="786">
        <v>67850</v>
      </c>
      <c r="X297" s="787">
        <f t="shared" si="3"/>
        <v>67850</v>
      </c>
      <c r="Y297" s="783" t="s">
        <v>8682</v>
      </c>
      <c r="Z297" s="783" t="s">
        <v>8683</v>
      </c>
      <c r="AA297" s="792">
        <v>2019</v>
      </c>
      <c r="AB297" s="783" t="s">
        <v>11242</v>
      </c>
      <c r="AC297" s="783" t="s">
        <v>49</v>
      </c>
      <c r="AD297" s="783" t="s">
        <v>11242</v>
      </c>
      <c r="AE297" s="783" t="s">
        <v>8684</v>
      </c>
      <c r="AF297" s="783" t="s">
        <v>11242</v>
      </c>
      <c r="AG297" s="784" t="s">
        <v>4611</v>
      </c>
      <c r="AH297" s="788" t="s">
        <v>8685</v>
      </c>
      <c r="AI297" s="789" t="s">
        <v>8595</v>
      </c>
    </row>
    <row r="298" spans="1:35" ht="17.25" customHeight="1">
      <c r="A298" s="36"/>
      <c r="B298" s="36"/>
      <c r="C298" s="36"/>
      <c r="D298" s="106" t="str">
        <f t="shared" si="0"/>
        <v xml:space="preserve"> </v>
      </c>
      <c r="E298" s="304"/>
      <c r="F298" s="779" t="e">
        <f t="shared" ca="1" si="1"/>
        <v>#NAME?</v>
      </c>
      <c r="G298" s="779" t="s">
        <v>16543</v>
      </c>
      <c r="H298" s="779"/>
      <c r="I298" s="779" t="str">
        <f t="shared" si="4"/>
        <v>33.9685715, -98.510735</v>
      </c>
      <c r="J298" s="780">
        <v>33.968571500000003</v>
      </c>
      <c r="K298" s="780">
        <v>-98.510734999999997</v>
      </c>
      <c r="L298" s="781">
        <v>312</v>
      </c>
      <c r="M298" s="782" t="s">
        <v>44</v>
      </c>
      <c r="N298" s="783" t="s">
        <v>16316</v>
      </c>
      <c r="O298" s="783" t="s">
        <v>8695</v>
      </c>
      <c r="P298" s="784" t="s">
        <v>14530</v>
      </c>
      <c r="Q298" s="784" t="s">
        <v>15884</v>
      </c>
      <c r="R298" s="783" t="s">
        <v>35</v>
      </c>
      <c r="S298" s="785">
        <v>2018</v>
      </c>
      <c r="T298" s="786">
        <v>140000</v>
      </c>
      <c r="U298" s="786">
        <v>550000</v>
      </c>
      <c r="V298" s="786">
        <v>650000</v>
      </c>
      <c r="W298" s="786">
        <v>2812600</v>
      </c>
      <c r="X298" s="787">
        <f t="shared" si="3"/>
        <v>2812600</v>
      </c>
      <c r="Y298" s="783" t="s">
        <v>8697</v>
      </c>
      <c r="Z298" s="783" t="s">
        <v>8698</v>
      </c>
      <c r="AA298" s="792">
        <v>2019</v>
      </c>
      <c r="AB298" s="783" t="s">
        <v>11242</v>
      </c>
      <c r="AC298" s="783" t="s">
        <v>49</v>
      </c>
      <c r="AD298" s="783" t="s">
        <v>11242</v>
      </c>
      <c r="AE298" s="783" t="s">
        <v>8699</v>
      </c>
      <c r="AF298" s="783" t="s">
        <v>11242</v>
      </c>
      <c r="AG298" s="784" t="s">
        <v>4611</v>
      </c>
      <c r="AH298" s="788" t="s">
        <v>8700</v>
      </c>
      <c r="AI298" s="789" t="s">
        <v>8595</v>
      </c>
    </row>
    <row r="299" spans="1:35" ht="17.25" customHeight="1">
      <c r="A299" s="36"/>
      <c r="B299" s="36"/>
      <c r="C299" s="36"/>
      <c r="D299" s="106" t="str">
        <f t="shared" si="0"/>
        <v xml:space="preserve"> </v>
      </c>
      <c r="E299" s="304"/>
      <c r="F299" s="779" t="e">
        <f t="shared" ca="1" si="1"/>
        <v>#NAME?</v>
      </c>
      <c r="G299" s="779" t="s">
        <v>16544</v>
      </c>
      <c r="H299" s="779"/>
      <c r="I299" s="779" t="str">
        <f t="shared" si="4"/>
        <v>41.10968, -111.9826984</v>
      </c>
      <c r="J299" s="780">
        <v>41.109679999999997</v>
      </c>
      <c r="K299" s="780">
        <v>-111.9826984</v>
      </c>
      <c r="L299" s="781">
        <v>313</v>
      </c>
      <c r="M299" s="790" t="s">
        <v>44</v>
      </c>
      <c r="N299" s="783" t="s">
        <v>15172</v>
      </c>
      <c r="O299" s="783" t="s">
        <v>8707</v>
      </c>
      <c r="P299" s="784" t="s">
        <v>105</v>
      </c>
      <c r="Q299" s="783" t="s">
        <v>49</v>
      </c>
      <c r="R299" s="783" t="s">
        <v>35</v>
      </c>
      <c r="S299" s="792"/>
      <c r="T299" s="793"/>
      <c r="U299" s="793"/>
      <c r="V299" s="786">
        <v>930</v>
      </c>
      <c r="W299" s="786"/>
      <c r="X299" s="787">
        <f t="shared" si="3"/>
        <v>930</v>
      </c>
      <c r="Y299" s="783" t="s">
        <v>8709</v>
      </c>
      <c r="Z299" s="783" t="s">
        <v>49</v>
      </c>
      <c r="AA299" s="792">
        <v>2017</v>
      </c>
      <c r="AB299" s="783" t="s">
        <v>8658</v>
      </c>
      <c r="AC299" s="783" t="s">
        <v>49</v>
      </c>
      <c r="AD299" s="783"/>
      <c r="AE299" s="783" t="s">
        <v>8710</v>
      </c>
      <c r="AF299" s="783" t="s">
        <v>11242</v>
      </c>
      <c r="AG299" s="783"/>
      <c r="AH299" s="788" t="s">
        <v>8712</v>
      </c>
      <c r="AI299" s="789" t="s">
        <v>8704</v>
      </c>
    </row>
    <row r="300" spans="1:35" ht="17.25" customHeight="1">
      <c r="A300" s="36"/>
      <c r="B300" s="36"/>
      <c r="C300" s="36"/>
      <c r="D300" s="106" t="str">
        <f t="shared" si="0"/>
        <v xml:space="preserve"> </v>
      </c>
      <c r="E300" s="304"/>
      <c r="F300" s="779" t="e">
        <f t="shared" ca="1" si="1"/>
        <v>#NAME?</v>
      </c>
      <c r="G300" s="779" t="s">
        <v>16545</v>
      </c>
      <c r="H300" s="779"/>
      <c r="I300" s="779" t="str">
        <f t="shared" si="4"/>
        <v>40.7899404, -111.9790706</v>
      </c>
      <c r="J300" s="780">
        <v>40.789940399999999</v>
      </c>
      <c r="K300" s="780">
        <v>-111.9790706</v>
      </c>
      <c r="L300" s="781">
        <v>314</v>
      </c>
      <c r="M300" s="782" t="s">
        <v>44</v>
      </c>
      <c r="N300" s="783" t="s">
        <v>16443</v>
      </c>
      <c r="O300" s="783" t="s">
        <v>8716</v>
      </c>
      <c r="P300" s="784" t="s">
        <v>14530</v>
      </c>
      <c r="Q300" s="784" t="s">
        <v>15884</v>
      </c>
      <c r="R300" s="783" t="s">
        <v>35</v>
      </c>
      <c r="S300" s="785">
        <v>2018</v>
      </c>
      <c r="T300" s="786">
        <v>29000</v>
      </c>
      <c r="U300" s="786">
        <v>110000</v>
      </c>
      <c r="V300" s="786">
        <v>139000</v>
      </c>
      <c r="W300" s="786">
        <v>541700</v>
      </c>
      <c r="X300" s="787">
        <f t="shared" si="3"/>
        <v>541700</v>
      </c>
      <c r="Y300" s="783" t="s">
        <v>8718</v>
      </c>
      <c r="Z300" s="783" t="s">
        <v>8719</v>
      </c>
      <c r="AA300" s="792">
        <v>2019</v>
      </c>
      <c r="AB300" s="783" t="s">
        <v>11242</v>
      </c>
      <c r="AC300" s="783" t="s">
        <v>49</v>
      </c>
      <c r="AD300" s="783" t="s">
        <v>11242</v>
      </c>
      <c r="AE300" s="783" t="s">
        <v>16546</v>
      </c>
      <c r="AF300" s="783" t="s">
        <v>16547</v>
      </c>
      <c r="AG300" s="784" t="s">
        <v>4611</v>
      </c>
      <c r="AH300" s="788" t="s">
        <v>8720</v>
      </c>
      <c r="AI300" s="789" t="s">
        <v>8704</v>
      </c>
    </row>
    <row r="301" spans="1:35" ht="17.25" customHeight="1">
      <c r="A301" s="36"/>
      <c r="B301" s="36"/>
      <c r="C301" s="36"/>
      <c r="D301" s="106" t="str">
        <f t="shared" si="0"/>
        <v xml:space="preserve"> </v>
      </c>
      <c r="E301" s="779" t="s">
        <v>16548</v>
      </c>
      <c r="F301" s="779" t="e">
        <f t="shared" ca="1" si="1"/>
        <v>#NAME?</v>
      </c>
      <c r="G301" s="779" t="s">
        <v>16548</v>
      </c>
      <c r="H301" s="779"/>
      <c r="I301" s="779" t="str">
        <f t="shared" si="4"/>
        <v>42.91444, -73.24629999999999</v>
      </c>
      <c r="J301" s="780">
        <v>42.914439999999999</v>
      </c>
      <c r="K301" s="780">
        <v>-73.246299999999906</v>
      </c>
      <c r="L301" s="781">
        <v>316</v>
      </c>
      <c r="M301" s="790" t="s">
        <v>5</v>
      </c>
      <c r="N301" s="783" t="s">
        <v>13659</v>
      </c>
      <c r="O301" s="783" t="s">
        <v>8791</v>
      </c>
      <c r="P301" s="794" t="s">
        <v>8792</v>
      </c>
      <c r="Q301" s="784" t="s">
        <v>8793</v>
      </c>
      <c r="R301" s="783" t="s">
        <v>35</v>
      </c>
      <c r="S301" s="785">
        <v>2017</v>
      </c>
      <c r="T301" s="786">
        <v>2730</v>
      </c>
      <c r="U301" s="786">
        <v>131</v>
      </c>
      <c r="V301" s="786">
        <v>2861</v>
      </c>
      <c r="W301" s="793"/>
      <c r="X301" s="787">
        <f t="shared" si="3"/>
        <v>2861</v>
      </c>
      <c r="Y301" s="783" t="s">
        <v>8794</v>
      </c>
      <c r="Z301" s="783" t="s">
        <v>8795</v>
      </c>
      <c r="AA301" s="814">
        <v>42401</v>
      </c>
      <c r="AB301" s="783" t="s">
        <v>8796</v>
      </c>
      <c r="AC301" s="784" t="s">
        <v>8797</v>
      </c>
      <c r="AD301" s="783" t="s">
        <v>8798</v>
      </c>
      <c r="AE301" s="783"/>
      <c r="AF301" s="783" t="s">
        <v>8799</v>
      </c>
      <c r="AG301" s="784" t="s">
        <v>8747</v>
      </c>
      <c r="AH301" s="788" t="s">
        <v>8800</v>
      </c>
      <c r="AI301" s="789" t="s">
        <v>8725</v>
      </c>
    </row>
    <row r="302" spans="1:35" ht="17.25" customHeight="1">
      <c r="A302" s="36"/>
      <c r="B302" s="36"/>
      <c r="C302" s="36"/>
      <c r="D302" s="106" t="str">
        <f t="shared" si="0"/>
        <v xml:space="preserve"> </v>
      </c>
      <c r="E302" s="304" t="s">
        <v>16549</v>
      </c>
      <c r="F302" s="779" t="e">
        <f t="shared" ca="1" si="1"/>
        <v>#NAME?</v>
      </c>
      <c r="G302" s="779" t="s">
        <v>16550</v>
      </c>
      <c r="H302" s="779"/>
      <c r="I302" s="779" t="str">
        <f t="shared" si="4"/>
        <v>44.5126603, -73.1899574</v>
      </c>
      <c r="J302" s="780">
        <v>44.5126603</v>
      </c>
      <c r="K302" s="780">
        <v>-73.189957399999997</v>
      </c>
      <c r="L302" s="781">
        <v>317</v>
      </c>
      <c r="M302" s="782" t="s">
        <v>113</v>
      </c>
      <c r="N302" s="783" t="s">
        <v>12588</v>
      </c>
      <c r="O302" s="783" t="s">
        <v>8861</v>
      </c>
      <c r="P302" s="784" t="s">
        <v>8862</v>
      </c>
      <c r="Q302" s="783" t="s">
        <v>49</v>
      </c>
      <c r="R302" s="783" t="s">
        <v>35</v>
      </c>
      <c r="S302" s="792"/>
      <c r="T302" s="786">
        <v>19</v>
      </c>
      <c r="U302" s="786">
        <v>8</v>
      </c>
      <c r="V302" s="786">
        <v>87</v>
      </c>
      <c r="W302" s="793"/>
      <c r="X302" s="787">
        <f t="shared" si="3"/>
        <v>87</v>
      </c>
      <c r="Y302" s="792" t="s">
        <v>8863</v>
      </c>
      <c r="Z302" s="792" t="s">
        <v>49</v>
      </c>
      <c r="AA302" s="783">
        <v>2018</v>
      </c>
      <c r="AB302" s="792" t="s">
        <v>8864</v>
      </c>
      <c r="AC302" s="784" t="s">
        <v>8865</v>
      </c>
      <c r="AD302" s="792"/>
      <c r="AE302" s="792" t="s">
        <v>8866</v>
      </c>
      <c r="AF302" s="792" t="s">
        <v>11242</v>
      </c>
      <c r="AG302" s="784" t="s">
        <v>8747</v>
      </c>
      <c r="AH302" s="791"/>
      <c r="AI302" s="789" t="s">
        <v>8725</v>
      </c>
    </row>
    <row r="303" spans="1:35" ht="17.25" customHeight="1">
      <c r="A303" s="36"/>
      <c r="B303" s="36"/>
      <c r="C303" s="36"/>
      <c r="D303" s="106" t="str">
        <f t="shared" si="0"/>
        <v xml:space="preserve"> </v>
      </c>
      <c r="E303" s="304" t="s">
        <v>8751</v>
      </c>
      <c r="F303" s="779" t="e">
        <f t="shared" ca="1" si="1"/>
        <v>#NAME?</v>
      </c>
      <c r="G303" s="779" t="s">
        <v>16551</v>
      </c>
      <c r="H303" s="779"/>
      <c r="I303" s="779" t="str">
        <f t="shared" si="4"/>
        <v>44.4706939, -73.1516037</v>
      </c>
      <c r="J303" s="780">
        <v>44.470693900000001</v>
      </c>
      <c r="K303" s="780">
        <v>-73.151603699999995</v>
      </c>
      <c r="L303" s="781">
        <v>318</v>
      </c>
      <c r="M303" s="790" t="s">
        <v>44</v>
      </c>
      <c r="N303" s="783" t="s">
        <v>16443</v>
      </c>
      <c r="O303" s="783" t="s">
        <v>8752</v>
      </c>
      <c r="P303" s="784" t="s">
        <v>14530</v>
      </c>
      <c r="Q303" s="784" t="s">
        <v>16552</v>
      </c>
      <c r="R303" s="783" t="s">
        <v>35</v>
      </c>
      <c r="S303" s="785">
        <v>2017</v>
      </c>
      <c r="T303" s="786">
        <v>41000</v>
      </c>
      <c r="U303" s="786">
        <v>66000</v>
      </c>
      <c r="V303" s="786">
        <v>72000</v>
      </c>
      <c r="W303" s="786">
        <v>72000</v>
      </c>
      <c r="X303" s="787">
        <f t="shared" si="3"/>
        <v>72000</v>
      </c>
      <c r="Y303" s="783" t="s">
        <v>8754</v>
      </c>
      <c r="Z303" s="783" t="s">
        <v>8755</v>
      </c>
      <c r="AA303" s="783">
        <v>2018</v>
      </c>
      <c r="AB303" s="783"/>
      <c r="AC303" s="783" t="s">
        <v>49</v>
      </c>
      <c r="AD303" s="783"/>
      <c r="AE303" s="783"/>
      <c r="AF303" s="783"/>
      <c r="AG303" s="784" t="s">
        <v>8747</v>
      </c>
      <c r="AH303" s="788" t="s">
        <v>8756</v>
      </c>
      <c r="AI303" s="789" t="s">
        <v>8725</v>
      </c>
    </row>
    <row r="304" spans="1:35" ht="17.25" customHeight="1">
      <c r="A304" s="36"/>
      <c r="B304" s="36"/>
      <c r="C304" s="36"/>
      <c r="D304" s="106" t="str">
        <f t="shared" si="0"/>
        <v xml:space="preserve"> </v>
      </c>
      <c r="E304" s="779"/>
      <c r="F304" s="779" t="e">
        <f t="shared" ca="1" si="1"/>
        <v>#NAME?</v>
      </c>
      <c r="G304" s="779" t="s">
        <v>16553</v>
      </c>
      <c r="H304" s="779"/>
      <c r="I304" s="779" t="str">
        <f t="shared" si="4"/>
        <v>36.6995307, -76.1268425</v>
      </c>
      <c r="J304" s="780">
        <v>36.699530699999997</v>
      </c>
      <c r="K304" s="780">
        <v>-76.126842499999995</v>
      </c>
      <c r="L304" s="781">
        <v>319</v>
      </c>
      <c r="M304" s="782" t="s">
        <v>44</v>
      </c>
      <c r="N304" s="783" t="s">
        <v>16499</v>
      </c>
      <c r="O304" s="783" t="s">
        <v>8929</v>
      </c>
      <c r="P304" s="791" t="s">
        <v>8930</v>
      </c>
      <c r="Q304" s="784" t="s">
        <v>8931</v>
      </c>
      <c r="R304" s="783" t="s">
        <v>35</v>
      </c>
      <c r="S304" s="792"/>
      <c r="T304" s="793"/>
      <c r="U304" s="793"/>
      <c r="V304" s="786">
        <v>52900</v>
      </c>
      <c r="W304" s="786">
        <v>52900</v>
      </c>
      <c r="X304" s="787">
        <f t="shared" si="3"/>
        <v>52900</v>
      </c>
      <c r="Y304" s="783" t="s">
        <v>8932</v>
      </c>
      <c r="Z304" s="783" t="s">
        <v>49</v>
      </c>
      <c r="AA304" s="783" t="s">
        <v>3035</v>
      </c>
      <c r="AB304" s="783" t="s">
        <v>8933</v>
      </c>
      <c r="AC304" s="784" t="s">
        <v>8934</v>
      </c>
      <c r="AD304" s="783"/>
      <c r="AE304" s="783" t="s">
        <v>8935</v>
      </c>
      <c r="AF304" s="783" t="s">
        <v>11242</v>
      </c>
      <c r="AG304" s="783"/>
      <c r="AH304" s="788" t="s">
        <v>8937</v>
      </c>
      <c r="AI304" s="789" t="s">
        <v>8918</v>
      </c>
    </row>
    <row r="305" spans="1:35" ht="17.25" customHeight="1">
      <c r="A305" s="36"/>
      <c r="B305" s="36"/>
      <c r="C305" s="36"/>
      <c r="D305" s="106" t="str">
        <f t="shared" si="0"/>
        <v xml:space="preserve"> </v>
      </c>
      <c r="E305" s="304"/>
      <c r="F305" s="779" t="e">
        <f t="shared" ca="1" si="1"/>
        <v>#NAME?</v>
      </c>
      <c r="G305" s="779" t="s">
        <v>16554</v>
      </c>
      <c r="H305" s="779"/>
      <c r="I305" s="779" t="str">
        <f t="shared" si="4"/>
        <v>36.812364, -76.0248036</v>
      </c>
      <c r="J305" s="780">
        <v>36.812364000000002</v>
      </c>
      <c r="K305" s="780">
        <v>-76.024803599999998</v>
      </c>
      <c r="L305" s="781">
        <v>320</v>
      </c>
      <c r="M305" s="790" t="s">
        <v>44</v>
      </c>
      <c r="N305" s="783" t="s">
        <v>16499</v>
      </c>
      <c r="O305" s="783" t="s">
        <v>8950</v>
      </c>
      <c r="P305" s="784" t="s">
        <v>8951</v>
      </c>
      <c r="Q305" s="784" t="s">
        <v>16555</v>
      </c>
      <c r="R305" s="783" t="s">
        <v>35</v>
      </c>
      <c r="S305" s="792"/>
      <c r="T305" s="793"/>
      <c r="U305" s="793"/>
      <c r="V305" s="786">
        <v>493600</v>
      </c>
      <c r="W305" s="786">
        <v>493600</v>
      </c>
      <c r="X305" s="787">
        <f t="shared" si="3"/>
        <v>493600</v>
      </c>
      <c r="Y305" s="783" t="s">
        <v>8953</v>
      </c>
      <c r="Z305" s="783" t="s">
        <v>8954</v>
      </c>
      <c r="AA305" s="783">
        <v>2016</v>
      </c>
      <c r="AB305" s="783" t="s">
        <v>8955</v>
      </c>
      <c r="AC305" s="784" t="s">
        <v>8956</v>
      </c>
      <c r="AD305" s="783"/>
      <c r="AE305" s="783" t="s">
        <v>7953</v>
      </c>
      <c r="AF305" s="783" t="s">
        <v>11242</v>
      </c>
      <c r="AG305" s="783"/>
      <c r="AH305" s="788" t="s">
        <v>8958</v>
      </c>
      <c r="AI305" s="789" t="s">
        <v>8918</v>
      </c>
    </row>
    <row r="306" spans="1:35" ht="17.25" customHeight="1">
      <c r="A306" s="36"/>
      <c r="B306" s="36"/>
      <c r="C306" s="36"/>
      <c r="D306" s="106" t="str">
        <f t="shared" si="0"/>
        <v xml:space="preserve"> </v>
      </c>
      <c r="E306" s="779"/>
      <c r="F306" s="779" t="e">
        <f t="shared" ca="1" si="1"/>
        <v>#NAME?</v>
      </c>
      <c r="G306" s="779" t="s">
        <v>16556</v>
      </c>
      <c r="H306" s="779"/>
      <c r="I306" s="779" t="str">
        <f t="shared" si="4"/>
        <v>37.4533031, -77.426751</v>
      </c>
      <c r="J306" s="780">
        <v>37.453303099999999</v>
      </c>
      <c r="K306" s="780">
        <v>-77.426750999999996</v>
      </c>
      <c r="L306" s="781">
        <v>321</v>
      </c>
      <c r="M306" s="782" t="s">
        <v>5</v>
      </c>
      <c r="N306" s="783" t="s">
        <v>13659</v>
      </c>
      <c r="O306" s="783" t="s">
        <v>8912</v>
      </c>
      <c r="P306" s="783" t="s">
        <v>8913</v>
      </c>
      <c r="Q306" s="783" t="s">
        <v>49</v>
      </c>
      <c r="R306" s="783" t="s">
        <v>35</v>
      </c>
      <c r="S306" s="792"/>
      <c r="T306" s="786">
        <v>7500</v>
      </c>
      <c r="U306" s="793"/>
      <c r="V306" s="786"/>
      <c r="W306" s="793"/>
      <c r="X306" s="787">
        <f t="shared" si="3"/>
        <v>7500</v>
      </c>
      <c r="Y306" s="783" t="s">
        <v>8914</v>
      </c>
      <c r="Z306" s="783" t="s">
        <v>49</v>
      </c>
      <c r="AA306" s="783">
        <v>2006</v>
      </c>
      <c r="AB306" s="783" t="s">
        <v>11242</v>
      </c>
      <c r="AC306" s="784" t="s">
        <v>8915</v>
      </c>
      <c r="AD306" s="783"/>
      <c r="AE306" s="783" t="s">
        <v>8916</v>
      </c>
      <c r="AF306" s="783" t="s">
        <v>11242</v>
      </c>
      <c r="AG306" s="783"/>
      <c r="AH306" s="788" t="s">
        <v>8917</v>
      </c>
      <c r="AI306" s="789" t="s">
        <v>8918</v>
      </c>
    </row>
    <row r="307" spans="1:35" ht="17.25" customHeight="1">
      <c r="A307" s="36"/>
      <c r="B307" s="36"/>
      <c r="C307" s="36"/>
      <c r="D307" s="106" t="str">
        <f t="shared" si="0"/>
        <v xml:space="preserve"> </v>
      </c>
      <c r="E307" s="304"/>
      <c r="F307" s="779" t="e">
        <f t="shared" ca="1" si="1"/>
        <v>#NAME?</v>
      </c>
      <c r="G307" s="779" t="s">
        <v>16557</v>
      </c>
      <c r="H307" s="779"/>
      <c r="I307" s="779" t="str">
        <f t="shared" si="4"/>
        <v>37.5065795, -77.3208112</v>
      </c>
      <c r="J307" s="780">
        <v>37.506579500000001</v>
      </c>
      <c r="K307" s="780">
        <v>-77.320811199999994</v>
      </c>
      <c r="L307" s="781">
        <v>322</v>
      </c>
      <c r="M307" s="790" t="s">
        <v>44</v>
      </c>
      <c r="N307" s="783" t="s">
        <v>16312</v>
      </c>
      <c r="O307" s="783" t="s">
        <v>8978</v>
      </c>
      <c r="P307" s="784" t="s">
        <v>14530</v>
      </c>
      <c r="Q307" s="783" t="s">
        <v>49</v>
      </c>
      <c r="R307" s="783" t="s">
        <v>35</v>
      </c>
      <c r="S307" s="785">
        <v>2018</v>
      </c>
      <c r="T307" s="786">
        <v>588</v>
      </c>
      <c r="U307" s="786">
        <v>1680</v>
      </c>
      <c r="V307" s="786">
        <v>2268</v>
      </c>
      <c r="W307" s="786">
        <v>6732</v>
      </c>
      <c r="X307" s="787">
        <f t="shared" si="3"/>
        <v>6732</v>
      </c>
      <c r="Y307" s="783" t="s">
        <v>8980</v>
      </c>
      <c r="Z307" s="783" t="s">
        <v>8981</v>
      </c>
      <c r="AA307" s="783">
        <v>2019</v>
      </c>
      <c r="AB307" s="783" t="s">
        <v>11242</v>
      </c>
      <c r="AC307" s="783" t="s">
        <v>49</v>
      </c>
      <c r="AD307" s="783" t="s">
        <v>11242</v>
      </c>
      <c r="AE307" s="783" t="s">
        <v>8982</v>
      </c>
      <c r="AF307" s="783" t="s">
        <v>11242</v>
      </c>
      <c r="AG307" s="784" t="s">
        <v>4611</v>
      </c>
      <c r="AH307" s="788" t="s">
        <v>8983</v>
      </c>
      <c r="AI307" s="789" t="s">
        <v>8918</v>
      </c>
    </row>
    <row r="308" spans="1:35" ht="17.25" customHeight="1">
      <c r="A308" s="36"/>
      <c r="B308" s="36"/>
      <c r="C308" s="36"/>
      <c r="D308" s="106" t="str">
        <f t="shared" si="0"/>
        <v xml:space="preserve"> </v>
      </c>
      <c r="E308" s="779"/>
      <c r="F308" s="779" t="e">
        <f t="shared" ca="1" si="1"/>
        <v>#NAME?</v>
      </c>
      <c r="G308" s="779" t="s">
        <v>16558</v>
      </c>
      <c r="H308" s="779"/>
      <c r="I308" s="779" t="str">
        <f t="shared" si="4"/>
        <v>36.9478572, -76.30223810000001</v>
      </c>
      <c r="J308" s="780">
        <v>36.947857200000001</v>
      </c>
      <c r="K308" s="780">
        <v>-76.302238099999997</v>
      </c>
      <c r="L308" s="781">
        <v>323</v>
      </c>
      <c r="M308" s="782" t="s">
        <v>44</v>
      </c>
      <c r="N308" s="783" t="s">
        <v>16499</v>
      </c>
      <c r="O308" s="783" t="s">
        <v>8966</v>
      </c>
      <c r="P308" s="784" t="s">
        <v>105</v>
      </c>
      <c r="Q308" s="784" t="s">
        <v>313</v>
      </c>
      <c r="R308" s="783" t="s">
        <v>35</v>
      </c>
      <c r="S308" s="792"/>
      <c r="T308" s="793"/>
      <c r="U308" s="793"/>
      <c r="V308" s="786">
        <v>3373</v>
      </c>
      <c r="W308" s="793"/>
      <c r="X308" s="787">
        <f t="shared" si="3"/>
        <v>3373</v>
      </c>
      <c r="Y308" s="783" t="s">
        <v>8967</v>
      </c>
      <c r="Z308" s="783" t="s">
        <v>49</v>
      </c>
      <c r="AA308" s="783">
        <v>2017</v>
      </c>
      <c r="AB308" s="783" t="s">
        <v>1162</v>
      </c>
      <c r="AC308" s="783" t="s">
        <v>49</v>
      </c>
      <c r="AD308" s="783"/>
      <c r="AE308" s="783" t="s">
        <v>8968</v>
      </c>
      <c r="AF308" s="783" t="s">
        <v>11242</v>
      </c>
      <c r="AG308" s="783"/>
      <c r="AH308" s="788" t="s">
        <v>8970</v>
      </c>
      <c r="AI308" s="789" t="s">
        <v>8918</v>
      </c>
    </row>
    <row r="309" spans="1:35" ht="17.25" customHeight="1">
      <c r="A309" s="36"/>
      <c r="B309" s="36"/>
      <c r="C309" s="36"/>
      <c r="D309" s="106" t="str">
        <f t="shared" si="0"/>
        <v xml:space="preserve"> </v>
      </c>
      <c r="E309" s="779"/>
      <c r="F309" s="779" t="e">
        <f t="shared" ca="1" si="1"/>
        <v>#NAME?</v>
      </c>
      <c r="G309" s="779" t="s">
        <v>16559</v>
      </c>
      <c r="H309" s="779"/>
      <c r="I309" s="779" t="str">
        <f t="shared" si="4"/>
        <v>37.08350739999999, -76.35922409999999</v>
      </c>
      <c r="J309" s="780">
        <v>37.083507399999903</v>
      </c>
      <c r="K309" s="780">
        <v>-76.359224099999906</v>
      </c>
      <c r="L309" s="781">
        <v>324</v>
      </c>
      <c r="M309" s="790" t="s">
        <v>44</v>
      </c>
      <c r="N309" s="783" t="s">
        <v>16381</v>
      </c>
      <c r="O309" s="783" t="s">
        <v>8921</v>
      </c>
      <c r="P309" s="784" t="s">
        <v>105</v>
      </c>
      <c r="Q309" s="784" t="s">
        <v>15884</v>
      </c>
      <c r="R309" s="783" t="s">
        <v>35</v>
      </c>
      <c r="S309" s="785">
        <v>2018</v>
      </c>
      <c r="T309" s="786"/>
      <c r="U309" s="786"/>
      <c r="V309" s="786">
        <v>2225000</v>
      </c>
      <c r="W309" s="786">
        <v>2225000</v>
      </c>
      <c r="X309" s="787">
        <f t="shared" si="3"/>
        <v>2225000</v>
      </c>
      <c r="Y309" s="783" t="s">
        <v>8923</v>
      </c>
      <c r="Z309" s="783" t="s">
        <v>8924</v>
      </c>
      <c r="AA309" s="783">
        <v>2017</v>
      </c>
      <c r="AB309" s="783" t="s">
        <v>8241</v>
      </c>
      <c r="AC309" s="784" t="s">
        <v>8925</v>
      </c>
      <c r="AD309" s="783"/>
      <c r="AE309" s="783" t="s">
        <v>8926</v>
      </c>
      <c r="AF309" s="783" t="s">
        <v>11242</v>
      </c>
      <c r="AG309" s="784" t="s">
        <v>4611</v>
      </c>
      <c r="AH309" s="788" t="s">
        <v>8927</v>
      </c>
      <c r="AI309" s="789" t="s">
        <v>8918</v>
      </c>
    </row>
    <row r="310" spans="1:35" ht="17.25" customHeight="1">
      <c r="A310" s="36"/>
      <c r="B310" s="36"/>
      <c r="C310" s="36"/>
      <c r="D310" s="106" t="str">
        <f t="shared" si="0"/>
        <v xml:space="preserve"> </v>
      </c>
      <c r="E310" s="779"/>
      <c r="F310" s="779" t="e">
        <f t="shared" ca="1" si="1"/>
        <v>#NAME?</v>
      </c>
      <c r="G310" s="779" t="s">
        <v>16560</v>
      </c>
      <c r="H310" s="779"/>
      <c r="I310" s="779" t="str">
        <f t="shared" si="4"/>
        <v>37.9383287, -75.4574274</v>
      </c>
      <c r="J310" s="780">
        <v>37.9383287</v>
      </c>
      <c r="K310" s="780">
        <v>-75.4574274</v>
      </c>
      <c r="L310" s="781">
        <v>325</v>
      </c>
      <c r="M310" s="782" t="s">
        <v>44</v>
      </c>
      <c r="N310" s="783" t="s">
        <v>16561</v>
      </c>
      <c r="O310" s="783" t="s">
        <v>8940</v>
      </c>
      <c r="P310" s="784" t="s">
        <v>8941</v>
      </c>
      <c r="Q310" s="784" t="s">
        <v>16562</v>
      </c>
      <c r="R310" s="783" t="s">
        <v>35</v>
      </c>
      <c r="S310" s="792"/>
      <c r="T310" s="793"/>
      <c r="U310" s="793"/>
      <c r="V310" s="786" t="s">
        <v>15976</v>
      </c>
      <c r="W310" s="793"/>
      <c r="X310" s="787">
        <f t="shared" si="3"/>
        <v>0</v>
      </c>
      <c r="Y310" s="783" t="s">
        <v>8943</v>
      </c>
      <c r="Z310" s="783"/>
      <c r="AA310" s="783">
        <v>2017</v>
      </c>
      <c r="AB310" s="783" t="s">
        <v>8944</v>
      </c>
      <c r="AC310" s="784" t="s">
        <v>8945</v>
      </c>
      <c r="AD310" s="783"/>
      <c r="AE310" s="783" t="s">
        <v>8946</v>
      </c>
      <c r="AF310" s="783" t="s">
        <v>11242</v>
      </c>
      <c r="AG310" s="783"/>
      <c r="AH310" s="788" t="s">
        <v>8947</v>
      </c>
      <c r="AI310" s="789" t="s">
        <v>8918</v>
      </c>
    </row>
    <row r="311" spans="1:35" ht="17.25" customHeight="1">
      <c r="A311" s="106"/>
      <c r="B311" s="36"/>
      <c r="C311" s="36"/>
      <c r="D311" s="106" t="str">
        <f t="shared" si="0"/>
        <v xml:space="preserve"> </v>
      </c>
      <c r="E311" s="304"/>
      <c r="F311" s="779" t="e">
        <f t="shared" ca="1" si="1"/>
        <v>#NAME?</v>
      </c>
      <c r="G311" s="779" t="s">
        <v>16563</v>
      </c>
      <c r="H311" s="779"/>
      <c r="I311" s="779" t="str">
        <f t="shared" si="4"/>
        <v>47.5322678, -122.0436065</v>
      </c>
      <c r="J311" s="780">
        <v>47.5322678</v>
      </c>
      <c r="K311" s="780">
        <v>-122.0436065</v>
      </c>
      <c r="L311" s="781">
        <v>326</v>
      </c>
      <c r="M311" s="790" t="s">
        <v>95</v>
      </c>
      <c r="N311" s="783" t="s">
        <v>16564</v>
      </c>
      <c r="O311" s="783" t="s">
        <v>8994</v>
      </c>
      <c r="P311" s="791" t="s">
        <v>8995</v>
      </c>
      <c r="Q311" s="784" t="s">
        <v>8996</v>
      </c>
      <c r="R311" s="783" t="s">
        <v>35</v>
      </c>
      <c r="S311" s="792"/>
      <c r="T311" s="793"/>
      <c r="U311" s="786"/>
      <c r="V311" s="786">
        <v>2220</v>
      </c>
      <c r="W311" s="786">
        <v>2354.41</v>
      </c>
      <c r="X311" s="787">
        <f t="shared" si="3"/>
        <v>2354.41</v>
      </c>
      <c r="Y311" s="783" t="s">
        <v>8997</v>
      </c>
      <c r="Z311" s="783" t="s">
        <v>8998</v>
      </c>
      <c r="AA311" s="783">
        <v>2016</v>
      </c>
      <c r="AB311" s="784" t="s">
        <v>16565</v>
      </c>
      <c r="AC311" s="784" t="s">
        <v>8999</v>
      </c>
      <c r="AD311" s="783" t="s">
        <v>9000</v>
      </c>
      <c r="AE311" s="783" t="s">
        <v>16566</v>
      </c>
      <c r="AF311" s="783" t="s">
        <v>16567</v>
      </c>
      <c r="AG311" s="791" t="s">
        <v>9001</v>
      </c>
      <c r="AH311" s="788" t="s">
        <v>9002</v>
      </c>
      <c r="AI311" s="789" t="s">
        <v>9003</v>
      </c>
    </row>
    <row r="312" spans="1:35" ht="17.25" customHeight="1">
      <c r="A312" s="36"/>
      <c r="B312" s="36"/>
      <c r="C312" s="36"/>
      <c r="D312" s="106" t="str">
        <f t="shared" si="0"/>
        <v xml:space="preserve"> </v>
      </c>
      <c r="E312" s="779"/>
      <c r="F312" s="779" t="e">
        <f t="shared" ca="1" si="1"/>
        <v>#NAME?</v>
      </c>
      <c r="G312" s="779" t="s">
        <v>16568</v>
      </c>
      <c r="H312" s="779"/>
      <c r="I312" s="779" t="str">
        <f t="shared" si="4"/>
        <v>47.6182577, -117.6438532</v>
      </c>
      <c r="J312" s="780">
        <v>47.618257700000001</v>
      </c>
      <c r="K312" s="780">
        <v>-117.6438532</v>
      </c>
      <c r="L312" s="781">
        <v>327</v>
      </c>
      <c r="M312" s="782" t="s">
        <v>44</v>
      </c>
      <c r="N312" s="783" t="s">
        <v>16316</v>
      </c>
      <c r="O312" s="783" t="s">
        <v>9006</v>
      </c>
      <c r="P312" s="791" t="s">
        <v>9007</v>
      </c>
      <c r="Q312" s="784" t="s">
        <v>15884</v>
      </c>
      <c r="R312" s="783" t="s">
        <v>35</v>
      </c>
      <c r="S312" s="785">
        <v>2017</v>
      </c>
      <c r="T312" s="793"/>
      <c r="U312" s="793"/>
      <c r="V312" s="786">
        <v>167000</v>
      </c>
      <c r="W312" s="786">
        <v>167000</v>
      </c>
      <c r="X312" s="787">
        <f t="shared" si="3"/>
        <v>167000</v>
      </c>
      <c r="Y312" s="783" t="s">
        <v>9009</v>
      </c>
      <c r="Z312" s="783" t="s">
        <v>9010</v>
      </c>
      <c r="AA312" s="783" t="s">
        <v>9011</v>
      </c>
      <c r="AB312" s="783" t="s">
        <v>9012</v>
      </c>
      <c r="AC312" s="784" t="s">
        <v>9013</v>
      </c>
      <c r="AD312" s="783" t="s">
        <v>9014</v>
      </c>
      <c r="AE312" s="783" t="s">
        <v>16569</v>
      </c>
      <c r="AF312" s="783" t="s">
        <v>16567</v>
      </c>
      <c r="AG312" s="791" t="s">
        <v>16570</v>
      </c>
      <c r="AH312" s="788" t="s">
        <v>9015</v>
      </c>
      <c r="AI312" s="789" t="s">
        <v>9003</v>
      </c>
    </row>
    <row r="313" spans="1:35" ht="17.25" customHeight="1">
      <c r="A313" s="36"/>
      <c r="B313" s="36"/>
      <c r="C313" s="106"/>
      <c r="D313" s="106" t="str">
        <f t="shared" si="0"/>
        <v xml:space="preserve"> </v>
      </c>
      <c r="E313" s="304"/>
      <c r="F313" s="779" t="e">
        <f t="shared" ca="1" si="1"/>
        <v>#NAME?</v>
      </c>
      <c r="G313" s="779" t="s">
        <v>16571</v>
      </c>
      <c r="H313" s="779"/>
      <c r="I313" s="779" t="str">
        <f t="shared" si="4"/>
        <v>47.1342432, -122.4857321</v>
      </c>
      <c r="J313" s="780">
        <v>47.1342432</v>
      </c>
      <c r="K313" s="780">
        <v>-122.48573210000001</v>
      </c>
      <c r="L313" s="781">
        <v>328</v>
      </c>
      <c r="M313" s="790" t="s">
        <v>44</v>
      </c>
      <c r="N313" s="783" t="s">
        <v>16381</v>
      </c>
      <c r="O313" s="783" t="s">
        <v>9020</v>
      </c>
      <c r="P313" s="791" t="s">
        <v>9021</v>
      </c>
      <c r="Q313" s="784" t="s">
        <v>9022</v>
      </c>
      <c r="R313" s="783" t="s">
        <v>35</v>
      </c>
      <c r="S313" s="792"/>
      <c r="T313" s="793"/>
      <c r="U313" s="793"/>
      <c r="V313" s="786">
        <v>250</v>
      </c>
      <c r="W313" s="786">
        <v>262.7</v>
      </c>
      <c r="X313" s="787">
        <f t="shared" si="3"/>
        <v>262.7</v>
      </c>
      <c r="Y313" s="792" t="s">
        <v>9023</v>
      </c>
      <c r="Z313" s="783" t="s">
        <v>9024</v>
      </c>
      <c r="AA313" s="783" t="s">
        <v>9011</v>
      </c>
      <c r="AB313" s="783" t="s">
        <v>9025</v>
      </c>
      <c r="AC313" s="784" t="s">
        <v>9026</v>
      </c>
      <c r="AD313" s="783" t="s">
        <v>9027</v>
      </c>
      <c r="AE313" s="783" t="s">
        <v>16572</v>
      </c>
      <c r="AF313" s="783" t="s">
        <v>16567</v>
      </c>
      <c r="AG313" s="791" t="s">
        <v>9001</v>
      </c>
      <c r="AH313" s="788" t="s">
        <v>9028</v>
      </c>
      <c r="AI313" s="789" t="s">
        <v>9003</v>
      </c>
    </row>
    <row r="314" spans="1:35" ht="17.25" customHeight="1">
      <c r="A314" s="36"/>
      <c r="B314" s="36"/>
      <c r="C314" s="36"/>
      <c r="D314" s="106" t="str">
        <f t="shared" si="0"/>
        <v xml:space="preserve"> </v>
      </c>
      <c r="E314" s="779"/>
      <c r="F314" s="779" t="e">
        <f t="shared" ca="1" si="1"/>
        <v>#NAME?</v>
      </c>
      <c r="G314" s="779" t="s">
        <v>16573</v>
      </c>
      <c r="H314" s="779"/>
      <c r="I314" s="779" t="str">
        <f t="shared" si="4"/>
        <v>48.3410904, -122.6722573</v>
      </c>
      <c r="J314" s="780">
        <v>48.341090399999999</v>
      </c>
      <c r="K314" s="780">
        <v>-122.6722573</v>
      </c>
      <c r="L314" s="781">
        <v>329</v>
      </c>
      <c r="M314" s="782" t="s">
        <v>44</v>
      </c>
      <c r="N314" s="783" t="s">
        <v>16499</v>
      </c>
      <c r="O314" s="783" t="s">
        <v>361</v>
      </c>
      <c r="P314" s="784" t="s">
        <v>9035</v>
      </c>
      <c r="Q314" s="784" t="s">
        <v>9036</v>
      </c>
      <c r="R314" s="783" t="s">
        <v>35</v>
      </c>
      <c r="S314" s="785"/>
      <c r="T314" s="793"/>
      <c r="U314" s="793"/>
      <c r="V314" s="786">
        <v>58922</v>
      </c>
      <c r="W314" s="786">
        <v>58922</v>
      </c>
      <c r="X314" s="787">
        <f t="shared" si="3"/>
        <v>58922</v>
      </c>
      <c r="Y314" s="792" t="s">
        <v>9037</v>
      </c>
      <c r="Z314" s="783" t="s">
        <v>9038</v>
      </c>
      <c r="AA314" s="783">
        <v>2016</v>
      </c>
      <c r="AB314" s="783" t="s">
        <v>9039</v>
      </c>
      <c r="AC314" s="784" t="s">
        <v>9040</v>
      </c>
      <c r="AD314" s="783"/>
      <c r="AE314" s="783" t="s">
        <v>16574</v>
      </c>
      <c r="AF314" s="783" t="s">
        <v>11242</v>
      </c>
      <c r="AG314" s="791" t="s">
        <v>9001</v>
      </c>
      <c r="AH314" s="788" t="s">
        <v>9041</v>
      </c>
      <c r="AI314" s="789" t="s">
        <v>9003</v>
      </c>
    </row>
    <row r="315" spans="1:35" ht="17.25" customHeight="1">
      <c r="A315" s="36"/>
      <c r="B315" s="36"/>
      <c r="C315" s="36"/>
      <c r="D315" s="106" t="str">
        <f t="shared" si="0"/>
        <v xml:space="preserve"> </v>
      </c>
      <c r="E315" s="779"/>
      <c r="F315" s="779" t="e">
        <f t="shared" ca="1" si="1"/>
        <v>#NAME?</v>
      </c>
      <c r="G315" s="779" t="s">
        <v>16575</v>
      </c>
      <c r="H315" s="779"/>
      <c r="I315" s="779" t="str">
        <f t="shared" si="4"/>
        <v>39.2665157, -81.66787459999999</v>
      </c>
      <c r="J315" s="780">
        <v>39.266515699999999</v>
      </c>
      <c r="K315" s="780">
        <v>-81.667874599999905</v>
      </c>
      <c r="L315" s="781">
        <v>330</v>
      </c>
      <c r="M315" s="790" t="s">
        <v>5</v>
      </c>
      <c r="N315" s="783" t="s">
        <v>13659</v>
      </c>
      <c r="O315" s="783" t="s">
        <v>9054</v>
      </c>
      <c r="P315" s="791" t="s">
        <v>16576</v>
      </c>
      <c r="Q315" s="783" t="s">
        <v>49</v>
      </c>
      <c r="R315" s="783" t="s">
        <v>35</v>
      </c>
      <c r="S315" s="785">
        <v>2014</v>
      </c>
      <c r="T315" s="793"/>
      <c r="U315" s="793"/>
      <c r="V315" s="786">
        <v>41.2</v>
      </c>
      <c r="W315" s="786">
        <v>41.2</v>
      </c>
      <c r="X315" s="787">
        <f t="shared" si="3"/>
        <v>41.2</v>
      </c>
      <c r="Y315" s="783" t="s">
        <v>9056</v>
      </c>
      <c r="Z315" s="783" t="s">
        <v>49</v>
      </c>
      <c r="AA315" s="783">
        <v>2001</v>
      </c>
      <c r="AB315" s="783" t="s">
        <v>9057</v>
      </c>
      <c r="AC315" s="783" t="s">
        <v>49</v>
      </c>
      <c r="AD315" s="783" t="s">
        <v>9058</v>
      </c>
      <c r="AE315" s="783" t="s">
        <v>15567</v>
      </c>
      <c r="AF315" s="783" t="s">
        <v>16577</v>
      </c>
      <c r="AG315" s="784" t="s">
        <v>9059</v>
      </c>
      <c r="AH315" s="788" t="s">
        <v>9060</v>
      </c>
      <c r="AI315" s="789" t="s">
        <v>9061</v>
      </c>
    </row>
    <row r="316" spans="1:35" ht="17.25" customHeight="1">
      <c r="A316" s="36"/>
      <c r="B316" s="36"/>
      <c r="C316" s="36"/>
      <c r="D316" s="106" t="str">
        <f t="shared" si="0"/>
        <v xml:space="preserve"> </v>
      </c>
      <c r="E316" s="779"/>
      <c r="F316" s="779" t="e">
        <f t="shared" ca="1" si="1"/>
        <v>#NAME?</v>
      </c>
      <c r="G316" s="779" t="s">
        <v>16578</v>
      </c>
      <c r="H316" s="779"/>
      <c r="I316" s="779" t="str">
        <f t="shared" si="4"/>
        <v>39.400077, -77.982007</v>
      </c>
      <c r="J316" s="780">
        <v>39.400077000000003</v>
      </c>
      <c r="K316" s="780">
        <v>-77.982006999999996</v>
      </c>
      <c r="L316" s="781">
        <v>331</v>
      </c>
      <c r="M316" s="782" t="s">
        <v>44</v>
      </c>
      <c r="N316" s="783" t="s">
        <v>15172</v>
      </c>
      <c r="O316" s="783" t="s">
        <v>9069</v>
      </c>
      <c r="P316" s="784" t="s">
        <v>9070</v>
      </c>
      <c r="Q316" s="784" t="s">
        <v>15884</v>
      </c>
      <c r="R316" s="783" t="s">
        <v>35</v>
      </c>
      <c r="S316" s="785">
        <v>2017</v>
      </c>
      <c r="T316" s="786">
        <v>18900</v>
      </c>
      <c r="U316" s="786">
        <v>45700</v>
      </c>
      <c r="V316" s="786">
        <v>64600</v>
      </c>
      <c r="W316" s="786">
        <v>64600</v>
      </c>
      <c r="X316" s="787">
        <f t="shared" si="3"/>
        <v>64600</v>
      </c>
      <c r="Y316" s="783" t="s">
        <v>9072</v>
      </c>
      <c r="Z316" s="783" t="s">
        <v>9073</v>
      </c>
      <c r="AA316" s="783">
        <v>2016</v>
      </c>
      <c r="AB316" s="783" t="s">
        <v>9076</v>
      </c>
      <c r="AC316" s="784" t="s">
        <v>9077</v>
      </c>
      <c r="AD316" s="783" t="s">
        <v>9079</v>
      </c>
      <c r="AE316" s="783" t="s">
        <v>9080</v>
      </c>
      <c r="AF316" s="783" t="s">
        <v>11242</v>
      </c>
      <c r="AG316" s="783" t="s">
        <v>9081</v>
      </c>
      <c r="AH316" s="789" t="s">
        <v>9082</v>
      </c>
      <c r="AI316" s="789" t="s">
        <v>9061</v>
      </c>
    </row>
    <row r="317" spans="1:35" ht="17.25" customHeight="1">
      <c r="A317" s="36"/>
      <c r="B317" s="36"/>
      <c r="C317" s="36"/>
      <c r="D317" s="106" t="str">
        <f t="shared" si="0"/>
        <v xml:space="preserve"> </v>
      </c>
      <c r="E317" s="779"/>
      <c r="F317" s="779" t="e">
        <f t="shared" ca="1" si="1"/>
        <v>#NAME?</v>
      </c>
      <c r="G317" s="779" t="s">
        <v>16579</v>
      </c>
      <c r="H317" s="779"/>
      <c r="I317" s="779" t="str">
        <f t="shared" si="4"/>
        <v>44.012716, -90.68835519999999</v>
      </c>
      <c r="J317" s="780">
        <v>44.012715999999998</v>
      </c>
      <c r="K317" s="780">
        <v>-90.688355199999904</v>
      </c>
      <c r="L317" s="781">
        <v>332</v>
      </c>
      <c r="M317" s="790" t="s">
        <v>44</v>
      </c>
      <c r="N317" s="783" t="s">
        <v>16423</v>
      </c>
      <c r="O317" s="783" t="s">
        <v>9223</v>
      </c>
      <c r="P317" s="784" t="s">
        <v>9224</v>
      </c>
      <c r="Q317" s="791" t="s">
        <v>16580</v>
      </c>
      <c r="R317" s="783" t="s">
        <v>35</v>
      </c>
      <c r="S317" s="785">
        <v>2017</v>
      </c>
      <c r="T317" s="786">
        <v>3400</v>
      </c>
      <c r="U317" s="786">
        <v>121000</v>
      </c>
      <c r="V317" s="786">
        <v>121000</v>
      </c>
      <c r="W317" s="786">
        <v>124400</v>
      </c>
      <c r="X317" s="787">
        <f t="shared" si="3"/>
        <v>124400</v>
      </c>
      <c r="Y317" s="783" t="s">
        <v>9226</v>
      </c>
      <c r="Z317" s="783" t="s">
        <v>49</v>
      </c>
      <c r="AA317" s="783">
        <v>2017</v>
      </c>
      <c r="AB317" s="783" t="s">
        <v>9227</v>
      </c>
      <c r="AC317" s="783" t="s">
        <v>49</v>
      </c>
      <c r="AD317" s="783" t="s">
        <v>9228</v>
      </c>
      <c r="AE317" s="783" t="s">
        <v>16581</v>
      </c>
      <c r="AF317" s="783" t="s">
        <v>16582</v>
      </c>
      <c r="AG317" s="783" t="s">
        <v>9130</v>
      </c>
      <c r="AH317" s="789" t="s">
        <v>9229</v>
      </c>
      <c r="AI317" s="789" t="s">
        <v>9132</v>
      </c>
    </row>
    <row r="318" spans="1:35" ht="17.25" customHeight="1">
      <c r="A318" s="36"/>
      <c r="B318" s="36"/>
      <c r="C318" s="36"/>
      <c r="D318" s="106" t="str">
        <f t="shared" si="0"/>
        <v xml:space="preserve"> </v>
      </c>
      <c r="E318" s="304" t="s">
        <v>9143</v>
      </c>
      <c r="F318" s="779" t="e">
        <f t="shared" ca="1" si="1"/>
        <v>#NAME?</v>
      </c>
      <c r="G318" s="779" t="s">
        <v>16583</v>
      </c>
      <c r="H318" s="779"/>
      <c r="I318" s="779" t="str">
        <f t="shared" si="4"/>
        <v>45.0977592, -87.61659240000002</v>
      </c>
      <c r="J318" s="780">
        <v>45.097759199999999</v>
      </c>
      <c r="K318" s="780">
        <v>-87.616592400000002</v>
      </c>
      <c r="L318" s="781">
        <v>333</v>
      </c>
      <c r="M318" s="782" t="s">
        <v>95</v>
      </c>
      <c r="N318" s="783" t="s">
        <v>16410</v>
      </c>
      <c r="O318" s="783" t="s">
        <v>9144</v>
      </c>
      <c r="P318" s="784" t="s">
        <v>16584</v>
      </c>
      <c r="Q318" s="791" t="s">
        <v>16585</v>
      </c>
      <c r="R318" s="783" t="s">
        <v>122</v>
      </c>
      <c r="S318" s="785">
        <v>2020</v>
      </c>
      <c r="T318" s="786">
        <v>1000</v>
      </c>
      <c r="U318" s="786">
        <v>72</v>
      </c>
      <c r="V318" s="786">
        <v>1072</v>
      </c>
      <c r="W318" s="786">
        <v>2582</v>
      </c>
      <c r="X318" s="787">
        <f t="shared" si="3"/>
        <v>2582</v>
      </c>
      <c r="Y318" s="783" t="s">
        <v>9147</v>
      </c>
      <c r="Z318" s="783" t="s">
        <v>9148</v>
      </c>
      <c r="AA318" s="783">
        <v>2017</v>
      </c>
      <c r="AB318" s="783" t="s">
        <v>9149</v>
      </c>
      <c r="AC318" s="784" t="s">
        <v>9150</v>
      </c>
      <c r="AD318" s="783" t="s">
        <v>16586</v>
      </c>
      <c r="AE318" s="783" t="s">
        <v>16587</v>
      </c>
      <c r="AF318" s="783" t="s">
        <v>16588</v>
      </c>
      <c r="AG318" s="783" t="s">
        <v>9130</v>
      </c>
      <c r="AH318" s="789" t="s">
        <v>9151</v>
      </c>
      <c r="AI318" s="789" t="s">
        <v>9132</v>
      </c>
    </row>
    <row r="319" spans="1:35" ht="17.25" customHeight="1">
      <c r="A319" s="36"/>
      <c r="B319" s="36"/>
      <c r="C319" s="36"/>
      <c r="D319" s="106" t="str">
        <f t="shared" si="0"/>
        <v xml:space="preserve"> </v>
      </c>
      <c r="E319" s="779"/>
      <c r="F319" s="779" t="e">
        <f t="shared" ca="1" si="1"/>
        <v>#NAME?</v>
      </c>
      <c r="G319" s="779" t="s">
        <v>16589</v>
      </c>
      <c r="H319" s="779"/>
      <c r="I319" s="779" t="str">
        <f t="shared" si="4"/>
        <v>42.9475534, -87.89664599999999</v>
      </c>
      <c r="J319" s="780">
        <v>42.947553399999997</v>
      </c>
      <c r="K319" s="780">
        <v>-87.896645999999905</v>
      </c>
      <c r="L319" s="781">
        <v>334</v>
      </c>
      <c r="M319" s="790" t="s">
        <v>44</v>
      </c>
      <c r="N319" s="783" t="s">
        <v>15172</v>
      </c>
      <c r="O319" s="783" t="s">
        <v>9125</v>
      </c>
      <c r="P319" s="784" t="s">
        <v>105</v>
      </c>
      <c r="Q319" s="791" t="s">
        <v>16580</v>
      </c>
      <c r="R319" s="783" t="s">
        <v>35</v>
      </c>
      <c r="S319" s="785">
        <v>2018</v>
      </c>
      <c r="T319" s="793"/>
      <c r="U319" s="793"/>
      <c r="V319" s="786">
        <v>10830</v>
      </c>
      <c r="W319" s="786">
        <v>135000</v>
      </c>
      <c r="X319" s="787">
        <f t="shared" si="3"/>
        <v>135000</v>
      </c>
      <c r="Y319" s="783" t="s">
        <v>9127</v>
      </c>
      <c r="Z319" s="783" t="s">
        <v>49</v>
      </c>
      <c r="AA319" s="783">
        <v>2017</v>
      </c>
      <c r="AB319" s="783" t="s">
        <v>9128</v>
      </c>
      <c r="AC319" s="783" t="s">
        <v>49</v>
      </c>
      <c r="AD319" s="783" t="s">
        <v>16586</v>
      </c>
      <c r="AE319" s="783" t="s">
        <v>9129</v>
      </c>
      <c r="AF319" s="783" t="s">
        <v>11242</v>
      </c>
      <c r="AG319" s="783" t="s">
        <v>9130</v>
      </c>
      <c r="AH319" s="788" t="s">
        <v>9131</v>
      </c>
      <c r="AI319" s="789" t="s">
        <v>9132</v>
      </c>
    </row>
    <row r="320" spans="1:35" ht="17.25" customHeight="1">
      <c r="A320" s="36"/>
      <c r="B320" s="36"/>
      <c r="C320" s="36"/>
      <c r="D320" s="106" t="str">
        <f t="shared" si="0"/>
        <v xml:space="preserve"> </v>
      </c>
      <c r="E320" s="779"/>
      <c r="F320" s="779" t="e">
        <f t="shared" ca="1" si="1"/>
        <v>#NAME?</v>
      </c>
      <c r="G320" s="779" t="s">
        <v>16590</v>
      </c>
      <c r="H320" s="779"/>
      <c r="I320" s="779" t="str">
        <f t="shared" si="4"/>
        <v>43.9269182, -90.2630214</v>
      </c>
      <c r="J320" s="780">
        <v>43.926918200000003</v>
      </c>
      <c r="K320" s="780">
        <v>-90.2630214</v>
      </c>
      <c r="L320" s="781">
        <v>335</v>
      </c>
      <c r="M320" s="782" t="s">
        <v>44</v>
      </c>
      <c r="N320" s="783" t="s">
        <v>16591</v>
      </c>
      <c r="O320" s="783" t="s">
        <v>9232</v>
      </c>
      <c r="P320" s="784" t="s">
        <v>9233</v>
      </c>
      <c r="Q320" s="783" t="s">
        <v>49</v>
      </c>
      <c r="R320" s="783" t="s">
        <v>35</v>
      </c>
      <c r="S320" s="785">
        <v>2016</v>
      </c>
      <c r="T320" s="786">
        <v>5700</v>
      </c>
      <c r="U320" s="786">
        <v>23000</v>
      </c>
      <c r="V320" s="786">
        <v>28700</v>
      </c>
      <c r="W320" s="786">
        <v>43971</v>
      </c>
      <c r="X320" s="787">
        <f t="shared" si="3"/>
        <v>43971</v>
      </c>
      <c r="Y320" s="783" t="s">
        <v>9235</v>
      </c>
      <c r="Z320" s="783" t="s">
        <v>9236</v>
      </c>
      <c r="AA320" s="783">
        <v>2015</v>
      </c>
      <c r="AB320" s="783" t="s">
        <v>9227</v>
      </c>
      <c r="AC320" s="783" t="s">
        <v>49</v>
      </c>
      <c r="AD320" s="783" t="s">
        <v>16592</v>
      </c>
      <c r="AE320" s="783" t="s">
        <v>11242</v>
      </c>
      <c r="AF320" s="783" t="s">
        <v>11242</v>
      </c>
      <c r="AG320" s="783" t="s">
        <v>9130</v>
      </c>
      <c r="AH320" s="788" t="s">
        <v>9237</v>
      </c>
      <c r="AI320" s="789" t="s">
        <v>9132</v>
      </c>
    </row>
    <row r="321" spans="1:35" ht="17.25" customHeight="1">
      <c r="A321" s="36"/>
      <c r="B321" s="36"/>
      <c r="C321" s="36"/>
      <c r="D321" s="106" t="str">
        <f t="shared" si="0"/>
        <v xml:space="preserve"> </v>
      </c>
      <c r="E321" s="779"/>
      <c r="F321" s="779" t="e">
        <f t="shared" ca="1" si="1"/>
        <v>#NAME?</v>
      </c>
      <c r="G321" s="779" t="s">
        <v>16593</v>
      </c>
      <c r="H321" s="779"/>
      <c r="I321" s="779" t="str">
        <f t="shared" si="4"/>
        <v>43.1390659, -89.33641279999999</v>
      </c>
      <c r="J321" s="780">
        <v>43.139065899999999</v>
      </c>
      <c r="K321" s="780">
        <v>-89.336412799999906</v>
      </c>
      <c r="L321" s="781">
        <v>336</v>
      </c>
      <c r="M321" s="790" t="s">
        <v>44</v>
      </c>
      <c r="N321" s="783" t="s">
        <v>16594</v>
      </c>
      <c r="O321" s="783" t="s">
        <v>9214</v>
      </c>
      <c r="P321" s="784" t="s">
        <v>9233</v>
      </c>
      <c r="Q321" s="791" t="s">
        <v>16595</v>
      </c>
      <c r="R321" s="783" t="s">
        <v>35</v>
      </c>
      <c r="S321" s="785">
        <v>2017</v>
      </c>
      <c r="T321" s="786">
        <v>841</v>
      </c>
      <c r="U321" s="786">
        <v>39000</v>
      </c>
      <c r="V321" s="786">
        <v>39841</v>
      </c>
      <c r="W321" s="786">
        <v>49818</v>
      </c>
      <c r="X321" s="787">
        <f t="shared" si="3"/>
        <v>49818</v>
      </c>
      <c r="Y321" s="783" t="s">
        <v>9217</v>
      </c>
      <c r="Z321" s="783" t="s">
        <v>9218</v>
      </c>
      <c r="AA321" s="783">
        <v>2015</v>
      </c>
      <c r="AB321" s="783" t="s">
        <v>16596</v>
      </c>
      <c r="AC321" s="784" t="s">
        <v>9219</v>
      </c>
      <c r="AD321" s="783" t="s">
        <v>16597</v>
      </c>
      <c r="AE321" s="783" t="s">
        <v>16598</v>
      </c>
      <c r="AF321" s="783" t="s">
        <v>11242</v>
      </c>
      <c r="AG321" s="783" t="s">
        <v>9130</v>
      </c>
      <c r="AH321" s="788" t="s">
        <v>9220</v>
      </c>
      <c r="AI321" s="789" t="s">
        <v>9132</v>
      </c>
    </row>
    <row r="322" spans="1:35" ht="17.25" customHeight="1">
      <c r="A322" s="36"/>
      <c r="B322" s="36"/>
      <c r="C322" s="36"/>
      <c r="D322" s="106" t="str">
        <f t="shared" si="0"/>
        <v xml:space="preserve"> </v>
      </c>
      <c r="E322" s="779"/>
      <c r="F322" s="779" t="e">
        <f t="shared" ca="1" si="1"/>
        <v>#NAME?</v>
      </c>
      <c r="G322" s="779" t="s">
        <v>16599</v>
      </c>
      <c r="H322" s="779"/>
      <c r="I322" s="779" t="str">
        <f t="shared" si="4"/>
        <v>41.1431487, -104.8746507</v>
      </c>
      <c r="J322" s="780">
        <v>41.143148699999998</v>
      </c>
      <c r="K322" s="780">
        <v>-104.8746507</v>
      </c>
      <c r="L322" s="781">
        <v>337</v>
      </c>
      <c r="M322" s="782" t="s">
        <v>44</v>
      </c>
      <c r="N322" s="783" t="s">
        <v>15172</v>
      </c>
      <c r="O322" s="783" t="s">
        <v>9276</v>
      </c>
      <c r="P322" s="784" t="s">
        <v>105</v>
      </c>
      <c r="Q322" s="784" t="s">
        <v>15884</v>
      </c>
      <c r="R322" s="783" t="s">
        <v>35</v>
      </c>
      <c r="S322" s="785">
        <v>2017</v>
      </c>
      <c r="T322" s="786">
        <v>72000</v>
      </c>
      <c r="U322" s="786">
        <v>64000</v>
      </c>
      <c r="V322" s="786">
        <v>136000</v>
      </c>
      <c r="W322" s="786">
        <v>136000</v>
      </c>
      <c r="X322" s="787">
        <f t="shared" si="3"/>
        <v>136000</v>
      </c>
      <c r="Y322" s="783" t="s">
        <v>9278</v>
      </c>
      <c r="Z322" s="783" t="s">
        <v>9279</v>
      </c>
      <c r="AA322" s="783">
        <v>2017</v>
      </c>
      <c r="AB322" s="783" t="s">
        <v>9280</v>
      </c>
      <c r="AC322" s="783" t="s">
        <v>49</v>
      </c>
      <c r="AD322" s="783"/>
      <c r="AE322" s="783"/>
      <c r="AF322" s="783" t="s">
        <v>11242</v>
      </c>
      <c r="AG322" s="784" t="s">
        <v>9281</v>
      </c>
      <c r="AH322" s="788" t="s">
        <v>9282</v>
      </c>
      <c r="AI322" s="789" t="s">
        <v>9264</v>
      </c>
    </row>
    <row r="323" spans="1:35" ht="17.25" customHeight="1">
      <c r="A323" s="36"/>
      <c r="B323" s="36"/>
      <c r="C323" s="36"/>
      <c r="D323" s="106" t="str">
        <f t="shared" si="0"/>
        <v xml:space="preserve"> </v>
      </c>
      <c r="E323" s="779"/>
      <c r="F323" s="779" t="e">
        <f t="shared" ca="1" si="1"/>
        <v>#NAME?</v>
      </c>
      <c r="G323" s="779" t="s">
        <v>16600</v>
      </c>
      <c r="H323" s="779"/>
      <c r="I323" s="779" t="str">
        <f t="shared" si="4"/>
        <v>41.1531625, -104.8109805</v>
      </c>
      <c r="J323" s="780">
        <v>41.153162500000001</v>
      </c>
      <c r="K323" s="780">
        <v>-104.8109805</v>
      </c>
      <c r="L323" s="781">
        <v>338</v>
      </c>
      <c r="M323" s="790" t="s">
        <v>44</v>
      </c>
      <c r="N323" s="783" t="s">
        <v>16452</v>
      </c>
      <c r="O323" s="783" t="s">
        <v>9270</v>
      </c>
      <c r="P323" s="784" t="s">
        <v>14530</v>
      </c>
      <c r="Q323" s="784" t="s">
        <v>15884</v>
      </c>
      <c r="R323" s="783" t="s">
        <v>35</v>
      </c>
      <c r="S323" s="785">
        <v>2018</v>
      </c>
      <c r="T323" s="786">
        <v>8500</v>
      </c>
      <c r="U323" s="786">
        <v>89000</v>
      </c>
      <c r="V323" s="786">
        <v>94400</v>
      </c>
      <c r="W323" s="786">
        <v>94400</v>
      </c>
      <c r="X323" s="787">
        <f t="shared" si="3"/>
        <v>94400</v>
      </c>
      <c r="Y323" s="783" t="s">
        <v>9271</v>
      </c>
      <c r="Z323" s="783" t="s">
        <v>9272</v>
      </c>
      <c r="AA323" s="783">
        <v>2019</v>
      </c>
      <c r="AB323" s="783"/>
      <c r="AC323" s="783" t="s">
        <v>49</v>
      </c>
      <c r="AD323" s="783"/>
      <c r="AE323" s="783" t="s">
        <v>9273</v>
      </c>
      <c r="AF323" s="783"/>
      <c r="AG323" s="783"/>
      <c r="AH323" s="788" t="s">
        <v>9274</v>
      </c>
      <c r="AI323" s="789" t="s">
        <v>9264</v>
      </c>
    </row>
    <row r="324" spans="1:35" ht="17.25" customHeight="1">
      <c r="A324" s="36"/>
      <c r="B324" s="36"/>
      <c r="C324" s="36"/>
      <c r="D324" s="106" t="str">
        <f t="shared" si="0"/>
        <v xml:space="preserve"> </v>
      </c>
      <c r="E324" s="304" t="s">
        <v>58</v>
      </c>
      <c r="F324" s="779" t="e">
        <f t="shared" ca="1" si="1"/>
        <v>#NAME?</v>
      </c>
      <c r="G324" s="779" t="s">
        <v>16601</v>
      </c>
      <c r="H324" s="779"/>
      <c r="I324" s="779" t="str">
        <f t="shared" si="4"/>
        <v>34.533918, -87.072856</v>
      </c>
      <c r="J324" s="780">
        <v>34.533918</v>
      </c>
      <c r="K324" s="780">
        <v>-87.072856000000002</v>
      </c>
      <c r="L324" s="781">
        <v>339</v>
      </c>
      <c r="M324" s="782" t="s">
        <v>33</v>
      </c>
      <c r="N324" s="783" t="s">
        <v>15601</v>
      </c>
      <c r="O324" s="783" t="s">
        <v>59</v>
      </c>
      <c r="P324" s="784" t="s">
        <v>60</v>
      </c>
      <c r="Q324" s="784" t="s">
        <v>34</v>
      </c>
      <c r="R324" s="783" t="s">
        <v>35</v>
      </c>
      <c r="S324" s="785">
        <v>2019</v>
      </c>
      <c r="T324" s="786">
        <v>67200</v>
      </c>
      <c r="U324" s="786">
        <v>25000</v>
      </c>
      <c r="V324" s="786">
        <v>67200</v>
      </c>
      <c r="W324" s="786">
        <v>69675.23</v>
      </c>
      <c r="X324" s="787">
        <f t="shared" si="3"/>
        <v>69675.23</v>
      </c>
      <c r="Y324" s="792"/>
      <c r="Z324" s="792"/>
      <c r="AA324" s="792"/>
      <c r="AB324" s="783" t="s">
        <v>61</v>
      </c>
      <c r="AC324" s="792" t="s">
        <v>49</v>
      </c>
      <c r="AD324" s="792"/>
      <c r="AE324" s="792" t="s">
        <v>62</v>
      </c>
      <c r="AF324" s="792"/>
      <c r="AG324" s="792"/>
      <c r="AH324" s="815" t="s">
        <v>63</v>
      </c>
      <c r="AI324" s="816" t="s">
        <v>16602</v>
      </c>
    </row>
    <row r="325" spans="1:35" ht="17.25" customHeight="1">
      <c r="A325" s="36"/>
      <c r="B325" s="36"/>
      <c r="C325" s="36"/>
      <c r="D325" s="106" t="str">
        <f t="shared" si="0"/>
        <v xml:space="preserve"> </v>
      </c>
      <c r="E325" s="304" t="s">
        <v>1589</v>
      </c>
      <c r="F325" s="779" t="e">
        <f t="shared" ca="1" si="1"/>
        <v>#NAME?</v>
      </c>
      <c r="G325" s="779" t="s">
        <v>16603</v>
      </c>
      <c r="H325" s="779"/>
      <c r="I325" s="779" t="str">
        <f t="shared" si="4"/>
        <v>38.94987709999999, -105.1600014</v>
      </c>
      <c r="J325" s="780">
        <v>38.949877099999902</v>
      </c>
      <c r="K325" s="780">
        <v>-105.1600014</v>
      </c>
      <c r="L325" s="781">
        <v>340</v>
      </c>
      <c r="M325" s="790" t="s">
        <v>95</v>
      </c>
      <c r="N325" s="783" t="s">
        <v>15967</v>
      </c>
      <c r="O325" s="792" t="s">
        <v>1590</v>
      </c>
      <c r="P325" s="783"/>
      <c r="Q325" s="784" t="s">
        <v>1591</v>
      </c>
      <c r="R325" s="783" t="s">
        <v>35</v>
      </c>
      <c r="S325" s="785">
        <v>2020</v>
      </c>
      <c r="T325" s="786">
        <v>0</v>
      </c>
      <c r="U325" s="786">
        <v>0</v>
      </c>
      <c r="V325" s="786">
        <v>0</v>
      </c>
      <c r="W325" s="786">
        <v>0.41</v>
      </c>
      <c r="X325" s="787">
        <f t="shared" si="3"/>
        <v>0.41</v>
      </c>
      <c r="Y325" s="783" t="s">
        <v>1592</v>
      </c>
      <c r="Z325" s="783" t="s">
        <v>1593</v>
      </c>
      <c r="AA325" s="783">
        <v>2020</v>
      </c>
      <c r="AB325" s="783" t="s">
        <v>11242</v>
      </c>
      <c r="AC325" s="784" t="s">
        <v>16604</v>
      </c>
      <c r="AD325" s="783" t="s">
        <v>11242</v>
      </c>
      <c r="AE325" s="783" t="s">
        <v>11242</v>
      </c>
      <c r="AF325" s="783" t="s">
        <v>11242</v>
      </c>
      <c r="AG325" s="784" t="s">
        <v>1595</v>
      </c>
      <c r="AH325" s="788" t="s">
        <v>1597</v>
      </c>
      <c r="AI325" s="815" t="s">
        <v>1584</v>
      </c>
    </row>
    <row r="326" spans="1:35" ht="17.25" customHeight="1">
      <c r="A326" s="36"/>
      <c r="B326" s="36"/>
      <c r="C326" s="36"/>
      <c r="D326" s="106" t="str">
        <f t="shared" si="0"/>
        <v xml:space="preserve"> </v>
      </c>
      <c r="E326" s="304" t="s">
        <v>1601</v>
      </c>
      <c r="F326" s="779" t="e">
        <f t="shared" ca="1" si="1"/>
        <v>#NAME?</v>
      </c>
      <c r="G326" s="779" t="s">
        <v>16605</v>
      </c>
      <c r="H326" s="779"/>
      <c r="I326" s="779" t="str">
        <f t="shared" si="4"/>
        <v>39.0543517, -104.8244437</v>
      </c>
      <c r="J326" s="780">
        <v>39.054351699999998</v>
      </c>
      <c r="K326" s="780">
        <v>-104.8244437</v>
      </c>
      <c r="L326" s="781">
        <v>341</v>
      </c>
      <c r="M326" s="782" t="s">
        <v>95</v>
      </c>
      <c r="N326" s="783" t="s">
        <v>15967</v>
      </c>
      <c r="O326" s="783" t="s">
        <v>1590</v>
      </c>
      <c r="P326" s="783"/>
      <c r="Q326" s="784" t="s">
        <v>1591</v>
      </c>
      <c r="R326" s="783" t="s">
        <v>35</v>
      </c>
      <c r="S326" s="785">
        <v>2020</v>
      </c>
      <c r="T326" s="786">
        <v>0</v>
      </c>
      <c r="U326" s="786">
        <v>0</v>
      </c>
      <c r="V326" s="786">
        <v>0</v>
      </c>
      <c r="W326" s="786">
        <v>0.27</v>
      </c>
      <c r="X326" s="787">
        <f t="shared" si="3"/>
        <v>0.27</v>
      </c>
      <c r="Y326" s="783" t="s">
        <v>1592</v>
      </c>
      <c r="Z326" s="783" t="s">
        <v>1602</v>
      </c>
      <c r="AA326" s="783">
        <v>2020</v>
      </c>
      <c r="AB326" s="783"/>
      <c r="AC326" s="784" t="s">
        <v>1595</v>
      </c>
      <c r="AD326" s="783"/>
      <c r="AE326" s="783"/>
      <c r="AF326" s="783"/>
      <c r="AG326" s="783"/>
      <c r="AH326" s="788" t="s">
        <v>1604</v>
      </c>
      <c r="AI326" s="815" t="s">
        <v>1584</v>
      </c>
    </row>
    <row r="327" spans="1:35" ht="17.25" customHeight="1">
      <c r="A327" s="36"/>
      <c r="B327" s="36"/>
      <c r="C327" s="36"/>
      <c r="D327" s="106" t="str">
        <f t="shared" si="0"/>
        <v xml:space="preserve"> </v>
      </c>
      <c r="E327" s="304" t="s">
        <v>1607</v>
      </c>
      <c r="F327" s="779" t="e">
        <f t="shared" ca="1" si="1"/>
        <v>#NAME?</v>
      </c>
      <c r="G327" s="779" t="s">
        <v>16606</v>
      </c>
      <c r="H327" s="779"/>
      <c r="I327" s="779" t="str">
        <f t="shared" si="4"/>
        <v>39.9347608, -105.7929935</v>
      </c>
      <c r="J327" s="780">
        <v>39.934760799999999</v>
      </c>
      <c r="K327" s="780">
        <v>-105.79299349999999</v>
      </c>
      <c r="L327" s="781">
        <v>342</v>
      </c>
      <c r="M327" s="790" t="s">
        <v>95</v>
      </c>
      <c r="N327" s="783" t="s">
        <v>15967</v>
      </c>
      <c r="O327" s="783" t="s">
        <v>1590</v>
      </c>
      <c r="P327" s="783"/>
      <c r="Q327" s="784" t="s">
        <v>1591</v>
      </c>
      <c r="R327" s="783" t="s">
        <v>35</v>
      </c>
      <c r="S327" s="785">
        <v>2020</v>
      </c>
      <c r="T327" s="786">
        <v>1.8</v>
      </c>
      <c r="U327" s="786">
        <v>0.53</v>
      </c>
      <c r="V327" s="786">
        <v>2.33</v>
      </c>
      <c r="W327" s="786">
        <v>5.94</v>
      </c>
      <c r="X327" s="787">
        <f t="shared" si="3"/>
        <v>5.94</v>
      </c>
      <c r="Y327" s="783" t="s">
        <v>1608</v>
      </c>
      <c r="Z327" s="783" t="s">
        <v>1609</v>
      </c>
      <c r="AA327" s="783"/>
      <c r="AB327" s="783"/>
      <c r="AC327" s="784" t="s">
        <v>1595</v>
      </c>
      <c r="AD327" s="783"/>
      <c r="AE327" s="783"/>
      <c r="AF327" s="783"/>
      <c r="AG327" s="783"/>
      <c r="AH327" s="788" t="s">
        <v>1610</v>
      </c>
      <c r="AI327" s="815" t="s">
        <v>1584</v>
      </c>
    </row>
    <row r="328" spans="1:35" ht="17.25" customHeight="1">
      <c r="A328" s="36"/>
      <c r="B328" s="36"/>
      <c r="C328" s="36"/>
      <c r="D328" s="106" t="str">
        <f t="shared" si="0"/>
        <v xml:space="preserve"> </v>
      </c>
      <c r="E328" s="303" t="s">
        <v>1621</v>
      </c>
      <c r="F328" s="779" t="e">
        <f t="shared" ca="1" si="1"/>
        <v>#NAME?</v>
      </c>
      <c r="G328" s="779" t="s">
        <v>16607</v>
      </c>
      <c r="H328" s="779"/>
      <c r="I328" s="779" t="str">
        <f t="shared" si="4"/>
        <v>38.7972208, -105.2821593</v>
      </c>
      <c r="J328" s="780">
        <v>38.797220799999998</v>
      </c>
      <c r="K328" s="780">
        <v>-105.2821593</v>
      </c>
      <c r="L328" s="781">
        <v>343</v>
      </c>
      <c r="M328" s="782" t="s">
        <v>95</v>
      </c>
      <c r="N328" s="783" t="s">
        <v>15967</v>
      </c>
      <c r="O328" s="783" t="s">
        <v>1590</v>
      </c>
      <c r="P328" s="783"/>
      <c r="Q328" s="784" t="s">
        <v>1591</v>
      </c>
      <c r="R328" s="783" t="s">
        <v>35</v>
      </c>
      <c r="S328" s="785">
        <v>2020</v>
      </c>
      <c r="T328" s="786">
        <v>100</v>
      </c>
      <c r="U328" s="786">
        <v>550</v>
      </c>
      <c r="V328" s="786">
        <v>650</v>
      </c>
      <c r="W328" s="786">
        <v>2460.5700000000002</v>
      </c>
      <c r="X328" s="787">
        <f t="shared" si="3"/>
        <v>2460.5700000000002</v>
      </c>
      <c r="Y328" s="783" t="s">
        <v>1622</v>
      </c>
      <c r="Z328" s="783" t="s">
        <v>1623</v>
      </c>
      <c r="AA328" s="783"/>
      <c r="AB328" s="783"/>
      <c r="AC328" s="784" t="s">
        <v>1595</v>
      </c>
      <c r="AD328" s="783"/>
      <c r="AE328" s="783"/>
      <c r="AF328" s="783"/>
      <c r="AG328" s="783"/>
      <c r="AH328" s="788" t="s">
        <v>1624</v>
      </c>
      <c r="AI328" s="815" t="s">
        <v>1584</v>
      </c>
    </row>
    <row r="329" spans="1:35" ht="17.25" customHeight="1">
      <c r="A329" s="36"/>
      <c r="B329" s="36"/>
      <c r="C329" s="36"/>
      <c r="D329" s="106" t="str">
        <f t="shared" si="0"/>
        <v xml:space="preserve"> </v>
      </c>
      <c r="E329" s="304" t="s">
        <v>1627</v>
      </c>
      <c r="F329" s="779" t="e">
        <f t="shared" ca="1" si="1"/>
        <v>#NAME?</v>
      </c>
      <c r="G329" s="779" t="s">
        <v>16608</v>
      </c>
      <c r="H329" s="779"/>
      <c r="I329" s="779" t="str">
        <f t="shared" si="4"/>
        <v>38.9939606, -108.7431816</v>
      </c>
      <c r="J329" s="780">
        <v>38.993960600000001</v>
      </c>
      <c r="K329" s="780">
        <v>-108.7431816</v>
      </c>
      <c r="L329" s="781">
        <v>344</v>
      </c>
      <c r="M329" s="790" t="s">
        <v>95</v>
      </c>
      <c r="N329" s="783" t="s">
        <v>15967</v>
      </c>
      <c r="O329" s="783" t="s">
        <v>1590</v>
      </c>
      <c r="P329" s="783"/>
      <c r="Q329" s="784" t="s">
        <v>1591</v>
      </c>
      <c r="R329" s="783" t="s">
        <v>35</v>
      </c>
      <c r="S329" s="785">
        <v>2020</v>
      </c>
      <c r="T329" s="786">
        <v>0</v>
      </c>
      <c r="U329" s="786">
        <v>0</v>
      </c>
      <c r="V329" s="786">
        <v>0</v>
      </c>
      <c r="W329" s="786">
        <v>0.71</v>
      </c>
      <c r="X329" s="787">
        <f t="shared" si="3"/>
        <v>0.71</v>
      </c>
      <c r="Y329" s="783" t="s">
        <v>1592</v>
      </c>
      <c r="Z329" s="783" t="s">
        <v>1628</v>
      </c>
      <c r="AA329" s="783"/>
      <c r="AB329" s="783"/>
      <c r="AC329" s="784" t="s">
        <v>1595</v>
      </c>
      <c r="AD329" s="783"/>
      <c r="AE329" s="783"/>
      <c r="AF329" s="783"/>
      <c r="AG329" s="783"/>
      <c r="AH329" s="788" t="s">
        <v>1629</v>
      </c>
      <c r="AI329" s="815" t="s">
        <v>1584</v>
      </c>
    </row>
    <row r="330" spans="1:35" ht="17.25" customHeight="1">
      <c r="A330" s="36"/>
      <c r="B330" s="36"/>
      <c r="C330" s="36"/>
      <c r="D330" s="106" t="str">
        <f t="shared" si="0"/>
        <v xml:space="preserve"> </v>
      </c>
      <c r="E330" s="304" t="s">
        <v>1632</v>
      </c>
      <c r="F330" s="779" t="e">
        <f t="shared" ca="1" si="1"/>
        <v>#NAME?</v>
      </c>
      <c r="G330" s="779" t="s">
        <v>16609</v>
      </c>
      <c r="H330" s="779"/>
      <c r="I330" s="779" t="str">
        <f t="shared" si="4"/>
        <v>39.82537749999999, -105.3116093</v>
      </c>
      <c r="J330" s="780">
        <v>39.825377499999902</v>
      </c>
      <c r="K330" s="780">
        <v>-105.3116093</v>
      </c>
      <c r="L330" s="781">
        <v>345</v>
      </c>
      <c r="M330" s="782" t="s">
        <v>95</v>
      </c>
      <c r="N330" s="783" t="s">
        <v>15967</v>
      </c>
      <c r="O330" s="783" t="s">
        <v>1590</v>
      </c>
      <c r="P330" s="783"/>
      <c r="Q330" s="784" t="s">
        <v>1591</v>
      </c>
      <c r="R330" s="783" t="s">
        <v>35</v>
      </c>
      <c r="S330" s="785">
        <v>2020</v>
      </c>
      <c r="T330" s="786">
        <v>0</v>
      </c>
      <c r="U330" s="786">
        <v>0</v>
      </c>
      <c r="V330" s="786">
        <v>0</v>
      </c>
      <c r="W330" s="786">
        <v>0.34</v>
      </c>
      <c r="X330" s="787">
        <f t="shared" si="3"/>
        <v>0.34</v>
      </c>
      <c r="Y330" s="783" t="s">
        <v>1633</v>
      </c>
      <c r="Z330" s="783" t="s">
        <v>1634</v>
      </c>
      <c r="AA330" s="783"/>
      <c r="AB330" s="783"/>
      <c r="AC330" s="784" t="s">
        <v>1595</v>
      </c>
      <c r="AD330" s="783"/>
      <c r="AE330" s="783"/>
      <c r="AF330" s="783"/>
      <c r="AG330" s="783"/>
      <c r="AH330" s="788" t="s">
        <v>1635</v>
      </c>
      <c r="AI330" s="815" t="s">
        <v>1584</v>
      </c>
    </row>
    <row r="331" spans="1:35" ht="17.25" customHeight="1">
      <c r="A331" s="36"/>
      <c r="B331" s="36"/>
      <c r="C331" s="36"/>
      <c r="D331" s="106" t="str">
        <f t="shared" si="0"/>
        <v xml:space="preserve"> </v>
      </c>
      <c r="E331" s="304" t="s">
        <v>1639</v>
      </c>
      <c r="F331" s="779" t="e">
        <f t="shared" ca="1" si="1"/>
        <v>#NAME?</v>
      </c>
      <c r="G331" s="779" t="s">
        <v>16610</v>
      </c>
      <c r="H331" s="779"/>
      <c r="I331" s="779" t="str">
        <f t="shared" si="4"/>
        <v>39.6672868, -102.1539442</v>
      </c>
      <c r="J331" s="780">
        <v>39.667286799999999</v>
      </c>
      <c r="K331" s="780">
        <v>-102.1539442</v>
      </c>
      <c r="L331" s="781">
        <v>346</v>
      </c>
      <c r="M331" s="790" t="s">
        <v>95</v>
      </c>
      <c r="N331" s="783" t="s">
        <v>15967</v>
      </c>
      <c r="O331" s="783" t="s">
        <v>1590</v>
      </c>
      <c r="P331" s="783"/>
      <c r="Q331" s="784" t="s">
        <v>1591</v>
      </c>
      <c r="R331" s="783" t="s">
        <v>35</v>
      </c>
      <c r="S331" s="785">
        <v>2020</v>
      </c>
      <c r="T331" s="786">
        <v>0</v>
      </c>
      <c r="U331" s="786">
        <v>0</v>
      </c>
      <c r="V331" s="786">
        <v>0</v>
      </c>
      <c r="W331" s="786">
        <v>0.23</v>
      </c>
      <c r="X331" s="787">
        <f t="shared" si="3"/>
        <v>0.23</v>
      </c>
      <c r="Y331" s="783" t="s">
        <v>1592</v>
      </c>
      <c r="Z331" s="783" t="s">
        <v>1640</v>
      </c>
      <c r="AA331" s="783"/>
      <c r="AB331" s="783"/>
      <c r="AC331" s="784" t="s">
        <v>1595</v>
      </c>
      <c r="AD331" s="783"/>
      <c r="AE331" s="783"/>
      <c r="AF331" s="783"/>
      <c r="AG331" s="783"/>
      <c r="AH331" s="788" t="s">
        <v>1641</v>
      </c>
      <c r="AI331" s="815" t="s">
        <v>1584</v>
      </c>
    </row>
    <row r="332" spans="1:35" ht="17.25" customHeight="1">
      <c r="A332" s="36"/>
      <c r="B332" s="36"/>
      <c r="C332" s="36"/>
      <c r="D332" s="106" t="str">
        <f t="shared" si="0"/>
        <v xml:space="preserve"> </v>
      </c>
      <c r="E332" s="304" t="s">
        <v>1643</v>
      </c>
      <c r="F332" s="779" t="e">
        <f t="shared" ca="1" si="1"/>
        <v>#NAME?</v>
      </c>
      <c r="G332" s="779" t="s">
        <v>16611</v>
      </c>
      <c r="H332" s="779"/>
      <c r="I332" s="779" t="str">
        <f t="shared" si="4"/>
        <v>40.131518, -105.2995131</v>
      </c>
      <c r="J332" s="780">
        <v>40.131518</v>
      </c>
      <c r="K332" s="780">
        <v>-105.2995131</v>
      </c>
      <c r="L332" s="781">
        <v>347</v>
      </c>
      <c r="M332" s="782" t="s">
        <v>95</v>
      </c>
      <c r="N332" s="783" t="s">
        <v>15967</v>
      </c>
      <c r="O332" s="783" t="s">
        <v>1590</v>
      </c>
      <c r="P332" s="783"/>
      <c r="Q332" s="784" t="s">
        <v>1591</v>
      </c>
      <c r="R332" s="783" t="s">
        <v>35</v>
      </c>
      <c r="S332" s="785">
        <v>2020</v>
      </c>
      <c r="T332" s="786">
        <v>0</v>
      </c>
      <c r="U332" s="786">
        <v>0</v>
      </c>
      <c r="V332" s="786">
        <v>0</v>
      </c>
      <c r="W332" s="786">
        <v>0.89</v>
      </c>
      <c r="X332" s="787">
        <f t="shared" si="3"/>
        <v>0.89</v>
      </c>
      <c r="Y332" s="783" t="s">
        <v>1633</v>
      </c>
      <c r="Z332" s="783" t="s">
        <v>1644</v>
      </c>
      <c r="AA332" s="783"/>
      <c r="AB332" s="783"/>
      <c r="AC332" s="784" t="s">
        <v>1595</v>
      </c>
      <c r="AD332" s="783"/>
      <c r="AE332" s="783"/>
      <c r="AF332" s="783"/>
      <c r="AG332" s="783"/>
      <c r="AH332" s="788" t="s">
        <v>1645</v>
      </c>
      <c r="AI332" s="815" t="s">
        <v>1584</v>
      </c>
    </row>
    <row r="333" spans="1:35" ht="17.25" customHeight="1">
      <c r="A333" s="36"/>
      <c r="B333" s="36"/>
      <c r="C333" s="36"/>
      <c r="D333" s="106" t="str">
        <f t="shared" si="0"/>
        <v xml:space="preserve"> </v>
      </c>
      <c r="E333" s="304" t="s">
        <v>1648</v>
      </c>
      <c r="F333" s="779" t="e">
        <f t="shared" ca="1" si="1"/>
        <v>#NAME?</v>
      </c>
      <c r="G333" s="779" t="s">
        <v>16612</v>
      </c>
      <c r="H333" s="779"/>
      <c r="I333" s="779" t="str">
        <f t="shared" si="4"/>
        <v>40.79339, -105.2198208</v>
      </c>
      <c r="J333" s="780">
        <v>40.793390000000002</v>
      </c>
      <c r="K333" s="780">
        <v>-105.21982079999999</v>
      </c>
      <c r="L333" s="781">
        <v>348</v>
      </c>
      <c r="M333" s="790" t="s">
        <v>95</v>
      </c>
      <c r="N333" s="783" t="s">
        <v>15967</v>
      </c>
      <c r="O333" s="783" t="s">
        <v>1590</v>
      </c>
      <c r="P333" s="783"/>
      <c r="Q333" s="784" t="s">
        <v>1591</v>
      </c>
      <c r="R333" s="783" t="s">
        <v>35</v>
      </c>
      <c r="S333" s="785">
        <v>2020</v>
      </c>
      <c r="T333" s="786">
        <v>3.1</v>
      </c>
      <c r="U333" s="786">
        <v>4.4000000000000004</v>
      </c>
      <c r="V333" s="786">
        <v>7.5</v>
      </c>
      <c r="W333" s="786">
        <v>15.8</v>
      </c>
      <c r="X333" s="787">
        <f t="shared" si="3"/>
        <v>15.8</v>
      </c>
      <c r="Y333" s="783" t="s">
        <v>1649</v>
      </c>
      <c r="Z333" s="783" t="s">
        <v>1650</v>
      </c>
      <c r="AA333" s="783"/>
      <c r="AB333" s="783"/>
      <c r="AC333" s="784" t="s">
        <v>1595</v>
      </c>
      <c r="AD333" s="783"/>
      <c r="AE333" s="783"/>
      <c r="AF333" s="783"/>
      <c r="AG333" s="783"/>
      <c r="AH333" s="788" t="s">
        <v>1651</v>
      </c>
      <c r="AI333" s="815" t="s">
        <v>1584</v>
      </c>
    </row>
    <row r="334" spans="1:35" ht="17.25" customHeight="1">
      <c r="A334" s="106"/>
      <c r="B334" s="106"/>
      <c r="C334" s="106"/>
      <c r="D334" s="106" t="str">
        <f t="shared" si="0"/>
        <v xml:space="preserve"> </v>
      </c>
      <c r="E334" s="304" t="s">
        <v>1667</v>
      </c>
      <c r="F334" s="779" t="e">
        <f t="shared" ca="1" si="1"/>
        <v>#NAME?</v>
      </c>
      <c r="G334" s="779" t="s">
        <v>16613</v>
      </c>
      <c r="H334" s="779"/>
      <c r="I334" s="779" t="str">
        <f t="shared" si="4"/>
        <v>38.0510671, -103.7200135</v>
      </c>
      <c r="J334" s="780">
        <v>38.051067099999997</v>
      </c>
      <c r="K334" s="780">
        <v>-103.72001349999999</v>
      </c>
      <c r="L334" s="781">
        <v>349</v>
      </c>
      <c r="M334" s="782" t="s">
        <v>95</v>
      </c>
      <c r="N334" s="783" t="s">
        <v>15967</v>
      </c>
      <c r="O334" s="783" t="s">
        <v>1590</v>
      </c>
      <c r="P334" s="783"/>
      <c r="Q334" s="784" t="s">
        <v>1591</v>
      </c>
      <c r="R334" s="783" t="s">
        <v>35</v>
      </c>
      <c r="S334" s="785">
        <v>2020</v>
      </c>
      <c r="T334" s="786">
        <v>0</v>
      </c>
      <c r="U334" s="786">
        <v>0</v>
      </c>
      <c r="V334" s="786">
        <v>0</v>
      </c>
      <c r="W334" s="786">
        <v>0.27</v>
      </c>
      <c r="X334" s="787">
        <f t="shared" si="3"/>
        <v>0.27</v>
      </c>
      <c r="Y334" s="783" t="s">
        <v>1668</v>
      </c>
      <c r="Z334" s="783" t="s">
        <v>1669</v>
      </c>
      <c r="AA334" s="783"/>
      <c r="AB334" s="783"/>
      <c r="AC334" s="784" t="s">
        <v>1595</v>
      </c>
      <c r="AD334" s="783"/>
      <c r="AE334" s="783"/>
      <c r="AF334" s="783"/>
      <c r="AG334" s="783"/>
      <c r="AH334" s="788" t="s">
        <v>1670</v>
      </c>
      <c r="AI334" s="815" t="s">
        <v>1584</v>
      </c>
    </row>
    <row r="335" spans="1:35" ht="17.25" customHeight="1">
      <c r="A335" s="106"/>
      <c r="B335" s="106"/>
      <c r="C335" s="106"/>
      <c r="D335" s="106" t="str">
        <f t="shared" si="0"/>
        <v xml:space="preserve"> </v>
      </c>
      <c r="E335" s="304" t="s">
        <v>1693</v>
      </c>
      <c r="F335" s="779" t="e">
        <f t="shared" ca="1" si="1"/>
        <v>#NAME?</v>
      </c>
      <c r="G335" s="779" t="s">
        <v>16614</v>
      </c>
      <c r="H335" s="779"/>
      <c r="I335" s="779" t="str">
        <f t="shared" si="4"/>
        <v>40.0610864, -105.3640512</v>
      </c>
      <c r="J335" s="780">
        <v>40.061086400000001</v>
      </c>
      <c r="K335" s="780">
        <v>-105.36405120000001</v>
      </c>
      <c r="L335" s="781">
        <v>350</v>
      </c>
      <c r="M335" s="790" t="s">
        <v>95</v>
      </c>
      <c r="N335" s="783" t="s">
        <v>15967</v>
      </c>
      <c r="O335" s="783" t="s">
        <v>1590</v>
      </c>
      <c r="P335" s="783"/>
      <c r="Q335" s="784" t="s">
        <v>1591</v>
      </c>
      <c r="R335" s="783" t="s">
        <v>35</v>
      </c>
      <c r="S335" s="785">
        <v>2020</v>
      </c>
      <c r="T335" s="786">
        <v>0</v>
      </c>
      <c r="U335" s="786">
        <v>0.84</v>
      </c>
      <c r="V335" s="786">
        <v>0.84</v>
      </c>
      <c r="W335" s="786">
        <v>5.67</v>
      </c>
      <c r="X335" s="787">
        <f t="shared" si="3"/>
        <v>5.67</v>
      </c>
      <c r="Y335" s="783" t="s">
        <v>1694</v>
      </c>
      <c r="Z335" s="783" t="s">
        <v>1695</v>
      </c>
      <c r="AA335" s="783"/>
      <c r="AB335" s="783"/>
      <c r="AC335" s="784" t="s">
        <v>1595</v>
      </c>
      <c r="AD335" s="783"/>
      <c r="AE335" s="783"/>
      <c r="AF335" s="783"/>
      <c r="AG335" s="783"/>
      <c r="AH335" s="792"/>
      <c r="AI335" s="815" t="s">
        <v>1584</v>
      </c>
    </row>
    <row r="336" spans="1:35" ht="17.25" customHeight="1">
      <c r="A336" s="106"/>
      <c r="B336" s="106"/>
      <c r="C336" s="106"/>
      <c r="D336" s="106" t="str">
        <f t="shared" si="0"/>
        <v xml:space="preserve"> </v>
      </c>
      <c r="E336" s="304"/>
      <c r="F336" s="779" t="e">
        <f t="shared" ca="1" si="1"/>
        <v>#NAME?</v>
      </c>
      <c r="G336" s="779" t="s">
        <v>16615</v>
      </c>
      <c r="H336" s="779"/>
      <c r="I336" s="779" t="str">
        <f t="shared" si="4"/>
        <v>13.4852976, 144.8008119</v>
      </c>
      <c r="J336" s="780">
        <v>13.485297600000001</v>
      </c>
      <c r="K336" s="780">
        <v>144.80081190000001</v>
      </c>
      <c r="L336" s="781">
        <v>351</v>
      </c>
      <c r="M336" s="782" t="s">
        <v>44</v>
      </c>
      <c r="N336" s="783" t="s">
        <v>16616</v>
      </c>
      <c r="O336" s="783" t="s">
        <v>2206</v>
      </c>
      <c r="P336" s="784" t="s">
        <v>2207</v>
      </c>
      <c r="Q336" s="783"/>
      <c r="R336" s="783" t="s">
        <v>80</v>
      </c>
      <c r="S336" s="785">
        <v>2015</v>
      </c>
      <c r="T336" s="786"/>
      <c r="U336" s="786">
        <v>410</v>
      </c>
      <c r="V336" s="793"/>
      <c r="W336" s="793"/>
      <c r="X336" s="787"/>
      <c r="Y336" s="783" t="s">
        <v>2208</v>
      </c>
      <c r="Z336" s="783"/>
      <c r="AA336" s="792"/>
      <c r="AB336" s="792"/>
      <c r="AC336" s="783"/>
      <c r="AD336" s="784" t="s">
        <v>16617</v>
      </c>
      <c r="AE336" s="783"/>
      <c r="AF336" s="783"/>
      <c r="AG336" s="783"/>
      <c r="AH336" s="783"/>
      <c r="AI336" s="797"/>
    </row>
    <row r="337" spans="1:35" ht="17.25" customHeight="1">
      <c r="A337" s="106"/>
      <c r="B337" s="106"/>
      <c r="C337" s="106"/>
      <c r="D337" s="106" t="str">
        <f t="shared" si="0"/>
        <v xml:space="preserve"> </v>
      </c>
      <c r="E337" s="304" t="s">
        <v>2410</v>
      </c>
      <c r="F337" s="779" t="e">
        <f t="shared" ca="1" si="1"/>
        <v>#NAME?</v>
      </c>
      <c r="G337" s="779" t="s">
        <v>16618</v>
      </c>
      <c r="H337" s="779"/>
      <c r="I337" s="779" t="str">
        <f t="shared" si="4"/>
        <v>44.63886700, -70.58687500</v>
      </c>
      <c r="J337" s="780">
        <v>44.638866999999998</v>
      </c>
      <c r="K337" s="780">
        <v>-70.586875000000006</v>
      </c>
      <c r="L337" s="781">
        <v>352</v>
      </c>
      <c r="M337" s="790" t="s">
        <v>77</v>
      </c>
      <c r="N337" s="783"/>
      <c r="O337" s="783"/>
      <c r="P337" s="792"/>
      <c r="Q337" s="791" t="s">
        <v>2411</v>
      </c>
      <c r="R337" s="783" t="s">
        <v>80</v>
      </c>
      <c r="S337" s="785">
        <v>2020</v>
      </c>
      <c r="T337" s="786">
        <v>67.3</v>
      </c>
      <c r="U337" s="786">
        <v>0.621</v>
      </c>
      <c r="V337" s="786">
        <v>67.914000000000001</v>
      </c>
      <c r="W337" s="786">
        <v>6140</v>
      </c>
      <c r="X337" s="787">
        <f t="shared" ref="X337:X1242" si="5">MAX(T337:W337)</f>
        <v>6140</v>
      </c>
      <c r="Y337" s="783" t="s">
        <v>2412</v>
      </c>
      <c r="Z337" s="783" t="s">
        <v>2413</v>
      </c>
      <c r="AA337" s="783"/>
      <c r="AB337" s="783"/>
      <c r="AC337" s="783"/>
      <c r="AD337" s="783"/>
      <c r="AE337" s="783"/>
      <c r="AF337" s="783"/>
      <c r="AG337" s="783"/>
      <c r="AH337" s="792"/>
      <c r="AI337" s="789" t="s">
        <v>2415</v>
      </c>
    </row>
    <row r="338" spans="1:35" ht="17.25" customHeight="1">
      <c r="A338" s="106"/>
      <c r="B338" s="106"/>
      <c r="C338" s="106"/>
      <c r="D338" s="106" t="str">
        <f t="shared" si="0"/>
        <v xml:space="preserve"> </v>
      </c>
      <c r="E338" s="304" t="s">
        <v>2418</v>
      </c>
      <c r="F338" s="779" t="e">
        <f t="shared" ca="1" si="1"/>
        <v>#NAME?</v>
      </c>
      <c r="G338" s="779" t="s">
        <v>16619</v>
      </c>
      <c r="H338" s="779"/>
      <c r="I338" s="779" t="str">
        <f t="shared" si="4"/>
        <v>44.33660190, -69.74029291</v>
      </c>
      <c r="J338" s="780">
        <v>44.336601899999998</v>
      </c>
      <c r="K338" s="780">
        <v>-69.740292909999994</v>
      </c>
      <c r="L338" s="781">
        <v>353</v>
      </c>
      <c r="M338" s="782" t="s">
        <v>33</v>
      </c>
      <c r="N338" s="783" t="s">
        <v>16620</v>
      </c>
      <c r="O338" s="792" t="s">
        <v>2419</v>
      </c>
      <c r="P338" s="794" t="s">
        <v>2420</v>
      </c>
      <c r="Q338" s="791" t="s">
        <v>2411</v>
      </c>
      <c r="R338" s="783" t="s">
        <v>122</v>
      </c>
      <c r="S338" s="785">
        <v>2019</v>
      </c>
      <c r="T338" s="786">
        <v>72.3</v>
      </c>
      <c r="U338" s="786">
        <v>161</v>
      </c>
      <c r="V338" s="786">
        <v>233</v>
      </c>
      <c r="W338" s="786">
        <v>1219</v>
      </c>
      <c r="X338" s="787">
        <f t="shared" si="5"/>
        <v>1219</v>
      </c>
      <c r="Y338" s="783" t="s">
        <v>2421</v>
      </c>
      <c r="Z338" s="783" t="s">
        <v>2422</v>
      </c>
      <c r="AA338" s="783"/>
      <c r="AB338" s="783"/>
      <c r="AC338" s="783"/>
      <c r="AD338" s="783"/>
      <c r="AE338" s="783"/>
      <c r="AF338" s="783"/>
      <c r="AG338" s="783"/>
      <c r="AH338" s="792"/>
      <c r="AI338" s="789" t="s">
        <v>2415</v>
      </c>
    </row>
    <row r="339" spans="1:35" ht="17.25" customHeight="1">
      <c r="A339" s="106"/>
      <c r="B339" s="106"/>
      <c r="C339" s="106"/>
      <c r="D339" s="106" t="str">
        <f t="shared" si="0"/>
        <v xml:space="preserve"> </v>
      </c>
      <c r="E339" s="304" t="s">
        <v>2425</v>
      </c>
      <c r="F339" s="779" t="e">
        <f t="shared" ca="1" si="1"/>
        <v>#NAME?</v>
      </c>
      <c r="G339" s="779" t="s">
        <v>16621</v>
      </c>
      <c r="H339" s="779"/>
      <c r="I339" s="779" t="str">
        <f t="shared" si="4"/>
        <v>43.45051200, -70.52583800</v>
      </c>
      <c r="J339" s="780">
        <v>43.450512000000003</v>
      </c>
      <c r="K339" s="780">
        <v>-70.525837999999993</v>
      </c>
      <c r="L339" s="781">
        <v>354</v>
      </c>
      <c r="M339" s="790" t="s">
        <v>33</v>
      </c>
      <c r="N339" s="783"/>
      <c r="O339" s="783"/>
      <c r="P339" s="817"/>
      <c r="Q339" s="791" t="s">
        <v>2411</v>
      </c>
      <c r="R339" s="783" t="s">
        <v>35</v>
      </c>
      <c r="S339" s="785">
        <v>2019</v>
      </c>
      <c r="T339" s="786">
        <v>6.47</v>
      </c>
      <c r="U339" s="786">
        <v>2.92</v>
      </c>
      <c r="V339" s="786">
        <v>9</v>
      </c>
      <c r="W339" s="786">
        <v>32.89</v>
      </c>
      <c r="X339" s="787">
        <f t="shared" si="5"/>
        <v>32.89</v>
      </c>
      <c r="Y339" s="783" t="s">
        <v>2426</v>
      </c>
      <c r="Z339" s="783" t="s">
        <v>2427</v>
      </c>
      <c r="AA339" s="783"/>
      <c r="AB339" s="783"/>
      <c r="AC339" s="783"/>
      <c r="AD339" s="783"/>
      <c r="AE339" s="783"/>
      <c r="AF339" s="783"/>
      <c r="AG339" s="783"/>
      <c r="AH339" s="792"/>
      <c r="AI339" s="789" t="s">
        <v>2415</v>
      </c>
    </row>
    <row r="340" spans="1:35" ht="17.25" customHeight="1">
      <c r="A340" s="106"/>
      <c r="B340" s="106"/>
      <c r="C340" s="106"/>
      <c r="D340" s="106" t="str">
        <f t="shared" si="0"/>
        <v xml:space="preserve"> </v>
      </c>
      <c r="E340" s="304" t="s">
        <v>2446</v>
      </c>
      <c r="F340" s="779" t="e">
        <f t="shared" ca="1" si="1"/>
        <v>#NAME?</v>
      </c>
      <c r="G340" s="779" t="s">
        <v>16622</v>
      </c>
      <c r="H340" s="779"/>
      <c r="I340" s="779" t="str">
        <f t="shared" si="4"/>
        <v>44.3808975, -68.2062436</v>
      </c>
      <c r="J340" s="780">
        <v>44.380897500000003</v>
      </c>
      <c r="K340" s="780">
        <v>-68.206243599999993</v>
      </c>
      <c r="L340" s="781">
        <v>355</v>
      </c>
      <c r="M340" s="782" t="s">
        <v>765</v>
      </c>
      <c r="N340" s="783" t="s">
        <v>765</v>
      </c>
      <c r="O340" s="783"/>
      <c r="P340" s="817"/>
      <c r="Q340" s="791" t="s">
        <v>2411</v>
      </c>
      <c r="R340" s="783" t="s">
        <v>2447</v>
      </c>
      <c r="S340" s="785">
        <v>2019</v>
      </c>
      <c r="T340" s="786"/>
      <c r="U340" s="786"/>
      <c r="V340" s="786"/>
      <c r="W340" s="786">
        <v>14700</v>
      </c>
      <c r="X340" s="787">
        <f t="shared" si="5"/>
        <v>14700</v>
      </c>
      <c r="Y340" s="783" t="s">
        <v>2448</v>
      </c>
      <c r="Z340" s="783" t="s">
        <v>49</v>
      </c>
      <c r="AA340" s="783"/>
      <c r="AB340" s="783"/>
      <c r="AC340" s="783"/>
      <c r="AD340" s="783"/>
      <c r="AE340" s="783"/>
      <c r="AF340" s="783"/>
      <c r="AG340" s="783"/>
      <c r="AH340" s="792"/>
      <c r="AI340" s="789" t="s">
        <v>2415</v>
      </c>
    </row>
    <row r="341" spans="1:35" ht="17.25" customHeight="1">
      <c r="A341" s="106"/>
      <c r="B341" s="106"/>
      <c r="C341" s="106"/>
      <c r="D341" s="106" t="str">
        <f t="shared" si="0"/>
        <v xml:space="preserve"> </v>
      </c>
      <c r="E341" s="304" t="s">
        <v>2451</v>
      </c>
      <c r="F341" s="779" t="e">
        <f t="shared" ca="1" si="1"/>
        <v>#NAME?</v>
      </c>
      <c r="G341" s="779" t="s">
        <v>16623</v>
      </c>
      <c r="H341" s="779"/>
      <c r="I341" s="779" t="str">
        <f t="shared" si="4"/>
        <v>44.42106667, -69.06761667</v>
      </c>
      <c r="J341" s="780">
        <v>44.421066670000002</v>
      </c>
      <c r="K341" s="780">
        <v>-69.067616670000007</v>
      </c>
      <c r="L341" s="781">
        <v>356</v>
      </c>
      <c r="M341" s="790" t="s">
        <v>33</v>
      </c>
      <c r="N341" s="783" t="s">
        <v>33</v>
      </c>
      <c r="O341" s="783"/>
      <c r="P341" s="792"/>
      <c r="Q341" s="791" t="s">
        <v>2411</v>
      </c>
      <c r="R341" s="783" t="s">
        <v>80</v>
      </c>
      <c r="S341" s="785">
        <v>2020</v>
      </c>
      <c r="T341" s="786">
        <v>424</v>
      </c>
      <c r="U341" s="786">
        <v>14.7</v>
      </c>
      <c r="V341" s="786">
        <v>439</v>
      </c>
      <c r="W341" s="786">
        <v>11635</v>
      </c>
      <c r="X341" s="787">
        <f t="shared" si="5"/>
        <v>11635</v>
      </c>
      <c r="Y341" s="783" t="s">
        <v>2452</v>
      </c>
      <c r="Z341" s="783" t="s">
        <v>2453</v>
      </c>
      <c r="AA341" s="783"/>
      <c r="AB341" s="783"/>
      <c r="AC341" s="783"/>
      <c r="AD341" s="783"/>
      <c r="AE341" s="783"/>
      <c r="AF341" s="783"/>
      <c r="AG341" s="783"/>
      <c r="AH341" s="792"/>
      <c r="AI341" s="789" t="s">
        <v>2415</v>
      </c>
    </row>
    <row r="342" spans="1:35" ht="17.25" customHeight="1">
      <c r="A342" s="106"/>
      <c r="B342" s="106"/>
      <c r="C342" s="106"/>
      <c r="D342" s="106" t="str">
        <f t="shared" si="0"/>
        <v xml:space="preserve"> </v>
      </c>
      <c r="E342" s="304" t="s">
        <v>2455</v>
      </c>
      <c r="F342" s="779" t="e">
        <f t="shared" ca="1" si="1"/>
        <v>#NAME?</v>
      </c>
      <c r="G342" s="779" t="s">
        <v>16624</v>
      </c>
      <c r="H342" s="779"/>
      <c r="I342" s="779" t="str">
        <f t="shared" si="4"/>
        <v>44.428002, -69.00699</v>
      </c>
      <c r="J342" s="780">
        <v>44.428001999999999</v>
      </c>
      <c r="K342" s="780">
        <v>-69.006990000000002</v>
      </c>
      <c r="L342" s="781">
        <v>357</v>
      </c>
      <c r="M342" s="782" t="s">
        <v>765</v>
      </c>
      <c r="N342" s="783" t="s">
        <v>765</v>
      </c>
      <c r="O342" s="783"/>
      <c r="P342" s="792"/>
      <c r="Q342" s="791" t="s">
        <v>2411</v>
      </c>
      <c r="R342" s="783" t="s">
        <v>2447</v>
      </c>
      <c r="S342" s="785">
        <v>2019</v>
      </c>
      <c r="T342" s="786">
        <v>12000</v>
      </c>
      <c r="U342" s="786">
        <v>20000</v>
      </c>
      <c r="V342" s="786">
        <v>32000</v>
      </c>
      <c r="W342" s="786">
        <v>32000</v>
      </c>
      <c r="X342" s="787">
        <f t="shared" si="5"/>
        <v>32000</v>
      </c>
      <c r="Y342" s="783" t="s">
        <v>2456</v>
      </c>
      <c r="Z342" s="783" t="s">
        <v>49</v>
      </c>
      <c r="AA342" s="783"/>
      <c r="AB342" s="783"/>
      <c r="AC342" s="783"/>
      <c r="AD342" s="783"/>
      <c r="AE342" s="783"/>
      <c r="AF342" s="783"/>
      <c r="AG342" s="783"/>
      <c r="AH342" s="792"/>
      <c r="AI342" s="789" t="s">
        <v>2415</v>
      </c>
    </row>
    <row r="343" spans="1:35" ht="17.25" customHeight="1">
      <c r="A343" s="106"/>
      <c r="B343" s="106"/>
      <c r="C343" s="106"/>
      <c r="D343" s="106" t="str">
        <f t="shared" si="0"/>
        <v xml:space="preserve"> </v>
      </c>
      <c r="E343" s="304" t="s">
        <v>2459</v>
      </c>
      <c r="F343" s="779" t="e">
        <f t="shared" ca="1" si="1"/>
        <v>#NAME?</v>
      </c>
      <c r="G343" s="779" t="s">
        <v>16625</v>
      </c>
      <c r="H343" s="779"/>
      <c r="I343" s="779" t="str">
        <f t="shared" si="4"/>
        <v>43.48182700, -70.52932600</v>
      </c>
      <c r="J343" s="780">
        <v>43.481827000000003</v>
      </c>
      <c r="K343" s="780">
        <v>-70.529325999999998</v>
      </c>
      <c r="L343" s="781">
        <v>358</v>
      </c>
      <c r="M343" s="790" t="s">
        <v>33</v>
      </c>
      <c r="N343" s="783" t="s">
        <v>33</v>
      </c>
      <c r="O343" s="783"/>
      <c r="P343" s="792"/>
      <c r="Q343" s="791" t="s">
        <v>2411</v>
      </c>
      <c r="R343" s="783" t="s">
        <v>35</v>
      </c>
      <c r="S343" s="785">
        <v>2019</v>
      </c>
      <c r="T343" s="786">
        <v>91.9</v>
      </c>
      <c r="U343" s="786">
        <v>121</v>
      </c>
      <c r="V343" s="786">
        <v>213</v>
      </c>
      <c r="W343" s="786">
        <v>337.8</v>
      </c>
      <c r="X343" s="787">
        <f t="shared" si="5"/>
        <v>337.8</v>
      </c>
      <c r="Y343" s="783" t="s">
        <v>2460</v>
      </c>
      <c r="Z343" s="783" t="s">
        <v>2461</v>
      </c>
      <c r="AA343" s="783"/>
      <c r="AB343" s="783"/>
      <c r="AC343" s="783"/>
      <c r="AD343" s="783"/>
      <c r="AE343" s="783"/>
      <c r="AF343" s="783"/>
      <c r="AG343" s="783"/>
      <c r="AH343" s="792"/>
      <c r="AI343" s="789" t="s">
        <v>2415</v>
      </c>
    </row>
    <row r="344" spans="1:35" ht="17.25" customHeight="1">
      <c r="A344" s="106"/>
      <c r="B344" s="106"/>
      <c r="C344" s="106"/>
      <c r="D344" s="106" t="str">
        <f t="shared" si="0"/>
        <v xml:space="preserve"> </v>
      </c>
      <c r="E344" s="304" t="s">
        <v>16626</v>
      </c>
      <c r="F344" s="779" t="e">
        <f t="shared" ca="1" si="1"/>
        <v>#NAME?</v>
      </c>
      <c r="G344" s="779" t="s">
        <v>16627</v>
      </c>
      <c r="H344" s="779"/>
      <c r="I344" s="779" t="str">
        <f t="shared" si="4"/>
        <v>45.0403777, -69.8634847</v>
      </c>
      <c r="J344" s="780">
        <v>45.040377700000001</v>
      </c>
      <c r="K344" s="780">
        <v>-69.863484700000001</v>
      </c>
      <c r="L344" s="781">
        <v>359</v>
      </c>
      <c r="M344" s="782" t="s">
        <v>765</v>
      </c>
      <c r="N344" s="783" t="s">
        <v>765</v>
      </c>
      <c r="O344" s="783"/>
      <c r="P344" s="792"/>
      <c r="Q344" s="791" t="s">
        <v>2411</v>
      </c>
      <c r="R344" s="783" t="s">
        <v>2447</v>
      </c>
      <c r="S344" s="785">
        <v>2019</v>
      </c>
      <c r="T344" s="793"/>
      <c r="U344" s="793"/>
      <c r="V344" s="793">
        <v>0</v>
      </c>
      <c r="W344" s="793">
        <v>23000</v>
      </c>
      <c r="X344" s="787">
        <f t="shared" si="5"/>
        <v>23000</v>
      </c>
      <c r="Y344" s="783" t="s">
        <v>2464</v>
      </c>
      <c r="Z344" s="783" t="s">
        <v>49</v>
      </c>
      <c r="AA344" s="783"/>
      <c r="AB344" s="783"/>
      <c r="AC344" s="783"/>
      <c r="AD344" s="783"/>
      <c r="AE344" s="783"/>
      <c r="AF344" s="783"/>
      <c r="AG344" s="783"/>
      <c r="AH344" s="792"/>
      <c r="AI344" s="789" t="s">
        <v>2415</v>
      </c>
    </row>
    <row r="345" spans="1:35" ht="17.25" customHeight="1">
      <c r="A345" s="106"/>
      <c r="B345" s="106"/>
      <c r="C345" s="106"/>
      <c r="D345" s="106" t="str">
        <f t="shared" si="0"/>
        <v xml:space="preserve"> </v>
      </c>
      <c r="E345" s="304" t="s">
        <v>16628</v>
      </c>
      <c r="F345" s="779" t="e">
        <f t="shared" ca="1" si="1"/>
        <v>#NAME?</v>
      </c>
      <c r="G345" s="779" t="s">
        <v>16629</v>
      </c>
      <c r="H345" s="779"/>
      <c r="I345" s="779" t="str">
        <f t="shared" si="4"/>
        <v>44.4112622, -68.5859206</v>
      </c>
      <c r="J345" s="780">
        <v>44.411262200000003</v>
      </c>
      <c r="K345" s="780">
        <v>-68.585920599999994</v>
      </c>
      <c r="L345" s="781">
        <v>360</v>
      </c>
      <c r="M345" s="790" t="s">
        <v>765</v>
      </c>
      <c r="N345" s="783" t="s">
        <v>765</v>
      </c>
      <c r="O345" s="783"/>
      <c r="P345" s="792"/>
      <c r="Q345" s="791" t="s">
        <v>2411</v>
      </c>
      <c r="R345" s="783" t="s">
        <v>2447</v>
      </c>
      <c r="S345" s="785">
        <v>2019</v>
      </c>
      <c r="T345" s="786">
        <v>28000</v>
      </c>
      <c r="U345" s="786">
        <v>23000</v>
      </c>
      <c r="V345" s="786">
        <v>51000</v>
      </c>
      <c r="W345" s="786">
        <v>51000</v>
      </c>
      <c r="X345" s="787">
        <f t="shared" si="5"/>
        <v>51000</v>
      </c>
      <c r="Y345" s="783" t="s">
        <v>2467</v>
      </c>
      <c r="Z345" s="783" t="s">
        <v>49</v>
      </c>
      <c r="AA345" s="783"/>
      <c r="AB345" s="783"/>
      <c r="AC345" s="783"/>
      <c r="AD345" s="783"/>
      <c r="AE345" s="783"/>
      <c r="AF345" s="783"/>
      <c r="AG345" s="783"/>
      <c r="AH345" s="792"/>
      <c r="AI345" s="789" t="s">
        <v>2415</v>
      </c>
    </row>
    <row r="346" spans="1:35" ht="17.25" customHeight="1">
      <c r="A346" s="36"/>
      <c r="B346" s="36"/>
      <c r="C346" s="36"/>
      <c r="D346" s="106" t="str">
        <f t="shared" si="0"/>
        <v xml:space="preserve"> </v>
      </c>
      <c r="E346" s="304" t="s">
        <v>2470</v>
      </c>
      <c r="F346" s="779" t="e">
        <f t="shared" ca="1" si="1"/>
        <v>#NAME?</v>
      </c>
      <c r="G346" s="779" t="s">
        <v>16630</v>
      </c>
      <c r="H346" s="779"/>
      <c r="I346" s="779" t="str">
        <f t="shared" si="4"/>
        <v>44.7747, -68.7823</v>
      </c>
      <c r="J346" s="780">
        <v>44.774700000000003</v>
      </c>
      <c r="K346" s="780">
        <v>-68.782300000000006</v>
      </c>
      <c r="L346" s="781">
        <v>361</v>
      </c>
      <c r="M346" s="782" t="s">
        <v>765</v>
      </c>
      <c r="N346" s="783" t="s">
        <v>765</v>
      </c>
      <c r="O346" s="783"/>
      <c r="P346" s="792"/>
      <c r="Q346" s="791" t="s">
        <v>2411</v>
      </c>
      <c r="R346" s="783" t="s">
        <v>2471</v>
      </c>
      <c r="S346" s="785">
        <v>2019</v>
      </c>
      <c r="T346" s="793">
        <v>17.8</v>
      </c>
      <c r="U346" s="793">
        <v>11.4</v>
      </c>
      <c r="V346" s="793">
        <v>29</v>
      </c>
      <c r="W346" s="793">
        <v>32.79</v>
      </c>
      <c r="X346" s="787">
        <f t="shared" si="5"/>
        <v>32.79</v>
      </c>
      <c r="Y346" s="783" t="s">
        <v>2472</v>
      </c>
      <c r="Z346" s="783" t="s">
        <v>2473</v>
      </c>
      <c r="AA346" s="783"/>
      <c r="AB346" s="783"/>
      <c r="AC346" s="783"/>
      <c r="AD346" s="783"/>
      <c r="AE346" s="783"/>
      <c r="AF346" s="783"/>
      <c r="AG346" s="783"/>
      <c r="AH346" s="792"/>
      <c r="AI346" s="789" t="s">
        <v>2415</v>
      </c>
    </row>
    <row r="347" spans="1:35" ht="17.25" customHeight="1">
      <c r="A347" s="106"/>
      <c r="B347" s="106"/>
      <c r="C347" s="106"/>
      <c r="D347" s="106" t="str">
        <f t="shared" si="0"/>
        <v xml:space="preserve"> </v>
      </c>
      <c r="E347" s="304" t="s">
        <v>2485</v>
      </c>
      <c r="F347" s="779" t="e">
        <f t="shared" ca="1" si="1"/>
        <v>#NAME?</v>
      </c>
      <c r="G347" s="779" t="s">
        <v>16631</v>
      </c>
      <c r="H347" s="779"/>
      <c r="I347" s="779" t="str">
        <f t="shared" si="4"/>
        <v>44.568603, -68.77200599999999</v>
      </c>
      <c r="J347" s="780">
        <v>44.568603000000003</v>
      </c>
      <c r="K347" s="780">
        <v>-68.772005999999905</v>
      </c>
      <c r="L347" s="781">
        <v>362</v>
      </c>
      <c r="M347" s="790" t="s">
        <v>33</v>
      </c>
      <c r="N347" s="783" t="s">
        <v>33</v>
      </c>
      <c r="O347" s="783"/>
      <c r="P347" s="817"/>
      <c r="Q347" s="791" t="s">
        <v>2411</v>
      </c>
      <c r="R347" s="783" t="s">
        <v>35</v>
      </c>
      <c r="S347" s="785">
        <v>2019</v>
      </c>
      <c r="T347" s="786">
        <v>3.1</v>
      </c>
      <c r="U347" s="786">
        <v>1.56</v>
      </c>
      <c r="V347" s="786">
        <v>5</v>
      </c>
      <c r="W347" s="786">
        <v>10.16</v>
      </c>
      <c r="X347" s="787">
        <f t="shared" si="5"/>
        <v>10.16</v>
      </c>
      <c r="Y347" s="783" t="s">
        <v>2486</v>
      </c>
      <c r="Z347" s="783" t="s">
        <v>2487</v>
      </c>
      <c r="AA347" s="783"/>
      <c r="AB347" s="783"/>
      <c r="AC347" s="783"/>
      <c r="AD347" s="783"/>
      <c r="AE347" s="783"/>
      <c r="AF347" s="783"/>
      <c r="AG347" s="783"/>
      <c r="AH347" s="792"/>
      <c r="AI347" s="789" t="s">
        <v>2415</v>
      </c>
    </row>
    <row r="348" spans="1:35" ht="17.25" customHeight="1">
      <c r="A348" s="106"/>
      <c r="B348" s="106"/>
      <c r="C348" s="106"/>
      <c r="D348" s="106" t="str">
        <f t="shared" si="0"/>
        <v xml:space="preserve"> </v>
      </c>
      <c r="E348" s="304" t="s">
        <v>2490</v>
      </c>
      <c r="F348" s="779" t="e">
        <f t="shared" ca="1" si="1"/>
        <v>#NAME?</v>
      </c>
      <c r="G348" s="779" t="s">
        <v>16632</v>
      </c>
      <c r="H348" s="779"/>
      <c r="I348" s="779" t="str">
        <f t="shared" si="4"/>
        <v>44.9771, -69.2266</v>
      </c>
      <c r="J348" s="780">
        <v>44.9771</v>
      </c>
      <c r="K348" s="780">
        <v>-69.226600000000005</v>
      </c>
      <c r="L348" s="781">
        <v>363</v>
      </c>
      <c r="M348" s="782" t="s">
        <v>33</v>
      </c>
      <c r="N348" s="783" t="s">
        <v>33</v>
      </c>
      <c r="O348" s="783"/>
      <c r="P348" s="817"/>
      <c r="Q348" s="791" t="s">
        <v>2411</v>
      </c>
      <c r="R348" s="783" t="s">
        <v>80</v>
      </c>
      <c r="S348" s="785">
        <v>2020</v>
      </c>
      <c r="T348" s="786">
        <v>111</v>
      </c>
      <c r="U348" s="786">
        <v>13.9</v>
      </c>
      <c r="V348" s="786">
        <v>125</v>
      </c>
      <c r="W348" s="786">
        <v>242.2</v>
      </c>
      <c r="X348" s="787">
        <f t="shared" si="5"/>
        <v>242.2</v>
      </c>
      <c r="Y348" s="783" t="s">
        <v>2491</v>
      </c>
      <c r="Z348" s="783" t="s">
        <v>2492</v>
      </c>
      <c r="AA348" s="783"/>
      <c r="AB348" s="783"/>
      <c r="AC348" s="783"/>
      <c r="AD348" s="783"/>
      <c r="AE348" s="783"/>
      <c r="AF348" s="783"/>
      <c r="AG348" s="783"/>
      <c r="AH348" s="792"/>
      <c r="AI348" s="789" t="s">
        <v>2415</v>
      </c>
    </row>
    <row r="349" spans="1:35" ht="17.25" customHeight="1">
      <c r="A349" s="106"/>
      <c r="B349" s="106"/>
      <c r="C349" s="106"/>
      <c r="D349" s="106" t="str">
        <f t="shared" si="0"/>
        <v xml:space="preserve"> </v>
      </c>
      <c r="E349" s="304" t="s">
        <v>2495</v>
      </c>
      <c r="F349" s="779" t="e">
        <f t="shared" ca="1" si="1"/>
        <v>#NAME?</v>
      </c>
      <c r="G349" s="779" t="s">
        <v>16633</v>
      </c>
      <c r="H349" s="779"/>
      <c r="I349" s="779" t="str">
        <f t="shared" si="4"/>
        <v>43.7782, -70.0145</v>
      </c>
      <c r="J349" s="780">
        <v>43.778199999999998</v>
      </c>
      <c r="K349" s="780">
        <v>-70.014499999999998</v>
      </c>
      <c r="L349" s="781">
        <v>364</v>
      </c>
      <c r="M349" s="798" t="s">
        <v>44</v>
      </c>
      <c r="N349" s="783"/>
      <c r="O349" s="783"/>
      <c r="P349" s="817"/>
      <c r="Q349" s="791" t="s">
        <v>2411</v>
      </c>
      <c r="R349" s="783" t="s">
        <v>35</v>
      </c>
      <c r="S349" s="785">
        <v>2018</v>
      </c>
      <c r="T349" s="786">
        <v>3</v>
      </c>
      <c r="U349" s="786"/>
      <c r="V349" s="786">
        <v>3</v>
      </c>
      <c r="W349" s="786">
        <v>140.6</v>
      </c>
      <c r="X349" s="787">
        <f t="shared" si="5"/>
        <v>140.6</v>
      </c>
      <c r="Y349" s="783" t="s">
        <v>2496</v>
      </c>
      <c r="Z349" s="783" t="s">
        <v>2497</v>
      </c>
      <c r="AA349" s="783"/>
      <c r="AB349" s="783"/>
      <c r="AC349" s="783"/>
      <c r="AD349" s="783"/>
      <c r="AE349" s="783"/>
      <c r="AF349" s="783"/>
      <c r="AG349" s="783"/>
      <c r="AH349" s="792"/>
      <c r="AI349" s="789" t="s">
        <v>2415</v>
      </c>
    </row>
    <row r="350" spans="1:35" ht="17.25" customHeight="1">
      <c r="A350" s="106"/>
      <c r="B350" s="106"/>
      <c r="C350" s="106"/>
      <c r="D350" s="106" t="str">
        <f t="shared" si="0"/>
        <v xml:space="preserve"> </v>
      </c>
      <c r="E350" s="304" t="s">
        <v>2500</v>
      </c>
      <c r="F350" s="779" t="e">
        <f t="shared" ca="1" si="1"/>
        <v>#NAME?</v>
      </c>
      <c r="G350" s="779" t="s">
        <v>16634</v>
      </c>
      <c r="H350" s="779"/>
      <c r="I350" s="779" t="str">
        <f t="shared" si="4"/>
        <v>45.0216, -69.27</v>
      </c>
      <c r="J350" s="780">
        <v>45.021599999999999</v>
      </c>
      <c r="K350" s="780">
        <v>-69.27</v>
      </c>
      <c r="L350" s="781">
        <v>365</v>
      </c>
      <c r="M350" s="782" t="s">
        <v>33</v>
      </c>
      <c r="N350" s="783" t="s">
        <v>33</v>
      </c>
      <c r="O350" s="783"/>
      <c r="P350" s="817"/>
      <c r="Q350" s="791" t="s">
        <v>2411</v>
      </c>
      <c r="R350" s="783" t="s">
        <v>35</v>
      </c>
      <c r="S350" s="785">
        <v>2018</v>
      </c>
      <c r="T350" s="793">
        <v>306</v>
      </c>
      <c r="U350" s="793">
        <v>456</v>
      </c>
      <c r="V350" s="793">
        <v>762</v>
      </c>
      <c r="W350" s="793">
        <v>1069</v>
      </c>
      <c r="X350" s="787">
        <f t="shared" si="5"/>
        <v>1069</v>
      </c>
      <c r="Y350" s="783" t="s">
        <v>2501</v>
      </c>
      <c r="Z350" s="783" t="s">
        <v>2502</v>
      </c>
      <c r="AA350" s="783"/>
      <c r="AB350" s="783"/>
      <c r="AC350" s="783"/>
      <c r="AD350" s="783"/>
      <c r="AE350" s="783"/>
      <c r="AF350" s="783"/>
      <c r="AG350" s="783"/>
      <c r="AH350" s="792"/>
      <c r="AI350" s="789" t="s">
        <v>2415</v>
      </c>
    </row>
    <row r="351" spans="1:35" ht="17.25" customHeight="1">
      <c r="A351" s="106"/>
      <c r="B351" s="106"/>
      <c r="C351" s="106"/>
      <c r="D351" s="106" t="str">
        <f t="shared" si="0"/>
        <v xml:space="preserve"> </v>
      </c>
      <c r="E351" s="304" t="s">
        <v>2505</v>
      </c>
      <c r="F351" s="779" t="e">
        <f t="shared" ca="1" si="1"/>
        <v>#NAME?</v>
      </c>
      <c r="G351" s="779" t="s">
        <v>16635</v>
      </c>
      <c r="H351" s="779"/>
      <c r="I351" s="779" t="str">
        <f t="shared" si="4"/>
        <v>44.6346, -68.8455</v>
      </c>
      <c r="J351" s="780">
        <v>44.634599999999999</v>
      </c>
      <c r="K351" s="780">
        <v>-68.845500000000001</v>
      </c>
      <c r="L351" s="781">
        <v>366</v>
      </c>
      <c r="M351" s="790" t="s">
        <v>2194</v>
      </c>
      <c r="N351" s="783"/>
      <c r="O351" s="783"/>
      <c r="P351" s="817"/>
      <c r="Q351" s="791" t="s">
        <v>2411</v>
      </c>
      <c r="R351" s="783" t="s">
        <v>2506</v>
      </c>
      <c r="S351" s="785">
        <v>2020</v>
      </c>
      <c r="T351" s="786">
        <v>4420</v>
      </c>
      <c r="U351" s="786">
        <v>20200</v>
      </c>
      <c r="V351" s="786">
        <v>24620</v>
      </c>
      <c r="W351" s="786">
        <v>25024</v>
      </c>
      <c r="X351" s="787">
        <f t="shared" si="5"/>
        <v>25024</v>
      </c>
      <c r="Y351" s="783" t="s">
        <v>2507</v>
      </c>
      <c r="Z351" s="783" t="s">
        <v>2508</v>
      </c>
      <c r="AA351" s="783"/>
      <c r="AB351" s="783"/>
      <c r="AC351" s="783"/>
      <c r="AD351" s="783"/>
      <c r="AE351" s="783"/>
      <c r="AF351" s="783"/>
      <c r="AG351" s="783"/>
      <c r="AH351" s="792"/>
      <c r="AI351" s="789" t="s">
        <v>2415</v>
      </c>
    </row>
    <row r="352" spans="1:35" ht="17.25" customHeight="1">
      <c r="A352" s="106"/>
      <c r="B352" s="106"/>
      <c r="C352" s="106"/>
      <c r="D352" s="106" t="str">
        <f t="shared" si="0"/>
        <v xml:space="preserve"> </v>
      </c>
      <c r="E352" s="304" t="s">
        <v>2510</v>
      </c>
      <c r="F352" s="779" t="e">
        <f t="shared" ca="1" si="1"/>
        <v>#NAME?</v>
      </c>
      <c r="G352" s="779" t="s">
        <v>16636</v>
      </c>
      <c r="H352" s="779"/>
      <c r="I352" s="779" t="str">
        <f t="shared" si="4"/>
        <v>44.8059, -68.8339</v>
      </c>
      <c r="J352" s="780">
        <v>44.805900000000001</v>
      </c>
      <c r="K352" s="780">
        <v>-68.8339</v>
      </c>
      <c r="L352" s="781">
        <v>367</v>
      </c>
      <c r="M352" s="818" t="s">
        <v>44</v>
      </c>
      <c r="N352" s="783"/>
      <c r="O352" s="783"/>
      <c r="P352" s="817"/>
      <c r="Q352" s="791" t="s">
        <v>2411</v>
      </c>
      <c r="R352" s="783" t="s">
        <v>2447</v>
      </c>
      <c r="S352" s="785">
        <v>2020</v>
      </c>
      <c r="T352" s="793">
        <v>1440</v>
      </c>
      <c r="U352" s="793">
        <v>7180</v>
      </c>
      <c r="V352" s="793">
        <v>8620</v>
      </c>
      <c r="W352" s="793">
        <v>19839</v>
      </c>
      <c r="X352" s="787">
        <f t="shared" si="5"/>
        <v>19839</v>
      </c>
      <c r="Y352" s="783" t="s">
        <v>2511</v>
      </c>
      <c r="Z352" s="783" t="s">
        <v>2512</v>
      </c>
      <c r="AA352" s="783"/>
      <c r="AB352" s="783"/>
      <c r="AC352" s="783"/>
      <c r="AD352" s="783"/>
      <c r="AE352" s="783"/>
      <c r="AF352" s="783"/>
      <c r="AG352" s="783"/>
      <c r="AH352" s="792"/>
      <c r="AI352" s="789" t="s">
        <v>2415</v>
      </c>
    </row>
    <row r="353" spans="1:35" ht="17.25" customHeight="1">
      <c r="A353" s="106"/>
      <c r="B353" s="106"/>
      <c r="C353" s="106"/>
      <c r="D353" s="106" t="str">
        <f t="shared" si="0"/>
        <v xml:space="preserve"> </v>
      </c>
      <c r="E353" s="304" t="s">
        <v>2516</v>
      </c>
      <c r="F353" s="779" t="e">
        <f t="shared" ca="1" si="1"/>
        <v>#NAME?</v>
      </c>
      <c r="G353" s="779" t="s">
        <v>16637</v>
      </c>
      <c r="H353" s="779"/>
      <c r="I353" s="779" t="str">
        <f t="shared" si="4"/>
        <v>44.1487, -70.6387</v>
      </c>
      <c r="J353" s="780">
        <v>44.148699999999998</v>
      </c>
      <c r="K353" s="780">
        <v>-70.6387</v>
      </c>
      <c r="L353" s="781">
        <v>368</v>
      </c>
      <c r="M353" s="790" t="s">
        <v>2194</v>
      </c>
      <c r="N353" s="783"/>
      <c r="O353" s="783"/>
      <c r="P353" s="817"/>
      <c r="Q353" s="791" t="s">
        <v>2411</v>
      </c>
      <c r="R353" s="783" t="s">
        <v>2447</v>
      </c>
      <c r="S353" s="785">
        <v>2020</v>
      </c>
      <c r="T353" s="786">
        <v>3880</v>
      </c>
      <c r="U353" s="786">
        <v>1960</v>
      </c>
      <c r="V353" s="786">
        <v>5840</v>
      </c>
      <c r="W353" s="786">
        <v>16150</v>
      </c>
      <c r="X353" s="787">
        <f t="shared" si="5"/>
        <v>16150</v>
      </c>
      <c r="Y353" s="783" t="s">
        <v>2517</v>
      </c>
      <c r="Z353" s="783" t="s">
        <v>2518</v>
      </c>
      <c r="AA353" s="783"/>
      <c r="AB353" s="783"/>
      <c r="AC353" s="783"/>
      <c r="AD353" s="783"/>
      <c r="AE353" s="783"/>
      <c r="AF353" s="783"/>
      <c r="AG353" s="783"/>
      <c r="AH353" s="792"/>
      <c r="AI353" s="789" t="s">
        <v>2415</v>
      </c>
    </row>
    <row r="354" spans="1:35" ht="17.25" customHeight="1">
      <c r="A354" s="106"/>
      <c r="B354" s="106"/>
      <c r="C354" s="106"/>
      <c r="D354" s="106" t="str">
        <f t="shared" si="0"/>
        <v xml:space="preserve"> </v>
      </c>
      <c r="E354" s="304" t="s">
        <v>2521</v>
      </c>
      <c r="F354" s="779" t="e">
        <f t="shared" ca="1" si="1"/>
        <v>#NAME?</v>
      </c>
      <c r="G354" s="779" t="s">
        <v>16638</v>
      </c>
      <c r="H354" s="779"/>
      <c r="I354" s="779" t="str">
        <f t="shared" si="4"/>
        <v>43.6734, -70.254</v>
      </c>
      <c r="J354" s="780">
        <v>43.673400000000001</v>
      </c>
      <c r="K354" s="780">
        <v>-70.254000000000005</v>
      </c>
      <c r="L354" s="781">
        <v>369</v>
      </c>
      <c r="M354" s="782" t="s">
        <v>765</v>
      </c>
      <c r="N354" s="783" t="s">
        <v>765</v>
      </c>
      <c r="O354" s="783"/>
      <c r="P354" s="817"/>
      <c r="Q354" s="791" t="s">
        <v>2411</v>
      </c>
      <c r="R354" s="783" t="s">
        <v>2522</v>
      </c>
      <c r="S354" s="785">
        <v>2019</v>
      </c>
      <c r="T354" s="793"/>
      <c r="U354" s="793">
        <v>20000</v>
      </c>
      <c r="V354" s="793">
        <v>20000</v>
      </c>
      <c r="W354" s="793">
        <v>32600</v>
      </c>
      <c r="X354" s="787">
        <f t="shared" si="5"/>
        <v>32600</v>
      </c>
      <c r="Y354" s="783" t="s">
        <v>2523</v>
      </c>
      <c r="Z354" s="783" t="s">
        <v>49</v>
      </c>
      <c r="AA354" s="783"/>
      <c r="AB354" s="783"/>
      <c r="AC354" s="783"/>
      <c r="AD354" s="783"/>
      <c r="AE354" s="783"/>
      <c r="AF354" s="783"/>
      <c r="AG354" s="783"/>
      <c r="AH354" s="792"/>
      <c r="AI354" s="789" t="s">
        <v>2415</v>
      </c>
    </row>
    <row r="355" spans="1:35" ht="17.25" customHeight="1">
      <c r="A355" s="106"/>
      <c r="B355" s="106"/>
      <c r="C355" s="106"/>
      <c r="D355" s="106" t="str">
        <f t="shared" si="0"/>
        <v xml:space="preserve"> </v>
      </c>
      <c r="E355" s="304" t="s">
        <v>2525</v>
      </c>
      <c r="F355" s="779" t="e">
        <f t="shared" ca="1" si="1"/>
        <v>#NAME?</v>
      </c>
      <c r="G355" s="779" t="s">
        <v>16639</v>
      </c>
      <c r="H355" s="779"/>
      <c r="I355" s="779" t="str">
        <f t="shared" si="4"/>
        <v>44.9214, -69.2606</v>
      </c>
      <c r="J355" s="780">
        <v>44.921399999999998</v>
      </c>
      <c r="K355" s="780">
        <v>-69.260599999999997</v>
      </c>
      <c r="L355" s="781">
        <v>370</v>
      </c>
      <c r="M355" s="790" t="s">
        <v>1201</v>
      </c>
      <c r="N355" s="783" t="s">
        <v>1201</v>
      </c>
      <c r="O355" s="783"/>
      <c r="P355" s="817"/>
      <c r="Q355" s="791" t="s">
        <v>2411</v>
      </c>
      <c r="R355" s="783" t="s">
        <v>35</v>
      </c>
      <c r="S355" s="785">
        <v>2018</v>
      </c>
      <c r="T355" s="786"/>
      <c r="U355" s="786"/>
      <c r="V355" s="786">
        <v>0</v>
      </c>
      <c r="W355" s="786">
        <v>15</v>
      </c>
      <c r="X355" s="787">
        <f t="shared" si="5"/>
        <v>15</v>
      </c>
      <c r="Y355" s="783" t="s">
        <v>49</v>
      </c>
      <c r="Z355" s="783" t="s">
        <v>2526</v>
      </c>
      <c r="AA355" s="783"/>
      <c r="AB355" s="783"/>
      <c r="AC355" s="783"/>
      <c r="AD355" s="783"/>
      <c r="AE355" s="783"/>
      <c r="AF355" s="783"/>
      <c r="AG355" s="783"/>
      <c r="AH355" s="792"/>
      <c r="AI355" s="789" t="s">
        <v>2415</v>
      </c>
    </row>
    <row r="356" spans="1:35" ht="17.25" customHeight="1">
      <c r="A356" s="106"/>
      <c r="B356" s="106"/>
      <c r="C356" s="106"/>
      <c r="D356" s="106" t="str">
        <f t="shared" si="0"/>
        <v xml:space="preserve"> </v>
      </c>
      <c r="E356" s="304" t="s">
        <v>2529</v>
      </c>
      <c r="F356" s="779" t="e">
        <f t="shared" ca="1" si="1"/>
        <v>#NAME?</v>
      </c>
      <c r="G356" s="779" t="s">
        <v>16640</v>
      </c>
      <c r="H356" s="779"/>
      <c r="I356" s="779" t="str">
        <f t="shared" si="4"/>
        <v>44.9026, -66.9964</v>
      </c>
      <c r="J356" s="780">
        <v>44.9026</v>
      </c>
      <c r="K356" s="780">
        <v>-66.996399999999994</v>
      </c>
      <c r="L356" s="781">
        <v>371</v>
      </c>
      <c r="M356" s="782" t="s">
        <v>765</v>
      </c>
      <c r="N356" s="783" t="s">
        <v>765</v>
      </c>
      <c r="O356" s="783"/>
      <c r="P356" s="817"/>
      <c r="Q356" s="791" t="s">
        <v>2411</v>
      </c>
      <c r="R356" s="783" t="s">
        <v>2447</v>
      </c>
      <c r="S356" s="785">
        <v>2019</v>
      </c>
      <c r="T356" s="793"/>
      <c r="U356" s="793"/>
      <c r="V356" s="793">
        <v>0</v>
      </c>
      <c r="W356" s="793">
        <v>1900</v>
      </c>
      <c r="X356" s="787">
        <f t="shared" si="5"/>
        <v>1900</v>
      </c>
      <c r="Y356" s="783" t="s">
        <v>49</v>
      </c>
      <c r="Z356" s="783" t="s">
        <v>2530</v>
      </c>
      <c r="AA356" s="783"/>
      <c r="AB356" s="783"/>
      <c r="AC356" s="783"/>
      <c r="AD356" s="783"/>
      <c r="AE356" s="783"/>
      <c r="AF356" s="783"/>
      <c r="AG356" s="783"/>
      <c r="AH356" s="792"/>
      <c r="AI356" s="789" t="s">
        <v>2415</v>
      </c>
    </row>
    <row r="357" spans="1:35" ht="17.25" customHeight="1">
      <c r="A357" s="106"/>
      <c r="B357" s="106"/>
      <c r="C357" s="106"/>
      <c r="D357" s="106" t="str">
        <f t="shared" si="0"/>
        <v xml:space="preserve"> </v>
      </c>
      <c r="E357" s="304" t="s">
        <v>2533</v>
      </c>
      <c r="F357" s="779" t="e">
        <f t="shared" ca="1" si="1"/>
        <v>#NAME?</v>
      </c>
      <c r="G357" s="779" t="s">
        <v>16641</v>
      </c>
      <c r="H357" s="779"/>
      <c r="I357" s="779" t="str">
        <f t="shared" si="4"/>
        <v>44.556, -68.4437</v>
      </c>
      <c r="J357" s="780">
        <v>44.555999999999997</v>
      </c>
      <c r="K357" s="780">
        <v>-68.443700000000007</v>
      </c>
      <c r="L357" s="781">
        <v>372</v>
      </c>
      <c r="M357" s="790" t="s">
        <v>765</v>
      </c>
      <c r="N357" s="783" t="s">
        <v>765</v>
      </c>
      <c r="O357" s="783"/>
      <c r="P357" s="792"/>
      <c r="Q357" s="791" t="s">
        <v>2411</v>
      </c>
      <c r="R357" s="783" t="s">
        <v>2447</v>
      </c>
      <c r="S357" s="785">
        <v>2020</v>
      </c>
      <c r="T357" s="786">
        <v>4340</v>
      </c>
      <c r="U357" s="786">
        <v>8040</v>
      </c>
      <c r="V357" s="786">
        <v>12380</v>
      </c>
      <c r="W357" s="786">
        <v>12733</v>
      </c>
      <c r="X357" s="787">
        <f t="shared" si="5"/>
        <v>12733</v>
      </c>
      <c r="Y357" s="783" t="s">
        <v>2534</v>
      </c>
      <c r="Z357" s="783" t="s">
        <v>2535</v>
      </c>
      <c r="AA357" s="783"/>
      <c r="AB357" s="783"/>
      <c r="AC357" s="783"/>
      <c r="AD357" s="783"/>
      <c r="AE357" s="783"/>
      <c r="AF357" s="783"/>
      <c r="AG357" s="783"/>
      <c r="AH357" s="792"/>
      <c r="AI357" s="789" t="s">
        <v>2415</v>
      </c>
    </row>
    <row r="358" spans="1:35" ht="17.25" customHeight="1">
      <c r="A358" s="106"/>
      <c r="B358" s="106"/>
      <c r="C358" s="106"/>
      <c r="D358" s="106" t="str">
        <f t="shared" si="0"/>
        <v xml:space="preserve"> </v>
      </c>
      <c r="E358" s="304" t="s">
        <v>2538</v>
      </c>
      <c r="F358" s="779" t="e">
        <f t="shared" ca="1" si="1"/>
        <v>#NAME?</v>
      </c>
      <c r="G358" s="779" t="s">
        <v>16642</v>
      </c>
      <c r="H358" s="779"/>
      <c r="I358" s="779" t="str">
        <f t="shared" si="4"/>
        <v>44.57763124, -68.75847542</v>
      </c>
      <c r="J358" s="780">
        <v>44.577631240000002</v>
      </c>
      <c r="K358" s="780">
        <v>-68.758475419999996</v>
      </c>
      <c r="L358" s="781">
        <v>373</v>
      </c>
      <c r="M358" s="782" t="s">
        <v>2194</v>
      </c>
      <c r="N358" s="783"/>
      <c r="O358" s="783"/>
      <c r="P358" s="817"/>
      <c r="Q358" s="791" t="s">
        <v>2411</v>
      </c>
      <c r="R358" s="783" t="s">
        <v>2447</v>
      </c>
      <c r="S358" s="785">
        <v>2020</v>
      </c>
      <c r="T358" s="793">
        <v>1940</v>
      </c>
      <c r="U358" s="793">
        <v>27400</v>
      </c>
      <c r="V358" s="793">
        <v>29340</v>
      </c>
      <c r="W358" s="793">
        <v>91590</v>
      </c>
      <c r="X358" s="787">
        <f t="shared" si="5"/>
        <v>91590</v>
      </c>
      <c r="Y358" s="783" t="s">
        <v>2539</v>
      </c>
      <c r="Z358" s="783" t="s">
        <v>49</v>
      </c>
      <c r="AA358" s="783"/>
      <c r="AB358" s="783"/>
      <c r="AC358" s="783"/>
      <c r="AD358" s="783"/>
      <c r="AE358" s="783"/>
      <c r="AF358" s="783"/>
      <c r="AG358" s="783"/>
      <c r="AH358" s="792"/>
      <c r="AI358" s="789" t="s">
        <v>2415</v>
      </c>
    </row>
    <row r="359" spans="1:35" ht="17.25" customHeight="1">
      <c r="A359" s="106"/>
      <c r="B359" s="106"/>
      <c r="C359" s="106"/>
      <c r="D359" s="106" t="str">
        <f t="shared" si="0"/>
        <v xml:space="preserve"> </v>
      </c>
      <c r="E359" s="304" t="s">
        <v>2542</v>
      </c>
      <c r="F359" s="779" t="e">
        <f t="shared" ca="1" si="1"/>
        <v>#NAME?</v>
      </c>
      <c r="G359" s="779" t="s">
        <v>16643</v>
      </c>
      <c r="H359" s="779"/>
      <c r="I359" s="779" t="str">
        <f t="shared" si="4"/>
        <v>43.7163, -70.2389</v>
      </c>
      <c r="J359" s="780">
        <v>43.716299999999997</v>
      </c>
      <c r="K359" s="780">
        <v>-70.238900000000001</v>
      </c>
      <c r="L359" s="781">
        <v>374</v>
      </c>
      <c r="M359" s="790" t="s">
        <v>765</v>
      </c>
      <c r="N359" s="783" t="s">
        <v>765</v>
      </c>
      <c r="O359" s="783"/>
      <c r="P359" s="792"/>
      <c r="Q359" s="791" t="s">
        <v>2411</v>
      </c>
      <c r="R359" s="783" t="s">
        <v>2447</v>
      </c>
      <c r="S359" s="785">
        <v>2019</v>
      </c>
      <c r="T359" s="786">
        <v>15100</v>
      </c>
      <c r="U359" s="786">
        <v>27400</v>
      </c>
      <c r="V359" s="786">
        <v>42500</v>
      </c>
      <c r="W359" s="786">
        <v>42500</v>
      </c>
      <c r="X359" s="787">
        <f t="shared" si="5"/>
        <v>42500</v>
      </c>
      <c r="Y359" s="783" t="s">
        <v>2543</v>
      </c>
      <c r="Z359" s="783" t="s">
        <v>49</v>
      </c>
      <c r="AA359" s="783"/>
      <c r="AB359" s="783"/>
      <c r="AC359" s="783"/>
      <c r="AD359" s="783"/>
      <c r="AE359" s="783"/>
      <c r="AF359" s="783"/>
      <c r="AG359" s="783"/>
      <c r="AH359" s="792"/>
      <c r="AI359" s="789" t="s">
        <v>2415</v>
      </c>
    </row>
    <row r="360" spans="1:35" ht="17.25" customHeight="1">
      <c r="A360" s="106"/>
      <c r="B360" s="106"/>
      <c r="C360" s="106"/>
      <c r="D360" s="106" t="str">
        <f t="shared" si="0"/>
        <v xml:space="preserve"> </v>
      </c>
      <c r="E360" s="304" t="s">
        <v>2546</v>
      </c>
      <c r="F360" s="779" t="e">
        <f t="shared" ca="1" si="1"/>
        <v>#NAME?</v>
      </c>
      <c r="G360" s="779" t="s">
        <v>16644</v>
      </c>
      <c r="H360" s="779"/>
      <c r="I360" s="779" t="str">
        <f t="shared" si="4"/>
        <v>44.65608839999999, -70.13877839999999</v>
      </c>
      <c r="J360" s="780">
        <v>44.656088399999902</v>
      </c>
      <c r="K360" s="780">
        <v>-70.138778399999893</v>
      </c>
      <c r="L360" s="781">
        <v>375</v>
      </c>
      <c r="M360" s="782" t="s">
        <v>765</v>
      </c>
      <c r="N360" s="783" t="s">
        <v>765</v>
      </c>
      <c r="O360" s="783"/>
      <c r="P360" s="792"/>
      <c r="Q360" s="791" t="s">
        <v>2411</v>
      </c>
      <c r="R360" s="783" t="s">
        <v>2447</v>
      </c>
      <c r="S360" s="785">
        <v>2019</v>
      </c>
      <c r="T360" s="793"/>
      <c r="U360" s="793"/>
      <c r="V360" s="793">
        <v>0</v>
      </c>
      <c r="W360" s="793">
        <v>4700</v>
      </c>
      <c r="X360" s="787">
        <f t="shared" si="5"/>
        <v>4700</v>
      </c>
      <c r="Y360" s="783" t="s">
        <v>2547</v>
      </c>
      <c r="Z360" s="783" t="s">
        <v>49</v>
      </c>
      <c r="AA360" s="783"/>
      <c r="AB360" s="783"/>
      <c r="AC360" s="783"/>
      <c r="AD360" s="783"/>
      <c r="AE360" s="783"/>
      <c r="AF360" s="783"/>
      <c r="AG360" s="783"/>
      <c r="AH360" s="792"/>
      <c r="AI360" s="789" t="s">
        <v>2415</v>
      </c>
    </row>
    <row r="361" spans="1:35" ht="17.25" customHeight="1">
      <c r="A361" s="106"/>
      <c r="B361" s="106"/>
      <c r="C361" s="106"/>
      <c r="D361" s="106" t="str">
        <f t="shared" si="0"/>
        <v xml:space="preserve"> </v>
      </c>
      <c r="E361" s="304" t="s">
        <v>2550</v>
      </c>
      <c r="F361" s="779" t="e">
        <f t="shared" ca="1" si="1"/>
        <v>#NAME?</v>
      </c>
      <c r="G361" s="779" t="s">
        <v>16645</v>
      </c>
      <c r="H361" s="779"/>
      <c r="I361" s="779" t="str">
        <f t="shared" si="4"/>
        <v>44.1652997, -69.27178599999999</v>
      </c>
      <c r="J361" s="780">
        <v>44.165299699999998</v>
      </c>
      <c r="K361" s="780">
        <v>-69.271785999999906</v>
      </c>
      <c r="L361" s="781">
        <v>376</v>
      </c>
      <c r="M361" s="790" t="s">
        <v>5</v>
      </c>
      <c r="N361" s="783"/>
      <c r="O361" s="783"/>
      <c r="P361" s="792"/>
      <c r="Q361" s="791" t="s">
        <v>2411</v>
      </c>
      <c r="R361" s="783" t="s">
        <v>35</v>
      </c>
      <c r="S361" s="785">
        <v>2017</v>
      </c>
      <c r="T361" s="786">
        <v>2.8</v>
      </c>
      <c r="U361" s="786">
        <v>4.8099999999999996</v>
      </c>
      <c r="V361" s="786">
        <v>8</v>
      </c>
      <c r="W361" s="786">
        <v>183</v>
      </c>
      <c r="X361" s="787">
        <f t="shared" si="5"/>
        <v>183</v>
      </c>
      <c r="Y361" s="783" t="s">
        <v>2551</v>
      </c>
      <c r="Z361" s="783" t="s">
        <v>2552</v>
      </c>
      <c r="AA361" s="783"/>
      <c r="AB361" s="783"/>
      <c r="AC361" s="783"/>
      <c r="AD361" s="783"/>
      <c r="AE361" s="783"/>
      <c r="AF361" s="783"/>
      <c r="AG361" s="783"/>
      <c r="AH361" s="792"/>
      <c r="AI361" s="789" t="s">
        <v>2415</v>
      </c>
    </row>
    <row r="362" spans="1:35" ht="17.25" customHeight="1">
      <c r="A362" s="106"/>
      <c r="B362" s="106"/>
      <c r="C362" s="106"/>
      <c r="D362" s="106" t="str">
        <f t="shared" si="0"/>
        <v xml:space="preserve"> </v>
      </c>
      <c r="E362" s="304" t="s">
        <v>2563</v>
      </c>
      <c r="F362" s="779" t="e">
        <f t="shared" ca="1" si="1"/>
        <v>#NAME?</v>
      </c>
      <c r="G362" s="779" t="s">
        <v>16646</v>
      </c>
      <c r="H362" s="779"/>
      <c r="I362" s="779" t="str">
        <f t="shared" si="4"/>
        <v>43.8643, -70.1345</v>
      </c>
      <c r="J362" s="780">
        <v>43.8643</v>
      </c>
      <c r="K362" s="780">
        <v>-70.134500000000003</v>
      </c>
      <c r="L362" s="781">
        <v>377</v>
      </c>
      <c r="M362" s="782" t="s">
        <v>33</v>
      </c>
      <c r="N362" s="783" t="s">
        <v>33</v>
      </c>
      <c r="O362" s="783"/>
      <c r="P362" s="792"/>
      <c r="Q362" s="791" t="s">
        <v>2411</v>
      </c>
      <c r="R362" s="783" t="s">
        <v>35</v>
      </c>
      <c r="S362" s="785">
        <v>2019</v>
      </c>
      <c r="T362" s="793">
        <v>54.9</v>
      </c>
      <c r="U362" s="793">
        <v>58.9</v>
      </c>
      <c r="V362" s="793">
        <v>114</v>
      </c>
      <c r="W362" s="793">
        <v>204.8</v>
      </c>
      <c r="X362" s="787">
        <f t="shared" si="5"/>
        <v>204.8</v>
      </c>
      <c r="Y362" s="783" t="s">
        <v>2564</v>
      </c>
      <c r="Z362" s="783" t="s">
        <v>2565</v>
      </c>
      <c r="AA362" s="783"/>
      <c r="AB362" s="783"/>
      <c r="AC362" s="783"/>
      <c r="AD362" s="783"/>
      <c r="AE362" s="783"/>
      <c r="AF362" s="783"/>
      <c r="AG362" s="783"/>
      <c r="AH362" s="792"/>
      <c r="AI362" s="789" t="s">
        <v>2415</v>
      </c>
    </row>
    <row r="363" spans="1:35" ht="17.25" customHeight="1">
      <c r="A363" s="106"/>
      <c r="B363" s="106"/>
      <c r="C363" s="106"/>
      <c r="D363" s="106" t="str">
        <f t="shared" si="0"/>
        <v xml:space="preserve"> </v>
      </c>
      <c r="E363" s="304" t="s">
        <v>2568</v>
      </c>
      <c r="F363" s="779" t="e">
        <f t="shared" ca="1" si="1"/>
        <v>#NAME?</v>
      </c>
      <c r="G363" s="779" t="s">
        <v>16647</v>
      </c>
      <c r="H363" s="779"/>
      <c r="I363" s="779" t="str">
        <f t="shared" si="4"/>
        <v>44.1941767, -69.7596792</v>
      </c>
      <c r="J363" s="780">
        <v>44.1941767</v>
      </c>
      <c r="K363" s="780">
        <v>-69.759679199999994</v>
      </c>
      <c r="L363" s="781">
        <v>378</v>
      </c>
      <c r="M363" s="790" t="s">
        <v>765</v>
      </c>
      <c r="N363" s="783" t="s">
        <v>765</v>
      </c>
      <c r="O363" s="783"/>
      <c r="P363" s="792"/>
      <c r="Q363" s="791" t="s">
        <v>2411</v>
      </c>
      <c r="R363" s="783" t="s">
        <v>2447</v>
      </c>
      <c r="S363" s="785">
        <v>2019</v>
      </c>
      <c r="T363" s="786">
        <v>1200</v>
      </c>
      <c r="U363" s="786">
        <v>5900</v>
      </c>
      <c r="V363" s="786">
        <v>7100</v>
      </c>
      <c r="W363" s="786">
        <v>7100</v>
      </c>
      <c r="X363" s="787">
        <f t="shared" si="5"/>
        <v>7100</v>
      </c>
      <c r="Y363" s="783" t="s">
        <v>2569</v>
      </c>
      <c r="Z363" s="783" t="s">
        <v>49</v>
      </c>
      <c r="AA363" s="783"/>
      <c r="AB363" s="783"/>
      <c r="AC363" s="783"/>
      <c r="AD363" s="783"/>
      <c r="AE363" s="783"/>
      <c r="AF363" s="783"/>
      <c r="AG363" s="783"/>
      <c r="AH363" s="792"/>
      <c r="AI363" s="789" t="s">
        <v>2415</v>
      </c>
    </row>
    <row r="364" spans="1:35" ht="17.25" customHeight="1">
      <c r="A364" s="106"/>
      <c r="B364" s="106"/>
      <c r="C364" s="106"/>
      <c r="D364" s="106" t="str">
        <f t="shared" si="0"/>
        <v xml:space="preserve"> </v>
      </c>
      <c r="E364" s="304" t="s">
        <v>2572</v>
      </c>
      <c r="F364" s="779" t="e">
        <f t="shared" ca="1" si="1"/>
        <v>#NAME?</v>
      </c>
      <c r="G364" s="779" t="s">
        <v>16648</v>
      </c>
      <c r="H364" s="779"/>
      <c r="I364" s="779" t="str">
        <f t="shared" si="4"/>
        <v>44.03626999999999, -70.262942</v>
      </c>
      <c r="J364" s="780">
        <v>44.036269999999902</v>
      </c>
      <c r="K364" s="780">
        <v>-70.262941999999995</v>
      </c>
      <c r="L364" s="781">
        <v>379</v>
      </c>
      <c r="M364" s="782" t="s">
        <v>5</v>
      </c>
      <c r="N364" s="783"/>
      <c r="O364" s="783"/>
      <c r="P364" s="792"/>
      <c r="Q364" s="791" t="s">
        <v>2411</v>
      </c>
      <c r="R364" s="783" t="s">
        <v>80</v>
      </c>
      <c r="S364" s="785">
        <v>2019</v>
      </c>
      <c r="T364" s="793">
        <v>0.504</v>
      </c>
      <c r="U364" s="793"/>
      <c r="V364" s="793">
        <v>1</v>
      </c>
      <c r="W364" s="793">
        <v>1.0900000000000001</v>
      </c>
      <c r="X364" s="787">
        <f t="shared" si="5"/>
        <v>1.0900000000000001</v>
      </c>
      <c r="Y364" s="783" t="s">
        <v>2573</v>
      </c>
      <c r="Z364" s="783" t="s">
        <v>2574</v>
      </c>
      <c r="AA364" s="783"/>
      <c r="AB364" s="783"/>
      <c r="AC364" s="783"/>
      <c r="AD364" s="783"/>
      <c r="AE364" s="783"/>
      <c r="AF364" s="783"/>
      <c r="AG364" s="783"/>
      <c r="AH364" s="792"/>
      <c r="AI364" s="789" t="s">
        <v>2415</v>
      </c>
    </row>
    <row r="365" spans="1:35" ht="17.25" customHeight="1">
      <c r="A365" s="106"/>
      <c r="B365" s="106"/>
      <c r="C365" s="106"/>
      <c r="D365" s="106" t="str">
        <f t="shared" si="0"/>
        <v xml:space="preserve"> </v>
      </c>
      <c r="E365" s="304" t="s">
        <v>2577</v>
      </c>
      <c r="F365" s="779" t="e">
        <f t="shared" ca="1" si="1"/>
        <v>#NAME?</v>
      </c>
      <c r="G365" s="779" t="s">
        <v>16649</v>
      </c>
      <c r="H365" s="779"/>
      <c r="I365" s="779" t="str">
        <f t="shared" si="4"/>
        <v>47.2848966, -68.1234028</v>
      </c>
      <c r="J365" s="780">
        <v>47.284896600000003</v>
      </c>
      <c r="K365" s="780">
        <v>-68.123402799999994</v>
      </c>
      <c r="L365" s="781">
        <v>380</v>
      </c>
      <c r="M365" s="790" t="s">
        <v>765</v>
      </c>
      <c r="N365" s="783" t="s">
        <v>765</v>
      </c>
      <c r="O365" s="783"/>
      <c r="P365" s="792"/>
      <c r="Q365" s="791" t="s">
        <v>2411</v>
      </c>
      <c r="R365" s="783" t="s">
        <v>2447</v>
      </c>
      <c r="S365" s="785">
        <v>2019</v>
      </c>
      <c r="T365" s="786">
        <v>33300</v>
      </c>
      <c r="U365" s="786">
        <v>66900</v>
      </c>
      <c r="V365" s="786">
        <v>100200</v>
      </c>
      <c r="W365" s="786">
        <v>100200</v>
      </c>
      <c r="X365" s="787">
        <f t="shared" si="5"/>
        <v>100200</v>
      </c>
      <c r="Y365" s="783" t="s">
        <v>2578</v>
      </c>
      <c r="Z365" s="783" t="s">
        <v>49</v>
      </c>
      <c r="AA365" s="783"/>
      <c r="AB365" s="783"/>
      <c r="AC365" s="783"/>
      <c r="AD365" s="783"/>
      <c r="AE365" s="783"/>
      <c r="AF365" s="783"/>
      <c r="AG365" s="783"/>
      <c r="AH365" s="792"/>
      <c r="AI365" s="789" t="s">
        <v>2415</v>
      </c>
    </row>
    <row r="366" spans="1:35" ht="17.25" customHeight="1">
      <c r="A366" s="106"/>
      <c r="B366" s="106"/>
      <c r="C366" s="106"/>
      <c r="D366" s="106" t="str">
        <f t="shared" si="0"/>
        <v xml:space="preserve"> </v>
      </c>
      <c r="E366" s="304" t="s">
        <v>2581</v>
      </c>
      <c r="F366" s="779" t="e">
        <f t="shared" ca="1" si="1"/>
        <v>#NAME?</v>
      </c>
      <c r="G366" s="779" t="s">
        <v>16650</v>
      </c>
      <c r="H366" s="779"/>
      <c r="I366" s="779" t="str">
        <f t="shared" si="4"/>
        <v>44.8862449, -69.4632264</v>
      </c>
      <c r="J366" s="780">
        <v>44.886244900000001</v>
      </c>
      <c r="K366" s="780">
        <v>-69.463226399999996</v>
      </c>
      <c r="L366" s="781">
        <v>381</v>
      </c>
      <c r="M366" s="782" t="s">
        <v>33</v>
      </c>
      <c r="N366" s="783" t="s">
        <v>33</v>
      </c>
      <c r="O366" s="783"/>
      <c r="P366" s="792"/>
      <c r="Q366" s="791" t="s">
        <v>2411</v>
      </c>
      <c r="R366" s="783" t="s">
        <v>35</v>
      </c>
      <c r="S366" s="785">
        <v>2019</v>
      </c>
      <c r="T366" s="793">
        <v>2.42</v>
      </c>
      <c r="U366" s="793"/>
      <c r="V366" s="793">
        <v>2</v>
      </c>
      <c r="W366" s="793">
        <v>107</v>
      </c>
      <c r="X366" s="787">
        <f t="shared" si="5"/>
        <v>107</v>
      </c>
      <c r="Y366" s="783" t="s">
        <v>2582</v>
      </c>
      <c r="Z366" s="783" t="s">
        <v>2583</v>
      </c>
      <c r="AA366" s="783"/>
      <c r="AB366" s="783"/>
      <c r="AC366" s="783"/>
      <c r="AD366" s="783"/>
      <c r="AE366" s="783"/>
      <c r="AF366" s="783"/>
      <c r="AG366" s="783"/>
      <c r="AH366" s="792"/>
      <c r="AI366" s="789" t="s">
        <v>2415</v>
      </c>
    </row>
    <row r="367" spans="1:35" ht="17.25" customHeight="1">
      <c r="A367" s="106"/>
      <c r="B367" s="106"/>
      <c r="C367" s="106"/>
      <c r="D367" s="106" t="str">
        <f t="shared" si="0"/>
        <v xml:space="preserve"> </v>
      </c>
      <c r="E367" s="304" t="s">
        <v>2586</v>
      </c>
      <c r="F367" s="779" t="e">
        <f t="shared" ca="1" si="1"/>
        <v>#NAME?</v>
      </c>
      <c r="G367" s="779" t="s">
        <v>16651</v>
      </c>
      <c r="H367" s="779"/>
      <c r="I367" s="779" t="str">
        <f t="shared" si="4"/>
        <v>44.61040080000001, -69.4124144</v>
      </c>
      <c r="J367" s="780">
        <v>44.610400800000001</v>
      </c>
      <c r="K367" s="780">
        <v>-69.412414400000003</v>
      </c>
      <c r="L367" s="781">
        <v>382</v>
      </c>
      <c r="M367" s="798" t="s">
        <v>2194</v>
      </c>
      <c r="N367" s="783"/>
      <c r="O367" s="783"/>
      <c r="P367" s="792"/>
      <c r="Q367" s="791" t="s">
        <v>2411</v>
      </c>
      <c r="R367" s="783" t="s">
        <v>2506</v>
      </c>
      <c r="S367" s="785">
        <v>2018</v>
      </c>
      <c r="T367" s="786">
        <v>12000</v>
      </c>
      <c r="U367" s="786">
        <v>14000</v>
      </c>
      <c r="V367" s="786">
        <v>26000</v>
      </c>
      <c r="W367" s="786">
        <v>573500</v>
      </c>
      <c r="X367" s="787">
        <f t="shared" si="5"/>
        <v>573500</v>
      </c>
      <c r="Y367" s="783" t="s">
        <v>2587</v>
      </c>
      <c r="Z367" s="783" t="s">
        <v>2588</v>
      </c>
      <c r="AA367" s="783"/>
      <c r="AB367" s="783"/>
      <c r="AC367" s="783"/>
      <c r="AD367" s="783"/>
      <c r="AE367" s="783"/>
      <c r="AF367" s="783"/>
      <c r="AG367" s="783"/>
      <c r="AH367" s="792"/>
      <c r="AI367" s="789" t="s">
        <v>2415</v>
      </c>
    </row>
    <row r="368" spans="1:35" ht="17.25" customHeight="1">
      <c r="A368" s="106"/>
      <c r="B368" s="106"/>
      <c r="C368" s="106"/>
      <c r="D368" s="106" t="str">
        <f t="shared" si="0"/>
        <v xml:space="preserve"> </v>
      </c>
      <c r="E368" s="304" t="s">
        <v>2599</v>
      </c>
      <c r="F368" s="779" t="e">
        <f t="shared" ca="1" si="1"/>
        <v>#NAME?</v>
      </c>
      <c r="G368" s="779" t="s">
        <v>16652</v>
      </c>
      <c r="H368" s="779"/>
      <c r="I368" s="779" t="str">
        <f t="shared" si="4"/>
        <v>46.1247666, -67.8429073</v>
      </c>
      <c r="J368" s="780">
        <v>46.124766600000001</v>
      </c>
      <c r="K368" s="780">
        <v>-67.842907299999993</v>
      </c>
      <c r="L368" s="781">
        <v>383</v>
      </c>
      <c r="M368" s="782" t="s">
        <v>765</v>
      </c>
      <c r="N368" s="783"/>
      <c r="O368" s="783"/>
      <c r="P368" s="792"/>
      <c r="Q368" s="791" t="s">
        <v>2411</v>
      </c>
      <c r="R368" s="783" t="s">
        <v>2447</v>
      </c>
      <c r="S368" s="785">
        <v>2019</v>
      </c>
      <c r="T368" s="793">
        <v>13.3</v>
      </c>
      <c r="U368" s="793">
        <v>45</v>
      </c>
      <c r="V368" s="793">
        <v>58</v>
      </c>
      <c r="W368" s="793">
        <v>47410</v>
      </c>
      <c r="X368" s="787">
        <f t="shared" si="5"/>
        <v>47410</v>
      </c>
      <c r="Y368" s="783" t="s">
        <v>2600</v>
      </c>
      <c r="Z368" s="783" t="s">
        <v>2601</v>
      </c>
      <c r="AA368" s="783"/>
      <c r="AB368" s="783"/>
      <c r="AC368" s="783"/>
      <c r="AD368" s="783"/>
      <c r="AE368" s="783"/>
      <c r="AF368" s="783"/>
      <c r="AG368" s="783"/>
      <c r="AH368" s="792"/>
      <c r="AI368" s="789" t="s">
        <v>2415</v>
      </c>
    </row>
    <row r="369" spans="1:35" ht="17.25" customHeight="1">
      <c r="A369" s="106"/>
      <c r="B369" s="106"/>
      <c r="C369" s="106"/>
      <c r="D369" s="106" t="str">
        <f t="shared" si="0"/>
        <v xml:space="preserve"> </v>
      </c>
      <c r="E369" s="304" t="s">
        <v>2604</v>
      </c>
      <c r="F369" s="779" t="e">
        <f t="shared" ca="1" si="1"/>
        <v>#NAME?</v>
      </c>
      <c r="G369" s="779" t="s">
        <v>16653</v>
      </c>
      <c r="H369" s="779"/>
      <c r="I369" s="779" t="str">
        <f t="shared" si="4"/>
        <v>44.0919429, -69.11776429999999</v>
      </c>
      <c r="J369" s="780">
        <v>44.091942899999999</v>
      </c>
      <c r="K369" s="780">
        <v>-69.117764299999905</v>
      </c>
      <c r="L369" s="781">
        <v>384</v>
      </c>
      <c r="M369" s="790" t="s">
        <v>2194</v>
      </c>
      <c r="N369" s="783"/>
      <c r="O369" s="783"/>
      <c r="P369" s="792"/>
      <c r="Q369" s="791" t="s">
        <v>2411</v>
      </c>
      <c r="R369" s="783" t="s">
        <v>2506</v>
      </c>
      <c r="S369" s="785">
        <v>2019</v>
      </c>
      <c r="T369" s="786"/>
      <c r="U369" s="786"/>
      <c r="V369" s="786">
        <v>0</v>
      </c>
      <c r="W369" s="786">
        <v>1740</v>
      </c>
      <c r="X369" s="787">
        <f t="shared" si="5"/>
        <v>1740</v>
      </c>
      <c r="Y369" s="783" t="s">
        <v>49</v>
      </c>
      <c r="Z369" s="783" t="s">
        <v>2605</v>
      </c>
      <c r="AA369" s="783"/>
      <c r="AB369" s="783"/>
      <c r="AC369" s="783"/>
      <c r="AD369" s="783"/>
      <c r="AE369" s="783"/>
      <c r="AF369" s="783"/>
      <c r="AG369" s="783"/>
      <c r="AH369" s="792"/>
      <c r="AI369" s="789" t="s">
        <v>2415</v>
      </c>
    </row>
    <row r="370" spans="1:35" ht="17.25" customHeight="1">
      <c r="A370" s="106"/>
      <c r="B370" s="106"/>
      <c r="C370" s="106"/>
      <c r="D370" s="106" t="str">
        <f t="shared" si="0"/>
        <v xml:space="preserve"> </v>
      </c>
      <c r="E370" s="304" t="s">
        <v>2604</v>
      </c>
      <c r="F370" s="779" t="e">
        <f t="shared" ca="1" si="1"/>
        <v>#NAME?</v>
      </c>
      <c r="G370" s="779" t="s">
        <v>16653</v>
      </c>
      <c r="H370" s="779"/>
      <c r="I370" s="779" t="str">
        <f t="shared" si="4"/>
        <v>44.0919429, -69.11776429999999</v>
      </c>
      <c r="J370" s="780">
        <v>44.091942899999999</v>
      </c>
      <c r="K370" s="780">
        <v>-69.117764299999905</v>
      </c>
      <c r="L370" s="781">
        <v>385</v>
      </c>
      <c r="M370" s="782" t="s">
        <v>2194</v>
      </c>
      <c r="N370" s="783"/>
      <c r="O370" s="783"/>
      <c r="P370" s="792"/>
      <c r="Q370" s="791" t="s">
        <v>2411</v>
      </c>
      <c r="R370" s="783" t="s">
        <v>2506</v>
      </c>
      <c r="S370" s="785">
        <v>2019</v>
      </c>
      <c r="T370" s="793">
        <v>7040</v>
      </c>
      <c r="U370" s="793">
        <v>10100</v>
      </c>
      <c r="V370" s="793">
        <v>17140</v>
      </c>
      <c r="W370" s="793">
        <v>17140</v>
      </c>
      <c r="X370" s="787">
        <f t="shared" si="5"/>
        <v>17140</v>
      </c>
      <c r="Y370" s="783" t="s">
        <v>2607</v>
      </c>
      <c r="Z370" s="783" t="s">
        <v>49</v>
      </c>
      <c r="AA370" s="783"/>
      <c r="AB370" s="783"/>
      <c r="AC370" s="783"/>
      <c r="AD370" s="783"/>
      <c r="AE370" s="783"/>
      <c r="AF370" s="783"/>
      <c r="AG370" s="783"/>
      <c r="AH370" s="792"/>
      <c r="AI370" s="789" t="s">
        <v>2415</v>
      </c>
    </row>
    <row r="371" spans="1:35" ht="17.25" customHeight="1">
      <c r="A371" s="106"/>
      <c r="B371" s="106"/>
      <c r="C371" s="106"/>
      <c r="D371" s="106" t="str">
        <f t="shared" si="0"/>
        <v xml:space="preserve"> </v>
      </c>
      <c r="E371" s="304" t="s">
        <v>2612</v>
      </c>
      <c r="F371" s="779" t="e">
        <f t="shared" ca="1" si="1"/>
        <v>#NAME?</v>
      </c>
      <c r="G371" s="779" t="s">
        <v>16654</v>
      </c>
      <c r="H371" s="779"/>
      <c r="I371" s="779" t="str">
        <f t="shared" si="4"/>
        <v>43.3600038, -70.47024739999999</v>
      </c>
      <c r="J371" s="780">
        <v>43.360003800000001</v>
      </c>
      <c r="K371" s="780">
        <v>-70.470247399999906</v>
      </c>
      <c r="L371" s="781">
        <v>386</v>
      </c>
      <c r="M371" s="790" t="s">
        <v>765</v>
      </c>
      <c r="N371" s="783" t="s">
        <v>765</v>
      </c>
      <c r="O371" s="783"/>
      <c r="P371" s="792"/>
      <c r="Q371" s="791" t="s">
        <v>2411</v>
      </c>
      <c r="R371" s="783" t="s">
        <v>2506</v>
      </c>
      <c r="S371" s="785">
        <v>2019</v>
      </c>
      <c r="T371" s="786">
        <v>2830</v>
      </c>
      <c r="U371" s="786">
        <v>1370</v>
      </c>
      <c r="V371" s="786">
        <v>4200</v>
      </c>
      <c r="W371" s="786">
        <v>4100</v>
      </c>
      <c r="X371" s="787">
        <f t="shared" si="5"/>
        <v>4200</v>
      </c>
      <c r="Y371" s="783" t="s">
        <v>2613</v>
      </c>
      <c r="Z371" s="783" t="s">
        <v>49</v>
      </c>
      <c r="AA371" s="783"/>
      <c r="AB371" s="783"/>
      <c r="AC371" s="783"/>
      <c r="AD371" s="783"/>
      <c r="AE371" s="783"/>
      <c r="AF371" s="783"/>
      <c r="AG371" s="783"/>
      <c r="AH371" s="792"/>
      <c r="AI371" s="789" t="s">
        <v>2415</v>
      </c>
    </row>
    <row r="372" spans="1:35" ht="17.25" customHeight="1">
      <c r="A372" s="106"/>
      <c r="B372" s="106"/>
      <c r="C372" s="106"/>
      <c r="D372" s="106" t="str">
        <f t="shared" si="0"/>
        <v xml:space="preserve"> </v>
      </c>
      <c r="E372" s="304" t="s">
        <v>2616</v>
      </c>
      <c r="F372" s="779" t="e">
        <f t="shared" ca="1" si="1"/>
        <v>#NAME?</v>
      </c>
      <c r="G372" s="779" t="s">
        <v>16655</v>
      </c>
      <c r="H372" s="779"/>
      <c r="I372" s="779" t="str">
        <f t="shared" si="4"/>
        <v>44.074595, -70.2048669</v>
      </c>
      <c r="J372" s="780">
        <v>44.074595000000002</v>
      </c>
      <c r="K372" s="780">
        <v>-70.204866899999999</v>
      </c>
      <c r="L372" s="781">
        <v>387</v>
      </c>
      <c r="M372" s="782" t="s">
        <v>2194</v>
      </c>
      <c r="N372" s="783"/>
      <c r="O372" s="783"/>
      <c r="P372" s="792"/>
      <c r="Q372" s="791" t="s">
        <v>2411</v>
      </c>
      <c r="R372" s="783" t="s">
        <v>2447</v>
      </c>
      <c r="S372" s="785">
        <v>2019</v>
      </c>
      <c r="T372" s="793">
        <v>1860</v>
      </c>
      <c r="U372" s="793">
        <v>1240</v>
      </c>
      <c r="V372" s="793">
        <v>3100</v>
      </c>
      <c r="W372" s="793">
        <v>31010</v>
      </c>
      <c r="X372" s="787">
        <f t="shared" si="5"/>
        <v>31010</v>
      </c>
      <c r="Y372" s="783" t="s">
        <v>2617</v>
      </c>
      <c r="Z372" s="783" t="s">
        <v>2618</v>
      </c>
      <c r="AA372" s="783"/>
      <c r="AB372" s="783"/>
      <c r="AC372" s="783"/>
      <c r="AD372" s="783"/>
      <c r="AE372" s="783"/>
      <c r="AF372" s="783"/>
      <c r="AG372" s="783"/>
      <c r="AH372" s="792"/>
      <c r="AI372" s="789" t="s">
        <v>2415</v>
      </c>
    </row>
    <row r="373" spans="1:35" ht="17.25" customHeight="1">
      <c r="A373" s="106"/>
      <c r="B373" s="106"/>
      <c r="C373" s="106"/>
      <c r="D373" s="106" t="str">
        <f t="shared" si="0"/>
        <v xml:space="preserve"> </v>
      </c>
      <c r="E373" s="304" t="s">
        <v>2622</v>
      </c>
      <c r="F373" s="779" t="e">
        <f t="shared" ca="1" si="1"/>
        <v>#NAME?</v>
      </c>
      <c r="G373" s="779" t="s">
        <v>16656</v>
      </c>
      <c r="H373" s="779"/>
      <c r="I373" s="779" t="str">
        <f t="shared" si="4"/>
        <v>43.3778185, -70.91533369999999</v>
      </c>
      <c r="J373" s="780">
        <v>43.377818499999997</v>
      </c>
      <c r="K373" s="780">
        <v>-70.915333699999906</v>
      </c>
      <c r="L373" s="781">
        <v>388</v>
      </c>
      <c r="M373" s="790" t="s">
        <v>33</v>
      </c>
      <c r="N373" s="783"/>
      <c r="O373" s="783"/>
      <c r="P373" s="792"/>
      <c r="Q373" s="791" t="s">
        <v>2411</v>
      </c>
      <c r="R373" s="783" t="s">
        <v>80</v>
      </c>
      <c r="S373" s="785">
        <v>2020</v>
      </c>
      <c r="T373" s="786">
        <v>0.32700000000000001</v>
      </c>
      <c r="U373" s="786"/>
      <c r="V373" s="786">
        <v>0</v>
      </c>
      <c r="W373" s="786">
        <v>1.1100000000000001</v>
      </c>
      <c r="X373" s="787">
        <f t="shared" si="5"/>
        <v>1.1100000000000001</v>
      </c>
      <c r="Y373" s="783" t="s">
        <v>2623</v>
      </c>
      <c r="Z373" s="783" t="s">
        <v>2624</v>
      </c>
      <c r="AA373" s="783"/>
      <c r="AB373" s="783"/>
      <c r="AC373" s="783"/>
      <c r="AD373" s="783"/>
      <c r="AE373" s="783"/>
      <c r="AF373" s="783"/>
      <c r="AG373" s="783"/>
      <c r="AH373" s="792"/>
      <c r="AI373" s="789" t="s">
        <v>2415</v>
      </c>
    </row>
    <row r="374" spans="1:35" ht="17.25" customHeight="1">
      <c r="A374" s="106"/>
      <c r="B374" s="106"/>
      <c r="C374" s="106"/>
      <c r="D374" s="106" t="str">
        <f t="shared" si="0"/>
        <v xml:space="preserve"> </v>
      </c>
      <c r="E374" s="304" t="s">
        <v>2627</v>
      </c>
      <c r="F374" s="779" t="e">
        <f t="shared" ca="1" si="1"/>
        <v>#NAME?</v>
      </c>
      <c r="G374" s="779" t="s">
        <v>16657</v>
      </c>
      <c r="H374" s="779"/>
      <c r="I374" s="779" t="str">
        <f t="shared" si="4"/>
        <v>44.2368151, -70.0834043</v>
      </c>
      <c r="J374" s="780">
        <v>44.236815100000001</v>
      </c>
      <c r="K374" s="780">
        <v>-70.083404299999998</v>
      </c>
      <c r="L374" s="781">
        <v>389</v>
      </c>
      <c r="M374" s="782" t="s">
        <v>5</v>
      </c>
      <c r="N374" s="783"/>
      <c r="O374" s="783"/>
      <c r="P374" s="792"/>
      <c r="Q374" s="791" t="s">
        <v>2411</v>
      </c>
      <c r="R374" s="783" t="s">
        <v>80</v>
      </c>
      <c r="S374" s="785">
        <v>2018</v>
      </c>
      <c r="T374" s="793">
        <v>35.1</v>
      </c>
      <c r="U374" s="793">
        <v>13.8</v>
      </c>
      <c r="V374" s="793">
        <v>49</v>
      </c>
      <c r="W374" s="793">
        <v>51.77</v>
      </c>
      <c r="X374" s="787">
        <f t="shared" si="5"/>
        <v>51.77</v>
      </c>
      <c r="Y374" s="783" t="s">
        <v>2628</v>
      </c>
      <c r="Z374" s="783" t="s">
        <v>2629</v>
      </c>
      <c r="AA374" s="783"/>
      <c r="AB374" s="783"/>
      <c r="AC374" s="783"/>
      <c r="AD374" s="783"/>
      <c r="AE374" s="783"/>
      <c r="AF374" s="783"/>
      <c r="AG374" s="783"/>
      <c r="AH374" s="792"/>
      <c r="AI374" s="789" t="s">
        <v>2415</v>
      </c>
    </row>
    <row r="375" spans="1:35" ht="17.25" customHeight="1">
      <c r="A375" s="106"/>
      <c r="B375" s="106"/>
      <c r="C375" s="106"/>
      <c r="D375" s="106" t="str">
        <f t="shared" si="0"/>
        <v xml:space="preserve"> </v>
      </c>
      <c r="E375" s="304" t="s">
        <v>2631</v>
      </c>
      <c r="F375" s="779" t="e">
        <f t="shared" ca="1" si="1"/>
        <v>#NAME?</v>
      </c>
      <c r="G375" s="779" t="s">
        <v>16658</v>
      </c>
      <c r="H375" s="779"/>
      <c r="I375" s="779" t="str">
        <f t="shared" si="4"/>
        <v>44.04941549999999, -70.1856155</v>
      </c>
      <c r="J375" s="780">
        <v>44.049415499999903</v>
      </c>
      <c r="K375" s="780">
        <v>-70.185615499999997</v>
      </c>
      <c r="L375" s="781">
        <v>390</v>
      </c>
      <c r="M375" s="790" t="s">
        <v>33</v>
      </c>
      <c r="N375" s="783" t="s">
        <v>33</v>
      </c>
      <c r="O375" s="783"/>
      <c r="P375" s="792"/>
      <c r="Q375" s="791" t="s">
        <v>2411</v>
      </c>
      <c r="R375" s="783" t="s">
        <v>35</v>
      </c>
      <c r="S375" s="785">
        <v>2019</v>
      </c>
      <c r="T375" s="786">
        <v>7.37</v>
      </c>
      <c r="U375" s="786">
        <v>4.78</v>
      </c>
      <c r="V375" s="786">
        <v>12</v>
      </c>
      <c r="W375" s="786">
        <v>193.1</v>
      </c>
      <c r="X375" s="787">
        <f t="shared" si="5"/>
        <v>193.1</v>
      </c>
      <c r="Y375" s="783" t="s">
        <v>2632</v>
      </c>
      <c r="Z375" s="783" t="s">
        <v>2633</v>
      </c>
      <c r="AA375" s="783"/>
      <c r="AB375" s="783"/>
      <c r="AC375" s="783"/>
      <c r="AD375" s="783"/>
      <c r="AE375" s="783"/>
      <c r="AF375" s="783"/>
      <c r="AG375" s="783"/>
      <c r="AH375" s="792"/>
      <c r="AI375" s="789" t="s">
        <v>2415</v>
      </c>
    </row>
    <row r="376" spans="1:35" ht="17.25" customHeight="1">
      <c r="A376" s="106"/>
      <c r="B376" s="106"/>
      <c r="C376" s="115"/>
      <c r="D376" s="106" t="str">
        <f t="shared" si="0"/>
        <v xml:space="preserve"> </v>
      </c>
      <c r="E376" s="304" t="s">
        <v>2636</v>
      </c>
      <c r="F376" s="779" t="e">
        <f t="shared" ca="1" si="1"/>
        <v>#NAME?</v>
      </c>
      <c r="G376" s="779" t="s">
        <v>16659</v>
      </c>
      <c r="H376" s="779"/>
      <c r="I376" s="779" t="str">
        <f t="shared" si="4"/>
        <v>44.8550297, -66.9828355</v>
      </c>
      <c r="J376" s="780">
        <v>44.855029700000003</v>
      </c>
      <c r="K376" s="780">
        <v>-66.982835499999993</v>
      </c>
      <c r="L376" s="781">
        <v>391</v>
      </c>
      <c r="M376" s="782" t="s">
        <v>765</v>
      </c>
      <c r="N376" s="783" t="s">
        <v>765</v>
      </c>
      <c r="O376" s="783"/>
      <c r="P376" s="792"/>
      <c r="Q376" s="791" t="s">
        <v>2411</v>
      </c>
      <c r="R376" s="783" t="s">
        <v>2447</v>
      </c>
      <c r="S376" s="785">
        <v>2019</v>
      </c>
      <c r="T376" s="793">
        <v>890</v>
      </c>
      <c r="U376" s="793">
        <v>4100</v>
      </c>
      <c r="V376" s="793">
        <v>4990</v>
      </c>
      <c r="W376" s="793">
        <v>4990</v>
      </c>
      <c r="X376" s="787">
        <f t="shared" si="5"/>
        <v>4990</v>
      </c>
      <c r="Y376" s="783" t="s">
        <v>2637</v>
      </c>
      <c r="Z376" s="783" t="s">
        <v>49</v>
      </c>
      <c r="AA376" s="783"/>
      <c r="AB376" s="783"/>
      <c r="AC376" s="783"/>
      <c r="AD376" s="783"/>
      <c r="AE376" s="783"/>
      <c r="AF376" s="783"/>
      <c r="AG376" s="783"/>
      <c r="AH376" s="792"/>
      <c r="AI376" s="789" t="s">
        <v>2415</v>
      </c>
    </row>
    <row r="377" spans="1:35" ht="17.25" customHeight="1">
      <c r="A377" s="106"/>
      <c r="B377" s="106"/>
      <c r="C377" s="106"/>
      <c r="D377" s="106" t="str">
        <f t="shared" si="0"/>
        <v xml:space="preserve"> </v>
      </c>
      <c r="E377" s="304" t="s">
        <v>2640</v>
      </c>
      <c r="F377" s="779" t="e">
        <f t="shared" ca="1" si="1"/>
        <v>#NAME?</v>
      </c>
      <c r="G377" s="779" t="s">
        <v>16660</v>
      </c>
      <c r="H377" s="779"/>
      <c r="I377" s="779" t="str">
        <f t="shared" si="4"/>
        <v>44.720329, -67.4537172</v>
      </c>
      <c r="J377" s="780">
        <v>44.720329</v>
      </c>
      <c r="K377" s="780">
        <v>-67.4537172</v>
      </c>
      <c r="L377" s="781">
        <v>392</v>
      </c>
      <c r="M377" s="790" t="s">
        <v>765</v>
      </c>
      <c r="N377" s="783" t="s">
        <v>765</v>
      </c>
      <c r="O377" s="783"/>
      <c r="P377" s="792"/>
      <c r="Q377" s="791" t="s">
        <v>2411</v>
      </c>
      <c r="R377" s="783" t="s">
        <v>2447</v>
      </c>
      <c r="S377" s="785">
        <v>2019</v>
      </c>
      <c r="T377" s="786">
        <v>17000</v>
      </c>
      <c r="U377" s="786">
        <v>23000</v>
      </c>
      <c r="V377" s="786">
        <v>40000</v>
      </c>
      <c r="W377" s="786">
        <v>66200</v>
      </c>
      <c r="X377" s="787">
        <f t="shared" si="5"/>
        <v>66200</v>
      </c>
      <c r="Y377" s="783" t="s">
        <v>2641</v>
      </c>
      <c r="Z377" s="783" t="s">
        <v>2642</v>
      </c>
      <c r="AA377" s="783"/>
      <c r="AB377" s="783"/>
      <c r="AC377" s="783"/>
      <c r="AD377" s="783"/>
      <c r="AE377" s="783"/>
      <c r="AF377" s="783"/>
      <c r="AG377" s="783"/>
      <c r="AH377" s="792"/>
      <c r="AI377" s="789" t="s">
        <v>2415</v>
      </c>
    </row>
    <row r="378" spans="1:35" ht="17.25" customHeight="1">
      <c r="A378" s="106"/>
      <c r="B378" s="106"/>
      <c r="C378" s="106"/>
      <c r="D378" s="106" t="str">
        <f t="shared" si="0"/>
        <v xml:space="preserve"> </v>
      </c>
      <c r="E378" s="304" t="s">
        <v>2645</v>
      </c>
      <c r="F378" s="779" t="e">
        <f t="shared" ca="1" si="1"/>
        <v>#NAME?</v>
      </c>
      <c r="G378" s="779" t="s">
        <v>16661</v>
      </c>
      <c r="H378" s="779"/>
      <c r="I378" s="779" t="str">
        <f t="shared" si="4"/>
        <v>47.3529961, -68.2996536</v>
      </c>
      <c r="J378" s="780">
        <v>47.352996099999999</v>
      </c>
      <c r="K378" s="780">
        <v>-68.299653599999999</v>
      </c>
      <c r="L378" s="781">
        <v>393</v>
      </c>
      <c r="M378" s="782" t="s">
        <v>765</v>
      </c>
      <c r="N378" s="783"/>
      <c r="O378" s="783"/>
      <c r="P378" s="792"/>
      <c r="Q378" s="791" t="s">
        <v>2411</v>
      </c>
      <c r="R378" s="783" t="s">
        <v>2447</v>
      </c>
      <c r="S378" s="785">
        <v>2019</v>
      </c>
      <c r="T378" s="793">
        <v>12000</v>
      </c>
      <c r="U378" s="793">
        <v>23500</v>
      </c>
      <c r="V378" s="793">
        <v>35500</v>
      </c>
      <c r="W378" s="793">
        <v>35500</v>
      </c>
      <c r="X378" s="787">
        <f t="shared" si="5"/>
        <v>35500</v>
      </c>
      <c r="Y378" s="783" t="s">
        <v>2646</v>
      </c>
      <c r="Z378" s="783" t="s">
        <v>49</v>
      </c>
      <c r="AA378" s="783"/>
      <c r="AB378" s="783"/>
      <c r="AC378" s="783"/>
      <c r="AD378" s="783"/>
      <c r="AE378" s="783"/>
      <c r="AF378" s="783"/>
      <c r="AG378" s="783"/>
      <c r="AH378" s="792"/>
      <c r="AI378" s="789" t="s">
        <v>2415</v>
      </c>
    </row>
    <row r="379" spans="1:35" ht="17.25" customHeight="1">
      <c r="A379" s="106"/>
      <c r="B379" s="106"/>
      <c r="C379" s="115"/>
      <c r="D379" s="106" t="str">
        <f t="shared" si="0"/>
        <v xml:space="preserve"> </v>
      </c>
      <c r="E379" s="304" t="s">
        <v>2649</v>
      </c>
      <c r="F379" s="779" t="e">
        <f t="shared" ca="1" si="1"/>
        <v>#NAME?</v>
      </c>
      <c r="G379" s="779" t="s">
        <v>16662</v>
      </c>
      <c r="H379" s="779"/>
      <c r="I379" s="779" t="str">
        <f t="shared" si="4"/>
        <v>44.0360989, -70.105384</v>
      </c>
      <c r="J379" s="780">
        <v>44.036098899999999</v>
      </c>
      <c r="K379" s="780">
        <v>-70.105384000000001</v>
      </c>
      <c r="L379" s="781">
        <v>394</v>
      </c>
      <c r="M379" s="790" t="s">
        <v>5</v>
      </c>
      <c r="N379" s="783"/>
      <c r="O379" s="792" t="s">
        <v>2650</v>
      </c>
      <c r="P379" s="791" t="s">
        <v>2651</v>
      </c>
      <c r="Q379" s="791" t="s">
        <v>2411</v>
      </c>
      <c r="R379" s="783" t="s">
        <v>35</v>
      </c>
      <c r="S379" s="785">
        <v>2019</v>
      </c>
      <c r="T379" s="786">
        <v>9.61</v>
      </c>
      <c r="U379" s="786">
        <v>6.32</v>
      </c>
      <c r="V379" s="786">
        <v>16</v>
      </c>
      <c r="W379" s="786">
        <v>15.93</v>
      </c>
      <c r="X379" s="787">
        <f t="shared" si="5"/>
        <v>16</v>
      </c>
      <c r="Y379" s="783" t="s">
        <v>2652</v>
      </c>
      <c r="Z379" s="783" t="s">
        <v>49</v>
      </c>
      <c r="AA379" s="783"/>
      <c r="AB379" s="783"/>
      <c r="AC379" s="783"/>
      <c r="AD379" s="783"/>
      <c r="AE379" s="783" t="s">
        <v>2653</v>
      </c>
      <c r="AF379" s="783"/>
      <c r="AG379" s="783"/>
      <c r="AH379" s="792"/>
      <c r="AI379" s="789" t="s">
        <v>2415</v>
      </c>
    </row>
    <row r="380" spans="1:35" ht="17.25" customHeight="1">
      <c r="A380" s="106"/>
      <c r="B380" s="106"/>
      <c r="C380" s="115"/>
      <c r="D380" s="106" t="str">
        <f t="shared" si="0"/>
        <v xml:space="preserve"> </v>
      </c>
      <c r="E380" s="304" t="s">
        <v>2656</v>
      </c>
      <c r="F380" s="779" t="e">
        <f t="shared" ca="1" si="1"/>
        <v>#NAME?</v>
      </c>
      <c r="G380" s="779" t="s">
        <v>16663</v>
      </c>
      <c r="H380" s="779"/>
      <c r="I380" s="779" t="str">
        <f t="shared" si="4"/>
        <v>43.64383900000001, -70.409014</v>
      </c>
      <c r="J380" s="780">
        <v>43.643839</v>
      </c>
      <c r="K380" s="780">
        <v>-70.409013999999999</v>
      </c>
      <c r="L380" s="781">
        <v>395</v>
      </c>
      <c r="M380" s="782" t="s">
        <v>5</v>
      </c>
      <c r="N380" s="783"/>
      <c r="O380" s="783"/>
      <c r="P380" s="792"/>
      <c r="Q380" s="791" t="s">
        <v>2411</v>
      </c>
      <c r="R380" s="783" t="s">
        <v>122</v>
      </c>
      <c r="S380" s="785">
        <v>2017</v>
      </c>
      <c r="T380" s="793">
        <v>7.57</v>
      </c>
      <c r="U380" s="793">
        <v>122</v>
      </c>
      <c r="V380" s="793">
        <v>130</v>
      </c>
      <c r="W380" s="793">
        <v>189.9</v>
      </c>
      <c r="X380" s="787">
        <f t="shared" si="5"/>
        <v>189.9</v>
      </c>
      <c r="Y380" s="783" t="s">
        <v>2657</v>
      </c>
      <c r="Z380" s="783" t="s">
        <v>2658</v>
      </c>
      <c r="AA380" s="783"/>
      <c r="AB380" s="783"/>
      <c r="AC380" s="783"/>
      <c r="AD380" s="783"/>
      <c r="AE380" s="783"/>
      <c r="AF380" s="783"/>
      <c r="AG380" s="783"/>
      <c r="AH380" s="792"/>
      <c r="AI380" s="789" t="s">
        <v>2415</v>
      </c>
    </row>
    <row r="381" spans="1:35" ht="17.25" customHeight="1">
      <c r="A381" s="106"/>
      <c r="B381" s="106"/>
      <c r="C381" s="115"/>
      <c r="D381" s="106" t="str">
        <f t="shared" si="0"/>
        <v xml:space="preserve"> </v>
      </c>
      <c r="E381" s="304" t="s">
        <v>2661</v>
      </c>
      <c r="F381" s="779" t="e">
        <f t="shared" ca="1" si="1"/>
        <v>#NAME?</v>
      </c>
      <c r="G381" s="779" t="s">
        <v>16664</v>
      </c>
      <c r="H381" s="779"/>
      <c r="I381" s="779" t="str">
        <f t="shared" si="4"/>
        <v>44.5415425, -69.1563759</v>
      </c>
      <c r="J381" s="780">
        <v>44.541542499999998</v>
      </c>
      <c r="K381" s="780">
        <v>-69.1563759</v>
      </c>
      <c r="L381" s="781">
        <v>396</v>
      </c>
      <c r="M381" s="790" t="s">
        <v>77</v>
      </c>
      <c r="N381" s="783"/>
      <c r="O381" s="783"/>
      <c r="P381" s="792"/>
      <c r="Q381" s="791" t="s">
        <v>2411</v>
      </c>
      <c r="R381" s="783" t="s">
        <v>35</v>
      </c>
      <c r="S381" s="785">
        <v>2019</v>
      </c>
      <c r="T381" s="786">
        <v>28</v>
      </c>
      <c r="U381" s="786">
        <v>1.41</v>
      </c>
      <c r="V381" s="786">
        <v>29</v>
      </c>
      <c r="W381" s="786">
        <v>9126</v>
      </c>
      <c r="X381" s="787">
        <f t="shared" si="5"/>
        <v>9126</v>
      </c>
      <c r="Y381" s="783" t="s">
        <v>2662</v>
      </c>
      <c r="Z381" s="783" t="s">
        <v>2663</v>
      </c>
      <c r="AA381" s="783"/>
      <c r="AB381" s="783"/>
      <c r="AC381" s="783"/>
      <c r="AD381" s="783"/>
      <c r="AE381" s="783"/>
      <c r="AF381" s="783"/>
      <c r="AG381" s="783"/>
      <c r="AH381" s="792"/>
      <c r="AI381" s="789" t="s">
        <v>2415</v>
      </c>
    </row>
    <row r="382" spans="1:35" ht="17.25" customHeight="1">
      <c r="A382" s="106"/>
      <c r="B382" s="106"/>
      <c r="C382" s="115"/>
      <c r="D382" s="106" t="str">
        <f t="shared" si="0"/>
        <v xml:space="preserve"> </v>
      </c>
      <c r="E382" s="304" t="s">
        <v>2666</v>
      </c>
      <c r="F382" s="779" t="e">
        <f t="shared" ca="1" si="1"/>
        <v>#NAME?</v>
      </c>
      <c r="G382" s="779" t="s">
        <v>16665</v>
      </c>
      <c r="H382" s="779"/>
      <c r="I382" s="779" t="str">
        <f t="shared" si="4"/>
        <v>46.6619797, -67.9046814</v>
      </c>
      <c r="J382" s="780">
        <v>46.661979700000003</v>
      </c>
      <c r="K382" s="780">
        <v>-67.904681400000001</v>
      </c>
      <c r="L382" s="781">
        <v>397</v>
      </c>
      <c r="M382" s="782" t="s">
        <v>5</v>
      </c>
      <c r="N382" s="783"/>
      <c r="O382" s="783"/>
      <c r="P382" s="792"/>
      <c r="Q382" s="791" t="s">
        <v>2411</v>
      </c>
      <c r="R382" s="783" t="s">
        <v>2447</v>
      </c>
      <c r="S382" s="785">
        <v>2019</v>
      </c>
      <c r="T382" s="793"/>
      <c r="U382" s="793"/>
      <c r="V382" s="793">
        <v>0</v>
      </c>
      <c r="W382" s="793">
        <v>9400</v>
      </c>
      <c r="X382" s="787">
        <f t="shared" si="5"/>
        <v>9400</v>
      </c>
      <c r="Y382" s="783" t="s">
        <v>2667</v>
      </c>
      <c r="Z382" s="783" t="s">
        <v>49</v>
      </c>
      <c r="AA382" s="783"/>
      <c r="AB382" s="783"/>
      <c r="AC382" s="783"/>
      <c r="AD382" s="783"/>
      <c r="AE382" s="783"/>
      <c r="AF382" s="783"/>
      <c r="AG382" s="783"/>
      <c r="AH382" s="792"/>
      <c r="AI382" s="789" t="s">
        <v>2415</v>
      </c>
    </row>
    <row r="383" spans="1:35" ht="17.25" customHeight="1">
      <c r="A383" s="106"/>
      <c r="B383" s="106"/>
      <c r="C383" s="115"/>
      <c r="D383" s="106" t="str">
        <f t="shared" si="0"/>
        <v xml:space="preserve"> </v>
      </c>
      <c r="E383" s="304" t="s">
        <v>2672</v>
      </c>
      <c r="F383" s="779" t="e">
        <f t="shared" ca="1" si="1"/>
        <v>#NAME?</v>
      </c>
      <c r="G383" s="779" t="s">
        <v>16666</v>
      </c>
      <c r="H383" s="779"/>
      <c r="I383" s="779" t="str">
        <f t="shared" si="4"/>
        <v>44.4570867, -68.9821868</v>
      </c>
      <c r="J383" s="780">
        <v>44.457086699999998</v>
      </c>
      <c r="K383" s="780">
        <v>-68.982186799999994</v>
      </c>
      <c r="L383" s="781">
        <v>398</v>
      </c>
      <c r="M383" s="798" t="s">
        <v>765</v>
      </c>
      <c r="N383" s="783"/>
      <c r="O383" s="783"/>
      <c r="P383" s="792"/>
      <c r="Q383" s="791" t="s">
        <v>2411</v>
      </c>
      <c r="R383" s="783" t="s">
        <v>2506</v>
      </c>
      <c r="S383" s="785">
        <v>2019</v>
      </c>
      <c r="T383" s="786">
        <v>20500</v>
      </c>
      <c r="U383" s="786">
        <v>26400</v>
      </c>
      <c r="V383" s="786">
        <v>46900</v>
      </c>
      <c r="W383" s="786">
        <v>76100</v>
      </c>
      <c r="X383" s="787">
        <f t="shared" si="5"/>
        <v>76100</v>
      </c>
      <c r="Y383" s="783" t="s">
        <v>2673</v>
      </c>
      <c r="Z383" s="783" t="s">
        <v>2674</v>
      </c>
      <c r="AA383" s="783"/>
      <c r="AB383" s="783"/>
      <c r="AC383" s="783"/>
      <c r="AD383" s="783"/>
      <c r="AE383" s="783"/>
      <c r="AF383" s="783"/>
      <c r="AG383" s="783"/>
      <c r="AH383" s="792"/>
      <c r="AI383" s="789" t="s">
        <v>2415</v>
      </c>
    </row>
    <row r="384" spans="1:35" ht="17.25" customHeight="1">
      <c r="A384" s="106"/>
      <c r="B384" s="106"/>
      <c r="C384" s="115"/>
      <c r="D384" s="106" t="str">
        <f t="shared" si="0"/>
        <v xml:space="preserve"> </v>
      </c>
      <c r="E384" s="304" t="s">
        <v>2677</v>
      </c>
      <c r="F384" s="779" t="e">
        <f t="shared" ca="1" si="1"/>
        <v>#NAME?</v>
      </c>
      <c r="G384" s="779" t="s">
        <v>16667</v>
      </c>
      <c r="H384" s="779"/>
      <c r="I384" s="779" t="str">
        <f t="shared" si="4"/>
        <v>45.0928584, -69.0930388</v>
      </c>
      <c r="J384" s="780">
        <v>45.092858399999997</v>
      </c>
      <c r="K384" s="780">
        <v>-69.093038800000002</v>
      </c>
      <c r="L384" s="781">
        <v>399</v>
      </c>
      <c r="M384" s="782" t="s">
        <v>77</v>
      </c>
      <c r="N384" s="783"/>
      <c r="O384" s="783"/>
      <c r="P384" s="792"/>
      <c r="Q384" s="791" t="s">
        <v>2411</v>
      </c>
      <c r="R384" s="783" t="s">
        <v>2447</v>
      </c>
      <c r="S384" s="785">
        <v>2019</v>
      </c>
      <c r="T384" s="793"/>
      <c r="U384" s="793"/>
      <c r="V384" s="793">
        <v>0</v>
      </c>
      <c r="W384" s="793">
        <v>101000</v>
      </c>
      <c r="X384" s="787">
        <f t="shared" si="5"/>
        <v>101000</v>
      </c>
      <c r="Y384" s="783" t="s">
        <v>2678</v>
      </c>
      <c r="Z384" s="783" t="s">
        <v>49</v>
      </c>
      <c r="AA384" s="783"/>
      <c r="AB384" s="783"/>
      <c r="AC384" s="783"/>
      <c r="AD384" s="783"/>
      <c r="AE384" s="783"/>
      <c r="AF384" s="783"/>
      <c r="AG384" s="783"/>
      <c r="AH384" s="792"/>
      <c r="AI384" s="789" t="s">
        <v>2415</v>
      </c>
    </row>
    <row r="385" spans="1:35" ht="17.25" customHeight="1">
      <c r="A385" s="819"/>
      <c r="B385" s="106"/>
      <c r="C385" s="819"/>
      <c r="D385" s="106" t="str">
        <f t="shared" si="0"/>
        <v xml:space="preserve"> </v>
      </c>
      <c r="E385" s="304" t="s">
        <v>2691</v>
      </c>
      <c r="F385" s="779" t="e">
        <f t="shared" ca="1" si="1"/>
        <v>#NAME?</v>
      </c>
      <c r="G385" s="779" t="s">
        <v>16668</v>
      </c>
      <c r="H385" s="779"/>
      <c r="I385" s="779" t="str">
        <f t="shared" si="4"/>
        <v>44.66447000000001, -67.28461659999999</v>
      </c>
      <c r="J385" s="780">
        <v>44.664470000000001</v>
      </c>
      <c r="K385" s="780">
        <v>-67.284616599999893</v>
      </c>
      <c r="L385" s="781">
        <v>400</v>
      </c>
      <c r="M385" s="790" t="s">
        <v>44</v>
      </c>
      <c r="N385" s="783"/>
      <c r="O385" s="783"/>
      <c r="P385" s="792"/>
      <c r="Q385" s="791" t="s">
        <v>2411</v>
      </c>
      <c r="R385" s="783" t="s">
        <v>35</v>
      </c>
      <c r="S385" s="785">
        <v>2019</v>
      </c>
      <c r="T385" s="786">
        <v>2.95</v>
      </c>
      <c r="U385" s="786">
        <v>2.1</v>
      </c>
      <c r="V385" s="786">
        <v>5</v>
      </c>
      <c r="W385" s="786">
        <v>35.25</v>
      </c>
      <c r="X385" s="787">
        <f t="shared" si="5"/>
        <v>35.25</v>
      </c>
      <c r="Y385" s="783" t="s">
        <v>2692</v>
      </c>
      <c r="Z385" s="783" t="s">
        <v>2693</v>
      </c>
      <c r="AA385" s="783"/>
      <c r="AB385" s="783"/>
      <c r="AC385" s="783"/>
      <c r="AD385" s="783"/>
      <c r="AE385" s="783"/>
      <c r="AF385" s="783"/>
      <c r="AG385" s="783"/>
      <c r="AH385" s="792"/>
      <c r="AI385" s="789" t="s">
        <v>2415</v>
      </c>
    </row>
    <row r="386" spans="1:35" ht="17.25" customHeight="1">
      <c r="A386" s="819"/>
      <c r="B386" s="819"/>
      <c r="C386" s="819"/>
      <c r="D386" s="106" t="str">
        <f t="shared" si="0"/>
        <v xml:space="preserve"> </v>
      </c>
      <c r="E386" s="304" t="s">
        <v>16669</v>
      </c>
      <c r="F386" s="779"/>
      <c r="G386" s="779"/>
      <c r="H386" s="779"/>
      <c r="I386" s="779">
        <f t="shared" si="4"/>
        <v>0</v>
      </c>
      <c r="J386" s="779"/>
      <c r="K386" s="779"/>
      <c r="L386" s="781">
        <v>401</v>
      </c>
      <c r="M386" s="782" t="s">
        <v>2194</v>
      </c>
      <c r="N386" s="783"/>
      <c r="O386" s="783"/>
      <c r="P386" s="792"/>
      <c r="Q386" s="791" t="s">
        <v>2411</v>
      </c>
      <c r="R386" s="783" t="s">
        <v>80</v>
      </c>
      <c r="S386" s="785">
        <v>2019</v>
      </c>
      <c r="T386" s="793">
        <v>10.3</v>
      </c>
      <c r="U386" s="793">
        <v>1.58</v>
      </c>
      <c r="V386" s="793">
        <v>12</v>
      </c>
      <c r="W386" s="793">
        <v>28.85</v>
      </c>
      <c r="X386" s="787">
        <f t="shared" si="5"/>
        <v>28.85</v>
      </c>
      <c r="Y386" s="783" t="s">
        <v>2695</v>
      </c>
      <c r="Z386" s="783" t="s">
        <v>2696</v>
      </c>
      <c r="AA386" s="783"/>
      <c r="AB386" s="783"/>
      <c r="AC386" s="783"/>
      <c r="AD386" s="783"/>
      <c r="AE386" s="783"/>
      <c r="AF386" s="783"/>
      <c r="AG386" s="783"/>
      <c r="AH386" s="792"/>
      <c r="AI386" s="789" t="s">
        <v>2415</v>
      </c>
    </row>
    <row r="387" spans="1:35" ht="17.25" customHeight="1">
      <c r="A387" s="819"/>
      <c r="B387" s="819"/>
      <c r="C387" s="819"/>
      <c r="D387" s="106" t="str">
        <f t="shared" si="0"/>
        <v xml:space="preserve"> </v>
      </c>
      <c r="E387" s="304" t="s">
        <v>16669</v>
      </c>
      <c r="F387" s="779"/>
      <c r="G387" s="779"/>
      <c r="H387" s="779"/>
      <c r="I387" s="779">
        <f t="shared" si="4"/>
        <v>0</v>
      </c>
      <c r="J387" s="779"/>
      <c r="K387" s="779"/>
      <c r="L387" s="781">
        <v>402</v>
      </c>
      <c r="M387" s="790" t="s">
        <v>2194</v>
      </c>
      <c r="N387" s="783"/>
      <c r="O387" s="783"/>
      <c r="P387" s="792"/>
      <c r="Q387" s="791" t="s">
        <v>2411</v>
      </c>
      <c r="R387" s="783" t="s">
        <v>80</v>
      </c>
      <c r="S387" s="785">
        <v>2019</v>
      </c>
      <c r="T387" s="786">
        <v>6.12</v>
      </c>
      <c r="U387" s="786">
        <v>2.31</v>
      </c>
      <c r="V387" s="786">
        <v>8</v>
      </c>
      <c r="W387" s="786">
        <v>10.3</v>
      </c>
      <c r="X387" s="787">
        <f t="shared" si="5"/>
        <v>10.3</v>
      </c>
      <c r="Y387" s="783" t="s">
        <v>2697</v>
      </c>
      <c r="Z387" s="783" t="s">
        <v>2698</v>
      </c>
      <c r="AA387" s="783"/>
      <c r="AB387" s="783"/>
      <c r="AC387" s="783"/>
      <c r="AD387" s="783"/>
      <c r="AE387" s="783"/>
      <c r="AF387" s="783"/>
      <c r="AG387" s="783"/>
      <c r="AH387" s="792"/>
      <c r="AI387" s="789" t="s">
        <v>2415</v>
      </c>
    </row>
    <row r="388" spans="1:35" ht="17.25" customHeight="1">
      <c r="A388" s="819"/>
      <c r="B388" s="819"/>
      <c r="C388" s="819"/>
      <c r="D388" s="106" t="str">
        <f t="shared" si="0"/>
        <v xml:space="preserve"> </v>
      </c>
      <c r="E388" s="304" t="s">
        <v>10514</v>
      </c>
      <c r="F388" s="779" t="e">
        <f ca="1">GOOGLEMAPS_LATLONG(IF(E388&lt;&gt;"",E388,D388))</f>
        <v>#NAME?</v>
      </c>
      <c r="G388" s="779" t="s">
        <v>16670</v>
      </c>
      <c r="H388" s="779"/>
      <c r="I388" s="779" t="str">
        <f t="shared" si="4"/>
        <v>43.44548569, -70.59188130</v>
      </c>
      <c r="J388" s="780">
        <v>43.445485689999998</v>
      </c>
      <c r="K388" s="780">
        <v>-70.591881299999997</v>
      </c>
      <c r="L388" s="781">
        <v>403</v>
      </c>
      <c r="M388" s="782" t="s">
        <v>2194</v>
      </c>
      <c r="N388" s="783"/>
      <c r="O388" s="783"/>
      <c r="P388" s="792"/>
      <c r="Q388" s="791" t="s">
        <v>2411</v>
      </c>
      <c r="R388" s="783" t="s">
        <v>2506</v>
      </c>
      <c r="S388" s="785">
        <v>2019</v>
      </c>
      <c r="T388" s="793">
        <v>38800</v>
      </c>
      <c r="U388" s="793">
        <v>81800</v>
      </c>
      <c r="V388" s="793">
        <v>120600</v>
      </c>
      <c r="W388" s="793">
        <v>126810</v>
      </c>
      <c r="X388" s="787">
        <f t="shared" si="5"/>
        <v>126810</v>
      </c>
      <c r="Y388" s="783" t="s">
        <v>2702</v>
      </c>
      <c r="Z388" s="783" t="s">
        <v>2703</v>
      </c>
      <c r="AA388" s="783"/>
      <c r="AB388" s="783"/>
      <c r="AC388" s="783"/>
      <c r="AD388" s="783"/>
      <c r="AE388" s="783"/>
      <c r="AF388" s="783"/>
      <c r="AG388" s="783"/>
      <c r="AH388" s="792"/>
      <c r="AI388" s="789" t="s">
        <v>2415</v>
      </c>
    </row>
    <row r="389" spans="1:35" ht="17.25" customHeight="1">
      <c r="A389" s="819"/>
      <c r="B389" s="819"/>
      <c r="C389" s="820"/>
      <c r="D389" s="106" t="str">
        <f t="shared" si="0"/>
        <v xml:space="preserve"> </v>
      </c>
      <c r="E389" s="304" t="s">
        <v>16669</v>
      </c>
      <c r="F389" s="779"/>
      <c r="G389" s="779"/>
      <c r="H389" s="779"/>
      <c r="I389" s="779">
        <f t="shared" si="4"/>
        <v>0</v>
      </c>
      <c r="J389" s="779"/>
      <c r="K389" s="779"/>
      <c r="L389" s="781">
        <v>404</v>
      </c>
      <c r="M389" s="790" t="s">
        <v>2194</v>
      </c>
      <c r="N389" s="783"/>
      <c r="O389" s="783"/>
      <c r="P389" s="792"/>
      <c r="Q389" s="791" t="s">
        <v>2411</v>
      </c>
      <c r="R389" s="783" t="s">
        <v>2447</v>
      </c>
      <c r="S389" s="785">
        <v>2020</v>
      </c>
      <c r="T389" s="786">
        <v>576</v>
      </c>
      <c r="U389" s="786">
        <v>13200</v>
      </c>
      <c r="V389" s="786">
        <v>13776</v>
      </c>
      <c r="W389" s="786">
        <v>13776</v>
      </c>
      <c r="X389" s="787">
        <f t="shared" si="5"/>
        <v>13776</v>
      </c>
      <c r="Y389" s="783" t="s">
        <v>2699</v>
      </c>
      <c r="Z389" s="783" t="s">
        <v>49</v>
      </c>
      <c r="AA389" s="783"/>
      <c r="AB389" s="783"/>
      <c r="AC389" s="783"/>
      <c r="AD389" s="783"/>
      <c r="AE389" s="783"/>
      <c r="AF389" s="783"/>
      <c r="AG389" s="783"/>
      <c r="AH389" s="792"/>
      <c r="AI389" s="789" t="s">
        <v>2415</v>
      </c>
    </row>
    <row r="390" spans="1:35" ht="17.25" customHeight="1">
      <c r="A390" s="819"/>
      <c r="B390" s="819"/>
      <c r="C390" s="819"/>
      <c r="D390" s="106" t="str">
        <f t="shared" si="0"/>
        <v xml:space="preserve"> </v>
      </c>
      <c r="E390" s="304" t="s">
        <v>16671</v>
      </c>
      <c r="F390" s="779" t="e">
        <f t="shared" ref="F390:F522" ca="1" si="6">GOOGLEMAPS_LATLONG(IF(E390&lt;&gt;"",E390,D390))</f>
        <v>#NAME?</v>
      </c>
      <c r="G390" s="779" t="s">
        <v>16672</v>
      </c>
      <c r="H390" s="779"/>
      <c r="I390" s="779" t="str">
        <f t="shared" si="4"/>
        <v>43.99301519999999, -70.2925188</v>
      </c>
      <c r="J390" s="780">
        <v>43.993015199999903</v>
      </c>
      <c r="K390" s="780">
        <v>-70.292518799999996</v>
      </c>
      <c r="L390" s="781">
        <v>405</v>
      </c>
      <c r="M390" s="782" t="s">
        <v>77</v>
      </c>
      <c r="N390" s="783"/>
      <c r="O390" s="783"/>
      <c r="P390" s="792"/>
      <c r="Q390" s="791" t="s">
        <v>2411</v>
      </c>
      <c r="R390" s="783" t="s">
        <v>35</v>
      </c>
      <c r="S390" s="785">
        <v>2018</v>
      </c>
      <c r="T390" s="793">
        <v>21.2</v>
      </c>
      <c r="U390" s="793">
        <v>738</v>
      </c>
      <c r="V390" s="793">
        <v>759</v>
      </c>
      <c r="W390" s="793">
        <v>994.7</v>
      </c>
      <c r="X390" s="787">
        <f t="shared" si="5"/>
        <v>994.7</v>
      </c>
      <c r="Y390" s="783" t="s">
        <v>2706</v>
      </c>
      <c r="Z390" s="783" t="s">
        <v>2707</v>
      </c>
      <c r="AA390" s="783"/>
      <c r="AB390" s="783"/>
      <c r="AC390" s="783"/>
      <c r="AD390" s="783"/>
      <c r="AE390" s="783"/>
      <c r="AF390" s="783"/>
      <c r="AG390" s="783"/>
      <c r="AH390" s="792"/>
      <c r="AI390" s="789" t="s">
        <v>2415</v>
      </c>
    </row>
    <row r="391" spans="1:35" ht="17.25" customHeight="1">
      <c r="A391" s="819"/>
      <c r="B391" s="819"/>
      <c r="C391" s="819"/>
      <c r="D391" s="106" t="str">
        <f t="shared" si="0"/>
        <v xml:space="preserve"> </v>
      </c>
      <c r="E391" s="304" t="s">
        <v>2710</v>
      </c>
      <c r="F391" s="779" t="e">
        <f t="shared" ca="1" si="6"/>
        <v>#NAME?</v>
      </c>
      <c r="G391" s="779" t="s">
        <v>16673</v>
      </c>
      <c r="H391" s="779"/>
      <c r="I391" s="779" t="str">
        <f t="shared" si="4"/>
        <v>44.7226, -69.7887</v>
      </c>
      <c r="J391" s="780">
        <v>44.7226</v>
      </c>
      <c r="K391" s="780">
        <v>-69.788700000000006</v>
      </c>
      <c r="L391" s="781">
        <v>406</v>
      </c>
      <c r="M391" s="790" t="s">
        <v>765</v>
      </c>
      <c r="N391" s="783"/>
      <c r="O391" s="783"/>
      <c r="P391" s="792"/>
      <c r="Q391" s="791" t="s">
        <v>2411</v>
      </c>
      <c r="R391" s="783" t="s">
        <v>2447</v>
      </c>
      <c r="S391" s="785">
        <v>2019</v>
      </c>
      <c r="T391" s="786">
        <v>26000</v>
      </c>
      <c r="U391" s="786">
        <v>27000</v>
      </c>
      <c r="V391" s="786">
        <v>53000</v>
      </c>
      <c r="W391" s="786">
        <v>53000</v>
      </c>
      <c r="X391" s="787">
        <f t="shared" si="5"/>
        <v>53000</v>
      </c>
      <c r="Y391" s="783" t="s">
        <v>2711</v>
      </c>
      <c r="Z391" s="783" t="s">
        <v>49</v>
      </c>
      <c r="AA391" s="783"/>
      <c r="AB391" s="783"/>
      <c r="AC391" s="783"/>
      <c r="AD391" s="783"/>
      <c r="AE391" s="783"/>
      <c r="AF391" s="783"/>
      <c r="AG391" s="783"/>
      <c r="AH391" s="792"/>
      <c r="AI391" s="789" t="s">
        <v>2415</v>
      </c>
    </row>
    <row r="392" spans="1:35" ht="17.25" customHeight="1">
      <c r="A392" s="819"/>
      <c r="B392" s="819"/>
      <c r="C392" s="819"/>
      <c r="D392" s="106" t="str">
        <f t="shared" si="0"/>
        <v xml:space="preserve"> </v>
      </c>
      <c r="E392" s="304" t="s">
        <v>16674</v>
      </c>
      <c r="F392" s="779" t="e">
        <f t="shared" ca="1" si="6"/>
        <v>#NAME?</v>
      </c>
      <c r="G392" s="779" t="s">
        <v>16675</v>
      </c>
      <c r="H392" s="779"/>
      <c r="I392" s="779" t="str">
        <f t="shared" si="4"/>
        <v>44.548026, -69.7596977</v>
      </c>
      <c r="J392" s="780">
        <v>44.548026</v>
      </c>
      <c r="K392" s="780">
        <v>-69.759697700000004</v>
      </c>
      <c r="L392" s="781">
        <v>407</v>
      </c>
      <c r="M392" s="782" t="s">
        <v>33</v>
      </c>
      <c r="N392" s="783"/>
      <c r="O392" s="783"/>
      <c r="P392" s="792"/>
      <c r="Q392" s="791" t="s">
        <v>2411</v>
      </c>
      <c r="R392" s="783" t="s">
        <v>80</v>
      </c>
      <c r="S392" s="785">
        <v>2019</v>
      </c>
      <c r="T392" s="786">
        <v>292</v>
      </c>
      <c r="U392" s="786">
        <v>118</v>
      </c>
      <c r="V392" s="786">
        <v>410</v>
      </c>
      <c r="W392" s="786">
        <v>1019</v>
      </c>
      <c r="X392" s="787">
        <f t="shared" si="5"/>
        <v>1019</v>
      </c>
      <c r="Y392" s="783" t="s">
        <v>2714</v>
      </c>
      <c r="Z392" s="783" t="s">
        <v>2715</v>
      </c>
      <c r="AA392" s="783"/>
      <c r="AB392" s="783"/>
      <c r="AC392" s="783"/>
      <c r="AD392" s="783"/>
      <c r="AE392" s="783"/>
      <c r="AF392" s="783"/>
      <c r="AG392" s="783"/>
      <c r="AH392" s="792"/>
      <c r="AI392" s="789" t="s">
        <v>2415</v>
      </c>
    </row>
    <row r="393" spans="1:35" ht="17.25" customHeight="1">
      <c r="A393" s="819"/>
      <c r="B393" s="819"/>
      <c r="C393" s="819"/>
      <c r="D393" s="106" t="str">
        <f t="shared" si="0"/>
        <v xml:space="preserve"> </v>
      </c>
      <c r="E393" s="304" t="s">
        <v>2718</v>
      </c>
      <c r="F393" s="779" t="e">
        <f t="shared" ca="1" si="6"/>
        <v>#NAME?</v>
      </c>
      <c r="G393" s="779" t="s">
        <v>16676</v>
      </c>
      <c r="H393" s="779"/>
      <c r="I393" s="779" t="str">
        <f t="shared" si="4"/>
        <v>44.9360434, -68.6485416</v>
      </c>
      <c r="J393" s="780">
        <v>44.936043400000003</v>
      </c>
      <c r="K393" s="780">
        <v>-68.648541600000001</v>
      </c>
      <c r="L393" s="781">
        <v>408</v>
      </c>
      <c r="M393" s="790" t="s">
        <v>765</v>
      </c>
      <c r="N393" s="783" t="s">
        <v>765</v>
      </c>
      <c r="O393" s="783"/>
      <c r="P393" s="792"/>
      <c r="Q393" s="791" t="s">
        <v>2411</v>
      </c>
      <c r="R393" s="783" t="s">
        <v>2447</v>
      </c>
      <c r="S393" s="785">
        <v>2019</v>
      </c>
      <c r="T393" s="786"/>
      <c r="U393" s="786"/>
      <c r="V393" s="786">
        <v>0</v>
      </c>
      <c r="W393" s="786">
        <v>9840</v>
      </c>
      <c r="X393" s="787">
        <f t="shared" si="5"/>
        <v>9840</v>
      </c>
      <c r="Y393" s="783" t="s">
        <v>2719</v>
      </c>
      <c r="Z393" s="783" t="s">
        <v>49</v>
      </c>
      <c r="AA393" s="783"/>
      <c r="AB393" s="783"/>
      <c r="AC393" s="783"/>
      <c r="AD393" s="783"/>
      <c r="AE393" s="783"/>
      <c r="AF393" s="783"/>
      <c r="AG393" s="783"/>
      <c r="AH393" s="792"/>
      <c r="AI393" s="789" t="s">
        <v>2415</v>
      </c>
    </row>
    <row r="394" spans="1:35" ht="17.25" customHeight="1">
      <c r="A394" s="819"/>
      <c r="B394" s="819"/>
      <c r="C394" s="819"/>
      <c r="D394" s="106" t="str">
        <f t="shared" si="0"/>
        <v xml:space="preserve"> </v>
      </c>
      <c r="E394" s="304" t="s">
        <v>2721</v>
      </c>
      <c r="F394" s="779" t="e">
        <f t="shared" ca="1" si="6"/>
        <v>#NAME?</v>
      </c>
      <c r="G394" s="779" t="s">
        <v>16677</v>
      </c>
      <c r="H394" s="779"/>
      <c r="I394" s="779" t="str">
        <f t="shared" si="4"/>
        <v>46.126961, -67.7983052</v>
      </c>
      <c r="J394" s="780">
        <v>46.126961000000001</v>
      </c>
      <c r="K394" s="780">
        <v>-67.798305200000001</v>
      </c>
      <c r="L394" s="781">
        <v>409</v>
      </c>
      <c r="M394" s="782" t="s">
        <v>113</v>
      </c>
      <c r="N394" s="783"/>
      <c r="O394" s="783"/>
      <c r="P394" s="792"/>
      <c r="Q394" s="791" t="s">
        <v>2411</v>
      </c>
      <c r="R394" s="783" t="s">
        <v>80</v>
      </c>
      <c r="S394" s="785">
        <v>2018</v>
      </c>
      <c r="T394" s="786">
        <v>38.200000000000003</v>
      </c>
      <c r="U394" s="786">
        <v>826</v>
      </c>
      <c r="V394" s="786">
        <v>864</v>
      </c>
      <c r="W394" s="786">
        <v>1397</v>
      </c>
      <c r="X394" s="787">
        <f t="shared" si="5"/>
        <v>1397</v>
      </c>
      <c r="Y394" s="783" t="s">
        <v>2723</v>
      </c>
      <c r="Z394" s="783" t="s">
        <v>2724</v>
      </c>
      <c r="AA394" s="783"/>
      <c r="AB394" s="783"/>
      <c r="AC394" s="783"/>
      <c r="AD394" s="783"/>
      <c r="AE394" s="783"/>
      <c r="AF394" s="783"/>
      <c r="AG394" s="783"/>
      <c r="AH394" s="792"/>
      <c r="AI394" s="789" t="s">
        <v>2415</v>
      </c>
    </row>
    <row r="395" spans="1:35" ht="17.25" customHeight="1">
      <c r="A395" s="819"/>
      <c r="B395" s="819"/>
      <c r="C395" s="819"/>
      <c r="D395" s="106" t="str">
        <f t="shared" si="0"/>
        <v xml:space="preserve"> </v>
      </c>
      <c r="E395" s="304" t="s">
        <v>2727</v>
      </c>
      <c r="F395" s="779" t="e">
        <f t="shared" ca="1" si="6"/>
        <v>#NAME?</v>
      </c>
      <c r="G395" s="779" t="s">
        <v>16678</v>
      </c>
      <c r="H395" s="779"/>
      <c r="I395" s="779" t="str">
        <f t="shared" si="4"/>
        <v>44.4175303, -69.8339417</v>
      </c>
      <c r="J395" s="780">
        <v>44.417530300000003</v>
      </c>
      <c r="K395" s="780">
        <v>-69.833941699999997</v>
      </c>
      <c r="L395" s="781">
        <v>410</v>
      </c>
      <c r="M395" s="798" t="s">
        <v>765</v>
      </c>
      <c r="N395" s="783"/>
      <c r="O395" s="783"/>
      <c r="P395" s="792"/>
      <c r="Q395" s="791" t="s">
        <v>2411</v>
      </c>
      <c r="R395" s="783" t="s">
        <v>2506</v>
      </c>
      <c r="S395" s="785">
        <v>2019</v>
      </c>
      <c r="T395" s="786">
        <v>60000</v>
      </c>
      <c r="U395" s="786">
        <v>46000</v>
      </c>
      <c r="V395" s="786">
        <v>106000</v>
      </c>
      <c r="W395" s="786">
        <v>111700</v>
      </c>
      <c r="X395" s="787">
        <f t="shared" si="5"/>
        <v>111700</v>
      </c>
      <c r="Y395" s="783" t="s">
        <v>2728</v>
      </c>
      <c r="Z395" s="783" t="s">
        <v>2729</v>
      </c>
      <c r="AA395" s="783"/>
      <c r="AB395" s="783"/>
      <c r="AC395" s="783"/>
      <c r="AD395" s="783"/>
      <c r="AE395" s="783"/>
      <c r="AF395" s="783"/>
      <c r="AG395" s="783"/>
      <c r="AH395" s="792"/>
      <c r="AI395" s="789" t="s">
        <v>2415</v>
      </c>
    </row>
    <row r="396" spans="1:35" ht="17.25" customHeight="1">
      <c r="A396" s="819"/>
      <c r="B396" s="819"/>
      <c r="C396" s="819"/>
      <c r="D396" s="106" t="str">
        <f t="shared" si="0"/>
        <v xml:space="preserve"> </v>
      </c>
      <c r="E396" s="304" t="s">
        <v>2739</v>
      </c>
      <c r="F396" s="779" t="e">
        <f t="shared" ca="1" si="6"/>
        <v>#NAME?</v>
      </c>
      <c r="G396" s="779" t="s">
        <v>16679</v>
      </c>
      <c r="H396" s="779"/>
      <c r="I396" s="779" t="str">
        <f t="shared" si="4"/>
        <v>46.626069, -68.042827</v>
      </c>
      <c r="J396" s="780">
        <v>46.626069000000001</v>
      </c>
      <c r="K396" s="780">
        <v>-68.042827000000003</v>
      </c>
      <c r="L396" s="781">
        <v>411</v>
      </c>
      <c r="M396" s="782" t="s">
        <v>765</v>
      </c>
      <c r="N396" s="783" t="s">
        <v>765</v>
      </c>
      <c r="O396" s="783"/>
      <c r="P396" s="792"/>
      <c r="Q396" s="791" t="s">
        <v>2411</v>
      </c>
      <c r="R396" s="783" t="s">
        <v>80</v>
      </c>
      <c r="S396" s="785">
        <v>2019</v>
      </c>
      <c r="T396" s="786">
        <v>46.8</v>
      </c>
      <c r="U396" s="786">
        <v>33.799999999999997</v>
      </c>
      <c r="V396" s="786">
        <v>81</v>
      </c>
      <c r="W396" s="786">
        <v>82.2</v>
      </c>
      <c r="X396" s="787">
        <f t="shared" si="5"/>
        <v>82.2</v>
      </c>
      <c r="Y396" s="783" t="s">
        <v>2740</v>
      </c>
      <c r="Z396" s="783" t="s">
        <v>2741</v>
      </c>
      <c r="AA396" s="783"/>
      <c r="AB396" s="783"/>
      <c r="AC396" s="783"/>
      <c r="AD396" s="783"/>
      <c r="AE396" s="783"/>
      <c r="AF396" s="783"/>
      <c r="AG396" s="783"/>
      <c r="AH396" s="792"/>
      <c r="AI396" s="789" t="s">
        <v>2415</v>
      </c>
    </row>
    <row r="397" spans="1:35" ht="17.25" customHeight="1">
      <c r="A397" s="819"/>
      <c r="B397" s="819"/>
      <c r="C397" s="819"/>
      <c r="D397" s="106" t="str">
        <f t="shared" si="0"/>
        <v xml:space="preserve"> </v>
      </c>
      <c r="E397" s="304" t="s">
        <v>2744</v>
      </c>
      <c r="F397" s="779" t="e">
        <f t="shared" ca="1" si="6"/>
        <v>#NAME?</v>
      </c>
      <c r="G397" s="779" t="s">
        <v>16680</v>
      </c>
      <c r="H397" s="779"/>
      <c r="I397" s="779" t="str">
        <f t="shared" si="4"/>
        <v>44.9725907, -69.2248324</v>
      </c>
      <c r="J397" s="780">
        <v>44.972590699999998</v>
      </c>
      <c r="K397" s="780">
        <v>-69.224832399999997</v>
      </c>
      <c r="L397" s="781">
        <v>412</v>
      </c>
      <c r="M397" s="790" t="s">
        <v>5</v>
      </c>
      <c r="N397" s="783"/>
      <c r="O397" s="783"/>
      <c r="P397" s="792"/>
      <c r="Q397" s="791" t="s">
        <v>2411</v>
      </c>
      <c r="R397" s="783" t="s">
        <v>80</v>
      </c>
      <c r="S397" s="785">
        <v>2020</v>
      </c>
      <c r="T397" s="786">
        <v>35.299999999999997</v>
      </c>
      <c r="U397" s="786">
        <v>32.799999999999997</v>
      </c>
      <c r="V397" s="786">
        <v>68</v>
      </c>
      <c r="W397" s="786">
        <v>203</v>
      </c>
      <c r="X397" s="787">
        <f t="shared" si="5"/>
        <v>203</v>
      </c>
      <c r="Y397" s="783" t="s">
        <v>2745</v>
      </c>
      <c r="Z397" s="783" t="s">
        <v>2746</v>
      </c>
      <c r="AA397" s="783"/>
      <c r="AB397" s="783"/>
      <c r="AC397" s="783"/>
      <c r="AD397" s="783"/>
      <c r="AE397" s="783"/>
      <c r="AF397" s="783"/>
      <c r="AG397" s="783"/>
      <c r="AH397" s="792"/>
      <c r="AI397" s="789" t="s">
        <v>2415</v>
      </c>
    </row>
    <row r="398" spans="1:35" ht="17.25" customHeight="1">
      <c r="A398" s="819"/>
      <c r="B398" s="819"/>
      <c r="C398" s="819"/>
      <c r="D398" s="106" t="str">
        <f t="shared" si="0"/>
        <v xml:space="preserve"> </v>
      </c>
      <c r="E398" s="304" t="s">
        <v>2748</v>
      </c>
      <c r="F398" s="779" t="e">
        <f t="shared" ca="1" si="6"/>
        <v>#NAME?</v>
      </c>
      <c r="G398" s="779" t="s">
        <v>16681</v>
      </c>
      <c r="H398" s="779"/>
      <c r="I398" s="779" t="str">
        <f t="shared" si="4"/>
        <v>44.40737, -70.0391534</v>
      </c>
      <c r="J398" s="780">
        <v>44.40737</v>
      </c>
      <c r="K398" s="780">
        <v>-70.039153400000004</v>
      </c>
      <c r="L398" s="781">
        <v>413</v>
      </c>
      <c r="M398" s="782" t="s">
        <v>77</v>
      </c>
      <c r="N398" s="783"/>
      <c r="O398" s="792" t="s">
        <v>2749</v>
      </c>
      <c r="P398" s="791" t="s">
        <v>2750</v>
      </c>
      <c r="Q398" s="791" t="s">
        <v>2411</v>
      </c>
      <c r="R398" s="783" t="s">
        <v>80</v>
      </c>
      <c r="S398" s="785">
        <v>2019</v>
      </c>
      <c r="T398" s="786">
        <v>2.06</v>
      </c>
      <c r="U398" s="786"/>
      <c r="V398" s="786">
        <v>2</v>
      </c>
      <c r="W398" s="786">
        <v>2.06</v>
      </c>
      <c r="X398" s="787">
        <f t="shared" si="5"/>
        <v>2.06</v>
      </c>
      <c r="Y398" s="783" t="s">
        <v>2751</v>
      </c>
      <c r="Z398" s="783" t="s">
        <v>49</v>
      </c>
      <c r="AA398" s="783"/>
      <c r="AB398" s="783"/>
      <c r="AC398" s="783"/>
      <c r="AD398" s="783"/>
      <c r="AE398" s="783"/>
      <c r="AF398" s="783"/>
      <c r="AG398" s="783"/>
      <c r="AH398" s="792"/>
      <c r="AI398" s="789" t="s">
        <v>2415</v>
      </c>
    </row>
    <row r="399" spans="1:35" ht="17.25" customHeight="1">
      <c r="A399" s="819"/>
      <c r="B399" s="819"/>
      <c r="C399" s="819"/>
      <c r="D399" s="106" t="str">
        <f t="shared" si="0"/>
        <v xml:space="preserve"> </v>
      </c>
      <c r="E399" s="304" t="s">
        <v>2755</v>
      </c>
      <c r="F399" s="779" t="e">
        <f t="shared" ca="1" si="6"/>
        <v>#NAME?</v>
      </c>
      <c r="G399" s="779" t="s">
        <v>16682</v>
      </c>
      <c r="H399" s="779"/>
      <c r="I399" s="779" t="str">
        <f t="shared" si="4"/>
        <v>44.5399418, -70.5200566</v>
      </c>
      <c r="J399" s="780">
        <v>44.539941800000001</v>
      </c>
      <c r="K399" s="780">
        <v>-70.520056600000004</v>
      </c>
      <c r="L399" s="781">
        <v>414</v>
      </c>
      <c r="M399" s="790" t="s">
        <v>2194</v>
      </c>
      <c r="N399" s="783"/>
      <c r="O399" s="783"/>
      <c r="P399" s="792"/>
      <c r="Q399" s="791" t="s">
        <v>2411</v>
      </c>
      <c r="R399" s="783" t="s">
        <v>2506</v>
      </c>
      <c r="S399" s="785">
        <v>2019</v>
      </c>
      <c r="T399" s="786">
        <v>7900</v>
      </c>
      <c r="U399" s="786">
        <v>3700</v>
      </c>
      <c r="V399" s="786">
        <v>11600</v>
      </c>
      <c r="W399" s="786">
        <v>16000</v>
      </c>
      <c r="X399" s="787">
        <f t="shared" si="5"/>
        <v>16000</v>
      </c>
      <c r="Y399" s="783" t="s">
        <v>2756</v>
      </c>
      <c r="Z399" s="783" t="s">
        <v>2757</v>
      </c>
      <c r="AA399" s="783"/>
      <c r="AB399" s="783"/>
      <c r="AC399" s="783"/>
      <c r="AD399" s="783"/>
      <c r="AE399" s="783"/>
      <c r="AF399" s="783"/>
      <c r="AG399" s="783"/>
      <c r="AH399" s="792"/>
      <c r="AI399" s="789" t="s">
        <v>2415</v>
      </c>
    </row>
    <row r="400" spans="1:35" ht="17.25" customHeight="1">
      <c r="A400" s="819"/>
      <c r="B400" s="819"/>
      <c r="C400" s="819"/>
      <c r="D400" s="106" t="str">
        <f t="shared" si="0"/>
        <v xml:space="preserve"> </v>
      </c>
      <c r="E400" s="304" t="s">
        <v>2760</v>
      </c>
      <c r="F400" s="779" t="e">
        <f t="shared" ca="1" si="6"/>
        <v>#NAME?</v>
      </c>
      <c r="G400" s="779" t="s">
        <v>16683</v>
      </c>
      <c r="H400" s="779"/>
      <c r="I400" s="779" t="str">
        <f t="shared" si="4"/>
        <v>43.5592872, -70.4237191</v>
      </c>
      <c r="J400" s="780">
        <v>43.5592872</v>
      </c>
      <c r="K400" s="780">
        <v>-70.4237191</v>
      </c>
      <c r="L400" s="781">
        <v>415</v>
      </c>
      <c r="M400" s="782" t="s">
        <v>2194</v>
      </c>
      <c r="N400" s="783"/>
      <c r="O400" s="783"/>
      <c r="P400" s="792"/>
      <c r="Q400" s="791" t="s">
        <v>2411</v>
      </c>
      <c r="R400" s="783" t="s">
        <v>80</v>
      </c>
      <c r="S400" s="785">
        <v>2019</v>
      </c>
      <c r="T400" s="786">
        <v>11</v>
      </c>
      <c r="U400" s="786"/>
      <c r="V400" s="786">
        <v>11</v>
      </c>
      <c r="W400" s="786">
        <v>1859</v>
      </c>
      <c r="X400" s="787">
        <f t="shared" si="5"/>
        <v>1859</v>
      </c>
      <c r="Y400" s="783" t="s">
        <v>2761</v>
      </c>
      <c r="Z400" s="783" t="s">
        <v>2762</v>
      </c>
      <c r="AA400" s="783"/>
      <c r="AB400" s="783"/>
      <c r="AC400" s="783"/>
      <c r="AD400" s="783"/>
      <c r="AE400" s="783"/>
      <c r="AF400" s="783"/>
      <c r="AG400" s="783"/>
      <c r="AH400" s="792"/>
      <c r="AI400" s="789" t="s">
        <v>2415</v>
      </c>
    </row>
    <row r="401" spans="1:35" ht="17.25" customHeight="1">
      <c r="A401" s="819"/>
      <c r="B401" s="819"/>
      <c r="C401" s="819"/>
      <c r="D401" s="106" t="str">
        <f t="shared" si="0"/>
        <v xml:space="preserve"> </v>
      </c>
      <c r="E401" s="304" t="s">
        <v>2765</v>
      </c>
      <c r="F401" s="779" t="e">
        <f t="shared" ca="1" si="6"/>
        <v>#NAME?</v>
      </c>
      <c r="G401" s="779" t="s">
        <v>16684</v>
      </c>
      <c r="H401" s="779"/>
      <c r="I401" s="779" t="str">
        <f t="shared" si="4"/>
        <v>43.5489419, -70.315813</v>
      </c>
      <c r="J401" s="780">
        <v>43.548941900000003</v>
      </c>
      <c r="K401" s="780">
        <v>-70.315813000000006</v>
      </c>
      <c r="L401" s="781">
        <v>416</v>
      </c>
      <c r="M401" s="790" t="s">
        <v>33</v>
      </c>
      <c r="N401" s="783"/>
      <c r="O401" s="783"/>
      <c r="P401" s="792"/>
      <c r="Q401" s="791" t="s">
        <v>2411</v>
      </c>
      <c r="R401" s="783" t="s">
        <v>122</v>
      </c>
      <c r="S401" s="785">
        <v>2019</v>
      </c>
      <c r="T401" s="786">
        <v>18.2</v>
      </c>
      <c r="U401" s="786">
        <v>32</v>
      </c>
      <c r="V401" s="786">
        <v>50</v>
      </c>
      <c r="W401" s="786">
        <v>64.62</v>
      </c>
      <c r="X401" s="787">
        <f t="shared" si="5"/>
        <v>64.62</v>
      </c>
      <c r="Y401" s="783" t="s">
        <v>2766</v>
      </c>
      <c r="Z401" s="783" t="s">
        <v>2767</v>
      </c>
      <c r="AA401" s="783"/>
      <c r="AB401" s="783"/>
      <c r="AC401" s="783"/>
      <c r="AD401" s="783"/>
      <c r="AE401" s="783"/>
      <c r="AF401" s="783"/>
      <c r="AG401" s="783"/>
      <c r="AH401" s="792"/>
      <c r="AI401" s="789" t="s">
        <v>2415</v>
      </c>
    </row>
    <row r="402" spans="1:35" ht="17.25" customHeight="1">
      <c r="A402" s="819"/>
      <c r="B402" s="819"/>
      <c r="C402" s="819"/>
      <c r="D402" s="106" t="str">
        <f t="shared" si="0"/>
        <v xml:space="preserve"> </v>
      </c>
      <c r="E402" s="304" t="s">
        <v>2770</v>
      </c>
      <c r="F402" s="779" t="e">
        <f t="shared" ca="1" si="6"/>
        <v>#NAME?</v>
      </c>
      <c r="G402" s="779" t="s">
        <v>16685</v>
      </c>
      <c r="H402" s="779"/>
      <c r="I402" s="779" t="str">
        <f t="shared" si="4"/>
        <v>44.4557491, -68.90983729999999</v>
      </c>
      <c r="J402" s="780">
        <v>44.455749099999998</v>
      </c>
      <c r="K402" s="780">
        <v>-68.909837299999893</v>
      </c>
      <c r="L402" s="781">
        <v>417</v>
      </c>
      <c r="M402" s="782" t="s">
        <v>765</v>
      </c>
      <c r="N402" s="783" t="s">
        <v>765</v>
      </c>
      <c r="O402" s="783"/>
      <c r="P402" s="792"/>
      <c r="Q402" s="791" t="s">
        <v>2411</v>
      </c>
      <c r="R402" s="783" t="s">
        <v>2447</v>
      </c>
      <c r="S402" s="785">
        <v>2019</v>
      </c>
      <c r="T402" s="786">
        <v>3800</v>
      </c>
      <c r="U402" s="786">
        <v>8800</v>
      </c>
      <c r="V402" s="786">
        <v>12600</v>
      </c>
      <c r="W402" s="786">
        <v>12600</v>
      </c>
      <c r="X402" s="787">
        <f t="shared" si="5"/>
        <v>12600</v>
      </c>
      <c r="Y402" s="783" t="s">
        <v>2771</v>
      </c>
      <c r="Z402" s="783" t="s">
        <v>49</v>
      </c>
      <c r="AA402" s="783"/>
      <c r="AB402" s="783"/>
      <c r="AC402" s="783"/>
      <c r="AD402" s="783"/>
      <c r="AE402" s="783"/>
      <c r="AF402" s="783"/>
      <c r="AG402" s="783"/>
      <c r="AH402" s="792"/>
      <c r="AI402" s="789" t="s">
        <v>2415</v>
      </c>
    </row>
    <row r="403" spans="1:35" ht="17.25" customHeight="1">
      <c r="A403" s="819"/>
      <c r="B403" s="819"/>
      <c r="C403" s="819"/>
      <c r="D403" s="106" t="str">
        <f t="shared" si="0"/>
        <v xml:space="preserve"> </v>
      </c>
      <c r="E403" s="304" t="s">
        <v>2774</v>
      </c>
      <c r="F403" s="779" t="e">
        <f t="shared" ca="1" si="6"/>
        <v>#NAME?</v>
      </c>
      <c r="G403" s="779" t="s">
        <v>16686</v>
      </c>
      <c r="H403" s="779"/>
      <c r="I403" s="779" t="str">
        <f t="shared" si="4"/>
        <v>44.7693642, -69.709981</v>
      </c>
      <c r="J403" s="780">
        <v>44.769364199999998</v>
      </c>
      <c r="K403" s="780">
        <v>-69.709980999999999</v>
      </c>
      <c r="L403" s="781">
        <v>418</v>
      </c>
      <c r="M403" s="790" t="s">
        <v>765</v>
      </c>
      <c r="N403" s="783"/>
      <c r="O403" s="783"/>
      <c r="P403" s="792"/>
      <c r="Q403" s="791" t="s">
        <v>2411</v>
      </c>
      <c r="R403" s="783" t="s">
        <v>2506</v>
      </c>
      <c r="S403" s="785">
        <v>2019</v>
      </c>
      <c r="T403" s="786">
        <v>23800</v>
      </c>
      <c r="U403" s="786">
        <v>6060</v>
      </c>
      <c r="V403" s="786">
        <v>29860</v>
      </c>
      <c r="W403" s="786">
        <v>29860</v>
      </c>
      <c r="X403" s="787">
        <f t="shared" si="5"/>
        <v>29860</v>
      </c>
      <c r="Y403" s="783" t="s">
        <v>2775</v>
      </c>
      <c r="Z403" s="783" t="s">
        <v>49</v>
      </c>
      <c r="AA403" s="783"/>
      <c r="AB403" s="783"/>
      <c r="AC403" s="783"/>
      <c r="AD403" s="783"/>
      <c r="AE403" s="783"/>
      <c r="AF403" s="783"/>
      <c r="AG403" s="783"/>
      <c r="AH403" s="792"/>
      <c r="AI403" s="789" t="s">
        <v>2415</v>
      </c>
    </row>
    <row r="404" spans="1:35" ht="17.25" customHeight="1">
      <c r="A404" s="819"/>
      <c r="B404" s="819"/>
      <c r="C404" s="819"/>
      <c r="D404" s="106" t="str">
        <f t="shared" si="0"/>
        <v xml:space="preserve"> </v>
      </c>
      <c r="E404" s="304" t="s">
        <v>2778</v>
      </c>
      <c r="F404" s="779" t="e">
        <f t="shared" ca="1" si="6"/>
        <v>#NAME?</v>
      </c>
      <c r="G404" s="779" t="s">
        <v>16687</v>
      </c>
      <c r="H404" s="779"/>
      <c r="I404" s="779" t="str">
        <f t="shared" si="4"/>
        <v>44.0783101, -69.09051260000001</v>
      </c>
      <c r="J404" s="780">
        <v>44.078310100000003</v>
      </c>
      <c r="K404" s="780">
        <v>-69.090512599999997</v>
      </c>
      <c r="L404" s="781">
        <v>419</v>
      </c>
      <c r="M404" s="818" t="s">
        <v>765</v>
      </c>
      <c r="N404" s="783"/>
      <c r="O404" s="783"/>
      <c r="P404" s="792"/>
      <c r="Q404" s="791" t="s">
        <v>2411</v>
      </c>
      <c r="R404" s="783" t="s">
        <v>2447</v>
      </c>
      <c r="S404" s="785">
        <v>2019</v>
      </c>
      <c r="T404" s="786">
        <v>49600</v>
      </c>
      <c r="U404" s="786">
        <v>4640</v>
      </c>
      <c r="V404" s="786">
        <v>54240</v>
      </c>
      <c r="W404" s="786">
        <v>242190</v>
      </c>
      <c r="X404" s="787">
        <f t="shared" si="5"/>
        <v>242190</v>
      </c>
      <c r="Y404" s="783" t="s">
        <v>2779</v>
      </c>
      <c r="Z404" s="783" t="s">
        <v>2780</v>
      </c>
      <c r="AA404" s="783"/>
      <c r="AB404" s="783"/>
      <c r="AC404" s="783"/>
      <c r="AD404" s="783"/>
      <c r="AE404" s="783"/>
      <c r="AF404" s="783"/>
      <c r="AG404" s="783"/>
      <c r="AH404" s="792"/>
      <c r="AI404" s="789" t="s">
        <v>2415</v>
      </c>
    </row>
    <row r="405" spans="1:35" ht="17.25" customHeight="1">
      <c r="A405" s="819"/>
      <c r="B405" s="819"/>
      <c r="C405" s="819"/>
      <c r="D405" s="106" t="str">
        <f t="shared" si="0"/>
        <v xml:space="preserve"> </v>
      </c>
      <c r="E405" s="304" t="s">
        <v>2783</v>
      </c>
      <c r="F405" s="779" t="e">
        <f t="shared" ca="1" si="6"/>
        <v>#NAME?</v>
      </c>
      <c r="G405" s="779" t="s">
        <v>16688</v>
      </c>
      <c r="H405" s="779"/>
      <c r="I405" s="779" t="str">
        <f t="shared" si="4"/>
        <v>43.6380404, -70.2574777</v>
      </c>
      <c r="J405" s="780">
        <v>43.638040400000001</v>
      </c>
      <c r="K405" s="780">
        <v>-70.257477699999995</v>
      </c>
      <c r="L405" s="781">
        <v>420</v>
      </c>
      <c r="M405" s="790" t="s">
        <v>765</v>
      </c>
      <c r="N405" s="783" t="s">
        <v>765</v>
      </c>
      <c r="O405" s="783"/>
      <c r="P405" s="792"/>
      <c r="Q405" s="791" t="s">
        <v>2411</v>
      </c>
      <c r="R405" s="783" t="s">
        <v>2447</v>
      </c>
      <c r="S405" s="785">
        <v>2019</v>
      </c>
      <c r="T405" s="786">
        <v>2100</v>
      </c>
      <c r="U405" s="786">
        <v>37200</v>
      </c>
      <c r="V405" s="786">
        <v>39300</v>
      </c>
      <c r="W405" s="786">
        <v>39300</v>
      </c>
      <c r="X405" s="787">
        <f t="shared" si="5"/>
        <v>39300</v>
      </c>
      <c r="Y405" s="783" t="s">
        <v>2784</v>
      </c>
      <c r="Z405" s="783" t="s">
        <v>49</v>
      </c>
      <c r="AA405" s="783"/>
      <c r="AB405" s="783"/>
      <c r="AC405" s="783"/>
      <c r="AD405" s="783"/>
      <c r="AE405" s="783"/>
      <c r="AF405" s="783"/>
      <c r="AG405" s="783"/>
      <c r="AH405" s="792"/>
      <c r="AI405" s="789" t="s">
        <v>2415</v>
      </c>
    </row>
    <row r="406" spans="1:35" ht="17.25" customHeight="1">
      <c r="A406" s="819"/>
      <c r="B406" s="819"/>
      <c r="C406" s="819"/>
      <c r="D406" s="106" t="str">
        <f t="shared" si="0"/>
        <v xml:space="preserve"> </v>
      </c>
      <c r="E406" s="304" t="s">
        <v>2787</v>
      </c>
      <c r="F406" s="779" t="e">
        <f t="shared" ca="1" si="6"/>
        <v>#NAME?</v>
      </c>
      <c r="G406" s="779" t="s">
        <v>16689</v>
      </c>
      <c r="H406" s="779"/>
      <c r="I406" s="779" t="str">
        <f t="shared" si="4"/>
        <v>43.4531809, -70.5739856</v>
      </c>
      <c r="J406" s="780">
        <v>43.4531809</v>
      </c>
      <c r="K406" s="780">
        <v>-70.5739856</v>
      </c>
      <c r="L406" s="781">
        <v>421</v>
      </c>
      <c r="M406" s="818" t="s">
        <v>5</v>
      </c>
      <c r="N406" s="783"/>
      <c r="O406" s="792" t="s">
        <v>2788</v>
      </c>
      <c r="P406" s="791" t="s">
        <v>16690</v>
      </c>
      <c r="Q406" s="791" t="s">
        <v>2411</v>
      </c>
      <c r="R406" s="783" t="s">
        <v>35</v>
      </c>
      <c r="S406" s="785">
        <v>2017</v>
      </c>
      <c r="T406" s="786">
        <v>41.2</v>
      </c>
      <c r="U406" s="786">
        <v>2.3199999999999998</v>
      </c>
      <c r="V406" s="786">
        <v>43</v>
      </c>
      <c r="W406" s="786">
        <v>756.5</v>
      </c>
      <c r="X406" s="787">
        <f t="shared" si="5"/>
        <v>756.5</v>
      </c>
      <c r="Y406" s="783" t="s">
        <v>2789</v>
      </c>
      <c r="Z406" s="783" t="s">
        <v>2790</v>
      </c>
      <c r="AA406" s="783"/>
      <c r="AB406" s="783"/>
      <c r="AC406" s="791" t="s">
        <v>2791</v>
      </c>
      <c r="AD406" s="783"/>
      <c r="AE406" s="783"/>
      <c r="AF406" s="783"/>
      <c r="AG406" s="783"/>
      <c r="AH406" s="792"/>
      <c r="AI406" s="789" t="s">
        <v>2415</v>
      </c>
    </row>
    <row r="407" spans="1:35" ht="17.25" customHeight="1">
      <c r="A407" s="819"/>
      <c r="B407" s="819"/>
      <c r="C407" s="819"/>
      <c r="D407" s="106" t="str">
        <f t="shared" si="0"/>
        <v xml:space="preserve"> </v>
      </c>
      <c r="E407" s="304"/>
      <c r="F407" s="779" t="e">
        <f t="shared" ca="1" si="6"/>
        <v>#NAME?</v>
      </c>
      <c r="G407" s="779" t="s">
        <v>16691</v>
      </c>
      <c r="H407" s="779"/>
      <c r="I407" s="779" t="str">
        <f t="shared" si="4"/>
        <v>43.2853889, -70.83133839999999</v>
      </c>
      <c r="J407" s="780">
        <v>43.285388900000001</v>
      </c>
      <c r="K407" s="780">
        <v>-70.831338399999893</v>
      </c>
      <c r="L407" s="781">
        <v>422</v>
      </c>
      <c r="M407" s="790" t="s">
        <v>2194</v>
      </c>
      <c r="N407" s="783"/>
      <c r="O407" s="783"/>
      <c r="P407" s="792"/>
      <c r="Q407" s="791" t="s">
        <v>2411</v>
      </c>
      <c r="R407" s="783" t="s">
        <v>2447</v>
      </c>
      <c r="S407" s="785">
        <v>2019</v>
      </c>
      <c r="T407" s="786">
        <v>950</v>
      </c>
      <c r="U407" s="786">
        <v>25300</v>
      </c>
      <c r="V407" s="786">
        <v>26250</v>
      </c>
      <c r="W407" s="786">
        <v>26250</v>
      </c>
      <c r="X407" s="787">
        <f t="shared" si="5"/>
        <v>26250</v>
      </c>
      <c r="Y407" s="783" t="s">
        <v>2794</v>
      </c>
      <c r="Z407" s="783" t="s">
        <v>49</v>
      </c>
      <c r="AA407" s="783"/>
      <c r="AB407" s="783"/>
      <c r="AC407" s="783"/>
      <c r="AD407" s="783"/>
      <c r="AE407" s="783"/>
      <c r="AF407" s="783"/>
      <c r="AG407" s="783"/>
      <c r="AH407" s="792"/>
      <c r="AI407" s="789" t="s">
        <v>2415</v>
      </c>
    </row>
    <row r="408" spans="1:35" ht="17.25" customHeight="1">
      <c r="A408" s="819"/>
      <c r="B408" s="819"/>
      <c r="C408" s="819"/>
      <c r="D408" s="106" t="str">
        <f t="shared" si="0"/>
        <v xml:space="preserve"> </v>
      </c>
      <c r="E408" s="304" t="s">
        <v>2797</v>
      </c>
      <c r="F408" s="779" t="e">
        <f t="shared" ca="1" si="6"/>
        <v>#NAME?</v>
      </c>
      <c r="G408" s="779" t="s">
        <v>16692</v>
      </c>
      <c r="H408" s="779"/>
      <c r="I408" s="779" t="str">
        <f t="shared" si="4"/>
        <v>44.274279, -70.0265527</v>
      </c>
      <c r="J408" s="780">
        <v>44.274279</v>
      </c>
      <c r="K408" s="780">
        <v>-70.026552699999996</v>
      </c>
      <c r="L408" s="781">
        <v>423</v>
      </c>
      <c r="M408" s="782" t="s">
        <v>5</v>
      </c>
      <c r="N408" s="783" t="s">
        <v>5</v>
      </c>
      <c r="O408" s="783"/>
      <c r="P408" s="792"/>
      <c r="Q408" s="791" t="s">
        <v>2411</v>
      </c>
      <c r="R408" s="783" t="s">
        <v>35</v>
      </c>
      <c r="S408" s="785">
        <v>2018</v>
      </c>
      <c r="T408" s="786">
        <v>150</v>
      </c>
      <c r="U408" s="786">
        <v>150</v>
      </c>
      <c r="V408" s="786">
        <v>300</v>
      </c>
      <c r="W408" s="786">
        <v>636.9</v>
      </c>
      <c r="X408" s="787">
        <f t="shared" si="5"/>
        <v>636.9</v>
      </c>
      <c r="Y408" s="783" t="s">
        <v>2798</v>
      </c>
      <c r="Z408" s="783" t="s">
        <v>2799</v>
      </c>
      <c r="AA408" s="783"/>
      <c r="AB408" s="783"/>
      <c r="AC408" s="783"/>
      <c r="AD408" s="783"/>
      <c r="AE408" s="783"/>
      <c r="AF408" s="783"/>
      <c r="AG408" s="783"/>
      <c r="AH408" s="792"/>
      <c r="AI408" s="789" t="s">
        <v>2415</v>
      </c>
    </row>
    <row r="409" spans="1:35" ht="17.25" customHeight="1">
      <c r="A409" s="819"/>
      <c r="B409" s="819"/>
      <c r="C409" s="819"/>
      <c r="D409" s="106" t="str">
        <f t="shared" si="0"/>
        <v xml:space="preserve"> </v>
      </c>
      <c r="E409" s="304" t="s">
        <v>2802</v>
      </c>
      <c r="F409" s="779" t="e">
        <f t="shared" ca="1" si="6"/>
        <v>#NAME?</v>
      </c>
      <c r="G409" s="779" t="s">
        <v>16693</v>
      </c>
      <c r="H409" s="779"/>
      <c r="I409" s="779" t="str">
        <f t="shared" si="4"/>
        <v>44.9423132, -69.1283955</v>
      </c>
      <c r="J409" s="780">
        <v>44.942313200000001</v>
      </c>
      <c r="K409" s="780">
        <v>-69.128395499999996</v>
      </c>
      <c r="L409" s="781">
        <v>424</v>
      </c>
      <c r="M409" s="790" t="s">
        <v>77</v>
      </c>
      <c r="N409" s="783"/>
      <c r="O409" s="783"/>
      <c r="P409" s="792"/>
      <c r="Q409" s="791" t="s">
        <v>2411</v>
      </c>
      <c r="R409" s="783" t="s">
        <v>2447</v>
      </c>
      <c r="S409" s="785">
        <v>2019</v>
      </c>
      <c r="T409" s="786">
        <v>40500</v>
      </c>
      <c r="U409" s="786">
        <v>14500</v>
      </c>
      <c r="V409" s="786">
        <v>55000</v>
      </c>
      <c r="W409" s="786">
        <v>118709</v>
      </c>
      <c r="X409" s="787">
        <f t="shared" si="5"/>
        <v>118709</v>
      </c>
      <c r="Y409" s="783" t="s">
        <v>2803</v>
      </c>
      <c r="Z409" s="783" t="s">
        <v>2804</v>
      </c>
      <c r="AA409" s="783"/>
      <c r="AB409" s="783"/>
      <c r="AC409" s="783"/>
      <c r="AD409" s="783"/>
      <c r="AE409" s="783"/>
      <c r="AF409" s="783"/>
      <c r="AG409" s="783"/>
      <c r="AH409" s="792"/>
      <c r="AI409" s="789" t="s">
        <v>2415</v>
      </c>
    </row>
    <row r="410" spans="1:35" ht="17.25" customHeight="1">
      <c r="A410" s="819"/>
      <c r="B410" s="819"/>
      <c r="C410" s="819"/>
      <c r="D410" s="106" t="str">
        <f t="shared" si="0"/>
        <v xml:space="preserve"> </v>
      </c>
      <c r="E410" s="304" t="s">
        <v>2807</v>
      </c>
      <c r="F410" s="779" t="e">
        <f t="shared" ca="1" si="6"/>
        <v>#NAME?</v>
      </c>
      <c r="G410" s="779" t="s">
        <v>16694</v>
      </c>
      <c r="H410" s="779"/>
      <c r="I410" s="779" t="str">
        <f t="shared" si="4"/>
        <v>43.9361323, -69.91791900000001</v>
      </c>
      <c r="J410" s="780">
        <v>43.936132299999997</v>
      </c>
      <c r="K410" s="780">
        <v>-69.917918999999998</v>
      </c>
      <c r="L410" s="781">
        <v>425</v>
      </c>
      <c r="M410" s="782" t="s">
        <v>33</v>
      </c>
      <c r="N410" s="783" t="s">
        <v>33</v>
      </c>
      <c r="O410" s="783"/>
      <c r="P410" s="792"/>
      <c r="Q410" s="791" t="s">
        <v>2411</v>
      </c>
      <c r="R410" s="783" t="s">
        <v>80</v>
      </c>
      <c r="S410" s="785">
        <v>2018</v>
      </c>
      <c r="T410" s="786">
        <v>30</v>
      </c>
      <c r="U410" s="786">
        <v>5.7</v>
      </c>
      <c r="V410" s="786">
        <v>36</v>
      </c>
      <c r="W410" s="786">
        <v>79</v>
      </c>
      <c r="X410" s="787">
        <f t="shared" si="5"/>
        <v>79</v>
      </c>
      <c r="Y410" s="783" t="s">
        <v>2808</v>
      </c>
      <c r="Z410" s="783" t="s">
        <v>2809</v>
      </c>
      <c r="AA410" s="783"/>
      <c r="AB410" s="783"/>
      <c r="AC410" s="783"/>
      <c r="AD410" s="783"/>
      <c r="AE410" s="783"/>
      <c r="AF410" s="783"/>
      <c r="AG410" s="783"/>
      <c r="AH410" s="792"/>
      <c r="AI410" s="789" t="s">
        <v>2415</v>
      </c>
    </row>
    <row r="411" spans="1:35" ht="17.25" customHeight="1">
      <c r="A411" s="819"/>
      <c r="B411" s="819"/>
      <c r="C411" s="819"/>
      <c r="D411" s="106" t="str">
        <f t="shared" si="0"/>
        <v xml:space="preserve"> </v>
      </c>
      <c r="E411" s="304" t="s">
        <v>2816</v>
      </c>
      <c r="F411" s="779" t="e">
        <f t="shared" ca="1" si="6"/>
        <v>#NAME?</v>
      </c>
      <c r="G411" s="779" t="s">
        <v>16695</v>
      </c>
      <c r="H411" s="779"/>
      <c r="I411" s="779" t="str">
        <f t="shared" si="4"/>
        <v>44.250391, -68.341876</v>
      </c>
      <c r="J411" s="780">
        <v>44.250391</v>
      </c>
      <c r="K411" s="780">
        <v>-68.341875999999999</v>
      </c>
      <c r="L411" s="781">
        <v>426</v>
      </c>
      <c r="M411" s="790" t="s">
        <v>33</v>
      </c>
      <c r="N411" s="783" t="s">
        <v>33</v>
      </c>
      <c r="O411" s="792"/>
      <c r="P411" s="792"/>
      <c r="Q411" s="791" t="s">
        <v>2411</v>
      </c>
      <c r="R411" s="783" t="s">
        <v>80</v>
      </c>
      <c r="S411" s="785">
        <v>2017</v>
      </c>
      <c r="T411" s="786">
        <v>37.5</v>
      </c>
      <c r="U411" s="786">
        <v>36.799999999999997</v>
      </c>
      <c r="V411" s="786">
        <v>75</v>
      </c>
      <c r="W411" s="786">
        <v>272.5</v>
      </c>
      <c r="X411" s="787">
        <f t="shared" si="5"/>
        <v>272.5</v>
      </c>
      <c r="Y411" s="783" t="s">
        <v>2817</v>
      </c>
      <c r="Z411" s="783" t="s">
        <v>2818</v>
      </c>
      <c r="AA411" s="783"/>
      <c r="AB411" s="783"/>
      <c r="AC411" s="783"/>
      <c r="AD411" s="783"/>
      <c r="AE411" s="783"/>
      <c r="AF411" s="783"/>
      <c r="AG411" s="783"/>
      <c r="AH411" s="792"/>
      <c r="AI411" s="789" t="s">
        <v>2415</v>
      </c>
    </row>
    <row r="412" spans="1:35" ht="17.25" customHeight="1">
      <c r="A412" s="819"/>
      <c r="B412" s="819"/>
      <c r="C412" s="819"/>
      <c r="D412" s="106" t="str">
        <f t="shared" si="0"/>
        <v xml:space="preserve"> </v>
      </c>
      <c r="E412" s="304" t="s">
        <v>2820</v>
      </c>
      <c r="F412" s="779" t="e">
        <f t="shared" ca="1" si="6"/>
        <v>#NAME?</v>
      </c>
      <c r="G412" s="779" t="s">
        <v>16696</v>
      </c>
      <c r="H412" s="779"/>
      <c r="I412" s="779" t="str">
        <f t="shared" si="4"/>
        <v>44.470229, -69.834820</v>
      </c>
      <c r="J412" s="780">
        <v>44.470229000000003</v>
      </c>
      <c r="K412" s="780">
        <v>-69.834819999999993</v>
      </c>
      <c r="L412" s="781">
        <v>427</v>
      </c>
      <c r="M412" s="806" t="s">
        <v>77</v>
      </c>
      <c r="N412" s="783"/>
      <c r="O412" s="792" t="s">
        <v>2821</v>
      </c>
      <c r="P412" s="791" t="s">
        <v>2822</v>
      </c>
      <c r="Q412" s="791" t="s">
        <v>2411</v>
      </c>
      <c r="R412" s="783" t="s">
        <v>80</v>
      </c>
      <c r="S412" s="785">
        <v>2019</v>
      </c>
      <c r="T412" s="786">
        <v>8.76</v>
      </c>
      <c r="U412" s="786">
        <v>0.65300000000000002</v>
      </c>
      <c r="V412" s="786">
        <v>10</v>
      </c>
      <c r="W412" s="786">
        <v>66.61</v>
      </c>
      <c r="X412" s="787">
        <f t="shared" si="5"/>
        <v>66.61</v>
      </c>
      <c r="Y412" s="783" t="s">
        <v>2823</v>
      </c>
      <c r="Z412" s="783" t="s">
        <v>2824</v>
      </c>
      <c r="AA412" s="783"/>
      <c r="AB412" s="783"/>
      <c r="AC412" s="783"/>
      <c r="AD412" s="783"/>
      <c r="AE412" s="783"/>
      <c r="AF412" s="783"/>
      <c r="AG412" s="783"/>
      <c r="AH412" s="792"/>
      <c r="AI412" s="789" t="s">
        <v>2415</v>
      </c>
    </row>
    <row r="413" spans="1:35" ht="17.25" customHeight="1">
      <c r="A413" s="819"/>
      <c r="B413" s="819"/>
      <c r="C413" s="819"/>
      <c r="D413" s="106" t="str">
        <f t="shared" si="0"/>
        <v xml:space="preserve"> </v>
      </c>
      <c r="E413" s="304" t="s">
        <v>2827</v>
      </c>
      <c r="F413" s="779" t="e">
        <f t="shared" ca="1" si="6"/>
        <v>#NAME?</v>
      </c>
      <c r="G413" s="779" t="s">
        <v>16697</v>
      </c>
      <c r="H413" s="779"/>
      <c r="I413" s="779" t="str">
        <f t="shared" si="4"/>
        <v>44.2153469, -69.19641109999999</v>
      </c>
      <c r="J413" s="780">
        <v>44.2153469</v>
      </c>
      <c r="K413" s="780">
        <v>-69.196411099999906</v>
      </c>
      <c r="L413" s="781">
        <v>428</v>
      </c>
      <c r="M413" s="790" t="s">
        <v>5</v>
      </c>
      <c r="N413" s="783"/>
      <c r="O413" s="783"/>
      <c r="P413" s="792"/>
      <c r="Q413" s="791" t="s">
        <v>2411</v>
      </c>
      <c r="R413" s="783" t="s">
        <v>35</v>
      </c>
      <c r="S413" s="785">
        <v>2017</v>
      </c>
      <c r="T413" s="786">
        <v>270</v>
      </c>
      <c r="U413" s="786">
        <v>72</v>
      </c>
      <c r="V413" s="786">
        <v>342</v>
      </c>
      <c r="W413" s="786">
        <v>342</v>
      </c>
      <c r="X413" s="787">
        <f t="shared" si="5"/>
        <v>342</v>
      </c>
      <c r="Y413" s="783" t="s">
        <v>2828</v>
      </c>
      <c r="Z413" s="783" t="s">
        <v>49</v>
      </c>
      <c r="AA413" s="783"/>
      <c r="AB413" s="783"/>
      <c r="AC413" s="783"/>
      <c r="AD413" s="783"/>
      <c r="AE413" s="783"/>
      <c r="AF413" s="783"/>
      <c r="AG413" s="783"/>
      <c r="AH413" s="792"/>
      <c r="AI413" s="789" t="s">
        <v>2415</v>
      </c>
    </row>
    <row r="414" spans="1:35" ht="17.25" customHeight="1">
      <c r="A414" s="819"/>
      <c r="B414" s="819"/>
      <c r="C414" s="819"/>
      <c r="D414" s="106" t="str">
        <f t="shared" si="0"/>
        <v xml:space="preserve"> </v>
      </c>
      <c r="E414" s="304" t="s">
        <v>2831</v>
      </c>
      <c r="F414" s="779" t="e">
        <f t="shared" ca="1" si="6"/>
        <v>#NAME?</v>
      </c>
      <c r="G414" s="779" t="s">
        <v>16698</v>
      </c>
      <c r="H414" s="779"/>
      <c r="I414" s="779" t="str">
        <f t="shared" si="4"/>
        <v>47.1668725, -67.939506</v>
      </c>
      <c r="J414" s="780">
        <v>47.166872499999997</v>
      </c>
      <c r="K414" s="780">
        <v>-67.939505999999994</v>
      </c>
      <c r="L414" s="781">
        <v>429</v>
      </c>
      <c r="M414" s="782" t="s">
        <v>765</v>
      </c>
      <c r="N414" s="783" t="s">
        <v>765</v>
      </c>
      <c r="O414" s="783"/>
      <c r="P414" s="792"/>
      <c r="Q414" s="791" t="s">
        <v>2411</v>
      </c>
      <c r="R414" s="783" t="s">
        <v>2447</v>
      </c>
      <c r="S414" s="785">
        <v>2019</v>
      </c>
      <c r="T414" s="786">
        <v>21200</v>
      </c>
      <c r="U414" s="786">
        <v>15800</v>
      </c>
      <c r="V414" s="786">
        <v>37000</v>
      </c>
      <c r="W414" s="786">
        <v>37000</v>
      </c>
      <c r="X414" s="787">
        <f t="shared" si="5"/>
        <v>37000</v>
      </c>
      <c r="Y414" s="783" t="s">
        <v>2832</v>
      </c>
      <c r="Z414" s="783" t="s">
        <v>49</v>
      </c>
      <c r="AA414" s="783"/>
      <c r="AB414" s="783"/>
      <c r="AC414" s="783"/>
      <c r="AD414" s="783"/>
      <c r="AE414" s="783"/>
      <c r="AF414" s="783"/>
      <c r="AG414" s="783"/>
      <c r="AH414" s="792"/>
      <c r="AI414" s="789" t="s">
        <v>2415</v>
      </c>
    </row>
    <row r="415" spans="1:35" ht="17.25" customHeight="1">
      <c r="A415" s="819"/>
      <c r="B415" s="819"/>
      <c r="C415" s="819"/>
      <c r="D415" s="106" t="str">
        <f t="shared" si="0"/>
        <v xml:space="preserve"> </v>
      </c>
      <c r="E415" s="304" t="s">
        <v>2835</v>
      </c>
      <c r="F415" s="779" t="e">
        <f t="shared" ca="1" si="6"/>
        <v>#NAME?</v>
      </c>
      <c r="G415" s="779" t="s">
        <v>16699</v>
      </c>
      <c r="H415" s="779"/>
      <c r="I415" s="779" t="str">
        <f t="shared" si="4"/>
        <v>44.465096, -69.607983</v>
      </c>
      <c r="J415" s="780">
        <v>44.465096000000003</v>
      </c>
      <c r="K415" s="780">
        <v>-69.607983000000004</v>
      </c>
      <c r="L415" s="781">
        <v>430</v>
      </c>
      <c r="M415" s="790" t="s">
        <v>33</v>
      </c>
      <c r="N415" s="783" t="s">
        <v>33</v>
      </c>
      <c r="O415" s="783"/>
      <c r="P415" s="792"/>
      <c r="Q415" s="791" t="s">
        <v>2411</v>
      </c>
      <c r="R415" s="783" t="s">
        <v>80</v>
      </c>
      <c r="S415" s="785">
        <v>2019</v>
      </c>
      <c r="T415" s="786">
        <v>0.73199999999999998</v>
      </c>
      <c r="U415" s="786"/>
      <c r="V415" s="786">
        <v>1</v>
      </c>
      <c r="W415" s="786">
        <v>3.71</v>
      </c>
      <c r="X415" s="787">
        <f t="shared" si="5"/>
        <v>3.71</v>
      </c>
      <c r="Y415" s="783" t="s">
        <v>2836</v>
      </c>
      <c r="Z415" s="783" t="s">
        <v>2837</v>
      </c>
      <c r="AA415" s="783"/>
      <c r="AB415" s="783"/>
      <c r="AC415" s="783"/>
      <c r="AD415" s="783"/>
      <c r="AE415" s="783"/>
      <c r="AF415" s="783"/>
      <c r="AG415" s="783"/>
      <c r="AH415" s="792"/>
      <c r="AI415" s="789" t="s">
        <v>2415</v>
      </c>
    </row>
    <row r="416" spans="1:35" ht="17.25" customHeight="1">
      <c r="A416" s="819"/>
      <c r="B416" s="819"/>
      <c r="C416" s="819"/>
      <c r="D416" s="106" t="str">
        <f t="shared" si="0"/>
        <v xml:space="preserve"> </v>
      </c>
      <c r="E416" s="304" t="s">
        <v>2839</v>
      </c>
      <c r="F416" s="779" t="e">
        <f t="shared" ca="1" si="6"/>
        <v>#NAME?</v>
      </c>
      <c r="G416" s="779" t="s">
        <v>16700</v>
      </c>
      <c r="H416" s="779"/>
      <c r="I416" s="779" t="str">
        <f t="shared" si="4"/>
        <v>44.4485969, -69.6124639</v>
      </c>
      <c r="J416" s="780">
        <v>44.448596899999998</v>
      </c>
      <c r="K416" s="780">
        <v>-69.612463899999995</v>
      </c>
      <c r="L416" s="781">
        <v>431</v>
      </c>
      <c r="M416" s="782" t="s">
        <v>5</v>
      </c>
      <c r="N416" s="783"/>
      <c r="O416" s="783"/>
      <c r="P416" s="792"/>
      <c r="Q416" s="791" t="s">
        <v>2411</v>
      </c>
      <c r="R416" s="783" t="s">
        <v>80</v>
      </c>
      <c r="S416" s="785">
        <v>2019</v>
      </c>
      <c r="T416" s="786">
        <v>0.71499999999999997</v>
      </c>
      <c r="U416" s="786"/>
      <c r="V416" s="786">
        <v>1</v>
      </c>
      <c r="W416" s="786">
        <v>16.39</v>
      </c>
      <c r="X416" s="787">
        <f t="shared" si="5"/>
        <v>16.39</v>
      </c>
      <c r="Y416" s="783" t="s">
        <v>2840</v>
      </c>
      <c r="Z416" s="783" t="s">
        <v>2841</v>
      </c>
      <c r="AA416" s="783"/>
      <c r="AB416" s="783"/>
      <c r="AC416" s="783"/>
      <c r="AD416" s="783"/>
      <c r="AE416" s="783"/>
      <c r="AF416" s="783"/>
      <c r="AG416" s="783"/>
      <c r="AH416" s="792"/>
      <c r="AI416" s="789" t="s">
        <v>2415</v>
      </c>
    </row>
    <row r="417" spans="1:35" ht="17.25" customHeight="1">
      <c r="A417" s="819"/>
      <c r="B417" s="819"/>
      <c r="C417" s="819"/>
      <c r="D417" s="106" t="str">
        <f t="shared" si="0"/>
        <v xml:space="preserve"> </v>
      </c>
      <c r="E417" s="304" t="s">
        <v>2844</v>
      </c>
      <c r="F417" s="779" t="e">
        <f t="shared" ca="1" si="6"/>
        <v>#NAME?</v>
      </c>
      <c r="G417" s="779" t="s">
        <v>16701</v>
      </c>
      <c r="H417" s="779"/>
      <c r="I417" s="779" t="str">
        <f t="shared" si="4"/>
        <v>44.50810329999999, -70.2372216</v>
      </c>
      <c r="J417" s="780">
        <v>44.508103299999902</v>
      </c>
      <c r="K417" s="780">
        <v>-70.237221599999998</v>
      </c>
      <c r="L417" s="781">
        <v>432</v>
      </c>
      <c r="M417" s="790" t="s">
        <v>5</v>
      </c>
      <c r="N417" s="783"/>
      <c r="O417" s="783"/>
      <c r="P417" s="792"/>
      <c r="Q417" s="791" t="s">
        <v>2411</v>
      </c>
      <c r="R417" s="783" t="s">
        <v>2447</v>
      </c>
      <c r="S417" s="785">
        <v>2019</v>
      </c>
      <c r="T417" s="786"/>
      <c r="U417" s="786"/>
      <c r="V417" s="786">
        <v>0</v>
      </c>
      <c r="W417" s="786">
        <v>81300</v>
      </c>
      <c r="X417" s="787">
        <f t="shared" si="5"/>
        <v>81300</v>
      </c>
      <c r="Y417" s="783" t="s">
        <v>2845</v>
      </c>
      <c r="Z417" s="783" t="s">
        <v>2846</v>
      </c>
      <c r="AA417" s="783"/>
      <c r="AB417" s="783"/>
      <c r="AC417" s="783"/>
      <c r="AD417" s="783"/>
      <c r="AE417" s="783"/>
      <c r="AF417" s="783"/>
      <c r="AG417" s="783"/>
      <c r="AH417" s="792"/>
      <c r="AI417" s="789" t="s">
        <v>2415</v>
      </c>
    </row>
    <row r="418" spans="1:35" ht="17.25" customHeight="1">
      <c r="A418" s="819"/>
      <c r="B418" s="819"/>
      <c r="C418" s="819"/>
      <c r="D418" s="106" t="str">
        <f t="shared" si="0"/>
        <v xml:space="preserve"> </v>
      </c>
      <c r="E418" s="304" t="s">
        <v>2849</v>
      </c>
      <c r="F418" s="779" t="e">
        <f t="shared" ca="1" si="6"/>
        <v>#NAME?</v>
      </c>
      <c r="G418" s="779" t="s">
        <v>16702</v>
      </c>
      <c r="H418" s="779"/>
      <c r="I418" s="779" t="str">
        <f t="shared" si="4"/>
        <v>43.811262, -70.226165</v>
      </c>
      <c r="J418" s="780">
        <v>43.811261999999999</v>
      </c>
      <c r="K418" s="780">
        <v>-70.226164999999995</v>
      </c>
      <c r="L418" s="781">
        <v>433</v>
      </c>
      <c r="M418" s="782" t="s">
        <v>77</v>
      </c>
      <c r="N418" s="783"/>
      <c r="O418" s="783"/>
      <c r="P418" s="792"/>
      <c r="Q418" s="791" t="s">
        <v>2411</v>
      </c>
      <c r="R418" s="783" t="s">
        <v>35</v>
      </c>
      <c r="S418" s="785">
        <v>2020</v>
      </c>
      <c r="T418" s="786">
        <v>9.32</v>
      </c>
      <c r="U418" s="786">
        <v>11.2</v>
      </c>
      <c r="V418" s="786">
        <v>20</v>
      </c>
      <c r="W418" s="786">
        <v>27.82</v>
      </c>
      <c r="X418" s="787">
        <f t="shared" si="5"/>
        <v>27.82</v>
      </c>
      <c r="Y418" s="783" t="s">
        <v>2850</v>
      </c>
      <c r="Z418" s="783" t="s">
        <v>2851</v>
      </c>
      <c r="AA418" s="783"/>
      <c r="AB418" s="783"/>
      <c r="AC418" s="783"/>
      <c r="AD418" s="783"/>
      <c r="AE418" s="783"/>
      <c r="AF418" s="783"/>
      <c r="AG418" s="783"/>
      <c r="AH418" s="792"/>
      <c r="AI418" s="789" t="s">
        <v>2415</v>
      </c>
    </row>
    <row r="419" spans="1:35" ht="17.25" customHeight="1">
      <c r="A419" s="819"/>
      <c r="B419" s="819"/>
      <c r="C419" s="819"/>
      <c r="D419" s="106" t="str">
        <f t="shared" si="0"/>
        <v xml:space="preserve"> </v>
      </c>
      <c r="E419" s="304" t="s">
        <v>2854</v>
      </c>
      <c r="F419" s="779" t="e">
        <f t="shared" ca="1" si="6"/>
        <v>#NAME?</v>
      </c>
      <c r="G419" s="779" t="s">
        <v>16703</v>
      </c>
      <c r="H419" s="779"/>
      <c r="I419" s="779" t="str">
        <f t="shared" si="4"/>
        <v>44.524174, -69.70156399999999</v>
      </c>
      <c r="J419" s="780">
        <v>44.524174000000002</v>
      </c>
      <c r="K419" s="780">
        <v>-69.701563999999905</v>
      </c>
      <c r="L419" s="781">
        <v>434</v>
      </c>
      <c r="M419" s="790" t="s">
        <v>33</v>
      </c>
      <c r="N419" s="783" t="s">
        <v>33</v>
      </c>
      <c r="O419" s="783"/>
      <c r="P419" s="792"/>
      <c r="Q419" s="791" t="s">
        <v>2411</v>
      </c>
      <c r="R419" s="783" t="s">
        <v>80</v>
      </c>
      <c r="S419" s="785">
        <v>2019</v>
      </c>
      <c r="T419" s="786"/>
      <c r="U419" s="786"/>
      <c r="V419" s="786">
        <v>0</v>
      </c>
      <c r="W419" s="786">
        <v>0.47799999999999998</v>
      </c>
      <c r="X419" s="787">
        <f t="shared" si="5"/>
        <v>0.47799999999999998</v>
      </c>
      <c r="Y419" s="783" t="s">
        <v>49</v>
      </c>
      <c r="Z419" s="783" t="s">
        <v>2855</v>
      </c>
      <c r="AA419" s="783"/>
      <c r="AB419" s="783"/>
      <c r="AC419" s="783"/>
      <c r="AD419" s="783"/>
      <c r="AE419" s="783"/>
      <c r="AF419" s="783"/>
      <c r="AG419" s="783"/>
      <c r="AH419" s="792"/>
      <c r="AI419" s="789" t="s">
        <v>2415</v>
      </c>
    </row>
    <row r="420" spans="1:35" ht="17.25" customHeight="1">
      <c r="A420" s="819"/>
      <c r="B420" s="819"/>
      <c r="C420" s="819"/>
      <c r="D420" s="106" t="str">
        <f t="shared" si="0"/>
        <v xml:space="preserve"> </v>
      </c>
      <c r="E420" s="304" t="s">
        <v>2858</v>
      </c>
      <c r="F420" s="779" t="e">
        <f t="shared" ca="1" si="6"/>
        <v>#NAME?</v>
      </c>
      <c r="G420" s="779" t="s">
        <v>16704</v>
      </c>
      <c r="H420" s="779"/>
      <c r="I420" s="779" t="str">
        <f t="shared" si="4"/>
        <v>43.6929, -70.3489</v>
      </c>
      <c r="J420" s="780">
        <v>43.692900000000002</v>
      </c>
      <c r="K420" s="780">
        <v>-70.3489</v>
      </c>
      <c r="L420" s="781">
        <v>435</v>
      </c>
      <c r="M420" s="782" t="s">
        <v>765</v>
      </c>
      <c r="N420" s="783" t="s">
        <v>765</v>
      </c>
      <c r="O420" s="783"/>
      <c r="P420" s="792"/>
      <c r="Q420" s="791" t="s">
        <v>2411</v>
      </c>
      <c r="R420" s="783" t="s">
        <v>2447</v>
      </c>
      <c r="S420" s="785">
        <v>2019</v>
      </c>
      <c r="T420" s="786">
        <v>1240</v>
      </c>
      <c r="U420" s="786">
        <v>23000</v>
      </c>
      <c r="V420" s="786">
        <v>24240</v>
      </c>
      <c r="W420" s="786">
        <v>24124</v>
      </c>
      <c r="X420" s="787">
        <f t="shared" si="5"/>
        <v>24240</v>
      </c>
      <c r="Y420" s="783" t="s">
        <v>2859</v>
      </c>
      <c r="Z420" s="783" t="s">
        <v>49</v>
      </c>
      <c r="AA420" s="783"/>
      <c r="AB420" s="783"/>
      <c r="AC420" s="783"/>
      <c r="AD420" s="783"/>
      <c r="AE420" s="783"/>
      <c r="AF420" s="783"/>
      <c r="AG420" s="783"/>
      <c r="AH420" s="792"/>
      <c r="AI420" s="789" t="s">
        <v>2415</v>
      </c>
    </row>
    <row r="421" spans="1:35" ht="17.25" customHeight="1">
      <c r="A421" s="819"/>
      <c r="B421" s="819"/>
      <c r="C421" s="819"/>
      <c r="D421" s="106" t="str">
        <f t="shared" si="0"/>
        <v xml:space="preserve"> </v>
      </c>
      <c r="E421" s="304" t="s">
        <v>2862</v>
      </c>
      <c r="F421" s="779" t="e">
        <f t="shared" ca="1" si="6"/>
        <v>#NAME?</v>
      </c>
      <c r="G421" s="779" t="s">
        <v>16705</v>
      </c>
      <c r="H421" s="779"/>
      <c r="I421" s="779" t="str">
        <f t="shared" si="4"/>
        <v>44.6006856, -70.2388363</v>
      </c>
      <c r="J421" s="780">
        <v>44.600685599999998</v>
      </c>
      <c r="K421" s="780">
        <v>-70.238836300000003</v>
      </c>
      <c r="L421" s="781">
        <v>436</v>
      </c>
      <c r="M421" s="790" t="s">
        <v>765</v>
      </c>
      <c r="N421" s="783" t="s">
        <v>765</v>
      </c>
      <c r="O421" s="783"/>
      <c r="P421" s="792"/>
      <c r="Q421" s="791" t="s">
        <v>2411</v>
      </c>
      <c r="R421" s="783" t="s">
        <v>2506</v>
      </c>
      <c r="S421" s="785">
        <v>2019</v>
      </c>
      <c r="T421" s="786">
        <v>2110</v>
      </c>
      <c r="U421" s="786">
        <v>3430</v>
      </c>
      <c r="V421" s="786">
        <v>5540</v>
      </c>
      <c r="W421" s="786">
        <v>5540</v>
      </c>
      <c r="X421" s="787">
        <f t="shared" si="5"/>
        <v>5540</v>
      </c>
      <c r="Y421" s="783" t="s">
        <v>2863</v>
      </c>
      <c r="Z421" s="783" t="s">
        <v>49</v>
      </c>
      <c r="AA421" s="783"/>
      <c r="AB421" s="783"/>
      <c r="AC421" s="783"/>
      <c r="AD421" s="783"/>
      <c r="AE421" s="783"/>
      <c r="AF421" s="783"/>
      <c r="AG421" s="783"/>
      <c r="AH421" s="792"/>
      <c r="AI421" s="789" t="s">
        <v>2415</v>
      </c>
    </row>
    <row r="422" spans="1:35" ht="17.25" customHeight="1">
      <c r="A422" s="819"/>
      <c r="B422" s="819"/>
      <c r="C422" s="819"/>
      <c r="D422" s="106" t="str">
        <f t="shared" si="0"/>
        <v xml:space="preserve"> </v>
      </c>
      <c r="E422" s="304" t="s">
        <v>2865</v>
      </c>
      <c r="F422" s="779" t="e">
        <f t="shared" ca="1" si="6"/>
        <v>#NAME?</v>
      </c>
      <c r="G422" s="779" t="s">
        <v>16635</v>
      </c>
      <c r="H422" s="779"/>
      <c r="I422" s="779" t="str">
        <f t="shared" si="4"/>
        <v>44.63478019999999, -68.8455677</v>
      </c>
      <c r="J422" s="780">
        <v>44.634780199999902</v>
      </c>
      <c r="K422" s="780">
        <v>-68.845567700000004</v>
      </c>
      <c r="L422" s="781">
        <v>437</v>
      </c>
      <c r="M422" s="782" t="s">
        <v>765</v>
      </c>
      <c r="N422" s="783" t="s">
        <v>765</v>
      </c>
      <c r="O422" s="783"/>
      <c r="P422" s="792"/>
      <c r="Q422" s="791" t="s">
        <v>2411</v>
      </c>
      <c r="R422" s="783" t="s">
        <v>2447</v>
      </c>
      <c r="S422" s="785">
        <v>2019</v>
      </c>
      <c r="T422" s="786">
        <v>1600</v>
      </c>
      <c r="U422" s="786">
        <v>2200</v>
      </c>
      <c r="V422" s="786">
        <v>3800</v>
      </c>
      <c r="W422" s="786">
        <v>3800</v>
      </c>
      <c r="X422" s="787">
        <f t="shared" si="5"/>
        <v>3800</v>
      </c>
      <c r="Y422" s="783" t="s">
        <v>2866</v>
      </c>
      <c r="Z422" s="783" t="s">
        <v>49</v>
      </c>
      <c r="AA422" s="783"/>
      <c r="AB422" s="783"/>
      <c r="AC422" s="783"/>
      <c r="AD422" s="783"/>
      <c r="AE422" s="783"/>
      <c r="AF422" s="783"/>
      <c r="AG422" s="783"/>
      <c r="AH422" s="792"/>
      <c r="AI422" s="789" t="s">
        <v>2415</v>
      </c>
    </row>
    <row r="423" spans="1:35" ht="17.25" customHeight="1">
      <c r="A423" s="106"/>
      <c r="B423" s="106"/>
      <c r="C423" s="106"/>
      <c r="D423" s="106" t="str">
        <f t="shared" si="0"/>
        <v xml:space="preserve"> </v>
      </c>
      <c r="E423" s="304" t="s">
        <v>2869</v>
      </c>
      <c r="F423" s="779" t="e">
        <f t="shared" ca="1" si="6"/>
        <v>#NAME?</v>
      </c>
      <c r="G423" s="779" t="s">
        <v>16706</v>
      </c>
      <c r="H423" s="779"/>
      <c r="I423" s="779" t="str">
        <f t="shared" si="4"/>
        <v>44.2761315, -69.987535</v>
      </c>
      <c r="J423" s="780">
        <v>44.276131499999998</v>
      </c>
      <c r="K423" s="780">
        <v>-69.987534999999994</v>
      </c>
      <c r="L423" s="781">
        <v>438</v>
      </c>
      <c r="M423" s="790" t="s">
        <v>33</v>
      </c>
      <c r="N423" s="783" t="s">
        <v>33</v>
      </c>
      <c r="O423" s="783"/>
      <c r="P423" s="792"/>
      <c r="Q423" s="791" t="s">
        <v>2411</v>
      </c>
      <c r="R423" s="783" t="s">
        <v>35</v>
      </c>
      <c r="S423" s="785">
        <v>2018</v>
      </c>
      <c r="T423" s="786">
        <v>137</v>
      </c>
      <c r="U423" s="786">
        <v>56</v>
      </c>
      <c r="V423" s="786">
        <v>193</v>
      </c>
      <c r="W423" s="786">
        <v>215.9</v>
      </c>
      <c r="X423" s="787">
        <f t="shared" si="5"/>
        <v>215.9</v>
      </c>
      <c r="Y423" s="783" t="s">
        <v>2870</v>
      </c>
      <c r="Z423" s="783" t="s">
        <v>2871</v>
      </c>
      <c r="AA423" s="783"/>
      <c r="AB423" s="783"/>
      <c r="AC423" s="783"/>
      <c r="AD423" s="783"/>
      <c r="AE423" s="783"/>
      <c r="AF423" s="783"/>
      <c r="AG423" s="783"/>
      <c r="AH423" s="792"/>
      <c r="AI423" s="789" t="s">
        <v>2415</v>
      </c>
    </row>
    <row r="424" spans="1:35" ht="17.25" customHeight="1">
      <c r="A424" s="106"/>
      <c r="B424" s="106"/>
      <c r="C424" s="106"/>
      <c r="D424" s="106" t="str">
        <f t="shared" si="0"/>
        <v xml:space="preserve"> </v>
      </c>
      <c r="E424" s="304" t="s">
        <v>2874</v>
      </c>
      <c r="F424" s="779" t="e">
        <f t="shared" ca="1" si="6"/>
        <v>#NAME?</v>
      </c>
      <c r="G424" s="779" t="s">
        <v>16707</v>
      </c>
      <c r="H424" s="779"/>
      <c r="I424" s="779" t="str">
        <f t="shared" si="4"/>
        <v>44.0049996, -69.6614889</v>
      </c>
      <c r="J424" s="780">
        <v>44.004999599999998</v>
      </c>
      <c r="K424" s="780">
        <v>-69.661488899999995</v>
      </c>
      <c r="L424" s="781">
        <v>439</v>
      </c>
      <c r="M424" s="782" t="s">
        <v>765</v>
      </c>
      <c r="N424" s="783" t="s">
        <v>765</v>
      </c>
      <c r="O424" s="783"/>
      <c r="P424" s="792"/>
      <c r="Q424" s="791" t="s">
        <v>2411</v>
      </c>
      <c r="R424" s="783" t="s">
        <v>2447</v>
      </c>
      <c r="S424" s="785">
        <v>2019</v>
      </c>
      <c r="T424" s="786">
        <v>3400</v>
      </c>
      <c r="U424" s="786">
        <v>14000</v>
      </c>
      <c r="V424" s="786">
        <v>17400</v>
      </c>
      <c r="W424" s="786">
        <v>17400</v>
      </c>
      <c r="X424" s="787">
        <f t="shared" si="5"/>
        <v>17400</v>
      </c>
      <c r="Y424" s="783" t="s">
        <v>2875</v>
      </c>
      <c r="Z424" s="783" t="s">
        <v>49</v>
      </c>
      <c r="AA424" s="783"/>
      <c r="AB424" s="783"/>
      <c r="AC424" s="783"/>
      <c r="AD424" s="783"/>
      <c r="AE424" s="783"/>
      <c r="AF424" s="783"/>
      <c r="AG424" s="783"/>
      <c r="AH424" s="792"/>
      <c r="AI424" s="789" t="s">
        <v>2415</v>
      </c>
    </row>
    <row r="425" spans="1:35" ht="17.25" customHeight="1">
      <c r="A425" s="106"/>
      <c r="B425" s="106"/>
      <c r="C425" s="106"/>
      <c r="D425" s="106" t="str">
        <f t="shared" si="0"/>
        <v xml:space="preserve"> </v>
      </c>
      <c r="E425" s="304" t="s">
        <v>2877</v>
      </c>
      <c r="F425" s="779" t="e">
        <f t="shared" ca="1" si="6"/>
        <v>#NAME?</v>
      </c>
      <c r="G425" s="779" t="s">
        <v>16708</v>
      </c>
      <c r="H425" s="779"/>
      <c r="I425" s="779" t="str">
        <f t="shared" si="4"/>
        <v>43.8306, -70.0711</v>
      </c>
      <c r="J425" s="780">
        <v>43.830599999999997</v>
      </c>
      <c r="K425" s="780">
        <v>-70.071100000000001</v>
      </c>
      <c r="L425" s="781">
        <v>440</v>
      </c>
      <c r="M425" s="790" t="s">
        <v>77</v>
      </c>
      <c r="N425" s="783"/>
      <c r="O425" s="783"/>
      <c r="P425" s="792"/>
      <c r="Q425" s="791" t="s">
        <v>2411</v>
      </c>
      <c r="R425" s="783" t="s">
        <v>80</v>
      </c>
      <c r="S425" s="785">
        <v>2019</v>
      </c>
      <c r="T425" s="786"/>
      <c r="U425" s="786"/>
      <c r="V425" s="786">
        <v>0</v>
      </c>
      <c r="W425" s="786">
        <v>0.65400000000000003</v>
      </c>
      <c r="X425" s="787">
        <f t="shared" si="5"/>
        <v>0.65400000000000003</v>
      </c>
      <c r="Y425" s="783" t="s">
        <v>49</v>
      </c>
      <c r="Z425" s="783" t="s">
        <v>2878</v>
      </c>
      <c r="AA425" s="783"/>
      <c r="AB425" s="783"/>
      <c r="AC425" s="783"/>
      <c r="AD425" s="783"/>
      <c r="AE425" s="783"/>
      <c r="AF425" s="783"/>
      <c r="AG425" s="783"/>
      <c r="AH425" s="792"/>
      <c r="AI425" s="789" t="s">
        <v>2415</v>
      </c>
    </row>
    <row r="426" spans="1:35" ht="17.25" customHeight="1">
      <c r="A426" s="106"/>
      <c r="B426" s="106"/>
      <c r="C426" s="106"/>
      <c r="D426" s="106" t="str">
        <f t="shared" si="0"/>
        <v xml:space="preserve"> </v>
      </c>
      <c r="E426" s="304" t="s">
        <v>2881</v>
      </c>
      <c r="F426" s="779" t="e">
        <f t="shared" ca="1" si="6"/>
        <v>#NAME?</v>
      </c>
      <c r="G426" s="779" t="s">
        <v>16709</v>
      </c>
      <c r="H426" s="779"/>
      <c r="I426" s="779" t="str">
        <f t="shared" si="4"/>
        <v>44.2928459, -68.35029190000002</v>
      </c>
      <c r="J426" s="780">
        <v>44.292845900000003</v>
      </c>
      <c r="K426" s="780">
        <v>-68.350291900000002</v>
      </c>
      <c r="L426" s="781">
        <v>441</v>
      </c>
      <c r="M426" s="782" t="s">
        <v>33</v>
      </c>
      <c r="N426" s="783" t="s">
        <v>33</v>
      </c>
      <c r="O426" s="783"/>
      <c r="P426" s="792"/>
      <c r="Q426" s="791" t="s">
        <v>2411</v>
      </c>
      <c r="R426" s="783" t="s">
        <v>80</v>
      </c>
      <c r="S426" s="785">
        <v>2017</v>
      </c>
      <c r="T426" s="786">
        <v>10.5</v>
      </c>
      <c r="U426" s="786">
        <v>13.6</v>
      </c>
      <c r="V426" s="786">
        <v>25</v>
      </c>
      <c r="W426" s="786">
        <v>431.6</v>
      </c>
      <c r="X426" s="787">
        <f t="shared" si="5"/>
        <v>431.6</v>
      </c>
      <c r="Y426" s="783" t="s">
        <v>2882</v>
      </c>
      <c r="Z426" s="783" t="s">
        <v>2883</v>
      </c>
      <c r="AA426" s="783"/>
      <c r="AB426" s="783"/>
      <c r="AC426" s="783"/>
      <c r="AD426" s="783"/>
      <c r="AE426" s="783" t="s">
        <v>2884</v>
      </c>
      <c r="AF426" s="783"/>
      <c r="AG426" s="783"/>
      <c r="AH426" s="792"/>
      <c r="AI426" s="789" t="s">
        <v>2415</v>
      </c>
    </row>
    <row r="427" spans="1:35" ht="17.25" customHeight="1">
      <c r="A427" s="106"/>
      <c r="B427" s="106"/>
      <c r="C427" s="106"/>
      <c r="D427" s="106" t="str">
        <f t="shared" si="0"/>
        <v xml:space="preserve"> </v>
      </c>
      <c r="E427" s="304" t="s">
        <v>2887</v>
      </c>
      <c r="F427" s="779" t="e">
        <f t="shared" ca="1" si="6"/>
        <v>#NAME?</v>
      </c>
      <c r="G427" s="779" t="s">
        <v>16710</v>
      </c>
      <c r="H427" s="779"/>
      <c r="I427" s="779" t="str">
        <f t="shared" si="4"/>
        <v>43.7909, -70.1657</v>
      </c>
      <c r="J427" s="780">
        <v>43.790900000000001</v>
      </c>
      <c r="K427" s="780">
        <v>-70.165700000000001</v>
      </c>
      <c r="L427" s="781">
        <v>442</v>
      </c>
      <c r="M427" s="790" t="s">
        <v>2194</v>
      </c>
      <c r="N427" s="783"/>
      <c r="O427" s="783"/>
      <c r="P427" s="792"/>
      <c r="Q427" s="791" t="s">
        <v>2411</v>
      </c>
      <c r="R427" s="783" t="s">
        <v>2506</v>
      </c>
      <c r="S427" s="785">
        <v>2019</v>
      </c>
      <c r="T427" s="786">
        <v>3080</v>
      </c>
      <c r="U427" s="786">
        <v>4360</v>
      </c>
      <c r="V427" s="786">
        <v>7440</v>
      </c>
      <c r="W427" s="786">
        <v>8167</v>
      </c>
      <c r="X427" s="787">
        <f t="shared" si="5"/>
        <v>8167</v>
      </c>
      <c r="Y427" s="783" t="s">
        <v>2888</v>
      </c>
      <c r="Z427" s="783" t="s">
        <v>2889</v>
      </c>
      <c r="AA427" s="783"/>
      <c r="AB427" s="783"/>
      <c r="AC427" s="783"/>
      <c r="AD427" s="783"/>
      <c r="AE427" s="783"/>
      <c r="AF427" s="783"/>
      <c r="AG427" s="783"/>
      <c r="AH427" s="792"/>
      <c r="AI427" s="789" t="s">
        <v>2415</v>
      </c>
    </row>
    <row r="428" spans="1:35" ht="17.25" customHeight="1">
      <c r="A428" s="106"/>
      <c r="B428" s="106"/>
      <c r="C428" s="106"/>
      <c r="D428" s="106" t="str">
        <f t="shared" si="0"/>
        <v xml:space="preserve"> </v>
      </c>
      <c r="E428" s="304" t="s">
        <v>3002</v>
      </c>
      <c r="F428" s="779" t="e">
        <f t="shared" ca="1" si="6"/>
        <v>#NAME?</v>
      </c>
      <c r="G428" s="779" t="s">
        <v>16711</v>
      </c>
      <c r="H428" s="779"/>
      <c r="I428" s="779" t="str">
        <f t="shared" si="4"/>
        <v>39.0398315, -76.99303189999999</v>
      </c>
      <c r="J428" s="780">
        <v>39.039831499999998</v>
      </c>
      <c r="K428" s="780">
        <v>-76.993031899999906</v>
      </c>
      <c r="L428" s="781">
        <v>443</v>
      </c>
      <c r="M428" s="806" t="s">
        <v>44</v>
      </c>
      <c r="N428" s="792" t="s">
        <v>2149</v>
      </c>
      <c r="O428" s="792"/>
      <c r="P428" s="791" t="s">
        <v>3003</v>
      </c>
      <c r="Q428" s="791" t="s">
        <v>3004</v>
      </c>
      <c r="R428" s="792" t="s">
        <v>122</v>
      </c>
      <c r="S428" s="799">
        <v>2020</v>
      </c>
      <c r="T428" s="800">
        <v>21.7</v>
      </c>
      <c r="U428" s="800">
        <v>1544.4</v>
      </c>
      <c r="V428" s="800">
        <v>1566.1</v>
      </c>
      <c r="W428" s="800">
        <v>1894.3</v>
      </c>
      <c r="X428" s="787">
        <f t="shared" si="5"/>
        <v>1894.3</v>
      </c>
      <c r="Y428" s="792"/>
      <c r="Z428" s="792"/>
      <c r="AA428" s="792"/>
      <c r="AB428" s="792"/>
      <c r="AC428" s="784" t="s">
        <v>3005</v>
      </c>
      <c r="AD428" s="792"/>
      <c r="AE428" s="792"/>
      <c r="AF428" s="792"/>
      <c r="AG428" s="792"/>
      <c r="AH428" s="788" t="s">
        <v>2957</v>
      </c>
      <c r="AI428" s="789" t="s">
        <v>2900</v>
      </c>
    </row>
    <row r="429" spans="1:35" ht="17.25" customHeight="1">
      <c r="A429" s="106"/>
      <c r="B429" s="106"/>
      <c r="C429" s="106"/>
      <c r="D429" s="106" t="str">
        <f t="shared" si="0"/>
        <v xml:space="preserve"> </v>
      </c>
      <c r="E429" s="304"/>
      <c r="F429" s="779" t="e">
        <f t="shared" ca="1" si="6"/>
        <v>#NAME?</v>
      </c>
      <c r="G429" s="779" t="s">
        <v>16712</v>
      </c>
      <c r="H429" s="779"/>
      <c r="I429" s="779" t="str">
        <f t="shared" si="4"/>
        <v>41.2569516, -70.0637506</v>
      </c>
      <c r="J429" s="780">
        <v>41.256951600000001</v>
      </c>
      <c r="K429" s="780">
        <v>-70.063750600000006</v>
      </c>
      <c r="L429" s="781">
        <v>444</v>
      </c>
      <c r="M429" s="790" t="s">
        <v>113</v>
      </c>
      <c r="N429" s="783" t="s">
        <v>13512</v>
      </c>
      <c r="O429" s="792" t="s">
        <v>3101</v>
      </c>
      <c r="P429" s="791" t="s">
        <v>3102</v>
      </c>
      <c r="Q429" s="784" t="s">
        <v>3103</v>
      </c>
      <c r="R429" s="783" t="s">
        <v>35</v>
      </c>
      <c r="S429" s="785">
        <v>2019</v>
      </c>
      <c r="T429" s="793"/>
      <c r="U429" s="793"/>
      <c r="V429" s="786" t="s">
        <v>16713</v>
      </c>
      <c r="W429" s="793"/>
      <c r="X429" s="787">
        <f t="shared" si="5"/>
        <v>0</v>
      </c>
      <c r="Y429" s="783"/>
      <c r="Z429" s="783"/>
      <c r="AA429" s="783">
        <v>2020</v>
      </c>
      <c r="AB429" s="783" t="s">
        <v>3104</v>
      </c>
      <c r="AC429" s="794" t="s">
        <v>3105</v>
      </c>
      <c r="AD429" s="783"/>
      <c r="AE429" s="783"/>
      <c r="AF429" s="783"/>
      <c r="AG429" s="794" t="s">
        <v>3025</v>
      </c>
      <c r="AH429" s="788" t="s">
        <v>3113</v>
      </c>
      <c r="AI429" s="789" t="s">
        <v>3027</v>
      </c>
    </row>
    <row r="430" spans="1:35" ht="17.25" customHeight="1">
      <c r="A430" s="106"/>
      <c r="B430" s="106"/>
      <c r="C430" s="106"/>
      <c r="D430" s="106" t="str">
        <f t="shared" si="0"/>
        <v xml:space="preserve"> </v>
      </c>
      <c r="E430" s="304" t="s">
        <v>3188</v>
      </c>
      <c r="F430" s="779" t="e">
        <f t="shared" ca="1" si="6"/>
        <v>#NAME?</v>
      </c>
      <c r="G430" s="779" t="s">
        <v>16714</v>
      </c>
      <c r="H430" s="779"/>
      <c r="I430" s="779" t="str">
        <f t="shared" si="4"/>
        <v>42.4648541, -82.93834969999999</v>
      </c>
      <c r="J430" s="780">
        <v>42.464854099999997</v>
      </c>
      <c r="K430" s="780">
        <v>-82.938349699999904</v>
      </c>
      <c r="L430" s="781">
        <v>445</v>
      </c>
      <c r="M430" s="782" t="s">
        <v>5</v>
      </c>
      <c r="N430" s="783" t="s">
        <v>14648</v>
      </c>
      <c r="O430" s="792" t="s">
        <v>3189</v>
      </c>
      <c r="P430" s="791" t="s">
        <v>3190</v>
      </c>
      <c r="Q430" s="784" t="s">
        <v>3190</v>
      </c>
      <c r="R430" s="783" t="s">
        <v>35</v>
      </c>
      <c r="S430" s="785">
        <v>2018</v>
      </c>
      <c r="T430" s="793"/>
      <c r="U430" s="786">
        <v>180</v>
      </c>
      <c r="V430" s="786">
        <v>180</v>
      </c>
      <c r="W430" s="786">
        <v>180</v>
      </c>
      <c r="X430" s="787">
        <f t="shared" si="5"/>
        <v>180</v>
      </c>
      <c r="Y430" s="783" t="s">
        <v>3191</v>
      </c>
      <c r="Z430" s="783"/>
      <c r="AA430" s="783"/>
      <c r="AB430" s="783"/>
      <c r="AC430" s="792"/>
      <c r="AD430" s="783"/>
      <c r="AE430" s="783"/>
      <c r="AF430" s="783"/>
      <c r="AG430" s="783"/>
      <c r="AH430" s="792"/>
      <c r="AI430" s="789" t="s">
        <v>3168</v>
      </c>
    </row>
    <row r="431" spans="1:35" ht="17.25" customHeight="1">
      <c r="A431" s="106"/>
      <c r="B431" s="106"/>
      <c r="C431" s="106"/>
      <c r="D431" s="106" t="str">
        <f t="shared" si="0"/>
        <v xml:space="preserve"> </v>
      </c>
      <c r="E431" s="304" t="s">
        <v>3195</v>
      </c>
      <c r="F431" s="779" t="e">
        <f t="shared" ca="1" si="6"/>
        <v>#NAME?</v>
      </c>
      <c r="G431" s="779" t="s">
        <v>16715</v>
      </c>
      <c r="H431" s="779"/>
      <c r="I431" s="779" t="str">
        <f t="shared" si="4"/>
        <v>42.5426982, -83.0399975</v>
      </c>
      <c r="J431" s="780">
        <v>42.542698199999997</v>
      </c>
      <c r="K431" s="780">
        <v>-83.039997499999998</v>
      </c>
      <c r="L431" s="781">
        <v>446</v>
      </c>
      <c r="M431" s="790" t="s">
        <v>5</v>
      </c>
      <c r="N431" s="783" t="s">
        <v>14648</v>
      </c>
      <c r="O431" s="792" t="s">
        <v>3196</v>
      </c>
      <c r="P431" s="791" t="s">
        <v>3190</v>
      </c>
      <c r="Q431" s="784" t="s">
        <v>3190</v>
      </c>
      <c r="R431" s="783" t="s">
        <v>35</v>
      </c>
      <c r="S431" s="785">
        <v>2018</v>
      </c>
      <c r="T431" s="793"/>
      <c r="U431" s="786">
        <v>350</v>
      </c>
      <c r="V431" s="786">
        <v>350</v>
      </c>
      <c r="W431" s="786">
        <v>350</v>
      </c>
      <c r="X431" s="787">
        <f t="shared" si="5"/>
        <v>350</v>
      </c>
      <c r="Y431" s="783" t="s">
        <v>3197</v>
      </c>
      <c r="Z431" s="783"/>
      <c r="AA431" s="783"/>
      <c r="AB431" s="783"/>
      <c r="AC431" s="792"/>
      <c r="AD431" s="783"/>
      <c r="AE431" s="783"/>
      <c r="AF431" s="783"/>
      <c r="AG431" s="783"/>
      <c r="AH431" s="792"/>
      <c r="AI431" s="789" t="s">
        <v>3168</v>
      </c>
    </row>
    <row r="432" spans="1:35" ht="17.25" customHeight="1">
      <c r="A432" s="106"/>
      <c r="B432" s="106"/>
      <c r="C432" s="106"/>
      <c r="D432" s="106" t="str">
        <f t="shared" si="0"/>
        <v xml:space="preserve"> </v>
      </c>
      <c r="E432" s="304" t="s">
        <v>3222</v>
      </c>
      <c r="F432" s="779" t="e">
        <f t="shared" ca="1" si="6"/>
        <v>#NAME?</v>
      </c>
      <c r="G432" s="779" t="s">
        <v>16716</v>
      </c>
      <c r="H432" s="779"/>
      <c r="I432" s="779" t="str">
        <f t="shared" si="4"/>
        <v>42.6877067, -83.2922385</v>
      </c>
      <c r="J432" s="780">
        <v>42.6877067</v>
      </c>
      <c r="K432" s="780">
        <v>-83.292238499999996</v>
      </c>
      <c r="L432" s="781">
        <v>447</v>
      </c>
      <c r="M432" s="782" t="s">
        <v>5</v>
      </c>
      <c r="N432" s="783" t="s">
        <v>14648</v>
      </c>
      <c r="O432" s="783"/>
      <c r="P432" s="791" t="s">
        <v>3190</v>
      </c>
      <c r="Q432" s="784" t="s">
        <v>3190</v>
      </c>
      <c r="R432" s="783" t="s">
        <v>35</v>
      </c>
      <c r="S432" s="785">
        <v>2019</v>
      </c>
      <c r="T432" s="786">
        <v>170</v>
      </c>
      <c r="U432" s="786">
        <v>49</v>
      </c>
      <c r="V432" s="786">
        <v>219</v>
      </c>
      <c r="W432" s="786">
        <v>219</v>
      </c>
      <c r="X432" s="787">
        <f t="shared" si="5"/>
        <v>219</v>
      </c>
      <c r="Y432" s="783" t="s">
        <v>3223</v>
      </c>
      <c r="Z432" s="783"/>
      <c r="AA432" s="783"/>
      <c r="AB432" s="783"/>
      <c r="AC432" s="792"/>
      <c r="AD432" s="783"/>
      <c r="AE432" s="783"/>
      <c r="AF432" s="783"/>
      <c r="AG432" s="783"/>
      <c r="AH432" s="792"/>
      <c r="AI432" s="789" t="s">
        <v>3168</v>
      </c>
    </row>
    <row r="433" spans="1:35" ht="17.25" customHeight="1">
      <c r="A433" s="106"/>
      <c r="B433" s="106"/>
      <c r="C433" s="106"/>
      <c r="D433" s="106" t="str">
        <f t="shared" si="0"/>
        <v xml:space="preserve"> </v>
      </c>
      <c r="E433" s="304" t="s">
        <v>16717</v>
      </c>
      <c r="F433" s="779" t="e">
        <f t="shared" ca="1" si="6"/>
        <v>#NAME?</v>
      </c>
      <c r="G433" s="779" t="s">
        <v>16718</v>
      </c>
      <c r="H433" s="779"/>
      <c r="I433" s="779" t="str">
        <f t="shared" si="4"/>
        <v>42.2904961, -83.3065713</v>
      </c>
      <c r="J433" s="780">
        <v>42.290496099999999</v>
      </c>
      <c r="K433" s="780">
        <v>-83.306571300000002</v>
      </c>
      <c r="L433" s="781">
        <v>448</v>
      </c>
      <c r="M433" s="790" t="s">
        <v>5</v>
      </c>
      <c r="N433" s="783" t="s">
        <v>14648</v>
      </c>
      <c r="O433" s="792" t="s">
        <v>3239</v>
      </c>
      <c r="P433" s="791" t="s">
        <v>3190</v>
      </c>
      <c r="Q433" s="784" t="s">
        <v>3190</v>
      </c>
      <c r="R433" s="783" t="s">
        <v>35</v>
      </c>
      <c r="S433" s="785">
        <v>2018</v>
      </c>
      <c r="T433" s="786">
        <v>470</v>
      </c>
      <c r="U433" s="786">
        <v>410</v>
      </c>
      <c r="V433" s="786">
        <v>880</v>
      </c>
      <c r="W433" s="786">
        <v>880</v>
      </c>
      <c r="X433" s="787">
        <f t="shared" si="5"/>
        <v>880</v>
      </c>
      <c r="Y433" s="783" t="s">
        <v>16719</v>
      </c>
      <c r="Z433" s="783"/>
      <c r="AA433" s="783"/>
      <c r="AB433" s="783"/>
      <c r="AC433" s="792"/>
      <c r="AD433" s="783"/>
      <c r="AE433" s="783"/>
      <c r="AF433" s="783"/>
      <c r="AG433" s="783"/>
      <c r="AH433" s="792"/>
      <c r="AI433" s="789" t="s">
        <v>3168</v>
      </c>
    </row>
    <row r="434" spans="1:35" ht="17.25" customHeight="1">
      <c r="A434" s="106"/>
      <c r="B434" s="106"/>
      <c r="C434" s="106"/>
      <c r="D434" s="106" t="str">
        <f t="shared" si="0"/>
        <v xml:space="preserve"> </v>
      </c>
      <c r="E434" s="304" t="s">
        <v>3228</v>
      </c>
      <c r="F434" s="779" t="e">
        <f t="shared" ca="1" si="6"/>
        <v>#NAME?</v>
      </c>
      <c r="G434" s="779" t="s">
        <v>16720</v>
      </c>
      <c r="H434" s="779"/>
      <c r="I434" s="779" t="str">
        <f t="shared" si="4"/>
        <v>42.52117639999999, -82.9109474</v>
      </c>
      <c r="J434" s="780">
        <v>42.521176399999902</v>
      </c>
      <c r="K434" s="780">
        <v>-82.910947399999998</v>
      </c>
      <c r="L434" s="781">
        <v>449</v>
      </c>
      <c r="M434" s="782" t="s">
        <v>5</v>
      </c>
      <c r="N434" s="783" t="s">
        <v>14648</v>
      </c>
      <c r="O434" s="783"/>
      <c r="P434" s="791" t="s">
        <v>3190</v>
      </c>
      <c r="Q434" s="784" t="s">
        <v>3190</v>
      </c>
      <c r="R434" s="783" t="s">
        <v>35</v>
      </c>
      <c r="S434" s="785">
        <v>2018</v>
      </c>
      <c r="T434" s="786">
        <v>40</v>
      </c>
      <c r="U434" s="793"/>
      <c r="V434" s="786">
        <v>40</v>
      </c>
      <c r="W434" s="786">
        <v>40</v>
      </c>
      <c r="X434" s="787">
        <f t="shared" si="5"/>
        <v>40</v>
      </c>
      <c r="Y434" s="783" t="s">
        <v>3229</v>
      </c>
      <c r="Z434" s="783"/>
      <c r="AA434" s="783"/>
      <c r="AB434" s="783"/>
      <c r="AC434" s="792"/>
      <c r="AD434" s="783"/>
      <c r="AE434" s="783"/>
      <c r="AF434" s="783"/>
      <c r="AG434" s="783"/>
      <c r="AH434" s="792"/>
      <c r="AI434" s="789" t="s">
        <v>3168</v>
      </c>
    </row>
    <row r="435" spans="1:35" ht="17.25" customHeight="1">
      <c r="A435" s="106"/>
      <c r="B435" s="106"/>
      <c r="C435" s="106"/>
      <c r="D435" s="106" t="str">
        <f t="shared" si="0"/>
        <v xml:space="preserve"> </v>
      </c>
      <c r="E435" s="304" t="s">
        <v>3238</v>
      </c>
      <c r="F435" s="779" t="e">
        <f t="shared" ca="1" si="6"/>
        <v>#NAME?</v>
      </c>
      <c r="G435" s="779" t="s">
        <v>16721</v>
      </c>
      <c r="H435" s="779"/>
      <c r="I435" s="779" t="str">
        <f t="shared" si="4"/>
        <v>42.365333, -82.966376</v>
      </c>
      <c r="J435" s="780">
        <v>42.365333</v>
      </c>
      <c r="K435" s="780">
        <v>-82.966375999999997</v>
      </c>
      <c r="L435" s="781">
        <v>450</v>
      </c>
      <c r="M435" s="790" t="s">
        <v>5</v>
      </c>
      <c r="N435" s="783" t="s">
        <v>14648</v>
      </c>
      <c r="O435" s="792" t="s">
        <v>3239</v>
      </c>
      <c r="P435" s="791" t="s">
        <v>3190</v>
      </c>
      <c r="Q435" s="784" t="s">
        <v>3190</v>
      </c>
      <c r="R435" s="783" t="s">
        <v>35</v>
      </c>
      <c r="S435" s="785">
        <v>2018</v>
      </c>
      <c r="T435" s="786">
        <v>10</v>
      </c>
      <c r="U435" s="786">
        <v>70</v>
      </c>
      <c r="V435" s="786">
        <v>80</v>
      </c>
      <c r="W435" s="786">
        <v>80</v>
      </c>
      <c r="X435" s="787">
        <f t="shared" si="5"/>
        <v>80</v>
      </c>
      <c r="Y435" s="783" t="s">
        <v>3240</v>
      </c>
      <c r="Z435" s="783"/>
      <c r="AA435" s="783"/>
      <c r="AB435" s="783"/>
      <c r="AC435" s="792"/>
      <c r="AD435" s="783"/>
      <c r="AE435" s="783"/>
      <c r="AF435" s="783"/>
      <c r="AG435" s="783"/>
      <c r="AH435" s="792"/>
      <c r="AI435" s="789" t="s">
        <v>3168</v>
      </c>
    </row>
    <row r="436" spans="1:35" ht="17.25" customHeight="1">
      <c r="A436" s="106"/>
      <c r="B436" s="106"/>
      <c r="C436" s="106"/>
      <c r="D436" s="106" t="str">
        <f t="shared" si="0"/>
        <v xml:space="preserve"> </v>
      </c>
      <c r="E436" s="304" t="s">
        <v>3270</v>
      </c>
      <c r="F436" s="779" t="e">
        <f t="shared" ca="1" si="6"/>
        <v>#NAME?</v>
      </c>
      <c r="G436" s="779" t="s">
        <v>16722</v>
      </c>
      <c r="H436" s="779"/>
      <c r="I436" s="779" t="str">
        <f t="shared" si="4"/>
        <v>42.36635, -83.0697558</v>
      </c>
      <c r="J436" s="780">
        <v>42.366349999999997</v>
      </c>
      <c r="K436" s="780">
        <v>-83.069755799999996</v>
      </c>
      <c r="L436" s="781">
        <v>451</v>
      </c>
      <c r="M436" s="782" t="s">
        <v>5</v>
      </c>
      <c r="N436" s="783" t="s">
        <v>14648</v>
      </c>
      <c r="O436" s="792" t="s">
        <v>3271</v>
      </c>
      <c r="P436" s="791" t="s">
        <v>3190</v>
      </c>
      <c r="Q436" s="784" t="s">
        <v>3190</v>
      </c>
      <c r="R436" s="783" t="s">
        <v>35</v>
      </c>
      <c r="S436" s="785">
        <v>2018</v>
      </c>
      <c r="T436" s="793"/>
      <c r="U436" s="786">
        <v>69</v>
      </c>
      <c r="V436" s="786">
        <v>69</v>
      </c>
      <c r="W436" s="786">
        <v>69</v>
      </c>
      <c r="X436" s="787">
        <f t="shared" si="5"/>
        <v>69</v>
      </c>
      <c r="Y436" s="783" t="s">
        <v>3272</v>
      </c>
      <c r="Z436" s="783"/>
      <c r="AA436" s="783"/>
      <c r="AB436" s="783"/>
      <c r="AC436" s="792"/>
      <c r="AD436" s="783"/>
      <c r="AE436" s="783"/>
      <c r="AF436" s="783"/>
      <c r="AG436" s="783"/>
      <c r="AH436" s="792"/>
      <c r="AI436" s="789" t="s">
        <v>3168</v>
      </c>
    </row>
    <row r="437" spans="1:35" ht="17.25" customHeight="1">
      <c r="A437" s="106"/>
      <c r="B437" s="106"/>
      <c r="C437" s="106"/>
      <c r="D437" s="106" t="str">
        <f t="shared" si="0"/>
        <v xml:space="preserve"> </v>
      </c>
      <c r="E437" s="304" t="s">
        <v>3293</v>
      </c>
      <c r="F437" s="779" t="e">
        <f t="shared" ca="1" si="6"/>
        <v>#NAME?</v>
      </c>
      <c r="G437" s="779" t="s">
        <v>16723</v>
      </c>
      <c r="H437" s="779"/>
      <c r="I437" s="779" t="str">
        <f t="shared" si="4"/>
        <v>42.5143165, -82.9600695</v>
      </c>
      <c r="J437" s="780">
        <v>42.5143165</v>
      </c>
      <c r="K437" s="780">
        <v>-82.960069500000003</v>
      </c>
      <c r="L437" s="781">
        <v>452</v>
      </c>
      <c r="M437" s="790" t="s">
        <v>5</v>
      </c>
      <c r="N437" s="783" t="s">
        <v>14648</v>
      </c>
      <c r="O437" s="792" t="s">
        <v>3189</v>
      </c>
      <c r="P437" s="791" t="s">
        <v>3190</v>
      </c>
      <c r="Q437" s="784" t="s">
        <v>3190</v>
      </c>
      <c r="R437" s="783" t="s">
        <v>35</v>
      </c>
      <c r="S437" s="785">
        <v>2018</v>
      </c>
      <c r="T437" s="786">
        <v>4.3</v>
      </c>
      <c r="U437" s="786">
        <v>50000</v>
      </c>
      <c r="V437" s="786">
        <v>50004.3</v>
      </c>
      <c r="W437" s="786">
        <v>50004</v>
      </c>
      <c r="X437" s="787">
        <f t="shared" si="5"/>
        <v>50004.3</v>
      </c>
      <c r="Y437" s="783" t="s">
        <v>3294</v>
      </c>
      <c r="Z437" s="783"/>
      <c r="AA437" s="783"/>
      <c r="AB437" s="783"/>
      <c r="AC437" s="792"/>
      <c r="AD437" s="783"/>
      <c r="AE437" s="783"/>
      <c r="AF437" s="783"/>
      <c r="AG437" s="783"/>
      <c r="AH437" s="792"/>
      <c r="AI437" s="789" t="s">
        <v>3168</v>
      </c>
    </row>
    <row r="438" spans="1:35" ht="17.25" customHeight="1">
      <c r="A438" s="106"/>
      <c r="B438" s="106"/>
      <c r="C438" s="106"/>
      <c r="D438" s="106" t="str">
        <f t="shared" si="0"/>
        <v xml:space="preserve"> </v>
      </c>
      <c r="E438" s="304" t="s">
        <v>3343</v>
      </c>
      <c r="F438" s="779" t="e">
        <f t="shared" ca="1" si="6"/>
        <v>#NAME?</v>
      </c>
      <c r="G438" s="779" t="s">
        <v>16724</v>
      </c>
      <c r="H438" s="779"/>
      <c r="I438" s="779" t="str">
        <f t="shared" si="4"/>
        <v>42.5393092, -83.101294</v>
      </c>
      <c r="J438" s="780">
        <v>42.539309199999998</v>
      </c>
      <c r="K438" s="780">
        <v>-83.101293999999996</v>
      </c>
      <c r="L438" s="781">
        <v>453</v>
      </c>
      <c r="M438" s="782" t="s">
        <v>5</v>
      </c>
      <c r="N438" s="783" t="s">
        <v>14648</v>
      </c>
      <c r="O438" s="792" t="s">
        <v>3196</v>
      </c>
      <c r="P438" s="791" t="s">
        <v>3190</v>
      </c>
      <c r="Q438" s="784" t="s">
        <v>3190</v>
      </c>
      <c r="R438" s="783" t="s">
        <v>35</v>
      </c>
      <c r="S438" s="785">
        <v>2018</v>
      </c>
      <c r="T438" s="786"/>
      <c r="U438" s="786">
        <v>250</v>
      </c>
      <c r="V438" s="786">
        <v>250</v>
      </c>
      <c r="W438" s="786">
        <v>250</v>
      </c>
      <c r="X438" s="787">
        <f t="shared" si="5"/>
        <v>250</v>
      </c>
      <c r="Y438" s="783" t="s">
        <v>3344</v>
      </c>
      <c r="Z438" s="783"/>
      <c r="AA438" s="783"/>
      <c r="AB438" s="783"/>
      <c r="AC438" s="792"/>
      <c r="AD438" s="783"/>
      <c r="AE438" s="783"/>
      <c r="AF438" s="783"/>
      <c r="AG438" s="783"/>
      <c r="AH438" s="792"/>
      <c r="AI438" s="789" t="s">
        <v>3168</v>
      </c>
    </row>
    <row r="439" spans="1:35" ht="17.25" customHeight="1">
      <c r="A439" s="106"/>
      <c r="B439" s="106"/>
      <c r="C439" s="106"/>
      <c r="D439" s="106" t="str">
        <f t="shared" si="0"/>
        <v xml:space="preserve"> </v>
      </c>
      <c r="E439" s="304" t="s">
        <v>3348</v>
      </c>
      <c r="F439" s="779" t="e">
        <f t="shared" ca="1" si="6"/>
        <v>#NAME?</v>
      </c>
      <c r="G439" s="779" t="s">
        <v>16725</v>
      </c>
      <c r="H439" s="779"/>
      <c r="I439" s="779" t="str">
        <f t="shared" si="4"/>
        <v>42.970590, -83.761588</v>
      </c>
      <c r="J439" s="780">
        <v>42.970590000000001</v>
      </c>
      <c r="K439" s="780">
        <v>-83.761588000000003</v>
      </c>
      <c r="L439" s="781">
        <v>454</v>
      </c>
      <c r="M439" s="790" t="s">
        <v>5</v>
      </c>
      <c r="N439" s="783" t="s">
        <v>14648</v>
      </c>
      <c r="O439" s="783"/>
      <c r="P439" s="791" t="s">
        <v>3190</v>
      </c>
      <c r="Q439" s="784" t="s">
        <v>3190</v>
      </c>
      <c r="R439" s="783" t="s">
        <v>35</v>
      </c>
      <c r="S439" s="785">
        <v>2018</v>
      </c>
      <c r="T439" s="786"/>
      <c r="U439" s="786">
        <v>40</v>
      </c>
      <c r="V439" s="786">
        <v>40</v>
      </c>
      <c r="W439" s="786">
        <v>40</v>
      </c>
      <c r="X439" s="787">
        <f t="shared" si="5"/>
        <v>40</v>
      </c>
      <c r="Y439" s="783" t="s">
        <v>3349</v>
      </c>
      <c r="Z439" s="783"/>
      <c r="AA439" s="783"/>
      <c r="AB439" s="783"/>
      <c r="AC439" s="792"/>
      <c r="AD439" s="783"/>
      <c r="AE439" s="783"/>
      <c r="AF439" s="783"/>
      <c r="AG439" s="783"/>
      <c r="AH439" s="788" t="s">
        <v>3363</v>
      </c>
      <c r="AI439" s="789" t="s">
        <v>3168</v>
      </c>
    </row>
    <row r="440" spans="1:35" ht="17.25" customHeight="1">
      <c r="A440" s="106"/>
      <c r="B440" s="106"/>
      <c r="C440" s="106"/>
      <c r="D440" s="106" t="str">
        <f t="shared" si="0"/>
        <v xml:space="preserve"> </v>
      </c>
      <c r="E440" s="304" t="s">
        <v>3366</v>
      </c>
      <c r="F440" s="779" t="e">
        <f t="shared" ca="1" si="6"/>
        <v>#NAME?</v>
      </c>
      <c r="G440" s="779" t="s">
        <v>16726</v>
      </c>
      <c r="H440" s="779"/>
      <c r="I440" s="779" t="str">
        <f t="shared" si="4"/>
        <v>42.3770858, -83.3625579</v>
      </c>
      <c r="J440" s="780">
        <v>42.377085800000003</v>
      </c>
      <c r="K440" s="780">
        <v>-83.362557899999999</v>
      </c>
      <c r="L440" s="781">
        <v>455</v>
      </c>
      <c r="M440" s="782" t="s">
        <v>33</v>
      </c>
      <c r="N440" s="783" t="s">
        <v>33</v>
      </c>
      <c r="O440" s="783"/>
      <c r="P440" s="791" t="s">
        <v>3190</v>
      </c>
      <c r="Q440" s="784" t="s">
        <v>3190</v>
      </c>
      <c r="R440" s="783" t="s">
        <v>35</v>
      </c>
      <c r="S440" s="785">
        <v>2018</v>
      </c>
      <c r="T440" s="786">
        <v>50</v>
      </c>
      <c r="U440" s="786">
        <v>100</v>
      </c>
      <c r="V440" s="786">
        <v>150</v>
      </c>
      <c r="W440" s="786">
        <v>150</v>
      </c>
      <c r="X440" s="787">
        <f t="shared" si="5"/>
        <v>150</v>
      </c>
      <c r="Y440" s="783" t="s">
        <v>3367</v>
      </c>
      <c r="Z440" s="783"/>
      <c r="AA440" s="783"/>
      <c r="AB440" s="783"/>
      <c r="AC440" s="792"/>
      <c r="AD440" s="783"/>
      <c r="AE440" s="783"/>
      <c r="AF440" s="783"/>
      <c r="AG440" s="783"/>
      <c r="AH440" s="792"/>
      <c r="AI440" s="789" t="s">
        <v>3168</v>
      </c>
    </row>
    <row r="441" spans="1:35" ht="17.25" customHeight="1">
      <c r="A441" s="106"/>
      <c r="B441" s="106"/>
      <c r="C441" s="106"/>
      <c r="D441" s="106" t="str">
        <f t="shared" si="0"/>
        <v xml:space="preserve"> </v>
      </c>
      <c r="E441" s="304" t="s">
        <v>3370</v>
      </c>
      <c r="F441" s="779" t="e">
        <f t="shared" ca="1" si="6"/>
        <v>#NAME?</v>
      </c>
      <c r="G441" s="779" t="s">
        <v>16727</v>
      </c>
      <c r="H441" s="779"/>
      <c r="I441" s="779" t="str">
        <f t="shared" si="4"/>
        <v>42.687165, -83.29094219999999</v>
      </c>
      <c r="J441" s="780">
        <v>42.687165</v>
      </c>
      <c r="K441" s="780">
        <v>-83.290942199999904</v>
      </c>
      <c r="L441" s="781">
        <v>456</v>
      </c>
      <c r="M441" s="790" t="s">
        <v>5</v>
      </c>
      <c r="N441" s="783" t="s">
        <v>14648</v>
      </c>
      <c r="O441" s="783"/>
      <c r="P441" s="791" t="s">
        <v>3190</v>
      </c>
      <c r="Q441" s="784" t="s">
        <v>3190</v>
      </c>
      <c r="R441" s="783" t="s">
        <v>35</v>
      </c>
      <c r="S441" s="785">
        <v>2018</v>
      </c>
      <c r="T441" s="786">
        <v>75</v>
      </c>
      <c r="U441" s="786">
        <v>15</v>
      </c>
      <c r="V441" s="786">
        <v>90</v>
      </c>
      <c r="W441" s="786">
        <v>90</v>
      </c>
      <c r="X441" s="787">
        <f t="shared" si="5"/>
        <v>90</v>
      </c>
      <c r="Y441" s="783" t="s">
        <v>3371</v>
      </c>
      <c r="Z441" s="783"/>
      <c r="AA441" s="783"/>
      <c r="AB441" s="783"/>
      <c r="AC441" s="792"/>
      <c r="AD441" s="783"/>
      <c r="AE441" s="783"/>
      <c r="AF441" s="783"/>
      <c r="AG441" s="783"/>
      <c r="AH441" s="792"/>
      <c r="AI441" s="789" t="s">
        <v>3168</v>
      </c>
    </row>
    <row r="442" spans="1:35" ht="17.25" customHeight="1">
      <c r="A442" s="106"/>
      <c r="B442" s="106"/>
      <c r="C442" s="106"/>
      <c r="D442" s="106" t="str">
        <f t="shared" si="0"/>
        <v xml:space="preserve"> </v>
      </c>
      <c r="E442" s="304" t="s">
        <v>3375</v>
      </c>
      <c r="F442" s="779" t="e">
        <f t="shared" ca="1" si="6"/>
        <v>#NAME?</v>
      </c>
      <c r="G442" s="779" t="s">
        <v>16074</v>
      </c>
      <c r="H442" s="779"/>
      <c r="I442" s="779" t="str">
        <f t="shared" si="4"/>
        <v>43.0916918, -83.6850977</v>
      </c>
      <c r="J442" s="780">
        <v>43.0916918</v>
      </c>
      <c r="K442" s="780">
        <v>-83.6850977</v>
      </c>
      <c r="L442" s="781">
        <v>457</v>
      </c>
      <c r="M442" s="782" t="s">
        <v>5</v>
      </c>
      <c r="N442" s="783" t="s">
        <v>14648</v>
      </c>
      <c r="O442" s="783"/>
      <c r="P442" s="791" t="s">
        <v>3190</v>
      </c>
      <c r="Q442" s="784" t="s">
        <v>3190</v>
      </c>
      <c r="R442" s="783" t="s">
        <v>35</v>
      </c>
      <c r="S442" s="785">
        <v>2019</v>
      </c>
      <c r="T442" s="786">
        <v>900</v>
      </c>
      <c r="U442" s="786">
        <v>1600</v>
      </c>
      <c r="V442" s="786">
        <v>2500</v>
      </c>
      <c r="W442" s="786">
        <v>2500</v>
      </c>
      <c r="X442" s="787">
        <f t="shared" si="5"/>
        <v>2500</v>
      </c>
      <c r="Y442" s="783" t="s">
        <v>3376</v>
      </c>
      <c r="Z442" s="783"/>
      <c r="AA442" s="783"/>
      <c r="AB442" s="783"/>
      <c r="AC442" s="792"/>
      <c r="AD442" s="783"/>
      <c r="AE442" s="783"/>
      <c r="AF442" s="783"/>
      <c r="AG442" s="783"/>
      <c r="AH442" s="788" t="s">
        <v>3390</v>
      </c>
      <c r="AI442" s="789" t="s">
        <v>3168</v>
      </c>
    </row>
    <row r="443" spans="1:35" ht="17.25" customHeight="1">
      <c r="A443" s="106"/>
      <c r="B443" s="106"/>
      <c r="C443" s="106"/>
      <c r="D443" s="106" t="str">
        <f t="shared" si="0"/>
        <v xml:space="preserve"> </v>
      </c>
      <c r="E443" s="304" t="s">
        <v>3402</v>
      </c>
      <c r="F443" s="779" t="e">
        <f t="shared" ca="1" si="6"/>
        <v>#NAME?</v>
      </c>
      <c r="G443" s="779" t="s">
        <v>16728</v>
      </c>
      <c r="H443" s="779"/>
      <c r="I443" s="779" t="str">
        <f t="shared" si="4"/>
        <v>42.5124897, -83.1099807</v>
      </c>
      <c r="J443" s="780">
        <v>42.512489700000003</v>
      </c>
      <c r="K443" s="780">
        <v>-83.109980699999994</v>
      </c>
      <c r="L443" s="781">
        <v>458</v>
      </c>
      <c r="M443" s="790" t="s">
        <v>5</v>
      </c>
      <c r="N443" s="783" t="s">
        <v>14648</v>
      </c>
      <c r="O443" s="792" t="s">
        <v>3196</v>
      </c>
      <c r="P443" s="791" t="s">
        <v>3190</v>
      </c>
      <c r="Q443" s="784" t="s">
        <v>3190</v>
      </c>
      <c r="R443" s="783" t="s">
        <v>35</v>
      </c>
      <c r="S443" s="785">
        <v>2018</v>
      </c>
      <c r="T443" s="786"/>
      <c r="U443" s="786">
        <v>230</v>
      </c>
      <c r="V443" s="786">
        <v>230</v>
      </c>
      <c r="W443" s="786">
        <v>230</v>
      </c>
      <c r="X443" s="787">
        <f t="shared" si="5"/>
        <v>230</v>
      </c>
      <c r="Y443" s="783" t="s">
        <v>3403</v>
      </c>
      <c r="Z443" s="783"/>
      <c r="AA443" s="783"/>
      <c r="AB443" s="783"/>
      <c r="AC443" s="792"/>
      <c r="AD443" s="783"/>
      <c r="AE443" s="783"/>
      <c r="AF443" s="783"/>
      <c r="AG443" s="783"/>
      <c r="AH443" s="792"/>
      <c r="AI443" s="789" t="s">
        <v>3168</v>
      </c>
    </row>
    <row r="444" spans="1:35" ht="17.25" customHeight="1">
      <c r="A444" s="106"/>
      <c r="B444" s="106"/>
      <c r="C444" s="106"/>
      <c r="D444" s="106" t="str">
        <f t="shared" si="0"/>
        <v xml:space="preserve"> </v>
      </c>
      <c r="E444" s="304" t="s">
        <v>3408</v>
      </c>
      <c r="F444" s="779" t="e">
        <f t="shared" ca="1" si="6"/>
        <v>#NAME?</v>
      </c>
      <c r="G444" s="779" t="s">
        <v>16729</v>
      </c>
      <c r="H444" s="779"/>
      <c r="I444" s="779" t="str">
        <f t="shared" si="4"/>
        <v>42.5531332, -83.12686769999999</v>
      </c>
      <c r="J444" s="780">
        <v>42.553133199999998</v>
      </c>
      <c r="K444" s="780">
        <v>-83.126867699999906</v>
      </c>
      <c r="L444" s="781">
        <v>459</v>
      </c>
      <c r="M444" s="782" t="s">
        <v>5</v>
      </c>
      <c r="N444" s="783" t="s">
        <v>14648</v>
      </c>
      <c r="O444" s="792" t="s">
        <v>3196</v>
      </c>
      <c r="P444" s="791" t="s">
        <v>3190</v>
      </c>
      <c r="Q444" s="784" t="s">
        <v>3190</v>
      </c>
      <c r="R444" s="783" t="s">
        <v>35</v>
      </c>
      <c r="S444" s="785">
        <v>2018</v>
      </c>
      <c r="T444" s="786"/>
      <c r="U444" s="786">
        <v>20</v>
      </c>
      <c r="V444" s="786">
        <v>20</v>
      </c>
      <c r="W444" s="786">
        <v>20</v>
      </c>
      <c r="X444" s="787">
        <f t="shared" si="5"/>
        <v>20</v>
      </c>
      <c r="Y444" s="783" t="s">
        <v>3409</v>
      </c>
      <c r="Z444" s="783"/>
      <c r="AA444" s="783"/>
      <c r="AB444" s="783"/>
      <c r="AC444" s="792"/>
      <c r="AD444" s="783"/>
      <c r="AE444" s="783"/>
      <c r="AF444" s="783"/>
      <c r="AG444" s="783"/>
      <c r="AH444" s="792"/>
      <c r="AI444" s="789" t="s">
        <v>3168</v>
      </c>
    </row>
    <row r="445" spans="1:35" ht="17.25" customHeight="1">
      <c r="A445" s="106"/>
      <c r="B445" s="106"/>
      <c r="C445" s="106"/>
      <c r="D445" s="106" t="str">
        <f t="shared" si="0"/>
        <v xml:space="preserve"> </v>
      </c>
      <c r="E445" s="304" t="s">
        <v>3412</v>
      </c>
      <c r="F445" s="779" t="e">
        <f t="shared" ca="1" si="6"/>
        <v>#NAME?</v>
      </c>
      <c r="G445" s="779" t="s">
        <v>16730</v>
      </c>
      <c r="H445" s="779"/>
      <c r="I445" s="779" t="str">
        <f t="shared" si="4"/>
        <v>42.396032, -83.07238199999999</v>
      </c>
      <c r="J445" s="780">
        <v>42.396031999999998</v>
      </c>
      <c r="K445" s="780">
        <v>-83.072381999999905</v>
      </c>
      <c r="L445" s="781">
        <v>460</v>
      </c>
      <c r="M445" s="790" t="s">
        <v>5</v>
      </c>
      <c r="N445" s="783" t="s">
        <v>14648</v>
      </c>
      <c r="O445" s="792" t="s">
        <v>3413</v>
      </c>
      <c r="P445" s="791" t="s">
        <v>3190</v>
      </c>
      <c r="Q445" s="784" t="s">
        <v>3190</v>
      </c>
      <c r="R445" s="783" t="s">
        <v>35</v>
      </c>
      <c r="S445" s="785">
        <v>2018</v>
      </c>
      <c r="T445" s="786">
        <v>280</v>
      </c>
      <c r="U445" s="786">
        <v>140</v>
      </c>
      <c r="V445" s="786">
        <v>420</v>
      </c>
      <c r="W445" s="786">
        <v>420</v>
      </c>
      <c r="X445" s="787">
        <f t="shared" si="5"/>
        <v>420</v>
      </c>
      <c r="Y445" s="783" t="s">
        <v>3414</v>
      </c>
      <c r="Z445" s="783"/>
      <c r="AA445" s="783"/>
      <c r="AB445" s="783"/>
      <c r="AC445" s="792"/>
      <c r="AD445" s="783"/>
      <c r="AE445" s="783"/>
      <c r="AF445" s="783"/>
      <c r="AG445" s="783"/>
      <c r="AH445" s="792"/>
      <c r="AI445" s="789" t="s">
        <v>3168</v>
      </c>
    </row>
    <row r="446" spans="1:35" ht="17.25" customHeight="1">
      <c r="A446" s="106"/>
      <c r="B446" s="106"/>
      <c r="C446" s="106"/>
      <c r="D446" s="106" t="str">
        <f t="shared" si="0"/>
        <v xml:space="preserve"> </v>
      </c>
      <c r="E446" s="304" t="s">
        <v>3420</v>
      </c>
      <c r="F446" s="779" t="e">
        <f t="shared" ca="1" si="6"/>
        <v>#NAME?</v>
      </c>
      <c r="G446" s="779" t="s">
        <v>16731</v>
      </c>
      <c r="H446" s="779"/>
      <c r="I446" s="779" t="str">
        <f t="shared" si="4"/>
        <v>42.6703102, -82.97955669999999</v>
      </c>
      <c r="J446" s="780">
        <v>42.670310200000003</v>
      </c>
      <c r="K446" s="780">
        <v>-82.979556699999904</v>
      </c>
      <c r="L446" s="781">
        <v>461</v>
      </c>
      <c r="M446" s="782" t="s">
        <v>5</v>
      </c>
      <c r="N446" s="783" t="s">
        <v>14648</v>
      </c>
      <c r="O446" s="792" t="s">
        <v>3196</v>
      </c>
      <c r="P446" s="791" t="s">
        <v>3190</v>
      </c>
      <c r="Q446" s="784" t="s">
        <v>3190</v>
      </c>
      <c r="R446" s="783" t="s">
        <v>35</v>
      </c>
      <c r="S446" s="785">
        <v>2018</v>
      </c>
      <c r="T446" s="786">
        <v>20</v>
      </c>
      <c r="U446" s="786"/>
      <c r="V446" s="786">
        <v>20</v>
      </c>
      <c r="W446" s="786">
        <v>20</v>
      </c>
      <c r="X446" s="787">
        <f t="shared" si="5"/>
        <v>20</v>
      </c>
      <c r="Y446" s="783" t="s">
        <v>3421</v>
      </c>
      <c r="Z446" s="783"/>
      <c r="AA446" s="783"/>
      <c r="AB446" s="783"/>
      <c r="AC446" s="792"/>
      <c r="AD446" s="783"/>
      <c r="AE446" s="783"/>
      <c r="AF446" s="783"/>
      <c r="AG446" s="783"/>
      <c r="AH446" s="792"/>
      <c r="AI446" s="789" t="s">
        <v>3168</v>
      </c>
    </row>
    <row r="447" spans="1:35" ht="17.25" customHeight="1">
      <c r="A447" s="106"/>
      <c r="B447" s="106"/>
      <c r="C447" s="106"/>
      <c r="D447" s="106" t="str">
        <f t="shared" si="0"/>
        <v xml:space="preserve"> </v>
      </c>
      <c r="E447" s="304" t="s">
        <v>3424</v>
      </c>
      <c r="F447" s="779" t="e">
        <f t="shared" ca="1" si="6"/>
        <v>#NAME?</v>
      </c>
      <c r="G447" s="779" t="s">
        <v>16732</v>
      </c>
      <c r="H447" s="779"/>
      <c r="I447" s="779" t="str">
        <f t="shared" si="4"/>
        <v>42.5525354, -83.1627226</v>
      </c>
      <c r="J447" s="780">
        <v>42.552535399999996</v>
      </c>
      <c r="K447" s="780">
        <v>-83.162722599999995</v>
      </c>
      <c r="L447" s="781">
        <v>462</v>
      </c>
      <c r="M447" s="790" t="s">
        <v>5</v>
      </c>
      <c r="N447" s="783" t="s">
        <v>14648</v>
      </c>
      <c r="O447" s="792" t="s">
        <v>3271</v>
      </c>
      <c r="P447" s="791" t="s">
        <v>3190</v>
      </c>
      <c r="Q447" s="784" t="s">
        <v>3190</v>
      </c>
      <c r="R447" s="783" t="s">
        <v>35</v>
      </c>
      <c r="S447" s="785">
        <v>2018</v>
      </c>
      <c r="T447" s="786"/>
      <c r="U447" s="786">
        <v>9750</v>
      </c>
      <c r="V447" s="786">
        <v>9750</v>
      </c>
      <c r="W447" s="786">
        <v>9750</v>
      </c>
      <c r="X447" s="787">
        <f t="shared" si="5"/>
        <v>9750</v>
      </c>
      <c r="Y447" s="783" t="s">
        <v>3425</v>
      </c>
      <c r="Z447" s="783"/>
      <c r="AA447" s="783"/>
      <c r="AB447" s="783"/>
      <c r="AC447" s="792"/>
      <c r="AD447" s="783"/>
      <c r="AE447" s="783"/>
      <c r="AF447" s="783"/>
      <c r="AG447" s="783"/>
      <c r="AH447" s="792"/>
      <c r="AI447" s="789" t="s">
        <v>3168</v>
      </c>
    </row>
    <row r="448" spans="1:35" ht="17.25" customHeight="1">
      <c r="A448" s="106"/>
      <c r="B448" s="106"/>
      <c r="C448" s="106"/>
      <c r="D448" s="106" t="str">
        <f t="shared" si="0"/>
        <v xml:space="preserve"> </v>
      </c>
      <c r="E448" s="304" t="s">
        <v>3428</v>
      </c>
      <c r="F448" s="779" t="e">
        <f t="shared" ca="1" si="6"/>
        <v>#NAME?</v>
      </c>
      <c r="G448" s="779" t="s">
        <v>16733</v>
      </c>
      <c r="H448" s="779"/>
      <c r="I448" s="779" t="str">
        <f t="shared" si="4"/>
        <v>42.3952497, -83.14613279999999</v>
      </c>
      <c r="J448" s="780">
        <v>42.395249700000001</v>
      </c>
      <c r="K448" s="780">
        <v>-83.146132799999904</v>
      </c>
      <c r="L448" s="781">
        <v>463</v>
      </c>
      <c r="M448" s="782" t="s">
        <v>5</v>
      </c>
      <c r="N448" s="783" t="s">
        <v>14648</v>
      </c>
      <c r="O448" s="783"/>
      <c r="P448" s="791" t="s">
        <v>3190</v>
      </c>
      <c r="Q448" s="784" t="s">
        <v>3190</v>
      </c>
      <c r="R448" s="783" t="s">
        <v>35</v>
      </c>
      <c r="S448" s="785">
        <v>2019</v>
      </c>
      <c r="T448" s="786">
        <v>19000</v>
      </c>
      <c r="U448" s="786"/>
      <c r="V448" s="786">
        <v>19000</v>
      </c>
      <c r="W448" s="786">
        <v>19000</v>
      </c>
      <c r="X448" s="787">
        <f t="shared" si="5"/>
        <v>19000</v>
      </c>
      <c r="Y448" s="783" t="s">
        <v>3429</v>
      </c>
      <c r="Z448" s="783"/>
      <c r="AA448" s="783"/>
      <c r="AB448" s="783"/>
      <c r="AC448" s="792"/>
      <c r="AD448" s="783"/>
      <c r="AE448" s="783"/>
      <c r="AF448" s="783"/>
      <c r="AG448" s="783"/>
      <c r="AH448" s="792"/>
      <c r="AI448" s="789" t="s">
        <v>3168</v>
      </c>
    </row>
    <row r="449" spans="1:35" ht="17.25" customHeight="1">
      <c r="A449" s="106"/>
      <c r="B449" s="106"/>
      <c r="C449" s="106"/>
      <c r="D449" s="106" t="str">
        <f t="shared" si="0"/>
        <v xml:space="preserve"> </v>
      </c>
      <c r="E449" s="304" t="s">
        <v>3432</v>
      </c>
      <c r="F449" s="779" t="e">
        <f t="shared" ca="1" si="6"/>
        <v>#NAME?</v>
      </c>
      <c r="G449" s="779" t="s">
        <v>16734</v>
      </c>
      <c r="H449" s="779"/>
      <c r="I449" s="779" t="str">
        <f t="shared" si="4"/>
        <v>42.4346541, -83.17500059999999</v>
      </c>
      <c r="J449" s="780">
        <v>42.434654100000003</v>
      </c>
      <c r="K449" s="780">
        <v>-83.175000599999905</v>
      </c>
      <c r="L449" s="781">
        <v>464</v>
      </c>
      <c r="M449" s="790" t="s">
        <v>5</v>
      </c>
      <c r="N449" s="783" t="s">
        <v>14648</v>
      </c>
      <c r="O449" s="783"/>
      <c r="P449" s="791" t="s">
        <v>3190</v>
      </c>
      <c r="Q449" s="784" t="s">
        <v>3190</v>
      </c>
      <c r="R449" s="783" t="s">
        <v>35</v>
      </c>
      <c r="S449" s="785">
        <v>2018</v>
      </c>
      <c r="T449" s="786">
        <v>5.7</v>
      </c>
      <c r="U449" s="786">
        <v>11</v>
      </c>
      <c r="V449" s="786">
        <v>16.7</v>
      </c>
      <c r="W449" s="786">
        <v>16.3</v>
      </c>
      <c r="X449" s="787">
        <f t="shared" si="5"/>
        <v>16.7</v>
      </c>
      <c r="Y449" s="783" t="s">
        <v>3433</v>
      </c>
      <c r="Z449" s="783"/>
      <c r="AA449" s="783"/>
      <c r="AB449" s="783"/>
      <c r="AC449" s="792"/>
      <c r="AD449" s="783"/>
      <c r="AE449" s="783"/>
      <c r="AF449" s="783"/>
      <c r="AG449" s="783"/>
      <c r="AH449" s="792"/>
      <c r="AI449" s="789" t="s">
        <v>3168</v>
      </c>
    </row>
    <row r="450" spans="1:35" ht="17.25" customHeight="1">
      <c r="A450" s="106"/>
      <c r="B450" s="106"/>
      <c r="C450" s="106"/>
      <c r="D450" s="106" t="str">
        <f t="shared" si="0"/>
        <v xml:space="preserve"> </v>
      </c>
      <c r="E450" s="304" t="s">
        <v>3436</v>
      </c>
      <c r="F450" s="779" t="e">
        <f t="shared" ca="1" si="6"/>
        <v>#NAME?</v>
      </c>
      <c r="G450" s="779" t="s">
        <v>16735</v>
      </c>
      <c r="H450" s="779"/>
      <c r="I450" s="779" t="str">
        <f t="shared" si="4"/>
        <v>42.6029938, -83.9327218</v>
      </c>
      <c r="J450" s="780">
        <v>42.6029938</v>
      </c>
      <c r="K450" s="780">
        <v>-83.932721799999996</v>
      </c>
      <c r="L450" s="781">
        <v>465</v>
      </c>
      <c r="M450" s="782" t="s">
        <v>113</v>
      </c>
      <c r="N450" s="783" t="s">
        <v>16736</v>
      </c>
      <c r="O450" s="783"/>
      <c r="P450" s="791" t="s">
        <v>3190</v>
      </c>
      <c r="Q450" s="784" t="s">
        <v>3190</v>
      </c>
      <c r="R450" s="783" t="s">
        <v>35</v>
      </c>
      <c r="S450" s="785">
        <v>2019</v>
      </c>
      <c r="T450" s="786">
        <v>140</v>
      </c>
      <c r="U450" s="786">
        <v>220</v>
      </c>
      <c r="V450" s="786">
        <v>360</v>
      </c>
      <c r="W450" s="786">
        <v>360</v>
      </c>
      <c r="X450" s="787">
        <f t="shared" si="5"/>
        <v>360</v>
      </c>
      <c r="Y450" s="783" t="s">
        <v>3437</v>
      </c>
      <c r="Z450" s="783"/>
      <c r="AA450" s="783"/>
      <c r="AB450" s="783"/>
      <c r="AC450" s="792"/>
      <c r="AD450" s="783"/>
      <c r="AE450" s="783"/>
      <c r="AF450" s="783"/>
      <c r="AG450" s="783"/>
      <c r="AH450" s="788" t="s">
        <v>3454</v>
      </c>
      <c r="AI450" s="789" t="s">
        <v>3168</v>
      </c>
    </row>
    <row r="451" spans="1:35" ht="17.25" customHeight="1">
      <c r="A451" s="106"/>
      <c r="B451" s="106"/>
      <c r="C451" s="106"/>
      <c r="D451" s="106" t="str">
        <f t="shared" si="0"/>
        <v xml:space="preserve"> </v>
      </c>
      <c r="E451" s="304" t="s">
        <v>3456</v>
      </c>
      <c r="F451" s="779" t="e">
        <f t="shared" ca="1" si="6"/>
        <v>#NAME?</v>
      </c>
      <c r="G451" s="779" t="s">
        <v>16737</v>
      </c>
      <c r="H451" s="779"/>
      <c r="I451" s="779" t="str">
        <f t="shared" si="4"/>
        <v>42.3947373, -83.156106</v>
      </c>
      <c r="J451" s="780">
        <v>42.394737300000003</v>
      </c>
      <c r="K451" s="780">
        <v>-83.156105999999994</v>
      </c>
      <c r="L451" s="781">
        <v>466</v>
      </c>
      <c r="M451" s="790" t="s">
        <v>5</v>
      </c>
      <c r="N451" s="783" t="s">
        <v>14648</v>
      </c>
      <c r="O451" s="792" t="s">
        <v>3239</v>
      </c>
      <c r="P451" s="791" t="s">
        <v>3190</v>
      </c>
      <c r="Q451" s="784" t="s">
        <v>3190</v>
      </c>
      <c r="R451" s="783" t="s">
        <v>35</v>
      </c>
      <c r="S451" s="785">
        <v>2018</v>
      </c>
      <c r="T451" s="786">
        <v>1790</v>
      </c>
      <c r="U451" s="786">
        <v>530</v>
      </c>
      <c r="V451" s="786">
        <v>2320</v>
      </c>
      <c r="W451" s="786">
        <v>2320</v>
      </c>
      <c r="X451" s="787">
        <f t="shared" si="5"/>
        <v>2320</v>
      </c>
      <c r="Y451" s="783" t="s">
        <v>3457</v>
      </c>
      <c r="Z451" s="783"/>
      <c r="AA451" s="783"/>
      <c r="AB451" s="783"/>
      <c r="AC451" s="792"/>
      <c r="AD451" s="783"/>
      <c r="AE451" s="783"/>
      <c r="AF451" s="783"/>
      <c r="AG451" s="783"/>
      <c r="AH451" s="792"/>
      <c r="AI451" s="789" t="s">
        <v>3168</v>
      </c>
    </row>
    <row r="452" spans="1:35" ht="17.25" customHeight="1">
      <c r="A452" s="106"/>
      <c r="B452" s="106"/>
      <c r="C452" s="106"/>
      <c r="D452" s="106" t="str">
        <f t="shared" si="0"/>
        <v xml:space="preserve"> </v>
      </c>
      <c r="E452" s="304" t="s">
        <v>3460</v>
      </c>
      <c r="F452" s="779" t="e">
        <f t="shared" ca="1" si="6"/>
        <v>#NAME?</v>
      </c>
      <c r="G452" s="779" t="s">
        <v>16738</v>
      </c>
      <c r="H452" s="779"/>
      <c r="I452" s="779" t="str">
        <f t="shared" si="4"/>
        <v>42.200048, -86.17208269999999</v>
      </c>
      <c r="J452" s="780">
        <v>42.200048000000002</v>
      </c>
      <c r="K452" s="780">
        <v>-86.172082699999905</v>
      </c>
      <c r="L452" s="781">
        <v>467</v>
      </c>
      <c r="M452" s="782" t="s">
        <v>5</v>
      </c>
      <c r="N452" s="783" t="s">
        <v>14648</v>
      </c>
      <c r="O452" s="792" t="s">
        <v>3196</v>
      </c>
      <c r="P452" s="791" t="s">
        <v>3190</v>
      </c>
      <c r="Q452" s="784" t="s">
        <v>3190</v>
      </c>
      <c r="R452" s="783" t="s">
        <v>35</v>
      </c>
      <c r="S452" s="785">
        <v>2018</v>
      </c>
      <c r="T452" s="786">
        <v>20</v>
      </c>
      <c r="U452" s="786">
        <v>50</v>
      </c>
      <c r="V452" s="786">
        <v>70</v>
      </c>
      <c r="W452" s="786">
        <v>70</v>
      </c>
      <c r="X452" s="787">
        <f t="shared" si="5"/>
        <v>70</v>
      </c>
      <c r="Y452" s="783" t="s">
        <v>3461</v>
      </c>
      <c r="Z452" s="783"/>
      <c r="AA452" s="783"/>
      <c r="AB452" s="783"/>
      <c r="AC452" s="792"/>
      <c r="AD452" s="783"/>
      <c r="AE452" s="783"/>
      <c r="AF452" s="783"/>
      <c r="AG452" s="783"/>
      <c r="AH452" s="788" t="s">
        <v>3480</v>
      </c>
      <c r="AI452" s="789" t="s">
        <v>3168</v>
      </c>
    </row>
    <row r="453" spans="1:35" ht="17.25" customHeight="1">
      <c r="A453" s="106"/>
      <c r="B453" s="106"/>
      <c r="C453" s="106"/>
      <c r="D453" s="106" t="str">
        <f t="shared" si="0"/>
        <v xml:space="preserve"> </v>
      </c>
      <c r="E453" s="304" t="s">
        <v>3482</v>
      </c>
      <c r="F453" s="779" t="e">
        <f t="shared" ca="1" si="6"/>
        <v>#NAME?</v>
      </c>
      <c r="G453" s="779" t="s">
        <v>16739</v>
      </c>
      <c r="H453" s="779"/>
      <c r="I453" s="779" t="str">
        <f t="shared" si="4"/>
        <v>42.3931488, -83.00162259999999</v>
      </c>
      <c r="J453" s="780">
        <v>42.393148799999999</v>
      </c>
      <c r="K453" s="780">
        <v>-83.001622599999905</v>
      </c>
      <c r="L453" s="781">
        <v>468</v>
      </c>
      <c r="M453" s="790" t="s">
        <v>5</v>
      </c>
      <c r="N453" s="783" t="s">
        <v>14648</v>
      </c>
      <c r="O453" s="792" t="s">
        <v>3196</v>
      </c>
      <c r="P453" s="791" t="s">
        <v>3190</v>
      </c>
      <c r="Q453" s="784" t="s">
        <v>3190</v>
      </c>
      <c r="R453" s="783" t="s">
        <v>35</v>
      </c>
      <c r="S453" s="785">
        <v>2018</v>
      </c>
      <c r="T453" s="786"/>
      <c r="U453" s="786">
        <v>10</v>
      </c>
      <c r="V453" s="786">
        <v>10</v>
      </c>
      <c r="W453" s="786">
        <v>10</v>
      </c>
      <c r="X453" s="787">
        <f t="shared" si="5"/>
        <v>10</v>
      </c>
      <c r="Y453" s="783" t="s">
        <v>3483</v>
      </c>
      <c r="Z453" s="783"/>
      <c r="AA453" s="783"/>
      <c r="AB453" s="783"/>
      <c r="AC453" s="792"/>
      <c r="AD453" s="783"/>
      <c r="AE453" s="783"/>
      <c r="AF453" s="783"/>
      <c r="AG453" s="783"/>
      <c r="AH453" s="792"/>
      <c r="AI453" s="789" t="s">
        <v>3168</v>
      </c>
    </row>
    <row r="454" spans="1:35" ht="17.25" customHeight="1">
      <c r="A454" s="106"/>
      <c r="B454" s="106"/>
      <c r="C454" s="106"/>
      <c r="D454" s="106" t="str">
        <f t="shared" si="0"/>
        <v xml:space="preserve"> </v>
      </c>
      <c r="E454" s="304" t="s">
        <v>3487</v>
      </c>
      <c r="F454" s="779" t="e">
        <f t="shared" ca="1" si="6"/>
        <v>#NAME?</v>
      </c>
      <c r="G454" s="779" t="s">
        <v>16232</v>
      </c>
      <c r="H454" s="779"/>
      <c r="I454" s="779" t="str">
        <f t="shared" si="4"/>
        <v>42.7003692, -83.273405</v>
      </c>
      <c r="J454" s="780">
        <v>42.700369199999997</v>
      </c>
      <c r="K454" s="780">
        <v>-83.273404999999997</v>
      </c>
      <c r="L454" s="781">
        <v>469</v>
      </c>
      <c r="M454" s="782" t="s">
        <v>5</v>
      </c>
      <c r="N454" s="783" t="s">
        <v>14648</v>
      </c>
      <c r="O454" s="783"/>
      <c r="P454" s="791" t="s">
        <v>3190</v>
      </c>
      <c r="Q454" s="784" t="s">
        <v>3190</v>
      </c>
      <c r="R454" s="783" t="s">
        <v>35</v>
      </c>
      <c r="S454" s="785">
        <v>2018</v>
      </c>
      <c r="T454" s="786">
        <v>1.7</v>
      </c>
      <c r="U454" s="786"/>
      <c r="V454" s="786">
        <v>1.7</v>
      </c>
      <c r="W454" s="786">
        <v>1.7</v>
      </c>
      <c r="X454" s="787">
        <f t="shared" si="5"/>
        <v>1.7</v>
      </c>
      <c r="Y454" s="783" t="s">
        <v>3488</v>
      </c>
      <c r="Z454" s="783"/>
      <c r="AA454" s="783"/>
      <c r="AB454" s="783"/>
      <c r="AC454" s="792"/>
      <c r="AD454" s="783"/>
      <c r="AE454" s="783"/>
      <c r="AF454" s="783"/>
      <c r="AG454" s="783"/>
      <c r="AH454" s="788" t="s">
        <v>3503</v>
      </c>
      <c r="AI454" s="789" t="s">
        <v>3168</v>
      </c>
    </row>
    <row r="455" spans="1:35" ht="17.25" customHeight="1">
      <c r="A455" s="106"/>
      <c r="B455" s="106"/>
      <c r="C455" s="106"/>
      <c r="D455" s="106" t="str">
        <f t="shared" si="0"/>
        <v xml:space="preserve"> </v>
      </c>
      <c r="E455" s="304" t="s">
        <v>3506</v>
      </c>
      <c r="F455" s="779" t="e">
        <f t="shared" ca="1" si="6"/>
        <v>#NAME?</v>
      </c>
      <c r="G455" s="779" t="s">
        <v>16740</v>
      </c>
      <c r="H455" s="779"/>
      <c r="I455" s="779" t="str">
        <f t="shared" si="4"/>
        <v>42.3352713, -83.1575972</v>
      </c>
      <c r="J455" s="780">
        <v>42.335271300000002</v>
      </c>
      <c r="K455" s="780">
        <v>-83.157597199999998</v>
      </c>
      <c r="L455" s="781">
        <v>470</v>
      </c>
      <c r="M455" s="790" t="s">
        <v>5</v>
      </c>
      <c r="N455" s="783" t="s">
        <v>14648</v>
      </c>
      <c r="O455" s="792" t="s">
        <v>3239</v>
      </c>
      <c r="P455" s="791" t="s">
        <v>3190</v>
      </c>
      <c r="Q455" s="784" t="s">
        <v>3190</v>
      </c>
      <c r="R455" s="783" t="s">
        <v>35</v>
      </c>
      <c r="S455" s="785">
        <v>2018</v>
      </c>
      <c r="T455" s="786">
        <v>70</v>
      </c>
      <c r="U455" s="786"/>
      <c r="V455" s="786">
        <v>70</v>
      </c>
      <c r="W455" s="786">
        <v>70</v>
      </c>
      <c r="X455" s="787">
        <f t="shared" si="5"/>
        <v>70</v>
      </c>
      <c r="Y455" s="783" t="s">
        <v>3507</v>
      </c>
      <c r="Z455" s="783"/>
      <c r="AA455" s="783"/>
      <c r="AB455" s="783"/>
      <c r="AC455" s="792"/>
      <c r="AD455" s="783"/>
      <c r="AE455" s="783"/>
      <c r="AF455" s="783"/>
      <c r="AG455" s="783"/>
      <c r="AH455" s="792"/>
      <c r="AI455" s="789" t="s">
        <v>3168</v>
      </c>
    </row>
    <row r="456" spans="1:35" ht="17.25" customHeight="1">
      <c r="A456" s="106"/>
      <c r="B456" s="106"/>
      <c r="C456" s="106"/>
      <c r="D456" s="106" t="str">
        <f t="shared" si="0"/>
        <v xml:space="preserve"> </v>
      </c>
      <c r="E456" s="304" t="s">
        <v>3510</v>
      </c>
      <c r="F456" s="779" t="e">
        <f t="shared" ca="1" si="6"/>
        <v>#NAME?</v>
      </c>
      <c r="G456" s="779" t="s">
        <v>16741</v>
      </c>
      <c r="H456" s="779"/>
      <c r="I456" s="779" t="str">
        <f t="shared" si="4"/>
        <v>42.3663746, -83.0472131</v>
      </c>
      <c r="J456" s="780">
        <v>42.3663746</v>
      </c>
      <c r="K456" s="780">
        <v>-83.047213099999993</v>
      </c>
      <c r="L456" s="781">
        <v>471</v>
      </c>
      <c r="M456" s="782" t="s">
        <v>5</v>
      </c>
      <c r="N456" s="783" t="s">
        <v>14648</v>
      </c>
      <c r="O456" s="792" t="s">
        <v>3239</v>
      </c>
      <c r="P456" s="791" t="s">
        <v>3190</v>
      </c>
      <c r="Q456" s="784" t="s">
        <v>3190</v>
      </c>
      <c r="R456" s="783" t="s">
        <v>35</v>
      </c>
      <c r="S456" s="785">
        <v>2018</v>
      </c>
      <c r="T456" s="786">
        <v>60</v>
      </c>
      <c r="U456" s="786">
        <v>650</v>
      </c>
      <c r="V456" s="786">
        <v>710</v>
      </c>
      <c r="W456" s="786">
        <v>710</v>
      </c>
      <c r="X456" s="787">
        <f t="shared" si="5"/>
        <v>710</v>
      </c>
      <c r="Y456" s="783" t="s">
        <v>3511</v>
      </c>
      <c r="Z456" s="783"/>
      <c r="AA456" s="783"/>
      <c r="AB456" s="783"/>
      <c r="AC456" s="792"/>
      <c r="AD456" s="783"/>
      <c r="AE456" s="783"/>
      <c r="AF456" s="783"/>
      <c r="AG456" s="783"/>
      <c r="AH456" s="792"/>
      <c r="AI456" s="789" t="s">
        <v>3168</v>
      </c>
    </row>
    <row r="457" spans="1:35" ht="17.25" customHeight="1">
      <c r="A457" s="106"/>
      <c r="B457" s="106"/>
      <c r="C457" s="106"/>
      <c r="D457" s="106" t="str">
        <f t="shared" si="0"/>
        <v xml:space="preserve"> </v>
      </c>
      <c r="E457" s="304" t="s">
        <v>3515</v>
      </c>
      <c r="F457" s="779" t="e">
        <f t="shared" ca="1" si="6"/>
        <v>#NAME?</v>
      </c>
      <c r="G457" s="779" t="s">
        <v>16742</v>
      </c>
      <c r="H457" s="779"/>
      <c r="I457" s="779" t="str">
        <f t="shared" si="4"/>
        <v>45.791903, -87.061034</v>
      </c>
      <c r="J457" s="780">
        <v>45.791902999999998</v>
      </c>
      <c r="K457" s="780">
        <v>-87.061034000000006</v>
      </c>
      <c r="L457" s="781">
        <v>472</v>
      </c>
      <c r="M457" s="790" t="s">
        <v>5</v>
      </c>
      <c r="N457" s="783" t="s">
        <v>14648</v>
      </c>
      <c r="O457" s="792" t="s">
        <v>3239</v>
      </c>
      <c r="P457" s="791" t="s">
        <v>3190</v>
      </c>
      <c r="Q457" s="784" t="s">
        <v>3190</v>
      </c>
      <c r="R457" s="783" t="s">
        <v>35</v>
      </c>
      <c r="S457" s="785">
        <v>2018</v>
      </c>
      <c r="T457" s="786">
        <v>130</v>
      </c>
      <c r="U457" s="786">
        <v>240</v>
      </c>
      <c r="V457" s="786">
        <v>370</v>
      </c>
      <c r="W457" s="786">
        <v>370</v>
      </c>
      <c r="X457" s="787">
        <f t="shared" si="5"/>
        <v>370</v>
      </c>
      <c r="Y457" s="783" t="s">
        <v>3516</v>
      </c>
      <c r="Z457" s="783"/>
      <c r="AA457" s="783"/>
      <c r="AB457" s="783"/>
      <c r="AC457" s="792"/>
      <c r="AD457" s="783"/>
      <c r="AE457" s="783"/>
      <c r="AF457" s="783"/>
      <c r="AG457" s="783"/>
      <c r="AH457" s="788" t="s">
        <v>3527</v>
      </c>
      <c r="AI457" s="789" t="s">
        <v>3168</v>
      </c>
    </row>
    <row r="458" spans="1:35" ht="17.25" customHeight="1">
      <c r="A458" s="106"/>
      <c r="B458" s="106"/>
      <c r="C458" s="106"/>
      <c r="D458" s="106" t="str">
        <f t="shared" si="0"/>
        <v xml:space="preserve"> </v>
      </c>
      <c r="E458" s="304" t="s">
        <v>3532</v>
      </c>
      <c r="F458" s="779" t="e">
        <f t="shared" ca="1" si="6"/>
        <v>#NAME?</v>
      </c>
      <c r="G458" s="779" t="s">
        <v>16743</v>
      </c>
      <c r="H458" s="779"/>
      <c r="I458" s="779" t="str">
        <f t="shared" si="4"/>
        <v>42.28621070000001, -83.1986297</v>
      </c>
      <c r="J458" s="780">
        <v>42.286210699999998</v>
      </c>
      <c r="K458" s="780">
        <v>-83.198629699999998</v>
      </c>
      <c r="L458" s="781">
        <v>473</v>
      </c>
      <c r="M458" s="782" t="s">
        <v>33</v>
      </c>
      <c r="N458" s="783" t="s">
        <v>33</v>
      </c>
      <c r="O458" s="783"/>
      <c r="P458" s="791" t="s">
        <v>3190</v>
      </c>
      <c r="Q458" s="784" t="s">
        <v>3190</v>
      </c>
      <c r="R458" s="783" t="s">
        <v>35</v>
      </c>
      <c r="S458" s="785">
        <v>2019</v>
      </c>
      <c r="T458" s="786">
        <v>50</v>
      </c>
      <c r="U458" s="786">
        <v>160</v>
      </c>
      <c r="V458" s="786">
        <v>210</v>
      </c>
      <c r="W458" s="786">
        <v>210</v>
      </c>
      <c r="X458" s="787">
        <f t="shared" si="5"/>
        <v>210</v>
      </c>
      <c r="Y458" s="783" t="s">
        <v>3533</v>
      </c>
      <c r="Z458" s="783"/>
      <c r="AA458" s="783"/>
      <c r="AB458" s="783"/>
      <c r="AC458" s="792"/>
      <c r="AD458" s="783"/>
      <c r="AE458" s="783"/>
      <c r="AF458" s="783"/>
      <c r="AG458" s="783"/>
      <c r="AH458" s="792"/>
      <c r="AI458" s="789" t="s">
        <v>3168</v>
      </c>
    </row>
    <row r="459" spans="1:35" ht="17.25" customHeight="1">
      <c r="A459" s="106"/>
      <c r="B459" s="106"/>
      <c r="C459" s="106"/>
      <c r="D459" s="106" t="str">
        <f t="shared" si="0"/>
        <v xml:space="preserve"> </v>
      </c>
      <c r="E459" s="304" t="s">
        <v>3536</v>
      </c>
      <c r="F459" s="779" t="e">
        <f t="shared" ca="1" si="6"/>
        <v>#NAME?</v>
      </c>
      <c r="G459" s="779" t="s">
        <v>16228</v>
      </c>
      <c r="H459" s="779"/>
      <c r="I459" s="779" t="str">
        <f t="shared" si="4"/>
        <v>42.3123133, -83.1578918</v>
      </c>
      <c r="J459" s="780">
        <v>42.3123133</v>
      </c>
      <c r="K459" s="780">
        <v>-83.157891800000002</v>
      </c>
      <c r="L459" s="781">
        <v>474</v>
      </c>
      <c r="M459" s="790" t="s">
        <v>5</v>
      </c>
      <c r="N459" s="783" t="s">
        <v>14648</v>
      </c>
      <c r="O459" s="792" t="s">
        <v>3196</v>
      </c>
      <c r="P459" s="791" t="s">
        <v>3190</v>
      </c>
      <c r="Q459" s="784" t="s">
        <v>3190</v>
      </c>
      <c r="R459" s="783" t="s">
        <v>35</v>
      </c>
      <c r="S459" s="785">
        <v>2019</v>
      </c>
      <c r="T459" s="786">
        <v>2.8</v>
      </c>
      <c r="U459" s="786">
        <v>2.5</v>
      </c>
      <c r="V459" s="786">
        <v>5.3</v>
      </c>
      <c r="W459" s="786">
        <v>80</v>
      </c>
      <c r="X459" s="787">
        <f t="shared" si="5"/>
        <v>80</v>
      </c>
      <c r="Y459" s="783" t="s">
        <v>3537</v>
      </c>
      <c r="Z459" s="783"/>
      <c r="AA459" s="783"/>
      <c r="AB459" s="783"/>
      <c r="AC459" s="792"/>
      <c r="AD459" s="783"/>
      <c r="AE459" s="783"/>
      <c r="AF459" s="783"/>
      <c r="AG459" s="783"/>
      <c r="AH459" s="792"/>
      <c r="AI459" s="789" t="s">
        <v>3168</v>
      </c>
    </row>
    <row r="460" spans="1:35" ht="17.25" customHeight="1">
      <c r="A460" s="106"/>
      <c r="B460" s="106"/>
      <c r="C460" s="106"/>
      <c r="D460" s="106" t="str">
        <f t="shared" si="0"/>
        <v xml:space="preserve"> </v>
      </c>
      <c r="E460" s="304" t="s">
        <v>3539</v>
      </c>
      <c r="F460" s="779" t="e">
        <f t="shared" ca="1" si="6"/>
        <v>#NAME?</v>
      </c>
      <c r="G460" s="779" t="s">
        <v>16744</v>
      </c>
      <c r="H460" s="779"/>
      <c r="I460" s="779" t="str">
        <f t="shared" si="4"/>
        <v>42.2884195, -83.19747749999999</v>
      </c>
      <c r="J460" s="780">
        <v>42.288419500000003</v>
      </c>
      <c r="K460" s="780">
        <v>-83.197477499999906</v>
      </c>
      <c r="L460" s="781">
        <v>475</v>
      </c>
      <c r="M460" s="782" t="s">
        <v>5</v>
      </c>
      <c r="N460" s="783" t="s">
        <v>14648</v>
      </c>
      <c r="O460" s="792" t="s">
        <v>3196</v>
      </c>
      <c r="P460" s="791" t="s">
        <v>3190</v>
      </c>
      <c r="Q460" s="784" t="s">
        <v>3190</v>
      </c>
      <c r="R460" s="783" t="s">
        <v>35</v>
      </c>
      <c r="S460" s="785">
        <v>2018</v>
      </c>
      <c r="T460" s="786"/>
      <c r="U460" s="786">
        <v>10</v>
      </c>
      <c r="V460" s="786">
        <v>10</v>
      </c>
      <c r="W460" s="786">
        <v>10</v>
      </c>
      <c r="X460" s="787">
        <f t="shared" si="5"/>
        <v>10</v>
      </c>
      <c r="Y460" s="783" t="s">
        <v>3540</v>
      </c>
      <c r="Z460" s="783"/>
      <c r="AA460" s="783"/>
      <c r="AB460" s="783"/>
      <c r="AC460" s="792"/>
      <c r="AD460" s="783"/>
      <c r="AE460" s="783"/>
      <c r="AF460" s="783"/>
      <c r="AG460" s="783"/>
      <c r="AH460" s="788" t="s">
        <v>3553</v>
      </c>
      <c r="AI460" s="789" t="s">
        <v>3168</v>
      </c>
    </row>
    <row r="461" spans="1:35" ht="17.25" customHeight="1">
      <c r="A461" s="106"/>
      <c r="B461" s="106"/>
      <c r="C461" s="106"/>
      <c r="D461" s="106" t="str">
        <f t="shared" si="0"/>
        <v xml:space="preserve"> </v>
      </c>
      <c r="E461" s="304" t="s">
        <v>3606</v>
      </c>
      <c r="F461" s="779" t="e">
        <f t="shared" ca="1" si="6"/>
        <v>#NAME?</v>
      </c>
      <c r="G461" s="779" t="s">
        <v>16745</v>
      </c>
      <c r="H461" s="779"/>
      <c r="I461" s="779" t="str">
        <f t="shared" si="4"/>
        <v>42.4007308, -83.01473659999999</v>
      </c>
      <c r="J461" s="780">
        <v>42.400730799999998</v>
      </c>
      <c r="K461" s="780">
        <v>-83.014736599999907</v>
      </c>
      <c r="L461" s="781">
        <v>476</v>
      </c>
      <c r="M461" s="790" t="s">
        <v>5</v>
      </c>
      <c r="N461" s="783" t="s">
        <v>14648</v>
      </c>
      <c r="O461" s="783"/>
      <c r="P461" s="791" t="s">
        <v>3190</v>
      </c>
      <c r="Q461" s="784" t="s">
        <v>3190</v>
      </c>
      <c r="R461" s="783" t="s">
        <v>35</v>
      </c>
      <c r="S461" s="785">
        <v>2018</v>
      </c>
      <c r="T461" s="786"/>
      <c r="U461" s="786">
        <v>10</v>
      </c>
      <c r="V461" s="786">
        <v>10</v>
      </c>
      <c r="W461" s="786">
        <v>10</v>
      </c>
      <c r="X461" s="787">
        <f t="shared" si="5"/>
        <v>10</v>
      </c>
      <c r="Y461" s="783" t="s">
        <v>3540</v>
      </c>
      <c r="Z461" s="783"/>
      <c r="AA461" s="783"/>
      <c r="AB461" s="783"/>
      <c r="AC461" s="792"/>
      <c r="AD461" s="783"/>
      <c r="AE461" s="783"/>
      <c r="AF461" s="783"/>
      <c r="AG461" s="783"/>
      <c r="AH461" s="792"/>
      <c r="AI461" s="789" t="s">
        <v>3168</v>
      </c>
    </row>
    <row r="462" spans="1:35" ht="17.25" customHeight="1">
      <c r="A462" s="106"/>
      <c r="B462" s="106"/>
      <c r="C462" s="106"/>
      <c r="D462" s="106" t="str">
        <f t="shared" si="0"/>
        <v xml:space="preserve"> </v>
      </c>
      <c r="E462" s="304" t="s">
        <v>3610</v>
      </c>
      <c r="F462" s="779" t="e">
        <f t="shared" ca="1" si="6"/>
        <v>#NAME?</v>
      </c>
      <c r="G462" s="779" t="s">
        <v>16746</v>
      </c>
      <c r="H462" s="779"/>
      <c r="I462" s="779" t="str">
        <f t="shared" si="4"/>
        <v>42.300294, -83.107421</v>
      </c>
      <c r="J462" s="780">
        <v>42.300294000000001</v>
      </c>
      <c r="K462" s="780">
        <v>-83.107421000000002</v>
      </c>
      <c r="L462" s="781">
        <v>477</v>
      </c>
      <c r="M462" s="782" t="s">
        <v>5</v>
      </c>
      <c r="N462" s="783" t="s">
        <v>14648</v>
      </c>
      <c r="O462" s="792" t="s">
        <v>3196</v>
      </c>
      <c r="P462" s="791" t="s">
        <v>3190</v>
      </c>
      <c r="Q462" s="784" t="s">
        <v>3190</v>
      </c>
      <c r="R462" s="783" t="s">
        <v>35</v>
      </c>
      <c r="S462" s="785">
        <v>2018</v>
      </c>
      <c r="T462" s="786"/>
      <c r="U462" s="786">
        <v>30</v>
      </c>
      <c r="V462" s="786">
        <v>30</v>
      </c>
      <c r="W462" s="786">
        <v>30</v>
      </c>
      <c r="X462" s="787">
        <f t="shared" si="5"/>
        <v>30</v>
      </c>
      <c r="Y462" s="783" t="s">
        <v>3611</v>
      </c>
      <c r="Z462" s="783"/>
      <c r="AA462" s="783"/>
      <c r="AB462" s="783"/>
      <c r="AC462" s="792"/>
      <c r="AD462" s="783"/>
      <c r="AE462" s="783"/>
      <c r="AF462" s="783"/>
      <c r="AG462" s="783"/>
      <c r="AH462" s="788" t="s">
        <v>3625</v>
      </c>
      <c r="AI462" s="789" t="s">
        <v>3168</v>
      </c>
    </row>
    <row r="463" spans="1:35" ht="17.25" customHeight="1">
      <c r="A463" s="106"/>
      <c r="B463" s="106"/>
      <c r="C463" s="106"/>
      <c r="D463" s="106" t="str">
        <f t="shared" si="0"/>
        <v xml:space="preserve"> </v>
      </c>
      <c r="E463" s="304" t="s">
        <v>3642</v>
      </c>
      <c r="F463" s="779" t="e">
        <f t="shared" ca="1" si="6"/>
        <v>#NAME?</v>
      </c>
      <c r="G463" s="779" t="s">
        <v>16747</v>
      </c>
      <c r="H463" s="779"/>
      <c r="I463" s="779" t="str">
        <f t="shared" si="4"/>
        <v>42.3800537, -83.3563145</v>
      </c>
      <c r="J463" s="780">
        <v>42.380053699999998</v>
      </c>
      <c r="K463" s="780">
        <v>-83.356314499999996</v>
      </c>
      <c r="L463" s="781">
        <v>478</v>
      </c>
      <c r="M463" s="790" t="s">
        <v>5</v>
      </c>
      <c r="N463" s="783" t="s">
        <v>14648</v>
      </c>
      <c r="O463" s="783"/>
      <c r="P463" s="791" t="s">
        <v>3190</v>
      </c>
      <c r="Q463" s="784" t="s">
        <v>3190</v>
      </c>
      <c r="R463" s="783" t="s">
        <v>35</v>
      </c>
      <c r="S463" s="785">
        <v>2018</v>
      </c>
      <c r="T463" s="786">
        <v>20</v>
      </c>
      <c r="U463" s="786"/>
      <c r="V463" s="786">
        <v>20</v>
      </c>
      <c r="W463" s="786">
        <v>20</v>
      </c>
      <c r="X463" s="787">
        <f t="shared" si="5"/>
        <v>20</v>
      </c>
      <c r="Y463" s="783" t="s">
        <v>3643</v>
      </c>
      <c r="Z463" s="783"/>
      <c r="AA463" s="783"/>
      <c r="AB463" s="783"/>
      <c r="AC463" s="792"/>
      <c r="AD463" s="783"/>
      <c r="AE463" s="783"/>
      <c r="AF463" s="783"/>
      <c r="AG463" s="783"/>
      <c r="AH463" s="792"/>
      <c r="AI463" s="789" t="s">
        <v>3168</v>
      </c>
    </row>
    <row r="464" spans="1:35" ht="17.25" customHeight="1">
      <c r="A464" s="106"/>
      <c r="B464" s="106"/>
      <c r="C464" s="106"/>
      <c r="D464" s="106" t="str">
        <f t="shared" si="0"/>
        <v xml:space="preserve"> </v>
      </c>
      <c r="E464" s="304" t="s">
        <v>3647</v>
      </c>
      <c r="F464" s="779" t="e">
        <f t="shared" ca="1" si="6"/>
        <v>#NAME?</v>
      </c>
      <c r="G464" s="779" t="s">
        <v>16748</v>
      </c>
      <c r="H464" s="779"/>
      <c r="I464" s="779" t="str">
        <f t="shared" si="4"/>
        <v>42.2665024, -83.4151964</v>
      </c>
      <c r="J464" s="780">
        <v>42.2665024</v>
      </c>
      <c r="K464" s="780">
        <v>-83.415196399999999</v>
      </c>
      <c r="L464" s="781">
        <v>479</v>
      </c>
      <c r="M464" s="782" t="s">
        <v>5</v>
      </c>
      <c r="N464" s="783" t="s">
        <v>14648</v>
      </c>
      <c r="O464" s="792" t="s">
        <v>3648</v>
      </c>
      <c r="P464" s="791" t="s">
        <v>3190</v>
      </c>
      <c r="Q464" s="784" t="s">
        <v>3190</v>
      </c>
      <c r="R464" s="783" t="s">
        <v>35</v>
      </c>
      <c r="S464" s="785">
        <v>2018</v>
      </c>
      <c r="T464" s="786"/>
      <c r="U464" s="786">
        <v>370</v>
      </c>
      <c r="V464" s="786">
        <v>370</v>
      </c>
      <c r="W464" s="786">
        <v>370</v>
      </c>
      <c r="X464" s="787">
        <f t="shared" si="5"/>
        <v>370</v>
      </c>
      <c r="Y464" s="783" t="s">
        <v>3649</v>
      </c>
      <c r="Z464" s="783"/>
      <c r="AA464" s="783"/>
      <c r="AB464" s="783"/>
      <c r="AC464" s="792"/>
      <c r="AD464" s="783"/>
      <c r="AE464" s="783"/>
      <c r="AF464" s="783"/>
      <c r="AG464" s="783"/>
      <c r="AH464" s="792"/>
      <c r="AI464" s="789" t="s">
        <v>3168</v>
      </c>
    </row>
    <row r="465" spans="1:35" ht="17.25" customHeight="1">
      <c r="A465" s="106"/>
      <c r="B465" s="106"/>
      <c r="C465" s="106"/>
      <c r="D465" s="106" t="str">
        <f t="shared" si="0"/>
        <v xml:space="preserve"> </v>
      </c>
      <c r="E465" s="304" t="s">
        <v>3652</v>
      </c>
      <c r="F465" s="779" t="e">
        <f t="shared" ca="1" si="6"/>
        <v>#NAME?</v>
      </c>
      <c r="G465" s="779" t="s">
        <v>16749</v>
      </c>
      <c r="H465" s="779"/>
      <c r="I465" s="779" t="str">
        <f t="shared" si="4"/>
        <v>42.373759, -83.0628493</v>
      </c>
      <c r="J465" s="780">
        <v>42.373759</v>
      </c>
      <c r="K465" s="780">
        <v>-83.062849299999996</v>
      </c>
      <c r="L465" s="781">
        <v>480</v>
      </c>
      <c r="M465" s="790" t="s">
        <v>5</v>
      </c>
      <c r="N465" s="783" t="s">
        <v>14648</v>
      </c>
      <c r="O465" s="783"/>
      <c r="P465" s="791" t="s">
        <v>3190</v>
      </c>
      <c r="Q465" s="784" t="s">
        <v>3190</v>
      </c>
      <c r="R465" s="783" t="s">
        <v>35</v>
      </c>
      <c r="S465" s="785">
        <v>2018</v>
      </c>
      <c r="T465" s="786">
        <v>5.62</v>
      </c>
      <c r="U465" s="786">
        <v>3.49</v>
      </c>
      <c r="V465" s="786">
        <v>9.11</v>
      </c>
      <c r="W465" s="786">
        <v>9.11</v>
      </c>
      <c r="X465" s="787">
        <f t="shared" si="5"/>
        <v>9.11</v>
      </c>
      <c r="Y465" s="783" t="s">
        <v>3653</v>
      </c>
      <c r="Z465" s="783"/>
      <c r="AA465" s="783"/>
      <c r="AB465" s="783"/>
      <c r="AC465" s="792"/>
      <c r="AD465" s="783"/>
      <c r="AE465" s="783"/>
      <c r="AF465" s="783"/>
      <c r="AG465" s="783"/>
      <c r="AH465" s="792"/>
      <c r="AI465" s="789" t="s">
        <v>3168</v>
      </c>
    </row>
    <row r="466" spans="1:35" ht="17.25" customHeight="1">
      <c r="A466" s="106"/>
      <c r="B466" s="106"/>
      <c r="C466" s="106"/>
      <c r="D466" s="106" t="str">
        <f t="shared" si="0"/>
        <v xml:space="preserve"> </v>
      </c>
      <c r="E466" s="304" t="s">
        <v>3660</v>
      </c>
      <c r="F466" s="779" t="e">
        <f t="shared" ca="1" si="6"/>
        <v>#NAME?</v>
      </c>
      <c r="G466" s="779" t="s">
        <v>16750</v>
      </c>
      <c r="H466" s="779"/>
      <c r="I466" s="779" t="str">
        <f t="shared" si="4"/>
        <v>42.593817, -83.04879</v>
      </c>
      <c r="J466" s="780">
        <v>42.593817000000001</v>
      </c>
      <c r="K466" s="780">
        <v>-83.048789999999997</v>
      </c>
      <c r="L466" s="781">
        <v>481</v>
      </c>
      <c r="M466" s="782" t="s">
        <v>5</v>
      </c>
      <c r="N466" s="783" t="s">
        <v>14648</v>
      </c>
      <c r="O466" s="792" t="s">
        <v>3196</v>
      </c>
      <c r="P466" s="791" t="s">
        <v>3190</v>
      </c>
      <c r="Q466" s="784" t="s">
        <v>3190</v>
      </c>
      <c r="R466" s="783" t="s">
        <v>35</v>
      </c>
      <c r="S466" s="785">
        <v>2018</v>
      </c>
      <c r="T466" s="786">
        <v>50</v>
      </c>
      <c r="U466" s="786"/>
      <c r="V466" s="786">
        <v>50</v>
      </c>
      <c r="W466" s="786">
        <v>50</v>
      </c>
      <c r="X466" s="787">
        <f t="shared" si="5"/>
        <v>50</v>
      </c>
      <c r="Y466" s="783" t="s">
        <v>3661</v>
      </c>
      <c r="Z466" s="783"/>
      <c r="AA466" s="783"/>
      <c r="AB466" s="783"/>
      <c r="AC466" s="792"/>
      <c r="AD466" s="783"/>
      <c r="AE466" s="783"/>
      <c r="AF466" s="783"/>
      <c r="AG466" s="783"/>
      <c r="AH466" s="792"/>
      <c r="AI466" s="789" t="s">
        <v>3168</v>
      </c>
    </row>
    <row r="467" spans="1:35" ht="17.25" customHeight="1">
      <c r="A467" s="106"/>
      <c r="B467" s="106"/>
      <c r="C467" s="106"/>
      <c r="D467" s="106" t="str">
        <f t="shared" si="0"/>
        <v xml:space="preserve"> </v>
      </c>
      <c r="E467" s="304" t="s">
        <v>3664</v>
      </c>
      <c r="F467" s="779" t="e">
        <f t="shared" ca="1" si="6"/>
        <v>#NAME?</v>
      </c>
      <c r="G467" s="779" t="s">
        <v>16751</v>
      </c>
      <c r="H467" s="779"/>
      <c r="I467" s="779" t="str">
        <f t="shared" si="4"/>
        <v>43.0597787, -83.30785089999999</v>
      </c>
      <c r="J467" s="780">
        <v>43.059778700000003</v>
      </c>
      <c r="K467" s="780">
        <v>-83.307850899999906</v>
      </c>
      <c r="L467" s="781">
        <v>482</v>
      </c>
      <c r="M467" s="790" t="s">
        <v>5</v>
      </c>
      <c r="N467" s="783" t="s">
        <v>14648</v>
      </c>
      <c r="O467" s="792" t="s">
        <v>3196</v>
      </c>
      <c r="P467" s="791" t="s">
        <v>3190</v>
      </c>
      <c r="Q467" s="784" t="s">
        <v>3190</v>
      </c>
      <c r="R467" s="783" t="s">
        <v>35</v>
      </c>
      <c r="S467" s="785">
        <v>2018</v>
      </c>
      <c r="T467" s="786"/>
      <c r="U467" s="786">
        <v>20</v>
      </c>
      <c r="V467" s="786">
        <v>20</v>
      </c>
      <c r="W467" s="786">
        <v>20</v>
      </c>
      <c r="X467" s="787">
        <f t="shared" si="5"/>
        <v>20</v>
      </c>
      <c r="Y467" s="783" t="s">
        <v>3665</v>
      </c>
      <c r="Z467" s="783"/>
      <c r="AA467" s="783"/>
      <c r="AB467" s="783"/>
      <c r="AC467" s="792"/>
      <c r="AD467" s="783"/>
      <c r="AE467" s="783"/>
      <c r="AF467" s="783"/>
      <c r="AG467" s="783"/>
      <c r="AH467" s="788" t="s">
        <v>3678</v>
      </c>
      <c r="AI467" s="789" t="s">
        <v>3168</v>
      </c>
    </row>
    <row r="468" spans="1:35" ht="17.25" customHeight="1">
      <c r="A468" s="106"/>
      <c r="B468" s="106"/>
      <c r="C468" s="106"/>
      <c r="D468" s="106" t="str">
        <f t="shared" si="0"/>
        <v xml:space="preserve"> </v>
      </c>
      <c r="E468" s="304" t="s">
        <v>3750</v>
      </c>
      <c r="F468" s="779" t="e">
        <f t="shared" ca="1" si="6"/>
        <v>#NAME?</v>
      </c>
      <c r="G468" s="779" t="s">
        <v>16184</v>
      </c>
      <c r="H468" s="779"/>
      <c r="I468" s="779" t="str">
        <f t="shared" si="4"/>
        <v>44.2486695, -86.32762369999999</v>
      </c>
      <c r="J468" s="780">
        <v>44.248669499999998</v>
      </c>
      <c r="K468" s="780">
        <v>-86.327623699999904</v>
      </c>
      <c r="L468" s="781">
        <v>483</v>
      </c>
      <c r="M468" s="782" t="s">
        <v>5</v>
      </c>
      <c r="N468" s="783" t="s">
        <v>14648</v>
      </c>
      <c r="O468" s="792" t="s">
        <v>3751</v>
      </c>
      <c r="P468" s="791" t="s">
        <v>3190</v>
      </c>
      <c r="Q468" s="784" t="s">
        <v>3190</v>
      </c>
      <c r="R468" s="783" t="s">
        <v>35</v>
      </c>
      <c r="S468" s="785">
        <v>2018</v>
      </c>
      <c r="T468" s="786">
        <v>43</v>
      </c>
      <c r="U468" s="786">
        <v>14</v>
      </c>
      <c r="V468" s="786">
        <v>57</v>
      </c>
      <c r="W468" s="786">
        <v>57</v>
      </c>
      <c r="X468" s="787">
        <f t="shared" si="5"/>
        <v>57</v>
      </c>
      <c r="Y468" s="783" t="s">
        <v>3752</v>
      </c>
      <c r="Z468" s="783"/>
      <c r="AA468" s="783"/>
      <c r="AB468" s="783"/>
      <c r="AC468" s="792"/>
      <c r="AD468" s="783"/>
      <c r="AE468" s="783"/>
      <c r="AF468" s="783"/>
      <c r="AG468" s="783"/>
      <c r="AH468" s="788" t="s">
        <v>3760</v>
      </c>
      <c r="AI468" s="789" t="s">
        <v>3168</v>
      </c>
    </row>
    <row r="469" spans="1:35" ht="17.25" customHeight="1">
      <c r="A469" s="106"/>
      <c r="B469" s="106"/>
      <c r="C469" s="106"/>
      <c r="D469" s="106" t="str">
        <f t="shared" si="0"/>
        <v xml:space="preserve"> </v>
      </c>
      <c r="E469" s="304" t="s">
        <v>3818</v>
      </c>
      <c r="F469" s="779" t="e">
        <f t="shared" ca="1" si="6"/>
        <v>#NAME?</v>
      </c>
      <c r="G469" s="779" t="s">
        <v>16752</v>
      </c>
      <c r="H469" s="779"/>
      <c r="I469" s="779" t="str">
        <f t="shared" si="4"/>
        <v>44.507468, -83.421365</v>
      </c>
      <c r="J469" s="780">
        <v>44.507468000000003</v>
      </c>
      <c r="K469" s="780">
        <v>-83.421364999999994</v>
      </c>
      <c r="L469" s="781">
        <v>484</v>
      </c>
      <c r="M469" s="790" t="s">
        <v>5</v>
      </c>
      <c r="N469" s="783" t="s">
        <v>14648</v>
      </c>
      <c r="O469" s="783"/>
      <c r="P469" s="792"/>
      <c r="Q469" s="784" t="s">
        <v>3190</v>
      </c>
      <c r="R469" s="783" t="s">
        <v>35</v>
      </c>
      <c r="S469" s="785">
        <v>2018</v>
      </c>
      <c r="T469" s="786">
        <v>76</v>
      </c>
      <c r="U469" s="786">
        <v>800</v>
      </c>
      <c r="V469" s="786">
        <v>876</v>
      </c>
      <c r="W469" s="786">
        <v>830</v>
      </c>
      <c r="X469" s="787">
        <f t="shared" si="5"/>
        <v>876</v>
      </c>
      <c r="Y469" s="783" t="s">
        <v>3819</v>
      </c>
      <c r="Z469" s="783"/>
      <c r="AA469" s="783"/>
      <c r="AB469" s="783"/>
      <c r="AC469" s="792"/>
      <c r="AD469" s="783"/>
      <c r="AE469" s="783"/>
      <c r="AF469" s="783"/>
      <c r="AG469" s="783"/>
      <c r="AH469" s="788" t="s">
        <v>3833</v>
      </c>
      <c r="AI469" s="789" t="s">
        <v>3168</v>
      </c>
    </row>
    <row r="470" spans="1:35" ht="17.25" customHeight="1">
      <c r="A470" s="106"/>
      <c r="B470" s="106"/>
      <c r="C470" s="106"/>
      <c r="D470" s="106" t="str">
        <f t="shared" si="0"/>
        <v xml:space="preserve"> </v>
      </c>
      <c r="E470" s="304" t="s">
        <v>3835</v>
      </c>
      <c r="F470" s="779" t="e">
        <f t="shared" ca="1" si="6"/>
        <v>#NAME?</v>
      </c>
      <c r="G470" s="779" t="s">
        <v>16753</v>
      </c>
      <c r="H470" s="779"/>
      <c r="I470" s="779" t="str">
        <f t="shared" si="4"/>
        <v>42.3804478, -83.4228291</v>
      </c>
      <c r="J470" s="780">
        <v>42.380447799999999</v>
      </c>
      <c r="K470" s="780">
        <v>-83.422829100000001</v>
      </c>
      <c r="L470" s="781">
        <v>485</v>
      </c>
      <c r="M470" s="782" t="s">
        <v>5</v>
      </c>
      <c r="N470" s="783" t="s">
        <v>14648</v>
      </c>
      <c r="O470" s="783"/>
      <c r="P470" s="791" t="s">
        <v>3190</v>
      </c>
      <c r="Q470" s="784" t="s">
        <v>3190</v>
      </c>
      <c r="R470" s="783" t="s">
        <v>35</v>
      </c>
      <c r="S470" s="785">
        <v>2018</v>
      </c>
      <c r="T470" s="786">
        <v>120</v>
      </c>
      <c r="U470" s="786">
        <v>310</v>
      </c>
      <c r="V470" s="786">
        <v>430</v>
      </c>
      <c r="W470" s="786">
        <v>430</v>
      </c>
      <c r="X470" s="787">
        <f t="shared" si="5"/>
        <v>430</v>
      </c>
      <c r="Y470" s="783" t="s">
        <v>3836</v>
      </c>
      <c r="Z470" s="783"/>
      <c r="AA470" s="783"/>
      <c r="AB470" s="783"/>
      <c r="AC470" s="792"/>
      <c r="AD470" s="783"/>
      <c r="AE470" s="783"/>
      <c r="AF470" s="783"/>
      <c r="AG470" s="783"/>
      <c r="AH470" s="792"/>
      <c r="AI470" s="789" t="s">
        <v>3168</v>
      </c>
    </row>
    <row r="471" spans="1:35" ht="17.25" customHeight="1">
      <c r="A471" s="106"/>
      <c r="B471" s="106"/>
      <c r="C471" s="106"/>
      <c r="D471" s="106" t="str">
        <f t="shared" si="0"/>
        <v xml:space="preserve"> </v>
      </c>
      <c r="E471" s="304" t="s">
        <v>3839</v>
      </c>
      <c r="F471" s="779" t="e">
        <f t="shared" ca="1" si="6"/>
        <v>#NAME?</v>
      </c>
      <c r="G471" s="779" t="s">
        <v>16754</v>
      </c>
      <c r="H471" s="779"/>
      <c r="I471" s="779" t="str">
        <f t="shared" si="4"/>
        <v>42.3054622, -83.1026163</v>
      </c>
      <c r="J471" s="780">
        <v>42.305462200000001</v>
      </c>
      <c r="K471" s="780">
        <v>-83.102616299999994</v>
      </c>
      <c r="L471" s="781">
        <v>486</v>
      </c>
      <c r="M471" s="790" t="s">
        <v>5</v>
      </c>
      <c r="N471" s="783" t="s">
        <v>14648</v>
      </c>
      <c r="O471" s="792" t="s">
        <v>35</v>
      </c>
      <c r="P471" s="791" t="s">
        <v>3190</v>
      </c>
      <c r="Q471" s="784" t="s">
        <v>3190</v>
      </c>
      <c r="R471" s="783" t="s">
        <v>35</v>
      </c>
      <c r="S471" s="785">
        <v>2019</v>
      </c>
      <c r="T471" s="786">
        <v>29</v>
      </c>
      <c r="U471" s="786">
        <v>14</v>
      </c>
      <c r="V471" s="786">
        <v>43</v>
      </c>
      <c r="W471" s="786">
        <v>43</v>
      </c>
      <c r="X471" s="787">
        <f t="shared" si="5"/>
        <v>43</v>
      </c>
      <c r="Y471" s="783" t="s">
        <v>3840</v>
      </c>
      <c r="Z471" s="783"/>
      <c r="AA471" s="783"/>
      <c r="AB471" s="783"/>
      <c r="AC471" s="792"/>
      <c r="AD471" s="783"/>
      <c r="AE471" s="783"/>
      <c r="AF471" s="783"/>
      <c r="AG471" s="783"/>
      <c r="AH471" s="792"/>
      <c r="AI471" s="789" t="s">
        <v>3168</v>
      </c>
    </row>
    <row r="472" spans="1:35" ht="17.25" customHeight="1">
      <c r="A472" s="106"/>
      <c r="B472" s="106"/>
      <c r="C472" s="106"/>
      <c r="D472" s="106" t="str">
        <f t="shared" si="0"/>
        <v xml:space="preserve"> </v>
      </c>
      <c r="E472" s="304" t="s">
        <v>3843</v>
      </c>
      <c r="F472" s="779" t="e">
        <f t="shared" ca="1" si="6"/>
        <v>#NAME?</v>
      </c>
      <c r="G472" s="779" t="s">
        <v>16185</v>
      </c>
      <c r="H472" s="779"/>
      <c r="I472" s="779" t="str">
        <f t="shared" si="4"/>
        <v>42.7018906, -83.30651689999999</v>
      </c>
      <c r="J472" s="780">
        <v>42.701890599999999</v>
      </c>
      <c r="K472" s="780">
        <v>-83.306516899999906</v>
      </c>
      <c r="L472" s="781">
        <v>487</v>
      </c>
      <c r="M472" s="782" t="s">
        <v>5</v>
      </c>
      <c r="N472" s="783" t="s">
        <v>14648</v>
      </c>
      <c r="O472" s="792" t="s">
        <v>3271</v>
      </c>
      <c r="P472" s="791" t="s">
        <v>3190</v>
      </c>
      <c r="Q472" s="784" t="s">
        <v>3190</v>
      </c>
      <c r="R472" s="783" t="s">
        <v>35</v>
      </c>
      <c r="S472" s="785">
        <v>2018</v>
      </c>
      <c r="T472" s="786"/>
      <c r="U472" s="786">
        <v>6.4</v>
      </c>
      <c r="V472" s="786">
        <v>6.4</v>
      </c>
      <c r="W472" s="786">
        <v>6.4</v>
      </c>
      <c r="X472" s="787">
        <f t="shared" si="5"/>
        <v>6.4</v>
      </c>
      <c r="Y472" s="783" t="s">
        <v>3844</v>
      </c>
      <c r="Z472" s="783"/>
      <c r="AA472" s="783"/>
      <c r="AB472" s="783"/>
      <c r="AC472" s="792"/>
      <c r="AD472" s="783"/>
      <c r="AE472" s="783"/>
      <c r="AF472" s="783"/>
      <c r="AG472" s="783"/>
      <c r="AH472" s="788" t="s">
        <v>3862</v>
      </c>
      <c r="AI472" s="789" t="s">
        <v>3168</v>
      </c>
    </row>
    <row r="473" spans="1:35" ht="17.25" customHeight="1">
      <c r="A473" s="106"/>
      <c r="B473" s="106"/>
      <c r="C473" s="106"/>
      <c r="D473" s="106" t="str">
        <f t="shared" si="0"/>
        <v xml:space="preserve"> </v>
      </c>
      <c r="E473" s="304" t="s">
        <v>3904</v>
      </c>
      <c r="F473" s="779" t="e">
        <f t="shared" ca="1" si="6"/>
        <v>#NAME?</v>
      </c>
      <c r="G473" s="779" t="s">
        <v>16162</v>
      </c>
      <c r="H473" s="779"/>
      <c r="I473" s="779" t="str">
        <f t="shared" si="4"/>
        <v>42.704353, -83.248508</v>
      </c>
      <c r="J473" s="780">
        <v>42.704352999999998</v>
      </c>
      <c r="K473" s="780">
        <v>-83.248508000000001</v>
      </c>
      <c r="L473" s="781">
        <v>488</v>
      </c>
      <c r="M473" s="790" t="s">
        <v>5</v>
      </c>
      <c r="N473" s="783" t="s">
        <v>14648</v>
      </c>
      <c r="O473" s="783"/>
      <c r="P473" s="791" t="s">
        <v>3190</v>
      </c>
      <c r="Q473" s="784" t="s">
        <v>3190</v>
      </c>
      <c r="R473" s="783" t="s">
        <v>35</v>
      </c>
      <c r="S473" s="785">
        <v>2018</v>
      </c>
      <c r="T473" s="786">
        <v>840</v>
      </c>
      <c r="U473" s="786">
        <v>700</v>
      </c>
      <c r="V473" s="786">
        <v>1540</v>
      </c>
      <c r="W473" s="786">
        <v>1540</v>
      </c>
      <c r="X473" s="787">
        <f t="shared" si="5"/>
        <v>1540</v>
      </c>
      <c r="Y473" s="783" t="s">
        <v>3905</v>
      </c>
      <c r="Z473" s="783"/>
      <c r="AA473" s="783"/>
      <c r="AB473" s="783"/>
      <c r="AC473" s="792"/>
      <c r="AD473" s="783"/>
      <c r="AE473" s="783"/>
      <c r="AF473" s="783"/>
      <c r="AG473" s="783"/>
      <c r="AH473" s="788" t="s">
        <v>3918</v>
      </c>
      <c r="AI473" s="789" t="s">
        <v>3168</v>
      </c>
    </row>
    <row r="474" spans="1:35" ht="17.25" customHeight="1">
      <c r="A474" s="106"/>
      <c r="B474" s="106"/>
      <c r="C474" s="106"/>
      <c r="D474" s="106" t="str">
        <f t="shared" si="0"/>
        <v xml:space="preserve"> </v>
      </c>
      <c r="E474" s="304" t="s">
        <v>3948</v>
      </c>
      <c r="F474" s="779" t="e">
        <f t="shared" ca="1" si="6"/>
        <v>#NAME?</v>
      </c>
      <c r="G474" s="779" t="s">
        <v>16755</v>
      </c>
      <c r="H474" s="779"/>
      <c r="I474" s="779" t="str">
        <f t="shared" si="4"/>
        <v>42.764287, -82.7461348</v>
      </c>
      <c r="J474" s="780">
        <v>42.764287000000003</v>
      </c>
      <c r="K474" s="780">
        <v>-82.746134799999993</v>
      </c>
      <c r="L474" s="781">
        <v>489</v>
      </c>
      <c r="M474" s="782" t="s">
        <v>33</v>
      </c>
      <c r="N474" s="783" t="s">
        <v>33</v>
      </c>
      <c r="O474" s="792" t="s">
        <v>33</v>
      </c>
      <c r="P474" s="791" t="s">
        <v>3190</v>
      </c>
      <c r="Q474" s="784" t="s">
        <v>3190</v>
      </c>
      <c r="R474" s="783" t="s">
        <v>35</v>
      </c>
      <c r="S474" s="785">
        <v>2018</v>
      </c>
      <c r="T474" s="786">
        <v>1800</v>
      </c>
      <c r="U474" s="786">
        <v>430</v>
      </c>
      <c r="V474" s="786">
        <v>2230</v>
      </c>
      <c r="W474" s="786">
        <v>2230</v>
      </c>
      <c r="X474" s="787">
        <f t="shared" si="5"/>
        <v>2230</v>
      </c>
      <c r="Y474" s="783" t="s">
        <v>3949</v>
      </c>
      <c r="Z474" s="783"/>
      <c r="AA474" s="783"/>
      <c r="AB474" s="783"/>
      <c r="AC474" s="792"/>
      <c r="AD474" s="783"/>
      <c r="AE474" s="783"/>
      <c r="AF474" s="783"/>
      <c r="AG474" s="783"/>
      <c r="AH474" s="792"/>
      <c r="AI474" s="789" t="s">
        <v>3168</v>
      </c>
    </row>
    <row r="475" spans="1:35" ht="17.25" customHeight="1">
      <c r="A475" s="106"/>
      <c r="B475" s="106"/>
      <c r="C475" s="106"/>
      <c r="D475" s="106" t="str">
        <f t="shared" si="0"/>
        <v xml:space="preserve"> </v>
      </c>
      <c r="E475" s="304" t="s">
        <v>3958</v>
      </c>
      <c r="F475" s="779" t="e">
        <f t="shared" ca="1" si="6"/>
        <v>#NAME?</v>
      </c>
      <c r="G475" s="779" t="s">
        <v>16756</v>
      </c>
      <c r="H475" s="779"/>
      <c r="I475" s="779" t="str">
        <f t="shared" si="4"/>
        <v>42.377061, -85.438916</v>
      </c>
      <c r="J475" s="780">
        <v>42.377060999999998</v>
      </c>
      <c r="K475" s="780">
        <v>-85.438916000000006</v>
      </c>
      <c r="L475" s="781">
        <v>490</v>
      </c>
      <c r="M475" s="790" t="s">
        <v>5</v>
      </c>
      <c r="N475" s="783" t="s">
        <v>14648</v>
      </c>
      <c r="O475" s="792" t="s">
        <v>3271</v>
      </c>
      <c r="P475" s="791" t="s">
        <v>3190</v>
      </c>
      <c r="Q475" s="784" t="s">
        <v>3190</v>
      </c>
      <c r="R475" s="783" t="s">
        <v>35</v>
      </c>
      <c r="S475" s="785">
        <v>2018</v>
      </c>
      <c r="T475" s="786"/>
      <c r="U475" s="786">
        <v>10</v>
      </c>
      <c r="V475" s="786">
        <v>10</v>
      </c>
      <c r="W475" s="786">
        <v>10</v>
      </c>
      <c r="X475" s="787">
        <f t="shared" si="5"/>
        <v>10</v>
      </c>
      <c r="Y475" s="783" t="s">
        <v>3483</v>
      </c>
      <c r="Z475" s="783"/>
      <c r="AA475" s="783"/>
      <c r="AB475" s="783"/>
      <c r="AC475" s="792"/>
      <c r="AD475" s="783"/>
      <c r="AE475" s="783"/>
      <c r="AF475" s="783"/>
      <c r="AG475" s="783"/>
      <c r="AH475" s="788" t="s">
        <v>3967</v>
      </c>
      <c r="AI475" s="789" t="s">
        <v>3168</v>
      </c>
    </row>
    <row r="476" spans="1:35" ht="17.25" customHeight="1">
      <c r="A476" s="106"/>
      <c r="B476" s="106"/>
      <c r="C476" s="106"/>
      <c r="D476" s="106" t="str">
        <f t="shared" si="0"/>
        <v xml:space="preserve"> </v>
      </c>
      <c r="E476" s="304" t="s">
        <v>3969</v>
      </c>
      <c r="F476" s="779" t="e">
        <f t="shared" ca="1" si="6"/>
        <v>#NAME?</v>
      </c>
      <c r="G476" s="779" t="s">
        <v>16757</v>
      </c>
      <c r="H476" s="779"/>
      <c r="I476" s="779" t="str">
        <f t="shared" si="4"/>
        <v>42.740500, -84.582727</v>
      </c>
      <c r="J476" s="780">
        <v>42.740499999999997</v>
      </c>
      <c r="K476" s="780">
        <v>-84.582727000000006</v>
      </c>
      <c r="L476" s="781">
        <v>491</v>
      </c>
      <c r="M476" s="782" t="s">
        <v>5</v>
      </c>
      <c r="N476" s="783" t="s">
        <v>14648</v>
      </c>
      <c r="O476" s="783"/>
      <c r="P476" s="791" t="s">
        <v>3190</v>
      </c>
      <c r="Q476" s="784" t="s">
        <v>3190</v>
      </c>
      <c r="R476" s="783" t="s">
        <v>35</v>
      </c>
      <c r="S476" s="785">
        <v>2018</v>
      </c>
      <c r="T476" s="786">
        <v>200</v>
      </c>
      <c r="U476" s="786">
        <v>160</v>
      </c>
      <c r="V476" s="786">
        <v>360</v>
      </c>
      <c r="W476" s="786">
        <v>360</v>
      </c>
      <c r="X476" s="787">
        <f t="shared" si="5"/>
        <v>360</v>
      </c>
      <c r="Y476" s="783" t="s">
        <v>3970</v>
      </c>
      <c r="Z476" s="783"/>
      <c r="AA476" s="783"/>
      <c r="AB476" s="783"/>
      <c r="AC476" s="792"/>
      <c r="AD476" s="783"/>
      <c r="AE476" s="783"/>
      <c r="AF476" s="783"/>
      <c r="AG476" s="783"/>
      <c r="AH476" s="788" t="s">
        <v>3981</v>
      </c>
      <c r="AI476" s="789" t="s">
        <v>3168</v>
      </c>
    </row>
    <row r="477" spans="1:35" ht="17.25" customHeight="1">
      <c r="A477" s="106"/>
      <c r="B477" s="106"/>
      <c r="C477" s="106"/>
      <c r="D477" s="106" t="str">
        <f t="shared" si="0"/>
        <v xml:space="preserve"> </v>
      </c>
      <c r="E477" s="304" t="s">
        <v>4008</v>
      </c>
      <c r="F477" s="779" t="e">
        <f t="shared" ca="1" si="6"/>
        <v>#NAME?</v>
      </c>
      <c r="G477" s="779" t="s">
        <v>16119</v>
      </c>
      <c r="H477" s="779"/>
      <c r="I477" s="779" t="str">
        <f t="shared" si="4"/>
        <v>42.376163, -83.430548</v>
      </c>
      <c r="J477" s="780">
        <v>42.376162999999998</v>
      </c>
      <c r="K477" s="780">
        <v>-83.430548000000002</v>
      </c>
      <c r="L477" s="781">
        <v>492</v>
      </c>
      <c r="M477" s="790" t="s">
        <v>5</v>
      </c>
      <c r="N477" s="783" t="s">
        <v>14648</v>
      </c>
      <c r="O477" s="792" t="s">
        <v>35</v>
      </c>
      <c r="P477" s="791" t="s">
        <v>3190</v>
      </c>
      <c r="Q477" s="784" t="s">
        <v>3190</v>
      </c>
      <c r="R477" s="783" t="s">
        <v>35</v>
      </c>
      <c r="S477" s="785">
        <v>2018</v>
      </c>
      <c r="T477" s="786">
        <v>5</v>
      </c>
      <c r="U477" s="786">
        <v>96</v>
      </c>
      <c r="V477" s="786">
        <v>101</v>
      </c>
      <c r="W477" s="786">
        <v>101</v>
      </c>
      <c r="X477" s="787">
        <f t="shared" si="5"/>
        <v>101</v>
      </c>
      <c r="Y477" s="783" t="s">
        <v>4009</v>
      </c>
      <c r="Z477" s="783"/>
      <c r="AA477" s="783"/>
      <c r="AB477" s="783"/>
      <c r="AC477" s="792"/>
      <c r="AD477" s="783"/>
      <c r="AE477" s="783"/>
      <c r="AF477" s="783"/>
      <c r="AG477" s="783"/>
      <c r="AH477" s="788" t="s">
        <v>4017</v>
      </c>
      <c r="AI477" s="789" t="s">
        <v>3168</v>
      </c>
    </row>
    <row r="478" spans="1:35" ht="17.25" customHeight="1">
      <c r="A478" s="106"/>
      <c r="B478" s="106"/>
      <c r="C478" s="106"/>
      <c r="D478" s="106" t="str">
        <f t="shared" si="0"/>
        <v xml:space="preserve"> </v>
      </c>
      <c r="E478" s="304" t="s">
        <v>4019</v>
      </c>
      <c r="F478" s="779" t="e">
        <f t="shared" ca="1" si="6"/>
        <v>#NAME?</v>
      </c>
      <c r="G478" s="779" t="s">
        <v>16758</v>
      </c>
      <c r="H478" s="779"/>
      <c r="I478" s="779" t="str">
        <f t="shared" si="4"/>
        <v>43.133113, -83.49188099999999</v>
      </c>
      <c r="J478" s="780">
        <v>43.133113000000002</v>
      </c>
      <c r="K478" s="780">
        <v>-83.491880999999907</v>
      </c>
      <c r="L478" s="781">
        <v>493</v>
      </c>
      <c r="M478" s="782" t="s">
        <v>5</v>
      </c>
      <c r="N478" s="783" t="s">
        <v>14648</v>
      </c>
      <c r="O478" s="792" t="s">
        <v>3196</v>
      </c>
      <c r="P478" s="791" t="s">
        <v>3190</v>
      </c>
      <c r="Q478" s="784" t="s">
        <v>3190</v>
      </c>
      <c r="R478" s="783" t="s">
        <v>35</v>
      </c>
      <c r="S478" s="785">
        <v>2018</v>
      </c>
      <c r="T478" s="786"/>
      <c r="U478" s="786">
        <v>30</v>
      </c>
      <c r="V478" s="786">
        <v>30</v>
      </c>
      <c r="W478" s="786">
        <v>30</v>
      </c>
      <c r="X478" s="787">
        <f t="shared" si="5"/>
        <v>30</v>
      </c>
      <c r="Y478" s="783" t="s">
        <v>4020</v>
      </c>
      <c r="Z478" s="783"/>
      <c r="AA478" s="783"/>
      <c r="AB478" s="783"/>
      <c r="AC478" s="792"/>
      <c r="AD478" s="783"/>
      <c r="AE478" s="783"/>
      <c r="AF478" s="783"/>
      <c r="AG478" s="783"/>
      <c r="AH478" s="788" t="s">
        <v>4032</v>
      </c>
      <c r="AI478" s="789" t="s">
        <v>3168</v>
      </c>
    </row>
    <row r="479" spans="1:35" ht="17.25" customHeight="1">
      <c r="A479" s="106"/>
      <c r="B479" s="106"/>
      <c r="C479" s="106"/>
      <c r="D479" s="106" t="str">
        <f t="shared" si="0"/>
        <v xml:space="preserve"> </v>
      </c>
      <c r="E479" s="304" t="s">
        <v>4034</v>
      </c>
      <c r="F479" s="779" t="e">
        <f t="shared" ca="1" si="6"/>
        <v>#NAME?</v>
      </c>
      <c r="G479" s="779" t="s">
        <v>16759</v>
      </c>
      <c r="H479" s="779"/>
      <c r="I479" s="779" t="str">
        <f t="shared" si="4"/>
        <v>42.7076794, -83.2422615</v>
      </c>
      <c r="J479" s="780">
        <v>42.707679400000004</v>
      </c>
      <c r="K479" s="780">
        <v>-83.242261499999998</v>
      </c>
      <c r="L479" s="781">
        <v>494</v>
      </c>
      <c r="M479" s="790" t="s">
        <v>5</v>
      </c>
      <c r="N479" s="783" t="s">
        <v>14648</v>
      </c>
      <c r="O479" s="783"/>
      <c r="P479" s="791" t="s">
        <v>3190</v>
      </c>
      <c r="Q479" s="784" t="s">
        <v>3190</v>
      </c>
      <c r="R479" s="783" t="s">
        <v>35</v>
      </c>
      <c r="S479" s="785">
        <v>2018</v>
      </c>
      <c r="T479" s="786"/>
      <c r="U479" s="786">
        <v>20</v>
      </c>
      <c r="V479" s="786">
        <v>20</v>
      </c>
      <c r="W479" s="786">
        <v>20</v>
      </c>
      <c r="X479" s="787">
        <f t="shared" si="5"/>
        <v>20</v>
      </c>
      <c r="Y479" s="783" t="s">
        <v>4035</v>
      </c>
      <c r="Z479" s="783"/>
      <c r="AA479" s="783"/>
      <c r="AB479" s="783"/>
      <c r="AC479" s="792"/>
      <c r="AD479" s="783"/>
      <c r="AE479" s="783"/>
      <c r="AF479" s="783"/>
      <c r="AG479" s="783"/>
      <c r="AH479" s="792"/>
      <c r="AI479" s="789" t="s">
        <v>3168</v>
      </c>
    </row>
    <row r="480" spans="1:35" ht="17.25" customHeight="1">
      <c r="A480" s="106"/>
      <c r="B480" s="106"/>
      <c r="C480" s="106"/>
      <c r="D480" s="106" t="str">
        <f t="shared" si="0"/>
        <v xml:space="preserve"> </v>
      </c>
      <c r="E480" s="304" t="s">
        <v>4038</v>
      </c>
      <c r="F480" s="779" t="e">
        <f t="shared" ca="1" si="6"/>
        <v>#NAME?</v>
      </c>
      <c r="G480" s="779" t="s">
        <v>16127</v>
      </c>
      <c r="H480" s="779"/>
      <c r="I480" s="779" t="str">
        <f t="shared" si="4"/>
        <v>43.6119482, -84.78335829999999</v>
      </c>
      <c r="J480" s="780">
        <v>43.6119482</v>
      </c>
      <c r="K480" s="780">
        <v>-84.783358299999904</v>
      </c>
      <c r="L480" s="781">
        <v>495</v>
      </c>
      <c r="M480" s="782" t="s">
        <v>5</v>
      </c>
      <c r="N480" s="783" t="s">
        <v>5</v>
      </c>
      <c r="O480" s="792" t="s">
        <v>4039</v>
      </c>
      <c r="P480" s="791" t="s">
        <v>4040</v>
      </c>
      <c r="Q480" s="784" t="s">
        <v>4040</v>
      </c>
      <c r="R480" s="783" t="s">
        <v>35</v>
      </c>
      <c r="S480" s="785">
        <v>2020</v>
      </c>
      <c r="T480" s="786" t="s">
        <v>16760</v>
      </c>
      <c r="U480" s="786" t="s">
        <v>16761</v>
      </c>
      <c r="V480" s="786"/>
      <c r="W480" s="793"/>
      <c r="X480" s="787">
        <f t="shared" si="5"/>
        <v>0</v>
      </c>
      <c r="Y480" s="783"/>
      <c r="Z480" s="783"/>
      <c r="AA480" s="783">
        <v>2020</v>
      </c>
      <c r="AB480" s="783"/>
      <c r="AC480" s="792"/>
      <c r="AD480" s="783"/>
      <c r="AE480" s="794" t="s">
        <v>4041</v>
      </c>
      <c r="AF480" s="783"/>
      <c r="AG480" s="783"/>
      <c r="AH480" s="788" t="s">
        <v>4051</v>
      </c>
      <c r="AI480" s="789" t="s">
        <v>3168</v>
      </c>
    </row>
    <row r="481" spans="1:35" ht="17.25" customHeight="1">
      <c r="A481" s="106"/>
      <c r="B481" s="106"/>
      <c r="C481" s="106"/>
      <c r="D481" s="106" t="str">
        <f t="shared" si="0"/>
        <v xml:space="preserve"> </v>
      </c>
      <c r="E481" s="304" t="s">
        <v>4059</v>
      </c>
      <c r="F481" s="779" t="e">
        <f t="shared" ca="1" si="6"/>
        <v>#NAME?</v>
      </c>
      <c r="G481" s="779" t="s">
        <v>16228</v>
      </c>
      <c r="H481" s="779"/>
      <c r="I481" s="779" t="str">
        <f t="shared" si="4"/>
        <v>42.3123133, -83.1578918</v>
      </c>
      <c r="J481" s="780">
        <v>42.3123133</v>
      </c>
      <c r="K481" s="780">
        <v>-83.157891800000002</v>
      </c>
      <c r="L481" s="781">
        <v>496</v>
      </c>
      <c r="M481" s="790" t="s">
        <v>765</v>
      </c>
      <c r="N481" s="783" t="s">
        <v>765</v>
      </c>
      <c r="O481" s="783"/>
      <c r="P481" s="791" t="s">
        <v>4040</v>
      </c>
      <c r="Q481" s="784" t="s">
        <v>4040</v>
      </c>
      <c r="R481" s="783" t="s">
        <v>35</v>
      </c>
      <c r="S481" s="785">
        <v>2020</v>
      </c>
      <c r="T481" s="786" t="s">
        <v>16760</v>
      </c>
      <c r="U481" s="786" t="s">
        <v>16761</v>
      </c>
      <c r="V481" s="786"/>
      <c r="W481" s="793"/>
      <c r="X481" s="787">
        <f t="shared" si="5"/>
        <v>0</v>
      </c>
      <c r="Y481" s="783"/>
      <c r="Z481" s="783"/>
      <c r="AA481" s="783"/>
      <c r="AB481" s="783"/>
      <c r="AC481" s="792"/>
      <c r="AD481" s="783"/>
      <c r="AE481" s="783"/>
      <c r="AF481" s="783"/>
      <c r="AG481" s="783"/>
      <c r="AH481" s="788" t="s">
        <v>4070</v>
      </c>
      <c r="AI481" s="789" t="s">
        <v>3168</v>
      </c>
    </row>
    <row r="482" spans="1:35" ht="17.25" customHeight="1">
      <c r="A482" s="106"/>
      <c r="B482" s="106"/>
      <c r="C482" s="106"/>
      <c r="D482" s="106" t="str">
        <f t="shared" si="0"/>
        <v xml:space="preserve"> </v>
      </c>
      <c r="E482" s="304" t="s">
        <v>4073</v>
      </c>
      <c r="F482" s="779" t="e">
        <f t="shared" ca="1" si="6"/>
        <v>#NAME?</v>
      </c>
      <c r="G482" s="779" t="s">
        <v>16224</v>
      </c>
      <c r="H482" s="779"/>
      <c r="I482" s="779" t="str">
        <f t="shared" si="4"/>
        <v>42.7611144, -86.0808346</v>
      </c>
      <c r="J482" s="780">
        <v>42.761114399999997</v>
      </c>
      <c r="K482" s="780">
        <v>-86.080834600000003</v>
      </c>
      <c r="L482" s="781">
        <v>497</v>
      </c>
      <c r="M482" s="782" t="s">
        <v>5</v>
      </c>
      <c r="N482" s="783" t="s">
        <v>14648</v>
      </c>
      <c r="O482" s="792" t="s">
        <v>4074</v>
      </c>
      <c r="P482" s="791" t="s">
        <v>3190</v>
      </c>
      <c r="Q482" s="784" t="s">
        <v>3190</v>
      </c>
      <c r="R482" s="783" t="s">
        <v>35</v>
      </c>
      <c r="S482" s="785">
        <v>2018</v>
      </c>
      <c r="T482" s="786"/>
      <c r="U482" s="786">
        <v>30</v>
      </c>
      <c r="V482" s="786">
        <v>30</v>
      </c>
      <c r="W482" s="786">
        <v>30</v>
      </c>
      <c r="X482" s="787">
        <f t="shared" si="5"/>
        <v>30</v>
      </c>
      <c r="Y482" s="783" t="s">
        <v>4075</v>
      </c>
      <c r="Z482" s="783"/>
      <c r="AA482" s="783"/>
      <c r="AB482" s="783"/>
      <c r="AC482" s="792"/>
      <c r="AD482" s="783"/>
      <c r="AE482" s="783"/>
      <c r="AF482" s="783"/>
      <c r="AG482" s="783"/>
      <c r="AH482" s="788" t="s">
        <v>4082</v>
      </c>
      <c r="AI482" s="789" t="s">
        <v>3168</v>
      </c>
    </row>
    <row r="483" spans="1:35" ht="17.25" customHeight="1">
      <c r="A483" s="106"/>
      <c r="B483" s="106"/>
      <c r="C483" s="106"/>
      <c r="D483" s="106" t="str">
        <f t="shared" si="0"/>
        <v xml:space="preserve"> </v>
      </c>
      <c r="E483" s="304" t="s">
        <v>4085</v>
      </c>
      <c r="F483" s="779" t="e">
        <f t="shared" ca="1" si="6"/>
        <v>#NAME?</v>
      </c>
      <c r="G483" s="779" t="s">
        <v>16762</v>
      </c>
      <c r="H483" s="779"/>
      <c r="I483" s="779" t="str">
        <f t="shared" si="4"/>
        <v>42.6875585, -82.9079004</v>
      </c>
      <c r="J483" s="780">
        <v>42.687558500000002</v>
      </c>
      <c r="K483" s="780">
        <v>-82.907900400000003</v>
      </c>
      <c r="L483" s="781">
        <v>498</v>
      </c>
      <c r="M483" s="790" t="s">
        <v>5</v>
      </c>
      <c r="N483" s="783" t="s">
        <v>14648</v>
      </c>
      <c r="O483" s="783"/>
      <c r="P483" s="791" t="s">
        <v>3190</v>
      </c>
      <c r="Q483" s="784" t="s">
        <v>3190</v>
      </c>
      <c r="R483" s="783" t="s">
        <v>35</v>
      </c>
      <c r="S483" s="785">
        <v>2018</v>
      </c>
      <c r="T483" s="786">
        <v>30</v>
      </c>
      <c r="U483" s="786">
        <v>20</v>
      </c>
      <c r="V483" s="786">
        <v>50</v>
      </c>
      <c r="W483" s="786">
        <v>50</v>
      </c>
      <c r="X483" s="787">
        <f t="shared" si="5"/>
        <v>50</v>
      </c>
      <c r="Y483" s="783" t="s">
        <v>4086</v>
      </c>
      <c r="Z483" s="783"/>
      <c r="AA483" s="783"/>
      <c r="AB483" s="783"/>
      <c r="AC483" s="792"/>
      <c r="AD483" s="783"/>
      <c r="AE483" s="783"/>
      <c r="AF483" s="783"/>
      <c r="AG483" s="783"/>
      <c r="AH483" s="792"/>
      <c r="AI483" s="789" t="s">
        <v>3168</v>
      </c>
    </row>
    <row r="484" spans="1:35" ht="17.25" customHeight="1">
      <c r="A484" s="106"/>
      <c r="B484" s="106"/>
      <c r="C484" s="106"/>
      <c r="D484" s="106" t="str">
        <f t="shared" si="0"/>
        <v xml:space="preserve"> </v>
      </c>
      <c r="E484" s="304" t="s">
        <v>4089</v>
      </c>
      <c r="F484" s="779" t="e">
        <f t="shared" ca="1" si="6"/>
        <v>#NAME?</v>
      </c>
      <c r="G484" s="779" t="s">
        <v>16763</v>
      </c>
      <c r="H484" s="779"/>
      <c r="I484" s="779" t="str">
        <f t="shared" si="4"/>
        <v>42.66080059999999, -83.095259</v>
      </c>
      <c r="J484" s="780">
        <v>42.660800599999902</v>
      </c>
      <c r="K484" s="780">
        <v>-83.095258999999999</v>
      </c>
      <c r="L484" s="781">
        <v>499</v>
      </c>
      <c r="M484" s="782" t="s">
        <v>5</v>
      </c>
      <c r="N484" s="783" t="s">
        <v>14648</v>
      </c>
      <c r="O484" s="783"/>
      <c r="P484" s="791" t="s">
        <v>3190</v>
      </c>
      <c r="Q484" s="784" t="s">
        <v>3190</v>
      </c>
      <c r="R484" s="783" t="s">
        <v>35</v>
      </c>
      <c r="S484" s="785">
        <v>2018</v>
      </c>
      <c r="T484" s="786">
        <v>30</v>
      </c>
      <c r="U484" s="786">
        <v>40</v>
      </c>
      <c r="V484" s="786">
        <v>70</v>
      </c>
      <c r="W484" s="786">
        <v>70</v>
      </c>
      <c r="X484" s="787">
        <f t="shared" si="5"/>
        <v>70</v>
      </c>
      <c r="Y484" s="783" t="s">
        <v>4090</v>
      </c>
      <c r="Z484" s="783"/>
      <c r="AA484" s="783"/>
      <c r="AB484" s="783"/>
      <c r="AC484" s="792"/>
      <c r="AD484" s="783"/>
      <c r="AE484" s="783"/>
      <c r="AF484" s="783"/>
      <c r="AG484" s="783"/>
      <c r="AH484" s="792"/>
      <c r="AI484" s="789" t="s">
        <v>3168</v>
      </c>
    </row>
    <row r="485" spans="1:35" ht="17.25" customHeight="1">
      <c r="A485" s="106"/>
      <c r="B485" s="106"/>
      <c r="C485" s="106"/>
      <c r="D485" s="106" t="str">
        <f t="shared" si="0"/>
        <v xml:space="preserve"> </v>
      </c>
      <c r="E485" s="304" t="s">
        <v>4094</v>
      </c>
      <c r="F485" s="779" t="e">
        <f t="shared" ca="1" si="6"/>
        <v>#NAME?</v>
      </c>
      <c r="G485" s="779" t="s">
        <v>16764</v>
      </c>
      <c r="H485" s="779"/>
      <c r="I485" s="779" t="str">
        <f t="shared" si="4"/>
        <v>43.030279, -85.588288</v>
      </c>
      <c r="J485" s="780">
        <v>43.030279</v>
      </c>
      <c r="K485" s="780">
        <v>-85.588288000000006</v>
      </c>
      <c r="L485" s="781">
        <v>500</v>
      </c>
      <c r="M485" s="790" t="s">
        <v>5</v>
      </c>
      <c r="N485" s="783" t="s">
        <v>14648</v>
      </c>
      <c r="O485" s="792" t="s">
        <v>3196</v>
      </c>
      <c r="P485" s="791" t="s">
        <v>3190</v>
      </c>
      <c r="Q485" s="784" t="s">
        <v>3190</v>
      </c>
      <c r="R485" s="783" t="s">
        <v>35</v>
      </c>
      <c r="S485" s="785">
        <v>2018</v>
      </c>
      <c r="T485" s="786">
        <v>10</v>
      </c>
      <c r="U485" s="786"/>
      <c r="V485" s="786">
        <v>10</v>
      </c>
      <c r="W485" s="786">
        <v>10</v>
      </c>
      <c r="X485" s="787">
        <f t="shared" si="5"/>
        <v>10</v>
      </c>
      <c r="Y485" s="783" t="s">
        <v>4095</v>
      </c>
      <c r="Z485" s="783"/>
      <c r="AA485" s="783"/>
      <c r="AB485" s="783"/>
      <c r="AC485" s="792"/>
      <c r="AD485" s="783"/>
      <c r="AE485" s="783"/>
      <c r="AF485" s="783"/>
      <c r="AG485" s="783"/>
      <c r="AH485" s="788" t="s">
        <v>4102</v>
      </c>
      <c r="AI485" s="789" t="s">
        <v>3168</v>
      </c>
    </row>
    <row r="486" spans="1:35" ht="17.25" customHeight="1">
      <c r="A486" s="106"/>
      <c r="B486" s="106"/>
      <c r="C486" s="106"/>
      <c r="D486" s="106" t="str">
        <f t="shared" si="0"/>
        <v xml:space="preserve"> </v>
      </c>
      <c r="E486" s="304" t="s">
        <v>4106</v>
      </c>
      <c r="F486" s="779" t="e">
        <f t="shared" ca="1" si="6"/>
        <v>#NAME?</v>
      </c>
      <c r="G486" s="779" t="s">
        <v>16718</v>
      </c>
      <c r="H486" s="779"/>
      <c r="I486" s="779" t="str">
        <f t="shared" si="4"/>
        <v>42.2904961, -83.3065713</v>
      </c>
      <c r="J486" s="780">
        <v>42.290496099999999</v>
      </c>
      <c r="K486" s="780">
        <v>-83.306571300000002</v>
      </c>
      <c r="L486" s="781">
        <v>501</v>
      </c>
      <c r="M486" s="782" t="s">
        <v>5</v>
      </c>
      <c r="N486" s="783" t="s">
        <v>14648</v>
      </c>
      <c r="O486" s="783"/>
      <c r="P486" s="791" t="s">
        <v>3190</v>
      </c>
      <c r="Q486" s="784" t="s">
        <v>3190</v>
      </c>
      <c r="R486" s="783" t="s">
        <v>35</v>
      </c>
      <c r="S486" s="785">
        <v>2019</v>
      </c>
      <c r="T486" s="786">
        <v>96</v>
      </c>
      <c r="U486" s="786">
        <v>710</v>
      </c>
      <c r="V486" s="786">
        <v>806</v>
      </c>
      <c r="W486" s="786">
        <v>806</v>
      </c>
      <c r="X486" s="787">
        <f t="shared" si="5"/>
        <v>806</v>
      </c>
      <c r="Y486" s="783" t="s">
        <v>4107</v>
      </c>
      <c r="Z486" s="783"/>
      <c r="AA486" s="783"/>
      <c r="AB486" s="783"/>
      <c r="AC486" s="792"/>
      <c r="AD486" s="783"/>
      <c r="AE486" s="783"/>
      <c r="AF486" s="783"/>
      <c r="AG486" s="783"/>
      <c r="AH486" s="788" t="s">
        <v>4115</v>
      </c>
      <c r="AI486" s="789" t="s">
        <v>3168</v>
      </c>
    </row>
    <row r="487" spans="1:35" ht="17.25" customHeight="1">
      <c r="A487" s="106"/>
      <c r="B487" s="106"/>
      <c r="C487" s="106"/>
      <c r="D487" s="106" t="str">
        <f t="shared" si="0"/>
        <v xml:space="preserve"> </v>
      </c>
      <c r="E487" s="304" t="s">
        <v>4119</v>
      </c>
      <c r="F487" s="779" t="e">
        <f t="shared" ca="1" si="6"/>
        <v>#NAME?</v>
      </c>
      <c r="G487" s="779" t="s">
        <v>16765</v>
      </c>
      <c r="H487" s="779"/>
      <c r="I487" s="779" t="str">
        <f t="shared" si="4"/>
        <v>42.393179, -83.0326177</v>
      </c>
      <c r="J487" s="780">
        <v>42.393179000000003</v>
      </c>
      <c r="K487" s="780">
        <v>-83.032617700000003</v>
      </c>
      <c r="L487" s="781">
        <v>502</v>
      </c>
      <c r="M487" s="790" t="s">
        <v>5</v>
      </c>
      <c r="N487" s="783" t="s">
        <v>14648</v>
      </c>
      <c r="O487" s="792" t="s">
        <v>3239</v>
      </c>
      <c r="P487" s="791" t="s">
        <v>3190</v>
      </c>
      <c r="Q487" s="784" t="s">
        <v>3190</v>
      </c>
      <c r="R487" s="783" t="s">
        <v>35</v>
      </c>
      <c r="S487" s="785">
        <v>2018</v>
      </c>
      <c r="T487" s="786"/>
      <c r="U487" s="786">
        <v>30</v>
      </c>
      <c r="V487" s="786">
        <v>30</v>
      </c>
      <c r="W487" s="786">
        <v>30</v>
      </c>
      <c r="X487" s="787">
        <f t="shared" si="5"/>
        <v>30</v>
      </c>
      <c r="Y487" s="783" t="s">
        <v>4120</v>
      </c>
      <c r="Z487" s="783"/>
      <c r="AA487" s="783"/>
      <c r="AB487" s="783"/>
      <c r="AC487" s="792"/>
      <c r="AD487" s="783"/>
      <c r="AE487" s="783"/>
      <c r="AF487" s="783"/>
      <c r="AG487" s="783"/>
      <c r="AH487" s="792"/>
      <c r="AI487" s="789" t="s">
        <v>3168</v>
      </c>
    </row>
    <row r="488" spans="1:35" ht="17.25" customHeight="1">
      <c r="A488" s="106"/>
      <c r="B488" s="106"/>
      <c r="C488" s="106"/>
      <c r="D488" s="106" t="str">
        <f t="shared" si="0"/>
        <v xml:space="preserve"> </v>
      </c>
      <c r="E488" s="304" t="s">
        <v>4123</v>
      </c>
      <c r="F488" s="779" t="e">
        <f t="shared" ca="1" si="6"/>
        <v>#NAME?</v>
      </c>
      <c r="G488" s="779" t="s">
        <v>16115</v>
      </c>
      <c r="H488" s="779"/>
      <c r="I488" s="779" t="str">
        <f t="shared" si="4"/>
        <v>42.2658734, -83.3955806</v>
      </c>
      <c r="J488" s="780">
        <v>42.265873399999997</v>
      </c>
      <c r="K488" s="780">
        <v>-83.395580600000002</v>
      </c>
      <c r="L488" s="781">
        <v>503</v>
      </c>
      <c r="M488" s="782" t="s">
        <v>5</v>
      </c>
      <c r="N488" s="783" t="s">
        <v>14648</v>
      </c>
      <c r="O488" s="783"/>
      <c r="P488" s="791" t="s">
        <v>3190</v>
      </c>
      <c r="Q488" s="784" t="s">
        <v>3190</v>
      </c>
      <c r="R488" s="783" t="s">
        <v>35</v>
      </c>
      <c r="S488" s="785">
        <v>2019</v>
      </c>
      <c r="T488" s="786">
        <v>350</v>
      </c>
      <c r="U488" s="786">
        <v>170</v>
      </c>
      <c r="V488" s="786">
        <v>520</v>
      </c>
      <c r="W488" s="786">
        <v>510</v>
      </c>
      <c r="X488" s="787">
        <f t="shared" si="5"/>
        <v>520</v>
      </c>
      <c r="Y488" s="783" t="s">
        <v>4124</v>
      </c>
      <c r="Z488" s="783"/>
      <c r="AA488" s="783"/>
      <c r="AB488" s="783"/>
      <c r="AC488" s="792"/>
      <c r="AD488" s="783"/>
      <c r="AE488" s="783"/>
      <c r="AF488" s="783"/>
      <c r="AG488" s="783"/>
      <c r="AH488" s="792"/>
      <c r="AI488" s="789" t="s">
        <v>3168</v>
      </c>
    </row>
    <row r="489" spans="1:35" ht="17.25" customHeight="1">
      <c r="A489" s="106"/>
      <c r="B489" s="106"/>
      <c r="C489" s="106"/>
      <c r="D489" s="106" t="str">
        <f t="shared" si="0"/>
        <v xml:space="preserve"> </v>
      </c>
      <c r="E489" s="304" t="s">
        <v>4127</v>
      </c>
      <c r="F489" s="779" t="e">
        <f t="shared" ca="1" si="6"/>
        <v>#NAME?</v>
      </c>
      <c r="G489" s="779" t="s">
        <v>16766</v>
      </c>
      <c r="H489" s="779"/>
      <c r="I489" s="779" t="str">
        <f t="shared" si="4"/>
        <v>42.1606584, -83.782196</v>
      </c>
      <c r="J489" s="780">
        <v>42.160658400000003</v>
      </c>
      <c r="K489" s="780">
        <v>-83.782195999999999</v>
      </c>
      <c r="L489" s="781">
        <v>504</v>
      </c>
      <c r="M489" s="790" t="s">
        <v>5</v>
      </c>
      <c r="N489" s="783" t="s">
        <v>14648</v>
      </c>
      <c r="O489" s="792" t="s">
        <v>3239</v>
      </c>
      <c r="P489" s="791" t="s">
        <v>3190</v>
      </c>
      <c r="Q489" s="784" t="s">
        <v>3190</v>
      </c>
      <c r="R489" s="783" t="s">
        <v>35</v>
      </c>
      <c r="S489" s="785">
        <v>2018</v>
      </c>
      <c r="T489" s="786">
        <v>40</v>
      </c>
      <c r="U489" s="786">
        <v>120</v>
      </c>
      <c r="V489" s="786">
        <v>160</v>
      </c>
      <c r="W489" s="786">
        <v>160</v>
      </c>
      <c r="X489" s="787">
        <f t="shared" si="5"/>
        <v>160</v>
      </c>
      <c r="Y489" s="783" t="s">
        <v>4128</v>
      </c>
      <c r="Z489" s="783"/>
      <c r="AA489" s="783"/>
      <c r="AB489" s="783"/>
      <c r="AC489" s="792"/>
      <c r="AD489" s="783"/>
      <c r="AE489" s="783"/>
      <c r="AF489" s="783"/>
      <c r="AG489" s="783"/>
      <c r="AH489" s="788" t="s">
        <v>4136</v>
      </c>
      <c r="AI489" s="789" t="s">
        <v>3168</v>
      </c>
    </row>
    <row r="490" spans="1:35" ht="17.25" customHeight="1">
      <c r="A490" s="106"/>
      <c r="B490" s="106"/>
      <c r="C490" s="106"/>
      <c r="D490" s="106" t="str">
        <f t="shared" si="0"/>
        <v xml:space="preserve"> </v>
      </c>
      <c r="E490" s="304" t="s">
        <v>4181</v>
      </c>
      <c r="F490" s="779" t="e">
        <f t="shared" ca="1" si="6"/>
        <v>#NAME?</v>
      </c>
      <c r="G490" s="779" t="s">
        <v>16767</v>
      </c>
      <c r="H490" s="779"/>
      <c r="I490" s="779" t="str">
        <f t="shared" si="4"/>
        <v>42.723428, -83.2487189</v>
      </c>
      <c r="J490" s="780">
        <v>42.723427999999998</v>
      </c>
      <c r="K490" s="780">
        <v>-83.2487189</v>
      </c>
      <c r="L490" s="781">
        <v>505</v>
      </c>
      <c r="M490" s="782" t="s">
        <v>33</v>
      </c>
      <c r="N490" s="783" t="s">
        <v>33</v>
      </c>
      <c r="O490" s="792" t="s">
        <v>33</v>
      </c>
      <c r="P490" s="791" t="s">
        <v>3190</v>
      </c>
      <c r="Q490" s="784" t="s">
        <v>3190</v>
      </c>
      <c r="R490" s="783" t="s">
        <v>35</v>
      </c>
      <c r="S490" s="785">
        <v>2018</v>
      </c>
      <c r="T490" s="786"/>
      <c r="U490" s="786">
        <v>170</v>
      </c>
      <c r="V490" s="786">
        <v>170</v>
      </c>
      <c r="W490" s="786">
        <v>170</v>
      </c>
      <c r="X490" s="787">
        <f t="shared" si="5"/>
        <v>170</v>
      </c>
      <c r="Y490" s="783" t="s">
        <v>4182</v>
      </c>
      <c r="Z490" s="783"/>
      <c r="AA490" s="783"/>
      <c r="AB490" s="783"/>
      <c r="AC490" s="792"/>
      <c r="AD490" s="783"/>
      <c r="AE490" s="783"/>
      <c r="AF490" s="783"/>
      <c r="AG490" s="783"/>
      <c r="AH490" s="792"/>
      <c r="AI490" s="789" t="s">
        <v>3168</v>
      </c>
    </row>
    <row r="491" spans="1:35" ht="17.25" customHeight="1">
      <c r="A491" s="106"/>
      <c r="B491" s="106"/>
      <c r="C491" s="106"/>
      <c r="D491" s="106" t="str">
        <f t="shared" si="0"/>
        <v xml:space="preserve"> </v>
      </c>
      <c r="E491" s="304" t="s">
        <v>4185</v>
      </c>
      <c r="F491" s="779" t="e">
        <f t="shared" ca="1" si="6"/>
        <v>#NAME?</v>
      </c>
      <c r="G491" s="779" t="s">
        <v>16768</v>
      </c>
      <c r="H491" s="779"/>
      <c r="I491" s="779" t="str">
        <f t="shared" si="4"/>
        <v>42.2716345, -83.42679919999999</v>
      </c>
      <c r="J491" s="780">
        <v>42.271634499999998</v>
      </c>
      <c r="K491" s="780">
        <v>-83.426799199999905</v>
      </c>
      <c r="L491" s="781">
        <v>506</v>
      </c>
      <c r="M491" s="790" t="s">
        <v>33</v>
      </c>
      <c r="N491" s="783" t="s">
        <v>33</v>
      </c>
      <c r="O491" s="792" t="s">
        <v>33</v>
      </c>
      <c r="P491" s="791" t="s">
        <v>3190</v>
      </c>
      <c r="Q491" s="784" t="s">
        <v>3190</v>
      </c>
      <c r="R491" s="783" t="s">
        <v>35</v>
      </c>
      <c r="S491" s="785">
        <v>2018</v>
      </c>
      <c r="T491" s="786">
        <v>150</v>
      </c>
      <c r="U491" s="786">
        <v>57</v>
      </c>
      <c r="V491" s="786">
        <v>207</v>
      </c>
      <c r="W491" s="786">
        <v>207</v>
      </c>
      <c r="X491" s="787">
        <f t="shared" si="5"/>
        <v>207</v>
      </c>
      <c r="Y491" s="783" t="s">
        <v>4186</v>
      </c>
      <c r="Z491" s="783"/>
      <c r="AA491" s="783"/>
      <c r="AB491" s="783"/>
      <c r="AC491" s="792"/>
      <c r="AD491" s="783"/>
      <c r="AE491" s="783"/>
      <c r="AF491" s="783"/>
      <c r="AG491" s="783"/>
      <c r="AH491" s="792"/>
      <c r="AI491" s="789" t="s">
        <v>3168</v>
      </c>
    </row>
    <row r="492" spans="1:35" ht="17.25" customHeight="1">
      <c r="A492" s="106"/>
      <c r="B492" s="106"/>
      <c r="C492" s="106"/>
      <c r="D492" s="106" t="str">
        <f t="shared" si="0"/>
        <v xml:space="preserve"> </v>
      </c>
      <c r="E492" s="304" t="s">
        <v>4189</v>
      </c>
      <c r="F492" s="779" t="e">
        <f t="shared" ca="1" si="6"/>
        <v>#NAME?</v>
      </c>
      <c r="G492" s="779" t="s">
        <v>16769</v>
      </c>
      <c r="H492" s="779"/>
      <c r="I492" s="779" t="str">
        <f t="shared" si="4"/>
        <v>42.2643826, -83.4277086</v>
      </c>
      <c r="J492" s="780">
        <v>42.264382599999998</v>
      </c>
      <c r="K492" s="780">
        <v>-83.427708600000003</v>
      </c>
      <c r="L492" s="781">
        <v>507</v>
      </c>
      <c r="M492" s="782" t="s">
        <v>33</v>
      </c>
      <c r="N492" s="783" t="s">
        <v>33</v>
      </c>
      <c r="O492" s="792" t="s">
        <v>33</v>
      </c>
      <c r="P492" s="791" t="s">
        <v>3190</v>
      </c>
      <c r="Q492" s="784" t="s">
        <v>3190</v>
      </c>
      <c r="R492" s="783" t="s">
        <v>35</v>
      </c>
      <c r="S492" s="785">
        <v>2018</v>
      </c>
      <c r="T492" s="786">
        <v>2000</v>
      </c>
      <c r="U492" s="786">
        <v>510</v>
      </c>
      <c r="V492" s="786">
        <v>2510</v>
      </c>
      <c r="W492" s="786">
        <v>2510</v>
      </c>
      <c r="X492" s="787">
        <f t="shared" si="5"/>
        <v>2510</v>
      </c>
      <c r="Y492" s="783" t="s">
        <v>4190</v>
      </c>
      <c r="Z492" s="783"/>
      <c r="AA492" s="783"/>
      <c r="AB492" s="783"/>
      <c r="AC492" s="792"/>
      <c r="AD492" s="783"/>
      <c r="AE492" s="783"/>
      <c r="AF492" s="783"/>
      <c r="AG492" s="783"/>
      <c r="AH492" s="792"/>
      <c r="AI492" s="789" t="s">
        <v>3168</v>
      </c>
    </row>
    <row r="493" spans="1:35" ht="17.25" customHeight="1">
      <c r="A493" s="106"/>
      <c r="B493" s="106"/>
      <c r="C493" s="106"/>
      <c r="D493" s="106" t="str">
        <f t="shared" si="0"/>
        <v xml:space="preserve"> </v>
      </c>
      <c r="E493" s="304" t="s">
        <v>4194</v>
      </c>
      <c r="F493" s="779" t="e">
        <f t="shared" ca="1" si="6"/>
        <v>#NAME?</v>
      </c>
      <c r="G493" s="779" t="s">
        <v>16770</v>
      </c>
      <c r="H493" s="779"/>
      <c r="I493" s="779" t="str">
        <f t="shared" si="4"/>
        <v>42.6734893, -83.4410321</v>
      </c>
      <c r="J493" s="780">
        <v>42.6734893</v>
      </c>
      <c r="K493" s="780">
        <v>-83.441032100000001</v>
      </c>
      <c r="L493" s="781">
        <v>508</v>
      </c>
      <c r="M493" s="790" t="s">
        <v>33</v>
      </c>
      <c r="N493" s="783" t="s">
        <v>33</v>
      </c>
      <c r="O493" s="792"/>
      <c r="P493" s="791" t="s">
        <v>3190</v>
      </c>
      <c r="Q493" s="784" t="s">
        <v>3190</v>
      </c>
      <c r="R493" s="783" t="s">
        <v>35</v>
      </c>
      <c r="S493" s="785">
        <v>2018</v>
      </c>
      <c r="T493" s="786">
        <v>680</v>
      </c>
      <c r="U493" s="786">
        <v>130</v>
      </c>
      <c r="V493" s="786">
        <v>810</v>
      </c>
      <c r="W493" s="786">
        <v>810</v>
      </c>
      <c r="X493" s="787">
        <f t="shared" si="5"/>
        <v>810</v>
      </c>
      <c r="Y493" s="783" t="s">
        <v>4195</v>
      </c>
      <c r="Z493" s="783"/>
      <c r="AA493" s="783"/>
      <c r="AB493" s="783"/>
      <c r="AC493" s="792"/>
      <c r="AD493" s="783"/>
      <c r="AE493" s="783"/>
      <c r="AF493" s="783"/>
      <c r="AG493" s="783"/>
      <c r="AH493" s="792"/>
      <c r="AI493" s="789" t="s">
        <v>3168</v>
      </c>
    </row>
    <row r="494" spans="1:35" ht="17.25" customHeight="1">
      <c r="A494" s="106"/>
      <c r="B494" s="106"/>
      <c r="C494" s="106"/>
      <c r="D494" s="106" t="str">
        <f t="shared" si="0"/>
        <v xml:space="preserve"> </v>
      </c>
      <c r="E494" s="304" t="s">
        <v>4199</v>
      </c>
      <c r="F494" s="779" t="e">
        <f t="shared" ca="1" si="6"/>
        <v>#NAME?</v>
      </c>
      <c r="G494" s="779" t="s">
        <v>16771</v>
      </c>
      <c r="H494" s="779"/>
      <c r="I494" s="779" t="str">
        <f t="shared" si="4"/>
        <v>43.107618, -85.619421</v>
      </c>
      <c r="J494" s="780">
        <v>43.107618000000002</v>
      </c>
      <c r="K494" s="780">
        <v>-85.619421000000003</v>
      </c>
      <c r="L494" s="781">
        <v>509</v>
      </c>
      <c r="M494" s="806" t="s">
        <v>5</v>
      </c>
      <c r="N494" s="792" t="s">
        <v>5</v>
      </c>
      <c r="O494" s="792" t="s">
        <v>4200</v>
      </c>
      <c r="P494" s="791" t="s">
        <v>4201</v>
      </c>
      <c r="Q494" s="791" t="s">
        <v>4201</v>
      </c>
      <c r="R494" s="783" t="s">
        <v>35</v>
      </c>
      <c r="S494" s="785">
        <v>2019</v>
      </c>
      <c r="T494" s="786"/>
      <c r="U494" s="786"/>
      <c r="V494" s="786">
        <v>15400</v>
      </c>
      <c r="W494" s="786"/>
      <c r="X494" s="787">
        <f t="shared" si="5"/>
        <v>15400</v>
      </c>
      <c r="Y494" s="792" t="s">
        <v>4202</v>
      </c>
      <c r="Z494" s="792" t="s">
        <v>49</v>
      </c>
      <c r="AA494" s="792">
        <v>2020</v>
      </c>
      <c r="AB494" s="792" t="s">
        <v>4204</v>
      </c>
      <c r="AC494" s="791" t="s">
        <v>4201</v>
      </c>
      <c r="AD494" s="792"/>
      <c r="AE494" s="792"/>
      <c r="AF494" s="792"/>
      <c r="AG494" s="796"/>
      <c r="AH494" s="792"/>
      <c r="AI494" s="789" t="s">
        <v>3168</v>
      </c>
    </row>
    <row r="495" spans="1:35" ht="17.25" customHeight="1">
      <c r="A495" s="106"/>
      <c r="B495" s="106"/>
      <c r="C495" s="106"/>
      <c r="D495" s="106" t="str">
        <f t="shared" si="0"/>
        <v xml:space="preserve"> </v>
      </c>
      <c r="E495" s="304"/>
      <c r="F495" s="779" t="e">
        <f t="shared" ca="1" si="6"/>
        <v>#NAME?</v>
      </c>
      <c r="G495" s="779" t="s">
        <v>16772</v>
      </c>
      <c r="H495" s="779"/>
      <c r="I495" s="779" t="str">
        <f t="shared" si="4"/>
        <v>42.5114937, -82.95455919999999</v>
      </c>
      <c r="J495" s="780">
        <v>42.511493700000003</v>
      </c>
      <c r="K495" s="780">
        <v>-82.954559199999906</v>
      </c>
      <c r="L495" s="781">
        <v>510</v>
      </c>
      <c r="M495" s="790" t="s">
        <v>5</v>
      </c>
      <c r="N495" s="783" t="s">
        <v>14648</v>
      </c>
      <c r="O495" s="792" t="s">
        <v>3271</v>
      </c>
      <c r="P495" s="791" t="s">
        <v>3190</v>
      </c>
      <c r="Q495" s="784" t="s">
        <v>3190</v>
      </c>
      <c r="R495" s="783" t="s">
        <v>35</v>
      </c>
      <c r="S495" s="785">
        <v>2018</v>
      </c>
      <c r="T495" s="786"/>
      <c r="U495" s="786">
        <v>60</v>
      </c>
      <c r="V495" s="786">
        <v>60</v>
      </c>
      <c r="W495" s="786">
        <v>60</v>
      </c>
      <c r="X495" s="787">
        <f t="shared" si="5"/>
        <v>60</v>
      </c>
      <c r="Y495" s="783" t="s">
        <v>16773</v>
      </c>
      <c r="Z495" s="783"/>
      <c r="AA495" s="783"/>
      <c r="AB495" s="783"/>
      <c r="AC495" s="792"/>
      <c r="AD495" s="783"/>
      <c r="AE495" s="783"/>
      <c r="AF495" s="783"/>
      <c r="AG495" s="783"/>
      <c r="AH495" s="788" t="s">
        <v>4227</v>
      </c>
      <c r="AI495" s="789" t="s">
        <v>3168</v>
      </c>
    </row>
    <row r="496" spans="1:35" ht="17.25" customHeight="1">
      <c r="A496" s="106"/>
      <c r="B496" s="106"/>
      <c r="C496" s="106"/>
      <c r="D496" s="106" t="str">
        <f t="shared" si="0"/>
        <v xml:space="preserve"> </v>
      </c>
      <c r="E496" s="304" t="s">
        <v>4234</v>
      </c>
      <c r="F496" s="779" t="e">
        <f t="shared" ca="1" si="6"/>
        <v>#NAME?</v>
      </c>
      <c r="G496" s="779" t="s">
        <v>16129</v>
      </c>
      <c r="H496" s="779"/>
      <c r="I496" s="779" t="str">
        <f t="shared" si="4"/>
        <v>42.3759701, -83.3032704</v>
      </c>
      <c r="J496" s="780">
        <v>42.375970100000004</v>
      </c>
      <c r="K496" s="780">
        <v>-83.303270400000002</v>
      </c>
      <c r="L496" s="781">
        <v>511</v>
      </c>
      <c r="M496" s="782" t="s">
        <v>5</v>
      </c>
      <c r="N496" s="783" t="s">
        <v>14648</v>
      </c>
      <c r="O496" s="792" t="s">
        <v>4235</v>
      </c>
      <c r="P496" s="791" t="s">
        <v>3190</v>
      </c>
      <c r="Q496" s="784" t="s">
        <v>3190</v>
      </c>
      <c r="R496" s="783" t="s">
        <v>35</v>
      </c>
      <c r="S496" s="785">
        <v>2018</v>
      </c>
      <c r="T496" s="786">
        <v>20</v>
      </c>
      <c r="U496" s="786">
        <v>60</v>
      </c>
      <c r="V496" s="786">
        <v>80</v>
      </c>
      <c r="W496" s="786">
        <v>80</v>
      </c>
      <c r="X496" s="787">
        <f t="shared" si="5"/>
        <v>80</v>
      </c>
      <c r="Y496" s="783" t="s">
        <v>4236</v>
      </c>
      <c r="Z496" s="783"/>
      <c r="AA496" s="783"/>
      <c r="AB496" s="783"/>
      <c r="AC496" s="792"/>
      <c r="AD496" s="783"/>
      <c r="AE496" s="783"/>
      <c r="AF496" s="783"/>
      <c r="AG496" s="783"/>
      <c r="AH496" s="792"/>
      <c r="AI496" s="789" t="s">
        <v>3168</v>
      </c>
    </row>
    <row r="497" spans="1:35" ht="17.25" customHeight="1">
      <c r="A497" s="106"/>
      <c r="B497" s="106"/>
      <c r="C497" s="106"/>
      <c r="D497" s="106" t="str">
        <f t="shared" si="0"/>
        <v xml:space="preserve"> </v>
      </c>
      <c r="E497" s="304"/>
      <c r="F497" s="779" t="e">
        <f t="shared" ca="1" si="6"/>
        <v>#NAME?</v>
      </c>
      <c r="G497" s="779" t="s">
        <v>16774</v>
      </c>
      <c r="H497" s="779" t="s">
        <v>16774</v>
      </c>
      <c r="I497" s="779" t="str">
        <f t="shared" si="4"/>
        <v>42.9925266, -71.4743682</v>
      </c>
      <c r="J497" s="780">
        <v>42.992526599999998</v>
      </c>
      <c r="K497" s="780">
        <v>-71.474368200000001</v>
      </c>
      <c r="L497" s="781">
        <v>512</v>
      </c>
      <c r="M497" s="790" t="s">
        <v>77</v>
      </c>
      <c r="N497" s="783"/>
      <c r="O497" s="783"/>
      <c r="P497" s="794" t="s">
        <v>4786</v>
      </c>
      <c r="Q497" s="791" t="s">
        <v>4781</v>
      </c>
      <c r="R497" s="783" t="s">
        <v>35</v>
      </c>
      <c r="S497" s="785">
        <v>2020</v>
      </c>
      <c r="T497" s="786">
        <v>11</v>
      </c>
      <c r="U497" s="786">
        <v>14</v>
      </c>
      <c r="V497" s="786">
        <v>25</v>
      </c>
      <c r="W497" s="786">
        <v>67.62</v>
      </c>
      <c r="X497" s="787">
        <f t="shared" si="5"/>
        <v>67.62</v>
      </c>
      <c r="Y497" s="783" t="s">
        <v>4787</v>
      </c>
      <c r="Z497" s="783" t="s">
        <v>4788</v>
      </c>
      <c r="AA497" s="783"/>
      <c r="AB497" s="783"/>
      <c r="AC497" s="783"/>
      <c r="AD497" s="783"/>
      <c r="AE497" s="783"/>
      <c r="AF497" s="783"/>
      <c r="AG497" s="791" t="s">
        <v>4790</v>
      </c>
      <c r="AH497" s="788" t="s">
        <v>4791</v>
      </c>
      <c r="AI497" s="789" t="s">
        <v>2415</v>
      </c>
    </row>
    <row r="498" spans="1:35" ht="17.25" customHeight="1">
      <c r="A498" s="106"/>
      <c r="B498" s="106"/>
      <c r="C498" s="106"/>
      <c r="D498" s="106" t="str">
        <f t="shared" si="0"/>
        <v xml:space="preserve"> </v>
      </c>
      <c r="E498" s="304"/>
      <c r="F498" s="779" t="e">
        <f t="shared" ca="1" si="6"/>
        <v>#NAME?</v>
      </c>
      <c r="G498" s="779" t="s">
        <v>16775</v>
      </c>
      <c r="H498" s="779" t="s">
        <v>16775</v>
      </c>
      <c r="I498" s="779" t="str">
        <f t="shared" si="4"/>
        <v>43.0585675, -71.4415782</v>
      </c>
      <c r="J498" s="780">
        <v>43.058567500000002</v>
      </c>
      <c r="K498" s="780">
        <v>-71.441578199999995</v>
      </c>
      <c r="L498" s="781">
        <v>513</v>
      </c>
      <c r="M498" s="782" t="s">
        <v>5</v>
      </c>
      <c r="N498" s="783"/>
      <c r="O498" s="783"/>
      <c r="P498" s="794" t="s">
        <v>4786</v>
      </c>
      <c r="Q498" s="791" t="s">
        <v>4794</v>
      </c>
      <c r="R498" s="783" t="s">
        <v>35</v>
      </c>
      <c r="S498" s="785">
        <v>2019</v>
      </c>
      <c r="T498" s="786">
        <v>26</v>
      </c>
      <c r="U498" s="786">
        <v>10</v>
      </c>
      <c r="V498" s="786">
        <v>36</v>
      </c>
      <c r="W498" s="786">
        <v>80.92</v>
      </c>
      <c r="X498" s="787">
        <f t="shared" si="5"/>
        <v>80.92</v>
      </c>
      <c r="Y498" s="783" t="s">
        <v>4795</v>
      </c>
      <c r="Z498" s="783" t="s">
        <v>4796</v>
      </c>
      <c r="AA498" s="783"/>
      <c r="AB498" s="783"/>
      <c r="AC498" s="783"/>
      <c r="AD498" s="783"/>
      <c r="AE498" s="783"/>
      <c r="AF498" s="783"/>
      <c r="AG498" s="791" t="s">
        <v>4798</v>
      </c>
      <c r="AH498" s="788" t="s">
        <v>4799</v>
      </c>
      <c r="AI498" s="789" t="s">
        <v>2415</v>
      </c>
    </row>
    <row r="499" spans="1:35" ht="17.25" customHeight="1">
      <c r="A499" s="106"/>
      <c r="B499" s="106"/>
      <c r="C499" s="106"/>
      <c r="D499" s="106" t="str">
        <f t="shared" si="0"/>
        <v xml:space="preserve"> </v>
      </c>
      <c r="E499" s="304"/>
      <c r="F499" s="779" t="e">
        <f t="shared" ca="1" si="6"/>
        <v>#NAME?</v>
      </c>
      <c r="G499" s="779" t="s">
        <v>16776</v>
      </c>
      <c r="H499" s="779" t="s">
        <v>16776</v>
      </c>
      <c r="I499" s="779" t="str">
        <f t="shared" si="4"/>
        <v>42.8818641, -70.8819616</v>
      </c>
      <c r="J499" s="780">
        <v>42.881864100000001</v>
      </c>
      <c r="K499" s="780">
        <v>-70.881961599999997</v>
      </c>
      <c r="L499" s="781">
        <v>514</v>
      </c>
      <c r="M499" s="790" t="s">
        <v>77</v>
      </c>
      <c r="N499" s="783"/>
      <c r="O499" s="783"/>
      <c r="P499" s="794" t="s">
        <v>4786</v>
      </c>
      <c r="Q499" s="791" t="s">
        <v>4802</v>
      </c>
      <c r="R499" s="783" t="s">
        <v>35</v>
      </c>
      <c r="S499" s="785">
        <v>2018</v>
      </c>
      <c r="T499" s="786">
        <v>3.22</v>
      </c>
      <c r="U499" s="786">
        <v>3.11</v>
      </c>
      <c r="V499" s="786">
        <v>6.33</v>
      </c>
      <c r="W499" s="786">
        <v>8.36</v>
      </c>
      <c r="X499" s="787">
        <f t="shared" si="5"/>
        <v>8.36</v>
      </c>
      <c r="Y499" s="783" t="s">
        <v>4803</v>
      </c>
      <c r="Z499" s="783" t="s">
        <v>4804</v>
      </c>
      <c r="AA499" s="783"/>
      <c r="AB499" s="783"/>
      <c r="AC499" s="783"/>
      <c r="AD499" s="783"/>
      <c r="AE499" s="783"/>
      <c r="AF499" s="783"/>
      <c r="AG499" s="791" t="s">
        <v>4806</v>
      </c>
      <c r="AH499" s="788" t="s">
        <v>4807</v>
      </c>
      <c r="AI499" s="789" t="s">
        <v>2415</v>
      </c>
    </row>
    <row r="500" spans="1:35" ht="17.25" customHeight="1">
      <c r="A500" s="106"/>
      <c r="B500" s="106"/>
      <c r="C500" s="106"/>
      <c r="D500" s="106" t="str">
        <f t="shared" si="0"/>
        <v xml:space="preserve"> </v>
      </c>
      <c r="E500" s="304"/>
      <c r="F500" s="779" t="e">
        <f t="shared" ca="1" si="6"/>
        <v>#NAME?</v>
      </c>
      <c r="G500" s="779" t="s">
        <v>16777</v>
      </c>
      <c r="H500" s="779" t="s">
        <v>16777</v>
      </c>
      <c r="I500" s="779" t="str">
        <f t="shared" si="4"/>
        <v>43.0188952, -71.6018131</v>
      </c>
      <c r="J500" s="780">
        <v>43.018895200000003</v>
      </c>
      <c r="K500" s="780">
        <v>-71.601813100000001</v>
      </c>
      <c r="L500" s="781">
        <v>515</v>
      </c>
      <c r="M500" s="782" t="s">
        <v>77</v>
      </c>
      <c r="N500" s="783"/>
      <c r="O500" s="783"/>
      <c r="P500" s="794" t="s">
        <v>4786</v>
      </c>
      <c r="Q500" s="791" t="s">
        <v>4810</v>
      </c>
      <c r="R500" s="783" t="s">
        <v>35</v>
      </c>
      <c r="S500" s="785">
        <v>2018</v>
      </c>
      <c r="T500" s="786">
        <v>130</v>
      </c>
      <c r="U500" s="786">
        <v>680</v>
      </c>
      <c r="V500" s="786">
        <v>810</v>
      </c>
      <c r="W500" s="786">
        <v>2666</v>
      </c>
      <c r="X500" s="787">
        <f t="shared" si="5"/>
        <v>2666</v>
      </c>
      <c r="Y500" s="783" t="s">
        <v>4811</v>
      </c>
      <c r="Z500" s="783" t="s">
        <v>4812</v>
      </c>
      <c r="AA500" s="783"/>
      <c r="AB500" s="783"/>
      <c r="AC500" s="783"/>
      <c r="AD500" s="783"/>
      <c r="AE500" s="783"/>
      <c r="AF500" s="783"/>
      <c r="AG500" s="791" t="s">
        <v>4813</v>
      </c>
      <c r="AH500" s="788" t="s">
        <v>4814</v>
      </c>
      <c r="AI500" s="789" t="s">
        <v>2415</v>
      </c>
    </row>
    <row r="501" spans="1:35" ht="17.25" customHeight="1">
      <c r="A501" s="106"/>
      <c r="B501" s="106"/>
      <c r="C501" s="106"/>
      <c r="D501" s="106" t="str">
        <f t="shared" si="0"/>
        <v xml:space="preserve"> </v>
      </c>
      <c r="E501" s="304"/>
      <c r="F501" s="779" t="e">
        <f t="shared" ca="1" si="6"/>
        <v>#NAME?</v>
      </c>
      <c r="G501" s="779" t="s">
        <v>16778</v>
      </c>
      <c r="H501" s="779" t="s">
        <v>16778</v>
      </c>
      <c r="I501" s="779" t="str">
        <f t="shared" si="4"/>
        <v>42.7513854, -71.443334</v>
      </c>
      <c r="J501" s="780">
        <v>42.751385399999997</v>
      </c>
      <c r="K501" s="780">
        <v>-71.443333999999993</v>
      </c>
      <c r="L501" s="781">
        <v>516</v>
      </c>
      <c r="M501" s="790" t="s">
        <v>5</v>
      </c>
      <c r="N501" s="783"/>
      <c r="O501" s="783"/>
      <c r="P501" s="794" t="s">
        <v>4786</v>
      </c>
      <c r="Q501" s="791" t="s">
        <v>4817</v>
      </c>
      <c r="R501" s="783" t="s">
        <v>35</v>
      </c>
      <c r="S501" s="785">
        <v>2018</v>
      </c>
      <c r="T501" s="786">
        <v>20</v>
      </c>
      <c r="U501" s="786">
        <v>59</v>
      </c>
      <c r="V501" s="786">
        <v>79</v>
      </c>
      <c r="W501" s="786">
        <v>118</v>
      </c>
      <c r="X501" s="787">
        <f t="shared" si="5"/>
        <v>118</v>
      </c>
      <c r="Y501" s="783" t="s">
        <v>4818</v>
      </c>
      <c r="Z501" s="783" t="s">
        <v>4819</v>
      </c>
      <c r="AA501" s="783"/>
      <c r="AB501" s="783"/>
      <c r="AC501" s="783"/>
      <c r="AD501" s="783"/>
      <c r="AE501" s="783"/>
      <c r="AF501" s="783"/>
      <c r="AG501" s="791" t="s">
        <v>4821</v>
      </c>
      <c r="AH501" s="788" t="s">
        <v>4822</v>
      </c>
      <c r="AI501" s="789" t="s">
        <v>2415</v>
      </c>
    </row>
    <row r="502" spans="1:35" ht="17.25" customHeight="1">
      <c r="A502" s="106"/>
      <c r="B502" s="106"/>
      <c r="C502" s="106"/>
      <c r="D502" s="106" t="str">
        <f t="shared" si="0"/>
        <v xml:space="preserve"> </v>
      </c>
      <c r="E502" s="304"/>
      <c r="F502" s="779" t="e">
        <f t="shared" ca="1" si="6"/>
        <v>#NAME?</v>
      </c>
      <c r="G502" s="779" t="s">
        <v>16779</v>
      </c>
      <c r="H502" s="779" t="s">
        <v>16779</v>
      </c>
      <c r="I502" s="779" t="str">
        <f t="shared" si="4"/>
        <v>42.8000405, -71.3103653</v>
      </c>
      <c r="J502" s="780">
        <v>42.800040500000001</v>
      </c>
      <c r="K502" s="780">
        <v>-71.310365300000001</v>
      </c>
      <c r="L502" s="781">
        <v>517</v>
      </c>
      <c r="M502" s="782" t="s">
        <v>77</v>
      </c>
      <c r="N502" s="783"/>
      <c r="O502" s="783"/>
      <c r="P502" s="794" t="s">
        <v>4786</v>
      </c>
      <c r="Q502" s="791" t="s">
        <v>4833</v>
      </c>
      <c r="R502" s="783" t="s">
        <v>35</v>
      </c>
      <c r="S502" s="785">
        <v>2019</v>
      </c>
      <c r="T502" s="793">
        <v>12</v>
      </c>
      <c r="U502" s="793">
        <v>3.9</v>
      </c>
      <c r="V502" s="786">
        <f t="shared" ref="V502:V503" si="7">T502+U502</f>
        <v>15.9</v>
      </c>
      <c r="W502" s="793">
        <v>126.7</v>
      </c>
      <c r="X502" s="787">
        <f t="shared" si="5"/>
        <v>126.7</v>
      </c>
      <c r="Y502" s="783" t="s">
        <v>4834</v>
      </c>
      <c r="Z502" s="783" t="s">
        <v>4835</v>
      </c>
      <c r="AA502" s="783"/>
      <c r="AB502" s="783"/>
      <c r="AC502" s="783"/>
      <c r="AD502" s="783"/>
      <c r="AE502" s="783"/>
      <c r="AF502" s="783"/>
      <c r="AG502" s="791" t="s">
        <v>4836</v>
      </c>
      <c r="AH502" s="788" t="s">
        <v>4837</v>
      </c>
      <c r="AI502" s="789" t="s">
        <v>2415</v>
      </c>
    </row>
    <row r="503" spans="1:35" ht="17.25" customHeight="1">
      <c r="A503" s="106"/>
      <c r="B503" s="106"/>
      <c r="C503" s="106"/>
      <c r="D503" s="106" t="str">
        <f t="shared" si="0"/>
        <v xml:space="preserve"> </v>
      </c>
      <c r="E503" s="304"/>
      <c r="F503" s="779" t="e">
        <f t="shared" ca="1" si="6"/>
        <v>#NAME?</v>
      </c>
      <c r="G503" s="779" t="s">
        <v>16780</v>
      </c>
      <c r="H503" s="779" t="s">
        <v>16780</v>
      </c>
      <c r="I503" s="779" t="str">
        <f t="shared" si="4"/>
        <v>42.7904034, -71.2493937</v>
      </c>
      <c r="J503" s="780">
        <v>42.790403400000002</v>
      </c>
      <c r="K503" s="780">
        <v>-71.249393699999999</v>
      </c>
      <c r="L503" s="781">
        <v>518</v>
      </c>
      <c r="M503" s="790" t="s">
        <v>77</v>
      </c>
      <c r="N503" s="783"/>
      <c r="O503" s="783"/>
      <c r="P503" s="794" t="s">
        <v>4786</v>
      </c>
      <c r="Q503" s="791" t="s">
        <v>4844</v>
      </c>
      <c r="R503" s="783" t="s">
        <v>35</v>
      </c>
      <c r="S503" s="785">
        <v>2018</v>
      </c>
      <c r="T503" s="786">
        <v>957</v>
      </c>
      <c r="U503" s="786">
        <v>3150</v>
      </c>
      <c r="V503" s="786">
        <f t="shared" si="7"/>
        <v>4107</v>
      </c>
      <c r="W503" s="786">
        <v>7887</v>
      </c>
      <c r="X503" s="787">
        <f t="shared" si="5"/>
        <v>7887</v>
      </c>
      <c r="Y503" s="783" t="s">
        <v>4845</v>
      </c>
      <c r="Z503" s="783" t="s">
        <v>4846</v>
      </c>
      <c r="AA503" s="783"/>
      <c r="AB503" s="783"/>
      <c r="AC503" s="783"/>
      <c r="AD503" s="783"/>
      <c r="AE503" s="783"/>
      <c r="AF503" s="783"/>
      <c r="AG503" s="791" t="s">
        <v>4847</v>
      </c>
      <c r="AH503" s="815" t="s">
        <v>4848</v>
      </c>
      <c r="AI503" s="789" t="s">
        <v>2415</v>
      </c>
    </row>
    <row r="504" spans="1:35" ht="17.25" customHeight="1">
      <c r="A504" s="106"/>
      <c r="B504" s="106"/>
      <c r="C504" s="106"/>
      <c r="D504" s="106" t="str">
        <f t="shared" si="0"/>
        <v xml:space="preserve"> </v>
      </c>
      <c r="E504" s="779"/>
      <c r="F504" s="779" t="e">
        <f t="shared" ca="1" si="6"/>
        <v>#NAME?</v>
      </c>
      <c r="G504" s="779" t="s">
        <v>16781</v>
      </c>
      <c r="H504" s="779" t="s">
        <v>16781</v>
      </c>
      <c r="I504" s="779" t="str">
        <f t="shared" si="4"/>
        <v>42.9037431, -71.3387244</v>
      </c>
      <c r="J504" s="780">
        <v>42.9037431</v>
      </c>
      <c r="K504" s="780">
        <v>-71.338724400000004</v>
      </c>
      <c r="L504" s="781">
        <v>519</v>
      </c>
      <c r="M504" s="782" t="s">
        <v>77</v>
      </c>
      <c r="N504" s="783"/>
      <c r="O504" s="783"/>
      <c r="P504" s="794" t="s">
        <v>4786</v>
      </c>
      <c r="Q504" s="791" t="s">
        <v>4851</v>
      </c>
      <c r="R504" s="783" t="s">
        <v>35</v>
      </c>
      <c r="S504" s="785">
        <v>2018</v>
      </c>
      <c r="T504" s="786">
        <v>59</v>
      </c>
      <c r="U504" s="786">
        <v>24</v>
      </c>
      <c r="V504" s="786">
        <v>83</v>
      </c>
      <c r="W504" s="786">
        <v>148</v>
      </c>
      <c r="X504" s="787">
        <f t="shared" si="5"/>
        <v>148</v>
      </c>
      <c r="Y504" s="783" t="s">
        <v>4852</v>
      </c>
      <c r="Z504" s="783" t="s">
        <v>4853</v>
      </c>
      <c r="AA504" s="783"/>
      <c r="AB504" s="783"/>
      <c r="AC504" s="783"/>
      <c r="AD504" s="783"/>
      <c r="AE504" s="783"/>
      <c r="AF504" s="783"/>
      <c r="AG504" s="791" t="s">
        <v>4854</v>
      </c>
      <c r="AH504" s="788" t="s">
        <v>4855</v>
      </c>
      <c r="AI504" s="789" t="s">
        <v>2415</v>
      </c>
    </row>
    <row r="505" spans="1:35" ht="17.25" customHeight="1">
      <c r="A505" s="106"/>
      <c r="B505" s="106"/>
      <c r="C505" s="106"/>
      <c r="D505" s="106" t="str">
        <f t="shared" si="0"/>
        <v xml:space="preserve"> </v>
      </c>
      <c r="E505" s="304"/>
      <c r="F505" s="779" t="e">
        <f t="shared" ca="1" si="6"/>
        <v>#NAME?</v>
      </c>
      <c r="G505" s="779" t="s">
        <v>16782</v>
      </c>
      <c r="H505" s="779" t="s">
        <v>16782</v>
      </c>
      <c r="I505" s="779" t="str">
        <f t="shared" si="4"/>
        <v>42.9346754, -72.277934</v>
      </c>
      <c r="J505" s="780">
        <v>42.934675400000003</v>
      </c>
      <c r="K505" s="780">
        <v>-72.277934000000002</v>
      </c>
      <c r="L505" s="781">
        <v>520</v>
      </c>
      <c r="M505" s="790" t="s">
        <v>77</v>
      </c>
      <c r="N505" s="783"/>
      <c r="O505" s="783"/>
      <c r="P505" s="794" t="s">
        <v>4786</v>
      </c>
      <c r="Q505" s="791" t="s">
        <v>4861</v>
      </c>
      <c r="R505" s="783" t="s">
        <v>35</v>
      </c>
      <c r="S505" s="785">
        <v>2018</v>
      </c>
      <c r="T505" s="786">
        <v>97.6</v>
      </c>
      <c r="U505" s="786">
        <v>30.1</v>
      </c>
      <c r="V505" s="786">
        <v>127.7</v>
      </c>
      <c r="W505" s="786">
        <v>362</v>
      </c>
      <c r="X505" s="787">
        <f t="shared" si="5"/>
        <v>362</v>
      </c>
      <c r="Y505" s="783" t="s">
        <v>4862</v>
      </c>
      <c r="Z505" s="783" t="s">
        <v>4863</v>
      </c>
      <c r="AA505" s="783"/>
      <c r="AB505" s="783"/>
      <c r="AC505" s="783"/>
      <c r="AD505" s="783"/>
      <c r="AE505" s="783"/>
      <c r="AF505" s="783"/>
      <c r="AG505" s="794" t="s">
        <v>4864</v>
      </c>
      <c r="AH505" s="788" t="s">
        <v>4865</v>
      </c>
      <c r="AI505" s="789" t="s">
        <v>2415</v>
      </c>
    </row>
    <row r="506" spans="1:35" ht="17.25" customHeight="1">
      <c r="A506" s="106"/>
      <c r="B506" s="106"/>
      <c r="C506" s="106"/>
      <c r="D506" s="106" t="str">
        <f t="shared" si="0"/>
        <v xml:space="preserve"> </v>
      </c>
      <c r="E506" s="304"/>
      <c r="F506" s="779" t="e">
        <f t="shared" ca="1" si="6"/>
        <v>#NAME?</v>
      </c>
      <c r="G506" s="779" t="s">
        <v>16783</v>
      </c>
      <c r="H506" s="779" t="s">
        <v>16783</v>
      </c>
      <c r="I506" s="779" t="str">
        <f t="shared" si="4"/>
        <v>42.7013482, -71.44139270000001</v>
      </c>
      <c r="J506" s="780">
        <v>42.701348199999998</v>
      </c>
      <c r="K506" s="780">
        <v>-71.441392699999994</v>
      </c>
      <c r="L506" s="781">
        <v>521</v>
      </c>
      <c r="M506" s="782" t="s">
        <v>77</v>
      </c>
      <c r="N506" s="783"/>
      <c r="O506" s="783"/>
      <c r="P506" s="794" t="s">
        <v>4786</v>
      </c>
      <c r="Q506" s="791" t="s">
        <v>4781</v>
      </c>
      <c r="R506" s="783" t="s">
        <v>35</v>
      </c>
      <c r="S506" s="785">
        <v>2020</v>
      </c>
      <c r="T506" s="786">
        <v>242</v>
      </c>
      <c r="U506" s="786">
        <v>405</v>
      </c>
      <c r="V506" s="786">
        <v>647</v>
      </c>
      <c r="W506" s="786">
        <v>1129.5999999999999</v>
      </c>
      <c r="X506" s="787">
        <f t="shared" si="5"/>
        <v>1129.5999999999999</v>
      </c>
      <c r="Y506" s="783" t="s">
        <v>4867</v>
      </c>
      <c r="Z506" s="783" t="s">
        <v>4868</v>
      </c>
      <c r="AA506" s="783"/>
      <c r="AB506" s="783"/>
      <c r="AC506" s="783"/>
      <c r="AD506" s="783"/>
      <c r="AE506" s="783"/>
      <c r="AF506" s="783"/>
      <c r="AG506" s="791" t="s">
        <v>4869</v>
      </c>
      <c r="AH506" s="788" t="s">
        <v>4870</v>
      </c>
      <c r="AI506" s="789" t="s">
        <v>2415</v>
      </c>
    </row>
    <row r="507" spans="1:35" ht="17.25" customHeight="1">
      <c r="A507" s="36"/>
      <c r="B507" s="36"/>
      <c r="C507" s="36"/>
      <c r="D507" s="106" t="str">
        <f t="shared" si="0"/>
        <v xml:space="preserve"> </v>
      </c>
      <c r="E507" s="779"/>
      <c r="F507" s="779" t="e">
        <f t="shared" ca="1" si="6"/>
        <v>#NAME?</v>
      </c>
      <c r="G507" s="779" t="s">
        <v>16784</v>
      </c>
      <c r="H507" s="779" t="s">
        <v>16784</v>
      </c>
      <c r="I507" s="779" t="str">
        <f t="shared" si="4"/>
        <v>42.9877704, -71.4619184</v>
      </c>
      <c r="J507" s="780">
        <v>42.987770400000002</v>
      </c>
      <c r="K507" s="780">
        <v>-71.461918400000002</v>
      </c>
      <c r="L507" s="781">
        <v>522</v>
      </c>
      <c r="M507" s="790" t="s">
        <v>77</v>
      </c>
      <c r="N507" s="783"/>
      <c r="O507" s="783"/>
      <c r="P507" s="794" t="s">
        <v>4786</v>
      </c>
      <c r="Q507" s="791" t="s">
        <v>4872</v>
      </c>
      <c r="R507" s="783" t="s">
        <v>35</v>
      </c>
      <c r="S507" s="785">
        <v>2020</v>
      </c>
      <c r="T507" s="786">
        <v>21</v>
      </c>
      <c r="U507" s="786">
        <v>41</v>
      </c>
      <c r="V507" s="786">
        <v>62</v>
      </c>
      <c r="W507" s="786">
        <v>358.1</v>
      </c>
      <c r="X507" s="787">
        <f t="shared" si="5"/>
        <v>358.1</v>
      </c>
      <c r="Y507" s="783" t="s">
        <v>4873</v>
      </c>
      <c r="Z507" s="783" t="s">
        <v>4874</v>
      </c>
      <c r="AA507" s="783"/>
      <c r="AB507" s="783"/>
      <c r="AC507" s="783"/>
      <c r="AD507" s="783"/>
      <c r="AE507" s="783"/>
      <c r="AF507" s="783"/>
      <c r="AG507" s="791" t="s">
        <v>4875</v>
      </c>
      <c r="AH507" s="788" t="s">
        <v>4876</v>
      </c>
      <c r="AI507" s="789" t="s">
        <v>2415</v>
      </c>
    </row>
    <row r="508" spans="1:35" ht="17.25" customHeight="1">
      <c r="A508" s="106"/>
      <c r="B508" s="106"/>
      <c r="C508" s="106"/>
      <c r="D508" s="106" t="str">
        <f t="shared" si="0"/>
        <v xml:space="preserve"> </v>
      </c>
      <c r="E508" s="304" t="s">
        <v>4886</v>
      </c>
      <c r="F508" s="779" t="e">
        <f t="shared" ca="1" si="6"/>
        <v>#NAME?</v>
      </c>
      <c r="G508" s="779" t="s">
        <v>16785</v>
      </c>
      <c r="H508" s="779" t="s">
        <v>16786</v>
      </c>
      <c r="I508" s="779" t="str">
        <f t="shared" si="4"/>
        <v>42.9208241, -72.27898549999999</v>
      </c>
      <c r="J508" s="780">
        <v>42.920824099999997</v>
      </c>
      <c r="K508" s="780">
        <v>-72.278985499999905</v>
      </c>
      <c r="L508" s="781">
        <v>523</v>
      </c>
      <c r="M508" s="782" t="s">
        <v>77</v>
      </c>
      <c r="N508" s="783"/>
      <c r="O508" s="783"/>
      <c r="P508" s="794" t="s">
        <v>4786</v>
      </c>
      <c r="Q508" s="791" t="s">
        <v>4887</v>
      </c>
      <c r="R508" s="783" t="s">
        <v>35</v>
      </c>
      <c r="S508" s="785">
        <v>2018</v>
      </c>
      <c r="T508" s="786">
        <v>8.5</v>
      </c>
      <c r="U508" s="786">
        <v>2.6</v>
      </c>
      <c r="V508" s="786">
        <v>11.1</v>
      </c>
      <c r="W508" s="786">
        <v>218.2</v>
      </c>
      <c r="X508" s="787">
        <f t="shared" si="5"/>
        <v>218.2</v>
      </c>
      <c r="Y508" s="783" t="s">
        <v>4888</v>
      </c>
      <c r="Z508" s="783" t="s">
        <v>4889</v>
      </c>
      <c r="AA508" s="783"/>
      <c r="AB508" s="783"/>
      <c r="AC508" s="783"/>
      <c r="AD508" s="783"/>
      <c r="AE508" s="783"/>
      <c r="AF508" s="783"/>
      <c r="AG508" s="791" t="s">
        <v>4890</v>
      </c>
      <c r="AH508" s="788" t="s">
        <v>4891</v>
      </c>
      <c r="AI508" s="789" t="s">
        <v>2415</v>
      </c>
    </row>
    <row r="509" spans="1:35" ht="17.25" customHeight="1">
      <c r="A509" s="36"/>
      <c r="B509" s="36"/>
      <c r="C509" s="36"/>
      <c r="D509" s="106" t="str">
        <f t="shared" si="0"/>
        <v xml:space="preserve"> </v>
      </c>
      <c r="E509" s="304" t="s">
        <v>4894</v>
      </c>
      <c r="F509" s="779" t="e">
        <f t="shared" ca="1" si="6"/>
        <v>#NAME?</v>
      </c>
      <c r="G509" s="779" t="s">
        <v>16787</v>
      </c>
      <c r="H509" s="779" t="s">
        <v>16787</v>
      </c>
      <c r="I509" s="779" t="str">
        <f t="shared" si="4"/>
        <v>43.169461, -72.28911029999999</v>
      </c>
      <c r="J509" s="780">
        <v>43.169460999999998</v>
      </c>
      <c r="K509" s="780">
        <v>-72.289110299999905</v>
      </c>
      <c r="L509" s="781">
        <v>524</v>
      </c>
      <c r="M509" s="790" t="s">
        <v>33</v>
      </c>
      <c r="N509" s="783" t="s">
        <v>33</v>
      </c>
      <c r="O509" s="783"/>
      <c r="P509" s="794" t="s">
        <v>4786</v>
      </c>
      <c r="Q509" s="791" t="s">
        <v>4895</v>
      </c>
      <c r="R509" s="783" t="s">
        <v>35</v>
      </c>
      <c r="S509" s="785">
        <v>2018</v>
      </c>
      <c r="T509" s="786">
        <v>65.099999999999994</v>
      </c>
      <c r="U509" s="786">
        <v>5.92</v>
      </c>
      <c r="V509" s="786">
        <v>71.02</v>
      </c>
      <c r="W509" s="786">
        <v>177.7</v>
      </c>
      <c r="X509" s="787">
        <f t="shared" si="5"/>
        <v>177.7</v>
      </c>
      <c r="Y509" s="783" t="s">
        <v>4896</v>
      </c>
      <c r="Z509" s="783" t="s">
        <v>4897</v>
      </c>
      <c r="AA509" s="783"/>
      <c r="AB509" s="783"/>
      <c r="AC509" s="783"/>
      <c r="AD509" s="783"/>
      <c r="AE509" s="783"/>
      <c r="AF509" s="783"/>
      <c r="AG509" s="791" t="s">
        <v>4898</v>
      </c>
      <c r="AH509" s="788" t="s">
        <v>4899</v>
      </c>
      <c r="AI509" s="789" t="s">
        <v>2415</v>
      </c>
    </row>
    <row r="510" spans="1:35" ht="17.25" customHeight="1">
      <c r="A510" s="36"/>
      <c r="B510" s="36"/>
      <c r="C510" s="36"/>
      <c r="D510" s="106" t="str">
        <f t="shared" si="0"/>
        <v xml:space="preserve"> </v>
      </c>
      <c r="E510" s="304" t="s">
        <v>4901</v>
      </c>
      <c r="F510" s="779" t="e">
        <f t="shared" ca="1" si="6"/>
        <v>#NAME?</v>
      </c>
      <c r="G510" s="779" t="s">
        <v>16788</v>
      </c>
      <c r="H510" s="779" t="s">
        <v>16788</v>
      </c>
      <c r="I510" s="779" t="str">
        <f t="shared" si="4"/>
        <v>43.0254596, -71.4348993</v>
      </c>
      <c r="J510" s="780">
        <v>43.025459599999998</v>
      </c>
      <c r="K510" s="780">
        <v>-71.434899299999998</v>
      </c>
      <c r="L510" s="781">
        <v>525</v>
      </c>
      <c r="M510" s="782" t="s">
        <v>5</v>
      </c>
      <c r="N510" s="783"/>
      <c r="O510" s="783"/>
      <c r="P510" s="794" t="s">
        <v>4786</v>
      </c>
      <c r="Q510" s="791" t="s">
        <v>4781</v>
      </c>
      <c r="R510" s="783" t="s">
        <v>35</v>
      </c>
      <c r="S510" s="785">
        <v>2019</v>
      </c>
      <c r="T510" s="786">
        <v>135</v>
      </c>
      <c r="U510" s="786">
        <v>1080</v>
      </c>
      <c r="V510" s="786">
        <v>1215</v>
      </c>
      <c r="W510" s="786">
        <v>2076</v>
      </c>
      <c r="X510" s="787">
        <f t="shared" si="5"/>
        <v>2076</v>
      </c>
      <c r="Y510" s="783" t="s">
        <v>4902</v>
      </c>
      <c r="Z510" s="783" t="s">
        <v>4903</v>
      </c>
      <c r="AA510" s="783"/>
      <c r="AB510" s="783"/>
      <c r="AC510" s="783"/>
      <c r="AD510" s="783"/>
      <c r="AE510" s="783"/>
      <c r="AF510" s="783"/>
      <c r="AG510" s="791" t="s">
        <v>4904</v>
      </c>
      <c r="AH510" s="788" t="s">
        <v>4905</v>
      </c>
      <c r="AI510" s="789" t="s">
        <v>2415</v>
      </c>
    </row>
    <row r="511" spans="1:35" ht="17.25" customHeight="1">
      <c r="A511" s="36"/>
      <c r="B511" s="36"/>
      <c r="C511" s="36"/>
      <c r="D511" s="106" t="str">
        <f t="shared" si="0"/>
        <v xml:space="preserve"> </v>
      </c>
      <c r="E511" s="304" t="s">
        <v>4908</v>
      </c>
      <c r="F511" s="779" t="e">
        <f t="shared" ca="1" si="6"/>
        <v>#NAME?</v>
      </c>
      <c r="G511" s="779" t="s">
        <v>16789</v>
      </c>
      <c r="H511" s="779" t="s">
        <v>16789</v>
      </c>
      <c r="I511" s="779" t="str">
        <f t="shared" si="4"/>
        <v>43.1249416, -71.4318564</v>
      </c>
      <c r="J511" s="780">
        <v>43.1249416</v>
      </c>
      <c r="K511" s="780">
        <v>-71.431856400000001</v>
      </c>
      <c r="L511" s="781">
        <v>526</v>
      </c>
      <c r="M511" s="790" t="s">
        <v>33</v>
      </c>
      <c r="N511" s="783" t="s">
        <v>33</v>
      </c>
      <c r="O511" s="783"/>
      <c r="P511" s="794" t="s">
        <v>4786</v>
      </c>
      <c r="Q511" s="791" t="s">
        <v>4909</v>
      </c>
      <c r="R511" s="783" t="s">
        <v>35</v>
      </c>
      <c r="S511" s="785">
        <v>2019</v>
      </c>
      <c r="T511" s="786">
        <v>25</v>
      </c>
      <c r="U511" s="786">
        <v>219</v>
      </c>
      <c r="V511" s="786">
        <v>244</v>
      </c>
      <c r="W511" s="786">
        <v>383.9</v>
      </c>
      <c r="X511" s="787">
        <f t="shared" si="5"/>
        <v>383.9</v>
      </c>
      <c r="Y511" s="783" t="s">
        <v>4910</v>
      </c>
      <c r="Z511" s="783" t="s">
        <v>4911</v>
      </c>
      <c r="AA511" s="783"/>
      <c r="AB511" s="783"/>
      <c r="AC511" s="783"/>
      <c r="AD511" s="783"/>
      <c r="AE511" s="783"/>
      <c r="AF511" s="783"/>
      <c r="AG511" s="791" t="s">
        <v>4912</v>
      </c>
      <c r="AH511" s="788" t="s">
        <v>4913</v>
      </c>
      <c r="AI511" s="789" t="s">
        <v>2415</v>
      </c>
    </row>
    <row r="512" spans="1:35" ht="17.25" customHeight="1">
      <c r="A512" s="106"/>
      <c r="B512" s="106"/>
      <c r="C512" s="106"/>
      <c r="D512" s="106" t="str">
        <f t="shared" si="0"/>
        <v xml:space="preserve"> </v>
      </c>
      <c r="E512" s="304" t="s">
        <v>4922</v>
      </c>
      <c r="F512" s="779" t="e">
        <f t="shared" ca="1" si="6"/>
        <v>#NAME?</v>
      </c>
      <c r="G512" s="779" t="s">
        <v>16790</v>
      </c>
      <c r="H512" s="779" t="s">
        <v>16790</v>
      </c>
      <c r="I512" s="779" t="str">
        <f t="shared" si="4"/>
        <v>43.508361, -71.223811</v>
      </c>
      <c r="J512" s="780">
        <v>43.508361000000001</v>
      </c>
      <c r="K512" s="780">
        <v>-71.223810999999998</v>
      </c>
      <c r="L512" s="781">
        <v>527</v>
      </c>
      <c r="M512" s="782" t="s">
        <v>33</v>
      </c>
      <c r="N512" s="783" t="s">
        <v>33</v>
      </c>
      <c r="O512" s="783"/>
      <c r="P512" s="794" t="s">
        <v>4786</v>
      </c>
      <c r="Q512" s="791" t="s">
        <v>4923</v>
      </c>
      <c r="R512" s="783" t="s">
        <v>35</v>
      </c>
      <c r="S512" s="785">
        <v>2020</v>
      </c>
      <c r="T512" s="786">
        <v>39.799999999999997</v>
      </c>
      <c r="U512" s="786">
        <v>14</v>
      </c>
      <c r="V512" s="786">
        <v>53.8</v>
      </c>
      <c r="W512" s="786">
        <v>171.3</v>
      </c>
      <c r="X512" s="787">
        <f t="shared" si="5"/>
        <v>171.3</v>
      </c>
      <c r="Y512" s="783" t="s">
        <v>4924</v>
      </c>
      <c r="Z512" s="783" t="s">
        <v>4925</v>
      </c>
      <c r="AA512" s="783"/>
      <c r="AB512" s="783"/>
      <c r="AC512" s="783"/>
      <c r="AD512" s="783"/>
      <c r="AE512" s="783"/>
      <c r="AF512" s="783"/>
      <c r="AG512" s="791" t="s">
        <v>4926</v>
      </c>
      <c r="AH512" s="788" t="s">
        <v>4927</v>
      </c>
      <c r="AI512" s="789" t="s">
        <v>2415</v>
      </c>
    </row>
    <row r="513" spans="1:35" ht="17.25" customHeight="1">
      <c r="A513" s="106"/>
      <c r="B513" s="106"/>
      <c r="C513" s="106"/>
      <c r="D513" s="106" t="str">
        <f t="shared" si="0"/>
        <v xml:space="preserve"> </v>
      </c>
      <c r="E513" s="304" t="s">
        <v>4929</v>
      </c>
      <c r="F513" s="779" t="e">
        <f t="shared" ca="1" si="6"/>
        <v>#NAME?</v>
      </c>
      <c r="G513" s="779" t="s">
        <v>16791</v>
      </c>
      <c r="H513" s="779" t="s">
        <v>16791</v>
      </c>
      <c r="I513" s="779" t="str">
        <f t="shared" si="4"/>
        <v>43.451908, -71.212119</v>
      </c>
      <c r="J513" s="780">
        <v>43.451908000000003</v>
      </c>
      <c r="K513" s="780">
        <v>-71.212119000000001</v>
      </c>
      <c r="L513" s="781">
        <v>528</v>
      </c>
      <c r="M513" s="805" t="s">
        <v>77</v>
      </c>
      <c r="N513" s="783"/>
      <c r="O513" s="783"/>
      <c r="P513" s="794" t="s">
        <v>4786</v>
      </c>
      <c r="Q513" s="791" t="s">
        <v>4930</v>
      </c>
      <c r="R513" s="783" t="s">
        <v>35</v>
      </c>
      <c r="S513" s="785">
        <v>2018</v>
      </c>
      <c r="T513" s="786">
        <v>346</v>
      </c>
      <c r="U513" s="786">
        <v>39500</v>
      </c>
      <c r="V513" s="786">
        <v>39846</v>
      </c>
      <c r="W513" s="786">
        <v>42573.4</v>
      </c>
      <c r="X513" s="787">
        <f t="shared" si="5"/>
        <v>42573.4</v>
      </c>
      <c r="Y513" s="783" t="s">
        <v>4931</v>
      </c>
      <c r="Z513" s="783" t="s">
        <v>4932</v>
      </c>
      <c r="AA513" s="783"/>
      <c r="AB513" s="783"/>
      <c r="AC513" s="783"/>
      <c r="AD513" s="783"/>
      <c r="AE513" s="783"/>
      <c r="AF513" s="783"/>
      <c r="AG513" s="791" t="s">
        <v>4933</v>
      </c>
      <c r="AH513" s="788" t="s">
        <v>4934</v>
      </c>
      <c r="AI513" s="789" t="s">
        <v>2415</v>
      </c>
    </row>
    <row r="514" spans="1:35" ht="17.25" customHeight="1">
      <c r="A514" s="106"/>
      <c r="B514" s="106"/>
      <c r="C514" s="106"/>
      <c r="D514" s="106" t="str">
        <f t="shared" si="0"/>
        <v xml:space="preserve"> </v>
      </c>
      <c r="E514" s="304" t="s">
        <v>4937</v>
      </c>
      <c r="F514" s="779" t="e">
        <f t="shared" ca="1" si="6"/>
        <v>#NAME?</v>
      </c>
      <c r="G514" s="779" t="s">
        <v>16792</v>
      </c>
      <c r="H514" s="779" t="s">
        <v>16792</v>
      </c>
      <c r="I514" s="779" t="str">
        <f t="shared" si="4"/>
        <v>43.3862037, -72.2078899</v>
      </c>
      <c r="J514" s="780">
        <v>43.386203700000003</v>
      </c>
      <c r="K514" s="780">
        <v>-72.207889899999998</v>
      </c>
      <c r="L514" s="781">
        <v>529</v>
      </c>
      <c r="M514" s="782" t="s">
        <v>5</v>
      </c>
      <c r="N514" s="783"/>
      <c r="O514" s="783"/>
      <c r="P514" s="794" t="s">
        <v>4786</v>
      </c>
      <c r="Q514" s="791" t="s">
        <v>4938</v>
      </c>
      <c r="R514" s="783" t="s">
        <v>35</v>
      </c>
      <c r="S514" s="785">
        <v>2017</v>
      </c>
      <c r="T514" s="786">
        <v>2.36</v>
      </c>
      <c r="U514" s="786">
        <v>2.92</v>
      </c>
      <c r="V514" s="786">
        <v>5.28</v>
      </c>
      <c r="W514" s="786">
        <v>7.52</v>
      </c>
      <c r="X514" s="787">
        <f t="shared" si="5"/>
        <v>7.52</v>
      </c>
      <c r="Y514" s="783" t="s">
        <v>4939</v>
      </c>
      <c r="Z514" s="783" t="s">
        <v>4940</v>
      </c>
      <c r="AA514" s="783"/>
      <c r="AB514" s="783"/>
      <c r="AC514" s="783"/>
      <c r="AD514" s="783"/>
      <c r="AE514" s="783"/>
      <c r="AF514" s="783"/>
      <c r="AG514" s="791" t="s">
        <v>4941</v>
      </c>
      <c r="AH514" s="788" t="s">
        <v>4942</v>
      </c>
      <c r="AI514" s="789" t="s">
        <v>2415</v>
      </c>
    </row>
    <row r="515" spans="1:35" ht="17.25" customHeight="1">
      <c r="A515" s="36"/>
      <c r="B515" s="36"/>
      <c r="C515" s="36"/>
      <c r="D515" s="106" t="str">
        <f t="shared" si="0"/>
        <v xml:space="preserve"> </v>
      </c>
      <c r="E515" s="304" t="s">
        <v>5963</v>
      </c>
      <c r="F515" s="779" t="e">
        <f t="shared" ca="1" si="6"/>
        <v>#NAME?</v>
      </c>
      <c r="G515" s="779" t="s">
        <v>16793</v>
      </c>
      <c r="H515" s="779" t="s">
        <v>16793</v>
      </c>
      <c r="I515" s="779" t="str">
        <f t="shared" si="4"/>
        <v>43.374534, -72.337095</v>
      </c>
      <c r="J515" s="780">
        <v>43.374533999999997</v>
      </c>
      <c r="K515" s="780">
        <v>-72.337095000000005</v>
      </c>
      <c r="L515" s="781">
        <v>530</v>
      </c>
      <c r="M515" s="790" t="s">
        <v>5</v>
      </c>
      <c r="N515" s="783"/>
      <c r="O515" s="783"/>
      <c r="P515" s="794" t="s">
        <v>4786</v>
      </c>
      <c r="Q515" s="791" t="s">
        <v>5964</v>
      </c>
      <c r="R515" s="783" t="s">
        <v>35</v>
      </c>
      <c r="S515" s="785">
        <v>2017</v>
      </c>
      <c r="T515" s="786">
        <v>19</v>
      </c>
      <c r="U515" s="786">
        <v>62</v>
      </c>
      <c r="V515" s="786">
        <v>81</v>
      </c>
      <c r="W515" s="786">
        <v>194</v>
      </c>
      <c r="X515" s="787">
        <f t="shared" si="5"/>
        <v>194</v>
      </c>
      <c r="Y515" s="783" t="s">
        <v>5965</v>
      </c>
      <c r="Z515" s="783" t="s">
        <v>5966</v>
      </c>
      <c r="AA515" s="783"/>
      <c r="AB515" s="783"/>
      <c r="AC515" s="783"/>
      <c r="AD515" s="783"/>
      <c r="AE515" s="783"/>
      <c r="AF515" s="783"/>
      <c r="AG515" s="791" t="s">
        <v>5967</v>
      </c>
      <c r="AH515" s="788" t="s">
        <v>5968</v>
      </c>
      <c r="AI515" s="789" t="s">
        <v>2415</v>
      </c>
    </row>
    <row r="516" spans="1:35" ht="17.25" customHeight="1">
      <c r="A516" s="36"/>
      <c r="B516" s="36"/>
      <c r="C516" s="36"/>
      <c r="D516" s="106" t="str">
        <f t="shared" si="0"/>
        <v xml:space="preserve"> </v>
      </c>
      <c r="E516" s="304" t="s">
        <v>4945</v>
      </c>
      <c r="F516" s="779" t="e">
        <f t="shared" ca="1" si="6"/>
        <v>#NAME?</v>
      </c>
      <c r="G516" s="779" t="s">
        <v>16794</v>
      </c>
      <c r="H516" s="779" t="s">
        <v>16794</v>
      </c>
      <c r="I516" s="779" t="str">
        <f t="shared" si="4"/>
        <v>43.443257, -71.788038</v>
      </c>
      <c r="J516" s="780">
        <v>43.443257000000003</v>
      </c>
      <c r="K516" s="780">
        <v>-71.788038</v>
      </c>
      <c r="L516" s="781">
        <v>531</v>
      </c>
      <c r="M516" s="782" t="s">
        <v>33</v>
      </c>
      <c r="N516" s="783" t="s">
        <v>33</v>
      </c>
      <c r="O516" s="783"/>
      <c r="P516" s="794" t="s">
        <v>4786</v>
      </c>
      <c r="Q516" s="791" t="s">
        <v>4946</v>
      </c>
      <c r="R516" s="783" t="s">
        <v>35</v>
      </c>
      <c r="S516" s="785">
        <v>2018</v>
      </c>
      <c r="T516" s="786">
        <v>8.61</v>
      </c>
      <c r="U516" s="786"/>
      <c r="V516" s="786">
        <v>8.61</v>
      </c>
      <c r="W516" s="786">
        <v>8.61</v>
      </c>
      <c r="X516" s="787">
        <f t="shared" si="5"/>
        <v>8.61</v>
      </c>
      <c r="Y516" s="783" t="s">
        <v>4947</v>
      </c>
      <c r="Z516" s="783" t="s">
        <v>49</v>
      </c>
      <c r="AA516" s="783"/>
      <c r="AB516" s="783"/>
      <c r="AC516" s="783"/>
      <c r="AD516" s="783"/>
      <c r="AE516" s="783"/>
      <c r="AF516" s="783"/>
      <c r="AG516" s="791" t="s">
        <v>4948</v>
      </c>
      <c r="AH516" s="788" t="s">
        <v>4949</v>
      </c>
      <c r="AI516" s="789" t="s">
        <v>2415</v>
      </c>
    </row>
    <row r="517" spans="1:35" ht="17.25" customHeight="1">
      <c r="A517" s="36"/>
      <c r="B517" s="36"/>
      <c r="C517" s="36"/>
      <c r="D517" s="106" t="str">
        <f t="shared" si="0"/>
        <v xml:space="preserve"> </v>
      </c>
      <c r="E517" s="304" t="s">
        <v>4961</v>
      </c>
      <c r="F517" s="779" t="e">
        <f t="shared" ca="1" si="6"/>
        <v>#NAME?</v>
      </c>
      <c r="G517" s="779" t="s">
        <v>16795</v>
      </c>
      <c r="H517" s="779" t="s">
        <v>16795</v>
      </c>
      <c r="I517" s="779" t="str">
        <f t="shared" si="4"/>
        <v>43.6912596, -71.64085870000001</v>
      </c>
      <c r="J517" s="780">
        <v>43.691259600000002</v>
      </c>
      <c r="K517" s="780">
        <v>-71.640858699999995</v>
      </c>
      <c r="L517" s="781">
        <v>532</v>
      </c>
      <c r="M517" s="790" t="s">
        <v>33</v>
      </c>
      <c r="N517" s="783" t="s">
        <v>33</v>
      </c>
      <c r="O517" s="783"/>
      <c r="P517" s="794" t="s">
        <v>4786</v>
      </c>
      <c r="Q517" s="791" t="s">
        <v>4962</v>
      </c>
      <c r="R517" s="783" t="s">
        <v>35</v>
      </c>
      <c r="S517" s="785">
        <v>2018</v>
      </c>
      <c r="T517" s="786"/>
      <c r="U517" s="786"/>
      <c r="V517" s="786"/>
      <c r="W517" s="786">
        <v>7.26</v>
      </c>
      <c r="X517" s="787">
        <f t="shared" si="5"/>
        <v>7.26</v>
      </c>
      <c r="Y517" s="783" t="s">
        <v>49</v>
      </c>
      <c r="Z517" s="783" t="s">
        <v>4963</v>
      </c>
      <c r="AA517" s="783"/>
      <c r="AB517" s="783"/>
      <c r="AC517" s="783"/>
      <c r="AD517" s="783"/>
      <c r="AE517" s="783"/>
      <c r="AF517" s="783"/>
      <c r="AG517" s="791" t="s">
        <v>4964</v>
      </c>
      <c r="AH517" s="788" t="s">
        <v>4965</v>
      </c>
      <c r="AI517" s="789" t="s">
        <v>2415</v>
      </c>
    </row>
    <row r="518" spans="1:35" ht="17.25" customHeight="1">
      <c r="A518" s="36"/>
      <c r="B518" s="36"/>
      <c r="C518" s="36"/>
      <c r="D518" s="106" t="str">
        <f t="shared" si="0"/>
        <v xml:space="preserve"> </v>
      </c>
      <c r="E518" s="304" t="s">
        <v>4974</v>
      </c>
      <c r="F518" s="779" t="e">
        <f t="shared" ca="1" si="6"/>
        <v>#NAME?</v>
      </c>
      <c r="G518" s="779" t="s">
        <v>16796</v>
      </c>
      <c r="H518" s="779" t="s">
        <v>16796</v>
      </c>
      <c r="I518" s="779" t="str">
        <f t="shared" si="4"/>
        <v>42.9334218, -72.2770427</v>
      </c>
      <c r="J518" s="780">
        <v>42.933421799999998</v>
      </c>
      <c r="K518" s="780">
        <v>-72.277042699999996</v>
      </c>
      <c r="L518" s="781">
        <v>533</v>
      </c>
      <c r="M518" s="782" t="s">
        <v>77</v>
      </c>
      <c r="N518" s="783"/>
      <c r="O518" s="783"/>
      <c r="P518" s="794" t="s">
        <v>4786</v>
      </c>
      <c r="Q518" s="791" t="s">
        <v>4781</v>
      </c>
      <c r="R518" s="783" t="s">
        <v>35</v>
      </c>
      <c r="S518" s="785">
        <v>2019</v>
      </c>
      <c r="T518" s="786">
        <v>27.5</v>
      </c>
      <c r="U518" s="786">
        <v>8.33</v>
      </c>
      <c r="V518" s="786">
        <v>35.83</v>
      </c>
      <c r="W518" s="786">
        <v>238.6</v>
      </c>
      <c r="X518" s="787">
        <f t="shared" si="5"/>
        <v>238.6</v>
      </c>
      <c r="Y518" s="783" t="s">
        <v>4975</v>
      </c>
      <c r="Z518" s="783" t="s">
        <v>4976</v>
      </c>
      <c r="AA518" s="783"/>
      <c r="AB518" s="783"/>
      <c r="AC518" s="783"/>
      <c r="AD518" s="783"/>
      <c r="AE518" s="783"/>
      <c r="AF518" s="783"/>
      <c r="AG518" s="791" t="s">
        <v>4977</v>
      </c>
      <c r="AH518" s="815" t="s">
        <v>4978</v>
      </c>
      <c r="AI518" s="789" t="s">
        <v>2415</v>
      </c>
    </row>
    <row r="519" spans="1:35" ht="17.25" customHeight="1">
      <c r="A519" s="106"/>
      <c r="B519" s="106"/>
      <c r="C519" s="106"/>
      <c r="D519" s="106" t="str">
        <f t="shared" si="0"/>
        <v xml:space="preserve"> </v>
      </c>
      <c r="E519" s="304" t="s">
        <v>4981</v>
      </c>
      <c r="F519" s="779" t="e">
        <f t="shared" ca="1" si="6"/>
        <v>#NAME?</v>
      </c>
      <c r="G519" s="779" t="s">
        <v>16797</v>
      </c>
      <c r="H519" s="779" t="s">
        <v>16797</v>
      </c>
      <c r="I519" s="779" t="str">
        <f t="shared" si="4"/>
        <v>43.015226, -71.319881</v>
      </c>
      <c r="J519" s="780">
        <v>43.015225999999998</v>
      </c>
      <c r="K519" s="780">
        <v>-71.319880999999995</v>
      </c>
      <c r="L519" s="781">
        <v>534</v>
      </c>
      <c r="M519" s="790" t="s">
        <v>33</v>
      </c>
      <c r="N519" s="783" t="s">
        <v>33</v>
      </c>
      <c r="O519" s="783"/>
      <c r="P519" s="794" t="s">
        <v>4786</v>
      </c>
      <c r="Q519" s="791" t="s">
        <v>4982</v>
      </c>
      <c r="R519" s="783" t="s">
        <v>35</v>
      </c>
      <c r="S519" s="785">
        <v>2018</v>
      </c>
      <c r="T519" s="786">
        <v>38.700000000000003</v>
      </c>
      <c r="U519" s="786">
        <v>59</v>
      </c>
      <c r="V519" s="786">
        <v>97.7</v>
      </c>
      <c r="W519" s="786">
        <v>168</v>
      </c>
      <c r="X519" s="787">
        <f t="shared" si="5"/>
        <v>168</v>
      </c>
      <c r="Y519" s="783" t="s">
        <v>4983</v>
      </c>
      <c r="Z519" s="783" t="s">
        <v>4984</v>
      </c>
      <c r="AA519" s="783"/>
      <c r="AB519" s="783"/>
      <c r="AC519" s="783"/>
      <c r="AD519" s="783"/>
      <c r="AE519" s="783"/>
      <c r="AF519" s="783"/>
      <c r="AG519" s="791" t="s">
        <v>4985</v>
      </c>
      <c r="AH519" s="788" t="s">
        <v>4986</v>
      </c>
      <c r="AI519" s="789" t="s">
        <v>2415</v>
      </c>
    </row>
    <row r="520" spans="1:35" ht="17.25" customHeight="1">
      <c r="A520" s="106"/>
      <c r="B520" s="106"/>
      <c r="C520" s="106"/>
      <c r="D520" s="106" t="str">
        <f t="shared" si="0"/>
        <v xml:space="preserve"> </v>
      </c>
      <c r="E520" s="304" t="s">
        <v>5004</v>
      </c>
      <c r="F520" s="779" t="e">
        <f t="shared" ca="1" si="6"/>
        <v>#NAME?</v>
      </c>
      <c r="G520" s="779" t="s">
        <v>16798</v>
      </c>
      <c r="H520" s="779" t="s">
        <v>16798</v>
      </c>
      <c r="I520" s="779" t="str">
        <f t="shared" si="4"/>
        <v>43.229758, -71.018467</v>
      </c>
      <c r="J520" s="780">
        <v>43.229757999999997</v>
      </c>
      <c r="K520" s="780">
        <v>-71.018467000000001</v>
      </c>
      <c r="L520" s="781">
        <v>535</v>
      </c>
      <c r="M520" s="782" t="s">
        <v>33</v>
      </c>
      <c r="N520" s="783" t="s">
        <v>33</v>
      </c>
      <c r="O520" s="783"/>
      <c r="P520" s="794" t="s">
        <v>4786</v>
      </c>
      <c r="Q520" s="791" t="s">
        <v>5005</v>
      </c>
      <c r="R520" s="783" t="s">
        <v>35</v>
      </c>
      <c r="S520" s="785">
        <v>2018</v>
      </c>
      <c r="T520" s="786">
        <v>11.4</v>
      </c>
      <c r="U520" s="786"/>
      <c r="V520" s="786">
        <v>11.4</v>
      </c>
      <c r="W520" s="786">
        <v>11.4</v>
      </c>
      <c r="X520" s="787">
        <f t="shared" si="5"/>
        <v>11.4</v>
      </c>
      <c r="Y520" s="783" t="s">
        <v>5006</v>
      </c>
      <c r="Z520" s="783" t="s">
        <v>49</v>
      </c>
      <c r="AA520" s="783"/>
      <c r="AB520" s="783"/>
      <c r="AC520" s="783"/>
      <c r="AD520" s="783"/>
      <c r="AE520" s="783"/>
      <c r="AF520" s="783"/>
      <c r="AG520" s="791" t="s">
        <v>5007</v>
      </c>
      <c r="AH520" s="788" t="s">
        <v>5008</v>
      </c>
      <c r="AI520" s="789" t="s">
        <v>2415</v>
      </c>
    </row>
    <row r="521" spans="1:35" ht="17.25" customHeight="1">
      <c r="A521" s="36"/>
      <c r="B521" s="36"/>
      <c r="C521" s="36"/>
      <c r="D521" s="106" t="str">
        <f t="shared" si="0"/>
        <v xml:space="preserve"> </v>
      </c>
      <c r="E521" s="304" t="s">
        <v>5014</v>
      </c>
      <c r="F521" s="779" t="e">
        <f t="shared" ca="1" si="6"/>
        <v>#NAME?</v>
      </c>
      <c r="G521" s="779" t="s">
        <v>16799</v>
      </c>
      <c r="H521" s="779" t="s">
        <v>16800</v>
      </c>
      <c r="I521" s="779" t="str">
        <f t="shared" si="4"/>
        <v>43.3230446, -71.3137292</v>
      </c>
      <c r="J521" s="780">
        <v>43.323044600000003</v>
      </c>
      <c r="K521" s="780">
        <v>-71.313729199999997</v>
      </c>
      <c r="L521" s="781">
        <v>536</v>
      </c>
      <c r="M521" s="790" t="s">
        <v>33</v>
      </c>
      <c r="N521" s="783" t="s">
        <v>33</v>
      </c>
      <c r="O521" s="783"/>
      <c r="P521" s="794" t="s">
        <v>4786</v>
      </c>
      <c r="Q521" s="791" t="s">
        <v>5015</v>
      </c>
      <c r="R521" s="783" t="s">
        <v>35</v>
      </c>
      <c r="S521" s="785">
        <v>2020</v>
      </c>
      <c r="T521" s="786">
        <v>15.9</v>
      </c>
      <c r="U521" s="786">
        <v>10.199999999999999</v>
      </c>
      <c r="V521" s="786">
        <v>26.1</v>
      </c>
      <c r="W521" s="786">
        <v>32</v>
      </c>
      <c r="X521" s="787">
        <f t="shared" si="5"/>
        <v>32</v>
      </c>
      <c r="Y521" s="783" t="s">
        <v>5016</v>
      </c>
      <c r="Z521" s="783" t="s">
        <v>5017</v>
      </c>
      <c r="AA521" s="783"/>
      <c r="AB521" s="783"/>
      <c r="AC521" s="783"/>
      <c r="AD521" s="783"/>
      <c r="AE521" s="783"/>
      <c r="AF521" s="783"/>
      <c r="AG521" s="791" t="s">
        <v>5018</v>
      </c>
      <c r="AH521" s="788" t="s">
        <v>5019</v>
      </c>
      <c r="AI521" s="789" t="s">
        <v>2415</v>
      </c>
    </row>
    <row r="522" spans="1:35" ht="17.25" customHeight="1">
      <c r="A522" s="106"/>
      <c r="B522" s="106"/>
      <c r="C522" s="106"/>
      <c r="D522" s="106" t="str">
        <f t="shared" si="0"/>
        <v xml:space="preserve"> </v>
      </c>
      <c r="E522" s="304" t="s">
        <v>5022</v>
      </c>
      <c r="F522" s="779" t="e">
        <f t="shared" ca="1" si="6"/>
        <v>#NAME?</v>
      </c>
      <c r="G522" s="779" t="s">
        <v>16801</v>
      </c>
      <c r="H522" s="779" t="s">
        <v>16801</v>
      </c>
      <c r="I522" s="779" t="str">
        <f t="shared" si="4"/>
        <v>42.955918, -71.5488416</v>
      </c>
      <c r="J522" s="780">
        <v>42.955917999999997</v>
      </c>
      <c r="K522" s="780">
        <v>-71.548841600000003</v>
      </c>
      <c r="L522" s="781">
        <v>537</v>
      </c>
      <c r="M522" s="782" t="s">
        <v>33</v>
      </c>
      <c r="N522" s="783" t="s">
        <v>33</v>
      </c>
      <c r="O522" s="783"/>
      <c r="P522" s="794" t="s">
        <v>4786</v>
      </c>
      <c r="Q522" s="791" t="s">
        <v>5023</v>
      </c>
      <c r="R522" s="783" t="s">
        <v>35</v>
      </c>
      <c r="S522" s="785">
        <v>2019</v>
      </c>
      <c r="T522" s="786">
        <v>52.2</v>
      </c>
      <c r="U522" s="786">
        <v>15.9</v>
      </c>
      <c r="V522" s="786">
        <v>68.099999999999994</v>
      </c>
      <c r="W522" s="786">
        <v>223.7</v>
      </c>
      <c r="X522" s="787">
        <f t="shared" si="5"/>
        <v>223.7</v>
      </c>
      <c r="Y522" s="783" t="s">
        <v>5024</v>
      </c>
      <c r="Z522" s="783" t="s">
        <v>5025</v>
      </c>
      <c r="AA522" s="783"/>
      <c r="AB522" s="783"/>
      <c r="AC522" s="783"/>
      <c r="AD522" s="783"/>
      <c r="AE522" s="783"/>
      <c r="AF522" s="783"/>
      <c r="AG522" s="791" t="s">
        <v>5026</v>
      </c>
      <c r="AH522" s="788" t="s">
        <v>5027</v>
      </c>
      <c r="AI522" s="789" t="s">
        <v>2415</v>
      </c>
    </row>
    <row r="523" spans="1:35" ht="17.25" customHeight="1">
      <c r="A523" s="106"/>
      <c r="B523" s="106"/>
      <c r="C523" s="106"/>
      <c r="D523" s="106" t="str">
        <f t="shared" si="0"/>
        <v xml:space="preserve"> </v>
      </c>
      <c r="E523" s="821" t="s">
        <v>16802</v>
      </c>
      <c r="F523" s="779" t="e">
        <f ca="1">GOOGLEMAPS_LATLONG(IF(E522&lt;&gt;"",E522,D523))</f>
        <v>#NAME?</v>
      </c>
      <c r="G523" s="779" t="s">
        <v>16801</v>
      </c>
      <c r="H523" s="821" t="s">
        <v>16802</v>
      </c>
      <c r="I523" s="779" t="str">
        <f t="shared" si="4"/>
        <v>43.271997702560114, -71.59063001513391</v>
      </c>
      <c r="J523" s="780">
        <v>43.2719977025601</v>
      </c>
      <c r="K523" s="780">
        <v>-71.590630015133897</v>
      </c>
      <c r="L523" s="781">
        <v>538</v>
      </c>
      <c r="M523" s="790" t="s">
        <v>5</v>
      </c>
      <c r="N523" s="783"/>
      <c r="O523" s="783"/>
      <c r="P523" s="794" t="s">
        <v>4786</v>
      </c>
      <c r="Q523" s="791" t="s">
        <v>5030</v>
      </c>
      <c r="R523" s="783" t="s">
        <v>35</v>
      </c>
      <c r="S523" s="785">
        <v>2017</v>
      </c>
      <c r="T523" s="786">
        <v>1.93</v>
      </c>
      <c r="U523" s="786">
        <v>3.39</v>
      </c>
      <c r="V523" s="786">
        <v>5.32</v>
      </c>
      <c r="W523" s="786">
        <v>16.399999999999999</v>
      </c>
      <c r="X523" s="787">
        <f t="shared" si="5"/>
        <v>16.399999999999999</v>
      </c>
      <c r="Y523" s="783" t="s">
        <v>49</v>
      </c>
      <c r="Z523" s="783" t="s">
        <v>5031</v>
      </c>
      <c r="AA523" s="783"/>
      <c r="AB523" s="783"/>
      <c r="AC523" s="783"/>
      <c r="AD523" s="783"/>
      <c r="AE523" s="783"/>
      <c r="AF523" s="783"/>
      <c r="AG523" s="791" t="s">
        <v>5032</v>
      </c>
      <c r="AH523" s="788" t="s">
        <v>5033</v>
      </c>
      <c r="AI523" s="789" t="s">
        <v>2415</v>
      </c>
    </row>
    <row r="524" spans="1:35" ht="17.25" customHeight="1">
      <c r="A524" s="36"/>
      <c r="B524" s="36"/>
      <c r="C524" s="36"/>
      <c r="D524" s="106" t="str">
        <f t="shared" si="0"/>
        <v xml:space="preserve"> </v>
      </c>
      <c r="E524" s="304" t="s">
        <v>5036</v>
      </c>
      <c r="F524" s="779" t="e">
        <f t="shared" ref="F524:F1235" ca="1" si="8">GOOGLEMAPS_LATLONG(IF(E524&lt;&gt;"",E524,D524))</f>
        <v>#NAME?</v>
      </c>
      <c r="G524" s="779" t="s">
        <v>16803</v>
      </c>
      <c r="H524" s="779" t="s">
        <v>16803</v>
      </c>
      <c r="I524" s="779" t="str">
        <f t="shared" si="4"/>
        <v>42.8520838, -71.1081052</v>
      </c>
      <c r="J524" s="780">
        <v>42.852083800000003</v>
      </c>
      <c r="K524" s="780">
        <v>-71.108105199999997</v>
      </c>
      <c r="L524" s="781">
        <v>539</v>
      </c>
      <c r="M524" s="782" t="s">
        <v>1201</v>
      </c>
      <c r="N524" s="783" t="s">
        <v>1201</v>
      </c>
      <c r="O524" s="783"/>
      <c r="P524" s="794" t="s">
        <v>4786</v>
      </c>
      <c r="Q524" s="791" t="s">
        <v>4781</v>
      </c>
      <c r="R524" s="783" t="s">
        <v>35</v>
      </c>
      <c r="S524" s="785">
        <v>2019</v>
      </c>
      <c r="T524" s="793">
        <v>370</v>
      </c>
      <c r="U524" s="793">
        <v>1700</v>
      </c>
      <c r="V524" s="786">
        <v>2070</v>
      </c>
      <c r="W524" s="793">
        <v>2288.4</v>
      </c>
      <c r="X524" s="787">
        <f t="shared" si="5"/>
        <v>2288.4</v>
      </c>
      <c r="Y524" s="783" t="s">
        <v>5037</v>
      </c>
      <c r="Z524" s="783" t="s">
        <v>5038</v>
      </c>
      <c r="AA524" s="783"/>
      <c r="AB524" s="783"/>
      <c r="AC524" s="783"/>
      <c r="AD524" s="783"/>
      <c r="AE524" s="783"/>
      <c r="AF524" s="783"/>
      <c r="AG524" s="791" t="s">
        <v>5039</v>
      </c>
      <c r="AH524" s="788" t="s">
        <v>5040</v>
      </c>
      <c r="AI524" s="789" t="s">
        <v>2415</v>
      </c>
    </row>
    <row r="525" spans="1:35" ht="17.25" customHeight="1">
      <c r="A525" s="106"/>
      <c r="B525" s="106"/>
      <c r="C525" s="106"/>
      <c r="D525" s="106" t="str">
        <f t="shared" si="0"/>
        <v xml:space="preserve"> </v>
      </c>
      <c r="E525" s="304" t="s">
        <v>5043</v>
      </c>
      <c r="F525" s="779" t="e">
        <f t="shared" ca="1" si="8"/>
        <v>#NAME?</v>
      </c>
      <c r="G525" s="779" t="s">
        <v>16804</v>
      </c>
      <c r="H525" s="779" t="s">
        <v>16804</v>
      </c>
      <c r="I525" s="779" t="str">
        <f t="shared" si="4"/>
        <v>43.461872, -71.498163</v>
      </c>
      <c r="J525" s="780">
        <v>43.461872</v>
      </c>
      <c r="K525" s="780">
        <v>-71.498163000000005</v>
      </c>
      <c r="L525" s="781">
        <v>540</v>
      </c>
      <c r="M525" s="790" t="s">
        <v>33</v>
      </c>
      <c r="N525" s="783"/>
      <c r="O525" s="783"/>
      <c r="P525" s="794" t="s">
        <v>4786</v>
      </c>
      <c r="Q525" s="791" t="s">
        <v>5044</v>
      </c>
      <c r="R525" s="783" t="s">
        <v>35</v>
      </c>
      <c r="S525" s="785">
        <v>2019</v>
      </c>
      <c r="T525" s="786">
        <v>48.4</v>
      </c>
      <c r="U525" s="786">
        <v>132</v>
      </c>
      <c r="V525" s="786">
        <v>180.4</v>
      </c>
      <c r="W525" s="786">
        <v>551.6</v>
      </c>
      <c r="X525" s="787">
        <f t="shared" si="5"/>
        <v>551.6</v>
      </c>
      <c r="Y525" s="783" t="s">
        <v>5045</v>
      </c>
      <c r="Z525" s="783" t="s">
        <v>5046</v>
      </c>
      <c r="AA525" s="783"/>
      <c r="AB525" s="783"/>
      <c r="AC525" s="783"/>
      <c r="AD525" s="783"/>
      <c r="AE525" s="783"/>
      <c r="AF525" s="783"/>
      <c r="AG525" s="791" t="s">
        <v>5047</v>
      </c>
      <c r="AH525" s="788" t="s">
        <v>5048</v>
      </c>
      <c r="AI525" s="789" t="s">
        <v>2415</v>
      </c>
    </row>
    <row r="526" spans="1:35" ht="17.25" customHeight="1">
      <c r="A526" s="36"/>
      <c r="B526" s="36"/>
      <c r="C526" s="36"/>
      <c r="D526" s="106" t="str">
        <f t="shared" si="0"/>
        <v xml:space="preserve"> </v>
      </c>
      <c r="E526" s="304" t="s">
        <v>5051</v>
      </c>
      <c r="F526" s="779" t="e">
        <f t="shared" ca="1" si="8"/>
        <v>#NAME?</v>
      </c>
      <c r="G526" s="779" t="s">
        <v>16805</v>
      </c>
      <c r="H526" s="779" t="s">
        <v>16805</v>
      </c>
      <c r="I526" s="779" t="str">
        <f t="shared" si="4"/>
        <v>43.0694706, -70.77117439999999</v>
      </c>
      <c r="J526" s="780">
        <v>43.069470600000002</v>
      </c>
      <c r="K526" s="780">
        <v>-70.771174399999893</v>
      </c>
      <c r="L526" s="781">
        <v>541</v>
      </c>
      <c r="M526" s="782" t="s">
        <v>5</v>
      </c>
      <c r="N526" s="783"/>
      <c r="O526" s="783"/>
      <c r="P526" s="794" t="s">
        <v>4786</v>
      </c>
      <c r="Q526" s="791" t="s">
        <v>5052</v>
      </c>
      <c r="R526" s="783" t="s">
        <v>35</v>
      </c>
      <c r="S526" s="785">
        <v>2017</v>
      </c>
      <c r="T526" s="786">
        <v>7.9</v>
      </c>
      <c r="U526" s="786">
        <v>2.59</v>
      </c>
      <c r="V526" s="786">
        <v>10.49</v>
      </c>
      <c r="W526" s="786">
        <v>101</v>
      </c>
      <c r="X526" s="787">
        <f t="shared" si="5"/>
        <v>101</v>
      </c>
      <c r="Y526" s="783" t="s">
        <v>5053</v>
      </c>
      <c r="Z526" s="783" t="s">
        <v>5054</v>
      </c>
      <c r="AA526" s="783"/>
      <c r="AB526" s="783"/>
      <c r="AC526" s="783"/>
      <c r="AD526" s="783"/>
      <c r="AE526" s="783"/>
      <c r="AF526" s="783"/>
      <c r="AG526" s="791" t="s">
        <v>5055</v>
      </c>
      <c r="AH526" s="788" t="s">
        <v>5056</v>
      </c>
      <c r="AI526" s="789" t="s">
        <v>2415</v>
      </c>
    </row>
    <row r="527" spans="1:35" ht="17.25" customHeight="1">
      <c r="A527" s="36"/>
      <c r="B527" s="36"/>
      <c r="C527" s="36"/>
      <c r="D527" s="106" t="str">
        <f t="shared" si="0"/>
        <v xml:space="preserve"> </v>
      </c>
      <c r="E527" s="304" t="s">
        <v>5059</v>
      </c>
      <c r="F527" s="779" t="e">
        <f t="shared" ca="1" si="8"/>
        <v>#NAME?</v>
      </c>
      <c r="G527" s="779" t="s">
        <v>16806</v>
      </c>
      <c r="H527" s="779" t="s">
        <v>16806</v>
      </c>
      <c r="I527" s="779" t="str">
        <f t="shared" si="4"/>
        <v>42.766781, -71.402919</v>
      </c>
      <c r="J527" s="780">
        <v>42.766781000000002</v>
      </c>
      <c r="K527" s="780">
        <v>-71.402918999999997</v>
      </c>
      <c r="L527" s="781">
        <v>542</v>
      </c>
      <c r="M527" s="790" t="s">
        <v>33</v>
      </c>
      <c r="N527" s="783" t="s">
        <v>33</v>
      </c>
      <c r="O527" s="783"/>
      <c r="P527" s="794" t="s">
        <v>4786</v>
      </c>
      <c r="Q527" s="791" t="s">
        <v>5060</v>
      </c>
      <c r="R527" s="783" t="s">
        <v>35</v>
      </c>
      <c r="S527" s="785">
        <v>2020</v>
      </c>
      <c r="T527" s="786">
        <v>18.399999999999999</v>
      </c>
      <c r="U527" s="786">
        <v>12</v>
      </c>
      <c r="V527" s="786">
        <v>30.4</v>
      </c>
      <c r="W527" s="786">
        <v>100.8</v>
      </c>
      <c r="X527" s="787">
        <f t="shared" si="5"/>
        <v>100.8</v>
      </c>
      <c r="Y527" s="783" t="s">
        <v>5061</v>
      </c>
      <c r="Z527" s="783" t="s">
        <v>5062</v>
      </c>
      <c r="AA527" s="783"/>
      <c r="AB527" s="783"/>
      <c r="AC527" s="783"/>
      <c r="AD527" s="783"/>
      <c r="AE527" s="783"/>
      <c r="AF527" s="783"/>
      <c r="AG527" s="791" t="s">
        <v>5063</v>
      </c>
      <c r="AH527" s="788" t="s">
        <v>5064</v>
      </c>
      <c r="AI527" s="789" t="s">
        <v>2415</v>
      </c>
    </row>
    <row r="528" spans="1:35" ht="17.25" customHeight="1">
      <c r="A528" s="36"/>
      <c r="B528" s="36"/>
      <c r="C528" s="36"/>
      <c r="D528" s="106" t="str">
        <f t="shared" si="0"/>
        <v xml:space="preserve"> </v>
      </c>
      <c r="E528" s="304" t="s">
        <v>5067</v>
      </c>
      <c r="F528" s="779" t="e">
        <f t="shared" ca="1" si="8"/>
        <v>#NAME?</v>
      </c>
      <c r="G528" s="779" t="s">
        <v>16807</v>
      </c>
      <c r="H528" s="779" t="s">
        <v>16807</v>
      </c>
      <c r="I528" s="779" t="str">
        <f t="shared" si="4"/>
        <v>44.520859, -71.152033</v>
      </c>
      <c r="J528" s="780">
        <v>44.520859000000002</v>
      </c>
      <c r="K528" s="780">
        <v>-71.152033000000003</v>
      </c>
      <c r="L528" s="781">
        <v>543</v>
      </c>
      <c r="M528" s="782" t="s">
        <v>33</v>
      </c>
      <c r="N528" s="783" t="s">
        <v>33</v>
      </c>
      <c r="O528" s="783"/>
      <c r="P528" s="794" t="s">
        <v>4786</v>
      </c>
      <c r="Q528" s="791" t="s">
        <v>5068</v>
      </c>
      <c r="R528" s="783" t="s">
        <v>35</v>
      </c>
      <c r="S528" s="785">
        <v>2018</v>
      </c>
      <c r="T528" s="786">
        <v>89.1</v>
      </c>
      <c r="U528" s="786">
        <v>53.1</v>
      </c>
      <c r="V528" s="786">
        <v>142.19999999999999</v>
      </c>
      <c r="W528" s="786">
        <v>210.3</v>
      </c>
      <c r="X528" s="787">
        <f t="shared" si="5"/>
        <v>210.3</v>
      </c>
      <c r="Y528" s="783" t="s">
        <v>5069</v>
      </c>
      <c r="Z528" s="783" t="s">
        <v>5070</v>
      </c>
      <c r="AA528" s="783"/>
      <c r="AB528" s="783"/>
      <c r="AC528" s="783"/>
      <c r="AD528" s="783"/>
      <c r="AE528" s="783"/>
      <c r="AF528" s="783"/>
      <c r="AG528" s="791" t="s">
        <v>5071</v>
      </c>
      <c r="AH528" s="788" t="s">
        <v>5072</v>
      </c>
      <c r="AI528" s="789" t="s">
        <v>2415</v>
      </c>
    </row>
    <row r="529" spans="1:35" ht="17.25" customHeight="1">
      <c r="A529" s="106"/>
      <c r="B529" s="106"/>
      <c r="C529" s="106"/>
      <c r="D529" s="106" t="str">
        <f t="shared" si="0"/>
        <v xml:space="preserve"> </v>
      </c>
      <c r="E529" s="304" t="s">
        <v>5075</v>
      </c>
      <c r="F529" s="779" t="e">
        <f t="shared" ca="1" si="8"/>
        <v>#NAME?</v>
      </c>
      <c r="G529" s="779" t="s">
        <v>16808</v>
      </c>
      <c r="H529" s="779" t="s">
        <v>16808</v>
      </c>
      <c r="I529" s="779" t="str">
        <f t="shared" si="4"/>
        <v>44.296704, -71.691042</v>
      </c>
      <c r="J529" s="780">
        <v>44.296703999999998</v>
      </c>
      <c r="K529" s="780">
        <v>-71.691041999999996</v>
      </c>
      <c r="L529" s="781">
        <v>544</v>
      </c>
      <c r="M529" s="790" t="s">
        <v>33</v>
      </c>
      <c r="N529" s="783" t="s">
        <v>33</v>
      </c>
      <c r="O529" s="783"/>
      <c r="P529" s="794" t="s">
        <v>4786</v>
      </c>
      <c r="Q529" s="794" t="s">
        <v>5076</v>
      </c>
      <c r="R529" s="783" t="s">
        <v>35</v>
      </c>
      <c r="S529" s="785">
        <v>2018</v>
      </c>
      <c r="T529" s="786">
        <v>44</v>
      </c>
      <c r="U529" s="786">
        <v>81</v>
      </c>
      <c r="V529" s="786">
        <v>125</v>
      </c>
      <c r="W529" s="786">
        <v>229</v>
      </c>
      <c r="X529" s="787">
        <f t="shared" si="5"/>
        <v>229</v>
      </c>
      <c r="Y529" s="783" t="s">
        <v>5077</v>
      </c>
      <c r="Z529" s="783" t="s">
        <v>5078</v>
      </c>
      <c r="AA529" s="783"/>
      <c r="AB529" s="783"/>
      <c r="AC529" s="783"/>
      <c r="AD529" s="783"/>
      <c r="AE529" s="783"/>
      <c r="AF529" s="783"/>
      <c r="AG529" s="791" t="s">
        <v>5079</v>
      </c>
      <c r="AH529" s="788" t="s">
        <v>5080</v>
      </c>
      <c r="AI529" s="789" t="s">
        <v>2415</v>
      </c>
    </row>
    <row r="530" spans="1:35" ht="17.25" customHeight="1">
      <c r="A530" s="36"/>
      <c r="B530" s="36"/>
      <c r="C530" s="36"/>
      <c r="D530" s="106" t="str">
        <f t="shared" si="0"/>
        <v xml:space="preserve"> </v>
      </c>
      <c r="E530" s="304" t="s">
        <v>5083</v>
      </c>
      <c r="F530" s="779" t="e">
        <f t="shared" ca="1" si="8"/>
        <v>#NAME?</v>
      </c>
      <c r="G530" s="779" t="s">
        <v>16809</v>
      </c>
      <c r="H530" s="779" t="s">
        <v>16809</v>
      </c>
      <c r="I530" s="779" t="str">
        <f t="shared" si="4"/>
        <v>43.4459626, -71.5805321</v>
      </c>
      <c r="J530" s="780">
        <v>43.445962600000001</v>
      </c>
      <c r="K530" s="780">
        <v>-71.580532099999999</v>
      </c>
      <c r="L530" s="781">
        <v>545</v>
      </c>
      <c r="M530" s="782" t="s">
        <v>77</v>
      </c>
      <c r="N530" s="783"/>
      <c r="O530" s="783"/>
      <c r="P530" s="794" t="s">
        <v>4786</v>
      </c>
      <c r="Q530" s="791" t="s">
        <v>4781</v>
      </c>
      <c r="R530" s="783" t="s">
        <v>35</v>
      </c>
      <c r="S530" s="785">
        <v>2019</v>
      </c>
      <c r="T530" s="786">
        <v>15</v>
      </c>
      <c r="U530" s="786"/>
      <c r="V530" s="786">
        <v>15</v>
      </c>
      <c r="W530" s="786">
        <v>65</v>
      </c>
      <c r="X530" s="787">
        <f t="shared" si="5"/>
        <v>65</v>
      </c>
      <c r="Y530" s="783" t="s">
        <v>5084</v>
      </c>
      <c r="Z530" s="783" t="s">
        <v>5085</v>
      </c>
      <c r="AA530" s="783"/>
      <c r="AB530" s="783"/>
      <c r="AC530" s="783"/>
      <c r="AD530" s="783"/>
      <c r="AE530" s="783"/>
      <c r="AF530" s="783"/>
      <c r="AG530" s="791" t="s">
        <v>5086</v>
      </c>
      <c r="AH530" s="788" t="s">
        <v>5087</v>
      </c>
      <c r="AI530" s="789" t="s">
        <v>2415</v>
      </c>
    </row>
    <row r="531" spans="1:35" ht="17.25" customHeight="1">
      <c r="A531" s="106"/>
      <c r="B531" s="106"/>
      <c r="C531" s="106"/>
      <c r="D531" s="106" t="str">
        <f t="shared" si="0"/>
        <v xml:space="preserve"> </v>
      </c>
      <c r="E531" s="304" t="s">
        <v>5108</v>
      </c>
      <c r="F531" s="779" t="e">
        <f t="shared" ca="1" si="8"/>
        <v>#NAME?</v>
      </c>
      <c r="G531" s="779" t="s">
        <v>16810</v>
      </c>
      <c r="H531" s="779" t="s">
        <v>16810</v>
      </c>
      <c r="I531" s="779" t="str">
        <f t="shared" si="4"/>
        <v>43.66168, -72.24249</v>
      </c>
      <c r="J531" s="780">
        <v>43.661679999999997</v>
      </c>
      <c r="K531" s="780">
        <v>-72.242490000000004</v>
      </c>
      <c r="L531" s="781">
        <v>546</v>
      </c>
      <c r="M531" s="790" t="s">
        <v>5</v>
      </c>
      <c r="N531" s="783" t="s">
        <v>14648</v>
      </c>
      <c r="O531" s="783"/>
      <c r="P531" s="794" t="s">
        <v>4786</v>
      </c>
      <c r="Q531" s="791" t="s">
        <v>5109</v>
      </c>
      <c r="R531" s="783" t="s">
        <v>35</v>
      </c>
      <c r="S531" s="785">
        <v>2019</v>
      </c>
      <c r="T531" s="786">
        <v>16.2</v>
      </c>
      <c r="U531" s="786">
        <v>4.46</v>
      </c>
      <c r="V531" s="786">
        <v>20.66</v>
      </c>
      <c r="W531" s="786">
        <v>149.33000000000001</v>
      </c>
      <c r="X531" s="787">
        <f t="shared" si="5"/>
        <v>149.33000000000001</v>
      </c>
      <c r="Y531" s="783" t="s">
        <v>5110</v>
      </c>
      <c r="Z531" s="783" t="s">
        <v>5111</v>
      </c>
      <c r="AA531" s="783"/>
      <c r="AB531" s="783"/>
      <c r="AC531" s="783"/>
      <c r="AD531" s="783"/>
      <c r="AE531" s="783"/>
      <c r="AF531" s="783"/>
      <c r="AG531" s="794" t="s">
        <v>5112</v>
      </c>
      <c r="AH531" s="815" t="s">
        <v>5113</v>
      </c>
      <c r="AI531" s="789" t="s">
        <v>2415</v>
      </c>
    </row>
    <row r="532" spans="1:35" ht="17.25" customHeight="1">
      <c r="A532" s="36"/>
      <c r="B532" s="36"/>
      <c r="C532" s="36"/>
      <c r="D532" s="106" t="str">
        <f t="shared" si="0"/>
        <v xml:space="preserve"> </v>
      </c>
      <c r="E532" s="304" t="s">
        <v>5124</v>
      </c>
      <c r="F532" s="779" t="e">
        <f t="shared" ca="1" si="8"/>
        <v>#NAME?</v>
      </c>
      <c r="G532" s="779" t="s">
        <v>16811</v>
      </c>
      <c r="H532" s="779" t="s">
        <v>16811</v>
      </c>
      <c r="I532" s="779" t="str">
        <f t="shared" si="4"/>
        <v>43.155493, -71.538508</v>
      </c>
      <c r="J532" s="780">
        <v>43.155493</v>
      </c>
      <c r="K532" s="780">
        <v>-71.538507999999993</v>
      </c>
      <c r="L532" s="781">
        <v>547</v>
      </c>
      <c r="M532" s="782" t="s">
        <v>33</v>
      </c>
      <c r="N532" s="783" t="s">
        <v>33</v>
      </c>
      <c r="O532" s="783"/>
      <c r="P532" s="794" t="s">
        <v>4786</v>
      </c>
      <c r="Q532" s="791" t="s">
        <v>5125</v>
      </c>
      <c r="R532" s="783" t="s">
        <v>35</v>
      </c>
      <c r="S532" s="785">
        <v>2018</v>
      </c>
      <c r="T532" s="786">
        <v>3.7</v>
      </c>
      <c r="U532" s="786">
        <v>3.6</v>
      </c>
      <c r="V532" s="786">
        <v>7.3</v>
      </c>
      <c r="W532" s="786">
        <v>8.6</v>
      </c>
      <c r="X532" s="787">
        <f t="shared" si="5"/>
        <v>8.6</v>
      </c>
      <c r="Y532" s="783" t="s">
        <v>5126</v>
      </c>
      <c r="Z532" s="783" t="s">
        <v>5127</v>
      </c>
      <c r="AA532" s="783"/>
      <c r="AB532" s="783"/>
      <c r="AC532" s="783"/>
      <c r="AD532" s="783"/>
      <c r="AE532" s="783"/>
      <c r="AF532" s="783"/>
      <c r="AG532" s="791" t="s">
        <v>5128</v>
      </c>
      <c r="AH532" s="788" t="s">
        <v>5129</v>
      </c>
      <c r="AI532" s="789" t="s">
        <v>2415</v>
      </c>
    </row>
    <row r="533" spans="1:35" ht="17.25" customHeight="1">
      <c r="A533" s="36"/>
      <c r="B533" s="36"/>
      <c r="C533" s="36"/>
      <c r="D533" s="106" t="str">
        <f t="shared" si="0"/>
        <v xml:space="preserve"> </v>
      </c>
      <c r="E533" s="304" t="s">
        <v>5132</v>
      </c>
      <c r="F533" s="779" t="e">
        <f t="shared" ca="1" si="8"/>
        <v>#NAME?</v>
      </c>
      <c r="G533" s="779" t="s">
        <v>16812</v>
      </c>
      <c r="H533" s="779" t="s">
        <v>16812</v>
      </c>
      <c r="I533" s="779" t="str">
        <f t="shared" si="4"/>
        <v>43.2655657, -70.86594869999999</v>
      </c>
      <c r="J533" s="780">
        <v>43.265565700000003</v>
      </c>
      <c r="K533" s="780">
        <v>-70.865948699999905</v>
      </c>
      <c r="L533" s="781">
        <v>548</v>
      </c>
      <c r="M533" s="790" t="s">
        <v>5</v>
      </c>
      <c r="N533" s="783"/>
      <c r="O533" s="783"/>
      <c r="P533" s="794" t="s">
        <v>4786</v>
      </c>
      <c r="Q533" s="794" t="s">
        <v>5133</v>
      </c>
      <c r="R533" s="783" t="s">
        <v>35</v>
      </c>
      <c r="S533" s="785">
        <v>2018</v>
      </c>
      <c r="T533" s="786">
        <v>52.9</v>
      </c>
      <c r="U533" s="786">
        <v>16.5</v>
      </c>
      <c r="V533" s="786">
        <v>69.400000000000006</v>
      </c>
      <c r="W533" s="786">
        <v>118.9</v>
      </c>
      <c r="X533" s="787">
        <f t="shared" si="5"/>
        <v>118.9</v>
      </c>
      <c r="Y533" s="783" t="s">
        <v>5134</v>
      </c>
      <c r="Z533" s="783" t="s">
        <v>5135</v>
      </c>
      <c r="AA533" s="783"/>
      <c r="AB533" s="783"/>
      <c r="AC533" s="783"/>
      <c r="AD533" s="783"/>
      <c r="AE533" s="783"/>
      <c r="AF533" s="783"/>
      <c r="AG533" s="791" t="s">
        <v>5136</v>
      </c>
      <c r="AH533" s="788" t="s">
        <v>5137</v>
      </c>
      <c r="AI533" s="789" t="s">
        <v>2415</v>
      </c>
    </row>
    <row r="534" spans="1:35" ht="17.25" customHeight="1">
      <c r="A534" s="106"/>
      <c r="B534" s="106"/>
      <c r="C534" s="106"/>
      <c r="D534" s="106" t="str">
        <f t="shared" si="0"/>
        <v xml:space="preserve"> </v>
      </c>
      <c r="E534" s="304" t="s">
        <v>5143</v>
      </c>
      <c r="F534" s="779" t="e">
        <f t="shared" ca="1" si="8"/>
        <v>#NAME?</v>
      </c>
      <c r="G534" s="779" t="s">
        <v>16813</v>
      </c>
      <c r="H534" s="779" t="s">
        <v>16813</v>
      </c>
      <c r="I534" s="779" t="str">
        <f t="shared" si="4"/>
        <v>43.64602670000001, -71.72554509999999</v>
      </c>
      <c r="J534" s="780">
        <v>43.6460267</v>
      </c>
      <c r="K534" s="780">
        <v>-71.725545099999906</v>
      </c>
      <c r="L534" s="781">
        <v>549</v>
      </c>
      <c r="M534" s="782" t="s">
        <v>33</v>
      </c>
      <c r="N534" s="783"/>
      <c r="O534" s="783"/>
      <c r="P534" s="794" t="s">
        <v>4786</v>
      </c>
      <c r="Q534" s="791" t="s">
        <v>5144</v>
      </c>
      <c r="R534" s="783" t="s">
        <v>35</v>
      </c>
      <c r="S534" s="785">
        <v>2017</v>
      </c>
      <c r="T534" s="786">
        <v>7.81</v>
      </c>
      <c r="U534" s="786"/>
      <c r="V534" s="786">
        <v>7.81</v>
      </c>
      <c r="W534" s="786">
        <v>17.27</v>
      </c>
      <c r="X534" s="787">
        <f t="shared" si="5"/>
        <v>17.27</v>
      </c>
      <c r="Y534" s="783" t="s">
        <v>5145</v>
      </c>
      <c r="Z534" s="783" t="s">
        <v>5146</v>
      </c>
      <c r="AA534" s="783"/>
      <c r="AB534" s="783"/>
      <c r="AC534" s="783"/>
      <c r="AD534" s="783"/>
      <c r="AE534" s="783"/>
      <c r="AF534" s="783"/>
      <c r="AG534" s="791" t="s">
        <v>5147</v>
      </c>
      <c r="AH534" s="788" t="s">
        <v>5148</v>
      </c>
      <c r="AI534" s="789" t="s">
        <v>2415</v>
      </c>
    </row>
    <row r="535" spans="1:35" ht="17.25" customHeight="1">
      <c r="A535" s="36"/>
      <c r="B535" s="36"/>
      <c r="C535" s="36"/>
      <c r="D535" s="106" t="str">
        <f t="shared" si="0"/>
        <v xml:space="preserve"> </v>
      </c>
      <c r="E535" s="304" t="s">
        <v>5150</v>
      </c>
      <c r="F535" s="779" t="e">
        <f t="shared" ca="1" si="8"/>
        <v>#NAME?</v>
      </c>
      <c r="G535" s="779" t="s">
        <v>16814</v>
      </c>
      <c r="H535" s="779" t="s">
        <v>16814</v>
      </c>
      <c r="I535" s="779" t="str">
        <f t="shared" si="4"/>
        <v>42.7518375, -71.4888375</v>
      </c>
      <c r="J535" s="780">
        <v>42.751837500000001</v>
      </c>
      <c r="K535" s="780">
        <v>-71.488837500000002</v>
      </c>
      <c r="L535" s="781">
        <v>550</v>
      </c>
      <c r="M535" s="790" t="s">
        <v>5</v>
      </c>
      <c r="N535" s="783"/>
      <c r="O535" s="783"/>
      <c r="P535" s="794" t="s">
        <v>4786</v>
      </c>
      <c r="Q535" s="791" t="s">
        <v>5133</v>
      </c>
      <c r="R535" s="783" t="s">
        <v>35</v>
      </c>
      <c r="S535" s="785">
        <v>2018</v>
      </c>
      <c r="T535" s="786">
        <v>19</v>
      </c>
      <c r="U535" s="786">
        <v>5</v>
      </c>
      <c r="V535" s="786">
        <v>24</v>
      </c>
      <c r="W535" s="786">
        <v>93</v>
      </c>
      <c r="X535" s="787">
        <f t="shared" si="5"/>
        <v>93</v>
      </c>
      <c r="Y535" s="783" t="s">
        <v>5151</v>
      </c>
      <c r="Z535" s="783" t="s">
        <v>5152</v>
      </c>
      <c r="AA535" s="783"/>
      <c r="AB535" s="783"/>
      <c r="AC535" s="783"/>
      <c r="AD535" s="783"/>
      <c r="AE535" s="783"/>
      <c r="AF535" s="783"/>
      <c r="AG535" s="791" t="s">
        <v>5153</v>
      </c>
      <c r="AH535" s="788" t="s">
        <v>5154</v>
      </c>
      <c r="AI535" s="789" t="s">
        <v>2415</v>
      </c>
    </row>
    <row r="536" spans="1:35" ht="17.25" customHeight="1">
      <c r="A536" s="36"/>
      <c r="B536" s="36"/>
      <c r="C536" s="36"/>
      <c r="D536" s="106" t="str">
        <f t="shared" si="0"/>
        <v xml:space="preserve"> </v>
      </c>
      <c r="E536" s="304" t="s">
        <v>5157</v>
      </c>
      <c r="F536" s="779" t="e">
        <f t="shared" ca="1" si="8"/>
        <v>#NAME?</v>
      </c>
      <c r="G536" s="779" t="s">
        <v>16815</v>
      </c>
      <c r="H536" s="779" t="s">
        <v>16815</v>
      </c>
      <c r="I536" s="779" t="str">
        <f t="shared" si="4"/>
        <v>43.1420274, -72.03056409999999</v>
      </c>
      <c r="J536" s="780">
        <v>43.142027400000003</v>
      </c>
      <c r="K536" s="780">
        <v>-72.030564099999907</v>
      </c>
      <c r="L536" s="781">
        <v>551</v>
      </c>
      <c r="M536" s="782" t="s">
        <v>77</v>
      </c>
      <c r="N536" s="783"/>
      <c r="O536" s="783"/>
      <c r="P536" s="794" t="s">
        <v>4786</v>
      </c>
      <c r="Q536" s="792" t="s">
        <v>5133</v>
      </c>
      <c r="R536" s="783" t="s">
        <v>35</v>
      </c>
      <c r="S536" s="785">
        <v>2019</v>
      </c>
      <c r="T536" s="786">
        <v>9.1999999999999993</v>
      </c>
      <c r="U536" s="786">
        <v>36</v>
      </c>
      <c r="V536" s="786">
        <v>45.2</v>
      </c>
      <c r="W536" s="786">
        <v>66.7</v>
      </c>
      <c r="X536" s="787">
        <f t="shared" si="5"/>
        <v>66.7</v>
      </c>
      <c r="Y536" s="783" t="s">
        <v>5158</v>
      </c>
      <c r="Z536" s="783" t="s">
        <v>5159</v>
      </c>
      <c r="AA536" s="783"/>
      <c r="AB536" s="783"/>
      <c r="AC536" s="783"/>
      <c r="AD536" s="783"/>
      <c r="AE536" s="783"/>
      <c r="AF536" s="783"/>
      <c r="AG536" s="791" t="s">
        <v>5160</v>
      </c>
      <c r="AH536" s="788" t="s">
        <v>5161</v>
      </c>
      <c r="AI536" s="789" t="s">
        <v>2415</v>
      </c>
    </row>
    <row r="537" spans="1:35" ht="17.25" customHeight="1">
      <c r="A537" s="36"/>
      <c r="B537" s="36"/>
      <c r="C537" s="36"/>
      <c r="D537" s="106" t="str">
        <f t="shared" si="0"/>
        <v xml:space="preserve"> </v>
      </c>
      <c r="E537" s="304" t="s">
        <v>5164</v>
      </c>
      <c r="F537" s="779" t="e">
        <f t="shared" ca="1" si="8"/>
        <v>#NAME?</v>
      </c>
      <c r="G537" s="779" t="s">
        <v>16816</v>
      </c>
      <c r="H537" s="779" t="s">
        <v>16816</v>
      </c>
      <c r="I537" s="779" t="str">
        <f t="shared" si="4"/>
        <v>42.84128219999999, -71.7032164</v>
      </c>
      <c r="J537" s="780">
        <v>42.841282199999903</v>
      </c>
      <c r="K537" s="780">
        <v>-71.703216400000002</v>
      </c>
      <c r="L537" s="781">
        <v>552</v>
      </c>
      <c r="M537" s="790" t="s">
        <v>77</v>
      </c>
      <c r="N537" s="783"/>
      <c r="O537" s="783"/>
      <c r="P537" s="794" t="s">
        <v>4786</v>
      </c>
      <c r="Q537" s="791" t="s">
        <v>4781</v>
      </c>
      <c r="R537" s="783" t="s">
        <v>35</v>
      </c>
      <c r="S537" s="785">
        <v>2018</v>
      </c>
      <c r="T537" s="786">
        <v>7.36</v>
      </c>
      <c r="U537" s="786">
        <v>13.2</v>
      </c>
      <c r="V537" s="786">
        <v>20.56</v>
      </c>
      <c r="W537" s="786">
        <v>32.11</v>
      </c>
      <c r="X537" s="787">
        <f t="shared" si="5"/>
        <v>32.11</v>
      </c>
      <c r="Y537" s="783" t="s">
        <v>5165</v>
      </c>
      <c r="Z537" s="783" t="s">
        <v>5166</v>
      </c>
      <c r="AA537" s="783"/>
      <c r="AB537" s="783"/>
      <c r="AC537" s="783"/>
      <c r="AD537" s="783"/>
      <c r="AE537" s="783"/>
      <c r="AF537" s="783"/>
      <c r="AG537" s="791" t="s">
        <v>5167</v>
      </c>
      <c r="AH537" s="788" t="s">
        <v>5168</v>
      </c>
      <c r="AI537" s="789" t="s">
        <v>2415</v>
      </c>
    </row>
    <row r="538" spans="1:35" ht="17.25" customHeight="1">
      <c r="A538" s="36"/>
      <c r="B538" s="36"/>
      <c r="C538" s="36"/>
      <c r="D538" s="106" t="str">
        <f t="shared" si="0"/>
        <v xml:space="preserve"> </v>
      </c>
      <c r="E538" s="304" t="s">
        <v>5171</v>
      </c>
      <c r="F538" s="779" t="e">
        <f t="shared" ca="1" si="8"/>
        <v>#NAME?</v>
      </c>
      <c r="G538" s="779" t="s">
        <v>16817</v>
      </c>
      <c r="H538" s="779" t="s">
        <v>16817</v>
      </c>
      <c r="I538" s="779" t="str">
        <f t="shared" si="4"/>
        <v>42.877702, -71.9131742</v>
      </c>
      <c r="J538" s="780">
        <v>42.877701999999999</v>
      </c>
      <c r="K538" s="780">
        <v>-71.9131742</v>
      </c>
      <c r="L538" s="781">
        <v>553</v>
      </c>
      <c r="M538" s="782" t="s">
        <v>1201</v>
      </c>
      <c r="N538" s="783"/>
      <c r="O538" s="783"/>
      <c r="P538" s="794" t="s">
        <v>4786</v>
      </c>
      <c r="Q538" s="791" t="s">
        <v>4781</v>
      </c>
      <c r="R538" s="783" t="s">
        <v>35</v>
      </c>
      <c r="S538" s="785">
        <v>2020</v>
      </c>
      <c r="T538" s="786">
        <v>61</v>
      </c>
      <c r="U538" s="786">
        <v>120</v>
      </c>
      <c r="V538" s="786">
        <v>181</v>
      </c>
      <c r="W538" s="786">
        <v>181</v>
      </c>
      <c r="X538" s="787">
        <f t="shared" si="5"/>
        <v>181</v>
      </c>
      <c r="Y538" s="783" t="s">
        <v>5172</v>
      </c>
      <c r="Z538" s="783" t="s">
        <v>49</v>
      </c>
      <c r="AA538" s="783"/>
      <c r="AB538" s="783"/>
      <c r="AC538" s="783"/>
      <c r="AD538" s="783"/>
      <c r="AE538" s="783"/>
      <c r="AF538" s="783"/>
      <c r="AG538" s="791" t="s">
        <v>5173</v>
      </c>
      <c r="AH538" s="788" t="s">
        <v>5174</v>
      </c>
      <c r="AI538" s="789" t="s">
        <v>2415</v>
      </c>
    </row>
    <row r="539" spans="1:35" ht="17.25" customHeight="1">
      <c r="A539" s="106"/>
      <c r="B539" s="106"/>
      <c r="C539" s="106"/>
      <c r="D539" s="106" t="str">
        <f t="shared" si="0"/>
        <v xml:space="preserve"> </v>
      </c>
      <c r="E539" s="304" t="s">
        <v>5177</v>
      </c>
      <c r="F539" s="779" t="e">
        <f t="shared" ca="1" si="8"/>
        <v>#NAME?</v>
      </c>
      <c r="G539" s="779" t="s">
        <v>16818</v>
      </c>
      <c r="H539" s="779" t="s">
        <v>16818</v>
      </c>
      <c r="I539" s="779" t="str">
        <f t="shared" si="4"/>
        <v>43.049239, -71.045760</v>
      </c>
      <c r="J539" s="780">
        <v>43.049239</v>
      </c>
      <c r="K539" s="780">
        <v>-71.045760000000001</v>
      </c>
      <c r="L539" s="781">
        <v>554</v>
      </c>
      <c r="M539" s="790" t="s">
        <v>33</v>
      </c>
      <c r="N539" s="783" t="s">
        <v>33</v>
      </c>
      <c r="O539" s="783"/>
      <c r="P539" s="794" t="s">
        <v>4786</v>
      </c>
      <c r="Q539" s="791" t="s">
        <v>5178</v>
      </c>
      <c r="R539" s="783" t="s">
        <v>35</v>
      </c>
      <c r="S539" s="785">
        <v>2019</v>
      </c>
      <c r="T539" s="786">
        <v>505</v>
      </c>
      <c r="U539" s="786">
        <v>128</v>
      </c>
      <c r="V539" s="786">
        <f>T539+U539</f>
        <v>633</v>
      </c>
      <c r="W539" s="786">
        <v>2211</v>
      </c>
      <c r="X539" s="787">
        <f t="shared" si="5"/>
        <v>2211</v>
      </c>
      <c r="Y539" s="783" t="s">
        <v>5179</v>
      </c>
      <c r="Z539" s="783" t="s">
        <v>5180</v>
      </c>
      <c r="AA539" s="783"/>
      <c r="AB539" s="783"/>
      <c r="AC539" s="783"/>
      <c r="AD539" s="783"/>
      <c r="AE539" s="783"/>
      <c r="AF539" s="783"/>
      <c r="AG539" s="791" t="s">
        <v>5181</v>
      </c>
      <c r="AH539" s="788" t="s">
        <v>5182</v>
      </c>
      <c r="AI539" s="789" t="s">
        <v>2415</v>
      </c>
    </row>
    <row r="540" spans="1:35" ht="17.25" customHeight="1">
      <c r="A540" s="106"/>
      <c r="B540" s="106"/>
      <c r="C540" s="106"/>
      <c r="D540" s="106" t="str">
        <f t="shared" si="0"/>
        <v xml:space="preserve"> </v>
      </c>
      <c r="E540" s="304" t="s">
        <v>5184</v>
      </c>
      <c r="F540" s="779" t="e">
        <f t="shared" ca="1" si="8"/>
        <v>#NAME?</v>
      </c>
      <c r="G540" s="779" t="s">
        <v>16819</v>
      </c>
      <c r="H540" s="779" t="s">
        <v>16819</v>
      </c>
      <c r="I540" s="779" t="str">
        <f t="shared" si="4"/>
        <v>42.7412417, -71.4097086</v>
      </c>
      <c r="J540" s="780">
        <v>42.741241700000003</v>
      </c>
      <c r="K540" s="780">
        <v>-71.409708600000002</v>
      </c>
      <c r="L540" s="781">
        <v>555</v>
      </c>
      <c r="M540" s="782" t="s">
        <v>33</v>
      </c>
      <c r="N540" s="783" t="s">
        <v>33</v>
      </c>
      <c r="O540" s="783"/>
      <c r="P540" s="794" t="s">
        <v>4786</v>
      </c>
      <c r="Q540" s="791" t="s">
        <v>4781</v>
      </c>
      <c r="R540" s="783" t="s">
        <v>35</v>
      </c>
      <c r="S540" s="785">
        <v>2018</v>
      </c>
      <c r="T540" s="786">
        <v>63.7</v>
      </c>
      <c r="U540" s="786">
        <v>28.5</v>
      </c>
      <c r="V540" s="786">
        <v>92.2</v>
      </c>
      <c r="W540" s="786">
        <v>96.36</v>
      </c>
      <c r="X540" s="787">
        <f t="shared" si="5"/>
        <v>96.36</v>
      </c>
      <c r="Y540" s="783" t="s">
        <v>5185</v>
      </c>
      <c r="Z540" s="783" t="s">
        <v>5186</v>
      </c>
      <c r="AA540" s="783"/>
      <c r="AB540" s="783"/>
      <c r="AC540" s="783"/>
      <c r="AD540" s="783"/>
      <c r="AE540" s="783"/>
      <c r="AF540" s="783"/>
      <c r="AG540" s="791" t="s">
        <v>5187</v>
      </c>
      <c r="AH540" s="788" t="s">
        <v>5188</v>
      </c>
      <c r="AI540" s="789" t="s">
        <v>2415</v>
      </c>
    </row>
    <row r="541" spans="1:35" ht="17.25" customHeight="1">
      <c r="A541" s="106"/>
      <c r="B541" s="106"/>
      <c r="C541" s="106"/>
      <c r="D541" s="106" t="str">
        <f t="shared" si="0"/>
        <v xml:space="preserve"> </v>
      </c>
      <c r="E541" s="304" t="s">
        <v>5190</v>
      </c>
      <c r="F541" s="779" t="e">
        <f t="shared" ca="1" si="8"/>
        <v>#NAME?</v>
      </c>
      <c r="G541" s="779" t="s">
        <v>16820</v>
      </c>
      <c r="H541" s="779" t="s">
        <v>16820</v>
      </c>
      <c r="I541" s="779" t="str">
        <f t="shared" si="4"/>
        <v>43.0251224, -71.09616179999999</v>
      </c>
      <c r="J541" s="780">
        <v>43.025122400000001</v>
      </c>
      <c r="K541" s="780">
        <v>-71.096161799999905</v>
      </c>
      <c r="L541" s="781">
        <v>556</v>
      </c>
      <c r="M541" s="790" t="s">
        <v>5</v>
      </c>
      <c r="N541" s="783"/>
      <c r="O541" s="783"/>
      <c r="P541" s="794" t="s">
        <v>4786</v>
      </c>
      <c r="Q541" s="791" t="s">
        <v>5191</v>
      </c>
      <c r="R541" s="783" t="s">
        <v>35</v>
      </c>
      <c r="S541" s="785">
        <v>2019</v>
      </c>
      <c r="T541" s="786">
        <v>12</v>
      </c>
      <c r="U541" s="786">
        <v>28</v>
      </c>
      <c r="V541" s="786">
        <v>40</v>
      </c>
      <c r="W541" s="786">
        <v>43.9</v>
      </c>
      <c r="X541" s="787">
        <f t="shared" si="5"/>
        <v>43.9</v>
      </c>
      <c r="Y541" s="783" t="s">
        <v>5192</v>
      </c>
      <c r="Z541" s="783" t="s">
        <v>5193</v>
      </c>
      <c r="AA541" s="783"/>
      <c r="AB541" s="783"/>
      <c r="AC541" s="783"/>
      <c r="AD541" s="783"/>
      <c r="AE541" s="783"/>
      <c r="AF541" s="783"/>
      <c r="AG541" s="791" t="s">
        <v>5194</v>
      </c>
      <c r="AH541" s="788" t="s">
        <v>5195</v>
      </c>
      <c r="AI541" s="789" t="s">
        <v>2415</v>
      </c>
    </row>
    <row r="542" spans="1:35" ht="17.25" customHeight="1">
      <c r="A542" s="36"/>
      <c r="B542" s="36"/>
      <c r="C542" s="36"/>
      <c r="D542" s="106" t="str">
        <f t="shared" si="0"/>
        <v xml:space="preserve"> </v>
      </c>
      <c r="E542" s="304" t="s">
        <v>5198</v>
      </c>
      <c r="F542" s="779" t="e">
        <f t="shared" ca="1" si="8"/>
        <v>#NAME?</v>
      </c>
      <c r="G542" s="779" t="s">
        <v>16821</v>
      </c>
      <c r="H542" s="779" t="s">
        <v>16821</v>
      </c>
      <c r="I542" s="779" t="str">
        <f t="shared" si="4"/>
        <v>43.2837217, -71.6005728</v>
      </c>
      <c r="J542" s="780">
        <v>43.283721700000001</v>
      </c>
      <c r="K542" s="780">
        <v>-71.600572799999995</v>
      </c>
      <c r="L542" s="781">
        <v>557</v>
      </c>
      <c r="M542" s="782" t="s">
        <v>33</v>
      </c>
      <c r="N542" s="783" t="s">
        <v>33</v>
      </c>
      <c r="O542" s="783"/>
      <c r="P542" s="794" t="s">
        <v>4786</v>
      </c>
      <c r="Q542" s="791" t="s">
        <v>5199</v>
      </c>
      <c r="R542" s="783" t="s">
        <v>35</v>
      </c>
      <c r="S542" s="785">
        <v>2019</v>
      </c>
      <c r="T542" s="786">
        <v>16</v>
      </c>
      <c r="U542" s="786">
        <v>8</v>
      </c>
      <c r="V542" s="786">
        <v>24</v>
      </c>
      <c r="W542" s="786">
        <v>78</v>
      </c>
      <c r="X542" s="787">
        <f t="shared" si="5"/>
        <v>78</v>
      </c>
      <c r="Y542" s="783" t="s">
        <v>5200</v>
      </c>
      <c r="Z542" s="783" t="s">
        <v>5201</v>
      </c>
      <c r="AA542" s="783"/>
      <c r="AB542" s="783"/>
      <c r="AC542" s="783"/>
      <c r="AD542" s="783"/>
      <c r="AE542" s="783"/>
      <c r="AF542" s="783"/>
      <c r="AG542" s="794" t="s">
        <v>5202</v>
      </c>
      <c r="AH542" s="788" t="s">
        <v>5203</v>
      </c>
      <c r="AI542" s="789" t="s">
        <v>2415</v>
      </c>
    </row>
    <row r="543" spans="1:35" ht="17.25" customHeight="1">
      <c r="A543" s="36"/>
      <c r="B543" s="36"/>
      <c r="C543" s="36"/>
      <c r="D543" s="106" t="str">
        <f t="shared" si="0"/>
        <v xml:space="preserve"> </v>
      </c>
      <c r="E543" s="304" t="s">
        <v>5211</v>
      </c>
      <c r="F543" s="779" t="e">
        <f t="shared" ca="1" si="8"/>
        <v>#NAME?</v>
      </c>
      <c r="G543" s="779" t="s">
        <v>16822</v>
      </c>
      <c r="H543" s="779" t="s">
        <v>16822</v>
      </c>
      <c r="I543" s="779" t="str">
        <f t="shared" si="4"/>
        <v>43.6661851, -71.3128754</v>
      </c>
      <c r="J543" s="780">
        <v>43.6661851</v>
      </c>
      <c r="K543" s="780">
        <v>-71.312875399999996</v>
      </c>
      <c r="L543" s="781">
        <v>558</v>
      </c>
      <c r="M543" s="790" t="s">
        <v>77</v>
      </c>
      <c r="N543" s="783"/>
      <c r="O543" s="783"/>
      <c r="P543" s="794" t="s">
        <v>4786</v>
      </c>
      <c r="Q543" s="791" t="s">
        <v>5212</v>
      </c>
      <c r="R543" s="783" t="s">
        <v>35</v>
      </c>
      <c r="S543" s="785">
        <v>2019</v>
      </c>
      <c r="T543" s="786">
        <v>1.97</v>
      </c>
      <c r="U543" s="786">
        <v>2.5299999999999998</v>
      </c>
      <c r="V543" s="786">
        <v>4.5</v>
      </c>
      <c r="W543" s="786">
        <v>4.5</v>
      </c>
      <c r="X543" s="787">
        <f t="shared" si="5"/>
        <v>4.5</v>
      </c>
      <c r="Y543" s="783" t="s">
        <v>5213</v>
      </c>
      <c r="Z543" s="783" t="s">
        <v>49</v>
      </c>
      <c r="AA543" s="783"/>
      <c r="AB543" s="783"/>
      <c r="AC543" s="783"/>
      <c r="AD543" s="783"/>
      <c r="AE543" s="783"/>
      <c r="AF543" s="783"/>
      <c r="AG543" s="791" t="s">
        <v>5214</v>
      </c>
      <c r="AH543" s="788" t="s">
        <v>5215</v>
      </c>
      <c r="AI543" s="789" t="s">
        <v>2415</v>
      </c>
    </row>
    <row r="544" spans="1:35" ht="17.25" customHeight="1">
      <c r="A544" s="36"/>
      <c r="B544" s="36"/>
      <c r="C544" s="36"/>
      <c r="D544" s="106" t="str">
        <f t="shared" si="0"/>
        <v xml:space="preserve"> </v>
      </c>
      <c r="E544" s="304" t="s">
        <v>5221</v>
      </c>
      <c r="F544" s="779" t="e">
        <f t="shared" ca="1" si="8"/>
        <v>#NAME?</v>
      </c>
      <c r="G544" s="779" t="s">
        <v>16823</v>
      </c>
      <c r="H544" s="779" t="s">
        <v>16823</v>
      </c>
      <c r="I544" s="779" t="str">
        <f t="shared" si="4"/>
        <v>43.0807964, -71.2867021</v>
      </c>
      <c r="J544" s="780">
        <v>43.080796399999997</v>
      </c>
      <c r="K544" s="780">
        <v>-71.286702099999999</v>
      </c>
      <c r="L544" s="781">
        <v>559</v>
      </c>
      <c r="M544" s="782" t="s">
        <v>33</v>
      </c>
      <c r="N544" s="783" t="s">
        <v>33</v>
      </c>
      <c r="O544" s="783"/>
      <c r="P544" s="794" t="s">
        <v>4786</v>
      </c>
      <c r="Q544" s="791" t="s">
        <v>5222</v>
      </c>
      <c r="R544" s="783" t="s">
        <v>35</v>
      </c>
      <c r="S544" s="785">
        <v>2019</v>
      </c>
      <c r="T544" s="786">
        <v>78.5</v>
      </c>
      <c r="U544" s="786">
        <v>56.6</v>
      </c>
      <c r="V544" s="786">
        <v>135.1</v>
      </c>
      <c r="W544" s="786">
        <v>322.5</v>
      </c>
      <c r="X544" s="787">
        <f t="shared" si="5"/>
        <v>322.5</v>
      </c>
      <c r="Y544" s="783" t="s">
        <v>5223</v>
      </c>
      <c r="Z544" s="783" t="s">
        <v>5224</v>
      </c>
      <c r="AA544" s="783"/>
      <c r="AB544" s="783"/>
      <c r="AC544" s="783"/>
      <c r="AD544" s="783"/>
      <c r="AE544" s="783"/>
      <c r="AF544" s="783"/>
      <c r="AG544" s="791" t="s">
        <v>5225</v>
      </c>
      <c r="AH544" s="815" t="s">
        <v>5226</v>
      </c>
      <c r="AI544" s="789" t="s">
        <v>2415</v>
      </c>
    </row>
    <row r="545" spans="1:35" ht="17.25" customHeight="1">
      <c r="A545" s="36"/>
      <c r="B545" s="36"/>
      <c r="C545" s="36"/>
      <c r="D545" s="106" t="str">
        <f t="shared" si="0"/>
        <v xml:space="preserve"> </v>
      </c>
      <c r="E545" s="304" t="s">
        <v>5229</v>
      </c>
      <c r="F545" s="779" t="e">
        <f t="shared" ca="1" si="8"/>
        <v>#NAME?</v>
      </c>
      <c r="G545" s="779" t="s">
        <v>16824</v>
      </c>
      <c r="H545" s="779" t="s">
        <v>16824</v>
      </c>
      <c r="I545" s="779" t="str">
        <f t="shared" si="4"/>
        <v>43.3379228, -71.5495139</v>
      </c>
      <c r="J545" s="780">
        <v>43.337922800000001</v>
      </c>
      <c r="K545" s="780">
        <v>-71.549513899999994</v>
      </c>
      <c r="L545" s="781">
        <v>560</v>
      </c>
      <c r="M545" s="790" t="s">
        <v>33</v>
      </c>
      <c r="N545" s="783" t="s">
        <v>33</v>
      </c>
      <c r="O545" s="783"/>
      <c r="P545" s="794" t="s">
        <v>4786</v>
      </c>
      <c r="Q545" s="791" t="s">
        <v>5230</v>
      </c>
      <c r="R545" s="783" t="s">
        <v>35</v>
      </c>
      <c r="S545" s="785">
        <v>2019</v>
      </c>
      <c r="T545" s="786">
        <v>196</v>
      </c>
      <c r="U545" s="786">
        <v>1363</v>
      </c>
      <c r="V545" s="786">
        <v>1559</v>
      </c>
      <c r="W545" s="786">
        <v>3979</v>
      </c>
      <c r="X545" s="787">
        <f t="shared" si="5"/>
        <v>3979</v>
      </c>
      <c r="Y545" s="783" t="s">
        <v>5231</v>
      </c>
      <c r="Z545" s="783" t="s">
        <v>5232</v>
      </c>
      <c r="AA545" s="783"/>
      <c r="AB545" s="783"/>
      <c r="AC545" s="783"/>
      <c r="AD545" s="783"/>
      <c r="AE545" s="783"/>
      <c r="AF545" s="783"/>
      <c r="AG545" s="791" t="s">
        <v>5233</v>
      </c>
      <c r="AH545" s="788" t="s">
        <v>5234</v>
      </c>
      <c r="AI545" s="789" t="s">
        <v>2415</v>
      </c>
    </row>
    <row r="546" spans="1:35" ht="17.25" customHeight="1">
      <c r="A546" s="36"/>
      <c r="B546" s="36"/>
      <c r="C546" s="36"/>
      <c r="D546" s="106" t="str">
        <f t="shared" si="0"/>
        <v xml:space="preserve"> </v>
      </c>
      <c r="E546" s="304" t="s">
        <v>5241</v>
      </c>
      <c r="F546" s="779" t="e">
        <f t="shared" ca="1" si="8"/>
        <v>#NAME?</v>
      </c>
      <c r="G546" s="779" t="s">
        <v>16825</v>
      </c>
      <c r="H546" s="779" t="s">
        <v>16825</v>
      </c>
      <c r="I546" s="779" t="str">
        <f t="shared" si="4"/>
        <v>43.375302, -71.039206</v>
      </c>
      <c r="J546" s="780">
        <v>43.375301999999998</v>
      </c>
      <c r="K546" s="780">
        <v>-71.039205999999993</v>
      </c>
      <c r="L546" s="781">
        <v>561</v>
      </c>
      <c r="M546" s="782" t="s">
        <v>33</v>
      </c>
      <c r="N546" s="783" t="s">
        <v>33</v>
      </c>
      <c r="O546" s="783"/>
      <c r="P546" s="794" t="s">
        <v>4786</v>
      </c>
      <c r="Q546" s="791" t="s">
        <v>5242</v>
      </c>
      <c r="R546" s="783" t="s">
        <v>35</v>
      </c>
      <c r="S546" s="785">
        <v>2019</v>
      </c>
      <c r="T546" s="786">
        <v>6.42</v>
      </c>
      <c r="U546" s="786">
        <v>5.44</v>
      </c>
      <c r="V546" s="786">
        <v>11.86</v>
      </c>
      <c r="W546" s="786">
        <v>38.69</v>
      </c>
      <c r="X546" s="787">
        <f t="shared" si="5"/>
        <v>38.69</v>
      </c>
      <c r="Y546" s="783" t="s">
        <v>5243</v>
      </c>
      <c r="Z546" s="783" t="s">
        <v>5244</v>
      </c>
      <c r="AA546" s="783"/>
      <c r="AB546" s="783"/>
      <c r="AC546" s="783"/>
      <c r="AD546" s="783"/>
      <c r="AE546" s="783"/>
      <c r="AF546" s="783"/>
      <c r="AG546" s="791" t="s">
        <v>5245</v>
      </c>
      <c r="AH546" s="788" t="s">
        <v>5246</v>
      </c>
      <c r="AI546" s="789" t="s">
        <v>2415</v>
      </c>
    </row>
    <row r="547" spans="1:35" ht="17.25" customHeight="1">
      <c r="A547" s="36"/>
      <c r="B547" s="36"/>
      <c r="C547" s="36"/>
      <c r="D547" s="106" t="str">
        <f t="shared" si="0"/>
        <v xml:space="preserve"> </v>
      </c>
      <c r="E547" s="304" t="s">
        <v>5253</v>
      </c>
      <c r="F547" s="779" t="e">
        <f t="shared" ca="1" si="8"/>
        <v>#NAME?</v>
      </c>
      <c r="G547" s="779" t="s">
        <v>16826</v>
      </c>
      <c r="H547" s="779" t="s">
        <v>16826</v>
      </c>
      <c r="I547" s="779" t="str">
        <f t="shared" si="4"/>
        <v>44.30381810000001, -71.5559821</v>
      </c>
      <c r="J547" s="780">
        <v>44.303818100000001</v>
      </c>
      <c r="K547" s="780">
        <v>-71.555982099999994</v>
      </c>
      <c r="L547" s="781">
        <v>562</v>
      </c>
      <c r="M547" s="790" t="s">
        <v>33</v>
      </c>
      <c r="N547" s="783" t="s">
        <v>33</v>
      </c>
      <c r="O547" s="783"/>
      <c r="P547" s="794" t="s">
        <v>4786</v>
      </c>
      <c r="Q547" s="791" t="s">
        <v>5254</v>
      </c>
      <c r="R547" s="783" t="s">
        <v>35</v>
      </c>
      <c r="S547" s="785">
        <v>2019</v>
      </c>
      <c r="T547" s="786">
        <v>52.6</v>
      </c>
      <c r="U547" s="786"/>
      <c r="V547" s="786">
        <v>52.6</v>
      </c>
      <c r="W547" s="786">
        <v>225.8</v>
      </c>
      <c r="X547" s="787">
        <f t="shared" si="5"/>
        <v>225.8</v>
      </c>
      <c r="Y547" s="783" t="s">
        <v>5255</v>
      </c>
      <c r="Z547" s="783" t="s">
        <v>5256</v>
      </c>
      <c r="AA547" s="783"/>
      <c r="AB547" s="783"/>
      <c r="AC547" s="783"/>
      <c r="AD547" s="783"/>
      <c r="AE547" s="783"/>
      <c r="AF547" s="783"/>
      <c r="AG547" s="791" t="s">
        <v>5257</v>
      </c>
      <c r="AH547" s="788" t="s">
        <v>5258</v>
      </c>
      <c r="AI547" s="789" t="s">
        <v>2415</v>
      </c>
    </row>
    <row r="548" spans="1:35" ht="17.25" customHeight="1">
      <c r="A548" s="36"/>
      <c r="B548" s="36"/>
      <c r="C548" s="36"/>
      <c r="D548" s="106" t="str">
        <f t="shared" si="0"/>
        <v xml:space="preserve"> </v>
      </c>
      <c r="E548" s="304" t="s">
        <v>5260</v>
      </c>
      <c r="F548" s="779" t="e">
        <f t="shared" ca="1" si="8"/>
        <v>#NAME?</v>
      </c>
      <c r="G548" s="779" t="s">
        <v>16827</v>
      </c>
      <c r="H548" s="779" t="s">
        <v>16827</v>
      </c>
      <c r="I548" s="779" t="str">
        <f t="shared" si="4"/>
        <v>44.4999, -71.1887</v>
      </c>
      <c r="J548" s="780">
        <v>44.499899999999997</v>
      </c>
      <c r="K548" s="780">
        <v>-71.188699999999997</v>
      </c>
      <c r="L548" s="781">
        <v>563</v>
      </c>
      <c r="M548" s="782" t="s">
        <v>33</v>
      </c>
      <c r="N548" s="783" t="s">
        <v>33</v>
      </c>
      <c r="O548" s="783"/>
      <c r="P548" s="794" t="s">
        <v>4786</v>
      </c>
      <c r="Q548" s="791" t="s">
        <v>5261</v>
      </c>
      <c r="R548" s="783" t="s">
        <v>35</v>
      </c>
      <c r="S548" s="785">
        <v>2019</v>
      </c>
      <c r="T548" s="786">
        <v>773</v>
      </c>
      <c r="U548" s="786">
        <v>652</v>
      </c>
      <c r="V548" s="786">
        <v>1425</v>
      </c>
      <c r="W548" s="786">
        <v>10774</v>
      </c>
      <c r="X548" s="787">
        <f t="shared" si="5"/>
        <v>10774</v>
      </c>
      <c r="Y548" s="783" t="s">
        <v>5262</v>
      </c>
      <c r="Z548" s="783" t="s">
        <v>5263</v>
      </c>
      <c r="AA548" s="783"/>
      <c r="AB548" s="783"/>
      <c r="AC548" s="783"/>
      <c r="AD548" s="783"/>
      <c r="AE548" s="783"/>
      <c r="AF548" s="783"/>
      <c r="AG548" s="791" t="s">
        <v>5264</v>
      </c>
      <c r="AH548" s="788" t="s">
        <v>5265</v>
      </c>
      <c r="AI548" s="789" t="s">
        <v>2415</v>
      </c>
    </row>
    <row r="549" spans="1:35" ht="17.25" customHeight="1">
      <c r="A549" s="106"/>
      <c r="B549" s="106"/>
      <c r="C549" s="106"/>
      <c r="D549" s="106" t="str">
        <f t="shared" si="0"/>
        <v xml:space="preserve"> </v>
      </c>
      <c r="E549" s="304" t="s">
        <v>5306</v>
      </c>
      <c r="F549" s="779" t="e">
        <f t="shared" ca="1" si="8"/>
        <v>#NAME?</v>
      </c>
      <c r="G549" s="779" t="s">
        <v>16828</v>
      </c>
      <c r="H549" s="779" t="s">
        <v>16828</v>
      </c>
      <c r="I549" s="779" t="str">
        <f t="shared" si="4"/>
        <v>42.9312529, -72.2840276</v>
      </c>
      <c r="J549" s="780">
        <v>42.931252899999997</v>
      </c>
      <c r="K549" s="780">
        <v>-72.284027600000002</v>
      </c>
      <c r="L549" s="781">
        <v>564</v>
      </c>
      <c r="M549" s="790" t="s">
        <v>5</v>
      </c>
      <c r="N549" s="783"/>
      <c r="O549" s="783"/>
      <c r="P549" s="794" t="s">
        <v>4786</v>
      </c>
      <c r="Q549" s="791" t="s">
        <v>5307</v>
      </c>
      <c r="R549" s="783" t="s">
        <v>35</v>
      </c>
      <c r="S549" s="785">
        <v>2017</v>
      </c>
      <c r="T549" s="786"/>
      <c r="U549" s="786">
        <v>14.6</v>
      </c>
      <c r="V549" s="786">
        <v>14.6</v>
      </c>
      <c r="W549" s="786">
        <v>39.020000000000003</v>
      </c>
      <c r="X549" s="787">
        <f t="shared" si="5"/>
        <v>39.020000000000003</v>
      </c>
      <c r="Y549" s="783" t="s">
        <v>5308</v>
      </c>
      <c r="Z549" s="783" t="s">
        <v>5309</v>
      </c>
      <c r="AA549" s="783"/>
      <c r="AB549" s="783"/>
      <c r="AC549" s="783"/>
      <c r="AD549" s="783"/>
      <c r="AE549" s="783"/>
      <c r="AF549" s="783"/>
      <c r="AG549" s="791" t="s">
        <v>5310</v>
      </c>
      <c r="AH549" s="788" t="s">
        <v>5311</v>
      </c>
      <c r="AI549" s="789" t="s">
        <v>2415</v>
      </c>
    </row>
    <row r="550" spans="1:35" ht="17.25" customHeight="1">
      <c r="A550" s="36"/>
      <c r="B550" s="36"/>
      <c r="C550" s="36"/>
      <c r="D550" s="106" t="str">
        <f t="shared" si="0"/>
        <v xml:space="preserve"> </v>
      </c>
      <c r="E550" s="304" t="s">
        <v>5271</v>
      </c>
      <c r="F550" s="779" t="e">
        <f t="shared" ca="1" si="8"/>
        <v>#NAME?</v>
      </c>
      <c r="G550" s="779" t="s">
        <v>16829</v>
      </c>
      <c r="H550" s="779" t="s">
        <v>16829</v>
      </c>
      <c r="I550" s="779" t="str">
        <f t="shared" si="4"/>
        <v>43.691662, -71.501061</v>
      </c>
      <c r="J550" s="780">
        <v>43.691662000000001</v>
      </c>
      <c r="K550" s="780">
        <v>-71.501061000000007</v>
      </c>
      <c r="L550" s="781">
        <v>565</v>
      </c>
      <c r="M550" s="782" t="s">
        <v>33</v>
      </c>
      <c r="N550" s="783" t="s">
        <v>33</v>
      </c>
      <c r="O550" s="783"/>
      <c r="P550" s="794" t="s">
        <v>4786</v>
      </c>
      <c r="Q550" s="791" t="s">
        <v>5272</v>
      </c>
      <c r="R550" s="783" t="s">
        <v>35</v>
      </c>
      <c r="S550" s="785">
        <v>2019</v>
      </c>
      <c r="T550" s="786">
        <v>9.06</v>
      </c>
      <c r="U550" s="786">
        <v>19.600000000000001</v>
      </c>
      <c r="V550" s="786">
        <v>28.66</v>
      </c>
      <c r="W550" s="786">
        <v>30.19</v>
      </c>
      <c r="X550" s="787">
        <f t="shared" si="5"/>
        <v>30.19</v>
      </c>
      <c r="Y550" s="783" t="s">
        <v>5273</v>
      </c>
      <c r="Z550" s="783" t="s">
        <v>5274</v>
      </c>
      <c r="AA550" s="783"/>
      <c r="AB550" s="783"/>
      <c r="AC550" s="783"/>
      <c r="AD550" s="783"/>
      <c r="AE550" s="783"/>
      <c r="AF550" s="783"/>
      <c r="AG550" s="791" t="s">
        <v>5275</v>
      </c>
      <c r="AH550" s="788" t="s">
        <v>5276</v>
      </c>
      <c r="AI550" s="789" t="s">
        <v>2415</v>
      </c>
    </row>
    <row r="551" spans="1:35" ht="17.25" customHeight="1">
      <c r="A551" s="36"/>
      <c r="B551" s="36"/>
      <c r="C551" s="36"/>
      <c r="D551" s="106" t="str">
        <f t="shared" si="0"/>
        <v xml:space="preserve"> </v>
      </c>
      <c r="E551" s="304" t="s">
        <v>5279</v>
      </c>
      <c r="F551" s="779" t="e">
        <f t="shared" ca="1" si="8"/>
        <v>#NAME?</v>
      </c>
      <c r="G551" s="779" t="s">
        <v>16830</v>
      </c>
      <c r="H551" s="779" t="s">
        <v>16830</v>
      </c>
      <c r="I551" s="779" t="str">
        <f t="shared" si="4"/>
        <v>43.2722136, -71.1273386</v>
      </c>
      <c r="J551" s="780">
        <v>43.272213600000001</v>
      </c>
      <c r="K551" s="780">
        <v>-71.127338600000002</v>
      </c>
      <c r="L551" s="781">
        <v>566</v>
      </c>
      <c r="M551" s="790" t="s">
        <v>44</v>
      </c>
      <c r="N551" s="783" t="s">
        <v>16831</v>
      </c>
      <c r="O551" s="792" t="s">
        <v>5280</v>
      </c>
      <c r="P551" s="822" t="s">
        <v>90</v>
      </c>
      <c r="Q551" s="822" t="s">
        <v>90</v>
      </c>
      <c r="R551" s="783" t="s">
        <v>35</v>
      </c>
      <c r="S551" s="785">
        <v>2018</v>
      </c>
      <c r="T551" s="786">
        <v>10</v>
      </c>
      <c r="U551" s="786">
        <v>5.8</v>
      </c>
      <c r="V551" s="786">
        <v>15.8</v>
      </c>
      <c r="W551" s="786">
        <v>51.04</v>
      </c>
      <c r="X551" s="787">
        <f t="shared" si="5"/>
        <v>51.04</v>
      </c>
      <c r="Y551" s="783" t="s">
        <v>5281</v>
      </c>
      <c r="Z551" s="783" t="s">
        <v>5282</v>
      </c>
      <c r="AA551" s="783"/>
      <c r="AB551" s="783"/>
      <c r="AC551" s="783"/>
      <c r="AD551" s="783"/>
      <c r="AE551" s="783"/>
      <c r="AF551" s="783"/>
      <c r="AG551" s="792"/>
      <c r="AH551" s="792"/>
      <c r="AI551" s="789" t="s">
        <v>2415</v>
      </c>
    </row>
    <row r="552" spans="1:35" ht="17.25" customHeight="1">
      <c r="A552" s="106"/>
      <c r="B552" s="106"/>
      <c r="C552" s="106"/>
      <c r="D552" s="106" t="str">
        <f t="shared" si="0"/>
        <v xml:space="preserve"> </v>
      </c>
      <c r="E552" s="304" t="s">
        <v>5297</v>
      </c>
      <c r="F552" s="779" t="e">
        <f t="shared" ca="1" si="8"/>
        <v>#NAME?</v>
      </c>
      <c r="G552" s="779" t="s">
        <v>16832</v>
      </c>
      <c r="H552" s="779" t="s">
        <v>16832</v>
      </c>
      <c r="I552" s="779" t="str">
        <f t="shared" si="4"/>
        <v>42.8048049, -71.5705807</v>
      </c>
      <c r="J552" s="780">
        <v>42.804804900000001</v>
      </c>
      <c r="K552" s="780">
        <v>-71.570580699999994</v>
      </c>
      <c r="L552" s="781">
        <v>567</v>
      </c>
      <c r="M552" s="782" t="s">
        <v>1201</v>
      </c>
      <c r="N552" s="783"/>
      <c r="O552" s="783"/>
      <c r="P552" s="794" t="s">
        <v>4786</v>
      </c>
      <c r="Q552" s="791" t="s">
        <v>5298</v>
      </c>
      <c r="R552" s="783" t="s">
        <v>35</v>
      </c>
      <c r="S552" s="785">
        <v>2017</v>
      </c>
      <c r="T552" s="786">
        <v>965</v>
      </c>
      <c r="U552" s="786">
        <v>29.8</v>
      </c>
      <c r="V552" s="786">
        <v>994.8</v>
      </c>
      <c r="W552" s="786">
        <v>1161</v>
      </c>
      <c r="X552" s="787">
        <f t="shared" si="5"/>
        <v>1161</v>
      </c>
      <c r="Y552" s="783" t="s">
        <v>5299</v>
      </c>
      <c r="Z552" s="783" t="s">
        <v>5300</v>
      </c>
      <c r="AA552" s="783"/>
      <c r="AB552" s="783"/>
      <c r="AC552" s="783"/>
      <c r="AD552" s="783"/>
      <c r="AE552" s="783"/>
      <c r="AF552" s="783"/>
      <c r="AG552" s="791" t="s">
        <v>5302</v>
      </c>
      <c r="AH552" s="788" t="s">
        <v>5303</v>
      </c>
      <c r="AI552" s="789" t="s">
        <v>2415</v>
      </c>
    </row>
    <row r="553" spans="1:35" ht="17.25" customHeight="1">
      <c r="A553" s="36"/>
      <c r="B553" s="36"/>
      <c r="C553" s="36"/>
      <c r="D553" s="106" t="str">
        <f t="shared" si="0"/>
        <v xml:space="preserve"> </v>
      </c>
      <c r="E553" s="304" t="s">
        <v>5325</v>
      </c>
      <c r="F553" s="779" t="e">
        <f t="shared" ca="1" si="8"/>
        <v>#NAME?</v>
      </c>
      <c r="G553" s="779" t="s">
        <v>16833</v>
      </c>
      <c r="H553" s="779" t="s">
        <v>16833</v>
      </c>
      <c r="I553" s="779" t="str">
        <f t="shared" si="4"/>
        <v>42.9885407, -71.20573160000001</v>
      </c>
      <c r="J553" s="780">
        <v>42.988540700000001</v>
      </c>
      <c r="K553" s="780">
        <v>-71.205731599999993</v>
      </c>
      <c r="L553" s="781">
        <v>568</v>
      </c>
      <c r="M553" s="790" t="s">
        <v>33</v>
      </c>
      <c r="N553" s="783" t="s">
        <v>33</v>
      </c>
      <c r="O553" s="783"/>
      <c r="P553" s="794" t="s">
        <v>4786</v>
      </c>
      <c r="Q553" s="791" t="s">
        <v>5326</v>
      </c>
      <c r="R553" s="783" t="s">
        <v>35</v>
      </c>
      <c r="S553" s="785">
        <v>2019</v>
      </c>
      <c r="T553" s="786">
        <v>28.3</v>
      </c>
      <c r="U553" s="786">
        <v>7.32</v>
      </c>
      <c r="V553" s="786">
        <f>T553+U553</f>
        <v>35.620000000000005</v>
      </c>
      <c r="W553" s="786">
        <v>76.319999999999993</v>
      </c>
      <c r="X553" s="787">
        <f t="shared" si="5"/>
        <v>76.319999999999993</v>
      </c>
      <c r="Y553" s="783" t="s">
        <v>5327</v>
      </c>
      <c r="Z553" s="783" t="s">
        <v>5328</v>
      </c>
      <c r="AA553" s="783"/>
      <c r="AB553" s="783"/>
      <c r="AC553" s="783"/>
      <c r="AD553" s="783"/>
      <c r="AE553" s="783"/>
      <c r="AF553" s="783"/>
      <c r="AG553" s="791" t="s">
        <v>5329</v>
      </c>
      <c r="AH553" s="788" t="s">
        <v>5330</v>
      </c>
      <c r="AI553" s="789" t="s">
        <v>2415</v>
      </c>
    </row>
    <row r="554" spans="1:35" ht="17.25" customHeight="1">
      <c r="A554" s="106"/>
      <c r="B554" s="106"/>
      <c r="C554" s="106"/>
      <c r="D554" s="106" t="str">
        <f t="shared" si="0"/>
        <v xml:space="preserve"> </v>
      </c>
      <c r="E554" s="304" t="s">
        <v>4915</v>
      </c>
      <c r="F554" s="779" t="e">
        <f t="shared" ca="1" si="8"/>
        <v>#NAME?</v>
      </c>
      <c r="G554" s="779" t="s">
        <v>16834</v>
      </c>
      <c r="H554" s="779" t="s">
        <v>16834</v>
      </c>
      <c r="I554" s="779" t="str">
        <f t="shared" si="4"/>
        <v>42.982078, -71.442645</v>
      </c>
      <c r="J554" s="780">
        <v>42.982078000000001</v>
      </c>
      <c r="K554" s="780">
        <v>-71.442644999999999</v>
      </c>
      <c r="L554" s="781">
        <v>569</v>
      </c>
      <c r="M554" s="782" t="s">
        <v>5</v>
      </c>
      <c r="N554" s="783"/>
      <c r="O554" s="783"/>
      <c r="P554" s="794" t="s">
        <v>4786</v>
      </c>
      <c r="Q554" s="791" t="s">
        <v>4916</v>
      </c>
      <c r="R554" s="783" t="s">
        <v>35</v>
      </c>
      <c r="S554" s="785">
        <v>2018</v>
      </c>
      <c r="T554" s="786">
        <v>120</v>
      </c>
      <c r="U554" s="786">
        <v>1800</v>
      </c>
      <c r="V554" s="786">
        <v>1920</v>
      </c>
      <c r="W554" s="786">
        <v>1920</v>
      </c>
      <c r="X554" s="787">
        <f t="shared" si="5"/>
        <v>1920</v>
      </c>
      <c r="Y554" s="783" t="s">
        <v>4917</v>
      </c>
      <c r="Z554" s="783" t="s">
        <v>49</v>
      </c>
      <c r="AA554" s="783"/>
      <c r="AB554" s="783"/>
      <c r="AC554" s="783"/>
      <c r="AD554" s="783"/>
      <c r="AE554" s="783"/>
      <c r="AF554" s="783"/>
      <c r="AG554" s="791" t="s">
        <v>4918</v>
      </c>
      <c r="AH554" s="788" t="s">
        <v>4919</v>
      </c>
      <c r="AI554" s="789" t="s">
        <v>2415</v>
      </c>
    </row>
    <row r="555" spans="1:35" ht="17.25" customHeight="1">
      <c r="A555" s="106"/>
      <c r="B555" s="106"/>
      <c r="C555" s="106"/>
      <c r="D555" s="106" t="str">
        <f t="shared" si="0"/>
        <v xml:space="preserve"> </v>
      </c>
      <c r="E555" s="304" t="s">
        <v>5336</v>
      </c>
      <c r="F555" s="779" t="e">
        <f t="shared" ca="1" si="8"/>
        <v>#NAME?</v>
      </c>
      <c r="G555" s="779" t="s">
        <v>16835</v>
      </c>
      <c r="H555" s="779" t="s">
        <v>16835</v>
      </c>
      <c r="I555" s="779" t="str">
        <f t="shared" si="4"/>
        <v>43.364973, -72.272479</v>
      </c>
      <c r="J555" s="780">
        <v>43.364972999999999</v>
      </c>
      <c r="K555" s="780">
        <v>-72.272479000000004</v>
      </c>
      <c r="L555" s="781">
        <v>570</v>
      </c>
      <c r="M555" s="790" t="s">
        <v>33</v>
      </c>
      <c r="N555" s="783" t="s">
        <v>33</v>
      </c>
      <c r="O555" s="783"/>
      <c r="P555" s="794" t="s">
        <v>4786</v>
      </c>
      <c r="Q555" s="791" t="s">
        <v>5337</v>
      </c>
      <c r="R555" s="783" t="s">
        <v>35</v>
      </c>
      <c r="S555" s="785">
        <v>2018</v>
      </c>
      <c r="T555" s="786">
        <v>4.5</v>
      </c>
      <c r="U555" s="786"/>
      <c r="V555" s="786">
        <v>4.5</v>
      </c>
      <c r="W555" s="786">
        <v>16.510000000000002</v>
      </c>
      <c r="X555" s="787">
        <f t="shared" si="5"/>
        <v>16.510000000000002</v>
      </c>
      <c r="Y555" s="783" t="s">
        <v>5338</v>
      </c>
      <c r="Z555" s="783" t="s">
        <v>5339</v>
      </c>
      <c r="AA555" s="783"/>
      <c r="AB555" s="783"/>
      <c r="AC555" s="783"/>
      <c r="AD555" s="783"/>
      <c r="AE555" s="783"/>
      <c r="AF555" s="783"/>
      <c r="AG555" s="791" t="s">
        <v>5340</v>
      </c>
      <c r="AH555" s="788" t="s">
        <v>5341</v>
      </c>
      <c r="AI555" s="789" t="s">
        <v>2415</v>
      </c>
    </row>
    <row r="556" spans="1:35" ht="17.25" customHeight="1">
      <c r="A556" s="36"/>
      <c r="B556" s="36"/>
      <c r="C556" s="36"/>
      <c r="D556" s="106" t="str">
        <f t="shared" si="0"/>
        <v xml:space="preserve"> </v>
      </c>
      <c r="E556" s="304" t="s">
        <v>5348</v>
      </c>
      <c r="F556" s="779" t="e">
        <f t="shared" ca="1" si="8"/>
        <v>#NAME?</v>
      </c>
      <c r="G556" s="779" t="s">
        <v>16836</v>
      </c>
      <c r="H556" s="779" t="s">
        <v>16836</v>
      </c>
      <c r="I556" s="779" t="str">
        <f t="shared" si="4"/>
        <v>43.2598, -70.937764</v>
      </c>
      <c r="J556" s="780">
        <v>43.259799999999998</v>
      </c>
      <c r="K556" s="780">
        <v>-70.937764000000001</v>
      </c>
      <c r="L556" s="781">
        <v>571</v>
      </c>
      <c r="M556" s="782" t="s">
        <v>33</v>
      </c>
      <c r="N556" s="783" t="s">
        <v>33</v>
      </c>
      <c r="O556" s="783"/>
      <c r="P556" s="791" t="s">
        <v>5349</v>
      </c>
      <c r="Q556" s="784" t="s">
        <v>4781</v>
      </c>
      <c r="R556" s="783" t="s">
        <v>35</v>
      </c>
      <c r="S556" s="785">
        <v>2020</v>
      </c>
      <c r="T556" s="786">
        <v>626</v>
      </c>
      <c r="U556" s="786">
        <v>228</v>
      </c>
      <c r="V556" s="786">
        <v>854</v>
      </c>
      <c r="W556" s="786">
        <v>967.5</v>
      </c>
      <c r="X556" s="787">
        <f t="shared" si="5"/>
        <v>967.5</v>
      </c>
      <c r="Y556" s="783" t="s">
        <v>5350</v>
      </c>
      <c r="Z556" s="783" t="s">
        <v>5351</v>
      </c>
      <c r="AA556" s="783"/>
      <c r="AB556" s="783"/>
      <c r="AC556" s="783"/>
      <c r="AD556" s="783"/>
      <c r="AE556" s="783" t="s">
        <v>5352</v>
      </c>
      <c r="AF556" s="783"/>
      <c r="AG556" s="791" t="s">
        <v>5353</v>
      </c>
      <c r="AH556" s="788" t="s">
        <v>5354</v>
      </c>
      <c r="AI556" s="789" t="s">
        <v>2415</v>
      </c>
    </row>
    <row r="557" spans="1:35" ht="17.25" customHeight="1">
      <c r="A557" s="106"/>
      <c r="B557" s="106"/>
      <c r="C557" s="106"/>
      <c r="D557" s="106" t="str">
        <f t="shared" si="0"/>
        <v xml:space="preserve"> </v>
      </c>
      <c r="E557" s="304" t="s">
        <v>5357</v>
      </c>
      <c r="F557" s="779" t="e">
        <f t="shared" ca="1" si="8"/>
        <v>#NAME?</v>
      </c>
      <c r="G557" s="779" t="s">
        <v>16837</v>
      </c>
      <c r="H557" s="779" t="s">
        <v>16838</v>
      </c>
      <c r="I557" s="779" t="str">
        <f t="shared" si="4"/>
        <v>43.0334787, -70.93954049999999</v>
      </c>
      <c r="J557" s="780">
        <v>43.033478700000003</v>
      </c>
      <c r="K557" s="780">
        <v>-70.939540499999893</v>
      </c>
      <c r="L557" s="781">
        <v>572</v>
      </c>
      <c r="M557" s="790" t="s">
        <v>77</v>
      </c>
      <c r="N557" s="783"/>
      <c r="O557" s="783"/>
      <c r="P557" s="794" t="s">
        <v>4786</v>
      </c>
      <c r="Q557" s="791" t="s">
        <v>5358</v>
      </c>
      <c r="R557" s="783" t="s">
        <v>35</v>
      </c>
      <c r="S557" s="785">
        <v>2020</v>
      </c>
      <c r="T557" s="786">
        <v>4.5</v>
      </c>
      <c r="U557" s="786">
        <v>2.25</v>
      </c>
      <c r="V557" s="786">
        <v>6.75</v>
      </c>
      <c r="W557" s="786">
        <v>18.63</v>
      </c>
      <c r="X557" s="787">
        <f t="shared" si="5"/>
        <v>18.63</v>
      </c>
      <c r="Y557" s="783" t="s">
        <v>5359</v>
      </c>
      <c r="Z557" s="783" t="s">
        <v>5360</v>
      </c>
      <c r="AA557" s="783"/>
      <c r="AB557" s="783"/>
      <c r="AC557" s="783"/>
      <c r="AD557" s="783"/>
      <c r="AE557" s="783"/>
      <c r="AF557" s="783"/>
      <c r="AG557" s="791" t="s">
        <v>5361</v>
      </c>
      <c r="AH557" s="788" t="s">
        <v>5362</v>
      </c>
      <c r="AI557" s="789" t="s">
        <v>2415</v>
      </c>
    </row>
    <row r="558" spans="1:35" ht="17.25" customHeight="1">
      <c r="A558" s="106"/>
      <c r="B558" s="106"/>
      <c r="C558" s="106"/>
      <c r="D558" s="106" t="str">
        <f t="shared" si="0"/>
        <v xml:space="preserve"> </v>
      </c>
      <c r="E558" s="304"/>
      <c r="F558" s="779" t="e">
        <f t="shared" ca="1" si="8"/>
        <v>#NAME?</v>
      </c>
      <c r="G558" s="779" t="s">
        <v>16839</v>
      </c>
      <c r="H558" s="779" t="s">
        <v>16839</v>
      </c>
      <c r="I558" s="779" t="str">
        <f t="shared" si="4"/>
        <v>43.0012765, -70.8163349</v>
      </c>
      <c r="J558" s="780">
        <v>43.001276500000003</v>
      </c>
      <c r="K558" s="780">
        <v>-70.816334900000001</v>
      </c>
      <c r="L558" s="781">
        <v>573</v>
      </c>
      <c r="M558" s="782" t="s">
        <v>33</v>
      </c>
      <c r="N558" s="783" t="s">
        <v>16840</v>
      </c>
      <c r="O558" s="783"/>
      <c r="P558" s="794" t="s">
        <v>4786</v>
      </c>
      <c r="Q558" s="791" t="s">
        <v>4781</v>
      </c>
      <c r="R558" s="783" t="s">
        <v>35</v>
      </c>
      <c r="S558" s="785">
        <v>2018</v>
      </c>
      <c r="T558" s="786">
        <v>1240</v>
      </c>
      <c r="U558" s="786">
        <v>55.8</v>
      </c>
      <c r="V558" s="786">
        <v>1295.8</v>
      </c>
      <c r="W558" s="786">
        <v>2179.8000000000002</v>
      </c>
      <c r="X558" s="787">
        <f t="shared" si="5"/>
        <v>2179.8000000000002</v>
      </c>
      <c r="Y558" s="783" t="s">
        <v>5365</v>
      </c>
      <c r="Z558" s="783" t="s">
        <v>5366</v>
      </c>
      <c r="AA558" s="792"/>
      <c r="AB558" s="792"/>
      <c r="AC558" s="783"/>
      <c r="AD558" s="792"/>
      <c r="AE558" s="792"/>
      <c r="AF558" s="792"/>
      <c r="AG558" s="791" t="s">
        <v>5367</v>
      </c>
      <c r="AH558" s="788" t="s">
        <v>5368</v>
      </c>
      <c r="AI558" s="789" t="s">
        <v>2415</v>
      </c>
    </row>
    <row r="559" spans="1:35" ht="17.25" customHeight="1">
      <c r="A559" s="36"/>
      <c r="B559" s="36"/>
      <c r="C559" s="36"/>
      <c r="D559" s="106" t="str">
        <f t="shared" si="0"/>
        <v xml:space="preserve"> </v>
      </c>
      <c r="E559" s="304" t="s">
        <v>5384</v>
      </c>
      <c r="F559" s="779" t="e">
        <f t="shared" ca="1" si="8"/>
        <v>#NAME?</v>
      </c>
      <c r="G559" s="779" t="s">
        <v>16841</v>
      </c>
      <c r="H559" s="779" t="s">
        <v>16841</v>
      </c>
      <c r="I559" s="779" t="str">
        <f t="shared" si="4"/>
        <v>42.9698013, -71.41145999999999</v>
      </c>
      <c r="J559" s="780">
        <v>42.9698013</v>
      </c>
      <c r="K559" s="780">
        <v>-71.411459999999906</v>
      </c>
      <c r="L559" s="781">
        <v>574</v>
      </c>
      <c r="M559" s="790" t="s">
        <v>77</v>
      </c>
      <c r="N559" s="783"/>
      <c r="O559" s="783"/>
      <c r="P559" s="794" t="s">
        <v>4786</v>
      </c>
      <c r="Q559" s="791" t="s">
        <v>5385</v>
      </c>
      <c r="R559" s="783" t="s">
        <v>35</v>
      </c>
      <c r="S559" s="785">
        <v>2018</v>
      </c>
      <c r="T559" s="786">
        <v>42</v>
      </c>
      <c r="U559" s="786">
        <v>74</v>
      </c>
      <c r="V559" s="786">
        <v>116</v>
      </c>
      <c r="W559" s="786">
        <v>724</v>
      </c>
      <c r="X559" s="787">
        <f t="shared" si="5"/>
        <v>724</v>
      </c>
      <c r="Y559" s="783" t="s">
        <v>5386</v>
      </c>
      <c r="Z559" s="783" t="s">
        <v>5387</v>
      </c>
      <c r="AA559" s="783"/>
      <c r="AB559" s="783"/>
      <c r="AC559" s="783"/>
      <c r="AD559" s="783"/>
      <c r="AE559" s="783"/>
      <c r="AF559" s="783"/>
      <c r="AG559" s="791" t="s">
        <v>5388</v>
      </c>
      <c r="AH559" s="788" t="s">
        <v>5389</v>
      </c>
      <c r="AI559" s="789" t="s">
        <v>2415</v>
      </c>
    </row>
    <row r="560" spans="1:35" ht="17.25" customHeight="1">
      <c r="A560" s="106"/>
      <c r="B560" s="106"/>
      <c r="C560" s="106"/>
      <c r="D560" s="106" t="str">
        <f t="shared" si="0"/>
        <v xml:space="preserve"> </v>
      </c>
      <c r="E560" s="304" t="s">
        <v>5391</v>
      </c>
      <c r="F560" s="779" t="e">
        <f t="shared" ca="1" si="8"/>
        <v>#NAME?</v>
      </c>
      <c r="G560" s="779" t="s">
        <v>16842</v>
      </c>
      <c r="H560" s="779" t="s">
        <v>16843</v>
      </c>
      <c r="I560" s="779" t="str">
        <f t="shared" si="4"/>
        <v>42.7795563, -71.4449107</v>
      </c>
      <c r="J560" s="780">
        <v>42.779556300000003</v>
      </c>
      <c r="K560" s="780">
        <v>-71.444910699999994</v>
      </c>
      <c r="L560" s="781">
        <v>575</v>
      </c>
      <c r="M560" s="782" t="s">
        <v>5</v>
      </c>
      <c r="N560" s="783"/>
      <c r="O560" s="783"/>
      <c r="P560" s="794" t="s">
        <v>4786</v>
      </c>
      <c r="Q560" s="791" t="s">
        <v>5392</v>
      </c>
      <c r="R560" s="783" t="s">
        <v>35</v>
      </c>
      <c r="S560" s="785">
        <v>2019</v>
      </c>
      <c r="T560" s="786">
        <v>41</v>
      </c>
      <c r="U560" s="786">
        <v>54</v>
      </c>
      <c r="V560" s="786">
        <v>95</v>
      </c>
      <c r="W560" s="786">
        <v>230</v>
      </c>
      <c r="X560" s="787">
        <f t="shared" si="5"/>
        <v>230</v>
      </c>
      <c r="Y560" s="783" t="s">
        <v>5393</v>
      </c>
      <c r="Z560" s="783" t="s">
        <v>5394</v>
      </c>
      <c r="AA560" s="783"/>
      <c r="AB560" s="783"/>
      <c r="AC560" s="783"/>
      <c r="AD560" s="783"/>
      <c r="AE560" s="783"/>
      <c r="AF560" s="783"/>
      <c r="AG560" s="791" t="s">
        <v>5395</v>
      </c>
      <c r="AH560" s="788" t="s">
        <v>5396</v>
      </c>
      <c r="AI560" s="789" t="s">
        <v>2415</v>
      </c>
    </row>
    <row r="561" spans="1:35" ht="17.25" customHeight="1">
      <c r="A561" s="36"/>
      <c r="B561" s="36"/>
      <c r="C561" s="36"/>
      <c r="D561" s="106" t="str">
        <f t="shared" si="0"/>
        <v xml:space="preserve"> </v>
      </c>
      <c r="E561" s="304" t="s">
        <v>5398</v>
      </c>
      <c r="F561" s="779" t="e">
        <f t="shared" ca="1" si="8"/>
        <v>#NAME?</v>
      </c>
      <c r="G561" s="779" t="s">
        <v>16844</v>
      </c>
      <c r="H561" s="779" t="s">
        <v>16844</v>
      </c>
      <c r="I561" s="779" t="str">
        <f t="shared" si="4"/>
        <v>43.20005949999999, -71.5172874</v>
      </c>
      <c r="J561" s="780">
        <v>43.200059499999902</v>
      </c>
      <c r="K561" s="780">
        <v>-71.517287400000001</v>
      </c>
      <c r="L561" s="781">
        <v>576</v>
      </c>
      <c r="M561" s="790" t="s">
        <v>33</v>
      </c>
      <c r="N561" s="783" t="s">
        <v>33</v>
      </c>
      <c r="O561" s="783"/>
      <c r="P561" s="794" t="s">
        <v>4786</v>
      </c>
      <c r="Q561" s="791" t="s">
        <v>5399</v>
      </c>
      <c r="R561" s="783" t="s">
        <v>35</v>
      </c>
      <c r="S561" s="785">
        <v>2020</v>
      </c>
      <c r="T561" s="786">
        <v>13.6</v>
      </c>
      <c r="U561" s="786">
        <v>19.8</v>
      </c>
      <c r="V561" s="786">
        <v>33.4</v>
      </c>
      <c r="W561" s="786">
        <v>93.84</v>
      </c>
      <c r="X561" s="787">
        <f t="shared" si="5"/>
        <v>93.84</v>
      </c>
      <c r="Y561" s="783" t="s">
        <v>5400</v>
      </c>
      <c r="Z561" s="783" t="s">
        <v>5401</v>
      </c>
      <c r="AA561" s="783"/>
      <c r="AB561" s="783"/>
      <c r="AC561" s="783"/>
      <c r="AD561" s="783"/>
      <c r="AE561" s="783"/>
      <c r="AF561" s="783"/>
      <c r="AG561" s="791" t="s">
        <v>5402</v>
      </c>
      <c r="AH561" s="788" t="s">
        <v>5403</v>
      </c>
      <c r="AI561" s="789" t="s">
        <v>2415</v>
      </c>
    </row>
    <row r="562" spans="1:35" ht="17.25" customHeight="1">
      <c r="A562" s="36"/>
      <c r="B562" s="36"/>
      <c r="C562" s="36"/>
      <c r="D562" s="106" t="str">
        <f t="shared" si="0"/>
        <v xml:space="preserve"> </v>
      </c>
      <c r="E562" s="304" t="s">
        <v>5405</v>
      </c>
      <c r="F562" s="779" t="e">
        <f t="shared" ca="1" si="8"/>
        <v>#NAME?</v>
      </c>
      <c r="G562" s="779" t="s">
        <v>16845</v>
      </c>
      <c r="H562" s="779" t="s">
        <v>16845</v>
      </c>
      <c r="I562" s="779" t="str">
        <f t="shared" si="4"/>
        <v>43.1978766, -71.5317318</v>
      </c>
      <c r="J562" s="780">
        <v>43.197876600000001</v>
      </c>
      <c r="K562" s="780">
        <v>-71.531731800000003</v>
      </c>
      <c r="L562" s="781">
        <v>577</v>
      </c>
      <c r="M562" s="782" t="s">
        <v>5</v>
      </c>
      <c r="N562" s="783"/>
      <c r="O562" s="783"/>
      <c r="P562" s="794" t="s">
        <v>4786</v>
      </c>
      <c r="Q562" s="791" t="s">
        <v>5406</v>
      </c>
      <c r="R562" s="783" t="s">
        <v>35</v>
      </c>
      <c r="S562" s="785">
        <v>2019</v>
      </c>
      <c r="T562" s="786">
        <v>67.900000000000006</v>
      </c>
      <c r="U562" s="786">
        <v>133</v>
      </c>
      <c r="V562" s="786">
        <v>200.9</v>
      </c>
      <c r="W562" s="786">
        <v>311.8</v>
      </c>
      <c r="X562" s="787">
        <f t="shared" si="5"/>
        <v>311.8</v>
      </c>
      <c r="Y562" s="783" t="s">
        <v>5407</v>
      </c>
      <c r="Z562" s="783" t="s">
        <v>5408</v>
      </c>
      <c r="AA562" s="783"/>
      <c r="AB562" s="783"/>
      <c r="AC562" s="783"/>
      <c r="AD562" s="783"/>
      <c r="AE562" s="783"/>
      <c r="AF562" s="783"/>
      <c r="AG562" s="791" t="s">
        <v>5409</v>
      </c>
      <c r="AH562" s="788" t="s">
        <v>5410</v>
      </c>
      <c r="AI562" s="789" t="s">
        <v>2415</v>
      </c>
    </row>
    <row r="563" spans="1:35" ht="17.25" customHeight="1">
      <c r="A563" s="106"/>
      <c r="B563" s="106"/>
      <c r="C563" s="106"/>
      <c r="D563" s="106" t="str">
        <f t="shared" si="0"/>
        <v xml:space="preserve"> </v>
      </c>
      <c r="E563" s="304" t="s">
        <v>5413</v>
      </c>
      <c r="F563" s="779" t="e">
        <f t="shared" ca="1" si="8"/>
        <v>#NAME?</v>
      </c>
      <c r="G563" s="779" t="s">
        <v>16846</v>
      </c>
      <c r="H563" s="779" t="s">
        <v>16847</v>
      </c>
      <c r="I563" s="779" t="str">
        <f t="shared" si="4"/>
        <v>42.818918, -72.52644599999999</v>
      </c>
      <c r="J563" s="780">
        <v>42.818917999999996</v>
      </c>
      <c r="K563" s="780">
        <v>-72.526445999999893</v>
      </c>
      <c r="L563" s="781">
        <v>578</v>
      </c>
      <c r="M563" s="790" t="s">
        <v>5</v>
      </c>
      <c r="N563" s="783"/>
      <c r="O563" s="783"/>
      <c r="P563" s="794" t="s">
        <v>4786</v>
      </c>
      <c r="Q563" s="791" t="s">
        <v>5414</v>
      </c>
      <c r="R563" s="783" t="s">
        <v>35</v>
      </c>
      <c r="S563" s="785">
        <v>2018</v>
      </c>
      <c r="T563" s="786">
        <v>2.74</v>
      </c>
      <c r="U563" s="786"/>
      <c r="V563" s="786">
        <v>2.74</v>
      </c>
      <c r="W563" s="786">
        <v>2.74</v>
      </c>
      <c r="X563" s="787">
        <f t="shared" si="5"/>
        <v>2.74</v>
      </c>
      <c r="Y563" s="783" t="s">
        <v>5415</v>
      </c>
      <c r="Z563" s="783" t="s">
        <v>5416</v>
      </c>
      <c r="AA563" s="783"/>
      <c r="AB563" s="783"/>
      <c r="AC563" s="783"/>
      <c r="AD563" s="783"/>
      <c r="AE563" s="783"/>
      <c r="AF563" s="783"/>
      <c r="AG563" s="791" t="s">
        <v>5417</v>
      </c>
      <c r="AH563" s="788" t="s">
        <v>5418</v>
      </c>
      <c r="AI563" s="789" t="s">
        <v>2415</v>
      </c>
    </row>
    <row r="564" spans="1:35" ht="17.25" customHeight="1">
      <c r="A564" s="36"/>
      <c r="B564" s="36"/>
      <c r="C564" s="36"/>
      <c r="D564" s="106" t="str">
        <f t="shared" si="0"/>
        <v xml:space="preserve"> </v>
      </c>
      <c r="E564" s="304" t="s">
        <v>5423</v>
      </c>
      <c r="F564" s="779" t="e">
        <f t="shared" ca="1" si="8"/>
        <v>#NAME?</v>
      </c>
      <c r="G564" s="779" t="s">
        <v>16848</v>
      </c>
      <c r="H564" s="779" t="s">
        <v>16849</v>
      </c>
      <c r="I564" s="779" t="str">
        <f t="shared" si="4"/>
        <v>42.92871299999999, -71.4235482</v>
      </c>
      <c r="J564" s="780">
        <v>42.928712999999902</v>
      </c>
      <c r="K564" s="780">
        <v>-71.423548199999999</v>
      </c>
      <c r="L564" s="781">
        <v>579</v>
      </c>
      <c r="M564" s="782" t="s">
        <v>5</v>
      </c>
      <c r="N564" s="783"/>
      <c r="O564" s="783"/>
      <c r="P564" s="794" t="s">
        <v>4786</v>
      </c>
      <c r="Q564" s="791" t="s">
        <v>4781</v>
      </c>
      <c r="R564" s="783" t="s">
        <v>35</v>
      </c>
      <c r="S564" s="785">
        <v>2019</v>
      </c>
      <c r="T564" s="786">
        <v>184</v>
      </c>
      <c r="U564" s="786">
        <v>1310</v>
      </c>
      <c r="V564" s="786">
        <v>1457</v>
      </c>
      <c r="W564" s="786">
        <v>1473.16</v>
      </c>
      <c r="X564" s="787">
        <f t="shared" si="5"/>
        <v>1473.16</v>
      </c>
      <c r="Y564" s="783" t="s">
        <v>5424</v>
      </c>
      <c r="Z564" s="783" t="s">
        <v>5425</v>
      </c>
      <c r="AA564" s="783"/>
      <c r="AB564" s="783"/>
      <c r="AC564" s="783"/>
      <c r="AD564" s="783"/>
      <c r="AE564" s="783"/>
      <c r="AF564" s="783"/>
      <c r="AG564" s="791" t="s">
        <v>5426</v>
      </c>
      <c r="AH564" s="788" t="s">
        <v>5427</v>
      </c>
      <c r="AI564" s="789" t="s">
        <v>2415</v>
      </c>
    </row>
    <row r="565" spans="1:35" ht="17.25" customHeight="1">
      <c r="A565" s="106"/>
      <c r="B565" s="106"/>
      <c r="C565" s="106"/>
      <c r="D565" s="106" t="str">
        <f t="shared" si="0"/>
        <v xml:space="preserve"> </v>
      </c>
      <c r="E565" s="304" t="s">
        <v>5429</v>
      </c>
      <c r="F565" s="779" t="e">
        <f t="shared" ca="1" si="8"/>
        <v>#NAME?</v>
      </c>
      <c r="G565" s="779" t="s">
        <v>16850</v>
      </c>
      <c r="H565" s="779" t="s">
        <v>16850</v>
      </c>
      <c r="I565" s="779" t="str">
        <f t="shared" si="4"/>
        <v>43.3190638, -71.6448539</v>
      </c>
      <c r="J565" s="780">
        <v>43.319063800000002</v>
      </c>
      <c r="K565" s="780">
        <v>-71.644853900000001</v>
      </c>
      <c r="L565" s="781">
        <v>580</v>
      </c>
      <c r="M565" s="790" t="s">
        <v>33</v>
      </c>
      <c r="N565" s="783" t="s">
        <v>33</v>
      </c>
      <c r="O565" s="783"/>
      <c r="P565" s="794" t="s">
        <v>4786</v>
      </c>
      <c r="Q565" s="791" t="s">
        <v>5430</v>
      </c>
      <c r="R565" s="783" t="s">
        <v>35</v>
      </c>
      <c r="S565" s="785">
        <v>2020</v>
      </c>
      <c r="T565" s="786">
        <v>118</v>
      </c>
      <c r="U565" s="786">
        <v>49</v>
      </c>
      <c r="V565" s="786">
        <v>167</v>
      </c>
      <c r="W565" s="786">
        <v>806.5</v>
      </c>
      <c r="X565" s="787">
        <f t="shared" si="5"/>
        <v>806.5</v>
      </c>
      <c r="Y565" s="783" t="s">
        <v>5431</v>
      </c>
      <c r="Z565" s="783" t="s">
        <v>5432</v>
      </c>
      <c r="AA565" s="783"/>
      <c r="AB565" s="783"/>
      <c r="AC565" s="783"/>
      <c r="AD565" s="783"/>
      <c r="AE565" s="783"/>
      <c r="AF565" s="783"/>
      <c r="AG565" s="791" t="s">
        <v>5433</v>
      </c>
      <c r="AH565" s="789" t="s">
        <v>5434</v>
      </c>
      <c r="AI565" s="789" t="s">
        <v>2415</v>
      </c>
    </row>
    <row r="566" spans="1:35" ht="17.25" customHeight="1">
      <c r="A566" s="106"/>
      <c r="B566" s="106"/>
      <c r="C566" s="106"/>
      <c r="D566" s="106" t="str">
        <f t="shared" si="0"/>
        <v xml:space="preserve"> </v>
      </c>
      <c r="E566" s="304" t="s">
        <v>5437</v>
      </c>
      <c r="F566" s="779" t="e">
        <f t="shared" ca="1" si="8"/>
        <v>#NAME?</v>
      </c>
      <c r="G566" s="779" t="s">
        <v>16851</v>
      </c>
      <c r="H566" s="779" t="s">
        <v>16851</v>
      </c>
      <c r="I566" s="779" t="str">
        <f t="shared" si="4"/>
        <v>42.9657889, -70.9977273</v>
      </c>
      <c r="J566" s="780">
        <v>42.9657889</v>
      </c>
      <c r="K566" s="780">
        <v>-70.997727299999994</v>
      </c>
      <c r="L566" s="781">
        <v>581</v>
      </c>
      <c r="M566" s="782" t="s">
        <v>33</v>
      </c>
      <c r="N566" s="783" t="s">
        <v>33</v>
      </c>
      <c r="O566" s="783"/>
      <c r="P566" s="823" t="s">
        <v>4786</v>
      </c>
      <c r="Q566" s="791" t="s">
        <v>5438</v>
      </c>
      <c r="R566" s="783" t="s">
        <v>35</v>
      </c>
      <c r="S566" s="785">
        <v>2018</v>
      </c>
      <c r="T566" s="786">
        <v>4.47</v>
      </c>
      <c r="U566" s="786"/>
      <c r="V566" s="786">
        <v>4.47</v>
      </c>
      <c r="W566" s="786">
        <v>19.600000000000001</v>
      </c>
      <c r="X566" s="787">
        <f t="shared" si="5"/>
        <v>19.600000000000001</v>
      </c>
      <c r="Y566" s="783" t="s">
        <v>5439</v>
      </c>
      <c r="Z566" s="783" t="s">
        <v>5440</v>
      </c>
      <c r="AA566" s="783"/>
      <c r="AB566" s="783"/>
      <c r="AC566" s="783"/>
      <c r="AD566" s="783"/>
      <c r="AE566" s="783"/>
      <c r="AF566" s="783"/>
      <c r="AG566" s="791" t="s">
        <v>5441</v>
      </c>
      <c r="AH566" s="788" t="s">
        <v>5442</v>
      </c>
      <c r="AI566" s="789" t="s">
        <v>2415</v>
      </c>
    </row>
    <row r="567" spans="1:35" ht="17.25" customHeight="1">
      <c r="A567" s="36"/>
      <c r="B567" s="36"/>
      <c r="C567" s="36"/>
      <c r="D567" s="106" t="str">
        <f t="shared" si="0"/>
        <v xml:space="preserve"> </v>
      </c>
      <c r="E567" s="304" t="s">
        <v>5448</v>
      </c>
      <c r="F567" s="779" t="e">
        <f t="shared" ca="1" si="8"/>
        <v>#NAME?</v>
      </c>
      <c r="G567" s="779" t="s">
        <v>16852</v>
      </c>
      <c r="H567" s="779" t="s">
        <v>16852</v>
      </c>
      <c r="I567" s="779" t="str">
        <f t="shared" si="4"/>
        <v>43.457347, -72.154854</v>
      </c>
      <c r="J567" s="780">
        <v>43.457346999999999</v>
      </c>
      <c r="K567" s="780">
        <v>-72.154854</v>
      </c>
      <c r="L567" s="781">
        <v>582</v>
      </c>
      <c r="M567" s="790" t="s">
        <v>33</v>
      </c>
      <c r="N567" s="783" t="s">
        <v>33</v>
      </c>
      <c r="O567" s="783"/>
      <c r="P567" s="794" t="s">
        <v>4786</v>
      </c>
      <c r="Q567" s="791" t="s">
        <v>5449</v>
      </c>
      <c r="R567" s="783" t="s">
        <v>35</v>
      </c>
      <c r="S567" s="785">
        <v>2019</v>
      </c>
      <c r="T567" s="786">
        <v>3</v>
      </c>
      <c r="U567" s="786">
        <v>13</v>
      </c>
      <c r="V567" s="786">
        <v>16</v>
      </c>
      <c r="W567" s="786">
        <v>34.1</v>
      </c>
      <c r="X567" s="787">
        <f t="shared" si="5"/>
        <v>34.1</v>
      </c>
      <c r="Y567" s="783" t="s">
        <v>5450</v>
      </c>
      <c r="Z567" s="783" t="s">
        <v>5451</v>
      </c>
      <c r="AA567" s="783"/>
      <c r="AB567" s="783"/>
      <c r="AC567" s="783"/>
      <c r="AD567" s="783"/>
      <c r="AE567" s="783"/>
      <c r="AF567" s="783"/>
      <c r="AG567" s="791" t="s">
        <v>5452</v>
      </c>
      <c r="AH567" s="788" t="s">
        <v>5453</v>
      </c>
      <c r="AI567" s="789" t="s">
        <v>2415</v>
      </c>
    </row>
    <row r="568" spans="1:35" ht="17.25" customHeight="1">
      <c r="A568" s="106"/>
      <c r="B568" s="106"/>
      <c r="C568" s="106"/>
      <c r="D568" s="106" t="str">
        <f t="shared" si="0"/>
        <v xml:space="preserve"> </v>
      </c>
      <c r="E568" s="304" t="s">
        <v>5456</v>
      </c>
      <c r="F568" s="779" t="e">
        <f t="shared" ca="1" si="8"/>
        <v>#NAME?</v>
      </c>
      <c r="G568" s="779" t="s">
        <v>16853</v>
      </c>
      <c r="H568" s="779" t="s">
        <v>16853</v>
      </c>
      <c r="I568" s="779" t="str">
        <f t="shared" si="4"/>
        <v>43.200675, -70.8741584</v>
      </c>
      <c r="J568" s="780">
        <v>43.200674999999997</v>
      </c>
      <c r="K568" s="780">
        <v>-70.874158399999999</v>
      </c>
      <c r="L568" s="781">
        <v>583</v>
      </c>
      <c r="M568" s="782" t="s">
        <v>5</v>
      </c>
      <c r="N568" s="783" t="s">
        <v>14648</v>
      </c>
      <c r="O568" s="783"/>
      <c r="P568" s="794" t="s">
        <v>4786</v>
      </c>
      <c r="Q568" s="791" t="s">
        <v>5457</v>
      </c>
      <c r="R568" s="783" t="s">
        <v>35</v>
      </c>
      <c r="S568" s="785">
        <v>2018</v>
      </c>
      <c r="T568" s="786">
        <v>39</v>
      </c>
      <c r="U568" s="786">
        <v>16</v>
      </c>
      <c r="V568" s="786">
        <v>55</v>
      </c>
      <c r="W568" s="786">
        <v>205.9</v>
      </c>
      <c r="X568" s="787">
        <f t="shared" si="5"/>
        <v>205.9</v>
      </c>
      <c r="Y568" s="783" t="s">
        <v>5458</v>
      </c>
      <c r="Z568" s="783" t="s">
        <v>5459</v>
      </c>
      <c r="AA568" s="783"/>
      <c r="AB568" s="783"/>
      <c r="AC568" s="783"/>
      <c r="AD568" s="783"/>
      <c r="AE568" s="783"/>
      <c r="AF568" s="783"/>
      <c r="AG568" s="791" t="s">
        <v>5460</v>
      </c>
      <c r="AH568" s="788" t="s">
        <v>5461</v>
      </c>
      <c r="AI568" s="789" t="s">
        <v>2415</v>
      </c>
    </row>
    <row r="569" spans="1:35" ht="17.25" customHeight="1">
      <c r="A569" s="36"/>
      <c r="B569" s="36"/>
      <c r="C569" s="36"/>
      <c r="D569" s="106" t="str">
        <f t="shared" si="0"/>
        <v xml:space="preserve"> </v>
      </c>
      <c r="E569" s="304" t="s">
        <v>5467</v>
      </c>
      <c r="F569" s="779" t="e">
        <f t="shared" ca="1" si="8"/>
        <v>#NAME?</v>
      </c>
      <c r="G569" s="779" t="s">
        <v>16854</v>
      </c>
      <c r="H569" s="779" t="s">
        <v>16854</v>
      </c>
      <c r="I569" s="779" t="str">
        <f t="shared" si="4"/>
        <v>44.429906, -71.665053</v>
      </c>
      <c r="J569" s="780">
        <v>44.429906000000003</v>
      </c>
      <c r="K569" s="780">
        <v>-71.665053</v>
      </c>
      <c r="L569" s="781">
        <v>584</v>
      </c>
      <c r="M569" s="790" t="s">
        <v>33</v>
      </c>
      <c r="N569" s="783" t="s">
        <v>33</v>
      </c>
      <c r="O569" s="783"/>
      <c r="P569" s="794" t="s">
        <v>4786</v>
      </c>
      <c r="Q569" s="791" t="s">
        <v>5468</v>
      </c>
      <c r="R569" s="783" t="s">
        <v>35</v>
      </c>
      <c r="S569" s="785">
        <v>2019</v>
      </c>
      <c r="T569" s="786">
        <v>58.9</v>
      </c>
      <c r="U569" s="786">
        <v>590</v>
      </c>
      <c r="V569" s="786">
        <v>648.9</v>
      </c>
      <c r="W569" s="786">
        <v>972.8</v>
      </c>
      <c r="X569" s="787">
        <f t="shared" si="5"/>
        <v>972.8</v>
      </c>
      <c r="Y569" s="783" t="s">
        <v>5469</v>
      </c>
      <c r="Z569" s="783" t="s">
        <v>5470</v>
      </c>
      <c r="AA569" s="783"/>
      <c r="AB569" s="783"/>
      <c r="AC569" s="783"/>
      <c r="AD569" s="783"/>
      <c r="AE569" s="783" t="s">
        <v>5471</v>
      </c>
      <c r="AF569" s="783"/>
      <c r="AG569" s="791" t="s">
        <v>5472</v>
      </c>
      <c r="AH569" s="788" t="s">
        <v>5473</v>
      </c>
      <c r="AI569" s="789" t="s">
        <v>2415</v>
      </c>
    </row>
    <row r="570" spans="1:35" ht="17.25" customHeight="1">
      <c r="A570" s="36"/>
      <c r="B570" s="36"/>
      <c r="C570" s="36"/>
      <c r="D570" s="106" t="str">
        <f t="shared" si="0"/>
        <v xml:space="preserve"> </v>
      </c>
      <c r="E570" s="304" t="s">
        <v>5476</v>
      </c>
      <c r="F570" s="779" t="e">
        <f t="shared" ca="1" si="8"/>
        <v>#NAME?</v>
      </c>
      <c r="G570" s="779" t="s">
        <v>16855</v>
      </c>
      <c r="H570" s="779" t="s">
        <v>16855</v>
      </c>
      <c r="I570" s="779" t="str">
        <f t="shared" si="4"/>
        <v>43.7651408, -72.1819584</v>
      </c>
      <c r="J570" s="780">
        <v>43.765140799999998</v>
      </c>
      <c r="K570" s="780">
        <v>-72.181958399999999</v>
      </c>
      <c r="L570" s="781">
        <v>585</v>
      </c>
      <c r="M570" s="782" t="s">
        <v>5</v>
      </c>
      <c r="N570" s="783"/>
      <c r="O570" s="783"/>
      <c r="P570" s="794" t="s">
        <v>4786</v>
      </c>
      <c r="Q570" s="791" t="s">
        <v>5477</v>
      </c>
      <c r="R570" s="783" t="s">
        <v>35</v>
      </c>
      <c r="S570" s="785">
        <v>2018</v>
      </c>
      <c r="T570" s="786"/>
      <c r="U570" s="793"/>
      <c r="V570" s="793"/>
      <c r="W570" s="786">
        <v>2.1</v>
      </c>
      <c r="X570" s="787">
        <f t="shared" si="5"/>
        <v>2.1</v>
      </c>
      <c r="Y570" s="783" t="s">
        <v>49</v>
      </c>
      <c r="Z570" s="783" t="s">
        <v>5478</v>
      </c>
      <c r="AA570" s="783"/>
      <c r="AB570" s="783"/>
      <c r="AC570" s="783"/>
      <c r="AD570" s="783"/>
      <c r="AE570" s="783"/>
      <c r="AF570" s="783"/>
      <c r="AG570" s="791" t="s">
        <v>5479</v>
      </c>
      <c r="AH570" s="788" t="s">
        <v>5480</v>
      </c>
      <c r="AI570" s="789" t="s">
        <v>2415</v>
      </c>
    </row>
    <row r="571" spans="1:35" ht="17.25" customHeight="1">
      <c r="A571" s="106"/>
      <c r="B571" s="106"/>
      <c r="C571" s="106"/>
      <c r="D571" s="106" t="str">
        <f t="shared" si="0"/>
        <v xml:space="preserve"> </v>
      </c>
      <c r="E571" s="304" t="s">
        <v>5482</v>
      </c>
      <c r="F571" s="779" t="e">
        <f t="shared" ca="1" si="8"/>
        <v>#NAME?</v>
      </c>
      <c r="G571" s="779" t="s">
        <v>16856</v>
      </c>
      <c r="H571" s="779" t="s">
        <v>16856</v>
      </c>
      <c r="I571" s="779" t="str">
        <f t="shared" si="4"/>
        <v>42.89264120000001, -70.866524</v>
      </c>
      <c r="J571" s="780">
        <v>42.8926412</v>
      </c>
      <c r="K571" s="780">
        <v>-70.866523999999998</v>
      </c>
      <c r="L571" s="781">
        <v>586</v>
      </c>
      <c r="M571" s="790" t="s">
        <v>77</v>
      </c>
      <c r="N571" s="783"/>
      <c r="O571" s="783"/>
      <c r="P571" s="794" t="s">
        <v>4786</v>
      </c>
      <c r="Q571" s="791" t="s">
        <v>5483</v>
      </c>
      <c r="R571" s="783" t="s">
        <v>35</v>
      </c>
      <c r="S571" s="785">
        <v>2018</v>
      </c>
      <c r="T571" s="786">
        <v>4.5999999999999996</v>
      </c>
      <c r="U571" s="786">
        <v>2.2999999999999998</v>
      </c>
      <c r="V571" s="786">
        <v>6.9</v>
      </c>
      <c r="W571" s="786">
        <v>48.7</v>
      </c>
      <c r="X571" s="787">
        <f t="shared" si="5"/>
        <v>48.7</v>
      </c>
      <c r="Y571" s="783" t="s">
        <v>5484</v>
      </c>
      <c r="Z571" s="783" t="s">
        <v>5485</v>
      </c>
      <c r="AA571" s="783"/>
      <c r="AB571" s="783"/>
      <c r="AC571" s="783"/>
      <c r="AD571" s="783"/>
      <c r="AE571" s="783"/>
      <c r="AF571" s="783"/>
      <c r="AG571" s="791" t="s">
        <v>5486</v>
      </c>
      <c r="AH571" s="788" t="s">
        <v>5487</v>
      </c>
      <c r="AI571" s="789" t="s">
        <v>2415</v>
      </c>
    </row>
    <row r="572" spans="1:35" ht="17.25" customHeight="1">
      <c r="A572" s="36"/>
      <c r="B572" s="36"/>
      <c r="C572" s="36"/>
      <c r="D572" s="106" t="str">
        <f t="shared" si="0"/>
        <v xml:space="preserve"> </v>
      </c>
      <c r="E572" s="304" t="s">
        <v>5490</v>
      </c>
      <c r="F572" s="779" t="e">
        <f t="shared" ca="1" si="8"/>
        <v>#NAME?</v>
      </c>
      <c r="G572" s="779" t="s">
        <v>16857</v>
      </c>
      <c r="H572" s="779" t="s">
        <v>16858</v>
      </c>
      <c r="I572" s="779" t="str">
        <f t="shared" si="4"/>
        <v>43.0922795, -71.2216423</v>
      </c>
      <c r="J572" s="780">
        <v>43.092279499999997</v>
      </c>
      <c r="K572" s="780">
        <v>-71.221642299999999</v>
      </c>
      <c r="L572" s="781">
        <v>587</v>
      </c>
      <c r="M572" s="782" t="s">
        <v>33</v>
      </c>
      <c r="N572" s="783" t="s">
        <v>33</v>
      </c>
      <c r="O572" s="783"/>
      <c r="P572" s="794" t="s">
        <v>4786</v>
      </c>
      <c r="Q572" s="791" t="s">
        <v>5491</v>
      </c>
      <c r="R572" s="783" t="s">
        <v>35</v>
      </c>
      <c r="S572" s="785">
        <v>2018</v>
      </c>
      <c r="T572" s="793">
        <v>13.8</v>
      </c>
      <c r="U572" s="793">
        <v>4.47</v>
      </c>
      <c r="V572" s="786">
        <f>T572+U572</f>
        <v>18.27</v>
      </c>
      <c r="W572" s="793">
        <v>23.85</v>
      </c>
      <c r="X572" s="787">
        <f t="shared" si="5"/>
        <v>23.85</v>
      </c>
      <c r="Y572" s="783" t="s">
        <v>5492</v>
      </c>
      <c r="Z572" s="783" t="s">
        <v>5493</v>
      </c>
      <c r="AA572" s="783"/>
      <c r="AB572" s="783"/>
      <c r="AC572" s="783"/>
      <c r="AD572" s="783"/>
      <c r="AE572" s="783"/>
      <c r="AF572" s="783"/>
      <c r="AG572" s="791" t="s">
        <v>5494</v>
      </c>
      <c r="AH572" s="788" t="s">
        <v>5495</v>
      </c>
      <c r="AI572" s="789" t="s">
        <v>2415</v>
      </c>
    </row>
    <row r="573" spans="1:35" ht="17.25" customHeight="1">
      <c r="A573" s="36"/>
      <c r="B573" s="36"/>
      <c r="C573" s="36"/>
      <c r="D573" s="106" t="str">
        <f t="shared" si="0"/>
        <v xml:space="preserve"> </v>
      </c>
      <c r="E573" s="304" t="s">
        <v>5497</v>
      </c>
      <c r="F573" s="779" t="e">
        <f t="shared" ca="1" si="8"/>
        <v>#NAME?</v>
      </c>
      <c r="G573" s="779" t="s">
        <v>16859</v>
      </c>
      <c r="H573" s="779" t="s">
        <v>16859</v>
      </c>
      <c r="I573" s="779" t="str">
        <f t="shared" si="4"/>
        <v>42.8693633, -71.33085009999999</v>
      </c>
      <c r="J573" s="780">
        <v>42.869363300000003</v>
      </c>
      <c r="K573" s="780">
        <v>-71.330850099999907</v>
      </c>
      <c r="L573" s="781">
        <v>588</v>
      </c>
      <c r="M573" s="790" t="s">
        <v>33</v>
      </c>
      <c r="N573" s="783" t="s">
        <v>33</v>
      </c>
      <c r="O573" s="783"/>
      <c r="P573" s="794" t="s">
        <v>4786</v>
      </c>
      <c r="Q573" s="791" t="s">
        <v>5498</v>
      </c>
      <c r="R573" s="783" t="s">
        <v>35</v>
      </c>
      <c r="S573" s="785">
        <v>2020</v>
      </c>
      <c r="T573" s="786">
        <v>21.4</v>
      </c>
      <c r="U573" s="786">
        <v>15.2</v>
      </c>
      <c r="V573" s="786">
        <v>36.6</v>
      </c>
      <c r="W573" s="786">
        <v>97.41</v>
      </c>
      <c r="X573" s="787">
        <f t="shared" si="5"/>
        <v>97.41</v>
      </c>
      <c r="Y573" s="783" t="s">
        <v>5499</v>
      </c>
      <c r="Z573" s="783" t="s">
        <v>5500</v>
      </c>
      <c r="AA573" s="783"/>
      <c r="AB573" s="783"/>
      <c r="AC573" s="783"/>
      <c r="AD573" s="783"/>
      <c r="AE573" s="783"/>
      <c r="AF573" s="783"/>
      <c r="AG573" s="791" t="s">
        <v>5501</v>
      </c>
      <c r="AH573" s="788" t="s">
        <v>5502</v>
      </c>
      <c r="AI573" s="789" t="s">
        <v>2415</v>
      </c>
    </row>
    <row r="574" spans="1:35" ht="17.25" customHeight="1">
      <c r="A574" s="106"/>
      <c r="B574" s="106"/>
      <c r="C574" s="106"/>
      <c r="D574" s="106" t="str">
        <f t="shared" si="0"/>
        <v xml:space="preserve"> </v>
      </c>
      <c r="E574" s="304" t="s">
        <v>5520</v>
      </c>
      <c r="F574" s="779" t="e">
        <f t="shared" ca="1" si="8"/>
        <v>#NAME?</v>
      </c>
      <c r="G574" s="779" t="s">
        <v>16860</v>
      </c>
      <c r="H574" s="304" t="s">
        <v>5520</v>
      </c>
      <c r="I574" s="779" t="str">
        <f t="shared" si="4"/>
        <v xml:space="preserve">43.206680, -70.931363
</v>
      </c>
      <c r="J574" s="780">
        <v>43.206679999999999</v>
      </c>
      <c r="K574" s="780">
        <v>-70.931363000000005</v>
      </c>
      <c r="L574" s="781">
        <v>589</v>
      </c>
      <c r="M574" s="782" t="s">
        <v>33</v>
      </c>
      <c r="N574" s="783" t="s">
        <v>33</v>
      </c>
      <c r="O574" s="783"/>
      <c r="P574" s="794" t="s">
        <v>4786</v>
      </c>
      <c r="Q574" s="791" t="s">
        <v>5521</v>
      </c>
      <c r="R574" s="783" t="s">
        <v>35</v>
      </c>
      <c r="S574" s="785">
        <v>2018</v>
      </c>
      <c r="T574" s="786">
        <v>110</v>
      </c>
      <c r="U574" s="786">
        <v>32</v>
      </c>
      <c r="V574" s="786">
        <v>142</v>
      </c>
      <c r="W574" s="786">
        <v>396</v>
      </c>
      <c r="X574" s="787">
        <f t="shared" si="5"/>
        <v>396</v>
      </c>
      <c r="Y574" s="783" t="s">
        <v>5522</v>
      </c>
      <c r="Z574" s="783" t="s">
        <v>5523</v>
      </c>
      <c r="AA574" s="783"/>
      <c r="AB574" s="783"/>
      <c r="AC574" s="783"/>
      <c r="AD574" s="783"/>
      <c r="AE574" s="783"/>
      <c r="AF574" s="783"/>
      <c r="AG574" s="791" t="s">
        <v>5524</v>
      </c>
      <c r="AH574" s="788" t="s">
        <v>5525</v>
      </c>
      <c r="AI574" s="789" t="s">
        <v>2415</v>
      </c>
    </row>
    <row r="575" spans="1:35" ht="17.25" customHeight="1">
      <c r="A575" s="106"/>
      <c r="B575" s="106"/>
      <c r="C575" s="106"/>
      <c r="D575" s="106" t="str">
        <f t="shared" si="0"/>
        <v xml:space="preserve"> </v>
      </c>
      <c r="E575" s="304" t="s">
        <v>5531</v>
      </c>
      <c r="F575" s="779" t="e">
        <f t="shared" ca="1" si="8"/>
        <v>#NAME?</v>
      </c>
      <c r="G575" s="779" t="s">
        <v>16861</v>
      </c>
      <c r="H575" s="779" t="s">
        <v>16862</v>
      </c>
      <c r="I575" s="779" t="str">
        <f t="shared" si="4"/>
        <v>42.9124458, -72.0330092</v>
      </c>
      <c r="J575" s="780">
        <v>42.9124458</v>
      </c>
      <c r="K575" s="780">
        <v>-72.033009199999995</v>
      </c>
      <c r="L575" s="781">
        <v>590</v>
      </c>
      <c r="M575" s="790" t="s">
        <v>33</v>
      </c>
      <c r="N575" s="783" t="s">
        <v>33</v>
      </c>
      <c r="O575" s="783"/>
      <c r="P575" s="794" t="s">
        <v>4786</v>
      </c>
      <c r="Q575" s="791" t="s">
        <v>5532</v>
      </c>
      <c r="R575" s="783" t="s">
        <v>35</v>
      </c>
      <c r="S575" s="785">
        <v>2020</v>
      </c>
      <c r="T575" s="786">
        <v>0.62</v>
      </c>
      <c r="U575" s="786">
        <v>0.72</v>
      </c>
      <c r="V575" s="786">
        <v>1.34</v>
      </c>
      <c r="W575" s="786">
        <v>5.96</v>
      </c>
      <c r="X575" s="787">
        <f t="shared" si="5"/>
        <v>5.96</v>
      </c>
      <c r="Y575" s="783" t="s">
        <v>5533</v>
      </c>
      <c r="Z575" s="783" t="s">
        <v>5534</v>
      </c>
      <c r="AA575" s="783"/>
      <c r="AB575" s="783"/>
      <c r="AC575" s="783"/>
      <c r="AD575" s="783"/>
      <c r="AE575" s="783"/>
      <c r="AF575" s="783"/>
      <c r="AG575" s="791" t="s">
        <v>5535</v>
      </c>
      <c r="AH575" s="788" t="s">
        <v>5536</v>
      </c>
      <c r="AI575" s="789" t="s">
        <v>2415</v>
      </c>
    </row>
    <row r="576" spans="1:35" ht="17.25" customHeight="1">
      <c r="A576" s="36"/>
      <c r="B576" s="36"/>
      <c r="C576" s="36"/>
      <c r="D576" s="106" t="str">
        <f t="shared" si="0"/>
        <v xml:space="preserve"> </v>
      </c>
      <c r="E576" s="304" t="s">
        <v>5538</v>
      </c>
      <c r="F576" s="779" t="e">
        <f t="shared" ca="1" si="8"/>
        <v>#NAME?</v>
      </c>
      <c r="G576" s="779" t="s">
        <v>16863</v>
      </c>
      <c r="H576" s="779" t="s">
        <v>16863</v>
      </c>
      <c r="I576" s="779" t="str">
        <f t="shared" si="4"/>
        <v>44.478258, -71.159139</v>
      </c>
      <c r="J576" s="780">
        <v>44.478257999999997</v>
      </c>
      <c r="K576" s="780">
        <v>-71.159138999999996</v>
      </c>
      <c r="L576" s="781">
        <v>591</v>
      </c>
      <c r="M576" s="782" t="s">
        <v>33</v>
      </c>
      <c r="N576" s="783" t="s">
        <v>33</v>
      </c>
      <c r="O576" s="783"/>
      <c r="P576" s="794" t="s">
        <v>4786</v>
      </c>
      <c r="Q576" s="791" t="s">
        <v>5539</v>
      </c>
      <c r="R576" s="783" t="s">
        <v>35</v>
      </c>
      <c r="S576" s="785">
        <v>2018</v>
      </c>
      <c r="T576" s="786">
        <v>421</v>
      </c>
      <c r="U576" s="786">
        <v>708</v>
      </c>
      <c r="V576" s="786">
        <v>1129</v>
      </c>
      <c r="W576" s="786">
        <v>1248</v>
      </c>
      <c r="X576" s="787">
        <f t="shared" si="5"/>
        <v>1248</v>
      </c>
      <c r="Y576" s="783" t="s">
        <v>5540</v>
      </c>
      <c r="Z576" s="783" t="s">
        <v>5541</v>
      </c>
      <c r="AA576" s="783"/>
      <c r="AB576" s="783"/>
      <c r="AC576" s="783"/>
      <c r="AD576" s="783"/>
      <c r="AE576" s="783"/>
      <c r="AF576" s="783"/>
      <c r="AG576" s="791" t="s">
        <v>5542</v>
      </c>
      <c r="AH576" s="788" t="s">
        <v>5543</v>
      </c>
      <c r="AI576" s="789" t="s">
        <v>2415</v>
      </c>
    </row>
    <row r="577" spans="1:35" ht="17.25" customHeight="1">
      <c r="A577" s="36"/>
      <c r="B577" s="36"/>
      <c r="C577" s="36"/>
      <c r="D577" s="106" t="str">
        <f t="shared" si="0"/>
        <v xml:space="preserve"> </v>
      </c>
      <c r="E577" s="304" t="s">
        <v>5546</v>
      </c>
      <c r="F577" s="779" t="e">
        <f t="shared" ca="1" si="8"/>
        <v>#NAME?</v>
      </c>
      <c r="G577" s="779" t="s">
        <v>16864</v>
      </c>
      <c r="H577" s="779" t="s">
        <v>16865</v>
      </c>
      <c r="I577" s="779" t="str">
        <f t="shared" si="4"/>
        <v>43.123167, -70.901986</v>
      </c>
      <c r="J577" s="780">
        <v>43.123167000000002</v>
      </c>
      <c r="K577" s="780">
        <v>-70.901985999999994</v>
      </c>
      <c r="L577" s="781">
        <v>592</v>
      </c>
      <c r="M577" s="790" t="s">
        <v>33</v>
      </c>
      <c r="N577" s="783" t="s">
        <v>33</v>
      </c>
      <c r="O577" s="783"/>
      <c r="P577" s="794" t="s">
        <v>4786</v>
      </c>
      <c r="Q577" s="791" t="s">
        <v>5547</v>
      </c>
      <c r="R577" s="783" t="s">
        <v>35</v>
      </c>
      <c r="S577" s="785">
        <v>2019</v>
      </c>
      <c r="T577" s="786">
        <v>25</v>
      </c>
      <c r="U577" s="786">
        <v>3.74</v>
      </c>
      <c r="V577" s="786">
        <v>28.74</v>
      </c>
      <c r="W577" s="786">
        <v>76.150000000000006</v>
      </c>
      <c r="X577" s="787">
        <f t="shared" si="5"/>
        <v>76.150000000000006</v>
      </c>
      <c r="Y577" s="783" t="s">
        <v>5548</v>
      </c>
      <c r="Z577" s="783" t="s">
        <v>5549</v>
      </c>
      <c r="AA577" s="783"/>
      <c r="AB577" s="783"/>
      <c r="AC577" s="783"/>
      <c r="AD577" s="783"/>
      <c r="AE577" s="783"/>
      <c r="AF577" s="783"/>
      <c r="AG577" s="791" t="s">
        <v>5550</v>
      </c>
      <c r="AH577" s="788" t="s">
        <v>5551</v>
      </c>
      <c r="AI577" s="789" t="s">
        <v>2415</v>
      </c>
    </row>
    <row r="578" spans="1:35" ht="17.25" customHeight="1">
      <c r="A578" s="106"/>
      <c r="B578" s="106"/>
      <c r="C578" s="106"/>
      <c r="D578" s="106" t="str">
        <f t="shared" si="0"/>
        <v xml:space="preserve"> </v>
      </c>
      <c r="E578" s="304" t="s">
        <v>5560</v>
      </c>
      <c r="F578" s="779" t="e">
        <f t="shared" ca="1" si="8"/>
        <v>#NAME?</v>
      </c>
      <c r="G578" s="779" t="s">
        <v>16866</v>
      </c>
      <c r="H578" s="779" t="s">
        <v>16866</v>
      </c>
      <c r="I578" s="779" t="str">
        <f t="shared" si="4"/>
        <v>43.7409, -71.0042</v>
      </c>
      <c r="J578" s="780">
        <v>43.740900000000003</v>
      </c>
      <c r="K578" s="780">
        <v>-71.004199999999997</v>
      </c>
      <c r="L578" s="781">
        <v>593</v>
      </c>
      <c r="M578" s="782" t="s">
        <v>33</v>
      </c>
      <c r="N578" s="783" t="s">
        <v>33</v>
      </c>
      <c r="O578" s="783"/>
      <c r="P578" s="794" t="s">
        <v>4786</v>
      </c>
      <c r="Q578" s="791" t="s">
        <v>5561</v>
      </c>
      <c r="R578" s="783" t="s">
        <v>35</v>
      </c>
      <c r="S578" s="785">
        <v>2019</v>
      </c>
      <c r="T578" s="786">
        <v>30.3</v>
      </c>
      <c r="U578" s="786">
        <v>123</v>
      </c>
      <c r="V578" s="786">
        <v>153.30000000000001</v>
      </c>
      <c r="W578" s="786">
        <v>177.1</v>
      </c>
      <c r="X578" s="787">
        <f t="shared" si="5"/>
        <v>177.1</v>
      </c>
      <c r="Y578" s="783" t="s">
        <v>5562</v>
      </c>
      <c r="Z578" s="783" t="s">
        <v>5563</v>
      </c>
      <c r="AA578" s="783"/>
      <c r="AB578" s="783"/>
      <c r="AC578" s="783"/>
      <c r="AD578" s="783"/>
      <c r="AE578" s="783"/>
      <c r="AF578" s="783"/>
      <c r="AG578" s="791" t="s">
        <v>5564</v>
      </c>
      <c r="AH578" s="788" t="s">
        <v>5565</v>
      </c>
      <c r="AI578" s="789" t="s">
        <v>2415</v>
      </c>
    </row>
    <row r="579" spans="1:35" ht="17.25" customHeight="1">
      <c r="A579" s="106"/>
      <c r="B579" s="106"/>
      <c r="C579" s="106"/>
      <c r="D579" s="106" t="str">
        <f t="shared" si="0"/>
        <v xml:space="preserve"> </v>
      </c>
      <c r="E579" s="304" t="s">
        <v>5568</v>
      </c>
      <c r="F579" s="779" t="e">
        <f t="shared" ca="1" si="8"/>
        <v>#NAME?</v>
      </c>
      <c r="G579" s="779" t="s">
        <v>16867</v>
      </c>
      <c r="H579" s="779" t="s">
        <v>16868</v>
      </c>
      <c r="I579" s="779" t="str">
        <f t="shared" si="4"/>
        <v>44.616743, -71.476421</v>
      </c>
      <c r="J579" s="780">
        <v>44.616743</v>
      </c>
      <c r="K579" s="780">
        <v>-71.476421000000002</v>
      </c>
      <c r="L579" s="781">
        <v>594</v>
      </c>
      <c r="M579" s="790" t="s">
        <v>33</v>
      </c>
      <c r="N579" s="783" t="s">
        <v>33</v>
      </c>
      <c r="O579" s="783"/>
      <c r="P579" s="794" t="s">
        <v>4786</v>
      </c>
      <c r="Q579" s="791" t="s">
        <v>5569</v>
      </c>
      <c r="R579" s="783" t="s">
        <v>35</v>
      </c>
      <c r="S579" s="785">
        <v>2017</v>
      </c>
      <c r="T579" s="786">
        <v>7.1</v>
      </c>
      <c r="U579" s="786"/>
      <c r="V579" s="786">
        <v>7.1</v>
      </c>
      <c r="W579" s="786">
        <v>7.1</v>
      </c>
      <c r="X579" s="787">
        <f t="shared" si="5"/>
        <v>7.1</v>
      </c>
      <c r="Y579" s="783" t="s">
        <v>5570</v>
      </c>
      <c r="Z579" s="783" t="s">
        <v>49</v>
      </c>
      <c r="AA579" s="783"/>
      <c r="AB579" s="783"/>
      <c r="AC579" s="783"/>
      <c r="AD579" s="783"/>
      <c r="AE579" s="783" t="s">
        <v>5571</v>
      </c>
      <c r="AF579" s="783"/>
      <c r="AG579" s="791" t="s">
        <v>5572</v>
      </c>
      <c r="AH579" s="788" t="s">
        <v>5573</v>
      </c>
      <c r="AI579" s="789" t="s">
        <v>2415</v>
      </c>
    </row>
    <row r="580" spans="1:35" ht="17.25" customHeight="1">
      <c r="A580" s="36"/>
      <c r="B580" s="36"/>
      <c r="C580" s="36"/>
      <c r="D580" s="106" t="str">
        <f t="shared" si="0"/>
        <v xml:space="preserve"> </v>
      </c>
      <c r="E580" s="304" t="s">
        <v>5576</v>
      </c>
      <c r="F580" s="779" t="e">
        <f t="shared" ca="1" si="8"/>
        <v>#NAME?</v>
      </c>
      <c r="G580" s="779" t="s">
        <v>16869</v>
      </c>
      <c r="H580" s="779" t="s">
        <v>16870</v>
      </c>
      <c r="I580" s="779" t="str">
        <f t="shared" si="4"/>
        <v>42.8497654, -71.18502409999999</v>
      </c>
      <c r="J580" s="780">
        <v>42.849765400000003</v>
      </c>
      <c r="K580" s="780">
        <v>-71.185024099999893</v>
      </c>
      <c r="L580" s="781">
        <v>595</v>
      </c>
      <c r="M580" s="782" t="s">
        <v>77</v>
      </c>
      <c r="N580" s="783"/>
      <c r="O580" s="783"/>
      <c r="P580" s="794" t="s">
        <v>4786</v>
      </c>
      <c r="Q580" s="791" t="s">
        <v>4781</v>
      </c>
      <c r="R580" s="783" t="s">
        <v>35</v>
      </c>
      <c r="S580" s="785">
        <v>2018</v>
      </c>
      <c r="T580" s="793">
        <v>9.8000000000000007</v>
      </c>
      <c r="U580" s="793">
        <v>8.1999999999999993</v>
      </c>
      <c r="V580" s="786">
        <v>18</v>
      </c>
      <c r="W580" s="793">
        <v>21.23</v>
      </c>
      <c r="X580" s="787">
        <f t="shared" si="5"/>
        <v>21.23</v>
      </c>
      <c r="Y580" s="783" t="s">
        <v>5577</v>
      </c>
      <c r="Z580" s="783" t="s">
        <v>49</v>
      </c>
      <c r="AA580" s="783"/>
      <c r="AB580" s="783"/>
      <c r="AC580" s="783"/>
      <c r="AD580" s="783"/>
      <c r="AE580" s="783"/>
      <c r="AF580" s="783"/>
      <c r="AG580" s="791" t="s">
        <v>5578</v>
      </c>
      <c r="AH580" s="788" t="s">
        <v>5579</v>
      </c>
      <c r="AI580" s="789" t="s">
        <v>2415</v>
      </c>
    </row>
    <row r="581" spans="1:35" ht="17.25" customHeight="1">
      <c r="A581" s="36"/>
      <c r="B581" s="36"/>
      <c r="C581" s="36"/>
      <c r="D581" s="106" t="str">
        <f t="shared" si="0"/>
        <v xml:space="preserve"> </v>
      </c>
      <c r="E581" s="304" t="s">
        <v>5581</v>
      </c>
      <c r="F581" s="779" t="e">
        <f t="shared" ca="1" si="8"/>
        <v>#NAME?</v>
      </c>
      <c r="G581" s="779" t="s">
        <v>16871</v>
      </c>
      <c r="H581" s="779" t="s">
        <v>16871</v>
      </c>
      <c r="I581" s="779" t="str">
        <f t="shared" si="4"/>
        <v>42.9321916, -71.42627209999999</v>
      </c>
      <c r="J581" s="780">
        <v>42.932191600000003</v>
      </c>
      <c r="K581" s="780">
        <v>-71.426272099999906</v>
      </c>
      <c r="L581" s="781">
        <v>596</v>
      </c>
      <c r="M581" s="790" t="s">
        <v>77</v>
      </c>
      <c r="N581" s="783"/>
      <c r="O581" s="783"/>
      <c r="P581" s="794" t="s">
        <v>4786</v>
      </c>
      <c r="Q581" s="791" t="s">
        <v>5582</v>
      </c>
      <c r="R581" s="783" t="s">
        <v>35</v>
      </c>
      <c r="S581" s="785">
        <v>2019</v>
      </c>
      <c r="T581" s="786">
        <v>56.7</v>
      </c>
      <c r="U581" s="786">
        <v>5.81</v>
      </c>
      <c r="V581" s="786">
        <v>62.51</v>
      </c>
      <c r="W581" s="786">
        <v>187.9</v>
      </c>
      <c r="X581" s="787">
        <f t="shared" si="5"/>
        <v>187.9</v>
      </c>
      <c r="Y581" s="783" t="s">
        <v>5583</v>
      </c>
      <c r="Z581" s="783" t="s">
        <v>5584</v>
      </c>
      <c r="AA581" s="783"/>
      <c r="AB581" s="783"/>
      <c r="AC581" s="783"/>
      <c r="AD581" s="783"/>
      <c r="AE581" s="783"/>
      <c r="AF581" s="783"/>
      <c r="AG581" s="791" t="s">
        <v>5585</v>
      </c>
      <c r="AH581" s="788" t="s">
        <v>5586</v>
      </c>
      <c r="AI581" s="789" t="s">
        <v>2415</v>
      </c>
    </row>
    <row r="582" spans="1:35" ht="17.25" customHeight="1">
      <c r="A582" s="106"/>
      <c r="B582" s="106"/>
      <c r="C582" s="106"/>
      <c r="D582" s="106" t="str">
        <f t="shared" si="0"/>
        <v xml:space="preserve"> </v>
      </c>
      <c r="E582" s="304" t="s">
        <v>5593</v>
      </c>
      <c r="F582" s="779" t="e">
        <f t="shared" ca="1" si="8"/>
        <v>#NAME?</v>
      </c>
      <c r="G582" s="779" t="s">
        <v>16872</v>
      </c>
      <c r="H582" s="779" t="s">
        <v>16872</v>
      </c>
      <c r="I582" s="779" t="str">
        <f t="shared" si="4"/>
        <v>44.789115, -71.157342</v>
      </c>
      <c r="J582" s="780">
        <v>44.789115000000002</v>
      </c>
      <c r="K582" s="780">
        <v>-71.157342</v>
      </c>
      <c r="L582" s="781">
        <v>597</v>
      </c>
      <c r="M582" s="782" t="s">
        <v>33</v>
      </c>
      <c r="N582" s="783" t="s">
        <v>33</v>
      </c>
      <c r="O582" s="783"/>
      <c r="P582" s="794" t="s">
        <v>4786</v>
      </c>
      <c r="Q582" s="791" t="s">
        <v>5594</v>
      </c>
      <c r="R582" s="783" t="s">
        <v>35</v>
      </c>
      <c r="S582" s="785">
        <v>2019</v>
      </c>
      <c r="T582" s="786">
        <v>20.6</v>
      </c>
      <c r="U582" s="786">
        <v>5.66</v>
      </c>
      <c r="V582" s="786">
        <v>26.26</v>
      </c>
      <c r="W582" s="786">
        <v>26.26</v>
      </c>
      <c r="X582" s="787">
        <f t="shared" si="5"/>
        <v>26.26</v>
      </c>
      <c r="Y582" s="783" t="s">
        <v>5595</v>
      </c>
      <c r="Z582" s="783" t="s">
        <v>49</v>
      </c>
      <c r="AA582" s="783"/>
      <c r="AB582" s="783"/>
      <c r="AC582" s="783"/>
      <c r="AD582" s="783"/>
      <c r="AE582" s="783"/>
      <c r="AF582" s="783"/>
      <c r="AG582" s="791" t="s">
        <v>5596</v>
      </c>
      <c r="AH582" s="788" t="s">
        <v>5597</v>
      </c>
      <c r="AI582" s="789" t="s">
        <v>2415</v>
      </c>
    </row>
    <row r="583" spans="1:35" ht="17.25" customHeight="1">
      <c r="A583" s="106"/>
      <c r="B583" s="106"/>
      <c r="C583" s="106"/>
      <c r="D583" s="106" t="str">
        <f t="shared" si="0"/>
        <v xml:space="preserve"> </v>
      </c>
      <c r="E583" s="304" t="s">
        <v>5610</v>
      </c>
      <c r="F583" s="779" t="e">
        <f t="shared" ca="1" si="8"/>
        <v>#NAME?</v>
      </c>
      <c r="G583" s="779" t="s">
        <v>16873</v>
      </c>
      <c r="H583" s="779" t="s">
        <v>16873</v>
      </c>
      <c r="I583" s="779" t="str">
        <f t="shared" si="4"/>
        <v>43.195335, -71.525180</v>
      </c>
      <c r="J583" s="780">
        <v>43.195335</v>
      </c>
      <c r="K583" s="780">
        <v>-71.525180000000006</v>
      </c>
      <c r="L583" s="781">
        <v>598</v>
      </c>
      <c r="M583" s="790" t="s">
        <v>5</v>
      </c>
      <c r="N583" s="783"/>
      <c r="O583" s="783"/>
      <c r="P583" s="794" t="s">
        <v>4786</v>
      </c>
      <c r="Q583" s="791" t="s">
        <v>5611</v>
      </c>
      <c r="R583" s="783" t="s">
        <v>35</v>
      </c>
      <c r="S583" s="785">
        <v>2019</v>
      </c>
      <c r="T583" s="786">
        <v>21.8</v>
      </c>
      <c r="U583" s="786">
        <v>63.3</v>
      </c>
      <c r="V583" s="786">
        <v>85.1</v>
      </c>
      <c r="W583" s="786">
        <v>74.010000000000005</v>
      </c>
      <c r="X583" s="787">
        <f t="shared" si="5"/>
        <v>85.1</v>
      </c>
      <c r="Y583" s="783" t="s">
        <v>5612</v>
      </c>
      <c r="Z583" s="783" t="s">
        <v>5613</v>
      </c>
      <c r="AA583" s="783"/>
      <c r="AB583" s="783"/>
      <c r="AC583" s="783"/>
      <c r="AD583" s="783"/>
      <c r="AE583" s="783"/>
      <c r="AF583" s="783"/>
      <c r="AG583" s="791" t="s">
        <v>5614</v>
      </c>
      <c r="AH583" s="788" t="s">
        <v>5615</v>
      </c>
      <c r="AI583" s="789" t="s">
        <v>2415</v>
      </c>
    </row>
    <row r="584" spans="1:35" ht="17.25" customHeight="1">
      <c r="A584" s="106"/>
      <c r="B584" s="106"/>
      <c r="C584" s="106"/>
      <c r="D584" s="106" t="str">
        <f t="shared" si="0"/>
        <v xml:space="preserve"> </v>
      </c>
      <c r="E584" s="304" t="s">
        <v>5619</v>
      </c>
      <c r="F584" s="779" t="e">
        <f t="shared" ca="1" si="8"/>
        <v>#NAME?</v>
      </c>
      <c r="G584" s="779" t="s">
        <v>16874</v>
      </c>
      <c r="H584" s="779" t="s">
        <v>16874</v>
      </c>
      <c r="I584" s="779" t="str">
        <f t="shared" si="4"/>
        <v>43.7051606, -71.6770575</v>
      </c>
      <c r="J584" s="780">
        <v>43.705160599999999</v>
      </c>
      <c r="K584" s="780">
        <v>-71.677057500000004</v>
      </c>
      <c r="L584" s="781">
        <v>599</v>
      </c>
      <c r="M584" s="782" t="s">
        <v>77</v>
      </c>
      <c r="N584" s="783"/>
      <c r="O584" s="783"/>
      <c r="P584" s="794" t="s">
        <v>4786</v>
      </c>
      <c r="Q584" s="791" t="s">
        <v>5620</v>
      </c>
      <c r="R584" s="783" t="s">
        <v>35</v>
      </c>
      <c r="S584" s="785">
        <v>2018</v>
      </c>
      <c r="T584" s="786">
        <v>5.35</v>
      </c>
      <c r="U584" s="786"/>
      <c r="V584" s="786">
        <v>5.35</v>
      </c>
      <c r="W584" s="786">
        <v>5.35</v>
      </c>
      <c r="X584" s="787">
        <f t="shared" si="5"/>
        <v>5.35</v>
      </c>
      <c r="Y584" s="783" t="s">
        <v>5621</v>
      </c>
      <c r="Z584" s="783" t="s">
        <v>49</v>
      </c>
      <c r="AA584" s="783"/>
      <c r="AB584" s="783"/>
      <c r="AC584" s="783"/>
      <c r="AD584" s="783"/>
      <c r="AE584" s="783"/>
      <c r="AF584" s="783"/>
      <c r="AG584" s="791" t="s">
        <v>5622</v>
      </c>
      <c r="AH584" s="788" t="s">
        <v>5623</v>
      </c>
      <c r="AI584" s="789" t="s">
        <v>2415</v>
      </c>
    </row>
    <row r="585" spans="1:35" ht="17.25" customHeight="1">
      <c r="A585" s="36"/>
      <c r="B585" s="36"/>
      <c r="C585" s="36"/>
      <c r="D585" s="106" t="str">
        <f t="shared" si="0"/>
        <v xml:space="preserve"> </v>
      </c>
      <c r="E585" s="304" t="s">
        <v>5625</v>
      </c>
      <c r="F585" s="779" t="e">
        <f t="shared" ca="1" si="8"/>
        <v>#NAME?</v>
      </c>
      <c r="G585" s="779" t="s">
        <v>16875</v>
      </c>
      <c r="H585" s="779" t="s">
        <v>16875</v>
      </c>
      <c r="I585" s="779" t="str">
        <f t="shared" si="4"/>
        <v>43.375484, -71.0402849</v>
      </c>
      <c r="J585" s="780">
        <v>43.375484</v>
      </c>
      <c r="K585" s="780">
        <v>-71.040284900000003</v>
      </c>
      <c r="L585" s="781">
        <v>600</v>
      </c>
      <c r="M585" s="790" t="s">
        <v>33</v>
      </c>
      <c r="N585" s="783" t="s">
        <v>33</v>
      </c>
      <c r="O585" s="783"/>
      <c r="P585" s="794" t="s">
        <v>4786</v>
      </c>
      <c r="Q585" s="791" t="s">
        <v>5626</v>
      </c>
      <c r="R585" s="783" t="s">
        <v>35</v>
      </c>
      <c r="S585" s="785">
        <v>2020</v>
      </c>
      <c r="T585" s="786">
        <v>139</v>
      </c>
      <c r="U585" s="786">
        <v>240</v>
      </c>
      <c r="V585" s="786">
        <v>379</v>
      </c>
      <c r="W585" s="786">
        <v>995.6</v>
      </c>
      <c r="X585" s="787">
        <f t="shared" si="5"/>
        <v>995.6</v>
      </c>
      <c r="Y585" s="783" t="s">
        <v>5627</v>
      </c>
      <c r="Z585" s="783" t="s">
        <v>5628</v>
      </c>
      <c r="AA585" s="783"/>
      <c r="AB585" s="783"/>
      <c r="AC585" s="783"/>
      <c r="AD585" s="783"/>
      <c r="AE585" s="783"/>
      <c r="AF585" s="783"/>
      <c r="AG585" s="791" t="s">
        <v>5629</v>
      </c>
      <c r="AH585" s="815" t="s">
        <v>5630</v>
      </c>
      <c r="AI585" s="789" t="s">
        <v>2415</v>
      </c>
    </row>
    <row r="586" spans="1:35" ht="17.25" customHeight="1">
      <c r="A586" s="106"/>
      <c r="B586" s="106"/>
      <c r="C586" s="106"/>
      <c r="D586" s="106" t="str">
        <f t="shared" si="0"/>
        <v xml:space="preserve"> </v>
      </c>
      <c r="E586" s="304" t="s">
        <v>5636</v>
      </c>
      <c r="F586" s="779" t="e">
        <f t="shared" ca="1" si="8"/>
        <v>#NAME?</v>
      </c>
      <c r="G586" s="779" t="s">
        <v>16876</v>
      </c>
      <c r="H586" s="779" t="s">
        <v>16876</v>
      </c>
      <c r="I586" s="779" t="str">
        <f t="shared" si="4"/>
        <v>42.7695108, -71.4833079</v>
      </c>
      <c r="J586" s="780">
        <v>42.769510799999999</v>
      </c>
      <c r="K586" s="780">
        <v>-71.4833079</v>
      </c>
      <c r="L586" s="781">
        <v>601</v>
      </c>
      <c r="M586" s="782" t="s">
        <v>33</v>
      </c>
      <c r="N586" s="783" t="s">
        <v>33</v>
      </c>
      <c r="O586" s="783"/>
      <c r="P586" s="794" t="s">
        <v>4786</v>
      </c>
      <c r="Q586" s="791" t="s">
        <v>5637</v>
      </c>
      <c r="R586" s="783" t="s">
        <v>35</v>
      </c>
      <c r="S586" s="785">
        <v>2018</v>
      </c>
      <c r="T586" s="786">
        <v>16.2</v>
      </c>
      <c r="U586" s="786">
        <v>3.61</v>
      </c>
      <c r="V586" s="786">
        <v>19.809999999999999</v>
      </c>
      <c r="W586" s="786">
        <v>13.47</v>
      </c>
      <c r="X586" s="787">
        <f t="shared" si="5"/>
        <v>19.809999999999999</v>
      </c>
      <c r="Y586" s="783" t="s">
        <v>5638</v>
      </c>
      <c r="Z586" s="783" t="s">
        <v>5639</v>
      </c>
      <c r="AA586" s="783"/>
      <c r="AB586" s="783"/>
      <c r="AC586" s="783"/>
      <c r="AD586" s="783"/>
      <c r="AE586" s="783"/>
      <c r="AF586" s="783"/>
      <c r="AG586" s="791" t="s">
        <v>5640</v>
      </c>
      <c r="AH586" s="788" t="s">
        <v>5641</v>
      </c>
      <c r="AI586" s="789" t="s">
        <v>2415</v>
      </c>
    </row>
    <row r="587" spans="1:35" ht="17.25" customHeight="1">
      <c r="A587" s="106"/>
      <c r="B587" s="106"/>
      <c r="C587" s="106"/>
      <c r="D587" s="106" t="str">
        <f t="shared" si="0"/>
        <v xml:space="preserve"> </v>
      </c>
      <c r="E587" s="304" t="s">
        <v>5643</v>
      </c>
      <c r="F587" s="779" t="e">
        <f t="shared" ca="1" si="8"/>
        <v>#NAME?</v>
      </c>
      <c r="G587" s="779" t="s">
        <v>16877</v>
      </c>
      <c r="H587" s="779" t="s">
        <v>16877</v>
      </c>
      <c r="I587" s="779" t="str">
        <f t="shared" si="4"/>
        <v>42.9307817, -72.27089029999999</v>
      </c>
      <c r="J587" s="780">
        <v>42.930781699999997</v>
      </c>
      <c r="K587" s="780">
        <v>-72.270890299999905</v>
      </c>
      <c r="L587" s="781">
        <v>602</v>
      </c>
      <c r="M587" s="790" t="s">
        <v>5</v>
      </c>
      <c r="N587" s="783"/>
      <c r="O587" s="783"/>
      <c r="P587" s="794" t="s">
        <v>4786</v>
      </c>
      <c r="Q587" s="791" t="s">
        <v>4781</v>
      </c>
      <c r="R587" s="783" t="s">
        <v>35</v>
      </c>
      <c r="S587" s="785">
        <v>2019</v>
      </c>
      <c r="T587" s="786">
        <v>7.75</v>
      </c>
      <c r="U587" s="786">
        <v>3.03</v>
      </c>
      <c r="V587" s="786">
        <v>10.78</v>
      </c>
      <c r="W587" s="786">
        <v>24.69</v>
      </c>
      <c r="X587" s="787">
        <f t="shared" si="5"/>
        <v>24.69</v>
      </c>
      <c r="Y587" s="783" t="s">
        <v>5644</v>
      </c>
      <c r="Z587" s="783" t="s">
        <v>5645</v>
      </c>
      <c r="AA587" s="783"/>
      <c r="AB587" s="783"/>
      <c r="AC587" s="783"/>
      <c r="AD587" s="783"/>
      <c r="AE587" s="783"/>
      <c r="AF587" s="783"/>
      <c r="AG587" s="791" t="s">
        <v>5647</v>
      </c>
      <c r="AH587" s="788" t="s">
        <v>5648</v>
      </c>
      <c r="AI587" s="789" t="s">
        <v>2415</v>
      </c>
    </row>
    <row r="588" spans="1:35" ht="17.25" customHeight="1">
      <c r="A588" s="106"/>
      <c r="B588" s="106"/>
      <c r="C588" s="106"/>
      <c r="D588" s="106" t="str">
        <f t="shared" si="0"/>
        <v xml:space="preserve"> </v>
      </c>
      <c r="E588" s="304" t="s">
        <v>5654</v>
      </c>
      <c r="F588" s="779" t="e">
        <f t="shared" ca="1" si="8"/>
        <v>#NAME?</v>
      </c>
      <c r="G588" s="779" t="s">
        <v>16878</v>
      </c>
      <c r="H588" s="779" t="s">
        <v>16878</v>
      </c>
      <c r="I588" s="779" t="str">
        <f t="shared" si="4"/>
        <v>42.921562, -71.4315134</v>
      </c>
      <c r="J588" s="780">
        <v>42.921562000000002</v>
      </c>
      <c r="K588" s="780">
        <v>-71.4315134</v>
      </c>
      <c r="L588" s="781">
        <v>603</v>
      </c>
      <c r="M588" s="782" t="s">
        <v>77</v>
      </c>
      <c r="N588" s="783"/>
      <c r="O588" s="783"/>
      <c r="P588" s="794" t="s">
        <v>4786</v>
      </c>
      <c r="Q588" s="791" t="s">
        <v>5655</v>
      </c>
      <c r="R588" s="783" t="s">
        <v>35</v>
      </c>
      <c r="S588" s="785">
        <v>2018</v>
      </c>
      <c r="T588" s="786">
        <v>52.4</v>
      </c>
      <c r="U588" s="786">
        <v>17.2</v>
      </c>
      <c r="V588" s="786">
        <v>69.599999999999994</v>
      </c>
      <c r="W588" s="786">
        <v>109.6</v>
      </c>
      <c r="X588" s="787">
        <f t="shared" si="5"/>
        <v>109.6</v>
      </c>
      <c r="Y588" s="783" t="s">
        <v>5656</v>
      </c>
      <c r="Z588" s="783" t="s">
        <v>5657</v>
      </c>
      <c r="AA588" s="783"/>
      <c r="AB588" s="783"/>
      <c r="AC588" s="783"/>
      <c r="AD588" s="783"/>
      <c r="AE588" s="783"/>
      <c r="AF588" s="783"/>
      <c r="AG588" s="791" t="s">
        <v>5658</v>
      </c>
      <c r="AH588" s="788" t="s">
        <v>5659</v>
      </c>
      <c r="AI588" s="789" t="s">
        <v>2415</v>
      </c>
    </row>
    <row r="589" spans="1:35" ht="17.25" customHeight="1">
      <c r="A589" s="36"/>
      <c r="B589" s="36"/>
      <c r="C589" s="36"/>
      <c r="D589" s="106" t="str">
        <f t="shared" si="0"/>
        <v xml:space="preserve"> </v>
      </c>
      <c r="E589" s="304" t="s">
        <v>5665</v>
      </c>
      <c r="F589" s="779" t="e">
        <f t="shared" ca="1" si="8"/>
        <v>#NAME?</v>
      </c>
      <c r="G589" s="779" t="s">
        <v>16879</v>
      </c>
      <c r="H589" s="779" t="s">
        <v>16880</v>
      </c>
      <c r="I589" s="779" t="str">
        <f t="shared" si="4"/>
        <v>42.781522, -72.3849748</v>
      </c>
      <c r="J589" s="780">
        <v>42.781522000000002</v>
      </c>
      <c r="K589" s="780">
        <v>-72.384974799999995</v>
      </c>
      <c r="L589" s="781">
        <v>604</v>
      </c>
      <c r="M589" s="790" t="s">
        <v>33</v>
      </c>
      <c r="N589" s="783" t="s">
        <v>33</v>
      </c>
      <c r="O589" s="783"/>
      <c r="P589" s="794" t="s">
        <v>4786</v>
      </c>
      <c r="Q589" s="791" t="s">
        <v>4781</v>
      </c>
      <c r="R589" s="783" t="s">
        <v>35</v>
      </c>
      <c r="S589" s="785">
        <v>2020</v>
      </c>
      <c r="T589" s="786">
        <v>95.8</v>
      </c>
      <c r="U589" s="786">
        <v>212</v>
      </c>
      <c r="V589" s="786">
        <v>307.8</v>
      </c>
      <c r="W589" s="786">
        <v>526.5</v>
      </c>
      <c r="X589" s="787">
        <f t="shared" si="5"/>
        <v>526.5</v>
      </c>
      <c r="Y589" s="783" t="s">
        <v>5666</v>
      </c>
      <c r="Z589" s="783" t="s">
        <v>5667</v>
      </c>
      <c r="AA589" s="783"/>
      <c r="AB589" s="783"/>
      <c r="AC589" s="783"/>
      <c r="AD589" s="783"/>
      <c r="AE589" s="783"/>
      <c r="AF589" s="783"/>
      <c r="AG589" s="791" t="s">
        <v>5668</v>
      </c>
      <c r="AH589" s="788" t="s">
        <v>5669</v>
      </c>
      <c r="AI589" s="789" t="s">
        <v>2415</v>
      </c>
    </row>
    <row r="590" spans="1:35" ht="17.25" customHeight="1">
      <c r="A590" s="36"/>
      <c r="B590" s="36"/>
      <c r="C590" s="36"/>
      <c r="D590" s="106" t="str">
        <f t="shared" si="0"/>
        <v xml:space="preserve"> </v>
      </c>
      <c r="E590" s="304" t="s">
        <v>5672</v>
      </c>
      <c r="F590" s="779" t="e">
        <f t="shared" ca="1" si="8"/>
        <v>#NAME?</v>
      </c>
      <c r="G590" s="779" t="s">
        <v>16881</v>
      </c>
      <c r="H590" s="779" t="s">
        <v>16881</v>
      </c>
      <c r="I590" s="779" t="str">
        <f t="shared" si="4"/>
        <v>43.5232405, -71.4733135</v>
      </c>
      <c r="J590" s="780">
        <v>43.5232405</v>
      </c>
      <c r="K590" s="780">
        <v>-71.473313500000003</v>
      </c>
      <c r="L590" s="781">
        <v>605</v>
      </c>
      <c r="M590" s="782" t="s">
        <v>5</v>
      </c>
      <c r="N590" s="783"/>
      <c r="O590" s="783"/>
      <c r="P590" s="794" t="s">
        <v>4786</v>
      </c>
      <c r="Q590" s="791" t="s">
        <v>4781</v>
      </c>
      <c r="R590" s="783" t="s">
        <v>35</v>
      </c>
      <c r="S590" s="785">
        <v>2019</v>
      </c>
      <c r="T590" s="786">
        <v>15.7</v>
      </c>
      <c r="U590" s="786">
        <v>27.1</v>
      </c>
      <c r="V590" s="786">
        <v>42.8</v>
      </c>
      <c r="W590" s="786">
        <v>42.8</v>
      </c>
      <c r="X590" s="787">
        <f t="shared" si="5"/>
        <v>42.8</v>
      </c>
      <c r="Y590" s="783" t="s">
        <v>5673</v>
      </c>
      <c r="Z590" s="783" t="s">
        <v>5674</v>
      </c>
      <c r="AA590" s="783"/>
      <c r="AB590" s="783"/>
      <c r="AC590" s="783"/>
      <c r="AD590" s="783"/>
      <c r="AE590" s="783"/>
      <c r="AF590" s="783"/>
      <c r="AG590" s="791" t="s">
        <v>5675</v>
      </c>
      <c r="AH590" s="788" t="s">
        <v>5676</v>
      </c>
      <c r="AI590" s="789" t="s">
        <v>2415</v>
      </c>
    </row>
    <row r="591" spans="1:35" ht="17.25" customHeight="1">
      <c r="A591" s="106"/>
      <c r="B591" s="106"/>
      <c r="C591" s="106"/>
      <c r="D591" s="106" t="str">
        <f t="shared" si="0"/>
        <v xml:space="preserve"> </v>
      </c>
      <c r="E591" s="304" t="s">
        <v>5678</v>
      </c>
      <c r="F591" s="779" t="e">
        <f t="shared" ca="1" si="8"/>
        <v>#NAME?</v>
      </c>
      <c r="G591" s="779" t="s">
        <v>16882</v>
      </c>
      <c r="H591" s="779" t="s">
        <v>16882</v>
      </c>
      <c r="I591" s="779" t="str">
        <f t="shared" si="4"/>
        <v>42.7383678, -71.4917128</v>
      </c>
      <c r="J591" s="780">
        <v>42.738367799999999</v>
      </c>
      <c r="K591" s="780">
        <v>-71.491712800000002</v>
      </c>
      <c r="L591" s="781">
        <v>606</v>
      </c>
      <c r="M591" s="790" t="s">
        <v>77</v>
      </c>
      <c r="N591" s="783"/>
      <c r="O591" s="783"/>
      <c r="P591" s="794" t="s">
        <v>4786</v>
      </c>
      <c r="Q591" s="791" t="s">
        <v>5679</v>
      </c>
      <c r="R591" s="783" t="s">
        <v>35</v>
      </c>
      <c r="S591" s="785">
        <v>2018</v>
      </c>
      <c r="T591" s="786">
        <v>14</v>
      </c>
      <c r="U591" s="786">
        <v>37</v>
      </c>
      <c r="V591" s="786">
        <v>51</v>
      </c>
      <c r="W591" s="786">
        <v>66.27</v>
      </c>
      <c r="X591" s="787">
        <f t="shared" si="5"/>
        <v>66.27</v>
      </c>
      <c r="Y591" s="783" t="s">
        <v>5680</v>
      </c>
      <c r="Z591" s="783" t="s">
        <v>5681</v>
      </c>
      <c r="AA591" s="783"/>
      <c r="AB591" s="783"/>
      <c r="AC591" s="783"/>
      <c r="AD591" s="783"/>
      <c r="AE591" s="783"/>
      <c r="AF591" s="783"/>
      <c r="AG591" s="791" t="s">
        <v>5682</v>
      </c>
      <c r="AH591" s="788" t="s">
        <v>5683</v>
      </c>
      <c r="AI591" s="789" t="s">
        <v>2415</v>
      </c>
    </row>
    <row r="592" spans="1:35" ht="17.25" customHeight="1">
      <c r="A592" s="36"/>
      <c r="B592" s="36"/>
      <c r="C592" s="36"/>
      <c r="D592" s="106" t="str">
        <f t="shared" si="0"/>
        <v xml:space="preserve"> </v>
      </c>
      <c r="E592" s="304" t="s">
        <v>5685</v>
      </c>
      <c r="F592" s="779" t="e">
        <f t="shared" ca="1" si="8"/>
        <v>#NAME?</v>
      </c>
      <c r="G592" s="779" t="s">
        <v>16883</v>
      </c>
      <c r="H592" s="779" t="s">
        <v>16883</v>
      </c>
      <c r="I592" s="779" t="str">
        <f t="shared" si="4"/>
        <v>43.3040289, -70.9714961</v>
      </c>
      <c r="J592" s="780">
        <v>43.304028899999999</v>
      </c>
      <c r="K592" s="780">
        <v>-70.971496099999996</v>
      </c>
      <c r="L592" s="781">
        <v>607</v>
      </c>
      <c r="M592" s="782" t="s">
        <v>5</v>
      </c>
      <c r="N592" s="783" t="s">
        <v>14648</v>
      </c>
      <c r="O592" s="783"/>
      <c r="P592" s="794" t="s">
        <v>4786</v>
      </c>
      <c r="Q592" s="791" t="s">
        <v>4781</v>
      </c>
      <c r="R592" s="783" t="s">
        <v>35</v>
      </c>
      <c r="S592" s="785">
        <v>2019</v>
      </c>
      <c r="T592" s="786">
        <v>63</v>
      </c>
      <c r="U592" s="786">
        <v>17</v>
      </c>
      <c r="V592" s="786">
        <v>80</v>
      </c>
      <c r="W592" s="786">
        <v>153.80000000000001</v>
      </c>
      <c r="X592" s="787">
        <f t="shared" si="5"/>
        <v>153.80000000000001</v>
      </c>
      <c r="Y592" s="783" t="s">
        <v>5686</v>
      </c>
      <c r="Z592" s="783" t="s">
        <v>5687</v>
      </c>
      <c r="AA592" s="783"/>
      <c r="AB592" s="783"/>
      <c r="AC592" s="783"/>
      <c r="AD592" s="783"/>
      <c r="AE592" s="783"/>
      <c r="AF592" s="783"/>
      <c r="AG592" s="791" t="s">
        <v>5688</v>
      </c>
      <c r="AH592" s="788" t="s">
        <v>5689</v>
      </c>
      <c r="AI592" s="789" t="s">
        <v>2415</v>
      </c>
    </row>
    <row r="593" spans="1:35" ht="17.25" customHeight="1">
      <c r="A593" s="36"/>
      <c r="B593" s="36"/>
      <c r="C593" s="36"/>
      <c r="D593" s="106" t="str">
        <f t="shared" si="0"/>
        <v xml:space="preserve"> </v>
      </c>
      <c r="E593" s="304" t="s">
        <v>5692</v>
      </c>
      <c r="F593" s="779" t="e">
        <f t="shared" ca="1" si="8"/>
        <v>#NAME?</v>
      </c>
      <c r="G593" s="779" t="s">
        <v>16884</v>
      </c>
      <c r="H593" s="779" t="s">
        <v>16884</v>
      </c>
      <c r="I593" s="779" t="str">
        <f t="shared" si="4"/>
        <v>43.2213181, -71.7181782</v>
      </c>
      <c r="J593" s="780">
        <v>43.221318099999998</v>
      </c>
      <c r="K593" s="780">
        <v>-71.718178199999997</v>
      </c>
      <c r="L593" s="781">
        <v>608</v>
      </c>
      <c r="M593" s="790" t="s">
        <v>5</v>
      </c>
      <c r="N593" s="783"/>
      <c r="O593" s="783"/>
      <c r="P593" s="794" t="s">
        <v>4786</v>
      </c>
      <c r="Q593" s="791" t="s">
        <v>5693</v>
      </c>
      <c r="R593" s="783" t="s">
        <v>35</v>
      </c>
      <c r="S593" s="785">
        <v>2019</v>
      </c>
      <c r="T593" s="786">
        <v>167</v>
      </c>
      <c r="U593" s="786">
        <v>1530</v>
      </c>
      <c r="V593" s="786">
        <v>1697</v>
      </c>
      <c r="W593" s="786">
        <v>2369</v>
      </c>
      <c r="X593" s="787">
        <f t="shared" si="5"/>
        <v>2369</v>
      </c>
      <c r="Y593" s="783" t="s">
        <v>5694</v>
      </c>
      <c r="Z593" s="783" t="s">
        <v>5695</v>
      </c>
      <c r="AA593" s="783"/>
      <c r="AB593" s="783"/>
      <c r="AC593" s="783"/>
      <c r="AD593" s="783"/>
      <c r="AE593" s="783"/>
      <c r="AF593" s="783"/>
      <c r="AG593" s="791" t="s">
        <v>5696</v>
      </c>
      <c r="AH593" s="788" t="s">
        <v>5697</v>
      </c>
      <c r="AI593" s="789" t="s">
        <v>2415</v>
      </c>
    </row>
    <row r="594" spans="1:35" ht="17.25" customHeight="1">
      <c r="A594" s="36"/>
      <c r="B594" s="36"/>
      <c r="C594" s="36"/>
      <c r="D594" s="106" t="str">
        <f t="shared" si="0"/>
        <v xml:space="preserve"> </v>
      </c>
      <c r="E594" s="304" t="s">
        <v>5699</v>
      </c>
      <c r="F594" s="779" t="e">
        <f t="shared" ca="1" si="8"/>
        <v>#NAME?</v>
      </c>
      <c r="G594" s="779" t="s">
        <v>16885</v>
      </c>
      <c r="H594" s="779" t="s">
        <v>16885</v>
      </c>
      <c r="I594" s="779" t="str">
        <f t="shared" si="4"/>
        <v>43.2821705, -71.5996794</v>
      </c>
      <c r="J594" s="780">
        <v>43.282170499999999</v>
      </c>
      <c r="K594" s="780">
        <v>-71.599679399999999</v>
      </c>
      <c r="L594" s="781">
        <v>609</v>
      </c>
      <c r="M594" s="782" t="s">
        <v>5</v>
      </c>
      <c r="N594" s="783"/>
      <c r="O594" s="783"/>
      <c r="P594" s="794" t="s">
        <v>4786</v>
      </c>
      <c r="Q594" s="791" t="s">
        <v>5700</v>
      </c>
      <c r="R594" s="783" t="s">
        <v>35</v>
      </c>
      <c r="S594" s="785">
        <v>2019</v>
      </c>
      <c r="T594" s="786">
        <v>18</v>
      </c>
      <c r="U594" s="786">
        <v>57</v>
      </c>
      <c r="V594" s="786">
        <v>75</v>
      </c>
      <c r="W594" s="786">
        <v>107.2</v>
      </c>
      <c r="X594" s="787">
        <f t="shared" si="5"/>
        <v>107.2</v>
      </c>
      <c r="Y594" s="783" t="s">
        <v>5701</v>
      </c>
      <c r="Z594" s="783" t="s">
        <v>5702</v>
      </c>
      <c r="AA594" s="783"/>
      <c r="AB594" s="783"/>
      <c r="AC594" s="783"/>
      <c r="AD594" s="783"/>
      <c r="AE594" s="783"/>
      <c r="AF594" s="783"/>
      <c r="AG594" s="791" t="s">
        <v>5703</v>
      </c>
      <c r="AH594" s="788" t="s">
        <v>5704</v>
      </c>
      <c r="AI594" s="789" t="s">
        <v>2415</v>
      </c>
    </row>
    <row r="595" spans="1:35" ht="17.25" customHeight="1">
      <c r="A595" s="106"/>
      <c r="B595" s="106"/>
      <c r="C595" s="106"/>
      <c r="D595" s="106" t="str">
        <f t="shared" si="0"/>
        <v xml:space="preserve"> </v>
      </c>
      <c r="E595" s="304" t="s">
        <v>5707</v>
      </c>
      <c r="F595" s="779" t="e">
        <f t="shared" ca="1" si="8"/>
        <v>#NAME?</v>
      </c>
      <c r="G595" s="779" t="s">
        <v>16886</v>
      </c>
      <c r="H595" s="779" t="s">
        <v>16886</v>
      </c>
      <c r="I595" s="779" t="str">
        <f t="shared" si="4"/>
        <v>43.0715643, -70.77309400000001</v>
      </c>
      <c r="J595" s="780">
        <v>43.071564299999999</v>
      </c>
      <c r="K595" s="780">
        <v>-70.773094</v>
      </c>
      <c r="L595" s="781">
        <v>610</v>
      </c>
      <c r="M595" s="790" t="s">
        <v>5</v>
      </c>
      <c r="N595" s="783"/>
      <c r="O595" s="783"/>
      <c r="P595" s="794" t="s">
        <v>4786</v>
      </c>
      <c r="Q595" s="791" t="s">
        <v>5133</v>
      </c>
      <c r="R595" s="783" t="s">
        <v>35</v>
      </c>
      <c r="S595" s="785">
        <v>2020</v>
      </c>
      <c r="T595" s="786">
        <v>160</v>
      </c>
      <c r="U595" s="786">
        <v>800</v>
      </c>
      <c r="V595" s="786">
        <v>960</v>
      </c>
      <c r="W595" s="786">
        <v>1100.7</v>
      </c>
      <c r="X595" s="787">
        <f t="shared" si="5"/>
        <v>1100.7</v>
      </c>
      <c r="Y595" s="783" t="s">
        <v>5708</v>
      </c>
      <c r="Z595" s="783" t="s">
        <v>5709</v>
      </c>
      <c r="AA595" s="783"/>
      <c r="AB595" s="783"/>
      <c r="AC595" s="783"/>
      <c r="AD595" s="783"/>
      <c r="AE595" s="783"/>
      <c r="AF595" s="783"/>
      <c r="AG595" s="791" t="s">
        <v>5710</v>
      </c>
      <c r="AH595" s="788" t="s">
        <v>5711</v>
      </c>
      <c r="AI595" s="789" t="s">
        <v>2415</v>
      </c>
    </row>
    <row r="596" spans="1:35" ht="17.25" customHeight="1">
      <c r="A596" s="36"/>
      <c r="B596" s="36"/>
      <c r="C596" s="36"/>
      <c r="D596" s="106" t="str">
        <f t="shared" si="0"/>
        <v xml:space="preserve"> </v>
      </c>
      <c r="E596" s="304" t="s">
        <v>5713</v>
      </c>
      <c r="F596" s="779" t="e">
        <f t="shared" ca="1" si="8"/>
        <v>#NAME?</v>
      </c>
      <c r="G596" s="779" t="s">
        <v>16887</v>
      </c>
      <c r="H596" s="779" t="s">
        <v>16887</v>
      </c>
      <c r="I596" s="779" t="str">
        <f t="shared" si="4"/>
        <v>43.0330963, -70.78588719999999</v>
      </c>
      <c r="J596" s="780">
        <v>43.033096299999997</v>
      </c>
      <c r="K596" s="780">
        <v>-70.785887199999905</v>
      </c>
      <c r="L596" s="781">
        <v>611</v>
      </c>
      <c r="M596" s="782" t="s">
        <v>5</v>
      </c>
      <c r="N596" s="783"/>
      <c r="O596" s="783"/>
      <c r="P596" s="794" t="s">
        <v>4786</v>
      </c>
      <c r="Q596" s="791" t="s">
        <v>5133</v>
      </c>
      <c r="R596" s="783" t="s">
        <v>35</v>
      </c>
      <c r="S596" s="785">
        <v>2018</v>
      </c>
      <c r="T596" s="786">
        <v>17</v>
      </c>
      <c r="U596" s="786">
        <v>25</v>
      </c>
      <c r="V596" s="786">
        <v>42</v>
      </c>
      <c r="W596" s="786">
        <v>98</v>
      </c>
      <c r="X596" s="787">
        <f t="shared" si="5"/>
        <v>98</v>
      </c>
      <c r="Y596" s="783" t="s">
        <v>5714</v>
      </c>
      <c r="Z596" s="783" t="s">
        <v>5715</v>
      </c>
      <c r="AA596" s="783"/>
      <c r="AB596" s="783"/>
      <c r="AC596" s="783"/>
      <c r="AD596" s="783"/>
      <c r="AE596" s="783"/>
      <c r="AF596" s="783"/>
      <c r="AG596" s="791" t="s">
        <v>5716</v>
      </c>
      <c r="AH596" s="788" t="s">
        <v>5717</v>
      </c>
      <c r="AI596" s="789" t="s">
        <v>2415</v>
      </c>
    </row>
    <row r="597" spans="1:35" ht="17.25" customHeight="1">
      <c r="A597" s="36"/>
      <c r="B597" s="36"/>
      <c r="C597" s="36"/>
      <c r="D597" s="106" t="str">
        <f t="shared" si="0"/>
        <v xml:space="preserve"> </v>
      </c>
      <c r="E597" s="304" t="s">
        <v>5719</v>
      </c>
      <c r="F597" s="779" t="e">
        <f t="shared" ca="1" si="8"/>
        <v>#NAME?</v>
      </c>
      <c r="G597" s="779" t="s">
        <v>16888</v>
      </c>
      <c r="H597" s="779" t="s">
        <v>16888</v>
      </c>
      <c r="I597" s="779" t="str">
        <f t="shared" si="4"/>
        <v>43.512603, -71.450158</v>
      </c>
      <c r="J597" s="780">
        <v>43.512602999999999</v>
      </c>
      <c r="K597" s="780">
        <v>-71.450158000000002</v>
      </c>
      <c r="L597" s="781">
        <v>612</v>
      </c>
      <c r="M597" s="790" t="s">
        <v>2194</v>
      </c>
      <c r="N597" s="783"/>
      <c r="O597" s="783"/>
      <c r="P597" s="794" t="s">
        <v>4786</v>
      </c>
      <c r="Q597" s="791" t="s">
        <v>5720</v>
      </c>
      <c r="R597" s="783" t="s">
        <v>35</v>
      </c>
      <c r="S597" s="785">
        <v>2018</v>
      </c>
      <c r="T597" s="786">
        <v>6.6</v>
      </c>
      <c r="U597" s="786">
        <v>5.01</v>
      </c>
      <c r="V597" s="786">
        <v>11.61</v>
      </c>
      <c r="W597" s="786">
        <v>81.650000000000006</v>
      </c>
      <c r="X597" s="787">
        <f t="shared" si="5"/>
        <v>81.650000000000006</v>
      </c>
      <c r="Y597" s="783" t="s">
        <v>5721</v>
      </c>
      <c r="Z597" s="783" t="s">
        <v>5722</v>
      </c>
      <c r="AA597" s="783"/>
      <c r="AB597" s="783"/>
      <c r="AC597" s="783"/>
      <c r="AD597" s="783"/>
      <c r="AE597" s="783"/>
      <c r="AF597" s="783"/>
      <c r="AG597" s="791" t="s">
        <v>5723</v>
      </c>
      <c r="AH597" s="788" t="s">
        <v>5724</v>
      </c>
      <c r="AI597" s="789" t="s">
        <v>2415</v>
      </c>
    </row>
    <row r="598" spans="1:35" ht="17.25" customHeight="1">
      <c r="A598" s="106"/>
      <c r="B598" s="106"/>
      <c r="C598" s="106"/>
      <c r="D598" s="106" t="str">
        <f t="shared" si="0"/>
        <v xml:space="preserve"> </v>
      </c>
      <c r="E598" s="304" t="s">
        <v>5727</v>
      </c>
      <c r="F598" s="779" t="e">
        <f t="shared" ca="1" si="8"/>
        <v>#NAME?</v>
      </c>
      <c r="G598" s="779" t="s">
        <v>16889</v>
      </c>
      <c r="H598" s="779" t="s">
        <v>16890</v>
      </c>
      <c r="I598" s="779" t="str">
        <f t="shared" si="4"/>
        <v>43.4428388, -71.65028029999999</v>
      </c>
      <c r="J598" s="780">
        <v>43.442838799999997</v>
      </c>
      <c r="K598" s="780">
        <v>-71.650280299999906</v>
      </c>
      <c r="L598" s="781">
        <v>613</v>
      </c>
      <c r="M598" s="782" t="s">
        <v>77</v>
      </c>
      <c r="N598" s="783"/>
      <c r="O598" s="783"/>
      <c r="P598" s="794" t="s">
        <v>4786</v>
      </c>
      <c r="Q598" s="791" t="s">
        <v>5728</v>
      </c>
      <c r="R598" s="783" t="s">
        <v>35</v>
      </c>
      <c r="S598" s="785">
        <v>2018</v>
      </c>
      <c r="T598" s="786">
        <v>120</v>
      </c>
      <c r="U598" s="786">
        <v>200</v>
      </c>
      <c r="V598" s="786">
        <v>320</v>
      </c>
      <c r="W598" s="786">
        <v>790.2</v>
      </c>
      <c r="X598" s="787">
        <f t="shared" si="5"/>
        <v>790.2</v>
      </c>
      <c r="Y598" s="783" t="s">
        <v>5729</v>
      </c>
      <c r="Z598" s="783" t="s">
        <v>5730</v>
      </c>
      <c r="AA598" s="783"/>
      <c r="AB598" s="783"/>
      <c r="AC598" s="783"/>
      <c r="AD598" s="783"/>
      <c r="AE598" s="783"/>
      <c r="AF598" s="783"/>
      <c r="AG598" s="791" t="s">
        <v>5731</v>
      </c>
      <c r="AH598" s="815" t="s">
        <v>5732</v>
      </c>
      <c r="AI598" s="789" t="s">
        <v>2415</v>
      </c>
    </row>
    <row r="599" spans="1:35" ht="17.25" customHeight="1">
      <c r="A599" s="36"/>
      <c r="B599" s="36"/>
      <c r="C599" s="36"/>
      <c r="D599" s="106" t="str">
        <f t="shared" si="0"/>
        <v xml:space="preserve"> </v>
      </c>
      <c r="E599" s="304" t="s">
        <v>16891</v>
      </c>
      <c r="F599" s="779" t="e">
        <f t="shared" ca="1" si="8"/>
        <v>#NAME?</v>
      </c>
      <c r="G599" s="304"/>
      <c r="H599" s="779" t="s">
        <v>16892</v>
      </c>
      <c r="I599" s="779" t="str">
        <f t="shared" si="4"/>
        <v>43.372908, -71.058457</v>
      </c>
      <c r="J599" s="780">
        <v>43.372908000000002</v>
      </c>
      <c r="K599" s="780">
        <v>-71.058457000000004</v>
      </c>
      <c r="L599" s="781">
        <v>614</v>
      </c>
      <c r="M599" s="790" t="s">
        <v>5</v>
      </c>
      <c r="N599" s="783" t="s">
        <v>14648</v>
      </c>
      <c r="O599" s="783"/>
      <c r="P599" s="794" t="s">
        <v>4786</v>
      </c>
      <c r="Q599" s="791" t="s">
        <v>5734</v>
      </c>
      <c r="R599" s="783" t="s">
        <v>35</v>
      </c>
      <c r="S599" s="785">
        <v>2018</v>
      </c>
      <c r="T599" s="786">
        <v>4.05</v>
      </c>
      <c r="U599" s="786">
        <v>28.8</v>
      </c>
      <c r="V599" s="786">
        <v>32.85</v>
      </c>
      <c r="W599" s="786">
        <v>38.799999999999997</v>
      </c>
      <c r="X599" s="787">
        <f t="shared" si="5"/>
        <v>38.799999999999997</v>
      </c>
      <c r="Y599" s="783" t="s">
        <v>5735</v>
      </c>
      <c r="Z599" s="783" t="s">
        <v>5736</v>
      </c>
      <c r="AA599" s="783"/>
      <c r="AB599" s="783"/>
      <c r="AC599" s="783"/>
      <c r="AD599" s="783"/>
      <c r="AE599" s="783"/>
      <c r="AF599" s="783"/>
      <c r="AG599" s="791" t="s">
        <v>5737</v>
      </c>
      <c r="AH599" s="815" t="s">
        <v>5738</v>
      </c>
      <c r="AI599" s="789" t="s">
        <v>2415</v>
      </c>
    </row>
    <row r="600" spans="1:35" ht="17.25" customHeight="1">
      <c r="A600" s="106"/>
      <c r="B600" s="106"/>
      <c r="C600" s="106"/>
      <c r="D600" s="106" t="str">
        <f t="shared" si="0"/>
        <v xml:space="preserve"> </v>
      </c>
      <c r="E600" s="304" t="s">
        <v>16893</v>
      </c>
      <c r="F600" s="779" t="e">
        <f t="shared" ca="1" si="8"/>
        <v>#NAME?</v>
      </c>
      <c r="G600" s="779" t="s">
        <v>16894</v>
      </c>
      <c r="H600" s="779" t="s">
        <v>16894</v>
      </c>
      <c r="I600" s="779" t="str">
        <f t="shared" si="4"/>
        <v>42.778996, -71.1020753</v>
      </c>
      <c r="J600" s="780">
        <v>42.778995999999999</v>
      </c>
      <c r="K600" s="780">
        <v>-71.102075299999996</v>
      </c>
      <c r="L600" s="781">
        <v>615</v>
      </c>
      <c r="M600" s="782" t="s">
        <v>5</v>
      </c>
      <c r="N600" s="783"/>
      <c r="O600" s="783"/>
      <c r="P600" s="794" t="s">
        <v>4786</v>
      </c>
      <c r="Q600" s="791" t="s">
        <v>5741</v>
      </c>
      <c r="R600" s="783" t="s">
        <v>35</v>
      </c>
      <c r="S600" s="785">
        <v>2018</v>
      </c>
      <c r="T600" s="786"/>
      <c r="U600" s="786">
        <v>24</v>
      </c>
      <c r="V600" s="786">
        <v>24</v>
      </c>
      <c r="W600" s="786">
        <v>24</v>
      </c>
      <c r="X600" s="787">
        <f t="shared" si="5"/>
        <v>24</v>
      </c>
      <c r="Y600" s="783" t="s">
        <v>5742</v>
      </c>
      <c r="Z600" s="783" t="s">
        <v>49</v>
      </c>
      <c r="AA600" s="783"/>
      <c r="AB600" s="783"/>
      <c r="AC600" s="783"/>
      <c r="AD600" s="783"/>
      <c r="AE600" s="783"/>
      <c r="AF600" s="783"/>
      <c r="AG600" s="791" t="s">
        <v>5743</v>
      </c>
      <c r="AH600" s="788" t="s">
        <v>5744</v>
      </c>
      <c r="AI600" s="789" t="s">
        <v>2415</v>
      </c>
    </row>
    <row r="601" spans="1:35" ht="17.25" customHeight="1">
      <c r="A601" s="36"/>
      <c r="B601" s="36"/>
      <c r="C601" s="36"/>
      <c r="D601" s="106" t="str">
        <f t="shared" si="0"/>
        <v xml:space="preserve"> </v>
      </c>
      <c r="E601" s="304" t="s">
        <v>5746</v>
      </c>
      <c r="F601" s="779" t="e">
        <f t="shared" ca="1" si="8"/>
        <v>#NAME?</v>
      </c>
      <c r="G601" s="779" t="s">
        <v>16895</v>
      </c>
      <c r="H601" s="779" t="s">
        <v>16895</v>
      </c>
      <c r="I601" s="779" t="str">
        <f t="shared" si="4"/>
        <v>43.3751819, -72.137343</v>
      </c>
      <c r="J601" s="780">
        <v>43.375181900000001</v>
      </c>
      <c r="K601" s="780">
        <v>-72.137343000000001</v>
      </c>
      <c r="L601" s="781">
        <v>616</v>
      </c>
      <c r="M601" s="790" t="s">
        <v>5</v>
      </c>
      <c r="N601" s="783"/>
      <c r="O601" s="783"/>
      <c r="P601" s="794" t="s">
        <v>4786</v>
      </c>
      <c r="Q601" s="791" t="s">
        <v>5747</v>
      </c>
      <c r="R601" s="783" t="s">
        <v>35</v>
      </c>
      <c r="S601" s="785">
        <v>2018</v>
      </c>
      <c r="T601" s="786">
        <v>1960</v>
      </c>
      <c r="U601" s="786">
        <v>16.5</v>
      </c>
      <c r="V601" s="786">
        <v>1976.5</v>
      </c>
      <c r="W601" s="786">
        <v>5324</v>
      </c>
      <c r="X601" s="787">
        <f t="shared" si="5"/>
        <v>5324</v>
      </c>
      <c r="Y601" s="783" t="s">
        <v>5748</v>
      </c>
      <c r="Z601" s="783" t="s">
        <v>5749</v>
      </c>
      <c r="AA601" s="783"/>
      <c r="AB601" s="783"/>
      <c r="AC601" s="783"/>
      <c r="AD601" s="783"/>
      <c r="AE601" s="783"/>
      <c r="AF601" s="783"/>
      <c r="AG601" s="791" t="s">
        <v>5750</v>
      </c>
      <c r="AH601" s="788" t="s">
        <v>5751</v>
      </c>
      <c r="AI601" s="789" t="s">
        <v>2415</v>
      </c>
    </row>
    <row r="602" spans="1:35" ht="17.25" customHeight="1">
      <c r="A602" s="106"/>
      <c r="B602" s="106"/>
      <c r="C602" s="106"/>
      <c r="D602" s="106" t="str">
        <f t="shared" si="0"/>
        <v xml:space="preserve"> </v>
      </c>
      <c r="E602" s="304" t="s">
        <v>5753</v>
      </c>
      <c r="F602" s="779" t="e">
        <f t="shared" ca="1" si="8"/>
        <v>#NAME?</v>
      </c>
      <c r="G602" s="779" t="s">
        <v>16896</v>
      </c>
      <c r="H602" s="779" t="s">
        <v>16896</v>
      </c>
      <c r="I602" s="779" t="str">
        <f t="shared" si="4"/>
        <v>43.546486, -71.491682</v>
      </c>
      <c r="J602" s="780">
        <v>43.546486000000002</v>
      </c>
      <c r="K602" s="780">
        <v>-71.491681999999997</v>
      </c>
      <c r="L602" s="781">
        <v>617</v>
      </c>
      <c r="M602" s="782" t="s">
        <v>5</v>
      </c>
      <c r="N602" s="783"/>
      <c r="O602" s="783"/>
      <c r="P602" s="794" t="s">
        <v>4786</v>
      </c>
      <c r="Q602" s="791" t="s">
        <v>5754</v>
      </c>
      <c r="R602" s="783" t="s">
        <v>35</v>
      </c>
      <c r="S602" s="785">
        <v>2020</v>
      </c>
      <c r="T602" s="786">
        <v>32</v>
      </c>
      <c r="U602" s="786">
        <v>170</v>
      </c>
      <c r="V602" s="786">
        <v>199</v>
      </c>
      <c r="W602" s="786">
        <v>884.8</v>
      </c>
      <c r="X602" s="787">
        <f t="shared" si="5"/>
        <v>884.8</v>
      </c>
      <c r="Y602" s="783" t="s">
        <v>5755</v>
      </c>
      <c r="Z602" s="783" t="s">
        <v>5756</v>
      </c>
      <c r="AA602" s="783"/>
      <c r="AB602" s="783"/>
      <c r="AC602" s="783"/>
      <c r="AD602" s="783"/>
      <c r="AE602" s="783"/>
      <c r="AF602" s="783"/>
      <c r="AG602" s="791" t="s">
        <v>5757</v>
      </c>
      <c r="AH602" s="788" t="s">
        <v>5758</v>
      </c>
      <c r="AI602" s="789" t="s">
        <v>2415</v>
      </c>
    </row>
    <row r="603" spans="1:35" ht="17.25" customHeight="1">
      <c r="A603" s="106"/>
      <c r="B603" s="106"/>
      <c r="C603" s="106"/>
      <c r="D603" s="106" t="str">
        <f t="shared" si="0"/>
        <v xml:space="preserve"> </v>
      </c>
      <c r="E603" s="304" t="s">
        <v>5760</v>
      </c>
      <c r="F603" s="779" t="e">
        <f t="shared" ca="1" si="8"/>
        <v>#NAME?</v>
      </c>
      <c r="G603" s="779" t="s">
        <v>16897</v>
      </c>
      <c r="H603" s="779" t="s">
        <v>16898</v>
      </c>
      <c r="I603" s="779" t="str">
        <f t="shared" si="4"/>
        <v>42.756668, -71.4883346</v>
      </c>
      <c r="J603" s="780">
        <v>42.756667999999998</v>
      </c>
      <c r="K603" s="780">
        <v>-71.488334600000002</v>
      </c>
      <c r="L603" s="781">
        <v>618</v>
      </c>
      <c r="M603" s="790" t="s">
        <v>77</v>
      </c>
      <c r="N603" s="783"/>
      <c r="O603" s="783"/>
      <c r="P603" s="794" t="s">
        <v>4786</v>
      </c>
      <c r="Q603" s="791" t="s">
        <v>4781</v>
      </c>
      <c r="R603" s="783" t="s">
        <v>35</v>
      </c>
      <c r="S603" s="785">
        <v>2019</v>
      </c>
      <c r="T603" s="786">
        <v>46.4</v>
      </c>
      <c r="U603" s="786">
        <v>60.7</v>
      </c>
      <c r="V603" s="786">
        <v>107.1</v>
      </c>
      <c r="W603" s="786">
        <v>138.80000000000001</v>
      </c>
      <c r="X603" s="787">
        <f t="shared" si="5"/>
        <v>138.80000000000001</v>
      </c>
      <c r="Y603" s="783" t="s">
        <v>5761</v>
      </c>
      <c r="Z603" s="783" t="s">
        <v>5762</v>
      </c>
      <c r="AA603" s="783"/>
      <c r="AB603" s="783"/>
      <c r="AC603" s="783"/>
      <c r="AD603" s="783"/>
      <c r="AE603" s="783"/>
      <c r="AF603" s="783"/>
      <c r="AG603" s="791" t="s">
        <v>5763</v>
      </c>
      <c r="AH603" s="788" t="s">
        <v>5764</v>
      </c>
      <c r="AI603" s="789" t="s">
        <v>2415</v>
      </c>
    </row>
    <row r="604" spans="1:35" ht="17.25" customHeight="1">
      <c r="A604" s="36"/>
      <c r="B604" s="36"/>
      <c r="C604" s="36"/>
      <c r="D604" s="106" t="str">
        <f t="shared" si="0"/>
        <v xml:space="preserve"> </v>
      </c>
      <c r="E604" s="304" t="s">
        <v>5767</v>
      </c>
      <c r="F604" s="779" t="e">
        <f t="shared" ca="1" si="8"/>
        <v>#NAME?</v>
      </c>
      <c r="G604" s="779" t="s">
        <v>16899</v>
      </c>
      <c r="H604" s="779" t="s">
        <v>16899</v>
      </c>
      <c r="I604" s="779" t="str">
        <f t="shared" si="4"/>
        <v>42.8157559, -72.0199622</v>
      </c>
      <c r="J604" s="780">
        <v>42.815755899999999</v>
      </c>
      <c r="K604" s="780">
        <v>-72.019962199999995</v>
      </c>
      <c r="L604" s="781">
        <v>619</v>
      </c>
      <c r="M604" s="782" t="s">
        <v>5</v>
      </c>
      <c r="N604" s="783"/>
      <c r="O604" s="783"/>
      <c r="P604" s="794" t="s">
        <v>4786</v>
      </c>
      <c r="Q604" s="791" t="s">
        <v>5768</v>
      </c>
      <c r="R604" s="783" t="s">
        <v>35</v>
      </c>
      <c r="S604" s="785">
        <v>2017</v>
      </c>
      <c r="T604" s="786">
        <v>26</v>
      </c>
      <c r="U604" s="786">
        <v>110</v>
      </c>
      <c r="V604" s="786">
        <v>136</v>
      </c>
      <c r="W604" s="786">
        <v>157.6</v>
      </c>
      <c r="X604" s="787">
        <f t="shared" si="5"/>
        <v>157.6</v>
      </c>
      <c r="Y604" s="783" t="s">
        <v>5769</v>
      </c>
      <c r="Z604" s="783" t="s">
        <v>5770</v>
      </c>
      <c r="AA604" s="783"/>
      <c r="AB604" s="783"/>
      <c r="AC604" s="783"/>
      <c r="AD604" s="783"/>
      <c r="AE604" s="783"/>
      <c r="AF604" s="783"/>
      <c r="AG604" s="791" t="s">
        <v>5771</v>
      </c>
      <c r="AH604" s="788" t="s">
        <v>5772</v>
      </c>
      <c r="AI604" s="789" t="s">
        <v>2415</v>
      </c>
    </row>
    <row r="605" spans="1:35" ht="17.25" customHeight="1">
      <c r="A605" s="36"/>
      <c r="B605" s="36"/>
      <c r="C605" s="36"/>
      <c r="D605" s="106" t="str">
        <f t="shared" si="0"/>
        <v xml:space="preserve"> </v>
      </c>
      <c r="E605" s="304" t="s">
        <v>5774</v>
      </c>
      <c r="F605" s="779" t="e">
        <f t="shared" ca="1" si="8"/>
        <v>#NAME?</v>
      </c>
      <c r="G605" s="779" t="s">
        <v>16900</v>
      </c>
      <c r="H605" s="779" t="s">
        <v>16900</v>
      </c>
      <c r="I605" s="779" t="str">
        <f t="shared" si="4"/>
        <v>43.1734149, -70.8609838</v>
      </c>
      <c r="J605" s="780">
        <v>43.173414899999997</v>
      </c>
      <c r="K605" s="780">
        <v>-70.8609838</v>
      </c>
      <c r="L605" s="781">
        <v>620</v>
      </c>
      <c r="M605" s="790" t="s">
        <v>33</v>
      </c>
      <c r="N605" s="783" t="s">
        <v>33</v>
      </c>
      <c r="O605" s="783"/>
      <c r="P605" s="794" t="s">
        <v>4786</v>
      </c>
      <c r="Q605" s="791" t="s">
        <v>5775</v>
      </c>
      <c r="R605" s="783" t="s">
        <v>35</v>
      </c>
      <c r="S605" s="785">
        <v>2018</v>
      </c>
      <c r="T605" s="786">
        <v>42.3</v>
      </c>
      <c r="U605" s="786">
        <v>520</v>
      </c>
      <c r="V605" s="786">
        <v>562.29999999999995</v>
      </c>
      <c r="W605" s="786">
        <v>545.5</v>
      </c>
      <c r="X605" s="787">
        <f t="shared" si="5"/>
        <v>562.29999999999995</v>
      </c>
      <c r="Y605" s="783" t="s">
        <v>5776</v>
      </c>
      <c r="Z605" s="783" t="s">
        <v>5777</v>
      </c>
      <c r="AA605" s="783"/>
      <c r="AB605" s="783"/>
      <c r="AC605" s="783"/>
      <c r="AD605" s="783"/>
      <c r="AE605" s="783"/>
      <c r="AF605" s="783"/>
      <c r="AG605" s="791" t="s">
        <v>5778</v>
      </c>
      <c r="AH605" s="788" t="s">
        <v>5779</v>
      </c>
      <c r="AI605" s="789" t="s">
        <v>2415</v>
      </c>
    </row>
    <row r="606" spans="1:35" ht="17.25" customHeight="1">
      <c r="A606" s="36"/>
      <c r="B606" s="36"/>
      <c r="C606" s="36"/>
      <c r="D606" s="106" t="str">
        <f t="shared" si="0"/>
        <v xml:space="preserve"> </v>
      </c>
      <c r="E606" s="304" t="s">
        <v>5784</v>
      </c>
      <c r="F606" s="779" t="e">
        <f t="shared" ca="1" si="8"/>
        <v>#NAME?</v>
      </c>
      <c r="G606" s="779" t="s">
        <v>16901</v>
      </c>
      <c r="H606" s="779" t="s">
        <v>16901</v>
      </c>
      <c r="I606" s="779" t="str">
        <f t="shared" si="4"/>
        <v>43.4794998, -71.5406114</v>
      </c>
      <c r="J606" s="780">
        <v>43.479499799999999</v>
      </c>
      <c r="K606" s="780">
        <v>-71.540611400000003</v>
      </c>
      <c r="L606" s="781">
        <v>621</v>
      </c>
      <c r="M606" s="782" t="s">
        <v>77</v>
      </c>
      <c r="N606" s="783"/>
      <c r="O606" s="783"/>
      <c r="P606" s="794" t="s">
        <v>4786</v>
      </c>
      <c r="Q606" s="791" t="s">
        <v>5785</v>
      </c>
      <c r="R606" s="783" t="s">
        <v>35</v>
      </c>
      <c r="S606" s="785">
        <v>2018</v>
      </c>
      <c r="T606" s="786">
        <v>2.4</v>
      </c>
      <c r="U606" s="786">
        <v>5.4</v>
      </c>
      <c r="V606" s="786">
        <v>7.8</v>
      </c>
      <c r="W606" s="786">
        <v>102.7</v>
      </c>
      <c r="X606" s="787">
        <f t="shared" si="5"/>
        <v>102.7</v>
      </c>
      <c r="Y606" s="783" t="s">
        <v>5786</v>
      </c>
      <c r="Z606" s="783" t="s">
        <v>5787</v>
      </c>
      <c r="AA606" s="783"/>
      <c r="AB606" s="783"/>
      <c r="AC606" s="783"/>
      <c r="AD606" s="783"/>
      <c r="AE606" s="783"/>
      <c r="AF606" s="783"/>
      <c r="AG606" s="791" t="s">
        <v>5788</v>
      </c>
      <c r="AH606" s="788" t="s">
        <v>5789</v>
      </c>
      <c r="AI606" s="789" t="s">
        <v>2415</v>
      </c>
    </row>
    <row r="607" spans="1:35" ht="17.25" customHeight="1">
      <c r="A607" s="36"/>
      <c r="B607" s="36"/>
      <c r="C607" s="36"/>
      <c r="D607" s="106" t="str">
        <f t="shared" si="0"/>
        <v xml:space="preserve"> </v>
      </c>
      <c r="E607" s="304" t="s">
        <v>5792</v>
      </c>
      <c r="F607" s="779" t="e">
        <f t="shared" ca="1" si="8"/>
        <v>#NAME?</v>
      </c>
      <c r="G607" s="779" t="s">
        <v>16902</v>
      </c>
      <c r="H607" s="779" t="s">
        <v>16902</v>
      </c>
      <c r="I607" s="779" t="str">
        <f t="shared" si="4"/>
        <v>43.0457286, -70.7459789</v>
      </c>
      <c r="J607" s="780">
        <v>43.045728599999997</v>
      </c>
      <c r="K607" s="780">
        <v>-70.745978899999997</v>
      </c>
      <c r="L607" s="781">
        <v>622</v>
      </c>
      <c r="M607" s="790" t="s">
        <v>77</v>
      </c>
      <c r="N607" s="783"/>
      <c r="O607" s="783"/>
      <c r="P607" s="794" t="s">
        <v>4786</v>
      </c>
      <c r="Q607" s="791" t="s">
        <v>5133</v>
      </c>
      <c r="R607" s="783" t="s">
        <v>35</v>
      </c>
      <c r="S607" s="785">
        <v>2020</v>
      </c>
      <c r="T607" s="786">
        <v>39.5</v>
      </c>
      <c r="U607" s="786">
        <v>7.36</v>
      </c>
      <c r="V607" s="786">
        <v>46.86</v>
      </c>
      <c r="W607" s="786">
        <v>259.5</v>
      </c>
      <c r="X607" s="787">
        <f t="shared" si="5"/>
        <v>259.5</v>
      </c>
      <c r="Y607" s="783" t="s">
        <v>5793</v>
      </c>
      <c r="Z607" s="783" t="s">
        <v>5794</v>
      </c>
      <c r="AA607" s="783"/>
      <c r="AB607" s="783"/>
      <c r="AC607" s="783"/>
      <c r="AD607" s="783"/>
      <c r="AE607" s="783"/>
      <c r="AF607" s="783"/>
      <c r="AG607" s="791" t="s">
        <v>5795</v>
      </c>
      <c r="AH607" s="788" t="s">
        <v>5796</v>
      </c>
      <c r="AI607" s="789" t="s">
        <v>2415</v>
      </c>
    </row>
    <row r="608" spans="1:35" ht="17.25" customHeight="1">
      <c r="A608" s="36"/>
      <c r="B608" s="36"/>
      <c r="C608" s="36"/>
      <c r="D608" s="106" t="str">
        <f t="shared" si="0"/>
        <v xml:space="preserve"> </v>
      </c>
      <c r="E608" s="304" t="s">
        <v>5799</v>
      </c>
      <c r="F608" s="779" t="e">
        <f t="shared" ca="1" si="8"/>
        <v>#NAME?</v>
      </c>
      <c r="G608" s="779" t="s">
        <v>16903</v>
      </c>
      <c r="H608" s="779" t="s">
        <v>16903</v>
      </c>
      <c r="I608" s="779" t="str">
        <f t="shared" si="4"/>
        <v>44.0921383, -72.025288</v>
      </c>
      <c r="J608" s="780">
        <v>44.092138300000002</v>
      </c>
      <c r="K608" s="780">
        <v>-72.025288000000003</v>
      </c>
      <c r="L608" s="781">
        <v>623</v>
      </c>
      <c r="M608" s="782" t="s">
        <v>77</v>
      </c>
      <c r="N608" s="783" t="s">
        <v>77</v>
      </c>
      <c r="O608" s="792" t="s">
        <v>5800</v>
      </c>
      <c r="P608" s="794" t="s">
        <v>4786</v>
      </c>
      <c r="Q608" s="791" t="s">
        <v>5801</v>
      </c>
      <c r="R608" s="783" t="s">
        <v>35</v>
      </c>
      <c r="S608" s="785">
        <v>2018</v>
      </c>
      <c r="T608" s="786">
        <v>376</v>
      </c>
      <c r="U608" s="786"/>
      <c r="V608" s="786">
        <v>376</v>
      </c>
      <c r="W608" s="786">
        <v>2163</v>
      </c>
      <c r="X608" s="787">
        <f t="shared" si="5"/>
        <v>2163</v>
      </c>
      <c r="Y608" s="783" t="s">
        <v>5802</v>
      </c>
      <c r="Z608" s="783" t="s">
        <v>5803</v>
      </c>
      <c r="AA608" s="783"/>
      <c r="AB608" s="783"/>
      <c r="AC608" s="783"/>
      <c r="AD608" s="783"/>
      <c r="AE608" s="783" t="s">
        <v>5804</v>
      </c>
      <c r="AF608" s="783"/>
      <c r="AG608" s="794" t="s">
        <v>5805</v>
      </c>
      <c r="AH608" s="788" t="s">
        <v>5806</v>
      </c>
      <c r="AI608" s="789" t="s">
        <v>2415</v>
      </c>
    </row>
    <row r="609" spans="1:35" ht="17.25" customHeight="1">
      <c r="A609" s="106"/>
      <c r="B609" s="106"/>
      <c r="C609" s="106"/>
      <c r="D609" s="106" t="str">
        <f t="shared" si="0"/>
        <v xml:space="preserve"> </v>
      </c>
      <c r="E609" s="304" t="s">
        <v>5808</v>
      </c>
      <c r="F609" s="779" t="e">
        <f t="shared" ca="1" si="8"/>
        <v>#NAME?</v>
      </c>
      <c r="G609" s="779" t="s">
        <v>16904</v>
      </c>
      <c r="H609" s="779" t="s">
        <v>16904</v>
      </c>
      <c r="I609" s="779" t="str">
        <f t="shared" si="4"/>
        <v>43.1764169, -71.5265848</v>
      </c>
      <c r="J609" s="780">
        <v>43.1764169</v>
      </c>
      <c r="K609" s="780">
        <v>-71.526584799999995</v>
      </c>
      <c r="L609" s="781">
        <v>624</v>
      </c>
      <c r="M609" s="790" t="s">
        <v>5</v>
      </c>
      <c r="N609" s="783"/>
      <c r="O609" s="783"/>
      <c r="P609" s="794" t="s">
        <v>4786</v>
      </c>
      <c r="Q609" s="791" t="s">
        <v>5809</v>
      </c>
      <c r="R609" s="783" t="s">
        <v>35</v>
      </c>
      <c r="S609" s="785">
        <v>2018</v>
      </c>
      <c r="T609" s="786">
        <v>8.1</v>
      </c>
      <c r="U609" s="786">
        <v>5.49</v>
      </c>
      <c r="V609" s="786">
        <v>13.59</v>
      </c>
      <c r="W609" s="786">
        <v>56.5</v>
      </c>
      <c r="X609" s="787">
        <f t="shared" si="5"/>
        <v>56.5</v>
      </c>
      <c r="Y609" s="783" t="s">
        <v>5810</v>
      </c>
      <c r="Z609" s="783" t="s">
        <v>5811</v>
      </c>
      <c r="AA609" s="783"/>
      <c r="AB609" s="783"/>
      <c r="AC609" s="783"/>
      <c r="AD609" s="783"/>
      <c r="AE609" s="783"/>
      <c r="AF609" s="783"/>
      <c r="AG609" s="791" t="s">
        <v>5812</v>
      </c>
      <c r="AH609" s="788" t="s">
        <v>5813</v>
      </c>
      <c r="AI609" s="789" t="s">
        <v>2415</v>
      </c>
    </row>
    <row r="610" spans="1:35" ht="17.25" customHeight="1">
      <c r="A610" s="36"/>
      <c r="B610" s="36"/>
      <c r="C610" s="36"/>
      <c r="D610" s="106" t="str">
        <f t="shared" si="0"/>
        <v xml:space="preserve"> </v>
      </c>
      <c r="E610" s="304" t="s">
        <v>5816</v>
      </c>
      <c r="F610" s="779" t="e">
        <f t="shared" ca="1" si="8"/>
        <v>#NAME?</v>
      </c>
      <c r="G610" s="779" t="s">
        <v>16905</v>
      </c>
      <c r="H610" s="779" t="s">
        <v>16905</v>
      </c>
      <c r="I610" s="779" t="str">
        <f t="shared" si="4"/>
        <v>44.2091241, -71.7518324</v>
      </c>
      <c r="J610" s="780">
        <v>44.209124099999997</v>
      </c>
      <c r="K610" s="780">
        <v>-71.751832399999998</v>
      </c>
      <c r="L610" s="781">
        <v>625</v>
      </c>
      <c r="M610" s="782" t="s">
        <v>77</v>
      </c>
      <c r="N610" s="783" t="s">
        <v>77</v>
      </c>
      <c r="O610" s="783"/>
      <c r="P610" s="794" t="s">
        <v>4786</v>
      </c>
      <c r="Q610" s="791" t="s">
        <v>5817</v>
      </c>
      <c r="R610" s="783" t="s">
        <v>35</v>
      </c>
      <c r="S610" s="785">
        <v>2019</v>
      </c>
      <c r="T610" s="786">
        <v>127</v>
      </c>
      <c r="U610" s="786">
        <v>734</v>
      </c>
      <c r="V610" s="786">
        <v>829.5</v>
      </c>
      <c r="W610" s="786">
        <v>1422</v>
      </c>
      <c r="X610" s="787">
        <f t="shared" si="5"/>
        <v>1422</v>
      </c>
      <c r="Y610" s="783" t="s">
        <v>5818</v>
      </c>
      <c r="Z610" s="783" t="s">
        <v>5819</v>
      </c>
      <c r="AA610" s="783"/>
      <c r="AB610" s="783"/>
      <c r="AC610" s="783"/>
      <c r="AD610" s="783"/>
      <c r="AE610" s="783"/>
      <c r="AF610" s="783"/>
      <c r="AG610" s="791" t="s">
        <v>5820</v>
      </c>
      <c r="AH610" s="788" t="s">
        <v>5821</v>
      </c>
      <c r="AI610" s="789" t="s">
        <v>2415</v>
      </c>
    </row>
    <row r="611" spans="1:35" ht="17.25" customHeight="1">
      <c r="A611" s="106"/>
      <c r="B611" s="106"/>
      <c r="C611" s="106"/>
      <c r="D611" s="106" t="str">
        <f t="shared" si="0"/>
        <v xml:space="preserve"> </v>
      </c>
      <c r="E611" s="304" t="s">
        <v>5825</v>
      </c>
      <c r="F611" s="779" t="e">
        <f t="shared" ca="1" si="8"/>
        <v>#NAME?</v>
      </c>
      <c r="G611" s="779" t="s">
        <v>16906</v>
      </c>
      <c r="H611" s="779" t="s">
        <v>16906</v>
      </c>
      <c r="I611" s="779" t="str">
        <f t="shared" si="4"/>
        <v>43.196443, -71.528984</v>
      </c>
      <c r="J611" s="780">
        <v>43.196443000000002</v>
      </c>
      <c r="K611" s="780">
        <v>-71.528983999999994</v>
      </c>
      <c r="L611" s="781">
        <v>626</v>
      </c>
      <c r="M611" s="790" t="s">
        <v>5</v>
      </c>
      <c r="N611" s="783"/>
      <c r="O611" s="783"/>
      <c r="P611" s="794" t="s">
        <v>4786</v>
      </c>
      <c r="Q611" s="791" t="s">
        <v>5826</v>
      </c>
      <c r="R611" s="783" t="s">
        <v>35</v>
      </c>
      <c r="S611" s="785">
        <v>2020</v>
      </c>
      <c r="T611" s="786">
        <v>41.9</v>
      </c>
      <c r="U611" s="786">
        <v>9.52</v>
      </c>
      <c r="V611" s="786">
        <v>51.42</v>
      </c>
      <c r="W611" s="786">
        <v>193</v>
      </c>
      <c r="X611" s="787">
        <f t="shared" si="5"/>
        <v>193</v>
      </c>
      <c r="Y611" s="783" t="s">
        <v>5827</v>
      </c>
      <c r="Z611" s="783" t="s">
        <v>5828</v>
      </c>
      <c r="AA611" s="783"/>
      <c r="AB611" s="783"/>
      <c r="AC611" s="783"/>
      <c r="AD611" s="783"/>
      <c r="AE611" s="783"/>
      <c r="AF611" s="783"/>
      <c r="AG611" s="791" t="s">
        <v>5829</v>
      </c>
      <c r="AH611" s="788" t="s">
        <v>5830</v>
      </c>
      <c r="AI611" s="789" t="s">
        <v>2415</v>
      </c>
    </row>
    <row r="612" spans="1:35" ht="17.25" customHeight="1">
      <c r="A612" s="106"/>
      <c r="B612" s="106"/>
      <c r="C612" s="106"/>
      <c r="D612" s="106" t="str">
        <f t="shared" si="0"/>
        <v xml:space="preserve"> </v>
      </c>
      <c r="E612" s="304" t="s">
        <v>5833</v>
      </c>
      <c r="F612" s="779" t="e">
        <f t="shared" ca="1" si="8"/>
        <v>#NAME?</v>
      </c>
      <c r="G612" s="779" t="s">
        <v>16907</v>
      </c>
      <c r="H612" s="779" t="s">
        <v>16907</v>
      </c>
      <c r="I612" s="779" t="str">
        <f t="shared" si="4"/>
        <v>42.8587605, -71.18416549999999</v>
      </c>
      <c r="J612" s="780">
        <v>42.858760500000002</v>
      </c>
      <c r="K612" s="780">
        <v>-71.184165499999907</v>
      </c>
      <c r="L612" s="781">
        <v>627</v>
      </c>
      <c r="M612" s="782" t="s">
        <v>5</v>
      </c>
      <c r="N612" s="783"/>
      <c r="O612" s="783"/>
      <c r="P612" s="794" t="s">
        <v>4786</v>
      </c>
      <c r="Q612" s="794" t="s">
        <v>4781</v>
      </c>
      <c r="R612" s="783" t="s">
        <v>35</v>
      </c>
      <c r="S612" s="785">
        <v>2020</v>
      </c>
      <c r="T612" s="793">
        <v>11</v>
      </c>
      <c r="U612" s="793">
        <v>45</v>
      </c>
      <c r="V612" s="786">
        <v>56</v>
      </c>
      <c r="W612" s="793">
        <v>63</v>
      </c>
      <c r="X612" s="787">
        <f t="shared" si="5"/>
        <v>63</v>
      </c>
      <c r="Y612" s="783" t="s">
        <v>5834</v>
      </c>
      <c r="Z612" s="783" t="s">
        <v>5835</v>
      </c>
      <c r="AA612" s="783"/>
      <c r="AB612" s="783"/>
      <c r="AC612" s="783"/>
      <c r="AD612" s="783"/>
      <c r="AE612" s="783"/>
      <c r="AF612" s="783"/>
      <c r="AG612" s="791" t="s">
        <v>5836</v>
      </c>
      <c r="AH612" s="788" t="s">
        <v>5837</v>
      </c>
      <c r="AI612" s="789" t="s">
        <v>2415</v>
      </c>
    </row>
    <row r="613" spans="1:35" ht="17.25" customHeight="1">
      <c r="A613" s="36"/>
      <c r="B613" s="36"/>
      <c r="C613" s="36"/>
      <c r="D613" s="106" t="str">
        <f t="shared" si="0"/>
        <v xml:space="preserve"> </v>
      </c>
      <c r="E613" s="304" t="s">
        <v>5839</v>
      </c>
      <c r="F613" s="779" t="e">
        <f t="shared" ca="1" si="8"/>
        <v>#NAME?</v>
      </c>
      <c r="G613" s="779" t="s">
        <v>16908</v>
      </c>
      <c r="H613" s="779" t="s">
        <v>16908</v>
      </c>
      <c r="I613" s="779" t="str">
        <f t="shared" si="4"/>
        <v>42.749224, -71.2071485</v>
      </c>
      <c r="J613" s="780">
        <v>42.749223999999998</v>
      </c>
      <c r="K613" s="780">
        <v>-71.207148500000002</v>
      </c>
      <c r="L613" s="781">
        <v>628</v>
      </c>
      <c r="M613" s="790" t="s">
        <v>5</v>
      </c>
      <c r="N613" s="783"/>
      <c r="O613" s="783"/>
      <c r="P613" s="794" t="s">
        <v>4786</v>
      </c>
      <c r="Q613" s="791" t="s">
        <v>4781</v>
      </c>
      <c r="R613" s="783" t="s">
        <v>35</v>
      </c>
      <c r="S613" s="785">
        <v>2020</v>
      </c>
      <c r="T613" s="786">
        <v>24.5</v>
      </c>
      <c r="U613" s="786">
        <v>12.5</v>
      </c>
      <c r="V613" s="786">
        <v>37</v>
      </c>
      <c r="W613" s="786">
        <v>69</v>
      </c>
      <c r="X613" s="787">
        <f t="shared" si="5"/>
        <v>69</v>
      </c>
      <c r="Y613" s="783" t="s">
        <v>5840</v>
      </c>
      <c r="Z613" s="783" t="s">
        <v>5841</v>
      </c>
      <c r="AA613" s="783"/>
      <c r="AB613" s="783"/>
      <c r="AC613" s="783"/>
      <c r="AD613" s="783"/>
      <c r="AE613" s="783"/>
      <c r="AF613" s="783"/>
      <c r="AG613" s="791" t="s">
        <v>5842</v>
      </c>
      <c r="AH613" s="815" t="s">
        <v>5843</v>
      </c>
      <c r="AI613" s="789" t="s">
        <v>2415</v>
      </c>
    </row>
    <row r="614" spans="1:35" ht="17.25" customHeight="1">
      <c r="A614" s="36"/>
      <c r="B614" s="36"/>
      <c r="C614" s="36"/>
      <c r="D614" s="106" t="str">
        <f t="shared" si="0"/>
        <v xml:space="preserve"> </v>
      </c>
      <c r="E614" s="304" t="s">
        <v>5845</v>
      </c>
      <c r="F614" s="779" t="e">
        <f t="shared" ca="1" si="8"/>
        <v>#NAME?</v>
      </c>
      <c r="G614" s="779" t="s">
        <v>16909</v>
      </c>
      <c r="H614" s="779" t="s">
        <v>16909</v>
      </c>
      <c r="I614" s="779" t="str">
        <f t="shared" si="4"/>
        <v>43.6937177, -71.6301471</v>
      </c>
      <c r="J614" s="780">
        <v>43.693717700000001</v>
      </c>
      <c r="K614" s="780">
        <v>-71.630147100000002</v>
      </c>
      <c r="L614" s="781">
        <v>629</v>
      </c>
      <c r="M614" s="782" t="s">
        <v>5</v>
      </c>
      <c r="N614" s="783" t="s">
        <v>14648</v>
      </c>
      <c r="O614" s="783"/>
      <c r="P614" s="794" t="s">
        <v>4786</v>
      </c>
      <c r="Q614" s="791" t="s">
        <v>5846</v>
      </c>
      <c r="R614" s="783" t="s">
        <v>35</v>
      </c>
      <c r="S614" s="785">
        <v>2018</v>
      </c>
      <c r="T614" s="786">
        <v>44.4</v>
      </c>
      <c r="U614" s="786">
        <v>12.4</v>
      </c>
      <c r="V614" s="786">
        <v>56.8</v>
      </c>
      <c r="W614" s="786">
        <v>91.2</v>
      </c>
      <c r="X614" s="787">
        <f t="shared" si="5"/>
        <v>91.2</v>
      </c>
      <c r="Y614" s="783" t="s">
        <v>5847</v>
      </c>
      <c r="Z614" s="783" t="s">
        <v>5848</v>
      </c>
      <c r="AA614" s="783"/>
      <c r="AB614" s="783"/>
      <c r="AC614" s="783"/>
      <c r="AD614" s="783"/>
      <c r="AE614" s="783"/>
      <c r="AF614" s="783"/>
      <c r="AG614" s="791" t="s">
        <v>5849</v>
      </c>
      <c r="AH614" s="788" t="s">
        <v>5850</v>
      </c>
      <c r="AI614" s="789" t="s">
        <v>2415</v>
      </c>
    </row>
    <row r="615" spans="1:35" ht="17.25" customHeight="1">
      <c r="A615" s="106"/>
      <c r="B615" s="106"/>
      <c r="C615" s="106"/>
      <c r="D615" s="106" t="str">
        <f t="shared" si="0"/>
        <v xml:space="preserve"> </v>
      </c>
      <c r="E615" s="304" t="s">
        <v>5855</v>
      </c>
      <c r="F615" s="779" t="e">
        <f t="shared" ca="1" si="8"/>
        <v>#NAME?</v>
      </c>
      <c r="G615" s="779" t="s">
        <v>16910</v>
      </c>
      <c r="H615" s="779" t="s">
        <v>16910</v>
      </c>
      <c r="I615" s="779" t="str">
        <f t="shared" si="4"/>
        <v>42.9195495, -71.39237849999999</v>
      </c>
      <c r="J615" s="780">
        <v>42.919549500000002</v>
      </c>
      <c r="K615" s="780">
        <v>-71.392378499999893</v>
      </c>
      <c r="L615" s="781">
        <v>630</v>
      </c>
      <c r="M615" s="790" t="s">
        <v>77</v>
      </c>
      <c r="N615" s="783"/>
      <c r="O615" s="783"/>
      <c r="P615" s="794" t="s">
        <v>4786</v>
      </c>
      <c r="Q615" s="791" t="s">
        <v>5856</v>
      </c>
      <c r="R615" s="783" t="s">
        <v>35</v>
      </c>
      <c r="S615" s="785">
        <v>2018</v>
      </c>
      <c r="T615" s="786">
        <v>48.9</v>
      </c>
      <c r="U615" s="786">
        <v>12.6</v>
      </c>
      <c r="V615" s="786">
        <v>61.5</v>
      </c>
      <c r="W615" s="786">
        <v>172.1</v>
      </c>
      <c r="X615" s="787">
        <f t="shared" si="5"/>
        <v>172.1</v>
      </c>
      <c r="Y615" s="783" t="s">
        <v>5857</v>
      </c>
      <c r="Z615" s="783" t="s">
        <v>5858</v>
      </c>
      <c r="AA615" s="783"/>
      <c r="AB615" s="783"/>
      <c r="AC615" s="783"/>
      <c r="AD615" s="783"/>
      <c r="AE615" s="783"/>
      <c r="AF615" s="783"/>
      <c r="AG615" s="791" t="s">
        <v>5859</v>
      </c>
      <c r="AH615" s="815" t="s">
        <v>5860</v>
      </c>
      <c r="AI615" s="789" t="s">
        <v>2415</v>
      </c>
    </row>
    <row r="616" spans="1:35" ht="17.25" customHeight="1">
      <c r="A616" s="36"/>
      <c r="B616" s="36"/>
      <c r="C616" s="36"/>
      <c r="D616" s="106" t="str">
        <f t="shared" si="0"/>
        <v xml:space="preserve"> </v>
      </c>
      <c r="E616" s="304" t="s">
        <v>5863</v>
      </c>
      <c r="F616" s="779" t="e">
        <f t="shared" ca="1" si="8"/>
        <v>#NAME?</v>
      </c>
      <c r="G616" s="779" t="s">
        <v>16911</v>
      </c>
      <c r="H616" s="779" t="s">
        <v>16911</v>
      </c>
      <c r="I616" s="779" t="str">
        <f t="shared" si="4"/>
        <v>43.2087481, -72.204081</v>
      </c>
      <c r="J616" s="780">
        <v>43.208748100000001</v>
      </c>
      <c r="K616" s="780">
        <v>-72.204081000000002</v>
      </c>
      <c r="L616" s="781">
        <v>631</v>
      </c>
      <c r="M616" s="782" t="s">
        <v>33</v>
      </c>
      <c r="N616" s="783" t="s">
        <v>33</v>
      </c>
      <c r="O616" s="783"/>
      <c r="P616" s="794" t="s">
        <v>4786</v>
      </c>
      <c r="Q616" s="791" t="s">
        <v>5864</v>
      </c>
      <c r="R616" s="783" t="s">
        <v>35</v>
      </c>
      <c r="S616" s="785">
        <v>2020</v>
      </c>
      <c r="T616" s="786">
        <v>10</v>
      </c>
      <c r="U616" s="786">
        <v>41</v>
      </c>
      <c r="V616" s="786">
        <v>51</v>
      </c>
      <c r="W616" s="786">
        <v>62</v>
      </c>
      <c r="X616" s="787">
        <f t="shared" si="5"/>
        <v>62</v>
      </c>
      <c r="Y616" s="783" t="s">
        <v>5865</v>
      </c>
      <c r="Z616" s="783" t="s">
        <v>49</v>
      </c>
      <c r="AA616" s="783"/>
      <c r="AB616" s="783"/>
      <c r="AC616" s="783"/>
      <c r="AD616" s="783"/>
      <c r="AE616" s="783"/>
      <c r="AF616" s="783"/>
      <c r="AG616" s="791" t="s">
        <v>5866</v>
      </c>
      <c r="AH616" s="788" t="s">
        <v>5867</v>
      </c>
      <c r="AI616" s="789" t="s">
        <v>2415</v>
      </c>
    </row>
    <row r="617" spans="1:35" ht="17.25" customHeight="1">
      <c r="A617" s="36"/>
      <c r="B617" s="36"/>
      <c r="C617" s="36"/>
      <c r="D617" s="106" t="str">
        <f t="shared" si="0"/>
        <v xml:space="preserve"> </v>
      </c>
      <c r="E617" s="304" t="s">
        <v>5878</v>
      </c>
      <c r="F617" s="779" t="e">
        <f t="shared" ca="1" si="8"/>
        <v>#NAME?</v>
      </c>
      <c r="G617" s="779" t="s">
        <v>16912</v>
      </c>
      <c r="H617" s="779" t="s">
        <v>16912</v>
      </c>
      <c r="I617" s="779" t="str">
        <f t="shared" si="4"/>
        <v>42.7881242, -72.4769578</v>
      </c>
      <c r="J617" s="780">
        <v>42.788124199999999</v>
      </c>
      <c r="K617" s="780">
        <v>-72.476957799999994</v>
      </c>
      <c r="L617" s="781">
        <v>632</v>
      </c>
      <c r="M617" s="790" t="s">
        <v>77</v>
      </c>
      <c r="N617" s="783"/>
      <c r="O617" s="783"/>
      <c r="P617" s="794" t="s">
        <v>4786</v>
      </c>
      <c r="Q617" s="791" t="s">
        <v>5879</v>
      </c>
      <c r="R617" s="783" t="s">
        <v>35</v>
      </c>
      <c r="S617" s="785">
        <v>2019</v>
      </c>
      <c r="T617" s="786">
        <v>23.6</v>
      </c>
      <c r="U617" s="786">
        <v>280</v>
      </c>
      <c r="V617" s="786">
        <v>303.60000000000002</v>
      </c>
      <c r="W617" s="786">
        <v>334.6</v>
      </c>
      <c r="X617" s="787">
        <f t="shared" si="5"/>
        <v>334.6</v>
      </c>
      <c r="Y617" s="783" t="s">
        <v>5880</v>
      </c>
      <c r="Z617" s="783" t="s">
        <v>5881</v>
      </c>
      <c r="AA617" s="783"/>
      <c r="AB617" s="783"/>
      <c r="AC617" s="783"/>
      <c r="AD617" s="783"/>
      <c r="AE617" s="783"/>
      <c r="AF617" s="783"/>
      <c r="AG617" s="791" t="s">
        <v>5882</v>
      </c>
      <c r="AH617" s="788" t="s">
        <v>5883</v>
      </c>
      <c r="AI617" s="789" t="s">
        <v>2415</v>
      </c>
    </row>
    <row r="618" spans="1:35" ht="17.25" customHeight="1">
      <c r="A618" s="106"/>
      <c r="B618" s="106"/>
      <c r="C618" s="106"/>
      <c r="D618" s="106" t="str">
        <f t="shared" si="0"/>
        <v xml:space="preserve"> </v>
      </c>
      <c r="E618" s="304" t="s">
        <v>5886</v>
      </c>
      <c r="F618" s="779" t="e">
        <f t="shared" ca="1" si="8"/>
        <v>#NAME?</v>
      </c>
      <c r="G618" s="779" t="s">
        <v>16913</v>
      </c>
      <c r="H618" s="779" t="s">
        <v>16913</v>
      </c>
      <c r="I618" s="779" t="str">
        <f t="shared" si="4"/>
        <v>42.888637, -70.92926299999999</v>
      </c>
      <c r="J618" s="780">
        <v>42.888637000000003</v>
      </c>
      <c r="K618" s="780">
        <v>-70.929262999999906</v>
      </c>
      <c r="L618" s="781">
        <v>633</v>
      </c>
      <c r="M618" s="782" t="s">
        <v>5</v>
      </c>
      <c r="N618" s="783"/>
      <c r="O618" s="783"/>
      <c r="P618" s="794" t="s">
        <v>4786</v>
      </c>
      <c r="Q618" s="791" t="s">
        <v>5887</v>
      </c>
      <c r="R618" s="783" t="s">
        <v>35</v>
      </c>
      <c r="S618" s="785">
        <v>2019</v>
      </c>
      <c r="T618" s="793">
        <v>16</v>
      </c>
      <c r="U618" s="793">
        <v>11.8</v>
      </c>
      <c r="V618" s="786">
        <f>T618+U618</f>
        <v>27.8</v>
      </c>
      <c r="W618" s="793">
        <v>141.1</v>
      </c>
      <c r="X618" s="787">
        <f t="shared" si="5"/>
        <v>141.1</v>
      </c>
      <c r="Y618" s="783" t="s">
        <v>5888</v>
      </c>
      <c r="Z618" s="783" t="s">
        <v>5889</v>
      </c>
      <c r="AA618" s="783"/>
      <c r="AB618" s="783"/>
      <c r="AC618" s="783"/>
      <c r="AD618" s="783"/>
      <c r="AE618" s="783"/>
      <c r="AF618" s="783"/>
      <c r="AG618" s="791" t="s">
        <v>5890</v>
      </c>
      <c r="AH618" s="788" t="s">
        <v>5891</v>
      </c>
      <c r="AI618" s="789" t="s">
        <v>2415</v>
      </c>
    </row>
    <row r="619" spans="1:35" ht="17.25" customHeight="1">
      <c r="A619" s="36"/>
      <c r="B619" s="36"/>
      <c r="C619" s="36"/>
      <c r="D619" s="106" t="str">
        <f t="shared" si="0"/>
        <v xml:space="preserve"> </v>
      </c>
      <c r="E619" s="304" t="s">
        <v>5893</v>
      </c>
      <c r="F619" s="779" t="e">
        <f t="shared" ca="1" si="8"/>
        <v>#NAME?</v>
      </c>
      <c r="G619" s="779" t="s">
        <v>16914</v>
      </c>
      <c r="H619" s="779" t="s">
        <v>16914</v>
      </c>
      <c r="I619" s="779" t="str">
        <f t="shared" si="4"/>
        <v>42.9469096, -71.45424009999999</v>
      </c>
      <c r="J619" s="780">
        <v>42.946909599999998</v>
      </c>
      <c r="K619" s="780">
        <v>-71.454240099999893</v>
      </c>
      <c r="L619" s="781">
        <v>634</v>
      </c>
      <c r="M619" s="790" t="s">
        <v>77</v>
      </c>
      <c r="N619" s="783"/>
      <c r="O619" s="783"/>
      <c r="P619" s="794" t="s">
        <v>4786</v>
      </c>
      <c r="Q619" s="791" t="s">
        <v>5894</v>
      </c>
      <c r="R619" s="783" t="s">
        <v>35</v>
      </c>
      <c r="S619" s="785">
        <v>2019</v>
      </c>
      <c r="T619" s="786">
        <v>129</v>
      </c>
      <c r="U619" s="786">
        <v>17.3</v>
      </c>
      <c r="V619" s="786">
        <v>146.30000000000001</v>
      </c>
      <c r="W619" s="786">
        <v>135.80000000000001</v>
      </c>
      <c r="X619" s="787">
        <f t="shared" si="5"/>
        <v>146.30000000000001</v>
      </c>
      <c r="Y619" s="783" t="s">
        <v>5895</v>
      </c>
      <c r="Z619" s="783" t="s">
        <v>5896</v>
      </c>
      <c r="AA619" s="783"/>
      <c r="AB619" s="783"/>
      <c r="AC619" s="783"/>
      <c r="AD619" s="783"/>
      <c r="AE619" s="783"/>
      <c r="AF619" s="783"/>
      <c r="AG619" s="791" t="s">
        <v>5897</v>
      </c>
      <c r="AH619" s="788" t="s">
        <v>5898</v>
      </c>
      <c r="AI619" s="789" t="s">
        <v>2415</v>
      </c>
    </row>
    <row r="620" spans="1:35" ht="17.25" customHeight="1">
      <c r="A620" s="106"/>
      <c r="B620" s="106"/>
      <c r="C620" s="106"/>
      <c r="D620" s="106" t="str">
        <f t="shared" si="0"/>
        <v xml:space="preserve"> </v>
      </c>
      <c r="E620" s="304" t="s">
        <v>5900</v>
      </c>
      <c r="F620" s="779" t="e">
        <f t="shared" ca="1" si="8"/>
        <v>#NAME?</v>
      </c>
      <c r="G620" s="779" t="s">
        <v>16915</v>
      </c>
      <c r="H620" s="779" t="s">
        <v>16915</v>
      </c>
      <c r="I620" s="779" t="str">
        <f t="shared" si="4"/>
        <v>43.7683741, -71.4096692</v>
      </c>
      <c r="J620" s="780">
        <v>43.768374100000003</v>
      </c>
      <c r="K620" s="780">
        <v>-71.409669199999996</v>
      </c>
      <c r="L620" s="781">
        <v>635</v>
      </c>
      <c r="M620" s="782" t="s">
        <v>33</v>
      </c>
      <c r="N620" s="783" t="s">
        <v>33</v>
      </c>
      <c r="O620" s="783"/>
      <c r="P620" s="794" t="s">
        <v>4786</v>
      </c>
      <c r="Q620" s="791" t="s">
        <v>4781</v>
      </c>
      <c r="R620" s="783" t="s">
        <v>35</v>
      </c>
      <c r="S620" s="785">
        <v>2020</v>
      </c>
      <c r="T620" s="786">
        <v>277</v>
      </c>
      <c r="U620" s="786">
        <v>601</v>
      </c>
      <c r="V620" s="786">
        <v>878</v>
      </c>
      <c r="W620" s="786">
        <v>1192.8</v>
      </c>
      <c r="X620" s="787">
        <f t="shared" si="5"/>
        <v>1192.8</v>
      </c>
      <c r="Y620" s="783" t="s">
        <v>5901</v>
      </c>
      <c r="Z620" s="783" t="s">
        <v>5902</v>
      </c>
      <c r="AA620" s="783"/>
      <c r="AB620" s="783"/>
      <c r="AC620" s="783"/>
      <c r="AD620" s="783"/>
      <c r="AE620" s="783"/>
      <c r="AF620" s="783"/>
      <c r="AG620" s="823" t="s">
        <v>5903</v>
      </c>
      <c r="AH620" s="788" t="s">
        <v>5904</v>
      </c>
      <c r="AI620" s="789" t="s">
        <v>2415</v>
      </c>
    </row>
    <row r="621" spans="1:35" ht="17.25" customHeight="1">
      <c r="A621" s="36"/>
      <c r="B621" s="36"/>
      <c r="C621" s="36"/>
      <c r="D621" s="106" t="str">
        <f t="shared" si="0"/>
        <v xml:space="preserve"> </v>
      </c>
      <c r="E621" s="304" t="s">
        <v>5906</v>
      </c>
      <c r="F621" s="779" t="e">
        <f t="shared" ca="1" si="8"/>
        <v>#NAME?</v>
      </c>
      <c r="G621" s="779" t="s">
        <v>16916</v>
      </c>
      <c r="H621" s="779" t="s">
        <v>16917</v>
      </c>
      <c r="I621" s="779" t="str">
        <f t="shared" si="4"/>
        <v>42.7779055, -71.4976023</v>
      </c>
      <c r="J621" s="780">
        <v>42.777905500000003</v>
      </c>
      <c r="K621" s="780">
        <v>-71.497602299999997</v>
      </c>
      <c r="L621" s="781">
        <v>636</v>
      </c>
      <c r="M621" s="790" t="s">
        <v>5</v>
      </c>
      <c r="N621" s="783"/>
      <c r="O621" s="783"/>
      <c r="P621" s="794" t="s">
        <v>4786</v>
      </c>
      <c r="Q621" s="791" t="s">
        <v>5907</v>
      </c>
      <c r="R621" s="783" t="s">
        <v>35</v>
      </c>
      <c r="S621" s="785">
        <v>2019</v>
      </c>
      <c r="T621" s="786">
        <v>36</v>
      </c>
      <c r="U621" s="786">
        <v>34</v>
      </c>
      <c r="V621" s="786">
        <v>70</v>
      </c>
      <c r="W621" s="786">
        <v>146</v>
      </c>
      <c r="X621" s="787">
        <f t="shared" si="5"/>
        <v>146</v>
      </c>
      <c r="Y621" s="783" t="s">
        <v>5908</v>
      </c>
      <c r="Z621" s="783" t="s">
        <v>5909</v>
      </c>
      <c r="AA621" s="783"/>
      <c r="AB621" s="783"/>
      <c r="AC621" s="783"/>
      <c r="AD621" s="783"/>
      <c r="AE621" s="783"/>
      <c r="AF621" s="783"/>
      <c r="AG621" s="794" t="s">
        <v>5910</v>
      </c>
      <c r="AH621" s="788" t="s">
        <v>5911</v>
      </c>
      <c r="AI621" s="789" t="s">
        <v>2415</v>
      </c>
    </row>
    <row r="622" spans="1:35" ht="17.25" customHeight="1">
      <c r="A622" s="106"/>
      <c r="B622" s="106"/>
      <c r="C622" s="106"/>
      <c r="D622" s="106" t="str">
        <f t="shared" si="0"/>
        <v xml:space="preserve"> </v>
      </c>
      <c r="E622" s="304" t="s">
        <v>5914</v>
      </c>
      <c r="F622" s="779" t="e">
        <f t="shared" ca="1" si="8"/>
        <v>#NAME?</v>
      </c>
      <c r="G622" s="779" t="s">
        <v>16918</v>
      </c>
      <c r="H622" s="779" t="s">
        <v>16918</v>
      </c>
      <c r="I622" s="779" t="str">
        <f t="shared" si="4"/>
        <v>42.8013281, -71.4745769</v>
      </c>
      <c r="J622" s="780">
        <v>42.801328099999999</v>
      </c>
      <c r="K622" s="780">
        <v>-71.474576900000002</v>
      </c>
      <c r="L622" s="781">
        <v>637</v>
      </c>
      <c r="M622" s="782" t="s">
        <v>77</v>
      </c>
      <c r="N622" s="783"/>
      <c r="O622" s="783"/>
      <c r="P622" s="794" t="s">
        <v>4786</v>
      </c>
      <c r="Q622" s="791" t="s">
        <v>5915</v>
      </c>
      <c r="R622" s="783" t="s">
        <v>35</v>
      </c>
      <c r="S622" s="785">
        <v>2019</v>
      </c>
      <c r="T622" s="786">
        <v>68</v>
      </c>
      <c r="U622" s="786">
        <v>520</v>
      </c>
      <c r="V622" s="786">
        <v>588</v>
      </c>
      <c r="W622" s="786">
        <v>2975</v>
      </c>
      <c r="X622" s="787">
        <f t="shared" si="5"/>
        <v>2975</v>
      </c>
      <c r="Y622" s="783" t="s">
        <v>5916</v>
      </c>
      <c r="Z622" s="783" t="s">
        <v>5917</v>
      </c>
      <c r="AA622" s="783"/>
      <c r="AB622" s="783"/>
      <c r="AC622" s="783"/>
      <c r="AD622" s="783"/>
      <c r="AE622" s="783"/>
      <c r="AF622" s="783"/>
      <c r="AG622" s="791" t="s">
        <v>5918</v>
      </c>
      <c r="AH622" s="788" t="s">
        <v>5919</v>
      </c>
      <c r="AI622" s="789" t="s">
        <v>2415</v>
      </c>
    </row>
    <row r="623" spans="1:35" ht="17.25" customHeight="1">
      <c r="A623" s="106"/>
      <c r="B623" s="106"/>
      <c r="C623" s="106"/>
      <c r="D623" s="106" t="str">
        <f t="shared" si="0"/>
        <v xml:space="preserve"> </v>
      </c>
      <c r="E623" s="304" t="s">
        <v>5922</v>
      </c>
      <c r="F623" s="779" t="e">
        <f t="shared" ca="1" si="8"/>
        <v>#NAME?</v>
      </c>
      <c r="G623" s="779" t="s">
        <v>16919</v>
      </c>
      <c r="H623" s="779" t="s">
        <v>16920</v>
      </c>
      <c r="I623" s="779" t="str">
        <f t="shared" si="4"/>
        <v>43.2705475, -71.9551233</v>
      </c>
      <c r="J623" s="780">
        <v>43.270547499999999</v>
      </c>
      <c r="K623" s="780">
        <v>-71.955123299999997</v>
      </c>
      <c r="L623" s="781">
        <v>638</v>
      </c>
      <c r="M623" s="790" t="s">
        <v>33</v>
      </c>
      <c r="N623" s="783" t="s">
        <v>33</v>
      </c>
      <c r="O623" s="783"/>
      <c r="P623" s="794" t="s">
        <v>4786</v>
      </c>
      <c r="Q623" s="791" t="s">
        <v>5923</v>
      </c>
      <c r="R623" s="783" t="s">
        <v>35</v>
      </c>
      <c r="S623" s="785">
        <v>2019</v>
      </c>
      <c r="T623" s="786">
        <v>57</v>
      </c>
      <c r="U623" s="786">
        <v>51.9</v>
      </c>
      <c r="V623" s="786">
        <v>108.9</v>
      </c>
      <c r="W623" s="786">
        <v>144.80000000000001</v>
      </c>
      <c r="X623" s="787">
        <f t="shared" si="5"/>
        <v>144.80000000000001</v>
      </c>
      <c r="Y623" s="783" t="s">
        <v>5924</v>
      </c>
      <c r="Z623" s="783" t="s">
        <v>5925</v>
      </c>
      <c r="AA623" s="783"/>
      <c r="AB623" s="783"/>
      <c r="AC623" s="783"/>
      <c r="AD623" s="783"/>
      <c r="AE623" s="783"/>
      <c r="AF623" s="783"/>
      <c r="AG623" s="791" t="s">
        <v>5926</v>
      </c>
      <c r="AH623" s="788" t="s">
        <v>5927</v>
      </c>
      <c r="AI623" s="789" t="s">
        <v>2415</v>
      </c>
    </row>
    <row r="624" spans="1:35" ht="17.25" customHeight="1">
      <c r="A624" s="106"/>
      <c r="B624" s="106"/>
      <c r="C624" s="106"/>
      <c r="D624" s="106" t="str">
        <f t="shared" si="0"/>
        <v xml:space="preserve"> </v>
      </c>
      <c r="E624" s="304" t="s">
        <v>5929</v>
      </c>
      <c r="F624" s="779" t="e">
        <f t="shared" ca="1" si="8"/>
        <v>#NAME?</v>
      </c>
      <c r="G624" s="779" t="s">
        <v>16921</v>
      </c>
      <c r="H624" s="779" t="s">
        <v>16921</v>
      </c>
      <c r="I624" s="779" t="str">
        <f t="shared" si="4"/>
        <v>43.070168, -70.773608</v>
      </c>
      <c r="J624" s="780">
        <v>43.070168000000002</v>
      </c>
      <c r="K624" s="780">
        <v>-70.773607999999996</v>
      </c>
      <c r="L624" s="781">
        <v>639</v>
      </c>
      <c r="M624" s="782" t="s">
        <v>77</v>
      </c>
      <c r="N624" s="783"/>
      <c r="O624" s="783"/>
      <c r="P624" s="794" t="s">
        <v>4786</v>
      </c>
      <c r="Q624" s="791" t="s">
        <v>5930</v>
      </c>
      <c r="R624" s="783" t="s">
        <v>35</v>
      </c>
      <c r="S624" s="785">
        <v>2018</v>
      </c>
      <c r="T624" s="786">
        <v>27</v>
      </c>
      <c r="U624" s="786">
        <v>11</v>
      </c>
      <c r="V624" s="786">
        <v>38</v>
      </c>
      <c r="W624" s="786">
        <v>209.7</v>
      </c>
      <c r="X624" s="787">
        <f t="shared" si="5"/>
        <v>209.7</v>
      </c>
      <c r="Y624" s="783" t="s">
        <v>5931</v>
      </c>
      <c r="Z624" s="783" t="s">
        <v>5932</v>
      </c>
      <c r="AA624" s="783"/>
      <c r="AB624" s="783"/>
      <c r="AC624" s="783"/>
      <c r="AD624" s="783"/>
      <c r="AE624" s="783"/>
      <c r="AF624" s="783"/>
      <c r="AG624" s="791" t="s">
        <v>5933</v>
      </c>
      <c r="AH624" s="788" t="s">
        <v>5934</v>
      </c>
      <c r="AI624" s="789" t="s">
        <v>2415</v>
      </c>
    </row>
    <row r="625" spans="1:35" ht="17.25" customHeight="1">
      <c r="A625" s="106"/>
      <c r="B625" s="106"/>
      <c r="C625" s="106"/>
      <c r="D625" s="106" t="str">
        <f t="shared" si="0"/>
        <v xml:space="preserve"> </v>
      </c>
      <c r="E625" s="304" t="s">
        <v>5936</v>
      </c>
      <c r="F625" s="779" t="e">
        <f t="shared" ca="1" si="8"/>
        <v>#NAME?</v>
      </c>
      <c r="G625" s="779" t="s">
        <v>16922</v>
      </c>
      <c r="H625" s="779" t="s">
        <v>16922</v>
      </c>
      <c r="I625" s="779" t="str">
        <f t="shared" si="4"/>
        <v>43.3134266, -70.9935014</v>
      </c>
      <c r="J625" s="780">
        <v>43.3134266</v>
      </c>
      <c r="K625" s="780">
        <v>-70.9935014</v>
      </c>
      <c r="L625" s="781">
        <v>640</v>
      </c>
      <c r="M625" s="790" t="s">
        <v>5</v>
      </c>
      <c r="N625" s="783" t="s">
        <v>14648</v>
      </c>
      <c r="O625" s="783"/>
      <c r="P625" s="794" t="s">
        <v>4786</v>
      </c>
      <c r="Q625" s="791" t="s">
        <v>5133</v>
      </c>
      <c r="R625" s="783" t="s">
        <v>35</v>
      </c>
      <c r="S625" s="785">
        <v>2020</v>
      </c>
      <c r="T625" s="786">
        <v>100</v>
      </c>
      <c r="U625" s="786">
        <v>1100</v>
      </c>
      <c r="V625" s="786">
        <v>1200</v>
      </c>
      <c r="W625" s="786">
        <v>1317</v>
      </c>
      <c r="X625" s="787">
        <f t="shared" si="5"/>
        <v>1317</v>
      </c>
      <c r="Y625" s="783" t="s">
        <v>5937</v>
      </c>
      <c r="Z625" s="783" t="s">
        <v>5938</v>
      </c>
      <c r="AA625" s="783"/>
      <c r="AB625" s="783"/>
      <c r="AC625" s="783"/>
      <c r="AD625" s="783"/>
      <c r="AE625" s="783"/>
      <c r="AF625" s="783"/>
      <c r="AG625" s="791" t="s">
        <v>5939</v>
      </c>
      <c r="AH625" s="788" t="s">
        <v>5940</v>
      </c>
      <c r="AI625" s="789" t="s">
        <v>2415</v>
      </c>
    </row>
    <row r="626" spans="1:35" ht="17.25" customHeight="1">
      <c r="A626" s="36"/>
      <c r="B626" s="36"/>
      <c r="C626" s="36"/>
      <c r="D626" s="106" t="str">
        <f t="shared" si="0"/>
        <v xml:space="preserve"> </v>
      </c>
      <c r="E626" s="304" t="s">
        <v>5942</v>
      </c>
      <c r="F626" s="779" t="e">
        <f t="shared" ca="1" si="8"/>
        <v>#NAME?</v>
      </c>
      <c r="G626" s="779" t="s">
        <v>16923</v>
      </c>
      <c r="H626" s="779" t="s">
        <v>16924</v>
      </c>
      <c r="I626" s="779" t="str">
        <f t="shared" si="4"/>
        <v>43.310482, -71.317562</v>
      </c>
      <c r="J626" s="780">
        <v>43.310482</v>
      </c>
      <c r="K626" s="780">
        <v>-71.317561999999995</v>
      </c>
      <c r="L626" s="781">
        <v>641</v>
      </c>
      <c r="M626" s="782" t="s">
        <v>5</v>
      </c>
      <c r="N626" s="783"/>
      <c r="O626" s="783"/>
      <c r="P626" s="794" t="s">
        <v>4786</v>
      </c>
      <c r="Q626" s="791" t="s">
        <v>4781</v>
      </c>
      <c r="R626" s="783" t="s">
        <v>35</v>
      </c>
      <c r="S626" s="785">
        <v>2019</v>
      </c>
      <c r="T626" s="786">
        <v>9</v>
      </c>
      <c r="U626" s="786">
        <v>125</v>
      </c>
      <c r="V626" s="786">
        <v>134</v>
      </c>
      <c r="W626" s="786">
        <v>134</v>
      </c>
      <c r="X626" s="787">
        <f t="shared" si="5"/>
        <v>134</v>
      </c>
      <c r="Y626" s="783" t="s">
        <v>5943</v>
      </c>
      <c r="Z626" s="783" t="s">
        <v>5944</v>
      </c>
      <c r="AA626" s="783"/>
      <c r="AB626" s="783"/>
      <c r="AC626" s="783"/>
      <c r="AD626" s="783"/>
      <c r="AE626" s="783"/>
      <c r="AF626" s="783"/>
      <c r="AG626" s="791" t="s">
        <v>5945</v>
      </c>
      <c r="AH626" s="815" t="s">
        <v>5946</v>
      </c>
      <c r="AI626" s="789" t="s">
        <v>2415</v>
      </c>
    </row>
    <row r="627" spans="1:35" ht="17.25" customHeight="1">
      <c r="A627" s="36"/>
      <c r="B627" s="36"/>
      <c r="C627" s="36"/>
      <c r="D627" s="106" t="str">
        <f t="shared" si="0"/>
        <v xml:space="preserve"> </v>
      </c>
      <c r="E627" s="304" t="s">
        <v>5317</v>
      </c>
      <c r="F627" s="779" t="e">
        <f t="shared" ca="1" si="8"/>
        <v>#NAME?</v>
      </c>
      <c r="G627" s="779" t="s">
        <v>16925</v>
      </c>
      <c r="H627" s="779" t="s">
        <v>16926</v>
      </c>
      <c r="I627" s="779" t="str">
        <f t="shared" si="4"/>
        <v>42.8152985, -71.1070597</v>
      </c>
      <c r="J627" s="780">
        <v>42.815298499999997</v>
      </c>
      <c r="K627" s="780">
        <v>-71.107059699999994</v>
      </c>
      <c r="L627" s="781">
        <v>642</v>
      </c>
      <c r="M627" s="790" t="s">
        <v>5</v>
      </c>
      <c r="N627" s="783"/>
      <c r="O627" s="783"/>
      <c r="P627" s="794" t="s">
        <v>4786</v>
      </c>
      <c r="Q627" s="791" t="s">
        <v>5318</v>
      </c>
      <c r="R627" s="783" t="s">
        <v>35</v>
      </c>
      <c r="S627" s="785">
        <v>2018</v>
      </c>
      <c r="T627" s="786">
        <v>6.32</v>
      </c>
      <c r="U627" s="786"/>
      <c r="V627" s="786">
        <v>6.32</v>
      </c>
      <c r="W627" s="786">
        <v>16.2</v>
      </c>
      <c r="X627" s="787">
        <f t="shared" si="5"/>
        <v>16.2</v>
      </c>
      <c r="Y627" s="783" t="s">
        <v>5319</v>
      </c>
      <c r="Z627" s="783" t="s">
        <v>5320</v>
      </c>
      <c r="AA627" s="783"/>
      <c r="AB627" s="783"/>
      <c r="AC627" s="783"/>
      <c r="AD627" s="783"/>
      <c r="AE627" s="783"/>
      <c r="AF627" s="783"/>
      <c r="AG627" s="791" t="s">
        <v>5321</v>
      </c>
      <c r="AH627" s="788" t="s">
        <v>5322</v>
      </c>
      <c r="AI627" s="789" t="s">
        <v>2415</v>
      </c>
    </row>
    <row r="628" spans="1:35" ht="17.25" customHeight="1">
      <c r="A628" s="106"/>
      <c r="B628" s="106"/>
      <c r="C628" s="106"/>
      <c r="D628" s="106" t="str">
        <f t="shared" si="0"/>
        <v xml:space="preserve"> </v>
      </c>
      <c r="E628" s="304" t="s">
        <v>5949</v>
      </c>
      <c r="F628" s="779" t="e">
        <f t="shared" ca="1" si="8"/>
        <v>#NAME?</v>
      </c>
      <c r="G628" s="779" t="s">
        <v>16927</v>
      </c>
      <c r="H628" s="779" t="s">
        <v>16927</v>
      </c>
      <c r="I628" s="779" t="str">
        <f t="shared" si="4"/>
        <v>43.035492, -71.185761</v>
      </c>
      <c r="J628" s="780">
        <v>43.035491999999998</v>
      </c>
      <c r="K628" s="780">
        <v>-71.185760999999999</v>
      </c>
      <c r="L628" s="781">
        <v>643</v>
      </c>
      <c r="M628" s="782" t="s">
        <v>5</v>
      </c>
      <c r="N628" s="783"/>
      <c r="O628" s="783"/>
      <c r="P628" s="794" t="s">
        <v>4786</v>
      </c>
      <c r="Q628" s="791" t="s">
        <v>5133</v>
      </c>
      <c r="R628" s="783" t="s">
        <v>35</v>
      </c>
      <c r="S628" s="785">
        <v>2018</v>
      </c>
      <c r="T628" s="793">
        <v>1230</v>
      </c>
      <c r="U628" s="793">
        <v>2410</v>
      </c>
      <c r="V628" s="786">
        <v>3640</v>
      </c>
      <c r="W628" s="793">
        <v>4413.3100000000004</v>
      </c>
      <c r="X628" s="787">
        <f t="shared" si="5"/>
        <v>4413.3100000000004</v>
      </c>
      <c r="Y628" s="783" t="s">
        <v>5950</v>
      </c>
      <c r="Z628" s="783" t="s">
        <v>5951</v>
      </c>
      <c r="AA628" s="783"/>
      <c r="AB628" s="783"/>
      <c r="AC628" s="783"/>
      <c r="AD628" s="783"/>
      <c r="AE628" s="783"/>
      <c r="AF628" s="783"/>
      <c r="AG628" s="791" t="s">
        <v>5952</v>
      </c>
      <c r="AH628" s="788" t="s">
        <v>5953</v>
      </c>
      <c r="AI628" s="789" t="s">
        <v>2415</v>
      </c>
    </row>
    <row r="629" spans="1:35" ht="17.25" customHeight="1">
      <c r="A629" s="36"/>
      <c r="B629" s="36"/>
      <c r="C629" s="36"/>
      <c r="D629" s="106" t="str">
        <f t="shared" si="0"/>
        <v xml:space="preserve"> </v>
      </c>
      <c r="E629" s="304" t="s">
        <v>5956</v>
      </c>
      <c r="F629" s="779" t="e">
        <f t="shared" ca="1" si="8"/>
        <v>#NAME?</v>
      </c>
      <c r="G629" s="779" t="s">
        <v>16928</v>
      </c>
      <c r="H629" s="779" t="s">
        <v>16928</v>
      </c>
      <c r="I629" s="779" t="str">
        <f t="shared" si="4"/>
        <v>42.8275084, -71.6370204</v>
      </c>
      <c r="J629" s="780">
        <v>42.827508399999999</v>
      </c>
      <c r="K629" s="780">
        <v>-71.637020399999997</v>
      </c>
      <c r="L629" s="781">
        <v>644</v>
      </c>
      <c r="M629" s="790" t="s">
        <v>5</v>
      </c>
      <c r="N629" s="783"/>
      <c r="O629" s="783"/>
      <c r="P629" s="794" t="s">
        <v>4786</v>
      </c>
      <c r="Q629" s="791" t="s">
        <v>5957</v>
      </c>
      <c r="R629" s="783" t="s">
        <v>35</v>
      </c>
      <c r="S629" s="785">
        <v>2019</v>
      </c>
      <c r="T629" s="786">
        <v>10</v>
      </c>
      <c r="U629" s="786">
        <v>21</v>
      </c>
      <c r="V629" s="786">
        <v>31</v>
      </c>
      <c r="W629" s="786">
        <v>303</v>
      </c>
      <c r="X629" s="787">
        <f t="shared" si="5"/>
        <v>303</v>
      </c>
      <c r="Y629" s="783" t="s">
        <v>5958</v>
      </c>
      <c r="Z629" s="783" t="s">
        <v>5959</v>
      </c>
      <c r="AA629" s="783"/>
      <c r="AB629" s="783"/>
      <c r="AC629" s="783"/>
      <c r="AD629" s="783"/>
      <c r="AE629" s="783"/>
      <c r="AF629" s="783"/>
      <c r="AG629" s="791" t="s">
        <v>5960</v>
      </c>
      <c r="AH629" s="788" t="s">
        <v>5961</v>
      </c>
      <c r="AI629" s="789" t="s">
        <v>2415</v>
      </c>
    </row>
    <row r="630" spans="1:35" ht="17.25" customHeight="1">
      <c r="A630" s="106"/>
      <c r="B630" s="106"/>
      <c r="C630" s="106"/>
      <c r="D630" s="106" t="str">
        <f t="shared" si="0"/>
        <v xml:space="preserve"> </v>
      </c>
      <c r="E630" s="304" t="s">
        <v>5970</v>
      </c>
      <c r="F630" s="779" t="e">
        <f t="shared" ca="1" si="8"/>
        <v>#NAME?</v>
      </c>
      <c r="G630" s="779" t="s">
        <v>16334</v>
      </c>
      <c r="H630" s="779" t="s">
        <v>16334</v>
      </c>
      <c r="I630" s="779" t="str">
        <f t="shared" si="4"/>
        <v>42.8091996, -71.5758194</v>
      </c>
      <c r="J630" s="780">
        <v>42.809199599999999</v>
      </c>
      <c r="K630" s="780">
        <v>-71.5758194</v>
      </c>
      <c r="L630" s="781">
        <v>645</v>
      </c>
      <c r="M630" s="782" t="s">
        <v>5</v>
      </c>
      <c r="N630" s="783"/>
      <c r="O630" s="783"/>
      <c r="P630" s="794" t="s">
        <v>4786</v>
      </c>
      <c r="Q630" s="791" t="s">
        <v>5971</v>
      </c>
      <c r="R630" s="783" t="s">
        <v>35</v>
      </c>
      <c r="S630" s="785">
        <v>2019</v>
      </c>
      <c r="T630" s="786">
        <v>7100</v>
      </c>
      <c r="U630" s="786">
        <v>72</v>
      </c>
      <c r="V630" s="786">
        <v>7172</v>
      </c>
      <c r="W630" s="786">
        <v>7114</v>
      </c>
      <c r="X630" s="787">
        <f t="shared" si="5"/>
        <v>7172</v>
      </c>
      <c r="Y630" s="783" t="s">
        <v>5972</v>
      </c>
      <c r="Z630" s="783" t="s">
        <v>5973</v>
      </c>
      <c r="AA630" s="783"/>
      <c r="AB630" s="783"/>
      <c r="AC630" s="783"/>
      <c r="AD630" s="783"/>
      <c r="AE630" s="783"/>
      <c r="AF630" s="783"/>
      <c r="AG630" s="791" t="s">
        <v>5974</v>
      </c>
      <c r="AH630" s="788" t="s">
        <v>5975</v>
      </c>
      <c r="AI630" s="789" t="s">
        <v>2415</v>
      </c>
    </row>
    <row r="631" spans="1:35" ht="17.25" customHeight="1">
      <c r="A631" s="36"/>
      <c r="B631" s="36"/>
      <c r="C631" s="36"/>
      <c r="D631" s="106" t="str">
        <f t="shared" si="0"/>
        <v xml:space="preserve"> </v>
      </c>
      <c r="E631" s="304" t="s">
        <v>16929</v>
      </c>
      <c r="F631" s="779" t="e">
        <f t="shared" ca="1" si="8"/>
        <v>#NAME?</v>
      </c>
      <c r="G631" s="779" t="s">
        <v>16930</v>
      </c>
      <c r="H631" s="779" t="s">
        <v>16930</v>
      </c>
      <c r="I631" s="779" t="str">
        <f t="shared" si="4"/>
        <v>43.1865544, -70.9006974</v>
      </c>
      <c r="J631" s="780">
        <v>43.186554399999999</v>
      </c>
      <c r="K631" s="780">
        <v>-70.900697399999999</v>
      </c>
      <c r="L631" s="781">
        <v>646</v>
      </c>
      <c r="M631" s="790" t="s">
        <v>5</v>
      </c>
      <c r="N631" s="783" t="s">
        <v>14648</v>
      </c>
      <c r="O631" s="783"/>
      <c r="P631" s="794" t="s">
        <v>4786</v>
      </c>
      <c r="Q631" s="791" t="s">
        <v>5985</v>
      </c>
      <c r="R631" s="783" t="s">
        <v>35</v>
      </c>
      <c r="S631" s="785">
        <v>2020</v>
      </c>
      <c r="T631" s="786">
        <v>4.5599999999999996</v>
      </c>
      <c r="U631" s="786">
        <v>3.09</v>
      </c>
      <c r="V631" s="786">
        <v>7.65</v>
      </c>
      <c r="W631" s="786">
        <v>56.95</v>
      </c>
      <c r="X631" s="787">
        <f t="shared" si="5"/>
        <v>56.95</v>
      </c>
      <c r="Y631" s="783" t="s">
        <v>5986</v>
      </c>
      <c r="Z631" s="783" t="s">
        <v>5987</v>
      </c>
      <c r="AA631" s="783"/>
      <c r="AB631" s="783"/>
      <c r="AC631" s="783"/>
      <c r="AD631" s="783"/>
      <c r="AE631" s="783"/>
      <c r="AF631" s="783"/>
      <c r="AG631" s="791" t="s">
        <v>5988</v>
      </c>
      <c r="AH631" s="788" t="s">
        <v>5989</v>
      </c>
      <c r="AI631" s="789" t="s">
        <v>2415</v>
      </c>
    </row>
    <row r="632" spans="1:35" ht="17.25" customHeight="1">
      <c r="A632" s="36"/>
      <c r="B632" s="36"/>
      <c r="C632" s="36"/>
      <c r="D632" s="106" t="str">
        <f t="shared" si="0"/>
        <v xml:space="preserve"> </v>
      </c>
      <c r="E632" s="304" t="s">
        <v>5991</v>
      </c>
      <c r="F632" s="779" t="e">
        <f t="shared" ca="1" si="8"/>
        <v>#NAME?</v>
      </c>
      <c r="G632" s="779" t="s">
        <v>16931</v>
      </c>
      <c r="H632" s="779" t="s">
        <v>16932</v>
      </c>
      <c r="I632" s="779" t="str">
        <f t="shared" si="4"/>
        <v>42.9925155, -71.4676954</v>
      </c>
      <c r="J632" s="780">
        <v>42.992515500000003</v>
      </c>
      <c r="K632" s="780">
        <v>-71.467695399999997</v>
      </c>
      <c r="L632" s="781">
        <v>647</v>
      </c>
      <c r="M632" s="782" t="s">
        <v>77</v>
      </c>
      <c r="N632" s="783"/>
      <c r="O632" s="783"/>
      <c r="P632" s="794" t="s">
        <v>4786</v>
      </c>
      <c r="Q632" s="791" t="s">
        <v>5992</v>
      </c>
      <c r="R632" s="783" t="s">
        <v>35</v>
      </c>
      <c r="S632" s="785">
        <v>2019</v>
      </c>
      <c r="T632" s="786">
        <v>27.4</v>
      </c>
      <c r="U632" s="786">
        <v>18.899999999999999</v>
      </c>
      <c r="V632" s="786">
        <v>46.3</v>
      </c>
      <c r="W632" s="786">
        <v>101.3</v>
      </c>
      <c r="X632" s="787">
        <f t="shared" si="5"/>
        <v>101.3</v>
      </c>
      <c r="Y632" s="783" t="s">
        <v>5993</v>
      </c>
      <c r="Z632" s="783" t="s">
        <v>5994</v>
      </c>
      <c r="AA632" s="783"/>
      <c r="AB632" s="783"/>
      <c r="AC632" s="783"/>
      <c r="AD632" s="783"/>
      <c r="AE632" s="783"/>
      <c r="AF632" s="783"/>
      <c r="AG632" s="791" t="s">
        <v>5995</v>
      </c>
      <c r="AH632" s="788" t="s">
        <v>5996</v>
      </c>
      <c r="AI632" s="789" t="s">
        <v>2415</v>
      </c>
    </row>
    <row r="633" spans="1:35" ht="17.25" customHeight="1">
      <c r="A633" s="106"/>
      <c r="B633" s="106"/>
      <c r="C633" s="106"/>
      <c r="D633" s="106" t="str">
        <f t="shared" si="0"/>
        <v xml:space="preserve"> </v>
      </c>
      <c r="E633" s="304" t="s">
        <v>5998</v>
      </c>
      <c r="F633" s="779" t="e">
        <f t="shared" ca="1" si="8"/>
        <v>#NAME?</v>
      </c>
      <c r="G633" s="779" t="s">
        <v>16933</v>
      </c>
      <c r="H633" s="779" t="s">
        <v>16933</v>
      </c>
      <c r="I633" s="779" t="str">
        <f t="shared" si="4"/>
        <v>43.5276077, -71.4668433</v>
      </c>
      <c r="J633" s="780">
        <v>43.527607699999997</v>
      </c>
      <c r="K633" s="780">
        <v>-71.466843299999994</v>
      </c>
      <c r="L633" s="781">
        <v>648</v>
      </c>
      <c r="M633" s="790" t="s">
        <v>77</v>
      </c>
      <c r="N633" s="783"/>
      <c r="O633" s="783"/>
      <c r="P633" s="794" t="s">
        <v>4786</v>
      </c>
      <c r="Q633" s="791" t="s">
        <v>5999</v>
      </c>
      <c r="R633" s="783" t="s">
        <v>35</v>
      </c>
      <c r="S633" s="785">
        <v>2017</v>
      </c>
      <c r="T633" s="786">
        <v>5.86</v>
      </c>
      <c r="U633" s="786">
        <v>7.6</v>
      </c>
      <c r="V633" s="786">
        <v>13.46</v>
      </c>
      <c r="W633" s="786">
        <v>39.01</v>
      </c>
      <c r="X633" s="787">
        <f t="shared" si="5"/>
        <v>39.01</v>
      </c>
      <c r="Y633" s="783" t="s">
        <v>6000</v>
      </c>
      <c r="Z633" s="783" t="s">
        <v>6001</v>
      </c>
      <c r="AA633" s="783"/>
      <c r="AB633" s="783"/>
      <c r="AC633" s="783"/>
      <c r="AD633" s="783"/>
      <c r="AE633" s="783"/>
      <c r="AF633" s="783"/>
      <c r="AG633" s="791" t="s">
        <v>6003</v>
      </c>
      <c r="AH633" s="788" t="s">
        <v>6004</v>
      </c>
      <c r="AI633" s="789" t="s">
        <v>2415</v>
      </c>
    </row>
    <row r="634" spans="1:35" ht="17.25" customHeight="1">
      <c r="A634" s="36"/>
      <c r="B634" s="36"/>
      <c r="C634" s="36"/>
      <c r="D634" s="106" t="str">
        <f t="shared" si="0"/>
        <v xml:space="preserve"> </v>
      </c>
      <c r="E634" s="304" t="s">
        <v>6006</v>
      </c>
      <c r="F634" s="779" t="e">
        <f t="shared" ca="1" si="8"/>
        <v>#NAME?</v>
      </c>
      <c r="G634" s="779" t="s">
        <v>16934</v>
      </c>
      <c r="H634" s="779" t="s">
        <v>16934</v>
      </c>
      <c r="I634" s="779" t="str">
        <f t="shared" si="4"/>
        <v>43.2127398, -71.5039555</v>
      </c>
      <c r="J634" s="780">
        <v>43.212739800000001</v>
      </c>
      <c r="K634" s="780">
        <v>-71.503955500000004</v>
      </c>
      <c r="L634" s="781">
        <v>649</v>
      </c>
      <c r="M634" s="782" t="s">
        <v>5</v>
      </c>
      <c r="N634" s="783"/>
      <c r="O634" s="783"/>
      <c r="P634" s="794" t="s">
        <v>4786</v>
      </c>
      <c r="Q634" s="791" t="s">
        <v>6007</v>
      </c>
      <c r="R634" s="783" t="s">
        <v>35</v>
      </c>
      <c r="S634" s="785">
        <v>2020</v>
      </c>
      <c r="T634" s="786"/>
      <c r="U634" s="786">
        <v>158</v>
      </c>
      <c r="V634" s="786">
        <v>158</v>
      </c>
      <c r="W634" s="786">
        <v>158</v>
      </c>
      <c r="X634" s="787">
        <f t="shared" si="5"/>
        <v>158</v>
      </c>
      <c r="Y634" s="783" t="s">
        <v>6008</v>
      </c>
      <c r="Z634" s="783" t="s">
        <v>49</v>
      </c>
      <c r="AA634" s="783"/>
      <c r="AB634" s="783"/>
      <c r="AC634" s="783"/>
      <c r="AD634" s="783"/>
      <c r="AE634" s="783"/>
      <c r="AF634" s="783"/>
      <c r="AG634" s="791" t="s">
        <v>6010</v>
      </c>
      <c r="AH634" s="788" t="s">
        <v>6011</v>
      </c>
      <c r="AI634" s="789" t="s">
        <v>2415</v>
      </c>
    </row>
    <row r="635" spans="1:35" ht="17.25" customHeight="1">
      <c r="A635" s="106"/>
      <c r="B635" s="106"/>
      <c r="C635" s="106"/>
      <c r="D635" s="106" t="str">
        <f t="shared" si="0"/>
        <v xml:space="preserve"> </v>
      </c>
      <c r="E635" s="304" t="s">
        <v>6944</v>
      </c>
      <c r="F635" s="779" t="e">
        <f t="shared" ca="1" si="8"/>
        <v>#NAME?</v>
      </c>
      <c r="G635" s="779" t="s">
        <v>16935</v>
      </c>
      <c r="H635" s="779" t="s">
        <v>16935</v>
      </c>
      <c r="I635" s="779" t="str">
        <f t="shared" si="4"/>
        <v>42.752949, -71.2076498</v>
      </c>
      <c r="J635" s="780">
        <v>42.752949000000001</v>
      </c>
      <c r="K635" s="780">
        <v>-71.207649799999999</v>
      </c>
      <c r="L635" s="781">
        <v>650</v>
      </c>
      <c r="M635" s="790" t="s">
        <v>765</v>
      </c>
      <c r="N635" s="783"/>
      <c r="O635" s="783"/>
      <c r="P635" s="794" t="s">
        <v>4786</v>
      </c>
      <c r="Q635" s="791" t="s">
        <v>5133</v>
      </c>
      <c r="R635" s="783" t="s">
        <v>35</v>
      </c>
      <c r="S635" s="785">
        <v>2019</v>
      </c>
      <c r="T635" s="786">
        <v>209</v>
      </c>
      <c r="U635" s="786">
        <v>337</v>
      </c>
      <c r="V635" s="786">
        <v>546</v>
      </c>
      <c r="W635" s="786">
        <v>600.91999999999996</v>
      </c>
      <c r="X635" s="787">
        <f t="shared" si="5"/>
        <v>600.91999999999996</v>
      </c>
      <c r="Y635" s="783" t="s">
        <v>6945</v>
      </c>
      <c r="Z635" s="783" t="s">
        <v>6946</v>
      </c>
      <c r="AA635" s="783"/>
      <c r="AB635" s="783"/>
      <c r="AC635" s="783"/>
      <c r="AD635" s="783"/>
      <c r="AE635" s="783"/>
      <c r="AF635" s="783"/>
      <c r="AG635" s="791" t="s">
        <v>6947</v>
      </c>
      <c r="AH635" s="788" t="s">
        <v>6948</v>
      </c>
      <c r="AI635" s="789" t="s">
        <v>2415</v>
      </c>
    </row>
    <row r="636" spans="1:35" ht="17.25" customHeight="1">
      <c r="A636" s="106"/>
      <c r="B636" s="106"/>
      <c r="C636" s="106"/>
      <c r="D636" s="106" t="str">
        <f t="shared" si="0"/>
        <v xml:space="preserve"> </v>
      </c>
      <c r="E636" s="304" t="s">
        <v>6013</v>
      </c>
      <c r="F636" s="779" t="e">
        <f t="shared" ca="1" si="8"/>
        <v>#NAME?</v>
      </c>
      <c r="G636" s="779" t="s">
        <v>16936</v>
      </c>
      <c r="H636" s="779" t="s">
        <v>16936</v>
      </c>
      <c r="I636" s="779" t="str">
        <f t="shared" si="4"/>
        <v>42.933926, -72.2933658</v>
      </c>
      <c r="J636" s="780">
        <v>42.933926</v>
      </c>
      <c r="K636" s="780">
        <v>-72.293365800000004</v>
      </c>
      <c r="L636" s="781">
        <v>651</v>
      </c>
      <c r="M636" s="782" t="s">
        <v>77</v>
      </c>
      <c r="N636" s="783"/>
      <c r="O636" s="783"/>
      <c r="P636" s="794" t="s">
        <v>4786</v>
      </c>
      <c r="Q636" s="791" t="s">
        <v>6014</v>
      </c>
      <c r="R636" s="783" t="s">
        <v>35</v>
      </c>
      <c r="S636" s="785">
        <v>2017</v>
      </c>
      <c r="T636" s="786">
        <v>7</v>
      </c>
      <c r="U636" s="786"/>
      <c r="V636" s="786">
        <v>7</v>
      </c>
      <c r="W636" s="786">
        <v>17</v>
      </c>
      <c r="X636" s="787">
        <f t="shared" si="5"/>
        <v>17</v>
      </c>
      <c r="Y636" s="783" t="s">
        <v>6015</v>
      </c>
      <c r="Z636" s="783" t="s">
        <v>6016</v>
      </c>
      <c r="AA636" s="783"/>
      <c r="AB636" s="783"/>
      <c r="AC636" s="783"/>
      <c r="AD636" s="783"/>
      <c r="AE636" s="783"/>
      <c r="AF636" s="783"/>
      <c r="AG636" s="791" t="s">
        <v>6017</v>
      </c>
      <c r="AH636" s="788" t="s">
        <v>6018</v>
      </c>
      <c r="AI636" s="789" t="s">
        <v>2415</v>
      </c>
    </row>
    <row r="637" spans="1:35" ht="17.25" customHeight="1">
      <c r="A637" s="36"/>
      <c r="B637" s="36"/>
      <c r="C637" s="36"/>
      <c r="D637" s="106" t="str">
        <f t="shared" si="0"/>
        <v xml:space="preserve"> </v>
      </c>
      <c r="E637" s="304" t="s">
        <v>6020</v>
      </c>
      <c r="F637" s="779" t="e">
        <f t="shared" ca="1" si="8"/>
        <v>#NAME?</v>
      </c>
      <c r="G637" s="779" t="s">
        <v>16937</v>
      </c>
      <c r="H637" s="779" t="s">
        <v>16937</v>
      </c>
      <c r="I637" s="779" t="str">
        <f t="shared" si="4"/>
        <v>42.7322348, -71.5224578</v>
      </c>
      <c r="J637" s="780">
        <v>42.732234800000001</v>
      </c>
      <c r="K637" s="780">
        <v>-71.522457799999998</v>
      </c>
      <c r="L637" s="781">
        <v>652</v>
      </c>
      <c r="M637" s="790" t="s">
        <v>33</v>
      </c>
      <c r="N637" s="783" t="s">
        <v>33</v>
      </c>
      <c r="O637" s="783"/>
      <c r="P637" s="794" t="s">
        <v>4786</v>
      </c>
      <c r="Q637" s="791" t="s">
        <v>4781</v>
      </c>
      <c r="R637" s="783" t="s">
        <v>35</v>
      </c>
      <c r="S637" s="785">
        <v>2019</v>
      </c>
      <c r="T637" s="786">
        <v>246</v>
      </c>
      <c r="U637" s="786">
        <v>113</v>
      </c>
      <c r="V637" s="786">
        <v>359</v>
      </c>
      <c r="W637" s="786">
        <v>1452.5</v>
      </c>
      <c r="X637" s="787">
        <f t="shared" si="5"/>
        <v>1452.5</v>
      </c>
      <c r="Y637" s="783" t="s">
        <v>6021</v>
      </c>
      <c r="Z637" s="783" t="s">
        <v>6022</v>
      </c>
      <c r="AA637" s="783"/>
      <c r="AB637" s="783"/>
      <c r="AC637" s="783"/>
      <c r="AD637" s="783"/>
      <c r="AE637" s="783"/>
      <c r="AF637" s="783"/>
      <c r="AG637" s="791" t="s">
        <v>6023</v>
      </c>
      <c r="AH637" s="788" t="s">
        <v>6024</v>
      </c>
      <c r="AI637" s="789" t="s">
        <v>2415</v>
      </c>
    </row>
    <row r="638" spans="1:35" ht="17.25" customHeight="1">
      <c r="A638" s="106"/>
      <c r="B638" s="106"/>
      <c r="C638" s="106"/>
      <c r="D638" s="106" t="str">
        <f t="shared" si="0"/>
        <v xml:space="preserve"> </v>
      </c>
      <c r="E638" s="304" t="s">
        <v>6027</v>
      </c>
      <c r="F638" s="779" t="e">
        <f t="shared" ca="1" si="8"/>
        <v>#NAME?</v>
      </c>
      <c r="G638" s="779" t="s">
        <v>16938</v>
      </c>
      <c r="H638" s="779" t="s">
        <v>16938</v>
      </c>
      <c r="I638" s="779" t="str">
        <f t="shared" si="4"/>
        <v>44.0486688, -71.68317429999999</v>
      </c>
      <c r="J638" s="780">
        <v>44.048668800000002</v>
      </c>
      <c r="K638" s="780">
        <v>-71.683174299999905</v>
      </c>
      <c r="L638" s="781">
        <v>653</v>
      </c>
      <c r="M638" s="782" t="s">
        <v>77</v>
      </c>
      <c r="N638" s="783" t="s">
        <v>77</v>
      </c>
      <c r="O638" s="783"/>
      <c r="P638" s="794" t="s">
        <v>4786</v>
      </c>
      <c r="Q638" s="791" t="s">
        <v>6028</v>
      </c>
      <c r="R638" s="783" t="s">
        <v>35</v>
      </c>
      <c r="S638" s="785">
        <v>2019</v>
      </c>
      <c r="T638" s="786">
        <v>61.2</v>
      </c>
      <c r="U638" s="786">
        <v>296</v>
      </c>
      <c r="V638" s="786">
        <v>357.2</v>
      </c>
      <c r="W638" s="786">
        <v>388.4</v>
      </c>
      <c r="X638" s="787">
        <f t="shared" si="5"/>
        <v>388.4</v>
      </c>
      <c r="Y638" s="783" t="s">
        <v>6029</v>
      </c>
      <c r="Z638" s="783" t="s">
        <v>6030</v>
      </c>
      <c r="AA638" s="783"/>
      <c r="AB638" s="783"/>
      <c r="AC638" s="783"/>
      <c r="AD638" s="783"/>
      <c r="AE638" s="783"/>
      <c r="AF638" s="783"/>
      <c r="AG638" s="791" t="s">
        <v>6031</v>
      </c>
      <c r="AH638" s="788" t="s">
        <v>6032</v>
      </c>
      <c r="AI638" s="789" t="s">
        <v>2415</v>
      </c>
    </row>
    <row r="639" spans="1:35" ht="17.25" customHeight="1">
      <c r="A639" s="36"/>
      <c r="B639" s="36"/>
      <c r="C639" s="36"/>
      <c r="D639" s="106" t="str">
        <f t="shared" si="0"/>
        <v xml:space="preserve"> </v>
      </c>
      <c r="E639" s="304" t="s">
        <v>6041</v>
      </c>
      <c r="F639" s="779" t="e">
        <f t="shared" ca="1" si="8"/>
        <v>#NAME?</v>
      </c>
      <c r="G639" s="779" t="s">
        <v>16939</v>
      </c>
      <c r="H639" s="779" t="s">
        <v>16940</v>
      </c>
      <c r="I639" s="779" t="str">
        <f t="shared" si="4"/>
        <v>43.82083, -71.08667</v>
      </c>
      <c r="J639" s="780">
        <v>43.820830000000001</v>
      </c>
      <c r="K639" s="780">
        <v>-71.086669999999998</v>
      </c>
      <c r="L639" s="781">
        <v>654</v>
      </c>
      <c r="M639" s="790" t="s">
        <v>33</v>
      </c>
      <c r="N639" s="783" t="s">
        <v>33</v>
      </c>
      <c r="O639" s="783"/>
      <c r="P639" s="794" t="s">
        <v>4786</v>
      </c>
      <c r="Q639" s="791" t="s">
        <v>6042</v>
      </c>
      <c r="R639" s="783" t="s">
        <v>35</v>
      </c>
      <c r="S639" s="785">
        <v>2019</v>
      </c>
      <c r="T639" s="786">
        <v>24.9</v>
      </c>
      <c r="U639" s="786">
        <v>54.1</v>
      </c>
      <c r="V639" s="786">
        <v>79</v>
      </c>
      <c r="W639" s="786">
        <v>86.8</v>
      </c>
      <c r="X639" s="787">
        <f t="shared" si="5"/>
        <v>86.8</v>
      </c>
      <c r="Y639" s="783" t="s">
        <v>6043</v>
      </c>
      <c r="Z639" s="783" t="s">
        <v>6044</v>
      </c>
      <c r="AA639" s="783"/>
      <c r="AB639" s="783"/>
      <c r="AC639" s="783"/>
      <c r="AD639" s="783"/>
      <c r="AE639" s="783"/>
      <c r="AF639" s="783"/>
      <c r="AG639" s="802" t="s">
        <v>6045</v>
      </c>
      <c r="AH639" s="788" t="s">
        <v>6046</v>
      </c>
      <c r="AI639" s="789" t="s">
        <v>2415</v>
      </c>
    </row>
    <row r="640" spans="1:35" ht="17.25" customHeight="1">
      <c r="A640" s="36"/>
      <c r="B640" s="36"/>
      <c r="C640" s="36"/>
      <c r="D640" s="106" t="str">
        <f t="shared" si="0"/>
        <v xml:space="preserve"> </v>
      </c>
      <c r="E640" s="304" t="s">
        <v>6048</v>
      </c>
      <c r="F640" s="779" t="e">
        <f t="shared" ca="1" si="8"/>
        <v>#NAME?</v>
      </c>
      <c r="G640" s="779" t="s">
        <v>16941</v>
      </c>
      <c r="H640" s="779" t="s">
        <v>16941</v>
      </c>
      <c r="I640" s="779" t="str">
        <f t="shared" si="4"/>
        <v>43.3022767, -71.3209772</v>
      </c>
      <c r="J640" s="780">
        <v>43.3022767</v>
      </c>
      <c r="K640" s="780">
        <v>-71.320977200000002</v>
      </c>
      <c r="L640" s="781">
        <v>655</v>
      </c>
      <c r="M640" s="782" t="s">
        <v>77</v>
      </c>
      <c r="N640" s="783"/>
      <c r="O640" s="783"/>
      <c r="P640" s="794" t="s">
        <v>4786</v>
      </c>
      <c r="Q640" s="791" t="s">
        <v>6049</v>
      </c>
      <c r="R640" s="783" t="s">
        <v>35</v>
      </c>
      <c r="S640" s="785">
        <v>2018</v>
      </c>
      <c r="T640" s="786">
        <v>24.6</v>
      </c>
      <c r="U640" s="786">
        <v>28.82</v>
      </c>
      <c r="V640" s="786">
        <v>53.42</v>
      </c>
      <c r="W640" s="786">
        <v>68.28</v>
      </c>
      <c r="X640" s="787">
        <f t="shared" si="5"/>
        <v>68.28</v>
      </c>
      <c r="Y640" s="783" t="s">
        <v>6050</v>
      </c>
      <c r="Z640" s="783" t="s">
        <v>6051</v>
      </c>
      <c r="AA640" s="783"/>
      <c r="AB640" s="783"/>
      <c r="AC640" s="783"/>
      <c r="AD640" s="783"/>
      <c r="AE640" s="783"/>
      <c r="AF640" s="783"/>
      <c r="AG640" s="791" t="s">
        <v>6052</v>
      </c>
      <c r="AH640" s="788" t="s">
        <v>6053</v>
      </c>
      <c r="AI640" s="789" t="s">
        <v>2415</v>
      </c>
    </row>
    <row r="641" spans="1:35" ht="17.25" customHeight="1">
      <c r="A641" s="106"/>
      <c r="B641" s="106"/>
      <c r="C641" s="106"/>
      <c r="D641" s="106" t="str">
        <f t="shared" si="0"/>
        <v xml:space="preserve"> </v>
      </c>
      <c r="E641" s="304" t="s">
        <v>16942</v>
      </c>
      <c r="F641" s="779" t="e">
        <f t="shared" ca="1" si="8"/>
        <v>#NAME?</v>
      </c>
      <c r="G641" s="779" t="s">
        <v>16943</v>
      </c>
      <c r="H641" s="779" t="s">
        <v>16944</v>
      </c>
      <c r="I641" s="779" t="str">
        <f t="shared" si="4"/>
        <v>43.5859894, -71.751375</v>
      </c>
      <c r="J641" s="780">
        <v>43.585989400000003</v>
      </c>
      <c r="K641" s="780">
        <v>-71.751374999999996</v>
      </c>
      <c r="L641" s="781">
        <v>656</v>
      </c>
      <c r="M641" s="790" t="s">
        <v>5</v>
      </c>
      <c r="N641" s="783" t="s">
        <v>14648</v>
      </c>
      <c r="O641" s="783"/>
      <c r="P641" s="794" t="s">
        <v>4786</v>
      </c>
      <c r="Q641" s="791" t="s">
        <v>6056</v>
      </c>
      <c r="R641" s="783" t="s">
        <v>35</v>
      </c>
      <c r="S641" s="785">
        <v>2020</v>
      </c>
      <c r="T641" s="786">
        <v>2510</v>
      </c>
      <c r="U641" s="786">
        <v>162</v>
      </c>
      <c r="V641" s="786">
        <v>2672</v>
      </c>
      <c r="W641" s="786">
        <v>18958</v>
      </c>
      <c r="X641" s="787">
        <f t="shared" si="5"/>
        <v>18958</v>
      </c>
      <c r="Y641" s="783" t="s">
        <v>6057</v>
      </c>
      <c r="Z641" s="783" t="s">
        <v>6058</v>
      </c>
      <c r="AA641" s="783"/>
      <c r="AB641" s="783"/>
      <c r="AC641" s="783"/>
      <c r="AD641" s="783"/>
      <c r="AE641" s="783"/>
      <c r="AF641" s="783"/>
      <c r="AG641" s="791" t="s">
        <v>6059</v>
      </c>
      <c r="AH641" s="788" t="s">
        <v>6060</v>
      </c>
      <c r="AI641" s="789" t="s">
        <v>2415</v>
      </c>
    </row>
    <row r="642" spans="1:35" ht="17.25" customHeight="1">
      <c r="A642" s="36"/>
      <c r="B642" s="36"/>
      <c r="C642" s="36"/>
      <c r="D642" s="106" t="str">
        <f t="shared" si="0"/>
        <v xml:space="preserve"> </v>
      </c>
      <c r="E642" s="304" t="s">
        <v>6062</v>
      </c>
      <c r="F642" s="779" t="e">
        <f t="shared" ca="1" si="8"/>
        <v>#NAME?</v>
      </c>
      <c r="G642" s="779" t="s">
        <v>16945</v>
      </c>
      <c r="H642" s="779" t="s">
        <v>16946</v>
      </c>
      <c r="I642" s="779" t="str">
        <f t="shared" si="4"/>
        <v>43.0628557, -71.4468193</v>
      </c>
      <c r="J642" s="780">
        <v>43.0628557</v>
      </c>
      <c r="K642" s="780">
        <v>-71.446819300000001</v>
      </c>
      <c r="L642" s="781">
        <v>657</v>
      </c>
      <c r="M642" s="782" t="s">
        <v>5</v>
      </c>
      <c r="N642" s="783"/>
      <c r="O642" s="783"/>
      <c r="P642" s="794" t="s">
        <v>4786</v>
      </c>
      <c r="Q642" s="791" t="s">
        <v>6063</v>
      </c>
      <c r="R642" s="783" t="s">
        <v>35</v>
      </c>
      <c r="S642" s="785">
        <v>2018</v>
      </c>
      <c r="T642" s="786">
        <v>11.3</v>
      </c>
      <c r="U642" s="786">
        <v>8.8800000000000008</v>
      </c>
      <c r="V642" s="786">
        <v>20.18</v>
      </c>
      <c r="W642" s="786">
        <v>45.74</v>
      </c>
      <c r="X642" s="787">
        <f t="shared" si="5"/>
        <v>45.74</v>
      </c>
      <c r="Y642" s="783" t="s">
        <v>6064</v>
      </c>
      <c r="Z642" s="783" t="s">
        <v>6065</v>
      </c>
      <c r="AA642" s="783"/>
      <c r="AB642" s="783"/>
      <c r="AC642" s="783"/>
      <c r="AD642" s="783"/>
      <c r="AE642" s="783"/>
      <c r="AF642" s="783"/>
      <c r="AG642" s="791" t="s">
        <v>6066</v>
      </c>
      <c r="AH642" s="788" t="s">
        <v>6067</v>
      </c>
      <c r="AI642" s="789" t="s">
        <v>2415</v>
      </c>
    </row>
    <row r="643" spans="1:35" ht="17.25" customHeight="1">
      <c r="A643" s="36"/>
      <c r="B643" s="36"/>
      <c r="C643" s="36"/>
      <c r="D643" s="106" t="str">
        <f t="shared" si="0"/>
        <v xml:space="preserve"> </v>
      </c>
      <c r="E643" s="304" t="s">
        <v>6070</v>
      </c>
      <c r="F643" s="779" t="e">
        <f t="shared" ca="1" si="8"/>
        <v>#NAME?</v>
      </c>
      <c r="G643" s="779" t="s">
        <v>16947</v>
      </c>
      <c r="H643" s="779" t="s">
        <v>16947</v>
      </c>
      <c r="I643" s="779" t="str">
        <f t="shared" si="4"/>
        <v>43.584145, -71.427391</v>
      </c>
      <c r="J643" s="780">
        <v>43.584144999999999</v>
      </c>
      <c r="K643" s="780">
        <v>-71.427391</v>
      </c>
      <c r="L643" s="781">
        <v>658</v>
      </c>
      <c r="M643" s="790" t="s">
        <v>33</v>
      </c>
      <c r="N643" s="783" t="s">
        <v>33</v>
      </c>
      <c r="O643" s="783"/>
      <c r="P643" s="794" t="s">
        <v>4786</v>
      </c>
      <c r="Q643" s="791" t="s">
        <v>6071</v>
      </c>
      <c r="R643" s="783" t="s">
        <v>35</v>
      </c>
      <c r="S643" s="785">
        <v>2017</v>
      </c>
      <c r="T643" s="786">
        <v>6.01</v>
      </c>
      <c r="U643" s="786">
        <v>85.1</v>
      </c>
      <c r="V643" s="786">
        <v>91.11</v>
      </c>
      <c r="W643" s="786">
        <v>165.3</v>
      </c>
      <c r="X643" s="787">
        <f t="shared" si="5"/>
        <v>165.3</v>
      </c>
      <c r="Y643" s="783" t="s">
        <v>6072</v>
      </c>
      <c r="Z643" s="783" t="s">
        <v>6073</v>
      </c>
      <c r="AA643" s="783"/>
      <c r="AB643" s="783"/>
      <c r="AC643" s="783"/>
      <c r="AD643" s="783"/>
      <c r="AE643" s="783"/>
      <c r="AF643" s="783"/>
      <c r="AG643" s="791" t="s">
        <v>6074</v>
      </c>
      <c r="AH643" s="788" t="s">
        <v>6075</v>
      </c>
      <c r="AI643" s="789" t="s">
        <v>2415</v>
      </c>
    </row>
    <row r="644" spans="1:35" ht="17.25" customHeight="1">
      <c r="A644" s="36"/>
      <c r="B644" s="36"/>
      <c r="C644" s="36"/>
      <c r="D644" s="106" t="str">
        <f t="shared" si="0"/>
        <v xml:space="preserve"> </v>
      </c>
      <c r="E644" s="304" t="s">
        <v>6085</v>
      </c>
      <c r="F644" s="779" t="e">
        <f t="shared" ca="1" si="8"/>
        <v>#NAME?</v>
      </c>
      <c r="G644" s="779" t="s">
        <v>16948</v>
      </c>
      <c r="H644" s="779" t="s">
        <v>16948</v>
      </c>
      <c r="I644" s="779" t="str">
        <f t="shared" si="4"/>
        <v>43.4391133, -71.4188843</v>
      </c>
      <c r="J644" s="780">
        <v>43.439113300000002</v>
      </c>
      <c r="K644" s="780">
        <v>-71.418884300000002</v>
      </c>
      <c r="L644" s="781">
        <v>659</v>
      </c>
      <c r="M644" s="782" t="s">
        <v>33</v>
      </c>
      <c r="N644" s="783" t="s">
        <v>33</v>
      </c>
      <c r="O644" s="783"/>
      <c r="P644" s="794" t="s">
        <v>4786</v>
      </c>
      <c r="Q644" s="791" t="s">
        <v>6086</v>
      </c>
      <c r="R644" s="783" t="s">
        <v>35</v>
      </c>
      <c r="S644" s="785">
        <v>2019</v>
      </c>
      <c r="T644" s="786">
        <v>387</v>
      </c>
      <c r="U644" s="786">
        <v>179</v>
      </c>
      <c r="V644" s="786">
        <v>566</v>
      </c>
      <c r="W644" s="786">
        <v>829.6</v>
      </c>
      <c r="X644" s="787">
        <f t="shared" si="5"/>
        <v>829.6</v>
      </c>
      <c r="Y644" s="783" t="s">
        <v>6087</v>
      </c>
      <c r="Z644" s="783" t="s">
        <v>6088</v>
      </c>
      <c r="AA644" s="783"/>
      <c r="AB644" s="783"/>
      <c r="AC644" s="783"/>
      <c r="AD644" s="783"/>
      <c r="AE644" s="783"/>
      <c r="AF644" s="783"/>
      <c r="AG644" s="791" t="s">
        <v>6089</v>
      </c>
      <c r="AH644" s="788" t="s">
        <v>6090</v>
      </c>
      <c r="AI644" s="789" t="s">
        <v>2415</v>
      </c>
    </row>
    <row r="645" spans="1:35" ht="17.25" customHeight="1">
      <c r="A645" s="106"/>
      <c r="B645" s="106"/>
      <c r="C645" s="106"/>
      <c r="D645" s="106" t="str">
        <f t="shared" si="0"/>
        <v xml:space="preserve"> </v>
      </c>
      <c r="E645" s="304" t="s">
        <v>6096</v>
      </c>
      <c r="F645" s="779" t="e">
        <f t="shared" ca="1" si="8"/>
        <v>#NAME?</v>
      </c>
      <c r="G645" s="779" t="s">
        <v>16949</v>
      </c>
      <c r="H645" s="779" t="s">
        <v>16949</v>
      </c>
      <c r="I645" s="779" t="str">
        <f t="shared" si="4"/>
        <v>43.044681, -72.296781</v>
      </c>
      <c r="J645" s="780">
        <v>43.044680999999997</v>
      </c>
      <c r="K645" s="780">
        <v>-72.296780999999996</v>
      </c>
      <c r="L645" s="781">
        <v>660</v>
      </c>
      <c r="M645" s="790" t="s">
        <v>33</v>
      </c>
      <c r="N645" s="783" t="s">
        <v>33</v>
      </c>
      <c r="O645" s="783"/>
      <c r="P645" s="794" t="s">
        <v>4786</v>
      </c>
      <c r="Q645" s="791" t="s">
        <v>6097</v>
      </c>
      <c r="R645" s="783" t="s">
        <v>35</v>
      </c>
      <c r="S645" s="785">
        <v>2019</v>
      </c>
      <c r="T645" s="786">
        <v>56.1</v>
      </c>
      <c r="U645" s="786">
        <v>653</v>
      </c>
      <c r="V645" s="786">
        <v>709.1</v>
      </c>
      <c r="W645" s="786">
        <v>714.8</v>
      </c>
      <c r="X645" s="787">
        <f t="shared" si="5"/>
        <v>714.8</v>
      </c>
      <c r="Y645" s="783" t="s">
        <v>6098</v>
      </c>
      <c r="Z645" s="783" t="s">
        <v>6099</v>
      </c>
      <c r="AA645" s="783"/>
      <c r="AB645" s="783"/>
      <c r="AC645" s="783"/>
      <c r="AD645" s="783"/>
      <c r="AE645" s="783"/>
      <c r="AF645" s="783"/>
      <c r="AG645" s="791" t="s">
        <v>6100</v>
      </c>
      <c r="AH645" s="815" t="s">
        <v>6101</v>
      </c>
      <c r="AI645" s="789" t="s">
        <v>2415</v>
      </c>
    </row>
    <row r="646" spans="1:35" ht="17.25" customHeight="1">
      <c r="A646" s="36"/>
      <c r="B646" s="36"/>
      <c r="C646" s="36"/>
      <c r="D646" s="106" t="str">
        <f t="shared" si="0"/>
        <v xml:space="preserve"> </v>
      </c>
      <c r="E646" s="304" t="s">
        <v>6110</v>
      </c>
      <c r="F646" s="779" t="e">
        <f t="shared" ca="1" si="8"/>
        <v>#NAME?</v>
      </c>
      <c r="G646" s="779" t="s">
        <v>16950</v>
      </c>
      <c r="H646" s="779" t="s">
        <v>16950</v>
      </c>
      <c r="I646" s="779" t="str">
        <f t="shared" si="4"/>
        <v>42.849191, -71.201266</v>
      </c>
      <c r="J646" s="780">
        <v>42.849190999999998</v>
      </c>
      <c r="K646" s="780">
        <v>-71.201266000000004</v>
      </c>
      <c r="L646" s="781">
        <v>661</v>
      </c>
      <c r="M646" s="782" t="s">
        <v>33</v>
      </c>
      <c r="N646" s="783" t="s">
        <v>33</v>
      </c>
      <c r="O646" s="783"/>
      <c r="P646" s="794" t="s">
        <v>4786</v>
      </c>
      <c r="Q646" s="791" t="s">
        <v>6111</v>
      </c>
      <c r="R646" s="783" t="s">
        <v>35</v>
      </c>
      <c r="S646" s="785">
        <v>2019</v>
      </c>
      <c r="T646" s="793">
        <v>1.1000000000000001</v>
      </c>
      <c r="U646" s="793">
        <v>1.6</v>
      </c>
      <c r="V646" s="786">
        <f>T646+U646</f>
        <v>2.7</v>
      </c>
      <c r="W646" s="793">
        <v>74.13</v>
      </c>
      <c r="X646" s="787">
        <f t="shared" si="5"/>
        <v>74.13</v>
      </c>
      <c r="Y646" s="783" t="s">
        <v>6112</v>
      </c>
      <c r="Z646" s="783" t="s">
        <v>6113</v>
      </c>
      <c r="AA646" s="783"/>
      <c r="AB646" s="783"/>
      <c r="AC646" s="783"/>
      <c r="AD646" s="783"/>
      <c r="AE646" s="783"/>
      <c r="AF646" s="783"/>
      <c r="AG646" s="791" t="s">
        <v>6114</v>
      </c>
      <c r="AH646" s="788" t="s">
        <v>6115</v>
      </c>
      <c r="AI646" s="789" t="s">
        <v>2415</v>
      </c>
    </row>
    <row r="647" spans="1:35" ht="17.25" customHeight="1">
      <c r="A647" s="36"/>
      <c r="B647" s="36"/>
      <c r="C647" s="36"/>
      <c r="D647" s="106" t="str">
        <f t="shared" si="0"/>
        <v xml:space="preserve"> </v>
      </c>
      <c r="E647" s="304" t="s">
        <v>6117</v>
      </c>
      <c r="F647" s="779" t="e">
        <f t="shared" ca="1" si="8"/>
        <v>#NAME?</v>
      </c>
      <c r="G647" s="779" t="s">
        <v>16951</v>
      </c>
      <c r="H647" s="779" t="s">
        <v>16952</v>
      </c>
      <c r="I647" s="779" t="str">
        <f t="shared" si="4"/>
        <v>43.0198674, -71.60526569999999</v>
      </c>
      <c r="J647" s="780">
        <v>43.019867400000003</v>
      </c>
      <c r="K647" s="780">
        <v>-71.605265699999904</v>
      </c>
      <c r="L647" s="781">
        <v>662</v>
      </c>
      <c r="M647" s="790" t="s">
        <v>77</v>
      </c>
      <c r="N647" s="783"/>
      <c r="O647" s="783"/>
      <c r="P647" s="794" t="s">
        <v>4786</v>
      </c>
      <c r="Q647" s="791" t="s">
        <v>6118</v>
      </c>
      <c r="R647" s="783" t="s">
        <v>35</v>
      </c>
      <c r="S647" s="785">
        <v>2018</v>
      </c>
      <c r="T647" s="786">
        <v>8.6</v>
      </c>
      <c r="U647" s="786">
        <v>2.5</v>
      </c>
      <c r="V647" s="786">
        <v>11.1</v>
      </c>
      <c r="W647" s="786">
        <v>41.1</v>
      </c>
      <c r="X647" s="787">
        <f t="shared" si="5"/>
        <v>41.1</v>
      </c>
      <c r="Y647" s="783" t="s">
        <v>6119</v>
      </c>
      <c r="Z647" s="783" t="s">
        <v>6120</v>
      </c>
      <c r="AA647" s="783"/>
      <c r="AB647" s="783"/>
      <c r="AC647" s="783"/>
      <c r="AD647" s="783"/>
      <c r="AE647" s="783"/>
      <c r="AF647" s="783"/>
      <c r="AG647" s="791" t="s">
        <v>6121</v>
      </c>
      <c r="AH647" s="788" t="s">
        <v>6122</v>
      </c>
      <c r="AI647" s="789" t="s">
        <v>2415</v>
      </c>
    </row>
    <row r="648" spans="1:35" ht="17.25" customHeight="1">
      <c r="A648" s="106"/>
      <c r="B648" s="106"/>
      <c r="C648" s="106"/>
      <c r="D648" s="106" t="str">
        <f t="shared" si="0"/>
        <v xml:space="preserve"> </v>
      </c>
      <c r="E648" s="304" t="s">
        <v>6124</v>
      </c>
      <c r="F648" s="779" t="e">
        <f t="shared" ca="1" si="8"/>
        <v>#NAME?</v>
      </c>
      <c r="G648" s="779" t="s">
        <v>16953</v>
      </c>
      <c r="H648" s="779" t="s">
        <v>16953</v>
      </c>
      <c r="I648" s="779" t="str">
        <f t="shared" si="4"/>
        <v>42.997044, -71.503592</v>
      </c>
      <c r="J648" s="780">
        <v>42.997044000000002</v>
      </c>
      <c r="K648" s="780">
        <v>-71.503591999999998</v>
      </c>
      <c r="L648" s="781">
        <v>663</v>
      </c>
      <c r="M648" s="782" t="s">
        <v>33</v>
      </c>
      <c r="N648" s="783" t="s">
        <v>33</v>
      </c>
      <c r="O648" s="783"/>
      <c r="P648" s="794" t="s">
        <v>4786</v>
      </c>
      <c r="Q648" s="791" t="s">
        <v>6125</v>
      </c>
      <c r="R648" s="783" t="s">
        <v>35</v>
      </c>
      <c r="S648" s="785">
        <v>2016</v>
      </c>
      <c r="T648" s="786">
        <v>12.4</v>
      </c>
      <c r="U648" s="786">
        <v>10.9</v>
      </c>
      <c r="V648" s="786">
        <v>23.3</v>
      </c>
      <c r="W648" s="786">
        <v>34.07</v>
      </c>
      <c r="X648" s="787">
        <f t="shared" si="5"/>
        <v>34.07</v>
      </c>
      <c r="Y648" s="783" t="s">
        <v>6126</v>
      </c>
      <c r="Z648" s="783" t="s">
        <v>6127</v>
      </c>
      <c r="AA648" s="783"/>
      <c r="AB648" s="783"/>
      <c r="AC648" s="783"/>
      <c r="AD648" s="783"/>
      <c r="AE648" s="783"/>
      <c r="AF648" s="783"/>
      <c r="AG648" s="791" t="s">
        <v>6128</v>
      </c>
      <c r="AH648" s="788" t="s">
        <v>6129</v>
      </c>
      <c r="AI648" s="789" t="s">
        <v>2415</v>
      </c>
    </row>
    <row r="649" spans="1:35" ht="17.25" customHeight="1">
      <c r="A649" s="106"/>
      <c r="B649" s="106"/>
      <c r="C649" s="106"/>
      <c r="D649" s="106" t="str">
        <f t="shared" si="0"/>
        <v xml:space="preserve"> </v>
      </c>
      <c r="E649" s="304" t="s">
        <v>16954</v>
      </c>
      <c r="F649" s="779" t="e">
        <f t="shared" ca="1" si="8"/>
        <v>#NAME?</v>
      </c>
      <c r="G649" s="779" t="s">
        <v>16955</v>
      </c>
      <c r="H649" s="779" t="s">
        <v>16956</v>
      </c>
      <c r="I649" s="779" t="str">
        <f t="shared" si="4"/>
        <v>43.3040282, -70.9755643</v>
      </c>
      <c r="J649" s="780">
        <v>43.304028199999998</v>
      </c>
      <c r="K649" s="780">
        <v>-70.975564300000002</v>
      </c>
      <c r="L649" s="781">
        <v>664</v>
      </c>
      <c r="M649" s="790" t="s">
        <v>5</v>
      </c>
      <c r="N649" s="783" t="s">
        <v>14648</v>
      </c>
      <c r="O649" s="783"/>
      <c r="P649" s="794" t="s">
        <v>4786</v>
      </c>
      <c r="Q649" s="791" t="s">
        <v>6131</v>
      </c>
      <c r="R649" s="783" t="s">
        <v>35</v>
      </c>
      <c r="S649" s="785">
        <v>2018</v>
      </c>
      <c r="T649" s="786">
        <v>11.5</v>
      </c>
      <c r="U649" s="786">
        <v>16.7</v>
      </c>
      <c r="V649" s="786">
        <v>28.2</v>
      </c>
      <c r="W649" s="786">
        <v>60.08</v>
      </c>
      <c r="X649" s="787">
        <f t="shared" si="5"/>
        <v>60.08</v>
      </c>
      <c r="Y649" s="783" t="s">
        <v>6132</v>
      </c>
      <c r="Z649" s="783" t="s">
        <v>6133</v>
      </c>
      <c r="AA649" s="783"/>
      <c r="AB649" s="783"/>
      <c r="AC649" s="783"/>
      <c r="AD649" s="783"/>
      <c r="AE649" s="783"/>
      <c r="AF649" s="783"/>
      <c r="AG649" s="791" t="s">
        <v>6134</v>
      </c>
      <c r="AH649" s="788" t="s">
        <v>6135</v>
      </c>
      <c r="AI649" s="789" t="s">
        <v>2415</v>
      </c>
    </row>
    <row r="650" spans="1:35" ht="17.25" customHeight="1">
      <c r="A650" s="106"/>
      <c r="B650" s="106"/>
      <c r="C650" s="106"/>
      <c r="D650" s="106" t="str">
        <f t="shared" si="0"/>
        <v xml:space="preserve"> </v>
      </c>
      <c r="E650" s="304" t="s">
        <v>6142</v>
      </c>
      <c r="F650" s="779" t="e">
        <f t="shared" ca="1" si="8"/>
        <v>#NAME?</v>
      </c>
      <c r="G650" s="779" t="s">
        <v>16957</v>
      </c>
      <c r="H650" s="779" t="s">
        <v>16957</v>
      </c>
      <c r="I650" s="779" t="str">
        <f t="shared" si="4"/>
        <v>43.3144806, -72.0994329</v>
      </c>
      <c r="J650" s="780">
        <v>43.314480600000003</v>
      </c>
      <c r="K650" s="780">
        <v>-72.099432899999996</v>
      </c>
      <c r="L650" s="781">
        <v>665</v>
      </c>
      <c r="M650" s="782" t="s">
        <v>33</v>
      </c>
      <c r="N650" s="783" t="s">
        <v>33</v>
      </c>
      <c r="O650" s="783"/>
      <c r="P650" s="794" t="s">
        <v>4786</v>
      </c>
      <c r="Q650" s="791" t="s">
        <v>6143</v>
      </c>
      <c r="R650" s="783" t="s">
        <v>35</v>
      </c>
      <c r="S650" s="785">
        <v>2018</v>
      </c>
      <c r="T650" s="786">
        <v>317</v>
      </c>
      <c r="U650" s="786">
        <v>548</v>
      </c>
      <c r="V650" s="786">
        <v>865</v>
      </c>
      <c r="W650" s="786">
        <v>982</v>
      </c>
      <c r="X650" s="787">
        <f t="shared" si="5"/>
        <v>982</v>
      </c>
      <c r="Y650" s="783" t="s">
        <v>6144</v>
      </c>
      <c r="Z650" s="783" t="s">
        <v>6145</v>
      </c>
      <c r="AA650" s="783"/>
      <c r="AB650" s="783"/>
      <c r="AC650" s="783"/>
      <c r="AD650" s="783"/>
      <c r="AE650" s="783"/>
      <c r="AF650" s="783"/>
      <c r="AG650" s="791" t="s">
        <v>6146</v>
      </c>
      <c r="AH650" s="788" t="s">
        <v>6147</v>
      </c>
      <c r="AI650" s="789" t="s">
        <v>2415</v>
      </c>
    </row>
    <row r="651" spans="1:35" ht="17.25" customHeight="1">
      <c r="A651" s="106"/>
      <c r="B651" s="106"/>
      <c r="C651" s="106"/>
      <c r="D651" s="106" t="str">
        <f t="shared" si="0"/>
        <v xml:space="preserve"> </v>
      </c>
      <c r="E651" s="304" t="s">
        <v>6149</v>
      </c>
      <c r="F651" s="779" t="e">
        <f t="shared" ca="1" si="8"/>
        <v>#NAME?</v>
      </c>
      <c r="G651" s="779" t="s">
        <v>16958</v>
      </c>
      <c r="H651" s="779" t="s">
        <v>16958</v>
      </c>
      <c r="I651" s="779" t="str">
        <f t="shared" si="4"/>
        <v>43.2052966, -70.8671796</v>
      </c>
      <c r="J651" s="780">
        <v>43.205296599999997</v>
      </c>
      <c r="K651" s="780">
        <v>-70.8671796</v>
      </c>
      <c r="L651" s="781">
        <v>666</v>
      </c>
      <c r="M651" s="790" t="s">
        <v>5</v>
      </c>
      <c r="N651" s="783"/>
      <c r="O651" s="783"/>
      <c r="P651" s="794" t="s">
        <v>4786</v>
      </c>
      <c r="Q651" s="791" t="s">
        <v>6150</v>
      </c>
      <c r="R651" s="783" t="s">
        <v>35</v>
      </c>
      <c r="S651" s="785">
        <v>2018</v>
      </c>
      <c r="T651" s="786">
        <v>2.6</v>
      </c>
      <c r="U651" s="786">
        <v>1.9</v>
      </c>
      <c r="V651" s="786">
        <v>4.5</v>
      </c>
      <c r="W651" s="786">
        <v>12.39</v>
      </c>
      <c r="X651" s="787">
        <f t="shared" si="5"/>
        <v>12.39</v>
      </c>
      <c r="Y651" s="783" t="s">
        <v>6151</v>
      </c>
      <c r="Z651" s="783" t="s">
        <v>6152</v>
      </c>
      <c r="AA651" s="783"/>
      <c r="AB651" s="783"/>
      <c r="AC651" s="783"/>
      <c r="AD651" s="783"/>
      <c r="AE651" s="783"/>
      <c r="AF651" s="783"/>
      <c r="AG651" s="791" t="s">
        <v>6153</v>
      </c>
      <c r="AH651" s="788" t="s">
        <v>6154</v>
      </c>
      <c r="AI651" s="789" t="s">
        <v>2415</v>
      </c>
    </row>
    <row r="652" spans="1:35" ht="17.25" customHeight="1">
      <c r="A652" s="36"/>
      <c r="B652" s="36"/>
      <c r="C652" s="36"/>
      <c r="D652" s="106" t="str">
        <f t="shared" si="0"/>
        <v xml:space="preserve"> </v>
      </c>
      <c r="E652" s="304" t="s">
        <v>6157</v>
      </c>
      <c r="F652" s="779" t="e">
        <f t="shared" ca="1" si="8"/>
        <v>#NAME?</v>
      </c>
      <c r="G652" s="779" t="s">
        <v>16959</v>
      </c>
      <c r="H652" s="779" t="s">
        <v>16959</v>
      </c>
      <c r="I652" s="779" t="str">
        <f t="shared" si="4"/>
        <v>43.594419, -71.938532</v>
      </c>
      <c r="J652" s="780">
        <v>43.594419000000002</v>
      </c>
      <c r="K652" s="780">
        <v>-71.938531999999995</v>
      </c>
      <c r="L652" s="781">
        <v>667</v>
      </c>
      <c r="M652" s="782" t="s">
        <v>33</v>
      </c>
      <c r="N652" s="783" t="s">
        <v>33</v>
      </c>
      <c r="O652" s="783"/>
      <c r="P652" s="794" t="s">
        <v>4786</v>
      </c>
      <c r="Q652" s="791" t="s">
        <v>6158</v>
      </c>
      <c r="R652" s="783" t="s">
        <v>35</v>
      </c>
      <c r="S652" s="785">
        <v>2020</v>
      </c>
      <c r="T652" s="786">
        <v>42.1</v>
      </c>
      <c r="U652" s="786">
        <v>382</v>
      </c>
      <c r="V652" s="786">
        <v>424.1</v>
      </c>
      <c r="W652" s="786">
        <v>531.45000000000005</v>
      </c>
      <c r="X652" s="787">
        <f t="shared" si="5"/>
        <v>531.45000000000005</v>
      </c>
      <c r="Y652" s="783" t="s">
        <v>6159</v>
      </c>
      <c r="Z652" s="783" t="s">
        <v>6160</v>
      </c>
      <c r="AA652" s="783"/>
      <c r="AB652" s="783"/>
      <c r="AC652" s="783"/>
      <c r="AD652" s="783"/>
      <c r="AE652" s="783"/>
      <c r="AF652" s="783"/>
      <c r="AG652" s="791" t="s">
        <v>6161</v>
      </c>
      <c r="AH652" s="788" t="s">
        <v>6162</v>
      </c>
      <c r="AI652" s="789" t="s">
        <v>2415</v>
      </c>
    </row>
    <row r="653" spans="1:35" ht="17.25" customHeight="1">
      <c r="A653" s="106"/>
      <c r="B653" s="106"/>
      <c r="C653" s="106"/>
      <c r="D653" s="106" t="str">
        <f t="shared" si="0"/>
        <v xml:space="preserve"> </v>
      </c>
      <c r="E653" s="304" t="s">
        <v>6166</v>
      </c>
      <c r="F653" s="779" t="e">
        <f t="shared" ca="1" si="8"/>
        <v>#NAME?</v>
      </c>
      <c r="G653" s="779" t="s">
        <v>16960</v>
      </c>
      <c r="H653" s="779" t="s">
        <v>16960</v>
      </c>
      <c r="I653" s="779" t="str">
        <f t="shared" si="4"/>
        <v>43.494219, -72.103711</v>
      </c>
      <c r="J653" s="780">
        <v>43.494219000000001</v>
      </c>
      <c r="K653" s="780">
        <v>-72.103711000000004</v>
      </c>
      <c r="L653" s="781">
        <v>668</v>
      </c>
      <c r="M653" s="790" t="s">
        <v>33</v>
      </c>
      <c r="N653" s="783" t="s">
        <v>33</v>
      </c>
      <c r="O653" s="783"/>
      <c r="P653" s="794" t="s">
        <v>4786</v>
      </c>
      <c r="Q653" s="791" t="s">
        <v>6167</v>
      </c>
      <c r="R653" s="783" t="s">
        <v>35</v>
      </c>
      <c r="S653" s="785">
        <v>2020</v>
      </c>
      <c r="T653" s="786">
        <v>14.6</v>
      </c>
      <c r="U653" s="786">
        <v>9.1999999999999993</v>
      </c>
      <c r="V653" s="786">
        <v>23.8</v>
      </c>
      <c r="W653" s="786">
        <v>28.81</v>
      </c>
      <c r="X653" s="787">
        <f t="shared" si="5"/>
        <v>28.81</v>
      </c>
      <c r="Y653" s="783" t="s">
        <v>6168</v>
      </c>
      <c r="Z653" s="783" t="s">
        <v>6169</v>
      </c>
      <c r="AA653" s="783"/>
      <c r="AB653" s="783"/>
      <c r="AC653" s="783"/>
      <c r="AD653" s="783"/>
      <c r="AE653" s="783"/>
      <c r="AF653" s="783"/>
      <c r="AG653" s="791" t="s">
        <v>6170</v>
      </c>
      <c r="AH653" s="788" t="s">
        <v>6171</v>
      </c>
      <c r="AI653" s="789" t="s">
        <v>2415</v>
      </c>
    </row>
    <row r="654" spans="1:35" ht="17.25" customHeight="1">
      <c r="A654" s="106"/>
      <c r="B654" s="106"/>
      <c r="C654" s="106"/>
      <c r="D654" s="106" t="str">
        <f t="shared" si="0"/>
        <v xml:space="preserve"> </v>
      </c>
      <c r="E654" s="304" t="s">
        <v>6174</v>
      </c>
      <c r="F654" s="779" t="e">
        <f t="shared" ca="1" si="8"/>
        <v>#NAME?</v>
      </c>
      <c r="G654" s="779" t="s">
        <v>16961</v>
      </c>
      <c r="H654" s="779" t="s">
        <v>16961</v>
      </c>
      <c r="I654" s="779" t="str">
        <f t="shared" si="4"/>
        <v>43.740436, -71.853639</v>
      </c>
      <c r="J654" s="780">
        <v>43.740436000000003</v>
      </c>
      <c r="K654" s="780">
        <v>-71.853639000000001</v>
      </c>
      <c r="L654" s="781">
        <v>669</v>
      </c>
      <c r="M654" s="782" t="s">
        <v>33</v>
      </c>
      <c r="N654" s="783" t="s">
        <v>33</v>
      </c>
      <c r="O654" s="783"/>
      <c r="P654" s="794" t="s">
        <v>4786</v>
      </c>
      <c r="Q654" s="794" t="s">
        <v>6175</v>
      </c>
      <c r="R654" s="783" t="s">
        <v>35</v>
      </c>
      <c r="S654" s="785">
        <v>2018</v>
      </c>
      <c r="T654" s="786">
        <v>8.15</v>
      </c>
      <c r="U654" s="786">
        <v>17.600000000000001</v>
      </c>
      <c r="V654" s="786">
        <v>25.75</v>
      </c>
      <c r="W654" s="786">
        <v>22.42</v>
      </c>
      <c r="X654" s="787">
        <f t="shared" si="5"/>
        <v>25.75</v>
      </c>
      <c r="Y654" s="783" t="s">
        <v>6176</v>
      </c>
      <c r="Z654" s="783" t="s">
        <v>6177</v>
      </c>
      <c r="AA654" s="783"/>
      <c r="AB654" s="783"/>
      <c r="AC654" s="783"/>
      <c r="AD654" s="783"/>
      <c r="AE654" s="783" t="s">
        <v>6178</v>
      </c>
      <c r="AF654" s="783"/>
      <c r="AG654" s="791" t="s">
        <v>6179</v>
      </c>
      <c r="AH654" s="788" t="s">
        <v>6180</v>
      </c>
      <c r="AI654" s="789" t="s">
        <v>2415</v>
      </c>
    </row>
    <row r="655" spans="1:35" ht="17.25" customHeight="1">
      <c r="A655" s="36"/>
      <c r="B655" s="36"/>
      <c r="C655" s="36"/>
      <c r="D655" s="106" t="str">
        <f t="shared" si="0"/>
        <v xml:space="preserve"> </v>
      </c>
      <c r="E655" s="304" t="s">
        <v>6182</v>
      </c>
      <c r="F655" s="779" t="e">
        <f t="shared" ca="1" si="8"/>
        <v>#NAME?</v>
      </c>
      <c r="G655" s="779" t="s">
        <v>16962</v>
      </c>
      <c r="H655" s="779" t="s">
        <v>16962</v>
      </c>
      <c r="I655" s="779" t="str">
        <f t="shared" si="4"/>
        <v>42.999207, -70.791543</v>
      </c>
      <c r="J655" s="780">
        <v>42.999206999999998</v>
      </c>
      <c r="K655" s="780">
        <v>-70.791543000000004</v>
      </c>
      <c r="L655" s="781">
        <v>670</v>
      </c>
      <c r="M655" s="790" t="s">
        <v>33</v>
      </c>
      <c r="N655" s="783" t="s">
        <v>33</v>
      </c>
      <c r="O655" s="783"/>
      <c r="P655" s="794" t="s">
        <v>4786</v>
      </c>
      <c r="Q655" s="791" t="s">
        <v>4781</v>
      </c>
      <c r="R655" s="783" t="s">
        <v>35</v>
      </c>
      <c r="S655" s="785">
        <v>2020</v>
      </c>
      <c r="T655" s="786">
        <v>82.3</v>
      </c>
      <c r="U655" s="786">
        <v>110</v>
      </c>
      <c r="V655" s="786">
        <v>170.1</v>
      </c>
      <c r="W655" s="786">
        <v>230.5</v>
      </c>
      <c r="X655" s="787">
        <f t="shared" si="5"/>
        <v>230.5</v>
      </c>
      <c r="Y655" s="783" t="s">
        <v>6183</v>
      </c>
      <c r="Z655" s="783" t="s">
        <v>6184</v>
      </c>
      <c r="AA655" s="783"/>
      <c r="AB655" s="783"/>
      <c r="AC655" s="783"/>
      <c r="AD655" s="783"/>
      <c r="AE655" s="783"/>
      <c r="AF655" s="783"/>
      <c r="AG655" s="791" t="s">
        <v>6185</v>
      </c>
      <c r="AH655" s="788" t="s">
        <v>6186</v>
      </c>
      <c r="AI655" s="789" t="s">
        <v>2415</v>
      </c>
    </row>
    <row r="656" spans="1:35" ht="17.25" customHeight="1">
      <c r="A656" s="106"/>
      <c r="B656" s="106"/>
      <c r="C656" s="106"/>
      <c r="D656" s="106" t="str">
        <f t="shared" si="0"/>
        <v xml:space="preserve"> </v>
      </c>
      <c r="E656" s="304" t="s">
        <v>6189</v>
      </c>
      <c r="F656" s="779" t="e">
        <f t="shared" ca="1" si="8"/>
        <v>#NAME?</v>
      </c>
      <c r="G656" s="779" t="s">
        <v>16963</v>
      </c>
      <c r="H656" s="779" t="s">
        <v>16963</v>
      </c>
      <c r="I656" s="779" t="str">
        <f t="shared" si="4"/>
        <v>44.603133, -71.536469</v>
      </c>
      <c r="J656" s="780">
        <v>44.603133</v>
      </c>
      <c r="K656" s="780">
        <v>-71.536468999999997</v>
      </c>
      <c r="L656" s="781">
        <v>671</v>
      </c>
      <c r="M656" s="782" t="s">
        <v>33</v>
      </c>
      <c r="N656" s="783" t="s">
        <v>33</v>
      </c>
      <c r="O656" s="783"/>
      <c r="P656" s="794" t="s">
        <v>4786</v>
      </c>
      <c r="Q656" s="791" t="s">
        <v>6190</v>
      </c>
      <c r="R656" s="783" t="s">
        <v>35</v>
      </c>
      <c r="S656" s="785">
        <v>2018</v>
      </c>
      <c r="T656" s="786">
        <v>107</v>
      </c>
      <c r="U656" s="786">
        <v>232</v>
      </c>
      <c r="V656" s="786">
        <v>339</v>
      </c>
      <c r="W656" s="786">
        <v>1074</v>
      </c>
      <c r="X656" s="787">
        <f t="shared" si="5"/>
        <v>1074</v>
      </c>
      <c r="Y656" s="783" t="s">
        <v>6191</v>
      </c>
      <c r="Z656" s="783" t="s">
        <v>6192</v>
      </c>
      <c r="AA656" s="783">
        <v>2018</v>
      </c>
      <c r="AB656" s="783"/>
      <c r="AC656" s="783"/>
      <c r="AD656" s="783"/>
      <c r="AE656" s="783" t="s">
        <v>5471</v>
      </c>
      <c r="AF656" s="783"/>
      <c r="AG656" s="791" t="s">
        <v>6193</v>
      </c>
      <c r="AH656" s="788" t="s">
        <v>6194</v>
      </c>
      <c r="AI656" s="789" t="s">
        <v>2415</v>
      </c>
    </row>
    <row r="657" spans="1:35" ht="17.25" customHeight="1">
      <c r="A657" s="36"/>
      <c r="B657" s="36"/>
      <c r="C657" s="36"/>
      <c r="D657" s="106" t="str">
        <f t="shared" si="0"/>
        <v xml:space="preserve"> </v>
      </c>
      <c r="E657" s="304" t="s">
        <v>6199</v>
      </c>
      <c r="F657" s="779" t="e">
        <f t="shared" ca="1" si="8"/>
        <v>#NAME?</v>
      </c>
      <c r="G657" s="779" t="s">
        <v>16964</v>
      </c>
      <c r="H657" s="779" t="s">
        <v>16964</v>
      </c>
      <c r="I657" s="779" t="str">
        <f t="shared" si="4"/>
        <v>42.861843, -71.4936458</v>
      </c>
      <c r="J657" s="780">
        <v>42.861843</v>
      </c>
      <c r="K657" s="780">
        <v>-71.493645799999996</v>
      </c>
      <c r="L657" s="781">
        <v>672</v>
      </c>
      <c r="M657" s="790" t="s">
        <v>5</v>
      </c>
      <c r="N657" s="783"/>
      <c r="O657" s="783"/>
      <c r="P657" s="794" t="s">
        <v>4786</v>
      </c>
      <c r="Q657" s="791" t="s">
        <v>4781</v>
      </c>
      <c r="R657" s="783" t="s">
        <v>35</v>
      </c>
      <c r="S657" s="785">
        <v>2020</v>
      </c>
      <c r="T657" s="786">
        <v>120</v>
      </c>
      <c r="U657" s="786">
        <v>12</v>
      </c>
      <c r="V657" s="786">
        <v>132</v>
      </c>
      <c r="W657" s="786">
        <v>206.5</v>
      </c>
      <c r="X657" s="787">
        <f t="shared" si="5"/>
        <v>206.5</v>
      </c>
      <c r="Y657" s="783" t="s">
        <v>6200</v>
      </c>
      <c r="Z657" s="783" t="s">
        <v>6201</v>
      </c>
      <c r="AA657" s="783"/>
      <c r="AB657" s="783"/>
      <c r="AC657" s="783"/>
      <c r="AD657" s="783"/>
      <c r="AE657" s="783"/>
      <c r="AF657" s="783"/>
      <c r="AG657" s="791" t="s">
        <v>6202</v>
      </c>
      <c r="AH657" s="788" t="s">
        <v>6203</v>
      </c>
      <c r="AI657" s="789" t="s">
        <v>2415</v>
      </c>
    </row>
    <row r="658" spans="1:35" ht="17.25" customHeight="1">
      <c r="A658" s="36"/>
      <c r="B658" s="36"/>
      <c r="C658" s="36"/>
      <c r="D658" s="106" t="str">
        <f t="shared" si="0"/>
        <v xml:space="preserve"> </v>
      </c>
      <c r="E658" s="304" t="s">
        <v>6205</v>
      </c>
      <c r="F658" s="779" t="e">
        <f t="shared" ca="1" si="8"/>
        <v>#NAME?</v>
      </c>
      <c r="G658" s="779" t="s">
        <v>16965</v>
      </c>
      <c r="H658" s="779" t="s">
        <v>16965</v>
      </c>
      <c r="I658" s="779" t="str">
        <f t="shared" si="4"/>
        <v>42.8959732, -71.32795949999999</v>
      </c>
      <c r="J658" s="780">
        <v>42.8959732</v>
      </c>
      <c r="K658" s="780">
        <v>-71.327959499999906</v>
      </c>
      <c r="L658" s="781">
        <v>673</v>
      </c>
      <c r="M658" s="782" t="s">
        <v>5</v>
      </c>
      <c r="N658" s="783"/>
      <c r="O658" s="783"/>
      <c r="P658" s="794" t="s">
        <v>4786</v>
      </c>
      <c r="Q658" s="791" t="s">
        <v>4781</v>
      </c>
      <c r="R658" s="783" t="s">
        <v>35</v>
      </c>
      <c r="S658" s="785">
        <v>2020</v>
      </c>
      <c r="T658" s="786">
        <v>170</v>
      </c>
      <c r="U658" s="786">
        <v>850</v>
      </c>
      <c r="V658" s="786">
        <v>1020</v>
      </c>
      <c r="W658" s="786">
        <v>1176.9000000000001</v>
      </c>
      <c r="X658" s="787">
        <f t="shared" si="5"/>
        <v>1176.9000000000001</v>
      </c>
      <c r="Y658" s="783" t="s">
        <v>6206</v>
      </c>
      <c r="Z658" s="783" t="s">
        <v>6207</v>
      </c>
      <c r="AA658" s="783"/>
      <c r="AB658" s="783"/>
      <c r="AC658" s="783"/>
      <c r="AD658" s="783"/>
      <c r="AE658" s="783"/>
      <c r="AF658" s="783"/>
      <c r="AG658" s="794" t="s">
        <v>6208</v>
      </c>
      <c r="AH658" s="788" t="s">
        <v>6209</v>
      </c>
      <c r="AI658" s="789" t="s">
        <v>2415</v>
      </c>
    </row>
    <row r="659" spans="1:35" ht="17.25" customHeight="1">
      <c r="A659" s="106"/>
      <c r="B659" s="106"/>
      <c r="C659" s="106"/>
      <c r="D659" s="106" t="str">
        <f t="shared" si="0"/>
        <v xml:space="preserve"> </v>
      </c>
      <c r="E659" s="304" t="s">
        <v>6211</v>
      </c>
      <c r="F659" s="779" t="e">
        <f t="shared" ca="1" si="8"/>
        <v>#NAME?</v>
      </c>
      <c r="G659" s="779" t="s">
        <v>16966</v>
      </c>
      <c r="H659" s="779" t="s">
        <v>16966</v>
      </c>
      <c r="I659" s="779" t="str">
        <f t="shared" si="4"/>
        <v>42.7146976, -71.4397833</v>
      </c>
      <c r="J659" s="780">
        <v>42.714697600000001</v>
      </c>
      <c r="K659" s="780">
        <v>-71.439783300000002</v>
      </c>
      <c r="L659" s="781">
        <v>674</v>
      </c>
      <c r="M659" s="790" t="s">
        <v>5</v>
      </c>
      <c r="N659" s="783"/>
      <c r="O659" s="783"/>
      <c r="P659" s="794" t="s">
        <v>4786</v>
      </c>
      <c r="Q659" s="791" t="s">
        <v>5133</v>
      </c>
      <c r="R659" s="783" t="s">
        <v>35</v>
      </c>
      <c r="S659" s="785">
        <v>2018</v>
      </c>
      <c r="T659" s="786">
        <v>28</v>
      </c>
      <c r="U659" s="786">
        <v>26</v>
      </c>
      <c r="V659" s="786">
        <v>52</v>
      </c>
      <c r="W659" s="786">
        <v>52</v>
      </c>
      <c r="X659" s="787">
        <f t="shared" si="5"/>
        <v>52</v>
      </c>
      <c r="Y659" s="783" t="s">
        <v>6212</v>
      </c>
      <c r="Z659" s="783" t="s">
        <v>49</v>
      </c>
      <c r="AA659" s="783"/>
      <c r="AB659" s="783"/>
      <c r="AC659" s="783"/>
      <c r="AD659" s="783"/>
      <c r="AE659" s="783"/>
      <c r="AF659" s="783"/>
      <c r="AG659" s="791" t="s">
        <v>6213</v>
      </c>
      <c r="AH659" s="788" t="s">
        <v>6214</v>
      </c>
      <c r="AI659" s="789" t="s">
        <v>2415</v>
      </c>
    </row>
    <row r="660" spans="1:35" ht="17.25" customHeight="1">
      <c r="A660" s="106"/>
      <c r="B660" s="106"/>
      <c r="C660" s="106"/>
      <c r="D660" s="106" t="str">
        <f t="shared" si="0"/>
        <v xml:space="preserve"> </v>
      </c>
      <c r="E660" s="304" t="s">
        <v>6217</v>
      </c>
      <c r="F660" s="779" t="e">
        <f t="shared" ca="1" si="8"/>
        <v>#NAME?</v>
      </c>
      <c r="G660" s="779" t="s">
        <v>16967</v>
      </c>
      <c r="H660" s="779" t="s">
        <v>16967</v>
      </c>
      <c r="I660" s="779" t="str">
        <f t="shared" si="4"/>
        <v>42.9446656, -70.83554699999999</v>
      </c>
      <c r="J660" s="780">
        <v>42.9446656</v>
      </c>
      <c r="K660" s="780">
        <v>-70.835546999999906</v>
      </c>
      <c r="L660" s="781">
        <v>675</v>
      </c>
      <c r="M660" s="782" t="s">
        <v>5</v>
      </c>
      <c r="N660" s="783"/>
      <c r="O660" s="783"/>
      <c r="P660" s="794" t="s">
        <v>4786</v>
      </c>
      <c r="Q660" s="791" t="s">
        <v>6218</v>
      </c>
      <c r="R660" s="783" t="s">
        <v>35</v>
      </c>
      <c r="S660" s="785">
        <v>2018</v>
      </c>
      <c r="T660" s="793">
        <v>21.7</v>
      </c>
      <c r="U660" s="793">
        <v>52</v>
      </c>
      <c r="V660" s="786">
        <v>74</v>
      </c>
      <c r="W660" s="793">
        <v>114</v>
      </c>
      <c r="X660" s="787">
        <f t="shared" si="5"/>
        <v>114</v>
      </c>
      <c r="Y660" s="783" t="s">
        <v>6219</v>
      </c>
      <c r="Z660" s="783" t="s">
        <v>6220</v>
      </c>
      <c r="AA660" s="783"/>
      <c r="AB660" s="783"/>
      <c r="AC660" s="783"/>
      <c r="AD660" s="783"/>
      <c r="AE660" s="783"/>
      <c r="AF660" s="783"/>
      <c r="AG660" s="791" t="s">
        <v>6221</v>
      </c>
      <c r="AH660" s="788" t="s">
        <v>6222</v>
      </c>
      <c r="AI660" s="789" t="s">
        <v>2415</v>
      </c>
    </row>
    <row r="661" spans="1:35" ht="17.25" customHeight="1">
      <c r="A661" s="36"/>
      <c r="B661" s="36"/>
      <c r="C661" s="36"/>
      <c r="D661" s="106" t="str">
        <f t="shared" si="0"/>
        <v xml:space="preserve"> </v>
      </c>
      <c r="E661" s="304" t="s">
        <v>6224</v>
      </c>
      <c r="F661" s="779" t="e">
        <f t="shared" ca="1" si="8"/>
        <v>#NAME?</v>
      </c>
      <c r="G661" s="779" t="s">
        <v>16968</v>
      </c>
      <c r="H661" s="779" t="s">
        <v>16968</v>
      </c>
      <c r="I661" s="779" t="str">
        <f t="shared" si="4"/>
        <v>42.927200, -70.823613</v>
      </c>
      <c r="J661" s="780">
        <v>42.927199999999999</v>
      </c>
      <c r="K661" s="780">
        <v>-70.823612999999995</v>
      </c>
      <c r="L661" s="781">
        <v>676</v>
      </c>
      <c r="M661" s="790" t="s">
        <v>33</v>
      </c>
      <c r="N661" s="783" t="s">
        <v>33</v>
      </c>
      <c r="O661" s="783"/>
      <c r="P661" s="794" t="s">
        <v>4786</v>
      </c>
      <c r="Q661" s="791" t="s">
        <v>6225</v>
      </c>
      <c r="R661" s="783" t="s">
        <v>35</v>
      </c>
      <c r="S661" s="785">
        <v>2020</v>
      </c>
      <c r="T661" s="786">
        <v>24.5</v>
      </c>
      <c r="U661" s="786">
        <v>91.5</v>
      </c>
      <c r="V661" s="786">
        <f>T661+U661</f>
        <v>116</v>
      </c>
      <c r="W661" s="786">
        <v>138.1</v>
      </c>
      <c r="X661" s="787">
        <f t="shared" si="5"/>
        <v>138.1</v>
      </c>
      <c r="Y661" s="783" t="s">
        <v>6226</v>
      </c>
      <c r="Z661" s="783" t="s">
        <v>6227</v>
      </c>
      <c r="AA661" s="783"/>
      <c r="AB661" s="783"/>
      <c r="AC661" s="783"/>
      <c r="AD661" s="783"/>
      <c r="AE661" s="783"/>
      <c r="AF661" s="783"/>
      <c r="AG661" s="791" t="s">
        <v>6228</v>
      </c>
      <c r="AH661" s="788" t="s">
        <v>6229</v>
      </c>
      <c r="AI661" s="789" t="s">
        <v>2415</v>
      </c>
    </row>
    <row r="662" spans="1:35" ht="17.25" customHeight="1">
      <c r="A662" s="106"/>
      <c r="B662" s="106"/>
      <c r="C662" s="106"/>
      <c r="D662" s="106" t="str">
        <f t="shared" si="0"/>
        <v xml:space="preserve"> </v>
      </c>
      <c r="E662" s="304" t="s">
        <v>6231</v>
      </c>
      <c r="F662" s="779" t="e">
        <f t="shared" ca="1" si="8"/>
        <v>#NAME?</v>
      </c>
      <c r="G662" s="779" t="s">
        <v>16969</v>
      </c>
      <c r="H662" s="779" t="s">
        <v>16969</v>
      </c>
      <c r="I662" s="779" t="str">
        <f t="shared" si="4"/>
        <v>42.9626191, -70.85581990000001</v>
      </c>
      <c r="J662" s="780">
        <v>42.962619099999998</v>
      </c>
      <c r="K662" s="780">
        <v>-70.8558199</v>
      </c>
      <c r="L662" s="781">
        <v>677</v>
      </c>
      <c r="M662" s="782" t="s">
        <v>77</v>
      </c>
      <c r="N662" s="783"/>
      <c r="O662" s="783"/>
      <c r="P662" s="794" t="s">
        <v>4786</v>
      </c>
      <c r="Q662" s="791" t="s">
        <v>6232</v>
      </c>
      <c r="R662" s="783" t="s">
        <v>35</v>
      </c>
      <c r="S662" s="785">
        <v>2019</v>
      </c>
      <c r="T662" s="786">
        <v>12</v>
      </c>
      <c r="U662" s="786">
        <v>2</v>
      </c>
      <c r="V662" s="786">
        <v>14</v>
      </c>
      <c r="W662" s="786">
        <v>46.7</v>
      </c>
      <c r="X662" s="787">
        <f t="shared" si="5"/>
        <v>46.7</v>
      </c>
      <c r="Y662" s="783" t="s">
        <v>6233</v>
      </c>
      <c r="Z662" s="783" t="s">
        <v>6234</v>
      </c>
      <c r="AA662" s="783"/>
      <c r="AB662" s="783"/>
      <c r="AC662" s="783"/>
      <c r="AD662" s="783"/>
      <c r="AE662" s="783"/>
      <c r="AF662" s="783"/>
      <c r="AG662" s="791" t="s">
        <v>6235</v>
      </c>
      <c r="AH662" s="788" t="s">
        <v>6236</v>
      </c>
      <c r="AI662" s="789" t="s">
        <v>2415</v>
      </c>
    </row>
    <row r="663" spans="1:35" ht="17.25" customHeight="1">
      <c r="A663" s="106"/>
      <c r="B663" s="106"/>
      <c r="C663" s="106"/>
      <c r="D663" s="106" t="str">
        <f t="shared" si="0"/>
        <v xml:space="preserve"> </v>
      </c>
      <c r="E663" s="304" t="s">
        <v>6239</v>
      </c>
      <c r="F663" s="779" t="e">
        <f t="shared" ca="1" si="8"/>
        <v>#NAME?</v>
      </c>
      <c r="G663" s="779" t="s">
        <v>16970</v>
      </c>
      <c r="H663" s="779" t="s">
        <v>16971</v>
      </c>
      <c r="I663" s="779" t="str">
        <f t="shared" si="4"/>
        <v>42.9796418, -71.97873469999999</v>
      </c>
      <c r="J663" s="780">
        <v>42.979641800000003</v>
      </c>
      <c r="K663" s="780">
        <v>-71.978734699999904</v>
      </c>
      <c r="L663" s="781">
        <v>678</v>
      </c>
      <c r="M663" s="790" t="s">
        <v>33</v>
      </c>
      <c r="N663" s="783" t="s">
        <v>33</v>
      </c>
      <c r="O663" s="783"/>
      <c r="P663" s="794" t="s">
        <v>4786</v>
      </c>
      <c r="Q663" s="791" t="s">
        <v>6240</v>
      </c>
      <c r="R663" s="783" t="s">
        <v>35</v>
      </c>
      <c r="S663" s="785">
        <v>2018</v>
      </c>
      <c r="T663" s="786">
        <v>140</v>
      </c>
      <c r="U663" s="786">
        <v>1200</v>
      </c>
      <c r="V663" s="786">
        <v>1340</v>
      </c>
      <c r="W663" s="786">
        <v>1821</v>
      </c>
      <c r="X663" s="787">
        <f t="shared" si="5"/>
        <v>1821</v>
      </c>
      <c r="Y663" s="783" t="s">
        <v>6241</v>
      </c>
      <c r="Z663" s="783" t="s">
        <v>6242</v>
      </c>
      <c r="AA663" s="783"/>
      <c r="AB663" s="783"/>
      <c r="AC663" s="783"/>
      <c r="AD663" s="783"/>
      <c r="AE663" s="783"/>
      <c r="AF663" s="783"/>
      <c r="AG663" s="791" t="s">
        <v>6243</v>
      </c>
      <c r="AH663" s="788" t="s">
        <v>6244</v>
      </c>
      <c r="AI663" s="789" t="s">
        <v>2415</v>
      </c>
    </row>
    <row r="664" spans="1:35" ht="17.25" customHeight="1">
      <c r="A664" s="106"/>
      <c r="B664" s="106"/>
      <c r="C664" s="106"/>
      <c r="D664" s="106" t="str">
        <f t="shared" si="0"/>
        <v xml:space="preserve"> </v>
      </c>
      <c r="E664" s="304" t="s">
        <v>6246</v>
      </c>
      <c r="F664" s="779" t="e">
        <f t="shared" ca="1" si="8"/>
        <v>#NAME?</v>
      </c>
      <c r="G664" s="779" t="s">
        <v>16972</v>
      </c>
      <c r="H664" s="779" t="s">
        <v>16972</v>
      </c>
      <c r="I664" s="779" t="str">
        <f t="shared" si="4"/>
        <v>43.6972142, -72.2803083</v>
      </c>
      <c r="J664" s="780">
        <v>43.697214199999998</v>
      </c>
      <c r="K664" s="780">
        <v>-72.280308300000002</v>
      </c>
      <c r="L664" s="781">
        <v>679</v>
      </c>
      <c r="M664" s="782" t="s">
        <v>5</v>
      </c>
      <c r="N664" s="783" t="s">
        <v>14648</v>
      </c>
      <c r="O664" s="783"/>
      <c r="P664" s="794" t="s">
        <v>4786</v>
      </c>
      <c r="Q664" s="791" t="s">
        <v>6247</v>
      </c>
      <c r="R664" s="783" t="s">
        <v>35</v>
      </c>
      <c r="S664" s="785">
        <v>2020</v>
      </c>
      <c r="T664" s="786">
        <v>127</v>
      </c>
      <c r="U664" s="786">
        <v>49.1</v>
      </c>
      <c r="V664" s="786">
        <v>176.1</v>
      </c>
      <c r="W664" s="786">
        <v>478.45</v>
      </c>
      <c r="X664" s="787">
        <f t="shared" si="5"/>
        <v>478.45</v>
      </c>
      <c r="Y664" s="783" t="s">
        <v>6248</v>
      </c>
      <c r="Z664" s="783" t="s">
        <v>6249</v>
      </c>
      <c r="AA664" s="783"/>
      <c r="AB664" s="783"/>
      <c r="AC664" s="783"/>
      <c r="AD664" s="783"/>
      <c r="AE664" s="783"/>
      <c r="AF664" s="783"/>
      <c r="AG664" s="791" t="s">
        <v>6250</v>
      </c>
      <c r="AH664" s="788" t="s">
        <v>6251</v>
      </c>
      <c r="AI664" s="789" t="s">
        <v>2415</v>
      </c>
    </row>
    <row r="665" spans="1:35" ht="17.25" customHeight="1">
      <c r="A665" s="36"/>
      <c r="B665" s="36"/>
      <c r="C665" s="36"/>
      <c r="D665" s="106" t="str">
        <f t="shared" si="0"/>
        <v xml:space="preserve"> </v>
      </c>
      <c r="E665" s="304" t="s">
        <v>6257</v>
      </c>
      <c r="F665" s="779" t="e">
        <f t="shared" ca="1" si="8"/>
        <v>#NAME?</v>
      </c>
      <c r="G665" s="779" t="s">
        <v>16973</v>
      </c>
      <c r="H665" s="779" t="s">
        <v>16973</v>
      </c>
      <c r="I665" s="779" t="str">
        <f t="shared" si="4"/>
        <v>43.1931705, -71.156363</v>
      </c>
      <c r="J665" s="780">
        <v>43.193170500000001</v>
      </c>
      <c r="K665" s="780">
        <v>-71.156362999999999</v>
      </c>
      <c r="L665" s="781">
        <v>680</v>
      </c>
      <c r="M665" s="790" t="s">
        <v>5</v>
      </c>
      <c r="N665" s="783"/>
      <c r="O665" s="783"/>
      <c r="P665" s="794" t="s">
        <v>4786</v>
      </c>
      <c r="Q665" s="791" t="s">
        <v>6258</v>
      </c>
      <c r="R665" s="783" t="s">
        <v>35</v>
      </c>
      <c r="S665" s="785">
        <v>2020</v>
      </c>
      <c r="T665" s="786">
        <v>334</v>
      </c>
      <c r="U665" s="786">
        <v>1030</v>
      </c>
      <c r="V665" s="786">
        <v>1364</v>
      </c>
      <c r="W665" s="786">
        <v>1650</v>
      </c>
      <c r="X665" s="787">
        <f t="shared" si="5"/>
        <v>1650</v>
      </c>
      <c r="Y665" s="783" t="s">
        <v>6259</v>
      </c>
      <c r="Z665" s="783" t="s">
        <v>6260</v>
      </c>
      <c r="AA665" s="783"/>
      <c r="AB665" s="783"/>
      <c r="AC665" s="783"/>
      <c r="AD665" s="783"/>
      <c r="AE665" s="783"/>
      <c r="AF665" s="783"/>
      <c r="AG665" s="791" t="s">
        <v>6261</v>
      </c>
      <c r="AH665" s="788" t="s">
        <v>6262</v>
      </c>
      <c r="AI665" s="789" t="s">
        <v>2415</v>
      </c>
    </row>
    <row r="666" spans="1:35" ht="17.25" customHeight="1">
      <c r="A666" s="106"/>
      <c r="B666" s="106"/>
      <c r="C666" s="106"/>
      <c r="D666" s="106" t="str">
        <f t="shared" si="0"/>
        <v xml:space="preserve"> </v>
      </c>
      <c r="E666" s="304" t="s">
        <v>6265</v>
      </c>
      <c r="F666" s="779" t="e">
        <f t="shared" ca="1" si="8"/>
        <v>#NAME?</v>
      </c>
      <c r="G666" s="779" t="s">
        <v>16974</v>
      </c>
      <c r="H666" s="779" t="s">
        <v>16974</v>
      </c>
      <c r="I666" s="779" t="str">
        <f t="shared" si="4"/>
        <v>42.9341184, -72.095418</v>
      </c>
      <c r="J666" s="780">
        <v>42.934118400000003</v>
      </c>
      <c r="K666" s="780">
        <v>-72.095417999999995</v>
      </c>
      <c r="L666" s="781">
        <v>681</v>
      </c>
      <c r="M666" s="782" t="s">
        <v>33</v>
      </c>
      <c r="N666" s="783" t="s">
        <v>33</v>
      </c>
      <c r="O666" s="783"/>
      <c r="P666" s="794" t="s">
        <v>4786</v>
      </c>
      <c r="Q666" s="791" t="s">
        <v>6266</v>
      </c>
      <c r="R666" s="783" t="s">
        <v>35</v>
      </c>
      <c r="S666" s="785">
        <v>2018</v>
      </c>
      <c r="T666" s="786">
        <v>63</v>
      </c>
      <c r="U666" s="786">
        <v>65</v>
      </c>
      <c r="V666" s="786">
        <v>128</v>
      </c>
      <c r="W666" s="786">
        <v>214</v>
      </c>
      <c r="X666" s="787">
        <f t="shared" si="5"/>
        <v>214</v>
      </c>
      <c r="Y666" s="783" t="s">
        <v>6267</v>
      </c>
      <c r="Z666" s="783" t="s">
        <v>6268</v>
      </c>
      <c r="AA666" s="783"/>
      <c r="AB666" s="783"/>
      <c r="AC666" s="783"/>
      <c r="AD666" s="783"/>
      <c r="AE666" s="783"/>
      <c r="AF666" s="783"/>
      <c r="AG666" s="791" t="s">
        <v>6269</v>
      </c>
      <c r="AH666" s="788" t="s">
        <v>6270</v>
      </c>
      <c r="AI666" s="789" t="s">
        <v>2415</v>
      </c>
    </row>
    <row r="667" spans="1:35" ht="17.25" customHeight="1">
      <c r="A667" s="36"/>
      <c r="B667" s="36"/>
      <c r="C667" s="36"/>
      <c r="D667" s="106" t="str">
        <f t="shared" si="0"/>
        <v xml:space="preserve"> </v>
      </c>
      <c r="E667" s="304" t="s">
        <v>6276</v>
      </c>
      <c r="F667" s="779" t="e">
        <f t="shared" ca="1" si="8"/>
        <v>#NAME?</v>
      </c>
      <c r="G667" s="779" t="s">
        <v>16975</v>
      </c>
      <c r="H667" s="779" t="s">
        <v>16975</v>
      </c>
      <c r="I667" s="779" t="str">
        <f t="shared" si="4"/>
        <v>42.8809637, -70.8809143</v>
      </c>
      <c r="J667" s="780">
        <v>42.880963700000002</v>
      </c>
      <c r="K667" s="780">
        <v>-70.880914300000001</v>
      </c>
      <c r="L667" s="781">
        <v>682</v>
      </c>
      <c r="M667" s="790" t="s">
        <v>5</v>
      </c>
      <c r="N667" s="783"/>
      <c r="O667" s="783"/>
      <c r="P667" s="794" t="s">
        <v>4786</v>
      </c>
      <c r="Q667" s="791" t="s">
        <v>6277</v>
      </c>
      <c r="R667" s="783" t="s">
        <v>35</v>
      </c>
      <c r="S667" s="785">
        <v>2017</v>
      </c>
      <c r="T667" s="786">
        <v>11.1</v>
      </c>
      <c r="U667" s="786">
        <v>4.28</v>
      </c>
      <c r="V667" s="786">
        <v>15.38</v>
      </c>
      <c r="W667" s="786">
        <v>15.53</v>
      </c>
      <c r="X667" s="787">
        <f t="shared" si="5"/>
        <v>15.53</v>
      </c>
      <c r="Y667" s="783" t="s">
        <v>6278</v>
      </c>
      <c r="Z667" s="783" t="s">
        <v>6279</v>
      </c>
      <c r="AA667" s="783"/>
      <c r="AB667" s="783"/>
      <c r="AC667" s="783"/>
      <c r="AD667" s="783"/>
      <c r="AE667" s="783" t="s">
        <v>6280</v>
      </c>
      <c r="AF667" s="783"/>
      <c r="AG667" s="791" t="s">
        <v>6281</v>
      </c>
      <c r="AH667" s="788" t="s">
        <v>6282</v>
      </c>
      <c r="AI667" s="789" t="s">
        <v>2415</v>
      </c>
    </row>
    <row r="668" spans="1:35" ht="17.25" customHeight="1">
      <c r="A668" s="106"/>
      <c r="B668" s="106"/>
      <c r="C668" s="106"/>
      <c r="D668" s="106" t="str">
        <f t="shared" si="0"/>
        <v xml:space="preserve"> </v>
      </c>
      <c r="E668" s="304" t="s">
        <v>6285</v>
      </c>
      <c r="F668" s="779" t="e">
        <f t="shared" ca="1" si="8"/>
        <v>#NAME?</v>
      </c>
      <c r="G668" s="779" t="s">
        <v>16976</v>
      </c>
      <c r="H668" s="779" t="s">
        <v>16976</v>
      </c>
      <c r="I668" s="779" t="str">
        <f t="shared" si="4"/>
        <v>43.1609118, -71.7750324</v>
      </c>
      <c r="J668" s="780">
        <v>43.160911800000001</v>
      </c>
      <c r="K668" s="780">
        <v>-71.775032400000001</v>
      </c>
      <c r="L668" s="781">
        <v>683</v>
      </c>
      <c r="M668" s="782" t="s">
        <v>33</v>
      </c>
      <c r="N668" s="783" t="s">
        <v>33</v>
      </c>
      <c r="O668" s="783"/>
      <c r="P668" s="794" t="s">
        <v>4786</v>
      </c>
      <c r="Q668" s="791" t="s">
        <v>6286</v>
      </c>
      <c r="R668" s="783" t="s">
        <v>35</v>
      </c>
      <c r="S668" s="785">
        <v>2018</v>
      </c>
      <c r="T668" s="786"/>
      <c r="U668" s="786">
        <v>55.4</v>
      </c>
      <c r="V668" s="786">
        <v>55.4</v>
      </c>
      <c r="W668" s="786">
        <v>55.4</v>
      </c>
      <c r="X668" s="787">
        <f t="shared" si="5"/>
        <v>55.4</v>
      </c>
      <c r="Y668" s="783" t="s">
        <v>6287</v>
      </c>
      <c r="Z668" s="783" t="s">
        <v>6288</v>
      </c>
      <c r="AA668" s="783"/>
      <c r="AB668" s="783"/>
      <c r="AC668" s="783"/>
      <c r="AD668" s="783"/>
      <c r="AE668" s="783"/>
      <c r="AF668" s="783"/>
      <c r="AG668" s="791" t="s">
        <v>6289</v>
      </c>
      <c r="AH668" s="788" t="s">
        <v>6290</v>
      </c>
      <c r="AI668" s="789" t="s">
        <v>2415</v>
      </c>
    </row>
    <row r="669" spans="1:35" ht="17.25" customHeight="1">
      <c r="A669" s="36"/>
      <c r="B669" s="36"/>
      <c r="C669" s="36"/>
      <c r="D669" s="106" t="str">
        <f t="shared" si="0"/>
        <v xml:space="preserve"> </v>
      </c>
      <c r="E669" s="304" t="s">
        <v>6292</v>
      </c>
      <c r="F669" s="779" t="e">
        <f t="shared" ca="1" si="8"/>
        <v>#NAME?</v>
      </c>
      <c r="G669" s="779" t="s">
        <v>16977</v>
      </c>
      <c r="H669" s="779" t="s">
        <v>16977</v>
      </c>
      <c r="I669" s="779" t="str">
        <f t="shared" si="4"/>
        <v>43.1174701, -71.88154140000002</v>
      </c>
      <c r="J669" s="780">
        <v>43.117470099999998</v>
      </c>
      <c r="K669" s="780">
        <v>-71.881541400000003</v>
      </c>
      <c r="L669" s="781">
        <v>684</v>
      </c>
      <c r="M669" s="790" t="s">
        <v>765</v>
      </c>
      <c r="N669" s="783" t="s">
        <v>765</v>
      </c>
      <c r="O669" s="783"/>
      <c r="P669" s="794" t="s">
        <v>4786</v>
      </c>
      <c r="Q669" s="791" t="s">
        <v>6293</v>
      </c>
      <c r="R669" s="783" t="s">
        <v>35</v>
      </c>
      <c r="S669" s="785">
        <v>2018</v>
      </c>
      <c r="T669" s="786">
        <v>1.7</v>
      </c>
      <c r="U669" s="786">
        <v>2</v>
      </c>
      <c r="V669" s="786">
        <v>3.7</v>
      </c>
      <c r="W669" s="786">
        <v>3.7</v>
      </c>
      <c r="X669" s="787">
        <f t="shared" si="5"/>
        <v>3.7</v>
      </c>
      <c r="Y669" s="783" t="s">
        <v>6294</v>
      </c>
      <c r="Z669" s="783" t="s">
        <v>49</v>
      </c>
      <c r="AA669" s="783"/>
      <c r="AB669" s="783"/>
      <c r="AC669" s="783"/>
      <c r="AD669" s="783"/>
      <c r="AE669" s="783"/>
      <c r="AF669" s="783"/>
      <c r="AG669" s="791" t="s">
        <v>6295</v>
      </c>
      <c r="AH669" s="788" t="s">
        <v>6296</v>
      </c>
      <c r="AI669" s="789" t="s">
        <v>2415</v>
      </c>
    </row>
    <row r="670" spans="1:35" ht="17.25" customHeight="1">
      <c r="A670" s="106"/>
      <c r="B670" s="106"/>
      <c r="C670" s="106"/>
      <c r="D670" s="106" t="str">
        <f t="shared" si="0"/>
        <v xml:space="preserve"> </v>
      </c>
      <c r="E670" s="304" t="s">
        <v>6298</v>
      </c>
      <c r="F670" s="779" t="e">
        <f t="shared" ca="1" si="8"/>
        <v>#NAME?</v>
      </c>
      <c r="G670" s="779" t="s">
        <v>16978</v>
      </c>
      <c r="H670" s="779" t="s">
        <v>16978</v>
      </c>
      <c r="I670" s="779" t="str">
        <f t="shared" si="4"/>
        <v>43.1107291, -71.9088699</v>
      </c>
      <c r="J670" s="780">
        <v>43.1107291</v>
      </c>
      <c r="K670" s="780">
        <v>-71.908869899999999</v>
      </c>
      <c r="L670" s="781">
        <v>685</v>
      </c>
      <c r="M670" s="782" t="s">
        <v>77</v>
      </c>
      <c r="N670" s="783"/>
      <c r="O670" s="783"/>
      <c r="P670" s="794" t="s">
        <v>4786</v>
      </c>
      <c r="Q670" s="791" t="s">
        <v>6299</v>
      </c>
      <c r="R670" s="783" t="s">
        <v>35</v>
      </c>
      <c r="S670" s="785">
        <v>2017</v>
      </c>
      <c r="T670" s="786">
        <v>434</v>
      </c>
      <c r="U670" s="786">
        <v>235</v>
      </c>
      <c r="V670" s="786">
        <v>669</v>
      </c>
      <c r="W670" s="786">
        <v>1596.5</v>
      </c>
      <c r="X670" s="787">
        <f t="shared" si="5"/>
        <v>1596.5</v>
      </c>
      <c r="Y670" s="783" t="s">
        <v>6300</v>
      </c>
      <c r="Z670" s="783" t="s">
        <v>6301</v>
      </c>
      <c r="AA670" s="783"/>
      <c r="AB670" s="783"/>
      <c r="AC670" s="783"/>
      <c r="AD670" s="783"/>
      <c r="AE670" s="783"/>
      <c r="AF670" s="783"/>
      <c r="AG670" s="791" t="s">
        <v>6302</v>
      </c>
      <c r="AH670" s="788" t="s">
        <v>6303</v>
      </c>
      <c r="AI670" s="789" t="s">
        <v>2415</v>
      </c>
    </row>
    <row r="671" spans="1:35" ht="17.25" customHeight="1">
      <c r="A671" s="106"/>
      <c r="B671" s="106"/>
      <c r="C671" s="106"/>
      <c r="D671" s="106" t="str">
        <f t="shared" si="0"/>
        <v xml:space="preserve"> </v>
      </c>
      <c r="E671" s="304" t="s">
        <v>6304</v>
      </c>
      <c r="F671" s="779" t="e">
        <f t="shared" ca="1" si="8"/>
        <v>#NAME?</v>
      </c>
      <c r="G671" s="779" t="s">
        <v>16979</v>
      </c>
      <c r="H671" s="779" t="s">
        <v>16979</v>
      </c>
      <c r="I671" s="779" t="str">
        <f t="shared" si="4"/>
        <v>43.11277020000001, -71.9086454</v>
      </c>
      <c r="J671" s="780">
        <v>43.1127702</v>
      </c>
      <c r="K671" s="780">
        <v>-71.908645399999997</v>
      </c>
      <c r="L671" s="781">
        <v>686</v>
      </c>
      <c r="M671" s="790" t="s">
        <v>33</v>
      </c>
      <c r="N671" s="783" t="s">
        <v>33</v>
      </c>
      <c r="O671" s="783"/>
      <c r="P671" s="794" t="s">
        <v>4786</v>
      </c>
      <c r="Q671" s="791" t="s">
        <v>6305</v>
      </c>
      <c r="R671" s="783" t="s">
        <v>35</v>
      </c>
      <c r="S671" s="785">
        <v>2019</v>
      </c>
      <c r="T671" s="786">
        <v>430</v>
      </c>
      <c r="U671" s="786">
        <v>310</v>
      </c>
      <c r="V671" s="786">
        <v>740</v>
      </c>
      <c r="W671" s="786">
        <v>1351.7</v>
      </c>
      <c r="X671" s="787">
        <f t="shared" si="5"/>
        <v>1351.7</v>
      </c>
      <c r="Y671" s="783" t="s">
        <v>6306</v>
      </c>
      <c r="Z671" s="783" t="s">
        <v>6307</v>
      </c>
      <c r="AA671" s="783"/>
      <c r="AB671" s="783"/>
      <c r="AC671" s="783"/>
      <c r="AD671" s="783"/>
      <c r="AE671" s="783"/>
      <c r="AF671" s="783"/>
      <c r="AG671" s="791" t="s">
        <v>6308</v>
      </c>
      <c r="AH671" s="788" t="s">
        <v>6309</v>
      </c>
      <c r="AI671" s="789" t="s">
        <v>2415</v>
      </c>
    </row>
    <row r="672" spans="1:35" ht="17.25" customHeight="1">
      <c r="A672" s="36"/>
      <c r="B672" s="36"/>
      <c r="C672" s="36"/>
      <c r="D672" s="106" t="str">
        <f t="shared" si="0"/>
        <v xml:space="preserve"> </v>
      </c>
      <c r="E672" s="304" t="s">
        <v>6311</v>
      </c>
      <c r="F672" s="779" t="e">
        <f t="shared" ca="1" si="8"/>
        <v>#NAME?</v>
      </c>
      <c r="G672" s="779" t="s">
        <v>16980</v>
      </c>
      <c r="H672" s="779" t="s">
        <v>16980</v>
      </c>
      <c r="I672" s="779" t="str">
        <f t="shared" si="4"/>
        <v>42.7719283, -72.475036</v>
      </c>
      <c r="J672" s="780">
        <v>42.771928299999999</v>
      </c>
      <c r="K672" s="780">
        <v>-72.475036000000003</v>
      </c>
      <c r="L672" s="781">
        <v>687</v>
      </c>
      <c r="M672" s="782" t="s">
        <v>33</v>
      </c>
      <c r="N672" s="783" t="s">
        <v>33</v>
      </c>
      <c r="O672" s="783"/>
      <c r="P672" s="794" t="s">
        <v>4786</v>
      </c>
      <c r="Q672" s="791" t="s">
        <v>6312</v>
      </c>
      <c r="R672" s="783" t="s">
        <v>35</v>
      </c>
      <c r="S672" s="785">
        <v>2018</v>
      </c>
      <c r="T672" s="786">
        <v>18.600000000000001</v>
      </c>
      <c r="U672" s="786"/>
      <c r="V672" s="786">
        <v>18.600000000000001</v>
      </c>
      <c r="W672" s="786">
        <v>47.9</v>
      </c>
      <c r="X672" s="787">
        <f t="shared" si="5"/>
        <v>47.9</v>
      </c>
      <c r="Y672" s="783" t="s">
        <v>6313</v>
      </c>
      <c r="Z672" s="783" t="s">
        <v>6314</v>
      </c>
      <c r="AA672" s="783"/>
      <c r="AB672" s="783"/>
      <c r="AC672" s="783"/>
      <c r="AD672" s="783"/>
      <c r="AE672" s="783"/>
      <c r="AF672" s="783"/>
      <c r="AG672" s="791" t="s">
        <v>6315</v>
      </c>
      <c r="AH672" s="788" t="s">
        <v>6316</v>
      </c>
      <c r="AI672" s="789" t="s">
        <v>2415</v>
      </c>
    </row>
    <row r="673" spans="1:35" ht="17.25" customHeight="1">
      <c r="A673" s="36"/>
      <c r="B673" s="36"/>
      <c r="C673" s="36"/>
      <c r="D673" s="106" t="str">
        <f t="shared" si="0"/>
        <v xml:space="preserve"> </v>
      </c>
      <c r="E673" s="304" t="s">
        <v>6318</v>
      </c>
      <c r="F673" s="779" t="e">
        <f t="shared" ca="1" si="8"/>
        <v>#NAME?</v>
      </c>
      <c r="G673" s="779" t="s">
        <v>16981</v>
      </c>
      <c r="H673" s="779" t="s">
        <v>16981</v>
      </c>
      <c r="I673" s="779" t="str">
        <f t="shared" si="4"/>
        <v>42.835800, -71.695544</v>
      </c>
      <c r="J673" s="780">
        <v>42.835799999999999</v>
      </c>
      <c r="K673" s="780">
        <v>-71.695543999999998</v>
      </c>
      <c r="L673" s="781">
        <v>688</v>
      </c>
      <c r="M673" s="790" t="s">
        <v>33</v>
      </c>
      <c r="N673" s="783" t="s">
        <v>33</v>
      </c>
      <c r="O673" s="783"/>
      <c r="P673" s="794" t="s">
        <v>4786</v>
      </c>
      <c r="Q673" s="791" t="s">
        <v>6319</v>
      </c>
      <c r="R673" s="783" t="s">
        <v>35</v>
      </c>
      <c r="S673" s="785">
        <v>2017</v>
      </c>
      <c r="T673" s="786">
        <v>4.8</v>
      </c>
      <c r="U673" s="786"/>
      <c r="V673" s="786">
        <v>4.8</v>
      </c>
      <c r="W673" s="786">
        <v>4.8</v>
      </c>
      <c r="X673" s="787">
        <f t="shared" si="5"/>
        <v>4.8</v>
      </c>
      <c r="Y673" s="783" t="s">
        <v>6320</v>
      </c>
      <c r="Z673" s="783" t="s">
        <v>49</v>
      </c>
      <c r="AA673" s="783"/>
      <c r="AB673" s="783"/>
      <c r="AC673" s="783"/>
      <c r="AD673" s="783"/>
      <c r="AE673" s="783"/>
      <c r="AF673" s="783"/>
      <c r="AG673" s="791" t="s">
        <v>6321</v>
      </c>
      <c r="AH673" s="788" t="s">
        <v>6322</v>
      </c>
      <c r="AI673" s="789" t="s">
        <v>2415</v>
      </c>
    </row>
    <row r="674" spans="1:35" ht="17.25" customHeight="1">
      <c r="A674" s="106"/>
      <c r="B674" s="106"/>
      <c r="C674" s="106"/>
      <c r="D674" s="106" t="str">
        <f t="shared" si="0"/>
        <v xml:space="preserve"> </v>
      </c>
      <c r="E674" s="304" t="s">
        <v>6325</v>
      </c>
      <c r="F674" s="779" t="e">
        <f t="shared" ca="1" si="8"/>
        <v>#NAME?</v>
      </c>
      <c r="G674" s="779" t="s">
        <v>16982</v>
      </c>
      <c r="H674" s="779" t="s">
        <v>16982</v>
      </c>
      <c r="I674" s="779" t="str">
        <f t="shared" si="4"/>
        <v>43.717094, -71.546364</v>
      </c>
      <c r="J674" s="780">
        <v>43.717094000000003</v>
      </c>
      <c r="K674" s="780">
        <v>-71.546363999999997</v>
      </c>
      <c r="L674" s="781">
        <v>689</v>
      </c>
      <c r="M674" s="782" t="s">
        <v>33</v>
      </c>
      <c r="N674" s="783" t="s">
        <v>33</v>
      </c>
      <c r="O674" s="783"/>
      <c r="P674" s="794" t="s">
        <v>4786</v>
      </c>
      <c r="Q674" s="791" t="s">
        <v>6326</v>
      </c>
      <c r="R674" s="783" t="s">
        <v>35</v>
      </c>
      <c r="S674" s="785">
        <v>2019</v>
      </c>
      <c r="T674" s="786">
        <v>69.3</v>
      </c>
      <c r="U674" s="786">
        <v>69.400000000000006</v>
      </c>
      <c r="V674" s="786">
        <v>138.69999999999999</v>
      </c>
      <c r="W674" s="786">
        <v>296.7</v>
      </c>
      <c r="X674" s="787">
        <f t="shared" si="5"/>
        <v>296.7</v>
      </c>
      <c r="Y674" s="783" t="s">
        <v>6327</v>
      </c>
      <c r="Z674" s="783" t="s">
        <v>6328</v>
      </c>
      <c r="AA674" s="783"/>
      <c r="AB674" s="783"/>
      <c r="AC674" s="783"/>
      <c r="AD674" s="783"/>
      <c r="AE674" s="783"/>
      <c r="AF674" s="783"/>
      <c r="AG674" s="791" t="s">
        <v>6329</v>
      </c>
      <c r="AH674" s="788" t="s">
        <v>6330</v>
      </c>
      <c r="AI674" s="789" t="s">
        <v>2415</v>
      </c>
    </row>
    <row r="675" spans="1:35" ht="17.25" customHeight="1">
      <c r="A675" s="106"/>
      <c r="B675" s="106"/>
      <c r="C675" s="106"/>
      <c r="D675" s="106" t="str">
        <f t="shared" si="0"/>
        <v xml:space="preserve"> </v>
      </c>
      <c r="E675" s="304" t="s">
        <v>6332</v>
      </c>
      <c r="F675" s="779" t="e">
        <f t="shared" ca="1" si="8"/>
        <v>#NAME?</v>
      </c>
      <c r="G675" s="779" t="s">
        <v>16983</v>
      </c>
      <c r="H675" s="779" t="s">
        <v>16983</v>
      </c>
      <c r="I675" s="779" t="str">
        <f t="shared" si="4"/>
        <v>43.0622159, -71.4682</v>
      </c>
      <c r="J675" s="780">
        <v>43.062215899999998</v>
      </c>
      <c r="K675" s="780">
        <v>-71.468199999999996</v>
      </c>
      <c r="L675" s="781">
        <v>690</v>
      </c>
      <c r="M675" s="790" t="s">
        <v>33</v>
      </c>
      <c r="N675" s="783" t="s">
        <v>33</v>
      </c>
      <c r="O675" s="783"/>
      <c r="P675" s="794" t="s">
        <v>4786</v>
      </c>
      <c r="Q675" s="791" t="s">
        <v>6333</v>
      </c>
      <c r="R675" s="783" t="s">
        <v>35</v>
      </c>
      <c r="S675" s="785">
        <v>2020</v>
      </c>
      <c r="T675" s="786">
        <v>15.4</v>
      </c>
      <c r="U675" s="786">
        <v>5.82</v>
      </c>
      <c r="V675" s="786">
        <v>21.22</v>
      </c>
      <c r="W675" s="786">
        <v>346.5</v>
      </c>
      <c r="X675" s="787">
        <f t="shared" si="5"/>
        <v>346.5</v>
      </c>
      <c r="Y675" s="783" t="s">
        <v>6334</v>
      </c>
      <c r="Z675" s="783" t="s">
        <v>6335</v>
      </c>
      <c r="AA675" s="783"/>
      <c r="AB675" s="783"/>
      <c r="AC675" s="783"/>
      <c r="AD675" s="783"/>
      <c r="AE675" s="783"/>
      <c r="AF675" s="783"/>
      <c r="AG675" s="791" t="s">
        <v>6336</v>
      </c>
      <c r="AH675" s="815" t="s">
        <v>6337</v>
      </c>
      <c r="AI675" s="789" t="s">
        <v>2415</v>
      </c>
    </row>
    <row r="676" spans="1:35" ht="17.25" customHeight="1">
      <c r="A676" s="36"/>
      <c r="B676" s="36"/>
      <c r="C676" s="36"/>
      <c r="D676" s="106" t="str">
        <f t="shared" si="0"/>
        <v xml:space="preserve"> </v>
      </c>
      <c r="E676" s="304" t="s">
        <v>6340</v>
      </c>
      <c r="F676" s="779" t="e">
        <f t="shared" ca="1" si="8"/>
        <v>#NAME?</v>
      </c>
      <c r="G676" s="779" t="s">
        <v>16984</v>
      </c>
      <c r="H676" s="779" t="s">
        <v>16984</v>
      </c>
      <c r="I676" s="779" t="str">
        <f t="shared" si="4"/>
        <v>43.2519028, -71.68161649999999</v>
      </c>
      <c r="J676" s="780">
        <v>43.251902800000003</v>
      </c>
      <c r="K676" s="780">
        <v>-71.681616499999905</v>
      </c>
      <c r="L676" s="781">
        <v>691</v>
      </c>
      <c r="M676" s="782" t="s">
        <v>33</v>
      </c>
      <c r="N676" s="783" t="s">
        <v>33</v>
      </c>
      <c r="O676" s="783"/>
      <c r="P676" s="794" t="s">
        <v>4786</v>
      </c>
      <c r="Q676" s="791" t="s">
        <v>6341</v>
      </c>
      <c r="R676" s="783" t="s">
        <v>35</v>
      </c>
      <c r="S676" s="785">
        <v>2020</v>
      </c>
      <c r="T676" s="786">
        <v>361</v>
      </c>
      <c r="U676" s="786">
        <v>190</v>
      </c>
      <c r="V676" s="786">
        <v>551</v>
      </c>
      <c r="W676" s="786">
        <v>1266</v>
      </c>
      <c r="X676" s="787">
        <f t="shared" si="5"/>
        <v>1266</v>
      </c>
      <c r="Y676" s="783" t="s">
        <v>6342</v>
      </c>
      <c r="Z676" s="783" t="s">
        <v>6343</v>
      </c>
      <c r="AA676" s="783"/>
      <c r="AB676" s="783"/>
      <c r="AC676" s="783"/>
      <c r="AD676" s="783"/>
      <c r="AE676" s="783"/>
      <c r="AF676" s="783"/>
      <c r="AG676" s="791" t="s">
        <v>6344</v>
      </c>
      <c r="AH676" s="788" t="s">
        <v>6345</v>
      </c>
      <c r="AI676" s="789" t="s">
        <v>2415</v>
      </c>
    </row>
    <row r="677" spans="1:35" ht="17.25" customHeight="1">
      <c r="A677" s="36"/>
      <c r="B677" s="36"/>
      <c r="C677" s="36"/>
      <c r="D677" s="106" t="str">
        <f t="shared" si="0"/>
        <v xml:space="preserve"> </v>
      </c>
      <c r="E677" s="304" t="s">
        <v>6347</v>
      </c>
      <c r="F677" s="779" t="e">
        <f t="shared" ca="1" si="8"/>
        <v>#NAME?</v>
      </c>
      <c r="G677" s="779" t="s">
        <v>16985</v>
      </c>
      <c r="H677" s="779" t="s">
        <v>16985</v>
      </c>
      <c r="I677" s="779" t="str">
        <f t="shared" si="4"/>
        <v>43.6819696, -72.23658560000001</v>
      </c>
      <c r="J677" s="780">
        <v>43.681969600000002</v>
      </c>
      <c r="K677" s="780">
        <v>-72.236585599999998</v>
      </c>
      <c r="L677" s="781">
        <v>692</v>
      </c>
      <c r="M677" s="790" t="s">
        <v>5</v>
      </c>
      <c r="N677" s="783" t="s">
        <v>14648</v>
      </c>
      <c r="O677" s="783"/>
      <c r="P677" s="794" t="s">
        <v>4786</v>
      </c>
      <c r="Q677" s="791" t="s">
        <v>6348</v>
      </c>
      <c r="R677" s="783" t="s">
        <v>35</v>
      </c>
      <c r="S677" s="785">
        <v>2018</v>
      </c>
      <c r="T677" s="786">
        <v>6</v>
      </c>
      <c r="U677" s="786">
        <v>16</v>
      </c>
      <c r="V677" s="786">
        <v>22</v>
      </c>
      <c r="W677" s="786">
        <v>166</v>
      </c>
      <c r="X677" s="787">
        <f t="shared" si="5"/>
        <v>166</v>
      </c>
      <c r="Y677" s="783" t="s">
        <v>6349</v>
      </c>
      <c r="Z677" s="783" t="s">
        <v>6350</v>
      </c>
      <c r="AA677" s="783"/>
      <c r="AB677" s="783"/>
      <c r="AC677" s="783"/>
      <c r="AD677" s="783"/>
      <c r="AE677" s="783"/>
      <c r="AF677" s="783"/>
      <c r="AG677" s="791" t="s">
        <v>6351</v>
      </c>
      <c r="AH677" s="788" t="s">
        <v>6352</v>
      </c>
      <c r="AI677" s="789" t="s">
        <v>2415</v>
      </c>
    </row>
    <row r="678" spans="1:35" ht="17.25" customHeight="1">
      <c r="A678" s="106"/>
      <c r="B678" s="106"/>
      <c r="C678" s="106"/>
      <c r="D678" s="106" t="str">
        <f t="shared" si="0"/>
        <v xml:space="preserve"> </v>
      </c>
      <c r="E678" s="304" t="s">
        <v>6358</v>
      </c>
      <c r="F678" s="779" t="e">
        <f t="shared" ca="1" si="8"/>
        <v>#NAME?</v>
      </c>
      <c r="G678" s="779" t="s">
        <v>16986</v>
      </c>
      <c r="H678" s="779" t="s">
        <v>16986</v>
      </c>
      <c r="I678" s="779" t="str">
        <f t="shared" si="4"/>
        <v>43.5613148, -71.7817266</v>
      </c>
      <c r="J678" s="780">
        <v>43.561314799999998</v>
      </c>
      <c r="K678" s="780">
        <v>-71.781726599999999</v>
      </c>
      <c r="L678" s="781">
        <v>693</v>
      </c>
      <c r="M678" s="782" t="s">
        <v>5</v>
      </c>
      <c r="N678" s="783"/>
      <c r="O678" s="783"/>
      <c r="P678" s="794" t="s">
        <v>4786</v>
      </c>
      <c r="Q678" s="791" t="s">
        <v>6359</v>
      </c>
      <c r="R678" s="783" t="s">
        <v>35</v>
      </c>
      <c r="S678" s="785">
        <v>2017</v>
      </c>
      <c r="T678" s="793"/>
      <c r="U678" s="793"/>
      <c r="V678" s="793"/>
      <c r="W678" s="786">
        <v>81.95</v>
      </c>
      <c r="X678" s="787">
        <f t="shared" si="5"/>
        <v>81.95</v>
      </c>
      <c r="Y678" s="783" t="s">
        <v>49</v>
      </c>
      <c r="Z678" s="783" t="s">
        <v>6360</v>
      </c>
      <c r="AA678" s="783"/>
      <c r="AB678" s="783"/>
      <c r="AC678" s="783"/>
      <c r="AD678" s="783"/>
      <c r="AE678" s="783"/>
      <c r="AF678" s="783"/>
      <c r="AG678" s="791" t="s">
        <v>6361</v>
      </c>
      <c r="AH678" s="788" t="s">
        <v>6362</v>
      </c>
      <c r="AI678" s="789" t="s">
        <v>2415</v>
      </c>
    </row>
    <row r="679" spans="1:35" ht="17.25" customHeight="1">
      <c r="A679" s="36"/>
      <c r="B679" s="36"/>
      <c r="C679" s="36"/>
      <c r="D679" s="106" t="str">
        <f t="shared" si="0"/>
        <v xml:space="preserve"> </v>
      </c>
      <c r="E679" s="304" t="s">
        <v>6364</v>
      </c>
      <c r="F679" s="779" t="e">
        <f t="shared" ca="1" si="8"/>
        <v>#NAME?</v>
      </c>
      <c r="G679" s="779" t="s">
        <v>16987</v>
      </c>
      <c r="H679" s="779" t="s">
        <v>16987</v>
      </c>
      <c r="I679" s="779" t="str">
        <f t="shared" si="4"/>
        <v>43.4509634, -71.2363105</v>
      </c>
      <c r="J679" s="780">
        <v>43.450963399999999</v>
      </c>
      <c r="K679" s="780">
        <v>-71.236310500000002</v>
      </c>
      <c r="L679" s="781">
        <v>694</v>
      </c>
      <c r="M679" s="790" t="s">
        <v>5</v>
      </c>
      <c r="N679" s="783"/>
      <c r="O679" s="783"/>
      <c r="P679" s="794" t="s">
        <v>4786</v>
      </c>
      <c r="Q679" s="791" t="s">
        <v>6365</v>
      </c>
      <c r="R679" s="783" t="s">
        <v>35</v>
      </c>
      <c r="S679" s="785">
        <v>2019</v>
      </c>
      <c r="T679" s="786">
        <v>31.5</v>
      </c>
      <c r="U679" s="786">
        <v>240</v>
      </c>
      <c r="V679" s="786">
        <v>271.5</v>
      </c>
      <c r="W679" s="786">
        <v>362.3</v>
      </c>
      <c r="X679" s="787">
        <f t="shared" si="5"/>
        <v>362.3</v>
      </c>
      <c r="Y679" s="783" t="s">
        <v>6366</v>
      </c>
      <c r="Z679" s="783" t="s">
        <v>6367</v>
      </c>
      <c r="AA679" s="783"/>
      <c r="AB679" s="783"/>
      <c r="AC679" s="783"/>
      <c r="AD679" s="783"/>
      <c r="AE679" s="783"/>
      <c r="AF679" s="783"/>
      <c r="AG679" s="791" t="s">
        <v>6368</v>
      </c>
      <c r="AH679" s="788" t="s">
        <v>6369</v>
      </c>
      <c r="AI679" s="789" t="s">
        <v>2415</v>
      </c>
    </row>
    <row r="680" spans="1:35" ht="17.25" customHeight="1">
      <c r="A680" s="36"/>
      <c r="B680" s="36"/>
      <c r="C680" s="36"/>
      <c r="D680" s="106" t="str">
        <f t="shared" si="0"/>
        <v xml:space="preserve"> </v>
      </c>
      <c r="E680" s="304" t="s">
        <v>6372</v>
      </c>
      <c r="F680" s="779" t="e">
        <f t="shared" ca="1" si="8"/>
        <v>#NAME?</v>
      </c>
      <c r="G680" s="779" t="s">
        <v>16988</v>
      </c>
      <c r="H680" s="779" t="s">
        <v>16988</v>
      </c>
      <c r="I680" s="779" t="str">
        <f t="shared" si="4"/>
        <v>44.194507, -71.193539</v>
      </c>
      <c r="J680" s="780">
        <v>44.194507000000002</v>
      </c>
      <c r="K680" s="780">
        <v>-71.193539000000001</v>
      </c>
      <c r="L680" s="781">
        <v>695</v>
      </c>
      <c r="M680" s="782" t="s">
        <v>33</v>
      </c>
      <c r="N680" s="783" t="s">
        <v>33</v>
      </c>
      <c r="O680" s="783"/>
      <c r="P680" s="794" t="s">
        <v>4786</v>
      </c>
      <c r="Q680" s="791" t="s">
        <v>6373</v>
      </c>
      <c r="R680" s="783" t="s">
        <v>35</v>
      </c>
      <c r="S680" s="785">
        <v>2017</v>
      </c>
      <c r="T680" s="786">
        <v>7.66</v>
      </c>
      <c r="U680" s="786">
        <v>9.5</v>
      </c>
      <c r="V680" s="786">
        <v>17.16</v>
      </c>
      <c r="W680" s="786">
        <v>17.16</v>
      </c>
      <c r="X680" s="787">
        <f t="shared" si="5"/>
        <v>17.16</v>
      </c>
      <c r="Y680" s="783" t="s">
        <v>6374</v>
      </c>
      <c r="Z680" s="783" t="s">
        <v>49</v>
      </c>
      <c r="AA680" s="783"/>
      <c r="AB680" s="783"/>
      <c r="AC680" s="783"/>
      <c r="AD680" s="783"/>
      <c r="AE680" s="783"/>
      <c r="AF680" s="783"/>
      <c r="AG680" s="791" t="s">
        <v>6375</v>
      </c>
      <c r="AH680" s="788" t="s">
        <v>6376</v>
      </c>
      <c r="AI680" s="789" t="s">
        <v>2415</v>
      </c>
    </row>
    <row r="681" spans="1:35" ht="17.25" customHeight="1">
      <c r="A681" s="36"/>
      <c r="B681" s="36"/>
      <c r="C681" s="36"/>
      <c r="D681" s="106" t="str">
        <f t="shared" si="0"/>
        <v xml:space="preserve"> </v>
      </c>
      <c r="E681" s="304" t="s">
        <v>6378</v>
      </c>
      <c r="F681" s="779" t="e">
        <f t="shared" ca="1" si="8"/>
        <v>#NAME?</v>
      </c>
      <c r="G681" s="779" t="s">
        <v>16989</v>
      </c>
      <c r="H681" s="779" t="s">
        <v>16989</v>
      </c>
      <c r="I681" s="779" t="str">
        <f t="shared" si="4"/>
        <v>42.8179564, -71.99059360000001</v>
      </c>
      <c r="J681" s="780">
        <v>42.8179564</v>
      </c>
      <c r="K681" s="780">
        <v>-71.990593599999997</v>
      </c>
      <c r="L681" s="781">
        <v>696</v>
      </c>
      <c r="M681" s="790" t="s">
        <v>33</v>
      </c>
      <c r="N681" s="783" t="s">
        <v>16990</v>
      </c>
      <c r="O681" s="783"/>
      <c r="P681" s="794" t="s">
        <v>4786</v>
      </c>
      <c r="Q681" s="791" t="s">
        <v>6379</v>
      </c>
      <c r="R681" s="783" t="s">
        <v>35</v>
      </c>
      <c r="S681" s="785">
        <v>2018</v>
      </c>
      <c r="T681" s="786">
        <v>20.6</v>
      </c>
      <c r="U681" s="786">
        <v>26.3</v>
      </c>
      <c r="V681" s="786">
        <v>46.9</v>
      </c>
      <c r="W681" s="786">
        <v>85.11</v>
      </c>
      <c r="X681" s="787">
        <f t="shared" si="5"/>
        <v>85.11</v>
      </c>
      <c r="Y681" s="783" t="s">
        <v>6380</v>
      </c>
      <c r="Z681" s="783" t="s">
        <v>6381</v>
      </c>
      <c r="AA681" s="783"/>
      <c r="AB681" s="783"/>
      <c r="AC681" s="783"/>
      <c r="AD681" s="783"/>
      <c r="AE681" s="783"/>
      <c r="AF681" s="783"/>
      <c r="AG681" s="791" t="s">
        <v>6382</v>
      </c>
      <c r="AH681" s="788" t="s">
        <v>6383</v>
      </c>
      <c r="AI681" s="789" t="s">
        <v>2415</v>
      </c>
    </row>
    <row r="682" spans="1:35" ht="17.25" customHeight="1">
      <c r="A682" s="36"/>
      <c r="B682" s="36"/>
      <c r="C682" s="36"/>
      <c r="D682" s="106" t="str">
        <f t="shared" si="0"/>
        <v xml:space="preserve"> </v>
      </c>
      <c r="E682" s="304" t="s">
        <v>6386</v>
      </c>
      <c r="F682" s="779" t="e">
        <f t="shared" ca="1" si="8"/>
        <v>#NAME?</v>
      </c>
      <c r="G682" s="779" t="s">
        <v>16991</v>
      </c>
      <c r="H682" s="779" t="s">
        <v>16991</v>
      </c>
      <c r="I682" s="779" t="str">
        <f t="shared" si="4"/>
        <v>43.224594, -70.8656932</v>
      </c>
      <c r="J682" s="780">
        <v>43.224594000000003</v>
      </c>
      <c r="K682" s="780">
        <v>-70.865693199999995</v>
      </c>
      <c r="L682" s="781">
        <v>697</v>
      </c>
      <c r="M682" s="782" t="s">
        <v>5</v>
      </c>
      <c r="N682" s="783" t="s">
        <v>14648</v>
      </c>
      <c r="O682" s="783"/>
      <c r="P682" s="794" t="s">
        <v>4786</v>
      </c>
      <c r="Q682" s="791" t="s">
        <v>4781</v>
      </c>
      <c r="R682" s="783" t="s">
        <v>35</v>
      </c>
      <c r="S682" s="785">
        <v>2019</v>
      </c>
      <c r="T682" s="786">
        <v>14</v>
      </c>
      <c r="U682" s="786">
        <v>18.899999999999999</v>
      </c>
      <c r="V682" s="786">
        <v>32.9</v>
      </c>
      <c r="W682" s="786">
        <v>64.7</v>
      </c>
      <c r="X682" s="787">
        <f t="shared" si="5"/>
        <v>64.7</v>
      </c>
      <c r="Y682" s="783" t="s">
        <v>6387</v>
      </c>
      <c r="Z682" s="783" t="s">
        <v>49</v>
      </c>
      <c r="AA682" s="783"/>
      <c r="AB682" s="783"/>
      <c r="AC682" s="783"/>
      <c r="AD682" s="783"/>
      <c r="AE682" s="783"/>
      <c r="AF682" s="783"/>
      <c r="AG682" s="791" t="s">
        <v>6388</v>
      </c>
      <c r="AH682" s="788" t="s">
        <v>6389</v>
      </c>
      <c r="AI682" s="789" t="s">
        <v>2415</v>
      </c>
    </row>
    <row r="683" spans="1:35" ht="17.25" customHeight="1">
      <c r="A683" s="36"/>
      <c r="B683" s="36"/>
      <c r="C683" s="36"/>
      <c r="D683" s="106" t="str">
        <f t="shared" si="0"/>
        <v xml:space="preserve"> </v>
      </c>
      <c r="E683" s="304" t="s">
        <v>6394</v>
      </c>
      <c r="F683" s="779" t="e">
        <f t="shared" ca="1" si="8"/>
        <v>#NAME?</v>
      </c>
      <c r="G683" s="779" t="s">
        <v>16992</v>
      </c>
      <c r="H683" s="779" t="s">
        <v>16992</v>
      </c>
      <c r="I683" s="779" t="str">
        <f t="shared" si="4"/>
        <v>42.99561629999999, -71.4682464</v>
      </c>
      <c r="J683" s="780">
        <v>42.995616299999902</v>
      </c>
      <c r="K683" s="780">
        <v>-71.468246399999998</v>
      </c>
      <c r="L683" s="781">
        <v>698</v>
      </c>
      <c r="M683" s="790" t="s">
        <v>77</v>
      </c>
      <c r="N683" s="783"/>
      <c r="O683" s="783"/>
      <c r="P683" s="794" t="s">
        <v>4786</v>
      </c>
      <c r="Q683" s="791" t="s">
        <v>6395</v>
      </c>
      <c r="R683" s="783" t="s">
        <v>35</v>
      </c>
      <c r="S683" s="785">
        <v>2020</v>
      </c>
      <c r="T683" s="786">
        <v>365</v>
      </c>
      <c r="U683" s="786">
        <v>674</v>
      </c>
      <c r="V683" s="786">
        <v>1039</v>
      </c>
      <c r="W683" s="786">
        <v>1620.8</v>
      </c>
      <c r="X683" s="787">
        <f t="shared" si="5"/>
        <v>1620.8</v>
      </c>
      <c r="Y683" s="783" t="s">
        <v>6396</v>
      </c>
      <c r="Z683" s="783" t="s">
        <v>6397</v>
      </c>
      <c r="AA683" s="783"/>
      <c r="AB683" s="783"/>
      <c r="AC683" s="783"/>
      <c r="AD683" s="783"/>
      <c r="AE683" s="783"/>
      <c r="AF683" s="783"/>
      <c r="AG683" s="791" t="s">
        <v>6398</v>
      </c>
      <c r="AH683" s="815" t="s">
        <v>6399</v>
      </c>
      <c r="AI683" s="789" t="s">
        <v>2415</v>
      </c>
    </row>
    <row r="684" spans="1:35" ht="17.25" customHeight="1">
      <c r="A684" s="36"/>
      <c r="B684" s="36"/>
      <c r="C684" s="36"/>
      <c r="D684" s="106" t="str">
        <f t="shared" si="0"/>
        <v xml:space="preserve"> </v>
      </c>
      <c r="E684" s="304" t="s">
        <v>6402</v>
      </c>
      <c r="F684" s="779" t="e">
        <f t="shared" ca="1" si="8"/>
        <v>#NAME?</v>
      </c>
      <c r="G684" s="779" t="s">
        <v>16993</v>
      </c>
      <c r="H684" s="779" t="s">
        <v>16993</v>
      </c>
      <c r="I684" s="779" t="str">
        <f t="shared" si="4"/>
        <v>44.41751379999999, -71.4874868</v>
      </c>
      <c r="J684" s="780">
        <v>44.417513799999902</v>
      </c>
      <c r="K684" s="780">
        <v>-71.487486799999999</v>
      </c>
      <c r="L684" s="781">
        <v>699</v>
      </c>
      <c r="M684" s="782" t="s">
        <v>33</v>
      </c>
      <c r="N684" s="783" t="s">
        <v>33</v>
      </c>
      <c r="O684" s="783"/>
      <c r="P684" s="794" t="s">
        <v>4786</v>
      </c>
      <c r="Q684" s="791" t="s">
        <v>6403</v>
      </c>
      <c r="R684" s="783" t="s">
        <v>35</v>
      </c>
      <c r="S684" s="785">
        <v>2017</v>
      </c>
      <c r="T684" s="786">
        <v>1.2</v>
      </c>
      <c r="U684" s="786">
        <v>2.8</v>
      </c>
      <c r="V684" s="786">
        <v>4</v>
      </c>
      <c r="W684" s="786">
        <v>6.78</v>
      </c>
      <c r="X684" s="787">
        <f t="shared" si="5"/>
        <v>6.78</v>
      </c>
      <c r="Y684" s="783" t="s">
        <v>6404</v>
      </c>
      <c r="Z684" s="783" t="s">
        <v>6405</v>
      </c>
      <c r="AA684" s="783"/>
      <c r="AB684" s="783"/>
      <c r="AC684" s="783"/>
      <c r="AD684" s="783"/>
      <c r="AE684" s="783"/>
      <c r="AF684" s="783"/>
      <c r="AG684" s="791" t="s">
        <v>6406</v>
      </c>
      <c r="AH684" s="788" t="s">
        <v>6407</v>
      </c>
      <c r="AI684" s="789" t="s">
        <v>2415</v>
      </c>
    </row>
    <row r="685" spans="1:35" ht="17.25" customHeight="1">
      <c r="A685" s="106"/>
      <c r="B685" s="106"/>
      <c r="C685" s="106"/>
      <c r="D685" s="106" t="str">
        <f t="shared" si="0"/>
        <v xml:space="preserve"> </v>
      </c>
      <c r="E685" s="304" t="s">
        <v>6414</v>
      </c>
      <c r="F685" s="779" t="e">
        <f t="shared" ca="1" si="8"/>
        <v>#NAME?</v>
      </c>
      <c r="G685" s="779" t="s">
        <v>16994</v>
      </c>
      <c r="H685" s="779" t="s">
        <v>16994</v>
      </c>
      <c r="I685" s="779" t="str">
        <f t="shared" si="4"/>
        <v>42.9070223, -71.0382391</v>
      </c>
      <c r="J685" s="780">
        <v>42.907022300000001</v>
      </c>
      <c r="K685" s="780">
        <v>-71.038239099999998</v>
      </c>
      <c r="L685" s="781">
        <v>700</v>
      </c>
      <c r="M685" s="790" t="s">
        <v>5</v>
      </c>
      <c r="N685" s="783"/>
      <c r="O685" s="783"/>
      <c r="P685" s="794" t="s">
        <v>4786</v>
      </c>
      <c r="Q685" s="791" t="s">
        <v>6415</v>
      </c>
      <c r="R685" s="783" t="s">
        <v>35</v>
      </c>
      <c r="S685" s="785">
        <v>2018</v>
      </c>
      <c r="T685" s="786">
        <v>7.23</v>
      </c>
      <c r="U685" s="786">
        <v>5.84</v>
      </c>
      <c r="V685" s="786">
        <v>13.07</v>
      </c>
      <c r="W685" s="786">
        <v>27.4</v>
      </c>
      <c r="X685" s="787">
        <f t="shared" si="5"/>
        <v>27.4</v>
      </c>
      <c r="Y685" s="783" t="s">
        <v>6416</v>
      </c>
      <c r="Z685" s="783" t="s">
        <v>6417</v>
      </c>
      <c r="AA685" s="783"/>
      <c r="AB685" s="783"/>
      <c r="AC685" s="783"/>
      <c r="AD685" s="783"/>
      <c r="AE685" s="783"/>
      <c r="AF685" s="783"/>
      <c r="AG685" s="791" t="s">
        <v>6418</v>
      </c>
      <c r="AH685" s="788" t="s">
        <v>6419</v>
      </c>
      <c r="AI685" s="789" t="s">
        <v>2415</v>
      </c>
    </row>
    <row r="686" spans="1:35" ht="17.25" customHeight="1">
      <c r="A686" s="106"/>
      <c r="B686" s="106"/>
      <c r="C686" s="106"/>
      <c r="D686" s="106" t="str">
        <f t="shared" si="0"/>
        <v xml:space="preserve"> </v>
      </c>
      <c r="E686" s="304" t="s">
        <v>6421</v>
      </c>
      <c r="F686" s="779" t="e">
        <f t="shared" ca="1" si="8"/>
        <v>#NAME?</v>
      </c>
      <c r="G686" s="779" t="s">
        <v>16995</v>
      </c>
      <c r="H686" s="779" t="s">
        <v>16995</v>
      </c>
      <c r="I686" s="779" t="str">
        <f t="shared" si="4"/>
        <v>43.055177, -70.759931</v>
      </c>
      <c r="J686" s="780">
        <v>43.055177</v>
      </c>
      <c r="K686" s="780">
        <v>-70.759930999999995</v>
      </c>
      <c r="L686" s="781">
        <v>701</v>
      </c>
      <c r="M686" s="782" t="s">
        <v>33</v>
      </c>
      <c r="N686" s="783" t="s">
        <v>33</v>
      </c>
      <c r="O686" s="783"/>
      <c r="P686" s="794" t="s">
        <v>4786</v>
      </c>
      <c r="Q686" s="791" t="s">
        <v>4781</v>
      </c>
      <c r="R686" s="783" t="s">
        <v>35</v>
      </c>
      <c r="S686" s="785">
        <v>2020</v>
      </c>
      <c r="T686" s="786">
        <v>32.5</v>
      </c>
      <c r="U686" s="786">
        <v>20.8</v>
      </c>
      <c r="V686" s="786">
        <v>53.3</v>
      </c>
      <c r="W686" s="786">
        <v>108.8</v>
      </c>
      <c r="X686" s="787">
        <f t="shared" si="5"/>
        <v>108.8</v>
      </c>
      <c r="Y686" s="783" t="s">
        <v>6422</v>
      </c>
      <c r="Z686" s="783" t="s">
        <v>6423</v>
      </c>
      <c r="AA686" s="783"/>
      <c r="AB686" s="783"/>
      <c r="AC686" s="783"/>
      <c r="AD686" s="783"/>
      <c r="AE686" s="783"/>
      <c r="AF686" s="783"/>
      <c r="AG686" s="791" t="s">
        <v>6424</v>
      </c>
      <c r="AH686" s="788" t="s">
        <v>6425</v>
      </c>
      <c r="AI686" s="789" t="s">
        <v>2415</v>
      </c>
    </row>
    <row r="687" spans="1:35" ht="17.25" customHeight="1">
      <c r="A687" s="106"/>
      <c r="B687" s="106"/>
      <c r="C687" s="106"/>
      <c r="D687" s="106" t="str">
        <f t="shared" si="0"/>
        <v xml:space="preserve"> </v>
      </c>
      <c r="E687" s="304" t="s">
        <v>6430</v>
      </c>
      <c r="F687" s="779" t="e">
        <f t="shared" ca="1" si="8"/>
        <v>#NAME?</v>
      </c>
      <c r="G687" s="779" t="s">
        <v>16996</v>
      </c>
      <c r="H687" s="779" t="s">
        <v>16997</v>
      </c>
      <c r="I687" s="779" t="str">
        <f t="shared" si="4"/>
        <v>43.97321669999999, -71.1289338</v>
      </c>
      <c r="J687" s="780">
        <v>43.973216699999902</v>
      </c>
      <c r="K687" s="780">
        <v>-71.128933799999999</v>
      </c>
      <c r="L687" s="781">
        <v>702</v>
      </c>
      <c r="M687" s="790" t="s">
        <v>1201</v>
      </c>
      <c r="N687" s="783" t="s">
        <v>1201</v>
      </c>
      <c r="O687" s="783"/>
      <c r="P687" s="794" t="s">
        <v>4786</v>
      </c>
      <c r="Q687" s="791" t="s">
        <v>6431</v>
      </c>
      <c r="R687" s="783" t="s">
        <v>35</v>
      </c>
      <c r="S687" s="785">
        <v>2017</v>
      </c>
      <c r="T687" s="786">
        <v>20</v>
      </c>
      <c r="U687" s="786">
        <v>2.9</v>
      </c>
      <c r="V687" s="786">
        <v>22.9</v>
      </c>
      <c r="W687" s="786">
        <v>56.1</v>
      </c>
      <c r="X687" s="787">
        <f t="shared" si="5"/>
        <v>56.1</v>
      </c>
      <c r="Y687" s="783" t="s">
        <v>6432</v>
      </c>
      <c r="Z687" s="783" t="s">
        <v>6433</v>
      </c>
      <c r="AA687" s="783"/>
      <c r="AB687" s="783"/>
      <c r="AC687" s="783"/>
      <c r="AD687" s="783"/>
      <c r="AE687" s="783"/>
      <c r="AF687" s="783"/>
      <c r="AG687" s="791" t="s">
        <v>6434</v>
      </c>
      <c r="AH687" s="788" t="s">
        <v>6435</v>
      </c>
      <c r="AI687" s="789" t="s">
        <v>2415</v>
      </c>
    </row>
    <row r="688" spans="1:35" ht="17.25" customHeight="1">
      <c r="A688" s="36"/>
      <c r="B688" s="36"/>
      <c r="C688" s="36"/>
      <c r="D688" s="106" t="str">
        <f t="shared" si="0"/>
        <v xml:space="preserve"> </v>
      </c>
      <c r="E688" s="304" t="s">
        <v>6437</v>
      </c>
      <c r="F688" s="779" t="e">
        <f t="shared" ca="1" si="8"/>
        <v>#NAME?</v>
      </c>
      <c r="G688" s="779" t="s">
        <v>16998</v>
      </c>
      <c r="H688" s="779" t="s">
        <v>16998</v>
      </c>
      <c r="I688" s="779" t="str">
        <f t="shared" si="4"/>
        <v>43.034237, -71.051539</v>
      </c>
      <c r="J688" s="780">
        <v>43.034236999999997</v>
      </c>
      <c r="K688" s="780">
        <v>-71.051539000000005</v>
      </c>
      <c r="L688" s="781">
        <v>703</v>
      </c>
      <c r="M688" s="782" t="s">
        <v>1201</v>
      </c>
      <c r="N688" s="783" t="s">
        <v>1201</v>
      </c>
      <c r="O688" s="783"/>
      <c r="P688" s="794" t="s">
        <v>4786</v>
      </c>
      <c r="Q688" s="791" t="s">
        <v>4781</v>
      </c>
      <c r="R688" s="783" t="s">
        <v>35</v>
      </c>
      <c r="S688" s="785">
        <v>2020</v>
      </c>
      <c r="T688" s="793">
        <v>260</v>
      </c>
      <c r="U688" s="793">
        <v>25</v>
      </c>
      <c r="V688" s="793">
        <v>285</v>
      </c>
      <c r="W688" s="793">
        <v>290</v>
      </c>
      <c r="X688" s="787">
        <f t="shared" si="5"/>
        <v>290</v>
      </c>
      <c r="Y688" s="783" t="s">
        <v>6438</v>
      </c>
      <c r="Z688" s="783" t="s">
        <v>6439</v>
      </c>
      <c r="AA688" s="783"/>
      <c r="AB688" s="783"/>
      <c r="AC688" s="783"/>
      <c r="AD688" s="783"/>
      <c r="AE688" s="783"/>
      <c r="AF688" s="783"/>
      <c r="AG688" s="791" t="s">
        <v>6440</v>
      </c>
      <c r="AH688" s="788" t="s">
        <v>6441</v>
      </c>
      <c r="AI688" s="789" t="s">
        <v>2415</v>
      </c>
    </row>
    <row r="689" spans="1:35" ht="17.25" customHeight="1">
      <c r="A689" s="106"/>
      <c r="B689" s="106"/>
      <c r="C689" s="106"/>
      <c r="D689" s="106" t="str">
        <f t="shared" si="0"/>
        <v xml:space="preserve"> </v>
      </c>
      <c r="E689" s="304" t="s">
        <v>6443</v>
      </c>
      <c r="F689" s="779" t="e">
        <f t="shared" ca="1" si="8"/>
        <v>#NAME?</v>
      </c>
      <c r="G689" s="779" t="s">
        <v>16999</v>
      </c>
      <c r="H689" s="779" t="s">
        <v>16999</v>
      </c>
      <c r="I689" s="779" t="str">
        <f t="shared" si="4"/>
        <v>42.976356, -72.348558</v>
      </c>
      <c r="J689" s="780">
        <v>42.976356000000003</v>
      </c>
      <c r="K689" s="780">
        <v>-72.348557999999997</v>
      </c>
      <c r="L689" s="781">
        <v>704</v>
      </c>
      <c r="M689" s="790" t="s">
        <v>33</v>
      </c>
      <c r="N689" s="783" t="s">
        <v>33</v>
      </c>
      <c r="O689" s="783"/>
      <c r="P689" s="794" t="s">
        <v>4786</v>
      </c>
      <c r="Q689" s="791" t="s">
        <v>6444</v>
      </c>
      <c r="R689" s="783" t="s">
        <v>35</v>
      </c>
      <c r="S689" s="785">
        <v>2019</v>
      </c>
      <c r="T689" s="786">
        <v>211</v>
      </c>
      <c r="U689" s="786">
        <v>193</v>
      </c>
      <c r="V689" s="786">
        <v>404</v>
      </c>
      <c r="W689" s="786">
        <v>883.4</v>
      </c>
      <c r="X689" s="787">
        <f t="shared" si="5"/>
        <v>883.4</v>
      </c>
      <c r="Y689" s="783" t="s">
        <v>6445</v>
      </c>
      <c r="Z689" s="783" t="s">
        <v>6446</v>
      </c>
      <c r="AA689" s="783"/>
      <c r="AB689" s="783"/>
      <c r="AC689" s="783"/>
      <c r="AD689" s="783"/>
      <c r="AE689" s="783"/>
      <c r="AF689" s="783"/>
      <c r="AG689" s="791" t="s">
        <v>6447</v>
      </c>
      <c r="AH689" s="788" t="s">
        <v>6448</v>
      </c>
      <c r="AI689" s="789" t="s">
        <v>2415</v>
      </c>
    </row>
    <row r="690" spans="1:35" ht="17.25" customHeight="1">
      <c r="A690" s="36"/>
      <c r="B690" s="36"/>
      <c r="C690" s="36"/>
      <c r="D690" s="106" t="str">
        <f t="shared" si="0"/>
        <v xml:space="preserve"> </v>
      </c>
      <c r="E690" s="304" t="s">
        <v>6450</v>
      </c>
      <c r="F690" s="779" t="e">
        <f t="shared" ca="1" si="8"/>
        <v>#NAME?</v>
      </c>
      <c r="G690" s="779" t="s">
        <v>17000</v>
      </c>
      <c r="H690" s="779" t="s">
        <v>17000</v>
      </c>
      <c r="I690" s="779" t="str">
        <f t="shared" si="4"/>
        <v>42.9171605, -72.2695128</v>
      </c>
      <c r="J690" s="780">
        <v>42.917160500000001</v>
      </c>
      <c r="K690" s="780">
        <v>-72.269512800000001</v>
      </c>
      <c r="L690" s="781">
        <v>705</v>
      </c>
      <c r="M690" s="782" t="s">
        <v>33</v>
      </c>
      <c r="N690" s="783" t="s">
        <v>33</v>
      </c>
      <c r="O690" s="783"/>
      <c r="P690" s="794" t="s">
        <v>4786</v>
      </c>
      <c r="Q690" s="791" t="s">
        <v>6451</v>
      </c>
      <c r="R690" s="783" t="s">
        <v>35</v>
      </c>
      <c r="S690" s="785">
        <v>2019</v>
      </c>
      <c r="T690" s="786">
        <v>22</v>
      </c>
      <c r="U690" s="786">
        <v>93</v>
      </c>
      <c r="V690" s="786">
        <v>115</v>
      </c>
      <c r="W690" s="786">
        <v>953</v>
      </c>
      <c r="X690" s="787">
        <f t="shared" si="5"/>
        <v>953</v>
      </c>
      <c r="Y690" s="783" t="s">
        <v>6452</v>
      </c>
      <c r="Z690" s="783" t="s">
        <v>6453</v>
      </c>
      <c r="AA690" s="783"/>
      <c r="AB690" s="783"/>
      <c r="AC690" s="783"/>
      <c r="AD690" s="783"/>
      <c r="AE690" s="783"/>
      <c r="AF690" s="783"/>
      <c r="AG690" s="791" t="s">
        <v>6454</v>
      </c>
      <c r="AH690" s="788" t="s">
        <v>6455</v>
      </c>
      <c r="AI690" s="789" t="s">
        <v>2415</v>
      </c>
    </row>
    <row r="691" spans="1:35" ht="17.25" customHeight="1">
      <c r="A691" s="36"/>
      <c r="B691" s="36"/>
      <c r="C691" s="36"/>
      <c r="D691" s="106" t="str">
        <f t="shared" si="0"/>
        <v xml:space="preserve"> </v>
      </c>
      <c r="E691" s="304" t="s">
        <v>6463</v>
      </c>
      <c r="F691" s="779" t="e">
        <f t="shared" ca="1" si="8"/>
        <v>#NAME?</v>
      </c>
      <c r="G691" s="779" t="s">
        <v>17001</v>
      </c>
      <c r="H691" s="779" t="s">
        <v>17001</v>
      </c>
      <c r="I691" s="779" t="str">
        <f t="shared" si="4"/>
        <v>42.9535401, -71.05982159999999</v>
      </c>
      <c r="J691" s="780">
        <v>42.953540099999998</v>
      </c>
      <c r="K691" s="780">
        <v>-71.059821599999907</v>
      </c>
      <c r="L691" s="781">
        <v>706</v>
      </c>
      <c r="M691" s="790" t="s">
        <v>33</v>
      </c>
      <c r="N691" s="783" t="s">
        <v>33</v>
      </c>
      <c r="O691" s="783"/>
      <c r="P691" s="794" t="s">
        <v>4786</v>
      </c>
      <c r="Q691" s="791" t="s">
        <v>6464</v>
      </c>
      <c r="R691" s="783" t="s">
        <v>35</v>
      </c>
      <c r="S691" s="785">
        <v>2018</v>
      </c>
      <c r="T691" s="786">
        <v>4.99</v>
      </c>
      <c r="U691" s="786"/>
      <c r="V691" s="786">
        <v>4.99</v>
      </c>
      <c r="W691" s="786">
        <v>14.99</v>
      </c>
      <c r="X691" s="787">
        <f t="shared" si="5"/>
        <v>14.99</v>
      </c>
      <c r="Y691" s="783" t="s">
        <v>6465</v>
      </c>
      <c r="Z691" s="783" t="s">
        <v>6466</v>
      </c>
      <c r="AA691" s="783"/>
      <c r="AB691" s="783"/>
      <c r="AC691" s="783"/>
      <c r="AD691" s="783"/>
      <c r="AE691" s="783"/>
      <c r="AF691" s="783"/>
      <c r="AG691" s="791" t="s">
        <v>6467</v>
      </c>
      <c r="AH691" s="788" t="s">
        <v>6468</v>
      </c>
      <c r="AI691" s="789" t="s">
        <v>2415</v>
      </c>
    </row>
    <row r="692" spans="1:35" ht="17.25" customHeight="1">
      <c r="A692" s="106"/>
      <c r="B692" s="106"/>
      <c r="C692" s="106"/>
      <c r="D692" s="106" t="str">
        <f t="shared" si="0"/>
        <v xml:space="preserve"> </v>
      </c>
      <c r="E692" s="304" t="s">
        <v>6470</v>
      </c>
      <c r="F692" s="779" t="e">
        <f t="shared" ca="1" si="8"/>
        <v>#NAME?</v>
      </c>
      <c r="G692" s="779" t="s">
        <v>17002</v>
      </c>
      <c r="H692" s="779" t="s">
        <v>17002</v>
      </c>
      <c r="I692" s="779" t="str">
        <f t="shared" si="4"/>
        <v>43.596398, -71.436337</v>
      </c>
      <c r="J692" s="780">
        <v>43.596398000000001</v>
      </c>
      <c r="K692" s="780">
        <v>-71.436336999999995</v>
      </c>
      <c r="L692" s="781">
        <v>707</v>
      </c>
      <c r="M692" s="782" t="s">
        <v>33</v>
      </c>
      <c r="N692" s="783" t="s">
        <v>33</v>
      </c>
      <c r="O692" s="783"/>
      <c r="P692" s="794" t="s">
        <v>4786</v>
      </c>
      <c r="Q692" s="791" t="s">
        <v>6471</v>
      </c>
      <c r="R692" s="783" t="s">
        <v>35</v>
      </c>
      <c r="S692" s="785">
        <v>2018</v>
      </c>
      <c r="T692" s="786"/>
      <c r="U692" s="786"/>
      <c r="V692" s="786">
        <v>0</v>
      </c>
      <c r="W692" s="786">
        <v>4.3600000000000003</v>
      </c>
      <c r="X692" s="787">
        <f t="shared" si="5"/>
        <v>4.3600000000000003</v>
      </c>
      <c r="Y692" s="783" t="s">
        <v>49</v>
      </c>
      <c r="Z692" s="783" t="s">
        <v>6472</v>
      </c>
      <c r="AA692" s="783"/>
      <c r="AB692" s="783"/>
      <c r="AC692" s="783"/>
      <c r="AD692" s="783"/>
      <c r="AE692" s="783"/>
      <c r="AF692" s="783"/>
      <c r="AG692" s="791" t="s">
        <v>6473</v>
      </c>
      <c r="AH692" s="788" t="s">
        <v>6474</v>
      </c>
      <c r="AI692" s="789" t="s">
        <v>2415</v>
      </c>
    </row>
    <row r="693" spans="1:35" ht="17.25" customHeight="1">
      <c r="A693" s="36"/>
      <c r="B693" s="36"/>
      <c r="C693" s="36"/>
      <c r="D693" s="106" t="str">
        <f t="shared" si="0"/>
        <v xml:space="preserve"> </v>
      </c>
      <c r="E693" s="304" t="s">
        <v>6476</v>
      </c>
      <c r="F693" s="779" t="e">
        <f t="shared" ca="1" si="8"/>
        <v>#NAME?</v>
      </c>
      <c r="G693" s="779" t="s">
        <v>17003</v>
      </c>
      <c r="H693" s="779" t="s">
        <v>17003</v>
      </c>
      <c r="I693" s="779" t="str">
        <f t="shared" si="4"/>
        <v>43.5361966, -71.4703231</v>
      </c>
      <c r="J693" s="780">
        <v>43.536196599999997</v>
      </c>
      <c r="K693" s="780">
        <v>-71.470323100000002</v>
      </c>
      <c r="L693" s="781">
        <v>708</v>
      </c>
      <c r="M693" s="790" t="s">
        <v>5</v>
      </c>
      <c r="N693" s="783"/>
      <c r="O693" s="783"/>
      <c r="P693" s="794" t="s">
        <v>4786</v>
      </c>
      <c r="Q693" s="791" t="s">
        <v>4781</v>
      </c>
      <c r="R693" s="783" t="s">
        <v>35</v>
      </c>
      <c r="S693" s="785">
        <v>2019</v>
      </c>
      <c r="T693" s="786">
        <v>14</v>
      </c>
      <c r="U693" s="786">
        <v>160</v>
      </c>
      <c r="V693" s="786">
        <v>174</v>
      </c>
      <c r="W693" s="786">
        <v>184</v>
      </c>
      <c r="X693" s="787">
        <f t="shared" si="5"/>
        <v>184</v>
      </c>
      <c r="Y693" s="783" t="s">
        <v>6477</v>
      </c>
      <c r="Z693" s="783" t="s">
        <v>6478</v>
      </c>
      <c r="AA693" s="783"/>
      <c r="AB693" s="783"/>
      <c r="AC693" s="783"/>
      <c r="AD693" s="783"/>
      <c r="AE693" s="783"/>
      <c r="AF693" s="783"/>
      <c r="AG693" s="791" t="s">
        <v>6479</v>
      </c>
      <c r="AH693" s="788" t="s">
        <v>6480</v>
      </c>
      <c r="AI693" s="789" t="s">
        <v>2415</v>
      </c>
    </row>
    <row r="694" spans="1:35" ht="17.25" customHeight="1">
      <c r="A694" s="36"/>
      <c r="B694" s="36"/>
      <c r="C694" s="36"/>
      <c r="D694" s="106" t="str">
        <f t="shared" si="0"/>
        <v xml:space="preserve"> </v>
      </c>
      <c r="E694" s="304" t="s">
        <v>6482</v>
      </c>
      <c r="F694" s="779" t="e">
        <f t="shared" ca="1" si="8"/>
        <v>#NAME?</v>
      </c>
      <c r="G694" s="779" t="s">
        <v>17004</v>
      </c>
      <c r="H694" s="779" t="s">
        <v>17005</v>
      </c>
      <c r="I694" s="779" t="str">
        <f t="shared" si="4"/>
        <v>43.2677576, -70.87527419999999</v>
      </c>
      <c r="J694" s="780">
        <v>43.267757600000003</v>
      </c>
      <c r="K694" s="780">
        <v>-70.875274199999893</v>
      </c>
      <c r="L694" s="781">
        <v>709</v>
      </c>
      <c r="M694" s="782" t="s">
        <v>33</v>
      </c>
      <c r="N694" s="783" t="s">
        <v>33</v>
      </c>
      <c r="O694" s="783"/>
      <c r="P694" s="794" t="s">
        <v>4786</v>
      </c>
      <c r="Q694" s="791" t="s">
        <v>4781</v>
      </c>
      <c r="R694" s="783" t="s">
        <v>35</v>
      </c>
      <c r="S694" s="785">
        <v>2018</v>
      </c>
      <c r="T694" s="786">
        <v>16</v>
      </c>
      <c r="U694" s="786">
        <v>6</v>
      </c>
      <c r="V694" s="786">
        <v>22</v>
      </c>
      <c r="W694" s="786">
        <v>57</v>
      </c>
      <c r="X694" s="787">
        <f t="shared" si="5"/>
        <v>57</v>
      </c>
      <c r="Y694" s="783" t="s">
        <v>6483</v>
      </c>
      <c r="Z694" s="783" t="s">
        <v>6484</v>
      </c>
      <c r="AA694" s="783"/>
      <c r="AB694" s="783"/>
      <c r="AC694" s="783"/>
      <c r="AD694" s="783"/>
      <c r="AE694" s="783"/>
      <c r="AF694" s="783"/>
      <c r="AG694" s="791" t="s">
        <v>6485</v>
      </c>
      <c r="AH694" s="788" t="s">
        <v>6486</v>
      </c>
      <c r="AI694" s="789" t="s">
        <v>2415</v>
      </c>
    </row>
    <row r="695" spans="1:35" ht="17.25" customHeight="1">
      <c r="A695" s="36"/>
      <c r="B695" s="36"/>
      <c r="C695" s="36"/>
      <c r="D695" s="106" t="str">
        <f t="shared" si="0"/>
        <v xml:space="preserve"> </v>
      </c>
      <c r="E695" s="304" t="s">
        <v>6487</v>
      </c>
      <c r="F695" s="779" t="e">
        <f t="shared" ca="1" si="8"/>
        <v>#NAME?</v>
      </c>
      <c r="G695" s="779" t="s">
        <v>17006</v>
      </c>
      <c r="H695" s="779" t="s">
        <v>17007</v>
      </c>
      <c r="I695" s="779" t="str">
        <f t="shared" si="4"/>
        <v>43.615213, -72.332169</v>
      </c>
      <c r="J695" s="780">
        <v>43.615212999999997</v>
      </c>
      <c r="K695" s="780">
        <v>-72.332168999999993</v>
      </c>
      <c r="L695" s="781">
        <v>710</v>
      </c>
      <c r="M695" s="790" t="s">
        <v>33</v>
      </c>
      <c r="N695" s="783" t="s">
        <v>33</v>
      </c>
      <c r="O695" s="783"/>
      <c r="P695" s="794" t="s">
        <v>4786</v>
      </c>
      <c r="Q695" s="791" t="s">
        <v>6488</v>
      </c>
      <c r="R695" s="783" t="s">
        <v>35</v>
      </c>
      <c r="S695" s="785">
        <v>2019</v>
      </c>
      <c r="T695" s="786">
        <v>45.3</v>
      </c>
      <c r="U695" s="786">
        <v>15.1</v>
      </c>
      <c r="V695" s="786">
        <v>60.4</v>
      </c>
      <c r="W695" s="786">
        <v>1177</v>
      </c>
      <c r="X695" s="787">
        <f t="shared" si="5"/>
        <v>1177</v>
      </c>
      <c r="Y695" s="783" t="s">
        <v>6489</v>
      </c>
      <c r="Z695" s="783" t="s">
        <v>6490</v>
      </c>
      <c r="AA695" s="783"/>
      <c r="AB695" s="783"/>
      <c r="AC695" s="783"/>
      <c r="AD695" s="783"/>
      <c r="AE695" s="783"/>
      <c r="AF695" s="783"/>
      <c r="AG695" s="791" t="s">
        <v>6491</v>
      </c>
      <c r="AH695" s="788" t="s">
        <v>6492</v>
      </c>
      <c r="AI695" s="789" t="s">
        <v>2415</v>
      </c>
    </row>
    <row r="696" spans="1:35" ht="17.25" customHeight="1">
      <c r="A696" s="36"/>
      <c r="B696" s="36"/>
      <c r="C696" s="36"/>
      <c r="D696" s="106" t="str">
        <f t="shared" si="0"/>
        <v xml:space="preserve"> </v>
      </c>
      <c r="E696" s="304" t="s">
        <v>6495</v>
      </c>
      <c r="F696" s="779" t="e">
        <f t="shared" ca="1" si="8"/>
        <v>#NAME?</v>
      </c>
      <c r="G696" s="779" t="s">
        <v>17008</v>
      </c>
      <c r="H696" s="779" t="s">
        <v>17009</v>
      </c>
      <c r="I696" s="779" t="str">
        <f t="shared" si="4"/>
        <v>43.14853, -71.006247</v>
      </c>
      <c r="J696" s="780">
        <v>43.148530000000001</v>
      </c>
      <c r="K696" s="780">
        <v>-71.006247000000002</v>
      </c>
      <c r="L696" s="781">
        <v>711</v>
      </c>
      <c r="M696" s="782" t="s">
        <v>5</v>
      </c>
      <c r="N696" s="783"/>
      <c r="O696" s="783"/>
      <c r="P696" s="794" t="s">
        <v>4786</v>
      </c>
      <c r="Q696" s="791" t="s">
        <v>6496</v>
      </c>
      <c r="R696" s="783" t="s">
        <v>35</v>
      </c>
      <c r="S696" s="785">
        <v>2018</v>
      </c>
      <c r="T696" s="786">
        <v>28</v>
      </c>
      <c r="U696" s="786">
        <v>38</v>
      </c>
      <c r="V696" s="786">
        <v>66</v>
      </c>
      <c r="W696" s="786">
        <v>84.1</v>
      </c>
      <c r="X696" s="787">
        <f t="shared" si="5"/>
        <v>84.1</v>
      </c>
      <c r="Y696" s="783" t="s">
        <v>6497</v>
      </c>
      <c r="Z696" s="783" t="s">
        <v>6498</v>
      </c>
      <c r="AA696" s="783"/>
      <c r="AB696" s="783"/>
      <c r="AC696" s="783"/>
      <c r="AD696" s="783"/>
      <c r="AE696" s="783"/>
      <c r="AF696" s="783"/>
      <c r="AG696" s="791" t="s">
        <v>6499</v>
      </c>
      <c r="AH696" s="788" t="s">
        <v>6500</v>
      </c>
      <c r="AI696" s="789" t="s">
        <v>2415</v>
      </c>
    </row>
    <row r="697" spans="1:35" ht="17.25" customHeight="1">
      <c r="A697" s="106"/>
      <c r="B697" s="106"/>
      <c r="C697" s="106"/>
      <c r="D697" s="106" t="str">
        <f t="shared" si="0"/>
        <v xml:space="preserve"> </v>
      </c>
      <c r="E697" s="304" t="s">
        <v>6502</v>
      </c>
      <c r="F697" s="779" t="e">
        <f t="shared" ca="1" si="8"/>
        <v>#NAME?</v>
      </c>
      <c r="G697" s="779" t="s">
        <v>17010</v>
      </c>
      <c r="H697" s="779" t="s">
        <v>17010</v>
      </c>
      <c r="I697" s="779" t="str">
        <f t="shared" si="4"/>
        <v>42.7644687, -71.45102299999999</v>
      </c>
      <c r="J697" s="780">
        <v>42.764468700000002</v>
      </c>
      <c r="K697" s="780">
        <v>-71.451022999999907</v>
      </c>
      <c r="L697" s="781">
        <v>712</v>
      </c>
      <c r="M697" s="790" t="s">
        <v>5</v>
      </c>
      <c r="N697" s="783"/>
      <c r="O697" s="783"/>
      <c r="P697" s="794" t="s">
        <v>4786</v>
      </c>
      <c r="Q697" s="791" t="s">
        <v>6503</v>
      </c>
      <c r="R697" s="783" t="s">
        <v>35</v>
      </c>
      <c r="S697" s="785">
        <v>2019</v>
      </c>
      <c r="T697" s="786">
        <v>14</v>
      </c>
      <c r="U697" s="786">
        <v>8.8000000000000007</v>
      </c>
      <c r="V697" s="786">
        <v>22.8</v>
      </c>
      <c r="W697" s="786">
        <v>104</v>
      </c>
      <c r="X697" s="787">
        <f t="shared" si="5"/>
        <v>104</v>
      </c>
      <c r="Y697" s="783" t="s">
        <v>6504</v>
      </c>
      <c r="Z697" s="783" t="s">
        <v>6505</v>
      </c>
      <c r="AA697" s="783"/>
      <c r="AB697" s="783"/>
      <c r="AC697" s="783"/>
      <c r="AD697" s="783"/>
      <c r="AE697" s="783"/>
      <c r="AF697" s="783"/>
      <c r="AG697" s="791" t="s">
        <v>6507</v>
      </c>
      <c r="AH697" s="788" t="s">
        <v>6508</v>
      </c>
      <c r="AI697" s="789" t="s">
        <v>2415</v>
      </c>
    </row>
    <row r="698" spans="1:35" ht="17.25" customHeight="1">
      <c r="A698" s="106"/>
      <c r="B698" s="106"/>
      <c r="C698" s="106"/>
      <c r="D698" s="106" t="str">
        <f t="shared" si="0"/>
        <v xml:space="preserve"> </v>
      </c>
      <c r="E698" s="304" t="s">
        <v>6510</v>
      </c>
      <c r="F698" s="779" t="e">
        <f t="shared" ca="1" si="8"/>
        <v>#NAME?</v>
      </c>
      <c r="G698" s="779" t="s">
        <v>17011</v>
      </c>
      <c r="H698" s="779" t="s">
        <v>17011</v>
      </c>
      <c r="I698" s="779" t="str">
        <f t="shared" si="4"/>
        <v>42.7584588, -71.5015441</v>
      </c>
      <c r="J698" s="780">
        <v>42.7584588</v>
      </c>
      <c r="K698" s="780">
        <v>-71.501544100000004</v>
      </c>
      <c r="L698" s="781">
        <v>713</v>
      </c>
      <c r="M698" s="782" t="s">
        <v>77</v>
      </c>
      <c r="N698" s="783"/>
      <c r="O698" s="783"/>
      <c r="P698" s="794" t="s">
        <v>4786</v>
      </c>
      <c r="Q698" s="791" t="s">
        <v>6511</v>
      </c>
      <c r="R698" s="783" t="s">
        <v>35</v>
      </c>
      <c r="S698" s="785">
        <v>2019</v>
      </c>
      <c r="T698" s="786">
        <v>90.4</v>
      </c>
      <c r="U698" s="786">
        <v>21.8</v>
      </c>
      <c r="V698" s="786">
        <v>112.2</v>
      </c>
      <c r="W698" s="786">
        <v>180.1</v>
      </c>
      <c r="X698" s="787">
        <f t="shared" si="5"/>
        <v>180.1</v>
      </c>
      <c r="Y698" s="783" t="s">
        <v>6512</v>
      </c>
      <c r="Z698" s="783" t="s">
        <v>6513</v>
      </c>
      <c r="AA698" s="783"/>
      <c r="AB698" s="783"/>
      <c r="AC698" s="783"/>
      <c r="AD698" s="783"/>
      <c r="AE698" s="783"/>
      <c r="AF698" s="783"/>
      <c r="AG698" s="791" t="s">
        <v>6514</v>
      </c>
      <c r="AH698" s="788" t="s">
        <v>6515</v>
      </c>
      <c r="AI698" s="789" t="s">
        <v>2415</v>
      </c>
    </row>
    <row r="699" spans="1:35" ht="17.25" customHeight="1">
      <c r="A699" s="36"/>
      <c r="B699" s="36"/>
      <c r="C699" s="36"/>
      <c r="D699" s="106" t="str">
        <f t="shared" si="0"/>
        <v xml:space="preserve"> </v>
      </c>
      <c r="E699" s="304" t="s">
        <v>6521</v>
      </c>
      <c r="F699" s="779" t="e">
        <f t="shared" ca="1" si="8"/>
        <v>#NAME?</v>
      </c>
      <c r="G699" s="779" t="s">
        <v>17012</v>
      </c>
      <c r="H699" s="779" t="s">
        <v>17012</v>
      </c>
      <c r="I699" s="779" t="str">
        <f t="shared" si="4"/>
        <v>44.2016526, -71.9336655</v>
      </c>
      <c r="J699" s="780">
        <v>44.201652600000003</v>
      </c>
      <c r="K699" s="780">
        <v>-71.933665500000004</v>
      </c>
      <c r="L699" s="781">
        <v>714</v>
      </c>
      <c r="M699" s="790" t="s">
        <v>33</v>
      </c>
      <c r="N699" s="783" t="s">
        <v>33</v>
      </c>
      <c r="O699" s="783"/>
      <c r="P699" s="794" t="s">
        <v>4786</v>
      </c>
      <c r="Q699" s="791" t="s">
        <v>4781</v>
      </c>
      <c r="R699" s="783" t="s">
        <v>35</v>
      </c>
      <c r="S699" s="785">
        <v>2020</v>
      </c>
      <c r="T699" s="786">
        <v>110</v>
      </c>
      <c r="U699" s="786">
        <v>18.100000000000001</v>
      </c>
      <c r="V699" s="786">
        <v>128.1</v>
      </c>
      <c r="W699" s="786">
        <v>255</v>
      </c>
      <c r="X699" s="787">
        <f t="shared" si="5"/>
        <v>255</v>
      </c>
      <c r="Y699" s="783" t="s">
        <v>6522</v>
      </c>
      <c r="Z699" s="783" t="s">
        <v>6523</v>
      </c>
      <c r="AA699" s="783"/>
      <c r="AB699" s="783"/>
      <c r="AC699" s="783"/>
      <c r="AD699" s="783"/>
      <c r="AE699" s="783"/>
      <c r="AF699" s="783"/>
      <c r="AG699" s="791" t="s">
        <v>6524</v>
      </c>
      <c r="AH699" s="788" t="s">
        <v>6525</v>
      </c>
      <c r="AI699" s="789" t="s">
        <v>2415</v>
      </c>
    </row>
    <row r="700" spans="1:35" ht="17.25" customHeight="1">
      <c r="A700" s="36"/>
      <c r="B700" s="36"/>
      <c r="C700" s="36"/>
      <c r="D700" s="106" t="str">
        <f t="shared" si="0"/>
        <v xml:space="preserve"> </v>
      </c>
      <c r="E700" s="304" t="s">
        <v>6528</v>
      </c>
      <c r="F700" s="779" t="e">
        <f t="shared" ca="1" si="8"/>
        <v>#NAME?</v>
      </c>
      <c r="G700" s="779" t="s">
        <v>17013</v>
      </c>
      <c r="H700" s="779" t="s">
        <v>17013</v>
      </c>
      <c r="I700" s="779" t="str">
        <f t="shared" si="4"/>
        <v>44.305961, -71.789978</v>
      </c>
      <c r="J700" s="780">
        <v>44.305961000000003</v>
      </c>
      <c r="K700" s="780">
        <v>-71.789978000000005</v>
      </c>
      <c r="L700" s="781">
        <v>715</v>
      </c>
      <c r="M700" s="782" t="s">
        <v>33</v>
      </c>
      <c r="N700" s="783" t="s">
        <v>33</v>
      </c>
      <c r="O700" s="783"/>
      <c r="P700" s="794" t="s">
        <v>4786</v>
      </c>
      <c r="Q700" s="791" t="s">
        <v>4781</v>
      </c>
      <c r="R700" s="783" t="s">
        <v>35</v>
      </c>
      <c r="S700" s="785">
        <v>2019</v>
      </c>
      <c r="T700" s="786">
        <v>564</v>
      </c>
      <c r="U700" s="786">
        <v>59</v>
      </c>
      <c r="V700" s="786">
        <v>623</v>
      </c>
      <c r="W700" s="786">
        <v>2520</v>
      </c>
      <c r="X700" s="787">
        <f t="shared" si="5"/>
        <v>2520</v>
      </c>
      <c r="Y700" s="783" t="s">
        <v>6529</v>
      </c>
      <c r="Z700" s="783" t="s">
        <v>6530</v>
      </c>
      <c r="AA700" s="783"/>
      <c r="AB700" s="783"/>
      <c r="AC700" s="783"/>
      <c r="AD700" s="783"/>
      <c r="AE700" s="783"/>
      <c r="AF700" s="783"/>
      <c r="AG700" s="791" t="s">
        <v>6531</v>
      </c>
      <c r="AH700" s="815" t="s">
        <v>6532</v>
      </c>
      <c r="AI700" s="789" t="s">
        <v>2415</v>
      </c>
    </row>
    <row r="701" spans="1:35" ht="17.25" customHeight="1">
      <c r="A701" s="36"/>
      <c r="B701" s="36"/>
      <c r="C701" s="36"/>
      <c r="D701" s="106" t="str">
        <f t="shared" si="0"/>
        <v xml:space="preserve"> </v>
      </c>
      <c r="E701" s="304" t="s">
        <v>6543</v>
      </c>
      <c r="F701" s="779" t="e">
        <f t="shared" ca="1" si="8"/>
        <v>#NAME?</v>
      </c>
      <c r="G701" s="779" t="s">
        <v>17014</v>
      </c>
      <c r="H701" s="779" t="s">
        <v>17014</v>
      </c>
      <c r="I701" s="779" t="str">
        <f t="shared" si="4"/>
        <v>42.8687736, -71.4870404</v>
      </c>
      <c r="J701" s="780">
        <v>42.868773599999997</v>
      </c>
      <c r="K701" s="780">
        <v>-71.487040399999998</v>
      </c>
      <c r="L701" s="781">
        <v>716</v>
      </c>
      <c r="M701" s="790" t="s">
        <v>2194</v>
      </c>
      <c r="N701" s="783"/>
      <c r="O701" s="783"/>
      <c r="P701" s="794" t="s">
        <v>4786</v>
      </c>
      <c r="Q701" s="791" t="s">
        <v>6544</v>
      </c>
      <c r="R701" s="783" t="s">
        <v>35</v>
      </c>
      <c r="S701" s="785">
        <v>2016</v>
      </c>
      <c r="T701" s="786">
        <v>140</v>
      </c>
      <c r="U701" s="786">
        <v>41</v>
      </c>
      <c r="V701" s="786">
        <v>181</v>
      </c>
      <c r="W701" s="786">
        <v>204</v>
      </c>
      <c r="X701" s="787">
        <f t="shared" si="5"/>
        <v>204</v>
      </c>
      <c r="Y701" s="783" t="s">
        <v>6545</v>
      </c>
      <c r="Z701" s="783" t="s">
        <v>6546</v>
      </c>
      <c r="AA701" s="783"/>
      <c r="AB701" s="783"/>
      <c r="AC701" s="783"/>
      <c r="AD701" s="783"/>
      <c r="AE701" s="783"/>
      <c r="AF701" s="783"/>
      <c r="AG701" s="791" t="s">
        <v>6548</v>
      </c>
      <c r="AH701" s="788" t="s">
        <v>6549</v>
      </c>
      <c r="AI701" s="789" t="s">
        <v>2415</v>
      </c>
    </row>
    <row r="702" spans="1:35" ht="17.25" customHeight="1">
      <c r="A702" s="36"/>
      <c r="B702" s="36"/>
      <c r="C702" s="36"/>
      <c r="D702" s="106" t="str">
        <f t="shared" si="0"/>
        <v xml:space="preserve"> </v>
      </c>
      <c r="E702" s="304"/>
      <c r="F702" s="779" t="e">
        <f t="shared" ca="1" si="8"/>
        <v>#NAME?</v>
      </c>
      <c r="G702" s="779" t="s">
        <v>17015</v>
      </c>
      <c r="H702" s="779" t="s">
        <v>17016</v>
      </c>
      <c r="I702" s="779" t="str">
        <f t="shared" si="4"/>
        <v>43.2856337, -71.46726509999999</v>
      </c>
      <c r="J702" s="780">
        <v>43.285633699999998</v>
      </c>
      <c r="K702" s="780">
        <v>-71.467265099999906</v>
      </c>
      <c r="L702" s="781">
        <v>717</v>
      </c>
      <c r="M702" s="782" t="s">
        <v>33</v>
      </c>
      <c r="N702" s="783" t="s">
        <v>33</v>
      </c>
      <c r="O702" s="783"/>
      <c r="P702" s="794" t="s">
        <v>4786</v>
      </c>
      <c r="Q702" s="791" t="s">
        <v>4781</v>
      </c>
      <c r="R702" s="783" t="s">
        <v>35</v>
      </c>
      <c r="S702" s="785">
        <v>2019</v>
      </c>
      <c r="T702" s="786">
        <v>282</v>
      </c>
      <c r="U702" s="786">
        <v>51.9</v>
      </c>
      <c r="V702" s="786">
        <v>333.9</v>
      </c>
      <c r="W702" s="786">
        <v>1367</v>
      </c>
      <c r="X702" s="787">
        <f t="shared" si="5"/>
        <v>1367</v>
      </c>
      <c r="Y702" s="783" t="s">
        <v>6552</v>
      </c>
      <c r="Z702" s="783" t="s">
        <v>6553</v>
      </c>
      <c r="AA702" s="783"/>
      <c r="AB702" s="783"/>
      <c r="AC702" s="783"/>
      <c r="AD702" s="783"/>
      <c r="AE702" s="783"/>
      <c r="AF702" s="783"/>
      <c r="AG702" s="791" t="s">
        <v>6554</v>
      </c>
      <c r="AH702" s="788" t="s">
        <v>6555</v>
      </c>
      <c r="AI702" s="789" t="s">
        <v>2415</v>
      </c>
    </row>
    <row r="703" spans="1:35" ht="17.25" customHeight="1">
      <c r="A703" s="106"/>
      <c r="B703" s="106"/>
      <c r="C703" s="106"/>
      <c r="D703" s="106" t="str">
        <f t="shared" si="0"/>
        <v xml:space="preserve"> </v>
      </c>
      <c r="E703" s="304" t="s">
        <v>6557</v>
      </c>
      <c r="F703" s="779" t="e">
        <f t="shared" ca="1" si="8"/>
        <v>#NAME?</v>
      </c>
      <c r="G703" s="779" t="s">
        <v>17017</v>
      </c>
      <c r="H703" s="779" t="s">
        <v>17017</v>
      </c>
      <c r="I703" s="779" t="str">
        <f t="shared" si="4"/>
        <v>44.019423, -71.068279</v>
      </c>
      <c r="J703" s="780">
        <v>44.019423000000003</v>
      </c>
      <c r="K703" s="780">
        <v>-71.068279000000004</v>
      </c>
      <c r="L703" s="781">
        <v>718</v>
      </c>
      <c r="M703" s="790" t="s">
        <v>33</v>
      </c>
      <c r="N703" s="783" t="s">
        <v>33</v>
      </c>
      <c r="O703" s="783"/>
      <c r="P703" s="794" t="s">
        <v>4786</v>
      </c>
      <c r="Q703" s="791" t="s">
        <v>6558</v>
      </c>
      <c r="R703" s="783" t="s">
        <v>35</v>
      </c>
      <c r="S703" s="785">
        <v>2019</v>
      </c>
      <c r="T703" s="786">
        <v>1200</v>
      </c>
      <c r="U703" s="786">
        <v>190</v>
      </c>
      <c r="V703" s="786">
        <v>1390</v>
      </c>
      <c r="W703" s="786">
        <v>4941</v>
      </c>
      <c r="X703" s="787">
        <f t="shared" si="5"/>
        <v>4941</v>
      </c>
      <c r="Y703" s="783" t="s">
        <v>6559</v>
      </c>
      <c r="Z703" s="783" t="s">
        <v>6560</v>
      </c>
      <c r="AA703" s="783"/>
      <c r="AB703" s="783"/>
      <c r="AC703" s="783"/>
      <c r="AD703" s="783"/>
      <c r="AE703" s="783"/>
      <c r="AF703" s="783"/>
      <c r="AG703" s="791" t="s">
        <v>6561</v>
      </c>
      <c r="AH703" s="788" t="s">
        <v>6562</v>
      </c>
      <c r="AI703" s="789" t="s">
        <v>2415</v>
      </c>
    </row>
    <row r="704" spans="1:35" ht="17.25" customHeight="1">
      <c r="A704" s="36"/>
      <c r="B704" s="36"/>
      <c r="C704" s="36"/>
      <c r="D704" s="106" t="str">
        <f t="shared" si="0"/>
        <v xml:space="preserve"> </v>
      </c>
      <c r="E704" s="304" t="s">
        <v>6572</v>
      </c>
      <c r="F704" s="779" t="e">
        <f t="shared" ca="1" si="8"/>
        <v>#NAME?</v>
      </c>
      <c r="G704" s="779" t="s">
        <v>17018</v>
      </c>
      <c r="H704" s="779" t="s">
        <v>17018</v>
      </c>
      <c r="I704" s="779" t="str">
        <f t="shared" si="4"/>
        <v>43.9267718, -71.15371069999999</v>
      </c>
      <c r="J704" s="780">
        <v>43.926771799999997</v>
      </c>
      <c r="K704" s="780">
        <v>-71.153710699999905</v>
      </c>
      <c r="L704" s="781">
        <v>719</v>
      </c>
      <c r="M704" s="782" t="s">
        <v>33</v>
      </c>
      <c r="N704" s="783" t="s">
        <v>33</v>
      </c>
      <c r="O704" s="783"/>
      <c r="P704" s="794" t="s">
        <v>4786</v>
      </c>
      <c r="Q704" s="791" t="s">
        <v>6573</v>
      </c>
      <c r="R704" s="783" t="s">
        <v>35</v>
      </c>
      <c r="S704" s="785">
        <v>2018</v>
      </c>
      <c r="T704" s="786">
        <v>2.8</v>
      </c>
      <c r="U704" s="786"/>
      <c r="V704" s="786">
        <v>2.8</v>
      </c>
      <c r="W704" s="786">
        <v>45.2</v>
      </c>
      <c r="X704" s="787">
        <f t="shared" si="5"/>
        <v>45.2</v>
      </c>
      <c r="Y704" s="783" t="s">
        <v>6574</v>
      </c>
      <c r="Z704" s="783" t="s">
        <v>6575</v>
      </c>
      <c r="AA704" s="783"/>
      <c r="AB704" s="783"/>
      <c r="AC704" s="783"/>
      <c r="AD704" s="783"/>
      <c r="AE704" s="783"/>
      <c r="AF704" s="783"/>
      <c r="AG704" s="791" t="s">
        <v>6576</v>
      </c>
      <c r="AH704" s="788" t="s">
        <v>6577</v>
      </c>
      <c r="AI704" s="789" t="s">
        <v>2415</v>
      </c>
    </row>
    <row r="705" spans="1:35" ht="17.25" customHeight="1">
      <c r="A705" s="106"/>
      <c r="B705" s="106"/>
      <c r="C705" s="106"/>
      <c r="D705" s="106" t="str">
        <f t="shared" si="0"/>
        <v xml:space="preserve"> </v>
      </c>
      <c r="E705" s="304" t="s">
        <v>6579</v>
      </c>
      <c r="F705" s="779" t="e">
        <f t="shared" ca="1" si="8"/>
        <v>#NAME?</v>
      </c>
      <c r="G705" s="779" t="s">
        <v>17019</v>
      </c>
      <c r="H705" s="779" t="s">
        <v>17019</v>
      </c>
      <c r="I705" s="779" t="str">
        <f t="shared" si="4"/>
        <v>42.9204409, -72.2750767</v>
      </c>
      <c r="J705" s="780">
        <v>42.920440900000003</v>
      </c>
      <c r="K705" s="780">
        <v>-72.2750767</v>
      </c>
      <c r="L705" s="781">
        <v>720</v>
      </c>
      <c r="M705" s="790" t="s">
        <v>5</v>
      </c>
      <c r="N705" s="783"/>
      <c r="O705" s="783"/>
      <c r="P705" s="794" t="s">
        <v>4786</v>
      </c>
      <c r="Q705" s="791" t="s">
        <v>6580</v>
      </c>
      <c r="R705" s="783" t="s">
        <v>35</v>
      </c>
      <c r="S705" s="785">
        <v>2018</v>
      </c>
      <c r="T705" s="786"/>
      <c r="U705" s="786">
        <v>4.57</v>
      </c>
      <c r="V705" s="786">
        <v>4.57</v>
      </c>
      <c r="W705" s="786">
        <v>4.57</v>
      </c>
      <c r="X705" s="787">
        <f t="shared" si="5"/>
        <v>4.57</v>
      </c>
      <c r="Y705" s="783" t="s">
        <v>6581</v>
      </c>
      <c r="Z705" s="783" t="s">
        <v>49</v>
      </c>
      <c r="AA705" s="783"/>
      <c r="AB705" s="783"/>
      <c r="AC705" s="783"/>
      <c r="AD705" s="783"/>
      <c r="AE705" s="783"/>
      <c r="AF705" s="783"/>
      <c r="AG705" s="791" t="s">
        <v>6582</v>
      </c>
      <c r="AH705" s="788" t="s">
        <v>6583</v>
      </c>
      <c r="AI705" s="789" t="s">
        <v>2415</v>
      </c>
    </row>
    <row r="706" spans="1:35" ht="17.25" customHeight="1">
      <c r="A706" s="106"/>
      <c r="B706" s="106"/>
      <c r="C706" s="106"/>
      <c r="D706" s="106" t="str">
        <f t="shared" si="0"/>
        <v xml:space="preserve"> </v>
      </c>
      <c r="E706" s="304" t="s">
        <v>6585</v>
      </c>
      <c r="F706" s="779" t="e">
        <f t="shared" ca="1" si="8"/>
        <v>#NAME?</v>
      </c>
      <c r="G706" s="779" t="s">
        <v>17020</v>
      </c>
      <c r="H706" s="779" t="s">
        <v>17020</v>
      </c>
      <c r="I706" s="779" t="str">
        <f t="shared" si="4"/>
        <v>42.9029394, -71.4607686</v>
      </c>
      <c r="J706" s="780">
        <v>42.902939400000001</v>
      </c>
      <c r="K706" s="780">
        <v>-71.460768599999994</v>
      </c>
      <c r="L706" s="781">
        <v>721</v>
      </c>
      <c r="M706" s="782" t="s">
        <v>5</v>
      </c>
      <c r="N706" s="783"/>
      <c r="O706" s="783"/>
      <c r="P706" s="794" t="s">
        <v>4786</v>
      </c>
      <c r="Q706" s="791" t="s">
        <v>6586</v>
      </c>
      <c r="R706" s="783" t="s">
        <v>35</v>
      </c>
      <c r="S706" s="785">
        <v>2018</v>
      </c>
      <c r="T706" s="786">
        <v>650</v>
      </c>
      <c r="U706" s="786">
        <v>34</v>
      </c>
      <c r="V706" s="786">
        <v>684</v>
      </c>
      <c r="W706" s="786">
        <v>921</v>
      </c>
      <c r="X706" s="787">
        <f t="shared" si="5"/>
        <v>921</v>
      </c>
      <c r="Y706" s="783" t="s">
        <v>6587</v>
      </c>
      <c r="Z706" s="783" t="s">
        <v>6588</v>
      </c>
      <c r="AA706" s="783"/>
      <c r="AB706" s="783"/>
      <c r="AC706" s="783"/>
      <c r="AD706" s="783"/>
      <c r="AE706" s="783"/>
      <c r="AF706" s="783"/>
      <c r="AG706" s="791" t="s">
        <v>6589</v>
      </c>
      <c r="AH706" s="788" t="s">
        <v>6590</v>
      </c>
      <c r="AI706" s="789" t="s">
        <v>2415</v>
      </c>
    </row>
    <row r="707" spans="1:35" ht="17.25" customHeight="1">
      <c r="A707" s="36"/>
      <c r="B707" s="36"/>
      <c r="C707" s="36"/>
      <c r="D707" s="106" t="str">
        <f t="shared" si="0"/>
        <v xml:space="preserve"> </v>
      </c>
      <c r="E707" s="304" t="s">
        <v>6595</v>
      </c>
      <c r="F707" s="779" t="e">
        <f t="shared" ca="1" si="8"/>
        <v>#NAME?</v>
      </c>
      <c r="G707" s="779" t="s">
        <v>17021</v>
      </c>
      <c r="H707" s="779" t="s">
        <v>17021</v>
      </c>
      <c r="I707" s="779" t="str">
        <f t="shared" si="4"/>
        <v>43.01837829999999, -71.4928726</v>
      </c>
      <c r="J707" s="780">
        <v>43.018378299999902</v>
      </c>
      <c r="K707" s="780">
        <v>-71.492872599999998</v>
      </c>
      <c r="L707" s="781">
        <v>722</v>
      </c>
      <c r="M707" s="790" t="s">
        <v>33</v>
      </c>
      <c r="N707" s="783" t="s">
        <v>33</v>
      </c>
      <c r="O707" s="783"/>
      <c r="P707" s="794" t="s">
        <v>4786</v>
      </c>
      <c r="Q707" s="791" t="s">
        <v>6596</v>
      </c>
      <c r="R707" s="783" t="s">
        <v>35</v>
      </c>
      <c r="S707" s="785">
        <v>2018</v>
      </c>
      <c r="T707" s="786">
        <v>532</v>
      </c>
      <c r="U707" s="786">
        <v>47.6</v>
      </c>
      <c r="V707" s="786">
        <v>579.6</v>
      </c>
      <c r="W707" s="786">
        <v>998.6</v>
      </c>
      <c r="X707" s="787">
        <f t="shared" si="5"/>
        <v>998.6</v>
      </c>
      <c r="Y707" s="783" t="s">
        <v>6597</v>
      </c>
      <c r="Z707" s="783" t="s">
        <v>6598</v>
      </c>
      <c r="AA707" s="783"/>
      <c r="AB707" s="783"/>
      <c r="AC707" s="783"/>
      <c r="AD707" s="783"/>
      <c r="AE707" s="783"/>
      <c r="AF707" s="783"/>
      <c r="AG707" s="791" t="s">
        <v>6599</v>
      </c>
      <c r="AH707" s="815" t="s">
        <v>6600</v>
      </c>
      <c r="AI707" s="789" t="s">
        <v>2415</v>
      </c>
    </row>
    <row r="708" spans="1:35" ht="17.25" customHeight="1">
      <c r="A708" s="36"/>
      <c r="B708" s="36"/>
      <c r="C708" s="36"/>
      <c r="D708" s="106" t="str">
        <f t="shared" si="0"/>
        <v xml:space="preserve"> </v>
      </c>
      <c r="E708" s="304" t="s">
        <v>6602</v>
      </c>
      <c r="F708" s="779" t="e">
        <f t="shared" ca="1" si="8"/>
        <v>#NAME?</v>
      </c>
      <c r="G708" s="779" t="s">
        <v>17022</v>
      </c>
      <c r="H708" s="779" t="s">
        <v>17022</v>
      </c>
      <c r="I708" s="779" t="str">
        <f t="shared" si="4"/>
        <v>42.9950228, -71.46425789999999</v>
      </c>
      <c r="J708" s="780">
        <v>42.995022800000001</v>
      </c>
      <c r="K708" s="780">
        <v>-71.464257899999893</v>
      </c>
      <c r="L708" s="781">
        <v>723</v>
      </c>
      <c r="M708" s="782" t="s">
        <v>77</v>
      </c>
      <c r="N708" s="783"/>
      <c r="O708" s="783"/>
      <c r="P708" s="794" t="s">
        <v>4786</v>
      </c>
      <c r="Q708" s="791" t="s">
        <v>6603</v>
      </c>
      <c r="R708" s="783" t="s">
        <v>35</v>
      </c>
      <c r="S708" s="785">
        <v>2017</v>
      </c>
      <c r="T708" s="786">
        <v>34.4</v>
      </c>
      <c r="U708" s="786">
        <v>14.6</v>
      </c>
      <c r="V708" s="786">
        <v>49</v>
      </c>
      <c r="W708" s="786">
        <v>49</v>
      </c>
      <c r="X708" s="787">
        <f t="shared" si="5"/>
        <v>49</v>
      </c>
      <c r="Y708" s="783" t="s">
        <v>6604</v>
      </c>
      <c r="Z708" s="783" t="s">
        <v>49</v>
      </c>
      <c r="AA708" s="783"/>
      <c r="AB708" s="783"/>
      <c r="AC708" s="783"/>
      <c r="AD708" s="783"/>
      <c r="AE708" s="783"/>
      <c r="AF708" s="783"/>
      <c r="AG708" s="791" t="s">
        <v>6605</v>
      </c>
      <c r="AH708" s="788" t="s">
        <v>6606</v>
      </c>
      <c r="AI708" s="789" t="s">
        <v>2415</v>
      </c>
    </row>
    <row r="709" spans="1:35" ht="17.25" customHeight="1">
      <c r="A709" s="36"/>
      <c r="B709" s="36"/>
      <c r="C709" s="36"/>
      <c r="D709" s="106" t="str">
        <f t="shared" si="0"/>
        <v xml:space="preserve"> </v>
      </c>
      <c r="E709" s="304" t="s">
        <v>6608</v>
      </c>
      <c r="F709" s="779" t="e">
        <f t="shared" ca="1" si="8"/>
        <v>#NAME?</v>
      </c>
      <c r="G709" s="779" t="s">
        <v>17023</v>
      </c>
      <c r="H709" s="779" t="s">
        <v>17023</v>
      </c>
      <c r="I709" s="779" t="str">
        <f t="shared" si="4"/>
        <v>42.97671, -71.4667623</v>
      </c>
      <c r="J709" s="780">
        <v>42.976709999999997</v>
      </c>
      <c r="K709" s="780">
        <v>-71.466762299999999</v>
      </c>
      <c r="L709" s="781">
        <v>724</v>
      </c>
      <c r="M709" s="790" t="s">
        <v>5</v>
      </c>
      <c r="N709" s="783"/>
      <c r="O709" s="783"/>
      <c r="P709" s="794" t="s">
        <v>4786</v>
      </c>
      <c r="Q709" s="791" t="s">
        <v>6609</v>
      </c>
      <c r="R709" s="783" t="s">
        <v>35</v>
      </c>
      <c r="S709" s="785">
        <v>2019</v>
      </c>
      <c r="T709" s="786">
        <v>24</v>
      </c>
      <c r="U709" s="786">
        <v>10</v>
      </c>
      <c r="V709" s="786">
        <v>34</v>
      </c>
      <c r="W709" s="786">
        <v>86.7</v>
      </c>
      <c r="X709" s="787">
        <f t="shared" si="5"/>
        <v>86.7</v>
      </c>
      <c r="Y709" s="783" t="s">
        <v>6610</v>
      </c>
      <c r="Z709" s="783" t="s">
        <v>6611</v>
      </c>
      <c r="AA709" s="783"/>
      <c r="AB709" s="783"/>
      <c r="AC709" s="783"/>
      <c r="AD709" s="783"/>
      <c r="AE709" s="783"/>
      <c r="AF709" s="783"/>
      <c r="AG709" s="791" t="s">
        <v>6612</v>
      </c>
      <c r="AH709" s="788" t="s">
        <v>6613</v>
      </c>
      <c r="AI709" s="789" t="s">
        <v>2415</v>
      </c>
    </row>
    <row r="710" spans="1:35" ht="17.25" customHeight="1">
      <c r="A710" s="106"/>
      <c r="B710" s="106"/>
      <c r="C710" s="106"/>
      <c r="D710" s="106" t="str">
        <f t="shared" si="0"/>
        <v xml:space="preserve"> </v>
      </c>
      <c r="E710" s="779"/>
      <c r="F710" s="779" t="e">
        <f t="shared" ca="1" si="8"/>
        <v>#NAME?</v>
      </c>
      <c r="G710" s="779" t="s">
        <v>17024</v>
      </c>
      <c r="H710" s="779" t="s">
        <v>17024</v>
      </c>
      <c r="I710" s="779" t="str">
        <f t="shared" si="4"/>
        <v>42.929687, -71.4352177</v>
      </c>
      <c r="J710" s="780">
        <v>42.929687000000001</v>
      </c>
      <c r="K710" s="780">
        <v>-71.435217699999995</v>
      </c>
      <c r="L710" s="781">
        <v>725</v>
      </c>
      <c r="M710" s="782" t="s">
        <v>113</v>
      </c>
      <c r="N710" s="783"/>
      <c r="O710" s="783"/>
      <c r="P710" s="794" t="s">
        <v>4786</v>
      </c>
      <c r="Q710" s="794" t="s">
        <v>6618</v>
      </c>
      <c r="R710" s="783" t="s">
        <v>35</v>
      </c>
      <c r="S710" s="785">
        <v>2019</v>
      </c>
      <c r="T710" s="786">
        <v>290</v>
      </c>
      <c r="U710" s="786">
        <v>100</v>
      </c>
      <c r="V710" s="786">
        <v>390</v>
      </c>
      <c r="W710" s="786">
        <v>1601</v>
      </c>
      <c r="X710" s="787">
        <f t="shared" si="5"/>
        <v>1601</v>
      </c>
      <c r="Y710" s="783" t="s">
        <v>6619</v>
      </c>
      <c r="Z710" s="783" t="s">
        <v>6620</v>
      </c>
      <c r="AA710" s="783"/>
      <c r="AB710" s="783"/>
      <c r="AC710" s="783"/>
      <c r="AD710" s="783"/>
      <c r="AE710" s="783"/>
      <c r="AF710" s="783"/>
      <c r="AG710" s="791" t="s">
        <v>6621</v>
      </c>
      <c r="AH710" s="788" t="s">
        <v>6622</v>
      </c>
      <c r="AI710" s="789" t="s">
        <v>2415</v>
      </c>
    </row>
    <row r="711" spans="1:35" ht="17.25" customHeight="1">
      <c r="A711" s="36"/>
      <c r="B711" s="36"/>
      <c r="C711" s="36"/>
      <c r="D711" s="106" t="str">
        <f t="shared" si="0"/>
        <v xml:space="preserve"> </v>
      </c>
      <c r="E711" s="304" t="s">
        <v>6633</v>
      </c>
      <c r="F711" s="779" t="e">
        <f t="shared" ca="1" si="8"/>
        <v>#NAME?</v>
      </c>
      <c r="G711" s="779" t="s">
        <v>17025</v>
      </c>
      <c r="H711" s="779" t="s">
        <v>17026</v>
      </c>
      <c r="I711" s="779" t="str">
        <f t="shared" si="4"/>
        <v>42.914158, -72.191472</v>
      </c>
      <c r="J711" s="780">
        <v>42.914158</v>
      </c>
      <c r="K711" s="780">
        <v>-72.191472000000005</v>
      </c>
      <c r="L711" s="781">
        <v>726</v>
      </c>
      <c r="M711" s="790" t="s">
        <v>33</v>
      </c>
      <c r="N711" s="783" t="s">
        <v>33</v>
      </c>
      <c r="O711" s="783"/>
      <c r="P711" s="794" t="s">
        <v>4786</v>
      </c>
      <c r="Q711" s="791" t="s">
        <v>4781</v>
      </c>
      <c r="R711" s="783" t="s">
        <v>35</v>
      </c>
      <c r="S711" s="785">
        <v>2018</v>
      </c>
      <c r="T711" s="786">
        <v>28.4</v>
      </c>
      <c r="U711" s="786">
        <v>34.4</v>
      </c>
      <c r="V711" s="786">
        <v>62.8</v>
      </c>
      <c r="W711" s="786">
        <v>70.83</v>
      </c>
      <c r="X711" s="787">
        <f t="shared" si="5"/>
        <v>70.83</v>
      </c>
      <c r="Y711" s="783" t="s">
        <v>6634</v>
      </c>
      <c r="Z711" s="783" t="s">
        <v>49</v>
      </c>
      <c r="AA711" s="783"/>
      <c r="AB711" s="783"/>
      <c r="AC711" s="783"/>
      <c r="AD711" s="783"/>
      <c r="AE711" s="783"/>
      <c r="AF711" s="783"/>
      <c r="AG711" s="791" t="s">
        <v>6635</v>
      </c>
      <c r="AH711" s="788" t="s">
        <v>6636</v>
      </c>
      <c r="AI711" s="789" t="s">
        <v>2415</v>
      </c>
    </row>
    <row r="712" spans="1:35" ht="17.25" customHeight="1">
      <c r="A712" s="106"/>
      <c r="B712" s="106"/>
      <c r="C712" s="106"/>
      <c r="D712" s="106" t="str">
        <f t="shared" si="0"/>
        <v xml:space="preserve"> </v>
      </c>
      <c r="E712" s="304" t="s">
        <v>6639</v>
      </c>
      <c r="F712" s="779" t="e">
        <f t="shared" ca="1" si="8"/>
        <v>#NAME?</v>
      </c>
      <c r="G712" s="779" t="s">
        <v>17027</v>
      </c>
      <c r="H712" s="779" t="s">
        <v>17027</v>
      </c>
      <c r="I712" s="779" t="str">
        <f t="shared" si="4"/>
        <v>43.127066, -72.21665</v>
      </c>
      <c r="J712" s="780">
        <v>43.127065999999999</v>
      </c>
      <c r="K712" s="780">
        <v>-72.216650000000001</v>
      </c>
      <c r="L712" s="781">
        <v>727</v>
      </c>
      <c r="M712" s="782" t="s">
        <v>33</v>
      </c>
      <c r="N712" s="783" t="s">
        <v>33</v>
      </c>
      <c r="O712" s="783"/>
      <c r="P712" s="794" t="s">
        <v>4786</v>
      </c>
      <c r="Q712" s="791" t="s">
        <v>5133</v>
      </c>
      <c r="R712" s="783" t="s">
        <v>35</v>
      </c>
      <c r="S712" s="785">
        <v>2020</v>
      </c>
      <c r="T712" s="786">
        <v>139</v>
      </c>
      <c r="U712" s="786">
        <v>1600</v>
      </c>
      <c r="V712" s="786">
        <v>1739</v>
      </c>
      <c r="W712" s="786">
        <v>1745.6</v>
      </c>
      <c r="X712" s="787">
        <f t="shared" si="5"/>
        <v>1745.6</v>
      </c>
      <c r="Y712" s="783" t="s">
        <v>6640</v>
      </c>
      <c r="Z712" s="783" t="s">
        <v>6641</v>
      </c>
      <c r="AA712" s="783"/>
      <c r="AB712" s="783"/>
      <c r="AC712" s="783"/>
      <c r="AD712" s="783"/>
      <c r="AE712" s="783"/>
      <c r="AF712" s="783"/>
      <c r="AG712" s="791" t="s">
        <v>6642</v>
      </c>
      <c r="AH712" s="815" t="s">
        <v>6643</v>
      </c>
      <c r="AI712" s="789" t="s">
        <v>2415</v>
      </c>
    </row>
    <row r="713" spans="1:35" ht="17.25" customHeight="1">
      <c r="A713" s="36"/>
      <c r="B713" s="36"/>
      <c r="C713" s="36"/>
      <c r="D713" s="106" t="str">
        <f t="shared" si="0"/>
        <v xml:space="preserve"> </v>
      </c>
      <c r="E713" s="304" t="s">
        <v>6654</v>
      </c>
      <c r="F713" s="779" t="e">
        <f t="shared" ca="1" si="8"/>
        <v>#NAME?</v>
      </c>
      <c r="G713" s="779" t="s">
        <v>17028</v>
      </c>
      <c r="H713" s="779" t="s">
        <v>17028</v>
      </c>
      <c r="I713" s="779" t="str">
        <f t="shared" si="4"/>
        <v>42.8038235, -72.1654233</v>
      </c>
      <c r="J713" s="780">
        <v>42.8038235</v>
      </c>
      <c r="K713" s="780">
        <v>-72.1654233</v>
      </c>
      <c r="L713" s="781">
        <v>728</v>
      </c>
      <c r="M713" s="790" t="s">
        <v>77</v>
      </c>
      <c r="N713" s="783"/>
      <c r="O713" s="783"/>
      <c r="P713" s="794" t="s">
        <v>4786</v>
      </c>
      <c r="Q713" s="791" t="s">
        <v>4781</v>
      </c>
      <c r="R713" s="783" t="s">
        <v>35</v>
      </c>
      <c r="S713" s="785">
        <v>2020</v>
      </c>
      <c r="T713" s="786">
        <v>35</v>
      </c>
      <c r="U713" s="786">
        <v>1100</v>
      </c>
      <c r="V713" s="786">
        <v>1135</v>
      </c>
      <c r="W713" s="786">
        <v>1505</v>
      </c>
      <c r="X713" s="787">
        <f t="shared" si="5"/>
        <v>1505</v>
      </c>
      <c r="Y713" s="783" t="s">
        <v>6655</v>
      </c>
      <c r="Z713" s="783" t="s">
        <v>49</v>
      </c>
      <c r="AA713" s="783"/>
      <c r="AB713" s="783"/>
      <c r="AC713" s="783"/>
      <c r="AD713" s="783"/>
      <c r="AE713" s="783"/>
      <c r="AF713" s="783"/>
      <c r="AG713" s="791" t="s">
        <v>6656</v>
      </c>
      <c r="AH713" s="788" t="s">
        <v>6657</v>
      </c>
      <c r="AI713" s="789" t="s">
        <v>2415</v>
      </c>
    </row>
    <row r="714" spans="1:35" ht="17.25" customHeight="1">
      <c r="A714" s="36"/>
      <c r="B714" s="36"/>
      <c r="C714" s="36"/>
      <c r="D714" s="106" t="str">
        <f t="shared" si="0"/>
        <v xml:space="preserve"> </v>
      </c>
      <c r="E714" s="304" t="s">
        <v>6666</v>
      </c>
      <c r="F714" s="779" t="e">
        <f t="shared" ca="1" si="8"/>
        <v>#NAME?</v>
      </c>
      <c r="G714" s="779" t="s">
        <v>17029</v>
      </c>
      <c r="H714" s="779" t="s">
        <v>17029</v>
      </c>
      <c r="I714" s="779" t="str">
        <f t="shared" si="4"/>
        <v>42.7718205, -71.4488136</v>
      </c>
      <c r="J714" s="780">
        <v>42.771820499999997</v>
      </c>
      <c r="K714" s="780">
        <v>-71.448813599999994</v>
      </c>
      <c r="L714" s="781">
        <v>729</v>
      </c>
      <c r="M714" s="782" t="s">
        <v>77</v>
      </c>
      <c r="N714" s="783"/>
      <c r="O714" s="783"/>
      <c r="P714" s="794" t="s">
        <v>4786</v>
      </c>
      <c r="Q714" s="791" t="s">
        <v>6667</v>
      </c>
      <c r="R714" s="783" t="s">
        <v>35</v>
      </c>
      <c r="S714" s="785">
        <v>2018</v>
      </c>
      <c r="T714" s="786">
        <v>7.94</v>
      </c>
      <c r="U714" s="786"/>
      <c r="V714" s="786">
        <v>7.94</v>
      </c>
      <c r="W714" s="786">
        <v>11.97</v>
      </c>
      <c r="X714" s="787">
        <f t="shared" si="5"/>
        <v>11.97</v>
      </c>
      <c r="Y714" s="783" t="s">
        <v>49</v>
      </c>
      <c r="Z714" s="783" t="s">
        <v>6668</v>
      </c>
      <c r="AA714" s="783"/>
      <c r="AB714" s="783"/>
      <c r="AC714" s="783"/>
      <c r="AD714" s="783"/>
      <c r="AE714" s="783"/>
      <c r="AF714" s="783"/>
      <c r="AG714" s="791" t="s">
        <v>6669</v>
      </c>
      <c r="AH714" s="788" t="s">
        <v>6670</v>
      </c>
      <c r="AI714" s="789" t="s">
        <v>2415</v>
      </c>
    </row>
    <row r="715" spans="1:35" ht="17.25" customHeight="1">
      <c r="A715" s="36"/>
      <c r="B715" s="36"/>
      <c r="C715" s="36"/>
      <c r="D715" s="106" t="str">
        <f t="shared" si="0"/>
        <v xml:space="preserve"> </v>
      </c>
      <c r="E715" s="304" t="s">
        <v>6673</v>
      </c>
      <c r="F715" s="779" t="e">
        <f t="shared" ca="1" si="8"/>
        <v>#NAME?</v>
      </c>
      <c r="G715" s="779" t="s">
        <v>17030</v>
      </c>
      <c r="H715" s="779" t="s">
        <v>17031</v>
      </c>
      <c r="I715" s="779" t="str">
        <f t="shared" si="4"/>
        <v>43.6703412, -71.5050612</v>
      </c>
      <c r="J715" s="780">
        <v>43.670341200000003</v>
      </c>
      <c r="K715" s="780">
        <v>-71.5050612</v>
      </c>
      <c r="L715" s="781">
        <v>730</v>
      </c>
      <c r="M715" s="790" t="s">
        <v>33</v>
      </c>
      <c r="N715" s="783" t="s">
        <v>33</v>
      </c>
      <c r="O715" s="783"/>
      <c r="P715" s="794" t="s">
        <v>4786</v>
      </c>
      <c r="Q715" s="791" t="s">
        <v>5133</v>
      </c>
      <c r="R715" s="783" t="s">
        <v>35</v>
      </c>
      <c r="S715" s="785">
        <v>2020</v>
      </c>
      <c r="T715" s="786">
        <v>89</v>
      </c>
      <c r="U715" s="786">
        <v>36</v>
      </c>
      <c r="V715" s="786">
        <v>125</v>
      </c>
      <c r="W715" s="786">
        <v>140.69999999999999</v>
      </c>
      <c r="X715" s="787">
        <f t="shared" si="5"/>
        <v>140.69999999999999</v>
      </c>
      <c r="Y715" s="783" t="s">
        <v>6674</v>
      </c>
      <c r="Z715" s="783" t="s">
        <v>6675</v>
      </c>
      <c r="AA715" s="783"/>
      <c r="AB715" s="783"/>
      <c r="AC715" s="783"/>
      <c r="AD715" s="783"/>
      <c r="AE715" s="783"/>
      <c r="AF715" s="783"/>
      <c r="AG715" s="791" t="s">
        <v>6676</v>
      </c>
      <c r="AH715" s="788" t="s">
        <v>6677</v>
      </c>
      <c r="AI715" s="789" t="s">
        <v>2415</v>
      </c>
    </row>
    <row r="716" spans="1:35" ht="17.25" customHeight="1">
      <c r="A716" s="36"/>
      <c r="B716" s="36"/>
      <c r="C716" s="36"/>
      <c r="D716" s="106" t="str">
        <f t="shared" si="0"/>
        <v xml:space="preserve"> </v>
      </c>
      <c r="E716" s="304" t="s">
        <v>6680</v>
      </c>
      <c r="F716" s="779" t="e">
        <f t="shared" ca="1" si="8"/>
        <v>#NAME?</v>
      </c>
      <c r="G716" s="779" t="s">
        <v>17032</v>
      </c>
      <c r="H716" s="779" t="s">
        <v>17032</v>
      </c>
      <c r="I716" s="779" t="str">
        <f t="shared" si="4"/>
        <v>43.540073, -72.2639037</v>
      </c>
      <c r="J716" s="780">
        <v>43.540073</v>
      </c>
      <c r="K716" s="780">
        <v>-72.2639037</v>
      </c>
      <c r="L716" s="781">
        <v>731</v>
      </c>
      <c r="M716" s="782" t="s">
        <v>765</v>
      </c>
      <c r="N716" s="783" t="s">
        <v>765</v>
      </c>
      <c r="O716" s="783"/>
      <c r="P716" s="794" t="s">
        <v>4786</v>
      </c>
      <c r="Q716" s="791" t="s">
        <v>6681</v>
      </c>
      <c r="R716" s="783" t="s">
        <v>35</v>
      </c>
      <c r="S716" s="785">
        <v>2018</v>
      </c>
      <c r="T716" s="786">
        <v>9.5299999999999994</v>
      </c>
      <c r="U716" s="786">
        <v>6.9</v>
      </c>
      <c r="V716" s="786">
        <v>16.43</v>
      </c>
      <c r="W716" s="786">
        <v>235.5</v>
      </c>
      <c r="X716" s="787">
        <f t="shared" si="5"/>
        <v>235.5</v>
      </c>
      <c r="Y716" s="783" t="s">
        <v>6682</v>
      </c>
      <c r="Z716" s="783" t="s">
        <v>6683</v>
      </c>
      <c r="AA716" s="783"/>
      <c r="AB716" s="783"/>
      <c r="AC716" s="783"/>
      <c r="AD716" s="783"/>
      <c r="AE716" s="783"/>
      <c r="AF716" s="783"/>
      <c r="AG716" s="791" t="s">
        <v>6684</v>
      </c>
      <c r="AH716" s="788" t="s">
        <v>6685</v>
      </c>
      <c r="AI716" s="789" t="s">
        <v>2415</v>
      </c>
    </row>
    <row r="717" spans="1:35" ht="17.25" customHeight="1">
      <c r="A717" s="36"/>
      <c r="B717" s="36"/>
      <c r="C717" s="36"/>
      <c r="D717" s="106" t="str">
        <f t="shared" si="0"/>
        <v xml:space="preserve"> </v>
      </c>
      <c r="E717" s="304" t="s">
        <v>6689</v>
      </c>
      <c r="F717" s="779" t="e">
        <f t="shared" ca="1" si="8"/>
        <v>#NAME?</v>
      </c>
      <c r="G717" s="779" t="s">
        <v>17033</v>
      </c>
      <c r="H717" s="779" t="s">
        <v>17033</v>
      </c>
      <c r="I717" s="779" t="str">
        <f t="shared" si="4"/>
        <v>42.896111, -71.544119</v>
      </c>
      <c r="J717" s="780">
        <v>42.896110999999998</v>
      </c>
      <c r="K717" s="780">
        <v>-71.544118999999995</v>
      </c>
      <c r="L717" s="781">
        <v>732</v>
      </c>
      <c r="M717" s="790" t="s">
        <v>33</v>
      </c>
      <c r="N717" s="783" t="s">
        <v>33</v>
      </c>
      <c r="O717" s="783"/>
      <c r="P717" s="794" t="s">
        <v>4786</v>
      </c>
      <c r="Q717" s="791" t="s">
        <v>5133</v>
      </c>
      <c r="R717" s="783" t="s">
        <v>35</v>
      </c>
      <c r="S717" s="785">
        <v>2019</v>
      </c>
      <c r="T717" s="786">
        <v>2450</v>
      </c>
      <c r="U717" s="786">
        <v>1400</v>
      </c>
      <c r="V717" s="786">
        <v>3850</v>
      </c>
      <c r="W717" s="786">
        <v>5536</v>
      </c>
      <c r="X717" s="787">
        <f t="shared" si="5"/>
        <v>5536</v>
      </c>
      <c r="Y717" s="783" t="s">
        <v>6690</v>
      </c>
      <c r="Z717" s="783" t="s">
        <v>6691</v>
      </c>
      <c r="AA717" s="783"/>
      <c r="AB717" s="783"/>
      <c r="AC717" s="783"/>
      <c r="AD717" s="783"/>
      <c r="AE717" s="783"/>
      <c r="AF717" s="783"/>
      <c r="AG717" s="791" t="s">
        <v>6692</v>
      </c>
      <c r="AH717" s="788" t="s">
        <v>6693</v>
      </c>
      <c r="AI717" s="789" t="s">
        <v>2415</v>
      </c>
    </row>
    <row r="718" spans="1:35" ht="17.25" customHeight="1">
      <c r="A718" s="36"/>
      <c r="B718" s="36"/>
      <c r="C718" s="36"/>
      <c r="D718" s="106" t="str">
        <f t="shared" si="0"/>
        <v xml:space="preserve"> </v>
      </c>
      <c r="E718" s="304" t="s">
        <v>6695</v>
      </c>
      <c r="F718" s="779" t="e">
        <f t="shared" ca="1" si="8"/>
        <v>#NAME?</v>
      </c>
      <c r="G718" s="779" t="s">
        <v>17034</v>
      </c>
      <c r="H718" s="779" t="s">
        <v>17034</v>
      </c>
      <c r="I718" s="779" t="str">
        <f t="shared" si="4"/>
        <v>43.53481379999999, -71.4685969</v>
      </c>
      <c r="J718" s="780">
        <v>43.534813799999903</v>
      </c>
      <c r="K718" s="780">
        <v>-71.468596899999994</v>
      </c>
      <c r="L718" s="781">
        <v>733</v>
      </c>
      <c r="M718" s="782" t="s">
        <v>5</v>
      </c>
      <c r="N718" s="783"/>
      <c r="O718" s="783"/>
      <c r="P718" s="794" t="s">
        <v>4786</v>
      </c>
      <c r="Q718" s="794" t="s">
        <v>6696</v>
      </c>
      <c r="R718" s="783" t="s">
        <v>35</v>
      </c>
      <c r="S718" s="785">
        <v>2020</v>
      </c>
      <c r="T718" s="786">
        <v>48</v>
      </c>
      <c r="U718" s="786">
        <v>8.1</v>
      </c>
      <c r="V718" s="786">
        <v>49.3</v>
      </c>
      <c r="W718" s="786">
        <v>4387.8</v>
      </c>
      <c r="X718" s="787">
        <f t="shared" si="5"/>
        <v>4387.8</v>
      </c>
      <c r="Y718" s="783" t="s">
        <v>6697</v>
      </c>
      <c r="Z718" s="783" t="s">
        <v>6698</v>
      </c>
      <c r="AA718" s="783"/>
      <c r="AB718" s="783"/>
      <c r="AC718" s="783"/>
      <c r="AD718" s="783"/>
      <c r="AE718" s="783"/>
      <c r="AF718" s="783"/>
      <c r="AG718" s="791" t="s">
        <v>6699</v>
      </c>
      <c r="AH718" s="788" t="s">
        <v>6700</v>
      </c>
      <c r="AI718" s="789" t="s">
        <v>2415</v>
      </c>
    </row>
    <row r="719" spans="1:35" ht="17.25" customHeight="1">
      <c r="A719" s="36"/>
      <c r="B719" s="36"/>
      <c r="C719" s="36"/>
      <c r="D719" s="106" t="str">
        <f t="shared" si="0"/>
        <v xml:space="preserve"> </v>
      </c>
      <c r="E719" s="304" t="s">
        <v>6702</v>
      </c>
      <c r="F719" s="779" t="e">
        <f t="shared" ca="1" si="8"/>
        <v>#NAME?</v>
      </c>
      <c r="G719" s="779" t="s">
        <v>17035</v>
      </c>
      <c r="H719" s="779" t="s">
        <v>17035</v>
      </c>
      <c r="I719" s="779" t="str">
        <f t="shared" si="4"/>
        <v>42.8235955, -71.62539269999999</v>
      </c>
      <c r="J719" s="780">
        <v>42.823595500000003</v>
      </c>
      <c r="K719" s="780">
        <v>-71.625392699999907</v>
      </c>
      <c r="L719" s="781">
        <v>734</v>
      </c>
      <c r="M719" s="790" t="s">
        <v>765</v>
      </c>
      <c r="N719" s="783" t="s">
        <v>765</v>
      </c>
      <c r="O719" s="783"/>
      <c r="P719" s="794" t="s">
        <v>4786</v>
      </c>
      <c r="Q719" s="791" t="s">
        <v>4781</v>
      </c>
      <c r="R719" s="783" t="s">
        <v>35</v>
      </c>
      <c r="S719" s="785">
        <v>2019</v>
      </c>
      <c r="T719" s="786">
        <v>60.3</v>
      </c>
      <c r="U719" s="786">
        <v>78.8</v>
      </c>
      <c r="V719" s="786">
        <v>139.1</v>
      </c>
      <c r="W719" s="786">
        <v>227.4</v>
      </c>
      <c r="X719" s="787">
        <f t="shared" si="5"/>
        <v>227.4</v>
      </c>
      <c r="Y719" s="783" t="s">
        <v>6703</v>
      </c>
      <c r="Z719" s="783" t="s">
        <v>6704</v>
      </c>
      <c r="AA719" s="783"/>
      <c r="AB719" s="783"/>
      <c r="AC719" s="783"/>
      <c r="AD719" s="783"/>
      <c r="AE719" s="783"/>
      <c r="AF719" s="783"/>
      <c r="AG719" s="791" t="s">
        <v>6705</v>
      </c>
      <c r="AH719" s="788" t="s">
        <v>6706</v>
      </c>
      <c r="AI719" s="789" t="s">
        <v>2415</v>
      </c>
    </row>
    <row r="720" spans="1:35" ht="17.25" customHeight="1">
      <c r="A720" s="106"/>
      <c r="B720" s="106"/>
      <c r="C720" s="106"/>
      <c r="D720" s="106" t="str">
        <f t="shared" si="0"/>
        <v xml:space="preserve"> </v>
      </c>
      <c r="E720" s="304" t="s">
        <v>6708</v>
      </c>
      <c r="F720" s="779" t="e">
        <f t="shared" ca="1" si="8"/>
        <v>#NAME?</v>
      </c>
      <c r="G720" s="779" t="s">
        <v>17036</v>
      </c>
      <c r="H720" s="779" t="s">
        <v>17036</v>
      </c>
      <c r="I720" s="779" t="str">
        <f t="shared" si="4"/>
        <v>42.8428551, -71.6634981</v>
      </c>
      <c r="J720" s="780">
        <v>42.842855100000001</v>
      </c>
      <c r="K720" s="780">
        <v>-71.663498099999998</v>
      </c>
      <c r="L720" s="781">
        <v>735</v>
      </c>
      <c r="M720" s="782" t="s">
        <v>33</v>
      </c>
      <c r="N720" s="783" t="s">
        <v>33</v>
      </c>
      <c r="O720" s="783"/>
      <c r="P720" s="794" t="s">
        <v>4786</v>
      </c>
      <c r="Q720" s="791" t="s">
        <v>6709</v>
      </c>
      <c r="R720" s="783" t="s">
        <v>35</v>
      </c>
      <c r="S720" s="785">
        <v>2020</v>
      </c>
      <c r="T720" s="786">
        <v>47.8</v>
      </c>
      <c r="U720" s="786">
        <v>34.4</v>
      </c>
      <c r="V720" s="786">
        <v>82.2</v>
      </c>
      <c r="W720" s="786">
        <v>155</v>
      </c>
      <c r="X720" s="787">
        <f t="shared" si="5"/>
        <v>155</v>
      </c>
      <c r="Y720" s="783" t="s">
        <v>6710</v>
      </c>
      <c r="Z720" s="783" t="s">
        <v>6711</v>
      </c>
      <c r="AA720" s="783"/>
      <c r="AB720" s="783"/>
      <c r="AC720" s="783"/>
      <c r="AD720" s="783"/>
      <c r="AE720" s="783"/>
      <c r="AF720" s="783"/>
      <c r="AG720" s="791" t="s">
        <v>6712</v>
      </c>
      <c r="AH720" s="788" t="s">
        <v>6713</v>
      </c>
      <c r="AI720" s="789" t="s">
        <v>2415</v>
      </c>
    </row>
    <row r="721" spans="1:35" ht="17.25" customHeight="1">
      <c r="A721" s="36"/>
      <c r="B721" s="36"/>
      <c r="C721" s="36"/>
      <c r="D721" s="106" t="str">
        <f t="shared" si="0"/>
        <v xml:space="preserve"> </v>
      </c>
      <c r="E721" s="304" t="s">
        <v>6715</v>
      </c>
      <c r="F721" s="779" t="e">
        <f t="shared" ca="1" si="8"/>
        <v>#NAME?</v>
      </c>
      <c r="G721" s="779" t="s">
        <v>17037</v>
      </c>
      <c r="H721" s="779" t="s">
        <v>17038</v>
      </c>
      <c r="I721" s="779" t="str">
        <f t="shared" si="4"/>
        <v>42.9925642, -71.47195660000001</v>
      </c>
      <c r="J721" s="780">
        <v>42.992564199999997</v>
      </c>
      <c r="K721" s="780">
        <v>-71.471956599999999</v>
      </c>
      <c r="L721" s="781">
        <v>736</v>
      </c>
      <c r="M721" s="790" t="s">
        <v>77</v>
      </c>
      <c r="N721" s="783"/>
      <c r="O721" s="783"/>
      <c r="P721" s="794" t="s">
        <v>4786</v>
      </c>
      <c r="Q721" s="791" t="s">
        <v>6716</v>
      </c>
      <c r="R721" s="783" t="s">
        <v>35</v>
      </c>
      <c r="S721" s="785">
        <v>2017</v>
      </c>
      <c r="T721" s="786">
        <v>15.2</v>
      </c>
      <c r="U721" s="786">
        <v>39.299999999999997</v>
      </c>
      <c r="V721" s="786">
        <v>54.5</v>
      </c>
      <c r="W721" s="786">
        <v>94.75</v>
      </c>
      <c r="X721" s="787">
        <f t="shared" si="5"/>
        <v>94.75</v>
      </c>
      <c r="Y721" s="783" t="s">
        <v>6717</v>
      </c>
      <c r="Z721" s="783" t="s">
        <v>6718</v>
      </c>
      <c r="AA721" s="783"/>
      <c r="AB721" s="783"/>
      <c r="AC721" s="783"/>
      <c r="AD721" s="783"/>
      <c r="AE721" s="783"/>
      <c r="AF721" s="783"/>
      <c r="AG721" s="791" t="s">
        <v>6719</v>
      </c>
      <c r="AH721" s="815" t="s">
        <v>6720</v>
      </c>
      <c r="AI721" s="789" t="s">
        <v>2415</v>
      </c>
    </row>
    <row r="722" spans="1:35" ht="17.25" customHeight="1">
      <c r="A722" s="106"/>
      <c r="B722" s="106"/>
      <c r="C722" s="106"/>
      <c r="D722" s="106" t="str">
        <f t="shared" si="0"/>
        <v xml:space="preserve"> </v>
      </c>
      <c r="E722" s="304" t="s">
        <v>6723</v>
      </c>
      <c r="F722" s="779" t="e">
        <f t="shared" ca="1" si="8"/>
        <v>#NAME?</v>
      </c>
      <c r="G722" s="779" t="s">
        <v>17039</v>
      </c>
      <c r="H722" s="779" t="s">
        <v>17039</v>
      </c>
      <c r="I722" s="779" t="str">
        <f t="shared" si="4"/>
        <v>43.434072, -70.991984</v>
      </c>
      <c r="J722" s="780">
        <v>43.434072</v>
      </c>
      <c r="K722" s="780">
        <v>-70.991984000000002</v>
      </c>
      <c r="L722" s="781">
        <v>737</v>
      </c>
      <c r="M722" s="782" t="s">
        <v>33</v>
      </c>
      <c r="N722" s="783" t="s">
        <v>33</v>
      </c>
      <c r="O722" s="783"/>
      <c r="P722" s="794" t="s">
        <v>4786</v>
      </c>
      <c r="Q722" s="791" t="s">
        <v>4781</v>
      </c>
      <c r="R722" s="783" t="s">
        <v>35</v>
      </c>
      <c r="S722" s="785">
        <v>2019</v>
      </c>
      <c r="T722" s="786">
        <v>10.9</v>
      </c>
      <c r="U722" s="786">
        <v>25</v>
      </c>
      <c r="V722" s="786">
        <v>35.9</v>
      </c>
      <c r="W722" s="786">
        <v>35.9</v>
      </c>
      <c r="X722" s="787">
        <f t="shared" si="5"/>
        <v>35.9</v>
      </c>
      <c r="Y722" s="783" t="s">
        <v>6724</v>
      </c>
      <c r="Z722" s="783" t="s">
        <v>49</v>
      </c>
      <c r="AA722" s="783"/>
      <c r="AB722" s="783"/>
      <c r="AC722" s="783"/>
      <c r="AD722" s="783"/>
      <c r="AE722" s="783"/>
      <c r="AF722" s="783"/>
      <c r="AG722" s="794" t="s">
        <v>6725</v>
      </c>
      <c r="AH722" s="788" t="s">
        <v>6726</v>
      </c>
      <c r="AI722" s="789" t="s">
        <v>2415</v>
      </c>
    </row>
    <row r="723" spans="1:35" ht="17.25" customHeight="1">
      <c r="A723" s="36"/>
      <c r="B723" s="36"/>
      <c r="C723" s="36"/>
      <c r="D723" s="106" t="str">
        <f t="shared" si="0"/>
        <v xml:space="preserve"> </v>
      </c>
      <c r="E723" s="304" t="s">
        <v>6731</v>
      </c>
      <c r="F723" s="779" t="e">
        <f t="shared" ca="1" si="8"/>
        <v>#NAME?</v>
      </c>
      <c r="G723" s="779" t="s">
        <v>17040</v>
      </c>
      <c r="H723" s="779" t="s">
        <v>17040</v>
      </c>
      <c r="I723" s="779" t="str">
        <f t="shared" si="4"/>
        <v>43.1829498, -70.8762876</v>
      </c>
      <c r="J723" s="780">
        <v>43.182949800000003</v>
      </c>
      <c r="K723" s="780">
        <v>-70.876287599999998</v>
      </c>
      <c r="L723" s="781">
        <v>738</v>
      </c>
      <c r="M723" s="790" t="s">
        <v>5</v>
      </c>
      <c r="N723" s="783" t="s">
        <v>14648</v>
      </c>
      <c r="O723" s="783"/>
      <c r="P723" s="794" t="s">
        <v>4786</v>
      </c>
      <c r="Q723" s="791" t="s">
        <v>6732</v>
      </c>
      <c r="R723" s="783" t="s">
        <v>35</v>
      </c>
      <c r="S723" s="785">
        <v>2019</v>
      </c>
      <c r="T723" s="786">
        <v>8.3000000000000007</v>
      </c>
      <c r="U723" s="786">
        <v>6.77</v>
      </c>
      <c r="V723" s="786">
        <v>15.07</v>
      </c>
      <c r="W723" s="786">
        <v>35.1</v>
      </c>
      <c r="X723" s="787">
        <f t="shared" si="5"/>
        <v>35.1</v>
      </c>
      <c r="Y723" s="783" t="s">
        <v>6733</v>
      </c>
      <c r="Z723" s="783" t="s">
        <v>6734</v>
      </c>
      <c r="AA723" s="783"/>
      <c r="AB723" s="783"/>
      <c r="AC723" s="783"/>
      <c r="AD723" s="783"/>
      <c r="AE723" s="783"/>
      <c r="AF723" s="783"/>
      <c r="AG723" s="791" t="s">
        <v>6735</v>
      </c>
      <c r="AH723" s="788" t="s">
        <v>6736</v>
      </c>
      <c r="AI723" s="789" t="s">
        <v>2415</v>
      </c>
    </row>
    <row r="724" spans="1:35" ht="17.25" customHeight="1">
      <c r="A724" s="36"/>
      <c r="B724" s="36"/>
      <c r="C724" s="36"/>
      <c r="D724" s="106" t="str">
        <f t="shared" si="0"/>
        <v xml:space="preserve"> </v>
      </c>
      <c r="E724" s="304" t="s">
        <v>6738</v>
      </c>
      <c r="F724" s="779" t="e">
        <f t="shared" ca="1" si="8"/>
        <v>#NAME?</v>
      </c>
      <c r="G724" s="779" t="s">
        <v>17041</v>
      </c>
      <c r="H724" s="779" t="s">
        <v>17041</v>
      </c>
      <c r="I724" s="779" t="str">
        <f t="shared" si="4"/>
        <v>42.988892, -71.175142</v>
      </c>
      <c r="J724" s="780">
        <v>42.988892</v>
      </c>
      <c r="K724" s="780">
        <v>-71.175141999999994</v>
      </c>
      <c r="L724" s="781">
        <v>739</v>
      </c>
      <c r="M724" s="782" t="s">
        <v>1201</v>
      </c>
      <c r="N724" s="783" t="s">
        <v>1201</v>
      </c>
      <c r="O724" s="783"/>
      <c r="P724" s="794" t="s">
        <v>4786</v>
      </c>
      <c r="Q724" s="791" t="s">
        <v>5133</v>
      </c>
      <c r="R724" s="783" t="s">
        <v>35</v>
      </c>
      <c r="S724" s="785">
        <v>2019</v>
      </c>
      <c r="T724" s="793">
        <v>480</v>
      </c>
      <c r="U724" s="793">
        <v>180</v>
      </c>
      <c r="V724" s="793">
        <v>660</v>
      </c>
      <c r="W724" s="793">
        <v>761</v>
      </c>
      <c r="X724" s="787">
        <f t="shared" si="5"/>
        <v>761</v>
      </c>
      <c r="Y724" s="783" t="s">
        <v>6739</v>
      </c>
      <c r="Z724" s="783" t="s">
        <v>6740</v>
      </c>
      <c r="AA724" s="783"/>
      <c r="AB724" s="783"/>
      <c r="AC724" s="783"/>
      <c r="AD724" s="783"/>
      <c r="AE724" s="783"/>
      <c r="AF724" s="783"/>
      <c r="AG724" s="791" t="s">
        <v>6741</v>
      </c>
      <c r="AH724" s="788" t="s">
        <v>6742</v>
      </c>
      <c r="AI724" s="789" t="s">
        <v>2415</v>
      </c>
    </row>
    <row r="725" spans="1:35" ht="17.25" customHeight="1">
      <c r="A725" s="106"/>
      <c r="B725" s="106"/>
      <c r="C725" s="106"/>
      <c r="D725" s="106" t="str">
        <f t="shared" si="0"/>
        <v xml:space="preserve"> </v>
      </c>
      <c r="E725" s="304"/>
      <c r="F725" s="779" t="e">
        <f t="shared" ca="1" si="8"/>
        <v>#NAME?</v>
      </c>
      <c r="G725" s="779" t="s">
        <v>17042</v>
      </c>
      <c r="H725" s="779" t="s">
        <v>17042</v>
      </c>
      <c r="I725" s="779" t="str">
        <f t="shared" si="4"/>
        <v>44.4576506, -71.1480804</v>
      </c>
      <c r="J725" s="780">
        <v>44.457650600000001</v>
      </c>
      <c r="K725" s="780">
        <v>-71.148080399999998</v>
      </c>
      <c r="L725" s="781">
        <v>740</v>
      </c>
      <c r="M725" s="790" t="s">
        <v>33</v>
      </c>
      <c r="N725" s="783" t="s">
        <v>33</v>
      </c>
      <c r="O725" s="783"/>
      <c r="P725" s="794" t="s">
        <v>4786</v>
      </c>
      <c r="Q725" s="791" t="s">
        <v>4781</v>
      </c>
      <c r="R725" s="783" t="s">
        <v>35</v>
      </c>
      <c r="S725" s="785">
        <v>2020</v>
      </c>
      <c r="T725" s="786">
        <v>240</v>
      </c>
      <c r="U725" s="786">
        <v>29.5</v>
      </c>
      <c r="V725" s="786">
        <v>269.5</v>
      </c>
      <c r="W725" s="786">
        <v>388.3</v>
      </c>
      <c r="X725" s="787">
        <f t="shared" si="5"/>
        <v>388.3</v>
      </c>
      <c r="Y725" s="783" t="s">
        <v>6749</v>
      </c>
      <c r="Z725" s="783" t="s">
        <v>6750</v>
      </c>
      <c r="AA725" s="783"/>
      <c r="AB725" s="783"/>
      <c r="AC725" s="783"/>
      <c r="AD725" s="783"/>
      <c r="AE725" s="783"/>
      <c r="AF725" s="783"/>
      <c r="AG725" s="791" t="s">
        <v>6751</v>
      </c>
      <c r="AH725" s="788" t="s">
        <v>6752</v>
      </c>
      <c r="AI725" s="789" t="s">
        <v>2415</v>
      </c>
    </row>
    <row r="726" spans="1:35" ht="17.25" customHeight="1">
      <c r="A726" s="36"/>
      <c r="B726" s="36"/>
      <c r="C726" s="36"/>
      <c r="D726" s="106" t="str">
        <f t="shared" si="0"/>
        <v xml:space="preserve"> </v>
      </c>
      <c r="E726" s="304" t="s">
        <v>6760</v>
      </c>
      <c r="F726" s="779" t="e">
        <f t="shared" ca="1" si="8"/>
        <v>#NAME?</v>
      </c>
      <c r="G726" s="779" t="s">
        <v>17043</v>
      </c>
      <c r="H726" s="779" t="s">
        <v>17043</v>
      </c>
      <c r="I726" s="779" t="str">
        <f t="shared" si="4"/>
        <v>42.9388862, -71.5150891</v>
      </c>
      <c r="J726" s="780">
        <v>42.938886199999999</v>
      </c>
      <c r="K726" s="780">
        <v>-71.515089099999997</v>
      </c>
      <c r="L726" s="781">
        <v>741</v>
      </c>
      <c r="M726" s="782" t="s">
        <v>77</v>
      </c>
      <c r="N726" s="783"/>
      <c r="O726" s="783"/>
      <c r="P726" s="794" t="s">
        <v>4786</v>
      </c>
      <c r="Q726" s="791" t="s">
        <v>6761</v>
      </c>
      <c r="R726" s="783" t="s">
        <v>35</v>
      </c>
      <c r="S726" s="785">
        <v>2020</v>
      </c>
      <c r="T726" s="786">
        <v>23.7</v>
      </c>
      <c r="U726" s="786">
        <v>8.75</v>
      </c>
      <c r="V726" s="786">
        <v>32.450000000000003</v>
      </c>
      <c r="W726" s="786">
        <v>55.59</v>
      </c>
      <c r="X726" s="787">
        <f t="shared" si="5"/>
        <v>55.59</v>
      </c>
      <c r="Y726" s="783" t="s">
        <v>6762</v>
      </c>
      <c r="Z726" s="783" t="s">
        <v>6763</v>
      </c>
      <c r="AA726" s="783"/>
      <c r="AB726" s="783"/>
      <c r="AC726" s="783"/>
      <c r="AD726" s="783"/>
      <c r="AE726" s="783"/>
      <c r="AF726" s="783"/>
      <c r="AG726" s="791" t="s">
        <v>6764</v>
      </c>
      <c r="AH726" s="788" t="s">
        <v>6765</v>
      </c>
      <c r="AI726" s="789" t="s">
        <v>2415</v>
      </c>
    </row>
    <row r="727" spans="1:35" ht="17.25" customHeight="1">
      <c r="A727" s="36"/>
      <c r="B727" s="36"/>
      <c r="C727" s="36"/>
      <c r="D727" s="106" t="str">
        <f t="shared" si="0"/>
        <v xml:space="preserve"> </v>
      </c>
      <c r="E727" s="304" t="s">
        <v>6767</v>
      </c>
      <c r="F727" s="779" t="e">
        <f t="shared" ca="1" si="8"/>
        <v>#NAME?</v>
      </c>
      <c r="G727" s="779" t="s">
        <v>17044</v>
      </c>
      <c r="H727" s="779" t="s">
        <v>17044</v>
      </c>
      <c r="I727" s="779" t="str">
        <f t="shared" si="4"/>
        <v>44.259472, -71.634047</v>
      </c>
      <c r="J727" s="780">
        <v>44.259472000000002</v>
      </c>
      <c r="K727" s="780">
        <v>-71.634046999999995</v>
      </c>
      <c r="L727" s="781">
        <v>742</v>
      </c>
      <c r="M727" s="790" t="s">
        <v>33</v>
      </c>
      <c r="N727" s="783" t="s">
        <v>33</v>
      </c>
      <c r="O727" s="783"/>
      <c r="P727" s="794" t="s">
        <v>4786</v>
      </c>
      <c r="Q727" s="791" t="s">
        <v>6768</v>
      </c>
      <c r="R727" s="783" t="s">
        <v>35</v>
      </c>
      <c r="S727" s="785">
        <v>2020</v>
      </c>
      <c r="T727" s="786">
        <v>12.7</v>
      </c>
      <c r="U727" s="786">
        <v>4.42</v>
      </c>
      <c r="V727" s="786">
        <v>17.12</v>
      </c>
      <c r="W727" s="786">
        <v>87.49</v>
      </c>
      <c r="X727" s="787">
        <f t="shared" si="5"/>
        <v>87.49</v>
      </c>
      <c r="Y727" s="783" t="s">
        <v>6769</v>
      </c>
      <c r="Z727" s="783" t="s">
        <v>6770</v>
      </c>
      <c r="AA727" s="783"/>
      <c r="AB727" s="783"/>
      <c r="AC727" s="783"/>
      <c r="AD727" s="783"/>
      <c r="AE727" s="783"/>
      <c r="AF727" s="783"/>
      <c r="AG727" s="791" t="s">
        <v>6771</v>
      </c>
      <c r="AH727" s="788" t="s">
        <v>6772</v>
      </c>
      <c r="AI727" s="789" t="s">
        <v>2415</v>
      </c>
    </row>
    <row r="728" spans="1:35" ht="17.25" customHeight="1">
      <c r="A728" s="36"/>
      <c r="B728" s="36"/>
      <c r="C728" s="36"/>
      <c r="D728" s="106" t="str">
        <f t="shared" si="0"/>
        <v xml:space="preserve"> </v>
      </c>
      <c r="E728" s="304" t="s">
        <v>6784</v>
      </c>
      <c r="F728" s="779" t="e">
        <f t="shared" ca="1" si="8"/>
        <v>#NAME?</v>
      </c>
      <c r="G728" s="779" t="s">
        <v>17045</v>
      </c>
      <c r="H728" s="779" t="s">
        <v>17045</v>
      </c>
      <c r="I728" s="779" t="str">
        <f t="shared" si="4"/>
        <v>42.96041890000001, -71.7373525</v>
      </c>
      <c r="J728" s="780">
        <v>42.960418900000001</v>
      </c>
      <c r="K728" s="780">
        <v>-71.7373525</v>
      </c>
      <c r="L728" s="781">
        <v>743</v>
      </c>
      <c r="M728" s="782" t="s">
        <v>33</v>
      </c>
      <c r="N728" s="783" t="s">
        <v>33</v>
      </c>
      <c r="O728" s="783"/>
      <c r="P728" s="794" t="s">
        <v>4786</v>
      </c>
      <c r="Q728" s="791" t="s">
        <v>4781</v>
      </c>
      <c r="R728" s="783" t="s">
        <v>35</v>
      </c>
      <c r="S728" s="785">
        <v>2019</v>
      </c>
      <c r="T728" s="786">
        <v>15.4</v>
      </c>
      <c r="U728" s="786">
        <v>4.21</v>
      </c>
      <c r="V728" s="786">
        <v>17.38</v>
      </c>
      <c r="W728" s="786">
        <v>30.42</v>
      </c>
      <c r="X728" s="787">
        <f t="shared" si="5"/>
        <v>30.42</v>
      </c>
      <c r="Y728" s="783" t="s">
        <v>6785</v>
      </c>
      <c r="Z728" s="783" t="s">
        <v>6786</v>
      </c>
      <c r="AA728" s="783"/>
      <c r="AB728" s="783"/>
      <c r="AC728" s="783"/>
      <c r="AD728" s="783"/>
      <c r="AE728" s="783"/>
      <c r="AF728" s="783"/>
      <c r="AG728" s="791" t="s">
        <v>6787</v>
      </c>
      <c r="AH728" s="788" t="s">
        <v>6788</v>
      </c>
      <c r="AI728" s="789" t="s">
        <v>2415</v>
      </c>
    </row>
    <row r="729" spans="1:35" ht="17.25" customHeight="1">
      <c r="A729" s="36"/>
      <c r="B729" s="36"/>
      <c r="C729" s="36"/>
      <c r="D729" s="106" t="str">
        <f t="shared" si="0"/>
        <v xml:space="preserve"> </v>
      </c>
      <c r="E729" s="304" t="s">
        <v>6791</v>
      </c>
      <c r="F729" s="779" t="e">
        <f t="shared" ca="1" si="8"/>
        <v>#NAME?</v>
      </c>
      <c r="G729" s="779" t="s">
        <v>16353</v>
      </c>
      <c r="H729" s="779" t="s">
        <v>16353</v>
      </c>
      <c r="I729" s="779" t="str">
        <f t="shared" si="4"/>
        <v>43.1706887, -70.91519</v>
      </c>
      <c r="J729" s="780">
        <v>43.170688699999999</v>
      </c>
      <c r="K729" s="780">
        <v>-70.915189999999996</v>
      </c>
      <c r="L729" s="781">
        <v>744</v>
      </c>
      <c r="M729" s="790" t="s">
        <v>33</v>
      </c>
      <c r="N729" s="783" t="s">
        <v>33</v>
      </c>
      <c r="O729" s="783"/>
      <c r="P729" s="794" t="s">
        <v>4786</v>
      </c>
      <c r="Q729" s="791" t="s">
        <v>4781</v>
      </c>
      <c r="R729" s="783" t="s">
        <v>35</v>
      </c>
      <c r="S729" s="785">
        <v>2020</v>
      </c>
      <c r="T729" s="786">
        <v>1700</v>
      </c>
      <c r="U729" s="786">
        <v>1440</v>
      </c>
      <c r="V729" s="786">
        <v>3140</v>
      </c>
      <c r="W729" s="786">
        <v>4144</v>
      </c>
      <c r="X729" s="787">
        <f t="shared" si="5"/>
        <v>4144</v>
      </c>
      <c r="Y729" s="783" t="s">
        <v>6792</v>
      </c>
      <c r="Z729" s="783" t="s">
        <v>6793</v>
      </c>
      <c r="AA729" s="783"/>
      <c r="AB729" s="783"/>
      <c r="AC729" s="783"/>
      <c r="AD729" s="783"/>
      <c r="AE729" s="783"/>
      <c r="AF729" s="783"/>
      <c r="AG729" s="791" t="s">
        <v>6794</v>
      </c>
      <c r="AH729" s="788" t="s">
        <v>6795</v>
      </c>
      <c r="AI729" s="789" t="s">
        <v>2415</v>
      </c>
    </row>
    <row r="730" spans="1:35" ht="17.25" customHeight="1">
      <c r="A730" s="36"/>
      <c r="B730" s="36"/>
      <c r="C730" s="36"/>
      <c r="D730" s="106" t="str">
        <f t="shared" si="0"/>
        <v xml:space="preserve"> </v>
      </c>
      <c r="E730" s="304" t="s">
        <v>7122</v>
      </c>
      <c r="F730" s="779" t="e">
        <f t="shared" ca="1" si="8"/>
        <v>#NAME?</v>
      </c>
      <c r="G730" s="779" t="s">
        <v>17046</v>
      </c>
      <c r="H730" s="779" t="s">
        <v>17046</v>
      </c>
      <c r="I730" s="779" t="str">
        <f t="shared" si="4"/>
        <v>43.2078982, -71.47738269999999</v>
      </c>
      <c r="J730" s="780">
        <v>43.207898200000002</v>
      </c>
      <c r="K730" s="780">
        <v>-71.477382699999893</v>
      </c>
      <c r="L730" s="781">
        <v>745</v>
      </c>
      <c r="M730" s="782" t="s">
        <v>95</v>
      </c>
      <c r="N730" s="783" t="s">
        <v>1007</v>
      </c>
      <c r="O730" s="783"/>
      <c r="P730" s="794" t="s">
        <v>4786</v>
      </c>
      <c r="Q730" s="784" t="s">
        <v>7123</v>
      </c>
      <c r="R730" s="783" t="s">
        <v>35</v>
      </c>
      <c r="S730" s="785">
        <v>2019</v>
      </c>
      <c r="T730" s="786">
        <v>2200</v>
      </c>
      <c r="U730" s="786">
        <v>35000</v>
      </c>
      <c r="V730" s="786">
        <v>35910</v>
      </c>
      <c r="W730" s="786">
        <v>92346</v>
      </c>
      <c r="X730" s="787">
        <f t="shared" si="5"/>
        <v>92346</v>
      </c>
      <c r="Y730" s="783" t="s">
        <v>7124</v>
      </c>
      <c r="Z730" s="783" t="s">
        <v>7125</v>
      </c>
      <c r="AA730" s="783"/>
      <c r="AB730" s="783"/>
      <c r="AC730" s="783"/>
      <c r="AD730" s="783"/>
      <c r="AE730" s="783"/>
      <c r="AF730" s="783"/>
      <c r="AG730" s="791" t="s">
        <v>7126</v>
      </c>
      <c r="AH730" s="788" t="s">
        <v>7127</v>
      </c>
      <c r="AI730" s="789" t="s">
        <v>2415</v>
      </c>
    </row>
    <row r="731" spans="1:35" ht="17.25" customHeight="1">
      <c r="A731" s="36"/>
      <c r="B731" s="36"/>
      <c r="C731" s="36"/>
      <c r="D731" s="106" t="str">
        <f t="shared" si="0"/>
        <v xml:space="preserve"> </v>
      </c>
      <c r="E731" s="304" t="s">
        <v>6804</v>
      </c>
      <c r="F731" s="779" t="e">
        <f t="shared" ca="1" si="8"/>
        <v>#NAME?</v>
      </c>
      <c r="G731" s="779" t="s">
        <v>17047</v>
      </c>
      <c r="H731" s="779" t="s">
        <v>17047</v>
      </c>
      <c r="I731" s="779" t="str">
        <f t="shared" si="4"/>
        <v>42.784522, -71.912218</v>
      </c>
      <c r="J731" s="780">
        <v>42.784522000000003</v>
      </c>
      <c r="K731" s="780">
        <v>-71.912217999999996</v>
      </c>
      <c r="L731" s="781">
        <v>746</v>
      </c>
      <c r="M731" s="790" t="s">
        <v>33</v>
      </c>
      <c r="N731" s="783" t="s">
        <v>33</v>
      </c>
      <c r="O731" s="783"/>
      <c r="P731" s="794" t="s">
        <v>4786</v>
      </c>
      <c r="Q731" s="791" t="s">
        <v>6805</v>
      </c>
      <c r="R731" s="783" t="s">
        <v>35</v>
      </c>
      <c r="S731" s="785">
        <v>2018</v>
      </c>
      <c r="T731" s="786">
        <v>719</v>
      </c>
      <c r="U731" s="786">
        <v>569</v>
      </c>
      <c r="V731" s="786">
        <v>1288</v>
      </c>
      <c r="W731" s="786">
        <v>2781.6</v>
      </c>
      <c r="X731" s="787">
        <f t="shared" si="5"/>
        <v>2781.6</v>
      </c>
      <c r="Y731" s="783" t="s">
        <v>6806</v>
      </c>
      <c r="Z731" s="783" t="s">
        <v>6807</v>
      </c>
      <c r="AA731" s="783"/>
      <c r="AB731" s="783"/>
      <c r="AC731" s="783"/>
      <c r="AD731" s="783"/>
      <c r="AE731" s="783"/>
      <c r="AF731" s="783"/>
      <c r="AG731" s="791" t="s">
        <v>6808</v>
      </c>
      <c r="AH731" s="788" t="s">
        <v>6809</v>
      </c>
      <c r="AI731" s="789" t="s">
        <v>2415</v>
      </c>
    </row>
    <row r="732" spans="1:35" ht="17.25" customHeight="1">
      <c r="A732" s="106"/>
      <c r="B732" s="106"/>
      <c r="C732" s="106"/>
      <c r="D732" s="106" t="str">
        <f t="shared" si="0"/>
        <v xml:space="preserve"> </v>
      </c>
      <c r="E732" s="304" t="s">
        <v>6812</v>
      </c>
      <c r="F732" s="779" t="e">
        <f t="shared" ca="1" si="8"/>
        <v>#NAME?</v>
      </c>
      <c r="G732" s="779" t="s">
        <v>17048</v>
      </c>
      <c r="H732" s="779" t="s">
        <v>17049</v>
      </c>
      <c r="I732" s="779" t="str">
        <f t="shared" si="4"/>
        <v>43.40675, -71.920111</v>
      </c>
      <c r="J732" s="780">
        <v>43.406750000000002</v>
      </c>
      <c r="K732" s="780">
        <v>-71.920111000000006</v>
      </c>
      <c r="L732" s="781">
        <v>747</v>
      </c>
      <c r="M732" s="782" t="s">
        <v>33</v>
      </c>
      <c r="N732" s="783" t="s">
        <v>33</v>
      </c>
      <c r="O732" s="783"/>
      <c r="P732" s="794" t="s">
        <v>4786</v>
      </c>
      <c r="Q732" s="794" t="s">
        <v>6813</v>
      </c>
      <c r="R732" s="783" t="s">
        <v>35</v>
      </c>
      <c r="S732" s="785">
        <v>2019</v>
      </c>
      <c r="T732" s="786">
        <v>39.5</v>
      </c>
      <c r="U732" s="786">
        <v>42.3</v>
      </c>
      <c r="V732" s="786">
        <v>81.8</v>
      </c>
      <c r="W732" s="786">
        <v>55.4</v>
      </c>
      <c r="X732" s="787">
        <f t="shared" si="5"/>
        <v>81.8</v>
      </c>
      <c r="Y732" s="783" t="s">
        <v>6814</v>
      </c>
      <c r="Z732" s="783" t="s">
        <v>6815</v>
      </c>
      <c r="AA732" s="783"/>
      <c r="AB732" s="783"/>
      <c r="AC732" s="783"/>
      <c r="AD732" s="783"/>
      <c r="AE732" s="783"/>
      <c r="AF732" s="783"/>
      <c r="AG732" s="791" t="s">
        <v>6816</v>
      </c>
      <c r="AH732" s="788" t="s">
        <v>6817</v>
      </c>
      <c r="AI732" s="789" t="s">
        <v>2415</v>
      </c>
    </row>
    <row r="733" spans="1:35" ht="17.25" customHeight="1">
      <c r="A733" s="106"/>
      <c r="B733" s="106"/>
      <c r="C733" s="106"/>
      <c r="D733" s="106" t="str">
        <f t="shared" si="0"/>
        <v xml:space="preserve"> </v>
      </c>
      <c r="E733" s="304" t="s">
        <v>6819</v>
      </c>
      <c r="F733" s="779" t="e">
        <f t="shared" ca="1" si="8"/>
        <v>#NAME?</v>
      </c>
      <c r="G733" s="779" t="s">
        <v>17050</v>
      </c>
      <c r="H733" s="779" t="s">
        <v>17050</v>
      </c>
      <c r="I733" s="779" t="str">
        <f t="shared" si="4"/>
        <v>43.4347397, -71.9973352</v>
      </c>
      <c r="J733" s="780">
        <v>43.434739700000002</v>
      </c>
      <c r="K733" s="780">
        <v>-71.997335199999995</v>
      </c>
      <c r="L733" s="781">
        <v>748</v>
      </c>
      <c r="M733" s="790" t="s">
        <v>33</v>
      </c>
      <c r="N733" s="783" t="s">
        <v>33</v>
      </c>
      <c r="O733" s="783"/>
      <c r="P733" s="794" t="s">
        <v>4786</v>
      </c>
      <c r="Q733" s="791" t="s">
        <v>6820</v>
      </c>
      <c r="R733" s="783" t="s">
        <v>35</v>
      </c>
      <c r="S733" s="785">
        <v>2018</v>
      </c>
      <c r="T733" s="786">
        <v>8.73</v>
      </c>
      <c r="U733" s="786">
        <v>13.7</v>
      </c>
      <c r="V733" s="786">
        <v>22.43</v>
      </c>
      <c r="W733" s="786">
        <v>39.880000000000003</v>
      </c>
      <c r="X733" s="787">
        <f t="shared" si="5"/>
        <v>39.880000000000003</v>
      </c>
      <c r="Y733" s="783" t="s">
        <v>6821</v>
      </c>
      <c r="Z733" s="783" t="s">
        <v>49</v>
      </c>
      <c r="AA733" s="783"/>
      <c r="AB733" s="783"/>
      <c r="AC733" s="783"/>
      <c r="AD733" s="783"/>
      <c r="AE733" s="783"/>
      <c r="AF733" s="783"/>
      <c r="AG733" s="791" t="s">
        <v>6822</v>
      </c>
      <c r="AH733" s="788" t="s">
        <v>6823</v>
      </c>
      <c r="AI733" s="789" t="s">
        <v>2415</v>
      </c>
    </row>
    <row r="734" spans="1:35" ht="17.25" customHeight="1">
      <c r="A734" s="106"/>
      <c r="B734" s="106"/>
      <c r="C734" s="106"/>
      <c r="D734" s="106" t="str">
        <f t="shared" si="0"/>
        <v xml:space="preserve"> </v>
      </c>
      <c r="E734" s="304" t="s">
        <v>6829</v>
      </c>
      <c r="F734" s="779" t="e">
        <f t="shared" ca="1" si="8"/>
        <v>#NAME?</v>
      </c>
      <c r="G734" s="779" t="s">
        <v>17051</v>
      </c>
      <c r="H734" s="779" t="s">
        <v>17051</v>
      </c>
      <c r="I734" s="779" t="str">
        <f t="shared" si="4"/>
        <v>43.3125535, -72.0173344</v>
      </c>
      <c r="J734" s="780">
        <v>43.3125535</v>
      </c>
      <c r="K734" s="780">
        <v>-72.017334399999996</v>
      </c>
      <c r="L734" s="781">
        <v>749</v>
      </c>
      <c r="M734" s="782" t="s">
        <v>33</v>
      </c>
      <c r="N734" s="783" t="s">
        <v>33</v>
      </c>
      <c r="O734" s="783"/>
      <c r="P734" s="794" t="s">
        <v>4786</v>
      </c>
      <c r="Q734" s="791" t="s">
        <v>6830</v>
      </c>
      <c r="R734" s="783" t="s">
        <v>35</v>
      </c>
      <c r="S734" s="785">
        <v>2018</v>
      </c>
      <c r="T734" s="786">
        <v>48</v>
      </c>
      <c r="U734" s="786">
        <v>240</v>
      </c>
      <c r="V734" s="786">
        <v>288</v>
      </c>
      <c r="W734" s="786">
        <v>511.2</v>
      </c>
      <c r="X734" s="787">
        <f t="shared" si="5"/>
        <v>511.2</v>
      </c>
      <c r="Y734" s="783" t="s">
        <v>6831</v>
      </c>
      <c r="Z734" s="783" t="s">
        <v>6832</v>
      </c>
      <c r="AA734" s="783"/>
      <c r="AB734" s="783"/>
      <c r="AC734" s="783"/>
      <c r="AD734" s="783"/>
      <c r="AE734" s="783"/>
      <c r="AF734" s="783"/>
      <c r="AG734" s="791" t="s">
        <v>6833</v>
      </c>
      <c r="AH734" s="788" t="s">
        <v>6834</v>
      </c>
      <c r="AI734" s="789" t="s">
        <v>2415</v>
      </c>
    </row>
    <row r="735" spans="1:35" ht="17.25" customHeight="1">
      <c r="A735" s="36"/>
      <c r="B735" s="36"/>
      <c r="C735" s="36"/>
      <c r="D735" s="106" t="str">
        <f t="shared" si="0"/>
        <v xml:space="preserve"> </v>
      </c>
      <c r="E735" s="304" t="s">
        <v>6840</v>
      </c>
      <c r="F735" s="779" t="e">
        <f t="shared" ca="1" si="8"/>
        <v>#NAME?</v>
      </c>
      <c r="G735" s="779" t="s">
        <v>17052</v>
      </c>
      <c r="H735" s="779" t="s">
        <v>17052</v>
      </c>
      <c r="I735" s="779" t="str">
        <f t="shared" si="4"/>
        <v>43.073156, -70.988450</v>
      </c>
      <c r="J735" s="780">
        <v>43.073155999999997</v>
      </c>
      <c r="K735" s="780">
        <v>-70.98845</v>
      </c>
      <c r="L735" s="781">
        <v>750</v>
      </c>
      <c r="M735" s="790" t="s">
        <v>33</v>
      </c>
      <c r="N735" s="783" t="s">
        <v>33</v>
      </c>
      <c r="O735" s="783"/>
      <c r="P735" s="794" t="s">
        <v>4786</v>
      </c>
      <c r="Q735" s="791" t="s">
        <v>6841</v>
      </c>
      <c r="R735" s="783" t="s">
        <v>35</v>
      </c>
      <c r="S735" s="785">
        <v>2017</v>
      </c>
      <c r="T735" s="786">
        <v>12</v>
      </c>
      <c r="U735" s="786">
        <v>12</v>
      </c>
      <c r="V735" s="786">
        <v>24</v>
      </c>
      <c r="W735" s="786">
        <v>24</v>
      </c>
      <c r="X735" s="787">
        <f t="shared" si="5"/>
        <v>24</v>
      </c>
      <c r="Y735" s="783" t="s">
        <v>6842</v>
      </c>
      <c r="Z735" s="783" t="s">
        <v>49</v>
      </c>
      <c r="AA735" s="783"/>
      <c r="AB735" s="783"/>
      <c r="AC735" s="783"/>
      <c r="AD735" s="783"/>
      <c r="AE735" s="783" t="s">
        <v>6843</v>
      </c>
      <c r="AF735" s="783"/>
      <c r="AG735" s="791" t="s">
        <v>6844</v>
      </c>
      <c r="AH735" s="788" t="s">
        <v>6845</v>
      </c>
      <c r="AI735" s="789" t="s">
        <v>2415</v>
      </c>
    </row>
    <row r="736" spans="1:35" ht="17.25" customHeight="1">
      <c r="A736" s="36"/>
      <c r="B736" s="36"/>
      <c r="C736" s="36"/>
      <c r="D736" s="106" t="str">
        <f t="shared" si="0"/>
        <v xml:space="preserve"> </v>
      </c>
      <c r="E736" s="304" t="s">
        <v>6852</v>
      </c>
      <c r="F736" s="779" t="e">
        <f t="shared" ca="1" si="8"/>
        <v>#NAME?</v>
      </c>
      <c r="G736" s="779" t="s">
        <v>17053</v>
      </c>
      <c r="H736" s="779" t="s">
        <v>17054</v>
      </c>
      <c r="I736" s="779" t="str">
        <f t="shared" si="4"/>
        <v>42.8746583, -71.0128325</v>
      </c>
      <c r="J736" s="780">
        <v>42.8746583</v>
      </c>
      <c r="K736" s="780">
        <v>-71.012832500000002</v>
      </c>
      <c r="L736" s="781">
        <v>751</v>
      </c>
      <c r="M736" s="782" t="s">
        <v>33</v>
      </c>
      <c r="N736" s="783" t="s">
        <v>33</v>
      </c>
      <c r="O736" s="783"/>
      <c r="P736" s="794" t="s">
        <v>4786</v>
      </c>
      <c r="Q736" s="791" t="s">
        <v>4781</v>
      </c>
      <c r="R736" s="783" t="s">
        <v>35</v>
      </c>
      <c r="S736" s="785">
        <v>2020</v>
      </c>
      <c r="T736" s="793">
        <v>101</v>
      </c>
      <c r="U736" s="793">
        <v>111</v>
      </c>
      <c r="V736" s="793">
        <v>212</v>
      </c>
      <c r="W736" s="793">
        <v>225.2</v>
      </c>
      <c r="X736" s="787">
        <f t="shared" si="5"/>
        <v>225.2</v>
      </c>
      <c r="Y736" s="783" t="s">
        <v>6853</v>
      </c>
      <c r="Z736" s="783" t="s">
        <v>6854</v>
      </c>
      <c r="AA736" s="783"/>
      <c r="AB736" s="783"/>
      <c r="AC736" s="783"/>
      <c r="AD736" s="783"/>
      <c r="AE736" s="783"/>
      <c r="AF736" s="783"/>
      <c r="AG736" s="791" t="s">
        <v>6855</v>
      </c>
      <c r="AH736" s="788" t="s">
        <v>6856</v>
      </c>
      <c r="AI736" s="789" t="s">
        <v>2415</v>
      </c>
    </row>
    <row r="737" spans="1:35" ht="17.25" customHeight="1">
      <c r="A737" s="106"/>
      <c r="B737" s="106"/>
      <c r="C737" s="106"/>
      <c r="D737" s="106" t="str">
        <f t="shared" si="0"/>
        <v xml:space="preserve"> </v>
      </c>
      <c r="E737" s="304"/>
      <c r="F737" s="779" t="e">
        <f t="shared" ca="1" si="8"/>
        <v>#NAME?</v>
      </c>
      <c r="G737" s="779" t="s">
        <v>17055</v>
      </c>
      <c r="H737" s="779" t="s">
        <v>17055</v>
      </c>
      <c r="I737" s="779" t="str">
        <f t="shared" si="4"/>
        <v>43.36268, -71.460573</v>
      </c>
      <c r="J737" s="780">
        <v>43.362679999999997</v>
      </c>
      <c r="K737" s="780">
        <v>-71.460572999999997</v>
      </c>
      <c r="L737" s="781">
        <v>752</v>
      </c>
      <c r="M737" s="790" t="s">
        <v>77</v>
      </c>
      <c r="N737" s="783"/>
      <c r="O737" s="783"/>
      <c r="P737" s="794" t="s">
        <v>4786</v>
      </c>
      <c r="Q737" s="791" t="s">
        <v>6858</v>
      </c>
      <c r="R737" s="783" t="s">
        <v>35</v>
      </c>
      <c r="S737" s="785">
        <v>2018</v>
      </c>
      <c r="T737" s="786">
        <v>38.700000000000003</v>
      </c>
      <c r="U737" s="786">
        <v>240</v>
      </c>
      <c r="V737" s="786">
        <v>278.7</v>
      </c>
      <c r="W737" s="786">
        <v>718.1</v>
      </c>
      <c r="X737" s="787">
        <f t="shared" si="5"/>
        <v>718.1</v>
      </c>
      <c r="Y737" s="783" t="s">
        <v>6859</v>
      </c>
      <c r="Z737" s="783" t="s">
        <v>6860</v>
      </c>
      <c r="AA737" s="783"/>
      <c r="AB737" s="783"/>
      <c r="AC737" s="783"/>
      <c r="AD737" s="783"/>
      <c r="AE737" s="783"/>
      <c r="AF737" s="783"/>
      <c r="AG737" s="791" t="s">
        <v>6861</v>
      </c>
      <c r="AH737" s="788" t="s">
        <v>6862</v>
      </c>
      <c r="AI737" s="789" t="s">
        <v>2415</v>
      </c>
    </row>
    <row r="738" spans="1:35" ht="17.25" customHeight="1">
      <c r="A738" s="36"/>
      <c r="B738" s="36"/>
      <c r="C738" s="36"/>
      <c r="D738" s="106" t="str">
        <f t="shared" si="0"/>
        <v xml:space="preserve"> </v>
      </c>
      <c r="E738" s="304" t="s">
        <v>6864</v>
      </c>
      <c r="F738" s="779" t="e">
        <f t="shared" ca="1" si="8"/>
        <v>#NAME?</v>
      </c>
      <c r="G738" s="779" t="s">
        <v>17056</v>
      </c>
      <c r="H738" s="779" t="s">
        <v>17056</v>
      </c>
      <c r="I738" s="779" t="str">
        <f t="shared" si="4"/>
        <v>42.854508, -71.487455</v>
      </c>
      <c r="J738" s="780">
        <v>42.854508000000003</v>
      </c>
      <c r="K738" s="780">
        <v>-71.487454999999997</v>
      </c>
      <c r="L738" s="781">
        <v>753</v>
      </c>
      <c r="M738" s="782" t="s">
        <v>5</v>
      </c>
      <c r="N738" s="783"/>
      <c r="O738" s="783"/>
      <c r="P738" s="794" t="s">
        <v>4786</v>
      </c>
      <c r="Q738" s="791" t="s">
        <v>4781</v>
      </c>
      <c r="R738" s="783" t="s">
        <v>122</v>
      </c>
      <c r="S738" s="785">
        <v>2019</v>
      </c>
      <c r="T738" s="786">
        <v>196</v>
      </c>
      <c r="U738" s="786">
        <v>19.8</v>
      </c>
      <c r="V738" s="786">
        <v>204.68</v>
      </c>
      <c r="W738" s="786">
        <v>223.08</v>
      </c>
      <c r="X738" s="787">
        <f t="shared" si="5"/>
        <v>223.08</v>
      </c>
      <c r="Y738" s="783" t="s">
        <v>6865</v>
      </c>
      <c r="Z738" s="783" t="s">
        <v>6866</v>
      </c>
      <c r="AA738" s="783"/>
      <c r="AB738" s="783"/>
      <c r="AC738" s="783"/>
      <c r="AD738" s="783"/>
      <c r="AE738" s="783"/>
      <c r="AF738" s="783"/>
      <c r="AG738" s="791" t="s">
        <v>6867</v>
      </c>
      <c r="AH738" s="788" t="s">
        <v>6868</v>
      </c>
      <c r="AI738" s="789" t="s">
        <v>2415</v>
      </c>
    </row>
    <row r="739" spans="1:35" ht="17.25" customHeight="1">
      <c r="A739" s="106"/>
      <c r="B739" s="106"/>
      <c r="C739" s="106"/>
      <c r="D739" s="106" t="str">
        <f t="shared" si="0"/>
        <v xml:space="preserve"> </v>
      </c>
      <c r="E739" s="304" t="s">
        <v>6870</v>
      </c>
      <c r="F739" s="779" t="e">
        <f t="shared" ca="1" si="8"/>
        <v>#NAME?</v>
      </c>
      <c r="G739" s="779" t="s">
        <v>17057</v>
      </c>
      <c r="H739" s="779" t="s">
        <v>17057</v>
      </c>
      <c r="I739" s="779" t="str">
        <f t="shared" si="4"/>
        <v>43.2095119, -71.522136</v>
      </c>
      <c r="J739" s="780">
        <v>43.209511900000003</v>
      </c>
      <c r="K739" s="780">
        <v>-71.522136000000003</v>
      </c>
      <c r="L739" s="781">
        <v>754</v>
      </c>
      <c r="M739" s="790" t="s">
        <v>5</v>
      </c>
      <c r="N739" s="783"/>
      <c r="O739" s="783"/>
      <c r="P739" s="794" t="s">
        <v>4786</v>
      </c>
      <c r="Q739" s="791" t="s">
        <v>6871</v>
      </c>
      <c r="R739" s="783" t="s">
        <v>35</v>
      </c>
      <c r="S739" s="785">
        <v>2020</v>
      </c>
      <c r="T739" s="786">
        <v>4.97</v>
      </c>
      <c r="U739" s="786">
        <v>14.1</v>
      </c>
      <c r="V739" s="786">
        <v>19.07</v>
      </c>
      <c r="W739" s="786">
        <v>241.1</v>
      </c>
      <c r="X739" s="787">
        <f t="shared" si="5"/>
        <v>241.1</v>
      </c>
      <c r="Y739" s="783" t="s">
        <v>6872</v>
      </c>
      <c r="Z739" s="783" t="s">
        <v>6873</v>
      </c>
      <c r="AA739" s="783"/>
      <c r="AB739" s="783"/>
      <c r="AC739" s="783"/>
      <c r="AD739" s="783"/>
      <c r="AE739" s="783"/>
      <c r="AF739" s="783"/>
      <c r="AG739" s="791" t="s">
        <v>6874</v>
      </c>
      <c r="AH739" s="788" t="s">
        <v>6875</v>
      </c>
      <c r="AI739" s="789" t="s">
        <v>2415</v>
      </c>
    </row>
    <row r="740" spans="1:35" ht="17.25" customHeight="1">
      <c r="A740" s="106"/>
      <c r="B740" s="106"/>
      <c r="C740" s="106"/>
      <c r="D740" s="106" t="str">
        <f t="shared" si="0"/>
        <v xml:space="preserve"> </v>
      </c>
      <c r="E740" s="304" t="s">
        <v>6890</v>
      </c>
      <c r="F740" s="779" t="e">
        <f t="shared" ca="1" si="8"/>
        <v>#NAME?</v>
      </c>
      <c r="G740" s="779" t="s">
        <v>17058</v>
      </c>
      <c r="H740" s="779" t="s">
        <v>17058</v>
      </c>
      <c r="I740" s="779" t="str">
        <f t="shared" si="4"/>
        <v>43.374353, -72.336602</v>
      </c>
      <c r="J740" s="780">
        <v>43.374352999999999</v>
      </c>
      <c r="K740" s="780">
        <v>-72.336601999999999</v>
      </c>
      <c r="L740" s="781">
        <v>755</v>
      </c>
      <c r="M740" s="782" t="s">
        <v>77</v>
      </c>
      <c r="N740" s="783"/>
      <c r="O740" s="783"/>
      <c r="P740" s="794" t="s">
        <v>4786</v>
      </c>
      <c r="Q740" s="791" t="s">
        <v>6891</v>
      </c>
      <c r="R740" s="783" t="s">
        <v>35</v>
      </c>
      <c r="S740" s="785">
        <v>2018</v>
      </c>
      <c r="T740" s="786">
        <v>8.99</v>
      </c>
      <c r="U740" s="786">
        <v>43.4</v>
      </c>
      <c r="V740" s="786">
        <v>52.39</v>
      </c>
      <c r="W740" s="786">
        <v>59.5</v>
      </c>
      <c r="X740" s="787">
        <f t="shared" si="5"/>
        <v>59.5</v>
      </c>
      <c r="Y740" s="783" t="s">
        <v>6892</v>
      </c>
      <c r="Z740" s="783" t="s">
        <v>6893</v>
      </c>
      <c r="AA740" s="783"/>
      <c r="AB740" s="783"/>
      <c r="AC740" s="783"/>
      <c r="AD740" s="783"/>
      <c r="AE740" s="783"/>
      <c r="AF740" s="783"/>
      <c r="AG740" s="791" t="s">
        <v>6894</v>
      </c>
      <c r="AH740" s="788" t="s">
        <v>6895</v>
      </c>
      <c r="AI740" s="789" t="s">
        <v>2415</v>
      </c>
    </row>
    <row r="741" spans="1:35" ht="17.25" customHeight="1">
      <c r="A741" s="36"/>
      <c r="B741" s="36"/>
      <c r="C741" s="36"/>
      <c r="D741" s="106" t="str">
        <f t="shared" si="0"/>
        <v xml:space="preserve"> </v>
      </c>
      <c r="E741" s="304" t="s">
        <v>6908</v>
      </c>
      <c r="F741" s="779" t="e">
        <f t="shared" ca="1" si="8"/>
        <v>#NAME?</v>
      </c>
      <c r="G741" s="779" t="s">
        <v>17059</v>
      </c>
      <c r="H741" s="779" t="s">
        <v>17059</v>
      </c>
      <c r="I741" s="779" t="str">
        <f t="shared" si="4"/>
        <v>44.3029428, -71.7519073</v>
      </c>
      <c r="J741" s="780">
        <v>44.302942799999997</v>
      </c>
      <c r="K741" s="780">
        <v>-71.751907299999999</v>
      </c>
      <c r="L741" s="781">
        <v>756</v>
      </c>
      <c r="M741" s="790" t="s">
        <v>33</v>
      </c>
      <c r="N741" s="783" t="s">
        <v>33</v>
      </c>
      <c r="O741" s="783"/>
      <c r="P741" s="794" t="s">
        <v>4786</v>
      </c>
      <c r="Q741" s="791" t="s">
        <v>6909</v>
      </c>
      <c r="R741" s="783" t="s">
        <v>35</v>
      </c>
      <c r="S741" s="785">
        <v>2017</v>
      </c>
      <c r="T741" s="786">
        <v>11</v>
      </c>
      <c r="U741" s="786">
        <v>5</v>
      </c>
      <c r="V741" s="786">
        <v>16</v>
      </c>
      <c r="W741" s="786">
        <v>18</v>
      </c>
      <c r="X741" s="787">
        <f t="shared" si="5"/>
        <v>18</v>
      </c>
      <c r="Y741" s="783" t="s">
        <v>6910</v>
      </c>
      <c r="Z741" s="783" t="s">
        <v>6911</v>
      </c>
      <c r="AA741" s="783"/>
      <c r="AB741" s="783"/>
      <c r="AC741" s="783"/>
      <c r="AD741" s="783"/>
      <c r="AE741" s="783"/>
      <c r="AF741" s="783"/>
      <c r="AG741" s="791" t="s">
        <v>6912</v>
      </c>
      <c r="AH741" s="788" t="s">
        <v>6913</v>
      </c>
      <c r="AI741" s="789" t="s">
        <v>2415</v>
      </c>
    </row>
    <row r="742" spans="1:35" ht="17.25" customHeight="1">
      <c r="A742" s="106"/>
      <c r="B742" s="106"/>
      <c r="C742" s="106"/>
      <c r="D742" s="106" t="str">
        <f t="shared" si="0"/>
        <v xml:space="preserve"> </v>
      </c>
      <c r="E742" s="304" t="s">
        <v>6916</v>
      </c>
      <c r="F742" s="779" t="e">
        <f t="shared" ca="1" si="8"/>
        <v>#NAME?</v>
      </c>
      <c r="G742" s="779" t="s">
        <v>17060</v>
      </c>
      <c r="H742" s="779" t="s">
        <v>17060</v>
      </c>
      <c r="I742" s="779" t="str">
        <f t="shared" si="4"/>
        <v>43.1560917, -71.1123114</v>
      </c>
      <c r="J742" s="780">
        <v>43.156091699999998</v>
      </c>
      <c r="K742" s="780">
        <v>-71.112311399999996</v>
      </c>
      <c r="L742" s="781">
        <v>757</v>
      </c>
      <c r="M742" s="782" t="s">
        <v>33</v>
      </c>
      <c r="N742" s="783" t="s">
        <v>33</v>
      </c>
      <c r="O742" s="783"/>
      <c r="P742" s="794" t="s">
        <v>4786</v>
      </c>
      <c r="Q742" s="791" t="s">
        <v>4781</v>
      </c>
      <c r="R742" s="783" t="s">
        <v>35</v>
      </c>
      <c r="S742" s="785">
        <v>2020</v>
      </c>
      <c r="T742" s="786">
        <v>2360</v>
      </c>
      <c r="U742" s="786">
        <v>239</v>
      </c>
      <c r="V742" s="786">
        <v>2564</v>
      </c>
      <c r="W742" s="786">
        <v>6781</v>
      </c>
      <c r="X742" s="787">
        <f t="shared" si="5"/>
        <v>6781</v>
      </c>
      <c r="Y742" s="783" t="s">
        <v>6917</v>
      </c>
      <c r="Z742" s="783" t="s">
        <v>6918</v>
      </c>
      <c r="AA742" s="783"/>
      <c r="AB742" s="783"/>
      <c r="AC742" s="783"/>
      <c r="AD742" s="783"/>
      <c r="AE742" s="783"/>
      <c r="AF742" s="783"/>
      <c r="AG742" s="791" t="s">
        <v>6919</v>
      </c>
      <c r="AH742" s="788" t="s">
        <v>6920</v>
      </c>
      <c r="AI742" s="789" t="s">
        <v>2415</v>
      </c>
    </row>
    <row r="743" spans="1:35" ht="17.25" customHeight="1">
      <c r="A743" s="36"/>
      <c r="B743" s="36"/>
      <c r="C743" s="36"/>
      <c r="D743" s="106" t="str">
        <f t="shared" si="0"/>
        <v xml:space="preserve"> </v>
      </c>
      <c r="E743" s="304" t="s">
        <v>6922</v>
      </c>
      <c r="F743" s="779" t="e">
        <f t="shared" ca="1" si="8"/>
        <v>#NAME?</v>
      </c>
      <c r="G743" s="779" t="s">
        <v>17061</v>
      </c>
      <c r="H743" s="779" t="s">
        <v>17061</v>
      </c>
      <c r="I743" s="779" t="str">
        <f t="shared" si="4"/>
        <v>42.895098, -71.075540</v>
      </c>
      <c r="J743" s="780">
        <v>42.895097999999997</v>
      </c>
      <c r="K743" s="780">
        <v>-71.075540000000004</v>
      </c>
      <c r="L743" s="781">
        <v>758</v>
      </c>
      <c r="M743" s="790" t="s">
        <v>1201</v>
      </c>
      <c r="N743" s="783" t="s">
        <v>1201</v>
      </c>
      <c r="O743" s="783"/>
      <c r="P743" s="794" t="s">
        <v>4786</v>
      </c>
      <c r="Q743" s="791" t="s">
        <v>6923</v>
      </c>
      <c r="R743" s="783" t="s">
        <v>35</v>
      </c>
      <c r="S743" s="785">
        <v>2019</v>
      </c>
      <c r="T743" s="786">
        <v>22</v>
      </c>
      <c r="U743" s="786"/>
      <c r="V743" s="786">
        <v>22</v>
      </c>
      <c r="W743" s="786">
        <v>73.64</v>
      </c>
      <c r="X743" s="787">
        <f t="shared" si="5"/>
        <v>73.64</v>
      </c>
      <c r="Y743" s="783" t="s">
        <v>6924</v>
      </c>
      <c r="Z743" s="783" t="s">
        <v>6925</v>
      </c>
      <c r="AA743" s="783"/>
      <c r="AB743" s="783"/>
      <c r="AC743" s="783"/>
      <c r="AD743" s="783"/>
      <c r="AE743" s="783"/>
      <c r="AF743" s="783"/>
      <c r="AG743" s="791" t="s">
        <v>6926</v>
      </c>
      <c r="AH743" s="788" t="s">
        <v>6927</v>
      </c>
      <c r="AI743" s="789" t="s">
        <v>2415</v>
      </c>
    </row>
    <row r="744" spans="1:35" ht="17.25" customHeight="1">
      <c r="A744" s="106"/>
      <c r="B744" s="106"/>
      <c r="C744" s="106"/>
      <c r="D744" s="106" t="str">
        <f t="shared" si="0"/>
        <v xml:space="preserve"> </v>
      </c>
      <c r="E744" s="304" t="s">
        <v>6929</v>
      </c>
      <c r="F744" s="779" t="e">
        <f t="shared" ca="1" si="8"/>
        <v>#NAME?</v>
      </c>
      <c r="G744" s="779" t="s">
        <v>17062</v>
      </c>
      <c r="H744" s="779" t="s">
        <v>17062</v>
      </c>
      <c r="I744" s="779" t="str">
        <f t="shared" si="4"/>
        <v>43.428486, -71.648583</v>
      </c>
      <c r="J744" s="780">
        <v>43.428485999999999</v>
      </c>
      <c r="K744" s="780">
        <v>-71.648583000000002</v>
      </c>
      <c r="L744" s="781">
        <v>759</v>
      </c>
      <c r="M744" s="782" t="s">
        <v>33</v>
      </c>
      <c r="N744" s="783" t="s">
        <v>17063</v>
      </c>
      <c r="O744" s="792" t="s">
        <v>6930</v>
      </c>
      <c r="P744" s="794" t="s">
        <v>4786</v>
      </c>
      <c r="Q744" s="791" t="s">
        <v>6931</v>
      </c>
      <c r="R744" s="783" t="s">
        <v>35</v>
      </c>
      <c r="S744" s="785">
        <v>2019</v>
      </c>
      <c r="T744" s="786">
        <v>32.700000000000003</v>
      </c>
      <c r="U744" s="786">
        <v>9.86</v>
      </c>
      <c r="V744" s="786">
        <v>42.56</v>
      </c>
      <c r="W744" s="786">
        <v>82.11</v>
      </c>
      <c r="X744" s="787">
        <f t="shared" si="5"/>
        <v>82.11</v>
      </c>
      <c r="Y744" s="783" t="s">
        <v>6932</v>
      </c>
      <c r="Z744" s="783" t="s">
        <v>6933</v>
      </c>
      <c r="AA744" s="783">
        <v>2018</v>
      </c>
      <c r="AB744" s="783" t="s">
        <v>11242</v>
      </c>
      <c r="AC744" s="784" t="s">
        <v>6539</v>
      </c>
      <c r="AD744" s="783" t="s">
        <v>11242</v>
      </c>
      <c r="AE744" s="783" t="s">
        <v>11242</v>
      </c>
      <c r="AF744" s="783" t="s">
        <v>11242</v>
      </c>
      <c r="AG744" s="791" t="s">
        <v>6934</v>
      </c>
      <c r="AH744" s="788" t="s">
        <v>6935</v>
      </c>
      <c r="AI744" s="789" t="s">
        <v>2415</v>
      </c>
    </row>
    <row r="745" spans="1:35" ht="17.25" customHeight="1">
      <c r="A745" s="36"/>
      <c r="B745" s="36"/>
      <c r="C745" s="36"/>
      <c r="D745" s="106" t="str">
        <f t="shared" si="0"/>
        <v xml:space="preserve"> </v>
      </c>
      <c r="E745" s="304" t="s">
        <v>6937</v>
      </c>
      <c r="F745" s="779" t="e">
        <f t="shared" ca="1" si="8"/>
        <v>#NAME?</v>
      </c>
      <c r="G745" s="779" t="s">
        <v>17064</v>
      </c>
      <c r="H745" s="779" t="s">
        <v>17064</v>
      </c>
      <c r="I745" s="779" t="str">
        <f t="shared" si="4"/>
        <v>43.436939, -70.989848</v>
      </c>
      <c r="J745" s="780">
        <v>43.436939000000002</v>
      </c>
      <c r="K745" s="780">
        <v>-70.989847999999995</v>
      </c>
      <c r="L745" s="781">
        <v>760</v>
      </c>
      <c r="M745" s="790" t="s">
        <v>33</v>
      </c>
      <c r="N745" s="783" t="s">
        <v>33</v>
      </c>
      <c r="O745" s="783"/>
      <c r="P745" s="794" t="s">
        <v>4786</v>
      </c>
      <c r="Q745" s="791" t="s">
        <v>6938</v>
      </c>
      <c r="R745" s="783" t="s">
        <v>35</v>
      </c>
      <c r="S745" s="785">
        <v>2017</v>
      </c>
      <c r="T745" s="786">
        <v>30.2</v>
      </c>
      <c r="U745" s="786">
        <v>96.9</v>
      </c>
      <c r="V745" s="786">
        <v>127.1</v>
      </c>
      <c r="W745" s="786">
        <v>138.1</v>
      </c>
      <c r="X745" s="787">
        <f t="shared" si="5"/>
        <v>138.1</v>
      </c>
      <c r="Y745" s="783" t="s">
        <v>6939</v>
      </c>
      <c r="Z745" s="783" t="s">
        <v>6940</v>
      </c>
      <c r="AA745" s="783"/>
      <c r="AB745" s="783"/>
      <c r="AC745" s="783"/>
      <c r="AD745" s="783"/>
      <c r="AE745" s="783"/>
      <c r="AF745" s="783"/>
      <c r="AG745" s="791" t="s">
        <v>6941</v>
      </c>
      <c r="AH745" s="788" t="s">
        <v>6942</v>
      </c>
      <c r="AI745" s="789" t="s">
        <v>2415</v>
      </c>
    </row>
    <row r="746" spans="1:35" ht="17.25" customHeight="1">
      <c r="A746" s="106"/>
      <c r="B746" s="106"/>
      <c r="C746" s="106"/>
      <c r="D746" s="106" t="str">
        <f t="shared" si="0"/>
        <v xml:space="preserve"> </v>
      </c>
      <c r="E746" s="304" t="s">
        <v>6950</v>
      </c>
      <c r="F746" s="779" t="e">
        <f t="shared" ca="1" si="8"/>
        <v>#NAME?</v>
      </c>
      <c r="G746" s="779" t="s">
        <v>17065</v>
      </c>
      <c r="H746" s="779" t="s">
        <v>17066</v>
      </c>
      <c r="I746" s="779" t="str">
        <f t="shared" si="4"/>
        <v>43.190650, -71.505515</v>
      </c>
      <c r="J746" s="780">
        <v>43.190649999999998</v>
      </c>
      <c r="K746" s="780">
        <v>-71.505515000000003</v>
      </c>
      <c r="L746" s="781">
        <v>761</v>
      </c>
      <c r="M746" s="782" t="s">
        <v>33</v>
      </c>
      <c r="N746" s="783" t="s">
        <v>33</v>
      </c>
      <c r="O746" s="783"/>
      <c r="P746" s="794" t="s">
        <v>4786</v>
      </c>
      <c r="Q746" s="791" t="s">
        <v>6951</v>
      </c>
      <c r="R746" s="783" t="s">
        <v>35</v>
      </c>
      <c r="S746" s="785">
        <v>2019</v>
      </c>
      <c r="T746" s="786">
        <v>148</v>
      </c>
      <c r="U746" s="786">
        <v>19.3</v>
      </c>
      <c r="V746" s="786">
        <v>167.3</v>
      </c>
      <c r="W746" s="786">
        <v>262.10000000000002</v>
      </c>
      <c r="X746" s="787">
        <f t="shared" si="5"/>
        <v>262.10000000000002</v>
      </c>
      <c r="Y746" s="783" t="s">
        <v>6952</v>
      </c>
      <c r="Z746" s="783" t="s">
        <v>6953</v>
      </c>
      <c r="AA746" s="783"/>
      <c r="AB746" s="783"/>
      <c r="AC746" s="783"/>
      <c r="AD746" s="783"/>
      <c r="AE746" s="783"/>
      <c r="AF746" s="783"/>
      <c r="AG746" s="791" t="s">
        <v>6954</v>
      </c>
      <c r="AH746" s="815" t="s">
        <v>6955</v>
      </c>
      <c r="AI746" s="789" t="s">
        <v>2415</v>
      </c>
    </row>
    <row r="747" spans="1:35" ht="17.25" customHeight="1">
      <c r="A747" s="106"/>
      <c r="B747" s="106"/>
      <c r="C747" s="106"/>
      <c r="D747" s="106" t="str">
        <f t="shared" si="0"/>
        <v xml:space="preserve"> </v>
      </c>
      <c r="E747" s="304" t="s">
        <v>6961</v>
      </c>
      <c r="F747" s="779" t="e">
        <f t="shared" ca="1" si="8"/>
        <v>#NAME?</v>
      </c>
      <c r="G747" s="779" t="s">
        <v>17067</v>
      </c>
      <c r="H747" s="779" t="s">
        <v>17067</v>
      </c>
      <c r="I747" s="779" t="str">
        <f t="shared" si="4"/>
        <v>43.908889, -71.997405</v>
      </c>
      <c r="J747" s="780">
        <v>43.908889000000002</v>
      </c>
      <c r="K747" s="780">
        <v>-71.997405000000001</v>
      </c>
      <c r="L747" s="781">
        <v>762</v>
      </c>
      <c r="M747" s="790" t="s">
        <v>33</v>
      </c>
      <c r="N747" s="783" t="s">
        <v>33</v>
      </c>
      <c r="O747" s="783"/>
      <c r="P747" s="794" t="s">
        <v>4786</v>
      </c>
      <c r="Q747" s="791" t="s">
        <v>6962</v>
      </c>
      <c r="R747" s="783" t="s">
        <v>35</v>
      </c>
      <c r="S747" s="785">
        <v>2019</v>
      </c>
      <c r="T747" s="786">
        <v>55</v>
      </c>
      <c r="U747" s="786">
        <v>12</v>
      </c>
      <c r="V747" s="786">
        <v>67</v>
      </c>
      <c r="W747" s="786">
        <v>97</v>
      </c>
      <c r="X747" s="787">
        <f t="shared" si="5"/>
        <v>97</v>
      </c>
      <c r="Y747" s="783" t="s">
        <v>6963</v>
      </c>
      <c r="Z747" s="783" t="s">
        <v>6964</v>
      </c>
      <c r="AA747" s="783"/>
      <c r="AB747" s="783"/>
      <c r="AC747" s="783"/>
      <c r="AD747" s="783"/>
      <c r="AE747" s="783"/>
      <c r="AF747" s="783"/>
      <c r="AG747" s="791" t="s">
        <v>6965</v>
      </c>
      <c r="AH747" s="788" t="s">
        <v>6966</v>
      </c>
      <c r="AI747" s="789" t="s">
        <v>2415</v>
      </c>
    </row>
    <row r="748" spans="1:35" ht="17.25" customHeight="1">
      <c r="A748" s="36"/>
      <c r="B748" s="36"/>
      <c r="C748" s="36"/>
      <c r="D748" s="106" t="str">
        <f t="shared" si="0"/>
        <v xml:space="preserve"> </v>
      </c>
      <c r="E748" s="304" t="s">
        <v>6969</v>
      </c>
      <c r="F748" s="779" t="e">
        <f t="shared" ca="1" si="8"/>
        <v>#NAME?</v>
      </c>
      <c r="G748" s="779" t="s">
        <v>17068</v>
      </c>
      <c r="H748" s="779" t="s">
        <v>17068</v>
      </c>
      <c r="I748" s="779" t="str">
        <f t="shared" si="4"/>
        <v>43.7362998, -71.1510054</v>
      </c>
      <c r="J748" s="780">
        <v>43.736299799999998</v>
      </c>
      <c r="K748" s="780">
        <v>-71.151005400000003</v>
      </c>
      <c r="L748" s="781">
        <v>763</v>
      </c>
      <c r="M748" s="782" t="s">
        <v>33</v>
      </c>
      <c r="N748" s="783" t="s">
        <v>33</v>
      </c>
      <c r="O748" s="783"/>
      <c r="P748" s="794" t="s">
        <v>4786</v>
      </c>
      <c r="Q748" s="791" t="s">
        <v>6970</v>
      </c>
      <c r="R748" s="783" t="s">
        <v>35</v>
      </c>
      <c r="S748" s="785">
        <v>2019</v>
      </c>
      <c r="T748" s="786">
        <v>25.8</v>
      </c>
      <c r="U748" s="786">
        <v>27.5</v>
      </c>
      <c r="V748" s="786">
        <v>53.3</v>
      </c>
      <c r="W748" s="786">
        <v>101.8</v>
      </c>
      <c r="X748" s="787">
        <f t="shared" si="5"/>
        <v>101.8</v>
      </c>
      <c r="Y748" s="783" t="s">
        <v>6971</v>
      </c>
      <c r="Z748" s="783" t="s">
        <v>6972</v>
      </c>
      <c r="AA748" s="783"/>
      <c r="AB748" s="783"/>
      <c r="AC748" s="783"/>
      <c r="AD748" s="783"/>
      <c r="AE748" s="783"/>
      <c r="AF748" s="783"/>
      <c r="AG748" s="791" t="s">
        <v>6973</v>
      </c>
      <c r="AH748" s="788" t="s">
        <v>6974</v>
      </c>
      <c r="AI748" s="789" t="s">
        <v>2415</v>
      </c>
    </row>
    <row r="749" spans="1:35" ht="17.25" customHeight="1">
      <c r="A749" s="36"/>
      <c r="B749" s="36"/>
      <c r="C749" s="36"/>
      <c r="D749" s="106" t="str">
        <f t="shared" si="0"/>
        <v xml:space="preserve"> </v>
      </c>
      <c r="E749" s="304" t="s">
        <v>6986</v>
      </c>
      <c r="F749" s="779" t="e">
        <f t="shared" ca="1" si="8"/>
        <v>#NAME?</v>
      </c>
      <c r="G749" s="779" t="s">
        <v>17069</v>
      </c>
      <c r="H749" s="779" t="s">
        <v>17069</v>
      </c>
      <c r="I749" s="779" t="str">
        <f t="shared" si="4"/>
        <v>42.917940, -71.399523</v>
      </c>
      <c r="J749" s="780">
        <v>42.917940000000002</v>
      </c>
      <c r="K749" s="780">
        <v>-71.399523000000002</v>
      </c>
      <c r="L749" s="781">
        <v>764</v>
      </c>
      <c r="M749" s="790" t="s">
        <v>5</v>
      </c>
      <c r="N749" s="783"/>
      <c r="O749" s="783"/>
      <c r="P749" s="794" t="s">
        <v>4786</v>
      </c>
      <c r="Q749" s="791" t="s">
        <v>4781</v>
      </c>
      <c r="R749" s="783" t="s">
        <v>35</v>
      </c>
      <c r="S749" s="785">
        <v>2020</v>
      </c>
      <c r="T749" s="786">
        <v>278</v>
      </c>
      <c r="U749" s="786">
        <v>18.600000000000001</v>
      </c>
      <c r="V749" s="786">
        <v>296.60000000000002</v>
      </c>
      <c r="W749" s="786">
        <v>1429</v>
      </c>
      <c r="X749" s="787">
        <f t="shared" si="5"/>
        <v>1429</v>
      </c>
      <c r="Y749" s="783" t="s">
        <v>6987</v>
      </c>
      <c r="Z749" s="783" t="s">
        <v>6988</v>
      </c>
      <c r="AA749" s="783"/>
      <c r="AB749" s="783"/>
      <c r="AC749" s="783"/>
      <c r="AD749" s="783"/>
      <c r="AE749" s="783"/>
      <c r="AF749" s="783"/>
      <c r="AG749" s="791" t="s">
        <v>6989</v>
      </c>
      <c r="AH749" s="788" t="s">
        <v>6990</v>
      </c>
      <c r="AI749" s="789" t="s">
        <v>2415</v>
      </c>
    </row>
    <row r="750" spans="1:35" ht="17.25" customHeight="1">
      <c r="A750" s="36"/>
      <c r="B750" s="36"/>
      <c r="C750" s="36"/>
      <c r="D750" s="106" t="str">
        <f t="shared" si="0"/>
        <v xml:space="preserve"> </v>
      </c>
      <c r="E750" s="304" t="s">
        <v>6993</v>
      </c>
      <c r="F750" s="779" t="e">
        <f t="shared" ca="1" si="8"/>
        <v>#NAME?</v>
      </c>
      <c r="G750" s="779" t="s">
        <v>17070</v>
      </c>
      <c r="H750" s="779" t="s">
        <v>17070</v>
      </c>
      <c r="I750" s="779" t="str">
        <f t="shared" si="4"/>
        <v>43.644658, -71.278922</v>
      </c>
      <c r="J750" s="780">
        <v>43.644658</v>
      </c>
      <c r="K750" s="780">
        <v>-71.278921999999994</v>
      </c>
      <c r="L750" s="781">
        <v>765</v>
      </c>
      <c r="M750" s="782" t="s">
        <v>5</v>
      </c>
      <c r="N750" s="783" t="s">
        <v>14648</v>
      </c>
      <c r="O750" s="783"/>
      <c r="P750" s="794" t="s">
        <v>4786</v>
      </c>
      <c r="Q750" s="791" t="s">
        <v>4781</v>
      </c>
      <c r="R750" s="783" t="s">
        <v>35</v>
      </c>
      <c r="S750" s="785">
        <v>2020</v>
      </c>
      <c r="T750" s="786">
        <v>108</v>
      </c>
      <c r="U750" s="786">
        <v>2190</v>
      </c>
      <c r="V750" s="786">
        <v>2298</v>
      </c>
      <c r="W750" s="786">
        <v>3081</v>
      </c>
      <c r="X750" s="787">
        <f t="shared" si="5"/>
        <v>3081</v>
      </c>
      <c r="Y750" s="783" t="s">
        <v>6994</v>
      </c>
      <c r="Z750" s="783" t="s">
        <v>6995</v>
      </c>
      <c r="AA750" s="783"/>
      <c r="AB750" s="783"/>
      <c r="AC750" s="783"/>
      <c r="AD750" s="783"/>
      <c r="AE750" s="783"/>
      <c r="AF750" s="783"/>
      <c r="AG750" s="802" t="s">
        <v>6996</v>
      </c>
      <c r="AH750" s="788" t="s">
        <v>6997</v>
      </c>
      <c r="AI750" s="789" t="s">
        <v>2415</v>
      </c>
    </row>
    <row r="751" spans="1:35" ht="17.25" customHeight="1">
      <c r="A751" s="36"/>
      <c r="B751" s="36"/>
      <c r="C751" s="36"/>
      <c r="D751" s="106" t="str">
        <f t="shared" si="0"/>
        <v xml:space="preserve"> </v>
      </c>
      <c r="E751" s="304" t="s">
        <v>7008</v>
      </c>
      <c r="F751" s="779" t="e">
        <f t="shared" ca="1" si="8"/>
        <v>#NAME?</v>
      </c>
      <c r="G751" s="779" t="s">
        <v>17071</v>
      </c>
      <c r="H751" s="779" t="s">
        <v>17071</v>
      </c>
      <c r="I751" s="779" t="str">
        <f t="shared" si="4"/>
        <v>43.13196300000001, -71.4585639</v>
      </c>
      <c r="J751" s="780">
        <v>43.131962999999999</v>
      </c>
      <c r="K751" s="780">
        <v>-71.458563900000001</v>
      </c>
      <c r="L751" s="781">
        <v>766</v>
      </c>
      <c r="M751" s="790" t="s">
        <v>33</v>
      </c>
      <c r="N751" s="783" t="s">
        <v>33</v>
      </c>
      <c r="O751" s="783"/>
      <c r="P751" s="794" t="s">
        <v>4786</v>
      </c>
      <c r="Q751" s="794" t="s">
        <v>7009</v>
      </c>
      <c r="R751" s="783" t="s">
        <v>35</v>
      </c>
      <c r="S751" s="785">
        <v>2018</v>
      </c>
      <c r="T751" s="786">
        <v>15.3</v>
      </c>
      <c r="U751" s="786">
        <v>19.5</v>
      </c>
      <c r="V751" s="786">
        <v>34.799999999999997</v>
      </c>
      <c r="W751" s="786">
        <v>50.69</v>
      </c>
      <c r="X751" s="787">
        <f t="shared" si="5"/>
        <v>50.69</v>
      </c>
      <c r="Y751" s="783" t="s">
        <v>7010</v>
      </c>
      <c r="Z751" s="783" t="s">
        <v>7011</v>
      </c>
      <c r="AA751" s="783"/>
      <c r="AB751" s="783"/>
      <c r="AC751" s="783"/>
      <c r="AD751" s="783"/>
      <c r="AE751" s="783"/>
      <c r="AF751" s="783"/>
      <c r="AG751" s="791" t="s">
        <v>7012</v>
      </c>
      <c r="AH751" s="788" t="s">
        <v>7013</v>
      </c>
      <c r="AI751" s="789" t="s">
        <v>2415</v>
      </c>
    </row>
    <row r="752" spans="1:35" ht="17.25" customHeight="1">
      <c r="A752" s="106"/>
      <c r="B752" s="106"/>
      <c r="C752" s="106"/>
      <c r="D752" s="106" t="str">
        <f t="shared" si="0"/>
        <v xml:space="preserve"> </v>
      </c>
      <c r="E752" s="304" t="s">
        <v>7015</v>
      </c>
      <c r="F752" s="779" t="e">
        <f t="shared" ca="1" si="8"/>
        <v>#NAME?</v>
      </c>
      <c r="G752" s="779" t="s">
        <v>17072</v>
      </c>
      <c r="H752" s="779" t="s">
        <v>17072</v>
      </c>
      <c r="I752" s="779" t="str">
        <f t="shared" si="4"/>
        <v>42.9456474, -72.2716305</v>
      </c>
      <c r="J752" s="780">
        <v>42.945647399999999</v>
      </c>
      <c r="K752" s="780">
        <v>-72.271630500000001</v>
      </c>
      <c r="L752" s="781">
        <v>767</v>
      </c>
      <c r="M752" s="782" t="s">
        <v>5</v>
      </c>
      <c r="N752" s="783"/>
      <c r="O752" s="783"/>
      <c r="P752" s="794" t="s">
        <v>4786</v>
      </c>
      <c r="Q752" s="791" t="s">
        <v>7016</v>
      </c>
      <c r="R752" s="783" t="s">
        <v>35</v>
      </c>
      <c r="S752" s="785">
        <v>2018</v>
      </c>
      <c r="T752" s="786">
        <v>12</v>
      </c>
      <c r="U752" s="786">
        <v>23</v>
      </c>
      <c r="V752" s="786">
        <v>35</v>
      </c>
      <c r="W752" s="786">
        <v>60</v>
      </c>
      <c r="X752" s="787">
        <f t="shared" si="5"/>
        <v>60</v>
      </c>
      <c r="Y752" s="783" t="s">
        <v>7017</v>
      </c>
      <c r="Z752" s="783" t="s">
        <v>7018</v>
      </c>
      <c r="AA752" s="783"/>
      <c r="AB752" s="783"/>
      <c r="AC752" s="783"/>
      <c r="AD752" s="783"/>
      <c r="AE752" s="783"/>
      <c r="AF752" s="783"/>
      <c r="AG752" s="791" t="s">
        <v>7019</v>
      </c>
      <c r="AH752" s="788" t="s">
        <v>7020</v>
      </c>
      <c r="AI752" s="789" t="s">
        <v>2415</v>
      </c>
    </row>
    <row r="753" spans="1:35" ht="17.25" customHeight="1">
      <c r="A753" s="106"/>
      <c r="B753" s="106"/>
      <c r="C753" s="106"/>
      <c r="D753" s="106" t="str">
        <f t="shared" si="0"/>
        <v xml:space="preserve"> </v>
      </c>
      <c r="E753" s="304" t="s">
        <v>7030</v>
      </c>
      <c r="F753" s="779" t="e">
        <f t="shared" ca="1" si="8"/>
        <v>#NAME?</v>
      </c>
      <c r="G753" s="779" t="s">
        <v>17073</v>
      </c>
      <c r="H753" s="779" t="s">
        <v>17073</v>
      </c>
      <c r="I753" s="779" t="str">
        <f t="shared" si="4"/>
        <v>43.9646206, -72.07289</v>
      </c>
      <c r="J753" s="780">
        <v>43.964620600000003</v>
      </c>
      <c r="K753" s="780">
        <v>-72.072890000000001</v>
      </c>
      <c r="L753" s="781">
        <v>768</v>
      </c>
      <c r="M753" s="790" t="s">
        <v>33</v>
      </c>
      <c r="N753" s="783" t="s">
        <v>33</v>
      </c>
      <c r="O753" s="783"/>
      <c r="P753" s="794" t="s">
        <v>4786</v>
      </c>
      <c r="Q753" s="791" t="s">
        <v>7031</v>
      </c>
      <c r="R753" s="783" t="s">
        <v>35</v>
      </c>
      <c r="S753" s="785">
        <v>2019</v>
      </c>
      <c r="T753" s="786">
        <v>7.87</v>
      </c>
      <c r="U753" s="786">
        <v>16.100000000000001</v>
      </c>
      <c r="V753" s="786">
        <v>23.97</v>
      </c>
      <c r="W753" s="786">
        <v>84.84</v>
      </c>
      <c r="X753" s="787">
        <f t="shared" si="5"/>
        <v>84.84</v>
      </c>
      <c r="Y753" s="783" t="s">
        <v>7032</v>
      </c>
      <c r="Z753" s="783" t="s">
        <v>7033</v>
      </c>
      <c r="AA753" s="783"/>
      <c r="AB753" s="783"/>
      <c r="AC753" s="783"/>
      <c r="AD753" s="783"/>
      <c r="AE753" s="783"/>
      <c r="AF753" s="783"/>
      <c r="AG753" s="791" t="s">
        <v>7034</v>
      </c>
      <c r="AH753" s="788" t="s">
        <v>7035</v>
      </c>
      <c r="AI753" s="789" t="s">
        <v>2415</v>
      </c>
    </row>
    <row r="754" spans="1:35" ht="17.25" customHeight="1">
      <c r="A754" s="106"/>
      <c r="B754" s="106"/>
      <c r="C754" s="106"/>
      <c r="D754" s="106" t="str">
        <f t="shared" si="0"/>
        <v xml:space="preserve"> </v>
      </c>
      <c r="E754" s="304" t="s">
        <v>7038</v>
      </c>
      <c r="F754" s="779" t="e">
        <f t="shared" ca="1" si="8"/>
        <v>#NAME?</v>
      </c>
      <c r="G754" s="779" t="s">
        <v>17074</v>
      </c>
      <c r="H754" s="779" t="s">
        <v>17074</v>
      </c>
      <c r="I754" s="779" t="str">
        <f t="shared" si="4"/>
        <v>43.4275509, -71.5947544</v>
      </c>
      <c r="J754" s="780">
        <v>43.4275509</v>
      </c>
      <c r="K754" s="780">
        <v>-71.594754399999999</v>
      </c>
      <c r="L754" s="781">
        <v>769</v>
      </c>
      <c r="M754" s="782" t="s">
        <v>33</v>
      </c>
      <c r="N754" s="783" t="s">
        <v>33</v>
      </c>
      <c r="O754" s="783"/>
      <c r="P754" s="794" t="s">
        <v>4786</v>
      </c>
      <c r="Q754" s="791" t="s">
        <v>7039</v>
      </c>
      <c r="R754" s="783" t="s">
        <v>35</v>
      </c>
      <c r="S754" s="785">
        <v>2017</v>
      </c>
      <c r="T754" s="786">
        <v>4</v>
      </c>
      <c r="U754" s="786"/>
      <c r="V754" s="786">
        <v>4</v>
      </c>
      <c r="W754" s="786">
        <v>7</v>
      </c>
      <c r="X754" s="787">
        <f t="shared" si="5"/>
        <v>7</v>
      </c>
      <c r="Y754" s="783" t="s">
        <v>7040</v>
      </c>
      <c r="Z754" s="783" t="s">
        <v>7041</v>
      </c>
      <c r="AA754" s="783"/>
      <c r="AB754" s="783"/>
      <c r="AC754" s="783"/>
      <c r="AD754" s="783"/>
      <c r="AE754" s="783"/>
      <c r="AF754" s="783"/>
      <c r="AG754" s="791" t="s">
        <v>7042</v>
      </c>
      <c r="AH754" s="788" t="s">
        <v>7043</v>
      </c>
      <c r="AI754" s="789" t="s">
        <v>2415</v>
      </c>
    </row>
    <row r="755" spans="1:35" ht="17.25" customHeight="1">
      <c r="A755" s="106"/>
      <c r="B755" s="106"/>
      <c r="C755" s="106"/>
      <c r="D755" s="106" t="str">
        <f t="shared" si="0"/>
        <v xml:space="preserve"> </v>
      </c>
      <c r="E755" s="304" t="s">
        <v>7063</v>
      </c>
      <c r="F755" s="779" t="e">
        <f t="shared" ca="1" si="8"/>
        <v>#NAME?</v>
      </c>
      <c r="G755" s="779" t="s">
        <v>17075</v>
      </c>
      <c r="H755" s="779" t="s">
        <v>17075</v>
      </c>
      <c r="I755" s="779" t="str">
        <f t="shared" si="4"/>
        <v>42.9146543, -71.3966784</v>
      </c>
      <c r="J755" s="780">
        <v>42.914654300000002</v>
      </c>
      <c r="K755" s="780">
        <v>-71.396678399999999</v>
      </c>
      <c r="L755" s="781">
        <v>770</v>
      </c>
      <c r="M755" s="790" t="s">
        <v>77</v>
      </c>
      <c r="N755" s="783"/>
      <c r="O755" s="783"/>
      <c r="P755" s="794" t="s">
        <v>4786</v>
      </c>
      <c r="Q755" s="791" t="s">
        <v>4781</v>
      </c>
      <c r="R755" s="783" t="s">
        <v>35</v>
      </c>
      <c r="S755" s="785">
        <v>2019</v>
      </c>
      <c r="T755" s="786">
        <v>33</v>
      </c>
      <c r="U755" s="786">
        <v>27</v>
      </c>
      <c r="V755" s="786">
        <v>60</v>
      </c>
      <c r="W755" s="786">
        <v>92.3</v>
      </c>
      <c r="X755" s="787">
        <f t="shared" si="5"/>
        <v>92.3</v>
      </c>
      <c r="Y755" s="783" t="s">
        <v>7064</v>
      </c>
      <c r="Z755" s="783" t="s">
        <v>7065</v>
      </c>
      <c r="AA755" s="783"/>
      <c r="AB755" s="783"/>
      <c r="AC755" s="783"/>
      <c r="AD755" s="783"/>
      <c r="AE755" s="783"/>
      <c r="AF755" s="783"/>
      <c r="AG755" s="791" t="s">
        <v>7066</v>
      </c>
      <c r="AH755" s="788" t="s">
        <v>7067</v>
      </c>
      <c r="AI755" s="789" t="s">
        <v>2415</v>
      </c>
    </row>
    <row r="756" spans="1:35" ht="17.25" customHeight="1">
      <c r="A756" s="106"/>
      <c r="B756" s="106"/>
      <c r="C756" s="106"/>
      <c r="D756" s="106" t="str">
        <f t="shared" si="0"/>
        <v xml:space="preserve"> </v>
      </c>
      <c r="E756" s="304"/>
      <c r="F756" s="779" t="e">
        <f t="shared" ca="1" si="8"/>
        <v>#NAME?</v>
      </c>
      <c r="G756" s="779" t="s">
        <v>17076</v>
      </c>
      <c r="H756" s="779" t="s">
        <v>17076</v>
      </c>
      <c r="I756" s="779" t="str">
        <f t="shared" si="4"/>
        <v>43.0685042, -70.7716016</v>
      </c>
      <c r="J756" s="780">
        <v>43.0685042</v>
      </c>
      <c r="K756" s="780">
        <v>-70.771601599999997</v>
      </c>
      <c r="L756" s="781">
        <v>771</v>
      </c>
      <c r="M756" s="782" t="s">
        <v>77</v>
      </c>
      <c r="N756" s="783"/>
      <c r="O756" s="783"/>
      <c r="P756" s="794" t="s">
        <v>4786</v>
      </c>
      <c r="Q756" s="791" t="s">
        <v>4781</v>
      </c>
      <c r="R756" s="783" t="s">
        <v>35</v>
      </c>
      <c r="S756" s="785">
        <v>2018</v>
      </c>
      <c r="T756" s="786">
        <v>100</v>
      </c>
      <c r="U756" s="786">
        <v>340</v>
      </c>
      <c r="V756" s="786">
        <v>378</v>
      </c>
      <c r="W756" s="786">
        <v>494.6</v>
      </c>
      <c r="X756" s="787">
        <f t="shared" si="5"/>
        <v>494.6</v>
      </c>
      <c r="Y756" s="783" t="s">
        <v>7069</v>
      </c>
      <c r="Z756" s="783" t="s">
        <v>7070</v>
      </c>
      <c r="AA756" s="783"/>
      <c r="AB756" s="783"/>
      <c r="AC756" s="783"/>
      <c r="AD756" s="783"/>
      <c r="AE756" s="783"/>
      <c r="AF756" s="783"/>
      <c r="AG756" s="791" t="s">
        <v>7071</v>
      </c>
      <c r="AH756" s="815" t="s">
        <v>7072</v>
      </c>
      <c r="AI756" s="789" t="s">
        <v>2415</v>
      </c>
    </row>
    <row r="757" spans="1:35" ht="17.25" customHeight="1">
      <c r="A757" s="106"/>
      <c r="B757" s="106"/>
      <c r="C757" s="106"/>
      <c r="D757" s="106" t="str">
        <f t="shared" si="0"/>
        <v xml:space="preserve"> </v>
      </c>
      <c r="E757" s="304" t="s">
        <v>7075</v>
      </c>
      <c r="F757" s="779" t="e">
        <f t="shared" ca="1" si="8"/>
        <v>#NAME?</v>
      </c>
      <c r="G757" s="779" t="s">
        <v>17077</v>
      </c>
      <c r="H757" s="779" t="s">
        <v>17077</v>
      </c>
      <c r="I757" s="779" t="str">
        <f t="shared" si="4"/>
        <v>43.7793906, -71.6985207</v>
      </c>
      <c r="J757" s="780">
        <v>43.779390599999999</v>
      </c>
      <c r="K757" s="780">
        <v>-71.698520700000003</v>
      </c>
      <c r="L757" s="781">
        <v>772</v>
      </c>
      <c r="M757" s="790" t="s">
        <v>33</v>
      </c>
      <c r="N757" s="783" t="s">
        <v>33</v>
      </c>
      <c r="O757" s="783"/>
      <c r="P757" s="794" t="s">
        <v>4786</v>
      </c>
      <c r="Q757" s="791" t="s">
        <v>7076</v>
      </c>
      <c r="R757" s="783" t="s">
        <v>35</v>
      </c>
      <c r="S757" s="785">
        <v>2019</v>
      </c>
      <c r="T757" s="786">
        <v>17.600000000000001</v>
      </c>
      <c r="U757" s="786">
        <v>29.5</v>
      </c>
      <c r="V757" s="786">
        <v>47.1</v>
      </c>
      <c r="W757" s="786">
        <v>82.69</v>
      </c>
      <c r="X757" s="787">
        <f t="shared" si="5"/>
        <v>82.69</v>
      </c>
      <c r="Y757" s="783" t="s">
        <v>7077</v>
      </c>
      <c r="Z757" s="783" t="s">
        <v>7078</v>
      </c>
      <c r="AA757" s="783"/>
      <c r="AB757" s="783"/>
      <c r="AC757" s="783"/>
      <c r="AD757" s="783"/>
      <c r="AE757" s="783"/>
      <c r="AF757" s="783"/>
      <c r="AG757" s="791" t="s">
        <v>7079</v>
      </c>
      <c r="AH757" s="788" t="s">
        <v>7080</v>
      </c>
      <c r="AI757" s="789" t="s">
        <v>2415</v>
      </c>
    </row>
    <row r="758" spans="1:35" ht="17.25" customHeight="1">
      <c r="A758" s="106"/>
      <c r="B758" s="106"/>
      <c r="C758" s="106"/>
      <c r="D758" s="106" t="str">
        <f t="shared" si="0"/>
        <v xml:space="preserve"> </v>
      </c>
      <c r="E758" s="304" t="s">
        <v>7082</v>
      </c>
      <c r="F758" s="779" t="e">
        <f t="shared" ca="1" si="8"/>
        <v>#NAME?</v>
      </c>
      <c r="G758" s="779" t="s">
        <v>17078</v>
      </c>
      <c r="H758" s="779" t="s">
        <v>17078</v>
      </c>
      <c r="I758" s="779" t="str">
        <f t="shared" si="4"/>
        <v>43.0485633, -70.77213569999999</v>
      </c>
      <c r="J758" s="780">
        <v>43.048563299999998</v>
      </c>
      <c r="K758" s="780">
        <v>-70.772135699999893</v>
      </c>
      <c r="L758" s="781">
        <v>773</v>
      </c>
      <c r="M758" s="782" t="s">
        <v>5</v>
      </c>
      <c r="N758" s="783"/>
      <c r="O758" s="783"/>
      <c r="P758" s="794" t="s">
        <v>4786</v>
      </c>
      <c r="Q758" s="791" t="s">
        <v>4781</v>
      </c>
      <c r="R758" s="783" t="s">
        <v>35</v>
      </c>
      <c r="S758" s="785">
        <v>2019</v>
      </c>
      <c r="T758" s="786">
        <v>29.4</v>
      </c>
      <c r="U758" s="786">
        <v>60.6</v>
      </c>
      <c r="V758" s="786">
        <v>90</v>
      </c>
      <c r="W758" s="786">
        <v>154.19999999999999</v>
      </c>
      <c r="X758" s="787">
        <f t="shared" si="5"/>
        <v>154.19999999999999</v>
      </c>
      <c r="Y758" s="783" t="s">
        <v>7083</v>
      </c>
      <c r="Z758" s="783" t="s">
        <v>7084</v>
      </c>
      <c r="AA758" s="783"/>
      <c r="AB758" s="783"/>
      <c r="AC758" s="783"/>
      <c r="AD758" s="783"/>
      <c r="AE758" s="783"/>
      <c r="AF758" s="783"/>
      <c r="AG758" s="791" t="s">
        <v>7085</v>
      </c>
      <c r="AH758" s="788" t="s">
        <v>7086</v>
      </c>
      <c r="AI758" s="789" t="s">
        <v>2415</v>
      </c>
    </row>
    <row r="759" spans="1:35" ht="17.25" customHeight="1">
      <c r="A759" s="106"/>
      <c r="B759" s="106"/>
      <c r="C759" s="106"/>
      <c r="D759" s="106" t="str">
        <f t="shared" si="0"/>
        <v xml:space="preserve"> </v>
      </c>
      <c r="E759" s="304" t="s">
        <v>7088</v>
      </c>
      <c r="F759" s="779" t="e">
        <f t="shared" ca="1" si="8"/>
        <v>#NAME?</v>
      </c>
      <c r="G759" s="779" t="s">
        <v>17079</v>
      </c>
      <c r="H759" s="779" t="s">
        <v>17079</v>
      </c>
      <c r="I759" s="779" t="str">
        <f t="shared" si="4"/>
        <v>42.9629151, -70.8353844</v>
      </c>
      <c r="J759" s="780">
        <v>42.962915099999996</v>
      </c>
      <c r="K759" s="780">
        <v>-70.835384399999995</v>
      </c>
      <c r="L759" s="781">
        <v>774</v>
      </c>
      <c r="M759" s="790" t="s">
        <v>5</v>
      </c>
      <c r="N759" s="783"/>
      <c r="O759" s="783"/>
      <c r="P759" s="794" t="s">
        <v>4786</v>
      </c>
      <c r="Q759" s="791" t="s">
        <v>7089</v>
      </c>
      <c r="R759" s="783" t="s">
        <v>35</v>
      </c>
      <c r="S759" s="785">
        <v>2019</v>
      </c>
      <c r="T759" s="786">
        <v>188</v>
      </c>
      <c r="U759" s="786">
        <v>44.9</v>
      </c>
      <c r="V759" s="786">
        <v>232.9</v>
      </c>
      <c r="W759" s="786">
        <v>16999</v>
      </c>
      <c r="X759" s="787">
        <f t="shared" si="5"/>
        <v>16999</v>
      </c>
      <c r="Y759" s="783" t="s">
        <v>7090</v>
      </c>
      <c r="Z759" s="783" t="s">
        <v>7091</v>
      </c>
      <c r="AA759" s="783"/>
      <c r="AB759" s="783"/>
      <c r="AC759" s="783"/>
      <c r="AD759" s="783"/>
      <c r="AE759" s="783"/>
      <c r="AF759" s="783"/>
      <c r="AG759" s="791" t="s">
        <v>7092</v>
      </c>
      <c r="AH759" s="788" t="s">
        <v>7093</v>
      </c>
      <c r="AI759" s="789" t="s">
        <v>2415</v>
      </c>
    </row>
    <row r="760" spans="1:35" ht="17.25" customHeight="1">
      <c r="A760" s="106"/>
      <c r="B760" s="106"/>
      <c r="C760" s="106"/>
      <c r="D760" s="106" t="str">
        <f t="shared" si="0"/>
        <v xml:space="preserve"> </v>
      </c>
      <c r="E760" s="304" t="s">
        <v>7095</v>
      </c>
      <c r="F760" s="779" t="e">
        <f t="shared" ca="1" si="8"/>
        <v>#NAME?</v>
      </c>
      <c r="G760" s="779" t="s">
        <v>17080</v>
      </c>
      <c r="H760" s="779" t="s">
        <v>17080</v>
      </c>
      <c r="I760" s="779" t="str">
        <f t="shared" si="4"/>
        <v>42.9302424, -72.28667589999999</v>
      </c>
      <c r="J760" s="780">
        <v>42.930242399999997</v>
      </c>
      <c r="K760" s="780">
        <v>-72.286675899999906</v>
      </c>
      <c r="L760" s="781">
        <v>775</v>
      </c>
      <c r="M760" s="818" t="s">
        <v>5</v>
      </c>
      <c r="N760" s="783"/>
      <c r="O760" s="783"/>
      <c r="P760" s="794" t="s">
        <v>4786</v>
      </c>
      <c r="Q760" s="791" t="s">
        <v>4781</v>
      </c>
      <c r="R760" s="783" t="s">
        <v>35</v>
      </c>
      <c r="S760" s="785">
        <v>2017</v>
      </c>
      <c r="T760" s="786">
        <v>10</v>
      </c>
      <c r="U760" s="786">
        <v>5.9</v>
      </c>
      <c r="V760" s="786">
        <v>15.9</v>
      </c>
      <c r="W760" s="786">
        <v>237.6</v>
      </c>
      <c r="X760" s="787">
        <f t="shared" si="5"/>
        <v>237.6</v>
      </c>
      <c r="Y760" s="783" t="s">
        <v>7096</v>
      </c>
      <c r="Z760" s="783" t="s">
        <v>7097</v>
      </c>
      <c r="AA760" s="783"/>
      <c r="AB760" s="783"/>
      <c r="AC760" s="783"/>
      <c r="AD760" s="783"/>
      <c r="AE760" s="783"/>
      <c r="AF760" s="783"/>
      <c r="AG760" s="791" t="s">
        <v>7098</v>
      </c>
      <c r="AH760" s="788" t="s">
        <v>7099</v>
      </c>
      <c r="AI760" s="789" t="s">
        <v>2415</v>
      </c>
    </row>
    <row r="761" spans="1:35" ht="17.25" customHeight="1">
      <c r="A761" s="106"/>
      <c r="B761" s="106"/>
      <c r="C761" s="106"/>
      <c r="D761" s="106" t="str">
        <f t="shared" si="0"/>
        <v xml:space="preserve"> </v>
      </c>
      <c r="E761" s="304" t="s">
        <v>7102</v>
      </c>
      <c r="F761" s="779" t="e">
        <f t="shared" ca="1" si="8"/>
        <v>#NAME?</v>
      </c>
      <c r="G761" s="779" t="s">
        <v>17081</v>
      </c>
      <c r="H761" s="779" t="s">
        <v>17081</v>
      </c>
      <c r="I761" s="779" t="str">
        <f t="shared" si="4"/>
        <v>44.357030, -71.373254</v>
      </c>
      <c r="J761" s="780">
        <v>44.357030000000002</v>
      </c>
      <c r="K761" s="780">
        <v>-71.373254000000003</v>
      </c>
      <c r="L761" s="781">
        <v>776</v>
      </c>
      <c r="M761" s="790" t="s">
        <v>33</v>
      </c>
      <c r="N761" s="783" t="s">
        <v>33</v>
      </c>
      <c r="O761" s="783"/>
      <c r="P761" s="794" t="s">
        <v>4786</v>
      </c>
      <c r="Q761" s="791" t="s">
        <v>7103</v>
      </c>
      <c r="R761" s="783" t="s">
        <v>35</v>
      </c>
      <c r="S761" s="785">
        <v>2017</v>
      </c>
      <c r="T761" s="786">
        <v>4</v>
      </c>
      <c r="U761" s="786">
        <v>11</v>
      </c>
      <c r="V761" s="786">
        <v>15</v>
      </c>
      <c r="W761" s="786">
        <v>15</v>
      </c>
      <c r="X761" s="787">
        <f t="shared" si="5"/>
        <v>15</v>
      </c>
      <c r="Y761" s="783" t="s">
        <v>7104</v>
      </c>
      <c r="Z761" s="783" t="s">
        <v>49</v>
      </c>
      <c r="AA761" s="783"/>
      <c r="AB761" s="783"/>
      <c r="AC761" s="783"/>
      <c r="AD761" s="783"/>
      <c r="AE761" s="783"/>
      <c r="AF761" s="783"/>
      <c r="AG761" s="791" t="s">
        <v>7105</v>
      </c>
      <c r="AH761" s="788" t="s">
        <v>7106</v>
      </c>
      <c r="AI761" s="789" t="s">
        <v>2415</v>
      </c>
    </row>
    <row r="762" spans="1:35" ht="17.25" customHeight="1">
      <c r="A762" s="36"/>
      <c r="B762" s="36"/>
      <c r="C762" s="36"/>
      <c r="D762" s="106" t="str">
        <f t="shared" si="0"/>
        <v xml:space="preserve"> </v>
      </c>
      <c r="E762" s="304" t="s">
        <v>7108</v>
      </c>
      <c r="F762" s="779" t="e">
        <f t="shared" ca="1" si="8"/>
        <v>#NAME?</v>
      </c>
      <c r="G762" s="779" t="s">
        <v>17082</v>
      </c>
      <c r="H762" s="779" t="s">
        <v>17082</v>
      </c>
      <c r="I762" s="779" t="str">
        <f t="shared" si="4"/>
        <v>42.9708254, -71.45519089999999</v>
      </c>
      <c r="J762" s="780">
        <v>42.970825400000003</v>
      </c>
      <c r="K762" s="780">
        <v>-71.455190899999906</v>
      </c>
      <c r="L762" s="781">
        <v>777</v>
      </c>
      <c r="M762" s="782" t="s">
        <v>5</v>
      </c>
      <c r="N762" s="783"/>
      <c r="O762" s="783"/>
      <c r="P762" s="794" t="s">
        <v>4786</v>
      </c>
      <c r="Q762" s="791" t="s">
        <v>7109</v>
      </c>
      <c r="R762" s="783" t="s">
        <v>35</v>
      </c>
      <c r="S762" s="785">
        <v>2017</v>
      </c>
      <c r="T762" s="786">
        <v>28</v>
      </c>
      <c r="U762" s="786">
        <v>10</v>
      </c>
      <c r="V762" s="786">
        <v>38</v>
      </c>
      <c r="W762" s="786">
        <v>147.4</v>
      </c>
      <c r="X762" s="787">
        <f t="shared" si="5"/>
        <v>147.4</v>
      </c>
      <c r="Y762" s="783" t="s">
        <v>7110</v>
      </c>
      <c r="Z762" s="783" t="s">
        <v>7111</v>
      </c>
      <c r="AA762" s="783"/>
      <c r="AB762" s="783"/>
      <c r="AC762" s="783"/>
      <c r="AD762" s="783"/>
      <c r="AE762" s="783"/>
      <c r="AF762" s="783"/>
      <c r="AG762" s="791" t="s">
        <v>7112</v>
      </c>
      <c r="AH762" s="788" t="s">
        <v>7113</v>
      </c>
      <c r="AI762" s="789" t="s">
        <v>2415</v>
      </c>
    </row>
    <row r="763" spans="1:35" ht="17.25" customHeight="1">
      <c r="A763" s="36"/>
      <c r="B763" s="36"/>
      <c r="C763" s="36"/>
      <c r="D763" s="106" t="str">
        <f t="shared" si="0"/>
        <v xml:space="preserve"> </v>
      </c>
      <c r="E763" s="304" t="s">
        <v>7115</v>
      </c>
      <c r="F763" s="779" t="e">
        <f t="shared" ca="1" si="8"/>
        <v>#NAME?</v>
      </c>
      <c r="G763" s="779" t="s">
        <v>17083</v>
      </c>
      <c r="H763" s="779" t="s">
        <v>17083</v>
      </c>
      <c r="I763" s="779" t="str">
        <f t="shared" si="4"/>
        <v>43.013336, -71.15950769999999</v>
      </c>
      <c r="J763" s="780">
        <v>43.013336000000002</v>
      </c>
      <c r="K763" s="780">
        <v>-71.159507699999907</v>
      </c>
      <c r="L763" s="781">
        <v>778</v>
      </c>
      <c r="M763" s="790" t="s">
        <v>33</v>
      </c>
      <c r="N763" s="783" t="s">
        <v>33</v>
      </c>
      <c r="O763" s="783"/>
      <c r="P763" s="794" t="s">
        <v>4786</v>
      </c>
      <c r="Q763" s="791" t="s">
        <v>4781</v>
      </c>
      <c r="R763" s="783" t="s">
        <v>35</v>
      </c>
      <c r="S763" s="785">
        <v>2018</v>
      </c>
      <c r="T763" s="786">
        <v>230</v>
      </c>
      <c r="U763" s="786">
        <v>1400</v>
      </c>
      <c r="V763" s="786">
        <v>1630</v>
      </c>
      <c r="W763" s="786">
        <v>1708.1</v>
      </c>
      <c r="X763" s="787">
        <f t="shared" si="5"/>
        <v>1708.1</v>
      </c>
      <c r="Y763" s="783" t="s">
        <v>7116</v>
      </c>
      <c r="Z763" s="783" t="s">
        <v>7117</v>
      </c>
      <c r="AA763" s="783"/>
      <c r="AB763" s="783"/>
      <c r="AC763" s="783"/>
      <c r="AD763" s="783"/>
      <c r="AE763" s="783" t="s">
        <v>7118</v>
      </c>
      <c r="AF763" s="783"/>
      <c r="AG763" s="791" t="s">
        <v>7119</v>
      </c>
      <c r="AH763" s="788" t="s">
        <v>7120</v>
      </c>
      <c r="AI763" s="789" t="s">
        <v>2415</v>
      </c>
    </row>
    <row r="764" spans="1:35" ht="17.25" customHeight="1">
      <c r="A764" s="36"/>
      <c r="B764" s="36"/>
      <c r="C764" s="36"/>
      <c r="D764" s="106" t="str">
        <f t="shared" si="0"/>
        <v xml:space="preserve"> </v>
      </c>
      <c r="E764" s="304" t="s">
        <v>7129</v>
      </c>
      <c r="F764" s="779" t="e">
        <f t="shared" ca="1" si="8"/>
        <v>#NAME?</v>
      </c>
      <c r="G764" s="779" t="s">
        <v>17084</v>
      </c>
      <c r="H764" s="779" t="s">
        <v>17084</v>
      </c>
      <c r="I764" s="779" t="str">
        <f t="shared" si="4"/>
        <v>42.9238432, -72.28759699999999</v>
      </c>
      <c r="J764" s="780">
        <v>42.9238432</v>
      </c>
      <c r="K764" s="780">
        <v>-72.287596999999906</v>
      </c>
      <c r="L764" s="781">
        <v>779</v>
      </c>
      <c r="M764" s="782" t="s">
        <v>77</v>
      </c>
      <c r="N764" s="783"/>
      <c r="O764" s="783"/>
      <c r="P764" s="794" t="s">
        <v>4786</v>
      </c>
      <c r="Q764" s="791" t="s">
        <v>7130</v>
      </c>
      <c r="R764" s="783" t="s">
        <v>35</v>
      </c>
      <c r="S764" s="785">
        <v>2019</v>
      </c>
      <c r="T764" s="786">
        <v>7.63</v>
      </c>
      <c r="U764" s="786">
        <v>4.6500000000000004</v>
      </c>
      <c r="V764" s="786">
        <v>12.28</v>
      </c>
      <c r="W764" s="786">
        <v>38.39</v>
      </c>
      <c r="X764" s="787">
        <f t="shared" si="5"/>
        <v>38.39</v>
      </c>
      <c r="Y764" s="783" t="s">
        <v>7131</v>
      </c>
      <c r="Z764" s="783" t="s">
        <v>7132</v>
      </c>
      <c r="AA764" s="783"/>
      <c r="AB764" s="783"/>
      <c r="AC764" s="783"/>
      <c r="AD764" s="783"/>
      <c r="AE764" s="783"/>
      <c r="AF764" s="783"/>
      <c r="AG764" s="791" t="s">
        <v>7133</v>
      </c>
      <c r="AH764" s="788" t="s">
        <v>7134</v>
      </c>
      <c r="AI764" s="789" t="s">
        <v>2415</v>
      </c>
    </row>
    <row r="765" spans="1:35" ht="17.25" customHeight="1">
      <c r="A765" s="106"/>
      <c r="B765" s="106"/>
      <c r="C765" s="106"/>
      <c r="D765" s="106" t="str">
        <f t="shared" si="0"/>
        <v xml:space="preserve"> </v>
      </c>
      <c r="E765" s="304" t="s">
        <v>7149</v>
      </c>
      <c r="F765" s="779" t="e">
        <f t="shared" ca="1" si="8"/>
        <v>#NAME?</v>
      </c>
      <c r="G765" s="779" t="s">
        <v>17085</v>
      </c>
      <c r="H765" s="779" t="s">
        <v>17085</v>
      </c>
      <c r="I765" s="779" t="str">
        <f t="shared" si="4"/>
        <v>42.754325, -71.298439</v>
      </c>
      <c r="J765" s="780">
        <v>42.754325000000001</v>
      </c>
      <c r="K765" s="780">
        <v>-71.298439000000002</v>
      </c>
      <c r="L765" s="781">
        <v>780</v>
      </c>
      <c r="M765" s="790" t="s">
        <v>33</v>
      </c>
      <c r="N765" s="783" t="s">
        <v>33</v>
      </c>
      <c r="O765" s="783"/>
      <c r="P765" s="794" t="s">
        <v>4786</v>
      </c>
      <c r="Q765" s="791" t="s">
        <v>4781</v>
      </c>
      <c r="R765" s="783" t="s">
        <v>35</v>
      </c>
      <c r="S765" s="785">
        <v>2019</v>
      </c>
      <c r="T765" s="786">
        <v>900</v>
      </c>
      <c r="U765" s="786">
        <v>1700</v>
      </c>
      <c r="V765" s="786">
        <v>2600</v>
      </c>
      <c r="W765" s="786">
        <v>3873.1</v>
      </c>
      <c r="X765" s="787">
        <f t="shared" si="5"/>
        <v>3873.1</v>
      </c>
      <c r="Y765" s="783" t="s">
        <v>7150</v>
      </c>
      <c r="Z765" s="783" t="s">
        <v>7151</v>
      </c>
      <c r="AA765" s="783"/>
      <c r="AB765" s="783"/>
      <c r="AC765" s="783"/>
      <c r="AD765" s="783"/>
      <c r="AE765" s="783"/>
      <c r="AF765" s="783"/>
      <c r="AG765" s="791" t="s">
        <v>7152</v>
      </c>
      <c r="AH765" s="788" t="s">
        <v>7153</v>
      </c>
      <c r="AI765" s="789" t="s">
        <v>2415</v>
      </c>
    </row>
    <row r="766" spans="1:35" ht="17.25" customHeight="1">
      <c r="A766" s="36"/>
      <c r="B766" s="36"/>
      <c r="C766" s="36"/>
      <c r="D766" s="106" t="str">
        <f t="shared" si="0"/>
        <v xml:space="preserve"> </v>
      </c>
      <c r="E766" s="304" t="s">
        <v>7155</v>
      </c>
      <c r="F766" s="779" t="e">
        <f t="shared" ca="1" si="8"/>
        <v>#NAME?</v>
      </c>
      <c r="G766" s="779" t="s">
        <v>17086</v>
      </c>
      <c r="H766" s="779" t="s">
        <v>17086</v>
      </c>
      <c r="I766" s="779" t="str">
        <f t="shared" si="4"/>
        <v>42.7561219, -71.4451496</v>
      </c>
      <c r="J766" s="780">
        <v>42.756121899999997</v>
      </c>
      <c r="K766" s="780">
        <v>-71.445149599999993</v>
      </c>
      <c r="L766" s="781">
        <v>781</v>
      </c>
      <c r="M766" s="782" t="s">
        <v>33</v>
      </c>
      <c r="N766" s="783" t="s">
        <v>33</v>
      </c>
      <c r="O766" s="783"/>
      <c r="P766" s="794" t="s">
        <v>4786</v>
      </c>
      <c r="Q766" s="791" t="s">
        <v>7156</v>
      </c>
      <c r="R766" s="783" t="s">
        <v>35</v>
      </c>
      <c r="S766" s="785">
        <v>2018</v>
      </c>
      <c r="T766" s="786">
        <v>253</v>
      </c>
      <c r="U766" s="786"/>
      <c r="V766" s="786">
        <v>253</v>
      </c>
      <c r="W766" s="786">
        <v>504.6</v>
      </c>
      <c r="X766" s="787">
        <f t="shared" si="5"/>
        <v>504.6</v>
      </c>
      <c r="Y766" s="783" t="s">
        <v>7157</v>
      </c>
      <c r="Z766" s="783" t="s">
        <v>7158</v>
      </c>
      <c r="AA766" s="783"/>
      <c r="AB766" s="783"/>
      <c r="AC766" s="783"/>
      <c r="AD766" s="783"/>
      <c r="AE766" s="783"/>
      <c r="AF766" s="783"/>
      <c r="AG766" s="791" t="s">
        <v>7159</v>
      </c>
      <c r="AH766" s="788" t="s">
        <v>7160</v>
      </c>
      <c r="AI766" s="789" t="s">
        <v>2415</v>
      </c>
    </row>
    <row r="767" spans="1:35" ht="17.25" customHeight="1">
      <c r="A767" s="106"/>
      <c r="B767" s="106"/>
      <c r="C767" s="106"/>
      <c r="D767" s="106" t="str">
        <f t="shared" si="0"/>
        <v xml:space="preserve"> </v>
      </c>
      <c r="E767" s="304" t="s">
        <v>7162</v>
      </c>
      <c r="F767" s="779" t="e">
        <f t="shared" ca="1" si="8"/>
        <v>#NAME?</v>
      </c>
      <c r="G767" s="779" t="s">
        <v>17087</v>
      </c>
      <c r="H767" s="779" t="s">
        <v>17087</v>
      </c>
      <c r="I767" s="779" t="str">
        <f t="shared" si="4"/>
        <v>43.22963790000001, -70.8402851</v>
      </c>
      <c r="J767" s="780">
        <v>43.2296379</v>
      </c>
      <c r="K767" s="780">
        <v>-70.840285100000003</v>
      </c>
      <c r="L767" s="781">
        <v>782</v>
      </c>
      <c r="M767" s="790" t="s">
        <v>77</v>
      </c>
      <c r="N767" s="783"/>
      <c r="O767" s="783"/>
      <c r="P767" s="794" t="s">
        <v>4786</v>
      </c>
      <c r="Q767" s="791" t="s">
        <v>7163</v>
      </c>
      <c r="R767" s="783" t="s">
        <v>35</v>
      </c>
      <c r="S767" s="785">
        <v>2018</v>
      </c>
      <c r="T767" s="786">
        <v>8.23</v>
      </c>
      <c r="U767" s="786">
        <v>3.94</v>
      </c>
      <c r="V767" s="786">
        <v>12.17</v>
      </c>
      <c r="W767" s="786">
        <v>66.209999999999994</v>
      </c>
      <c r="X767" s="787">
        <f t="shared" si="5"/>
        <v>66.209999999999994</v>
      </c>
      <c r="Y767" s="783" t="s">
        <v>7164</v>
      </c>
      <c r="Z767" s="783" t="s">
        <v>7165</v>
      </c>
      <c r="AA767" s="783"/>
      <c r="AB767" s="783"/>
      <c r="AC767" s="783"/>
      <c r="AD767" s="783"/>
      <c r="AE767" s="783"/>
      <c r="AF767" s="783"/>
      <c r="AG767" s="791" t="s">
        <v>7166</v>
      </c>
      <c r="AH767" s="788" t="s">
        <v>7167</v>
      </c>
      <c r="AI767" s="789" t="s">
        <v>2415</v>
      </c>
    </row>
    <row r="768" spans="1:35" ht="17.25" customHeight="1">
      <c r="A768" s="36"/>
      <c r="B768" s="36"/>
      <c r="C768" s="36"/>
      <c r="D768" s="106" t="str">
        <f t="shared" si="0"/>
        <v xml:space="preserve"> </v>
      </c>
      <c r="E768" s="304" t="s">
        <v>7172</v>
      </c>
      <c r="F768" s="779" t="e">
        <f t="shared" ca="1" si="8"/>
        <v>#NAME?</v>
      </c>
      <c r="G768" s="779" t="s">
        <v>17088</v>
      </c>
      <c r="H768" s="779" t="s">
        <v>17088</v>
      </c>
      <c r="I768" s="779" t="str">
        <f t="shared" si="4"/>
        <v>43.8029015, -71.8207319</v>
      </c>
      <c r="J768" s="780">
        <v>43.802901499999997</v>
      </c>
      <c r="K768" s="780">
        <v>-71.820731899999998</v>
      </c>
      <c r="L768" s="781">
        <v>783</v>
      </c>
      <c r="M768" s="782" t="s">
        <v>33</v>
      </c>
      <c r="N768" s="783" t="s">
        <v>33</v>
      </c>
      <c r="O768" s="783"/>
      <c r="P768" s="794" t="s">
        <v>4786</v>
      </c>
      <c r="Q768" s="791" t="s">
        <v>7173</v>
      </c>
      <c r="R768" s="783" t="s">
        <v>35</v>
      </c>
      <c r="S768" s="785">
        <v>2017</v>
      </c>
      <c r="T768" s="786">
        <v>26.8</v>
      </c>
      <c r="U768" s="786">
        <v>28.7</v>
      </c>
      <c r="V768" s="786">
        <v>55.5</v>
      </c>
      <c r="W768" s="786">
        <v>257.39999999999998</v>
      </c>
      <c r="X768" s="787">
        <f t="shared" si="5"/>
        <v>257.39999999999998</v>
      </c>
      <c r="Y768" s="783" t="s">
        <v>7174</v>
      </c>
      <c r="Z768" s="783" t="s">
        <v>7175</v>
      </c>
      <c r="AA768" s="783"/>
      <c r="AB768" s="783"/>
      <c r="AC768" s="791" t="s">
        <v>7176</v>
      </c>
      <c r="AD768" s="783"/>
      <c r="AE768" s="783" t="s">
        <v>7177</v>
      </c>
      <c r="AF768" s="783"/>
      <c r="AG768" s="791" t="s">
        <v>7178</v>
      </c>
      <c r="AH768" s="788" t="s">
        <v>7179</v>
      </c>
      <c r="AI768" s="789" t="s">
        <v>2415</v>
      </c>
    </row>
    <row r="769" spans="1:35" ht="17.25" customHeight="1">
      <c r="A769" s="106"/>
      <c r="B769" s="106"/>
      <c r="C769" s="106"/>
      <c r="D769" s="106" t="str">
        <f t="shared" si="0"/>
        <v xml:space="preserve"> </v>
      </c>
      <c r="E769" s="304" t="s">
        <v>7181</v>
      </c>
      <c r="F769" s="779" t="e">
        <f t="shared" ca="1" si="8"/>
        <v>#NAME?</v>
      </c>
      <c r="G769" s="779" t="s">
        <v>17089</v>
      </c>
      <c r="H769" s="779" t="s">
        <v>17089</v>
      </c>
      <c r="I769" s="779" t="str">
        <f t="shared" si="4"/>
        <v>43.006511, -70.808328</v>
      </c>
      <c r="J769" s="780">
        <v>43.006511000000003</v>
      </c>
      <c r="K769" s="780">
        <v>-70.808328000000003</v>
      </c>
      <c r="L769" s="781">
        <v>784</v>
      </c>
      <c r="M769" s="790" t="s">
        <v>33</v>
      </c>
      <c r="N769" s="783" t="s">
        <v>33</v>
      </c>
      <c r="O769" s="783"/>
      <c r="P769" s="794" t="s">
        <v>4786</v>
      </c>
      <c r="Q769" s="791" t="s">
        <v>5133</v>
      </c>
      <c r="R769" s="783" t="s">
        <v>35</v>
      </c>
      <c r="S769" s="785">
        <v>2019</v>
      </c>
      <c r="T769" s="786">
        <v>67</v>
      </c>
      <c r="U769" s="786">
        <v>36</v>
      </c>
      <c r="V769" s="786">
        <v>103</v>
      </c>
      <c r="W769" s="786">
        <v>138.80000000000001</v>
      </c>
      <c r="X769" s="787">
        <f t="shared" si="5"/>
        <v>138.80000000000001</v>
      </c>
      <c r="Y769" s="783" t="s">
        <v>7182</v>
      </c>
      <c r="Z769" s="783" t="s">
        <v>7183</v>
      </c>
      <c r="AA769" s="783"/>
      <c r="AB769" s="783"/>
      <c r="AC769" s="783"/>
      <c r="AD769" s="783"/>
      <c r="AE769" s="783"/>
      <c r="AF769" s="783"/>
      <c r="AG769" s="791" t="s">
        <v>7184</v>
      </c>
      <c r="AH769" s="788" t="s">
        <v>7185</v>
      </c>
      <c r="AI769" s="789" t="s">
        <v>2415</v>
      </c>
    </row>
    <row r="770" spans="1:35" ht="17.25" customHeight="1">
      <c r="A770" s="36"/>
      <c r="B770" s="36"/>
      <c r="C770" s="36"/>
      <c r="D770" s="106" t="str">
        <f t="shared" si="0"/>
        <v xml:space="preserve"> </v>
      </c>
      <c r="E770" s="304" t="s">
        <v>7205</v>
      </c>
      <c r="F770" s="779" t="e">
        <f t="shared" ca="1" si="8"/>
        <v>#NAME?</v>
      </c>
      <c r="G770" s="779" t="s">
        <v>17090</v>
      </c>
      <c r="H770" s="779" t="s">
        <v>17090</v>
      </c>
      <c r="I770" s="779" t="str">
        <f t="shared" si="4"/>
        <v>43.341059, -71.800526</v>
      </c>
      <c r="J770" s="780">
        <v>43.341059000000001</v>
      </c>
      <c r="K770" s="780">
        <v>-71.800526000000005</v>
      </c>
      <c r="L770" s="781">
        <v>785</v>
      </c>
      <c r="M770" s="782" t="s">
        <v>33</v>
      </c>
      <c r="N770" s="783" t="s">
        <v>33</v>
      </c>
      <c r="O770" s="783"/>
      <c r="P770" s="794" t="s">
        <v>4786</v>
      </c>
      <c r="Q770" s="791" t="s">
        <v>7206</v>
      </c>
      <c r="R770" s="783" t="s">
        <v>35</v>
      </c>
      <c r="S770" s="785">
        <v>2020</v>
      </c>
      <c r="T770" s="786">
        <v>22.1</v>
      </c>
      <c r="U770" s="786"/>
      <c r="V770" s="786">
        <v>22.1</v>
      </c>
      <c r="W770" s="786">
        <v>31.82</v>
      </c>
      <c r="X770" s="787">
        <f t="shared" si="5"/>
        <v>31.82</v>
      </c>
      <c r="Y770" s="783" t="s">
        <v>7207</v>
      </c>
      <c r="Z770" s="783" t="s">
        <v>7208</v>
      </c>
      <c r="AA770" s="783"/>
      <c r="AB770" s="783"/>
      <c r="AC770" s="783"/>
      <c r="AD770" s="783"/>
      <c r="AE770" s="783"/>
      <c r="AF770" s="783"/>
      <c r="AG770" s="791" t="s">
        <v>7209</v>
      </c>
      <c r="AH770" s="788" t="s">
        <v>7210</v>
      </c>
      <c r="AI770" s="789" t="s">
        <v>2415</v>
      </c>
    </row>
    <row r="771" spans="1:35" ht="17.25" customHeight="1">
      <c r="A771" s="36"/>
      <c r="B771" s="36"/>
      <c r="C771" s="36"/>
      <c r="D771" s="106" t="str">
        <f t="shared" si="0"/>
        <v xml:space="preserve"> </v>
      </c>
      <c r="E771" s="304" t="s">
        <v>7216</v>
      </c>
      <c r="F771" s="779" t="e">
        <f t="shared" ca="1" si="8"/>
        <v>#NAME?</v>
      </c>
      <c r="G771" s="779" t="s">
        <v>17091</v>
      </c>
      <c r="H771" s="779" t="s">
        <v>17091</v>
      </c>
      <c r="I771" s="779" t="str">
        <f t="shared" si="4"/>
        <v>43.5005355, -71.6572734</v>
      </c>
      <c r="J771" s="780">
        <v>43.500535499999998</v>
      </c>
      <c r="K771" s="780">
        <v>-71.657273399999994</v>
      </c>
      <c r="L771" s="781">
        <v>786</v>
      </c>
      <c r="M771" s="790" t="s">
        <v>33</v>
      </c>
      <c r="N771" s="783" t="s">
        <v>33</v>
      </c>
      <c r="O771" s="783"/>
      <c r="P771" s="794" t="s">
        <v>4786</v>
      </c>
      <c r="Q771" s="791" t="s">
        <v>7217</v>
      </c>
      <c r="R771" s="783" t="s">
        <v>35</v>
      </c>
      <c r="S771" s="785">
        <v>2018</v>
      </c>
      <c r="T771" s="786">
        <v>12.4</v>
      </c>
      <c r="U771" s="786"/>
      <c r="V771" s="786">
        <v>12.4</v>
      </c>
      <c r="W771" s="786">
        <v>56.53</v>
      </c>
      <c r="X771" s="787">
        <f t="shared" si="5"/>
        <v>56.53</v>
      </c>
      <c r="Y771" s="783" t="s">
        <v>7218</v>
      </c>
      <c r="Z771" s="783" t="s">
        <v>7219</v>
      </c>
      <c r="AA771" s="783"/>
      <c r="AB771" s="783"/>
      <c r="AC771" s="783"/>
      <c r="AD771" s="783"/>
      <c r="AE771" s="783"/>
      <c r="AF771" s="783"/>
      <c r="AG771" s="791" t="s">
        <v>7220</v>
      </c>
      <c r="AH771" s="788" t="s">
        <v>7221</v>
      </c>
      <c r="AI771" s="789" t="s">
        <v>2415</v>
      </c>
    </row>
    <row r="772" spans="1:35" ht="17.25" customHeight="1">
      <c r="A772" s="36"/>
      <c r="B772" s="36"/>
      <c r="C772" s="36"/>
      <c r="D772" s="106" t="str">
        <f t="shared" si="0"/>
        <v xml:space="preserve"> </v>
      </c>
      <c r="E772" s="304" t="s">
        <v>7224</v>
      </c>
      <c r="F772" s="779" t="e">
        <f t="shared" ca="1" si="8"/>
        <v>#NAME?</v>
      </c>
      <c r="G772" s="779" t="s">
        <v>17092</v>
      </c>
      <c r="H772" s="779" t="s">
        <v>17093</v>
      </c>
      <c r="I772" s="779" t="str">
        <f t="shared" si="4"/>
        <v>43.8072661, -71.4376202</v>
      </c>
      <c r="J772" s="780">
        <v>43.8072661</v>
      </c>
      <c r="K772" s="780">
        <v>-71.437620199999998</v>
      </c>
      <c r="L772" s="781">
        <v>787</v>
      </c>
      <c r="M772" s="782" t="s">
        <v>33</v>
      </c>
      <c r="N772" s="783" t="s">
        <v>33</v>
      </c>
      <c r="O772" s="783"/>
      <c r="P772" s="794" t="s">
        <v>4786</v>
      </c>
      <c r="Q772" s="791" t="s">
        <v>7225</v>
      </c>
      <c r="R772" s="783" t="s">
        <v>35</v>
      </c>
      <c r="S772" s="785">
        <v>2018</v>
      </c>
      <c r="T772" s="786">
        <v>4.49</v>
      </c>
      <c r="U772" s="786">
        <v>4.67</v>
      </c>
      <c r="V772" s="786">
        <v>9.16</v>
      </c>
      <c r="W772" s="786">
        <v>9.08</v>
      </c>
      <c r="X772" s="787">
        <f t="shared" si="5"/>
        <v>9.16</v>
      </c>
      <c r="Y772" s="783" t="s">
        <v>7226</v>
      </c>
      <c r="Z772" s="783" t="s">
        <v>49</v>
      </c>
      <c r="AA772" s="783"/>
      <c r="AB772" s="783"/>
      <c r="AC772" s="783"/>
      <c r="AD772" s="783"/>
      <c r="AE772" s="783"/>
      <c r="AF772" s="783"/>
      <c r="AG772" s="791" t="s">
        <v>7227</v>
      </c>
      <c r="AH772" s="788" t="s">
        <v>7228</v>
      </c>
      <c r="AI772" s="789" t="s">
        <v>2415</v>
      </c>
    </row>
    <row r="773" spans="1:35" ht="17.25" customHeight="1">
      <c r="A773" s="106"/>
      <c r="B773" s="106"/>
      <c r="C773" s="106"/>
      <c r="D773" s="106" t="str">
        <f t="shared" si="0"/>
        <v xml:space="preserve"> </v>
      </c>
      <c r="E773" s="304" t="s">
        <v>7236</v>
      </c>
      <c r="F773" s="779" t="e">
        <f t="shared" ca="1" si="8"/>
        <v>#NAME?</v>
      </c>
      <c r="G773" s="779" t="s">
        <v>17094</v>
      </c>
      <c r="H773" s="779" t="s">
        <v>17094</v>
      </c>
      <c r="I773" s="779" t="str">
        <f t="shared" si="4"/>
        <v>43.0980824, -70.7859374</v>
      </c>
      <c r="J773" s="780">
        <v>43.098082400000003</v>
      </c>
      <c r="K773" s="780">
        <v>-70.785937399999995</v>
      </c>
      <c r="L773" s="781">
        <v>788</v>
      </c>
      <c r="M773" s="790" t="s">
        <v>33</v>
      </c>
      <c r="N773" s="783" t="s">
        <v>33</v>
      </c>
      <c r="O773" s="783"/>
      <c r="P773" s="794" t="s">
        <v>4786</v>
      </c>
      <c r="Q773" s="791" t="s">
        <v>7237</v>
      </c>
      <c r="R773" s="783" t="s">
        <v>35</v>
      </c>
      <c r="S773" s="785">
        <v>2017</v>
      </c>
      <c r="T773" s="786"/>
      <c r="U773" s="786">
        <v>7.51</v>
      </c>
      <c r="V773" s="786">
        <v>7.51</v>
      </c>
      <c r="W773" s="786">
        <v>9.81</v>
      </c>
      <c r="X773" s="787">
        <f t="shared" si="5"/>
        <v>9.81</v>
      </c>
      <c r="Y773" s="783" t="s">
        <v>7238</v>
      </c>
      <c r="Z773" s="783" t="s">
        <v>7239</v>
      </c>
      <c r="AA773" s="783"/>
      <c r="AB773" s="783"/>
      <c r="AC773" s="783"/>
      <c r="AD773" s="783"/>
      <c r="AE773" s="783"/>
      <c r="AF773" s="783"/>
      <c r="AG773" s="791" t="s">
        <v>7240</v>
      </c>
      <c r="AH773" s="788" t="s">
        <v>7241</v>
      </c>
      <c r="AI773" s="789" t="s">
        <v>2415</v>
      </c>
    </row>
    <row r="774" spans="1:35" ht="17.25" customHeight="1">
      <c r="A774" s="36"/>
      <c r="B774" s="36"/>
      <c r="C774" s="36"/>
      <c r="D774" s="106" t="str">
        <f t="shared" si="0"/>
        <v xml:space="preserve"> </v>
      </c>
      <c r="E774" s="304" t="s">
        <v>7022</v>
      </c>
      <c r="F774" s="779" t="e">
        <f t="shared" ca="1" si="8"/>
        <v>#NAME?</v>
      </c>
      <c r="G774" s="779" t="s">
        <v>17095</v>
      </c>
      <c r="H774" s="779" t="s">
        <v>17095</v>
      </c>
      <c r="I774" s="779" t="str">
        <f t="shared" si="4"/>
        <v>42.9268686, -71.9418716</v>
      </c>
      <c r="J774" s="780">
        <v>42.926868599999999</v>
      </c>
      <c r="K774" s="780">
        <v>-71.941871599999999</v>
      </c>
      <c r="L774" s="781">
        <v>789</v>
      </c>
      <c r="M774" s="782" t="s">
        <v>33</v>
      </c>
      <c r="N774" s="783" t="s">
        <v>33</v>
      </c>
      <c r="O774" s="783"/>
      <c r="P774" s="794" t="s">
        <v>4786</v>
      </c>
      <c r="Q774" s="791" t="s">
        <v>7023</v>
      </c>
      <c r="R774" s="783" t="s">
        <v>35</v>
      </c>
      <c r="S774" s="785">
        <v>2020</v>
      </c>
      <c r="T774" s="786">
        <v>39</v>
      </c>
      <c r="U774" s="786">
        <v>87</v>
      </c>
      <c r="V774" s="786">
        <v>126</v>
      </c>
      <c r="W774" s="786">
        <v>238</v>
      </c>
      <c r="X774" s="787">
        <f t="shared" si="5"/>
        <v>238</v>
      </c>
      <c r="Y774" s="783" t="s">
        <v>7024</v>
      </c>
      <c r="Z774" s="783" t="s">
        <v>7025</v>
      </c>
      <c r="AA774" s="783"/>
      <c r="AB774" s="783"/>
      <c r="AC774" s="783"/>
      <c r="AD774" s="783"/>
      <c r="AE774" s="783"/>
      <c r="AF774" s="783"/>
      <c r="AG774" s="791" t="s">
        <v>7026</v>
      </c>
      <c r="AH774" s="788" t="s">
        <v>7027</v>
      </c>
      <c r="AI774" s="789" t="s">
        <v>2415</v>
      </c>
    </row>
    <row r="775" spans="1:35" ht="17.25" customHeight="1">
      <c r="A775" s="36"/>
      <c r="B775" s="36"/>
      <c r="C775" s="36"/>
      <c r="D775" s="106" t="str">
        <f t="shared" si="0"/>
        <v xml:space="preserve"> </v>
      </c>
      <c r="E775" s="304" t="s">
        <v>7250</v>
      </c>
      <c r="F775" s="779" t="e">
        <f t="shared" ca="1" si="8"/>
        <v>#NAME?</v>
      </c>
      <c r="G775" s="779" t="s">
        <v>17096</v>
      </c>
      <c r="H775" s="779" t="s">
        <v>17096</v>
      </c>
      <c r="I775" s="779" t="str">
        <f t="shared" si="4"/>
        <v>42.7248422, -71.4801189</v>
      </c>
      <c r="J775" s="780">
        <v>42.724842199999998</v>
      </c>
      <c r="K775" s="780">
        <v>-71.480118899999994</v>
      </c>
      <c r="L775" s="781">
        <v>790</v>
      </c>
      <c r="M775" s="790" t="s">
        <v>33</v>
      </c>
      <c r="N775" s="783" t="s">
        <v>33</v>
      </c>
      <c r="O775" s="783"/>
      <c r="P775" s="794" t="s">
        <v>4786</v>
      </c>
      <c r="Q775" s="791" t="s">
        <v>7251</v>
      </c>
      <c r="R775" s="783" t="s">
        <v>35</v>
      </c>
      <c r="S775" s="785">
        <v>2018</v>
      </c>
      <c r="T775" s="786">
        <v>59.3</v>
      </c>
      <c r="U775" s="786">
        <v>47.7</v>
      </c>
      <c r="V775" s="786">
        <v>107</v>
      </c>
      <c r="W775" s="786">
        <v>165.6</v>
      </c>
      <c r="X775" s="787">
        <f t="shared" si="5"/>
        <v>165.6</v>
      </c>
      <c r="Y775" s="783" t="s">
        <v>7252</v>
      </c>
      <c r="Z775" s="783" t="s">
        <v>7253</v>
      </c>
      <c r="AA775" s="783"/>
      <c r="AB775" s="783"/>
      <c r="AC775" s="783"/>
      <c r="AD775" s="783"/>
      <c r="AE775" s="783"/>
      <c r="AF775" s="783"/>
      <c r="AG775" s="791" t="s">
        <v>7254</v>
      </c>
      <c r="AH775" s="788" t="s">
        <v>7255</v>
      </c>
      <c r="AI775" s="789" t="s">
        <v>2415</v>
      </c>
    </row>
    <row r="776" spans="1:35" ht="17.25" customHeight="1">
      <c r="A776" s="36"/>
      <c r="B776" s="36"/>
      <c r="C776" s="36"/>
      <c r="D776" s="106" t="str">
        <f t="shared" si="0"/>
        <v xml:space="preserve"> </v>
      </c>
      <c r="E776" s="304" t="s">
        <v>7257</v>
      </c>
      <c r="F776" s="779" t="e">
        <f t="shared" ca="1" si="8"/>
        <v>#NAME?</v>
      </c>
      <c r="G776" s="779" t="s">
        <v>17097</v>
      </c>
      <c r="H776" s="779" t="s">
        <v>17097</v>
      </c>
      <c r="I776" s="779" t="str">
        <f t="shared" si="4"/>
        <v>42.816679, -71.193172</v>
      </c>
      <c r="J776" s="780">
        <v>42.816679000000001</v>
      </c>
      <c r="K776" s="780">
        <v>-71.193172000000004</v>
      </c>
      <c r="L776" s="781">
        <v>791</v>
      </c>
      <c r="M776" s="782" t="s">
        <v>33</v>
      </c>
      <c r="N776" s="783" t="s">
        <v>33</v>
      </c>
      <c r="O776" s="783"/>
      <c r="P776" s="794" t="s">
        <v>4786</v>
      </c>
      <c r="Q776" s="791" t="s">
        <v>4781</v>
      </c>
      <c r="R776" s="783" t="s">
        <v>35</v>
      </c>
      <c r="S776" s="785">
        <v>2020</v>
      </c>
      <c r="T776" s="793">
        <v>452</v>
      </c>
      <c r="U776" s="793">
        <v>631</v>
      </c>
      <c r="V776" s="793">
        <v>1083</v>
      </c>
      <c r="W776" s="793">
        <v>1133.3</v>
      </c>
      <c r="X776" s="787">
        <f t="shared" si="5"/>
        <v>1133.3</v>
      </c>
      <c r="Y776" s="783" t="s">
        <v>7258</v>
      </c>
      <c r="Z776" s="783" t="s">
        <v>7259</v>
      </c>
      <c r="AA776" s="783"/>
      <c r="AB776" s="783"/>
      <c r="AC776" s="783"/>
      <c r="AD776" s="783"/>
      <c r="AE776" s="783"/>
      <c r="AF776" s="783"/>
      <c r="AG776" s="791" t="s">
        <v>7260</v>
      </c>
      <c r="AH776" s="815" t="s">
        <v>7261</v>
      </c>
      <c r="AI776" s="789" t="s">
        <v>2415</v>
      </c>
    </row>
    <row r="777" spans="1:35" ht="17.25" customHeight="1">
      <c r="A777" s="36"/>
      <c r="B777" s="36"/>
      <c r="C777" s="36"/>
      <c r="D777" s="106" t="str">
        <f t="shared" si="0"/>
        <v xml:space="preserve"> </v>
      </c>
      <c r="E777" s="304" t="s">
        <v>7264</v>
      </c>
      <c r="F777" s="779" t="e">
        <f t="shared" ca="1" si="8"/>
        <v>#NAME?</v>
      </c>
      <c r="G777" s="779" t="s">
        <v>17098</v>
      </c>
      <c r="H777" s="779" t="s">
        <v>17098</v>
      </c>
      <c r="I777" s="779" t="str">
        <f t="shared" si="4"/>
        <v>44.394564, -71.045081</v>
      </c>
      <c r="J777" s="780">
        <v>44.394564000000003</v>
      </c>
      <c r="K777" s="780">
        <v>-71.045080999999996</v>
      </c>
      <c r="L777" s="781">
        <v>792</v>
      </c>
      <c r="M777" s="790" t="s">
        <v>33</v>
      </c>
      <c r="N777" s="783" t="s">
        <v>33</v>
      </c>
      <c r="O777" s="783"/>
      <c r="P777" s="794" t="s">
        <v>4786</v>
      </c>
      <c r="Q777" s="791" t="s">
        <v>7265</v>
      </c>
      <c r="R777" s="783" t="s">
        <v>35</v>
      </c>
      <c r="S777" s="785">
        <v>2018</v>
      </c>
      <c r="T777" s="786">
        <v>7.93</v>
      </c>
      <c r="U777" s="786">
        <v>12.1</v>
      </c>
      <c r="V777" s="786">
        <v>20.03</v>
      </c>
      <c r="W777" s="786">
        <v>22.37</v>
      </c>
      <c r="X777" s="787">
        <f t="shared" si="5"/>
        <v>22.37</v>
      </c>
      <c r="Y777" s="783" t="s">
        <v>7266</v>
      </c>
      <c r="Z777" s="783" t="s">
        <v>7267</v>
      </c>
      <c r="AA777" s="783"/>
      <c r="AB777" s="783"/>
      <c r="AC777" s="783"/>
      <c r="AD777" s="783"/>
      <c r="AE777" s="783"/>
      <c r="AF777" s="783"/>
      <c r="AG777" s="791" t="s">
        <v>7268</v>
      </c>
      <c r="AH777" s="788" t="s">
        <v>7269</v>
      </c>
      <c r="AI777" s="789" t="s">
        <v>2415</v>
      </c>
    </row>
    <row r="778" spans="1:35" ht="17.25" customHeight="1">
      <c r="A778" s="106"/>
      <c r="B778" s="106"/>
      <c r="C778" s="106"/>
      <c r="D778" s="106" t="str">
        <f t="shared" si="0"/>
        <v xml:space="preserve"> </v>
      </c>
      <c r="E778" s="304" t="s">
        <v>7271</v>
      </c>
      <c r="F778" s="779" t="e">
        <f t="shared" ca="1" si="8"/>
        <v>#NAME?</v>
      </c>
      <c r="G778" s="779" t="s">
        <v>17099</v>
      </c>
      <c r="H778" s="779" t="s">
        <v>17099</v>
      </c>
      <c r="I778" s="779" t="str">
        <f t="shared" si="4"/>
        <v>42.9733714, -70.831448</v>
      </c>
      <c r="J778" s="780">
        <v>42.973371399999998</v>
      </c>
      <c r="K778" s="780">
        <v>-70.831447999999995</v>
      </c>
      <c r="L778" s="781">
        <v>793</v>
      </c>
      <c r="M778" s="782" t="s">
        <v>5</v>
      </c>
      <c r="N778" s="783"/>
      <c r="O778" s="783"/>
      <c r="P778" s="794" t="s">
        <v>4786</v>
      </c>
      <c r="Q778" s="791" t="s">
        <v>7272</v>
      </c>
      <c r="R778" s="783" t="s">
        <v>35</v>
      </c>
      <c r="S778" s="785">
        <v>2018</v>
      </c>
      <c r="T778" s="793">
        <v>110</v>
      </c>
      <c r="U778" s="793">
        <v>660</v>
      </c>
      <c r="V778" s="793">
        <v>770</v>
      </c>
      <c r="W778" s="793">
        <v>1638</v>
      </c>
      <c r="X778" s="787">
        <f t="shared" si="5"/>
        <v>1638</v>
      </c>
      <c r="Y778" s="783" t="s">
        <v>7273</v>
      </c>
      <c r="Z778" s="783" t="s">
        <v>7274</v>
      </c>
      <c r="AA778" s="783"/>
      <c r="AB778" s="783"/>
      <c r="AC778" s="783"/>
      <c r="AD778" s="783"/>
      <c r="AE778" s="783"/>
      <c r="AF778" s="783"/>
      <c r="AG778" s="791" t="s">
        <v>7275</v>
      </c>
      <c r="AH778" s="788" t="s">
        <v>7276</v>
      </c>
      <c r="AI778" s="789" t="s">
        <v>2415</v>
      </c>
    </row>
    <row r="779" spans="1:35" ht="17.25" customHeight="1">
      <c r="A779" s="36"/>
      <c r="B779" s="36"/>
      <c r="C779" s="36"/>
      <c r="D779" s="106" t="str">
        <f t="shared" si="0"/>
        <v xml:space="preserve"> </v>
      </c>
      <c r="E779" s="304" t="s">
        <v>7284</v>
      </c>
      <c r="F779" s="779" t="e">
        <f t="shared" ca="1" si="8"/>
        <v>#NAME?</v>
      </c>
      <c r="G779" s="779" t="s">
        <v>17100</v>
      </c>
      <c r="H779" s="779" t="s">
        <v>17100</v>
      </c>
      <c r="I779" s="779" t="str">
        <f t="shared" si="4"/>
        <v>43.2617503, -70.8653372</v>
      </c>
      <c r="J779" s="780">
        <v>43.261750300000003</v>
      </c>
      <c r="K779" s="780">
        <v>-70.865337199999999</v>
      </c>
      <c r="L779" s="781">
        <v>794</v>
      </c>
      <c r="M779" s="790" t="s">
        <v>1201</v>
      </c>
      <c r="N779" s="783" t="s">
        <v>1201</v>
      </c>
      <c r="O779" s="783"/>
      <c r="P779" s="794" t="s">
        <v>4786</v>
      </c>
      <c r="Q779" s="791" t="s">
        <v>7285</v>
      </c>
      <c r="R779" s="783" t="s">
        <v>35</v>
      </c>
      <c r="S779" s="785">
        <v>2019</v>
      </c>
      <c r="T779" s="786">
        <v>280</v>
      </c>
      <c r="U779" s="786">
        <v>108</v>
      </c>
      <c r="V779" s="786">
        <v>388</v>
      </c>
      <c r="W779" s="786">
        <v>624.9</v>
      </c>
      <c r="X779" s="787">
        <f t="shared" si="5"/>
        <v>624.9</v>
      </c>
      <c r="Y779" s="783" t="s">
        <v>7286</v>
      </c>
      <c r="Z779" s="783" t="s">
        <v>7287</v>
      </c>
      <c r="AA779" s="783"/>
      <c r="AB779" s="783"/>
      <c r="AC779" s="783"/>
      <c r="AD779" s="783"/>
      <c r="AE779" s="783"/>
      <c r="AF779" s="783"/>
      <c r="AG779" s="791" t="s">
        <v>7288</v>
      </c>
      <c r="AH779" s="788" t="s">
        <v>7289</v>
      </c>
      <c r="AI779" s="789" t="s">
        <v>2415</v>
      </c>
    </row>
    <row r="780" spans="1:35" ht="17.25" customHeight="1">
      <c r="A780" s="106"/>
      <c r="B780" s="106"/>
      <c r="C780" s="106"/>
      <c r="D780" s="106" t="str">
        <f t="shared" si="0"/>
        <v xml:space="preserve"> </v>
      </c>
      <c r="E780" s="304" t="s">
        <v>7291</v>
      </c>
      <c r="F780" s="779" t="e">
        <f t="shared" ca="1" si="8"/>
        <v>#NAME?</v>
      </c>
      <c r="G780" s="779" t="s">
        <v>17101</v>
      </c>
      <c r="H780" s="779" t="s">
        <v>17101</v>
      </c>
      <c r="I780" s="779" t="str">
        <f t="shared" si="4"/>
        <v>42.890624, -71.6096761</v>
      </c>
      <c r="J780" s="780">
        <v>42.890624000000003</v>
      </c>
      <c r="K780" s="780">
        <v>-71.609676100000001</v>
      </c>
      <c r="L780" s="781">
        <v>795</v>
      </c>
      <c r="M780" s="782" t="s">
        <v>33</v>
      </c>
      <c r="N780" s="783" t="s">
        <v>33</v>
      </c>
      <c r="O780" s="783"/>
      <c r="P780" s="794" t="s">
        <v>4786</v>
      </c>
      <c r="Q780" s="791" t="s">
        <v>7292</v>
      </c>
      <c r="R780" s="783" t="s">
        <v>35</v>
      </c>
      <c r="S780" s="785">
        <v>2018</v>
      </c>
      <c r="T780" s="786">
        <v>2600</v>
      </c>
      <c r="U780" s="786">
        <v>25</v>
      </c>
      <c r="V780" s="786">
        <v>2625</v>
      </c>
      <c r="W780" s="786">
        <v>3877</v>
      </c>
      <c r="X780" s="787">
        <f t="shared" si="5"/>
        <v>3877</v>
      </c>
      <c r="Y780" s="783" t="s">
        <v>7293</v>
      </c>
      <c r="Z780" s="783" t="s">
        <v>7294</v>
      </c>
      <c r="AA780" s="783"/>
      <c r="AB780" s="783"/>
      <c r="AC780" s="783"/>
      <c r="AD780" s="783"/>
      <c r="AE780" s="783"/>
      <c r="AF780" s="783"/>
      <c r="AG780" s="791" t="s">
        <v>7295</v>
      </c>
      <c r="AH780" s="788" t="s">
        <v>7296</v>
      </c>
      <c r="AI780" s="789" t="s">
        <v>2415</v>
      </c>
    </row>
    <row r="781" spans="1:35" ht="17.25" customHeight="1">
      <c r="A781" s="106"/>
      <c r="B781" s="106"/>
      <c r="C781" s="106"/>
      <c r="D781" s="106" t="str">
        <f t="shared" si="0"/>
        <v xml:space="preserve"> </v>
      </c>
      <c r="E781" s="304" t="s">
        <v>7300</v>
      </c>
      <c r="F781" s="779" t="e">
        <f t="shared" ca="1" si="8"/>
        <v>#NAME?</v>
      </c>
      <c r="G781" s="779" t="s">
        <v>17102</v>
      </c>
      <c r="H781" s="779" t="s">
        <v>17102</v>
      </c>
      <c r="I781" s="779" t="str">
        <f t="shared" si="4"/>
        <v>42.911453, -71.932447</v>
      </c>
      <c r="J781" s="780">
        <v>42.911453000000002</v>
      </c>
      <c r="K781" s="780">
        <v>-71.932446999999996</v>
      </c>
      <c r="L781" s="781">
        <v>796</v>
      </c>
      <c r="M781" s="790" t="s">
        <v>1201</v>
      </c>
      <c r="N781" s="783"/>
      <c r="O781" s="783"/>
      <c r="P781" s="794" t="s">
        <v>4786</v>
      </c>
      <c r="Q781" s="794" t="s">
        <v>7301</v>
      </c>
      <c r="R781" s="783" t="s">
        <v>35</v>
      </c>
      <c r="S781" s="785">
        <v>2018</v>
      </c>
      <c r="T781" s="786">
        <v>4.29</v>
      </c>
      <c r="U781" s="786">
        <v>8.33</v>
      </c>
      <c r="V781" s="786">
        <v>12.62</v>
      </c>
      <c r="W781" s="786">
        <v>12.1</v>
      </c>
      <c r="X781" s="787">
        <f t="shared" si="5"/>
        <v>12.62</v>
      </c>
      <c r="Y781" s="783" t="s">
        <v>7302</v>
      </c>
      <c r="Z781" s="783" t="s">
        <v>49</v>
      </c>
      <c r="AA781" s="783"/>
      <c r="AB781" s="783"/>
      <c r="AC781" s="783"/>
      <c r="AD781" s="783"/>
      <c r="AE781" s="783"/>
      <c r="AF781" s="783"/>
      <c r="AG781" s="791" t="s">
        <v>7303</v>
      </c>
      <c r="AH781" s="788" t="s">
        <v>7304</v>
      </c>
      <c r="AI781" s="789" t="s">
        <v>2415</v>
      </c>
    </row>
    <row r="782" spans="1:35" ht="17.25" customHeight="1">
      <c r="A782" s="36"/>
      <c r="B782" s="36"/>
      <c r="C782" s="36"/>
      <c r="D782" s="106" t="str">
        <f t="shared" si="0"/>
        <v xml:space="preserve"> </v>
      </c>
      <c r="E782" s="304" t="s">
        <v>7306</v>
      </c>
      <c r="F782" s="779" t="e">
        <f t="shared" ca="1" si="8"/>
        <v>#NAME?</v>
      </c>
      <c r="G782" s="779" t="s">
        <v>17103</v>
      </c>
      <c r="H782" s="779" t="s">
        <v>17103</v>
      </c>
      <c r="I782" s="779" t="str">
        <f t="shared" si="4"/>
        <v>42.804414, -71.574226</v>
      </c>
      <c r="J782" s="780">
        <v>42.804414000000001</v>
      </c>
      <c r="K782" s="780">
        <v>-71.574225999999996</v>
      </c>
      <c r="L782" s="781">
        <v>797</v>
      </c>
      <c r="M782" s="782" t="s">
        <v>1201</v>
      </c>
      <c r="N782" s="783"/>
      <c r="O782" s="783"/>
      <c r="P782" s="794" t="s">
        <v>4786</v>
      </c>
      <c r="Q782" s="791" t="s">
        <v>7307</v>
      </c>
      <c r="R782" s="783" t="s">
        <v>35</v>
      </c>
      <c r="S782" s="785">
        <v>2017</v>
      </c>
      <c r="T782" s="786">
        <v>1090</v>
      </c>
      <c r="U782" s="786">
        <v>13.2</v>
      </c>
      <c r="V782" s="786">
        <v>1103.2</v>
      </c>
      <c r="W782" s="786">
        <v>1370</v>
      </c>
      <c r="X782" s="787">
        <f t="shared" si="5"/>
        <v>1370</v>
      </c>
      <c r="Y782" s="783" t="s">
        <v>7308</v>
      </c>
      <c r="Z782" s="783" t="s">
        <v>7309</v>
      </c>
      <c r="AA782" s="783"/>
      <c r="AB782" s="783"/>
      <c r="AC782" s="783"/>
      <c r="AD782" s="783"/>
      <c r="AE782" s="783"/>
      <c r="AF782" s="783"/>
      <c r="AG782" s="791" t="s">
        <v>7310</v>
      </c>
      <c r="AH782" s="788" t="s">
        <v>7311</v>
      </c>
      <c r="AI782" s="789" t="s">
        <v>2415</v>
      </c>
    </row>
    <row r="783" spans="1:35" ht="17.25" customHeight="1">
      <c r="A783" s="36"/>
      <c r="B783" s="36"/>
      <c r="C783" s="36"/>
      <c r="D783" s="106" t="str">
        <f t="shared" si="0"/>
        <v xml:space="preserve"> </v>
      </c>
      <c r="E783" s="304" t="s">
        <v>7313</v>
      </c>
      <c r="F783" s="779" t="e">
        <f t="shared" ca="1" si="8"/>
        <v>#NAME?</v>
      </c>
      <c r="G783" s="779" t="s">
        <v>17104</v>
      </c>
      <c r="H783" s="779" t="s">
        <v>17104</v>
      </c>
      <c r="I783" s="779" t="str">
        <f t="shared" si="4"/>
        <v>42.91680729999999, -71.3748627</v>
      </c>
      <c r="J783" s="780">
        <v>42.916807299999903</v>
      </c>
      <c r="K783" s="780">
        <v>-71.374862699999994</v>
      </c>
      <c r="L783" s="781">
        <v>798</v>
      </c>
      <c r="M783" s="790" t="s">
        <v>5</v>
      </c>
      <c r="N783" s="783"/>
      <c r="O783" s="783"/>
      <c r="P783" s="794" t="s">
        <v>4786</v>
      </c>
      <c r="Q783" s="791" t="s">
        <v>4781</v>
      </c>
      <c r="R783" s="783" t="s">
        <v>35</v>
      </c>
      <c r="S783" s="785">
        <v>2019</v>
      </c>
      <c r="T783" s="786">
        <v>210</v>
      </c>
      <c r="U783" s="786">
        <v>180</v>
      </c>
      <c r="V783" s="786">
        <v>390</v>
      </c>
      <c r="W783" s="786">
        <v>423.8</v>
      </c>
      <c r="X783" s="787">
        <f t="shared" si="5"/>
        <v>423.8</v>
      </c>
      <c r="Y783" s="783" t="s">
        <v>7314</v>
      </c>
      <c r="Z783" s="783" t="s">
        <v>7315</v>
      </c>
      <c r="AA783" s="783"/>
      <c r="AB783" s="783"/>
      <c r="AC783" s="783"/>
      <c r="AD783" s="783"/>
      <c r="AE783" s="783" t="s">
        <v>17105</v>
      </c>
      <c r="AF783" s="783"/>
      <c r="AG783" s="791" t="s">
        <v>7316</v>
      </c>
      <c r="AH783" s="788" t="s">
        <v>7317</v>
      </c>
      <c r="AI783" s="789" t="s">
        <v>2415</v>
      </c>
    </row>
    <row r="784" spans="1:35" ht="17.25" customHeight="1">
      <c r="A784" s="36"/>
      <c r="B784" s="36"/>
      <c r="C784" s="36"/>
      <c r="D784" s="106" t="str">
        <f t="shared" si="0"/>
        <v xml:space="preserve"> </v>
      </c>
      <c r="E784" s="304" t="s">
        <v>7323</v>
      </c>
      <c r="F784" s="779" t="e">
        <f t="shared" ca="1" si="8"/>
        <v>#NAME?</v>
      </c>
      <c r="G784" s="779" t="s">
        <v>17106</v>
      </c>
      <c r="H784" s="779" t="s">
        <v>17106</v>
      </c>
      <c r="I784" s="779" t="str">
        <f t="shared" si="4"/>
        <v>43.1135683, -70.8140141</v>
      </c>
      <c r="J784" s="780">
        <v>43.113568299999997</v>
      </c>
      <c r="K784" s="780">
        <v>-70.814014099999994</v>
      </c>
      <c r="L784" s="781">
        <v>799</v>
      </c>
      <c r="M784" s="782" t="s">
        <v>5</v>
      </c>
      <c r="N784" s="783"/>
      <c r="O784" s="783"/>
      <c r="P784" s="794" t="s">
        <v>4786</v>
      </c>
      <c r="Q784" s="791" t="s">
        <v>7324</v>
      </c>
      <c r="R784" s="783" t="s">
        <v>35</v>
      </c>
      <c r="S784" s="785">
        <v>2018</v>
      </c>
      <c r="T784" s="786">
        <v>8.1999999999999993</v>
      </c>
      <c r="U784" s="786">
        <v>1.6</v>
      </c>
      <c r="V784" s="786">
        <v>9.8000000000000007</v>
      </c>
      <c r="W784" s="786">
        <v>9.8000000000000007</v>
      </c>
      <c r="X784" s="787">
        <f t="shared" si="5"/>
        <v>9.8000000000000007</v>
      </c>
      <c r="Y784" s="783" t="s">
        <v>7325</v>
      </c>
      <c r="Z784" s="783" t="s">
        <v>49</v>
      </c>
      <c r="AA784" s="783"/>
      <c r="AB784" s="783"/>
      <c r="AC784" s="783"/>
      <c r="AD784" s="783"/>
      <c r="AE784" s="783"/>
      <c r="AF784" s="783"/>
      <c r="AG784" s="791" t="s">
        <v>7326</v>
      </c>
      <c r="AH784" s="788" t="s">
        <v>7327</v>
      </c>
      <c r="AI784" s="789" t="s">
        <v>2415</v>
      </c>
    </row>
    <row r="785" spans="1:35" ht="17.25" customHeight="1">
      <c r="A785" s="36"/>
      <c r="B785" s="36"/>
      <c r="C785" s="36"/>
      <c r="D785" s="106" t="str">
        <f t="shared" si="0"/>
        <v xml:space="preserve"> </v>
      </c>
      <c r="E785" s="304" t="s">
        <v>7330</v>
      </c>
      <c r="F785" s="779" t="e">
        <f t="shared" ca="1" si="8"/>
        <v>#NAME?</v>
      </c>
      <c r="G785" s="779" t="s">
        <v>17107</v>
      </c>
      <c r="H785" s="779" t="s">
        <v>17107</v>
      </c>
      <c r="I785" s="779" t="str">
        <f t="shared" si="4"/>
        <v>43.4428784, -72.0557055</v>
      </c>
      <c r="J785" s="780">
        <v>43.442878399999998</v>
      </c>
      <c r="K785" s="780">
        <v>-72.055705500000002</v>
      </c>
      <c r="L785" s="781">
        <v>800</v>
      </c>
      <c r="M785" s="790" t="s">
        <v>5</v>
      </c>
      <c r="N785" s="783"/>
      <c r="O785" s="783"/>
      <c r="P785" s="794" t="s">
        <v>4786</v>
      </c>
      <c r="Q785" s="791" t="s">
        <v>7331</v>
      </c>
      <c r="R785" s="783" t="s">
        <v>35</v>
      </c>
      <c r="S785" s="785">
        <v>2019</v>
      </c>
      <c r="T785" s="786">
        <v>10.3</v>
      </c>
      <c r="U785" s="786">
        <v>7.05</v>
      </c>
      <c r="V785" s="786">
        <v>17.350000000000001</v>
      </c>
      <c r="W785" s="786">
        <v>55.66</v>
      </c>
      <c r="X785" s="787">
        <f t="shared" si="5"/>
        <v>55.66</v>
      </c>
      <c r="Y785" s="783" t="s">
        <v>7332</v>
      </c>
      <c r="Z785" s="783" t="s">
        <v>7333</v>
      </c>
      <c r="AA785" s="783"/>
      <c r="AB785" s="783"/>
      <c r="AC785" s="783"/>
      <c r="AD785" s="783"/>
      <c r="AE785" s="783"/>
      <c r="AF785" s="783"/>
      <c r="AG785" s="791" t="s">
        <v>7334</v>
      </c>
      <c r="AH785" s="788" t="s">
        <v>7335</v>
      </c>
      <c r="AI785" s="789" t="s">
        <v>2415</v>
      </c>
    </row>
    <row r="786" spans="1:35" ht="17.25" customHeight="1">
      <c r="A786" s="106"/>
      <c r="B786" s="106"/>
      <c r="C786" s="106"/>
      <c r="D786" s="106" t="str">
        <f t="shared" si="0"/>
        <v xml:space="preserve"> </v>
      </c>
      <c r="E786" s="779"/>
      <c r="F786" s="779" t="e">
        <f t="shared" ca="1" si="8"/>
        <v>#NAME?</v>
      </c>
      <c r="G786" s="779" t="s">
        <v>17108</v>
      </c>
      <c r="H786" s="779" t="s">
        <v>17108</v>
      </c>
      <c r="I786" s="779" t="str">
        <f t="shared" si="4"/>
        <v>42.8159251, -71.1049787</v>
      </c>
      <c r="J786" s="780">
        <v>42.815925100000001</v>
      </c>
      <c r="K786" s="780">
        <v>-71.104978700000004</v>
      </c>
      <c r="L786" s="781">
        <v>801</v>
      </c>
      <c r="M786" s="782" t="s">
        <v>77</v>
      </c>
      <c r="N786" s="783"/>
      <c r="O786" s="783"/>
      <c r="P786" s="794" t="s">
        <v>4786</v>
      </c>
      <c r="Q786" s="791" t="s">
        <v>4781</v>
      </c>
      <c r="R786" s="783" t="s">
        <v>35</v>
      </c>
      <c r="S786" s="785">
        <v>2019</v>
      </c>
      <c r="T786" s="793">
        <v>61</v>
      </c>
      <c r="U786" s="793">
        <v>35</v>
      </c>
      <c r="V786" s="793">
        <v>96</v>
      </c>
      <c r="W786" s="793">
        <v>173.4</v>
      </c>
      <c r="X786" s="787">
        <f t="shared" si="5"/>
        <v>173.4</v>
      </c>
      <c r="Y786" s="783" t="s">
        <v>7337</v>
      </c>
      <c r="Z786" s="783" t="s">
        <v>7338</v>
      </c>
      <c r="AA786" s="783"/>
      <c r="AB786" s="783"/>
      <c r="AC786" s="783"/>
      <c r="AD786" s="783"/>
      <c r="AE786" s="783"/>
      <c r="AF786" s="783"/>
      <c r="AG786" s="791" t="s">
        <v>7339</v>
      </c>
      <c r="AH786" s="788" t="s">
        <v>7340</v>
      </c>
      <c r="AI786" s="789" t="s">
        <v>2415</v>
      </c>
    </row>
    <row r="787" spans="1:35" ht="17.25" customHeight="1">
      <c r="A787" s="36"/>
      <c r="B787" s="36"/>
      <c r="C787" s="36"/>
      <c r="D787" s="106" t="str">
        <f t="shared" si="0"/>
        <v xml:space="preserve"> </v>
      </c>
      <c r="E787" s="304" t="s">
        <v>7344</v>
      </c>
      <c r="F787" s="779" t="e">
        <f t="shared" ca="1" si="8"/>
        <v>#NAME?</v>
      </c>
      <c r="G787" s="779" t="s">
        <v>17109</v>
      </c>
      <c r="H787" s="779" t="s">
        <v>17109</v>
      </c>
      <c r="I787" s="779" t="str">
        <f t="shared" si="4"/>
        <v>43.241669, -71.126892</v>
      </c>
      <c r="J787" s="780">
        <v>43.241669000000002</v>
      </c>
      <c r="K787" s="780">
        <v>-71.126891999999998</v>
      </c>
      <c r="L787" s="781">
        <v>802</v>
      </c>
      <c r="M787" s="790" t="s">
        <v>33</v>
      </c>
      <c r="N787" s="783" t="s">
        <v>33</v>
      </c>
      <c r="O787" s="783"/>
      <c r="P787" s="794" t="s">
        <v>4786</v>
      </c>
      <c r="Q787" s="794" t="s">
        <v>4781</v>
      </c>
      <c r="R787" s="783" t="s">
        <v>35</v>
      </c>
      <c r="S787" s="785">
        <v>2019</v>
      </c>
      <c r="T787" s="786">
        <v>48.4</v>
      </c>
      <c r="U787" s="786">
        <v>150</v>
      </c>
      <c r="V787" s="786">
        <v>198.4</v>
      </c>
      <c r="W787" s="786">
        <v>239.4</v>
      </c>
      <c r="X787" s="787">
        <f t="shared" si="5"/>
        <v>239.4</v>
      </c>
      <c r="Y787" s="783" t="s">
        <v>7345</v>
      </c>
      <c r="Z787" s="783" t="s">
        <v>7346</v>
      </c>
      <c r="AA787" s="783"/>
      <c r="AB787" s="783"/>
      <c r="AC787" s="783"/>
      <c r="AD787" s="783"/>
      <c r="AE787" s="783"/>
      <c r="AF787" s="783"/>
      <c r="AG787" s="794" t="s">
        <v>7347</v>
      </c>
      <c r="AH787" s="788" t="s">
        <v>7348</v>
      </c>
      <c r="AI787" s="789" t="s">
        <v>2415</v>
      </c>
    </row>
    <row r="788" spans="1:35" ht="17.25" customHeight="1">
      <c r="A788" s="106"/>
      <c r="B788" s="106"/>
      <c r="C788" s="106"/>
      <c r="D788" s="106" t="str">
        <f t="shared" si="0"/>
        <v xml:space="preserve"> </v>
      </c>
      <c r="E788" s="304" t="s">
        <v>7351</v>
      </c>
      <c r="F788" s="779" t="e">
        <f t="shared" ca="1" si="8"/>
        <v>#NAME?</v>
      </c>
      <c r="G788" s="779" t="s">
        <v>17110</v>
      </c>
      <c r="H788" s="779" t="s">
        <v>17110</v>
      </c>
      <c r="I788" s="779" t="str">
        <f t="shared" si="4"/>
        <v>43.0249473, -70.91092069999999</v>
      </c>
      <c r="J788" s="780">
        <v>43.024947300000001</v>
      </c>
      <c r="K788" s="780">
        <v>-70.910920699999906</v>
      </c>
      <c r="L788" s="781">
        <v>803</v>
      </c>
      <c r="M788" s="782" t="s">
        <v>95</v>
      </c>
      <c r="N788" s="783"/>
      <c r="O788" s="783"/>
      <c r="P788" s="794" t="s">
        <v>4786</v>
      </c>
      <c r="Q788" s="791" t="s">
        <v>4781</v>
      </c>
      <c r="R788" s="783" t="s">
        <v>35</v>
      </c>
      <c r="S788" s="785">
        <v>2019</v>
      </c>
      <c r="T788" s="793">
        <v>84.1</v>
      </c>
      <c r="U788" s="793">
        <v>206</v>
      </c>
      <c r="V788" s="793">
        <v>290.10000000000002</v>
      </c>
      <c r="W788" s="793">
        <v>514.21</v>
      </c>
      <c r="X788" s="787">
        <f t="shared" si="5"/>
        <v>514.21</v>
      </c>
      <c r="Y788" s="783" t="s">
        <v>7352</v>
      </c>
      <c r="Z788" s="783" t="s">
        <v>7353</v>
      </c>
      <c r="AA788" s="783"/>
      <c r="AB788" s="783"/>
      <c r="AC788" s="783"/>
      <c r="AD788" s="783"/>
      <c r="AE788" s="783"/>
      <c r="AF788" s="783"/>
      <c r="AG788" s="791" t="s">
        <v>7354</v>
      </c>
      <c r="AH788" s="788" t="s">
        <v>7355</v>
      </c>
      <c r="AI788" s="789" t="s">
        <v>2415</v>
      </c>
    </row>
    <row r="789" spans="1:35" ht="17.25" customHeight="1">
      <c r="A789" s="106"/>
      <c r="B789" s="106"/>
      <c r="C789" s="106"/>
      <c r="D789" s="106" t="str">
        <f t="shared" si="0"/>
        <v xml:space="preserve"> </v>
      </c>
      <c r="E789" s="304" t="s">
        <v>7357</v>
      </c>
      <c r="F789" s="779" t="e">
        <f t="shared" ca="1" si="8"/>
        <v>#NAME?</v>
      </c>
      <c r="G789" s="779" t="s">
        <v>17111</v>
      </c>
      <c r="H789" s="779" t="s">
        <v>17111</v>
      </c>
      <c r="I789" s="779" t="str">
        <f t="shared" si="4"/>
        <v>43.0038107, -70.8833198</v>
      </c>
      <c r="J789" s="780">
        <v>43.003810700000002</v>
      </c>
      <c r="K789" s="780">
        <v>-70.883319799999995</v>
      </c>
      <c r="L789" s="781">
        <v>804</v>
      </c>
      <c r="M789" s="790" t="s">
        <v>33</v>
      </c>
      <c r="N789" s="783" t="s">
        <v>33</v>
      </c>
      <c r="O789" s="783"/>
      <c r="P789" s="794" t="s">
        <v>4786</v>
      </c>
      <c r="Q789" s="791" t="s">
        <v>7358</v>
      </c>
      <c r="R789" s="783" t="s">
        <v>35</v>
      </c>
      <c r="S789" s="785">
        <v>2020</v>
      </c>
      <c r="T789" s="786">
        <v>95.5</v>
      </c>
      <c r="U789" s="786">
        <v>37.200000000000003</v>
      </c>
      <c r="V789" s="786">
        <v>132.69999999999999</v>
      </c>
      <c r="W789" s="786">
        <v>247.9</v>
      </c>
      <c r="X789" s="787">
        <f t="shared" si="5"/>
        <v>247.9</v>
      </c>
      <c r="Y789" s="783" t="s">
        <v>7359</v>
      </c>
      <c r="Z789" s="783" t="s">
        <v>7360</v>
      </c>
      <c r="AA789" s="783"/>
      <c r="AB789" s="783"/>
      <c r="AC789" s="783"/>
      <c r="AD789" s="783"/>
      <c r="AE789" s="783"/>
      <c r="AF789" s="783"/>
      <c r="AG789" s="791" t="s">
        <v>7361</v>
      </c>
      <c r="AH789" s="788" t="s">
        <v>7362</v>
      </c>
      <c r="AI789" s="789" t="s">
        <v>2415</v>
      </c>
    </row>
    <row r="790" spans="1:35" ht="17.25" customHeight="1">
      <c r="A790" s="36"/>
      <c r="B790" s="36"/>
      <c r="C790" s="36"/>
      <c r="D790" s="106" t="str">
        <f t="shared" si="0"/>
        <v xml:space="preserve"> </v>
      </c>
      <c r="E790" s="304" t="s">
        <v>7365</v>
      </c>
      <c r="F790" s="779" t="e">
        <f t="shared" ca="1" si="8"/>
        <v>#NAME?</v>
      </c>
      <c r="G790" s="779" t="s">
        <v>17112</v>
      </c>
      <c r="H790" s="779" t="s">
        <v>17112</v>
      </c>
      <c r="I790" s="779" t="str">
        <f t="shared" si="4"/>
        <v>43.3991622, -72.0931542</v>
      </c>
      <c r="J790" s="780">
        <v>43.399162199999999</v>
      </c>
      <c r="K790" s="780">
        <v>-72.093154200000001</v>
      </c>
      <c r="L790" s="781">
        <v>805</v>
      </c>
      <c r="M790" s="782" t="s">
        <v>33</v>
      </c>
      <c r="N790" s="783" t="s">
        <v>33</v>
      </c>
      <c r="O790" s="783"/>
      <c r="P790" s="794" t="s">
        <v>4786</v>
      </c>
      <c r="Q790" s="791" t="s">
        <v>7366</v>
      </c>
      <c r="R790" s="783" t="s">
        <v>35</v>
      </c>
      <c r="S790" s="785">
        <v>2020</v>
      </c>
      <c r="T790" s="786">
        <v>327</v>
      </c>
      <c r="U790" s="786">
        <v>208</v>
      </c>
      <c r="V790" s="786">
        <v>535</v>
      </c>
      <c r="W790" s="786">
        <v>1214</v>
      </c>
      <c r="X790" s="787">
        <f t="shared" si="5"/>
        <v>1214</v>
      </c>
      <c r="Y790" s="783" t="s">
        <v>7367</v>
      </c>
      <c r="Z790" s="783" t="s">
        <v>7368</v>
      </c>
      <c r="AA790" s="783"/>
      <c r="AB790" s="783"/>
      <c r="AC790" s="783"/>
      <c r="AD790" s="783"/>
      <c r="AE790" s="783"/>
      <c r="AF790" s="783"/>
      <c r="AG790" s="791" t="s">
        <v>7369</v>
      </c>
      <c r="AH790" s="788" t="s">
        <v>7370</v>
      </c>
      <c r="AI790" s="789" t="s">
        <v>2415</v>
      </c>
    </row>
    <row r="791" spans="1:35" ht="17.25" customHeight="1">
      <c r="A791" s="36"/>
      <c r="B791" s="36"/>
      <c r="C791" s="36"/>
      <c r="D791" s="106" t="str">
        <f t="shared" si="0"/>
        <v xml:space="preserve"> </v>
      </c>
      <c r="E791" s="304" t="s">
        <v>7372</v>
      </c>
      <c r="F791" s="779" t="e">
        <f t="shared" ca="1" si="8"/>
        <v>#NAME?</v>
      </c>
      <c r="G791" s="779" t="s">
        <v>17113</v>
      </c>
      <c r="H791" s="779" t="s">
        <v>17113</v>
      </c>
      <c r="I791" s="779" t="str">
        <f t="shared" si="4"/>
        <v>42.9710422, -71.4539618</v>
      </c>
      <c r="J791" s="780">
        <v>42.971042199999999</v>
      </c>
      <c r="K791" s="780">
        <v>-71.453961800000002</v>
      </c>
      <c r="L791" s="781">
        <v>806</v>
      </c>
      <c r="M791" s="790" t="s">
        <v>5</v>
      </c>
      <c r="N791" s="783"/>
      <c r="O791" s="783"/>
      <c r="P791" s="794" t="s">
        <v>4786</v>
      </c>
      <c r="Q791" s="791" t="s">
        <v>5133</v>
      </c>
      <c r="R791" s="783" t="s">
        <v>35</v>
      </c>
      <c r="S791" s="785">
        <v>2019</v>
      </c>
      <c r="T791" s="786">
        <v>33.5</v>
      </c>
      <c r="U791" s="786"/>
      <c r="V791" s="786">
        <v>33.5</v>
      </c>
      <c r="W791" s="786">
        <v>78.41</v>
      </c>
      <c r="X791" s="787">
        <f t="shared" si="5"/>
        <v>78.41</v>
      </c>
      <c r="Y791" s="783" t="s">
        <v>7373</v>
      </c>
      <c r="Z791" s="783" t="s">
        <v>7374</v>
      </c>
      <c r="AA791" s="783"/>
      <c r="AB791" s="783"/>
      <c r="AC791" s="783"/>
      <c r="AD791" s="783"/>
      <c r="AE791" s="783"/>
      <c r="AF791" s="783"/>
      <c r="AG791" s="791" t="s">
        <v>7375</v>
      </c>
      <c r="AH791" s="788" t="s">
        <v>7376</v>
      </c>
      <c r="AI791" s="789" t="s">
        <v>2415</v>
      </c>
    </row>
    <row r="792" spans="1:35" ht="17.25" customHeight="1">
      <c r="A792" s="36"/>
      <c r="B792" s="36"/>
      <c r="C792" s="36"/>
      <c r="D792" s="106" t="str">
        <f t="shared" si="0"/>
        <v xml:space="preserve"> </v>
      </c>
      <c r="E792" s="304" t="s">
        <v>7278</v>
      </c>
      <c r="F792" s="779" t="e">
        <f t="shared" ca="1" si="8"/>
        <v>#NAME?</v>
      </c>
      <c r="G792" s="779" t="s">
        <v>17114</v>
      </c>
      <c r="H792" s="779" t="s">
        <v>17114</v>
      </c>
      <c r="I792" s="779" t="str">
        <f t="shared" si="4"/>
        <v>43.2870393, -70.97567</v>
      </c>
      <c r="J792" s="780">
        <v>43.287039300000004</v>
      </c>
      <c r="K792" s="780">
        <v>-70.975669999999994</v>
      </c>
      <c r="L792" s="781">
        <v>807</v>
      </c>
      <c r="M792" s="782" t="s">
        <v>77</v>
      </c>
      <c r="N792" s="783"/>
      <c r="O792" s="783"/>
      <c r="P792" s="794" t="s">
        <v>4786</v>
      </c>
      <c r="Q792" s="791" t="s">
        <v>7279</v>
      </c>
      <c r="R792" s="783" t="s">
        <v>35</v>
      </c>
      <c r="S792" s="785">
        <v>2018</v>
      </c>
      <c r="T792" s="786"/>
      <c r="U792" s="786"/>
      <c r="V792" s="786">
        <v>0</v>
      </c>
      <c r="W792" s="786">
        <v>9.68</v>
      </c>
      <c r="X792" s="787">
        <f t="shared" si="5"/>
        <v>9.68</v>
      </c>
      <c r="Y792" s="783" t="s">
        <v>49</v>
      </c>
      <c r="Z792" s="783" t="s">
        <v>7280</v>
      </c>
      <c r="AA792" s="783"/>
      <c r="AB792" s="783"/>
      <c r="AC792" s="783"/>
      <c r="AD792" s="783"/>
      <c r="AE792" s="783"/>
      <c r="AF792" s="783"/>
      <c r="AG792" s="791" t="s">
        <v>7281</v>
      </c>
      <c r="AH792" s="788" t="s">
        <v>7282</v>
      </c>
      <c r="AI792" s="789" t="s">
        <v>2415</v>
      </c>
    </row>
    <row r="793" spans="1:35" ht="17.25" customHeight="1">
      <c r="A793" s="106"/>
      <c r="B793" s="106"/>
      <c r="C793" s="106"/>
      <c r="D793" s="106" t="str">
        <f t="shared" si="0"/>
        <v xml:space="preserve"> </v>
      </c>
      <c r="E793" s="304" t="s">
        <v>7382</v>
      </c>
      <c r="F793" s="779" t="e">
        <f t="shared" ca="1" si="8"/>
        <v>#NAME?</v>
      </c>
      <c r="G793" s="779" t="s">
        <v>17115</v>
      </c>
      <c r="H793" s="779" t="s">
        <v>17115</v>
      </c>
      <c r="I793" s="779" t="str">
        <f t="shared" si="4"/>
        <v>42.7184311, -71.5231534</v>
      </c>
      <c r="J793" s="780">
        <v>42.718431099999997</v>
      </c>
      <c r="K793" s="780">
        <v>-71.523153399999998</v>
      </c>
      <c r="L793" s="781">
        <v>808</v>
      </c>
      <c r="M793" s="790" t="s">
        <v>1201</v>
      </c>
      <c r="N793" s="783" t="s">
        <v>1201</v>
      </c>
      <c r="O793" s="783"/>
      <c r="P793" s="794" t="s">
        <v>4786</v>
      </c>
      <c r="Q793" s="791" t="s">
        <v>7383</v>
      </c>
      <c r="R793" s="783" t="s">
        <v>35</v>
      </c>
      <c r="S793" s="785">
        <v>2019</v>
      </c>
      <c r="T793" s="786">
        <v>470</v>
      </c>
      <c r="U793" s="786">
        <v>1190</v>
      </c>
      <c r="V793" s="786">
        <v>1660</v>
      </c>
      <c r="W793" s="786">
        <v>1682.6</v>
      </c>
      <c r="X793" s="787">
        <f t="shared" si="5"/>
        <v>1682.6</v>
      </c>
      <c r="Y793" s="783" t="s">
        <v>7384</v>
      </c>
      <c r="Z793" s="783" t="s">
        <v>7385</v>
      </c>
      <c r="AA793" s="783"/>
      <c r="AB793" s="783"/>
      <c r="AC793" s="783"/>
      <c r="AD793" s="783"/>
      <c r="AE793" s="783"/>
      <c r="AF793" s="783"/>
      <c r="AG793" s="791" t="s">
        <v>7386</v>
      </c>
      <c r="AH793" s="788" t="s">
        <v>7387</v>
      </c>
      <c r="AI793" s="789" t="s">
        <v>2415</v>
      </c>
    </row>
    <row r="794" spans="1:35" ht="17.25" customHeight="1">
      <c r="A794" s="36"/>
      <c r="B794" s="36"/>
      <c r="C794" s="36"/>
      <c r="D794" s="106" t="str">
        <f t="shared" si="0"/>
        <v xml:space="preserve"> </v>
      </c>
      <c r="E794" s="304" t="s">
        <v>7393</v>
      </c>
      <c r="F794" s="779" t="e">
        <f t="shared" ca="1" si="8"/>
        <v>#NAME?</v>
      </c>
      <c r="G794" s="779" t="s">
        <v>17116</v>
      </c>
      <c r="H794" s="779" t="s">
        <v>17116</v>
      </c>
      <c r="I794" s="779" t="str">
        <f t="shared" si="4"/>
        <v>43.8397, -71.2698</v>
      </c>
      <c r="J794" s="780">
        <v>43.839700000000001</v>
      </c>
      <c r="K794" s="780">
        <v>-71.269800000000004</v>
      </c>
      <c r="L794" s="781">
        <v>809</v>
      </c>
      <c r="M794" s="782" t="s">
        <v>33</v>
      </c>
      <c r="N794" s="783" t="s">
        <v>33</v>
      </c>
      <c r="O794" s="783"/>
      <c r="P794" s="794" t="s">
        <v>4786</v>
      </c>
      <c r="Q794" s="791" t="s">
        <v>4781</v>
      </c>
      <c r="R794" s="783" t="s">
        <v>35</v>
      </c>
      <c r="S794" s="785">
        <v>2019</v>
      </c>
      <c r="T794" s="786">
        <v>337</v>
      </c>
      <c r="U794" s="786">
        <v>121</v>
      </c>
      <c r="V794" s="786">
        <v>458</v>
      </c>
      <c r="W794" s="786">
        <v>798.2</v>
      </c>
      <c r="X794" s="787">
        <f t="shared" si="5"/>
        <v>798.2</v>
      </c>
      <c r="Y794" s="783" t="s">
        <v>7394</v>
      </c>
      <c r="Z794" s="783" t="s">
        <v>7395</v>
      </c>
      <c r="AA794" s="783"/>
      <c r="AB794" s="783"/>
      <c r="AC794" s="783"/>
      <c r="AD794" s="783"/>
      <c r="AE794" s="783"/>
      <c r="AF794" s="783"/>
      <c r="AG794" s="791" t="s">
        <v>7396</v>
      </c>
      <c r="AH794" s="788" t="s">
        <v>7397</v>
      </c>
      <c r="AI794" s="789" t="s">
        <v>2415</v>
      </c>
    </row>
    <row r="795" spans="1:35" ht="17.25" customHeight="1">
      <c r="A795" s="36"/>
      <c r="B795" s="36"/>
      <c r="C795" s="36"/>
      <c r="D795" s="106" t="str">
        <f t="shared" si="0"/>
        <v xml:space="preserve"> </v>
      </c>
      <c r="E795" s="304" t="s">
        <v>7400</v>
      </c>
      <c r="F795" s="779" t="e">
        <f t="shared" ca="1" si="8"/>
        <v>#NAME?</v>
      </c>
      <c r="G795" s="779" t="s">
        <v>17117</v>
      </c>
      <c r="H795" s="779" t="s">
        <v>17118</v>
      </c>
      <c r="I795" s="779" t="str">
        <f t="shared" si="4"/>
        <v>43.877469, -71.655175</v>
      </c>
      <c r="J795" s="780">
        <v>43.877468999999998</v>
      </c>
      <c r="K795" s="780">
        <v>-71.655175</v>
      </c>
      <c r="L795" s="781">
        <v>810</v>
      </c>
      <c r="M795" s="790" t="s">
        <v>33</v>
      </c>
      <c r="N795" s="783" t="s">
        <v>33</v>
      </c>
      <c r="O795" s="783"/>
      <c r="P795" s="794" t="s">
        <v>4786</v>
      </c>
      <c r="Q795" s="791" t="s">
        <v>7401</v>
      </c>
      <c r="R795" s="783" t="s">
        <v>35</v>
      </c>
      <c r="S795" s="785">
        <v>2019</v>
      </c>
      <c r="T795" s="786">
        <v>13.9</v>
      </c>
      <c r="U795" s="786"/>
      <c r="V795" s="786">
        <v>13.9</v>
      </c>
      <c r="W795" s="786">
        <v>23.32</v>
      </c>
      <c r="X795" s="787">
        <f t="shared" si="5"/>
        <v>23.32</v>
      </c>
      <c r="Y795" s="783" t="s">
        <v>7402</v>
      </c>
      <c r="Z795" s="783" t="s">
        <v>7403</v>
      </c>
      <c r="AA795" s="783"/>
      <c r="AB795" s="783"/>
      <c r="AC795" s="783"/>
      <c r="AD795" s="783"/>
      <c r="AE795" s="783"/>
      <c r="AF795" s="783"/>
      <c r="AG795" s="791" t="s">
        <v>7404</v>
      </c>
      <c r="AH795" s="788" t="s">
        <v>7405</v>
      </c>
      <c r="AI795" s="789" t="s">
        <v>2415</v>
      </c>
    </row>
    <row r="796" spans="1:35" ht="17.25" customHeight="1">
      <c r="A796" s="106"/>
      <c r="B796" s="106"/>
      <c r="C796" s="106"/>
      <c r="D796" s="106" t="str">
        <f t="shared" si="0"/>
        <v xml:space="preserve"> </v>
      </c>
      <c r="E796" s="304" t="s">
        <v>7406</v>
      </c>
      <c r="F796" s="779" t="e">
        <f t="shared" ca="1" si="8"/>
        <v>#NAME?</v>
      </c>
      <c r="G796" s="779" t="s">
        <v>17119</v>
      </c>
      <c r="H796" s="779" t="s">
        <v>17119</v>
      </c>
      <c r="I796" s="779" t="str">
        <f t="shared" si="4"/>
        <v>43.179297, -71.034219</v>
      </c>
      <c r="J796" s="780">
        <v>43.179296999999998</v>
      </c>
      <c r="K796" s="780">
        <v>-71.034218999999993</v>
      </c>
      <c r="L796" s="781">
        <v>811</v>
      </c>
      <c r="M796" s="782" t="s">
        <v>1201</v>
      </c>
      <c r="N796" s="783" t="s">
        <v>1201</v>
      </c>
      <c r="O796" s="783"/>
      <c r="P796" s="794" t="s">
        <v>4786</v>
      </c>
      <c r="Q796" s="791" t="s">
        <v>7407</v>
      </c>
      <c r="R796" s="783" t="s">
        <v>35</v>
      </c>
      <c r="S796" s="785">
        <v>2018</v>
      </c>
      <c r="T796" s="786">
        <v>2.46</v>
      </c>
      <c r="U796" s="786">
        <v>2.71</v>
      </c>
      <c r="V796" s="786">
        <v>5.17</v>
      </c>
      <c r="W796" s="786">
        <v>13.1</v>
      </c>
      <c r="X796" s="787">
        <f t="shared" si="5"/>
        <v>13.1</v>
      </c>
      <c r="Y796" s="783" t="s">
        <v>7408</v>
      </c>
      <c r="Z796" s="783" t="s">
        <v>7409</v>
      </c>
      <c r="AA796" s="783"/>
      <c r="AB796" s="783"/>
      <c r="AC796" s="783"/>
      <c r="AD796" s="783"/>
      <c r="AE796" s="783"/>
      <c r="AF796" s="783"/>
      <c r="AG796" s="794" t="s">
        <v>7410</v>
      </c>
      <c r="AH796" s="788" t="s">
        <v>7411</v>
      </c>
      <c r="AI796" s="789" t="s">
        <v>2415</v>
      </c>
    </row>
    <row r="797" spans="1:35" ht="17.25" customHeight="1">
      <c r="A797" s="106"/>
      <c r="B797" s="106"/>
      <c r="C797" s="106"/>
      <c r="D797" s="106" t="str">
        <f t="shared" si="0"/>
        <v xml:space="preserve"> </v>
      </c>
      <c r="E797" s="304" t="s">
        <v>7416</v>
      </c>
      <c r="F797" s="779" t="e">
        <f t="shared" ca="1" si="8"/>
        <v>#NAME?</v>
      </c>
      <c r="G797" s="779" t="s">
        <v>17120</v>
      </c>
      <c r="H797" s="779" t="s">
        <v>17120</v>
      </c>
      <c r="I797" s="779" t="str">
        <f t="shared" si="4"/>
        <v>43.6384711, -72.2863021</v>
      </c>
      <c r="J797" s="780">
        <v>43.638471099999997</v>
      </c>
      <c r="K797" s="780">
        <v>-72.2863021</v>
      </c>
      <c r="L797" s="781">
        <v>812</v>
      </c>
      <c r="M797" s="790" t="s">
        <v>5</v>
      </c>
      <c r="N797" s="783" t="s">
        <v>14648</v>
      </c>
      <c r="O797" s="783"/>
      <c r="P797" s="794" t="s">
        <v>4786</v>
      </c>
      <c r="Q797" s="791" t="s">
        <v>7417</v>
      </c>
      <c r="R797" s="783" t="s">
        <v>35</v>
      </c>
      <c r="S797" s="785">
        <v>2019</v>
      </c>
      <c r="T797" s="786">
        <v>4.9400000000000004</v>
      </c>
      <c r="U797" s="786">
        <v>18.100000000000001</v>
      </c>
      <c r="V797" s="786">
        <v>23.04</v>
      </c>
      <c r="W797" s="786">
        <v>62.58</v>
      </c>
      <c r="X797" s="787">
        <f t="shared" si="5"/>
        <v>62.58</v>
      </c>
      <c r="Y797" s="783" t="s">
        <v>7418</v>
      </c>
      <c r="Z797" s="783" t="s">
        <v>7419</v>
      </c>
      <c r="AA797" s="783"/>
      <c r="AB797" s="783"/>
      <c r="AC797" s="783"/>
      <c r="AD797" s="783"/>
      <c r="AE797" s="783"/>
      <c r="AF797" s="783"/>
      <c r="AG797" s="791" t="s">
        <v>7420</v>
      </c>
      <c r="AH797" s="788" t="s">
        <v>7421</v>
      </c>
      <c r="AI797" s="789" t="s">
        <v>2415</v>
      </c>
    </row>
    <row r="798" spans="1:35" ht="17.25" customHeight="1">
      <c r="A798" s="106"/>
      <c r="B798" s="106"/>
      <c r="C798" s="106"/>
      <c r="D798" s="106" t="str">
        <f t="shared" si="0"/>
        <v xml:space="preserve"> </v>
      </c>
      <c r="E798" s="304" t="s">
        <v>7423</v>
      </c>
      <c r="F798" s="779" t="e">
        <f t="shared" ca="1" si="8"/>
        <v>#NAME?</v>
      </c>
      <c r="G798" s="779" t="s">
        <v>17121</v>
      </c>
      <c r="H798" s="779" t="s">
        <v>17121</v>
      </c>
      <c r="I798" s="779" t="str">
        <f t="shared" si="4"/>
        <v>42.9210459, -72.2639514</v>
      </c>
      <c r="J798" s="780">
        <v>42.921045900000003</v>
      </c>
      <c r="K798" s="780">
        <v>-72.263951399999996</v>
      </c>
      <c r="L798" s="781">
        <v>813</v>
      </c>
      <c r="M798" s="782" t="s">
        <v>33</v>
      </c>
      <c r="N798" s="783"/>
      <c r="O798" s="783"/>
      <c r="P798" s="794" t="s">
        <v>4786</v>
      </c>
      <c r="Q798" s="791" t="s">
        <v>7424</v>
      </c>
      <c r="R798" s="783" t="s">
        <v>35</v>
      </c>
      <c r="S798" s="785">
        <v>2018</v>
      </c>
      <c r="T798" s="786"/>
      <c r="U798" s="786">
        <v>6.13</v>
      </c>
      <c r="V798" s="786">
        <v>6.13</v>
      </c>
      <c r="W798" s="786">
        <v>6.13</v>
      </c>
      <c r="X798" s="787">
        <f t="shared" si="5"/>
        <v>6.13</v>
      </c>
      <c r="Y798" s="783" t="s">
        <v>7425</v>
      </c>
      <c r="Z798" s="783" t="s">
        <v>49</v>
      </c>
      <c r="AA798" s="783"/>
      <c r="AB798" s="783"/>
      <c r="AC798" s="783"/>
      <c r="AD798" s="783"/>
      <c r="AE798" s="783"/>
      <c r="AF798" s="783"/>
      <c r="AG798" s="791" t="s">
        <v>7426</v>
      </c>
      <c r="AH798" s="788" t="s">
        <v>7427</v>
      </c>
      <c r="AI798" s="789" t="s">
        <v>2415</v>
      </c>
    </row>
    <row r="799" spans="1:35" ht="17.25" customHeight="1">
      <c r="A799" s="106"/>
      <c r="B799" s="106"/>
      <c r="C799" s="106"/>
      <c r="D799" s="106" t="str">
        <f t="shared" si="0"/>
        <v xml:space="preserve"> </v>
      </c>
      <c r="E799" s="304" t="s">
        <v>7429</v>
      </c>
      <c r="F799" s="779" t="e">
        <f t="shared" ca="1" si="8"/>
        <v>#NAME?</v>
      </c>
      <c r="G799" s="779" t="s">
        <v>17122</v>
      </c>
      <c r="H799" s="779" t="s">
        <v>17122</v>
      </c>
      <c r="I799" s="779" t="str">
        <f t="shared" si="4"/>
        <v>42.860849, -71.351883</v>
      </c>
      <c r="J799" s="780">
        <v>42.860849000000002</v>
      </c>
      <c r="K799" s="780">
        <v>-71.351883000000001</v>
      </c>
      <c r="L799" s="781">
        <v>814</v>
      </c>
      <c r="M799" s="790" t="s">
        <v>1201</v>
      </c>
      <c r="N799" s="783"/>
      <c r="O799" s="783"/>
      <c r="P799" s="794" t="s">
        <v>4786</v>
      </c>
      <c r="Q799" s="791" t="s">
        <v>4781</v>
      </c>
      <c r="R799" s="783" t="s">
        <v>35</v>
      </c>
      <c r="S799" s="785">
        <v>2020</v>
      </c>
      <c r="T799" s="786">
        <v>199</v>
      </c>
      <c r="U799" s="786">
        <v>592</v>
      </c>
      <c r="V799" s="786">
        <v>791</v>
      </c>
      <c r="W799" s="786">
        <v>903.8</v>
      </c>
      <c r="X799" s="787">
        <f t="shared" si="5"/>
        <v>903.8</v>
      </c>
      <c r="Y799" s="783" t="s">
        <v>7430</v>
      </c>
      <c r="Z799" s="783" t="s">
        <v>7431</v>
      </c>
      <c r="AA799" s="783"/>
      <c r="AB799" s="783"/>
      <c r="AC799" s="783"/>
      <c r="AD799" s="783"/>
      <c r="AE799" s="783"/>
      <c r="AF799" s="783"/>
      <c r="AG799" s="791" t="s">
        <v>7432</v>
      </c>
      <c r="AH799" s="788" t="s">
        <v>7433</v>
      </c>
      <c r="AI799" s="789" t="s">
        <v>2415</v>
      </c>
    </row>
    <row r="800" spans="1:35" ht="17.25" customHeight="1">
      <c r="A800" s="106"/>
      <c r="B800" s="106"/>
      <c r="C800" s="106"/>
      <c r="D800" s="106" t="str">
        <f t="shared" si="0"/>
        <v xml:space="preserve"> </v>
      </c>
      <c r="E800" s="304" t="s">
        <v>7435</v>
      </c>
      <c r="F800" s="779" t="e">
        <f t="shared" ca="1" si="8"/>
        <v>#NAME?</v>
      </c>
      <c r="G800" s="779" t="s">
        <v>17123</v>
      </c>
      <c r="H800" s="779" t="s">
        <v>17123</v>
      </c>
      <c r="I800" s="779" t="str">
        <f t="shared" si="4"/>
        <v>43.3689808, -72.3452186</v>
      </c>
      <c r="J800" s="780">
        <v>43.368980800000003</v>
      </c>
      <c r="K800" s="780">
        <v>-72.345218599999995</v>
      </c>
      <c r="L800" s="781">
        <v>815</v>
      </c>
      <c r="M800" s="782" t="s">
        <v>5</v>
      </c>
      <c r="N800" s="783"/>
      <c r="O800" s="783"/>
      <c r="P800" s="794" t="s">
        <v>4786</v>
      </c>
      <c r="Q800" s="791" t="s">
        <v>7436</v>
      </c>
      <c r="R800" s="783" t="s">
        <v>35</v>
      </c>
      <c r="S800" s="785">
        <v>2017</v>
      </c>
      <c r="T800" s="786">
        <v>7.46</v>
      </c>
      <c r="U800" s="786"/>
      <c r="V800" s="786">
        <v>7.46</v>
      </c>
      <c r="W800" s="786">
        <v>24.77</v>
      </c>
      <c r="X800" s="787">
        <f t="shared" si="5"/>
        <v>24.77</v>
      </c>
      <c r="Y800" s="783" t="s">
        <v>7437</v>
      </c>
      <c r="Z800" s="783" t="s">
        <v>7438</v>
      </c>
      <c r="AA800" s="783"/>
      <c r="AB800" s="783"/>
      <c r="AC800" s="783"/>
      <c r="AD800" s="783"/>
      <c r="AE800" s="783"/>
      <c r="AF800" s="783"/>
      <c r="AG800" s="791" t="s">
        <v>7439</v>
      </c>
      <c r="AH800" s="788" t="s">
        <v>7440</v>
      </c>
      <c r="AI800" s="789" t="s">
        <v>2415</v>
      </c>
    </row>
    <row r="801" spans="1:35" ht="17.25" customHeight="1">
      <c r="A801" s="36"/>
      <c r="B801" s="36"/>
      <c r="C801" s="36"/>
      <c r="D801" s="106" t="str">
        <f t="shared" si="0"/>
        <v xml:space="preserve"> </v>
      </c>
      <c r="E801" s="304" t="s">
        <v>7442</v>
      </c>
      <c r="F801" s="779" t="e">
        <f t="shared" ca="1" si="8"/>
        <v>#NAME?</v>
      </c>
      <c r="G801" s="779" t="s">
        <v>17124</v>
      </c>
      <c r="H801" s="779" t="s">
        <v>17125</v>
      </c>
      <c r="I801" s="779" t="str">
        <f t="shared" si="4"/>
        <v>43.2213811, -72.1820169</v>
      </c>
      <c r="J801" s="780">
        <v>43.221381100000002</v>
      </c>
      <c r="K801" s="780">
        <v>-72.182016899999994</v>
      </c>
      <c r="L801" s="781">
        <v>816</v>
      </c>
      <c r="M801" s="790" t="s">
        <v>5</v>
      </c>
      <c r="N801" s="783"/>
      <c r="O801" s="783"/>
      <c r="P801" s="794" t="s">
        <v>4786</v>
      </c>
      <c r="Q801" s="791" t="s">
        <v>7443</v>
      </c>
      <c r="R801" s="783" t="s">
        <v>35</v>
      </c>
      <c r="S801" s="785">
        <v>2018</v>
      </c>
      <c r="T801" s="786">
        <v>3</v>
      </c>
      <c r="U801" s="786">
        <v>6</v>
      </c>
      <c r="V801" s="786">
        <v>9</v>
      </c>
      <c r="W801" s="786">
        <v>6</v>
      </c>
      <c r="X801" s="787">
        <f t="shared" si="5"/>
        <v>9</v>
      </c>
      <c r="Y801" s="783" t="s">
        <v>7444</v>
      </c>
      <c r="Z801" s="783" t="s">
        <v>49</v>
      </c>
      <c r="AA801" s="783"/>
      <c r="AB801" s="783"/>
      <c r="AC801" s="783"/>
      <c r="AD801" s="783"/>
      <c r="AE801" s="783"/>
      <c r="AF801" s="783"/>
      <c r="AG801" s="791" t="s">
        <v>7445</v>
      </c>
      <c r="AH801" s="788" t="s">
        <v>7446</v>
      </c>
      <c r="AI801" s="789" t="s">
        <v>2415</v>
      </c>
    </row>
    <row r="802" spans="1:35" ht="17.25" customHeight="1">
      <c r="A802" s="36"/>
      <c r="B802" s="36"/>
      <c r="C802" s="36"/>
      <c r="D802" s="106" t="str">
        <f t="shared" si="0"/>
        <v xml:space="preserve"> </v>
      </c>
      <c r="E802" s="304" t="s">
        <v>7455</v>
      </c>
      <c r="F802" s="779" t="e">
        <f t="shared" ca="1" si="8"/>
        <v>#NAME?</v>
      </c>
      <c r="G802" s="779" t="s">
        <v>17126</v>
      </c>
      <c r="H802" s="779" t="s">
        <v>17126</v>
      </c>
      <c r="I802" s="779" t="str">
        <f t="shared" si="4"/>
        <v>42.8202162, -72.1705368</v>
      </c>
      <c r="J802" s="780">
        <v>42.820216199999997</v>
      </c>
      <c r="K802" s="780">
        <v>-72.170536799999994</v>
      </c>
      <c r="L802" s="781">
        <v>817</v>
      </c>
      <c r="M802" s="782" t="s">
        <v>33</v>
      </c>
      <c r="N802" s="783" t="s">
        <v>33</v>
      </c>
      <c r="O802" s="783"/>
      <c r="P802" s="794" t="s">
        <v>4786</v>
      </c>
      <c r="Q802" s="791" t="s">
        <v>4781</v>
      </c>
      <c r="R802" s="783" t="s">
        <v>35</v>
      </c>
      <c r="S802" s="785">
        <v>2018</v>
      </c>
      <c r="T802" s="786">
        <v>57</v>
      </c>
      <c r="U802" s="786">
        <v>34</v>
      </c>
      <c r="V802" s="786">
        <v>91</v>
      </c>
      <c r="W802" s="786">
        <v>195</v>
      </c>
      <c r="X802" s="787">
        <f t="shared" si="5"/>
        <v>195</v>
      </c>
      <c r="Y802" s="783" t="s">
        <v>7456</v>
      </c>
      <c r="Z802" s="783" t="s">
        <v>7457</v>
      </c>
      <c r="AA802" s="783"/>
      <c r="AB802" s="783"/>
      <c r="AC802" s="783"/>
      <c r="AD802" s="783"/>
      <c r="AE802" s="783"/>
      <c r="AF802" s="783"/>
      <c r="AG802" s="791" t="s">
        <v>7458</v>
      </c>
      <c r="AH802" s="788" t="s">
        <v>7459</v>
      </c>
      <c r="AI802" s="789" t="s">
        <v>2415</v>
      </c>
    </row>
    <row r="803" spans="1:35" ht="17.25" customHeight="1">
      <c r="A803" s="36"/>
      <c r="B803" s="36"/>
      <c r="C803" s="36"/>
      <c r="D803" s="106" t="str">
        <f t="shared" si="0"/>
        <v xml:space="preserve"> </v>
      </c>
      <c r="E803" s="304" t="s">
        <v>7461</v>
      </c>
      <c r="F803" s="779" t="e">
        <f t="shared" ca="1" si="8"/>
        <v>#NAME?</v>
      </c>
      <c r="G803" s="779" t="s">
        <v>17127</v>
      </c>
      <c r="H803" s="779" t="s">
        <v>17127</v>
      </c>
      <c r="I803" s="779" t="str">
        <f t="shared" si="4"/>
        <v>42.790209, -72.163123</v>
      </c>
      <c r="J803" s="780">
        <v>42.790208999999997</v>
      </c>
      <c r="K803" s="780">
        <v>-72.163122999999999</v>
      </c>
      <c r="L803" s="781">
        <v>818</v>
      </c>
      <c r="M803" s="790" t="s">
        <v>33</v>
      </c>
      <c r="N803" s="783" t="s">
        <v>16840</v>
      </c>
      <c r="O803" s="783"/>
      <c r="P803" s="794" t="s">
        <v>4786</v>
      </c>
      <c r="Q803" s="791" t="s">
        <v>4781</v>
      </c>
      <c r="R803" s="783" t="s">
        <v>35</v>
      </c>
      <c r="S803" s="785">
        <v>2019</v>
      </c>
      <c r="T803" s="786">
        <v>790</v>
      </c>
      <c r="U803" s="786">
        <v>14</v>
      </c>
      <c r="V803" s="786">
        <v>800</v>
      </c>
      <c r="W803" s="786">
        <v>842</v>
      </c>
      <c r="X803" s="787">
        <f t="shared" si="5"/>
        <v>842</v>
      </c>
      <c r="Y803" s="783" t="s">
        <v>7462</v>
      </c>
      <c r="Z803" s="783" t="s">
        <v>7463</v>
      </c>
      <c r="AA803" s="783"/>
      <c r="AB803" s="783"/>
      <c r="AC803" s="783"/>
      <c r="AD803" s="783"/>
      <c r="AE803" s="783"/>
      <c r="AF803" s="783"/>
      <c r="AG803" s="791" t="s">
        <v>7464</v>
      </c>
      <c r="AH803" s="788" t="s">
        <v>7465</v>
      </c>
      <c r="AI803" s="789" t="s">
        <v>2415</v>
      </c>
    </row>
    <row r="804" spans="1:35" ht="17.25" customHeight="1">
      <c r="A804" s="106"/>
      <c r="B804" s="106"/>
      <c r="C804" s="106"/>
      <c r="D804" s="106" t="str">
        <f t="shared" si="0"/>
        <v xml:space="preserve"> </v>
      </c>
      <c r="E804" s="304" t="s">
        <v>7467</v>
      </c>
      <c r="F804" s="779" t="e">
        <f t="shared" ca="1" si="8"/>
        <v>#NAME?</v>
      </c>
      <c r="G804" s="779" t="s">
        <v>17128</v>
      </c>
      <c r="H804" s="779" t="s">
        <v>17128</v>
      </c>
      <c r="I804" s="779" t="str">
        <f t="shared" si="4"/>
        <v>43.7008934, -71.25315090000001</v>
      </c>
      <c r="J804" s="780">
        <v>43.700893399999998</v>
      </c>
      <c r="K804" s="780">
        <v>-71.253150899999994</v>
      </c>
      <c r="L804" s="781">
        <v>819</v>
      </c>
      <c r="M804" s="782" t="s">
        <v>33</v>
      </c>
      <c r="N804" s="783" t="s">
        <v>33</v>
      </c>
      <c r="O804" s="783"/>
      <c r="P804" s="794" t="s">
        <v>4786</v>
      </c>
      <c r="Q804" s="791" t="s">
        <v>4781</v>
      </c>
      <c r="R804" s="783" t="s">
        <v>35</v>
      </c>
      <c r="S804" s="785">
        <v>2019</v>
      </c>
      <c r="T804" s="786">
        <v>136</v>
      </c>
      <c r="U804" s="786">
        <v>13.5</v>
      </c>
      <c r="V804" s="786">
        <v>149.5</v>
      </c>
      <c r="W804" s="786">
        <v>969</v>
      </c>
      <c r="X804" s="787">
        <f t="shared" si="5"/>
        <v>969</v>
      </c>
      <c r="Y804" s="783" t="s">
        <v>7468</v>
      </c>
      <c r="Z804" s="783" t="s">
        <v>7469</v>
      </c>
      <c r="AA804" s="783"/>
      <c r="AB804" s="783"/>
      <c r="AC804" s="783"/>
      <c r="AD804" s="783"/>
      <c r="AE804" s="783"/>
      <c r="AF804" s="783"/>
      <c r="AG804" s="791" t="s">
        <v>7470</v>
      </c>
      <c r="AH804" s="788" t="s">
        <v>7471</v>
      </c>
      <c r="AI804" s="789" t="s">
        <v>2415</v>
      </c>
    </row>
    <row r="805" spans="1:35" ht="17.25" customHeight="1">
      <c r="A805" s="36"/>
      <c r="B805" s="36"/>
      <c r="C805" s="36"/>
      <c r="D805" s="106" t="str">
        <f t="shared" si="0"/>
        <v xml:space="preserve"> </v>
      </c>
      <c r="E805" s="304" t="s">
        <v>7481</v>
      </c>
      <c r="F805" s="779" t="e">
        <f t="shared" ca="1" si="8"/>
        <v>#NAME?</v>
      </c>
      <c r="G805" s="779" t="s">
        <v>17129</v>
      </c>
      <c r="H805" s="779" t="s">
        <v>17129</v>
      </c>
      <c r="I805" s="779" t="str">
        <f t="shared" si="4"/>
        <v>43.38965229999999, -71.0657944</v>
      </c>
      <c r="J805" s="780">
        <v>43.389652299999902</v>
      </c>
      <c r="K805" s="780">
        <v>-71.065794400000001</v>
      </c>
      <c r="L805" s="781">
        <v>820</v>
      </c>
      <c r="M805" s="790" t="s">
        <v>5</v>
      </c>
      <c r="N805" s="783" t="s">
        <v>14648</v>
      </c>
      <c r="O805" s="783"/>
      <c r="P805" s="794" t="s">
        <v>4786</v>
      </c>
      <c r="Q805" s="791" t="s">
        <v>4781</v>
      </c>
      <c r="R805" s="783" t="s">
        <v>35</v>
      </c>
      <c r="S805" s="785">
        <v>2018</v>
      </c>
      <c r="T805" s="786">
        <v>16.399999999999999</v>
      </c>
      <c r="U805" s="786">
        <v>11.6</v>
      </c>
      <c r="V805" s="786">
        <v>28</v>
      </c>
      <c r="W805" s="786">
        <v>31</v>
      </c>
      <c r="X805" s="787">
        <f t="shared" si="5"/>
        <v>31</v>
      </c>
      <c r="Y805" s="783" t="s">
        <v>7482</v>
      </c>
      <c r="Z805" s="783" t="s">
        <v>7483</v>
      </c>
      <c r="AA805" s="783"/>
      <c r="AB805" s="783"/>
      <c r="AC805" s="783"/>
      <c r="AD805" s="783"/>
      <c r="AE805" s="783"/>
      <c r="AF805" s="783"/>
      <c r="AG805" s="791" t="s">
        <v>7484</v>
      </c>
      <c r="AH805" s="788" t="s">
        <v>7485</v>
      </c>
      <c r="AI805" s="789" t="s">
        <v>2415</v>
      </c>
    </row>
    <row r="806" spans="1:35" ht="17.25" customHeight="1">
      <c r="A806" s="106"/>
      <c r="B806" s="106"/>
      <c r="C806" s="106"/>
      <c r="D806" s="106" t="str">
        <f t="shared" si="0"/>
        <v xml:space="preserve"> </v>
      </c>
      <c r="E806" s="304" t="s">
        <v>7488</v>
      </c>
      <c r="F806" s="779" t="e">
        <f t="shared" ca="1" si="8"/>
        <v>#NAME?</v>
      </c>
      <c r="G806" s="779" t="s">
        <v>17130</v>
      </c>
      <c r="H806" s="779" t="s">
        <v>17130</v>
      </c>
      <c r="I806" s="779" t="str">
        <f t="shared" si="4"/>
        <v>43.304293, -72.259345</v>
      </c>
      <c r="J806" s="780">
        <v>43.304293000000001</v>
      </c>
      <c r="K806" s="780">
        <v>-72.259344999999996</v>
      </c>
      <c r="L806" s="781">
        <v>821</v>
      </c>
      <c r="M806" s="782" t="s">
        <v>33</v>
      </c>
      <c r="N806" s="783" t="s">
        <v>33</v>
      </c>
      <c r="O806" s="783"/>
      <c r="P806" s="794" t="s">
        <v>4786</v>
      </c>
      <c r="Q806" s="791" t="s">
        <v>7489</v>
      </c>
      <c r="R806" s="783" t="s">
        <v>35</v>
      </c>
      <c r="S806" s="785">
        <v>2017</v>
      </c>
      <c r="T806" s="786">
        <v>3700</v>
      </c>
      <c r="U806" s="786">
        <v>92</v>
      </c>
      <c r="V806" s="786">
        <v>3792</v>
      </c>
      <c r="W806" s="786">
        <v>6697</v>
      </c>
      <c r="X806" s="787">
        <f t="shared" si="5"/>
        <v>6697</v>
      </c>
      <c r="Y806" s="783" t="s">
        <v>7490</v>
      </c>
      <c r="Z806" s="783" t="s">
        <v>7491</v>
      </c>
      <c r="AA806" s="783"/>
      <c r="AB806" s="783"/>
      <c r="AC806" s="783"/>
      <c r="AD806" s="783"/>
      <c r="AE806" s="783"/>
      <c r="AF806" s="783"/>
      <c r="AG806" s="791" t="s">
        <v>7492</v>
      </c>
      <c r="AH806" s="788" t="s">
        <v>7493</v>
      </c>
      <c r="AI806" s="789" t="s">
        <v>2415</v>
      </c>
    </row>
    <row r="807" spans="1:35" ht="17.25" customHeight="1">
      <c r="A807" s="106"/>
      <c r="B807" s="106"/>
      <c r="C807" s="106"/>
      <c r="D807" s="106" t="str">
        <f t="shared" si="0"/>
        <v xml:space="preserve"> </v>
      </c>
      <c r="E807" s="304" t="s">
        <v>7495</v>
      </c>
      <c r="F807" s="779" t="e">
        <f t="shared" ca="1" si="8"/>
        <v>#NAME?</v>
      </c>
      <c r="G807" s="779" t="s">
        <v>17131</v>
      </c>
      <c r="H807" s="779" t="s">
        <v>17131</v>
      </c>
      <c r="I807" s="779" t="str">
        <f t="shared" si="4"/>
        <v>43.1983775, -70.8763299</v>
      </c>
      <c r="J807" s="780">
        <v>43.198377499999999</v>
      </c>
      <c r="K807" s="780">
        <v>-70.876329900000002</v>
      </c>
      <c r="L807" s="781">
        <v>822</v>
      </c>
      <c r="M807" s="790" t="s">
        <v>5</v>
      </c>
      <c r="N807" s="783"/>
      <c r="O807" s="783"/>
      <c r="P807" s="794" t="s">
        <v>4786</v>
      </c>
      <c r="Q807" s="791" t="s">
        <v>7496</v>
      </c>
      <c r="R807" s="783" t="s">
        <v>35</v>
      </c>
      <c r="S807" s="785">
        <v>2019</v>
      </c>
      <c r="T807" s="786">
        <v>9.33</v>
      </c>
      <c r="U807" s="786">
        <v>12.3</v>
      </c>
      <c r="V807" s="786">
        <v>21.63</v>
      </c>
      <c r="W807" s="786">
        <v>40.270000000000003</v>
      </c>
      <c r="X807" s="787">
        <f t="shared" si="5"/>
        <v>40.270000000000003</v>
      </c>
      <c r="Y807" s="783" t="s">
        <v>7497</v>
      </c>
      <c r="Z807" s="783" t="s">
        <v>7498</v>
      </c>
      <c r="AA807" s="783"/>
      <c r="AB807" s="783"/>
      <c r="AC807" s="783"/>
      <c r="AD807" s="783"/>
      <c r="AE807" s="783"/>
      <c r="AF807" s="783"/>
      <c r="AG807" s="791" t="s">
        <v>7499</v>
      </c>
      <c r="AH807" s="788" t="s">
        <v>7500</v>
      </c>
      <c r="AI807" s="789" t="s">
        <v>2415</v>
      </c>
    </row>
    <row r="808" spans="1:35" ht="17.25" customHeight="1">
      <c r="A808" s="36"/>
      <c r="B808" s="36"/>
      <c r="C808" s="36"/>
      <c r="D808" s="106" t="str">
        <f t="shared" si="0"/>
        <v xml:space="preserve"> </v>
      </c>
      <c r="E808" s="304" t="s">
        <v>7503</v>
      </c>
      <c r="F808" s="779" t="e">
        <f t="shared" ca="1" si="8"/>
        <v>#NAME?</v>
      </c>
      <c r="G808" s="779" t="s">
        <v>17132</v>
      </c>
      <c r="H808" s="779" t="s">
        <v>17132</v>
      </c>
      <c r="I808" s="779" t="str">
        <f t="shared" si="4"/>
        <v>43.576865, -71.03507929999999</v>
      </c>
      <c r="J808" s="780">
        <v>43.576864999999998</v>
      </c>
      <c r="K808" s="780">
        <v>-71.035079299999893</v>
      </c>
      <c r="L808" s="781">
        <v>823</v>
      </c>
      <c r="M808" s="782" t="s">
        <v>77</v>
      </c>
      <c r="N808" s="783"/>
      <c r="O808" s="783"/>
      <c r="P808" s="794" t="s">
        <v>4786</v>
      </c>
      <c r="Q808" s="794" t="s">
        <v>7504</v>
      </c>
      <c r="R808" s="783" t="s">
        <v>35</v>
      </c>
      <c r="S808" s="785">
        <v>2018</v>
      </c>
      <c r="T808" s="786">
        <v>4.2699999999999996</v>
      </c>
      <c r="U808" s="786">
        <v>4.3</v>
      </c>
      <c r="V808" s="786">
        <v>8.57</v>
      </c>
      <c r="W808" s="786">
        <v>18.36</v>
      </c>
      <c r="X808" s="787">
        <f t="shared" si="5"/>
        <v>18.36</v>
      </c>
      <c r="Y808" s="783" t="s">
        <v>7505</v>
      </c>
      <c r="Z808" s="783" t="s">
        <v>7506</v>
      </c>
      <c r="AA808" s="783"/>
      <c r="AB808" s="783"/>
      <c r="AC808" s="783"/>
      <c r="AD808" s="783"/>
      <c r="AE808" s="783"/>
      <c r="AF808" s="783"/>
      <c r="AG808" s="791" t="s">
        <v>7507</v>
      </c>
      <c r="AH808" s="788" t="s">
        <v>7508</v>
      </c>
      <c r="AI808" s="789" t="s">
        <v>2415</v>
      </c>
    </row>
    <row r="809" spans="1:35" ht="17.25" customHeight="1">
      <c r="A809" s="106"/>
      <c r="B809" s="106"/>
      <c r="C809" s="106"/>
      <c r="D809" s="106" t="str">
        <f t="shared" si="0"/>
        <v xml:space="preserve"> </v>
      </c>
      <c r="E809" s="304" t="s">
        <v>7510</v>
      </c>
      <c r="F809" s="779" t="e">
        <f t="shared" ca="1" si="8"/>
        <v>#NAME?</v>
      </c>
      <c r="G809" s="779" t="s">
        <v>17133</v>
      </c>
      <c r="H809" s="779" t="s">
        <v>17133</v>
      </c>
      <c r="I809" s="779" t="str">
        <f t="shared" si="4"/>
        <v>43.5416835, -71.028201</v>
      </c>
      <c r="J809" s="780">
        <v>43.541683499999998</v>
      </c>
      <c r="K809" s="780">
        <v>-71.028200999999996</v>
      </c>
      <c r="L809" s="781">
        <v>824</v>
      </c>
      <c r="M809" s="790" t="s">
        <v>33</v>
      </c>
      <c r="N809" s="783" t="s">
        <v>33</v>
      </c>
      <c r="O809" s="783"/>
      <c r="P809" s="794" t="s">
        <v>4786</v>
      </c>
      <c r="Q809" s="791" t="s">
        <v>7511</v>
      </c>
      <c r="R809" s="783" t="s">
        <v>35</v>
      </c>
      <c r="S809" s="785">
        <v>2019</v>
      </c>
      <c r="T809" s="786">
        <v>373</v>
      </c>
      <c r="U809" s="786">
        <v>90.6</v>
      </c>
      <c r="V809" s="786">
        <v>463.6</v>
      </c>
      <c r="W809" s="786">
        <v>1247</v>
      </c>
      <c r="X809" s="787">
        <f t="shared" si="5"/>
        <v>1247</v>
      </c>
      <c r="Y809" s="783" t="s">
        <v>7512</v>
      </c>
      <c r="Z809" s="783" t="s">
        <v>7513</v>
      </c>
      <c r="AA809" s="783"/>
      <c r="AB809" s="783"/>
      <c r="AC809" s="783"/>
      <c r="AD809" s="783"/>
      <c r="AE809" s="783"/>
      <c r="AF809" s="783"/>
      <c r="AG809" s="794" t="s">
        <v>7514</v>
      </c>
      <c r="AH809" s="788" t="s">
        <v>7515</v>
      </c>
      <c r="AI809" s="789" t="s">
        <v>2415</v>
      </c>
    </row>
    <row r="810" spans="1:35" ht="17.25" customHeight="1">
      <c r="A810" s="36"/>
      <c r="B810" s="36"/>
      <c r="C810" s="36"/>
      <c r="D810" s="106" t="str">
        <f t="shared" si="0"/>
        <v xml:space="preserve"> </v>
      </c>
      <c r="E810" s="304" t="s">
        <v>7524</v>
      </c>
      <c r="F810" s="779" t="e">
        <f t="shared" ca="1" si="8"/>
        <v>#NAME?</v>
      </c>
      <c r="G810" s="779" t="s">
        <v>17134</v>
      </c>
      <c r="H810" s="779" t="s">
        <v>17134</v>
      </c>
      <c r="I810" s="779" t="str">
        <f t="shared" si="4"/>
        <v>43.129447, -72.410267</v>
      </c>
      <c r="J810" s="780">
        <v>43.129446999999999</v>
      </c>
      <c r="K810" s="780">
        <v>-72.410267000000005</v>
      </c>
      <c r="L810" s="781">
        <v>825</v>
      </c>
      <c r="M810" s="782" t="s">
        <v>33</v>
      </c>
      <c r="N810" s="783" t="s">
        <v>33</v>
      </c>
      <c r="O810" s="783"/>
      <c r="P810" s="794" t="s">
        <v>4786</v>
      </c>
      <c r="Q810" s="791" t="s">
        <v>4781</v>
      </c>
      <c r="R810" s="783" t="s">
        <v>35</v>
      </c>
      <c r="S810" s="785">
        <v>2019</v>
      </c>
      <c r="T810" s="786">
        <v>54.1</v>
      </c>
      <c r="U810" s="786">
        <v>200</v>
      </c>
      <c r="V810" s="786">
        <v>247.9</v>
      </c>
      <c r="W810" s="786">
        <v>223.3</v>
      </c>
      <c r="X810" s="787">
        <f t="shared" si="5"/>
        <v>247.9</v>
      </c>
      <c r="Y810" s="783" t="s">
        <v>7525</v>
      </c>
      <c r="Z810" s="783" t="s">
        <v>7526</v>
      </c>
      <c r="AA810" s="783"/>
      <c r="AB810" s="783"/>
      <c r="AC810" s="783"/>
      <c r="AD810" s="783"/>
      <c r="AE810" s="783"/>
      <c r="AF810" s="783"/>
      <c r="AG810" s="791" t="s">
        <v>7527</v>
      </c>
      <c r="AH810" s="788" t="s">
        <v>7528</v>
      </c>
      <c r="AI810" s="789" t="s">
        <v>2415</v>
      </c>
    </row>
    <row r="811" spans="1:35" ht="17.25" customHeight="1">
      <c r="A811" s="36"/>
      <c r="B811" s="36"/>
      <c r="C811" s="36"/>
      <c r="D811" s="106" t="str">
        <f t="shared" si="0"/>
        <v xml:space="preserve"> </v>
      </c>
      <c r="E811" s="304" t="s">
        <v>7534</v>
      </c>
      <c r="F811" s="779" t="e">
        <f t="shared" ca="1" si="8"/>
        <v>#NAME?</v>
      </c>
      <c r="G811" s="779" t="s">
        <v>17135</v>
      </c>
      <c r="H811" s="779" t="s">
        <v>17135</v>
      </c>
      <c r="I811" s="779" t="str">
        <f t="shared" si="4"/>
        <v>43.9406355, -71.8962189</v>
      </c>
      <c r="J811" s="780">
        <v>43.940635499999999</v>
      </c>
      <c r="K811" s="780">
        <v>-71.896218899999994</v>
      </c>
      <c r="L811" s="781">
        <v>826</v>
      </c>
      <c r="M811" s="790" t="s">
        <v>33</v>
      </c>
      <c r="N811" s="783" t="s">
        <v>33</v>
      </c>
      <c r="O811" s="783"/>
      <c r="P811" s="794" t="s">
        <v>4786</v>
      </c>
      <c r="Q811" s="791" t="s">
        <v>7535</v>
      </c>
      <c r="R811" s="783" t="s">
        <v>35</v>
      </c>
      <c r="S811" s="785">
        <v>2018</v>
      </c>
      <c r="T811" s="786"/>
      <c r="U811" s="786"/>
      <c r="V811" s="786">
        <v>0</v>
      </c>
      <c r="W811" s="786">
        <v>9.51</v>
      </c>
      <c r="X811" s="787">
        <f t="shared" si="5"/>
        <v>9.51</v>
      </c>
      <c r="Y811" s="783" t="s">
        <v>49</v>
      </c>
      <c r="Z811" s="783" t="s">
        <v>7536</v>
      </c>
      <c r="AA811" s="783"/>
      <c r="AB811" s="783"/>
      <c r="AC811" s="783"/>
      <c r="AD811" s="783"/>
      <c r="AE811" s="783"/>
      <c r="AF811" s="783"/>
      <c r="AG811" s="791" t="s">
        <v>7537</v>
      </c>
      <c r="AH811" s="788" t="s">
        <v>7538</v>
      </c>
      <c r="AI811" s="789" t="s">
        <v>2415</v>
      </c>
    </row>
    <row r="812" spans="1:35" ht="17.25" customHeight="1">
      <c r="A812" s="36"/>
      <c r="B812" s="36"/>
      <c r="C812" s="36"/>
      <c r="D812" s="106" t="str">
        <f t="shared" si="0"/>
        <v xml:space="preserve"> </v>
      </c>
      <c r="E812" s="304" t="s">
        <v>7545</v>
      </c>
      <c r="F812" s="779" t="e">
        <f t="shared" ca="1" si="8"/>
        <v>#NAME?</v>
      </c>
      <c r="G812" s="779" t="s">
        <v>17136</v>
      </c>
      <c r="H812" s="779" t="s">
        <v>17136</v>
      </c>
      <c r="I812" s="779" t="str">
        <f t="shared" si="4"/>
        <v>43.1652518, -72.0849066</v>
      </c>
      <c r="J812" s="780">
        <v>43.1652518</v>
      </c>
      <c r="K812" s="780">
        <v>-72.084906599999997</v>
      </c>
      <c r="L812" s="781">
        <v>827</v>
      </c>
      <c r="M812" s="782" t="s">
        <v>33</v>
      </c>
      <c r="N812" s="783" t="s">
        <v>33</v>
      </c>
      <c r="O812" s="783"/>
      <c r="P812" s="794" t="s">
        <v>4786</v>
      </c>
      <c r="Q812" s="791" t="s">
        <v>7546</v>
      </c>
      <c r="R812" s="783" t="s">
        <v>35</v>
      </c>
      <c r="S812" s="785">
        <v>2018</v>
      </c>
      <c r="T812" s="786">
        <v>14</v>
      </c>
      <c r="U812" s="786">
        <v>27.7</v>
      </c>
      <c r="V812" s="786">
        <v>41.7</v>
      </c>
      <c r="W812" s="786">
        <v>46.99</v>
      </c>
      <c r="X812" s="787">
        <f t="shared" si="5"/>
        <v>46.99</v>
      </c>
      <c r="Y812" s="783" t="s">
        <v>7547</v>
      </c>
      <c r="Z812" s="783" t="s">
        <v>7548</v>
      </c>
      <c r="AA812" s="783"/>
      <c r="AB812" s="783"/>
      <c r="AC812" s="783"/>
      <c r="AD812" s="783"/>
      <c r="AE812" s="783"/>
      <c r="AF812" s="783"/>
      <c r="AG812" s="791" t="s">
        <v>7549</v>
      </c>
      <c r="AH812" s="788" t="s">
        <v>7550</v>
      </c>
      <c r="AI812" s="789" t="s">
        <v>2415</v>
      </c>
    </row>
    <row r="813" spans="1:35" ht="17.25" customHeight="1">
      <c r="A813" s="36"/>
      <c r="B813" s="36"/>
      <c r="C813" s="36"/>
      <c r="D813" s="106" t="str">
        <f t="shared" si="0"/>
        <v xml:space="preserve"> </v>
      </c>
      <c r="E813" s="304" t="s">
        <v>7561</v>
      </c>
      <c r="F813" s="779" t="e">
        <f t="shared" ca="1" si="8"/>
        <v>#NAME?</v>
      </c>
      <c r="G813" s="779" t="s">
        <v>17137</v>
      </c>
      <c r="H813" s="779" t="s">
        <v>17137</v>
      </c>
      <c r="I813" s="779" t="str">
        <f t="shared" si="4"/>
        <v>43.1178354, -71.71461099999999</v>
      </c>
      <c r="J813" s="780">
        <v>43.117835399999997</v>
      </c>
      <c r="K813" s="780">
        <v>-71.714610999999906</v>
      </c>
      <c r="L813" s="781">
        <v>828</v>
      </c>
      <c r="M813" s="790" t="s">
        <v>33</v>
      </c>
      <c r="N813" s="783" t="s">
        <v>33</v>
      </c>
      <c r="O813" s="783"/>
      <c r="P813" s="794" t="s">
        <v>4786</v>
      </c>
      <c r="Q813" s="791" t="s">
        <v>7562</v>
      </c>
      <c r="R813" s="783" t="s">
        <v>35</v>
      </c>
      <c r="S813" s="785">
        <v>2018</v>
      </c>
      <c r="T813" s="786">
        <v>7.41</v>
      </c>
      <c r="U813" s="786">
        <v>8.19</v>
      </c>
      <c r="V813" s="786">
        <v>15.6</v>
      </c>
      <c r="W813" s="786">
        <v>15.6</v>
      </c>
      <c r="X813" s="787">
        <f t="shared" si="5"/>
        <v>15.6</v>
      </c>
      <c r="Y813" s="783" t="s">
        <v>7563</v>
      </c>
      <c r="Z813" s="783" t="s">
        <v>49</v>
      </c>
      <c r="AA813" s="783"/>
      <c r="AB813" s="783"/>
      <c r="AC813" s="783"/>
      <c r="AD813" s="783"/>
      <c r="AE813" s="783"/>
      <c r="AF813" s="783"/>
      <c r="AG813" s="791" t="s">
        <v>7564</v>
      </c>
      <c r="AH813" s="788" t="s">
        <v>7565</v>
      </c>
      <c r="AI813" s="789" t="s">
        <v>2415</v>
      </c>
    </row>
    <row r="814" spans="1:35" ht="17.25" customHeight="1">
      <c r="A814" s="106"/>
      <c r="B814" s="106"/>
      <c r="C814" s="106"/>
      <c r="D814" s="106" t="str">
        <f t="shared" si="0"/>
        <v xml:space="preserve"> </v>
      </c>
      <c r="E814" s="304"/>
      <c r="F814" s="779" t="e">
        <f t="shared" ca="1" si="8"/>
        <v>#NAME?</v>
      </c>
      <c r="G814" s="779" t="s">
        <v>17138</v>
      </c>
      <c r="H814" s="779" t="s">
        <v>17139</v>
      </c>
      <c r="I814" s="779" t="str">
        <f t="shared" si="4"/>
        <v>42.7079172, -71.4405049</v>
      </c>
      <c r="J814" s="780">
        <v>42.707917199999997</v>
      </c>
      <c r="K814" s="780">
        <v>-71.440504899999993</v>
      </c>
      <c r="L814" s="781">
        <v>829</v>
      </c>
      <c r="M814" s="782" t="s">
        <v>77</v>
      </c>
      <c r="N814" s="783"/>
      <c r="O814" s="783"/>
      <c r="P814" s="794" t="s">
        <v>4786</v>
      </c>
      <c r="Q814" s="791" t="s">
        <v>4781</v>
      </c>
      <c r="R814" s="783" t="s">
        <v>35</v>
      </c>
      <c r="S814" s="785">
        <v>2019</v>
      </c>
      <c r="T814" s="786">
        <v>53.2</v>
      </c>
      <c r="U814" s="786">
        <v>14.2</v>
      </c>
      <c r="V814" s="786">
        <v>67.400000000000006</v>
      </c>
      <c r="W814" s="786">
        <v>167.3</v>
      </c>
      <c r="X814" s="787">
        <f t="shared" si="5"/>
        <v>167.3</v>
      </c>
      <c r="Y814" s="783" t="s">
        <v>7571</v>
      </c>
      <c r="Z814" s="783" t="s">
        <v>7572</v>
      </c>
      <c r="AA814" s="783"/>
      <c r="AB814" s="783"/>
      <c r="AC814" s="783"/>
      <c r="AD814" s="783"/>
      <c r="AE814" s="783"/>
      <c r="AF814" s="783"/>
      <c r="AG814" s="791" t="s">
        <v>7573</v>
      </c>
      <c r="AH814" s="788" t="s">
        <v>7574</v>
      </c>
      <c r="AI814" s="789" t="s">
        <v>2415</v>
      </c>
    </row>
    <row r="815" spans="1:35" ht="17.25" customHeight="1">
      <c r="A815" s="106"/>
      <c r="B815" s="106"/>
      <c r="C815" s="106"/>
      <c r="D815" s="106" t="str">
        <f t="shared" si="0"/>
        <v xml:space="preserve"> </v>
      </c>
      <c r="E815" s="304" t="s">
        <v>7580</v>
      </c>
      <c r="F815" s="779" t="e">
        <f t="shared" ca="1" si="8"/>
        <v>#NAME?</v>
      </c>
      <c r="G815" s="779" t="s">
        <v>17140</v>
      </c>
      <c r="H815" s="779" t="s">
        <v>17140</v>
      </c>
      <c r="I815" s="779" t="str">
        <f t="shared" si="4"/>
        <v>43.0606699, -70.759615</v>
      </c>
      <c r="J815" s="780">
        <v>43.060669900000001</v>
      </c>
      <c r="K815" s="780">
        <v>-70.759614999999997</v>
      </c>
      <c r="L815" s="781">
        <v>830</v>
      </c>
      <c r="M815" s="790" t="s">
        <v>5</v>
      </c>
      <c r="N815" s="783"/>
      <c r="O815" s="783"/>
      <c r="P815" s="794" t="s">
        <v>4786</v>
      </c>
      <c r="Q815" s="791" t="s">
        <v>7581</v>
      </c>
      <c r="R815" s="783" t="s">
        <v>35</v>
      </c>
      <c r="S815" s="785">
        <v>2018</v>
      </c>
      <c r="T815" s="786">
        <v>27.3</v>
      </c>
      <c r="U815" s="786">
        <v>78.7</v>
      </c>
      <c r="V815" s="786">
        <v>106</v>
      </c>
      <c r="W815" s="786">
        <v>188.5</v>
      </c>
      <c r="X815" s="787">
        <f t="shared" si="5"/>
        <v>188.5</v>
      </c>
      <c r="Y815" s="783" t="s">
        <v>7582</v>
      </c>
      <c r="Z815" s="783" t="s">
        <v>7583</v>
      </c>
      <c r="AA815" s="783"/>
      <c r="AB815" s="783"/>
      <c r="AC815" s="783"/>
      <c r="AD815" s="783"/>
      <c r="AE815" s="783"/>
      <c r="AF815" s="783"/>
      <c r="AG815" s="791" t="s">
        <v>7584</v>
      </c>
      <c r="AH815" s="788" t="s">
        <v>7585</v>
      </c>
      <c r="AI815" s="789" t="s">
        <v>2415</v>
      </c>
    </row>
    <row r="816" spans="1:35" ht="17.25" customHeight="1">
      <c r="A816" s="106"/>
      <c r="B816" s="106"/>
      <c r="C816" s="106"/>
      <c r="D816" s="106" t="str">
        <f t="shared" si="0"/>
        <v xml:space="preserve"> </v>
      </c>
      <c r="E816" s="304" t="s">
        <v>7587</v>
      </c>
      <c r="F816" s="779" t="e">
        <f t="shared" ca="1" si="8"/>
        <v>#NAME?</v>
      </c>
      <c r="G816" s="779" t="s">
        <v>17141</v>
      </c>
      <c r="H816" s="779" t="s">
        <v>17141</v>
      </c>
      <c r="I816" s="779" t="str">
        <f t="shared" si="4"/>
        <v>42.822389, -71.424768</v>
      </c>
      <c r="J816" s="780">
        <v>42.822389000000001</v>
      </c>
      <c r="K816" s="780">
        <v>-71.424768</v>
      </c>
      <c r="L816" s="781">
        <v>831</v>
      </c>
      <c r="M816" s="782" t="s">
        <v>33</v>
      </c>
      <c r="N816" s="783" t="s">
        <v>33</v>
      </c>
      <c r="O816" s="783"/>
      <c r="P816" s="794" t="s">
        <v>4786</v>
      </c>
      <c r="Q816" s="791" t="s">
        <v>7588</v>
      </c>
      <c r="R816" s="783" t="s">
        <v>35</v>
      </c>
      <c r="S816" s="785">
        <v>2020</v>
      </c>
      <c r="T816" s="786">
        <v>16.3</v>
      </c>
      <c r="U816" s="786">
        <v>7.9</v>
      </c>
      <c r="V816" s="786">
        <v>24.2</v>
      </c>
      <c r="W816" s="786">
        <v>52.6</v>
      </c>
      <c r="X816" s="787">
        <f t="shared" si="5"/>
        <v>52.6</v>
      </c>
      <c r="Y816" s="783" t="s">
        <v>7589</v>
      </c>
      <c r="Z816" s="783" t="s">
        <v>7590</v>
      </c>
      <c r="AA816" s="783"/>
      <c r="AB816" s="783"/>
      <c r="AC816" s="783"/>
      <c r="AD816" s="783"/>
      <c r="AE816" s="783"/>
      <c r="AF816" s="783"/>
      <c r="AG816" s="791" t="s">
        <v>7591</v>
      </c>
      <c r="AH816" s="788" t="s">
        <v>7592</v>
      </c>
      <c r="AI816" s="789" t="s">
        <v>2415</v>
      </c>
    </row>
    <row r="817" spans="1:35" ht="17.25" customHeight="1">
      <c r="A817" s="36"/>
      <c r="B817" s="36"/>
      <c r="C817" s="36"/>
      <c r="D817" s="106" t="str">
        <f t="shared" si="0"/>
        <v xml:space="preserve"> </v>
      </c>
      <c r="E817" s="304" t="s">
        <v>7595</v>
      </c>
      <c r="F817" s="779" t="e">
        <f t="shared" ca="1" si="8"/>
        <v>#NAME?</v>
      </c>
      <c r="G817" s="779" t="s">
        <v>17142</v>
      </c>
      <c r="H817" s="779" t="s">
        <v>17142</v>
      </c>
      <c r="I817" s="779" t="str">
        <f t="shared" si="4"/>
        <v>42.99081839999999, -72.3805174</v>
      </c>
      <c r="J817" s="780">
        <v>42.990818399999903</v>
      </c>
      <c r="K817" s="780">
        <v>-72.380517400000002</v>
      </c>
      <c r="L817" s="781">
        <v>832</v>
      </c>
      <c r="M817" s="790" t="s">
        <v>33</v>
      </c>
      <c r="N817" s="783" t="s">
        <v>33</v>
      </c>
      <c r="O817" s="783"/>
      <c r="P817" s="794" t="s">
        <v>4786</v>
      </c>
      <c r="Q817" s="791" t="s">
        <v>4781</v>
      </c>
      <c r="R817" s="783" t="s">
        <v>35</v>
      </c>
      <c r="S817" s="785">
        <v>2019</v>
      </c>
      <c r="T817" s="786">
        <v>82.1</v>
      </c>
      <c r="U817" s="786">
        <v>103</v>
      </c>
      <c r="V817" s="786">
        <v>185.1</v>
      </c>
      <c r="W817" s="786">
        <v>201</v>
      </c>
      <c r="X817" s="787">
        <f t="shared" si="5"/>
        <v>201</v>
      </c>
      <c r="Y817" s="783" t="s">
        <v>7596</v>
      </c>
      <c r="Z817" s="783" t="s">
        <v>7597</v>
      </c>
      <c r="AA817" s="783"/>
      <c r="AB817" s="783"/>
      <c r="AC817" s="783"/>
      <c r="AD817" s="783"/>
      <c r="AE817" s="783"/>
      <c r="AF817" s="783"/>
      <c r="AG817" s="791" t="s">
        <v>7598</v>
      </c>
      <c r="AH817" s="788" t="s">
        <v>7599</v>
      </c>
      <c r="AI817" s="789" t="s">
        <v>2415</v>
      </c>
    </row>
    <row r="818" spans="1:35" ht="17.25" customHeight="1">
      <c r="A818" s="36"/>
      <c r="B818" s="36"/>
      <c r="C818" s="36"/>
      <c r="D818" s="106" t="str">
        <f t="shared" si="0"/>
        <v xml:space="preserve"> </v>
      </c>
      <c r="E818" s="304" t="s">
        <v>7604</v>
      </c>
      <c r="F818" s="779" t="e">
        <f t="shared" ca="1" si="8"/>
        <v>#NAME?</v>
      </c>
      <c r="G818" s="779" t="s">
        <v>17143</v>
      </c>
      <c r="H818" s="779" t="s">
        <v>17144</v>
      </c>
      <c r="I818" s="779" t="str">
        <f t="shared" si="4"/>
        <v>44.0524535, -71.1247854</v>
      </c>
      <c r="J818" s="780">
        <v>44.052453499999999</v>
      </c>
      <c r="K818" s="780">
        <v>-71.124785399999993</v>
      </c>
      <c r="L818" s="781">
        <v>833</v>
      </c>
      <c r="M818" s="782" t="s">
        <v>5</v>
      </c>
      <c r="N818" s="783"/>
      <c r="O818" s="783"/>
      <c r="P818" s="794" t="s">
        <v>4786</v>
      </c>
      <c r="Q818" s="791" t="s">
        <v>7605</v>
      </c>
      <c r="R818" s="783" t="s">
        <v>35</v>
      </c>
      <c r="S818" s="785">
        <v>2017</v>
      </c>
      <c r="T818" s="786">
        <v>6.11</v>
      </c>
      <c r="U818" s="786"/>
      <c r="V818" s="786">
        <v>6.11</v>
      </c>
      <c r="W818" s="786">
        <v>6.11</v>
      </c>
      <c r="X818" s="787">
        <f t="shared" si="5"/>
        <v>6.11</v>
      </c>
      <c r="Y818" s="783" t="s">
        <v>7606</v>
      </c>
      <c r="Z818" s="783" t="s">
        <v>49</v>
      </c>
      <c r="AA818" s="783"/>
      <c r="AB818" s="783"/>
      <c r="AC818" s="783"/>
      <c r="AD818" s="783"/>
      <c r="AE818" s="783"/>
      <c r="AF818" s="783"/>
      <c r="AG818" s="791" t="s">
        <v>7607</v>
      </c>
      <c r="AH818" s="788" t="s">
        <v>7608</v>
      </c>
      <c r="AI818" s="789" t="s">
        <v>2415</v>
      </c>
    </row>
    <row r="819" spans="1:35" ht="17.25" customHeight="1">
      <c r="A819" s="106"/>
      <c r="B819" s="106"/>
      <c r="C819" s="106"/>
      <c r="D819" s="106" t="str">
        <f t="shared" si="0"/>
        <v xml:space="preserve"> </v>
      </c>
      <c r="E819" s="304" t="s">
        <v>7610</v>
      </c>
      <c r="F819" s="779" t="e">
        <f t="shared" ca="1" si="8"/>
        <v>#NAME?</v>
      </c>
      <c r="G819" s="779" t="s">
        <v>17145</v>
      </c>
      <c r="H819" s="779" t="s">
        <v>17145</v>
      </c>
      <c r="I819" s="779" t="str">
        <f t="shared" si="4"/>
        <v>42.84203720000001, -71.7384414</v>
      </c>
      <c r="J819" s="780">
        <v>42.8420372</v>
      </c>
      <c r="K819" s="780">
        <v>-71.738441399999999</v>
      </c>
      <c r="L819" s="781">
        <v>834</v>
      </c>
      <c r="M819" s="790" t="s">
        <v>5</v>
      </c>
      <c r="N819" s="783"/>
      <c r="O819" s="783"/>
      <c r="P819" s="794" t="s">
        <v>4786</v>
      </c>
      <c r="Q819" s="791" t="s">
        <v>7611</v>
      </c>
      <c r="R819" s="783" t="s">
        <v>35</v>
      </c>
      <c r="S819" s="785">
        <v>2018</v>
      </c>
      <c r="T819" s="786">
        <v>2.7</v>
      </c>
      <c r="U819" s="786">
        <v>2.4</v>
      </c>
      <c r="V819" s="786">
        <v>5.0999999999999996</v>
      </c>
      <c r="W819" s="786">
        <v>8.6</v>
      </c>
      <c r="X819" s="787">
        <f t="shared" si="5"/>
        <v>8.6</v>
      </c>
      <c r="Y819" s="783" t="s">
        <v>7612</v>
      </c>
      <c r="Z819" s="783" t="s">
        <v>7613</v>
      </c>
      <c r="AA819" s="783"/>
      <c r="AB819" s="783"/>
      <c r="AC819" s="783"/>
      <c r="AD819" s="783"/>
      <c r="AE819" s="783"/>
      <c r="AF819" s="783"/>
      <c r="AG819" s="791" t="s">
        <v>7614</v>
      </c>
      <c r="AH819" s="788" t="s">
        <v>7615</v>
      </c>
      <c r="AI819" s="789" t="s">
        <v>2415</v>
      </c>
    </row>
    <row r="820" spans="1:35" ht="17.25" customHeight="1">
      <c r="A820" s="36"/>
      <c r="B820" s="36"/>
      <c r="C820" s="36"/>
      <c r="D820" s="106" t="str">
        <f t="shared" si="0"/>
        <v xml:space="preserve"> </v>
      </c>
      <c r="E820" s="304" t="s">
        <v>7617</v>
      </c>
      <c r="F820" s="779" t="e">
        <f t="shared" ca="1" si="8"/>
        <v>#NAME?</v>
      </c>
      <c r="G820" s="779" t="s">
        <v>17146</v>
      </c>
      <c r="H820" s="779" t="s">
        <v>17146</v>
      </c>
      <c r="I820" s="779" t="str">
        <f t="shared" si="4"/>
        <v>42.838081, -71.750725</v>
      </c>
      <c r="J820" s="780">
        <v>42.838081000000003</v>
      </c>
      <c r="K820" s="780">
        <v>-71.750725000000003</v>
      </c>
      <c r="L820" s="781">
        <v>835</v>
      </c>
      <c r="M820" s="782" t="s">
        <v>33</v>
      </c>
      <c r="N820" s="783" t="s">
        <v>33</v>
      </c>
      <c r="O820" s="783"/>
      <c r="P820" s="794" t="s">
        <v>4786</v>
      </c>
      <c r="Q820" s="791" t="s">
        <v>7618</v>
      </c>
      <c r="R820" s="783" t="s">
        <v>35</v>
      </c>
      <c r="S820" s="785">
        <v>2019</v>
      </c>
      <c r="T820" s="786">
        <v>20.7</v>
      </c>
      <c r="U820" s="786">
        <v>12.3</v>
      </c>
      <c r="V820" s="786">
        <v>33</v>
      </c>
      <c r="W820" s="786">
        <v>36.18</v>
      </c>
      <c r="X820" s="787">
        <f t="shared" si="5"/>
        <v>36.18</v>
      </c>
      <c r="Y820" s="783" t="s">
        <v>7619</v>
      </c>
      <c r="Z820" s="783" t="s">
        <v>7620</v>
      </c>
      <c r="AA820" s="783"/>
      <c r="AB820" s="783"/>
      <c r="AC820" s="783"/>
      <c r="AD820" s="783"/>
      <c r="AE820" s="783"/>
      <c r="AF820" s="783"/>
      <c r="AG820" s="791" t="s">
        <v>7621</v>
      </c>
      <c r="AH820" s="788" t="s">
        <v>7622</v>
      </c>
      <c r="AI820" s="789" t="s">
        <v>2415</v>
      </c>
    </row>
    <row r="821" spans="1:35" ht="17.25" customHeight="1">
      <c r="A821" s="36"/>
      <c r="B821" s="36"/>
      <c r="C821" s="36"/>
      <c r="D821" s="106" t="str">
        <f t="shared" si="0"/>
        <v xml:space="preserve"> </v>
      </c>
      <c r="E821" s="304" t="s">
        <v>7624</v>
      </c>
      <c r="F821" s="779" t="e">
        <f t="shared" ca="1" si="8"/>
        <v>#NAME?</v>
      </c>
      <c r="G821" s="779" t="s">
        <v>17147</v>
      </c>
      <c r="H821" s="779" t="s">
        <v>17147</v>
      </c>
      <c r="I821" s="779" t="str">
        <f t="shared" si="4"/>
        <v>42.7735774, -71.29144490000002</v>
      </c>
      <c r="J821" s="780">
        <v>42.773577400000001</v>
      </c>
      <c r="K821" s="780">
        <v>-71.291444900000002</v>
      </c>
      <c r="L821" s="781">
        <v>836</v>
      </c>
      <c r="M821" s="790" t="s">
        <v>33</v>
      </c>
      <c r="N821" s="783" t="s">
        <v>33</v>
      </c>
      <c r="O821" s="783"/>
      <c r="P821" s="794" t="s">
        <v>17148</v>
      </c>
      <c r="Q821" s="791" t="s">
        <v>4781</v>
      </c>
      <c r="R821" s="783" t="s">
        <v>35</v>
      </c>
      <c r="S821" s="785">
        <v>2019</v>
      </c>
      <c r="T821" s="786">
        <v>17</v>
      </c>
      <c r="U821" s="786">
        <v>10.5</v>
      </c>
      <c r="V821" s="786">
        <v>27.5</v>
      </c>
      <c r="W821" s="786">
        <v>77.81</v>
      </c>
      <c r="X821" s="787">
        <f t="shared" si="5"/>
        <v>77.81</v>
      </c>
      <c r="Y821" s="783" t="s">
        <v>7625</v>
      </c>
      <c r="Z821" s="783" t="s">
        <v>7626</v>
      </c>
      <c r="AA821" s="783"/>
      <c r="AB821" s="783"/>
      <c r="AC821" s="783"/>
      <c r="AD821" s="783"/>
      <c r="AE821" s="783"/>
      <c r="AF821" s="783"/>
      <c r="AG821" s="791" t="s">
        <v>7627</v>
      </c>
      <c r="AH821" s="815" t="s">
        <v>7628</v>
      </c>
      <c r="AI821" s="789" t="s">
        <v>2415</v>
      </c>
    </row>
    <row r="822" spans="1:35" ht="17.25" customHeight="1">
      <c r="A822" s="106"/>
      <c r="B822" s="106"/>
      <c r="C822" s="106"/>
      <c r="D822" s="106" t="str">
        <f t="shared" si="0"/>
        <v xml:space="preserve"> </v>
      </c>
      <c r="E822" s="304" t="s">
        <v>7633</v>
      </c>
      <c r="F822" s="779" t="e">
        <f t="shared" ca="1" si="8"/>
        <v>#NAME?</v>
      </c>
      <c r="G822" s="779" t="s">
        <v>17149</v>
      </c>
      <c r="H822" s="779" t="s">
        <v>17149</v>
      </c>
      <c r="I822" s="779" t="str">
        <f t="shared" si="4"/>
        <v>42.8058036, -71.29900959999999</v>
      </c>
      <c r="J822" s="780">
        <v>42.805803599999997</v>
      </c>
      <c r="K822" s="780">
        <v>-71.299009599999906</v>
      </c>
      <c r="L822" s="781">
        <v>837</v>
      </c>
      <c r="M822" s="782" t="s">
        <v>77</v>
      </c>
      <c r="N822" s="783"/>
      <c r="O822" s="792" t="s">
        <v>7634</v>
      </c>
      <c r="P822" s="791" t="s">
        <v>7635</v>
      </c>
      <c r="Q822" s="791" t="s">
        <v>4781</v>
      </c>
      <c r="R822" s="783" t="s">
        <v>35</v>
      </c>
      <c r="S822" s="785">
        <v>2020</v>
      </c>
      <c r="T822" s="793">
        <v>61</v>
      </c>
      <c r="U822" s="793">
        <v>160</v>
      </c>
      <c r="V822" s="793">
        <v>221</v>
      </c>
      <c r="W822" s="793">
        <v>2913</v>
      </c>
      <c r="X822" s="787">
        <f t="shared" si="5"/>
        <v>2913</v>
      </c>
      <c r="Y822" s="783" t="s">
        <v>7636</v>
      </c>
      <c r="Z822" s="783" t="s">
        <v>7637</v>
      </c>
      <c r="AA822" s="783"/>
      <c r="AB822" s="783"/>
      <c r="AC822" s="783"/>
      <c r="AD822" s="783"/>
      <c r="AE822" s="783" t="s">
        <v>7638</v>
      </c>
      <c r="AF822" s="783"/>
      <c r="AG822" s="791" t="s">
        <v>7639</v>
      </c>
      <c r="AH822" s="815" t="s">
        <v>7640</v>
      </c>
      <c r="AI822" s="789" t="s">
        <v>2415</v>
      </c>
    </row>
    <row r="823" spans="1:35" ht="17.25" customHeight="1">
      <c r="A823" s="36"/>
      <c r="B823" s="36"/>
      <c r="C823" s="36"/>
      <c r="D823" s="106" t="str">
        <f t="shared" si="0"/>
        <v xml:space="preserve"> </v>
      </c>
      <c r="E823" s="304" t="s">
        <v>7643</v>
      </c>
      <c r="F823" s="779" t="e">
        <f t="shared" ca="1" si="8"/>
        <v>#NAME?</v>
      </c>
      <c r="G823" s="779" t="s">
        <v>17150</v>
      </c>
      <c r="H823" s="779" t="s">
        <v>17150</v>
      </c>
      <c r="I823" s="779" t="str">
        <f t="shared" si="4"/>
        <v>43.6037, -71.216</v>
      </c>
      <c r="J823" s="780">
        <v>43.603700000000003</v>
      </c>
      <c r="K823" s="780">
        <v>-71.215999999999994</v>
      </c>
      <c r="L823" s="781">
        <v>838</v>
      </c>
      <c r="M823" s="790" t="s">
        <v>33</v>
      </c>
      <c r="N823" s="783" t="s">
        <v>33</v>
      </c>
      <c r="O823" s="783"/>
      <c r="P823" s="792" t="s">
        <v>7644</v>
      </c>
      <c r="Q823" s="791" t="s">
        <v>7645</v>
      </c>
      <c r="R823" s="783" t="s">
        <v>35</v>
      </c>
      <c r="S823" s="785">
        <v>2019</v>
      </c>
      <c r="T823" s="786">
        <v>13</v>
      </c>
      <c r="U823" s="786">
        <v>13</v>
      </c>
      <c r="V823" s="786">
        <v>26</v>
      </c>
      <c r="W823" s="786">
        <v>66.099999999999994</v>
      </c>
      <c r="X823" s="787">
        <f t="shared" si="5"/>
        <v>66.099999999999994</v>
      </c>
      <c r="Y823" s="783" t="s">
        <v>7646</v>
      </c>
      <c r="Z823" s="783" t="s">
        <v>7647</v>
      </c>
      <c r="AA823" s="783"/>
      <c r="AB823" s="783"/>
      <c r="AC823" s="783"/>
      <c r="AD823" s="783"/>
      <c r="AE823" s="783"/>
      <c r="AF823" s="783"/>
      <c r="AG823" s="791" t="s">
        <v>7645</v>
      </c>
      <c r="AH823" s="788" t="s">
        <v>7648</v>
      </c>
      <c r="AI823" s="789" t="s">
        <v>2415</v>
      </c>
    </row>
    <row r="824" spans="1:35" ht="17.25" customHeight="1">
      <c r="A824" s="36"/>
      <c r="B824" s="36"/>
      <c r="C824" s="36"/>
      <c r="D824" s="106" t="str">
        <f t="shared" si="0"/>
        <v xml:space="preserve"> </v>
      </c>
      <c r="E824" s="304" t="s">
        <v>7650</v>
      </c>
      <c r="F824" s="779" t="e">
        <f t="shared" ca="1" si="8"/>
        <v>#NAME?</v>
      </c>
      <c r="G824" s="779" t="s">
        <v>17151</v>
      </c>
      <c r="H824" s="779" t="s">
        <v>17151</v>
      </c>
      <c r="I824" s="779" t="str">
        <f t="shared" si="4"/>
        <v>43.6336688, -71.2052041</v>
      </c>
      <c r="J824" s="780">
        <v>43.633668800000002</v>
      </c>
      <c r="K824" s="780">
        <v>-71.205204100000003</v>
      </c>
      <c r="L824" s="781">
        <v>839</v>
      </c>
      <c r="M824" s="782" t="s">
        <v>33</v>
      </c>
      <c r="N824" s="783" t="s">
        <v>33</v>
      </c>
      <c r="O824" s="783"/>
      <c r="P824" s="792" t="s">
        <v>7651</v>
      </c>
      <c r="Q824" s="794" t="s">
        <v>4781</v>
      </c>
      <c r="R824" s="783" t="s">
        <v>35</v>
      </c>
      <c r="S824" s="785">
        <v>2019</v>
      </c>
      <c r="T824" s="786">
        <v>230</v>
      </c>
      <c r="U824" s="786">
        <v>91</v>
      </c>
      <c r="V824" s="786">
        <v>321</v>
      </c>
      <c r="W824" s="786">
        <v>929</v>
      </c>
      <c r="X824" s="787">
        <f t="shared" si="5"/>
        <v>929</v>
      </c>
      <c r="Y824" s="783" t="s">
        <v>7652</v>
      </c>
      <c r="Z824" s="783" t="s">
        <v>7653</v>
      </c>
      <c r="AA824" s="783"/>
      <c r="AB824" s="783"/>
      <c r="AC824" s="783"/>
      <c r="AD824" s="783"/>
      <c r="AE824" s="783"/>
      <c r="AF824" s="783"/>
      <c r="AG824" s="794" t="s">
        <v>7654</v>
      </c>
      <c r="AH824" s="788" t="s">
        <v>7655</v>
      </c>
      <c r="AI824" s="789" t="s">
        <v>2415</v>
      </c>
    </row>
    <row r="825" spans="1:35" ht="17.25" customHeight="1">
      <c r="A825" s="36"/>
      <c r="B825" s="36"/>
      <c r="C825" s="36"/>
      <c r="D825" s="106" t="str">
        <f t="shared" si="0"/>
        <v xml:space="preserve"> </v>
      </c>
      <c r="E825" s="304"/>
      <c r="F825" s="779" t="e">
        <f t="shared" ca="1" si="8"/>
        <v>#NAME?</v>
      </c>
      <c r="G825" s="779" t="s">
        <v>17152</v>
      </c>
      <c r="H825" s="779"/>
      <c r="I825" s="779" t="str">
        <f t="shared" si="4"/>
        <v>39.8427856, -75.2083061</v>
      </c>
      <c r="J825" s="780">
        <v>39.842785599999999</v>
      </c>
      <c r="K825" s="780">
        <v>-75.208306100000001</v>
      </c>
      <c r="L825" s="781">
        <v>840</v>
      </c>
      <c r="M825" s="790" t="s">
        <v>5</v>
      </c>
      <c r="N825" s="783" t="s">
        <v>13659</v>
      </c>
      <c r="O825" s="792" t="s">
        <v>7750</v>
      </c>
      <c r="P825" s="791" t="s">
        <v>7751</v>
      </c>
      <c r="Q825" s="784" t="s">
        <v>7752</v>
      </c>
      <c r="R825" s="783" t="s">
        <v>35</v>
      </c>
      <c r="S825" s="785">
        <v>2014</v>
      </c>
      <c r="T825" s="793"/>
      <c r="U825" s="793"/>
      <c r="V825" s="793"/>
      <c r="W825" s="786">
        <v>13000</v>
      </c>
      <c r="X825" s="787">
        <f t="shared" si="5"/>
        <v>13000</v>
      </c>
      <c r="Y825" s="783"/>
      <c r="Z825" s="783"/>
      <c r="AA825" s="783">
        <v>2020</v>
      </c>
      <c r="AB825" s="783" t="s">
        <v>7753</v>
      </c>
      <c r="AC825" s="783" t="s">
        <v>49</v>
      </c>
      <c r="AD825" s="783" t="s">
        <v>11242</v>
      </c>
      <c r="AE825" s="783" t="s">
        <v>7754</v>
      </c>
      <c r="AF825" s="783"/>
      <c r="AG825" s="783"/>
      <c r="AH825" s="792"/>
      <c r="AI825" s="789" t="s">
        <v>7679</v>
      </c>
    </row>
    <row r="826" spans="1:35" ht="17.25" customHeight="1">
      <c r="A826" s="36"/>
      <c r="B826" s="36"/>
      <c r="C826" s="36"/>
      <c r="D826" s="106" t="str">
        <f t="shared" si="0"/>
        <v xml:space="preserve"> </v>
      </c>
      <c r="E826" s="304"/>
      <c r="F826" s="779" t="e">
        <f t="shared" ca="1" si="8"/>
        <v>#NAME?</v>
      </c>
      <c r="G826" s="779" t="s">
        <v>17153</v>
      </c>
      <c r="H826" s="779"/>
      <c r="I826" s="779" t="str">
        <f t="shared" si="4"/>
        <v>35.0488506, -106.5505704</v>
      </c>
      <c r="J826" s="780">
        <v>35.048850600000002</v>
      </c>
      <c r="K826" s="780">
        <v>-106.5505704</v>
      </c>
      <c r="L826" s="781">
        <v>841</v>
      </c>
      <c r="M826" s="782" t="s">
        <v>44</v>
      </c>
      <c r="N826" s="783" t="s">
        <v>16316</v>
      </c>
      <c r="O826" s="792" t="s">
        <v>7788</v>
      </c>
      <c r="P826" s="794" t="s">
        <v>7789</v>
      </c>
      <c r="Q826" s="784" t="s">
        <v>17154</v>
      </c>
      <c r="R826" s="783" t="s">
        <v>35</v>
      </c>
      <c r="S826" s="785">
        <v>2017</v>
      </c>
      <c r="T826" s="786"/>
      <c r="U826" s="786">
        <v>4.4000000000000004</v>
      </c>
      <c r="V826" s="786"/>
      <c r="W826" s="786">
        <v>26.6</v>
      </c>
      <c r="X826" s="787">
        <f t="shared" si="5"/>
        <v>26.6</v>
      </c>
      <c r="Y826" s="783" t="s">
        <v>7791</v>
      </c>
      <c r="Z826" s="783" t="s">
        <v>7792</v>
      </c>
      <c r="AA826" s="783">
        <v>2017</v>
      </c>
      <c r="AB826" s="783"/>
      <c r="AC826" s="784" t="s">
        <v>7774</v>
      </c>
      <c r="AD826" s="783"/>
      <c r="AE826" s="783"/>
      <c r="AF826" s="783"/>
      <c r="AG826" s="784" t="s">
        <v>7774</v>
      </c>
      <c r="AH826" s="788" t="s">
        <v>7793</v>
      </c>
      <c r="AI826" s="789" t="s">
        <v>7777</v>
      </c>
    </row>
    <row r="827" spans="1:35" ht="17.25" customHeight="1">
      <c r="A827" s="36"/>
      <c r="B827" s="36"/>
      <c r="C827" s="36"/>
      <c r="D827" s="106" t="str">
        <f t="shared" si="0"/>
        <v xml:space="preserve"> </v>
      </c>
      <c r="E827" s="304"/>
      <c r="F827" s="779" t="e">
        <f t="shared" ca="1" si="8"/>
        <v>#NAME?</v>
      </c>
      <c r="G827" s="779" t="s">
        <v>17155</v>
      </c>
      <c r="H827" s="779"/>
      <c r="I827" s="779" t="str">
        <f t="shared" si="4"/>
        <v>42.754628, -73.7031475</v>
      </c>
      <c r="J827" s="780">
        <v>42.754627999999997</v>
      </c>
      <c r="K827" s="780">
        <v>-73.7031475</v>
      </c>
      <c r="L827" s="781">
        <v>842</v>
      </c>
      <c r="M827" s="790" t="s">
        <v>5</v>
      </c>
      <c r="N827" s="783" t="s">
        <v>17156</v>
      </c>
      <c r="O827" s="792" t="s">
        <v>7811</v>
      </c>
      <c r="P827" s="791" t="s">
        <v>7812</v>
      </c>
      <c r="Q827" s="784" t="s">
        <v>7813</v>
      </c>
      <c r="R827" s="783" t="s">
        <v>35</v>
      </c>
      <c r="S827" s="785">
        <v>2020</v>
      </c>
      <c r="T827" s="786">
        <v>2100</v>
      </c>
      <c r="U827" s="786">
        <v>5.4</v>
      </c>
      <c r="V827" s="786">
        <v>2100</v>
      </c>
      <c r="W827" s="793"/>
      <c r="X827" s="787">
        <f t="shared" si="5"/>
        <v>2100</v>
      </c>
      <c r="Y827" s="792" t="s">
        <v>7814</v>
      </c>
      <c r="Z827" s="792" t="s">
        <v>7815</v>
      </c>
      <c r="AA827" s="783">
        <v>2020</v>
      </c>
      <c r="AB827" s="783" t="s">
        <v>17157</v>
      </c>
      <c r="AC827" s="783" t="s">
        <v>49</v>
      </c>
      <c r="AD827" s="783"/>
      <c r="AE827" s="792" t="s">
        <v>7816</v>
      </c>
      <c r="AF827" s="783"/>
      <c r="AG827" s="783"/>
      <c r="AH827" s="815" t="s">
        <v>7830</v>
      </c>
      <c r="AI827" s="816" t="s">
        <v>7831</v>
      </c>
    </row>
    <row r="828" spans="1:35" ht="17.25" customHeight="1">
      <c r="A828" s="36"/>
      <c r="B828" s="36"/>
      <c r="C828" s="36"/>
      <c r="D828" s="106" t="str">
        <f t="shared" si="0"/>
        <v xml:space="preserve"> </v>
      </c>
      <c r="E828" s="304" t="s">
        <v>17158</v>
      </c>
      <c r="F828" s="779" t="e">
        <f t="shared" ca="1" si="8"/>
        <v>#NAME?</v>
      </c>
      <c r="G828" s="779" t="s">
        <v>17159</v>
      </c>
      <c r="H828" s="779"/>
      <c r="I828" s="779" t="str">
        <f t="shared" si="4"/>
        <v>34.3027957, -78.10652929999999</v>
      </c>
      <c r="J828" s="780">
        <v>34.302795699999997</v>
      </c>
      <c r="K828" s="780">
        <v>-78.106529299999906</v>
      </c>
      <c r="L828" s="781">
        <v>843</v>
      </c>
      <c r="M828" s="782" t="s">
        <v>765</v>
      </c>
      <c r="N828" s="783"/>
      <c r="O828" s="792"/>
      <c r="P828" s="783"/>
      <c r="Q828" s="784" t="s">
        <v>14874</v>
      </c>
      <c r="R828" s="783" t="s">
        <v>35</v>
      </c>
      <c r="S828" s="785">
        <v>2020</v>
      </c>
      <c r="T828" s="793"/>
      <c r="U828" s="793"/>
      <c r="V828" s="786"/>
      <c r="W828" s="786">
        <v>237.6</v>
      </c>
      <c r="X828" s="787">
        <f t="shared" si="5"/>
        <v>237.6</v>
      </c>
      <c r="Y828" s="783"/>
      <c r="Z828" s="783"/>
      <c r="AA828" s="783"/>
      <c r="AB828" s="783"/>
      <c r="AC828" s="784" t="s">
        <v>14874</v>
      </c>
      <c r="AD828" s="783"/>
      <c r="AE828" s="783"/>
      <c r="AF828" s="783"/>
      <c r="AG828" s="783"/>
      <c r="AH828" s="792"/>
      <c r="AI828" s="789" t="s">
        <v>8029</v>
      </c>
    </row>
    <row r="829" spans="1:35" ht="17.25" customHeight="1">
      <c r="A829" s="36"/>
      <c r="B829" s="36"/>
      <c r="C829" s="36"/>
      <c r="D829" s="106" t="str">
        <f t="shared" si="0"/>
        <v xml:space="preserve"> </v>
      </c>
      <c r="E829" s="304" t="s">
        <v>3300</v>
      </c>
      <c r="F829" s="779" t="e">
        <f t="shared" ca="1" si="8"/>
        <v>#NAME?</v>
      </c>
      <c r="G829" s="779" t="s">
        <v>17160</v>
      </c>
      <c r="H829" s="779"/>
      <c r="I829" s="779" t="str">
        <f t="shared" si="4"/>
        <v>41.806755, -85.390336</v>
      </c>
      <c r="J829" s="780">
        <v>41.806755000000003</v>
      </c>
      <c r="K829" s="780">
        <v>-85.390336000000005</v>
      </c>
      <c r="L829" s="781">
        <v>844</v>
      </c>
      <c r="M829" s="790" t="s">
        <v>33</v>
      </c>
      <c r="N829" s="783" t="s">
        <v>33</v>
      </c>
      <c r="O829" s="783" t="s">
        <v>3301</v>
      </c>
      <c r="P829" s="784" t="s">
        <v>3302</v>
      </c>
      <c r="Q829" s="784" t="s">
        <v>3303</v>
      </c>
      <c r="R829" s="783" t="s">
        <v>35</v>
      </c>
      <c r="S829" s="785">
        <v>2019</v>
      </c>
      <c r="T829" s="786">
        <v>11.5</v>
      </c>
      <c r="U829" s="786">
        <v>5.15</v>
      </c>
      <c r="V829" s="786">
        <v>16.649999999999999</v>
      </c>
      <c r="W829" s="793"/>
      <c r="X829" s="787">
        <f t="shared" si="5"/>
        <v>16.649999999999999</v>
      </c>
      <c r="Y829" s="783"/>
      <c r="Z829" s="783"/>
      <c r="AA829" s="792">
        <v>2019</v>
      </c>
      <c r="AB829" s="783"/>
      <c r="AC829" s="783" t="s">
        <v>49</v>
      </c>
      <c r="AD829" s="783" t="s">
        <v>11242</v>
      </c>
      <c r="AE829" s="783" t="s">
        <v>3305</v>
      </c>
      <c r="AF829" s="783"/>
      <c r="AG829" s="783" t="s">
        <v>49</v>
      </c>
      <c r="AH829" s="788" t="s">
        <v>3306</v>
      </c>
      <c r="AI829" s="789" t="s">
        <v>3307</v>
      </c>
    </row>
    <row r="830" spans="1:35" ht="17.25" customHeight="1">
      <c r="A830" s="36"/>
      <c r="B830" s="36"/>
      <c r="C830" s="36"/>
      <c r="D830" s="106" t="str">
        <f t="shared" si="0"/>
        <v xml:space="preserve"> </v>
      </c>
      <c r="E830" s="304" t="s">
        <v>8745</v>
      </c>
      <c r="F830" s="779" t="e">
        <f t="shared" ca="1" si="8"/>
        <v>#NAME?</v>
      </c>
      <c r="G830" s="779" t="s">
        <v>17161</v>
      </c>
      <c r="H830" s="779"/>
      <c r="I830" s="779" t="str">
        <f t="shared" si="4"/>
        <v>42.8725737, -73.1536304</v>
      </c>
      <c r="J830" s="780">
        <v>42.872573699999997</v>
      </c>
      <c r="K830" s="780">
        <v>-73.153630399999997</v>
      </c>
      <c r="L830" s="781">
        <v>845</v>
      </c>
      <c r="M830" s="782" t="s">
        <v>33</v>
      </c>
      <c r="N830" s="783" t="s">
        <v>33</v>
      </c>
      <c r="O830" s="783"/>
      <c r="P830" s="791" t="s">
        <v>8735</v>
      </c>
      <c r="Q830" s="784" t="s">
        <v>8735</v>
      </c>
      <c r="R830" s="783" t="s">
        <v>35</v>
      </c>
      <c r="S830" s="785">
        <v>2016</v>
      </c>
      <c r="T830" s="786">
        <v>900</v>
      </c>
      <c r="U830" s="786">
        <v>140</v>
      </c>
      <c r="V830" s="786">
        <v>1040</v>
      </c>
      <c r="W830" s="786">
        <v>1040</v>
      </c>
      <c r="X830" s="787">
        <f t="shared" si="5"/>
        <v>1040</v>
      </c>
      <c r="Y830" s="783" t="s">
        <v>8746</v>
      </c>
      <c r="Z830" s="783" t="s">
        <v>49</v>
      </c>
      <c r="AA830" s="783">
        <v>2016</v>
      </c>
      <c r="AB830" s="783"/>
      <c r="AC830" s="783"/>
      <c r="AD830" s="783"/>
      <c r="AE830" s="783"/>
      <c r="AF830" s="783"/>
      <c r="AG830" s="784" t="s">
        <v>8747</v>
      </c>
      <c r="AH830" s="792"/>
      <c r="AI830" s="789" t="s">
        <v>8725</v>
      </c>
    </row>
    <row r="831" spans="1:35" ht="17.25" customHeight="1">
      <c r="A831" s="106"/>
      <c r="B831" s="106"/>
      <c r="C831" s="106"/>
      <c r="D831" s="106" t="str">
        <f t="shared" si="0"/>
        <v xml:space="preserve"> </v>
      </c>
      <c r="E831" s="304" t="s">
        <v>8745</v>
      </c>
      <c r="F831" s="779" t="e">
        <f t="shared" ca="1" si="8"/>
        <v>#NAME?</v>
      </c>
      <c r="G831" s="779" t="s">
        <v>17161</v>
      </c>
      <c r="H831" s="779"/>
      <c r="I831" s="779" t="str">
        <f t="shared" si="4"/>
        <v>42.8725737, -73.1536304</v>
      </c>
      <c r="J831" s="780">
        <v>42.872573699999997</v>
      </c>
      <c r="K831" s="780">
        <v>-73.153630399999997</v>
      </c>
      <c r="L831" s="781">
        <v>846</v>
      </c>
      <c r="M831" s="790" t="s">
        <v>1201</v>
      </c>
      <c r="N831" s="783" t="s">
        <v>1201</v>
      </c>
      <c r="O831" s="783"/>
      <c r="P831" s="791" t="s">
        <v>8735</v>
      </c>
      <c r="Q831" s="784" t="s">
        <v>8735</v>
      </c>
      <c r="R831" s="783" t="s">
        <v>35</v>
      </c>
      <c r="S831" s="785">
        <v>2016</v>
      </c>
      <c r="T831" s="786">
        <v>64</v>
      </c>
      <c r="U831" s="786"/>
      <c r="V831" s="786">
        <v>64</v>
      </c>
      <c r="W831" s="786">
        <v>64</v>
      </c>
      <c r="X831" s="787">
        <f t="shared" si="5"/>
        <v>64</v>
      </c>
      <c r="Y831" s="783" t="s">
        <v>17162</v>
      </c>
      <c r="Z831" s="783" t="s">
        <v>49</v>
      </c>
      <c r="AA831" s="783">
        <v>2016</v>
      </c>
      <c r="AB831" s="783"/>
      <c r="AC831" s="783"/>
      <c r="AD831" s="783"/>
      <c r="AE831" s="783"/>
      <c r="AF831" s="783"/>
      <c r="AG831" s="784" t="s">
        <v>8747</v>
      </c>
      <c r="AH831" s="792"/>
      <c r="AI831" s="789" t="s">
        <v>8725</v>
      </c>
    </row>
    <row r="832" spans="1:35" ht="17.25" customHeight="1">
      <c r="A832" s="106"/>
      <c r="B832" s="106"/>
      <c r="C832" s="106"/>
      <c r="D832" s="106" t="str">
        <f t="shared" si="0"/>
        <v xml:space="preserve"> </v>
      </c>
      <c r="E832" s="779"/>
      <c r="F832" s="779" t="e">
        <f t="shared" ca="1" si="8"/>
        <v>#NAME?</v>
      </c>
      <c r="G832" s="779" t="s">
        <v>17163</v>
      </c>
      <c r="H832" s="779"/>
      <c r="I832" s="779" t="str">
        <f t="shared" si="4"/>
        <v>44.4807833, -72.9501782</v>
      </c>
      <c r="J832" s="780">
        <v>44.480783299999999</v>
      </c>
      <c r="K832" s="780">
        <v>-72.950178199999996</v>
      </c>
      <c r="L832" s="781">
        <v>847</v>
      </c>
      <c r="M832" s="782" t="s">
        <v>44</v>
      </c>
      <c r="N832" s="783" t="s">
        <v>44</v>
      </c>
      <c r="O832" s="792" t="s">
        <v>1007</v>
      </c>
      <c r="P832" s="791" t="s">
        <v>8735</v>
      </c>
      <c r="Q832" s="784" t="s">
        <v>8832</v>
      </c>
      <c r="R832" s="783" t="s">
        <v>35</v>
      </c>
      <c r="S832" s="785">
        <v>2016</v>
      </c>
      <c r="T832" s="786">
        <v>30.8</v>
      </c>
      <c r="U832" s="786"/>
      <c r="V832" s="786">
        <v>30.8</v>
      </c>
      <c r="W832" s="786">
        <v>112.2</v>
      </c>
      <c r="X832" s="787">
        <f t="shared" si="5"/>
        <v>112.2</v>
      </c>
      <c r="Y832" s="783" t="s">
        <v>8763</v>
      </c>
      <c r="Z832" s="783" t="s">
        <v>49</v>
      </c>
      <c r="AA832" s="783">
        <v>2017</v>
      </c>
      <c r="AB832" s="783"/>
      <c r="AC832" s="783"/>
      <c r="AD832" s="783"/>
      <c r="AE832" s="783"/>
      <c r="AF832" s="783"/>
      <c r="AG832" s="784" t="s">
        <v>8747</v>
      </c>
      <c r="AH832" s="792"/>
      <c r="AI832" s="789" t="s">
        <v>8725</v>
      </c>
    </row>
    <row r="833" spans="1:35" ht="17.25" customHeight="1">
      <c r="A833" s="106"/>
      <c r="B833" s="106"/>
      <c r="C833" s="106"/>
      <c r="D833" s="106" t="str">
        <f t="shared" si="0"/>
        <v xml:space="preserve"> </v>
      </c>
      <c r="E833" s="304"/>
      <c r="F833" s="779" t="e">
        <f t="shared" ca="1" si="8"/>
        <v>#NAME?</v>
      </c>
      <c r="G833" s="779" t="s">
        <v>17164</v>
      </c>
      <c r="H833" s="779"/>
      <c r="I833" s="779" t="str">
        <f t="shared" si="4"/>
        <v>44.4699401, -73.2163162</v>
      </c>
      <c r="J833" s="780">
        <v>44.469940100000002</v>
      </c>
      <c r="K833" s="780">
        <v>-73.216316199999994</v>
      </c>
      <c r="L833" s="781">
        <v>848</v>
      </c>
      <c r="M833" s="790" t="s">
        <v>33</v>
      </c>
      <c r="N833" s="783" t="s">
        <v>33</v>
      </c>
      <c r="O833" s="783"/>
      <c r="P833" s="791" t="s">
        <v>8735</v>
      </c>
      <c r="Q833" s="784" t="s">
        <v>8735</v>
      </c>
      <c r="R833" s="783" t="s">
        <v>1742</v>
      </c>
      <c r="S833" s="785">
        <v>2018</v>
      </c>
      <c r="T833" s="786">
        <v>418</v>
      </c>
      <c r="U833" s="786">
        <v>22.5</v>
      </c>
      <c r="V833" s="786">
        <v>440.5</v>
      </c>
      <c r="W833" s="786">
        <v>441</v>
      </c>
      <c r="X833" s="787">
        <f t="shared" si="5"/>
        <v>441</v>
      </c>
      <c r="Y833" s="783" t="s">
        <v>8772</v>
      </c>
      <c r="Z833" s="783" t="s">
        <v>49</v>
      </c>
      <c r="AA833" s="783">
        <v>2018</v>
      </c>
      <c r="AB833" s="783"/>
      <c r="AC833" s="783"/>
      <c r="AD833" s="783"/>
      <c r="AE833" s="783"/>
      <c r="AF833" s="783"/>
      <c r="AG833" s="784" t="s">
        <v>8747</v>
      </c>
      <c r="AH833" s="792"/>
      <c r="AI833" s="789" t="s">
        <v>8725</v>
      </c>
    </row>
    <row r="834" spans="1:35" ht="17.25" customHeight="1">
      <c r="A834" s="106"/>
      <c r="B834" s="106"/>
      <c r="C834" s="106"/>
      <c r="D834" s="106" t="str">
        <f t="shared" si="0"/>
        <v xml:space="preserve"> </v>
      </c>
      <c r="E834" s="304" t="s">
        <v>8783</v>
      </c>
      <c r="F834" s="779" t="e">
        <f t="shared" ca="1" si="8"/>
        <v>#NAME?</v>
      </c>
      <c r="G834" s="779" t="s">
        <v>17165</v>
      </c>
      <c r="H834" s="779"/>
      <c r="I834" s="779" t="str">
        <f t="shared" si="4"/>
        <v>42.9303062, -72.8198858</v>
      </c>
      <c r="J834" s="780">
        <v>42.930306199999997</v>
      </c>
      <c r="K834" s="780">
        <v>-72.819885799999994</v>
      </c>
      <c r="L834" s="781">
        <v>849</v>
      </c>
      <c r="M834" s="782" t="s">
        <v>33</v>
      </c>
      <c r="N834" s="783" t="s">
        <v>33</v>
      </c>
      <c r="O834" s="783"/>
      <c r="P834" s="791" t="s">
        <v>8735</v>
      </c>
      <c r="Q834" s="784" t="s">
        <v>8735</v>
      </c>
      <c r="R834" s="783" t="s">
        <v>35</v>
      </c>
      <c r="S834" s="785">
        <v>2016</v>
      </c>
      <c r="T834" s="786">
        <v>8.43</v>
      </c>
      <c r="U834" s="786">
        <v>4.9800000000000004</v>
      </c>
      <c r="V834" s="786">
        <v>13.41</v>
      </c>
      <c r="W834" s="786">
        <v>13.41</v>
      </c>
      <c r="X834" s="787">
        <f t="shared" si="5"/>
        <v>13.41</v>
      </c>
      <c r="Y834" s="783" t="s">
        <v>8784</v>
      </c>
      <c r="Z834" s="783" t="s">
        <v>49</v>
      </c>
      <c r="AA834" s="783">
        <v>2016</v>
      </c>
      <c r="AB834" s="783"/>
      <c r="AC834" s="783"/>
      <c r="AD834" s="783"/>
      <c r="AE834" s="783"/>
      <c r="AF834" s="783"/>
      <c r="AG834" s="784" t="s">
        <v>8747</v>
      </c>
      <c r="AH834" s="792"/>
      <c r="AI834" s="789" t="s">
        <v>8725</v>
      </c>
    </row>
    <row r="835" spans="1:35" ht="17.25" customHeight="1">
      <c r="A835" s="36"/>
      <c r="B835" s="36"/>
      <c r="C835" s="36"/>
      <c r="D835" s="106" t="str">
        <f t="shared" si="0"/>
        <v xml:space="preserve"> </v>
      </c>
      <c r="E835" s="304" t="s">
        <v>17166</v>
      </c>
      <c r="F835" s="779" t="e">
        <f t="shared" ca="1" si="8"/>
        <v>#NAME?</v>
      </c>
      <c r="G835" s="779" t="s">
        <v>17167</v>
      </c>
      <c r="H835" s="779"/>
      <c r="I835" s="779" t="str">
        <f t="shared" si="4"/>
        <v>44.5121886, -73.1744977</v>
      </c>
      <c r="J835" s="780">
        <v>44.512188600000002</v>
      </c>
      <c r="K835" s="780">
        <v>-73.174497700000003</v>
      </c>
      <c r="L835" s="781">
        <v>850</v>
      </c>
      <c r="M835" s="790" t="s">
        <v>5</v>
      </c>
      <c r="N835" s="783" t="s">
        <v>15601</v>
      </c>
      <c r="O835" s="783"/>
      <c r="P835" s="783" t="s">
        <v>8811</v>
      </c>
      <c r="Q835" s="784" t="s">
        <v>17168</v>
      </c>
      <c r="R835" s="783" t="s">
        <v>35</v>
      </c>
      <c r="S835" s="785">
        <v>2016</v>
      </c>
      <c r="T835" s="786">
        <v>190</v>
      </c>
      <c r="U835" s="786">
        <v>120</v>
      </c>
      <c r="V835" s="786"/>
      <c r="W835" s="786">
        <v>190</v>
      </c>
      <c r="X835" s="787">
        <f t="shared" si="5"/>
        <v>190</v>
      </c>
      <c r="Y835" s="783" t="s">
        <v>17169</v>
      </c>
      <c r="Z835" s="783" t="s">
        <v>49</v>
      </c>
      <c r="AA835" s="783">
        <v>2016</v>
      </c>
      <c r="AB835" s="783"/>
      <c r="AC835" s="783"/>
      <c r="AD835" s="783"/>
      <c r="AE835" s="783"/>
      <c r="AF835" s="783"/>
      <c r="AG835" s="784" t="s">
        <v>8747</v>
      </c>
      <c r="AH835" s="792"/>
      <c r="AI835" s="789" t="s">
        <v>8725</v>
      </c>
    </row>
    <row r="836" spans="1:35" ht="17.25" customHeight="1">
      <c r="A836" s="36"/>
      <c r="B836" s="36"/>
      <c r="C836" s="36"/>
      <c r="D836" s="106" t="str">
        <f t="shared" si="0"/>
        <v xml:space="preserve"> </v>
      </c>
      <c r="E836" s="304" t="s">
        <v>8815</v>
      </c>
      <c r="F836" s="779" t="e">
        <f t="shared" ca="1" si="8"/>
        <v>#NAME?</v>
      </c>
      <c r="G836" s="779" t="s">
        <v>17170</v>
      </c>
      <c r="H836" s="779"/>
      <c r="I836" s="779" t="str">
        <f t="shared" si="4"/>
        <v>42.760312, -72.76236899999999</v>
      </c>
      <c r="J836" s="780">
        <v>42.760311999999999</v>
      </c>
      <c r="K836" s="780">
        <v>-72.762368999999893</v>
      </c>
      <c r="L836" s="781">
        <v>851</v>
      </c>
      <c r="M836" s="782" t="s">
        <v>33</v>
      </c>
      <c r="N836" s="783" t="s">
        <v>33</v>
      </c>
      <c r="O836" s="783"/>
      <c r="P836" s="791" t="s">
        <v>8735</v>
      </c>
      <c r="Q836" s="784" t="s">
        <v>8735</v>
      </c>
      <c r="R836" s="783" t="s">
        <v>35</v>
      </c>
      <c r="S836" s="785">
        <v>2017</v>
      </c>
      <c r="T836" s="786">
        <v>44.9</v>
      </c>
      <c r="U836" s="786">
        <v>37</v>
      </c>
      <c r="V836" s="786">
        <v>81.900000000000006</v>
      </c>
      <c r="W836" s="786">
        <v>81.900000000000006</v>
      </c>
      <c r="X836" s="787">
        <f t="shared" si="5"/>
        <v>81.900000000000006</v>
      </c>
      <c r="Y836" s="783" t="s">
        <v>8816</v>
      </c>
      <c r="Z836" s="783" t="s">
        <v>49</v>
      </c>
      <c r="AA836" s="783">
        <v>2017</v>
      </c>
      <c r="AB836" s="783"/>
      <c r="AC836" s="783"/>
      <c r="AD836" s="783"/>
      <c r="AE836" s="783"/>
      <c r="AF836" s="783"/>
      <c r="AG836" s="784" t="s">
        <v>8747</v>
      </c>
      <c r="AH836" s="792"/>
      <c r="AI836" s="789" t="s">
        <v>8725</v>
      </c>
    </row>
    <row r="837" spans="1:35" ht="17.25" customHeight="1">
      <c r="A837" s="36"/>
      <c r="B837" s="36"/>
      <c r="C837" s="36"/>
      <c r="D837" s="106" t="str">
        <f t="shared" si="0"/>
        <v xml:space="preserve"> </v>
      </c>
      <c r="E837" s="779"/>
      <c r="F837" s="779" t="e">
        <f t="shared" ca="1" si="8"/>
        <v>#NAME?</v>
      </c>
      <c r="G837" s="779" t="s">
        <v>17171</v>
      </c>
      <c r="H837" s="779"/>
      <c r="I837" s="779" t="str">
        <f t="shared" si="4"/>
        <v>44.4791157, -73.1000016</v>
      </c>
      <c r="J837" s="780">
        <v>44.479115700000001</v>
      </c>
      <c r="K837" s="780">
        <v>-73.100001599999999</v>
      </c>
      <c r="L837" s="781">
        <v>852</v>
      </c>
      <c r="M837" s="790" t="s">
        <v>5</v>
      </c>
      <c r="N837" s="783" t="s">
        <v>15601</v>
      </c>
      <c r="O837" s="783"/>
      <c r="P837" s="783" t="s">
        <v>8811</v>
      </c>
      <c r="Q837" s="784" t="s">
        <v>17168</v>
      </c>
      <c r="R837" s="783" t="s">
        <v>35</v>
      </c>
      <c r="S837" s="785">
        <v>2016</v>
      </c>
      <c r="T837" s="786">
        <v>7200</v>
      </c>
      <c r="U837" s="786"/>
      <c r="V837" s="786">
        <v>7200</v>
      </c>
      <c r="W837" s="786">
        <v>7200</v>
      </c>
      <c r="X837" s="787">
        <f t="shared" si="5"/>
        <v>7200</v>
      </c>
      <c r="Y837" s="783" t="s">
        <v>17172</v>
      </c>
      <c r="Z837" s="783" t="s">
        <v>49</v>
      </c>
      <c r="AA837" s="783">
        <v>2016</v>
      </c>
      <c r="AB837" s="783"/>
      <c r="AC837" s="783"/>
      <c r="AD837" s="783"/>
      <c r="AE837" s="783"/>
      <c r="AF837" s="783"/>
      <c r="AG837" s="784" t="s">
        <v>8747</v>
      </c>
      <c r="AH837" s="792"/>
      <c r="AI837" s="789" t="s">
        <v>8725</v>
      </c>
    </row>
    <row r="838" spans="1:35" ht="17.25" customHeight="1">
      <c r="A838" s="36"/>
      <c r="B838" s="36"/>
      <c r="C838" s="106"/>
      <c r="D838" s="106" t="str">
        <f t="shared" si="0"/>
        <v xml:space="preserve"> </v>
      </c>
      <c r="E838" s="304" t="s">
        <v>8823</v>
      </c>
      <c r="F838" s="779" t="e">
        <f t="shared" ca="1" si="8"/>
        <v>#NAME?</v>
      </c>
      <c r="G838" s="779" t="s">
        <v>17173</v>
      </c>
      <c r="H838" s="779"/>
      <c r="I838" s="779" t="str">
        <f t="shared" si="4"/>
        <v>44.3122435, -72.7112571</v>
      </c>
      <c r="J838" s="780">
        <v>44.312243500000001</v>
      </c>
      <c r="K838" s="780">
        <v>-72.711257099999997</v>
      </c>
      <c r="L838" s="781">
        <v>853</v>
      </c>
      <c r="M838" s="782" t="s">
        <v>33</v>
      </c>
      <c r="N838" s="783" t="s">
        <v>33</v>
      </c>
      <c r="O838" s="783"/>
      <c r="P838" s="791" t="s">
        <v>8735</v>
      </c>
      <c r="Q838" s="784" t="s">
        <v>8735</v>
      </c>
      <c r="R838" s="783" t="s">
        <v>1742</v>
      </c>
      <c r="S838" s="785">
        <v>2018</v>
      </c>
      <c r="T838" s="786">
        <v>2800</v>
      </c>
      <c r="U838" s="786">
        <v>300</v>
      </c>
      <c r="V838" s="786">
        <v>3100</v>
      </c>
      <c r="W838" s="786">
        <v>3100</v>
      </c>
      <c r="X838" s="787">
        <f t="shared" si="5"/>
        <v>3100</v>
      </c>
      <c r="Y838" s="783" t="s">
        <v>8824</v>
      </c>
      <c r="Z838" s="783" t="s">
        <v>49</v>
      </c>
      <c r="AA838" s="783">
        <v>2018</v>
      </c>
      <c r="AB838" s="783"/>
      <c r="AC838" s="783"/>
      <c r="AD838" s="783"/>
      <c r="AE838" s="783"/>
      <c r="AF838" s="783"/>
      <c r="AG838" s="784" t="s">
        <v>8747</v>
      </c>
      <c r="AH838" s="792"/>
      <c r="AI838" s="789" t="s">
        <v>8725</v>
      </c>
    </row>
    <row r="839" spans="1:35" ht="17.25" customHeight="1">
      <c r="A839" s="36"/>
      <c r="B839" s="36"/>
      <c r="C839" s="36"/>
      <c r="D839" s="106" t="str">
        <f t="shared" si="0"/>
        <v xml:space="preserve"> </v>
      </c>
      <c r="E839" s="779"/>
      <c r="F839" s="779" t="e">
        <f t="shared" ca="1" si="8"/>
        <v>#NAME?</v>
      </c>
      <c r="G839" s="779" t="s">
        <v>17174</v>
      </c>
      <c r="H839" s="779"/>
      <c r="I839" s="779" t="str">
        <f t="shared" si="4"/>
        <v>44.9078484, -72.223496</v>
      </c>
      <c r="J839" s="780">
        <v>44.907848399999999</v>
      </c>
      <c r="K839" s="780">
        <v>-72.223495999999997</v>
      </c>
      <c r="L839" s="781">
        <v>854</v>
      </c>
      <c r="M839" s="790" t="s">
        <v>33</v>
      </c>
      <c r="N839" s="783" t="s">
        <v>33</v>
      </c>
      <c r="O839" s="783"/>
      <c r="P839" s="791" t="s">
        <v>8735</v>
      </c>
      <c r="Q839" s="784" t="s">
        <v>8735</v>
      </c>
      <c r="R839" s="783" t="s">
        <v>1742</v>
      </c>
      <c r="S839" s="785">
        <v>2018</v>
      </c>
      <c r="T839" s="786">
        <v>1850</v>
      </c>
      <c r="U839" s="786">
        <v>244</v>
      </c>
      <c r="V839" s="786">
        <v>2094</v>
      </c>
      <c r="W839" s="786">
        <v>2094</v>
      </c>
      <c r="X839" s="787">
        <f t="shared" si="5"/>
        <v>2094</v>
      </c>
      <c r="Y839" s="783" t="s">
        <v>8777</v>
      </c>
      <c r="Z839" s="783" t="s">
        <v>49</v>
      </c>
      <c r="AA839" s="783">
        <v>2018</v>
      </c>
      <c r="AB839" s="783"/>
      <c r="AC839" s="783"/>
      <c r="AD839" s="783"/>
      <c r="AE839" s="783"/>
      <c r="AF839" s="783"/>
      <c r="AG839" s="784" t="s">
        <v>8747</v>
      </c>
      <c r="AH839" s="792"/>
      <c r="AI839" s="789" t="s">
        <v>8725</v>
      </c>
    </row>
    <row r="840" spans="1:35" ht="17.25" customHeight="1">
      <c r="A840" s="36"/>
      <c r="B840" s="36"/>
      <c r="C840" s="36"/>
      <c r="D840" s="106" t="str">
        <f t="shared" si="0"/>
        <v xml:space="preserve"> </v>
      </c>
      <c r="E840" s="304" t="s">
        <v>8830</v>
      </c>
      <c r="F840" s="779" t="e">
        <f t="shared" ca="1" si="8"/>
        <v>#NAME?</v>
      </c>
      <c r="G840" s="779" t="s">
        <v>17175</v>
      </c>
      <c r="H840" s="779"/>
      <c r="I840" s="779" t="str">
        <f t="shared" si="4"/>
        <v>44.680357, -72.594632</v>
      </c>
      <c r="J840" s="780">
        <v>44.680357000000001</v>
      </c>
      <c r="K840" s="780">
        <v>-72.594632000000004</v>
      </c>
      <c r="L840" s="781">
        <v>855</v>
      </c>
      <c r="M840" s="782" t="s">
        <v>44</v>
      </c>
      <c r="N840" s="783" t="s">
        <v>44</v>
      </c>
      <c r="O840" s="783"/>
      <c r="P840" s="791" t="s">
        <v>8831</v>
      </c>
      <c r="Q840" s="784" t="s">
        <v>8832</v>
      </c>
      <c r="R840" s="783" t="s">
        <v>35</v>
      </c>
      <c r="S840" s="785">
        <v>2017</v>
      </c>
      <c r="T840" s="786"/>
      <c r="U840" s="786"/>
      <c r="V840" s="786">
        <v>0</v>
      </c>
      <c r="W840" s="786">
        <v>5.96</v>
      </c>
      <c r="X840" s="787">
        <f t="shared" si="5"/>
        <v>5.96</v>
      </c>
      <c r="Y840" s="783"/>
      <c r="Z840" s="783" t="s">
        <v>49</v>
      </c>
      <c r="AA840" s="783">
        <v>2017</v>
      </c>
      <c r="AB840" s="783"/>
      <c r="AC840" s="783"/>
      <c r="AD840" s="783"/>
      <c r="AE840" s="783"/>
      <c r="AF840" s="783"/>
      <c r="AG840" s="784" t="s">
        <v>8747</v>
      </c>
      <c r="AH840" s="792"/>
      <c r="AI840" s="789" t="s">
        <v>8725</v>
      </c>
    </row>
    <row r="841" spans="1:35" ht="17.25" customHeight="1">
      <c r="A841" s="36"/>
      <c r="B841" s="36"/>
      <c r="C841" s="36"/>
      <c r="D841" s="106" t="str">
        <f t="shared" si="0"/>
        <v xml:space="preserve"> </v>
      </c>
      <c r="E841" s="304" t="s">
        <v>8848</v>
      </c>
      <c r="F841" s="779" t="e">
        <f t="shared" ca="1" si="8"/>
        <v>#NAME?</v>
      </c>
      <c r="G841" s="779" t="s">
        <v>17176</v>
      </c>
      <c r="H841" s="779"/>
      <c r="I841" s="779" t="str">
        <f t="shared" si="4"/>
        <v>42.9754943, -72.52050009999999</v>
      </c>
      <c r="J841" s="780">
        <v>42.975494300000001</v>
      </c>
      <c r="K841" s="780">
        <v>-72.520500099999893</v>
      </c>
      <c r="L841" s="781">
        <v>856</v>
      </c>
      <c r="M841" s="790" t="s">
        <v>33</v>
      </c>
      <c r="N841" s="783" t="s">
        <v>16620</v>
      </c>
      <c r="O841" s="783"/>
      <c r="P841" s="791" t="s">
        <v>8735</v>
      </c>
      <c r="Q841" s="784" t="s">
        <v>8735</v>
      </c>
      <c r="R841" s="783" t="s">
        <v>35</v>
      </c>
      <c r="S841" s="785">
        <v>2016</v>
      </c>
      <c r="T841" s="786">
        <v>18</v>
      </c>
      <c r="U841" s="786">
        <v>11</v>
      </c>
      <c r="V841" s="786">
        <v>29</v>
      </c>
      <c r="W841" s="786">
        <v>29</v>
      </c>
      <c r="X841" s="787">
        <f t="shared" si="5"/>
        <v>29</v>
      </c>
      <c r="Y841" s="783" t="s">
        <v>8849</v>
      </c>
      <c r="Z841" s="783" t="s">
        <v>49</v>
      </c>
      <c r="AA841" s="783">
        <v>2016</v>
      </c>
      <c r="AB841" s="783"/>
      <c r="AC841" s="783"/>
      <c r="AD841" s="783"/>
      <c r="AE841" s="783"/>
      <c r="AF841" s="783"/>
      <c r="AG841" s="784" t="s">
        <v>8747</v>
      </c>
      <c r="AH841" s="792"/>
      <c r="AI841" s="789" t="s">
        <v>8725</v>
      </c>
    </row>
    <row r="842" spans="1:35" ht="17.25" customHeight="1">
      <c r="A842" s="36"/>
      <c r="B842" s="36"/>
      <c r="C842" s="36"/>
      <c r="D842" s="106" t="str">
        <f t="shared" si="0"/>
        <v xml:space="preserve"> </v>
      </c>
      <c r="E842" s="779"/>
      <c r="F842" s="779" t="e">
        <f t="shared" ca="1" si="8"/>
        <v>#NAME?</v>
      </c>
      <c r="G842" s="779" t="s">
        <v>17177</v>
      </c>
      <c r="H842" s="779"/>
      <c r="I842" s="779" t="str">
        <f t="shared" si="4"/>
        <v>43.9031014, -72.6532821</v>
      </c>
      <c r="J842" s="780">
        <v>43.903101399999997</v>
      </c>
      <c r="K842" s="780">
        <v>-72.653282099999998</v>
      </c>
      <c r="L842" s="781">
        <v>857</v>
      </c>
      <c r="M842" s="782" t="s">
        <v>33</v>
      </c>
      <c r="N842" s="783" t="s">
        <v>33</v>
      </c>
      <c r="O842" s="783"/>
      <c r="P842" s="791" t="s">
        <v>8735</v>
      </c>
      <c r="Q842" s="784" t="s">
        <v>8735</v>
      </c>
      <c r="R842" s="783" t="s">
        <v>1742</v>
      </c>
      <c r="S842" s="785">
        <v>2018</v>
      </c>
      <c r="T842" s="786">
        <v>2110</v>
      </c>
      <c r="U842" s="786">
        <v>278</v>
      </c>
      <c r="V842" s="786">
        <v>2388</v>
      </c>
      <c r="W842" s="786">
        <v>2388</v>
      </c>
      <c r="X842" s="787">
        <f t="shared" si="5"/>
        <v>2388</v>
      </c>
      <c r="Y842" s="783" t="s">
        <v>8852</v>
      </c>
      <c r="Z842" s="783" t="s">
        <v>49</v>
      </c>
      <c r="AA842" s="783">
        <v>2018</v>
      </c>
      <c r="AB842" s="783"/>
      <c r="AC842" s="783"/>
      <c r="AD842" s="783"/>
      <c r="AE842" s="783"/>
      <c r="AF842" s="783"/>
      <c r="AG842" s="784" t="s">
        <v>8747</v>
      </c>
      <c r="AH842" s="792"/>
      <c r="AI842" s="789" t="s">
        <v>8725</v>
      </c>
    </row>
    <row r="843" spans="1:35" ht="17.25" customHeight="1">
      <c r="A843" s="36"/>
      <c r="B843" s="36"/>
      <c r="C843" s="36"/>
      <c r="D843" s="106" t="str">
        <f t="shared" si="0"/>
        <v xml:space="preserve"> </v>
      </c>
      <c r="E843" s="304" t="s">
        <v>8856</v>
      </c>
      <c r="F843" s="779" t="e">
        <f t="shared" ca="1" si="8"/>
        <v>#NAME?</v>
      </c>
      <c r="G843" s="779" t="s">
        <v>17178</v>
      </c>
      <c r="H843" s="779"/>
      <c r="I843" s="779" t="str">
        <f t="shared" si="4"/>
        <v>44.516398, -73.18850599999999</v>
      </c>
      <c r="J843" s="780">
        <v>44.516398000000002</v>
      </c>
      <c r="K843" s="780">
        <v>-73.188505999999904</v>
      </c>
      <c r="L843" s="781">
        <v>858</v>
      </c>
      <c r="M843" s="790" t="s">
        <v>33</v>
      </c>
      <c r="N843" s="783" t="s">
        <v>33</v>
      </c>
      <c r="O843" s="783"/>
      <c r="P843" s="791" t="s">
        <v>8735</v>
      </c>
      <c r="Q843" s="784" t="s">
        <v>8735</v>
      </c>
      <c r="R843" s="783" t="s">
        <v>1742</v>
      </c>
      <c r="S843" s="785">
        <v>2018</v>
      </c>
      <c r="T843" s="786">
        <v>110</v>
      </c>
      <c r="U843" s="786">
        <v>99.1</v>
      </c>
      <c r="V843" s="786">
        <v>209.1</v>
      </c>
      <c r="W843" s="786">
        <v>209.1</v>
      </c>
      <c r="X843" s="787">
        <f t="shared" si="5"/>
        <v>209.1</v>
      </c>
      <c r="Y843" s="783" t="s">
        <v>8857</v>
      </c>
      <c r="Z843" s="783" t="s">
        <v>49</v>
      </c>
      <c r="AA843" s="783">
        <v>2018</v>
      </c>
      <c r="AB843" s="783"/>
      <c r="AC843" s="783"/>
      <c r="AD843" s="783"/>
      <c r="AE843" s="783"/>
      <c r="AF843" s="783"/>
      <c r="AG843" s="784" t="s">
        <v>8747</v>
      </c>
      <c r="AH843" s="788" t="s">
        <v>8867</v>
      </c>
      <c r="AI843" s="789" t="s">
        <v>8725</v>
      </c>
    </row>
    <row r="844" spans="1:35" ht="17.25" customHeight="1">
      <c r="A844" s="36"/>
      <c r="B844" s="36"/>
      <c r="C844" s="36"/>
      <c r="D844" s="106" t="str">
        <f t="shared" si="0"/>
        <v xml:space="preserve"> </v>
      </c>
      <c r="E844" s="304" t="s">
        <v>17179</v>
      </c>
      <c r="F844" s="779" t="e">
        <f t="shared" ca="1" si="8"/>
        <v>#NAME?</v>
      </c>
      <c r="G844" s="779" t="s">
        <v>17180</v>
      </c>
      <c r="H844" s="779"/>
      <c r="I844" s="779" t="str">
        <f t="shared" si="4"/>
        <v>42.9653293, -73.1987285</v>
      </c>
      <c r="J844" s="780">
        <v>42.965329300000001</v>
      </c>
      <c r="K844" s="780">
        <v>-73.198728500000001</v>
      </c>
      <c r="L844" s="781">
        <v>859</v>
      </c>
      <c r="M844" s="782" t="s">
        <v>33</v>
      </c>
      <c r="N844" s="783" t="s">
        <v>33</v>
      </c>
      <c r="O844" s="783"/>
      <c r="P844" s="791" t="s">
        <v>8735</v>
      </c>
      <c r="Q844" s="784" t="s">
        <v>8735</v>
      </c>
      <c r="R844" s="783" t="s">
        <v>35</v>
      </c>
      <c r="S844" s="785">
        <v>2017</v>
      </c>
      <c r="T844" s="786">
        <v>11.3</v>
      </c>
      <c r="U844" s="786"/>
      <c r="V844" s="786">
        <v>11.3</v>
      </c>
      <c r="W844" s="786">
        <v>11.3</v>
      </c>
      <c r="X844" s="787">
        <f t="shared" si="5"/>
        <v>11.3</v>
      </c>
      <c r="Y844" s="783" t="s">
        <v>17181</v>
      </c>
      <c r="Z844" s="783" t="s">
        <v>49</v>
      </c>
      <c r="AA844" s="783">
        <v>2017</v>
      </c>
      <c r="AB844" s="783"/>
      <c r="AC844" s="783"/>
      <c r="AD844" s="783"/>
      <c r="AE844" s="783"/>
      <c r="AF844" s="783"/>
      <c r="AG844" s="784" t="s">
        <v>8747</v>
      </c>
      <c r="AH844" s="792"/>
      <c r="AI844" s="789" t="s">
        <v>8725</v>
      </c>
    </row>
    <row r="845" spans="1:35" ht="17.25" customHeight="1">
      <c r="A845" s="36"/>
      <c r="B845" s="36"/>
      <c r="C845" s="36"/>
      <c r="D845" s="106" t="str">
        <f t="shared" si="0"/>
        <v xml:space="preserve"> </v>
      </c>
      <c r="E845" s="304" t="s">
        <v>8870</v>
      </c>
      <c r="F845" s="779" t="e">
        <f t="shared" ca="1" si="8"/>
        <v>#NAME?</v>
      </c>
      <c r="G845" s="779" t="s">
        <v>17182</v>
      </c>
      <c r="H845" s="779"/>
      <c r="I845" s="779" t="str">
        <f t="shared" si="4"/>
        <v>44.4785035, -73.1736258</v>
      </c>
      <c r="J845" s="780">
        <v>44.478503500000002</v>
      </c>
      <c r="K845" s="780">
        <v>-73.173625799999996</v>
      </c>
      <c r="L845" s="781">
        <v>860</v>
      </c>
      <c r="M845" s="790" t="s">
        <v>33</v>
      </c>
      <c r="N845" s="783" t="s">
        <v>33</v>
      </c>
      <c r="O845" s="783"/>
      <c r="P845" s="791" t="s">
        <v>8735</v>
      </c>
      <c r="Q845" s="784" t="s">
        <v>8735</v>
      </c>
      <c r="R845" s="783" t="s">
        <v>1742</v>
      </c>
      <c r="S845" s="785">
        <v>2018</v>
      </c>
      <c r="T845" s="786">
        <v>79.5</v>
      </c>
      <c r="U845" s="786">
        <v>29.6</v>
      </c>
      <c r="V845" s="786">
        <v>109.1</v>
      </c>
      <c r="W845" s="786">
        <v>109.1</v>
      </c>
      <c r="X845" s="787">
        <f t="shared" si="5"/>
        <v>109.1</v>
      </c>
      <c r="Y845" s="783" t="s">
        <v>8871</v>
      </c>
      <c r="Z845" s="783" t="s">
        <v>49</v>
      </c>
      <c r="AA845" s="783">
        <v>2018</v>
      </c>
      <c r="AB845" s="783"/>
      <c r="AC845" s="783"/>
      <c r="AD845" s="783"/>
      <c r="AE845" s="783"/>
      <c r="AF845" s="783"/>
      <c r="AG845" s="784" t="s">
        <v>8747</v>
      </c>
      <c r="AH845" s="792"/>
      <c r="AI845" s="789" t="s">
        <v>8725</v>
      </c>
    </row>
    <row r="846" spans="1:35" ht="17.25" customHeight="1">
      <c r="A846" s="36"/>
      <c r="B846" s="36"/>
      <c r="C846" s="36"/>
      <c r="D846" s="106" t="str">
        <f t="shared" si="0"/>
        <v xml:space="preserve"> </v>
      </c>
      <c r="E846" s="304" t="s">
        <v>8878</v>
      </c>
      <c r="F846" s="779" t="e">
        <f t="shared" ca="1" si="8"/>
        <v>#NAME?</v>
      </c>
      <c r="G846" s="779" t="s">
        <v>17183</v>
      </c>
      <c r="H846" s="779"/>
      <c r="I846" s="779" t="str">
        <f t="shared" si="4"/>
        <v>43.0911397, -73.2029487</v>
      </c>
      <c r="J846" s="780">
        <v>43.091139699999999</v>
      </c>
      <c r="K846" s="780">
        <v>-73.202948699999993</v>
      </c>
      <c r="L846" s="781">
        <v>861</v>
      </c>
      <c r="M846" s="782" t="s">
        <v>33</v>
      </c>
      <c r="N846" s="783" t="s">
        <v>33</v>
      </c>
      <c r="O846" s="783"/>
      <c r="P846" s="791" t="s">
        <v>8735</v>
      </c>
      <c r="Q846" s="784" t="s">
        <v>8735</v>
      </c>
      <c r="R846" s="783" t="s">
        <v>35</v>
      </c>
      <c r="S846" s="785">
        <v>2016</v>
      </c>
      <c r="T846" s="786">
        <v>2</v>
      </c>
      <c r="U846" s="786"/>
      <c r="V846" s="786">
        <v>2</v>
      </c>
      <c r="W846" s="786">
        <v>2</v>
      </c>
      <c r="X846" s="787">
        <f t="shared" si="5"/>
        <v>2</v>
      </c>
      <c r="Y846" s="783" t="s">
        <v>8879</v>
      </c>
      <c r="Z846" s="783" t="s">
        <v>49</v>
      </c>
      <c r="AA846" s="783">
        <v>2016</v>
      </c>
      <c r="AB846" s="783"/>
      <c r="AC846" s="783"/>
      <c r="AD846" s="783"/>
      <c r="AE846" s="783"/>
      <c r="AF846" s="783"/>
      <c r="AG846" s="784" t="s">
        <v>8747</v>
      </c>
      <c r="AH846" s="788" t="s">
        <v>8885</v>
      </c>
      <c r="AI846" s="789" t="s">
        <v>8725</v>
      </c>
    </row>
    <row r="847" spans="1:35" ht="17.25" customHeight="1">
      <c r="A847" s="36"/>
      <c r="B847" s="36"/>
      <c r="C847" s="36"/>
      <c r="D847" s="106" t="str">
        <f t="shared" si="0"/>
        <v xml:space="preserve"> </v>
      </c>
      <c r="E847" s="304"/>
      <c r="F847" s="779" t="e">
        <f t="shared" ca="1" si="8"/>
        <v>#NAME?</v>
      </c>
      <c r="G847" s="779" t="s">
        <v>17184</v>
      </c>
      <c r="H847" s="779"/>
      <c r="I847" s="779" t="str">
        <f t="shared" si="4"/>
        <v>43.718939, -73.016774</v>
      </c>
      <c r="J847" s="780">
        <v>43.718938999999999</v>
      </c>
      <c r="K847" s="780">
        <v>-73.016773999999998</v>
      </c>
      <c r="L847" s="781">
        <v>862</v>
      </c>
      <c r="M847" s="790" t="s">
        <v>44</v>
      </c>
      <c r="N847" s="783" t="s">
        <v>44</v>
      </c>
      <c r="O847" s="792" t="s">
        <v>8883</v>
      </c>
      <c r="P847" s="791" t="s">
        <v>8884</v>
      </c>
      <c r="Q847" s="794" t="s">
        <v>8884</v>
      </c>
      <c r="R847" s="783" t="s">
        <v>35</v>
      </c>
      <c r="S847" s="785">
        <v>2016</v>
      </c>
      <c r="T847" s="786"/>
      <c r="U847" s="786"/>
      <c r="V847" s="786">
        <v>0</v>
      </c>
      <c r="W847" s="786">
        <v>80</v>
      </c>
      <c r="X847" s="787">
        <f t="shared" si="5"/>
        <v>80</v>
      </c>
      <c r="Y847" s="783"/>
      <c r="Z847" s="783" t="s">
        <v>49</v>
      </c>
      <c r="AA847" s="783">
        <v>2016</v>
      </c>
      <c r="AB847" s="783"/>
      <c r="AC847" s="783"/>
      <c r="AD847" s="783"/>
      <c r="AE847" s="783"/>
      <c r="AF847" s="783"/>
      <c r="AG847" s="784" t="s">
        <v>8747</v>
      </c>
      <c r="AH847" s="791"/>
      <c r="AI847" s="789" t="s">
        <v>8725</v>
      </c>
    </row>
    <row r="848" spans="1:35" ht="17.25" customHeight="1">
      <c r="A848" s="36"/>
      <c r="B848" s="36"/>
      <c r="C848" s="36"/>
      <c r="D848" s="106" t="str">
        <f t="shared" si="0"/>
        <v xml:space="preserve"> </v>
      </c>
      <c r="E848" s="304" t="s">
        <v>8889</v>
      </c>
      <c r="F848" s="779" t="e">
        <f t="shared" ca="1" si="8"/>
        <v>#NAME?</v>
      </c>
      <c r="G848" s="779" t="s">
        <v>17185</v>
      </c>
      <c r="H848" s="779"/>
      <c r="I848" s="779" t="str">
        <f t="shared" si="4"/>
        <v>43.08644899999999, -72.455597</v>
      </c>
      <c r="J848" s="780">
        <v>43.086448999999902</v>
      </c>
      <c r="K848" s="780">
        <v>-72.455596999999997</v>
      </c>
      <c r="L848" s="781">
        <v>863</v>
      </c>
      <c r="M848" s="782" t="s">
        <v>44</v>
      </c>
      <c r="N848" s="783" t="s">
        <v>44</v>
      </c>
      <c r="O848" s="783"/>
      <c r="P848" s="791" t="s">
        <v>8831</v>
      </c>
      <c r="Q848" s="784" t="s">
        <v>8832</v>
      </c>
      <c r="R848" s="783" t="s">
        <v>35</v>
      </c>
      <c r="S848" s="785">
        <v>2017</v>
      </c>
      <c r="T848" s="786"/>
      <c r="U848" s="786"/>
      <c r="V848" s="786">
        <v>0</v>
      </c>
      <c r="W848" s="786">
        <v>5.55</v>
      </c>
      <c r="X848" s="787">
        <f t="shared" si="5"/>
        <v>5.55</v>
      </c>
      <c r="Y848" s="783"/>
      <c r="Z848" s="783" t="s">
        <v>49</v>
      </c>
      <c r="AA848" s="783">
        <v>2017</v>
      </c>
      <c r="AB848" s="783"/>
      <c r="AC848" s="783"/>
      <c r="AD848" s="783"/>
      <c r="AE848" s="783"/>
      <c r="AF848" s="783"/>
      <c r="AG848" s="784" t="s">
        <v>8747</v>
      </c>
      <c r="AH848" s="792"/>
      <c r="AI848" s="789" t="s">
        <v>8725</v>
      </c>
    </row>
    <row r="849" spans="1:35" ht="17.25" customHeight="1">
      <c r="A849" s="36"/>
      <c r="B849" s="36"/>
      <c r="C849" s="36"/>
      <c r="D849" s="106" t="str">
        <f t="shared" si="0"/>
        <v xml:space="preserve"> </v>
      </c>
      <c r="E849" s="304"/>
      <c r="F849" s="779" t="e">
        <f t="shared" ca="1" si="8"/>
        <v>#NAME?</v>
      </c>
      <c r="G849" s="779" t="s">
        <v>17186</v>
      </c>
      <c r="H849" s="779"/>
      <c r="I849" s="779" t="str">
        <f t="shared" si="4"/>
        <v>42.8942185, -72.5403379</v>
      </c>
      <c r="J849" s="780">
        <v>42.894218500000001</v>
      </c>
      <c r="K849" s="780">
        <v>-72.540337899999997</v>
      </c>
      <c r="L849" s="781">
        <v>864</v>
      </c>
      <c r="M849" s="790" t="s">
        <v>33</v>
      </c>
      <c r="N849" s="783" t="s">
        <v>33</v>
      </c>
      <c r="O849" s="783"/>
      <c r="P849" s="791" t="s">
        <v>8735</v>
      </c>
      <c r="Q849" s="784" t="s">
        <v>8735</v>
      </c>
      <c r="R849" s="783" t="s">
        <v>35</v>
      </c>
      <c r="S849" s="785">
        <v>2016</v>
      </c>
      <c r="T849" s="786">
        <v>8.99</v>
      </c>
      <c r="U849" s="786"/>
      <c r="V849" s="786">
        <v>8.99</v>
      </c>
      <c r="W849" s="786">
        <v>8.99</v>
      </c>
      <c r="X849" s="787">
        <f t="shared" si="5"/>
        <v>8.99</v>
      </c>
      <c r="Y849" s="783" t="s">
        <v>8892</v>
      </c>
      <c r="Z849" s="783" t="s">
        <v>49</v>
      </c>
      <c r="AA849" s="783">
        <v>2016</v>
      </c>
      <c r="AB849" s="783"/>
      <c r="AC849" s="783"/>
      <c r="AD849" s="783"/>
      <c r="AE849" s="783"/>
      <c r="AF849" s="783"/>
      <c r="AG849" s="784" t="s">
        <v>8747</v>
      </c>
      <c r="AH849" s="788" t="s">
        <v>8838</v>
      </c>
      <c r="AI849" s="789" t="s">
        <v>8725</v>
      </c>
    </row>
    <row r="850" spans="1:35" ht="17.25" customHeight="1">
      <c r="A850" s="36"/>
      <c r="B850" s="36"/>
      <c r="C850" s="36"/>
      <c r="D850" s="106" t="str">
        <f t="shared" si="0"/>
        <v xml:space="preserve"> </v>
      </c>
      <c r="E850" s="304" t="s">
        <v>17187</v>
      </c>
      <c r="F850" s="779" t="e">
        <f t="shared" ca="1" si="8"/>
        <v>#NAME?</v>
      </c>
      <c r="G850" s="779" t="s">
        <v>17188</v>
      </c>
      <c r="H850" s="779"/>
      <c r="I850" s="779" t="str">
        <f t="shared" si="4"/>
        <v>42.790516, -73.261890</v>
      </c>
      <c r="J850" s="780">
        <v>42.790515999999997</v>
      </c>
      <c r="K850" s="780">
        <v>-73.261889999999994</v>
      </c>
      <c r="L850" s="781">
        <v>865</v>
      </c>
      <c r="M850" s="782" t="s">
        <v>5</v>
      </c>
      <c r="N850" s="783" t="s">
        <v>15601</v>
      </c>
      <c r="O850" s="792" t="s">
        <v>8835</v>
      </c>
      <c r="P850" s="784" t="s">
        <v>8836</v>
      </c>
      <c r="Q850" s="784" t="s">
        <v>8735</v>
      </c>
      <c r="R850" s="783" t="s">
        <v>35</v>
      </c>
      <c r="S850" s="785">
        <v>2016</v>
      </c>
      <c r="T850" s="786">
        <v>14</v>
      </c>
      <c r="U850" s="786">
        <v>5</v>
      </c>
      <c r="V850" s="786">
        <v>19</v>
      </c>
      <c r="W850" s="786">
        <v>19</v>
      </c>
      <c r="X850" s="787">
        <f t="shared" si="5"/>
        <v>19</v>
      </c>
      <c r="Y850" s="792" t="s">
        <v>8837</v>
      </c>
      <c r="Z850" s="792" t="s">
        <v>49</v>
      </c>
      <c r="AA850" s="783">
        <v>2018</v>
      </c>
      <c r="AB850" s="783"/>
      <c r="AC850" s="783" t="s">
        <v>49</v>
      </c>
      <c r="AD850" s="783"/>
      <c r="AE850" s="783"/>
      <c r="AF850" s="783"/>
      <c r="AG850" s="784" t="s">
        <v>8747</v>
      </c>
      <c r="AH850" s="791"/>
      <c r="AI850" s="789" t="s">
        <v>8850</v>
      </c>
    </row>
    <row r="851" spans="1:35" ht="17.25" customHeight="1">
      <c r="A851" s="36"/>
      <c r="B851" s="36"/>
      <c r="C851" s="36"/>
      <c r="D851" s="106" t="str">
        <f t="shared" si="0"/>
        <v xml:space="preserve"> </v>
      </c>
      <c r="E851" s="304"/>
      <c r="F851" s="779" t="e">
        <f t="shared" ca="1" si="8"/>
        <v>#NAME?</v>
      </c>
      <c r="G851" s="779" t="s">
        <v>17189</v>
      </c>
      <c r="H851" s="779"/>
      <c r="I851" s="779" t="str">
        <f t="shared" si="4"/>
        <v>43.8753591, -91.2634558</v>
      </c>
      <c r="J851" s="780">
        <v>43.875359099999997</v>
      </c>
      <c r="K851" s="780">
        <v>-91.263455800000003</v>
      </c>
      <c r="L851" s="781">
        <v>866</v>
      </c>
      <c r="M851" s="790" t="s">
        <v>113</v>
      </c>
      <c r="N851" s="783" t="s">
        <v>113</v>
      </c>
      <c r="O851" s="792" t="s">
        <v>9157</v>
      </c>
      <c r="P851" s="794" t="s">
        <v>9158</v>
      </c>
      <c r="Q851" s="794" t="s">
        <v>9159</v>
      </c>
      <c r="R851" s="783" t="s">
        <v>35</v>
      </c>
      <c r="S851" s="785">
        <v>2020</v>
      </c>
      <c r="T851" s="786"/>
      <c r="U851" s="786"/>
      <c r="V851" s="786"/>
      <c r="W851" s="786">
        <v>15</v>
      </c>
      <c r="X851" s="787">
        <f t="shared" si="5"/>
        <v>15</v>
      </c>
      <c r="Y851" s="783"/>
      <c r="Z851" s="783"/>
      <c r="AA851" s="783">
        <v>2020</v>
      </c>
      <c r="AB851" s="783"/>
      <c r="AC851" s="791" t="s">
        <v>9158</v>
      </c>
      <c r="AD851" s="783"/>
      <c r="AE851" s="783"/>
      <c r="AF851" s="783"/>
      <c r="AG851" s="784" t="s">
        <v>9158</v>
      </c>
      <c r="AH851" s="788" t="s">
        <v>9160</v>
      </c>
      <c r="AI851" s="789" t="s">
        <v>9132</v>
      </c>
    </row>
    <row r="852" spans="1:35" ht="17.25" customHeight="1">
      <c r="A852" s="36"/>
      <c r="B852" s="36"/>
      <c r="C852" s="36"/>
      <c r="D852" s="106" t="str">
        <f t="shared" si="0"/>
        <v xml:space="preserve"> </v>
      </c>
      <c r="E852" s="304"/>
      <c r="F852" s="779" t="e">
        <f t="shared" ca="1" si="8"/>
        <v>#NAME?</v>
      </c>
      <c r="G852" s="779" t="s">
        <v>17190</v>
      </c>
      <c r="H852" s="779"/>
      <c r="I852" s="779" t="str">
        <f t="shared" si="4"/>
        <v>45.64214519999999, -89.5583369</v>
      </c>
      <c r="J852" s="780">
        <v>45.642145199999902</v>
      </c>
      <c r="K852" s="780">
        <v>-89.5583369</v>
      </c>
      <c r="L852" s="781">
        <v>868</v>
      </c>
      <c r="M852" s="782" t="s">
        <v>33</v>
      </c>
      <c r="N852" s="783" t="s">
        <v>33</v>
      </c>
      <c r="O852" s="792"/>
      <c r="P852" s="783"/>
      <c r="Q852" s="783" t="s">
        <v>49</v>
      </c>
      <c r="R852" s="783" t="s">
        <v>35</v>
      </c>
      <c r="S852" s="792"/>
      <c r="T852" s="793"/>
      <c r="U852" s="793"/>
      <c r="V852" s="793"/>
      <c r="W852" s="793"/>
      <c r="X852" s="787">
        <f t="shared" si="5"/>
        <v>0</v>
      </c>
      <c r="Y852" s="792"/>
      <c r="Z852" s="783"/>
      <c r="AA852" s="783"/>
      <c r="AB852" s="783" t="s">
        <v>17191</v>
      </c>
      <c r="AC852" s="783" t="s">
        <v>49</v>
      </c>
      <c r="AD852" s="792"/>
      <c r="AE852" s="792"/>
      <c r="AF852" s="792"/>
      <c r="AG852" s="792"/>
      <c r="AH852" s="797"/>
      <c r="AI852" s="789" t="s">
        <v>9132</v>
      </c>
    </row>
    <row r="853" spans="1:35" ht="17.25" customHeight="1">
      <c r="A853" s="36"/>
      <c r="B853" s="36"/>
      <c r="C853" s="36"/>
      <c r="D853" s="106" t="str">
        <f t="shared" si="0"/>
        <v xml:space="preserve"> </v>
      </c>
      <c r="E853" s="779"/>
      <c r="F853" s="779" t="e">
        <f t="shared" ca="1" si="8"/>
        <v>#NAME?</v>
      </c>
      <c r="G853" s="779" t="s">
        <v>17192</v>
      </c>
      <c r="H853" s="779"/>
      <c r="I853" s="779" t="str">
        <f t="shared" si="4"/>
        <v>45.6262146, -89.463867</v>
      </c>
      <c r="J853" s="780">
        <v>45.626214599999997</v>
      </c>
      <c r="K853" s="780">
        <v>-89.463866999999993</v>
      </c>
      <c r="L853" s="781">
        <v>869</v>
      </c>
      <c r="M853" s="790" t="s">
        <v>113</v>
      </c>
      <c r="N853" s="783" t="s">
        <v>17193</v>
      </c>
      <c r="O853" s="792" t="s">
        <v>9183</v>
      </c>
      <c r="P853" s="784" t="s">
        <v>9184</v>
      </c>
      <c r="Q853" s="783" t="s">
        <v>49</v>
      </c>
      <c r="R853" s="783" t="s">
        <v>35</v>
      </c>
      <c r="S853" s="792"/>
      <c r="T853" s="793"/>
      <c r="U853" s="793"/>
      <c r="V853" s="793"/>
      <c r="W853" s="793"/>
      <c r="X853" s="787">
        <f t="shared" si="5"/>
        <v>0</v>
      </c>
      <c r="Y853" s="783"/>
      <c r="Z853" s="783"/>
      <c r="AA853" s="783">
        <v>2019</v>
      </c>
      <c r="AB853" s="783" t="s">
        <v>9186</v>
      </c>
      <c r="AC853" s="783" t="s">
        <v>49</v>
      </c>
      <c r="AD853" s="783"/>
      <c r="AE853" s="783"/>
      <c r="AF853" s="783"/>
      <c r="AG853" s="783"/>
      <c r="AH853" s="797"/>
      <c r="AI853" s="789" t="s">
        <v>9132</v>
      </c>
    </row>
    <row r="854" spans="1:35" ht="17.25" customHeight="1">
      <c r="A854" s="36"/>
      <c r="B854" s="36"/>
      <c r="C854" s="36"/>
      <c r="D854" s="106" t="str">
        <f t="shared" si="0"/>
        <v xml:space="preserve"> </v>
      </c>
      <c r="E854" s="304" t="s">
        <v>32</v>
      </c>
      <c r="F854" s="779" t="e">
        <f t="shared" ca="1" si="8"/>
        <v>#NAME?</v>
      </c>
      <c r="G854" s="779" t="s">
        <v>17194</v>
      </c>
      <c r="H854" s="779"/>
      <c r="I854" s="779" t="str">
        <f t="shared" si="4"/>
        <v>34.5865577, -86.9936728</v>
      </c>
      <c r="J854" s="780">
        <v>34.5865577</v>
      </c>
      <c r="K854" s="780">
        <v>-86.993672799999999</v>
      </c>
      <c r="L854" s="781">
        <v>870</v>
      </c>
      <c r="M854" s="782" t="s">
        <v>33</v>
      </c>
      <c r="N854" s="783" t="s">
        <v>33</v>
      </c>
      <c r="O854" s="783"/>
      <c r="P854" s="794" t="s">
        <v>34</v>
      </c>
      <c r="Q854" s="794" t="s">
        <v>34</v>
      </c>
      <c r="R854" s="783" t="s">
        <v>35</v>
      </c>
      <c r="S854" s="785">
        <v>2019</v>
      </c>
      <c r="T854" s="786"/>
      <c r="U854" s="786">
        <v>3770</v>
      </c>
      <c r="V854" s="786"/>
      <c r="W854" s="786"/>
      <c r="X854" s="787">
        <f t="shared" si="5"/>
        <v>3770</v>
      </c>
      <c r="Y854" s="783"/>
      <c r="Z854" s="783"/>
      <c r="AA854" s="792"/>
      <c r="AB854" s="792"/>
      <c r="AC854" s="783"/>
      <c r="AD854" s="792"/>
      <c r="AE854" s="792"/>
      <c r="AF854" s="792"/>
      <c r="AG854" s="792"/>
      <c r="AH854" s="792"/>
      <c r="AI854" s="815" t="s">
        <v>16602</v>
      </c>
    </row>
    <row r="855" spans="1:35" ht="17.25" customHeight="1">
      <c r="A855" s="36"/>
      <c r="B855" s="36"/>
      <c r="C855" s="36"/>
      <c r="D855" s="106" t="str">
        <f t="shared" si="0"/>
        <v xml:space="preserve"> </v>
      </c>
      <c r="E855" s="304" t="s">
        <v>41</v>
      </c>
      <c r="F855" s="779" t="e">
        <f t="shared" ca="1" si="8"/>
        <v>#NAME?</v>
      </c>
      <c r="G855" s="779" t="s">
        <v>17195</v>
      </c>
      <c r="H855" s="779"/>
      <c r="I855" s="779" t="str">
        <f t="shared" si="4"/>
        <v>34.6057373, -87.1277128</v>
      </c>
      <c r="J855" s="780">
        <v>34.605737300000001</v>
      </c>
      <c r="K855" s="780">
        <v>-87.127712799999998</v>
      </c>
      <c r="L855" s="781">
        <v>871</v>
      </c>
      <c r="M855" s="790" t="s">
        <v>33</v>
      </c>
      <c r="N855" s="783" t="s">
        <v>33</v>
      </c>
      <c r="O855" s="783"/>
      <c r="P855" s="794" t="s">
        <v>34</v>
      </c>
      <c r="Q855" s="794" t="s">
        <v>34</v>
      </c>
      <c r="R855" s="783" t="s">
        <v>35</v>
      </c>
      <c r="S855" s="785">
        <v>2019</v>
      </c>
      <c r="T855" s="786"/>
      <c r="U855" s="786"/>
      <c r="V855" s="786"/>
      <c r="W855" s="786">
        <v>236000</v>
      </c>
      <c r="X855" s="787">
        <f t="shared" si="5"/>
        <v>236000</v>
      </c>
      <c r="Y855" s="783"/>
      <c r="Z855" s="783"/>
      <c r="AA855" s="783"/>
      <c r="AB855" s="783"/>
      <c r="AC855" s="783"/>
      <c r="AD855" s="783"/>
      <c r="AE855" s="783"/>
      <c r="AF855" s="783"/>
      <c r="AG855" s="783"/>
      <c r="AH855" s="792"/>
      <c r="AI855" s="815" t="s">
        <v>16602</v>
      </c>
    </row>
    <row r="856" spans="1:35" ht="17.25" customHeight="1">
      <c r="A856" s="36"/>
      <c r="B856" s="36"/>
      <c r="C856" s="36"/>
      <c r="D856" s="106" t="str">
        <f t="shared" si="0"/>
        <v xml:space="preserve"> </v>
      </c>
      <c r="E856" s="304"/>
      <c r="F856" s="779" t="e">
        <f t="shared" ca="1" si="8"/>
        <v>#NAME?</v>
      </c>
      <c r="G856" s="779" t="s">
        <v>17196</v>
      </c>
      <c r="H856" s="779"/>
      <c r="I856" s="779" t="str">
        <f t="shared" si="4"/>
        <v>51.88, -176.6580556</v>
      </c>
      <c r="J856" s="780">
        <v>51.88</v>
      </c>
      <c r="K856" s="780">
        <v>-176.65805560000001</v>
      </c>
      <c r="L856" s="781">
        <v>872</v>
      </c>
      <c r="M856" s="782" t="s">
        <v>44</v>
      </c>
      <c r="N856" s="783" t="s">
        <v>44</v>
      </c>
      <c r="O856" s="783"/>
      <c r="P856" s="794" t="s">
        <v>85</v>
      </c>
      <c r="Q856" s="794" t="s">
        <v>85</v>
      </c>
      <c r="R856" s="783" t="s">
        <v>35</v>
      </c>
      <c r="S856" s="785">
        <v>2018</v>
      </c>
      <c r="T856" s="786">
        <v>716</v>
      </c>
      <c r="U856" s="786">
        <v>3630</v>
      </c>
      <c r="V856" s="786"/>
      <c r="W856" s="786"/>
      <c r="X856" s="787">
        <f t="shared" si="5"/>
        <v>3630</v>
      </c>
      <c r="Y856" s="783"/>
      <c r="Z856" s="783"/>
      <c r="AA856" s="792"/>
      <c r="AB856" s="792"/>
      <c r="AC856" s="783"/>
      <c r="AD856" s="792"/>
      <c r="AE856" s="792"/>
      <c r="AF856" s="792"/>
      <c r="AG856" s="792"/>
      <c r="AH856" s="792"/>
      <c r="AI856" s="788" t="s">
        <v>87</v>
      </c>
    </row>
    <row r="857" spans="1:35" ht="17.25" customHeight="1">
      <c r="A857" s="36"/>
      <c r="B857" s="36"/>
      <c r="C857" s="36"/>
      <c r="D857" s="106" t="str">
        <f t="shared" si="0"/>
        <v xml:space="preserve"> </v>
      </c>
      <c r="E857" s="779"/>
      <c r="F857" s="779" t="e">
        <f t="shared" ca="1" si="8"/>
        <v>#NAME?</v>
      </c>
      <c r="G857" s="779" t="s">
        <v>17197</v>
      </c>
      <c r="H857" s="779"/>
      <c r="I857" s="779" t="str">
        <f t="shared" si="4"/>
        <v>64.8164163, -147.8635168</v>
      </c>
      <c r="J857" s="780">
        <v>64.8164163</v>
      </c>
      <c r="K857" s="780">
        <v>-147.86351680000001</v>
      </c>
      <c r="L857" s="781">
        <v>873</v>
      </c>
      <c r="M857" s="790" t="s">
        <v>113</v>
      </c>
      <c r="N857" s="783"/>
      <c r="O857" s="783" t="s">
        <v>185</v>
      </c>
      <c r="P857" s="794" t="s">
        <v>85</v>
      </c>
      <c r="Q857" s="794" t="s">
        <v>85</v>
      </c>
      <c r="R857" s="783" t="s">
        <v>35</v>
      </c>
      <c r="S857" s="785">
        <v>2018</v>
      </c>
      <c r="T857" s="786">
        <v>7400</v>
      </c>
      <c r="U857" s="786">
        <v>660000</v>
      </c>
      <c r="V857" s="786"/>
      <c r="W857" s="786">
        <v>740000</v>
      </c>
      <c r="X857" s="787">
        <f t="shared" si="5"/>
        <v>740000</v>
      </c>
      <c r="Y857" s="783" t="s">
        <v>186</v>
      </c>
      <c r="Z857" s="783"/>
      <c r="AA857" s="783"/>
      <c r="AB857" s="783"/>
      <c r="AC857" s="792"/>
      <c r="AD857" s="783"/>
      <c r="AE857" s="783"/>
      <c r="AF857" s="783"/>
      <c r="AG857" s="783"/>
      <c r="AH857" s="792"/>
      <c r="AI857" s="788" t="s">
        <v>87</v>
      </c>
    </row>
    <row r="858" spans="1:35" ht="17.25" customHeight="1">
      <c r="A858" s="36"/>
      <c r="B858" s="36"/>
      <c r="C858" s="36"/>
      <c r="D858" s="106" t="str">
        <f t="shared" si="0"/>
        <v xml:space="preserve"> </v>
      </c>
      <c r="E858" s="304" t="s">
        <v>212</v>
      </c>
      <c r="F858" s="779" t="e">
        <f t="shared" ca="1" si="8"/>
        <v>#NAME?</v>
      </c>
      <c r="G858" s="779" t="s">
        <v>17198</v>
      </c>
      <c r="H858" s="779"/>
      <c r="I858" s="779" t="str">
        <f t="shared" si="4"/>
        <v>64.735054, -147.345115</v>
      </c>
      <c r="J858" s="780">
        <v>64.735054000000005</v>
      </c>
      <c r="K858" s="780">
        <v>-147.34511499999999</v>
      </c>
      <c r="L858" s="781">
        <v>874</v>
      </c>
      <c r="M858" s="782" t="s">
        <v>5</v>
      </c>
      <c r="N858" s="783" t="s">
        <v>5</v>
      </c>
      <c r="O858" s="783"/>
      <c r="P858" s="784" t="s">
        <v>213</v>
      </c>
      <c r="Q858" s="783"/>
      <c r="R858" s="792"/>
      <c r="S858" s="792"/>
      <c r="T858" s="793"/>
      <c r="U858" s="793"/>
      <c r="V858" s="793"/>
      <c r="W858" s="793"/>
      <c r="X858" s="787">
        <f t="shared" si="5"/>
        <v>0</v>
      </c>
      <c r="Y858" s="783"/>
      <c r="Z858" s="783"/>
      <c r="AA858" s="792"/>
      <c r="AB858" s="792"/>
      <c r="AC858" s="783"/>
      <c r="AD858" s="792"/>
      <c r="AE858" s="783" t="s">
        <v>215</v>
      </c>
      <c r="AF858" s="792"/>
      <c r="AG858" s="784" t="s">
        <v>17199</v>
      </c>
      <c r="AH858" s="792"/>
      <c r="AI858" s="789" t="s">
        <v>87</v>
      </c>
    </row>
    <row r="859" spans="1:35" ht="17.25" customHeight="1">
      <c r="A859" s="36"/>
      <c r="B859" s="36"/>
      <c r="C859" s="36"/>
      <c r="D859" s="106" t="str">
        <f t="shared" si="0"/>
        <v xml:space="preserve"> </v>
      </c>
      <c r="E859" s="304" t="s">
        <v>17200</v>
      </c>
      <c r="F859" s="779" t="e">
        <f t="shared" ca="1" si="8"/>
        <v>#NAME?</v>
      </c>
      <c r="G859" s="779" t="s">
        <v>17201</v>
      </c>
      <c r="H859" s="779"/>
      <c r="I859" s="779" t="str">
        <f t="shared" si="4"/>
        <v>64.7413593, -156.9538671</v>
      </c>
      <c r="J859" s="780">
        <v>64.741359299999999</v>
      </c>
      <c r="K859" s="780">
        <v>-156.9538671</v>
      </c>
      <c r="L859" s="781">
        <v>875</v>
      </c>
      <c r="M859" s="790" t="s">
        <v>44</v>
      </c>
      <c r="N859" s="783" t="s">
        <v>12656</v>
      </c>
      <c r="O859" s="783" t="s">
        <v>245</v>
      </c>
      <c r="P859" s="784" t="s">
        <v>246</v>
      </c>
      <c r="Q859" s="783"/>
      <c r="R859" s="783" t="s">
        <v>35</v>
      </c>
      <c r="S859" s="792"/>
      <c r="T859" s="793"/>
      <c r="U859" s="793"/>
      <c r="V859" s="786">
        <v>257710</v>
      </c>
      <c r="W859" s="786">
        <v>257710</v>
      </c>
      <c r="X859" s="787">
        <f t="shared" si="5"/>
        <v>257710</v>
      </c>
      <c r="Y859" s="783"/>
      <c r="Z859" s="783"/>
      <c r="AA859" s="783"/>
      <c r="AB859" s="783"/>
      <c r="AC859" s="783"/>
      <c r="AD859" s="783"/>
      <c r="AE859" s="783" t="s">
        <v>17202</v>
      </c>
      <c r="AF859" s="783"/>
      <c r="AG859" s="784" t="s">
        <v>247</v>
      </c>
      <c r="AH859" s="792"/>
      <c r="AI859" s="789" t="s">
        <v>87</v>
      </c>
    </row>
    <row r="860" spans="1:35" ht="17.25" customHeight="1">
      <c r="A860" s="36"/>
      <c r="B860" s="36"/>
      <c r="C860" s="36"/>
      <c r="D860" s="106" t="str">
        <f t="shared" si="0"/>
        <v xml:space="preserve"> </v>
      </c>
      <c r="E860" s="304" t="s">
        <v>17203</v>
      </c>
      <c r="F860" s="779" t="e">
        <f t="shared" ca="1" si="8"/>
        <v>#NAME?</v>
      </c>
      <c r="G860" s="779" t="s">
        <v>17204</v>
      </c>
      <c r="H860" s="779"/>
      <c r="I860" s="779" t="str">
        <f t="shared" si="4"/>
        <v>60.475797, -151.137874</v>
      </c>
      <c r="J860" s="780">
        <v>60.475797</v>
      </c>
      <c r="K860" s="780">
        <v>-151.13787400000001</v>
      </c>
      <c r="L860" s="781">
        <v>876</v>
      </c>
      <c r="M860" s="782" t="s">
        <v>95</v>
      </c>
      <c r="N860" s="783" t="s">
        <v>13344</v>
      </c>
      <c r="O860" s="783" t="s">
        <v>334</v>
      </c>
      <c r="P860" s="784" t="s">
        <v>213</v>
      </c>
      <c r="Q860" s="784" t="s">
        <v>335</v>
      </c>
      <c r="R860" s="783" t="s">
        <v>35</v>
      </c>
      <c r="S860" s="785">
        <v>2014</v>
      </c>
      <c r="T860" s="786">
        <v>590</v>
      </c>
      <c r="U860" s="786">
        <v>11000</v>
      </c>
      <c r="V860" s="793"/>
      <c r="W860" s="793"/>
      <c r="X860" s="787">
        <f t="shared" si="5"/>
        <v>11000</v>
      </c>
      <c r="Y860" s="783"/>
      <c r="Z860" s="783"/>
      <c r="AA860" s="792"/>
      <c r="AB860" s="792"/>
      <c r="AC860" s="783"/>
      <c r="AD860" s="792"/>
      <c r="AE860" s="792"/>
      <c r="AF860" s="792"/>
      <c r="AG860" s="784" t="s">
        <v>335</v>
      </c>
      <c r="AH860" s="788" t="s">
        <v>336</v>
      </c>
      <c r="AI860" s="789" t="s">
        <v>87</v>
      </c>
    </row>
    <row r="861" spans="1:35" ht="17.25" customHeight="1">
      <c r="A861" s="36"/>
      <c r="B861" s="36"/>
      <c r="C861" s="36"/>
      <c r="D861" s="106" t="str">
        <f t="shared" si="0"/>
        <v xml:space="preserve"> </v>
      </c>
      <c r="E861" s="304" t="s">
        <v>450</v>
      </c>
      <c r="F861" s="779" t="e">
        <f t="shared" ca="1" si="8"/>
        <v>#NAME?</v>
      </c>
      <c r="G861" s="779" t="s">
        <v>17205</v>
      </c>
      <c r="H861" s="779"/>
      <c r="I861" s="779" t="str">
        <f t="shared" si="4"/>
        <v>38.585487314825, -121.463704513122</v>
      </c>
      <c r="J861" s="780">
        <v>38.585487314825002</v>
      </c>
      <c r="K861" s="780">
        <v>-121.463704513122</v>
      </c>
      <c r="L861" s="781">
        <v>877</v>
      </c>
      <c r="M861" s="790" t="s">
        <v>33</v>
      </c>
      <c r="N861" s="783" t="s">
        <v>17206</v>
      </c>
      <c r="O861" s="783"/>
      <c r="P861" s="784" t="s">
        <v>451</v>
      </c>
      <c r="Q861" s="784" t="s">
        <v>451</v>
      </c>
      <c r="R861" s="783" t="s">
        <v>35</v>
      </c>
      <c r="S861" s="799">
        <v>2019</v>
      </c>
      <c r="T861" s="786">
        <v>24</v>
      </c>
      <c r="U861" s="786">
        <v>40</v>
      </c>
      <c r="V861" s="786">
        <v>53</v>
      </c>
      <c r="W861" s="786">
        <v>126.58</v>
      </c>
      <c r="X861" s="787">
        <f t="shared" si="5"/>
        <v>126.58</v>
      </c>
      <c r="Y861" s="783"/>
      <c r="Z861" s="783"/>
      <c r="AA861" s="792"/>
      <c r="AB861" s="783"/>
      <c r="AC861" s="783"/>
      <c r="AD861" s="783"/>
      <c r="AE861" s="783"/>
      <c r="AF861" s="783"/>
      <c r="AG861" s="783"/>
      <c r="AH861" s="783"/>
      <c r="AI861" s="789" t="s">
        <v>453</v>
      </c>
    </row>
    <row r="862" spans="1:35" ht="17.25" customHeight="1">
      <c r="A862" s="36"/>
      <c r="B862" s="36"/>
      <c r="C862" s="36"/>
      <c r="D862" s="106" t="str">
        <f t="shared" si="0"/>
        <v xml:space="preserve"> </v>
      </c>
      <c r="E862" s="304" t="s">
        <v>456</v>
      </c>
      <c r="F862" s="779" t="e">
        <f t="shared" ca="1" si="8"/>
        <v>#NAME?</v>
      </c>
      <c r="G862" s="779" t="s">
        <v>17207</v>
      </c>
      <c r="H862" s="779"/>
      <c r="I862" s="779" t="str">
        <f t="shared" si="4"/>
        <v>37.5756973, -122.3006897</v>
      </c>
      <c r="J862" s="780">
        <v>37.575697300000002</v>
      </c>
      <c r="K862" s="780">
        <v>-122.30068970000001</v>
      </c>
      <c r="L862" s="781">
        <v>878</v>
      </c>
      <c r="M862" s="782" t="s">
        <v>33</v>
      </c>
      <c r="N862" s="783" t="s">
        <v>17206</v>
      </c>
      <c r="O862" s="783"/>
      <c r="P862" s="784" t="s">
        <v>451</v>
      </c>
      <c r="Q862" s="784" t="s">
        <v>451</v>
      </c>
      <c r="R862" s="783" t="s">
        <v>35</v>
      </c>
      <c r="S862" s="799">
        <v>2019</v>
      </c>
      <c r="T862" s="786">
        <v>0</v>
      </c>
      <c r="U862" s="786">
        <v>0</v>
      </c>
      <c r="V862" s="786">
        <v>0</v>
      </c>
      <c r="W862" s="786">
        <v>1.7</v>
      </c>
      <c r="X862" s="787">
        <f t="shared" si="5"/>
        <v>1.7</v>
      </c>
      <c r="Y862" s="783"/>
      <c r="Z862" s="783"/>
      <c r="AA862" s="792"/>
      <c r="AB862" s="783"/>
      <c r="AC862" s="783"/>
      <c r="AD862" s="783"/>
      <c r="AE862" s="783"/>
      <c r="AF862" s="783"/>
      <c r="AG862" s="783"/>
      <c r="AH862" s="783"/>
      <c r="AI862" s="789" t="s">
        <v>453</v>
      </c>
    </row>
    <row r="863" spans="1:35" ht="17.25" customHeight="1">
      <c r="A863" s="36"/>
      <c r="B863" s="36"/>
      <c r="C863" s="36"/>
      <c r="D863" s="106" t="str">
        <f t="shared" si="0"/>
        <v xml:space="preserve"> </v>
      </c>
      <c r="E863" s="304" t="s">
        <v>460</v>
      </c>
      <c r="F863" s="779" t="e">
        <f t="shared" ca="1" si="8"/>
        <v>#NAME?</v>
      </c>
      <c r="G863" s="779" t="s">
        <v>17208</v>
      </c>
      <c r="H863" s="779"/>
      <c r="I863" s="779" t="str">
        <f t="shared" si="4"/>
        <v>39.402906, -123.351196</v>
      </c>
      <c r="J863" s="780">
        <v>39.402906000000002</v>
      </c>
      <c r="K863" s="780">
        <v>-123.351196</v>
      </c>
      <c r="L863" s="781">
        <v>879</v>
      </c>
      <c r="M863" s="790" t="s">
        <v>5</v>
      </c>
      <c r="N863" s="783" t="s">
        <v>17209</v>
      </c>
      <c r="O863" s="783"/>
      <c r="P863" s="784" t="s">
        <v>451</v>
      </c>
      <c r="Q863" s="784" t="s">
        <v>451</v>
      </c>
      <c r="R863" s="783" t="s">
        <v>35</v>
      </c>
      <c r="S863" s="799">
        <v>2019</v>
      </c>
      <c r="T863" s="786">
        <v>38</v>
      </c>
      <c r="U863" s="786">
        <v>0</v>
      </c>
      <c r="V863" s="786">
        <v>38</v>
      </c>
      <c r="W863" s="786">
        <v>126.6</v>
      </c>
      <c r="X863" s="787">
        <f t="shared" si="5"/>
        <v>126.6</v>
      </c>
      <c r="Y863" s="783"/>
      <c r="Z863" s="783"/>
      <c r="AA863" s="792"/>
      <c r="AB863" s="783"/>
      <c r="AC863" s="783"/>
      <c r="AD863" s="783"/>
      <c r="AE863" s="783"/>
      <c r="AF863" s="783"/>
      <c r="AG863" s="783"/>
      <c r="AH863" s="783"/>
      <c r="AI863" s="789" t="s">
        <v>453</v>
      </c>
    </row>
    <row r="864" spans="1:35" ht="17.25" customHeight="1">
      <c r="A864" s="106"/>
      <c r="B864" s="106"/>
      <c r="C864" s="106"/>
      <c r="D864" s="106" t="str">
        <f t="shared" si="0"/>
        <v xml:space="preserve"> </v>
      </c>
      <c r="E864" s="304" t="s">
        <v>463</v>
      </c>
      <c r="F864" s="779" t="e">
        <f t="shared" ca="1" si="8"/>
        <v>#NAME?</v>
      </c>
      <c r="G864" s="779" t="s">
        <v>17210</v>
      </c>
      <c r="H864" s="779"/>
      <c r="I864" s="779" t="str">
        <f t="shared" si="4"/>
        <v>38.028017004, -122.080815921</v>
      </c>
      <c r="J864" s="780">
        <v>38.028017003999999</v>
      </c>
      <c r="K864" s="780">
        <v>-122.080815921</v>
      </c>
      <c r="L864" s="781">
        <v>880</v>
      </c>
      <c r="M864" s="782" t="s">
        <v>33</v>
      </c>
      <c r="N864" s="783" t="s">
        <v>17206</v>
      </c>
      <c r="O864" s="783"/>
      <c r="P864" s="784" t="s">
        <v>451</v>
      </c>
      <c r="Q864" s="784" t="s">
        <v>451</v>
      </c>
      <c r="R864" s="783" t="s">
        <v>35</v>
      </c>
      <c r="S864" s="799">
        <v>2020</v>
      </c>
      <c r="T864" s="786">
        <v>5.3541921690000001</v>
      </c>
      <c r="U864" s="786">
        <v>4.1799999999999997E-2</v>
      </c>
      <c r="V864" s="786">
        <v>5.3959921690000003</v>
      </c>
      <c r="W864" s="786">
        <v>39.636387749999997</v>
      </c>
      <c r="X864" s="787">
        <f t="shared" si="5"/>
        <v>39.636387749999997</v>
      </c>
      <c r="Y864" s="783"/>
      <c r="Z864" s="783"/>
      <c r="AA864" s="792"/>
      <c r="AB864" s="783"/>
      <c r="AC864" s="783"/>
      <c r="AD864" s="783"/>
      <c r="AE864" s="783"/>
      <c r="AF864" s="783"/>
      <c r="AG864" s="783"/>
      <c r="AH864" s="783"/>
      <c r="AI864" s="789" t="s">
        <v>453</v>
      </c>
    </row>
    <row r="865" spans="1:35" ht="17.25" customHeight="1">
      <c r="A865" s="106"/>
      <c r="B865" s="106"/>
      <c r="C865" s="106"/>
      <c r="D865" s="106" t="str">
        <f t="shared" si="0"/>
        <v xml:space="preserve"> </v>
      </c>
      <c r="E865" s="304" t="s">
        <v>467</v>
      </c>
      <c r="F865" s="779" t="e">
        <f t="shared" ca="1" si="8"/>
        <v>#NAME?</v>
      </c>
      <c r="G865" s="779" t="s">
        <v>17211</v>
      </c>
      <c r="H865" s="779"/>
      <c r="I865" s="779" t="str">
        <f t="shared" si="4"/>
        <v>34.65288486, -117.442755199999</v>
      </c>
      <c r="J865" s="780">
        <v>34.65288486</v>
      </c>
      <c r="K865" s="780">
        <v>-117.442755199999</v>
      </c>
      <c r="L865" s="781">
        <v>881</v>
      </c>
      <c r="M865" s="790" t="s">
        <v>33</v>
      </c>
      <c r="N865" s="783" t="s">
        <v>17206</v>
      </c>
      <c r="O865" s="783"/>
      <c r="P865" s="784" t="s">
        <v>451</v>
      </c>
      <c r="Q865" s="784" t="s">
        <v>451</v>
      </c>
      <c r="R865" s="783" t="s">
        <v>35</v>
      </c>
      <c r="S865" s="785">
        <v>2019</v>
      </c>
      <c r="T865" s="786">
        <v>5.2</v>
      </c>
      <c r="U865" s="786">
        <v>1.5</v>
      </c>
      <c r="V865" s="786">
        <v>5.2</v>
      </c>
      <c r="W865" s="786">
        <v>34.76</v>
      </c>
      <c r="X865" s="787">
        <f t="shared" si="5"/>
        <v>34.76</v>
      </c>
      <c r="Y865" s="783"/>
      <c r="Z865" s="783"/>
      <c r="AA865" s="792"/>
      <c r="AB865" s="783"/>
      <c r="AC865" s="783"/>
      <c r="AD865" s="783"/>
      <c r="AE865" s="783"/>
      <c r="AF865" s="783"/>
      <c r="AG865" s="783"/>
      <c r="AH865" s="783"/>
      <c r="AI865" s="789" t="s">
        <v>453</v>
      </c>
    </row>
    <row r="866" spans="1:35" ht="17.25" customHeight="1">
      <c r="A866" s="106"/>
      <c r="B866" s="106"/>
      <c r="C866" s="106"/>
      <c r="D866" s="106" t="str">
        <f t="shared" si="0"/>
        <v xml:space="preserve"> </v>
      </c>
      <c r="E866" s="304" t="s">
        <v>474</v>
      </c>
      <c r="F866" s="779" t="e">
        <f t="shared" ca="1" si="8"/>
        <v>#NAME?</v>
      </c>
      <c r="G866" s="779" t="s">
        <v>17212</v>
      </c>
      <c r="H866" s="779"/>
      <c r="I866" s="779" t="str">
        <f t="shared" si="4"/>
        <v>32.8545267958583, -115.518760243652</v>
      </c>
      <c r="J866" s="780">
        <v>32.854526795858298</v>
      </c>
      <c r="K866" s="780">
        <v>-115.518760243652</v>
      </c>
      <c r="L866" s="781">
        <v>882</v>
      </c>
      <c r="M866" s="782" t="s">
        <v>33</v>
      </c>
      <c r="N866" s="783" t="s">
        <v>17206</v>
      </c>
      <c r="O866" s="783"/>
      <c r="P866" s="784" t="s">
        <v>451</v>
      </c>
      <c r="Q866" s="784" t="s">
        <v>451</v>
      </c>
      <c r="R866" s="783" t="s">
        <v>35</v>
      </c>
      <c r="S866" s="799">
        <v>2020</v>
      </c>
      <c r="T866" s="786">
        <v>36</v>
      </c>
      <c r="U866" s="786">
        <v>2.2000000000000002</v>
      </c>
      <c r="V866" s="786">
        <v>38.200000000000003</v>
      </c>
      <c r="W866" s="786">
        <v>162</v>
      </c>
      <c r="X866" s="787">
        <f t="shared" si="5"/>
        <v>162</v>
      </c>
      <c r="Y866" s="783"/>
      <c r="Z866" s="783"/>
      <c r="AA866" s="792"/>
      <c r="AB866" s="783"/>
      <c r="AC866" s="783"/>
      <c r="AD866" s="783"/>
      <c r="AE866" s="783"/>
      <c r="AF866" s="783"/>
      <c r="AG866" s="783"/>
      <c r="AH866" s="783"/>
      <c r="AI866" s="789" t="s">
        <v>453</v>
      </c>
    </row>
    <row r="867" spans="1:35" ht="17.25" customHeight="1">
      <c r="A867" s="106"/>
      <c r="B867" s="106"/>
      <c r="C867" s="106"/>
      <c r="D867" s="106" t="str">
        <f t="shared" si="0"/>
        <v xml:space="preserve"> </v>
      </c>
      <c r="E867" s="304" t="s">
        <v>479</v>
      </c>
      <c r="F867" s="779" t="e">
        <f t="shared" ca="1" si="8"/>
        <v>#NAME?</v>
      </c>
      <c r="G867" s="779" t="s">
        <v>17213</v>
      </c>
      <c r="H867" s="779"/>
      <c r="I867" s="779" t="str">
        <f t="shared" si="4"/>
        <v>37.7493816, -121.654705</v>
      </c>
      <c r="J867" s="780">
        <v>37.7493816</v>
      </c>
      <c r="K867" s="780">
        <v>-121.65470500000001</v>
      </c>
      <c r="L867" s="781">
        <v>883</v>
      </c>
      <c r="M867" s="790" t="s">
        <v>33</v>
      </c>
      <c r="N867" s="783" t="s">
        <v>17206</v>
      </c>
      <c r="O867" s="783"/>
      <c r="P867" s="784" t="s">
        <v>451</v>
      </c>
      <c r="Q867" s="784" t="s">
        <v>451</v>
      </c>
      <c r="R867" s="783" t="s">
        <v>35</v>
      </c>
      <c r="S867" s="799">
        <v>2019</v>
      </c>
      <c r="T867" s="786">
        <v>400</v>
      </c>
      <c r="U867" s="786">
        <v>36</v>
      </c>
      <c r="V867" s="786">
        <v>436</v>
      </c>
      <c r="W867" s="786">
        <v>1904.7</v>
      </c>
      <c r="X867" s="787">
        <f t="shared" si="5"/>
        <v>1904.7</v>
      </c>
      <c r="Y867" s="783"/>
      <c r="Z867" s="783"/>
      <c r="AA867" s="792"/>
      <c r="AB867" s="783"/>
      <c r="AC867" s="783"/>
      <c r="AD867" s="783"/>
      <c r="AE867" s="783"/>
      <c r="AF867" s="783"/>
      <c r="AG867" s="783"/>
      <c r="AH867" s="783"/>
      <c r="AI867" s="789" t="s">
        <v>453</v>
      </c>
    </row>
    <row r="868" spans="1:35" ht="17.25" customHeight="1">
      <c r="A868" s="106"/>
      <c r="B868" s="106"/>
      <c r="C868" s="106"/>
      <c r="D868" s="106" t="str">
        <f t="shared" si="0"/>
        <v xml:space="preserve"> </v>
      </c>
      <c r="E868" s="304" t="s">
        <v>483</v>
      </c>
      <c r="F868" s="779" t="e">
        <f t="shared" ca="1" si="8"/>
        <v>#NAME?</v>
      </c>
      <c r="G868" s="779" t="s">
        <v>17214</v>
      </c>
      <c r="H868" s="779"/>
      <c r="I868" s="779" t="str">
        <f t="shared" si="4"/>
        <v>41.4588576782974, -120.56872844696</v>
      </c>
      <c r="J868" s="780">
        <v>41.458857678297399</v>
      </c>
      <c r="K868" s="780">
        <v>-120.56872844695999</v>
      </c>
      <c r="L868" s="781">
        <v>884</v>
      </c>
      <c r="M868" s="782" t="s">
        <v>33</v>
      </c>
      <c r="N868" s="783" t="s">
        <v>17206</v>
      </c>
      <c r="O868" s="783"/>
      <c r="P868" s="784" t="s">
        <v>451</v>
      </c>
      <c r="Q868" s="784" t="s">
        <v>451</v>
      </c>
      <c r="R868" s="783" t="s">
        <v>35</v>
      </c>
      <c r="S868" s="785">
        <v>2020</v>
      </c>
      <c r="T868" s="786">
        <v>0</v>
      </c>
      <c r="U868" s="786">
        <v>0.47</v>
      </c>
      <c r="V868" s="786">
        <v>0.47</v>
      </c>
      <c r="W868" s="786">
        <v>1.3</v>
      </c>
      <c r="X868" s="787">
        <f t="shared" si="5"/>
        <v>1.3</v>
      </c>
      <c r="Y868" s="783"/>
      <c r="Z868" s="783"/>
      <c r="AA868" s="792"/>
      <c r="AB868" s="783"/>
      <c r="AC868" s="783"/>
      <c r="AD868" s="783"/>
      <c r="AE868" s="783"/>
      <c r="AF868" s="783"/>
      <c r="AG868" s="783"/>
      <c r="AH868" s="783"/>
      <c r="AI868" s="789" t="s">
        <v>453</v>
      </c>
    </row>
    <row r="869" spans="1:35" ht="17.25" customHeight="1">
      <c r="A869" s="106"/>
      <c r="B869" s="106"/>
      <c r="C869" s="106"/>
      <c r="D869" s="106" t="str">
        <f t="shared" si="0"/>
        <v xml:space="preserve"> </v>
      </c>
      <c r="E869" s="304" t="s">
        <v>487</v>
      </c>
      <c r="F869" s="779" t="e">
        <f t="shared" ca="1" si="8"/>
        <v>#NAME?</v>
      </c>
      <c r="G869" s="779" t="s">
        <v>17215</v>
      </c>
      <c r="H869" s="779"/>
      <c r="I869" s="779" t="str">
        <f t="shared" si="4"/>
        <v>36.6619852, -120.1301987</v>
      </c>
      <c r="J869" s="780">
        <v>36.661985199999997</v>
      </c>
      <c r="K869" s="780">
        <v>-120.13019869999999</v>
      </c>
      <c r="L869" s="781">
        <v>885</v>
      </c>
      <c r="M869" s="790" t="s">
        <v>33</v>
      </c>
      <c r="N869" s="783" t="s">
        <v>17206</v>
      </c>
      <c r="O869" s="783"/>
      <c r="P869" s="784" t="s">
        <v>451</v>
      </c>
      <c r="Q869" s="784" t="s">
        <v>451</v>
      </c>
      <c r="R869" s="783" t="s">
        <v>35</v>
      </c>
      <c r="S869" s="799">
        <v>2020</v>
      </c>
      <c r="T869" s="786">
        <v>0</v>
      </c>
      <c r="U869" s="786">
        <v>0</v>
      </c>
      <c r="V869" s="786">
        <v>0</v>
      </c>
      <c r="W869" s="786">
        <v>4.0999999999999996</v>
      </c>
      <c r="X869" s="787">
        <f t="shared" si="5"/>
        <v>4.0999999999999996</v>
      </c>
      <c r="Y869" s="783"/>
      <c r="Z869" s="783"/>
      <c r="AA869" s="792"/>
      <c r="AB869" s="783"/>
      <c r="AC869" s="783"/>
      <c r="AD869" s="783"/>
      <c r="AE869" s="783"/>
      <c r="AF869" s="783"/>
      <c r="AG869" s="783"/>
      <c r="AH869" s="783"/>
      <c r="AI869" s="789" t="s">
        <v>453</v>
      </c>
    </row>
    <row r="870" spans="1:35" ht="17.25" customHeight="1">
      <c r="A870" s="106"/>
      <c r="B870" s="106"/>
      <c r="C870" s="106"/>
      <c r="D870" s="106" t="str">
        <f t="shared" si="0"/>
        <v xml:space="preserve"> </v>
      </c>
      <c r="E870" s="304" t="s">
        <v>492</v>
      </c>
      <c r="F870" s="779" t="e">
        <f t="shared" ca="1" si="8"/>
        <v>#NAME?</v>
      </c>
      <c r="G870" s="779" t="s">
        <v>17216</v>
      </c>
      <c r="H870" s="779"/>
      <c r="I870" s="779" t="str">
        <f t="shared" si="4"/>
        <v>40.4124811, -122.360034</v>
      </c>
      <c r="J870" s="780">
        <v>40.412481100000001</v>
      </c>
      <c r="K870" s="780">
        <v>-122.360034</v>
      </c>
      <c r="L870" s="781">
        <v>886</v>
      </c>
      <c r="M870" s="782" t="s">
        <v>33</v>
      </c>
      <c r="N870" s="783" t="s">
        <v>17206</v>
      </c>
      <c r="O870" s="783"/>
      <c r="P870" s="784" t="s">
        <v>451</v>
      </c>
      <c r="Q870" s="784" t="s">
        <v>451</v>
      </c>
      <c r="R870" s="783" t="s">
        <v>35</v>
      </c>
      <c r="S870" s="785">
        <v>2019</v>
      </c>
      <c r="T870" s="786">
        <v>4.0999999999999996</v>
      </c>
      <c r="U870" s="786">
        <v>0</v>
      </c>
      <c r="V870" s="786">
        <v>4.0999999999999996</v>
      </c>
      <c r="W870" s="786">
        <v>64.77</v>
      </c>
      <c r="X870" s="787">
        <f t="shared" si="5"/>
        <v>64.77</v>
      </c>
      <c r="Y870" s="783"/>
      <c r="Z870" s="783"/>
      <c r="AA870" s="792"/>
      <c r="AB870" s="783"/>
      <c r="AC870" s="783"/>
      <c r="AD870" s="783"/>
      <c r="AE870" s="783"/>
      <c r="AF870" s="783"/>
      <c r="AG870" s="783"/>
      <c r="AH870" s="783"/>
      <c r="AI870" s="789" t="s">
        <v>453</v>
      </c>
    </row>
    <row r="871" spans="1:35" ht="17.25" customHeight="1">
      <c r="A871" s="106"/>
      <c r="B871" s="106"/>
      <c r="C871" s="106"/>
      <c r="D871" s="106" t="str">
        <f t="shared" si="0"/>
        <v xml:space="preserve"> </v>
      </c>
      <c r="E871" s="304" t="s">
        <v>495</v>
      </c>
      <c r="F871" s="779" t="e">
        <f t="shared" ca="1" si="8"/>
        <v>#NAME?</v>
      </c>
      <c r="G871" s="779" t="s">
        <v>17217</v>
      </c>
      <c r="H871" s="779"/>
      <c r="I871" s="779" t="str">
        <f t="shared" si="4"/>
        <v>34.56731, -118.14984</v>
      </c>
      <c r="J871" s="780">
        <v>34.567309999999999</v>
      </c>
      <c r="K871" s="780">
        <v>-118.14984</v>
      </c>
      <c r="L871" s="781">
        <v>887</v>
      </c>
      <c r="M871" s="790" t="s">
        <v>33</v>
      </c>
      <c r="N871" s="783" t="s">
        <v>17206</v>
      </c>
      <c r="O871" s="783"/>
      <c r="P871" s="784" t="s">
        <v>451</v>
      </c>
      <c r="Q871" s="784" t="s">
        <v>451</v>
      </c>
      <c r="R871" s="783" t="s">
        <v>35</v>
      </c>
      <c r="S871" s="799">
        <v>2019</v>
      </c>
      <c r="T871" s="786">
        <v>7.9</v>
      </c>
      <c r="U871" s="786">
        <v>5.0999999999999996</v>
      </c>
      <c r="V871" s="786">
        <v>13</v>
      </c>
      <c r="W871" s="786">
        <v>76.92</v>
      </c>
      <c r="X871" s="787">
        <f t="shared" si="5"/>
        <v>76.92</v>
      </c>
      <c r="Y871" s="783"/>
      <c r="Z871" s="783"/>
      <c r="AA871" s="792"/>
      <c r="AB871" s="783"/>
      <c r="AC871" s="783"/>
      <c r="AD871" s="783"/>
      <c r="AE871" s="783"/>
      <c r="AF871" s="783"/>
      <c r="AG871" s="783"/>
      <c r="AH871" s="783"/>
      <c r="AI871" s="789" t="s">
        <v>453</v>
      </c>
    </row>
    <row r="872" spans="1:35" ht="17.25" customHeight="1">
      <c r="A872" s="106"/>
      <c r="B872" s="106"/>
      <c r="C872" s="106"/>
      <c r="D872" s="106" t="str">
        <f t="shared" si="0"/>
        <v xml:space="preserve"> </v>
      </c>
      <c r="E872" s="304" t="s">
        <v>499</v>
      </c>
      <c r="F872" s="779" t="e">
        <f t="shared" ca="1" si="8"/>
        <v>#NAME?</v>
      </c>
      <c r="G872" s="779" t="s">
        <v>17218</v>
      </c>
      <c r="H872" s="779"/>
      <c r="I872" s="779" t="str">
        <f t="shared" si="4"/>
        <v>33.5384756885, -116.627925134</v>
      </c>
      <c r="J872" s="780">
        <v>33.5384756885</v>
      </c>
      <c r="K872" s="780">
        <v>-116.62792513399999</v>
      </c>
      <c r="L872" s="781">
        <v>888</v>
      </c>
      <c r="M872" s="782" t="s">
        <v>33</v>
      </c>
      <c r="N872" s="783" t="s">
        <v>17206</v>
      </c>
      <c r="O872" s="783"/>
      <c r="P872" s="784" t="s">
        <v>451</v>
      </c>
      <c r="Q872" s="784" t="s">
        <v>451</v>
      </c>
      <c r="R872" s="783" t="s">
        <v>35</v>
      </c>
      <c r="S872" s="785">
        <v>2019</v>
      </c>
      <c r="T872" s="786">
        <v>140</v>
      </c>
      <c r="U872" s="786">
        <v>0</v>
      </c>
      <c r="V872" s="786">
        <v>140</v>
      </c>
      <c r="W872" s="786">
        <v>10074.9</v>
      </c>
      <c r="X872" s="787">
        <f t="shared" si="5"/>
        <v>10074.9</v>
      </c>
      <c r="Y872" s="783"/>
      <c r="Z872" s="783"/>
      <c r="AA872" s="792"/>
      <c r="AB872" s="783"/>
      <c r="AC872" s="783"/>
      <c r="AD872" s="783"/>
      <c r="AE872" s="783"/>
      <c r="AF872" s="783"/>
      <c r="AG872" s="783"/>
      <c r="AH872" s="783"/>
      <c r="AI872" s="789" t="s">
        <v>453</v>
      </c>
    </row>
    <row r="873" spans="1:35" ht="17.25" customHeight="1">
      <c r="A873" s="106"/>
      <c r="B873" s="106"/>
      <c r="C873" s="106"/>
      <c r="D873" s="106" t="str">
        <f t="shared" si="0"/>
        <v xml:space="preserve"> </v>
      </c>
      <c r="E873" s="304" t="s">
        <v>503</v>
      </c>
      <c r="F873" s="779" t="e">
        <f t="shared" ca="1" si="8"/>
        <v>#NAME?</v>
      </c>
      <c r="G873" s="779" t="s">
        <v>17219</v>
      </c>
      <c r="H873" s="779"/>
      <c r="I873" s="779" t="str">
        <f t="shared" si="4"/>
        <v>34.50031111, -117.1135861</v>
      </c>
      <c r="J873" s="780">
        <v>34.500311109999998</v>
      </c>
      <c r="K873" s="780">
        <v>-117.11358610000001</v>
      </c>
      <c r="L873" s="781">
        <v>889</v>
      </c>
      <c r="M873" s="790" t="s">
        <v>33</v>
      </c>
      <c r="N873" s="783" t="s">
        <v>17206</v>
      </c>
      <c r="O873" s="783"/>
      <c r="P873" s="784" t="s">
        <v>451</v>
      </c>
      <c r="Q873" s="784" t="s">
        <v>451</v>
      </c>
      <c r="R873" s="783" t="s">
        <v>35</v>
      </c>
      <c r="S873" s="785">
        <v>2019</v>
      </c>
      <c r="T873" s="786">
        <v>190</v>
      </c>
      <c r="U873" s="786">
        <v>7.7</v>
      </c>
      <c r="V873" s="786">
        <v>197.7</v>
      </c>
      <c r="W873" s="786">
        <v>281.58</v>
      </c>
      <c r="X873" s="787">
        <f t="shared" si="5"/>
        <v>281.58</v>
      </c>
      <c r="Y873" s="783"/>
      <c r="Z873" s="783"/>
      <c r="AA873" s="792"/>
      <c r="AB873" s="783"/>
      <c r="AC873" s="783"/>
      <c r="AD873" s="783"/>
      <c r="AE873" s="783"/>
      <c r="AF873" s="783"/>
      <c r="AG873" s="783"/>
      <c r="AH873" s="783"/>
      <c r="AI873" s="789" t="s">
        <v>453</v>
      </c>
    </row>
    <row r="874" spans="1:35" ht="17.25" customHeight="1">
      <c r="A874" s="106"/>
      <c r="B874" s="106"/>
      <c r="C874" s="106"/>
      <c r="D874" s="106" t="str">
        <f t="shared" si="0"/>
        <v xml:space="preserve"> </v>
      </c>
      <c r="E874" s="304" t="s">
        <v>535</v>
      </c>
      <c r="F874" s="779" t="e">
        <f t="shared" ca="1" si="8"/>
        <v>#NAME?</v>
      </c>
      <c r="G874" s="779" t="s">
        <v>17220</v>
      </c>
      <c r="H874" s="779"/>
      <c r="I874" s="779" t="str">
        <f t="shared" si="4"/>
        <v>32.7230125, -117.1423819</v>
      </c>
      <c r="J874" s="780">
        <v>32.723012500000003</v>
      </c>
      <c r="K874" s="780">
        <v>-117.1423819</v>
      </c>
      <c r="L874" s="781">
        <v>890</v>
      </c>
      <c r="M874" s="782" t="s">
        <v>33</v>
      </c>
      <c r="N874" s="783" t="s">
        <v>33</v>
      </c>
      <c r="O874" s="783"/>
      <c r="P874" s="784" t="s">
        <v>514</v>
      </c>
      <c r="Q874" s="784" t="s">
        <v>536</v>
      </c>
      <c r="R874" s="783" t="s">
        <v>35</v>
      </c>
      <c r="S874" s="785">
        <v>2019</v>
      </c>
      <c r="T874" s="786">
        <v>23</v>
      </c>
      <c r="U874" s="786">
        <v>15</v>
      </c>
      <c r="V874" s="786">
        <v>23.8</v>
      </c>
      <c r="W874" s="786">
        <v>191.4</v>
      </c>
      <c r="X874" s="787">
        <f t="shared" si="5"/>
        <v>191.4</v>
      </c>
      <c r="Y874" s="792"/>
      <c r="Z874" s="792"/>
      <c r="AA874" s="783">
        <v>2019</v>
      </c>
      <c r="AB874" s="783"/>
      <c r="AC874" s="783"/>
      <c r="AD874" s="792"/>
      <c r="AE874" s="792"/>
      <c r="AF874" s="792"/>
      <c r="AG874" s="784" t="s">
        <v>537</v>
      </c>
      <c r="AH874" s="792"/>
      <c r="AI874" s="788" t="s">
        <v>538</v>
      </c>
    </row>
    <row r="875" spans="1:35" ht="17.25" customHeight="1">
      <c r="A875" s="106"/>
      <c r="B875" s="106"/>
      <c r="C875" s="106"/>
      <c r="D875" s="106" t="str">
        <f t="shared" si="0"/>
        <v xml:space="preserve"> </v>
      </c>
      <c r="E875" s="304" t="s">
        <v>506</v>
      </c>
      <c r="F875" s="779" t="e">
        <f t="shared" ca="1" si="8"/>
        <v>#NAME?</v>
      </c>
      <c r="G875" s="779" t="s">
        <v>17221</v>
      </c>
      <c r="H875" s="779"/>
      <c r="I875" s="779" t="str">
        <f t="shared" si="4"/>
        <v>36.0088582492162, -120.116480193207</v>
      </c>
      <c r="J875" s="780">
        <v>36.008858249216203</v>
      </c>
      <c r="K875" s="780">
        <v>-120.116480193207</v>
      </c>
      <c r="L875" s="781">
        <v>891</v>
      </c>
      <c r="M875" s="790" t="s">
        <v>33</v>
      </c>
      <c r="N875" s="783" t="s">
        <v>17206</v>
      </c>
      <c r="O875" s="783"/>
      <c r="P875" s="784" t="s">
        <v>451</v>
      </c>
      <c r="Q875" s="784" t="s">
        <v>451</v>
      </c>
      <c r="R875" s="783" t="s">
        <v>35</v>
      </c>
      <c r="S875" s="785">
        <v>2019</v>
      </c>
      <c r="T875" s="786">
        <v>1700</v>
      </c>
      <c r="U875" s="786">
        <v>0</v>
      </c>
      <c r="V875" s="786">
        <v>1700</v>
      </c>
      <c r="W875" s="786">
        <v>8982.6</v>
      </c>
      <c r="X875" s="787">
        <f t="shared" si="5"/>
        <v>8982.6</v>
      </c>
      <c r="Y875" s="783"/>
      <c r="Z875" s="783"/>
      <c r="AA875" s="792"/>
      <c r="AB875" s="783"/>
      <c r="AC875" s="783"/>
      <c r="AD875" s="783"/>
      <c r="AE875" s="783"/>
      <c r="AF875" s="783"/>
      <c r="AG875" s="783"/>
      <c r="AH875" s="783"/>
      <c r="AI875" s="789" t="s">
        <v>453</v>
      </c>
    </row>
    <row r="876" spans="1:35" ht="17.25" customHeight="1">
      <c r="A876" s="106"/>
      <c r="B876" s="106"/>
      <c r="C876" s="106"/>
      <c r="D876" s="106" t="str">
        <f t="shared" si="0"/>
        <v xml:space="preserve"> </v>
      </c>
      <c r="E876" s="304" t="s">
        <v>509</v>
      </c>
      <c r="F876" s="779" t="e">
        <f t="shared" ca="1" si="8"/>
        <v>#NAME?</v>
      </c>
      <c r="G876" s="779" t="s">
        <v>17222</v>
      </c>
      <c r="H876" s="779"/>
      <c r="I876" s="779" t="str">
        <f t="shared" si="4"/>
        <v>34.1196280876457, -117.926876738068</v>
      </c>
      <c r="J876" s="780">
        <v>34.119628087645701</v>
      </c>
      <c r="K876" s="780">
        <v>-117.926876738068</v>
      </c>
      <c r="L876" s="781">
        <v>892</v>
      </c>
      <c r="M876" s="782" t="s">
        <v>33</v>
      </c>
      <c r="N876" s="783" t="s">
        <v>17206</v>
      </c>
      <c r="O876" s="783"/>
      <c r="P876" s="784" t="s">
        <v>451</v>
      </c>
      <c r="Q876" s="784" t="s">
        <v>451</v>
      </c>
      <c r="R876" s="783" t="s">
        <v>35</v>
      </c>
      <c r="S876" s="785">
        <v>2019</v>
      </c>
      <c r="T876" s="786">
        <v>4.0999999999999996</v>
      </c>
      <c r="U876" s="786">
        <v>1.5</v>
      </c>
      <c r="V876" s="786">
        <v>5.6</v>
      </c>
      <c r="W876" s="786">
        <v>32.1</v>
      </c>
      <c r="X876" s="787">
        <f t="shared" si="5"/>
        <v>32.1</v>
      </c>
      <c r="Y876" s="783"/>
      <c r="Z876" s="783"/>
      <c r="AA876" s="792"/>
      <c r="AB876" s="783"/>
      <c r="AC876" s="783"/>
      <c r="AD876" s="783"/>
      <c r="AE876" s="783"/>
      <c r="AF876" s="783"/>
      <c r="AG876" s="783"/>
      <c r="AH876" s="783"/>
      <c r="AI876" s="789" t="s">
        <v>453</v>
      </c>
    </row>
    <row r="877" spans="1:35" ht="17.25" customHeight="1">
      <c r="A877" s="106"/>
      <c r="B877" s="106"/>
      <c r="C877" s="106"/>
      <c r="D877" s="106" t="str">
        <f t="shared" si="0"/>
        <v xml:space="preserve"> </v>
      </c>
      <c r="E877" s="304" t="s">
        <v>513</v>
      </c>
      <c r="F877" s="779" t="e">
        <f t="shared" ca="1" si="8"/>
        <v>#NAME?</v>
      </c>
      <c r="G877" s="779" t="s">
        <v>17223</v>
      </c>
      <c r="H877" s="779"/>
      <c r="I877" s="779" t="str">
        <f t="shared" si="4"/>
        <v>33.9502686599999, -117.1214307</v>
      </c>
      <c r="J877" s="780">
        <v>33.9502686599999</v>
      </c>
      <c r="K877" s="780">
        <v>-117.1214307</v>
      </c>
      <c r="L877" s="781">
        <v>893</v>
      </c>
      <c r="M877" s="790" t="s">
        <v>33</v>
      </c>
      <c r="N877" s="783" t="s">
        <v>33</v>
      </c>
      <c r="O877" s="783"/>
      <c r="P877" s="784" t="s">
        <v>514</v>
      </c>
      <c r="Q877" s="784" t="s">
        <v>515</v>
      </c>
      <c r="R877" s="783" t="s">
        <v>35</v>
      </c>
      <c r="S877" s="785">
        <v>2018</v>
      </c>
      <c r="T877" s="786">
        <v>25</v>
      </c>
      <c r="U877" s="786">
        <v>0</v>
      </c>
      <c r="V877" s="786">
        <v>25</v>
      </c>
      <c r="W877" s="786">
        <v>142</v>
      </c>
      <c r="X877" s="787">
        <f t="shared" si="5"/>
        <v>142</v>
      </c>
      <c r="Y877" s="783"/>
      <c r="Z877" s="783"/>
      <c r="AA877" s="783"/>
      <c r="AB877" s="783"/>
      <c r="AC877" s="783"/>
      <c r="AD877" s="783"/>
      <c r="AE877" s="783"/>
      <c r="AF877" s="783"/>
      <c r="AG877" s="783"/>
      <c r="AH877" s="788" t="s">
        <v>517</v>
      </c>
      <c r="AI877" s="788" t="s">
        <v>518</v>
      </c>
    </row>
    <row r="878" spans="1:35" ht="17.25" customHeight="1">
      <c r="A878" s="106"/>
      <c r="B878" s="106"/>
      <c r="C878" s="106"/>
      <c r="D878" s="106" t="str">
        <f t="shared" si="0"/>
        <v xml:space="preserve"> </v>
      </c>
      <c r="E878" s="304" t="s">
        <v>521</v>
      </c>
      <c r="F878" s="779" t="e">
        <f t="shared" ca="1" si="8"/>
        <v>#NAME?</v>
      </c>
      <c r="G878" s="779" t="s">
        <v>17224</v>
      </c>
      <c r="H878" s="779"/>
      <c r="I878" s="779" t="str">
        <f t="shared" si="4"/>
        <v>34.2294031001637, -119.22534942627</v>
      </c>
      <c r="J878" s="780">
        <v>34.229403100163701</v>
      </c>
      <c r="K878" s="780">
        <v>-119.22534942627</v>
      </c>
      <c r="L878" s="781">
        <v>894</v>
      </c>
      <c r="M878" s="782" t="s">
        <v>33</v>
      </c>
      <c r="N878" s="783" t="s">
        <v>17206</v>
      </c>
      <c r="O878" s="783"/>
      <c r="P878" s="784" t="s">
        <v>451</v>
      </c>
      <c r="Q878" s="784" t="s">
        <v>451</v>
      </c>
      <c r="R878" s="783" t="s">
        <v>35</v>
      </c>
      <c r="S878" s="799">
        <v>2019</v>
      </c>
      <c r="T878" s="786">
        <v>25</v>
      </c>
      <c r="U878" s="786">
        <v>9.5</v>
      </c>
      <c r="V878" s="786">
        <v>34.5</v>
      </c>
      <c r="W878" s="786">
        <v>287.5</v>
      </c>
      <c r="X878" s="787">
        <f t="shared" si="5"/>
        <v>287.5</v>
      </c>
      <c r="Y878" s="783" t="s">
        <v>522</v>
      </c>
      <c r="Z878" s="783" t="s">
        <v>523</v>
      </c>
      <c r="AA878" s="792"/>
      <c r="AB878" s="783"/>
      <c r="AC878" s="783"/>
      <c r="AD878" s="783"/>
      <c r="AE878" s="783"/>
      <c r="AF878" s="783"/>
      <c r="AG878" s="783"/>
      <c r="AH878" s="783"/>
      <c r="AI878" s="789" t="s">
        <v>453</v>
      </c>
    </row>
    <row r="879" spans="1:35" ht="17.25" customHeight="1">
      <c r="A879" s="106"/>
      <c r="B879" s="106"/>
      <c r="C879" s="106"/>
      <c r="D879" s="106" t="str">
        <f t="shared" si="0"/>
        <v xml:space="preserve"> </v>
      </c>
      <c r="E879" s="304" t="s">
        <v>527</v>
      </c>
      <c r="F879" s="779" t="e">
        <f t="shared" ca="1" si="8"/>
        <v>#NAME?</v>
      </c>
      <c r="G879" s="779" t="s">
        <v>17225</v>
      </c>
      <c r="H879" s="779"/>
      <c r="I879" s="779" t="str">
        <f t="shared" si="4"/>
        <v>35.23205943, -116.0579583</v>
      </c>
      <c r="J879" s="780">
        <v>35.23205943</v>
      </c>
      <c r="K879" s="780">
        <v>-116.0579583</v>
      </c>
      <c r="L879" s="781">
        <v>895</v>
      </c>
      <c r="M879" s="790" t="s">
        <v>33</v>
      </c>
      <c r="N879" s="783" t="s">
        <v>17206</v>
      </c>
      <c r="O879" s="783"/>
      <c r="P879" s="784" t="s">
        <v>451</v>
      </c>
      <c r="Q879" s="784" t="s">
        <v>451</v>
      </c>
      <c r="R879" s="783" t="s">
        <v>35</v>
      </c>
      <c r="S879" s="785">
        <v>2019</v>
      </c>
      <c r="T879" s="786">
        <v>1.7</v>
      </c>
      <c r="U879" s="786">
        <v>0</v>
      </c>
      <c r="V879" s="786">
        <v>1.7</v>
      </c>
      <c r="W879" s="786">
        <v>2.4300000000000002</v>
      </c>
      <c r="X879" s="787">
        <f t="shared" si="5"/>
        <v>2.4300000000000002</v>
      </c>
      <c r="Y879" s="783"/>
      <c r="Z879" s="783"/>
      <c r="AA879" s="792"/>
      <c r="AB879" s="783"/>
      <c r="AC879" s="783"/>
      <c r="AD879" s="783"/>
      <c r="AE879" s="783"/>
      <c r="AF879" s="783"/>
      <c r="AG879" s="783"/>
      <c r="AH879" s="783"/>
      <c r="AI879" s="789" t="s">
        <v>453</v>
      </c>
    </row>
    <row r="880" spans="1:35" ht="17.25" customHeight="1">
      <c r="A880" s="106"/>
      <c r="B880" s="106"/>
      <c r="C880" s="106"/>
      <c r="D880" s="106" t="str">
        <f t="shared" si="0"/>
        <v xml:space="preserve"> </v>
      </c>
      <c r="E880" s="304" t="s">
        <v>531</v>
      </c>
      <c r="F880" s="779" t="e">
        <f t="shared" ca="1" si="8"/>
        <v>#NAME?</v>
      </c>
      <c r="G880" s="779" t="s">
        <v>17226</v>
      </c>
      <c r="H880" s="779"/>
      <c r="I880" s="779" t="str">
        <f t="shared" si="4"/>
        <v>35.811244857681, -118.655688955109</v>
      </c>
      <c r="J880" s="780">
        <v>35.811244857680997</v>
      </c>
      <c r="K880" s="780">
        <v>-118.655688955109</v>
      </c>
      <c r="L880" s="781">
        <v>896</v>
      </c>
      <c r="M880" s="782" t="s">
        <v>33</v>
      </c>
      <c r="N880" s="783" t="s">
        <v>17206</v>
      </c>
      <c r="O880" s="783"/>
      <c r="P880" s="784" t="s">
        <v>451</v>
      </c>
      <c r="Q880" s="784" t="s">
        <v>451</v>
      </c>
      <c r="R880" s="783" t="s">
        <v>35</v>
      </c>
      <c r="S880" s="785">
        <v>2019</v>
      </c>
      <c r="T880" s="786">
        <v>0</v>
      </c>
      <c r="U880" s="786">
        <v>0</v>
      </c>
      <c r="V880" s="786">
        <v>0</v>
      </c>
      <c r="W880" s="786">
        <v>49.3</v>
      </c>
      <c r="X880" s="787">
        <f t="shared" si="5"/>
        <v>49.3</v>
      </c>
      <c r="Y880" s="783"/>
      <c r="Z880" s="783"/>
      <c r="AA880" s="792"/>
      <c r="AB880" s="783"/>
      <c r="AC880" s="783"/>
      <c r="AD880" s="783"/>
      <c r="AE880" s="783"/>
      <c r="AF880" s="783"/>
      <c r="AG880" s="783"/>
      <c r="AH880" s="783"/>
      <c r="AI880" s="789" t="s">
        <v>453</v>
      </c>
    </row>
    <row r="881" spans="1:35" ht="17.25" customHeight="1">
      <c r="A881" s="106"/>
      <c r="B881" s="106"/>
      <c r="C881" s="106"/>
      <c r="D881" s="106" t="str">
        <f t="shared" si="0"/>
        <v xml:space="preserve"> </v>
      </c>
      <c r="E881" s="304" t="s">
        <v>551</v>
      </c>
      <c r="F881" s="779" t="e">
        <f t="shared" ca="1" si="8"/>
        <v>#NAME?</v>
      </c>
      <c r="G881" s="779" t="s">
        <v>17227</v>
      </c>
      <c r="H881" s="779"/>
      <c r="I881" s="779" t="str">
        <f t="shared" si="4"/>
        <v>32.688205, -117.0400344</v>
      </c>
      <c r="J881" s="780">
        <v>32.688205000000004</v>
      </c>
      <c r="K881" s="780">
        <v>-117.0400344</v>
      </c>
      <c r="L881" s="781">
        <v>897</v>
      </c>
      <c r="M881" s="790" t="s">
        <v>33</v>
      </c>
      <c r="N881" s="783" t="s">
        <v>33</v>
      </c>
      <c r="O881" s="783"/>
      <c r="P881" s="784" t="s">
        <v>514</v>
      </c>
      <c r="Q881" s="784" t="s">
        <v>552</v>
      </c>
      <c r="R881" s="783" t="s">
        <v>35</v>
      </c>
      <c r="S881" s="785">
        <v>2020</v>
      </c>
      <c r="T881" s="786">
        <v>190</v>
      </c>
      <c r="U881" s="786">
        <v>0</v>
      </c>
      <c r="V881" s="786">
        <v>190</v>
      </c>
      <c r="W881" s="786">
        <v>469</v>
      </c>
      <c r="X881" s="787">
        <f t="shared" si="5"/>
        <v>469</v>
      </c>
      <c r="Y881" s="792"/>
      <c r="Z881" s="792"/>
      <c r="AA881" s="783">
        <v>2020</v>
      </c>
      <c r="AB881" s="783"/>
      <c r="AC881" s="783"/>
      <c r="AD881" s="783"/>
      <c r="AE881" s="783"/>
      <c r="AF881" s="783"/>
      <c r="AG881" s="784" t="s">
        <v>553</v>
      </c>
      <c r="AH881" s="792"/>
      <c r="AI881" s="788" t="s">
        <v>538</v>
      </c>
    </row>
    <row r="882" spans="1:35" ht="17.25" customHeight="1">
      <c r="A882" s="106"/>
      <c r="B882" s="106"/>
      <c r="C882" s="106"/>
      <c r="D882" s="106" t="str">
        <f t="shared" si="0"/>
        <v xml:space="preserve"> </v>
      </c>
      <c r="E882" s="304" t="s">
        <v>556</v>
      </c>
      <c r="F882" s="779" t="e">
        <f t="shared" ca="1" si="8"/>
        <v>#NAME?</v>
      </c>
      <c r="G882" s="779" t="s">
        <v>17228</v>
      </c>
      <c r="H882" s="779"/>
      <c r="I882" s="779" t="str">
        <f t="shared" si="4"/>
        <v>41.130473, -121.1412285</v>
      </c>
      <c r="J882" s="780">
        <v>41.130473000000002</v>
      </c>
      <c r="K882" s="780">
        <v>-121.1412285</v>
      </c>
      <c r="L882" s="781">
        <v>898</v>
      </c>
      <c r="M882" s="782" t="s">
        <v>33</v>
      </c>
      <c r="N882" s="783" t="s">
        <v>17206</v>
      </c>
      <c r="O882" s="783"/>
      <c r="P882" s="784" t="s">
        <v>451</v>
      </c>
      <c r="Q882" s="784" t="s">
        <v>451</v>
      </c>
      <c r="R882" s="783" t="s">
        <v>35</v>
      </c>
      <c r="S882" s="785">
        <v>2019</v>
      </c>
      <c r="T882" s="786">
        <v>420</v>
      </c>
      <c r="U882" s="786">
        <v>0</v>
      </c>
      <c r="V882" s="786">
        <v>420</v>
      </c>
      <c r="W882" s="786">
        <v>985.52</v>
      </c>
      <c r="X882" s="787">
        <f t="shared" si="5"/>
        <v>985.52</v>
      </c>
      <c r="Y882" s="783"/>
      <c r="Z882" s="783"/>
      <c r="AA882" s="792"/>
      <c r="AB882" s="783"/>
      <c r="AC882" s="783"/>
      <c r="AD882" s="783"/>
      <c r="AE882" s="783"/>
      <c r="AF882" s="783"/>
      <c r="AG882" s="783"/>
      <c r="AH882" s="783"/>
      <c r="AI882" s="789" t="s">
        <v>453</v>
      </c>
    </row>
    <row r="883" spans="1:35" ht="17.25" customHeight="1">
      <c r="A883" s="106"/>
      <c r="B883" s="106"/>
      <c r="C883" s="106"/>
      <c r="D883" s="106" t="str">
        <f t="shared" si="0"/>
        <v xml:space="preserve"> </v>
      </c>
      <c r="E883" s="304" t="s">
        <v>560</v>
      </c>
      <c r="F883" s="779" t="e">
        <f t="shared" ca="1" si="8"/>
        <v>#NAME?</v>
      </c>
      <c r="G883" s="779" t="s">
        <v>17229</v>
      </c>
      <c r="H883" s="779"/>
      <c r="I883" s="779" t="str">
        <f t="shared" si="4"/>
        <v>34.304335667, -116.821767723</v>
      </c>
      <c r="J883" s="780">
        <v>34.304335666999997</v>
      </c>
      <c r="K883" s="780">
        <v>-116.82176772299999</v>
      </c>
      <c r="L883" s="781">
        <v>899</v>
      </c>
      <c r="M883" s="790" t="s">
        <v>33</v>
      </c>
      <c r="N883" s="783" t="s">
        <v>17206</v>
      </c>
      <c r="O883" s="783"/>
      <c r="P883" s="784" t="s">
        <v>451</v>
      </c>
      <c r="Q883" s="784" t="s">
        <v>451</v>
      </c>
      <c r="R883" s="783" t="s">
        <v>35</v>
      </c>
      <c r="S883" s="785">
        <v>2019</v>
      </c>
      <c r="T883" s="786">
        <v>17</v>
      </c>
      <c r="U883" s="786">
        <v>3.9</v>
      </c>
      <c r="V883" s="786">
        <v>20.9</v>
      </c>
      <c r="W883" s="786">
        <v>46.36</v>
      </c>
      <c r="X883" s="787">
        <f t="shared" si="5"/>
        <v>46.36</v>
      </c>
      <c r="Y883" s="783"/>
      <c r="Z883" s="783"/>
      <c r="AA883" s="792"/>
      <c r="AB883" s="783"/>
      <c r="AC883" s="783"/>
      <c r="AD883" s="783"/>
      <c r="AE883" s="783"/>
      <c r="AF883" s="783"/>
      <c r="AG883" s="783"/>
      <c r="AH883" s="783"/>
      <c r="AI883" s="789" t="s">
        <v>453</v>
      </c>
    </row>
    <row r="884" spans="1:35" ht="17.25" customHeight="1">
      <c r="A884" s="106"/>
      <c r="B884" s="106"/>
      <c r="C884" s="106"/>
      <c r="D884" s="106" t="str">
        <f t="shared" si="0"/>
        <v xml:space="preserve"> </v>
      </c>
      <c r="E884" s="304" t="s">
        <v>563</v>
      </c>
      <c r="F884" s="779" t="e">
        <f t="shared" ca="1" si="8"/>
        <v>#NAME?</v>
      </c>
      <c r="G884" s="779" t="s">
        <v>17230</v>
      </c>
      <c r="H884" s="779"/>
      <c r="I884" s="779" t="str">
        <f t="shared" si="4"/>
        <v>37.0401720348757, -120.973636441803</v>
      </c>
      <c r="J884" s="780">
        <v>37.040172034875702</v>
      </c>
      <c r="K884" s="780">
        <v>-120.973636441803</v>
      </c>
      <c r="L884" s="781">
        <v>900</v>
      </c>
      <c r="M884" s="782" t="s">
        <v>33</v>
      </c>
      <c r="N884" s="783" t="s">
        <v>17206</v>
      </c>
      <c r="O884" s="783"/>
      <c r="P884" s="784" t="s">
        <v>451</v>
      </c>
      <c r="Q884" s="784" t="s">
        <v>451</v>
      </c>
      <c r="R884" s="783" t="s">
        <v>35</v>
      </c>
      <c r="S884" s="799">
        <v>2020</v>
      </c>
      <c r="T884" s="786">
        <v>20</v>
      </c>
      <c r="U884" s="786">
        <v>0</v>
      </c>
      <c r="V884" s="786">
        <v>20</v>
      </c>
      <c r="W884" s="786">
        <v>91.39</v>
      </c>
      <c r="X884" s="787">
        <f t="shared" si="5"/>
        <v>91.39</v>
      </c>
      <c r="Y884" s="783"/>
      <c r="Z884" s="783"/>
      <c r="AA884" s="792"/>
      <c r="AB884" s="783"/>
      <c r="AC884" s="783"/>
      <c r="AD884" s="783"/>
      <c r="AE884" s="783"/>
      <c r="AF884" s="783"/>
      <c r="AG884" s="783"/>
      <c r="AH884" s="783"/>
      <c r="AI884" s="789" t="s">
        <v>453</v>
      </c>
    </row>
    <row r="885" spans="1:35" ht="17.25" customHeight="1">
      <c r="A885" s="106"/>
      <c r="B885" s="106"/>
      <c r="C885" s="106"/>
      <c r="D885" s="106" t="str">
        <f t="shared" si="0"/>
        <v xml:space="preserve"> </v>
      </c>
      <c r="E885" s="304" t="s">
        <v>567</v>
      </c>
      <c r="F885" s="779" t="e">
        <f t="shared" ca="1" si="8"/>
        <v>#NAME?</v>
      </c>
      <c r="G885" s="779" t="s">
        <v>17231</v>
      </c>
      <c r="H885" s="779"/>
      <c r="I885" s="779" t="str">
        <f t="shared" si="4"/>
        <v>37.3286726450622, -118.400774002075</v>
      </c>
      <c r="J885" s="780">
        <v>37.328672645062198</v>
      </c>
      <c r="K885" s="780">
        <v>-118.400774002075</v>
      </c>
      <c r="L885" s="781">
        <v>901</v>
      </c>
      <c r="M885" s="790" t="s">
        <v>33</v>
      </c>
      <c r="N885" s="783" t="s">
        <v>17206</v>
      </c>
      <c r="O885" s="783"/>
      <c r="P885" s="784" t="s">
        <v>451</v>
      </c>
      <c r="Q885" s="784" t="s">
        <v>451</v>
      </c>
      <c r="R885" s="783" t="s">
        <v>35</v>
      </c>
      <c r="S885" s="785">
        <v>2019</v>
      </c>
      <c r="T885" s="786">
        <v>0</v>
      </c>
      <c r="U885" s="786">
        <v>0</v>
      </c>
      <c r="V885" s="786">
        <v>0</v>
      </c>
      <c r="W885" s="786">
        <v>1.4</v>
      </c>
      <c r="X885" s="787">
        <f t="shared" si="5"/>
        <v>1.4</v>
      </c>
      <c r="Y885" s="783"/>
      <c r="Z885" s="783"/>
      <c r="AA885" s="792"/>
      <c r="AB885" s="783"/>
      <c r="AC885" s="783"/>
      <c r="AD885" s="783"/>
      <c r="AE885" s="783"/>
      <c r="AF885" s="783"/>
      <c r="AG885" s="783"/>
      <c r="AH885" s="783"/>
      <c r="AI885" s="789" t="s">
        <v>453</v>
      </c>
    </row>
    <row r="886" spans="1:35" ht="17.25" customHeight="1">
      <c r="A886" s="106"/>
      <c r="B886" s="106"/>
      <c r="C886" s="106"/>
      <c r="D886" s="106" t="str">
        <f t="shared" si="0"/>
        <v xml:space="preserve"> </v>
      </c>
      <c r="E886" s="304" t="s">
        <v>571</v>
      </c>
      <c r="F886" s="779" t="e">
        <f t="shared" ca="1" si="8"/>
        <v>#NAME?</v>
      </c>
      <c r="G886" s="779" t="s">
        <v>17232</v>
      </c>
      <c r="H886" s="779"/>
      <c r="I886" s="779" t="str">
        <f t="shared" si="4"/>
        <v>34.0825796479665, -118.237494116332</v>
      </c>
      <c r="J886" s="780">
        <v>34.082579647966497</v>
      </c>
      <c r="K886" s="780">
        <v>-118.237494116332</v>
      </c>
      <c r="L886" s="781">
        <v>902</v>
      </c>
      <c r="M886" s="782" t="s">
        <v>33</v>
      </c>
      <c r="N886" s="783" t="s">
        <v>17206</v>
      </c>
      <c r="O886" s="783"/>
      <c r="P886" s="784" t="s">
        <v>451</v>
      </c>
      <c r="Q886" s="784" t="s">
        <v>451</v>
      </c>
      <c r="R886" s="783" t="s">
        <v>35</v>
      </c>
      <c r="S886" s="799">
        <v>2019</v>
      </c>
      <c r="T886" s="786">
        <v>3.08</v>
      </c>
      <c r="U886" s="786">
        <v>0.436</v>
      </c>
      <c r="V886" s="786">
        <v>3.4860000000000002</v>
      </c>
      <c r="W886" s="786">
        <v>114.634</v>
      </c>
      <c r="X886" s="787">
        <f t="shared" si="5"/>
        <v>114.634</v>
      </c>
      <c r="Y886" s="783" t="s">
        <v>572</v>
      </c>
      <c r="Z886" s="783" t="s">
        <v>573</v>
      </c>
      <c r="AA886" s="792"/>
      <c r="AB886" s="783"/>
      <c r="AC886" s="783"/>
      <c r="AD886" s="783"/>
      <c r="AE886" s="783"/>
      <c r="AF886" s="783"/>
      <c r="AG886" s="783"/>
      <c r="AH886" s="783"/>
      <c r="AI886" s="789" t="s">
        <v>453</v>
      </c>
    </row>
    <row r="887" spans="1:35" ht="17.25" customHeight="1">
      <c r="A887" s="106"/>
      <c r="B887" s="106"/>
      <c r="C887" s="106"/>
      <c r="D887" s="106" t="str">
        <f t="shared" si="0"/>
        <v xml:space="preserve"> </v>
      </c>
      <c r="E887" s="304" t="s">
        <v>577</v>
      </c>
      <c r="F887" s="779" t="e">
        <f t="shared" ca="1" si="8"/>
        <v>#NAME?</v>
      </c>
      <c r="G887" s="779" t="s">
        <v>17233</v>
      </c>
      <c r="H887" s="779"/>
      <c r="I887" s="779" t="str">
        <f t="shared" si="4"/>
        <v>34.03670909, -117.9097291</v>
      </c>
      <c r="J887" s="780">
        <v>34.036709090000002</v>
      </c>
      <c r="K887" s="780">
        <v>-117.90972910000001</v>
      </c>
      <c r="L887" s="781">
        <v>903</v>
      </c>
      <c r="M887" s="790" t="s">
        <v>33</v>
      </c>
      <c r="N887" s="783" t="s">
        <v>17206</v>
      </c>
      <c r="O887" s="783"/>
      <c r="P887" s="784" t="s">
        <v>451</v>
      </c>
      <c r="Q887" s="784" t="s">
        <v>451</v>
      </c>
      <c r="R887" s="783" t="s">
        <v>35</v>
      </c>
      <c r="S887" s="799">
        <v>2019</v>
      </c>
      <c r="T887" s="786">
        <v>1.48</v>
      </c>
      <c r="U887" s="786">
        <v>0</v>
      </c>
      <c r="V887" s="786">
        <v>1.48</v>
      </c>
      <c r="W887" s="786">
        <v>32.56</v>
      </c>
      <c r="X887" s="787">
        <f t="shared" si="5"/>
        <v>32.56</v>
      </c>
      <c r="Y887" s="783"/>
      <c r="Z887" s="783"/>
      <c r="AA887" s="792"/>
      <c r="AB887" s="783"/>
      <c r="AC887" s="783"/>
      <c r="AD887" s="783"/>
      <c r="AE887" s="783"/>
      <c r="AF887" s="783"/>
      <c r="AG887" s="783"/>
      <c r="AH887" s="783"/>
      <c r="AI887" s="789" t="s">
        <v>453</v>
      </c>
    </row>
    <row r="888" spans="1:35" ht="17.25" customHeight="1">
      <c r="A888" s="106"/>
      <c r="B888" s="106"/>
      <c r="C888" s="106"/>
      <c r="D888" s="106" t="str">
        <f t="shared" si="0"/>
        <v xml:space="preserve"> </v>
      </c>
      <c r="E888" s="304" t="s">
        <v>581</v>
      </c>
      <c r="F888" s="779" t="e">
        <f t="shared" ca="1" si="8"/>
        <v>#NAME?</v>
      </c>
      <c r="G888" s="779" t="s">
        <v>17234</v>
      </c>
      <c r="H888" s="779"/>
      <c r="I888" s="779" t="str">
        <f t="shared" si="4"/>
        <v>41.3497302999999, -122.343244</v>
      </c>
      <c r="J888" s="780">
        <v>41.349730299999898</v>
      </c>
      <c r="K888" s="780">
        <v>-122.343244</v>
      </c>
      <c r="L888" s="781">
        <v>904</v>
      </c>
      <c r="M888" s="782" t="s">
        <v>33</v>
      </c>
      <c r="N888" s="783" t="s">
        <v>17206</v>
      </c>
      <c r="O888" s="783"/>
      <c r="P888" s="784" t="s">
        <v>451</v>
      </c>
      <c r="Q888" s="784" t="s">
        <v>451</v>
      </c>
      <c r="R888" s="783" t="s">
        <v>35</v>
      </c>
      <c r="S888" s="799">
        <v>2020</v>
      </c>
      <c r="T888" s="786">
        <v>2.2999999999999998</v>
      </c>
      <c r="U888" s="786">
        <v>0</v>
      </c>
      <c r="V888" s="786">
        <v>2.2999999999999998</v>
      </c>
      <c r="W888" s="786">
        <v>14.4</v>
      </c>
      <c r="X888" s="787">
        <f t="shared" si="5"/>
        <v>14.4</v>
      </c>
      <c r="Y888" s="783"/>
      <c r="Z888" s="783"/>
      <c r="AA888" s="792"/>
      <c r="AB888" s="783"/>
      <c r="AC888" s="783"/>
      <c r="AD888" s="783"/>
      <c r="AE888" s="783"/>
      <c r="AF888" s="783"/>
      <c r="AG888" s="783"/>
      <c r="AH888" s="783"/>
      <c r="AI888" s="789" t="s">
        <v>453</v>
      </c>
    </row>
    <row r="889" spans="1:35" ht="17.25" customHeight="1">
      <c r="A889" s="106"/>
      <c r="B889" s="106"/>
      <c r="C889" s="106"/>
      <c r="D889" s="106" t="str">
        <f t="shared" si="0"/>
        <v xml:space="preserve"> </v>
      </c>
      <c r="E889" s="304" t="s">
        <v>585</v>
      </c>
      <c r="F889" s="779" t="e">
        <f t="shared" ca="1" si="8"/>
        <v>#NAME?</v>
      </c>
      <c r="G889" s="779" t="s">
        <v>17235</v>
      </c>
      <c r="H889" s="779"/>
      <c r="I889" s="779" t="str">
        <f t="shared" si="4"/>
        <v>33.7265892046, -116.717071656</v>
      </c>
      <c r="J889" s="780">
        <v>33.726589204600003</v>
      </c>
      <c r="K889" s="780">
        <v>-116.717071656</v>
      </c>
      <c r="L889" s="781">
        <v>905</v>
      </c>
      <c r="M889" s="790" t="s">
        <v>33</v>
      </c>
      <c r="N889" s="783" t="s">
        <v>17206</v>
      </c>
      <c r="O889" s="783"/>
      <c r="P889" s="784" t="s">
        <v>451</v>
      </c>
      <c r="Q889" s="784" t="s">
        <v>451</v>
      </c>
      <c r="R889" s="783" t="s">
        <v>35</v>
      </c>
      <c r="S889" s="785">
        <v>2019</v>
      </c>
      <c r="T889" s="786">
        <v>1</v>
      </c>
      <c r="U889" s="786">
        <v>0</v>
      </c>
      <c r="V889" s="786">
        <v>1</v>
      </c>
      <c r="W889" s="786">
        <v>16.690000000000001</v>
      </c>
      <c r="X889" s="787">
        <f t="shared" si="5"/>
        <v>16.690000000000001</v>
      </c>
      <c r="Y889" s="783"/>
      <c r="Z889" s="783"/>
      <c r="AA889" s="792"/>
      <c r="AB889" s="783"/>
      <c r="AC889" s="783"/>
      <c r="AD889" s="783"/>
      <c r="AE889" s="783"/>
      <c r="AF889" s="783"/>
      <c r="AG889" s="783"/>
      <c r="AH889" s="783"/>
      <c r="AI889" s="789" t="s">
        <v>453</v>
      </c>
    </row>
    <row r="890" spans="1:35" ht="17.25" customHeight="1">
      <c r="A890" s="106"/>
      <c r="B890" s="106"/>
      <c r="C890" s="106"/>
      <c r="D890" s="106" t="str">
        <f t="shared" si="0"/>
        <v xml:space="preserve"> </v>
      </c>
      <c r="E890" s="304" t="s">
        <v>588</v>
      </c>
      <c r="F890" s="779" t="e">
        <f t="shared" ca="1" si="8"/>
        <v>#NAME?</v>
      </c>
      <c r="G890" s="779" t="s">
        <v>17236</v>
      </c>
      <c r="H890" s="779"/>
      <c r="I890" s="779" t="str">
        <f t="shared" si="4"/>
        <v>34.19666, -118.35395</v>
      </c>
      <c r="J890" s="780">
        <v>34.196660000000001</v>
      </c>
      <c r="K890" s="780">
        <v>-118.35395</v>
      </c>
      <c r="L890" s="781">
        <v>906</v>
      </c>
      <c r="M890" s="782" t="s">
        <v>113</v>
      </c>
      <c r="N890" s="783" t="s">
        <v>113</v>
      </c>
      <c r="O890" s="783"/>
      <c r="P890" s="784" t="s">
        <v>451</v>
      </c>
      <c r="Q890" s="784" t="s">
        <v>451</v>
      </c>
      <c r="R890" s="783" t="s">
        <v>35</v>
      </c>
      <c r="S890" s="785">
        <v>2019</v>
      </c>
      <c r="T890" s="786">
        <v>0</v>
      </c>
      <c r="U890" s="786">
        <v>0</v>
      </c>
      <c r="V890" s="786">
        <v>0</v>
      </c>
      <c r="W890" s="786">
        <v>0</v>
      </c>
      <c r="X890" s="787">
        <f t="shared" si="5"/>
        <v>0</v>
      </c>
      <c r="Y890" s="783" t="s">
        <v>589</v>
      </c>
      <c r="Z890" s="783" t="s">
        <v>590</v>
      </c>
      <c r="AA890" s="792"/>
      <c r="AB890" s="783"/>
      <c r="AC890" s="783"/>
      <c r="AD890" s="783"/>
      <c r="AE890" s="783"/>
      <c r="AF890" s="783"/>
      <c r="AG890" s="783"/>
      <c r="AH890" s="783"/>
      <c r="AI890" s="789" t="s">
        <v>453</v>
      </c>
    </row>
    <row r="891" spans="1:35" ht="17.25" customHeight="1">
      <c r="A891" s="106"/>
      <c r="B891" s="106"/>
      <c r="C891" s="106"/>
      <c r="D891" s="106" t="str">
        <f t="shared" si="0"/>
        <v xml:space="preserve"> </v>
      </c>
      <c r="E891" s="304" t="s">
        <v>593</v>
      </c>
      <c r="F891" s="779" t="e">
        <f t="shared" ca="1" si="8"/>
        <v>#NAME?</v>
      </c>
      <c r="G891" s="779" t="s">
        <v>17237</v>
      </c>
      <c r="H891" s="779"/>
      <c r="I891" s="779" t="str">
        <f t="shared" si="4"/>
        <v>33.24966444, -117.18354807</v>
      </c>
      <c r="J891" s="780">
        <v>33.249664439999997</v>
      </c>
      <c r="K891" s="780">
        <v>-117.18354807</v>
      </c>
      <c r="L891" s="781">
        <v>907</v>
      </c>
      <c r="M891" s="790" t="s">
        <v>33</v>
      </c>
      <c r="N891" s="783" t="s">
        <v>17206</v>
      </c>
      <c r="O891" s="783"/>
      <c r="P891" s="784" t="s">
        <v>451</v>
      </c>
      <c r="Q891" s="784" t="s">
        <v>451</v>
      </c>
      <c r="R891" s="783" t="s">
        <v>35</v>
      </c>
      <c r="S891" s="785">
        <v>2019</v>
      </c>
      <c r="T891" s="786">
        <v>15</v>
      </c>
      <c r="U891" s="786">
        <v>4.4000000000000004</v>
      </c>
      <c r="V891" s="786">
        <v>19.399999999999999</v>
      </c>
      <c r="W891" s="786">
        <v>62.6</v>
      </c>
      <c r="X891" s="787">
        <f t="shared" si="5"/>
        <v>62.6</v>
      </c>
      <c r="Y891" s="783"/>
      <c r="Z891" s="783"/>
      <c r="AA891" s="792"/>
      <c r="AB891" s="783"/>
      <c r="AC891" s="783"/>
      <c r="AD891" s="783"/>
      <c r="AE891" s="783"/>
      <c r="AF891" s="783"/>
      <c r="AG891" s="783"/>
      <c r="AH891" s="783"/>
      <c r="AI891" s="789" t="s">
        <v>453</v>
      </c>
    </row>
    <row r="892" spans="1:35" ht="17.25" customHeight="1">
      <c r="A892" s="106"/>
      <c r="B892" s="106"/>
      <c r="C892" s="106"/>
      <c r="D892" s="106" t="str">
        <f t="shared" si="0"/>
        <v xml:space="preserve"> </v>
      </c>
      <c r="E892" s="304" t="s">
        <v>597</v>
      </c>
      <c r="F892" s="779" t="e">
        <f t="shared" ca="1" si="8"/>
        <v>#NAME?</v>
      </c>
      <c r="G892" s="779" t="s">
        <v>17238</v>
      </c>
      <c r="H892" s="779"/>
      <c r="I892" s="779" t="str">
        <f t="shared" si="4"/>
        <v>34.9904880052827, -117.648317813873</v>
      </c>
      <c r="J892" s="780">
        <v>34.9904880052827</v>
      </c>
      <c r="K892" s="780">
        <v>-117.64831781387301</v>
      </c>
      <c r="L892" s="781">
        <v>908</v>
      </c>
      <c r="M892" s="782" t="s">
        <v>33</v>
      </c>
      <c r="N892" s="783" t="s">
        <v>17206</v>
      </c>
      <c r="O892" s="783"/>
      <c r="P892" s="784" t="s">
        <v>451</v>
      </c>
      <c r="Q892" s="784" t="s">
        <v>451</v>
      </c>
      <c r="R892" s="783" t="s">
        <v>35</v>
      </c>
      <c r="S892" s="785">
        <v>2019</v>
      </c>
      <c r="T892" s="786">
        <v>0.65</v>
      </c>
      <c r="U892" s="786">
        <v>0</v>
      </c>
      <c r="V892" s="786">
        <v>0.65</v>
      </c>
      <c r="W892" s="786">
        <v>21.88</v>
      </c>
      <c r="X892" s="787">
        <f t="shared" si="5"/>
        <v>21.88</v>
      </c>
      <c r="Y892" s="783"/>
      <c r="Z892" s="783"/>
      <c r="AA892" s="792"/>
      <c r="AB892" s="783"/>
      <c r="AC892" s="783"/>
      <c r="AD892" s="783"/>
      <c r="AE892" s="783"/>
      <c r="AF892" s="783"/>
      <c r="AG892" s="783"/>
      <c r="AH892" s="783"/>
      <c r="AI892" s="789" t="s">
        <v>453</v>
      </c>
    </row>
    <row r="893" spans="1:35" ht="17.25" customHeight="1">
      <c r="A893" s="106"/>
      <c r="B893" s="106"/>
      <c r="C893" s="106"/>
      <c r="D893" s="106" t="str">
        <f t="shared" si="0"/>
        <v xml:space="preserve"> </v>
      </c>
      <c r="E893" s="304" t="s">
        <v>17239</v>
      </c>
      <c r="F893" s="779" t="e">
        <f t="shared" ca="1" si="8"/>
        <v>#NAME?</v>
      </c>
      <c r="G893" s="779" t="s">
        <v>17240</v>
      </c>
      <c r="H893" s="779"/>
      <c r="I893" s="779" t="str">
        <f t="shared" si="4"/>
        <v>33.25023401, -116.295093499999</v>
      </c>
      <c r="J893" s="780">
        <v>33.25023401</v>
      </c>
      <c r="K893" s="780">
        <v>-116.295093499999</v>
      </c>
      <c r="L893" s="781">
        <v>909</v>
      </c>
      <c r="M893" s="790" t="s">
        <v>33</v>
      </c>
      <c r="N893" s="783" t="s">
        <v>17206</v>
      </c>
      <c r="O893" s="783"/>
      <c r="P893" s="784" t="s">
        <v>451</v>
      </c>
      <c r="Q893" s="784" t="s">
        <v>451</v>
      </c>
      <c r="R893" s="783" t="s">
        <v>35</v>
      </c>
      <c r="S893" s="799">
        <v>2019</v>
      </c>
      <c r="T893" s="786">
        <v>0</v>
      </c>
      <c r="U893" s="786">
        <v>0</v>
      </c>
      <c r="V893" s="786">
        <v>0</v>
      </c>
      <c r="W893" s="786">
        <v>0</v>
      </c>
      <c r="X893" s="787">
        <f t="shared" si="5"/>
        <v>0</v>
      </c>
      <c r="Y893" s="783"/>
      <c r="Z893" s="783"/>
      <c r="AA893" s="792"/>
      <c r="AB893" s="783"/>
      <c r="AC893" s="783"/>
      <c r="AD893" s="783"/>
      <c r="AE893" s="783"/>
      <c r="AF893" s="783"/>
      <c r="AG893" s="783"/>
      <c r="AH893" s="783"/>
      <c r="AI893" s="789" t="s">
        <v>453</v>
      </c>
    </row>
    <row r="894" spans="1:35" ht="17.25" customHeight="1">
      <c r="A894" s="106"/>
      <c r="B894" s="106"/>
      <c r="C894" s="106"/>
      <c r="D894" s="106" t="str">
        <f t="shared" si="0"/>
        <v xml:space="preserve"> </v>
      </c>
      <c r="E894" s="304" t="s">
        <v>601</v>
      </c>
      <c r="F894" s="779" t="e">
        <f t="shared" ca="1" si="8"/>
        <v>#NAME?</v>
      </c>
      <c r="G894" s="779" t="s">
        <v>17241</v>
      </c>
      <c r="H894" s="779"/>
      <c r="I894" s="779" t="str">
        <f t="shared" si="4"/>
        <v>33.70888171, -117.7098716</v>
      </c>
      <c r="J894" s="780">
        <v>33.70888171</v>
      </c>
      <c r="K894" s="780">
        <v>-117.7098716</v>
      </c>
      <c r="L894" s="781">
        <v>910</v>
      </c>
      <c r="M894" s="782" t="s">
        <v>33</v>
      </c>
      <c r="N894" s="783" t="s">
        <v>33</v>
      </c>
      <c r="O894" s="783"/>
      <c r="P894" s="784" t="s">
        <v>514</v>
      </c>
      <c r="Q894" s="784" t="s">
        <v>602</v>
      </c>
      <c r="R894" s="783" t="s">
        <v>35</v>
      </c>
      <c r="S894" s="785">
        <v>2017</v>
      </c>
      <c r="T894" s="786">
        <v>0</v>
      </c>
      <c r="U894" s="786">
        <v>0</v>
      </c>
      <c r="V894" s="786">
        <v>0</v>
      </c>
      <c r="W894" s="786">
        <v>420</v>
      </c>
      <c r="X894" s="787">
        <f t="shared" si="5"/>
        <v>420</v>
      </c>
      <c r="Y894" s="783"/>
      <c r="Z894" s="783"/>
      <c r="AA894" s="783">
        <v>2017</v>
      </c>
      <c r="AB894" s="792"/>
      <c r="AC894" s="783"/>
      <c r="AD894" s="792"/>
      <c r="AE894" s="792"/>
      <c r="AF894" s="792"/>
      <c r="AG894" s="784" t="s">
        <v>603</v>
      </c>
      <c r="AH894" s="788" t="s">
        <v>604</v>
      </c>
      <c r="AI894" s="788" t="s">
        <v>538</v>
      </c>
    </row>
    <row r="895" spans="1:35" ht="17.25" customHeight="1">
      <c r="A895" s="106"/>
      <c r="B895" s="106"/>
      <c r="C895" s="106"/>
      <c r="D895" s="106" t="str">
        <f t="shared" si="0"/>
        <v xml:space="preserve"> </v>
      </c>
      <c r="E895" s="304" t="s">
        <v>607</v>
      </c>
      <c r="F895" s="779" t="e">
        <f t="shared" ca="1" si="8"/>
        <v>#NAME?</v>
      </c>
      <c r="G895" s="779" t="s">
        <v>17242</v>
      </c>
      <c r="H895" s="779"/>
      <c r="I895" s="779" t="str">
        <f t="shared" si="4"/>
        <v>34.2446388999999, -118.3837086</v>
      </c>
      <c r="J895" s="780">
        <v>34.244638899999899</v>
      </c>
      <c r="K895" s="780">
        <v>-118.38370860000001</v>
      </c>
      <c r="L895" s="781">
        <v>911</v>
      </c>
      <c r="M895" s="790" t="s">
        <v>33</v>
      </c>
      <c r="N895" s="783" t="s">
        <v>17206</v>
      </c>
      <c r="O895" s="783"/>
      <c r="P895" s="784" t="s">
        <v>451</v>
      </c>
      <c r="Q895" s="784" t="s">
        <v>451</v>
      </c>
      <c r="R895" s="783" t="s">
        <v>35</v>
      </c>
      <c r="S895" s="799">
        <v>2019</v>
      </c>
      <c r="T895" s="786">
        <v>12</v>
      </c>
      <c r="U895" s="786">
        <v>7.6</v>
      </c>
      <c r="V895" s="786">
        <v>17.600000000000001</v>
      </c>
      <c r="W895" s="786">
        <v>188.89</v>
      </c>
      <c r="X895" s="787">
        <f t="shared" si="5"/>
        <v>188.89</v>
      </c>
      <c r="Y895" s="783"/>
      <c r="Z895" s="783"/>
      <c r="AA895" s="792"/>
      <c r="AB895" s="783"/>
      <c r="AC895" s="783"/>
      <c r="AD895" s="783"/>
      <c r="AE895" s="783"/>
      <c r="AF895" s="783"/>
      <c r="AG895" s="783"/>
      <c r="AH895" s="783"/>
      <c r="AI895" s="789" t="s">
        <v>453</v>
      </c>
    </row>
    <row r="896" spans="1:35" ht="17.25" customHeight="1">
      <c r="A896" s="106"/>
      <c r="B896" s="106"/>
      <c r="C896" s="106"/>
      <c r="D896" s="106" t="str">
        <f t="shared" si="0"/>
        <v xml:space="preserve"> </v>
      </c>
      <c r="E896" s="304"/>
      <c r="F896" s="779" t="e">
        <f t="shared" ca="1" si="8"/>
        <v>#NAME?</v>
      </c>
      <c r="G896" s="779" t="s">
        <v>17243</v>
      </c>
      <c r="H896" s="779"/>
      <c r="I896" s="779" t="str">
        <f t="shared" si="4"/>
        <v>33.139231, -117.2024244</v>
      </c>
      <c r="J896" s="780">
        <v>33.139231000000002</v>
      </c>
      <c r="K896" s="780">
        <v>-117.2024244</v>
      </c>
      <c r="L896" s="781">
        <v>912</v>
      </c>
      <c r="M896" s="782" t="s">
        <v>33</v>
      </c>
      <c r="N896" s="783" t="s">
        <v>33</v>
      </c>
      <c r="O896" s="783"/>
      <c r="P896" s="784" t="s">
        <v>514</v>
      </c>
      <c r="Q896" s="784" t="s">
        <v>612</v>
      </c>
      <c r="R896" s="783" t="s">
        <v>35</v>
      </c>
      <c r="S896" s="785">
        <v>2019</v>
      </c>
      <c r="T896" s="786">
        <v>110</v>
      </c>
      <c r="U896" s="786">
        <v>90</v>
      </c>
      <c r="V896" s="786">
        <v>200</v>
      </c>
      <c r="W896" s="786">
        <v>2028</v>
      </c>
      <c r="X896" s="787">
        <f t="shared" si="5"/>
        <v>2028</v>
      </c>
      <c r="Y896" s="783"/>
      <c r="Z896" s="783"/>
      <c r="AA896" s="783">
        <v>2019</v>
      </c>
      <c r="AB896" s="792"/>
      <c r="AC896" s="783"/>
      <c r="AD896" s="792"/>
      <c r="AE896" s="792"/>
      <c r="AF896" s="792"/>
      <c r="AG896" s="784" t="s">
        <v>613</v>
      </c>
      <c r="AH896" s="792"/>
      <c r="AI896" s="788" t="s">
        <v>538</v>
      </c>
    </row>
    <row r="897" spans="1:35" ht="17.25" customHeight="1">
      <c r="A897" s="106"/>
      <c r="B897" s="106"/>
      <c r="C897" s="106"/>
      <c r="D897" s="106" t="str">
        <f t="shared" si="0"/>
        <v xml:space="preserve"> </v>
      </c>
      <c r="E897" s="304" t="s">
        <v>616</v>
      </c>
      <c r="F897" s="779" t="e">
        <f t="shared" ca="1" si="8"/>
        <v>#NAME?</v>
      </c>
      <c r="G897" s="779" t="s">
        <v>17244</v>
      </c>
      <c r="H897" s="779"/>
      <c r="I897" s="779" t="str">
        <f t="shared" si="4"/>
        <v>32.9984594, -115.5385905</v>
      </c>
      <c r="J897" s="780">
        <v>32.998459400000002</v>
      </c>
      <c r="K897" s="780">
        <v>-115.5385905</v>
      </c>
      <c r="L897" s="781">
        <v>913</v>
      </c>
      <c r="M897" s="790" t="s">
        <v>33</v>
      </c>
      <c r="N897" s="783" t="s">
        <v>17206</v>
      </c>
      <c r="O897" s="783"/>
      <c r="P897" s="784" t="s">
        <v>451</v>
      </c>
      <c r="Q897" s="784" t="s">
        <v>451</v>
      </c>
      <c r="R897" s="783" t="s">
        <v>35</v>
      </c>
      <c r="S897" s="785">
        <v>2019</v>
      </c>
      <c r="T897" s="786">
        <v>0</v>
      </c>
      <c r="U897" s="786">
        <v>0</v>
      </c>
      <c r="V897" s="786">
        <v>0</v>
      </c>
      <c r="W897" s="786">
        <v>0.88</v>
      </c>
      <c r="X897" s="787">
        <f t="shared" si="5"/>
        <v>0.88</v>
      </c>
      <c r="Y897" s="783"/>
      <c r="Z897" s="783"/>
      <c r="AA897" s="792"/>
      <c r="AB897" s="783"/>
      <c r="AC897" s="783"/>
      <c r="AD897" s="783"/>
      <c r="AE897" s="783"/>
      <c r="AF897" s="783"/>
      <c r="AG897" s="783"/>
      <c r="AH897" s="783"/>
      <c r="AI897" s="789" t="s">
        <v>453</v>
      </c>
    </row>
    <row r="898" spans="1:35" ht="17.25" customHeight="1">
      <c r="A898" s="106"/>
      <c r="B898" s="106"/>
      <c r="C898" s="106"/>
      <c r="D898" s="106" t="str">
        <f t="shared" si="0"/>
        <v xml:space="preserve"> </v>
      </c>
      <c r="E898" s="304" t="s">
        <v>619</v>
      </c>
      <c r="F898" s="779" t="e">
        <f t="shared" ca="1" si="8"/>
        <v>#NAME?</v>
      </c>
      <c r="G898" s="779" t="s">
        <v>17245</v>
      </c>
      <c r="H898" s="779"/>
      <c r="I898" s="779" t="str">
        <f t="shared" si="4"/>
        <v>38.2688956, -119.2188667</v>
      </c>
      <c r="J898" s="780">
        <v>38.2688956</v>
      </c>
      <c r="K898" s="780">
        <v>-119.21886670000001</v>
      </c>
      <c r="L898" s="781">
        <v>914</v>
      </c>
      <c r="M898" s="782" t="s">
        <v>33</v>
      </c>
      <c r="N898" s="783" t="s">
        <v>17206</v>
      </c>
      <c r="O898" s="783"/>
      <c r="P898" s="784" t="s">
        <v>451</v>
      </c>
      <c r="Q898" s="784" t="s">
        <v>451</v>
      </c>
      <c r="R898" s="783" t="s">
        <v>35</v>
      </c>
      <c r="S898" s="785">
        <v>2020</v>
      </c>
      <c r="T898" s="786">
        <v>6.1</v>
      </c>
      <c r="U898" s="786">
        <v>0.52</v>
      </c>
      <c r="V898" s="786">
        <v>6.1</v>
      </c>
      <c r="W898" s="786">
        <v>52.1</v>
      </c>
      <c r="X898" s="787">
        <f t="shared" si="5"/>
        <v>52.1</v>
      </c>
      <c r="Y898" s="783"/>
      <c r="Z898" s="783"/>
      <c r="AA898" s="792"/>
      <c r="AB898" s="783"/>
      <c r="AC898" s="783"/>
      <c r="AD898" s="783"/>
      <c r="AE898" s="783"/>
      <c r="AF898" s="783"/>
      <c r="AG898" s="783"/>
      <c r="AH898" s="783"/>
      <c r="AI898" s="789" t="s">
        <v>453</v>
      </c>
    </row>
    <row r="899" spans="1:35" ht="17.25" customHeight="1">
      <c r="A899" s="106"/>
      <c r="B899" s="106"/>
      <c r="C899" s="106"/>
      <c r="D899" s="106" t="str">
        <f t="shared" si="0"/>
        <v xml:space="preserve"> </v>
      </c>
      <c r="E899" s="304" t="s">
        <v>623</v>
      </c>
      <c r="F899" s="779" t="e">
        <f t="shared" ca="1" si="8"/>
        <v>#NAME?</v>
      </c>
      <c r="G899" s="779" t="s">
        <v>17246</v>
      </c>
      <c r="H899" s="779"/>
      <c r="I899" s="779" t="str">
        <f t="shared" si="4"/>
        <v>37.6963200817354, -122.396966925903</v>
      </c>
      <c r="J899" s="780">
        <v>37.696320081735401</v>
      </c>
      <c r="K899" s="780">
        <v>-122.396966925903</v>
      </c>
      <c r="L899" s="781">
        <v>915</v>
      </c>
      <c r="M899" s="790" t="s">
        <v>33</v>
      </c>
      <c r="N899" s="783" t="s">
        <v>17206</v>
      </c>
      <c r="O899" s="783"/>
      <c r="P899" s="784" t="s">
        <v>451</v>
      </c>
      <c r="Q899" s="784" t="s">
        <v>451</v>
      </c>
      <c r="R899" s="783" t="s">
        <v>35</v>
      </c>
      <c r="S899" s="785">
        <v>2019</v>
      </c>
      <c r="T899" s="786">
        <v>130</v>
      </c>
      <c r="U899" s="786">
        <v>330</v>
      </c>
      <c r="V899" s="786">
        <v>358</v>
      </c>
      <c r="W899" s="786">
        <v>1568</v>
      </c>
      <c r="X899" s="787">
        <f t="shared" si="5"/>
        <v>1568</v>
      </c>
      <c r="Y899" s="783"/>
      <c r="Z899" s="783"/>
      <c r="AA899" s="792"/>
      <c r="AB899" s="783"/>
      <c r="AC899" s="783"/>
      <c r="AD899" s="783"/>
      <c r="AE899" s="783"/>
      <c r="AF899" s="783"/>
      <c r="AG899" s="783"/>
      <c r="AH899" s="783"/>
      <c r="AI899" s="789" t="s">
        <v>453</v>
      </c>
    </row>
    <row r="900" spans="1:35" ht="17.25" customHeight="1">
      <c r="A900" s="106"/>
      <c r="B900" s="106"/>
      <c r="C900" s="106"/>
      <c r="D900" s="106" t="str">
        <f t="shared" si="0"/>
        <v xml:space="preserve"> </v>
      </c>
      <c r="E900" s="304" t="s">
        <v>626</v>
      </c>
      <c r="F900" s="779" t="e">
        <f t="shared" ca="1" si="8"/>
        <v>#NAME?</v>
      </c>
      <c r="G900" s="779" t="s">
        <v>17247</v>
      </c>
      <c r="H900" s="779"/>
      <c r="I900" s="779" t="str">
        <f t="shared" si="4"/>
        <v>34.11686333, -117.9347317</v>
      </c>
      <c r="J900" s="780">
        <v>34.116863330000001</v>
      </c>
      <c r="K900" s="780">
        <v>-117.9347317</v>
      </c>
      <c r="L900" s="781">
        <v>916</v>
      </c>
      <c r="M900" s="782" t="s">
        <v>5</v>
      </c>
      <c r="N900" s="783" t="s">
        <v>17209</v>
      </c>
      <c r="O900" s="783"/>
      <c r="P900" s="784" t="s">
        <v>451</v>
      </c>
      <c r="Q900" s="784" t="s">
        <v>451</v>
      </c>
      <c r="R900" s="783" t="s">
        <v>35</v>
      </c>
      <c r="S900" s="785">
        <v>2020</v>
      </c>
      <c r="T900" s="786">
        <v>0</v>
      </c>
      <c r="U900" s="786">
        <v>0</v>
      </c>
      <c r="V900" s="786">
        <v>0</v>
      </c>
      <c r="W900" s="786">
        <v>0</v>
      </c>
      <c r="X900" s="787">
        <f t="shared" si="5"/>
        <v>0</v>
      </c>
      <c r="Y900" s="783" t="s">
        <v>627</v>
      </c>
      <c r="Z900" s="783" t="s">
        <v>628</v>
      </c>
      <c r="AA900" s="792"/>
      <c r="AB900" s="783"/>
      <c r="AC900" s="783"/>
      <c r="AD900" s="783"/>
      <c r="AE900" s="783"/>
      <c r="AF900" s="783"/>
      <c r="AG900" s="783"/>
      <c r="AH900" s="783"/>
      <c r="AI900" s="789" t="s">
        <v>453</v>
      </c>
    </row>
    <row r="901" spans="1:35" ht="17.25" customHeight="1">
      <c r="A901" s="106"/>
      <c r="B901" s="106"/>
      <c r="C901" s="106"/>
      <c r="D901" s="106" t="str">
        <f t="shared" si="0"/>
        <v xml:space="preserve"> </v>
      </c>
      <c r="E901" s="304" t="s">
        <v>632</v>
      </c>
      <c r="F901" s="779" t="e">
        <f t="shared" ca="1" si="8"/>
        <v>#NAME?</v>
      </c>
      <c r="G901" s="779" t="s">
        <v>17248</v>
      </c>
      <c r="H901" s="779"/>
      <c r="I901" s="779" t="str">
        <f t="shared" si="4"/>
        <v>37.98924, -122.06039</v>
      </c>
      <c r="J901" s="780">
        <v>37.989240000000002</v>
      </c>
      <c r="K901" s="780">
        <v>-122.06039</v>
      </c>
      <c r="L901" s="781">
        <v>917</v>
      </c>
      <c r="M901" s="790" t="s">
        <v>113</v>
      </c>
      <c r="N901" s="783" t="s">
        <v>113</v>
      </c>
      <c r="O901" s="783"/>
      <c r="P901" s="784" t="s">
        <v>451</v>
      </c>
      <c r="Q901" s="784" t="s">
        <v>451</v>
      </c>
      <c r="R901" s="783" t="s">
        <v>35</v>
      </c>
      <c r="S901" s="785">
        <v>2019</v>
      </c>
      <c r="T901" s="786">
        <v>3920</v>
      </c>
      <c r="U901" s="786">
        <v>0</v>
      </c>
      <c r="V901" s="786">
        <v>3920</v>
      </c>
      <c r="W901" s="786">
        <v>91100.160000000003</v>
      </c>
      <c r="X901" s="787">
        <f t="shared" si="5"/>
        <v>91100.160000000003</v>
      </c>
      <c r="Y901" s="783"/>
      <c r="Z901" s="783"/>
      <c r="AA901" s="792"/>
      <c r="AB901" s="783"/>
      <c r="AC901" s="783"/>
      <c r="AD901" s="783"/>
      <c r="AE901" s="783"/>
      <c r="AF901" s="783"/>
      <c r="AG901" s="783"/>
      <c r="AH901" s="783"/>
      <c r="AI901" s="789" t="s">
        <v>453</v>
      </c>
    </row>
    <row r="902" spans="1:35" ht="17.25" customHeight="1">
      <c r="A902" s="106"/>
      <c r="B902" s="106"/>
      <c r="C902" s="106"/>
      <c r="D902" s="106" t="str">
        <f t="shared" si="0"/>
        <v xml:space="preserve"> </v>
      </c>
      <c r="E902" s="304" t="s">
        <v>636</v>
      </c>
      <c r="F902" s="779" t="e">
        <f t="shared" ca="1" si="8"/>
        <v>#NAME?</v>
      </c>
      <c r="G902" s="779" t="s">
        <v>17249</v>
      </c>
      <c r="H902" s="779"/>
      <c r="I902" s="779" t="str">
        <f t="shared" si="4"/>
        <v>40.67, -122.39667</v>
      </c>
      <c r="J902" s="780">
        <v>40.67</v>
      </c>
      <c r="K902" s="780">
        <v>-122.39667</v>
      </c>
      <c r="L902" s="781">
        <v>918</v>
      </c>
      <c r="M902" s="782" t="s">
        <v>33</v>
      </c>
      <c r="N902" s="783" t="s">
        <v>17206</v>
      </c>
      <c r="O902" s="783"/>
      <c r="P902" s="784" t="s">
        <v>451</v>
      </c>
      <c r="Q902" s="784" t="s">
        <v>451</v>
      </c>
      <c r="R902" s="783" t="s">
        <v>35</v>
      </c>
      <c r="S902" s="799">
        <v>2019</v>
      </c>
      <c r="T902" s="786">
        <v>280</v>
      </c>
      <c r="U902" s="786">
        <v>180</v>
      </c>
      <c r="V902" s="786">
        <v>460</v>
      </c>
      <c r="W902" s="786">
        <v>763.7</v>
      </c>
      <c r="X902" s="787">
        <f t="shared" si="5"/>
        <v>763.7</v>
      </c>
      <c r="Y902" s="783"/>
      <c r="Z902" s="783"/>
      <c r="AA902" s="792"/>
      <c r="AB902" s="783"/>
      <c r="AC902" s="783"/>
      <c r="AD902" s="783"/>
      <c r="AE902" s="783"/>
      <c r="AF902" s="783"/>
      <c r="AG902" s="783"/>
      <c r="AH902" s="783"/>
      <c r="AI902" s="789" t="s">
        <v>453</v>
      </c>
    </row>
    <row r="903" spans="1:35" ht="17.25" customHeight="1">
      <c r="A903" s="106"/>
      <c r="B903" s="106"/>
      <c r="C903" s="106"/>
      <c r="D903" s="106" t="str">
        <f t="shared" si="0"/>
        <v xml:space="preserve"> </v>
      </c>
      <c r="E903" s="304" t="s">
        <v>640</v>
      </c>
      <c r="F903" s="779" t="e">
        <f t="shared" ca="1" si="8"/>
        <v>#NAME?</v>
      </c>
      <c r="G903" s="779" t="s">
        <v>17250</v>
      </c>
      <c r="H903" s="779"/>
      <c r="I903" s="779" t="str">
        <f t="shared" si="4"/>
        <v>36.9204957999999, -121.8118367</v>
      </c>
      <c r="J903" s="780">
        <v>36.920495799999898</v>
      </c>
      <c r="K903" s="780">
        <v>-121.8118367</v>
      </c>
      <c r="L903" s="781">
        <v>919</v>
      </c>
      <c r="M903" s="790" t="s">
        <v>33</v>
      </c>
      <c r="N903" s="783" t="s">
        <v>17206</v>
      </c>
      <c r="O903" s="783"/>
      <c r="P903" s="784" t="s">
        <v>451</v>
      </c>
      <c r="Q903" s="784" t="s">
        <v>451</v>
      </c>
      <c r="R903" s="783" t="s">
        <v>35</v>
      </c>
      <c r="S903" s="799">
        <v>2020</v>
      </c>
      <c r="T903" s="786">
        <v>82</v>
      </c>
      <c r="U903" s="786">
        <v>19</v>
      </c>
      <c r="V903" s="786">
        <v>101</v>
      </c>
      <c r="W903" s="786">
        <v>398.2</v>
      </c>
      <c r="X903" s="787">
        <f t="shared" si="5"/>
        <v>398.2</v>
      </c>
      <c r="Y903" s="783"/>
      <c r="Z903" s="783"/>
      <c r="AA903" s="792"/>
      <c r="AB903" s="783"/>
      <c r="AC903" s="783"/>
      <c r="AD903" s="783"/>
      <c r="AE903" s="783"/>
      <c r="AF903" s="783"/>
      <c r="AG903" s="783"/>
      <c r="AH903" s="783"/>
      <c r="AI903" s="789" t="s">
        <v>453</v>
      </c>
    </row>
    <row r="904" spans="1:35" ht="17.25" customHeight="1">
      <c r="A904" s="106"/>
      <c r="B904" s="106"/>
      <c r="C904" s="106"/>
      <c r="D904" s="106" t="str">
        <f t="shared" si="0"/>
        <v xml:space="preserve"> </v>
      </c>
      <c r="E904" s="304" t="s">
        <v>643</v>
      </c>
      <c r="F904" s="779" t="e">
        <f t="shared" ca="1" si="8"/>
        <v>#NAME?</v>
      </c>
      <c r="G904" s="779" t="s">
        <v>17251</v>
      </c>
      <c r="H904" s="779"/>
      <c r="I904" s="779" t="str">
        <f t="shared" si="4"/>
        <v>34.2067816, -118.3138162</v>
      </c>
      <c r="J904" s="780">
        <v>34.206781599999999</v>
      </c>
      <c r="K904" s="780">
        <v>-118.31381620000001</v>
      </c>
      <c r="L904" s="781">
        <v>920</v>
      </c>
      <c r="M904" s="782" t="s">
        <v>33</v>
      </c>
      <c r="N904" s="783" t="s">
        <v>17206</v>
      </c>
      <c r="O904" s="783"/>
      <c r="P904" s="784" t="s">
        <v>451</v>
      </c>
      <c r="Q904" s="784" t="s">
        <v>451</v>
      </c>
      <c r="R904" s="783" t="s">
        <v>35</v>
      </c>
      <c r="S904" s="785">
        <v>2019</v>
      </c>
      <c r="T904" s="786">
        <v>150</v>
      </c>
      <c r="U904" s="786">
        <v>0</v>
      </c>
      <c r="V904" s="786">
        <v>150</v>
      </c>
      <c r="W904" s="786">
        <v>2158</v>
      </c>
      <c r="X904" s="787">
        <f t="shared" si="5"/>
        <v>2158</v>
      </c>
      <c r="Y904" s="783"/>
      <c r="Z904" s="783"/>
      <c r="AA904" s="792"/>
      <c r="AB904" s="783"/>
      <c r="AC904" s="783"/>
      <c r="AD904" s="783"/>
      <c r="AE904" s="783"/>
      <c r="AF904" s="783"/>
      <c r="AG904" s="783"/>
      <c r="AH904" s="783"/>
      <c r="AI904" s="789" t="s">
        <v>453</v>
      </c>
    </row>
    <row r="905" spans="1:35" ht="17.25" customHeight="1">
      <c r="A905" s="106"/>
      <c r="B905" s="106"/>
      <c r="C905" s="106"/>
      <c r="D905" s="106" t="str">
        <f t="shared" si="0"/>
        <v xml:space="preserve"> </v>
      </c>
      <c r="E905" s="304" t="s">
        <v>647</v>
      </c>
      <c r="F905" s="779" t="e">
        <f t="shared" ca="1" si="8"/>
        <v>#NAME?</v>
      </c>
      <c r="G905" s="779" t="s">
        <v>17252</v>
      </c>
      <c r="H905" s="779"/>
      <c r="I905" s="779" t="str">
        <f t="shared" si="4"/>
        <v>37.59007, -122.359429</v>
      </c>
      <c r="J905" s="780">
        <v>37.590069999999997</v>
      </c>
      <c r="K905" s="780">
        <v>-122.35942900000001</v>
      </c>
      <c r="L905" s="781">
        <v>921</v>
      </c>
      <c r="M905" s="790" t="s">
        <v>33</v>
      </c>
      <c r="N905" s="783" t="s">
        <v>17206</v>
      </c>
      <c r="O905" s="783"/>
      <c r="P905" s="784" t="s">
        <v>451</v>
      </c>
      <c r="Q905" s="784" t="s">
        <v>451</v>
      </c>
      <c r="R905" s="783" t="s">
        <v>35</v>
      </c>
      <c r="S905" s="785">
        <v>2019</v>
      </c>
      <c r="T905" s="786">
        <v>480</v>
      </c>
      <c r="U905" s="786">
        <v>92</v>
      </c>
      <c r="V905" s="786">
        <v>572</v>
      </c>
      <c r="W905" s="786">
        <v>1396.1</v>
      </c>
      <c r="X905" s="787">
        <f t="shared" si="5"/>
        <v>1396.1</v>
      </c>
      <c r="Y905" s="783"/>
      <c r="Z905" s="783"/>
      <c r="AA905" s="792"/>
      <c r="AB905" s="783"/>
      <c r="AC905" s="783"/>
      <c r="AD905" s="783"/>
      <c r="AE905" s="783"/>
      <c r="AF905" s="783"/>
      <c r="AG905" s="783"/>
      <c r="AH905" s="783"/>
      <c r="AI905" s="789" t="s">
        <v>453</v>
      </c>
    </row>
    <row r="906" spans="1:35" ht="17.25" customHeight="1">
      <c r="A906" s="106"/>
      <c r="B906" s="106"/>
      <c r="C906" s="106"/>
      <c r="D906" s="106" t="str">
        <f t="shared" si="0"/>
        <v xml:space="preserve"> </v>
      </c>
      <c r="E906" s="304" t="s">
        <v>651</v>
      </c>
      <c r="F906" s="779" t="e">
        <f t="shared" ca="1" si="8"/>
        <v>#NAME?</v>
      </c>
      <c r="G906" s="779" t="s">
        <v>17253</v>
      </c>
      <c r="H906" s="779"/>
      <c r="I906" s="779" t="str">
        <f t="shared" si="4"/>
        <v>34.1475492154, -118.712053404</v>
      </c>
      <c r="J906" s="780">
        <v>34.147549215399998</v>
      </c>
      <c r="K906" s="780">
        <v>-118.712053404</v>
      </c>
      <c r="L906" s="781">
        <v>922</v>
      </c>
      <c r="M906" s="782" t="s">
        <v>33</v>
      </c>
      <c r="N906" s="783" t="s">
        <v>17206</v>
      </c>
      <c r="O906" s="783"/>
      <c r="P906" s="784" t="s">
        <v>451</v>
      </c>
      <c r="Q906" s="784" t="s">
        <v>451</v>
      </c>
      <c r="R906" s="783" t="s">
        <v>35</v>
      </c>
      <c r="S906" s="785">
        <v>2019</v>
      </c>
      <c r="T906" s="786">
        <v>33</v>
      </c>
      <c r="U906" s="786">
        <v>2.2999999999999998</v>
      </c>
      <c r="V906" s="786">
        <v>35.299999999999997</v>
      </c>
      <c r="W906" s="786">
        <v>1125.6099999999999</v>
      </c>
      <c r="X906" s="787">
        <f t="shared" si="5"/>
        <v>1125.6099999999999</v>
      </c>
      <c r="Y906" s="783"/>
      <c r="Z906" s="783"/>
      <c r="AA906" s="792"/>
      <c r="AB906" s="783"/>
      <c r="AC906" s="783"/>
      <c r="AD906" s="783"/>
      <c r="AE906" s="783"/>
      <c r="AF906" s="783"/>
      <c r="AG906" s="783"/>
      <c r="AH906" s="783"/>
      <c r="AI906" s="789" t="s">
        <v>453</v>
      </c>
    </row>
    <row r="907" spans="1:35" ht="17.25" customHeight="1">
      <c r="A907" s="106"/>
      <c r="B907" s="106"/>
      <c r="C907" s="106"/>
      <c r="D907" s="106" t="str">
        <f t="shared" si="0"/>
        <v xml:space="preserve"> </v>
      </c>
      <c r="E907" s="304" t="s">
        <v>655</v>
      </c>
      <c r="F907" s="779" t="e">
        <f t="shared" ca="1" si="8"/>
        <v>#NAME?</v>
      </c>
      <c r="G907" s="779" t="s">
        <v>17254</v>
      </c>
      <c r="H907" s="779"/>
      <c r="I907" s="779" t="str">
        <f t="shared" si="4"/>
        <v>32.6786884, -115.5435877</v>
      </c>
      <c r="J907" s="780">
        <v>32.678688399999999</v>
      </c>
      <c r="K907" s="780">
        <v>-115.5435877</v>
      </c>
      <c r="L907" s="781">
        <v>923</v>
      </c>
      <c r="M907" s="790" t="s">
        <v>33</v>
      </c>
      <c r="N907" s="783" t="s">
        <v>17206</v>
      </c>
      <c r="O907" s="783"/>
      <c r="P907" s="784" t="s">
        <v>451</v>
      </c>
      <c r="Q907" s="784" t="s">
        <v>451</v>
      </c>
      <c r="R907" s="783" t="s">
        <v>35</v>
      </c>
      <c r="S907" s="785">
        <v>2019</v>
      </c>
      <c r="T907" s="786">
        <v>2.4</v>
      </c>
      <c r="U907" s="786">
        <v>0</v>
      </c>
      <c r="V907" s="786">
        <v>2.4</v>
      </c>
      <c r="W907" s="786">
        <v>8.61</v>
      </c>
      <c r="X907" s="787">
        <f t="shared" si="5"/>
        <v>8.61</v>
      </c>
      <c r="Y907" s="783"/>
      <c r="Z907" s="783"/>
      <c r="AA907" s="792"/>
      <c r="AB907" s="783"/>
      <c r="AC907" s="783"/>
      <c r="AD907" s="783"/>
      <c r="AE907" s="783"/>
      <c r="AF907" s="783"/>
      <c r="AG907" s="783"/>
      <c r="AH907" s="783"/>
      <c r="AI907" s="789" t="s">
        <v>453</v>
      </c>
    </row>
    <row r="908" spans="1:35" ht="17.25" customHeight="1">
      <c r="A908" s="106"/>
      <c r="B908" s="106"/>
      <c r="C908" s="106"/>
      <c r="D908" s="106" t="str">
        <f t="shared" si="0"/>
        <v xml:space="preserve"> </v>
      </c>
      <c r="E908" s="304" t="s">
        <v>658</v>
      </c>
      <c r="F908" s="779" t="e">
        <f t="shared" ca="1" si="8"/>
        <v>#NAME?</v>
      </c>
      <c r="G908" s="779" t="s">
        <v>17255</v>
      </c>
      <c r="H908" s="779"/>
      <c r="I908" s="779" t="str">
        <f t="shared" si="4"/>
        <v>40.97594, -124.10755</v>
      </c>
      <c r="J908" s="780">
        <v>40.975940000000001</v>
      </c>
      <c r="K908" s="780">
        <v>-124.10755</v>
      </c>
      <c r="L908" s="781">
        <v>924</v>
      </c>
      <c r="M908" s="782" t="s">
        <v>113</v>
      </c>
      <c r="N908" s="783" t="s">
        <v>113</v>
      </c>
      <c r="O908" s="783"/>
      <c r="P908" s="784" t="s">
        <v>451</v>
      </c>
      <c r="Q908" s="784" t="s">
        <v>451</v>
      </c>
      <c r="R908" s="783" t="s">
        <v>35</v>
      </c>
      <c r="S908" s="799">
        <v>2020</v>
      </c>
      <c r="T908" s="786">
        <v>16.7</v>
      </c>
      <c r="U908" s="786">
        <v>0</v>
      </c>
      <c r="V908" s="786">
        <v>16.7</v>
      </c>
      <c r="W908" s="786">
        <v>499.52</v>
      </c>
      <c r="X908" s="787">
        <f t="shared" si="5"/>
        <v>499.52</v>
      </c>
      <c r="Y908" s="783"/>
      <c r="Z908" s="783"/>
      <c r="AA908" s="792"/>
      <c r="AB908" s="783"/>
      <c r="AC908" s="783"/>
      <c r="AD908" s="783"/>
      <c r="AE908" s="783"/>
      <c r="AF908" s="783"/>
      <c r="AG908" s="783"/>
      <c r="AH908" s="783"/>
      <c r="AI908" s="789" t="s">
        <v>453</v>
      </c>
    </row>
    <row r="909" spans="1:35" ht="17.25" customHeight="1">
      <c r="A909" s="106"/>
      <c r="B909" s="106"/>
      <c r="C909" s="106"/>
      <c r="D909" s="106" t="str">
        <f t="shared" si="0"/>
        <v xml:space="preserve"> </v>
      </c>
      <c r="E909" s="304" t="s">
        <v>676</v>
      </c>
      <c r="F909" s="779" t="e">
        <f t="shared" ca="1" si="8"/>
        <v>#NAME?</v>
      </c>
      <c r="G909" s="779" t="s">
        <v>17256</v>
      </c>
      <c r="H909" s="779"/>
      <c r="I909" s="779" t="str">
        <f t="shared" si="4"/>
        <v>41.54019446, -120.05274519</v>
      </c>
      <c r="J909" s="780">
        <v>41.540194460000002</v>
      </c>
      <c r="K909" s="780">
        <v>-120.05274519</v>
      </c>
      <c r="L909" s="781">
        <v>925</v>
      </c>
      <c r="M909" s="790" t="s">
        <v>33</v>
      </c>
      <c r="N909" s="783" t="s">
        <v>17206</v>
      </c>
      <c r="O909" s="783"/>
      <c r="P909" s="784" t="s">
        <v>451</v>
      </c>
      <c r="Q909" s="784" t="s">
        <v>451</v>
      </c>
      <c r="R909" s="783" t="s">
        <v>35</v>
      </c>
      <c r="S909" s="785">
        <v>2020</v>
      </c>
      <c r="T909" s="786">
        <v>0</v>
      </c>
      <c r="U909" s="786">
        <v>0</v>
      </c>
      <c r="V909" s="786">
        <v>0</v>
      </c>
      <c r="W909" s="786">
        <v>1.4</v>
      </c>
      <c r="X909" s="787">
        <f t="shared" si="5"/>
        <v>1.4</v>
      </c>
      <c r="Y909" s="783"/>
      <c r="Z909" s="783"/>
      <c r="AA909" s="792"/>
      <c r="AB909" s="783"/>
      <c r="AC909" s="783"/>
      <c r="AD909" s="783"/>
      <c r="AE909" s="783"/>
      <c r="AF909" s="783"/>
      <c r="AG909" s="783"/>
      <c r="AH909" s="783"/>
      <c r="AI909" s="789" t="s">
        <v>453</v>
      </c>
    </row>
    <row r="910" spans="1:35" ht="17.25" customHeight="1">
      <c r="A910" s="106"/>
      <c r="B910" s="106"/>
      <c r="C910" s="106"/>
      <c r="D910" s="106" t="str">
        <f t="shared" si="0"/>
        <v xml:space="preserve"> </v>
      </c>
      <c r="E910" s="304" t="s">
        <v>679</v>
      </c>
      <c r="F910" s="779" t="e">
        <f t="shared" ca="1" si="8"/>
        <v>#NAME?</v>
      </c>
      <c r="G910" s="779" t="s">
        <v>17257</v>
      </c>
      <c r="H910" s="779"/>
      <c r="I910" s="779" t="str">
        <f t="shared" si="4"/>
        <v>37.5302174999999, -118.3576492</v>
      </c>
      <c r="J910" s="780">
        <v>37.5302174999999</v>
      </c>
      <c r="K910" s="780">
        <v>-118.3576492</v>
      </c>
      <c r="L910" s="781">
        <v>926</v>
      </c>
      <c r="M910" s="782" t="s">
        <v>33</v>
      </c>
      <c r="N910" s="783" t="s">
        <v>17206</v>
      </c>
      <c r="O910" s="783"/>
      <c r="P910" s="784" t="s">
        <v>451</v>
      </c>
      <c r="Q910" s="784" t="s">
        <v>451</v>
      </c>
      <c r="R910" s="783" t="s">
        <v>35</v>
      </c>
      <c r="S910" s="785">
        <v>2020</v>
      </c>
      <c r="T910" s="786">
        <v>0</v>
      </c>
      <c r="U910" s="786">
        <v>0</v>
      </c>
      <c r="V910" s="786">
        <v>0</v>
      </c>
      <c r="W910" s="786">
        <v>1.8</v>
      </c>
      <c r="X910" s="787">
        <f t="shared" si="5"/>
        <v>1.8</v>
      </c>
      <c r="Y910" s="783"/>
      <c r="Z910" s="783"/>
      <c r="AA910" s="792"/>
      <c r="AB910" s="783"/>
      <c r="AC910" s="783"/>
      <c r="AD910" s="783"/>
      <c r="AE910" s="783"/>
      <c r="AF910" s="783"/>
      <c r="AG910" s="783"/>
      <c r="AH910" s="783"/>
      <c r="AI910" s="789" t="s">
        <v>453</v>
      </c>
    </row>
    <row r="911" spans="1:35" ht="17.25" customHeight="1">
      <c r="A911" s="106"/>
      <c r="B911" s="106"/>
      <c r="C911" s="106"/>
      <c r="D911" s="106" t="str">
        <f t="shared" si="0"/>
        <v xml:space="preserve"> </v>
      </c>
      <c r="E911" s="304" t="s">
        <v>683</v>
      </c>
      <c r="F911" s="779" t="e">
        <f t="shared" ca="1" si="8"/>
        <v>#NAME?</v>
      </c>
      <c r="G911" s="779" t="s">
        <v>17258</v>
      </c>
      <c r="H911" s="779"/>
      <c r="I911" s="779" t="str">
        <f t="shared" si="4"/>
        <v>38.5084447529999, -122.821977006</v>
      </c>
      <c r="J911" s="780">
        <v>38.5084447529999</v>
      </c>
      <c r="K911" s="780">
        <v>-122.821977006</v>
      </c>
      <c r="L911" s="781">
        <v>927</v>
      </c>
      <c r="M911" s="790" t="s">
        <v>113</v>
      </c>
      <c r="N911" s="783" t="s">
        <v>113</v>
      </c>
      <c r="O911" s="783"/>
      <c r="P911" s="784" t="s">
        <v>451</v>
      </c>
      <c r="Q911" s="784" t="s">
        <v>451</v>
      </c>
      <c r="R911" s="783" t="s">
        <v>35</v>
      </c>
      <c r="S911" s="799">
        <v>2020</v>
      </c>
      <c r="T911" s="786">
        <v>370</v>
      </c>
      <c r="U911" s="786">
        <v>0</v>
      </c>
      <c r="V911" s="786">
        <v>370</v>
      </c>
      <c r="W911" s="786">
        <v>38720</v>
      </c>
      <c r="X911" s="787">
        <f t="shared" si="5"/>
        <v>38720</v>
      </c>
      <c r="Y911" s="783" t="s">
        <v>684</v>
      </c>
      <c r="Z911" s="783" t="s">
        <v>685</v>
      </c>
      <c r="AA911" s="792"/>
      <c r="AB911" s="783"/>
      <c r="AC911" s="783"/>
      <c r="AD911" s="783"/>
      <c r="AE911" s="783"/>
      <c r="AF911" s="783"/>
      <c r="AG911" s="783"/>
      <c r="AH911" s="783"/>
      <c r="AI911" s="789" t="s">
        <v>453</v>
      </c>
    </row>
    <row r="912" spans="1:35" ht="17.25" customHeight="1">
      <c r="A912" s="106"/>
      <c r="B912" s="106"/>
      <c r="C912" s="106"/>
      <c r="D912" s="106" t="str">
        <f t="shared" si="0"/>
        <v xml:space="preserve"> </v>
      </c>
      <c r="E912" s="304" t="s">
        <v>689</v>
      </c>
      <c r="F912" s="779" t="e">
        <f t="shared" ca="1" si="8"/>
        <v>#NAME?</v>
      </c>
      <c r="G912" s="779" t="s">
        <v>17259</v>
      </c>
      <c r="H912" s="779"/>
      <c r="I912" s="779" t="str">
        <f t="shared" si="4"/>
        <v>40.325303, -121.1376</v>
      </c>
      <c r="J912" s="780">
        <v>40.325302999999998</v>
      </c>
      <c r="K912" s="780">
        <v>-121.13760000000001</v>
      </c>
      <c r="L912" s="781">
        <v>928</v>
      </c>
      <c r="M912" s="782" t="s">
        <v>33</v>
      </c>
      <c r="N912" s="783" t="s">
        <v>17206</v>
      </c>
      <c r="O912" s="783"/>
      <c r="P912" s="784" t="s">
        <v>451</v>
      </c>
      <c r="Q912" s="784" t="s">
        <v>451</v>
      </c>
      <c r="R912" s="783" t="s">
        <v>35</v>
      </c>
      <c r="S912" s="785">
        <v>2019</v>
      </c>
      <c r="T912" s="786">
        <v>130</v>
      </c>
      <c r="U912" s="786">
        <v>12</v>
      </c>
      <c r="V912" s="786">
        <v>142</v>
      </c>
      <c r="W912" s="786">
        <v>347.3</v>
      </c>
      <c r="X912" s="787">
        <f t="shared" si="5"/>
        <v>347.3</v>
      </c>
      <c r="Y912" s="783"/>
      <c r="Z912" s="783"/>
      <c r="AA912" s="792"/>
      <c r="AB912" s="783"/>
      <c r="AC912" s="783"/>
      <c r="AD912" s="783"/>
      <c r="AE912" s="783"/>
      <c r="AF912" s="783"/>
      <c r="AG912" s="783"/>
      <c r="AH912" s="783"/>
      <c r="AI912" s="789" t="s">
        <v>453</v>
      </c>
    </row>
    <row r="913" spans="1:35" ht="17.25" customHeight="1">
      <c r="A913" s="106"/>
      <c r="B913" s="106"/>
      <c r="C913" s="106"/>
      <c r="D913" s="106" t="str">
        <f t="shared" si="0"/>
        <v xml:space="preserve"> </v>
      </c>
      <c r="E913" s="304" t="s">
        <v>693</v>
      </c>
      <c r="F913" s="779" t="e">
        <f t="shared" ca="1" si="8"/>
        <v>#NAME?</v>
      </c>
      <c r="G913" s="779" t="s">
        <v>17260</v>
      </c>
      <c r="H913" s="779"/>
      <c r="I913" s="779" t="str">
        <f t="shared" si="4"/>
        <v>35.52422129, -120.63194444</v>
      </c>
      <c r="J913" s="780">
        <v>35.52422129</v>
      </c>
      <c r="K913" s="780">
        <v>-120.63194444</v>
      </c>
      <c r="L913" s="781">
        <v>929</v>
      </c>
      <c r="M913" s="790" t="s">
        <v>33</v>
      </c>
      <c r="N913" s="783" t="s">
        <v>17206</v>
      </c>
      <c r="O913" s="783"/>
      <c r="P913" s="784" t="s">
        <v>451</v>
      </c>
      <c r="Q913" s="784" t="s">
        <v>451</v>
      </c>
      <c r="R913" s="783" t="s">
        <v>35</v>
      </c>
      <c r="S913" s="799">
        <v>2019</v>
      </c>
      <c r="T913" s="786">
        <v>14</v>
      </c>
      <c r="U913" s="786">
        <v>0</v>
      </c>
      <c r="V913" s="786">
        <v>14</v>
      </c>
      <c r="W913" s="786">
        <v>166.8</v>
      </c>
      <c r="X913" s="787">
        <f t="shared" si="5"/>
        <v>166.8</v>
      </c>
      <c r="Y913" s="783"/>
      <c r="Z913" s="783"/>
      <c r="AA913" s="792"/>
      <c r="AB913" s="783"/>
      <c r="AC913" s="783"/>
      <c r="AD913" s="783"/>
      <c r="AE913" s="783"/>
      <c r="AF913" s="783"/>
      <c r="AG913" s="783"/>
      <c r="AH913" s="783"/>
      <c r="AI913" s="789" t="s">
        <v>453</v>
      </c>
    </row>
    <row r="914" spans="1:35" ht="17.25" customHeight="1">
      <c r="A914" s="106"/>
      <c r="B914" s="106"/>
      <c r="C914" s="106"/>
      <c r="D914" s="106" t="str">
        <f t="shared" si="0"/>
        <v xml:space="preserve"> </v>
      </c>
      <c r="E914" s="304" t="s">
        <v>696</v>
      </c>
      <c r="F914" s="779" t="e">
        <f t="shared" ca="1" si="8"/>
        <v>#NAME?</v>
      </c>
      <c r="G914" s="779" t="s">
        <v>17261</v>
      </c>
      <c r="H914" s="779"/>
      <c r="I914" s="779" t="str">
        <f t="shared" si="4"/>
        <v>35.4285454999999, -118.9284746</v>
      </c>
      <c r="J914" s="780">
        <v>35.428545499999899</v>
      </c>
      <c r="K914" s="780">
        <v>-118.9284746</v>
      </c>
      <c r="L914" s="781">
        <v>930</v>
      </c>
      <c r="M914" s="782" t="s">
        <v>33</v>
      </c>
      <c r="N914" s="783" t="s">
        <v>17206</v>
      </c>
      <c r="O914" s="783"/>
      <c r="P914" s="784" t="s">
        <v>451</v>
      </c>
      <c r="Q914" s="784" t="s">
        <v>451</v>
      </c>
      <c r="R914" s="783" t="s">
        <v>35</v>
      </c>
      <c r="S914" s="785">
        <v>2019</v>
      </c>
      <c r="T914" s="786">
        <v>0.47</v>
      </c>
      <c r="U914" s="786">
        <v>0</v>
      </c>
      <c r="V914" s="786">
        <v>0.47</v>
      </c>
      <c r="W914" s="786">
        <v>86.9</v>
      </c>
      <c r="X914" s="787">
        <f t="shared" si="5"/>
        <v>86.9</v>
      </c>
      <c r="Y914" s="783"/>
      <c r="Z914" s="783"/>
      <c r="AA914" s="792"/>
      <c r="AB914" s="783"/>
      <c r="AC914" s="783"/>
      <c r="AD914" s="783"/>
      <c r="AE914" s="783"/>
      <c r="AF914" s="783"/>
      <c r="AG914" s="783"/>
      <c r="AH914" s="783"/>
      <c r="AI914" s="789" t="s">
        <v>453</v>
      </c>
    </row>
    <row r="915" spans="1:35" ht="17.25" customHeight="1">
      <c r="A915" s="106"/>
      <c r="B915" s="106"/>
      <c r="C915" s="106"/>
      <c r="D915" s="106" t="str">
        <f t="shared" si="0"/>
        <v xml:space="preserve"> </v>
      </c>
      <c r="E915" s="304" t="s">
        <v>700</v>
      </c>
      <c r="F915" s="779" t="e">
        <f t="shared" ca="1" si="8"/>
        <v>#NAME?</v>
      </c>
      <c r="G915" s="779" t="s">
        <v>17262</v>
      </c>
      <c r="H915" s="779"/>
      <c r="I915" s="779" t="str">
        <f t="shared" si="4"/>
        <v>34.4260916, -118.6465496</v>
      </c>
      <c r="J915" s="780">
        <v>34.426091599999999</v>
      </c>
      <c r="K915" s="780">
        <v>-118.6465496</v>
      </c>
      <c r="L915" s="781">
        <v>931</v>
      </c>
      <c r="M915" s="790" t="s">
        <v>33</v>
      </c>
      <c r="N915" s="783" t="s">
        <v>17206</v>
      </c>
      <c r="O915" s="783"/>
      <c r="P915" s="784" t="s">
        <v>451</v>
      </c>
      <c r="Q915" s="784" t="s">
        <v>451</v>
      </c>
      <c r="R915" s="783" t="s">
        <v>35</v>
      </c>
      <c r="S915" s="799">
        <v>2019</v>
      </c>
      <c r="T915" s="786">
        <v>1.4</v>
      </c>
      <c r="U915" s="786">
        <v>0</v>
      </c>
      <c r="V915" s="786">
        <v>1.4</v>
      </c>
      <c r="W915" s="786">
        <v>70.400000000000006</v>
      </c>
      <c r="X915" s="787">
        <f t="shared" si="5"/>
        <v>70.400000000000006</v>
      </c>
      <c r="Y915" s="783"/>
      <c r="Z915" s="783"/>
      <c r="AA915" s="792"/>
      <c r="AB915" s="783"/>
      <c r="AC915" s="783"/>
      <c r="AD915" s="783"/>
      <c r="AE915" s="783"/>
      <c r="AF915" s="783"/>
      <c r="AG915" s="783"/>
      <c r="AH915" s="783"/>
      <c r="AI915" s="789" t="s">
        <v>453</v>
      </c>
    </row>
    <row r="916" spans="1:35" ht="17.25" customHeight="1">
      <c r="A916" s="106"/>
      <c r="B916" s="106"/>
      <c r="C916" s="106"/>
      <c r="D916" s="106" t="str">
        <f t="shared" si="0"/>
        <v xml:space="preserve"> </v>
      </c>
      <c r="E916" s="304" t="s">
        <v>702</v>
      </c>
      <c r="F916" s="779" t="e">
        <f t="shared" ca="1" si="8"/>
        <v>#NAME?</v>
      </c>
      <c r="G916" s="779" t="s">
        <v>17263</v>
      </c>
      <c r="H916" s="779"/>
      <c r="I916" s="779" t="str">
        <f t="shared" si="4"/>
        <v>38.5659336, -121.4796873</v>
      </c>
      <c r="J916" s="780">
        <v>38.565933600000001</v>
      </c>
      <c r="K916" s="780">
        <v>-121.47968729999999</v>
      </c>
      <c r="L916" s="781">
        <v>932</v>
      </c>
      <c r="M916" s="782" t="s">
        <v>5</v>
      </c>
      <c r="N916" s="783" t="s">
        <v>17209</v>
      </c>
      <c r="O916" s="783"/>
      <c r="P916" s="784" t="s">
        <v>451</v>
      </c>
      <c r="Q916" s="784" t="s">
        <v>451</v>
      </c>
      <c r="R916" s="783" t="s">
        <v>35</v>
      </c>
      <c r="S916" s="799">
        <v>2020</v>
      </c>
      <c r="T916" s="786">
        <v>8.6</v>
      </c>
      <c r="U916" s="786">
        <v>2</v>
      </c>
      <c r="V916" s="786">
        <v>10.5</v>
      </c>
      <c r="W916" s="786">
        <v>243.64</v>
      </c>
      <c r="X916" s="787">
        <f t="shared" si="5"/>
        <v>243.64</v>
      </c>
      <c r="Y916" s="783"/>
      <c r="Z916" s="783"/>
      <c r="AA916" s="792"/>
      <c r="AB916" s="783"/>
      <c r="AC916" s="783"/>
      <c r="AD916" s="783"/>
      <c r="AE916" s="783"/>
      <c r="AF916" s="783"/>
      <c r="AG916" s="783"/>
      <c r="AH916" s="783"/>
      <c r="AI916" s="789" t="s">
        <v>453</v>
      </c>
    </row>
    <row r="917" spans="1:35" ht="17.25" customHeight="1">
      <c r="A917" s="106"/>
      <c r="B917" s="106"/>
      <c r="C917" s="106"/>
      <c r="D917" s="106" t="str">
        <f t="shared" si="0"/>
        <v xml:space="preserve"> </v>
      </c>
      <c r="E917" s="304" t="s">
        <v>706</v>
      </c>
      <c r="F917" s="779" t="e">
        <f t="shared" ca="1" si="8"/>
        <v>#NAME?</v>
      </c>
      <c r="G917" s="779" t="s">
        <v>17264</v>
      </c>
      <c r="H917" s="779"/>
      <c r="I917" s="779" t="str">
        <f t="shared" si="4"/>
        <v>40.5706753994611, -122.410440444946</v>
      </c>
      <c r="J917" s="780">
        <v>40.570675399461102</v>
      </c>
      <c r="K917" s="780">
        <v>-122.410440444946</v>
      </c>
      <c r="L917" s="781">
        <v>933</v>
      </c>
      <c r="M917" s="790" t="s">
        <v>33</v>
      </c>
      <c r="N917" s="783" t="s">
        <v>17206</v>
      </c>
      <c r="O917" s="783"/>
      <c r="P917" s="784" t="s">
        <v>451</v>
      </c>
      <c r="Q917" s="784" t="s">
        <v>451</v>
      </c>
      <c r="R917" s="783" t="s">
        <v>35</v>
      </c>
      <c r="S917" s="799">
        <v>2020</v>
      </c>
      <c r="T917" s="786">
        <v>190</v>
      </c>
      <c r="U917" s="786">
        <v>49</v>
      </c>
      <c r="V917" s="786">
        <v>239</v>
      </c>
      <c r="W917" s="786">
        <v>800.74</v>
      </c>
      <c r="X917" s="787">
        <f t="shared" si="5"/>
        <v>800.74</v>
      </c>
      <c r="Y917" s="783"/>
      <c r="Z917" s="783"/>
      <c r="AA917" s="792"/>
      <c r="AB917" s="783"/>
      <c r="AC917" s="783"/>
      <c r="AD917" s="783"/>
      <c r="AE917" s="783"/>
      <c r="AF917" s="783"/>
      <c r="AG917" s="783"/>
      <c r="AH917" s="783"/>
      <c r="AI917" s="789" t="s">
        <v>453</v>
      </c>
    </row>
    <row r="918" spans="1:35" ht="17.25" customHeight="1">
      <c r="A918" s="106"/>
      <c r="B918" s="106"/>
      <c r="C918" s="106"/>
      <c r="D918" s="106" t="str">
        <f t="shared" si="0"/>
        <v xml:space="preserve"> </v>
      </c>
      <c r="E918" s="304" t="s">
        <v>710</v>
      </c>
      <c r="F918" s="779" t="e">
        <f t="shared" ca="1" si="8"/>
        <v>#NAME?</v>
      </c>
      <c r="G918" s="779" t="s">
        <v>17265</v>
      </c>
      <c r="H918" s="779"/>
      <c r="I918" s="779" t="str">
        <f t="shared" si="4"/>
        <v>35.3989599, -119.61586</v>
      </c>
      <c r="J918" s="780">
        <v>35.398959900000001</v>
      </c>
      <c r="K918" s="780">
        <v>-119.61586</v>
      </c>
      <c r="L918" s="781">
        <v>934</v>
      </c>
      <c r="M918" s="782" t="s">
        <v>33</v>
      </c>
      <c r="N918" s="783" t="s">
        <v>17266</v>
      </c>
      <c r="O918" s="783"/>
      <c r="P918" s="784" t="s">
        <v>451</v>
      </c>
      <c r="Q918" s="784" t="s">
        <v>451</v>
      </c>
      <c r="R918" s="783" t="s">
        <v>35</v>
      </c>
      <c r="S918" s="785">
        <v>2019</v>
      </c>
      <c r="T918" s="786">
        <v>120</v>
      </c>
      <c r="U918" s="786">
        <v>2.7</v>
      </c>
      <c r="V918" s="786">
        <v>120.65</v>
      </c>
      <c r="W918" s="786">
        <v>2077.44</v>
      </c>
      <c r="X918" s="787">
        <f t="shared" si="5"/>
        <v>2077.44</v>
      </c>
      <c r="Y918" s="783"/>
      <c r="Z918" s="783"/>
      <c r="AA918" s="792"/>
      <c r="AB918" s="783"/>
      <c r="AC918" s="783"/>
      <c r="AD918" s="783"/>
      <c r="AE918" s="783"/>
      <c r="AF918" s="783"/>
      <c r="AG918" s="783"/>
      <c r="AH918" s="783"/>
      <c r="AI918" s="789" t="s">
        <v>453</v>
      </c>
    </row>
    <row r="919" spans="1:35" ht="17.25" customHeight="1">
      <c r="A919" s="106"/>
      <c r="B919" s="106"/>
      <c r="C919" s="106"/>
      <c r="D919" s="106" t="str">
        <f t="shared" si="0"/>
        <v xml:space="preserve"> </v>
      </c>
      <c r="E919" s="304" t="s">
        <v>713</v>
      </c>
      <c r="F919" s="779" t="e">
        <f t="shared" ca="1" si="8"/>
        <v>#NAME?</v>
      </c>
      <c r="G919" s="779" t="s">
        <v>17267</v>
      </c>
      <c r="H919" s="779"/>
      <c r="I919" s="779" t="str">
        <f t="shared" si="4"/>
        <v>38.585341974995, -122.533881682556</v>
      </c>
      <c r="J919" s="780">
        <v>38.585341974995004</v>
      </c>
      <c r="K919" s="780">
        <v>-122.533881682556</v>
      </c>
      <c r="L919" s="781">
        <v>935</v>
      </c>
      <c r="M919" s="790" t="s">
        <v>33</v>
      </c>
      <c r="N919" s="783" t="s">
        <v>17206</v>
      </c>
      <c r="O919" s="783"/>
      <c r="P919" s="784" t="s">
        <v>451</v>
      </c>
      <c r="Q919" s="784" t="s">
        <v>451</v>
      </c>
      <c r="R919" s="783" t="s">
        <v>35</v>
      </c>
      <c r="S919" s="785">
        <v>2020</v>
      </c>
      <c r="T919" s="786">
        <v>63</v>
      </c>
      <c r="U919" s="786">
        <v>0</v>
      </c>
      <c r="V919" s="786">
        <v>63</v>
      </c>
      <c r="W919" s="786">
        <v>318.75</v>
      </c>
      <c r="X919" s="787">
        <f t="shared" si="5"/>
        <v>318.75</v>
      </c>
      <c r="Y919" s="783"/>
      <c r="Z919" s="783"/>
      <c r="AA919" s="792"/>
      <c r="AB919" s="783"/>
      <c r="AC919" s="783"/>
      <c r="AD919" s="783"/>
      <c r="AE919" s="783"/>
      <c r="AF919" s="783"/>
      <c r="AG919" s="783"/>
      <c r="AH919" s="783"/>
      <c r="AI919" s="789" t="s">
        <v>453</v>
      </c>
    </row>
    <row r="920" spans="1:35" ht="17.25" customHeight="1">
      <c r="A920" s="106"/>
      <c r="B920" s="106"/>
      <c r="C920" s="106"/>
      <c r="D920" s="106" t="str">
        <f t="shared" si="0"/>
        <v xml:space="preserve"> </v>
      </c>
      <c r="E920" s="304" t="s">
        <v>717</v>
      </c>
      <c r="F920" s="779" t="e">
        <f t="shared" ca="1" si="8"/>
        <v>#NAME?</v>
      </c>
      <c r="G920" s="779" t="s">
        <v>17268</v>
      </c>
      <c r="H920" s="779"/>
      <c r="I920" s="779" t="str">
        <f t="shared" si="4"/>
        <v>34.2316739216385, -119.208354949951</v>
      </c>
      <c r="J920" s="780">
        <v>34.231673921638503</v>
      </c>
      <c r="K920" s="780">
        <v>-119.208354949951</v>
      </c>
      <c r="L920" s="781">
        <v>936</v>
      </c>
      <c r="M920" s="782" t="s">
        <v>33</v>
      </c>
      <c r="N920" s="783" t="s">
        <v>17206</v>
      </c>
      <c r="O920" s="783"/>
      <c r="P920" s="784" t="s">
        <v>451</v>
      </c>
      <c r="Q920" s="784" t="s">
        <v>451</v>
      </c>
      <c r="R920" s="783" t="s">
        <v>35</v>
      </c>
      <c r="S920" s="799">
        <v>2019</v>
      </c>
      <c r="T920" s="786">
        <v>21</v>
      </c>
      <c r="U920" s="786">
        <v>25</v>
      </c>
      <c r="V920" s="786">
        <v>37</v>
      </c>
      <c r="W920" s="786">
        <v>131.5</v>
      </c>
      <c r="X920" s="787">
        <f t="shared" si="5"/>
        <v>131.5</v>
      </c>
      <c r="Y920" s="783" t="s">
        <v>718</v>
      </c>
      <c r="Z920" s="783" t="s">
        <v>719</v>
      </c>
      <c r="AA920" s="792"/>
      <c r="AB920" s="783"/>
      <c r="AC920" s="783"/>
      <c r="AD920" s="783"/>
      <c r="AE920" s="783"/>
      <c r="AF920" s="783"/>
      <c r="AG920" s="783"/>
      <c r="AH920" s="783"/>
      <c r="AI920" s="789" t="s">
        <v>453</v>
      </c>
    </row>
    <row r="921" spans="1:35" ht="17.25" customHeight="1">
      <c r="A921" s="106"/>
      <c r="B921" s="106"/>
      <c r="C921" s="106"/>
      <c r="D921" s="106" t="str">
        <f t="shared" si="0"/>
        <v xml:space="preserve"> </v>
      </c>
      <c r="E921" s="304" t="s">
        <v>723</v>
      </c>
      <c r="F921" s="779" t="e">
        <f t="shared" ca="1" si="8"/>
        <v>#NAME?</v>
      </c>
      <c r="G921" s="779" t="s">
        <v>17269</v>
      </c>
      <c r="H921" s="779"/>
      <c r="I921" s="779" t="str">
        <f t="shared" si="4"/>
        <v>35.187230307816, -120.598291142822</v>
      </c>
      <c r="J921" s="780">
        <v>35.187230307816002</v>
      </c>
      <c r="K921" s="780">
        <v>-120.59829114282201</v>
      </c>
      <c r="L921" s="781">
        <v>937</v>
      </c>
      <c r="M921" s="790" t="s">
        <v>33</v>
      </c>
      <c r="N921" s="783" t="s">
        <v>17206</v>
      </c>
      <c r="O921" s="783"/>
      <c r="P921" s="784" t="s">
        <v>451</v>
      </c>
      <c r="Q921" s="784" t="s">
        <v>451</v>
      </c>
      <c r="R921" s="783" t="s">
        <v>35</v>
      </c>
      <c r="S921" s="799">
        <v>2020</v>
      </c>
      <c r="T921" s="786">
        <v>0</v>
      </c>
      <c r="U921" s="786">
        <v>0</v>
      </c>
      <c r="V921" s="786">
        <v>0</v>
      </c>
      <c r="W921" s="786">
        <v>973.5</v>
      </c>
      <c r="X921" s="787">
        <f t="shared" si="5"/>
        <v>973.5</v>
      </c>
      <c r="Y921" s="783"/>
      <c r="Z921" s="783"/>
      <c r="AA921" s="792"/>
      <c r="AB921" s="783"/>
      <c r="AC921" s="783"/>
      <c r="AD921" s="783"/>
      <c r="AE921" s="783"/>
      <c r="AF921" s="783"/>
      <c r="AG921" s="783"/>
      <c r="AH921" s="783"/>
      <c r="AI921" s="789" t="s">
        <v>453</v>
      </c>
    </row>
    <row r="922" spans="1:35" ht="17.25" customHeight="1">
      <c r="A922" s="106"/>
      <c r="B922" s="106"/>
      <c r="C922" s="106"/>
      <c r="D922" s="106" t="str">
        <f t="shared" si="0"/>
        <v xml:space="preserve"> </v>
      </c>
      <c r="E922" s="304" t="s">
        <v>727</v>
      </c>
      <c r="F922" s="779" t="e">
        <f t="shared" ca="1" si="8"/>
        <v>#NAME?</v>
      </c>
      <c r="G922" s="779" t="s">
        <v>17270</v>
      </c>
      <c r="H922" s="779"/>
      <c r="I922" s="779" t="str">
        <f t="shared" si="4"/>
        <v>33.8632826099999, -117.538623</v>
      </c>
      <c r="J922" s="780">
        <v>33.863282609999899</v>
      </c>
      <c r="K922" s="780">
        <v>-117.538623</v>
      </c>
      <c r="L922" s="781">
        <v>938</v>
      </c>
      <c r="M922" s="782" t="s">
        <v>33</v>
      </c>
      <c r="N922" s="783" t="s">
        <v>33</v>
      </c>
      <c r="O922" s="783"/>
      <c r="P922" s="784" t="s">
        <v>514</v>
      </c>
      <c r="Q922" s="784" t="s">
        <v>728</v>
      </c>
      <c r="R922" s="783" t="s">
        <v>35</v>
      </c>
      <c r="S922" s="785">
        <v>2020</v>
      </c>
      <c r="T922" s="786">
        <v>200</v>
      </c>
      <c r="U922" s="786">
        <v>34</v>
      </c>
      <c r="V922" s="786">
        <v>200</v>
      </c>
      <c r="W922" s="786">
        <v>2072</v>
      </c>
      <c r="X922" s="787">
        <f t="shared" si="5"/>
        <v>2072</v>
      </c>
      <c r="Y922" s="783"/>
      <c r="Z922" s="783"/>
      <c r="AA922" s="783">
        <v>2020</v>
      </c>
      <c r="AB922" s="792"/>
      <c r="AC922" s="783"/>
      <c r="AD922" s="792"/>
      <c r="AE922" s="792"/>
      <c r="AF922" s="792"/>
      <c r="AG922" s="784" t="s">
        <v>729</v>
      </c>
      <c r="AH922" s="788" t="s">
        <v>730</v>
      </c>
      <c r="AI922" s="788" t="s">
        <v>538</v>
      </c>
    </row>
    <row r="923" spans="1:35" ht="17.25" customHeight="1">
      <c r="A923" s="106"/>
      <c r="B923" s="106"/>
      <c r="C923" s="106"/>
      <c r="D923" s="106" t="str">
        <f t="shared" si="0"/>
        <v xml:space="preserve"> </v>
      </c>
      <c r="E923" s="304" t="s">
        <v>732</v>
      </c>
      <c r="F923" s="779" t="e">
        <f t="shared" ca="1" si="8"/>
        <v>#NAME?</v>
      </c>
      <c r="G923" s="779" t="s">
        <v>17271</v>
      </c>
      <c r="H923" s="779"/>
      <c r="I923" s="779" t="str">
        <f t="shared" si="4"/>
        <v>38.58505, -121.46975</v>
      </c>
      <c r="J923" s="780">
        <v>38.585050000000003</v>
      </c>
      <c r="K923" s="780">
        <v>-121.46975</v>
      </c>
      <c r="L923" s="781">
        <v>939</v>
      </c>
      <c r="M923" s="790" t="s">
        <v>33</v>
      </c>
      <c r="N923" s="783" t="s">
        <v>17206</v>
      </c>
      <c r="O923" s="783"/>
      <c r="P923" s="784" t="s">
        <v>451</v>
      </c>
      <c r="Q923" s="784" t="s">
        <v>451</v>
      </c>
      <c r="R923" s="783" t="s">
        <v>35</v>
      </c>
      <c r="S923" s="799">
        <v>2019</v>
      </c>
      <c r="T923" s="786">
        <v>120</v>
      </c>
      <c r="U923" s="786">
        <v>87</v>
      </c>
      <c r="V923" s="786">
        <v>207</v>
      </c>
      <c r="W923" s="786">
        <v>605.57000000000005</v>
      </c>
      <c r="X923" s="787">
        <f t="shared" si="5"/>
        <v>605.57000000000005</v>
      </c>
      <c r="Y923" s="783"/>
      <c r="Z923" s="783"/>
      <c r="AA923" s="792"/>
      <c r="AB923" s="783"/>
      <c r="AC923" s="783"/>
      <c r="AD923" s="783"/>
      <c r="AE923" s="783"/>
      <c r="AF923" s="783"/>
      <c r="AG923" s="783"/>
      <c r="AH923" s="783"/>
      <c r="AI923" s="789" t="s">
        <v>453</v>
      </c>
    </row>
    <row r="924" spans="1:35" ht="17.25" customHeight="1">
      <c r="A924" s="106"/>
      <c r="B924" s="106"/>
      <c r="C924" s="106"/>
      <c r="D924" s="106" t="str">
        <f t="shared" si="0"/>
        <v xml:space="preserve"> </v>
      </c>
      <c r="E924" s="304" t="s">
        <v>736</v>
      </c>
      <c r="F924" s="779" t="e">
        <f t="shared" ca="1" si="8"/>
        <v>#NAME?</v>
      </c>
      <c r="G924" s="779" t="s">
        <v>17272</v>
      </c>
      <c r="H924" s="779"/>
      <c r="I924" s="779" t="str">
        <f t="shared" si="4"/>
        <v>33.7771962699999, -115.4096491</v>
      </c>
      <c r="J924" s="780">
        <v>33.777196269999898</v>
      </c>
      <c r="K924" s="780">
        <v>-115.4096491</v>
      </c>
      <c r="L924" s="781">
        <v>940</v>
      </c>
      <c r="M924" s="782" t="s">
        <v>33</v>
      </c>
      <c r="N924" s="783" t="s">
        <v>17206</v>
      </c>
      <c r="O924" s="783"/>
      <c r="P924" s="784" t="s">
        <v>451</v>
      </c>
      <c r="Q924" s="784" t="s">
        <v>451</v>
      </c>
      <c r="R924" s="783" t="s">
        <v>35</v>
      </c>
      <c r="S924" s="785">
        <v>2019</v>
      </c>
      <c r="T924" s="786">
        <v>0.72</v>
      </c>
      <c r="U924" s="786">
        <v>0</v>
      </c>
      <c r="V924" s="786">
        <v>0.72</v>
      </c>
      <c r="W924" s="786">
        <v>8.1199999999999992</v>
      </c>
      <c r="X924" s="787">
        <f t="shared" si="5"/>
        <v>8.1199999999999992</v>
      </c>
      <c r="Y924" s="783"/>
      <c r="Z924" s="783"/>
      <c r="AA924" s="792"/>
      <c r="AB924" s="783"/>
      <c r="AC924" s="783"/>
      <c r="AD924" s="783"/>
      <c r="AE924" s="783"/>
      <c r="AF924" s="783"/>
      <c r="AG924" s="783"/>
      <c r="AH924" s="783"/>
      <c r="AI924" s="789" t="s">
        <v>453</v>
      </c>
    </row>
    <row r="925" spans="1:35" ht="17.25" customHeight="1">
      <c r="A925" s="106"/>
      <c r="B925" s="106"/>
      <c r="C925" s="106"/>
      <c r="D925" s="106" t="str">
        <f t="shared" si="0"/>
        <v xml:space="preserve"> </v>
      </c>
      <c r="E925" s="304" t="s">
        <v>746</v>
      </c>
      <c r="F925" s="779" t="e">
        <f t="shared" ca="1" si="8"/>
        <v>#NAME?</v>
      </c>
      <c r="G925" s="779" t="s">
        <v>17273</v>
      </c>
      <c r="H925" s="779"/>
      <c r="I925" s="779" t="str">
        <f t="shared" si="4"/>
        <v>33.9302396, -118.1180292</v>
      </c>
      <c r="J925" s="780">
        <v>33.9302396</v>
      </c>
      <c r="K925" s="780">
        <v>-118.1180292</v>
      </c>
      <c r="L925" s="781">
        <v>941</v>
      </c>
      <c r="M925" s="790" t="s">
        <v>5</v>
      </c>
      <c r="N925" s="783" t="s">
        <v>17274</v>
      </c>
      <c r="O925" s="783"/>
      <c r="P925" s="784" t="s">
        <v>451</v>
      </c>
      <c r="Q925" s="784" t="s">
        <v>451</v>
      </c>
      <c r="R925" s="783" t="s">
        <v>35</v>
      </c>
      <c r="S925" s="785">
        <v>2019</v>
      </c>
      <c r="T925" s="786">
        <v>2.1</v>
      </c>
      <c r="U925" s="786">
        <v>16</v>
      </c>
      <c r="V925" s="786">
        <v>16.72</v>
      </c>
      <c r="W925" s="786">
        <v>16.72</v>
      </c>
      <c r="X925" s="787">
        <f t="shared" si="5"/>
        <v>16.72</v>
      </c>
      <c r="Y925" s="783"/>
      <c r="Z925" s="783"/>
      <c r="AA925" s="792"/>
      <c r="AB925" s="783"/>
      <c r="AC925" s="783"/>
      <c r="AD925" s="783"/>
      <c r="AE925" s="783"/>
      <c r="AF925" s="783"/>
      <c r="AG925" s="783"/>
      <c r="AH925" s="783"/>
      <c r="AI925" s="789" t="s">
        <v>453</v>
      </c>
    </row>
    <row r="926" spans="1:35" ht="17.25" customHeight="1">
      <c r="A926" s="106"/>
      <c r="B926" s="106"/>
      <c r="C926" s="106"/>
      <c r="D926" s="106" t="str">
        <f t="shared" si="0"/>
        <v xml:space="preserve"> </v>
      </c>
      <c r="E926" s="304" t="s">
        <v>749</v>
      </c>
      <c r="F926" s="779" t="e">
        <f t="shared" ca="1" si="8"/>
        <v>#NAME?</v>
      </c>
      <c r="G926" s="779" t="s">
        <v>17275</v>
      </c>
      <c r="H926" s="779"/>
      <c r="I926" s="779" t="str">
        <f t="shared" si="4"/>
        <v>32.655945892, -117.098841146</v>
      </c>
      <c r="J926" s="780">
        <v>32.655945891999998</v>
      </c>
      <c r="K926" s="780">
        <v>-117.098841146</v>
      </c>
      <c r="L926" s="781">
        <v>942</v>
      </c>
      <c r="M926" s="782" t="s">
        <v>33</v>
      </c>
      <c r="N926" s="783" t="s">
        <v>17206</v>
      </c>
      <c r="O926" s="783"/>
      <c r="P926" s="784" t="s">
        <v>451</v>
      </c>
      <c r="Q926" s="784" t="s">
        <v>451</v>
      </c>
      <c r="R926" s="783" t="s">
        <v>35</v>
      </c>
      <c r="S926" s="799">
        <v>2019</v>
      </c>
      <c r="T926" s="786">
        <v>22</v>
      </c>
      <c r="U926" s="786">
        <v>35</v>
      </c>
      <c r="V926" s="786">
        <v>44.6</v>
      </c>
      <c r="W926" s="786">
        <v>138.80000000000001</v>
      </c>
      <c r="X926" s="787">
        <f t="shared" si="5"/>
        <v>138.80000000000001</v>
      </c>
      <c r="Y926" s="783"/>
      <c r="Z926" s="783"/>
      <c r="AA926" s="792"/>
      <c r="AB926" s="783"/>
      <c r="AC926" s="783"/>
      <c r="AD926" s="783"/>
      <c r="AE926" s="783"/>
      <c r="AF926" s="783"/>
      <c r="AG926" s="783"/>
      <c r="AH926" s="783"/>
      <c r="AI926" s="789" t="s">
        <v>453</v>
      </c>
    </row>
    <row r="927" spans="1:35" ht="17.25" customHeight="1">
      <c r="A927" s="106"/>
      <c r="B927" s="106"/>
      <c r="C927" s="106"/>
      <c r="D927" s="106" t="str">
        <f t="shared" si="0"/>
        <v xml:space="preserve"> </v>
      </c>
      <c r="E927" s="304" t="s">
        <v>17276</v>
      </c>
      <c r="F927" s="779" t="e">
        <f t="shared" ca="1" si="8"/>
        <v>#NAME?</v>
      </c>
      <c r="G927" s="779" t="s">
        <v>17277</v>
      </c>
      <c r="H927" s="779"/>
      <c r="I927" s="779" t="str">
        <f t="shared" si="4"/>
        <v>35.9194, -119.2663</v>
      </c>
      <c r="J927" s="780">
        <v>35.919400000000003</v>
      </c>
      <c r="K927" s="780">
        <v>-119.2663</v>
      </c>
      <c r="L927" s="781">
        <v>943</v>
      </c>
      <c r="M927" s="790" t="s">
        <v>33</v>
      </c>
      <c r="N927" s="783" t="s">
        <v>17206</v>
      </c>
      <c r="O927" s="783"/>
      <c r="P927" s="784" t="s">
        <v>451</v>
      </c>
      <c r="Q927" s="784" t="s">
        <v>451</v>
      </c>
      <c r="R927" s="783" t="s">
        <v>35</v>
      </c>
      <c r="S927" s="785">
        <v>2019</v>
      </c>
      <c r="T927" s="786">
        <v>0</v>
      </c>
      <c r="U927" s="786">
        <v>0</v>
      </c>
      <c r="V927" s="786">
        <v>0</v>
      </c>
      <c r="W927" s="786">
        <v>0</v>
      </c>
      <c r="X927" s="787">
        <f t="shared" si="5"/>
        <v>0</v>
      </c>
      <c r="Y927" s="783"/>
      <c r="Z927" s="783"/>
      <c r="AA927" s="792"/>
      <c r="AB927" s="783"/>
      <c r="AC927" s="783"/>
      <c r="AD927" s="783"/>
      <c r="AE927" s="783"/>
      <c r="AF927" s="783"/>
      <c r="AG927" s="783"/>
      <c r="AH927" s="783"/>
      <c r="AI927" s="789" t="s">
        <v>453</v>
      </c>
    </row>
    <row r="928" spans="1:35" ht="17.25" customHeight="1">
      <c r="A928" s="106"/>
      <c r="B928" s="106"/>
      <c r="C928" s="106"/>
      <c r="D928" s="106" t="str">
        <f t="shared" si="0"/>
        <v xml:space="preserve"> </v>
      </c>
      <c r="E928" s="304" t="s">
        <v>753</v>
      </c>
      <c r="F928" s="779" t="e">
        <f t="shared" ca="1" si="8"/>
        <v>#NAME?</v>
      </c>
      <c r="G928" s="779" t="s">
        <v>17278</v>
      </c>
      <c r="H928" s="779"/>
      <c r="I928" s="779" t="str">
        <f t="shared" si="4"/>
        <v>39.2927168130686, -120.214519335725</v>
      </c>
      <c r="J928" s="780">
        <v>39.292716813068601</v>
      </c>
      <c r="K928" s="780">
        <v>-120.214519335725</v>
      </c>
      <c r="L928" s="781">
        <v>944</v>
      </c>
      <c r="M928" s="782" t="s">
        <v>33</v>
      </c>
      <c r="N928" s="783" t="s">
        <v>17206</v>
      </c>
      <c r="O928" s="783"/>
      <c r="P928" s="784" t="s">
        <v>451</v>
      </c>
      <c r="Q928" s="784" t="s">
        <v>451</v>
      </c>
      <c r="R928" s="783" t="s">
        <v>35</v>
      </c>
      <c r="S928" s="799">
        <v>2020</v>
      </c>
      <c r="T928" s="786">
        <v>44</v>
      </c>
      <c r="U928" s="786">
        <v>3.4</v>
      </c>
      <c r="V928" s="786">
        <v>47.4</v>
      </c>
      <c r="W928" s="800">
        <v>240.72</v>
      </c>
      <c r="X928" s="787">
        <f t="shared" si="5"/>
        <v>240.72</v>
      </c>
      <c r="Y928" s="783"/>
      <c r="Z928" s="783"/>
      <c r="AA928" s="792"/>
      <c r="AB928" s="783"/>
      <c r="AC928" s="783"/>
      <c r="AD928" s="783"/>
      <c r="AE928" s="783"/>
      <c r="AF928" s="783"/>
      <c r="AG928" s="783"/>
      <c r="AH928" s="783"/>
      <c r="AI928" s="789" t="s">
        <v>453</v>
      </c>
    </row>
    <row r="929" spans="1:35" ht="17.25" customHeight="1">
      <c r="A929" s="106"/>
      <c r="B929" s="106"/>
      <c r="C929" s="106"/>
      <c r="D929" s="106" t="str">
        <f t="shared" si="0"/>
        <v xml:space="preserve"> </v>
      </c>
      <c r="E929" s="304" t="s">
        <v>757</v>
      </c>
      <c r="F929" s="779" t="e">
        <f t="shared" ca="1" si="8"/>
        <v>#NAME?</v>
      </c>
      <c r="G929" s="779" t="s">
        <v>17279</v>
      </c>
      <c r="H929" s="779"/>
      <c r="I929" s="779" t="str">
        <f t="shared" si="4"/>
        <v>38.9489486, -122.6045305</v>
      </c>
      <c r="J929" s="780">
        <v>38.948948600000001</v>
      </c>
      <c r="K929" s="780">
        <v>-122.6045305</v>
      </c>
      <c r="L929" s="781">
        <v>945</v>
      </c>
      <c r="M929" s="790" t="s">
        <v>33</v>
      </c>
      <c r="N929" s="783" t="s">
        <v>17206</v>
      </c>
      <c r="O929" s="783"/>
      <c r="P929" s="784" t="s">
        <v>451</v>
      </c>
      <c r="Q929" s="784" t="s">
        <v>451</v>
      </c>
      <c r="R929" s="783" t="s">
        <v>35</v>
      </c>
      <c r="S929" s="785">
        <v>2019</v>
      </c>
      <c r="T929" s="786">
        <v>240</v>
      </c>
      <c r="U929" s="786">
        <v>18</v>
      </c>
      <c r="V929" s="786">
        <v>256</v>
      </c>
      <c r="W929" s="786">
        <v>1492.5</v>
      </c>
      <c r="X929" s="787">
        <f t="shared" si="5"/>
        <v>1492.5</v>
      </c>
      <c r="Y929" s="783"/>
      <c r="Z929" s="783"/>
      <c r="AA929" s="792"/>
      <c r="AB929" s="783"/>
      <c r="AC929" s="783"/>
      <c r="AD929" s="783"/>
      <c r="AE929" s="783"/>
      <c r="AF929" s="783"/>
      <c r="AG929" s="783"/>
      <c r="AH929" s="783"/>
      <c r="AI929" s="789" t="s">
        <v>453</v>
      </c>
    </row>
    <row r="930" spans="1:35" ht="17.25" customHeight="1">
      <c r="A930" s="106"/>
      <c r="B930" s="106"/>
      <c r="C930" s="106"/>
      <c r="D930" s="106" t="str">
        <f t="shared" si="0"/>
        <v xml:space="preserve"> </v>
      </c>
      <c r="E930" s="304" t="s">
        <v>761</v>
      </c>
      <c r="F930" s="779" t="e">
        <f t="shared" ca="1" si="8"/>
        <v>#NAME?</v>
      </c>
      <c r="G930" s="779" t="s">
        <v>17280</v>
      </c>
      <c r="H930" s="779"/>
      <c r="I930" s="779" t="str">
        <f t="shared" si="4"/>
        <v>33.8820162399999, -116.4347478</v>
      </c>
      <c r="J930" s="780">
        <v>33.882016239999899</v>
      </c>
      <c r="K930" s="780">
        <v>-116.4347478</v>
      </c>
      <c r="L930" s="781">
        <v>946</v>
      </c>
      <c r="M930" s="782" t="s">
        <v>33</v>
      </c>
      <c r="N930" s="783" t="s">
        <v>17206</v>
      </c>
      <c r="O930" s="783"/>
      <c r="P930" s="784" t="s">
        <v>451</v>
      </c>
      <c r="Q930" s="784" t="s">
        <v>451</v>
      </c>
      <c r="R930" s="783" t="s">
        <v>35</v>
      </c>
      <c r="S930" s="785">
        <v>2019</v>
      </c>
      <c r="T930" s="786">
        <v>14</v>
      </c>
      <c r="U930" s="786">
        <v>0</v>
      </c>
      <c r="V930" s="786">
        <v>14</v>
      </c>
      <c r="W930" s="786">
        <v>520.01</v>
      </c>
      <c r="X930" s="787">
        <f t="shared" si="5"/>
        <v>520.01</v>
      </c>
      <c r="Y930" s="783"/>
      <c r="Z930" s="783"/>
      <c r="AA930" s="792"/>
      <c r="AB930" s="783"/>
      <c r="AC930" s="783"/>
      <c r="AD930" s="783"/>
      <c r="AE930" s="783"/>
      <c r="AF930" s="783"/>
      <c r="AG930" s="783"/>
      <c r="AH930" s="783"/>
      <c r="AI930" s="789" t="s">
        <v>453</v>
      </c>
    </row>
    <row r="931" spans="1:35" ht="17.25" customHeight="1">
      <c r="A931" s="106"/>
      <c r="B931" s="106"/>
      <c r="C931" s="106"/>
      <c r="D931" s="106" t="str">
        <f t="shared" si="0"/>
        <v xml:space="preserve"> </v>
      </c>
      <c r="E931" s="304" t="s">
        <v>764</v>
      </c>
      <c r="F931" s="779" t="e">
        <f t="shared" ca="1" si="8"/>
        <v>#NAME?</v>
      </c>
      <c r="G931" s="779" t="s">
        <v>17281</v>
      </c>
      <c r="H931" s="779"/>
      <c r="I931" s="779" t="str">
        <f t="shared" si="4"/>
        <v>33.9093659999999, -118.3921748</v>
      </c>
      <c r="J931" s="780">
        <v>33.909365999999899</v>
      </c>
      <c r="K931" s="780">
        <v>-118.39217480000001</v>
      </c>
      <c r="L931" s="781">
        <v>947</v>
      </c>
      <c r="M931" s="790" t="s">
        <v>765</v>
      </c>
      <c r="N931" s="783" t="s">
        <v>17282</v>
      </c>
      <c r="O931" s="783"/>
      <c r="P931" s="784" t="s">
        <v>451</v>
      </c>
      <c r="Q931" s="784" t="s">
        <v>451</v>
      </c>
      <c r="R931" s="783" t="s">
        <v>35</v>
      </c>
      <c r="S931" s="785">
        <v>2020</v>
      </c>
      <c r="T931" s="786">
        <v>4</v>
      </c>
      <c r="U931" s="786">
        <v>8</v>
      </c>
      <c r="V931" s="786">
        <v>9.9</v>
      </c>
      <c r="W931" s="786">
        <v>11.5</v>
      </c>
      <c r="X931" s="787">
        <f t="shared" si="5"/>
        <v>11.5</v>
      </c>
      <c r="Y931" s="783"/>
      <c r="Z931" s="783"/>
      <c r="AA931" s="792"/>
      <c r="AB931" s="783"/>
      <c r="AC931" s="783"/>
      <c r="AD931" s="783"/>
      <c r="AE931" s="783"/>
      <c r="AF931" s="783"/>
      <c r="AG931" s="783"/>
      <c r="AH931" s="783"/>
      <c r="AI931" s="789" t="s">
        <v>453</v>
      </c>
    </row>
    <row r="932" spans="1:35" ht="17.25" customHeight="1">
      <c r="A932" s="106"/>
      <c r="B932" s="106"/>
      <c r="C932" s="106"/>
      <c r="D932" s="106" t="str">
        <f t="shared" si="0"/>
        <v xml:space="preserve"> </v>
      </c>
      <c r="E932" s="304" t="s">
        <v>779</v>
      </c>
      <c r="F932" s="779" t="e">
        <f t="shared" ca="1" si="8"/>
        <v>#NAME?</v>
      </c>
      <c r="G932" s="779" t="s">
        <v>17283</v>
      </c>
      <c r="H932" s="779"/>
      <c r="I932" s="779" t="str">
        <f t="shared" si="4"/>
        <v>33.7977191, -117.4762323</v>
      </c>
      <c r="J932" s="780">
        <v>33.797719100000002</v>
      </c>
      <c r="K932" s="780">
        <v>-117.47623230000001</v>
      </c>
      <c r="L932" s="781">
        <v>948</v>
      </c>
      <c r="M932" s="782" t="s">
        <v>33</v>
      </c>
      <c r="N932" s="783" t="s">
        <v>17206</v>
      </c>
      <c r="O932" s="783"/>
      <c r="P932" s="784" t="s">
        <v>451</v>
      </c>
      <c r="Q932" s="784" t="s">
        <v>451</v>
      </c>
      <c r="R932" s="783" t="s">
        <v>35</v>
      </c>
      <c r="S932" s="785">
        <v>2017</v>
      </c>
      <c r="T932" s="786">
        <v>610</v>
      </c>
      <c r="U932" s="786">
        <v>40</v>
      </c>
      <c r="V932" s="786">
        <v>650</v>
      </c>
      <c r="W932" s="786">
        <v>1449.37</v>
      </c>
      <c r="X932" s="787">
        <f t="shared" si="5"/>
        <v>1449.37</v>
      </c>
      <c r="Y932" s="783"/>
      <c r="Z932" s="783"/>
      <c r="AA932" s="792"/>
      <c r="AB932" s="783"/>
      <c r="AC932" s="783"/>
      <c r="AD932" s="783"/>
      <c r="AE932" s="783"/>
      <c r="AF932" s="783"/>
      <c r="AG932" s="783"/>
      <c r="AH932" s="783"/>
      <c r="AI932" s="789" t="s">
        <v>453</v>
      </c>
    </row>
    <row r="933" spans="1:35" ht="17.25" customHeight="1">
      <c r="A933" s="106"/>
      <c r="B933" s="106"/>
      <c r="C933" s="106"/>
      <c r="D933" s="106" t="str">
        <f t="shared" si="0"/>
        <v xml:space="preserve"> </v>
      </c>
      <c r="E933" s="304" t="s">
        <v>793</v>
      </c>
      <c r="F933" s="779" t="e">
        <f t="shared" ca="1" si="8"/>
        <v>#NAME?</v>
      </c>
      <c r="G933" s="779" t="s">
        <v>17284</v>
      </c>
      <c r="H933" s="779"/>
      <c r="I933" s="779" t="str">
        <f t="shared" si="4"/>
        <v>38.4159214, -121.3540665</v>
      </c>
      <c r="J933" s="780">
        <v>38.415921400000002</v>
      </c>
      <c r="K933" s="780">
        <v>-121.3540665</v>
      </c>
      <c r="L933" s="781">
        <v>949</v>
      </c>
      <c r="M933" s="790" t="s">
        <v>33</v>
      </c>
      <c r="N933" s="783" t="s">
        <v>17206</v>
      </c>
      <c r="O933" s="783"/>
      <c r="P933" s="784" t="s">
        <v>451</v>
      </c>
      <c r="Q933" s="784" t="s">
        <v>451</v>
      </c>
      <c r="R933" s="783" t="s">
        <v>35</v>
      </c>
      <c r="S933" s="785">
        <v>2019</v>
      </c>
      <c r="T933" s="786">
        <v>2.4</v>
      </c>
      <c r="U933" s="786">
        <v>0</v>
      </c>
      <c r="V933" s="786">
        <v>2.4</v>
      </c>
      <c r="W933" s="786">
        <v>29.02</v>
      </c>
      <c r="X933" s="787">
        <f t="shared" si="5"/>
        <v>29.02</v>
      </c>
      <c r="Y933" s="783"/>
      <c r="Z933" s="783"/>
      <c r="AA933" s="792"/>
      <c r="AB933" s="783"/>
      <c r="AC933" s="783"/>
      <c r="AD933" s="783"/>
      <c r="AE933" s="783"/>
      <c r="AF933" s="783"/>
      <c r="AG933" s="783"/>
      <c r="AH933" s="783"/>
      <c r="AI933" s="789" t="s">
        <v>453</v>
      </c>
    </row>
    <row r="934" spans="1:35" ht="17.25" customHeight="1">
      <c r="A934" s="106"/>
      <c r="B934" s="106"/>
      <c r="C934" s="106"/>
      <c r="D934" s="106" t="str">
        <f t="shared" si="0"/>
        <v xml:space="preserve"> </v>
      </c>
      <c r="E934" s="304" t="s">
        <v>796</v>
      </c>
      <c r="F934" s="779" t="e">
        <f t="shared" ca="1" si="8"/>
        <v>#NAME?</v>
      </c>
      <c r="G934" s="779" t="s">
        <v>17285</v>
      </c>
      <c r="H934" s="779"/>
      <c r="I934" s="779" t="str">
        <f t="shared" si="4"/>
        <v>38.56053, -121.43105</v>
      </c>
      <c r="J934" s="780">
        <v>38.56053</v>
      </c>
      <c r="K934" s="780">
        <v>-121.43105</v>
      </c>
      <c r="L934" s="781">
        <v>950</v>
      </c>
      <c r="M934" s="782" t="s">
        <v>33</v>
      </c>
      <c r="N934" s="783" t="s">
        <v>17206</v>
      </c>
      <c r="O934" s="783"/>
      <c r="P934" s="784" t="s">
        <v>451</v>
      </c>
      <c r="Q934" s="784" t="s">
        <v>451</v>
      </c>
      <c r="R934" s="783" t="s">
        <v>35</v>
      </c>
      <c r="S934" s="799">
        <v>2019</v>
      </c>
      <c r="T934" s="786">
        <v>9200</v>
      </c>
      <c r="U934" s="786">
        <v>72000</v>
      </c>
      <c r="V934" s="786">
        <v>76300</v>
      </c>
      <c r="W934" s="786">
        <v>320400</v>
      </c>
      <c r="X934" s="787">
        <f t="shared" si="5"/>
        <v>320400</v>
      </c>
      <c r="Y934" s="783"/>
      <c r="Z934" s="783"/>
      <c r="AA934" s="792"/>
      <c r="AB934" s="783"/>
      <c r="AC934" s="783"/>
      <c r="AD934" s="783"/>
      <c r="AE934" s="783"/>
      <c r="AF934" s="783"/>
      <c r="AG934" s="783"/>
      <c r="AH934" s="783"/>
      <c r="AI934" s="789" t="s">
        <v>453</v>
      </c>
    </row>
    <row r="935" spans="1:35" ht="17.25" customHeight="1">
      <c r="A935" s="106"/>
      <c r="B935" s="106"/>
      <c r="C935" s="106"/>
      <c r="D935" s="106" t="str">
        <f t="shared" si="0"/>
        <v xml:space="preserve"> </v>
      </c>
      <c r="E935" s="304" t="s">
        <v>800</v>
      </c>
      <c r="F935" s="779" t="e">
        <f t="shared" ca="1" si="8"/>
        <v>#NAME?</v>
      </c>
      <c r="G935" s="779" t="s">
        <v>17286</v>
      </c>
      <c r="H935" s="779"/>
      <c r="I935" s="779" t="str">
        <f t="shared" si="4"/>
        <v>33.03979002, -117.2511731</v>
      </c>
      <c r="J935" s="780">
        <v>33.039790019999998</v>
      </c>
      <c r="K935" s="780">
        <v>-117.2511731</v>
      </c>
      <c r="L935" s="781">
        <v>951</v>
      </c>
      <c r="M935" s="790" t="s">
        <v>33</v>
      </c>
      <c r="N935" s="783" t="s">
        <v>33</v>
      </c>
      <c r="O935" s="783"/>
      <c r="P935" s="784" t="s">
        <v>514</v>
      </c>
      <c r="Q935" s="784" t="s">
        <v>801</v>
      </c>
      <c r="R935" s="783" t="s">
        <v>35</v>
      </c>
      <c r="S935" s="785">
        <v>2019</v>
      </c>
      <c r="T935" s="786">
        <v>0</v>
      </c>
      <c r="U935" s="786">
        <v>0</v>
      </c>
      <c r="V935" s="786">
        <v>0</v>
      </c>
      <c r="W935" s="786">
        <v>31</v>
      </c>
      <c r="X935" s="787">
        <f t="shared" si="5"/>
        <v>31</v>
      </c>
      <c r="Y935" s="783"/>
      <c r="Z935" s="783"/>
      <c r="AA935" s="783">
        <v>2019</v>
      </c>
      <c r="AB935" s="783"/>
      <c r="AC935" s="783"/>
      <c r="AD935" s="783"/>
      <c r="AE935" s="783"/>
      <c r="AF935" s="783"/>
      <c r="AG935" s="784" t="s">
        <v>802</v>
      </c>
      <c r="AH935" s="792"/>
      <c r="AI935" s="788" t="s">
        <v>538</v>
      </c>
    </row>
    <row r="936" spans="1:35" ht="17.25" customHeight="1">
      <c r="A936" s="106"/>
      <c r="B936" s="106"/>
      <c r="C936" s="106"/>
      <c r="D936" s="106" t="str">
        <f t="shared" si="0"/>
        <v xml:space="preserve"> </v>
      </c>
      <c r="E936" s="304" t="s">
        <v>805</v>
      </c>
      <c r="F936" s="779" t="e">
        <f t="shared" ca="1" si="8"/>
        <v>#NAME?</v>
      </c>
      <c r="G936" s="779" t="s">
        <v>17287</v>
      </c>
      <c r="H936" s="779"/>
      <c r="I936" s="779" t="str">
        <f t="shared" si="4"/>
        <v>37.0636516382364, -120.197153870331</v>
      </c>
      <c r="J936" s="780">
        <v>37.063651638236401</v>
      </c>
      <c r="K936" s="780">
        <v>-120.19715387033099</v>
      </c>
      <c r="L936" s="781">
        <v>952</v>
      </c>
      <c r="M936" s="782" t="s">
        <v>33</v>
      </c>
      <c r="N936" s="783" t="s">
        <v>17206</v>
      </c>
      <c r="O936" s="783"/>
      <c r="P936" s="784" t="s">
        <v>451</v>
      </c>
      <c r="Q936" s="784" t="s">
        <v>451</v>
      </c>
      <c r="R936" s="783" t="s">
        <v>35</v>
      </c>
      <c r="S936" s="799">
        <v>2019</v>
      </c>
      <c r="T936" s="786">
        <v>1.4</v>
      </c>
      <c r="U936" s="786">
        <v>0</v>
      </c>
      <c r="V936" s="786">
        <v>1.4</v>
      </c>
      <c r="W936" s="786">
        <v>9.77</v>
      </c>
      <c r="X936" s="787">
        <f t="shared" si="5"/>
        <v>9.77</v>
      </c>
      <c r="Y936" s="783"/>
      <c r="Z936" s="783"/>
      <c r="AA936" s="792"/>
      <c r="AB936" s="783"/>
      <c r="AC936" s="783"/>
      <c r="AD936" s="783"/>
      <c r="AE936" s="783"/>
      <c r="AF936" s="783"/>
      <c r="AG936" s="783"/>
      <c r="AH936" s="783"/>
      <c r="AI936" s="789" t="s">
        <v>453</v>
      </c>
    </row>
    <row r="937" spans="1:35" ht="17.25" customHeight="1">
      <c r="A937" s="106"/>
      <c r="B937" s="106"/>
      <c r="C937" s="106"/>
      <c r="D937" s="106" t="str">
        <f t="shared" si="0"/>
        <v xml:space="preserve"> </v>
      </c>
      <c r="E937" s="304" t="s">
        <v>808</v>
      </c>
      <c r="F937" s="779" t="e">
        <f t="shared" ca="1" si="8"/>
        <v>#NAME?</v>
      </c>
      <c r="G937" s="779" t="s">
        <v>17288</v>
      </c>
      <c r="H937" s="779"/>
      <c r="I937" s="779" t="str">
        <f t="shared" si="4"/>
        <v>38.0353113450202, -120.934634317383</v>
      </c>
      <c r="J937" s="780">
        <v>38.035311345020197</v>
      </c>
      <c r="K937" s="780">
        <v>-120.934634317383</v>
      </c>
      <c r="L937" s="781">
        <v>953</v>
      </c>
      <c r="M937" s="790" t="s">
        <v>33</v>
      </c>
      <c r="N937" s="783" t="s">
        <v>17206</v>
      </c>
      <c r="O937" s="783"/>
      <c r="P937" s="784" t="s">
        <v>451</v>
      </c>
      <c r="Q937" s="784" t="s">
        <v>451</v>
      </c>
      <c r="R937" s="783" t="s">
        <v>35</v>
      </c>
      <c r="S937" s="799">
        <v>2020</v>
      </c>
      <c r="T937" s="786">
        <v>1100</v>
      </c>
      <c r="U937" s="786">
        <v>56</v>
      </c>
      <c r="V937" s="786">
        <v>1146</v>
      </c>
      <c r="W937" s="786">
        <v>12054.6</v>
      </c>
      <c r="X937" s="787">
        <f t="shared" si="5"/>
        <v>12054.6</v>
      </c>
      <c r="Y937" s="783" t="s">
        <v>809</v>
      </c>
      <c r="Z937" s="783" t="s">
        <v>810</v>
      </c>
      <c r="AA937" s="792"/>
      <c r="AB937" s="783"/>
      <c r="AC937" s="783"/>
      <c r="AD937" s="783"/>
      <c r="AE937" s="783"/>
      <c r="AF937" s="783"/>
      <c r="AG937" s="783"/>
      <c r="AH937" s="783"/>
      <c r="AI937" s="789" t="s">
        <v>453</v>
      </c>
    </row>
    <row r="938" spans="1:35" ht="17.25" customHeight="1">
      <c r="A938" s="106"/>
      <c r="B938" s="106"/>
      <c r="C938" s="106"/>
      <c r="D938" s="106" t="str">
        <f t="shared" si="0"/>
        <v xml:space="preserve"> </v>
      </c>
      <c r="E938" s="304" t="s">
        <v>975</v>
      </c>
      <c r="F938" s="779" t="e">
        <f t="shared" ca="1" si="8"/>
        <v>#NAME?</v>
      </c>
      <c r="G938" s="779" t="s">
        <v>17289</v>
      </c>
      <c r="H938" s="779"/>
      <c r="I938" s="779" t="str">
        <f t="shared" si="4"/>
        <v>33.8449883999999, -118.341202</v>
      </c>
      <c r="J938" s="780">
        <v>33.844988399999899</v>
      </c>
      <c r="K938" s="780">
        <v>-118.341202</v>
      </c>
      <c r="L938" s="781">
        <v>954</v>
      </c>
      <c r="M938" s="782" t="s">
        <v>5</v>
      </c>
      <c r="N938" s="783" t="s">
        <v>17209</v>
      </c>
      <c r="O938" s="783"/>
      <c r="P938" s="784" t="s">
        <v>451</v>
      </c>
      <c r="Q938" s="784" t="s">
        <v>451</v>
      </c>
      <c r="R938" s="783" t="s">
        <v>35</v>
      </c>
      <c r="S938" s="799">
        <v>2020</v>
      </c>
      <c r="T938" s="786">
        <v>2.1</v>
      </c>
      <c r="U938" s="786">
        <v>0</v>
      </c>
      <c r="V938" s="786">
        <v>2.1</v>
      </c>
      <c r="W938" s="786">
        <v>147.57</v>
      </c>
      <c r="X938" s="787">
        <f t="shared" si="5"/>
        <v>147.57</v>
      </c>
      <c r="Y938" s="783"/>
      <c r="Z938" s="783"/>
      <c r="AA938" s="792"/>
      <c r="AB938" s="783"/>
      <c r="AC938" s="783"/>
      <c r="AD938" s="783"/>
      <c r="AE938" s="783"/>
      <c r="AF938" s="783"/>
      <c r="AG938" s="783"/>
      <c r="AH938" s="783"/>
      <c r="AI938" s="789" t="s">
        <v>453</v>
      </c>
    </row>
    <row r="939" spans="1:35" ht="17.25" customHeight="1">
      <c r="A939" s="106"/>
      <c r="B939" s="106"/>
      <c r="C939" s="106"/>
      <c r="D939" s="106" t="str">
        <f t="shared" si="0"/>
        <v xml:space="preserve"> </v>
      </c>
      <c r="E939" s="304" t="s">
        <v>818</v>
      </c>
      <c r="F939" s="779" t="e">
        <f t="shared" ca="1" si="8"/>
        <v>#NAME?</v>
      </c>
      <c r="G939" s="779" t="s">
        <v>17290</v>
      </c>
      <c r="H939" s="779"/>
      <c r="I939" s="779" t="str">
        <f t="shared" si="4"/>
        <v>32.5969278199999, -117.0269321</v>
      </c>
      <c r="J939" s="780">
        <v>32.596927819999898</v>
      </c>
      <c r="K939" s="780">
        <v>-117.0269321</v>
      </c>
      <c r="L939" s="781">
        <v>955</v>
      </c>
      <c r="M939" s="790" t="s">
        <v>33</v>
      </c>
      <c r="N939" s="783" t="s">
        <v>33</v>
      </c>
      <c r="O939" s="783" t="s">
        <v>819</v>
      </c>
      <c r="P939" s="784" t="s">
        <v>514</v>
      </c>
      <c r="Q939" s="784" t="s">
        <v>820</v>
      </c>
      <c r="R939" s="783" t="s">
        <v>35</v>
      </c>
      <c r="S939" s="785">
        <v>2019</v>
      </c>
      <c r="T939" s="786">
        <v>1.8</v>
      </c>
      <c r="U939" s="786">
        <v>18</v>
      </c>
      <c r="V939" s="786"/>
      <c r="W939" s="786">
        <v>128.1</v>
      </c>
      <c r="X939" s="787">
        <f t="shared" si="5"/>
        <v>128.1</v>
      </c>
      <c r="Y939" s="792"/>
      <c r="Z939" s="792"/>
      <c r="AA939" s="783">
        <v>2019</v>
      </c>
      <c r="AB939" s="783"/>
      <c r="AC939" s="783"/>
      <c r="AD939" s="783"/>
      <c r="AE939" s="792" t="s">
        <v>821</v>
      </c>
      <c r="AF939" s="783"/>
      <c r="AG939" s="784" t="s">
        <v>822</v>
      </c>
      <c r="AH939" s="792"/>
      <c r="AI939" s="788" t="s">
        <v>538</v>
      </c>
    </row>
    <row r="940" spans="1:35" ht="17.25" customHeight="1">
      <c r="A940" s="106"/>
      <c r="B940" s="106"/>
      <c r="C940" s="106"/>
      <c r="D940" s="106" t="str">
        <f t="shared" si="0"/>
        <v xml:space="preserve"> </v>
      </c>
      <c r="E940" s="304" t="s">
        <v>825</v>
      </c>
      <c r="F940" s="779" t="e">
        <f t="shared" ca="1" si="8"/>
        <v>#NAME?</v>
      </c>
      <c r="G940" s="779" t="s">
        <v>17291</v>
      </c>
      <c r="H940" s="779"/>
      <c r="I940" s="779" t="str">
        <f t="shared" si="4"/>
        <v>33.4841276599999, -117.664118</v>
      </c>
      <c r="J940" s="780">
        <v>33.484127659999899</v>
      </c>
      <c r="K940" s="780">
        <v>-117.664118</v>
      </c>
      <c r="L940" s="781">
        <v>956</v>
      </c>
      <c r="M940" s="782" t="s">
        <v>33</v>
      </c>
      <c r="N940" s="783" t="s">
        <v>33</v>
      </c>
      <c r="O940" s="783"/>
      <c r="P940" s="784" t="s">
        <v>514</v>
      </c>
      <c r="Q940" s="784" t="s">
        <v>826</v>
      </c>
      <c r="R940" s="783" t="s">
        <v>35</v>
      </c>
      <c r="S940" s="785">
        <v>2019</v>
      </c>
      <c r="T940" s="786">
        <v>5.3</v>
      </c>
      <c r="U940" s="786">
        <v>8.6999999999999993</v>
      </c>
      <c r="V940" s="786">
        <v>14</v>
      </c>
      <c r="W940" s="786">
        <v>68.09</v>
      </c>
      <c r="X940" s="787">
        <f t="shared" si="5"/>
        <v>68.09</v>
      </c>
      <c r="Y940" s="783"/>
      <c r="Z940" s="783"/>
      <c r="AA940" s="783">
        <v>2019</v>
      </c>
      <c r="AB940" s="792"/>
      <c r="AC940" s="783"/>
      <c r="AD940" s="792"/>
      <c r="AE940" s="792"/>
      <c r="AF940" s="792"/>
      <c r="AG940" s="784" t="s">
        <v>827</v>
      </c>
      <c r="AH940" s="788" t="s">
        <v>828</v>
      </c>
      <c r="AI940" s="788" t="s">
        <v>538</v>
      </c>
    </row>
    <row r="941" spans="1:35" ht="17.25" customHeight="1">
      <c r="A941" s="106"/>
      <c r="B941" s="106"/>
      <c r="C941" s="106"/>
      <c r="D941" s="106" t="str">
        <f t="shared" si="0"/>
        <v xml:space="preserve"> </v>
      </c>
      <c r="E941" s="304" t="s">
        <v>831</v>
      </c>
      <c r="F941" s="779" t="e">
        <f t="shared" ca="1" si="8"/>
        <v>#NAME?</v>
      </c>
      <c r="G941" s="779" t="s">
        <v>17292</v>
      </c>
      <c r="H941" s="779"/>
      <c r="I941" s="779" t="str">
        <f t="shared" si="4"/>
        <v>41.87700796, -120.1551287</v>
      </c>
      <c r="J941" s="780">
        <v>41.87700796</v>
      </c>
      <c r="K941" s="780">
        <v>-120.15512870000001</v>
      </c>
      <c r="L941" s="781">
        <v>957</v>
      </c>
      <c r="M941" s="790" t="s">
        <v>33</v>
      </c>
      <c r="N941" s="783" t="s">
        <v>17206</v>
      </c>
      <c r="O941" s="783"/>
      <c r="P941" s="784" t="s">
        <v>451</v>
      </c>
      <c r="Q941" s="784" t="s">
        <v>451</v>
      </c>
      <c r="R941" s="783" t="s">
        <v>35</v>
      </c>
      <c r="S941" s="785">
        <v>2020</v>
      </c>
      <c r="T941" s="786">
        <v>72</v>
      </c>
      <c r="U941" s="786">
        <v>5.6</v>
      </c>
      <c r="V941" s="786">
        <v>77.599999999999994</v>
      </c>
      <c r="W941" s="786">
        <v>302.3</v>
      </c>
      <c r="X941" s="787">
        <f t="shared" si="5"/>
        <v>302.3</v>
      </c>
      <c r="Y941" s="783"/>
      <c r="Z941" s="783"/>
      <c r="AA941" s="792"/>
      <c r="AB941" s="783"/>
      <c r="AC941" s="783"/>
      <c r="AD941" s="783"/>
      <c r="AE941" s="783"/>
      <c r="AF941" s="783"/>
      <c r="AG941" s="783"/>
      <c r="AH941" s="783"/>
      <c r="AI941" s="789" t="s">
        <v>453</v>
      </c>
    </row>
    <row r="942" spans="1:35" ht="17.25" customHeight="1">
      <c r="A942" s="106"/>
      <c r="B942" s="106"/>
      <c r="C942" s="106"/>
      <c r="D942" s="106" t="str">
        <f t="shared" si="0"/>
        <v xml:space="preserve"> </v>
      </c>
      <c r="E942" s="304" t="s">
        <v>848</v>
      </c>
      <c r="F942" s="779" t="e">
        <f t="shared" ca="1" si="8"/>
        <v>#NAME?</v>
      </c>
      <c r="G942" s="779" t="s">
        <v>17293</v>
      </c>
      <c r="H942" s="779"/>
      <c r="I942" s="779" t="str">
        <f t="shared" si="4"/>
        <v>37.8774306, -121.1655357</v>
      </c>
      <c r="J942" s="780">
        <v>37.877430599999997</v>
      </c>
      <c r="K942" s="780">
        <v>-121.16553570000001</v>
      </c>
      <c r="L942" s="781">
        <v>958</v>
      </c>
      <c r="M942" s="782" t="s">
        <v>33</v>
      </c>
      <c r="N942" s="783" t="s">
        <v>17206</v>
      </c>
      <c r="O942" s="783"/>
      <c r="P942" s="784" t="s">
        <v>451</v>
      </c>
      <c r="Q942" s="784" t="s">
        <v>451</v>
      </c>
      <c r="R942" s="783" t="s">
        <v>35</v>
      </c>
      <c r="S942" s="799">
        <v>2020</v>
      </c>
      <c r="T942" s="786">
        <v>7000</v>
      </c>
      <c r="U942" s="786">
        <v>440</v>
      </c>
      <c r="V942" s="786">
        <v>7440</v>
      </c>
      <c r="W942" s="786">
        <v>55100</v>
      </c>
      <c r="X942" s="787">
        <f t="shared" si="5"/>
        <v>55100</v>
      </c>
      <c r="Y942" s="783" t="s">
        <v>849</v>
      </c>
      <c r="Z942" s="783" t="s">
        <v>850</v>
      </c>
      <c r="AA942" s="792"/>
      <c r="AB942" s="783"/>
      <c r="AC942" s="783"/>
      <c r="AD942" s="783"/>
      <c r="AE942" s="783"/>
      <c r="AF942" s="783"/>
      <c r="AG942" s="783"/>
      <c r="AH942" s="783"/>
      <c r="AI942" s="789" t="s">
        <v>453</v>
      </c>
    </row>
    <row r="943" spans="1:35" ht="17.25" customHeight="1">
      <c r="A943" s="106"/>
      <c r="B943" s="106"/>
      <c r="C943" s="106"/>
      <c r="D943" s="106" t="str">
        <f t="shared" si="0"/>
        <v xml:space="preserve"> </v>
      </c>
      <c r="E943" s="304" t="s">
        <v>864</v>
      </c>
      <c r="F943" s="779" t="e">
        <f t="shared" ca="1" si="8"/>
        <v>#NAME?</v>
      </c>
      <c r="G943" s="779" t="s">
        <v>17294</v>
      </c>
      <c r="H943" s="779"/>
      <c r="I943" s="779" t="str">
        <f t="shared" si="4"/>
        <v>32.81877005, -116.9831131</v>
      </c>
      <c r="J943" s="780">
        <v>32.818770049999998</v>
      </c>
      <c r="K943" s="780">
        <v>-116.9831131</v>
      </c>
      <c r="L943" s="781">
        <v>959</v>
      </c>
      <c r="M943" s="790" t="s">
        <v>33</v>
      </c>
      <c r="N943" s="783" t="s">
        <v>17206</v>
      </c>
      <c r="O943" s="783"/>
      <c r="P943" s="784" t="s">
        <v>451</v>
      </c>
      <c r="Q943" s="784" t="s">
        <v>451</v>
      </c>
      <c r="R943" s="783" t="s">
        <v>35</v>
      </c>
      <c r="S943" s="785">
        <v>2019</v>
      </c>
      <c r="T943" s="786">
        <v>15</v>
      </c>
      <c r="U943" s="786">
        <v>6.8</v>
      </c>
      <c r="V943" s="786">
        <v>15</v>
      </c>
      <c r="W943" s="786">
        <v>223.8</v>
      </c>
      <c r="X943" s="787">
        <f t="shared" si="5"/>
        <v>223.8</v>
      </c>
      <c r="Y943" s="783"/>
      <c r="Z943" s="783"/>
      <c r="AA943" s="792"/>
      <c r="AB943" s="783"/>
      <c r="AC943" s="783"/>
      <c r="AD943" s="783"/>
      <c r="AE943" s="783"/>
      <c r="AF943" s="783"/>
      <c r="AG943" s="783"/>
      <c r="AH943" s="783"/>
      <c r="AI943" s="789" t="s">
        <v>453</v>
      </c>
    </row>
    <row r="944" spans="1:35" ht="17.25" customHeight="1">
      <c r="A944" s="106"/>
      <c r="B944" s="106"/>
      <c r="C944" s="106"/>
      <c r="D944" s="106" t="str">
        <f t="shared" si="0"/>
        <v xml:space="preserve"> </v>
      </c>
      <c r="E944" s="304" t="s">
        <v>868</v>
      </c>
      <c r="F944" s="779" t="e">
        <f t="shared" ca="1" si="8"/>
        <v>#NAME?</v>
      </c>
      <c r="G944" s="779" t="s">
        <v>17295</v>
      </c>
      <c r="H944" s="779"/>
      <c r="I944" s="779" t="str">
        <f t="shared" si="4"/>
        <v>39.634601507567, -122.28549560852</v>
      </c>
      <c r="J944" s="780">
        <v>39.634601507566998</v>
      </c>
      <c r="K944" s="780">
        <v>-122.28549560851999</v>
      </c>
      <c r="L944" s="781">
        <v>960</v>
      </c>
      <c r="M944" s="782" t="s">
        <v>33</v>
      </c>
      <c r="N944" s="783" t="s">
        <v>17206</v>
      </c>
      <c r="O944" s="783"/>
      <c r="P944" s="784" t="s">
        <v>451</v>
      </c>
      <c r="Q944" s="784" t="s">
        <v>451</v>
      </c>
      <c r="R944" s="783" t="s">
        <v>35</v>
      </c>
      <c r="S944" s="799">
        <v>2019</v>
      </c>
      <c r="T944" s="786">
        <v>120</v>
      </c>
      <c r="U944" s="786">
        <v>0</v>
      </c>
      <c r="V944" s="786">
        <v>120</v>
      </c>
      <c r="W944" s="786">
        <v>266.5</v>
      </c>
      <c r="X944" s="787">
        <f t="shared" si="5"/>
        <v>266.5</v>
      </c>
      <c r="Y944" s="783"/>
      <c r="Z944" s="783"/>
      <c r="AA944" s="792"/>
      <c r="AB944" s="783"/>
      <c r="AC944" s="783"/>
      <c r="AD944" s="783"/>
      <c r="AE944" s="783"/>
      <c r="AF944" s="783"/>
      <c r="AG944" s="783"/>
      <c r="AH944" s="783"/>
      <c r="AI944" s="789" t="s">
        <v>453</v>
      </c>
    </row>
    <row r="945" spans="1:35" ht="17.25" customHeight="1">
      <c r="A945" s="106"/>
      <c r="B945" s="106"/>
      <c r="C945" s="106"/>
      <c r="D945" s="106" t="str">
        <f t="shared" si="0"/>
        <v xml:space="preserve"> </v>
      </c>
      <c r="E945" s="304" t="s">
        <v>872</v>
      </c>
      <c r="F945" s="779" t="e">
        <f t="shared" ca="1" si="8"/>
        <v>#NAME?</v>
      </c>
      <c r="G945" s="779" t="s">
        <v>17296</v>
      </c>
      <c r="H945" s="779"/>
      <c r="I945" s="779" t="str">
        <f t="shared" si="4"/>
        <v>39.9539643807664, -121.031055450439</v>
      </c>
      <c r="J945" s="780">
        <v>39.953964380766401</v>
      </c>
      <c r="K945" s="780">
        <v>-121.031055450439</v>
      </c>
      <c r="L945" s="781">
        <v>961</v>
      </c>
      <c r="M945" s="790" t="s">
        <v>33</v>
      </c>
      <c r="N945" s="783" t="s">
        <v>17206</v>
      </c>
      <c r="O945" s="783"/>
      <c r="P945" s="784" t="s">
        <v>451</v>
      </c>
      <c r="Q945" s="784" t="s">
        <v>451</v>
      </c>
      <c r="R945" s="783" t="s">
        <v>35</v>
      </c>
      <c r="S945" s="799">
        <v>2019</v>
      </c>
      <c r="T945" s="786">
        <v>5.4</v>
      </c>
      <c r="U945" s="786">
        <v>2.2000000000000002</v>
      </c>
      <c r="V945" s="786">
        <v>5.96</v>
      </c>
      <c r="W945" s="786">
        <v>16.25</v>
      </c>
      <c r="X945" s="787">
        <f t="shared" si="5"/>
        <v>16.25</v>
      </c>
      <c r="Y945" s="783"/>
      <c r="Z945" s="783"/>
      <c r="AA945" s="792"/>
      <c r="AB945" s="783"/>
      <c r="AC945" s="783"/>
      <c r="AD945" s="783"/>
      <c r="AE945" s="783"/>
      <c r="AF945" s="783"/>
      <c r="AG945" s="783"/>
      <c r="AH945" s="783"/>
      <c r="AI945" s="789" t="s">
        <v>453</v>
      </c>
    </row>
    <row r="946" spans="1:35" ht="17.25" customHeight="1">
      <c r="A946" s="106"/>
      <c r="B946" s="106"/>
      <c r="C946" s="106"/>
      <c r="D946" s="106" t="str">
        <f t="shared" si="0"/>
        <v xml:space="preserve"> </v>
      </c>
      <c r="E946" s="304" t="s">
        <v>876</v>
      </c>
      <c r="F946" s="779" t="e">
        <f t="shared" ca="1" si="8"/>
        <v>#NAME?</v>
      </c>
      <c r="G946" s="779" t="s">
        <v>17297</v>
      </c>
      <c r="H946" s="779"/>
      <c r="I946" s="779" t="str">
        <f t="shared" si="4"/>
        <v>38.1746588, -121.6491077</v>
      </c>
      <c r="J946" s="780">
        <v>38.174658800000003</v>
      </c>
      <c r="K946" s="780">
        <v>-121.6491077</v>
      </c>
      <c r="L946" s="781">
        <v>962</v>
      </c>
      <c r="M946" s="782" t="s">
        <v>33</v>
      </c>
      <c r="N946" s="783" t="s">
        <v>17206</v>
      </c>
      <c r="O946" s="783"/>
      <c r="P946" s="784" t="s">
        <v>451</v>
      </c>
      <c r="Q946" s="784" t="s">
        <v>451</v>
      </c>
      <c r="R946" s="783" t="s">
        <v>35</v>
      </c>
      <c r="S946" s="799">
        <v>2019</v>
      </c>
      <c r="T946" s="786">
        <v>66</v>
      </c>
      <c r="U946" s="786">
        <v>13</v>
      </c>
      <c r="V946" s="786">
        <v>79</v>
      </c>
      <c r="W946" s="786">
        <v>280.3</v>
      </c>
      <c r="X946" s="787">
        <f t="shared" si="5"/>
        <v>280.3</v>
      </c>
      <c r="Y946" s="783"/>
      <c r="Z946" s="783"/>
      <c r="AA946" s="792"/>
      <c r="AB946" s="783"/>
      <c r="AC946" s="783"/>
      <c r="AD946" s="783"/>
      <c r="AE946" s="783"/>
      <c r="AF946" s="783"/>
      <c r="AG946" s="783"/>
      <c r="AH946" s="783"/>
      <c r="AI946" s="789" t="s">
        <v>453</v>
      </c>
    </row>
    <row r="947" spans="1:35" ht="17.25" customHeight="1">
      <c r="A947" s="106"/>
      <c r="B947" s="106"/>
      <c r="C947" s="106"/>
      <c r="D947" s="106" t="str">
        <f t="shared" si="0"/>
        <v xml:space="preserve"> </v>
      </c>
      <c r="E947" s="304" t="s">
        <v>880</v>
      </c>
      <c r="F947" s="779" t="e">
        <f t="shared" ca="1" si="8"/>
        <v>#NAME?</v>
      </c>
      <c r="G947" s="779" t="s">
        <v>17298</v>
      </c>
      <c r="H947" s="779"/>
      <c r="I947" s="779" t="str">
        <f t="shared" si="4"/>
        <v>37.2169603999999, -121.9036772</v>
      </c>
      <c r="J947" s="780">
        <v>37.216960399999898</v>
      </c>
      <c r="K947" s="780">
        <v>-121.9036772</v>
      </c>
      <c r="L947" s="781">
        <v>963</v>
      </c>
      <c r="M947" s="790" t="s">
        <v>33</v>
      </c>
      <c r="N947" s="783" t="s">
        <v>17206</v>
      </c>
      <c r="O947" s="783"/>
      <c r="P947" s="784" t="s">
        <v>451</v>
      </c>
      <c r="Q947" s="784" t="s">
        <v>451</v>
      </c>
      <c r="R947" s="783" t="s">
        <v>35</v>
      </c>
      <c r="S947" s="799">
        <v>2020</v>
      </c>
      <c r="T947" s="786">
        <v>29</v>
      </c>
      <c r="U947" s="786">
        <v>2.1</v>
      </c>
      <c r="V947" s="786">
        <v>31.1</v>
      </c>
      <c r="W947" s="786">
        <v>454.19</v>
      </c>
      <c r="X947" s="787">
        <f t="shared" si="5"/>
        <v>454.19</v>
      </c>
      <c r="Y947" s="783"/>
      <c r="Z947" s="783"/>
      <c r="AA947" s="792"/>
      <c r="AB947" s="783"/>
      <c r="AC947" s="783"/>
      <c r="AD947" s="783"/>
      <c r="AE947" s="783"/>
      <c r="AF947" s="783"/>
      <c r="AG947" s="783"/>
      <c r="AH947" s="783"/>
      <c r="AI947" s="789" t="s">
        <v>453</v>
      </c>
    </row>
    <row r="948" spans="1:35" ht="17.25" customHeight="1">
      <c r="A948" s="106"/>
      <c r="B948" s="106"/>
      <c r="C948" s="106"/>
      <c r="D948" s="106" t="str">
        <f t="shared" si="0"/>
        <v xml:space="preserve"> </v>
      </c>
      <c r="E948" s="304" t="s">
        <v>884</v>
      </c>
      <c r="F948" s="779" t="e">
        <f t="shared" ca="1" si="8"/>
        <v>#NAME?</v>
      </c>
      <c r="G948" s="779" t="s">
        <v>17299</v>
      </c>
      <c r="H948" s="779"/>
      <c r="I948" s="779" t="str">
        <f t="shared" si="4"/>
        <v>36.3101696, -119.5990002</v>
      </c>
      <c r="J948" s="780">
        <v>36.310169600000002</v>
      </c>
      <c r="K948" s="780">
        <v>-119.59900020000001</v>
      </c>
      <c r="L948" s="781">
        <v>964</v>
      </c>
      <c r="M948" s="782" t="s">
        <v>33</v>
      </c>
      <c r="N948" s="783" t="s">
        <v>17206</v>
      </c>
      <c r="O948" s="783"/>
      <c r="P948" s="784" t="s">
        <v>451</v>
      </c>
      <c r="Q948" s="784" t="s">
        <v>451</v>
      </c>
      <c r="R948" s="783" t="s">
        <v>35</v>
      </c>
      <c r="S948" s="799">
        <v>2019</v>
      </c>
      <c r="T948" s="786">
        <v>0.8</v>
      </c>
      <c r="U948" s="786">
        <v>0</v>
      </c>
      <c r="V948" s="786">
        <v>0.8</v>
      </c>
      <c r="W948" s="786">
        <v>10.7</v>
      </c>
      <c r="X948" s="787">
        <f t="shared" si="5"/>
        <v>10.7</v>
      </c>
      <c r="Y948" s="783"/>
      <c r="Z948" s="783"/>
      <c r="AA948" s="792"/>
      <c r="AB948" s="783"/>
      <c r="AC948" s="783"/>
      <c r="AD948" s="783"/>
      <c r="AE948" s="783"/>
      <c r="AF948" s="783"/>
      <c r="AG948" s="783"/>
      <c r="AH948" s="783"/>
      <c r="AI948" s="789" t="s">
        <v>453</v>
      </c>
    </row>
    <row r="949" spans="1:35" ht="17.25" customHeight="1">
      <c r="A949" s="106"/>
      <c r="B949" s="106"/>
      <c r="C949" s="106"/>
      <c r="D949" s="106" t="str">
        <f t="shared" si="0"/>
        <v xml:space="preserve"> </v>
      </c>
      <c r="E949" s="304" t="s">
        <v>887</v>
      </c>
      <c r="F949" s="779" t="e">
        <f t="shared" ca="1" si="8"/>
        <v>#NAME?</v>
      </c>
      <c r="G949" s="779" t="s">
        <v>17300</v>
      </c>
      <c r="H949" s="779"/>
      <c r="I949" s="779" t="str">
        <f t="shared" si="4"/>
        <v>38.099108, -121.136512</v>
      </c>
      <c r="J949" s="780">
        <v>38.099108000000001</v>
      </c>
      <c r="K949" s="780">
        <v>-121.136512</v>
      </c>
      <c r="L949" s="781">
        <v>965</v>
      </c>
      <c r="M949" s="790" t="s">
        <v>33</v>
      </c>
      <c r="N949" s="783" t="s">
        <v>17206</v>
      </c>
      <c r="O949" s="783"/>
      <c r="P949" s="784" t="s">
        <v>451</v>
      </c>
      <c r="Q949" s="784" t="s">
        <v>451</v>
      </c>
      <c r="R949" s="783" t="s">
        <v>35</v>
      </c>
      <c r="S949" s="799">
        <v>2020</v>
      </c>
      <c r="T949" s="786">
        <v>0</v>
      </c>
      <c r="U949" s="786">
        <v>0</v>
      </c>
      <c r="V949" s="786">
        <v>0</v>
      </c>
      <c r="W949" s="786">
        <v>3.27</v>
      </c>
      <c r="X949" s="787">
        <f t="shared" si="5"/>
        <v>3.27</v>
      </c>
      <c r="Y949" s="783"/>
      <c r="Z949" s="783"/>
      <c r="AA949" s="792"/>
      <c r="AB949" s="783"/>
      <c r="AC949" s="783"/>
      <c r="AD949" s="783"/>
      <c r="AE949" s="783"/>
      <c r="AF949" s="783"/>
      <c r="AG949" s="783"/>
      <c r="AH949" s="783"/>
      <c r="AI949" s="789" t="s">
        <v>453</v>
      </c>
    </row>
    <row r="950" spans="1:35" ht="17.25" customHeight="1">
      <c r="A950" s="106"/>
      <c r="B950" s="106"/>
      <c r="C950" s="106"/>
      <c r="D950" s="106" t="str">
        <f t="shared" si="0"/>
        <v xml:space="preserve"> </v>
      </c>
      <c r="E950" s="304" t="s">
        <v>891</v>
      </c>
      <c r="F950" s="779" t="e">
        <f t="shared" ca="1" si="8"/>
        <v>#NAME?</v>
      </c>
      <c r="G950" s="779" t="s">
        <v>17301</v>
      </c>
      <c r="H950" s="779"/>
      <c r="I950" s="779" t="str">
        <f t="shared" si="4"/>
        <v>34.344608, -117.3503634</v>
      </c>
      <c r="J950" s="780">
        <v>34.344608000000001</v>
      </c>
      <c r="K950" s="780">
        <v>-117.35036340000001</v>
      </c>
      <c r="L950" s="781">
        <v>966</v>
      </c>
      <c r="M950" s="782" t="s">
        <v>33</v>
      </c>
      <c r="N950" s="783" t="s">
        <v>17206</v>
      </c>
      <c r="O950" s="783"/>
      <c r="P950" s="784" t="s">
        <v>451</v>
      </c>
      <c r="Q950" s="784" t="s">
        <v>451</v>
      </c>
      <c r="R950" s="783" t="s">
        <v>35</v>
      </c>
      <c r="S950" s="799">
        <v>2019</v>
      </c>
      <c r="T950" s="786">
        <v>1</v>
      </c>
      <c r="U950" s="786">
        <v>0.64</v>
      </c>
      <c r="V950" s="786">
        <v>1</v>
      </c>
      <c r="W950" s="786">
        <v>9.5299999999999994</v>
      </c>
      <c r="X950" s="787">
        <f t="shared" si="5"/>
        <v>9.5299999999999994</v>
      </c>
      <c r="Y950" s="783"/>
      <c r="Z950" s="783"/>
      <c r="AA950" s="792"/>
      <c r="AB950" s="783"/>
      <c r="AC950" s="783"/>
      <c r="AD950" s="783"/>
      <c r="AE950" s="783"/>
      <c r="AF950" s="783"/>
      <c r="AG950" s="783"/>
      <c r="AH950" s="783"/>
      <c r="AI950" s="789" t="s">
        <v>453</v>
      </c>
    </row>
    <row r="951" spans="1:35" ht="17.25" customHeight="1">
      <c r="A951" s="106"/>
      <c r="B951" s="106"/>
      <c r="C951" s="106"/>
      <c r="D951" s="106" t="str">
        <f t="shared" si="0"/>
        <v xml:space="preserve"> </v>
      </c>
      <c r="E951" s="304" t="s">
        <v>895</v>
      </c>
      <c r="F951" s="779" t="e">
        <f t="shared" ca="1" si="8"/>
        <v>#NAME?</v>
      </c>
      <c r="G951" s="779" t="s">
        <v>17302</v>
      </c>
      <c r="H951" s="779"/>
      <c r="I951" s="779" t="str">
        <f t="shared" si="4"/>
        <v>34.2032935928037, -118.401066</v>
      </c>
      <c r="J951" s="780">
        <v>34.203293592803703</v>
      </c>
      <c r="K951" s="780">
        <v>-118.401066</v>
      </c>
      <c r="L951" s="781">
        <v>967</v>
      </c>
      <c r="M951" s="790" t="s">
        <v>33</v>
      </c>
      <c r="N951" s="783" t="s">
        <v>17206</v>
      </c>
      <c r="O951" s="783"/>
      <c r="P951" s="784" t="s">
        <v>451</v>
      </c>
      <c r="Q951" s="784" t="s">
        <v>451</v>
      </c>
      <c r="R951" s="783" t="s">
        <v>35</v>
      </c>
      <c r="S951" s="799">
        <v>2018</v>
      </c>
      <c r="T951" s="786">
        <v>0</v>
      </c>
      <c r="U951" s="786">
        <v>0</v>
      </c>
      <c r="V951" s="786">
        <v>0</v>
      </c>
      <c r="W951" s="786">
        <v>3548</v>
      </c>
      <c r="X951" s="787">
        <f t="shared" si="5"/>
        <v>3548</v>
      </c>
      <c r="Y951" s="783"/>
      <c r="Z951" s="783"/>
      <c r="AA951" s="792"/>
      <c r="AB951" s="783"/>
      <c r="AC951" s="783"/>
      <c r="AD951" s="783"/>
      <c r="AE951" s="783"/>
      <c r="AF951" s="783"/>
      <c r="AG951" s="783"/>
      <c r="AH951" s="783"/>
      <c r="AI951" s="789" t="s">
        <v>453</v>
      </c>
    </row>
    <row r="952" spans="1:35" ht="17.25" customHeight="1">
      <c r="A952" s="106"/>
      <c r="B952" s="106"/>
      <c r="C952" s="106"/>
      <c r="D952" s="106" t="str">
        <f t="shared" si="0"/>
        <v xml:space="preserve"> </v>
      </c>
      <c r="E952" s="304" t="s">
        <v>898</v>
      </c>
      <c r="F952" s="779" t="e">
        <f t="shared" ca="1" si="8"/>
        <v>#NAME?</v>
      </c>
      <c r="G952" s="779" t="s">
        <v>17303</v>
      </c>
      <c r="H952" s="779"/>
      <c r="I952" s="779" t="str">
        <f t="shared" si="4"/>
        <v>38.4719635, -122.7398306</v>
      </c>
      <c r="J952" s="780">
        <v>38.471963500000001</v>
      </c>
      <c r="K952" s="780">
        <v>-122.7398306</v>
      </c>
      <c r="L952" s="781">
        <v>968</v>
      </c>
      <c r="M952" s="782" t="s">
        <v>5</v>
      </c>
      <c r="N952" s="783" t="s">
        <v>17209</v>
      </c>
      <c r="O952" s="783"/>
      <c r="P952" s="784" t="s">
        <v>451</v>
      </c>
      <c r="Q952" s="784" t="s">
        <v>451</v>
      </c>
      <c r="R952" s="783" t="s">
        <v>35</v>
      </c>
      <c r="S952" s="799">
        <v>2020</v>
      </c>
      <c r="T952" s="786">
        <v>47</v>
      </c>
      <c r="U952" s="786">
        <v>48</v>
      </c>
      <c r="V952" s="786">
        <v>95</v>
      </c>
      <c r="W952" s="786">
        <v>418.17</v>
      </c>
      <c r="X952" s="787">
        <f t="shared" si="5"/>
        <v>418.17</v>
      </c>
      <c r="Y952" s="783"/>
      <c r="Z952" s="783"/>
      <c r="AA952" s="792"/>
      <c r="AB952" s="783"/>
      <c r="AC952" s="783"/>
      <c r="AD952" s="783"/>
      <c r="AE952" s="783"/>
      <c r="AF952" s="783"/>
      <c r="AG952" s="783"/>
      <c r="AH952" s="783"/>
      <c r="AI952" s="789" t="s">
        <v>453</v>
      </c>
    </row>
    <row r="953" spans="1:35" ht="17.25" customHeight="1">
      <c r="A953" s="106"/>
      <c r="B953" s="106"/>
      <c r="C953" s="106"/>
      <c r="D953" s="106" t="str">
        <f t="shared" si="0"/>
        <v xml:space="preserve"> </v>
      </c>
      <c r="E953" s="304" t="s">
        <v>900</v>
      </c>
      <c r="F953" s="779" t="e">
        <f t="shared" ca="1" si="8"/>
        <v>#NAME?</v>
      </c>
      <c r="G953" s="779" t="s">
        <v>17304</v>
      </c>
      <c r="H953" s="779"/>
      <c r="I953" s="779" t="str">
        <f t="shared" si="4"/>
        <v>37.4180378, -121.9800814</v>
      </c>
      <c r="J953" s="780">
        <v>37.4180378</v>
      </c>
      <c r="K953" s="780">
        <v>-121.9800814</v>
      </c>
      <c r="L953" s="781">
        <v>969</v>
      </c>
      <c r="M953" s="790" t="s">
        <v>33</v>
      </c>
      <c r="N953" s="783" t="s">
        <v>17206</v>
      </c>
      <c r="O953" s="783"/>
      <c r="P953" s="784" t="s">
        <v>451</v>
      </c>
      <c r="Q953" s="784" t="s">
        <v>451</v>
      </c>
      <c r="R953" s="783" t="s">
        <v>35</v>
      </c>
      <c r="S953" s="799">
        <v>2019</v>
      </c>
      <c r="T953" s="786">
        <v>530</v>
      </c>
      <c r="U953" s="786">
        <v>38</v>
      </c>
      <c r="V953" s="786">
        <v>568</v>
      </c>
      <c r="W953" s="786">
        <v>4472</v>
      </c>
      <c r="X953" s="787">
        <f t="shared" si="5"/>
        <v>4472</v>
      </c>
      <c r="Y953" s="783"/>
      <c r="Z953" s="783"/>
      <c r="AA953" s="792"/>
      <c r="AB953" s="783"/>
      <c r="AC953" s="783"/>
      <c r="AD953" s="783"/>
      <c r="AE953" s="783"/>
      <c r="AF953" s="783"/>
      <c r="AG953" s="783"/>
      <c r="AH953" s="783"/>
      <c r="AI953" s="789" t="s">
        <v>453</v>
      </c>
    </row>
    <row r="954" spans="1:35" ht="17.25" customHeight="1">
      <c r="A954" s="106"/>
      <c r="B954" s="106"/>
      <c r="C954" s="106"/>
      <c r="D954" s="106" t="str">
        <f t="shared" si="0"/>
        <v xml:space="preserve"> </v>
      </c>
      <c r="E954" s="304" t="s">
        <v>904</v>
      </c>
      <c r="F954" s="779" t="e">
        <f t="shared" ca="1" si="8"/>
        <v>#NAME?</v>
      </c>
      <c r="G954" s="779" t="s">
        <v>17305</v>
      </c>
      <c r="H954" s="779"/>
      <c r="I954" s="779" t="str">
        <f t="shared" si="4"/>
        <v>37.3901375, -120.4999752</v>
      </c>
      <c r="J954" s="780">
        <v>37.390137500000002</v>
      </c>
      <c r="K954" s="780">
        <v>-120.49997519999999</v>
      </c>
      <c r="L954" s="781">
        <v>970</v>
      </c>
      <c r="M954" s="782" t="s">
        <v>33</v>
      </c>
      <c r="N954" s="783" t="s">
        <v>17206</v>
      </c>
      <c r="O954" s="783"/>
      <c r="P954" s="784" t="s">
        <v>451</v>
      </c>
      <c r="Q954" s="784" t="s">
        <v>451</v>
      </c>
      <c r="R954" s="783" t="s">
        <v>35</v>
      </c>
      <c r="S954" s="799">
        <v>2020</v>
      </c>
      <c r="T954" s="786">
        <v>5.3</v>
      </c>
      <c r="U954" s="786">
        <v>0</v>
      </c>
      <c r="V954" s="786">
        <v>5.3</v>
      </c>
      <c r="W954" s="786">
        <v>114.16</v>
      </c>
      <c r="X954" s="787">
        <f t="shared" si="5"/>
        <v>114.16</v>
      </c>
      <c r="Y954" s="783"/>
      <c r="Z954" s="783"/>
      <c r="AA954" s="792"/>
      <c r="AB954" s="783"/>
      <c r="AC954" s="783"/>
      <c r="AD954" s="783"/>
      <c r="AE954" s="783"/>
      <c r="AF954" s="783"/>
      <c r="AG954" s="783"/>
      <c r="AH954" s="783"/>
      <c r="AI954" s="789" t="s">
        <v>453</v>
      </c>
    </row>
    <row r="955" spans="1:35" ht="17.25" customHeight="1">
      <c r="A955" s="106"/>
      <c r="B955" s="106"/>
      <c r="C955" s="106"/>
      <c r="D955" s="106" t="str">
        <f t="shared" si="0"/>
        <v xml:space="preserve"> </v>
      </c>
      <c r="E955" s="304" t="s">
        <v>907</v>
      </c>
      <c r="F955" s="779" t="e">
        <f t="shared" ca="1" si="8"/>
        <v>#NAME?</v>
      </c>
      <c r="G955" s="779" t="s">
        <v>17306</v>
      </c>
      <c r="H955" s="779"/>
      <c r="I955" s="779" t="str">
        <f t="shared" si="4"/>
        <v>32.6916877307032, -117.028062343597</v>
      </c>
      <c r="J955" s="780">
        <v>32.691687730703201</v>
      </c>
      <c r="K955" s="780">
        <v>-117.028062343597</v>
      </c>
      <c r="L955" s="781">
        <v>971</v>
      </c>
      <c r="M955" s="790" t="s">
        <v>33</v>
      </c>
      <c r="N955" s="783" t="s">
        <v>33</v>
      </c>
      <c r="O955" s="783"/>
      <c r="P955" s="784" t="s">
        <v>514</v>
      </c>
      <c r="Q955" s="784" t="s">
        <v>908</v>
      </c>
      <c r="R955" s="783" t="s">
        <v>35</v>
      </c>
      <c r="S955" s="785">
        <v>2019</v>
      </c>
      <c r="T955" s="786">
        <v>8</v>
      </c>
      <c r="U955" s="786">
        <v>10</v>
      </c>
      <c r="V955" s="786">
        <v>18</v>
      </c>
      <c r="W955" s="786">
        <v>124.8</v>
      </c>
      <c r="X955" s="787">
        <f t="shared" si="5"/>
        <v>124.8</v>
      </c>
      <c r="Y955" s="792"/>
      <c r="Z955" s="792"/>
      <c r="AA955" s="783">
        <v>2019</v>
      </c>
      <c r="AB955" s="783"/>
      <c r="AC955" s="783"/>
      <c r="AD955" s="783"/>
      <c r="AE955" s="783"/>
      <c r="AF955" s="783"/>
      <c r="AG955" s="784" t="s">
        <v>909</v>
      </c>
      <c r="AH955" s="792"/>
      <c r="AI955" s="788" t="s">
        <v>538</v>
      </c>
    </row>
    <row r="956" spans="1:35" ht="17.25" customHeight="1">
      <c r="A956" s="106"/>
      <c r="B956" s="106"/>
      <c r="C956" s="106"/>
      <c r="D956" s="106" t="str">
        <f t="shared" si="0"/>
        <v xml:space="preserve"> </v>
      </c>
      <c r="E956" s="304" t="s">
        <v>912</v>
      </c>
      <c r="F956" s="779" t="e">
        <f t="shared" ca="1" si="8"/>
        <v>#NAME?</v>
      </c>
      <c r="G956" s="779" t="s">
        <v>17307</v>
      </c>
      <c r="H956" s="779"/>
      <c r="I956" s="779" t="str">
        <f t="shared" si="4"/>
        <v>32.8487024563942, -115.278688609448</v>
      </c>
      <c r="J956" s="780">
        <v>32.8487024563942</v>
      </c>
      <c r="K956" s="780">
        <v>-115.278688609448</v>
      </c>
      <c r="L956" s="781">
        <v>972</v>
      </c>
      <c r="M956" s="782" t="s">
        <v>33</v>
      </c>
      <c r="N956" s="783" t="s">
        <v>33</v>
      </c>
      <c r="O956" s="783"/>
      <c r="P956" s="784" t="s">
        <v>514</v>
      </c>
      <c r="Q956" s="784" t="s">
        <v>913</v>
      </c>
      <c r="R956" s="783" t="s">
        <v>35</v>
      </c>
      <c r="S956" s="785">
        <v>2019</v>
      </c>
      <c r="T956" s="786">
        <v>0</v>
      </c>
      <c r="U956" s="786">
        <v>0</v>
      </c>
      <c r="V956" s="786"/>
      <c r="W956" s="786">
        <v>0.56999999999999995</v>
      </c>
      <c r="X956" s="787">
        <f t="shared" si="5"/>
        <v>0.56999999999999995</v>
      </c>
      <c r="Y956" s="792"/>
      <c r="Z956" s="792"/>
      <c r="AA956" s="783">
        <v>2019</v>
      </c>
      <c r="AB956" s="783"/>
      <c r="AC956" s="783"/>
      <c r="AD956" s="792"/>
      <c r="AE956" s="792"/>
      <c r="AF956" s="792"/>
      <c r="AG956" s="784" t="s">
        <v>914</v>
      </c>
      <c r="AH956" s="792"/>
      <c r="AI956" s="788" t="s">
        <v>538</v>
      </c>
    </row>
    <row r="957" spans="1:35" ht="17.25" customHeight="1">
      <c r="A957" s="106"/>
      <c r="B957" s="106"/>
      <c r="C957" s="106"/>
      <c r="D957" s="106" t="str">
        <f t="shared" si="0"/>
        <v xml:space="preserve"> </v>
      </c>
      <c r="E957" s="304" t="s">
        <v>917</v>
      </c>
      <c r="F957" s="779" t="e">
        <f t="shared" ca="1" si="8"/>
        <v>#NAME?</v>
      </c>
      <c r="G957" s="779" t="s">
        <v>17308</v>
      </c>
      <c r="H957" s="779"/>
      <c r="I957" s="779" t="str">
        <f t="shared" si="4"/>
        <v>33.3985461, -115.6709992</v>
      </c>
      <c r="J957" s="780">
        <v>33.398546099999997</v>
      </c>
      <c r="K957" s="780">
        <v>-115.6709992</v>
      </c>
      <c r="L957" s="781">
        <v>973</v>
      </c>
      <c r="M957" s="790" t="s">
        <v>33</v>
      </c>
      <c r="N957" s="783" t="s">
        <v>33</v>
      </c>
      <c r="O957" s="783"/>
      <c r="P957" s="784" t="s">
        <v>514</v>
      </c>
      <c r="Q957" s="784" t="s">
        <v>918</v>
      </c>
      <c r="R957" s="783" t="s">
        <v>35</v>
      </c>
      <c r="S957" s="785">
        <v>2019</v>
      </c>
      <c r="T957" s="786">
        <v>0</v>
      </c>
      <c r="U957" s="786">
        <v>0</v>
      </c>
      <c r="V957" s="786">
        <v>0</v>
      </c>
      <c r="W957" s="786">
        <v>15.83</v>
      </c>
      <c r="X957" s="787">
        <f t="shared" si="5"/>
        <v>15.83</v>
      </c>
      <c r="Y957" s="792"/>
      <c r="Z957" s="792"/>
      <c r="AA957" s="783">
        <v>2019</v>
      </c>
      <c r="AB957" s="783"/>
      <c r="AC957" s="783"/>
      <c r="AD957" s="783"/>
      <c r="AE957" s="783"/>
      <c r="AF957" s="783"/>
      <c r="AG957" s="784" t="s">
        <v>919</v>
      </c>
      <c r="AH957" s="792"/>
      <c r="AI957" s="788" t="s">
        <v>538</v>
      </c>
    </row>
    <row r="958" spans="1:35" ht="17.25" customHeight="1">
      <c r="A958" s="106"/>
      <c r="B958" s="106"/>
      <c r="C958" s="106"/>
      <c r="D958" s="106" t="str">
        <f t="shared" si="0"/>
        <v xml:space="preserve"> </v>
      </c>
      <c r="E958" s="304" t="s">
        <v>921</v>
      </c>
      <c r="F958" s="779" t="e">
        <f t="shared" ca="1" si="8"/>
        <v>#NAME?</v>
      </c>
      <c r="G958" s="779" t="s">
        <v>17309</v>
      </c>
      <c r="H958" s="779"/>
      <c r="I958" s="779" t="str">
        <f t="shared" si="4"/>
        <v>34.0336475, -118.4578112</v>
      </c>
      <c r="J958" s="780">
        <v>34.033647500000001</v>
      </c>
      <c r="K958" s="780">
        <v>-118.45781119999999</v>
      </c>
      <c r="L958" s="781">
        <v>974</v>
      </c>
      <c r="M958" s="824" t="s">
        <v>5</v>
      </c>
      <c r="N958" s="783" t="s">
        <v>17274</v>
      </c>
      <c r="O958" s="783"/>
      <c r="P958" s="784" t="s">
        <v>451</v>
      </c>
      <c r="Q958" s="784" t="s">
        <v>451</v>
      </c>
      <c r="R958" s="783" t="s">
        <v>35</v>
      </c>
      <c r="S958" s="799">
        <v>2018</v>
      </c>
      <c r="T958" s="786">
        <v>19</v>
      </c>
      <c r="U958" s="786">
        <v>2.2000000000000002</v>
      </c>
      <c r="V958" s="786">
        <v>21.2</v>
      </c>
      <c r="W958" s="786">
        <v>66.3</v>
      </c>
      <c r="X958" s="787">
        <f t="shared" si="5"/>
        <v>66.3</v>
      </c>
      <c r="Y958" s="783"/>
      <c r="Z958" s="783"/>
      <c r="AA958" s="792"/>
      <c r="AB958" s="783"/>
      <c r="AC958" s="783"/>
      <c r="AD958" s="783"/>
      <c r="AE958" s="783"/>
      <c r="AF958" s="783"/>
      <c r="AG958" s="783"/>
      <c r="AH958" s="783"/>
      <c r="AI958" s="789" t="s">
        <v>453</v>
      </c>
    </row>
    <row r="959" spans="1:35" ht="17.25" customHeight="1">
      <c r="A959" s="106"/>
      <c r="B959" s="106"/>
      <c r="C959" s="106"/>
      <c r="D959" s="106" t="str">
        <f t="shared" si="0"/>
        <v xml:space="preserve"> </v>
      </c>
      <c r="E959" s="304" t="s">
        <v>925</v>
      </c>
      <c r="F959" s="779" t="e">
        <f t="shared" ca="1" si="8"/>
        <v>#NAME?</v>
      </c>
      <c r="G959" s="779" t="s">
        <v>17310</v>
      </c>
      <c r="H959" s="779"/>
      <c r="I959" s="779" t="str">
        <f t="shared" si="4"/>
        <v>32.8459417, -115.6822265</v>
      </c>
      <c r="J959" s="780">
        <v>32.845941699999997</v>
      </c>
      <c r="K959" s="780">
        <v>-115.6822265</v>
      </c>
      <c r="L959" s="781">
        <v>975</v>
      </c>
      <c r="M959" s="790" t="s">
        <v>33</v>
      </c>
      <c r="N959" s="783" t="s">
        <v>33</v>
      </c>
      <c r="O959" s="783"/>
      <c r="P959" s="784" t="s">
        <v>514</v>
      </c>
      <c r="Q959" s="784" t="s">
        <v>926</v>
      </c>
      <c r="R959" s="783" t="s">
        <v>35</v>
      </c>
      <c r="S959" s="785">
        <v>2019</v>
      </c>
      <c r="T959" s="786">
        <v>7.7</v>
      </c>
      <c r="U959" s="786">
        <v>13</v>
      </c>
      <c r="V959" s="786">
        <v>21</v>
      </c>
      <c r="W959" s="786">
        <v>57.11</v>
      </c>
      <c r="X959" s="787">
        <f t="shared" si="5"/>
        <v>57.11</v>
      </c>
      <c r="Y959" s="792"/>
      <c r="Z959" s="792"/>
      <c r="AA959" s="783">
        <v>2019</v>
      </c>
      <c r="AB959" s="783"/>
      <c r="AC959" s="783"/>
      <c r="AD959" s="783"/>
      <c r="AE959" s="783"/>
      <c r="AF959" s="783"/>
      <c r="AG959" s="784" t="s">
        <v>927</v>
      </c>
      <c r="AH959" s="792"/>
      <c r="AI959" s="788" t="s">
        <v>538</v>
      </c>
    </row>
    <row r="960" spans="1:35" ht="17.25" customHeight="1">
      <c r="A960" s="106"/>
      <c r="B960" s="106"/>
      <c r="C960" s="106"/>
      <c r="D960" s="106" t="str">
        <f t="shared" si="0"/>
        <v xml:space="preserve"> </v>
      </c>
      <c r="E960" s="304" t="s">
        <v>929</v>
      </c>
      <c r="F960" s="779" t="e">
        <f t="shared" ca="1" si="8"/>
        <v>#NAME?</v>
      </c>
      <c r="G960" s="779" t="s">
        <v>17311</v>
      </c>
      <c r="H960" s="779"/>
      <c r="I960" s="779" t="str">
        <f t="shared" si="4"/>
        <v>32.8548047, -115.5325083</v>
      </c>
      <c r="J960" s="780">
        <v>32.854804700000003</v>
      </c>
      <c r="K960" s="780">
        <v>-115.5325083</v>
      </c>
      <c r="L960" s="781">
        <v>976</v>
      </c>
      <c r="M960" s="782" t="s">
        <v>33</v>
      </c>
      <c r="N960" s="783" t="s">
        <v>33</v>
      </c>
      <c r="O960" s="783"/>
      <c r="P960" s="784" t="s">
        <v>514</v>
      </c>
      <c r="Q960" s="784" t="s">
        <v>930</v>
      </c>
      <c r="R960" s="783" t="s">
        <v>35</v>
      </c>
      <c r="S960" s="785">
        <v>2020</v>
      </c>
      <c r="T960" s="786">
        <v>36</v>
      </c>
      <c r="U960" s="786">
        <v>2.2000000000000002</v>
      </c>
      <c r="V960" s="786"/>
      <c r="W960" s="786">
        <v>161.80000000000001</v>
      </c>
      <c r="X960" s="787">
        <f t="shared" si="5"/>
        <v>161.80000000000001</v>
      </c>
      <c r="Y960" s="792"/>
      <c r="Z960" s="792"/>
      <c r="AA960" s="783">
        <v>2020</v>
      </c>
      <c r="AB960" s="783"/>
      <c r="AC960" s="783"/>
      <c r="AD960" s="792"/>
      <c r="AE960" s="792"/>
      <c r="AF960" s="792"/>
      <c r="AG960" s="794" t="s">
        <v>475</v>
      </c>
      <c r="AH960" s="788" t="s">
        <v>931</v>
      </c>
      <c r="AI960" s="788" t="s">
        <v>538</v>
      </c>
    </row>
    <row r="961" spans="1:35" ht="17.25" customHeight="1">
      <c r="A961" s="106"/>
      <c r="B961" s="106"/>
      <c r="C961" s="106"/>
      <c r="D961" s="106" t="str">
        <f t="shared" si="0"/>
        <v xml:space="preserve"> </v>
      </c>
      <c r="E961" s="304" t="s">
        <v>935</v>
      </c>
      <c r="F961" s="779" t="e">
        <f t="shared" ca="1" si="8"/>
        <v>#NAME?</v>
      </c>
      <c r="G961" s="779" t="s">
        <v>17312</v>
      </c>
      <c r="H961" s="779"/>
      <c r="I961" s="779" t="str">
        <f t="shared" si="4"/>
        <v>38.5687591, -121.3019917</v>
      </c>
      <c r="J961" s="780">
        <v>38.568759100000001</v>
      </c>
      <c r="K961" s="780">
        <v>-121.3019917</v>
      </c>
      <c r="L961" s="781">
        <v>977</v>
      </c>
      <c r="M961" s="790" t="s">
        <v>17274</v>
      </c>
      <c r="N961" s="783" t="s">
        <v>17274</v>
      </c>
      <c r="O961" s="783"/>
      <c r="P961" s="784" t="s">
        <v>451</v>
      </c>
      <c r="Q961" s="784" t="s">
        <v>451</v>
      </c>
      <c r="R961" s="783" t="s">
        <v>35</v>
      </c>
      <c r="S961" s="799">
        <v>2019</v>
      </c>
      <c r="T961" s="786">
        <v>11</v>
      </c>
      <c r="U961" s="786">
        <v>7.5</v>
      </c>
      <c r="V961" s="786">
        <v>11</v>
      </c>
      <c r="W961" s="786">
        <v>41.23</v>
      </c>
      <c r="X961" s="787">
        <f t="shared" si="5"/>
        <v>41.23</v>
      </c>
      <c r="Y961" s="783"/>
      <c r="Z961" s="783"/>
      <c r="AA961" s="792"/>
      <c r="AB961" s="783"/>
      <c r="AC961" s="783"/>
      <c r="AD961" s="783"/>
      <c r="AE961" s="783"/>
      <c r="AF961" s="783"/>
      <c r="AG961" s="783"/>
      <c r="AH961" s="783"/>
      <c r="AI961" s="789" t="s">
        <v>453</v>
      </c>
    </row>
    <row r="962" spans="1:35" ht="17.25" customHeight="1">
      <c r="A962" s="106"/>
      <c r="B962" s="106"/>
      <c r="C962" s="106"/>
      <c r="D962" s="106" t="str">
        <f t="shared" si="0"/>
        <v xml:space="preserve"> </v>
      </c>
      <c r="E962" s="304" t="s">
        <v>939</v>
      </c>
      <c r="F962" s="779" t="e">
        <f t="shared" ca="1" si="8"/>
        <v>#NAME?</v>
      </c>
      <c r="G962" s="779" t="s">
        <v>17313</v>
      </c>
      <c r="H962" s="779"/>
      <c r="I962" s="779" t="str">
        <f t="shared" si="4"/>
        <v>40.9386442816502, -121.589532765274</v>
      </c>
      <c r="J962" s="780">
        <v>40.938644281650198</v>
      </c>
      <c r="K962" s="780">
        <v>-121.589532765274</v>
      </c>
      <c r="L962" s="781">
        <v>978</v>
      </c>
      <c r="M962" s="782" t="s">
        <v>33</v>
      </c>
      <c r="N962" s="783" t="s">
        <v>17206</v>
      </c>
      <c r="O962" s="783"/>
      <c r="P962" s="784" t="s">
        <v>451</v>
      </c>
      <c r="Q962" s="784" t="s">
        <v>451</v>
      </c>
      <c r="R962" s="783" t="s">
        <v>35</v>
      </c>
      <c r="S962" s="785">
        <v>2019</v>
      </c>
      <c r="T962" s="786">
        <v>0</v>
      </c>
      <c r="U962" s="786">
        <v>0</v>
      </c>
      <c r="V962" s="786">
        <v>0</v>
      </c>
      <c r="W962" s="786">
        <v>21.6</v>
      </c>
      <c r="X962" s="787">
        <f t="shared" si="5"/>
        <v>21.6</v>
      </c>
      <c r="Y962" s="783"/>
      <c r="Z962" s="783"/>
      <c r="AA962" s="792"/>
      <c r="AB962" s="783"/>
      <c r="AC962" s="783"/>
      <c r="AD962" s="783"/>
      <c r="AE962" s="783"/>
      <c r="AF962" s="783"/>
      <c r="AG962" s="783"/>
      <c r="AH962" s="783"/>
      <c r="AI962" s="789" t="s">
        <v>453</v>
      </c>
    </row>
    <row r="963" spans="1:35" ht="17.25" customHeight="1">
      <c r="A963" s="106"/>
      <c r="B963" s="106"/>
      <c r="C963" s="106"/>
      <c r="D963" s="106" t="str">
        <f t="shared" si="0"/>
        <v xml:space="preserve"> </v>
      </c>
      <c r="E963" s="304" t="s">
        <v>943</v>
      </c>
      <c r="F963" s="779" t="e">
        <f t="shared" ca="1" si="8"/>
        <v>#NAME?</v>
      </c>
      <c r="G963" s="779" t="s">
        <v>17314</v>
      </c>
      <c r="H963" s="779"/>
      <c r="I963" s="779" t="str">
        <f t="shared" si="4"/>
        <v>32.732702593, -116.943628589</v>
      </c>
      <c r="J963" s="780">
        <v>32.732702592999999</v>
      </c>
      <c r="K963" s="780">
        <v>-116.943628589</v>
      </c>
      <c r="L963" s="781">
        <v>979</v>
      </c>
      <c r="M963" s="790" t="s">
        <v>33</v>
      </c>
      <c r="N963" s="783" t="s">
        <v>33</v>
      </c>
      <c r="O963" s="783"/>
      <c r="P963" s="784" t="s">
        <v>514</v>
      </c>
      <c r="Q963" s="784" t="s">
        <v>944</v>
      </c>
      <c r="R963" s="783" t="s">
        <v>35</v>
      </c>
      <c r="S963" s="785">
        <v>2019</v>
      </c>
      <c r="T963" s="786">
        <v>110</v>
      </c>
      <c r="U963" s="786">
        <v>58</v>
      </c>
      <c r="V963" s="786">
        <v>168</v>
      </c>
      <c r="W963" s="786">
        <v>818</v>
      </c>
      <c r="X963" s="787">
        <f t="shared" si="5"/>
        <v>818</v>
      </c>
      <c r="Y963" s="792"/>
      <c r="Z963" s="792"/>
      <c r="AA963" s="783">
        <v>2019</v>
      </c>
      <c r="AB963" s="783"/>
      <c r="AC963" s="783"/>
      <c r="AD963" s="783"/>
      <c r="AE963" s="783"/>
      <c r="AF963" s="783"/>
      <c r="AG963" s="784" t="s">
        <v>945</v>
      </c>
      <c r="AH963" s="792"/>
      <c r="AI963" s="788" t="s">
        <v>538</v>
      </c>
    </row>
    <row r="964" spans="1:35" ht="17.25" customHeight="1">
      <c r="A964" s="106"/>
      <c r="B964" s="106"/>
      <c r="C964" s="106"/>
      <c r="D964" s="106" t="str">
        <f t="shared" si="0"/>
        <v xml:space="preserve"> </v>
      </c>
      <c r="E964" s="304" t="s">
        <v>948</v>
      </c>
      <c r="F964" s="779" t="e">
        <f t="shared" ca="1" si="8"/>
        <v>#NAME?</v>
      </c>
      <c r="G964" s="779" t="s">
        <v>17315</v>
      </c>
      <c r="H964" s="779"/>
      <c r="I964" s="779" t="str">
        <f t="shared" si="4"/>
        <v>36.823737, -121.3266771</v>
      </c>
      <c r="J964" s="780">
        <v>36.823737000000001</v>
      </c>
      <c r="K964" s="780">
        <v>-121.3266771</v>
      </c>
      <c r="L964" s="781">
        <v>980</v>
      </c>
      <c r="M964" s="782" t="s">
        <v>33</v>
      </c>
      <c r="N964" s="783" t="s">
        <v>17206</v>
      </c>
      <c r="O964" s="783"/>
      <c r="P964" s="784" t="s">
        <v>451</v>
      </c>
      <c r="Q964" s="784" t="s">
        <v>451</v>
      </c>
      <c r="R964" s="783" t="s">
        <v>35</v>
      </c>
      <c r="S964" s="799">
        <v>2020</v>
      </c>
      <c r="T964" s="786">
        <v>110</v>
      </c>
      <c r="U964" s="786">
        <v>0</v>
      </c>
      <c r="V964" s="786">
        <v>110</v>
      </c>
      <c r="W964" s="786">
        <v>912.69</v>
      </c>
      <c r="X964" s="787">
        <f t="shared" si="5"/>
        <v>912.69</v>
      </c>
      <c r="Y964" s="783"/>
      <c r="Z964" s="783"/>
      <c r="AA964" s="792"/>
      <c r="AB964" s="783"/>
      <c r="AC964" s="783"/>
      <c r="AD964" s="783"/>
      <c r="AE964" s="783"/>
      <c r="AF964" s="783"/>
      <c r="AG964" s="783"/>
      <c r="AH964" s="783"/>
      <c r="AI964" s="789" t="s">
        <v>453</v>
      </c>
    </row>
    <row r="965" spans="1:35" ht="17.25" customHeight="1">
      <c r="A965" s="106"/>
      <c r="B965" s="106"/>
      <c r="C965" s="106"/>
      <c r="D965" s="106" t="str">
        <f t="shared" si="0"/>
        <v xml:space="preserve"> </v>
      </c>
      <c r="E965" s="304" t="s">
        <v>952</v>
      </c>
      <c r="F965" s="779" t="e">
        <f t="shared" ca="1" si="8"/>
        <v>#NAME?</v>
      </c>
      <c r="G965" s="779" t="s">
        <v>17316</v>
      </c>
      <c r="H965" s="779"/>
      <c r="I965" s="779" t="str">
        <f t="shared" si="4"/>
        <v>33.67618729, -117.869112464</v>
      </c>
      <c r="J965" s="780">
        <v>33.676187290000001</v>
      </c>
      <c r="K965" s="780">
        <v>-117.869112464</v>
      </c>
      <c r="L965" s="781">
        <v>981</v>
      </c>
      <c r="M965" s="790" t="s">
        <v>113</v>
      </c>
      <c r="N965" s="783" t="s">
        <v>113</v>
      </c>
      <c r="O965" s="783"/>
      <c r="P965" s="784" t="s">
        <v>451</v>
      </c>
      <c r="Q965" s="784" t="s">
        <v>451</v>
      </c>
      <c r="R965" s="783" t="s">
        <v>35</v>
      </c>
      <c r="S965" s="785">
        <v>2019</v>
      </c>
      <c r="T965" s="786">
        <v>13800</v>
      </c>
      <c r="U965" s="786">
        <v>1830</v>
      </c>
      <c r="V965" s="786">
        <v>13800</v>
      </c>
      <c r="W965" s="786">
        <v>145121.06</v>
      </c>
      <c r="X965" s="787">
        <f t="shared" si="5"/>
        <v>145121.06</v>
      </c>
      <c r="Y965" s="783"/>
      <c r="Z965" s="783"/>
      <c r="AA965" s="792"/>
      <c r="AB965" s="783"/>
      <c r="AC965" s="783"/>
      <c r="AD965" s="783"/>
      <c r="AE965" s="783"/>
      <c r="AF965" s="783"/>
      <c r="AG965" s="783"/>
      <c r="AH965" s="783"/>
      <c r="AI965" s="789" t="s">
        <v>453</v>
      </c>
    </row>
    <row r="966" spans="1:35" ht="17.25" customHeight="1">
      <c r="A966" s="106"/>
      <c r="B966" s="106"/>
      <c r="C966" s="106"/>
      <c r="D966" s="106" t="str">
        <f t="shared" si="0"/>
        <v xml:space="preserve"> </v>
      </c>
      <c r="E966" s="304" t="s">
        <v>956</v>
      </c>
      <c r="F966" s="779" t="e">
        <f t="shared" ca="1" si="8"/>
        <v>#NAME?</v>
      </c>
      <c r="G966" s="779" t="s">
        <v>17317</v>
      </c>
      <c r="H966" s="779"/>
      <c r="I966" s="779" t="str">
        <f t="shared" si="4"/>
        <v>36.531875, -121.4092316</v>
      </c>
      <c r="J966" s="780">
        <v>36.531874999999999</v>
      </c>
      <c r="K966" s="780">
        <v>-121.4092316</v>
      </c>
      <c r="L966" s="781">
        <v>982</v>
      </c>
      <c r="M966" s="782" t="s">
        <v>33</v>
      </c>
      <c r="N966" s="783" t="s">
        <v>17206</v>
      </c>
      <c r="O966" s="783"/>
      <c r="P966" s="784" t="s">
        <v>451</v>
      </c>
      <c r="Q966" s="784" t="s">
        <v>451</v>
      </c>
      <c r="R966" s="783" t="s">
        <v>35</v>
      </c>
      <c r="S966" s="785">
        <v>2019</v>
      </c>
      <c r="T966" s="786">
        <v>1.6</v>
      </c>
      <c r="U966" s="786">
        <v>1</v>
      </c>
      <c r="V966" s="786">
        <v>2.58</v>
      </c>
      <c r="W966" s="786">
        <v>10.98</v>
      </c>
      <c r="X966" s="787">
        <f t="shared" si="5"/>
        <v>10.98</v>
      </c>
      <c r="Y966" s="783"/>
      <c r="Z966" s="783"/>
      <c r="AA966" s="792"/>
      <c r="AB966" s="783"/>
      <c r="AC966" s="783"/>
      <c r="AD966" s="783"/>
      <c r="AE966" s="783"/>
      <c r="AF966" s="783"/>
      <c r="AG966" s="783"/>
      <c r="AH966" s="783"/>
      <c r="AI966" s="789" t="s">
        <v>453</v>
      </c>
    </row>
    <row r="967" spans="1:35" ht="17.25" customHeight="1">
      <c r="A967" s="106"/>
      <c r="B967" s="106"/>
      <c r="C967" s="106"/>
      <c r="D967" s="106" t="str">
        <f t="shared" si="0"/>
        <v xml:space="preserve"> </v>
      </c>
      <c r="E967" s="304" t="s">
        <v>962</v>
      </c>
      <c r="F967" s="779" t="e">
        <f t="shared" ca="1" si="8"/>
        <v>#NAME?</v>
      </c>
      <c r="G967" s="779" t="s">
        <v>17318</v>
      </c>
      <c r="H967" s="779"/>
      <c r="I967" s="779" t="str">
        <f t="shared" si="4"/>
        <v>38.003405201, -121.931862701</v>
      </c>
      <c r="J967" s="780">
        <v>38.003405201</v>
      </c>
      <c r="K967" s="780">
        <v>-121.931862701</v>
      </c>
      <c r="L967" s="781">
        <v>983</v>
      </c>
      <c r="M967" s="790" t="s">
        <v>33</v>
      </c>
      <c r="N967" s="783" t="s">
        <v>17206</v>
      </c>
      <c r="O967" s="783"/>
      <c r="P967" s="784" t="s">
        <v>451</v>
      </c>
      <c r="Q967" s="784" t="s">
        <v>451</v>
      </c>
      <c r="R967" s="783" t="s">
        <v>35</v>
      </c>
      <c r="S967" s="799">
        <v>2020</v>
      </c>
      <c r="T967" s="786">
        <v>2.5</v>
      </c>
      <c r="U967" s="786">
        <v>0</v>
      </c>
      <c r="V967" s="786">
        <v>2.5</v>
      </c>
      <c r="W967" s="786">
        <v>67.2</v>
      </c>
      <c r="X967" s="787">
        <f t="shared" si="5"/>
        <v>67.2</v>
      </c>
      <c r="Y967" s="783"/>
      <c r="Z967" s="783"/>
      <c r="AA967" s="792"/>
      <c r="AB967" s="783"/>
      <c r="AC967" s="783"/>
      <c r="AD967" s="783"/>
      <c r="AE967" s="783"/>
      <c r="AF967" s="783"/>
      <c r="AG967" s="783"/>
      <c r="AH967" s="783"/>
      <c r="AI967" s="789" t="s">
        <v>453</v>
      </c>
    </row>
    <row r="968" spans="1:35" ht="17.25" customHeight="1">
      <c r="A968" s="106"/>
      <c r="B968" s="106"/>
      <c r="C968" s="106"/>
      <c r="D968" s="106" t="str">
        <f t="shared" si="0"/>
        <v xml:space="preserve"> </v>
      </c>
      <c r="E968" s="304" t="s">
        <v>966</v>
      </c>
      <c r="F968" s="779" t="e">
        <f t="shared" ca="1" si="8"/>
        <v>#NAME?</v>
      </c>
      <c r="G968" s="779" t="s">
        <v>17319</v>
      </c>
      <c r="H968" s="779"/>
      <c r="I968" s="779" t="str">
        <f t="shared" si="4"/>
        <v>35.990673825809, -118.106204404572</v>
      </c>
      <c r="J968" s="780">
        <v>35.990673825808997</v>
      </c>
      <c r="K968" s="780">
        <v>-118.106204404572</v>
      </c>
      <c r="L968" s="781">
        <v>984</v>
      </c>
      <c r="M968" s="782" t="s">
        <v>33</v>
      </c>
      <c r="N968" s="783" t="s">
        <v>17206</v>
      </c>
      <c r="O968" s="783"/>
      <c r="P968" s="784" t="s">
        <v>451</v>
      </c>
      <c r="Q968" s="784" t="s">
        <v>451</v>
      </c>
      <c r="R968" s="783" t="s">
        <v>35</v>
      </c>
      <c r="S968" s="799">
        <v>2019</v>
      </c>
      <c r="T968" s="786">
        <v>0</v>
      </c>
      <c r="U968" s="786">
        <v>0</v>
      </c>
      <c r="V968" s="786">
        <v>0</v>
      </c>
      <c r="W968" s="786">
        <v>98.4</v>
      </c>
      <c r="X968" s="787">
        <f t="shared" si="5"/>
        <v>98.4</v>
      </c>
      <c r="Y968" s="783"/>
      <c r="Z968" s="783"/>
      <c r="AA968" s="792"/>
      <c r="AB968" s="783"/>
      <c r="AC968" s="783"/>
      <c r="AD968" s="783"/>
      <c r="AE968" s="783"/>
      <c r="AF968" s="783"/>
      <c r="AG968" s="783"/>
      <c r="AH968" s="783"/>
      <c r="AI968" s="789" t="s">
        <v>453</v>
      </c>
    </row>
    <row r="969" spans="1:35" ht="17.25" customHeight="1">
      <c r="A969" s="106"/>
      <c r="B969" s="106"/>
      <c r="C969" s="106"/>
      <c r="D969" s="106" t="str">
        <f t="shared" si="0"/>
        <v xml:space="preserve"> </v>
      </c>
      <c r="E969" s="304" t="s">
        <v>969</v>
      </c>
      <c r="F969" s="779" t="e">
        <f t="shared" ca="1" si="8"/>
        <v>#NAME?</v>
      </c>
      <c r="G969" s="779" t="s">
        <v>17320</v>
      </c>
      <c r="H969" s="779"/>
      <c r="I969" s="779" t="str">
        <f t="shared" si="4"/>
        <v>38.520981, -121.201927</v>
      </c>
      <c r="J969" s="780">
        <v>38.520980999999999</v>
      </c>
      <c r="K969" s="780">
        <v>-121.201927</v>
      </c>
      <c r="L969" s="781">
        <v>985</v>
      </c>
      <c r="M969" s="790" t="s">
        <v>33</v>
      </c>
      <c r="N969" s="783" t="s">
        <v>17206</v>
      </c>
      <c r="O969" s="783"/>
      <c r="P969" s="784" t="s">
        <v>451</v>
      </c>
      <c r="Q969" s="784" t="s">
        <v>451</v>
      </c>
      <c r="R969" s="783" t="s">
        <v>35</v>
      </c>
      <c r="S969" s="799">
        <v>2020</v>
      </c>
      <c r="T969" s="786">
        <v>87</v>
      </c>
      <c r="U969" s="786">
        <v>0</v>
      </c>
      <c r="V969" s="786">
        <v>87</v>
      </c>
      <c r="W969" s="786">
        <v>441.06</v>
      </c>
      <c r="X969" s="787">
        <f t="shared" si="5"/>
        <v>441.06</v>
      </c>
      <c r="Y969" s="783"/>
      <c r="Z969" s="783"/>
      <c r="AA969" s="792"/>
      <c r="AB969" s="783"/>
      <c r="AC969" s="783"/>
      <c r="AD969" s="783"/>
      <c r="AE969" s="783"/>
      <c r="AF969" s="783"/>
      <c r="AG969" s="783"/>
      <c r="AH969" s="783"/>
      <c r="AI969" s="789" t="s">
        <v>453</v>
      </c>
    </row>
    <row r="970" spans="1:35" ht="17.25" customHeight="1">
      <c r="A970" s="106"/>
      <c r="B970" s="106"/>
      <c r="C970" s="106"/>
      <c r="D970" s="106" t="str">
        <f t="shared" si="0"/>
        <v xml:space="preserve"> </v>
      </c>
      <c r="E970" s="304" t="s">
        <v>972</v>
      </c>
      <c r="F970" s="779" t="e">
        <f t="shared" ca="1" si="8"/>
        <v>#NAME?</v>
      </c>
      <c r="G970" s="779" t="s">
        <v>17321</v>
      </c>
      <c r="H970" s="779"/>
      <c r="I970" s="779" t="str">
        <f t="shared" si="4"/>
        <v>37.1841128, -121.6788567</v>
      </c>
      <c r="J970" s="780">
        <v>37.184112800000001</v>
      </c>
      <c r="K970" s="780">
        <v>-121.6788567</v>
      </c>
      <c r="L970" s="781">
        <v>986</v>
      </c>
      <c r="M970" s="782" t="s">
        <v>33</v>
      </c>
      <c r="N970" s="783" t="s">
        <v>17206</v>
      </c>
      <c r="O970" s="783"/>
      <c r="P970" s="784" t="s">
        <v>451</v>
      </c>
      <c r="Q970" s="784" t="s">
        <v>451</v>
      </c>
      <c r="R970" s="783" t="s">
        <v>35</v>
      </c>
      <c r="S970" s="799">
        <v>2020</v>
      </c>
      <c r="T970" s="786">
        <v>5.4</v>
      </c>
      <c r="U970" s="786">
        <v>5.0999999999999996</v>
      </c>
      <c r="V970" s="786">
        <v>10.5</v>
      </c>
      <c r="W970" s="786">
        <v>99.42</v>
      </c>
      <c r="X970" s="787">
        <f t="shared" si="5"/>
        <v>99.42</v>
      </c>
      <c r="Y970" s="783"/>
      <c r="Z970" s="783"/>
      <c r="AA970" s="792"/>
      <c r="AB970" s="783"/>
      <c r="AC970" s="783"/>
      <c r="AD970" s="783"/>
      <c r="AE970" s="783"/>
      <c r="AF970" s="783"/>
      <c r="AG970" s="783"/>
      <c r="AH970" s="783"/>
      <c r="AI970" s="789" t="s">
        <v>453</v>
      </c>
    </row>
    <row r="971" spans="1:35" ht="17.25" customHeight="1">
      <c r="A971" s="106"/>
      <c r="B971" s="106"/>
      <c r="C971" s="106"/>
      <c r="D971" s="106" t="str">
        <f t="shared" si="0"/>
        <v xml:space="preserve"> </v>
      </c>
      <c r="E971" s="304" t="s">
        <v>978</v>
      </c>
      <c r="F971" s="779" t="e">
        <f t="shared" ca="1" si="8"/>
        <v>#NAME?</v>
      </c>
      <c r="G971" s="779" t="s">
        <v>17322</v>
      </c>
      <c r="H971" s="779"/>
      <c r="I971" s="779" t="str">
        <f t="shared" si="4"/>
        <v>38.5254184, -121.38439</v>
      </c>
      <c r="J971" s="780">
        <v>38.5254184</v>
      </c>
      <c r="K971" s="780">
        <v>-121.38439</v>
      </c>
      <c r="L971" s="781">
        <v>987</v>
      </c>
      <c r="M971" s="790" t="s">
        <v>33</v>
      </c>
      <c r="N971" s="783" t="s">
        <v>17206</v>
      </c>
      <c r="O971" s="783"/>
      <c r="P971" s="784" t="s">
        <v>451</v>
      </c>
      <c r="Q971" s="784" t="s">
        <v>451</v>
      </c>
      <c r="R971" s="783" t="s">
        <v>35</v>
      </c>
      <c r="S971" s="799">
        <v>2019</v>
      </c>
      <c r="T971" s="786">
        <v>3.3</v>
      </c>
      <c r="U971" s="786">
        <v>16</v>
      </c>
      <c r="V971" s="786">
        <v>19.3</v>
      </c>
      <c r="W971" s="786">
        <v>144.38999999999999</v>
      </c>
      <c r="X971" s="787">
        <f t="shared" si="5"/>
        <v>144.38999999999999</v>
      </c>
      <c r="Y971" s="783" t="s">
        <v>979</v>
      </c>
      <c r="Z971" s="783" t="s">
        <v>980</v>
      </c>
      <c r="AA971" s="792"/>
      <c r="AB971" s="783"/>
      <c r="AC971" s="783"/>
      <c r="AD971" s="783"/>
      <c r="AE971" s="783"/>
      <c r="AF971" s="783"/>
      <c r="AG971" s="783"/>
      <c r="AH971" s="783"/>
      <c r="AI971" s="789" t="s">
        <v>453</v>
      </c>
    </row>
    <row r="972" spans="1:35" ht="17.25" customHeight="1">
      <c r="A972" s="106"/>
      <c r="B972" s="106"/>
      <c r="C972" s="106"/>
      <c r="D972" s="106" t="str">
        <f t="shared" si="0"/>
        <v xml:space="preserve"> </v>
      </c>
      <c r="E972" s="304" t="s">
        <v>984</v>
      </c>
      <c r="F972" s="779" t="e">
        <f t="shared" ca="1" si="8"/>
        <v>#NAME?</v>
      </c>
      <c r="G972" s="779" t="s">
        <v>17323</v>
      </c>
      <c r="H972" s="779"/>
      <c r="I972" s="779" t="str">
        <f t="shared" si="4"/>
        <v>33.8816289999999, -116.9948932</v>
      </c>
      <c r="J972" s="780">
        <v>33.881628999999897</v>
      </c>
      <c r="K972" s="780">
        <v>-116.99489320000001</v>
      </c>
      <c r="L972" s="781">
        <v>988</v>
      </c>
      <c r="M972" s="782" t="s">
        <v>33</v>
      </c>
      <c r="N972" s="783" t="s">
        <v>33</v>
      </c>
      <c r="O972" s="783"/>
      <c r="P972" s="784" t="s">
        <v>514</v>
      </c>
      <c r="Q972" s="784" t="s">
        <v>515</v>
      </c>
      <c r="R972" s="783" t="s">
        <v>35</v>
      </c>
      <c r="S972" s="785">
        <v>2018</v>
      </c>
      <c r="T972" s="786">
        <v>0</v>
      </c>
      <c r="U972" s="786">
        <v>0</v>
      </c>
      <c r="V972" s="786">
        <v>0</v>
      </c>
      <c r="W972" s="786">
        <v>81.5</v>
      </c>
      <c r="X972" s="787">
        <f t="shared" si="5"/>
        <v>81.5</v>
      </c>
      <c r="Y972" s="783"/>
      <c r="Z972" s="783"/>
      <c r="AA972" s="783">
        <v>2019</v>
      </c>
      <c r="AB972" s="792"/>
      <c r="AC972" s="783"/>
      <c r="AD972" s="792"/>
      <c r="AE972" s="792"/>
      <c r="AF972" s="792"/>
      <c r="AG972" s="784" t="s">
        <v>985</v>
      </c>
      <c r="AH972" s="788" t="s">
        <v>986</v>
      </c>
      <c r="AI972" s="788" t="s">
        <v>538</v>
      </c>
    </row>
    <row r="973" spans="1:35" ht="17.25" customHeight="1">
      <c r="A973" s="106"/>
      <c r="B973" s="106"/>
      <c r="C973" s="106"/>
      <c r="D973" s="106" t="str">
        <f t="shared" si="0"/>
        <v xml:space="preserve"> </v>
      </c>
      <c r="E973" s="304" t="s">
        <v>989</v>
      </c>
      <c r="F973" s="779" t="e">
        <f t="shared" ca="1" si="8"/>
        <v>#NAME?</v>
      </c>
      <c r="G973" s="779" t="s">
        <v>17324</v>
      </c>
      <c r="H973" s="779"/>
      <c r="I973" s="779" t="str">
        <f t="shared" si="4"/>
        <v>34.7442573196254, -118.117597103119</v>
      </c>
      <c r="J973" s="780">
        <v>34.744257319625397</v>
      </c>
      <c r="K973" s="780">
        <v>-118.117597103119</v>
      </c>
      <c r="L973" s="781">
        <v>989</v>
      </c>
      <c r="M973" s="790" t="s">
        <v>33</v>
      </c>
      <c r="N973" s="783" t="s">
        <v>17206</v>
      </c>
      <c r="O973" s="783"/>
      <c r="P973" s="784" t="s">
        <v>451</v>
      </c>
      <c r="Q973" s="784" t="s">
        <v>451</v>
      </c>
      <c r="R973" s="783" t="s">
        <v>35</v>
      </c>
      <c r="S973" s="799">
        <v>2019</v>
      </c>
      <c r="T973" s="786">
        <v>6.8</v>
      </c>
      <c r="U973" s="786">
        <v>15</v>
      </c>
      <c r="V973" s="786">
        <v>20.2</v>
      </c>
      <c r="W973" s="786">
        <v>68.83</v>
      </c>
      <c r="X973" s="787">
        <f t="shared" si="5"/>
        <v>68.83</v>
      </c>
      <c r="Y973" s="783"/>
      <c r="Z973" s="783"/>
      <c r="AA973" s="792"/>
      <c r="AB973" s="783"/>
      <c r="AC973" s="783"/>
      <c r="AD973" s="783"/>
      <c r="AE973" s="783"/>
      <c r="AF973" s="783"/>
      <c r="AG973" s="783"/>
      <c r="AH973" s="783"/>
      <c r="AI973" s="789" t="s">
        <v>453</v>
      </c>
    </row>
    <row r="974" spans="1:35" ht="17.25" customHeight="1">
      <c r="A974" s="106"/>
      <c r="B974" s="106"/>
      <c r="C974" s="106"/>
      <c r="D974" s="106" t="str">
        <f t="shared" si="0"/>
        <v xml:space="preserve"> </v>
      </c>
      <c r="E974" s="304" t="s">
        <v>993</v>
      </c>
      <c r="F974" s="779" t="e">
        <f t="shared" ca="1" si="8"/>
        <v>#NAME?</v>
      </c>
      <c r="G974" s="779" t="s">
        <v>17325</v>
      </c>
      <c r="H974" s="779"/>
      <c r="I974" s="779" t="str">
        <f t="shared" si="4"/>
        <v>34.237283409, -116.369275112</v>
      </c>
      <c r="J974" s="780">
        <v>34.237283409</v>
      </c>
      <c r="K974" s="780">
        <v>-116.369275112</v>
      </c>
      <c r="L974" s="781">
        <v>990</v>
      </c>
      <c r="M974" s="782" t="s">
        <v>33</v>
      </c>
      <c r="N974" s="783" t="s">
        <v>17206</v>
      </c>
      <c r="O974" s="783"/>
      <c r="P974" s="784" t="s">
        <v>451</v>
      </c>
      <c r="Q974" s="784" t="s">
        <v>451</v>
      </c>
      <c r="R974" s="783" t="s">
        <v>35</v>
      </c>
      <c r="S974" s="799">
        <v>2019</v>
      </c>
      <c r="T974" s="786">
        <v>16</v>
      </c>
      <c r="U974" s="786">
        <v>4.2</v>
      </c>
      <c r="V974" s="786">
        <v>16</v>
      </c>
      <c r="W974" s="786">
        <v>82.3</v>
      </c>
      <c r="X974" s="787">
        <f t="shared" si="5"/>
        <v>82.3</v>
      </c>
      <c r="Y974" s="783"/>
      <c r="Z974" s="783"/>
      <c r="AA974" s="792"/>
      <c r="AB974" s="783"/>
      <c r="AC974" s="783"/>
      <c r="AD974" s="783"/>
      <c r="AE974" s="783"/>
      <c r="AF974" s="783"/>
      <c r="AG974" s="783"/>
      <c r="AH974" s="783"/>
      <c r="AI974" s="789" t="s">
        <v>453</v>
      </c>
    </row>
    <row r="975" spans="1:35" ht="17.25" customHeight="1">
      <c r="A975" s="106"/>
      <c r="B975" s="106"/>
      <c r="C975" s="106"/>
      <c r="D975" s="106" t="str">
        <f t="shared" si="0"/>
        <v xml:space="preserve"> </v>
      </c>
      <c r="E975" s="304" t="s">
        <v>1240</v>
      </c>
      <c r="F975" s="779" t="e">
        <f t="shared" ca="1" si="8"/>
        <v>#NAME?</v>
      </c>
      <c r="G975" s="779" t="s">
        <v>17326</v>
      </c>
      <c r="H975" s="779"/>
      <c r="I975" s="779" t="str">
        <f t="shared" si="4"/>
        <v>33.9326224, -117.8460208</v>
      </c>
      <c r="J975" s="780">
        <v>33.9326224</v>
      </c>
      <c r="K975" s="780">
        <v>-117.84602080000001</v>
      </c>
      <c r="L975" s="781">
        <v>991</v>
      </c>
      <c r="M975" s="790" t="s">
        <v>33</v>
      </c>
      <c r="N975" s="783" t="s">
        <v>17206</v>
      </c>
      <c r="O975" s="783"/>
      <c r="P975" s="784" t="s">
        <v>451</v>
      </c>
      <c r="Q975" s="784" t="s">
        <v>451</v>
      </c>
      <c r="R975" s="783" t="s">
        <v>35</v>
      </c>
      <c r="S975" s="785">
        <v>2017</v>
      </c>
      <c r="T975" s="786">
        <v>0</v>
      </c>
      <c r="U975" s="786">
        <v>0</v>
      </c>
      <c r="V975" s="786">
        <v>0</v>
      </c>
      <c r="W975" s="786">
        <v>360</v>
      </c>
      <c r="X975" s="787">
        <f t="shared" si="5"/>
        <v>360</v>
      </c>
      <c r="Y975" s="783"/>
      <c r="Z975" s="783"/>
      <c r="AA975" s="792"/>
      <c r="AB975" s="783"/>
      <c r="AC975" s="783"/>
      <c r="AD975" s="783"/>
      <c r="AE975" s="783"/>
      <c r="AF975" s="783"/>
      <c r="AG975" s="783"/>
      <c r="AH975" s="783"/>
      <c r="AI975" s="789" t="s">
        <v>453</v>
      </c>
    </row>
    <row r="976" spans="1:35" ht="17.25" customHeight="1">
      <c r="A976" s="106"/>
      <c r="B976" s="106"/>
      <c r="C976" s="106"/>
      <c r="D976" s="106" t="str">
        <f t="shared" si="0"/>
        <v xml:space="preserve"> </v>
      </c>
      <c r="E976" s="304" t="s">
        <v>996</v>
      </c>
      <c r="F976" s="779" t="e">
        <f t="shared" ca="1" si="8"/>
        <v>#NAME?</v>
      </c>
      <c r="G976" s="779" t="s">
        <v>17327</v>
      </c>
      <c r="H976" s="779"/>
      <c r="I976" s="779" t="str">
        <f t="shared" si="4"/>
        <v>37.6418911458, -121.492738765</v>
      </c>
      <c r="J976" s="780">
        <v>37.641891145800003</v>
      </c>
      <c r="K976" s="780">
        <v>-121.492738765</v>
      </c>
      <c r="L976" s="781">
        <v>992</v>
      </c>
      <c r="M976" s="782" t="s">
        <v>5</v>
      </c>
      <c r="N976" s="783" t="s">
        <v>17274</v>
      </c>
      <c r="O976" s="783"/>
      <c r="P976" s="784" t="s">
        <v>451</v>
      </c>
      <c r="Q976" s="784" t="s">
        <v>451</v>
      </c>
      <c r="R976" s="783" t="s">
        <v>35</v>
      </c>
      <c r="S976" s="799">
        <v>2018</v>
      </c>
      <c r="T976" s="786">
        <v>3.2</v>
      </c>
      <c r="U976" s="786">
        <v>0</v>
      </c>
      <c r="V976" s="786">
        <v>3.2</v>
      </c>
      <c r="W976" s="786">
        <v>45.6</v>
      </c>
      <c r="X976" s="787">
        <f t="shared" si="5"/>
        <v>45.6</v>
      </c>
      <c r="Y976" s="783"/>
      <c r="Z976" s="783"/>
      <c r="AA976" s="792"/>
      <c r="AB976" s="783"/>
      <c r="AC976" s="783"/>
      <c r="AD976" s="783"/>
      <c r="AE976" s="783"/>
      <c r="AF976" s="783"/>
      <c r="AG976" s="783"/>
      <c r="AH976" s="783"/>
      <c r="AI976" s="789" t="s">
        <v>453</v>
      </c>
    </row>
    <row r="977" spans="1:35" ht="17.25" customHeight="1">
      <c r="A977" s="106"/>
      <c r="B977" s="106"/>
      <c r="C977" s="106"/>
      <c r="D977" s="106" t="str">
        <f t="shared" si="0"/>
        <v xml:space="preserve"> </v>
      </c>
      <c r="E977" s="304" t="s">
        <v>999</v>
      </c>
      <c r="F977" s="779" t="e">
        <f t="shared" ca="1" si="8"/>
        <v>#NAME?</v>
      </c>
      <c r="G977" s="779" t="s">
        <v>17328</v>
      </c>
      <c r="H977" s="779"/>
      <c r="I977" s="779" t="str">
        <f t="shared" si="4"/>
        <v>34.943261857, -117.109188786999</v>
      </c>
      <c r="J977" s="780">
        <v>34.943261857000003</v>
      </c>
      <c r="K977" s="780">
        <v>-117.109188786999</v>
      </c>
      <c r="L977" s="781">
        <v>993</v>
      </c>
      <c r="M977" s="790" t="s">
        <v>33</v>
      </c>
      <c r="N977" s="783" t="s">
        <v>17206</v>
      </c>
      <c r="O977" s="783"/>
      <c r="P977" s="784" t="s">
        <v>451</v>
      </c>
      <c r="Q977" s="784" t="s">
        <v>451</v>
      </c>
      <c r="R977" s="783" t="s">
        <v>35</v>
      </c>
      <c r="S977" s="799">
        <v>2019</v>
      </c>
      <c r="T977" s="786">
        <v>4.0999999999999996</v>
      </c>
      <c r="U977" s="786">
        <v>2.2999999999999998</v>
      </c>
      <c r="V977" s="786">
        <v>6.4</v>
      </c>
      <c r="W977" s="786">
        <v>35.89</v>
      </c>
      <c r="X977" s="787">
        <f t="shared" si="5"/>
        <v>35.89</v>
      </c>
      <c r="Y977" s="783"/>
      <c r="Z977" s="783"/>
      <c r="AA977" s="792"/>
      <c r="AB977" s="783"/>
      <c r="AC977" s="783"/>
      <c r="AD977" s="783"/>
      <c r="AE977" s="783"/>
      <c r="AF977" s="783"/>
      <c r="AG977" s="783"/>
      <c r="AH977" s="783"/>
      <c r="AI977" s="789" t="s">
        <v>453</v>
      </c>
    </row>
    <row r="978" spans="1:35" ht="17.25" customHeight="1">
      <c r="A978" s="106"/>
      <c r="B978" s="106"/>
      <c r="C978" s="106"/>
      <c r="D978" s="106" t="str">
        <f t="shared" si="0"/>
        <v xml:space="preserve"> </v>
      </c>
      <c r="E978" s="304" t="s">
        <v>1003</v>
      </c>
      <c r="F978" s="779" t="e">
        <f t="shared" ca="1" si="8"/>
        <v>#NAME?</v>
      </c>
      <c r="G978" s="779" t="s">
        <v>17329</v>
      </c>
      <c r="H978" s="779"/>
      <c r="I978" s="779" t="str">
        <f t="shared" si="4"/>
        <v>34.6294061, -120.4824682</v>
      </c>
      <c r="J978" s="780">
        <v>34.629406099999997</v>
      </c>
      <c r="K978" s="780">
        <v>-120.4824682</v>
      </c>
      <c r="L978" s="781">
        <v>994</v>
      </c>
      <c r="M978" s="782" t="s">
        <v>33</v>
      </c>
      <c r="N978" s="783" t="s">
        <v>17206</v>
      </c>
      <c r="O978" s="783"/>
      <c r="P978" s="784" t="s">
        <v>451</v>
      </c>
      <c r="Q978" s="784" t="s">
        <v>451</v>
      </c>
      <c r="R978" s="783" t="s">
        <v>35</v>
      </c>
      <c r="S978" s="799">
        <v>2019</v>
      </c>
      <c r="T978" s="786">
        <v>39</v>
      </c>
      <c r="U978" s="786">
        <v>0</v>
      </c>
      <c r="V978" s="786">
        <v>39</v>
      </c>
      <c r="W978" s="786">
        <v>159.19999999999999</v>
      </c>
      <c r="X978" s="787">
        <f t="shared" si="5"/>
        <v>159.19999999999999</v>
      </c>
      <c r="Y978" s="783"/>
      <c r="Z978" s="783"/>
      <c r="AA978" s="792"/>
      <c r="AB978" s="783"/>
      <c r="AC978" s="783"/>
      <c r="AD978" s="783"/>
      <c r="AE978" s="783"/>
      <c r="AF978" s="783"/>
      <c r="AG978" s="783"/>
      <c r="AH978" s="783"/>
      <c r="AI978" s="789" t="s">
        <v>453</v>
      </c>
    </row>
    <row r="979" spans="1:35" ht="17.25" customHeight="1">
      <c r="A979" s="106"/>
      <c r="B979" s="106"/>
      <c r="C979" s="106"/>
      <c r="D979" s="106" t="str">
        <f t="shared" si="0"/>
        <v xml:space="preserve"> </v>
      </c>
      <c r="E979" s="304"/>
      <c r="F979" s="779" t="e">
        <f t="shared" ca="1" si="8"/>
        <v>#NAME?</v>
      </c>
      <c r="G979" s="779" t="s">
        <v>17330</v>
      </c>
      <c r="H979" s="779"/>
      <c r="I979" s="779" t="str">
        <f t="shared" si="4"/>
        <v>33.8167909, -118.1513589</v>
      </c>
      <c r="J979" s="780">
        <v>33.816790900000001</v>
      </c>
      <c r="K979" s="780">
        <v>-118.15135890000001</v>
      </c>
      <c r="L979" s="781">
        <v>995</v>
      </c>
      <c r="M979" s="790" t="s">
        <v>113</v>
      </c>
      <c r="N979" s="783" t="s">
        <v>113</v>
      </c>
      <c r="O979" s="783" t="s">
        <v>1007</v>
      </c>
      <c r="P979" s="784" t="s">
        <v>514</v>
      </c>
      <c r="Q979" s="784" t="s">
        <v>1008</v>
      </c>
      <c r="R979" s="783" t="s">
        <v>35</v>
      </c>
      <c r="S979" s="785">
        <v>2020</v>
      </c>
      <c r="T979" s="786">
        <v>7890</v>
      </c>
      <c r="U979" s="786">
        <v>21600</v>
      </c>
      <c r="V979" s="786">
        <v>21600</v>
      </c>
      <c r="W979" s="786">
        <v>174634.55</v>
      </c>
      <c r="X979" s="787">
        <f t="shared" si="5"/>
        <v>174634.55</v>
      </c>
      <c r="Y979" s="783"/>
      <c r="Z979" s="783"/>
      <c r="AA979" s="783">
        <v>2020</v>
      </c>
      <c r="AB979" s="783"/>
      <c r="AC979" s="783"/>
      <c r="AD979" s="783"/>
      <c r="AE979" s="783"/>
      <c r="AF979" s="783"/>
      <c r="AG979" s="784" t="s">
        <v>1009</v>
      </c>
      <c r="AH979" s="788" t="s">
        <v>1010</v>
      </c>
      <c r="AI979" s="788" t="s">
        <v>518</v>
      </c>
    </row>
    <row r="980" spans="1:35" ht="17.25" customHeight="1">
      <c r="A980" s="106"/>
      <c r="B980" s="106"/>
      <c r="C980" s="106"/>
      <c r="D980" s="106" t="str">
        <f t="shared" si="0"/>
        <v xml:space="preserve"> </v>
      </c>
      <c r="E980" s="304" t="s">
        <v>1012</v>
      </c>
      <c r="F980" s="779" t="e">
        <f t="shared" ca="1" si="8"/>
        <v>#NAME?</v>
      </c>
      <c r="G980" s="779" t="s">
        <v>17331</v>
      </c>
      <c r="H980" s="779"/>
      <c r="I980" s="779" t="str">
        <f t="shared" si="4"/>
        <v>34.2937760950677, -118.392198015809</v>
      </c>
      <c r="J980" s="780">
        <v>34.293776095067699</v>
      </c>
      <c r="K980" s="780">
        <v>-118.392198015809</v>
      </c>
      <c r="L980" s="781">
        <v>996</v>
      </c>
      <c r="M980" s="782" t="s">
        <v>33</v>
      </c>
      <c r="N980" s="783" t="s">
        <v>17206</v>
      </c>
      <c r="O980" s="783"/>
      <c r="P980" s="784" t="s">
        <v>451</v>
      </c>
      <c r="Q980" s="784" t="s">
        <v>451</v>
      </c>
      <c r="R980" s="783" t="s">
        <v>35</v>
      </c>
      <c r="S980" s="799">
        <v>2019</v>
      </c>
      <c r="T980" s="786">
        <v>0.34599999999999997</v>
      </c>
      <c r="U980" s="786">
        <v>0.42899999999999999</v>
      </c>
      <c r="V980" s="786">
        <v>0.77500000000000002</v>
      </c>
      <c r="W980" s="786">
        <v>51.762</v>
      </c>
      <c r="X980" s="787">
        <f t="shared" si="5"/>
        <v>51.762</v>
      </c>
      <c r="Y980" s="783" t="s">
        <v>1013</v>
      </c>
      <c r="Z980" s="783" t="s">
        <v>1014</v>
      </c>
      <c r="AA980" s="792"/>
      <c r="AB980" s="783"/>
      <c r="AC980" s="783"/>
      <c r="AD980" s="783"/>
      <c r="AE980" s="783"/>
      <c r="AF980" s="783"/>
      <c r="AG980" s="783"/>
      <c r="AH980" s="783"/>
      <c r="AI980" s="789" t="s">
        <v>453</v>
      </c>
    </row>
    <row r="981" spans="1:35" ht="17.25" customHeight="1">
      <c r="A981" s="106"/>
      <c r="B981" s="106"/>
      <c r="C981" s="106"/>
      <c r="D981" s="106" t="str">
        <f t="shared" si="0"/>
        <v xml:space="preserve"> </v>
      </c>
      <c r="E981" s="304"/>
      <c r="F981" s="779" t="e">
        <f t="shared" ca="1" si="8"/>
        <v>#NAME?</v>
      </c>
      <c r="G981" s="779" t="s">
        <v>17332</v>
      </c>
      <c r="H981" s="779"/>
      <c r="I981" s="779" t="str">
        <f t="shared" si="4"/>
        <v>33.9415889, -118.40853</v>
      </c>
      <c r="J981" s="780">
        <v>33.941588899999999</v>
      </c>
      <c r="K981" s="780">
        <v>-118.40853</v>
      </c>
      <c r="L981" s="781">
        <v>997</v>
      </c>
      <c r="M981" s="790" t="s">
        <v>113</v>
      </c>
      <c r="N981" s="783" t="s">
        <v>113</v>
      </c>
      <c r="O981" s="783" t="s">
        <v>1007</v>
      </c>
      <c r="P981" s="784" t="s">
        <v>514</v>
      </c>
      <c r="Q981" s="784" t="s">
        <v>1018</v>
      </c>
      <c r="R981" s="783" t="s">
        <v>35</v>
      </c>
      <c r="S981" s="785">
        <v>2019</v>
      </c>
      <c r="T981" s="786">
        <v>31000</v>
      </c>
      <c r="U981" s="786">
        <v>2800</v>
      </c>
      <c r="V981" s="786">
        <v>31000</v>
      </c>
      <c r="W981" s="786">
        <v>129452</v>
      </c>
      <c r="X981" s="787">
        <f t="shared" si="5"/>
        <v>129452</v>
      </c>
      <c r="Y981" s="783"/>
      <c r="Z981" s="783"/>
      <c r="AA981" s="783">
        <v>2019</v>
      </c>
      <c r="AB981" s="783"/>
      <c r="AC981" s="783"/>
      <c r="AD981" s="783"/>
      <c r="AE981" s="783"/>
      <c r="AF981" s="783"/>
      <c r="AG981" s="784" t="s">
        <v>1019</v>
      </c>
      <c r="AH981" s="788" t="s">
        <v>1020</v>
      </c>
      <c r="AI981" s="788" t="s">
        <v>1021</v>
      </c>
    </row>
    <row r="982" spans="1:35" ht="17.25" customHeight="1">
      <c r="A982" s="106"/>
      <c r="B982" s="106"/>
      <c r="C982" s="106"/>
      <c r="D982" s="106" t="str">
        <f t="shared" si="0"/>
        <v xml:space="preserve"> </v>
      </c>
      <c r="E982" s="304" t="s">
        <v>1023</v>
      </c>
      <c r="F982" s="779" t="e">
        <f t="shared" ca="1" si="8"/>
        <v>#NAME?</v>
      </c>
      <c r="G982" s="779" t="s">
        <v>17333</v>
      </c>
      <c r="H982" s="779"/>
      <c r="I982" s="779" t="str">
        <f t="shared" si="4"/>
        <v>33.9471158893498, -118.404850959778</v>
      </c>
      <c r="J982" s="780">
        <v>33.947115889349803</v>
      </c>
      <c r="K982" s="780">
        <v>-118.404850959778</v>
      </c>
      <c r="L982" s="781">
        <v>998</v>
      </c>
      <c r="M982" s="825" t="s">
        <v>17274</v>
      </c>
      <c r="N982" s="783" t="s">
        <v>17274</v>
      </c>
      <c r="O982" s="783"/>
      <c r="P982" s="784" t="s">
        <v>451</v>
      </c>
      <c r="Q982" s="784" t="s">
        <v>451</v>
      </c>
      <c r="R982" s="783" t="s">
        <v>35</v>
      </c>
      <c r="S982" s="799">
        <v>2018</v>
      </c>
      <c r="T982" s="786">
        <v>480</v>
      </c>
      <c r="U982" s="786">
        <v>930</v>
      </c>
      <c r="V982" s="786">
        <v>1330</v>
      </c>
      <c r="W982" s="786">
        <v>1330</v>
      </c>
      <c r="X982" s="787">
        <f t="shared" si="5"/>
        <v>1330</v>
      </c>
      <c r="Y982" s="783"/>
      <c r="Z982" s="783"/>
      <c r="AA982" s="792"/>
      <c r="AB982" s="783"/>
      <c r="AC982" s="783"/>
      <c r="AD982" s="783"/>
      <c r="AE982" s="783"/>
      <c r="AF982" s="783"/>
      <c r="AG982" s="783"/>
      <c r="AH982" s="783"/>
      <c r="AI982" s="789" t="s">
        <v>453</v>
      </c>
    </row>
    <row r="983" spans="1:35" ht="17.25" customHeight="1">
      <c r="A983" s="106"/>
      <c r="B983" s="106"/>
      <c r="C983" s="106"/>
      <c r="D983" s="106" t="str">
        <f t="shared" si="0"/>
        <v xml:space="preserve"> </v>
      </c>
      <c r="E983" s="304" t="s">
        <v>1026</v>
      </c>
      <c r="F983" s="779" t="e">
        <f t="shared" ca="1" si="8"/>
        <v>#NAME?</v>
      </c>
      <c r="G983" s="779" t="s">
        <v>17334</v>
      </c>
      <c r="H983" s="779"/>
      <c r="I983" s="779" t="str">
        <f t="shared" si="4"/>
        <v>33.9507477, -118.3872761</v>
      </c>
      <c r="J983" s="780">
        <v>33.950747700000001</v>
      </c>
      <c r="K983" s="780">
        <v>-118.38727609999999</v>
      </c>
      <c r="L983" s="781">
        <v>999</v>
      </c>
      <c r="M983" s="826" t="s">
        <v>17274</v>
      </c>
      <c r="N983" s="783" t="s">
        <v>17274</v>
      </c>
      <c r="O983" s="783"/>
      <c r="P983" s="784" t="s">
        <v>451</v>
      </c>
      <c r="Q983" s="784" t="s">
        <v>451</v>
      </c>
      <c r="R983" s="783" t="s">
        <v>35</v>
      </c>
      <c r="S983" s="799">
        <v>2017</v>
      </c>
      <c r="T983" s="786">
        <v>430</v>
      </c>
      <c r="U983" s="786">
        <v>1900</v>
      </c>
      <c r="V983" s="786">
        <v>2330</v>
      </c>
      <c r="W983" s="786">
        <v>5330</v>
      </c>
      <c r="X983" s="787">
        <f t="shared" si="5"/>
        <v>5330</v>
      </c>
      <c r="Y983" s="783"/>
      <c r="Z983" s="783"/>
      <c r="AA983" s="792"/>
      <c r="AB983" s="783"/>
      <c r="AC983" s="783"/>
      <c r="AD983" s="783"/>
      <c r="AE983" s="783"/>
      <c r="AF983" s="783"/>
      <c r="AG983" s="783"/>
      <c r="AH983" s="783"/>
      <c r="AI983" s="789" t="s">
        <v>453</v>
      </c>
    </row>
    <row r="984" spans="1:35" ht="17.25" customHeight="1">
      <c r="A984" s="106"/>
      <c r="B984" s="106"/>
      <c r="C984" s="106"/>
      <c r="D984" s="106" t="str">
        <f t="shared" si="0"/>
        <v xml:space="preserve"> </v>
      </c>
      <c r="E984" s="304" t="s">
        <v>17335</v>
      </c>
      <c r="F984" s="779" t="e">
        <f t="shared" ca="1" si="8"/>
        <v>#NAME?</v>
      </c>
      <c r="G984" s="779" t="s">
        <v>17336</v>
      </c>
      <c r="H984" s="779"/>
      <c r="I984" s="779" t="str">
        <f t="shared" si="4"/>
        <v>35.6308134, -119.7563887</v>
      </c>
      <c r="J984" s="780">
        <v>35.630813400000001</v>
      </c>
      <c r="K984" s="780">
        <v>-119.7563887</v>
      </c>
      <c r="L984" s="781">
        <v>1000</v>
      </c>
      <c r="M984" s="782" t="s">
        <v>33</v>
      </c>
      <c r="N984" s="783" t="s">
        <v>17206</v>
      </c>
      <c r="O984" s="783"/>
      <c r="P984" s="784" t="s">
        <v>451</v>
      </c>
      <c r="Q984" s="784" t="s">
        <v>451</v>
      </c>
      <c r="R984" s="783" t="s">
        <v>35</v>
      </c>
      <c r="S984" s="799">
        <v>2019</v>
      </c>
      <c r="T984" s="786">
        <v>0</v>
      </c>
      <c r="U984" s="786">
        <v>0</v>
      </c>
      <c r="V984" s="786">
        <v>0</v>
      </c>
      <c r="W984" s="786">
        <v>0</v>
      </c>
      <c r="X984" s="787">
        <f t="shared" si="5"/>
        <v>0</v>
      </c>
      <c r="Y984" s="783"/>
      <c r="Z984" s="783"/>
      <c r="AA984" s="792"/>
      <c r="AB984" s="783"/>
      <c r="AC984" s="783"/>
      <c r="AD984" s="783"/>
      <c r="AE984" s="783"/>
      <c r="AF984" s="783"/>
      <c r="AG984" s="783"/>
      <c r="AH984" s="783"/>
      <c r="AI984" s="789" t="s">
        <v>453</v>
      </c>
    </row>
    <row r="985" spans="1:35" ht="17.25" customHeight="1">
      <c r="A985" s="106"/>
      <c r="B985" s="106"/>
      <c r="C985" s="106"/>
      <c r="D985" s="106" t="str">
        <f t="shared" si="0"/>
        <v xml:space="preserve"> </v>
      </c>
      <c r="E985" s="304" t="s">
        <v>1030</v>
      </c>
      <c r="F985" s="779" t="e">
        <f t="shared" ca="1" si="8"/>
        <v>#NAME?</v>
      </c>
      <c r="G985" s="779" t="s">
        <v>17337</v>
      </c>
      <c r="H985" s="779"/>
      <c r="I985" s="779" t="str">
        <f t="shared" si="4"/>
        <v>34.516023485, -116.83580122</v>
      </c>
      <c r="J985" s="780">
        <v>34.516023484999998</v>
      </c>
      <c r="K985" s="780">
        <v>-116.83580121999999</v>
      </c>
      <c r="L985" s="781">
        <v>1001</v>
      </c>
      <c r="M985" s="790" t="s">
        <v>33</v>
      </c>
      <c r="N985" s="783" t="s">
        <v>17206</v>
      </c>
      <c r="O985" s="783"/>
      <c r="P985" s="784" t="s">
        <v>451</v>
      </c>
      <c r="Q985" s="784" t="s">
        <v>451</v>
      </c>
      <c r="R985" s="783" t="s">
        <v>35</v>
      </c>
      <c r="S985" s="799">
        <v>2019</v>
      </c>
      <c r="T985" s="786">
        <v>20</v>
      </c>
      <c r="U985" s="786">
        <v>2.4</v>
      </c>
      <c r="V985" s="786">
        <v>22.4</v>
      </c>
      <c r="W985" s="786">
        <v>38.64</v>
      </c>
      <c r="X985" s="787">
        <f t="shared" si="5"/>
        <v>38.64</v>
      </c>
      <c r="Y985" s="783"/>
      <c r="Z985" s="783"/>
      <c r="AA985" s="792"/>
      <c r="AB985" s="783"/>
      <c r="AC985" s="783"/>
      <c r="AD985" s="783"/>
      <c r="AE985" s="783"/>
      <c r="AF985" s="783"/>
      <c r="AG985" s="783"/>
      <c r="AH985" s="783"/>
      <c r="AI985" s="789" t="s">
        <v>453</v>
      </c>
    </row>
    <row r="986" spans="1:35" ht="17.25" customHeight="1">
      <c r="A986" s="106"/>
      <c r="B986" s="106"/>
      <c r="C986" s="106"/>
      <c r="D986" s="106" t="str">
        <f t="shared" si="0"/>
        <v xml:space="preserve"> </v>
      </c>
      <c r="E986" s="304"/>
      <c r="F986" s="779" t="e">
        <f t="shared" ca="1" si="8"/>
        <v>#NAME?</v>
      </c>
      <c r="G986" s="779" t="s">
        <v>17338</v>
      </c>
      <c r="H986" s="779"/>
      <c r="I986" s="779" t="str">
        <f t="shared" si="4"/>
        <v>37.6272621, -118.8418045</v>
      </c>
      <c r="J986" s="780">
        <v>37.627262100000003</v>
      </c>
      <c r="K986" s="780">
        <v>-118.84180449999999</v>
      </c>
      <c r="L986" s="781">
        <v>1002</v>
      </c>
      <c r="M986" s="782" t="s">
        <v>113</v>
      </c>
      <c r="N986" s="783" t="s">
        <v>113</v>
      </c>
      <c r="O986" s="783" t="s">
        <v>1007</v>
      </c>
      <c r="P986" s="784" t="s">
        <v>514</v>
      </c>
      <c r="Q986" s="784" t="s">
        <v>1033</v>
      </c>
      <c r="R986" s="783" t="s">
        <v>35</v>
      </c>
      <c r="S986" s="785">
        <v>2020</v>
      </c>
      <c r="T986" s="786">
        <v>27</v>
      </c>
      <c r="U986" s="786">
        <v>16</v>
      </c>
      <c r="V986" s="786">
        <v>43</v>
      </c>
      <c r="W986" s="786">
        <v>2352</v>
      </c>
      <c r="X986" s="787">
        <f t="shared" si="5"/>
        <v>2352</v>
      </c>
      <c r="Y986" s="783"/>
      <c r="Z986" s="783"/>
      <c r="AA986" s="783">
        <v>2020</v>
      </c>
      <c r="AB986" s="792"/>
      <c r="AC986" s="783"/>
      <c r="AD986" s="792"/>
      <c r="AE986" s="792"/>
      <c r="AF986" s="792"/>
      <c r="AG986" s="784" t="s">
        <v>1034</v>
      </c>
      <c r="AH986" s="788" t="s">
        <v>1035</v>
      </c>
      <c r="AI986" s="788" t="s">
        <v>1036</v>
      </c>
    </row>
    <row r="987" spans="1:35" ht="17.25" customHeight="1">
      <c r="A987" s="106"/>
      <c r="B987" s="106"/>
      <c r="C987" s="106"/>
      <c r="D987" s="106" t="str">
        <f t="shared" si="0"/>
        <v xml:space="preserve"> </v>
      </c>
      <c r="E987" s="304" t="s">
        <v>1076</v>
      </c>
      <c r="F987" s="779" t="e">
        <f t="shared" ca="1" si="8"/>
        <v>#NAME?</v>
      </c>
      <c r="G987" s="779" t="s">
        <v>17339</v>
      </c>
      <c r="H987" s="779"/>
      <c r="I987" s="779" t="str">
        <f t="shared" si="4"/>
        <v>37.5012797999999, -120.0101995</v>
      </c>
      <c r="J987" s="780">
        <v>37.501279799999899</v>
      </c>
      <c r="K987" s="780">
        <v>-120.0101995</v>
      </c>
      <c r="L987" s="781">
        <v>1003</v>
      </c>
      <c r="M987" s="790" t="s">
        <v>33</v>
      </c>
      <c r="N987" s="783" t="s">
        <v>17206</v>
      </c>
      <c r="O987" s="783"/>
      <c r="P987" s="784" t="s">
        <v>451</v>
      </c>
      <c r="Q987" s="784" t="s">
        <v>451</v>
      </c>
      <c r="R987" s="783" t="s">
        <v>35</v>
      </c>
      <c r="S987" s="799">
        <v>2019</v>
      </c>
      <c r="T987" s="786">
        <v>450</v>
      </c>
      <c r="U987" s="786">
        <v>0</v>
      </c>
      <c r="V987" s="786">
        <v>450</v>
      </c>
      <c r="W987" s="786">
        <v>2023</v>
      </c>
      <c r="X987" s="787">
        <f t="shared" si="5"/>
        <v>2023</v>
      </c>
      <c r="Y987" s="783"/>
      <c r="Z987" s="783"/>
      <c r="AA987" s="792"/>
      <c r="AB987" s="783"/>
      <c r="AC987" s="783"/>
      <c r="AD987" s="783"/>
      <c r="AE987" s="783"/>
      <c r="AF987" s="783"/>
      <c r="AG987" s="783"/>
      <c r="AH987" s="783"/>
      <c r="AI987" s="789" t="s">
        <v>453</v>
      </c>
    </row>
    <row r="988" spans="1:35" ht="17.25" customHeight="1">
      <c r="A988" s="106"/>
      <c r="B988" s="106"/>
      <c r="C988" s="106"/>
      <c r="D988" s="106" t="str">
        <f t="shared" si="0"/>
        <v xml:space="preserve"> </v>
      </c>
      <c r="E988" s="304" t="s">
        <v>1080</v>
      </c>
      <c r="F988" s="779" t="e">
        <f t="shared" ca="1" si="8"/>
        <v>#NAME?</v>
      </c>
      <c r="G988" s="779" t="s">
        <v>17340</v>
      </c>
      <c r="H988" s="779"/>
      <c r="I988" s="779" t="str">
        <f t="shared" si="4"/>
        <v>37.4919575642079, -122.172329654956</v>
      </c>
      <c r="J988" s="780">
        <v>37.491957564207901</v>
      </c>
      <c r="K988" s="780">
        <v>-122.172329654956</v>
      </c>
      <c r="L988" s="781">
        <v>1004</v>
      </c>
      <c r="M988" s="782" t="s">
        <v>33</v>
      </c>
      <c r="N988" s="783" t="s">
        <v>17206</v>
      </c>
      <c r="O988" s="783"/>
      <c r="P988" s="784" t="s">
        <v>451</v>
      </c>
      <c r="Q988" s="784" t="s">
        <v>451</v>
      </c>
      <c r="R988" s="783" t="s">
        <v>35</v>
      </c>
      <c r="S988" s="799">
        <v>2019</v>
      </c>
      <c r="T988" s="786">
        <v>360</v>
      </c>
      <c r="U988" s="786">
        <v>120</v>
      </c>
      <c r="V988" s="786">
        <v>480</v>
      </c>
      <c r="W988" s="786">
        <v>1907.3</v>
      </c>
      <c r="X988" s="787">
        <f t="shared" si="5"/>
        <v>1907.3</v>
      </c>
      <c r="Y988" s="783" t="s">
        <v>1081</v>
      </c>
      <c r="Z988" s="783" t="s">
        <v>1082</v>
      </c>
      <c r="AA988" s="792"/>
      <c r="AB988" s="783"/>
      <c r="AC988" s="783"/>
      <c r="AD988" s="783"/>
      <c r="AE988" s="783"/>
      <c r="AF988" s="783"/>
      <c r="AG988" s="783"/>
      <c r="AH988" s="783"/>
      <c r="AI988" s="789" t="s">
        <v>453</v>
      </c>
    </row>
    <row r="989" spans="1:35" ht="17.25" customHeight="1">
      <c r="A989" s="106"/>
      <c r="B989" s="106"/>
      <c r="C989" s="106"/>
      <c r="D989" s="106" t="str">
        <f t="shared" si="0"/>
        <v xml:space="preserve"> </v>
      </c>
      <c r="E989" s="304" t="s">
        <v>1094</v>
      </c>
      <c r="F989" s="779" t="e">
        <f t="shared" ca="1" si="8"/>
        <v>#NAME?</v>
      </c>
      <c r="G989" s="779" t="s">
        <v>17341</v>
      </c>
      <c r="H989" s="779"/>
      <c r="I989" s="779" t="str">
        <f t="shared" si="4"/>
        <v>33.1985217232381, -117.366535663605</v>
      </c>
      <c r="J989" s="780">
        <v>33.198521723238102</v>
      </c>
      <c r="K989" s="780">
        <v>-117.36653566360501</v>
      </c>
      <c r="L989" s="781">
        <v>1005</v>
      </c>
      <c r="M989" s="790" t="s">
        <v>33</v>
      </c>
      <c r="N989" s="783" t="s">
        <v>33</v>
      </c>
      <c r="O989" s="783"/>
      <c r="P989" s="784" t="s">
        <v>514</v>
      </c>
      <c r="Q989" s="784" t="s">
        <v>1095</v>
      </c>
      <c r="R989" s="783" t="s">
        <v>35</v>
      </c>
      <c r="S989" s="785">
        <v>2019</v>
      </c>
      <c r="T989" s="786">
        <v>22</v>
      </c>
      <c r="U989" s="786">
        <v>44</v>
      </c>
      <c r="V989" s="786">
        <v>66</v>
      </c>
      <c r="W989" s="786">
        <v>142.6</v>
      </c>
      <c r="X989" s="787">
        <f t="shared" si="5"/>
        <v>142.6</v>
      </c>
      <c r="Y989" s="783"/>
      <c r="Z989" s="783"/>
      <c r="AA989" s="783">
        <v>2019</v>
      </c>
      <c r="AB989" s="783"/>
      <c r="AC989" s="783"/>
      <c r="AD989" s="783"/>
      <c r="AE989" s="783"/>
      <c r="AF989" s="783"/>
      <c r="AG989" s="784" t="s">
        <v>1096</v>
      </c>
      <c r="AH989" s="792"/>
      <c r="AI989" s="788" t="s">
        <v>538</v>
      </c>
    </row>
    <row r="990" spans="1:35" ht="17.25" customHeight="1">
      <c r="A990" s="106"/>
      <c r="B990" s="106"/>
      <c r="C990" s="106"/>
      <c r="D990" s="106" t="str">
        <f t="shared" si="0"/>
        <v xml:space="preserve"> </v>
      </c>
      <c r="E990" s="304" t="s">
        <v>1104</v>
      </c>
      <c r="F990" s="779" t="e">
        <f t="shared" ca="1" si="8"/>
        <v>#NAME?</v>
      </c>
      <c r="G990" s="779" t="s">
        <v>17342</v>
      </c>
      <c r="H990" s="779"/>
      <c r="I990" s="779" t="str">
        <f t="shared" si="4"/>
        <v>41.2495515999999, -122.1240453</v>
      </c>
      <c r="J990" s="780">
        <v>41.249551599999897</v>
      </c>
      <c r="K990" s="780">
        <v>-122.12404530000001</v>
      </c>
      <c r="L990" s="781">
        <v>1006</v>
      </c>
      <c r="M990" s="782" t="s">
        <v>33</v>
      </c>
      <c r="N990" s="783" t="s">
        <v>17206</v>
      </c>
      <c r="O990" s="783"/>
      <c r="P990" s="784" t="s">
        <v>451</v>
      </c>
      <c r="Q990" s="784" t="s">
        <v>451</v>
      </c>
      <c r="R990" s="783" t="s">
        <v>35</v>
      </c>
      <c r="S990" s="799">
        <v>2020</v>
      </c>
      <c r="T990" s="786">
        <v>1.1000000000000001</v>
      </c>
      <c r="U990" s="786">
        <v>3.5</v>
      </c>
      <c r="V990" s="786">
        <v>4.5999999999999996</v>
      </c>
      <c r="W990" s="786">
        <v>38.9</v>
      </c>
      <c r="X990" s="787">
        <f t="shared" si="5"/>
        <v>38.9</v>
      </c>
      <c r="Y990" s="783"/>
      <c r="Z990" s="783"/>
      <c r="AA990" s="792"/>
      <c r="AB990" s="783"/>
      <c r="AC990" s="783"/>
      <c r="AD990" s="783"/>
      <c r="AE990" s="783"/>
      <c r="AF990" s="783"/>
      <c r="AG990" s="783"/>
      <c r="AH990" s="783"/>
      <c r="AI990" s="789" t="s">
        <v>453</v>
      </c>
    </row>
    <row r="991" spans="1:35" ht="17.25" customHeight="1">
      <c r="A991" s="106"/>
      <c r="B991" s="106"/>
      <c r="C991" s="106"/>
      <c r="D991" s="106" t="str">
        <f t="shared" si="0"/>
        <v xml:space="preserve"> </v>
      </c>
      <c r="E991" s="304" t="s">
        <v>1107</v>
      </c>
      <c r="F991" s="779" t="e">
        <f t="shared" ca="1" si="8"/>
        <v>#NAME?</v>
      </c>
      <c r="G991" s="779" t="s">
        <v>17343</v>
      </c>
      <c r="H991" s="779"/>
      <c r="I991" s="779" t="str">
        <f t="shared" si="4"/>
        <v>37.2854205, -120.5075388</v>
      </c>
      <c r="J991" s="780">
        <v>37.285420500000001</v>
      </c>
      <c r="K991" s="780">
        <v>-120.50753880000001</v>
      </c>
      <c r="L991" s="781">
        <v>1007</v>
      </c>
      <c r="M991" s="790" t="s">
        <v>113</v>
      </c>
      <c r="N991" s="783" t="s">
        <v>17274</v>
      </c>
      <c r="O991" s="783"/>
      <c r="P991" s="784" t="s">
        <v>451</v>
      </c>
      <c r="Q991" s="784" t="s">
        <v>451</v>
      </c>
      <c r="R991" s="783" t="s">
        <v>35</v>
      </c>
      <c r="S991" s="799">
        <v>2016</v>
      </c>
      <c r="T991" s="786">
        <v>7.3999999999999996E-2</v>
      </c>
      <c r="U991" s="786">
        <v>7.9000000000000001E-2</v>
      </c>
      <c r="V991" s="786">
        <v>0.14099999999999999</v>
      </c>
      <c r="W991" s="786">
        <v>0.60699999999999998</v>
      </c>
      <c r="X991" s="787">
        <f t="shared" si="5"/>
        <v>0.60699999999999998</v>
      </c>
      <c r="Y991" s="783"/>
      <c r="Z991" s="783"/>
      <c r="AA991" s="792"/>
      <c r="AB991" s="783"/>
      <c r="AC991" s="783"/>
      <c r="AD991" s="783"/>
      <c r="AE991" s="783"/>
      <c r="AF991" s="783"/>
      <c r="AG991" s="783"/>
      <c r="AH991" s="783"/>
      <c r="AI991" s="789" t="s">
        <v>453</v>
      </c>
    </row>
    <row r="992" spans="1:35" ht="17.25" customHeight="1">
      <c r="A992" s="106"/>
      <c r="B992" s="106"/>
      <c r="C992" s="106"/>
      <c r="D992" s="106" t="str">
        <f t="shared" si="0"/>
        <v xml:space="preserve"> </v>
      </c>
      <c r="E992" s="779"/>
      <c r="F992" s="779" t="e">
        <f t="shared" ca="1" si="8"/>
        <v>#NAME?</v>
      </c>
      <c r="G992" s="779" t="s">
        <v>17344</v>
      </c>
      <c r="H992" s="779"/>
      <c r="I992" s="779" t="str">
        <f t="shared" si="4"/>
        <v>37.7125689, -122.2197428</v>
      </c>
      <c r="J992" s="780">
        <v>37.712568900000001</v>
      </c>
      <c r="K992" s="780">
        <v>-122.21974280000001</v>
      </c>
      <c r="L992" s="781">
        <v>1008</v>
      </c>
      <c r="M992" s="782" t="s">
        <v>113</v>
      </c>
      <c r="N992" s="783" t="s">
        <v>113</v>
      </c>
      <c r="O992" s="783" t="s">
        <v>1007</v>
      </c>
      <c r="P992" s="784" t="s">
        <v>514</v>
      </c>
      <c r="Q992" s="784" t="s">
        <v>1111</v>
      </c>
      <c r="R992" s="783" t="s">
        <v>35</v>
      </c>
      <c r="S992" s="785">
        <v>2019</v>
      </c>
      <c r="T992" s="786">
        <v>4100</v>
      </c>
      <c r="U992" s="786">
        <v>170000</v>
      </c>
      <c r="V992" s="786">
        <v>174100</v>
      </c>
      <c r="W992" s="786">
        <v>283684.90000000002</v>
      </c>
      <c r="X992" s="787">
        <f t="shared" si="5"/>
        <v>283684.90000000002</v>
      </c>
      <c r="Y992" s="783"/>
      <c r="Z992" s="783"/>
      <c r="AA992" s="783">
        <v>2019</v>
      </c>
      <c r="AB992" s="792"/>
      <c r="AC992" s="783"/>
      <c r="AD992" s="792"/>
      <c r="AE992" s="792"/>
      <c r="AF992" s="792"/>
      <c r="AG992" s="784" t="s">
        <v>1112</v>
      </c>
      <c r="AH992" s="788" t="s">
        <v>1113</v>
      </c>
      <c r="AI992" s="788" t="s">
        <v>1114</v>
      </c>
    </row>
    <row r="993" spans="1:35" ht="17.25" customHeight="1">
      <c r="A993" s="106"/>
      <c r="B993" s="106"/>
      <c r="C993" s="106"/>
      <c r="D993" s="106" t="str">
        <f t="shared" si="0"/>
        <v xml:space="preserve"> </v>
      </c>
      <c r="E993" s="304" t="s">
        <v>1116</v>
      </c>
      <c r="F993" s="779" t="e">
        <f t="shared" ca="1" si="8"/>
        <v>#NAME?</v>
      </c>
      <c r="G993" s="779" t="s">
        <v>17345</v>
      </c>
      <c r="H993" s="779"/>
      <c r="I993" s="779" t="str">
        <f t="shared" si="4"/>
        <v>32.7618503, -117.2100392</v>
      </c>
      <c r="J993" s="780">
        <v>32.761850299999999</v>
      </c>
      <c r="K993" s="780">
        <v>-117.2100392</v>
      </c>
      <c r="L993" s="781">
        <v>1009</v>
      </c>
      <c r="M993" s="790" t="s">
        <v>33</v>
      </c>
      <c r="N993" s="783" t="s">
        <v>33</v>
      </c>
      <c r="O993" s="783"/>
      <c r="P993" s="784" t="s">
        <v>514</v>
      </c>
      <c r="Q993" s="784" t="s">
        <v>1117</v>
      </c>
      <c r="R993" s="783" t="s">
        <v>35</v>
      </c>
      <c r="S993" s="785">
        <v>2019</v>
      </c>
      <c r="T993" s="786">
        <v>11</v>
      </c>
      <c r="U993" s="786">
        <v>44</v>
      </c>
      <c r="V993" s="786">
        <v>55</v>
      </c>
      <c r="W993" s="786">
        <v>107</v>
      </c>
      <c r="X993" s="787">
        <f t="shared" si="5"/>
        <v>107</v>
      </c>
      <c r="Y993" s="792"/>
      <c r="Z993" s="792"/>
      <c r="AA993" s="783">
        <v>2019</v>
      </c>
      <c r="AB993" s="783"/>
      <c r="AC993" s="783"/>
      <c r="AD993" s="783"/>
      <c r="AE993" s="783"/>
      <c r="AF993" s="783"/>
      <c r="AG993" s="784" t="s">
        <v>1118</v>
      </c>
      <c r="AH993" s="792"/>
      <c r="AI993" s="788" t="s">
        <v>538</v>
      </c>
    </row>
    <row r="994" spans="1:35" ht="17.25" customHeight="1">
      <c r="A994" s="106"/>
      <c r="B994" s="106"/>
      <c r="C994" s="106"/>
      <c r="D994" s="106" t="str">
        <f t="shared" si="0"/>
        <v xml:space="preserve"> </v>
      </c>
      <c r="E994" s="304" t="s">
        <v>1123</v>
      </c>
      <c r="F994" s="779" t="e">
        <f t="shared" ca="1" si="8"/>
        <v>#NAME?</v>
      </c>
      <c r="G994" s="779" t="s">
        <v>17346</v>
      </c>
      <c r="H994" s="779"/>
      <c r="I994" s="779" t="str">
        <f t="shared" si="4"/>
        <v>34.9941043793464, -118.139017710353</v>
      </c>
      <c r="J994" s="780">
        <v>34.994104379346403</v>
      </c>
      <c r="K994" s="780">
        <v>-118.139017710353</v>
      </c>
      <c r="L994" s="781">
        <v>1010</v>
      </c>
      <c r="M994" s="782" t="s">
        <v>33</v>
      </c>
      <c r="N994" s="783" t="s">
        <v>17206</v>
      </c>
      <c r="O994" s="783"/>
      <c r="P994" s="784" t="s">
        <v>451</v>
      </c>
      <c r="Q994" s="784" t="s">
        <v>451</v>
      </c>
      <c r="R994" s="783" t="s">
        <v>35</v>
      </c>
      <c r="S994" s="799">
        <v>2019</v>
      </c>
      <c r="T994" s="786">
        <v>0.94</v>
      </c>
      <c r="U994" s="786">
        <v>0</v>
      </c>
      <c r="V994" s="786">
        <v>0.94</v>
      </c>
      <c r="W994" s="786">
        <v>76.209999999999994</v>
      </c>
      <c r="X994" s="787">
        <f t="shared" si="5"/>
        <v>76.209999999999994</v>
      </c>
      <c r="Y994" s="783"/>
      <c r="Z994" s="783"/>
      <c r="AA994" s="792"/>
      <c r="AB994" s="783"/>
      <c r="AC994" s="783"/>
      <c r="AD994" s="783"/>
      <c r="AE994" s="783"/>
      <c r="AF994" s="783"/>
      <c r="AG994" s="783"/>
      <c r="AH994" s="783"/>
      <c r="AI994" s="789" t="s">
        <v>453</v>
      </c>
    </row>
    <row r="995" spans="1:35" ht="17.25" customHeight="1">
      <c r="A995" s="106"/>
      <c r="B995" s="106"/>
      <c r="C995" s="106"/>
      <c r="D995" s="106" t="str">
        <f t="shared" si="0"/>
        <v xml:space="preserve"> </v>
      </c>
      <c r="E995" s="304" t="s">
        <v>1127</v>
      </c>
      <c r="F995" s="779" t="e">
        <f t="shared" ca="1" si="8"/>
        <v>#NAME?</v>
      </c>
      <c r="G995" s="779" t="s">
        <v>17347</v>
      </c>
      <c r="H995" s="779"/>
      <c r="I995" s="779" t="str">
        <f t="shared" si="4"/>
        <v>36.714989, -121.766071999999</v>
      </c>
      <c r="J995" s="780">
        <v>36.714989000000003</v>
      </c>
      <c r="K995" s="780">
        <v>-121.766071999999</v>
      </c>
      <c r="L995" s="781">
        <v>1011</v>
      </c>
      <c r="M995" s="790" t="s">
        <v>33</v>
      </c>
      <c r="N995" s="783" t="s">
        <v>17206</v>
      </c>
      <c r="O995" s="783"/>
      <c r="P995" s="784" t="s">
        <v>451</v>
      </c>
      <c r="Q995" s="784" t="s">
        <v>451</v>
      </c>
      <c r="R995" s="783" t="s">
        <v>35</v>
      </c>
      <c r="S995" s="799">
        <v>2020</v>
      </c>
      <c r="T995" s="786">
        <v>1400</v>
      </c>
      <c r="U995" s="786">
        <v>0</v>
      </c>
      <c r="V995" s="786">
        <v>1400</v>
      </c>
      <c r="W995" s="786">
        <v>6176.4</v>
      </c>
      <c r="X995" s="787">
        <f t="shared" si="5"/>
        <v>6176.4</v>
      </c>
      <c r="Y995" s="783"/>
      <c r="Z995" s="783"/>
      <c r="AA995" s="792"/>
      <c r="AB995" s="783"/>
      <c r="AC995" s="783"/>
      <c r="AD995" s="783"/>
      <c r="AE995" s="783"/>
      <c r="AF995" s="783"/>
      <c r="AG995" s="783"/>
      <c r="AH995" s="783"/>
      <c r="AI995" s="789" t="s">
        <v>453</v>
      </c>
    </row>
    <row r="996" spans="1:35" ht="17.25" customHeight="1">
      <c r="A996" s="106"/>
      <c r="B996" s="106"/>
      <c r="C996" s="106"/>
      <c r="D996" s="106" t="str">
        <f t="shared" si="0"/>
        <v xml:space="preserve"> </v>
      </c>
      <c r="E996" s="304" t="s">
        <v>1131</v>
      </c>
      <c r="F996" s="779" t="e">
        <f t="shared" ca="1" si="8"/>
        <v>#NAME?</v>
      </c>
      <c r="G996" s="779" t="s">
        <v>17348</v>
      </c>
      <c r="H996" s="779"/>
      <c r="I996" s="779" t="str">
        <f t="shared" si="4"/>
        <v>36.5873, -121.85028</v>
      </c>
      <c r="J996" s="780">
        <v>36.587299999999999</v>
      </c>
      <c r="K996" s="780">
        <v>-121.85028</v>
      </c>
      <c r="L996" s="781">
        <v>1012</v>
      </c>
      <c r="M996" s="782" t="s">
        <v>113</v>
      </c>
      <c r="N996" s="783" t="s">
        <v>113</v>
      </c>
      <c r="O996" s="783" t="s">
        <v>1007</v>
      </c>
      <c r="P996" s="784" t="s">
        <v>514</v>
      </c>
      <c r="Q996" s="784" t="s">
        <v>1132</v>
      </c>
      <c r="R996" s="783" t="s">
        <v>35</v>
      </c>
      <c r="S996" s="785">
        <v>2020</v>
      </c>
      <c r="T996" s="786">
        <v>12700</v>
      </c>
      <c r="U996" s="786">
        <v>133</v>
      </c>
      <c r="V996" s="786">
        <v>12701</v>
      </c>
      <c r="W996" s="786">
        <v>18204</v>
      </c>
      <c r="X996" s="787">
        <f t="shared" si="5"/>
        <v>18204</v>
      </c>
      <c r="Y996" s="783"/>
      <c r="Z996" s="783" t="s">
        <v>1133</v>
      </c>
      <c r="AA996" s="783">
        <v>2020</v>
      </c>
      <c r="AB996" s="792"/>
      <c r="AC996" s="783"/>
      <c r="AD996" s="792"/>
      <c r="AE996" s="792"/>
      <c r="AF996" s="792"/>
      <c r="AG996" s="784" t="s">
        <v>1134</v>
      </c>
      <c r="AH996" s="788" t="s">
        <v>1135</v>
      </c>
      <c r="AI996" s="788" t="s">
        <v>1136</v>
      </c>
    </row>
    <row r="997" spans="1:35" ht="17.25" customHeight="1">
      <c r="A997" s="106"/>
      <c r="B997" s="106"/>
      <c r="C997" s="106"/>
      <c r="D997" s="106" t="str">
        <f t="shared" si="0"/>
        <v xml:space="preserve"> </v>
      </c>
      <c r="E997" s="304" t="s">
        <v>1139</v>
      </c>
      <c r="F997" s="779" t="e">
        <f t="shared" ca="1" si="8"/>
        <v>#NAME?</v>
      </c>
      <c r="G997" s="779" t="s">
        <v>17349</v>
      </c>
      <c r="H997" s="779"/>
      <c r="I997" s="779" t="str">
        <f t="shared" si="4"/>
        <v>37.6665916719803, -122.494458087063</v>
      </c>
      <c r="J997" s="780">
        <v>37.666591671980299</v>
      </c>
      <c r="K997" s="780">
        <v>-122.49445808706299</v>
      </c>
      <c r="L997" s="781">
        <v>1013</v>
      </c>
      <c r="M997" s="790" t="s">
        <v>33</v>
      </c>
      <c r="N997" s="783" t="s">
        <v>17206</v>
      </c>
      <c r="O997" s="783"/>
      <c r="P997" s="784" t="s">
        <v>451</v>
      </c>
      <c r="Q997" s="784" t="s">
        <v>451</v>
      </c>
      <c r="R997" s="783" t="s">
        <v>35</v>
      </c>
      <c r="S997" s="785">
        <v>2019</v>
      </c>
      <c r="T997" s="786">
        <v>1.6</v>
      </c>
      <c r="U997" s="786">
        <v>2.2000000000000002</v>
      </c>
      <c r="V997" s="786">
        <v>3.8</v>
      </c>
      <c r="W997" s="786">
        <v>7.77</v>
      </c>
      <c r="X997" s="787">
        <f t="shared" si="5"/>
        <v>7.77</v>
      </c>
      <c r="Y997" s="783" t="s">
        <v>1140</v>
      </c>
      <c r="Z997" s="783" t="s">
        <v>1141</v>
      </c>
      <c r="AA997" s="792"/>
      <c r="AB997" s="783"/>
      <c r="AC997" s="783"/>
      <c r="AD997" s="783"/>
      <c r="AE997" s="783"/>
      <c r="AF997" s="783"/>
      <c r="AG997" s="783"/>
      <c r="AH997" s="783"/>
      <c r="AI997" s="789" t="s">
        <v>453</v>
      </c>
    </row>
    <row r="998" spans="1:35" ht="17.25" customHeight="1">
      <c r="A998" s="106"/>
      <c r="B998" s="106"/>
      <c r="C998" s="106"/>
      <c r="D998" s="106" t="str">
        <f t="shared" si="0"/>
        <v xml:space="preserve"> </v>
      </c>
      <c r="E998" s="304" t="s">
        <v>1145</v>
      </c>
      <c r="F998" s="779" t="e">
        <f t="shared" ca="1" si="8"/>
        <v>#NAME?</v>
      </c>
      <c r="G998" s="779" t="s">
        <v>17350</v>
      </c>
      <c r="H998" s="779"/>
      <c r="I998" s="779" t="str">
        <f t="shared" si="4"/>
        <v>38.2479107, -122.2835714</v>
      </c>
      <c r="J998" s="780">
        <v>38.247910699999998</v>
      </c>
      <c r="K998" s="780">
        <v>-122.2835714</v>
      </c>
      <c r="L998" s="781">
        <v>1014</v>
      </c>
      <c r="M998" s="782" t="s">
        <v>33</v>
      </c>
      <c r="N998" s="783" t="s">
        <v>17266</v>
      </c>
      <c r="O998" s="783"/>
      <c r="P998" s="784" t="s">
        <v>451</v>
      </c>
      <c r="Q998" s="784" t="s">
        <v>451</v>
      </c>
      <c r="R998" s="783" t="s">
        <v>35</v>
      </c>
      <c r="S998" s="799">
        <v>2019</v>
      </c>
      <c r="T998" s="786">
        <v>3</v>
      </c>
      <c r="U998" s="786">
        <v>0</v>
      </c>
      <c r="V998" s="786">
        <v>3</v>
      </c>
      <c r="W998" s="786">
        <v>66</v>
      </c>
      <c r="X998" s="787">
        <f t="shared" si="5"/>
        <v>66</v>
      </c>
      <c r="Y998" s="783"/>
      <c r="Z998" s="783"/>
      <c r="AA998" s="792"/>
      <c r="AB998" s="783"/>
      <c r="AC998" s="783"/>
      <c r="AD998" s="783"/>
      <c r="AE998" s="783"/>
      <c r="AF998" s="783"/>
      <c r="AG998" s="783"/>
      <c r="AH998" s="783"/>
      <c r="AI998" s="789" t="s">
        <v>453</v>
      </c>
    </row>
    <row r="999" spans="1:35" ht="17.25" customHeight="1">
      <c r="A999" s="106"/>
      <c r="B999" s="106"/>
      <c r="C999" s="106"/>
      <c r="D999" s="106" t="str">
        <f t="shared" si="0"/>
        <v xml:space="preserve"> </v>
      </c>
      <c r="E999" s="304" t="s">
        <v>1189</v>
      </c>
      <c r="F999" s="779" t="e">
        <f t="shared" ca="1" si="8"/>
        <v>#NAME?</v>
      </c>
      <c r="G999" s="779" t="s">
        <v>17351</v>
      </c>
      <c r="H999" s="779"/>
      <c r="I999" s="779" t="str">
        <f t="shared" si="4"/>
        <v>39.6758147005364, -121.730446815491</v>
      </c>
      <c r="J999" s="780">
        <v>39.675814700536399</v>
      </c>
      <c r="K999" s="780">
        <v>-121.73044681549101</v>
      </c>
      <c r="L999" s="781">
        <v>1015</v>
      </c>
      <c r="M999" s="790" t="s">
        <v>33</v>
      </c>
      <c r="N999" s="783" t="s">
        <v>17206</v>
      </c>
      <c r="O999" s="783"/>
      <c r="P999" s="784" t="s">
        <v>451</v>
      </c>
      <c r="Q999" s="784" t="s">
        <v>451</v>
      </c>
      <c r="R999" s="783" t="s">
        <v>35</v>
      </c>
      <c r="S999" s="785">
        <v>2019</v>
      </c>
      <c r="T999" s="786">
        <v>1100</v>
      </c>
      <c r="U999" s="786">
        <v>160</v>
      </c>
      <c r="V999" s="786">
        <v>1260</v>
      </c>
      <c r="W999" s="786">
        <v>8817</v>
      </c>
      <c r="X999" s="787">
        <f t="shared" si="5"/>
        <v>8817</v>
      </c>
      <c r="Y999" s="783"/>
      <c r="Z999" s="783"/>
      <c r="AA999" s="792"/>
      <c r="AB999" s="783"/>
      <c r="AC999" s="783"/>
      <c r="AD999" s="783"/>
      <c r="AE999" s="783"/>
      <c r="AF999" s="783"/>
      <c r="AG999" s="783"/>
      <c r="AH999" s="783"/>
      <c r="AI999" s="789" t="s">
        <v>453</v>
      </c>
    </row>
    <row r="1000" spans="1:35" ht="17.25" customHeight="1">
      <c r="A1000" s="106"/>
      <c r="B1000" s="106"/>
      <c r="C1000" s="106"/>
      <c r="D1000" s="106" t="str">
        <f t="shared" si="0"/>
        <v xml:space="preserve"> </v>
      </c>
      <c r="E1000" s="304" t="s">
        <v>1193</v>
      </c>
      <c r="F1000" s="779" t="e">
        <f t="shared" ca="1" si="8"/>
        <v>#NAME?</v>
      </c>
      <c r="G1000" s="779" t="s">
        <v>17352</v>
      </c>
      <c r="H1000" s="779"/>
      <c r="I1000" s="779" t="str">
        <f t="shared" si="4"/>
        <v>34.791598227, -114.622591507</v>
      </c>
      <c r="J1000" s="780">
        <v>34.791598227000001</v>
      </c>
      <c r="K1000" s="780">
        <v>-114.622591507</v>
      </c>
      <c r="L1000" s="781">
        <v>1016</v>
      </c>
      <c r="M1000" s="782" t="s">
        <v>33</v>
      </c>
      <c r="N1000" s="783" t="s">
        <v>17206</v>
      </c>
      <c r="O1000" s="783"/>
      <c r="P1000" s="784" t="s">
        <v>451</v>
      </c>
      <c r="Q1000" s="784" t="s">
        <v>451</v>
      </c>
      <c r="R1000" s="783" t="s">
        <v>35</v>
      </c>
      <c r="S1000" s="799">
        <v>2019</v>
      </c>
      <c r="T1000" s="786">
        <v>0</v>
      </c>
      <c r="U1000" s="786">
        <v>1</v>
      </c>
      <c r="V1000" s="786">
        <v>1</v>
      </c>
      <c r="W1000" s="786">
        <v>3.14</v>
      </c>
      <c r="X1000" s="787">
        <f t="shared" si="5"/>
        <v>3.14</v>
      </c>
      <c r="Y1000" s="783"/>
      <c r="Z1000" s="783"/>
      <c r="AA1000" s="792"/>
      <c r="AB1000" s="783"/>
      <c r="AC1000" s="783"/>
      <c r="AD1000" s="783"/>
      <c r="AE1000" s="783"/>
      <c r="AF1000" s="783"/>
      <c r="AG1000" s="783"/>
      <c r="AH1000" s="783"/>
      <c r="AI1000" s="789" t="s">
        <v>453</v>
      </c>
    </row>
    <row r="1001" spans="1:35" ht="17.25" customHeight="1">
      <c r="A1001" s="106"/>
      <c r="B1001" s="106"/>
      <c r="C1001" s="106"/>
      <c r="D1001" s="106" t="str">
        <f t="shared" si="0"/>
        <v xml:space="preserve"> </v>
      </c>
      <c r="E1001" s="304" t="s">
        <v>1196</v>
      </c>
      <c r="F1001" s="779" t="e">
        <f t="shared" ca="1" si="8"/>
        <v>#NAME?</v>
      </c>
      <c r="G1001" s="779" t="s">
        <v>17353</v>
      </c>
      <c r="H1001" s="779"/>
      <c r="I1001" s="779" t="str">
        <f t="shared" si="4"/>
        <v>37.4611488, -121.9522241</v>
      </c>
      <c r="J1001" s="780">
        <v>37.461148799999997</v>
      </c>
      <c r="K1001" s="780">
        <v>-121.9522241</v>
      </c>
      <c r="L1001" s="781">
        <v>1017</v>
      </c>
      <c r="M1001" s="790" t="s">
        <v>33</v>
      </c>
      <c r="N1001" s="783" t="s">
        <v>17206</v>
      </c>
      <c r="O1001" s="783"/>
      <c r="P1001" s="784" t="s">
        <v>451</v>
      </c>
      <c r="Q1001" s="784" t="s">
        <v>451</v>
      </c>
      <c r="R1001" s="783" t="s">
        <v>35</v>
      </c>
      <c r="S1001" s="799">
        <v>2019</v>
      </c>
      <c r="T1001" s="786">
        <v>140</v>
      </c>
      <c r="U1001" s="786">
        <v>29</v>
      </c>
      <c r="V1001" s="786">
        <v>140</v>
      </c>
      <c r="W1001" s="786">
        <v>2725</v>
      </c>
      <c r="X1001" s="787">
        <f t="shared" si="5"/>
        <v>2725</v>
      </c>
      <c r="Y1001" s="783"/>
      <c r="Z1001" s="783"/>
      <c r="AA1001" s="792"/>
      <c r="AB1001" s="783"/>
      <c r="AC1001" s="783"/>
      <c r="AD1001" s="783"/>
      <c r="AE1001" s="783"/>
      <c r="AF1001" s="783"/>
      <c r="AG1001" s="783"/>
      <c r="AH1001" s="783"/>
      <c r="AI1001" s="789" t="s">
        <v>453</v>
      </c>
    </row>
    <row r="1002" spans="1:35" ht="17.25" customHeight="1">
      <c r="A1002" s="106"/>
      <c r="B1002" s="106"/>
      <c r="C1002" s="106"/>
      <c r="D1002" s="106" t="str">
        <f t="shared" si="0"/>
        <v xml:space="preserve"> </v>
      </c>
      <c r="E1002" s="304" t="s">
        <v>1200</v>
      </c>
      <c r="F1002" s="779" t="e">
        <f t="shared" ca="1" si="8"/>
        <v>#NAME?</v>
      </c>
      <c r="G1002" s="779" t="s">
        <v>17354</v>
      </c>
      <c r="H1002" s="779"/>
      <c r="I1002" s="779" t="str">
        <f t="shared" si="4"/>
        <v>33.6139009999999, -117.928721499999</v>
      </c>
      <c r="J1002" s="780">
        <v>33.613900999999899</v>
      </c>
      <c r="K1002" s="780">
        <v>-117.928721499999</v>
      </c>
      <c r="L1002" s="781">
        <v>1018</v>
      </c>
      <c r="M1002" s="818" t="s">
        <v>1201</v>
      </c>
      <c r="N1002" s="783" t="s">
        <v>17274</v>
      </c>
      <c r="O1002" s="783"/>
      <c r="P1002" s="784" t="s">
        <v>451</v>
      </c>
      <c r="Q1002" s="784" t="s">
        <v>451</v>
      </c>
      <c r="R1002" s="783" t="s">
        <v>35</v>
      </c>
      <c r="S1002" s="799">
        <v>2019</v>
      </c>
      <c r="T1002" s="786">
        <v>170</v>
      </c>
      <c r="U1002" s="786">
        <v>1100</v>
      </c>
      <c r="V1002" s="786">
        <v>1270</v>
      </c>
      <c r="W1002" s="786">
        <v>1663.3</v>
      </c>
      <c r="X1002" s="787">
        <f t="shared" si="5"/>
        <v>1663.3</v>
      </c>
      <c r="Y1002" s="783"/>
      <c r="Z1002" s="783"/>
      <c r="AA1002" s="792"/>
      <c r="AB1002" s="783"/>
      <c r="AC1002" s="783"/>
      <c r="AD1002" s="783"/>
      <c r="AE1002" s="783"/>
      <c r="AF1002" s="783"/>
      <c r="AG1002" s="783"/>
      <c r="AH1002" s="783"/>
      <c r="AI1002" s="789" t="s">
        <v>453</v>
      </c>
    </row>
    <row r="1003" spans="1:35" ht="17.25" customHeight="1">
      <c r="A1003" s="106"/>
      <c r="B1003" s="106"/>
      <c r="C1003" s="106"/>
      <c r="D1003" s="106" t="str">
        <f t="shared" si="0"/>
        <v xml:space="preserve"> </v>
      </c>
      <c r="E1003" s="304" t="s">
        <v>1203</v>
      </c>
      <c r="F1003" s="779" t="e">
        <f t="shared" ca="1" si="8"/>
        <v>#NAME?</v>
      </c>
      <c r="G1003" s="779" t="s">
        <v>17355</v>
      </c>
      <c r="H1003" s="779"/>
      <c r="I1003" s="779" t="str">
        <f t="shared" si="4"/>
        <v>33.2712984, -115.4919196</v>
      </c>
      <c r="J1003" s="780">
        <v>33.271298399999999</v>
      </c>
      <c r="K1003" s="780">
        <v>-115.4919196</v>
      </c>
      <c r="L1003" s="781">
        <v>1019</v>
      </c>
      <c r="M1003" s="790" t="s">
        <v>33</v>
      </c>
      <c r="N1003" s="783" t="s">
        <v>33</v>
      </c>
      <c r="O1003" s="783"/>
      <c r="P1003" s="784" t="s">
        <v>514</v>
      </c>
      <c r="Q1003" s="784" t="s">
        <v>1204</v>
      </c>
      <c r="R1003" s="783" t="s">
        <v>35</v>
      </c>
      <c r="S1003" s="785">
        <v>2019</v>
      </c>
      <c r="T1003" s="786">
        <v>0</v>
      </c>
      <c r="U1003" s="786">
        <v>1</v>
      </c>
      <c r="V1003" s="786">
        <v>1</v>
      </c>
      <c r="W1003" s="786">
        <v>15.97</v>
      </c>
      <c r="X1003" s="787">
        <f t="shared" si="5"/>
        <v>15.97</v>
      </c>
      <c r="Y1003" s="792"/>
      <c r="Z1003" s="792"/>
      <c r="AA1003" s="783">
        <v>2019</v>
      </c>
      <c r="AB1003" s="783"/>
      <c r="AC1003" s="783"/>
      <c r="AD1003" s="783"/>
      <c r="AE1003" s="783"/>
      <c r="AF1003" s="783"/>
      <c r="AG1003" s="784" t="s">
        <v>1205</v>
      </c>
      <c r="AH1003" s="792"/>
      <c r="AI1003" s="788" t="s">
        <v>538</v>
      </c>
    </row>
    <row r="1004" spans="1:35" ht="17.25" customHeight="1">
      <c r="A1004" s="106"/>
      <c r="B1004" s="106"/>
      <c r="C1004" s="106"/>
      <c r="D1004" s="106" t="str">
        <f t="shared" si="0"/>
        <v xml:space="preserve"> </v>
      </c>
      <c r="E1004" s="304" t="s">
        <v>1208</v>
      </c>
      <c r="F1004" s="779" t="e">
        <f t="shared" ca="1" si="8"/>
        <v>#NAME?</v>
      </c>
      <c r="G1004" s="779" t="s">
        <v>17356</v>
      </c>
      <c r="H1004" s="779"/>
      <c r="I1004" s="779" t="str">
        <f t="shared" si="4"/>
        <v>38.0948725784572, -121.101217442883</v>
      </c>
      <c r="J1004" s="780">
        <v>38.094872578457199</v>
      </c>
      <c r="K1004" s="780">
        <v>-121.101217442883</v>
      </c>
      <c r="L1004" s="781">
        <v>1020</v>
      </c>
      <c r="M1004" s="782" t="s">
        <v>33</v>
      </c>
      <c r="N1004" s="783" t="s">
        <v>17206</v>
      </c>
      <c r="O1004" s="783"/>
      <c r="P1004" s="784" t="s">
        <v>451</v>
      </c>
      <c r="Q1004" s="784" t="s">
        <v>451</v>
      </c>
      <c r="R1004" s="783" t="s">
        <v>35</v>
      </c>
      <c r="S1004" s="799">
        <v>2020</v>
      </c>
      <c r="T1004" s="786">
        <v>0</v>
      </c>
      <c r="U1004" s="786">
        <v>0</v>
      </c>
      <c r="V1004" s="786">
        <v>0</v>
      </c>
      <c r="W1004" s="786">
        <v>11.48</v>
      </c>
      <c r="X1004" s="787">
        <f t="shared" si="5"/>
        <v>11.48</v>
      </c>
      <c r="Y1004" s="783"/>
      <c r="Z1004" s="783"/>
      <c r="AA1004" s="792"/>
      <c r="AB1004" s="783"/>
      <c r="AC1004" s="783"/>
      <c r="AD1004" s="783"/>
      <c r="AE1004" s="783"/>
      <c r="AF1004" s="783"/>
      <c r="AG1004" s="783"/>
      <c r="AH1004" s="783"/>
      <c r="AI1004" s="789" t="s">
        <v>453</v>
      </c>
    </row>
    <row r="1005" spans="1:35" ht="17.25" customHeight="1">
      <c r="A1005" s="106"/>
      <c r="B1005" s="106"/>
      <c r="C1005" s="106"/>
      <c r="D1005" s="106" t="str">
        <f t="shared" si="0"/>
        <v xml:space="preserve"> </v>
      </c>
      <c r="E1005" s="304" t="s">
        <v>1211</v>
      </c>
      <c r="F1005" s="779" t="e">
        <f t="shared" ca="1" si="8"/>
        <v>#NAME?</v>
      </c>
      <c r="G1005" s="779" t="s">
        <v>17357</v>
      </c>
      <c r="H1005" s="779"/>
      <c r="I1005" s="779" t="str">
        <f t="shared" si="4"/>
        <v>32.86086908, -117.1393536</v>
      </c>
      <c r="J1005" s="780">
        <v>32.860869080000001</v>
      </c>
      <c r="K1005" s="780">
        <v>-117.13935360000001</v>
      </c>
      <c r="L1005" s="781">
        <v>1021</v>
      </c>
      <c r="M1005" s="790" t="s">
        <v>33</v>
      </c>
      <c r="N1005" s="783" t="s">
        <v>33</v>
      </c>
      <c r="O1005" s="783"/>
      <c r="P1005" s="784" t="s">
        <v>514</v>
      </c>
      <c r="Q1005" s="784" t="s">
        <v>1212</v>
      </c>
      <c r="R1005" s="783" t="s">
        <v>35</v>
      </c>
      <c r="S1005" s="785">
        <v>2018</v>
      </c>
      <c r="T1005" s="786">
        <v>1300</v>
      </c>
      <c r="U1005" s="786">
        <v>26</v>
      </c>
      <c r="V1005" s="786">
        <v>1326</v>
      </c>
      <c r="W1005" s="786">
        <v>3141</v>
      </c>
      <c r="X1005" s="787">
        <f t="shared" si="5"/>
        <v>3141</v>
      </c>
      <c r="Y1005" s="783"/>
      <c r="Z1005" s="783"/>
      <c r="AA1005" s="783">
        <v>2019</v>
      </c>
      <c r="AB1005" s="783"/>
      <c r="AC1005" s="783"/>
      <c r="AD1005" s="783"/>
      <c r="AE1005" s="783"/>
      <c r="AF1005" s="783"/>
      <c r="AG1005" s="784" t="s">
        <v>1213</v>
      </c>
      <c r="AH1005" s="792"/>
      <c r="AI1005" s="788" t="s">
        <v>538</v>
      </c>
    </row>
    <row r="1006" spans="1:35" ht="17.25" customHeight="1">
      <c r="A1006" s="106"/>
      <c r="B1006" s="106"/>
      <c r="C1006" s="106"/>
      <c r="D1006" s="106" t="str">
        <f t="shared" si="0"/>
        <v xml:space="preserve"> </v>
      </c>
      <c r="E1006" s="304" t="s">
        <v>1223</v>
      </c>
      <c r="F1006" s="779" t="e">
        <f t="shared" ca="1" si="8"/>
        <v>#NAME?</v>
      </c>
      <c r="G1006" s="779" t="s">
        <v>17358</v>
      </c>
      <c r="H1006" s="779"/>
      <c r="I1006" s="779" t="str">
        <f t="shared" si="4"/>
        <v>33.4403916999999, -116.0799591</v>
      </c>
      <c r="J1006" s="780">
        <v>33.4403916999999</v>
      </c>
      <c r="K1006" s="780">
        <v>-116.0799591</v>
      </c>
      <c r="L1006" s="781">
        <v>1022</v>
      </c>
      <c r="M1006" s="782" t="s">
        <v>33</v>
      </c>
      <c r="N1006" s="783" t="s">
        <v>17206</v>
      </c>
      <c r="O1006" s="783"/>
      <c r="P1006" s="784" t="s">
        <v>451</v>
      </c>
      <c r="Q1006" s="784" t="s">
        <v>451</v>
      </c>
      <c r="R1006" s="783" t="s">
        <v>35</v>
      </c>
      <c r="S1006" s="799">
        <v>2019</v>
      </c>
      <c r="T1006" s="786">
        <v>0</v>
      </c>
      <c r="U1006" s="786">
        <v>0</v>
      </c>
      <c r="V1006" s="786">
        <v>0</v>
      </c>
      <c r="W1006" s="786">
        <v>0</v>
      </c>
      <c r="X1006" s="787">
        <f t="shared" si="5"/>
        <v>0</v>
      </c>
      <c r="Y1006" s="783" t="s">
        <v>1224</v>
      </c>
      <c r="Z1006" s="783" t="s">
        <v>1225</v>
      </c>
      <c r="AA1006" s="792"/>
      <c r="AB1006" s="783"/>
      <c r="AC1006" s="783"/>
      <c r="AD1006" s="783"/>
      <c r="AE1006" s="783"/>
      <c r="AF1006" s="783"/>
      <c r="AG1006" s="783"/>
      <c r="AH1006" s="783"/>
      <c r="AI1006" s="789" t="s">
        <v>453</v>
      </c>
    </row>
    <row r="1007" spans="1:35" ht="17.25" customHeight="1">
      <c r="A1007" s="106"/>
      <c r="B1007" s="106"/>
      <c r="C1007" s="106"/>
      <c r="D1007" s="106" t="str">
        <f t="shared" si="0"/>
        <v xml:space="preserve"> </v>
      </c>
      <c r="E1007" s="304" t="s">
        <v>1228</v>
      </c>
      <c r="F1007" s="779" t="e">
        <f t="shared" ca="1" si="8"/>
        <v>#NAME?</v>
      </c>
      <c r="G1007" s="779" t="s">
        <v>17359</v>
      </c>
      <c r="H1007" s="779"/>
      <c r="I1007" s="779" t="str">
        <f t="shared" si="4"/>
        <v>32.7721726, -115.9976056</v>
      </c>
      <c r="J1007" s="780">
        <v>32.772172599999998</v>
      </c>
      <c r="K1007" s="780">
        <v>-115.9976056</v>
      </c>
      <c r="L1007" s="781">
        <v>1023</v>
      </c>
      <c r="M1007" s="790" t="s">
        <v>33</v>
      </c>
      <c r="N1007" s="783" t="s">
        <v>33</v>
      </c>
      <c r="O1007" s="783"/>
      <c r="P1007" s="784" t="s">
        <v>514</v>
      </c>
      <c r="Q1007" s="784" t="s">
        <v>1229</v>
      </c>
      <c r="R1007" s="783" t="s">
        <v>35</v>
      </c>
      <c r="S1007" s="785">
        <v>2019</v>
      </c>
      <c r="T1007" s="786">
        <v>0</v>
      </c>
      <c r="U1007" s="786">
        <v>1.5</v>
      </c>
      <c r="V1007" s="786">
        <v>1.5</v>
      </c>
      <c r="W1007" s="786">
        <v>3.88</v>
      </c>
      <c r="X1007" s="787">
        <f t="shared" si="5"/>
        <v>3.88</v>
      </c>
      <c r="Y1007" s="792"/>
      <c r="Z1007" s="792"/>
      <c r="AA1007" s="783">
        <v>2019</v>
      </c>
      <c r="AB1007" s="783"/>
      <c r="AC1007" s="783"/>
      <c r="AD1007" s="783"/>
      <c r="AE1007" s="783"/>
      <c r="AF1007" s="783"/>
      <c r="AG1007" s="784" t="s">
        <v>1230</v>
      </c>
      <c r="AH1007" s="792"/>
      <c r="AI1007" s="788" t="s">
        <v>538</v>
      </c>
    </row>
    <row r="1008" spans="1:35" ht="17.25" customHeight="1">
      <c r="A1008" s="106"/>
      <c r="B1008" s="106"/>
      <c r="C1008" s="106"/>
      <c r="D1008" s="106" t="str">
        <f t="shared" si="0"/>
        <v xml:space="preserve"> </v>
      </c>
      <c r="E1008" s="304" t="s">
        <v>1233</v>
      </c>
      <c r="F1008" s="779" t="e">
        <f t="shared" ca="1" si="8"/>
        <v>#NAME?</v>
      </c>
      <c r="G1008" s="779" t="s">
        <v>17360</v>
      </c>
      <c r="H1008" s="779"/>
      <c r="I1008" s="779" t="str">
        <f t="shared" si="4"/>
        <v>33.8491936, -117.8827369</v>
      </c>
      <c r="J1008" s="780">
        <v>33.8491936</v>
      </c>
      <c r="K1008" s="780">
        <v>-117.8827369</v>
      </c>
      <c r="L1008" s="781">
        <v>1024</v>
      </c>
      <c r="M1008" s="782" t="s">
        <v>1201</v>
      </c>
      <c r="N1008" s="783" t="s">
        <v>17361</v>
      </c>
      <c r="O1008" s="783"/>
      <c r="P1008" s="784" t="s">
        <v>451</v>
      </c>
      <c r="Q1008" s="784" t="s">
        <v>451</v>
      </c>
      <c r="R1008" s="783" t="s">
        <v>35</v>
      </c>
      <c r="S1008" s="785">
        <v>2020</v>
      </c>
      <c r="T1008" s="786">
        <v>31.7</v>
      </c>
      <c r="U1008" s="786">
        <v>72.2</v>
      </c>
      <c r="V1008" s="786">
        <v>99</v>
      </c>
      <c r="W1008" s="786">
        <v>169.2</v>
      </c>
      <c r="X1008" s="787">
        <f t="shared" si="5"/>
        <v>169.2</v>
      </c>
      <c r="Y1008" s="783"/>
      <c r="Z1008" s="783"/>
      <c r="AA1008" s="792"/>
      <c r="AB1008" s="783"/>
      <c r="AC1008" s="783"/>
      <c r="AD1008" s="783"/>
      <c r="AE1008" s="783"/>
      <c r="AF1008" s="783"/>
      <c r="AG1008" s="783"/>
      <c r="AH1008" s="783"/>
      <c r="AI1008" s="789" t="s">
        <v>453</v>
      </c>
    </row>
    <row r="1009" spans="1:35" ht="17.25" customHeight="1">
      <c r="A1009" s="106"/>
      <c r="B1009" s="106"/>
      <c r="C1009" s="106"/>
      <c r="D1009" s="106" t="str">
        <f t="shared" si="0"/>
        <v xml:space="preserve"> </v>
      </c>
      <c r="E1009" s="304" t="s">
        <v>1252</v>
      </c>
      <c r="F1009" s="779" t="e">
        <f t="shared" ca="1" si="8"/>
        <v>#NAME?</v>
      </c>
      <c r="G1009" s="779" t="s">
        <v>17362</v>
      </c>
      <c r="H1009" s="779"/>
      <c r="I1009" s="779" t="str">
        <f t="shared" si="4"/>
        <v>33.7199377, -117.8516221</v>
      </c>
      <c r="J1009" s="780">
        <v>33.719937700000003</v>
      </c>
      <c r="K1009" s="780">
        <v>-117.8516221</v>
      </c>
      <c r="L1009" s="781">
        <v>1025</v>
      </c>
      <c r="M1009" s="790" t="s">
        <v>5</v>
      </c>
      <c r="N1009" s="783" t="s">
        <v>17361</v>
      </c>
      <c r="O1009" s="783"/>
      <c r="P1009" s="784" t="s">
        <v>451</v>
      </c>
      <c r="Q1009" s="784" t="s">
        <v>451</v>
      </c>
      <c r="R1009" s="783" t="s">
        <v>35</v>
      </c>
      <c r="S1009" s="799">
        <v>2017</v>
      </c>
      <c r="T1009" s="786">
        <v>60.7</v>
      </c>
      <c r="U1009" s="786">
        <v>2.7</v>
      </c>
      <c r="V1009" s="786">
        <v>60.7</v>
      </c>
      <c r="W1009" s="786">
        <v>66.099999999999994</v>
      </c>
      <c r="X1009" s="787">
        <f t="shared" si="5"/>
        <v>66.099999999999994</v>
      </c>
      <c r="Y1009" s="783"/>
      <c r="Z1009" s="783"/>
      <c r="AA1009" s="792"/>
      <c r="AB1009" s="783"/>
      <c r="AC1009" s="783"/>
      <c r="AD1009" s="783"/>
      <c r="AE1009" s="783"/>
      <c r="AF1009" s="783"/>
      <c r="AG1009" s="783"/>
      <c r="AH1009" s="783"/>
      <c r="AI1009" s="789" t="s">
        <v>453</v>
      </c>
    </row>
    <row r="1010" spans="1:35" ht="17.25" customHeight="1">
      <c r="A1010" s="106"/>
      <c r="B1010" s="106"/>
      <c r="C1010" s="106"/>
      <c r="D1010" s="106" t="str">
        <f t="shared" si="0"/>
        <v xml:space="preserve"> </v>
      </c>
      <c r="E1010" s="304" t="s">
        <v>1236</v>
      </c>
      <c r="F1010" s="779" t="e">
        <f t="shared" ca="1" si="8"/>
        <v>#NAME?</v>
      </c>
      <c r="G1010" s="779" t="s">
        <v>17363</v>
      </c>
      <c r="H1010" s="779"/>
      <c r="I1010" s="779" t="str">
        <f t="shared" si="4"/>
        <v>37.665387, -121.8394682</v>
      </c>
      <c r="J1010" s="780">
        <v>37.665387000000003</v>
      </c>
      <c r="K1010" s="780">
        <v>-121.8394682</v>
      </c>
      <c r="L1010" s="781">
        <v>1026</v>
      </c>
      <c r="M1010" s="782" t="s">
        <v>33</v>
      </c>
      <c r="N1010" s="783" t="s">
        <v>17206</v>
      </c>
      <c r="O1010" s="783"/>
      <c r="P1010" s="784" t="s">
        <v>451</v>
      </c>
      <c r="Q1010" s="784" t="s">
        <v>451</v>
      </c>
      <c r="R1010" s="783" t="s">
        <v>35</v>
      </c>
      <c r="S1010" s="799">
        <v>2019</v>
      </c>
      <c r="T1010" s="786">
        <v>37</v>
      </c>
      <c r="U1010" s="786">
        <v>12</v>
      </c>
      <c r="V1010" s="786">
        <v>49</v>
      </c>
      <c r="W1010" s="786">
        <v>101.3</v>
      </c>
      <c r="X1010" s="787">
        <f t="shared" si="5"/>
        <v>101.3</v>
      </c>
      <c r="Y1010" s="783"/>
      <c r="Z1010" s="783"/>
      <c r="AA1010" s="792"/>
      <c r="AB1010" s="783"/>
      <c r="AC1010" s="783"/>
      <c r="AD1010" s="783"/>
      <c r="AE1010" s="783"/>
      <c r="AF1010" s="783"/>
      <c r="AG1010" s="783"/>
      <c r="AH1010" s="783"/>
      <c r="AI1010" s="789" t="s">
        <v>453</v>
      </c>
    </row>
    <row r="1011" spans="1:35" ht="17.25" customHeight="1">
      <c r="A1011" s="106"/>
      <c r="B1011" s="106"/>
      <c r="C1011" s="106"/>
      <c r="D1011" s="106" t="str">
        <f t="shared" si="0"/>
        <v xml:space="preserve"> </v>
      </c>
      <c r="E1011" s="304" t="s">
        <v>1245</v>
      </c>
      <c r="F1011" s="779" t="e">
        <f t="shared" ca="1" si="8"/>
        <v>#NAME?</v>
      </c>
      <c r="G1011" s="779" t="s">
        <v>17364</v>
      </c>
      <c r="H1011" s="779"/>
      <c r="I1011" s="779" t="str">
        <f t="shared" si="4"/>
        <v>34.05189, -117.60853</v>
      </c>
      <c r="J1011" s="780">
        <v>34.05189</v>
      </c>
      <c r="K1011" s="780">
        <v>-117.60853</v>
      </c>
      <c r="L1011" s="781">
        <v>1027</v>
      </c>
      <c r="M1011" s="790" t="s">
        <v>113</v>
      </c>
      <c r="N1011" s="783" t="s">
        <v>113</v>
      </c>
      <c r="O1011" s="783" t="s">
        <v>1007</v>
      </c>
      <c r="P1011" s="784" t="s">
        <v>514</v>
      </c>
      <c r="Q1011" s="784" t="s">
        <v>1246</v>
      </c>
      <c r="R1011" s="783" t="s">
        <v>35</v>
      </c>
      <c r="S1011" s="785">
        <v>2020</v>
      </c>
      <c r="T1011" s="786">
        <v>48</v>
      </c>
      <c r="U1011" s="786">
        <v>0</v>
      </c>
      <c r="V1011" s="786">
        <v>48</v>
      </c>
      <c r="W1011" s="786">
        <v>1802.3</v>
      </c>
      <c r="X1011" s="787">
        <f t="shared" si="5"/>
        <v>1802.3</v>
      </c>
      <c r="Y1011" s="783"/>
      <c r="Z1011" s="783"/>
      <c r="AA1011" s="783">
        <v>2020</v>
      </c>
      <c r="AB1011" s="783"/>
      <c r="AC1011" s="783"/>
      <c r="AD1011" s="783"/>
      <c r="AE1011" s="783"/>
      <c r="AF1011" s="783"/>
      <c r="AG1011" s="784" t="s">
        <v>1247</v>
      </c>
      <c r="AH1011" s="788" t="s">
        <v>1248</v>
      </c>
      <c r="AI1011" s="788" t="s">
        <v>1249</v>
      </c>
    </row>
    <row r="1012" spans="1:35" ht="17.25" customHeight="1">
      <c r="A1012" s="106"/>
      <c r="B1012" s="106"/>
      <c r="C1012" s="106"/>
      <c r="D1012" s="106" t="str">
        <f t="shared" si="0"/>
        <v xml:space="preserve"> </v>
      </c>
      <c r="E1012" s="304" t="s">
        <v>1256</v>
      </c>
      <c r="F1012" s="779" t="e">
        <f t="shared" ca="1" si="8"/>
        <v>#NAME?</v>
      </c>
      <c r="G1012" s="779" t="s">
        <v>17365</v>
      </c>
      <c r="H1012" s="779"/>
      <c r="I1012" s="779" t="str">
        <f t="shared" si="4"/>
        <v>39.073852508, -121.384854877</v>
      </c>
      <c r="J1012" s="780">
        <v>39.073852508000002</v>
      </c>
      <c r="K1012" s="780">
        <v>-121.384854877</v>
      </c>
      <c r="L1012" s="781">
        <v>1028</v>
      </c>
      <c r="M1012" s="782" t="s">
        <v>33</v>
      </c>
      <c r="N1012" s="783" t="s">
        <v>17206</v>
      </c>
      <c r="O1012" s="783"/>
      <c r="P1012" s="784" t="s">
        <v>451</v>
      </c>
      <c r="Q1012" s="784" t="s">
        <v>451</v>
      </c>
      <c r="R1012" s="783" t="s">
        <v>35</v>
      </c>
      <c r="S1012" s="799">
        <v>2019</v>
      </c>
      <c r="T1012" s="786">
        <v>150</v>
      </c>
      <c r="U1012" s="786">
        <v>6.4</v>
      </c>
      <c r="V1012" s="786">
        <v>156.4</v>
      </c>
      <c r="W1012" s="786">
        <v>2010.71</v>
      </c>
      <c r="X1012" s="787">
        <f t="shared" si="5"/>
        <v>2010.71</v>
      </c>
      <c r="Y1012" s="783"/>
      <c r="Z1012" s="783"/>
      <c r="AA1012" s="792"/>
      <c r="AB1012" s="783"/>
      <c r="AC1012" s="783"/>
      <c r="AD1012" s="783"/>
      <c r="AE1012" s="783"/>
      <c r="AF1012" s="783"/>
      <c r="AG1012" s="783"/>
      <c r="AH1012" s="783"/>
      <c r="AI1012" s="789" t="s">
        <v>453</v>
      </c>
    </row>
    <row r="1013" spans="1:35" ht="17.25" customHeight="1">
      <c r="A1013" s="106"/>
      <c r="B1013" s="106"/>
      <c r="C1013" s="106"/>
      <c r="D1013" s="106" t="str">
        <f t="shared" si="0"/>
        <v xml:space="preserve"> </v>
      </c>
      <c r="E1013" s="304" t="s">
        <v>1260</v>
      </c>
      <c r="F1013" s="779" t="e">
        <f t="shared" ca="1" si="8"/>
        <v>#NAME?</v>
      </c>
      <c r="G1013" s="779" t="s">
        <v>17366</v>
      </c>
      <c r="H1013" s="779"/>
      <c r="I1013" s="779" t="str">
        <f t="shared" si="4"/>
        <v>32.59859229, -117.0092902</v>
      </c>
      <c r="J1013" s="780">
        <v>32.598592289999999</v>
      </c>
      <c r="K1013" s="780">
        <v>-117.0092902</v>
      </c>
      <c r="L1013" s="781">
        <v>1029</v>
      </c>
      <c r="M1013" s="790" t="s">
        <v>33</v>
      </c>
      <c r="N1013" s="783" t="s">
        <v>17206</v>
      </c>
      <c r="O1013" s="783"/>
      <c r="P1013" s="784" t="s">
        <v>451</v>
      </c>
      <c r="Q1013" s="784" t="s">
        <v>451</v>
      </c>
      <c r="R1013" s="783" t="s">
        <v>35</v>
      </c>
      <c r="S1013" s="785">
        <v>2019</v>
      </c>
      <c r="T1013" s="786">
        <v>95</v>
      </c>
      <c r="U1013" s="786">
        <v>7.9</v>
      </c>
      <c r="V1013" s="786">
        <v>102.9</v>
      </c>
      <c r="W1013" s="786">
        <v>1074</v>
      </c>
      <c r="X1013" s="787">
        <f t="shared" si="5"/>
        <v>1074</v>
      </c>
      <c r="Y1013" s="783"/>
      <c r="Z1013" s="783"/>
      <c r="AA1013" s="792"/>
      <c r="AB1013" s="783"/>
      <c r="AC1013" s="783"/>
      <c r="AD1013" s="783"/>
      <c r="AE1013" s="783"/>
      <c r="AF1013" s="783"/>
      <c r="AG1013" s="783"/>
      <c r="AH1013" s="783"/>
      <c r="AI1013" s="789" t="s">
        <v>453</v>
      </c>
    </row>
    <row r="1014" spans="1:35" ht="17.25" customHeight="1">
      <c r="A1014" s="106"/>
      <c r="B1014" s="106"/>
      <c r="C1014" s="106"/>
      <c r="D1014" s="106" t="str">
        <f t="shared" si="0"/>
        <v xml:space="preserve"> </v>
      </c>
      <c r="E1014" s="304" t="s">
        <v>1263</v>
      </c>
      <c r="F1014" s="779" t="e">
        <f t="shared" ca="1" si="8"/>
        <v>#NAME?</v>
      </c>
      <c r="G1014" s="779" t="s">
        <v>17367</v>
      </c>
      <c r="H1014" s="779"/>
      <c r="I1014" s="779" t="str">
        <f t="shared" si="4"/>
        <v>32.605732731, -117.012741336</v>
      </c>
      <c r="J1014" s="780">
        <v>32.605732731000003</v>
      </c>
      <c r="K1014" s="780">
        <v>-117.012741336</v>
      </c>
      <c r="L1014" s="781">
        <v>1030</v>
      </c>
      <c r="M1014" s="782" t="s">
        <v>33</v>
      </c>
      <c r="N1014" s="783" t="s">
        <v>33</v>
      </c>
      <c r="O1014" s="783"/>
      <c r="P1014" s="784" t="s">
        <v>514</v>
      </c>
      <c r="Q1014" s="784" t="s">
        <v>1264</v>
      </c>
      <c r="R1014" s="783" t="s">
        <v>35</v>
      </c>
      <c r="S1014" s="785">
        <v>2019</v>
      </c>
      <c r="T1014" s="786">
        <v>38</v>
      </c>
      <c r="U1014" s="786">
        <v>1.9</v>
      </c>
      <c r="V1014" s="786">
        <v>38</v>
      </c>
      <c r="W1014" s="786">
        <v>1128</v>
      </c>
      <c r="X1014" s="787">
        <f t="shared" si="5"/>
        <v>1128</v>
      </c>
      <c r="Y1014" s="792"/>
      <c r="Z1014" s="792"/>
      <c r="AA1014" s="783">
        <v>2019</v>
      </c>
      <c r="AB1014" s="783"/>
      <c r="AC1014" s="783"/>
      <c r="AD1014" s="792"/>
      <c r="AE1014" s="792"/>
      <c r="AF1014" s="792"/>
      <c r="AG1014" s="784" t="s">
        <v>1265</v>
      </c>
      <c r="AH1014" s="792"/>
      <c r="AI1014" s="788" t="s">
        <v>538</v>
      </c>
    </row>
    <row r="1015" spans="1:35" ht="17.25" customHeight="1">
      <c r="A1015" s="106"/>
      <c r="B1015" s="106"/>
      <c r="C1015" s="106"/>
      <c r="D1015" s="106" t="str">
        <f t="shared" si="0"/>
        <v xml:space="preserve"> </v>
      </c>
      <c r="E1015" s="304" t="s">
        <v>1268</v>
      </c>
      <c r="F1015" s="779" t="e">
        <f t="shared" ca="1" si="8"/>
        <v>#NAME?</v>
      </c>
      <c r="G1015" s="779" t="s">
        <v>17368</v>
      </c>
      <c r="H1015" s="779"/>
      <c r="I1015" s="779" t="str">
        <f t="shared" si="4"/>
        <v>37.4910292, -122.4109947</v>
      </c>
      <c r="J1015" s="780">
        <v>37.4910292</v>
      </c>
      <c r="K1015" s="780">
        <v>-122.4109947</v>
      </c>
      <c r="L1015" s="781">
        <v>1031</v>
      </c>
      <c r="M1015" s="790" t="s">
        <v>33</v>
      </c>
      <c r="N1015" s="783" t="s">
        <v>17206</v>
      </c>
      <c r="O1015" s="783"/>
      <c r="P1015" s="784" t="s">
        <v>451</v>
      </c>
      <c r="Q1015" s="784" t="s">
        <v>451</v>
      </c>
      <c r="R1015" s="783" t="s">
        <v>35</v>
      </c>
      <c r="S1015" s="799">
        <v>2019</v>
      </c>
      <c r="T1015" s="786">
        <v>33</v>
      </c>
      <c r="U1015" s="786">
        <v>6.7</v>
      </c>
      <c r="V1015" s="786">
        <v>39.700000000000003</v>
      </c>
      <c r="W1015" s="786">
        <v>593.4</v>
      </c>
      <c r="X1015" s="787">
        <f t="shared" si="5"/>
        <v>593.4</v>
      </c>
      <c r="Y1015" s="783"/>
      <c r="Z1015" s="783"/>
      <c r="AA1015" s="792"/>
      <c r="AB1015" s="783"/>
      <c r="AC1015" s="783"/>
      <c r="AD1015" s="783"/>
      <c r="AE1015" s="783"/>
      <c r="AF1015" s="783"/>
      <c r="AG1015" s="783"/>
      <c r="AH1015" s="783"/>
      <c r="AI1015" s="789" t="s">
        <v>453</v>
      </c>
    </row>
    <row r="1016" spans="1:35" ht="17.25" customHeight="1">
      <c r="A1016" s="106"/>
      <c r="B1016" s="106"/>
      <c r="C1016" s="106"/>
      <c r="D1016" s="106" t="str">
        <f t="shared" si="0"/>
        <v xml:space="preserve"> </v>
      </c>
      <c r="E1016" s="304" t="s">
        <v>1271</v>
      </c>
      <c r="F1016" s="779" t="e">
        <f t="shared" ca="1" si="8"/>
        <v>#NAME?</v>
      </c>
      <c r="G1016" s="779" t="s">
        <v>17369</v>
      </c>
      <c r="H1016" s="779"/>
      <c r="I1016" s="779" t="str">
        <f t="shared" si="4"/>
        <v>34.14505, -119.18395</v>
      </c>
      <c r="J1016" s="780">
        <v>34.145049999999998</v>
      </c>
      <c r="K1016" s="780">
        <v>-119.18395</v>
      </c>
      <c r="L1016" s="781">
        <v>1032</v>
      </c>
      <c r="M1016" s="782" t="s">
        <v>765</v>
      </c>
      <c r="N1016" s="783" t="s">
        <v>17282</v>
      </c>
      <c r="O1016" s="783"/>
      <c r="P1016" s="784" t="s">
        <v>451</v>
      </c>
      <c r="Q1016" s="784" t="s">
        <v>451</v>
      </c>
      <c r="R1016" s="783" t="s">
        <v>35</v>
      </c>
      <c r="S1016" s="799">
        <v>2020</v>
      </c>
      <c r="T1016" s="786">
        <v>0</v>
      </c>
      <c r="U1016" s="786">
        <v>0.92</v>
      </c>
      <c r="V1016" s="786">
        <v>0.92</v>
      </c>
      <c r="W1016" s="786">
        <v>3.62</v>
      </c>
      <c r="X1016" s="787">
        <f t="shared" si="5"/>
        <v>3.62</v>
      </c>
      <c r="Y1016" s="783"/>
      <c r="Z1016" s="783"/>
      <c r="AA1016" s="792"/>
      <c r="AB1016" s="783"/>
      <c r="AC1016" s="783"/>
      <c r="AD1016" s="783"/>
      <c r="AE1016" s="783"/>
      <c r="AF1016" s="783"/>
      <c r="AG1016" s="783"/>
      <c r="AH1016" s="783"/>
      <c r="AI1016" s="789" t="s">
        <v>453</v>
      </c>
    </row>
    <row r="1017" spans="1:35" ht="17.25" customHeight="1">
      <c r="A1017" s="106"/>
      <c r="B1017" s="106"/>
      <c r="C1017" s="106"/>
      <c r="D1017" s="106" t="str">
        <f t="shared" si="0"/>
        <v xml:space="preserve"> </v>
      </c>
      <c r="E1017" s="304" t="s">
        <v>1274</v>
      </c>
      <c r="F1017" s="779" t="e">
        <f t="shared" ca="1" si="8"/>
        <v>#NAME?</v>
      </c>
      <c r="G1017" s="779" t="s">
        <v>17370</v>
      </c>
      <c r="H1017" s="779"/>
      <c r="I1017" s="779" t="str">
        <f t="shared" si="4"/>
        <v>34.1999210999999, -119.2184696</v>
      </c>
      <c r="J1017" s="780">
        <v>34.199921099999898</v>
      </c>
      <c r="K1017" s="780">
        <v>-119.21846960000001</v>
      </c>
      <c r="L1017" s="781">
        <v>1033</v>
      </c>
      <c r="M1017" s="790" t="s">
        <v>113</v>
      </c>
      <c r="N1017" s="783" t="s">
        <v>113</v>
      </c>
      <c r="O1017" s="783" t="s">
        <v>1007</v>
      </c>
      <c r="P1017" s="784" t="s">
        <v>514</v>
      </c>
      <c r="Q1017" s="784" t="s">
        <v>1275</v>
      </c>
      <c r="R1017" s="783" t="s">
        <v>35</v>
      </c>
      <c r="S1017" s="785">
        <v>2020</v>
      </c>
      <c r="T1017" s="786">
        <v>500</v>
      </c>
      <c r="U1017" s="786">
        <v>20</v>
      </c>
      <c r="V1017" s="786">
        <v>500</v>
      </c>
      <c r="W1017" s="786">
        <v>37062</v>
      </c>
      <c r="X1017" s="787">
        <f t="shared" si="5"/>
        <v>37062</v>
      </c>
      <c r="Y1017" s="783"/>
      <c r="Z1017" s="783"/>
      <c r="AA1017" s="783">
        <v>2020</v>
      </c>
      <c r="AB1017" s="783"/>
      <c r="AC1017" s="783"/>
      <c r="AD1017" s="783"/>
      <c r="AE1017" s="783"/>
      <c r="AF1017" s="783"/>
      <c r="AG1017" s="784" t="s">
        <v>1276</v>
      </c>
      <c r="AH1017" s="788" t="s">
        <v>1277</v>
      </c>
      <c r="AI1017" s="788" t="s">
        <v>1278</v>
      </c>
    </row>
    <row r="1018" spans="1:35" ht="17.25" customHeight="1">
      <c r="A1018" s="106"/>
      <c r="B1018" s="106"/>
      <c r="C1018" s="106"/>
      <c r="D1018" s="106" t="str">
        <f t="shared" si="0"/>
        <v xml:space="preserve"> </v>
      </c>
      <c r="E1018" s="304" t="s">
        <v>1287</v>
      </c>
      <c r="F1018" s="779" t="e">
        <f t="shared" ca="1" si="8"/>
        <v>#NAME?</v>
      </c>
      <c r="G1018" s="779" t="s">
        <v>17371</v>
      </c>
      <c r="H1018" s="779"/>
      <c r="I1018" s="779" t="str">
        <f t="shared" si="4"/>
        <v>33.3911336, -114.7489721</v>
      </c>
      <c r="J1018" s="780">
        <v>33.391133600000003</v>
      </c>
      <c r="K1018" s="780">
        <v>-114.7489721</v>
      </c>
      <c r="L1018" s="781">
        <v>1034</v>
      </c>
      <c r="M1018" s="782" t="s">
        <v>33</v>
      </c>
      <c r="N1018" s="783" t="s">
        <v>33</v>
      </c>
      <c r="O1018" s="783"/>
      <c r="P1018" s="784" t="s">
        <v>514</v>
      </c>
      <c r="Q1018" s="784" t="s">
        <v>1288</v>
      </c>
      <c r="R1018" s="783" t="s">
        <v>35</v>
      </c>
      <c r="S1018" s="785">
        <v>2019</v>
      </c>
      <c r="T1018" s="786">
        <v>2.7</v>
      </c>
      <c r="U1018" s="786">
        <v>0</v>
      </c>
      <c r="V1018" s="786">
        <v>2.7</v>
      </c>
      <c r="W1018" s="786">
        <v>9.58</v>
      </c>
      <c r="X1018" s="787">
        <f t="shared" si="5"/>
        <v>9.58</v>
      </c>
      <c r="Y1018" s="792"/>
      <c r="Z1018" s="792"/>
      <c r="AA1018" s="783">
        <v>2019</v>
      </c>
      <c r="AB1018" s="783"/>
      <c r="AC1018" s="783"/>
      <c r="AD1018" s="792"/>
      <c r="AE1018" s="792"/>
      <c r="AF1018" s="792"/>
      <c r="AG1018" s="784" t="s">
        <v>1289</v>
      </c>
      <c r="AH1018" s="792"/>
      <c r="AI1018" s="788" t="s">
        <v>538</v>
      </c>
    </row>
    <row r="1019" spans="1:35" ht="17.25" customHeight="1">
      <c r="A1019" s="106"/>
      <c r="B1019" s="106"/>
      <c r="C1019" s="106"/>
      <c r="D1019" s="106" t="str">
        <f t="shared" si="0"/>
        <v xml:space="preserve"> </v>
      </c>
      <c r="E1019" s="304" t="s">
        <v>1292</v>
      </c>
      <c r="F1019" s="779" t="e">
        <f t="shared" ca="1" si="8"/>
        <v>#NAME?</v>
      </c>
      <c r="G1019" s="779" t="s">
        <v>17372</v>
      </c>
      <c r="H1019" s="779"/>
      <c r="I1019" s="779" t="str">
        <f t="shared" si="4"/>
        <v>33.12710552, -117.2733222</v>
      </c>
      <c r="J1019" s="780">
        <v>33.127105520000001</v>
      </c>
      <c r="K1019" s="780">
        <v>-117.2733222</v>
      </c>
      <c r="L1019" s="781">
        <v>1035</v>
      </c>
      <c r="M1019" s="790" t="s">
        <v>33</v>
      </c>
      <c r="N1019" s="783" t="s">
        <v>17206</v>
      </c>
      <c r="O1019" s="783"/>
      <c r="P1019" s="784" t="s">
        <v>451</v>
      </c>
      <c r="Q1019" s="784" t="s">
        <v>451</v>
      </c>
      <c r="R1019" s="783" t="s">
        <v>35</v>
      </c>
      <c r="S1019" s="785">
        <v>2019</v>
      </c>
      <c r="T1019" s="786">
        <v>110</v>
      </c>
      <c r="U1019" s="786">
        <v>180</v>
      </c>
      <c r="V1019" s="786">
        <v>290</v>
      </c>
      <c r="W1019" s="786">
        <v>1807</v>
      </c>
      <c r="X1019" s="787">
        <f t="shared" si="5"/>
        <v>1807</v>
      </c>
      <c r="Y1019" s="783"/>
      <c r="Z1019" s="783"/>
      <c r="AA1019" s="792"/>
      <c r="AB1019" s="783"/>
      <c r="AC1019" s="783"/>
      <c r="AD1019" s="783"/>
      <c r="AE1019" s="783"/>
      <c r="AF1019" s="783"/>
      <c r="AG1019" s="783"/>
      <c r="AH1019" s="783"/>
      <c r="AI1019" s="789" t="s">
        <v>453</v>
      </c>
    </row>
    <row r="1020" spans="1:35" ht="17.25" customHeight="1">
      <c r="A1020" s="106"/>
      <c r="B1020" s="106"/>
      <c r="C1020" s="106"/>
      <c r="D1020" s="106" t="str">
        <f t="shared" si="0"/>
        <v xml:space="preserve"> </v>
      </c>
      <c r="E1020" s="304" t="s">
        <v>1295</v>
      </c>
      <c r="F1020" s="779" t="e">
        <f t="shared" ca="1" si="8"/>
        <v>#NAME?</v>
      </c>
      <c r="G1020" s="779" t="s">
        <v>17373</v>
      </c>
      <c r="H1020" s="779"/>
      <c r="I1020" s="779" t="str">
        <f t="shared" si="4"/>
        <v>32.6854396, -117.0499742</v>
      </c>
      <c r="J1020" s="780">
        <v>32.685439600000002</v>
      </c>
      <c r="K1020" s="780">
        <v>-117.04997419999999</v>
      </c>
      <c r="L1020" s="781">
        <v>1036</v>
      </c>
      <c r="M1020" s="782" t="s">
        <v>33</v>
      </c>
      <c r="N1020" s="783" t="s">
        <v>33</v>
      </c>
      <c r="O1020" s="783"/>
      <c r="P1020" s="784" t="s">
        <v>514</v>
      </c>
      <c r="Q1020" s="784" t="s">
        <v>1296</v>
      </c>
      <c r="R1020" s="783" t="s">
        <v>35</v>
      </c>
      <c r="S1020" s="785">
        <v>2019</v>
      </c>
      <c r="T1020" s="786">
        <v>16</v>
      </c>
      <c r="U1020" s="786">
        <v>53</v>
      </c>
      <c r="V1020" s="786">
        <v>69</v>
      </c>
      <c r="W1020" s="786">
        <v>195</v>
      </c>
      <c r="X1020" s="787">
        <f t="shared" si="5"/>
        <v>195</v>
      </c>
      <c r="Y1020" s="792"/>
      <c r="Z1020" s="792"/>
      <c r="AA1020" s="783">
        <v>2019</v>
      </c>
      <c r="AB1020" s="783"/>
      <c r="AC1020" s="783"/>
      <c r="AD1020" s="792"/>
      <c r="AE1020" s="792"/>
      <c r="AF1020" s="792"/>
      <c r="AG1020" s="784" t="s">
        <v>1297</v>
      </c>
      <c r="AH1020" s="792"/>
      <c r="AI1020" s="788" t="s">
        <v>538</v>
      </c>
    </row>
    <row r="1021" spans="1:35" ht="17.25" customHeight="1">
      <c r="A1021" s="106"/>
      <c r="B1021" s="106"/>
      <c r="C1021" s="106"/>
      <c r="D1021" s="106" t="str">
        <f t="shared" si="0"/>
        <v xml:space="preserve"> </v>
      </c>
      <c r="E1021" s="304" t="s">
        <v>1300</v>
      </c>
      <c r="F1021" s="779" t="e">
        <f t="shared" ca="1" si="8"/>
        <v>#NAME?</v>
      </c>
      <c r="G1021" s="779" t="s">
        <v>17374</v>
      </c>
      <c r="H1021" s="779"/>
      <c r="I1021" s="779" t="str">
        <f t="shared" si="4"/>
        <v>35.6630502, -120.5337915</v>
      </c>
      <c r="J1021" s="780">
        <v>35.663050200000001</v>
      </c>
      <c r="K1021" s="780">
        <v>-120.53379150000001</v>
      </c>
      <c r="L1021" s="781">
        <v>1037</v>
      </c>
      <c r="M1021" s="790" t="s">
        <v>33</v>
      </c>
      <c r="N1021" s="783" t="s">
        <v>17206</v>
      </c>
      <c r="O1021" s="783"/>
      <c r="P1021" s="784" t="s">
        <v>451</v>
      </c>
      <c r="Q1021" s="784" t="s">
        <v>451</v>
      </c>
      <c r="R1021" s="783" t="s">
        <v>35</v>
      </c>
      <c r="S1021" s="799">
        <v>2020</v>
      </c>
      <c r="T1021" s="786">
        <v>0</v>
      </c>
      <c r="U1021" s="786">
        <v>0</v>
      </c>
      <c r="V1021" s="786">
        <v>0</v>
      </c>
      <c r="W1021" s="786">
        <v>15.3</v>
      </c>
      <c r="X1021" s="787">
        <f t="shared" si="5"/>
        <v>15.3</v>
      </c>
      <c r="Y1021" s="783"/>
      <c r="Z1021" s="783"/>
      <c r="AA1021" s="792"/>
      <c r="AB1021" s="783"/>
      <c r="AC1021" s="783"/>
      <c r="AD1021" s="783"/>
      <c r="AE1021" s="783"/>
      <c r="AF1021" s="783"/>
      <c r="AG1021" s="783"/>
      <c r="AH1021" s="783"/>
      <c r="AI1021" s="789" t="s">
        <v>453</v>
      </c>
    </row>
    <row r="1022" spans="1:35" ht="17.25" customHeight="1">
      <c r="A1022" s="106"/>
      <c r="B1022" s="106"/>
      <c r="C1022" s="106"/>
      <c r="D1022" s="106" t="str">
        <f t="shared" si="0"/>
        <v xml:space="preserve"> </v>
      </c>
      <c r="E1022" s="304" t="s">
        <v>1303</v>
      </c>
      <c r="F1022" s="779" t="e">
        <f t="shared" ca="1" si="8"/>
        <v>#NAME?</v>
      </c>
      <c r="G1022" s="779" t="s">
        <v>17375</v>
      </c>
      <c r="H1022" s="779"/>
      <c r="I1022" s="779" t="str">
        <f t="shared" si="4"/>
        <v>34.2192901, -118.384387</v>
      </c>
      <c r="J1022" s="780">
        <v>34.219290100000002</v>
      </c>
      <c r="K1022" s="780">
        <v>-118.384387</v>
      </c>
      <c r="L1022" s="781">
        <v>1038</v>
      </c>
      <c r="M1022" s="782" t="s">
        <v>33</v>
      </c>
      <c r="N1022" s="783" t="s">
        <v>17206</v>
      </c>
      <c r="O1022" s="783"/>
      <c r="P1022" s="784" t="s">
        <v>451</v>
      </c>
      <c r="Q1022" s="784" t="s">
        <v>451</v>
      </c>
      <c r="R1022" s="783" t="s">
        <v>35</v>
      </c>
      <c r="S1022" s="799">
        <v>2019</v>
      </c>
      <c r="T1022" s="786">
        <v>5</v>
      </c>
      <c r="U1022" s="786">
        <v>17</v>
      </c>
      <c r="V1022" s="786">
        <v>22</v>
      </c>
      <c r="W1022" s="786">
        <v>125.3</v>
      </c>
      <c r="X1022" s="787">
        <f t="shared" si="5"/>
        <v>125.3</v>
      </c>
      <c r="Y1022" s="783"/>
      <c r="Z1022" s="783"/>
      <c r="AA1022" s="792"/>
      <c r="AB1022" s="783"/>
      <c r="AC1022" s="783"/>
      <c r="AD1022" s="783"/>
      <c r="AE1022" s="783"/>
      <c r="AF1022" s="783"/>
      <c r="AG1022" s="783"/>
      <c r="AH1022" s="783"/>
      <c r="AI1022" s="789" t="s">
        <v>453</v>
      </c>
    </row>
    <row r="1023" spans="1:35" ht="17.25" customHeight="1">
      <c r="A1023" s="106"/>
      <c r="B1023" s="106"/>
      <c r="C1023" s="106"/>
      <c r="D1023" s="106" t="str">
        <f t="shared" si="0"/>
        <v xml:space="preserve"> </v>
      </c>
      <c r="E1023" s="304" t="s">
        <v>1307</v>
      </c>
      <c r="F1023" s="779" t="e">
        <f t="shared" ca="1" si="8"/>
        <v>#NAME?</v>
      </c>
      <c r="G1023" s="779" t="s">
        <v>17376</v>
      </c>
      <c r="H1023" s="779"/>
      <c r="I1023" s="779" t="str">
        <f t="shared" si="4"/>
        <v>38.2289137599999, -122.6080311</v>
      </c>
      <c r="J1023" s="780">
        <v>38.228913759999898</v>
      </c>
      <c r="K1023" s="780">
        <v>-122.60803110000001</v>
      </c>
      <c r="L1023" s="781">
        <v>1039</v>
      </c>
      <c r="M1023" s="790" t="s">
        <v>33</v>
      </c>
      <c r="N1023" s="783" t="s">
        <v>17206</v>
      </c>
      <c r="O1023" s="783"/>
      <c r="P1023" s="784" t="s">
        <v>451</v>
      </c>
      <c r="Q1023" s="784" t="s">
        <v>451</v>
      </c>
      <c r="R1023" s="783" t="s">
        <v>35</v>
      </c>
      <c r="S1023" s="799">
        <v>2019</v>
      </c>
      <c r="T1023" s="786">
        <v>0.14000000000000001</v>
      </c>
      <c r="U1023" s="786">
        <v>6.7000000000000004E-2</v>
      </c>
      <c r="V1023" s="786">
        <v>0.20699999999999999</v>
      </c>
      <c r="W1023" s="786">
        <v>0.46860000000000002</v>
      </c>
      <c r="X1023" s="787">
        <f t="shared" si="5"/>
        <v>0.46860000000000002</v>
      </c>
      <c r="Y1023" s="783"/>
      <c r="Z1023" s="783"/>
      <c r="AA1023" s="792"/>
      <c r="AB1023" s="783"/>
      <c r="AC1023" s="783"/>
      <c r="AD1023" s="783"/>
      <c r="AE1023" s="783"/>
      <c r="AF1023" s="783"/>
      <c r="AG1023" s="783"/>
      <c r="AH1023" s="783"/>
      <c r="AI1023" s="789" t="s">
        <v>453</v>
      </c>
    </row>
    <row r="1024" spans="1:35" ht="17.25" customHeight="1">
      <c r="A1024" s="106"/>
      <c r="B1024" s="106"/>
      <c r="C1024" s="106"/>
      <c r="D1024" s="106" t="str">
        <f t="shared" si="0"/>
        <v xml:space="preserve"> </v>
      </c>
      <c r="E1024" s="304" t="s">
        <v>1311</v>
      </c>
      <c r="F1024" s="779" t="e">
        <f t="shared" ca="1" si="8"/>
        <v>#NAME?</v>
      </c>
      <c r="G1024" s="779" t="s">
        <v>17377</v>
      </c>
      <c r="H1024" s="779"/>
      <c r="I1024" s="779" t="str">
        <f t="shared" si="4"/>
        <v>34.46243072, -118.585804</v>
      </c>
      <c r="J1024" s="780">
        <v>34.46243072</v>
      </c>
      <c r="K1024" s="780">
        <v>-118.585804</v>
      </c>
      <c r="L1024" s="781">
        <v>1040</v>
      </c>
      <c r="M1024" s="782" t="s">
        <v>33</v>
      </c>
      <c r="N1024" s="783" t="s">
        <v>17206</v>
      </c>
      <c r="O1024" s="783"/>
      <c r="P1024" s="784" t="s">
        <v>451</v>
      </c>
      <c r="Q1024" s="784" t="s">
        <v>451</v>
      </c>
      <c r="R1024" s="783" t="s">
        <v>35</v>
      </c>
      <c r="S1024" s="799">
        <v>2020</v>
      </c>
      <c r="T1024" s="786">
        <v>6.3</v>
      </c>
      <c r="U1024" s="786">
        <v>7.5</v>
      </c>
      <c r="V1024" s="786">
        <v>8.9</v>
      </c>
      <c r="W1024" s="786">
        <v>48.22</v>
      </c>
      <c r="X1024" s="787">
        <f t="shared" si="5"/>
        <v>48.22</v>
      </c>
      <c r="Y1024" s="783"/>
      <c r="Z1024" s="783"/>
      <c r="AA1024" s="792"/>
      <c r="AB1024" s="783"/>
      <c r="AC1024" s="783"/>
      <c r="AD1024" s="783"/>
      <c r="AE1024" s="783"/>
      <c r="AF1024" s="783"/>
      <c r="AG1024" s="783"/>
      <c r="AH1024" s="783"/>
      <c r="AI1024" s="789" t="s">
        <v>453</v>
      </c>
    </row>
    <row r="1025" spans="1:35" ht="17.25" customHeight="1">
      <c r="A1025" s="106"/>
      <c r="B1025" s="106"/>
      <c r="C1025" s="106"/>
      <c r="D1025" s="106" t="str">
        <f t="shared" si="0"/>
        <v xml:space="preserve"> </v>
      </c>
      <c r="E1025" s="304" t="s">
        <v>1315</v>
      </c>
      <c r="F1025" s="779" t="e">
        <f t="shared" ca="1" si="8"/>
        <v>#NAME?</v>
      </c>
      <c r="G1025" s="779" t="s">
        <v>17378</v>
      </c>
      <c r="H1025" s="779"/>
      <c r="I1025" s="779" t="str">
        <f t="shared" si="4"/>
        <v>32.8145041, -114.6188341</v>
      </c>
      <c r="J1025" s="780">
        <v>32.814504100000001</v>
      </c>
      <c r="K1025" s="780">
        <v>-114.6188341</v>
      </c>
      <c r="L1025" s="781">
        <v>1041</v>
      </c>
      <c r="M1025" s="790" t="s">
        <v>33</v>
      </c>
      <c r="N1025" s="783" t="s">
        <v>33</v>
      </c>
      <c r="O1025" s="783"/>
      <c r="P1025" s="784" t="s">
        <v>514</v>
      </c>
      <c r="Q1025" s="784" t="s">
        <v>1316</v>
      </c>
      <c r="R1025" s="783" t="s">
        <v>35</v>
      </c>
      <c r="S1025" s="785">
        <v>2019</v>
      </c>
      <c r="T1025" s="786">
        <v>0</v>
      </c>
      <c r="U1025" s="786">
        <v>0.78</v>
      </c>
      <c r="V1025" s="786">
        <v>0.78</v>
      </c>
      <c r="W1025" s="786">
        <v>2.34</v>
      </c>
      <c r="X1025" s="787">
        <f t="shared" si="5"/>
        <v>2.34</v>
      </c>
      <c r="Y1025" s="792"/>
      <c r="Z1025" s="792"/>
      <c r="AA1025" s="783">
        <v>2019</v>
      </c>
      <c r="AB1025" s="783"/>
      <c r="AC1025" s="783"/>
      <c r="AD1025" s="783"/>
      <c r="AE1025" s="783"/>
      <c r="AF1025" s="783"/>
      <c r="AG1025" s="784" t="s">
        <v>1317</v>
      </c>
      <c r="AH1025" s="792"/>
      <c r="AI1025" s="788" t="s">
        <v>538</v>
      </c>
    </row>
    <row r="1026" spans="1:35" ht="17.25" customHeight="1">
      <c r="A1026" s="106"/>
      <c r="B1026" s="106"/>
      <c r="C1026" s="106"/>
      <c r="D1026" s="106" t="str">
        <f t="shared" si="0"/>
        <v xml:space="preserve"> </v>
      </c>
      <c r="E1026" s="304" t="s">
        <v>1320</v>
      </c>
      <c r="F1026" s="779" t="e">
        <f t="shared" ca="1" si="8"/>
        <v>#NAME?</v>
      </c>
      <c r="G1026" s="779" t="s">
        <v>17379</v>
      </c>
      <c r="H1026" s="779"/>
      <c r="I1026" s="779" t="str">
        <f t="shared" si="4"/>
        <v>37.9986087333, -122.341305291</v>
      </c>
      <c r="J1026" s="780">
        <v>37.998608733300003</v>
      </c>
      <c r="K1026" s="780">
        <v>-122.341305291</v>
      </c>
      <c r="L1026" s="781">
        <v>1042</v>
      </c>
      <c r="M1026" s="782" t="s">
        <v>33</v>
      </c>
      <c r="N1026" s="783" t="s">
        <v>17266</v>
      </c>
      <c r="O1026" s="783"/>
      <c r="P1026" s="784" t="s">
        <v>451</v>
      </c>
      <c r="Q1026" s="784" t="s">
        <v>451</v>
      </c>
      <c r="R1026" s="783" t="s">
        <v>35</v>
      </c>
      <c r="S1026" s="799">
        <v>2020</v>
      </c>
      <c r="T1026" s="786">
        <v>4.5999999999999996</v>
      </c>
      <c r="U1026" s="786">
        <v>15</v>
      </c>
      <c r="V1026" s="786">
        <v>18.5</v>
      </c>
      <c r="W1026" s="786">
        <v>43.1</v>
      </c>
      <c r="X1026" s="787">
        <f t="shared" si="5"/>
        <v>43.1</v>
      </c>
      <c r="Y1026" s="783"/>
      <c r="Z1026" s="783"/>
      <c r="AA1026" s="792"/>
      <c r="AB1026" s="783"/>
      <c r="AC1026" s="783"/>
      <c r="AD1026" s="783"/>
      <c r="AE1026" s="783"/>
      <c r="AF1026" s="783"/>
      <c r="AG1026" s="783"/>
      <c r="AH1026" s="783"/>
      <c r="AI1026" s="789" t="s">
        <v>453</v>
      </c>
    </row>
    <row r="1027" spans="1:35" ht="17.25" customHeight="1">
      <c r="A1027" s="106"/>
      <c r="B1027" s="106"/>
      <c r="C1027" s="106"/>
      <c r="D1027" s="106" t="str">
        <f t="shared" si="0"/>
        <v xml:space="preserve"> </v>
      </c>
      <c r="E1027" s="304" t="s">
        <v>1323</v>
      </c>
      <c r="F1027" s="779" t="e">
        <f t="shared" ca="1" si="8"/>
        <v>#NAME?</v>
      </c>
      <c r="G1027" s="779" t="s">
        <v>17380</v>
      </c>
      <c r="H1027" s="779"/>
      <c r="I1027" s="779" t="str">
        <f t="shared" si="4"/>
        <v>34.11007, -118.251</v>
      </c>
      <c r="J1027" s="780">
        <v>34.11007</v>
      </c>
      <c r="K1027" s="780">
        <v>-118.251</v>
      </c>
      <c r="L1027" s="781">
        <v>1043</v>
      </c>
      <c r="M1027" s="790" t="s">
        <v>77</v>
      </c>
      <c r="N1027" s="783" t="s">
        <v>17361</v>
      </c>
      <c r="O1027" s="783"/>
      <c r="P1027" s="784" t="s">
        <v>451</v>
      </c>
      <c r="Q1027" s="784" t="s">
        <v>451</v>
      </c>
      <c r="R1027" s="783" t="s">
        <v>35</v>
      </c>
      <c r="S1027" s="799">
        <v>2017</v>
      </c>
      <c r="T1027" s="786">
        <v>12</v>
      </c>
      <c r="U1027" s="786">
        <v>14</v>
      </c>
      <c r="V1027" s="786">
        <v>25</v>
      </c>
      <c r="W1027" s="786">
        <v>35.9</v>
      </c>
      <c r="X1027" s="787">
        <f t="shared" si="5"/>
        <v>35.9</v>
      </c>
      <c r="Y1027" s="783"/>
      <c r="Z1027" s="783"/>
      <c r="AA1027" s="792"/>
      <c r="AB1027" s="783"/>
      <c r="AC1027" s="783"/>
      <c r="AD1027" s="783"/>
      <c r="AE1027" s="783"/>
      <c r="AF1027" s="783"/>
      <c r="AG1027" s="783"/>
      <c r="AH1027" s="783"/>
      <c r="AI1027" s="789" t="s">
        <v>453</v>
      </c>
    </row>
    <row r="1028" spans="1:35" ht="17.25" customHeight="1">
      <c r="A1028" s="106"/>
      <c r="B1028" s="106"/>
      <c r="C1028" s="106"/>
      <c r="D1028" s="106" t="str">
        <f t="shared" si="0"/>
        <v xml:space="preserve"> </v>
      </c>
      <c r="E1028" s="304" t="s">
        <v>1326</v>
      </c>
      <c r="F1028" s="779" t="e">
        <f t="shared" ca="1" si="8"/>
        <v>#NAME?</v>
      </c>
      <c r="G1028" s="779" t="s">
        <v>17381</v>
      </c>
      <c r="H1028" s="779"/>
      <c r="I1028" s="779" t="str">
        <f t="shared" si="4"/>
        <v>39.8251786, -120.447449199999</v>
      </c>
      <c r="J1028" s="780">
        <v>39.825178600000001</v>
      </c>
      <c r="K1028" s="780">
        <v>-120.447449199999</v>
      </c>
      <c r="L1028" s="781">
        <v>1044</v>
      </c>
      <c r="M1028" s="782" t="s">
        <v>33</v>
      </c>
      <c r="N1028" s="783" t="s">
        <v>17206</v>
      </c>
      <c r="O1028" s="783"/>
      <c r="P1028" s="784" t="s">
        <v>451</v>
      </c>
      <c r="Q1028" s="784" t="s">
        <v>451</v>
      </c>
      <c r="R1028" s="783" t="s">
        <v>35</v>
      </c>
      <c r="S1028" s="799">
        <v>2019</v>
      </c>
      <c r="T1028" s="786">
        <v>66</v>
      </c>
      <c r="U1028" s="786">
        <v>0</v>
      </c>
      <c r="V1028" s="786">
        <v>66</v>
      </c>
      <c r="W1028" s="786">
        <v>159.24</v>
      </c>
      <c r="X1028" s="787">
        <f t="shared" si="5"/>
        <v>159.24</v>
      </c>
      <c r="Y1028" s="783"/>
      <c r="Z1028" s="783"/>
      <c r="AA1028" s="792"/>
      <c r="AB1028" s="783"/>
      <c r="AC1028" s="783"/>
      <c r="AD1028" s="783"/>
      <c r="AE1028" s="783"/>
      <c r="AF1028" s="783"/>
      <c r="AG1028" s="783"/>
      <c r="AH1028" s="783"/>
      <c r="AI1028" s="789" t="s">
        <v>453</v>
      </c>
    </row>
    <row r="1029" spans="1:35" ht="17.25" customHeight="1">
      <c r="A1029" s="106"/>
      <c r="B1029" s="106"/>
      <c r="C1029" s="106"/>
      <c r="D1029" s="106" t="str">
        <f t="shared" si="0"/>
        <v xml:space="preserve"> </v>
      </c>
      <c r="E1029" s="304" t="s">
        <v>1330</v>
      </c>
      <c r="F1029" s="779" t="e">
        <f t="shared" ca="1" si="8"/>
        <v>#NAME?</v>
      </c>
      <c r="G1029" s="779" t="s">
        <v>17382</v>
      </c>
      <c r="H1029" s="779"/>
      <c r="I1029" s="779" t="str">
        <f t="shared" si="4"/>
        <v>38.211002155725, -121.978125907959</v>
      </c>
      <c r="J1029" s="780">
        <v>38.211002155724998</v>
      </c>
      <c r="K1029" s="780">
        <v>-121.978125907959</v>
      </c>
      <c r="L1029" s="781">
        <v>1045</v>
      </c>
      <c r="M1029" s="790" t="s">
        <v>33</v>
      </c>
      <c r="N1029" s="783" t="s">
        <v>17206</v>
      </c>
      <c r="O1029" s="783"/>
      <c r="P1029" s="784" t="s">
        <v>451</v>
      </c>
      <c r="Q1029" s="784" t="s">
        <v>451</v>
      </c>
      <c r="R1029" s="783" t="s">
        <v>35</v>
      </c>
      <c r="S1029" s="785">
        <v>2019</v>
      </c>
      <c r="T1029" s="786">
        <v>320</v>
      </c>
      <c r="U1029" s="786">
        <v>0</v>
      </c>
      <c r="V1029" s="786">
        <v>320</v>
      </c>
      <c r="W1029" s="786">
        <v>2121.5</v>
      </c>
      <c r="X1029" s="787">
        <f t="shared" si="5"/>
        <v>2121.5</v>
      </c>
      <c r="Y1029" s="783"/>
      <c r="Z1029" s="783"/>
      <c r="AA1029" s="792"/>
      <c r="AB1029" s="783"/>
      <c r="AC1029" s="783"/>
      <c r="AD1029" s="783"/>
      <c r="AE1029" s="783"/>
      <c r="AF1029" s="783"/>
      <c r="AG1029" s="783"/>
      <c r="AH1029" s="783"/>
      <c r="AI1029" s="789" t="s">
        <v>453</v>
      </c>
    </row>
    <row r="1030" spans="1:35" ht="17.25" customHeight="1">
      <c r="A1030" s="106"/>
      <c r="B1030" s="106"/>
      <c r="C1030" s="106"/>
      <c r="D1030" s="106" t="str">
        <f t="shared" si="0"/>
        <v xml:space="preserve"> </v>
      </c>
      <c r="E1030" s="304" t="s">
        <v>1334</v>
      </c>
      <c r="F1030" s="779" t="e">
        <f t="shared" ca="1" si="8"/>
        <v>#NAME?</v>
      </c>
      <c r="G1030" s="779" t="s">
        <v>17383</v>
      </c>
      <c r="H1030" s="779"/>
      <c r="I1030" s="779" t="str">
        <f t="shared" si="4"/>
        <v>32.96565, -117.01935</v>
      </c>
      <c r="J1030" s="780">
        <v>32.965649999999997</v>
      </c>
      <c r="K1030" s="780">
        <v>-117.01935</v>
      </c>
      <c r="L1030" s="781">
        <v>1046</v>
      </c>
      <c r="M1030" s="782" t="s">
        <v>33</v>
      </c>
      <c r="N1030" s="783" t="s">
        <v>33</v>
      </c>
      <c r="O1030" s="783"/>
      <c r="P1030" s="784" t="s">
        <v>514</v>
      </c>
      <c r="Q1030" s="784" t="s">
        <v>1335</v>
      </c>
      <c r="R1030" s="783" t="s">
        <v>35</v>
      </c>
      <c r="S1030" s="785">
        <v>2019</v>
      </c>
      <c r="T1030" s="786">
        <v>20</v>
      </c>
      <c r="U1030" s="786">
        <v>13</v>
      </c>
      <c r="V1030" s="786">
        <v>33</v>
      </c>
      <c r="W1030" s="786">
        <v>155.19999999999999</v>
      </c>
      <c r="X1030" s="787">
        <f t="shared" si="5"/>
        <v>155.19999999999999</v>
      </c>
      <c r="Y1030" s="783"/>
      <c r="Z1030" s="783"/>
      <c r="AA1030" s="783">
        <v>2019</v>
      </c>
      <c r="AB1030" s="792"/>
      <c r="AC1030" s="783"/>
      <c r="AD1030" s="792"/>
      <c r="AE1030" s="792"/>
      <c r="AF1030" s="792"/>
      <c r="AG1030" s="784" t="s">
        <v>1336</v>
      </c>
      <c r="AH1030" s="792"/>
      <c r="AI1030" s="788" t="s">
        <v>538</v>
      </c>
    </row>
    <row r="1031" spans="1:35" ht="17.25" customHeight="1">
      <c r="A1031" s="106"/>
      <c r="B1031" s="106"/>
      <c r="C1031" s="106"/>
      <c r="D1031" s="106" t="str">
        <f t="shared" si="0"/>
        <v xml:space="preserve"> </v>
      </c>
      <c r="E1031" s="304" t="s">
        <v>1338</v>
      </c>
      <c r="F1031" s="779" t="e">
        <f t="shared" ca="1" si="8"/>
        <v>#NAME?</v>
      </c>
      <c r="G1031" s="779" t="s">
        <v>17384</v>
      </c>
      <c r="H1031" s="779"/>
      <c r="I1031" s="779" t="str">
        <f t="shared" si="4"/>
        <v>33.4885652999999, -117.6148266</v>
      </c>
      <c r="J1031" s="780">
        <v>33.488565299999898</v>
      </c>
      <c r="K1031" s="780">
        <v>-117.6148266</v>
      </c>
      <c r="L1031" s="781">
        <v>1047</v>
      </c>
      <c r="M1031" s="790" t="s">
        <v>33</v>
      </c>
      <c r="N1031" s="783" t="s">
        <v>33</v>
      </c>
      <c r="O1031" s="783"/>
      <c r="P1031" s="784" t="s">
        <v>514</v>
      </c>
      <c r="Q1031" s="784" t="s">
        <v>1339</v>
      </c>
      <c r="R1031" s="783" t="s">
        <v>35</v>
      </c>
      <c r="S1031" s="785">
        <v>2019</v>
      </c>
      <c r="T1031" s="786">
        <v>1.1000000000000001</v>
      </c>
      <c r="U1031" s="786">
        <v>0.85</v>
      </c>
      <c r="V1031" s="786">
        <v>1.1000000000000001</v>
      </c>
      <c r="W1031" s="786">
        <v>3.55</v>
      </c>
      <c r="X1031" s="787">
        <f t="shared" si="5"/>
        <v>3.55</v>
      </c>
      <c r="Y1031" s="783"/>
      <c r="Z1031" s="783"/>
      <c r="AA1031" s="783">
        <v>2019</v>
      </c>
      <c r="AB1031" s="783"/>
      <c r="AC1031" s="783"/>
      <c r="AD1031" s="783"/>
      <c r="AE1031" s="783"/>
      <c r="AF1031" s="783"/>
      <c r="AG1031" s="784" t="s">
        <v>1340</v>
      </c>
      <c r="AH1031" s="788" t="s">
        <v>1341</v>
      </c>
      <c r="AI1031" s="788" t="s">
        <v>538</v>
      </c>
    </row>
    <row r="1032" spans="1:35" ht="17.25" customHeight="1">
      <c r="A1032" s="106"/>
      <c r="B1032" s="106"/>
      <c r="C1032" s="106"/>
      <c r="D1032" s="106" t="str">
        <f t="shared" si="0"/>
        <v xml:space="preserve"> </v>
      </c>
      <c r="E1032" s="304" t="s">
        <v>1344</v>
      </c>
      <c r="F1032" s="779" t="e">
        <f t="shared" ca="1" si="8"/>
        <v>#NAME?</v>
      </c>
      <c r="G1032" s="779" t="s">
        <v>17385</v>
      </c>
      <c r="H1032" s="779"/>
      <c r="I1032" s="779" t="str">
        <f t="shared" si="4"/>
        <v>34.0277774133, -118.016484743</v>
      </c>
      <c r="J1032" s="780">
        <v>34.027777413300001</v>
      </c>
      <c r="K1032" s="780">
        <v>-118.01648474300001</v>
      </c>
      <c r="L1032" s="781">
        <v>1048</v>
      </c>
      <c r="M1032" s="782" t="s">
        <v>33</v>
      </c>
      <c r="N1032" s="783" t="s">
        <v>17206</v>
      </c>
      <c r="O1032" s="783"/>
      <c r="P1032" s="784" t="s">
        <v>451</v>
      </c>
      <c r="Q1032" s="784" t="s">
        <v>451</v>
      </c>
      <c r="R1032" s="783" t="s">
        <v>35</v>
      </c>
      <c r="S1032" s="799">
        <v>2019</v>
      </c>
      <c r="T1032" s="786">
        <v>25</v>
      </c>
      <c r="U1032" s="786">
        <v>12</v>
      </c>
      <c r="V1032" s="786">
        <v>37</v>
      </c>
      <c r="W1032" s="786">
        <v>244.99</v>
      </c>
      <c r="X1032" s="787">
        <f t="shared" si="5"/>
        <v>244.99</v>
      </c>
      <c r="Y1032" s="783"/>
      <c r="Z1032" s="783"/>
      <c r="AA1032" s="792"/>
      <c r="AB1032" s="783"/>
      <c r="AC1032" s="783"/>
      <c r="AD1032" s="783"/>
      <c r="AE1032" s="783"/>
      <c r="AF1032" s="783"/>
      <c r="AG1032" s="783"/>
      <c r="AH1032" s="783"/>
      <c r="AI1032" s="789" t="s">
        <v>453</v>
      </c>
    </row>
    <row r="1033" spans="1:35" ht="17.25" customHeight="1">
      <c r="A1033" s="106"/>
      <c r="B1033" s="106"/>
      <c r="C1033" s="106"/>
      <c r="D1033" s="106" t="str">
        <f t="shared" si="0"/>
        <v xml:space="preserve"> </v>
      </c>
      <c r="E1033" s="304" t="s">
        <v>1348</v>
      </c>
      <c r="F1033" s="779" t="e">
        <f t="shared" ca="1" si="8"/>
        <v>#NAME?</v>
      </c>
      <c r="G1033" s="779" t="s">
        <v>17386</v>
      </c>
      <c r="H1033" s="779"/>
      <c r="I1033" s="779" t="str">
        <f t="shared" si="4"/>
        <v>33.083729446, -116.864004523</v>
      </c>
      <c r="J1033" s="780">
        <v>33.083729446</v>
      </c>
      <c r="K1033" s="780">
        <v>-116.86400452300001</v>
      </c>
      <c r="L1033" s="781">
        <v>1049</v>
      </c>
      <c r="M1033" s="790" t="s">
        <v>33</v>
      </c>
      <c r="N1033" s="783" t="s">
        <v>33</v>
      </c>
      <c r="O1033" s="783"/>
      <c r="P1033" s="784" t="s">
        <v>514</v>
      </c>
      <c r="Q1033" s="784" t="s">
        <v>1349</v>
      </c>
      <c r="R1033" s="783" t="s">
        <v>35</v>
      </c>
      <c r="S1033" s="785">
        <v>2019</v>
      </c>
      <c r="T1033" s="786">
        <v>680</v>
      </c>
      <c r="U1033" s="786">
        <v>9.4</v>
      </c>
      <c r="V1033" s="786">
        <v>680</v>
      </c>
      <c r="W1033" s="786">
        <v>16486</v>
      </c>
      <c r="X1033" s="787">
        <f t="shared" si="5"/>
        <v>16486</v>
      </c>
      <c r="Y1033" s="783"/>
      <c r="Z1033" s="783"/>
      <c r="AA1033" s="783">
        <v>2019</v>
      </c>
      <c r="AB1033" s="783"/>
      <c r="AC1033" s="783"/>
      <c r="AD1033" s="783"/>
      <c r="AE1033" s="783"/>
      <c r="AF1033" s="783"/>
      <c r="AG1033" s="784" t="s">
        <v>1350</v>
      </c>
      <c r="AH1033" s="792"/>
      <c r="AI1033" s="788" t="s">
        <v>538</v>
      </c>
    </row>
    <row r="1034" spans="1:35" ht="17.25" customHeight="1">
      <c r="A1034" s="106"/>
      <c r="B1034" s="106"/>
      <c r="C1034" s="106"/>
      <c r="D1034" s="106" t="str">
        <f t="shared" si="0"/>
        <v xml:space="preserve"> </v>
      </c>
      <c r="E1034" s="304" t="s">
        <v>1353</v>
      </c>
      <c r="F1034" s="779" t="e">
        <f t="shared" ca="1" si="8"/>
        <v>#NAME?</v>
      </c>
      <c r="G1034" s="779" t="s">
        <v>17387</v>
      </c>
      <c r="H1034" s="779"/>
      <c r="I1034" s="779" t="str">
        <f t="shared" si="4"/>
        <v>38.3104633299999, -121.835629999999</v>
      </c>
      <c r="J1034" s="780">
        <v>38.310463329999898</v>
      </c>
      <c r="K1034" s="780">
        <v>-121.835629999999</v>
      </c>
      <c r="L1034" s="781">
        <v>1050</v>
      </c>
      <c r="M1034" s="782" t="s">
        <v>33</v>
      </c>
      <c r="N1034" s="783" t="s">
        <v>17206</v>
      </c>
      <c r="O1034" s="783"/>
      <c r="P1034" s="784" t="s">
        <v>451</v>
      </c>
      <c r="Q1034" s="784" t="s">
        <v>451</v>
      </c>
      <c r="R1034" s="783" t="s">
        <v>35</v>
      </c>
      <c r="S1034" s="799">
        <v>2020</v>
      </c>
      <c r="T1034" s="786">
        <v>384</v>
      </c>
      <c r="U1034" s="786">
        <v>0</v>
      </c>
      <c r="V1034" s="786">
        <v>384</v>
      </c>
      <c r="W1034" s="786">
        <v>1618.3</v>
      </c>
      <c r="X1034" s="787">
        <f t="shared" si="5"/>
        <v>1618.3</v>
      </c>
      <c r="Y1034" s="783"/>
      <c r="Z1034" s="783"/>
      <c r="AA1034" s="792"/>
      <c r="AB1034" s="783"/>
      <c r="AC1034" s="783"/>
      <c r="AD1034" s="783"/>
      <c r="AE1034" s="783"/>
      <c r="AF1034" s="783"/>
      <c r="AG1034" s="783"/>
      <c r="AH1034" s="783"/>
      <c r="AI1034" s="789" t="s">
        <v>453</v>
      </c>
    </row>
    <row r="1035" spans="1:35" ht="17.25" customHeight="1">
      <c r="A1035" s="106"/>
      <c r="B1035" s="106"/>
      <c r="C1035" s="106"/>
      <c r="D1035" s="106" t="str">
        <f t="shared" si="0"/>
        <v xml:space="preserve"> </v>
      </c>
      <c r="E1035" s="304" t="s">
        <v>1357</v>
      </c>
      <c r="F1035" s="779" t="e">
        <f t="shared" ca="1" si="8"/>
        <v>#NAME?</v>
      </c>
      <c r="G1035" s="779" t="s">
        <v>17388</v>
      </c>
      <c r="H1035" s="779"/>
      <c r="I1035" s="779" t="str">
        <f t="shared" si="4"/>
        <v>40.197091, -122.300501999999</v>
      </c>
      <c r="J1035" s="780">
        <v>40.197091</v>
      </c>
      <c r="K1035" s="780">
        <v>-122.300501999999</v>
      </c>
      <c r="L1035" s="781">
        <v>1051</v>
      </c>
      <c r="M1035" s="790" t="s">
        <v>33</v>
      </c>
      <c r="N1035" s="783" t="s">
        <v>17206</v>
      </c>
      <c r="O1035" s="783"/>
      <c r="P1035" s="784" t="s">
        <v>451</v>
      </c>
      <c r="Q1035" s="784" t="s">
        <v>451</v>
      </c>
      <c r="R1035" s="783" t="s">
        <v>35</v>
      </c>
      <c r="S1035" s="799">
        <v>2020</v>
      </c>
      <c r="T1035" s="786">
        <v>1.8</v>
      </c>
      <c r="U1035" s="786">
        <v>0</v>
      </c>
      <c r="V1035" s="786">
        <v>1.8</v>
      </c>
      <c r="W1035" s="786">
        <v>21.1</v>
      </c>
      <c r="X1035" s="787">
        <f t="shared" si="5"/>
        <v>21.1</v>
      </c>
      <c r="Y1035" s="783"/>
      <c r="Z1035" s="783"/>
      <c r="AA1035" s="792"/>
      <c r="AB1035" s="783"/>
      <c r="AC1035" s="783"/>
      <c r="AD1035" s="783"/>
      <c r="AE1035" s="783"/>
      <c r="AF1035" s="783"/>
      <c r="AG1035" s="783"/>
      <c r="AH1035" s="783"/>
      <c r="AI1035" s="789" t="s">
        <v>453</v>
      </c>
    </row>
    <row r="1036" spans="1:35" ht="17.25" customHeight="1">
      <c r="A1036" s="106"/>
      <c r="B1036" s="106"/>
      <c r="C1036" s="106"/>
      <c r="D1036" s="106" t="str">
        <f t="shared" si="0"/>
        <v xml:space="preserve"> </v>
      </c>
      <c r="E1036" s="304" t="s">
        <v>1361</v>
      </c>
      <c r="F1036" s="779" t="e">
        <f t="shared" ca="1" si="8"/>
        <v>#NAME?</v>
      </c>
      <c r="G1036" s="779" t="s">
        <v>17389</v>
      </c>
      <c r="H1036" s="779"/>
      <c r="I1036" s="779" t="str">
        <f t="shared" si="4"/>
        <v>40.50581, -122.29967</v>
      </c>
      <c r="J1036" s="780">
        <v>40.505809999999997</v>
      </c>
      <c r="K1036" s="780">
        <v>-122.29967000000001</v>
      </c>
      <c r="L1036" s="781">
        <v>1052</v>
      </c>
      <c r="M1036" s="782" t="s">
        <v>113</v>
      </c>
      <c r="N1036" s="783" t="s">
        <v>113</v>
      </c>
      <c r="O1036" s="783" t="s">
        <v>1007</v>
      </c>
      <c r="P1036" s="784" t="s">
        <v>514</v>
      </c>
      <c r="Q1036" s="784" t="s">
        <v>1362</v>
      </c>
      <c r="R1036" s="783" t="s">
        <v>35</v>
      </c>
      <c r="S1036" s="785">
        <v>2020</v>
      </c>
      <c r="T1036" s="786">
        <v>820</v>
      </c>
      <c r="U1036" s="786">
        <v>5000</v>
      </c>
      <c r="V1036" s="786">
        <v>5580</v>
      </c>
      <c r="W1036" s="786">
        <v>11201</v>
      </c>
      <c r="X1036" s="787">
        <f t="shared" si="5"/>
        <v>11201</v>
      </c>
      <c r="Y1036" s="783"/>
      <c r="Z1036" s="783" t="s">
        <v>1363</v>
      </c>
      <c r="AA1036" s="783">
        <v>2020</v>
      </c>
      <c r="AB1036" s="792"/>
      <c r="AC1036" s="783"/>
      <c r="AD1036" s="792"/>
      <c r="AE1036" s="792"/>
      <c r="AF1036" s="792"/>
      <c r="AG1036" s="784" t="s">
        <v>1364</v>
      </c>
      <c r="AH1036" s="788" t="s">
        <v>1365</v>
      </c>
      <c r="AI1036" s="788" t="s">
        <v>1366</v>
      </c>
    </row>
    <row r="1037" spans="1:35" ht="17.25" customHeight="1">
      <c r="A1037" s="106"/>
      <c r="B1037" s="106"/>
      <c r="C1037" s="106"/>
      <c r="D1037" s="106" t="str">
        <f t="shared" si="0"/>
        <v xml:space="preserve"> </v>
      </c>
      <c r="E1037" s="304" t="s">
        <v>1369</v>
      </c>
      <c r="F1037" s="779" t="e">
        <f t="shared" ca="1" si="8"/>
        <v>#NAME?</v>
      </c>
      <c r="G1037" s="779" t="s">
        <v>17390</v>
      </c>
      <c r="H1037" s="779"/>
      <c r="I1037" s="779" t="str">
        <f t="shared" si="4"/>
        <v>38.1661725985487, -122.564794167351</v>
      </c>
      <c r="J1037" s="780">
        <v>38.166172598548698</v>
      </c>
      <c r="K1037" s="780">
        <v>-122.564794167351</v>
      </c>
      <c r="L1037" s="781">
        <v>1053</v>
      </c>
      <c r="M1037" s="790" t="s">
        <v>33</v>
      </c>
      <c r="N1037" s="783" t="s">
        <v>17206</v>
      </c>
      <c r="O1037" s="783"/>
      <c r="P1037" s="784" t="s">
        <v>451</v>
      </c>
      <c r="Q1037" s="784" t="s">
        <v>451</v>
      </c>
      <c r="R1037" s="783" t="s">
        <v>35</v>
      </c>
      <c r="S1037" s="799">
        <v>2019</v>
      </c>
      <c r="T1037" s="786">
        <v>0</v>
      </c>
      <c r="U1037" s="786">
        <v>0</v>
      </c>
      <c r="V1037" s="786">
        <v>0</v>
      </c>
      <c r="W1037" s="786">
        <v>4.2</v>
      </c>
      <c r="X1037" s="787">
        <f t="shared" si="5"/>
        <v>4.2</v>
      </c>
      <c r="Y1037" s="783"/>
      <c r="Z1037" s="783"/>
      <c r="AA1037" s="792"/>
      <c r="AB1037" s="783"/>
      <c r="AC1037" s="783"/>
      <c r="AD1037" s="783"/>
      <c r="AE1037" s="783"/>
      <c r="AF1037" s="783"/>
      <c r="AG1037" s="783"/>
      <c r="AH1037" s="783"/>
      <c r="AI1037" s="789" t="s">
        <v>453</v>
      </c>
    </row>
    <row r="1038" spans="1:35" ht="17.25" customHeight="1">
      <c r="A1038" s="106"/>
      <c r="B1038" s="106"/>
      <c r="C1038" s="106"/>
      <c r="D1038" s="106" t="str">
        <f t="shared" si="0"/>
        <v xml:space="preserve"> </v>
      </c>
      <c r="E1038" s="304" t="s">
        <v>1373</v>
      </c>
      <c r="F1038" s="779" t="e">
        <f t="shared" ca="1" si="8"/>
        <v>#NAME?</v>
      </c>
      <c r="G1038" s="779" t="s">
        <v>17391</v>
      </c>
      <c r="H1038" s="779"/>
      <c r="I1038" s="779" t="str">
        <f t="shared" si="4"/>
        <v>35.6017647156972, -117.739105224609</v>
      </c>
      <c r="J1038" s="780">
        <v>35.6017647156972</v>
      </c>
      <c r="K1038" s="780">
        <v>-117.73910522460901</v>
      </c>
      <c r="L1038" s="781">
        <v>1054</v>
      </c>
      <c r="M1038" s="782" t="s">
        <v>33</v>
      </c>
      <c r="N1038" s="783" t="s">
        <v>17206</v>
      </c>
      <c r="O1038" s="783"/>
      <c r="P1038" s="784" t="s">
        <v>451</v>
      </c>
      <c r="Q1038" s="784" t="s">
        <v>451</v>
      </c>
      <c r="R1038" s="783" t="s">
        <v>35</v>
      </c>
      <c r="S1038" s="799">
        <v>2019</v>
      </c>
      <c r="T1038" s="786">
        <v>7.2</v>
      </c>
      <c r="U1038" s="786">
        <v>0</v>
      </c>
      <c r="V1038" s="786">
        <v>7.2</v>
      </c>
      <c r="W1038" s="786">
        <v>7351.64</v>
      </c>
      <c r="X1038" s="787">
        <f t="shared" si="5"/>
        <v>7351.64</v>
      </c>
      <c r="Y1038" s="783"/>
      <c r="Z1038" s="783"/>
      <c r="AA1038" s="792"/>
      <c r="AB1038" s="783"/>
      <c r="AC1038" s="783"/>
      <c r="AD1038" s="783"/>
      <c r="AE1038" s="783"/>
      <c r="AF1038" s="783"/>
      <c r="AG1038" s="783"/>
      <c r="AH1038" s="783"/>
      <c r="AI1038" s="789" t="s">
        <v>453</v>
      </c>
    </row>
    <row r="1039" spans="1:35" ht="17.25" customHeight="1">
      <c r="A1039" s="106"/>
      <c r="B1039" s="106"/>
      <c r="C1039" s="106"/>
      <c r="D1039" s="106" t="str">
        <f t="shared" si="0"/>
        <v xml:space="preserve"> </v>
      </c>
      <c r="E1039" s="304" t="s">
        <v>1377</v>
      </c>
      <c r="F1039" s="779" t="e">
        <f t="shared" ca="1" si="8"/>
        <v>#NAME?</v>
      </c>
      <c r="G1039" s="779" t="s">
        <v>17392</v>
      </c>
      <c r="H1039" s="779"/>
      <c r="I1039" s="779" t="str">
        <f t="shared" si="4"/>
        <v>38.0347875078541, -120.841635626984</v>
      </c>
      <c r="J1039" s="780">
        <v>38.034787507854098</v>
      </c>
      <c r="K1039" s="780">
        <v>-120.841635626984</v>
      </c>
      <c r="L1039" s="781">
        <v>1055</v>
      </c>
      <c r="M1039" s="790" t="s">
        <v>33</v>
      </c>
      <c r="N1039" s="783" t="s">
        <v>17206</v>
      </c>
      <c r="O1039" s="783"/>
      <c r="P1039" s="784" t="s">
        <v>451</v>
      </c>
      <c r="Q1039" s="784" t="s">
        <v>451</v>
      </c>
      <c r="R1039" s="783" t="s">
        <v>35</v>
      </c>
      <c r="S1039" s="799">
        <v>2019</v>
      </c>
      <c r="T1039" s="786">
        <v>32</v>
      </c>
      <c r="U1039" s="786">
        <v>0</v>
      </c>
      <c r="V1039" s="786">
        <v>32</v>
      </c>
      <c r="W1039" s="786">
        <v>597.80999999999995</v>
      </c>
      <c r="X1039" s="787">
        <f t="shared" si="5"/>
        <v>597.80999999999995</v>
      </c>
      <c r="Y1039" s="783"/>
      <c r="Z1039" s="783"/>
      <c r="AA1039" s="792"/>
      <c r="AB1039" s="783"/>
      <c r="AC1039" s="783"/>
      <c r="AD1039" s="783"/>
      <c r="AE1039" s="783"/>
      <c r="AF1039" s="783"/>
      <c r="AG1039" s="783"/>
      <c r="AH1039" s="783"/>
      <c r="AI1039" s="789" t="s">
        <v>453</v>
      </c>
    </row>
    <row r="1040" spans="1:35" ht="17.25" customHeight="1">
      <c r="A1040" s="106"/>
      <c r="B1040" s="106"/>
      <c r="C1040" s="106"/>
      <c r="D1040" s="106" t="str">
        <f t="shared" si="0"/>
        <v xml:space="preserve"> </v>
      </c>
      <c r="E1040" s="304"/>
      <c r="F1040" s="779" t="e">
        <f t="shared" ca="1" si="8"/>
        <v>#NAME?</v>
      </c>
      <c r="G1040" s="779" t="s">
        <v>17393</v>
      </c>
      <c r="H1040" s="779"/>
      <c r="I1040" s="779" t="str">
        <f t="shared" si="4"/>
        <v>38.6950854, -121.5900648</v>
      </c>
      <c r="J1040" s="780">
        <v>38.695085400000004</v>
      </c>
      <c r="K1040" s="780">
        <v>-121.59006479999999</v>
      </c>
      <c r="L1040" s="781">
        <v>1056</v>
      </c>
      <c r="M1040" s="782" t="s">
        <v>113</v>
      </c>
      <c r="N1040" s="783" t="s">
        <v>113</v>
      </c>
      <c r="O1040" s="783" t="s">
        <v>1007</v>
      </c>
      <c r="P1040" s="784" t="s">
        <v>514</v>
      </c>
      <c r="Q1040" s="784" t="s">
        <v>1381</v>
      </c>
      <c r="R1040" s="783" t="s">
        <v>35</v>
      </c>
      <c r="S1040" s="785">
        <v>2019</v>
      </c>
      <c r="T1040" s="786">
        <v>9200</v>
      </c>
      <c r="U1040" s="786">
        <v>72000</v>
      </c>
      <c r="V1040" s="786">
        <v>76200</v>
      </c>
      <c r="W1040" s="786">
        <v>320400</v>
      </c>
      <c r="X1040" s="787">
        <f t="shared" si="5"/>
        <v>320400</v>
      </c>
      <c r="Y1040" s="783"/>
      <c r="Z1040" s="783"/>
      <c r="AA1040" s="783">
        <v>2020</v>
      </c>
      <c r="AB1040" s="792"/>
      <c r="AC1040" s="783"/>
      <c r="AD1040" s="792"/>
      <c r="AE1040" s="792"/>
      <c r="AF1040" s="792"/>
      <c r="AG1040" s="784" t="s">
        <v>1382</v>
      </c>
      <c r="AH1040" s="788" t="s">
        <v>1383</v>
      </c>
      <c r="AI1040" s="788" t="s">
        <v>1384</v>
      </c>
    </row>
    <row r="1041" spans="1:35" ht="17.25" customHeight="1">
      <c r="A1041" s="106"/>
      <c r="B1041" s="106"/>
      <c r="C1041" s="106"/>
      <c r="D1041" s="106" t="str">
        <f t="shared" si="0"/>
        <v xml:space="preserve"> </v>
      </c>
      <c r="E1041" s="304" t="s">
        <v>1387</v>
      </c>
      <c r="F1041" s="779" t="e">
        <f t="shared" ca="1" si="8"/>
        <v>#NAME?</v>
      </c>
      <c r="G1041" s="779" t="s">
        <v>17394</v>
      </c>
      <c r="H1041" s="779"/>
      <c r="I1041" s="779" t="str">
        <f t="shared" si="4"/>
        <v>33.2314043360048, -115.981388337756</v>
      </c>
      <c r="J1041" s="780">
        <v>33.2314043360048</v>
      </c>
      <c r="K1041" s="780">
        <v>-115.981388337756</v>
      </c>
      <c r="L1041" s="781">
        <v>1057</v>
      </c>
      <c r="M1041" s="790" t="s">
        <v>33</v>
      </c>
      <c r="N1041" s="783" t="s">
        <v>33</v>
      </c>
      <c r="O1041" s="783"/>
      <c r="P1041" s="784" t="s">
        <v>514</v>
      </c>
      <c r="Q1041" s="784" t="s">
        <v>1388</v>
      </c>
      <c r="R1041" s="783" t="s">
        <v>35</v>
      </c>
      <c r="S1041" s="785">
        <v>2019</v>
      </c>
      <c r="T1041" s="786">
        <v>0</v>
      </c>
      <c r="U1041" s="786">
        <v>0.72</v>
      </c>
      <c r="V1041" s="786">
        <v>0.72</v>
      </c>
      <c r="W1041" s="786">
        <v>17.77</v>
      </c>
      <c r="X1041" s="787">
        <f t="shared" si="5"/>
        <v>17.77</v>
      </c>
      <c r="Y1041" s="792"/>
      <c r="Z1041" s="792"/>
      <c r="AA1041" s="783">
        <v>2019</v>
      </c>
      <c r="AB1041" s="783"/>
      <c r="AC1041" s="783"/>
      <c r="AD1041" s="783"/>
      <c r="AE1041" s="783"/>
      <c r="AF1041" s="783"/>
      <c r="AG1041" s="784" t="s">
        <v>1389</v>
      </c>
      <c r="AH1041" s="792"/>
      <c r="AI1041" s="788" t="s">
        <v>538</v>
      </c>
    </row>
    <row r="1042" spans="1:35" ht="17.25" customHeight="1">
      <c r="A1042" s="106"/>
      <c r="B1042" s="106"/>
      <c r="C1042" s="106"/>
      <c r="D1042" s="106" t="str">
        <f t="shared" si="0"/>
        <v xml:space="preserve"> </v>
      </c>
      <c r="E1042" s="304" t="s">
        <v>1391</v>
      </c>
      <c r="F1042" s="779" t="e">
        <f t="shared" ca="1" si="8"/>
        <v>#NAME?</v>
      </c>
      <c r="G1042" s="779" t="s">
        <v>17395</v>
      </c>
      <c r="H1042" s="779"/>
      <c r="I1042" s="779" t="str">
        <f t="shared" si="4"/>
        <v>32.7384563399999, -117.1879907</v>
      </c>
      <c r="J1042" s="780">
        <v>32.7384563399999</v>
      </c>
      <c r="K1042" s="780">
        <v>-117.1879907</v>
      </c>
      <c r="L1042" s="781">
        <v>1058</v>
      </c>
      <c r="M1042" s="782" t="s">
        <v>113</v>
      </c>
      <c r="N1042" s="783" t="s">
        <v>113</v>
      </c>
      <c r="O1042" s="783"/>
      <c r="P1042" s="784" t="s">
        <v>514</v>
      </c>
      <c r="Q1042" s="784" t="s">
        <v>1392</v>
      </c>
      <c r="R1042" s="783" t="s">
        <v>35</v>
      </c>
      <c r="S1042" s="785">
        <v>2019</v>
      </c>
      <c r="T1042" s="786">
        <v>59700</v>
      </c>
      <c r="U1042" s="786">
        <v>5960</v>
      </c>
      <c r="V1042" s="786">
        <v>65160</v>
      </c>
      <c r="W1042" s="786">
        <v>426303.78</v>
      </c>
      <c r="X1042" s="787">
        <f t="shared" si="5"/>
        <v>426303.78</v>
      </c>
      <c r="Y1042" s="792"/>
      <c r="Z1042" s="792"/>
      <c r="AA1042" s="783">
        <v>2019</v>
      </c>
      <c r="AB1042" s="783"/>
      <c r="AC1042" s="783"/>
      <c r="AD1042" s="792"/>
      <c r="AE1042" s="792"/>
      <c r="AF1042" s="792"/>
      <c r="AG1042" s="794" t="s">
        <v>1393</v>
      </c>
      <c r="AH1042" s="788" t="s">
        <v>1394</v>
      </c>
      <c r="AI1042" s="788" t="s">
        <v>538</v>
      </c>
    </row>
    <row r="1043" spans="1:35" ht="17.25" customHeight="1">
      <c r="A1043" s="106"/>
      <c r="B1043" s="106"/>
      <c r="C1043" s="106"/>
      <c r="D1043" s="106" t="str">
        <f t="shared" si="0"/>
        <v xml:space="preserve"> </v>
      </c>
      <c r="E1043" s="304"/>
      <c r="F1043" s="779" t="e">
        <f t="shared" ca="1" si="8"/>
        <v>#NAME?</v>
      </c>
      <c r="G1043" s="779" t="s">
        <v>17396</v>
      </c>
      <c r="H1043" s="779"/>
      <c r="I1043" s="779" t="str">
        <f t="shared" si="4"/>
        <v>37.6213129, -122.3789554</v>
      </c>
      <c r="J1043" s="780">
        <v>37.6213129</v>
      </c>
      <c r="K1043" s="780">
        <v>-122.3789554</v>
      </c>
      <c r="L1043" s="781">
        <v>1059</v>
      </c>
      <c r="M1043" s="790" t="s">
        <v>113</v>
      </c>
      <c r="N1043" s="783" t="s">
        <v>113</v>
      </c>
      <c r="O1043" s="783" t="s">
        <v>1007</v>
      </c>
      <c r="P1043" s="784" t="s">
        <v>514</v>
      </c>
      <c r="Q1043" s="784" t="s">
        <v>1397</v>
      </c>
      <c r="R1043" s="783" t="s">
        <v>35</v>
      </c>
      <c r="S1043" s="785">
        <v>2019</v>
      </c>
      <c r="T1043" s="786">
        <v>226</v>
      </c>
      <c r="U1043" s="786">
        <v>1370</v>
      </c>
      <c r="V1043" s="786">
        <v>1557</v>
      </c>
      <c r="W1043" s="786">
        <v>12069.93</v>
      </c>
      <c r="X1043" s="787">
        <f t="shared" si="5"/>
        <v>12069.93</v>
      </c>
      <c r="Y1043" s="783"/>
      <c r="Z1043" s="783"/>
      <c r="AA1043" s="783">
        <v>2019</v>
      </c>
      <c r="AB1043" s="783"/>
      <c r="AC1043" s="783"/>
      <c r="AD1043" s="783"/>
      <c r="AE1043" s="783"/>
      <c r="AF1043" s="783"/>
      <c r="AG1043" s="784" t="s">
        <v>1398</v>
      </c>
      <c r="AH1043" s="788" t="s">
        <v>1399</v>
      </c>
      <c r="AI1043" s="788" t="s">
        <v>1400</v>
      </c>
    </row>
    <row r="1044" spans="1:35" ht="17.25" customHeight="1">
      <c r="A1044" s="106"/>
      <c r="B1044" s="106"/>
      <c r="C1044" s="106"/>
      <c r="D1044" s="106" t="str">
        <f t="shared" si="0"/>
        <v xml:space="preserve"> </v>
      </c>
      <c r="E1044" s="304"/>
      <c r="F1044" s="779" t="e">
        <f t="shared" ca="1" si="8"/>
        <v>#NAME?</v>
      </c>
      <c r="G1044" s="779" t="s">
        <v>17397</v>
      </c>
      <c r="H1044" s="779"/>
      <c r="I1044" s="779" t="str">
        <f t="shared" si="4"/>
        <v>37.3639472, -121.9289375</v>
      </c>
      <c r="J1044" s="780">
        <v>37.363947199999998</v>
      </c>
      <c r="K1044" s="780">
        <v>-121.9289375</v>
      </c>
      <c r="L1044" s="781">
        <v>1060</v>
      </c>
      <c r="M1044" s="782" t="s">
        <v>113</v>
      </c>
      <c r="N1044" s="783" t="s">
        <v>113</v>
      </c>
      <c r="O1044" s="783" t="s">
        <v>1007</v>
      </c>
      <c r="P1044" s="784" t="s">
        <v>514</v>
      </c>
      <c r="Q1044" s="784" t="s">
        <v>1403</v>
      </c>
      <c r="R1044" s="783" t="s">
        <v>35</v>
      </c>
      <c r="S1044" s="785">
        <v>2019</v>
      </c>
      <c r="T1044" s="786">
        <v>585</v>
      </c>
      <c r="U1044" s="786">
        <v>2190</v>
      </c>
      <c r="V1044" s="786">
        <v>2216</v>
      </c>
      <c r="W1044" s="786">
        <v>35053.160000000003</v>
      </c>
      <c r="X1044" s="787">
        <f t="shared" si="5"/>
        <v>35053.160000000003</v>
      </c>
      <c r="Y1044" s="783"/>
      <c r="Z1044" s="783"/>
      <c r="AA1044" s="783">
        <v>2020</v>
      </c>
      <c r="AB1044" s="792"/>
      <c r="AC1044" s="783"/>
      <c r="AD1044" s="792"/>
      <c r="AE1044" s="792"/>
      <c r="AF1044" s="792"/>
      <c r="AG1044" s="784" t="s">
        <v>1404</v>
      </c>
      <c r="AH1044" s="788" t="s">
        <v>1405</v>
      </c>
      <c r="AI1044" s="788" t="s">
        <v>1406</v>
      </c>
    </row>
    <row r="1045" spans="1:35" ht="17.25" customHeight="1">
      <c r="A1045" s="106"/>
      <c r="B1045" s="106"/>
      <c r="C1045" s="106"/>
      <c r="D1045" s="106" t="str">
        <f t="shared" si="0"/>
        <v xml:space="preserve"> </v>
      </c>
      <c r="E1045" s="304"/>
      <c r="F1045" s="779" t="e">
        <f t="shared" ca="1" si="8"/>
        <v>#NAME?</v>
      </c>
      <c r="G1045" s="779" t="s">
        <v>17398</v>
      </c>
      <c r="H1045" s="779"/>
      <c r="I1045" s="779" t="str">
        <f t="shared" si="4"/>
        <v>35.2375635, -120.6420134</v>
      </c>
      <c r="J1045" s="780">
        <v>35.2375635</v>
      </c>
      <c r="K1045" s="780">
        <v>-120.6420134</v>
      </c>
      <c r="L1045" s="781">
        <v>1061</v>
      </c>
      <c r="M1045" s="790" t="s">
        <v>113</v>
      </c>
      <c r="N1045" s="783" t="s">
        <v>113</v>
      </c>
      <c r="O1045" s="783" t="s">
        <v>1007</v>
      </c>
      <c r="P1045" s="784" t="s">
        <v>514</v>
      </c>
      <c r="Q1045" s="784" t="s">
        <v>1409</v>
      </c>
      <c r="R1045" s="783" t="s">
        <v>35</v>
      </c>
      <c r="S1045" s="785">
        <v>2020</v>
      </c>
      <c r="T1045" s="786">
        <v>290</v>
      </c>
      <c r="U1045" s="786">
        <v>610</v>
      </c>
      <c r="V1045" s="786">
        <v>780</v>
      </c>
      <c r="W1045" s="786">
        <v>8232.4599999999991</v>
      </c>
      <c r="X1045" s="787">
        <f t="shared" si="5"/>
        <v>8232.4599999999991</v>
      </c>
      <c r="Y1045" s="783"/>
      <c r="Z1045" s="783"/>
      <c r="AA1045" s="783">
        <v>2020</v>
      </c>
      <c r="AB1045" s="783"/>
      <c r="AC1045" s="783"/>
      <c r="AD1045" s="783"/>
      <c r="AE1045" s="783"/>
      <c r="AF1045" s="783"/>
      <c r="AG1045" s="784" t="s">
        <v>1410</v>
      </c>
      <c r="AH1045" s="788" t="s">
        <v>1411</v>
      </c>
      <c r="AI1045" s="788" t="s">
        <v>1412</v>
      </c>
    </row>
    <row r="1046" spans="1:35" ht="17.25" customHeight="1">
      <c r="A1046" s="106"/>
      <c r="B1046" s="106"/>
      <c r="C1046" s="106"/>
      <c r="D1046" s="106" t="str">
        <f t="shared" si="0"/>
        <v xml:space="preserve"> </v>
      </c>
      <c r="E1046" s="304" t="s">
        <v>1414</v>
      </c>
      <c r="F1046" s="779" t="e">
        <f t="shared" ca="1" si="8"/>
        <v>#NAME?</v>
      </c>
      <c r="G1046" s="779" t="s">
        <v>17399</v>
      </c>
      <c r="H1046" s="779"/>
      <c r="I1046" s="779" t="str">
        <f t="shared" si="4"/>
        <v>33.08591057, -117.1943094</v>
      </c>
      <c r="J1046" s="780">
        <v>33.085910570000003</v>
      </c>
      <c r="K1046" s="780">
        <v>-117.19430939999999</v>
      </c>
      <c r="L1046" s="781">
        <v>1062</v>
      </c>
      <c r="M1046" s="782" t="s">
        <v>33</v>
      </c>
      <c r="N1046" s="783" t="s">
        <v>33</v>
      </c>
      <c r="O1046" s="783"/>
      <c r="P1046" s="784" t="s">
        <v>514</v>
      </c>
      <c r="Q1046" s="784" t="s">
        <v>1415</v>
      </c>
      <c r="R1046" s="783" t="s">
        <v>35</v>
      </c>
      <c r="S1046" s="785">
        <v>2019</v>
      </c>
      <c r="T1046" s="786">
        <v>7600</v>
      </c>
      <c r="U1046" s="786">
        <v>3300</v>
      </c>
      <c r="V1046" s="786">
        <v>10900</v>
      </c>
      <c r="W1046" s="786">
        <v>37950</v>
      </c>
      <c r="X1046" s="787">
        <f t="shared" si="5"/>
        <v>37950</v>
      </c>
      <c r="Y1046" s="783"/>
      <c r="Z1046" s="783"/>
      <c r="AA1046" s="783">
        <v>2019</v>
      </c>
      <c r="AB1046" s="792"/>
      <c r="AC1046" s="783"/>
      <c r="AD1046" s="792"/>
      <c r="AE1046" s="792"/>
      <c r="AF1046" s="792"/>
      <c r="AG1046" s="784" t="s">
        <v>1416</v>
      </c>
      <c r="AH1046" s="792"/>
      <c r="AI1046" s="788" t="s">
        <v>538</v>
      </c>
    </row>
    <row r="1047" spans="1:35" ht="17.25" customHeight="1">
      <c r="A1047" s="106"/>
      <c r="B1047" s="106"/>
      <c r="C1047" s="106"/>
      <c r="D1047" s="106" t="str">
        <f t="shared" si="0"/>
        <v xml:space="preserve"> </v>
      </c>
      <c r="E1047" s="779"/>
      <c r="F1047" s="779" t="e">
        <f t="shared" ca="1" si="8"/>
        <v>#NAME?</v>
      </c>
      <c r="G1047" s="779" t="s">
        <v>17400</v>
      </c>
      <c r="H1047" s="779"/>
      <c r="I1047" s="779" t="str">
        <f t="shared" si="4"/>
        <v>34.4271935, -119.8398835</v>
      </c>
      <c r="J1047" s="780">
        <v>34.427193500000001</v>
      </c>
      <c r="K1047" s="780">
        <v>-119.8398835</v>
      </c>
      <c r="L1047" s="781">
        <v>1063</v>
      </c>
      <c r="M1047" s="790" t="s">
        <v>113</v>
      </c>
      <c r="N1047" s="783" t="s">
        <v>113</v>
      </c>
      <c r="O1047" s="783" t="s">
        <v>1007</v>
      </c>
      <c r="P1047" s="784" t="s">
        <v>514</v>
      </c>
      <c r="Q1047" s="784" t="s">
        <v>1419</v>
      </c>
      <c r="R1047" s="783" t="s">
        <v>35</v>
      </c>
      <c r="S1047" s="785">
        <v>2020</v>
      </c>
      <c r="T1047" s="786">
        <v>79000</v>
      </c>
      <c r="U1047" s="786">
        <v>383</v>
      </c>
      <c r="V1047" s="786">
        <v>79000</v>
      </c>
      <c r="W1047" s="786">
        <v>8770829</v>
      </c>
      <c r="X1047" s="787">
        <f t="shared" si="5"/>
        <v>8770829</v>
      </c>
      <c r="Y1047" s="783"/>
      <c r="Z1047" s="783"/>
      <c r="AA1047" s="783">
        <v>2020</v>
      </c>
      <c r="AB1047" s="783"/>
      <c r="AC1047" s="783"/>
      <c r="AD1047" s="783"/>
      <c r="AE1047" s="783"/>
      <c r="AF1047" s="783"/>
      <c r="AG1047" s="784" t="s">
        <v>1420</v>
      </c>
      <c r="AH1047" s="788" t="s">
        <v>1421</v>
      </c>
      <c r="AI1047" s="788" t="s">
        <v>1422</v>
      </c>
    </row>
    <row r="1048" spans="1:35" ht="17.25" customHeight="1">
      <c r="A1048" s="106"/>
      <c r="B1048" s="106"/>
      <c r="C1048" s="106"/>
      <c r="D1048" s="106" t="str">
        <f t="shared" si="0"/>
        <v xml:space="preserve"> </v>
      </c>
      <c r="E1048" s="304" t="s">
        <v>1425</v>
      </c>
      <c r="F1048" s="779" t="e">
        <f t="shared" ca="1" si="8"/>
        <v>#NAME?</v>
      </c>
      <c r="G1048" s="779" t="s">
        <v>17401</v>
      </c>
      <c r="H1048" s="779"/>
      <c r="I1048" s="779" t="str">
        <f t="shared" si="4"/>
        <v>37.41111295, -121.9723396</v>
      </c>
      <c r="J1048" s="780">
        <v>37.411112950000003</v>
      </c>
      <c r="K1048" s="780">
        <v>-121.9723396</v>
      </c>
      <c r="L1048" s="781">
        <v>1064</v>
      </c>
      <c r="M1048" s="782" t="s">
        <v>33</v>
      </c>
      <c r="N1048" s="783" t="s">
        <v>17206</v>
      </c>
      <c r="O1048" s="783"/>
      <c r="P1048" s="784" t="s">
        <v>451</v>
      </c>
      <c r="Q1048" s="784" t="s">
        <v>451</v>
      </c>
      <c r="R1048" s="783" t="s">
        <v>35</v>
      </c>
      <c r="S1048" s="799">
        <v>2019</v>
      </c>
      <c r="T1048" s="786">
        <v>280</v>
      </c>
      <c r="U1048" s="786">
        <v>0</v>
      </c>
      <c r="V1048" s="786">
        <v>280</v>
      </c>
      <c r="W1048" s="786">
        <v>2298</v>
      </c>
      <c r="X1048" s="787">
        <f t="shared" si="5"/>
        <v>2298</v>
      </c>
      <c r="Y1048" s="783" t="s">
        <v>1426</v>
      </c>
      <c r="Z1048" s="783" t="s">
        <v>1427</v>
      </c>
      <c r="AA1048" s="792"/>
      <c r="AB1048" s="783"/>
      <c r="AC1048" s="783"/>
      <c r="AD1048" s="783"/>
      <c r="AE1048" s="783"/>
      <c r="AF1048" s="783"/>
      <c r="AG1048" s="783"/>
      <c r="AH1048" s="783"/>
      <c r="AI1048" s="789" t="s">
        <v>453</v>
      </c>
    </row>
    <row r="1049" spans="1:35" ht="17.25" customHeight="1">
      <c r="A1049" s="106"/>
      <c r="B1049" s="106"/>
      <c r="C1049" s="106"/>
      <c r="D1049" s="106" t="str">
        <f t="shared" si="0"/>
        <v xml:space="preserve"> </v>
      </c>
      <c r="E1049" s="304" t="s">
        <v>1431</v>
      </c>
      <c r="F1049" s="779" t="e">
        <f t="shared" ca="1" si="8"/>
        <v>#NAME?</v>
      </c>
      <c r="G1049" s="779" t="s">
        <v>17402</v>
      </c>
      <c r="H1049" s="779"/>
      <c r="I1049" s="779" t="str">
        <f t="shared" si="4"/>
        <v>36.9768, -122.1058</v>
      </c>
      <c r="J1049" s="780">
        <v>36.976799999999997</v>
      </c>
      <c r="K1049" s="780">
        <v>-122.1058</v>
      </c>
      <c r="L1049" s="781">
        <v>1065</v>
      </c>
      <c r="M1049" s="790" t="s">
        <v>33</v>
      </c>
      <c r="N1049" s="783" t="s">
        <v>17206</v>
      </c>
      <c r="O1049" s="783"/>
      <c r="P1049" s="784" t="s">
        <v>451</v>
      </c>
      <c r="Q1049" s="784" t="s">
        <v>451</v>
      </c>
      <c r="R1049" s="783" t="s">
        <v>35</v>
      </c>
      <c r="S1049" s="799">
        <v>2019</v>
      </c>
      <c r="T1049" s="786">
        <v>110</v>
      </c>
      <c r="U1049" s="786">
        <v>110</v>
      </c>
      <c r="V1049" s="786">
        <v>179</v>
      </c>
      <c r="W1049" s="786">
        <v>1001.52</v>
      </c>
      <c r="X1049" s="787">
        <f t="shared" si="5"/>
        <v>1001.52</v>
      </c>
      <c r="Y1049" s="783"/>
      <c r="Z1049" s="783"/>
      <c r="AA1049" s="792"/>
      <c r="AB1049" s="783"/>
      <c r="AC1049" s="783"/>
      <c r="AD1049" s="783"/>
      <c r="AE1049" s="783"/>
      <c r="AF1049" s="783"/>
      <c r="AG1049" s="783"/>
      <c r="AH1049" s="783"/>
      <c r="AI1049" s="789" t="s">
        <v>453</v>
      </c>
    </row>
    <row r="1050" spans="1:35" ht="17.25" customHeight="1">
      <c r="A1050" s="106"/>
      <c r="B1050" s="106"/>
      <c r="C1050" s="106"/>
      <c r="D1050" s="106" t="str">
        <f t="shared" si="0"/>
        <v xml:space="preserve"> </v>
      </c>
      <c r="E1050" s="304"/>
      <c r="F1050" s="779" t="e">
        <f t="shared" ca="1" si="8"/>
        <v>#NAME?</v>
      </c>
      <c r="G1050" s="779" t="s">
        <v>17403</v>
      </c>
      <c r="H1050" s="779"/>
      <c r="I1050" s="779" t="str">
        <f t="shared" si="4"/>
        <v>34.8991556, -120.4478722</v>
      </c>
      <c r="J1050" s="780">
        <v>34.8991556</v>
      </c>
      <c r="K1050" s="780">
        <v>-120.44787220000001</v>
      </c>
      <c r="L1050" s="781">
        <v>1066</v>
      </c>
      <c r="M1050" s="782" t="s">
        <v>113</v>
      </c>
      <c r="N1050" s="783" t="s">
        <v>113</v>
      </c>
      <c r="O1050" s="783" t="s">
        <v>1007</v>
      </c>
      <c r="P1050" s="784" t="s">
        <v>514</v>
      </c>
      <c r="Q1050" s="784" t="s">
        <v>1435</v>
      </c>
      <c r="R1050" s="783" t="s">
        <v>35</v>
      </c>
      <c r="S1050" s="785">
        <v>2020</v>
      </c>
      <c r="T1050" s="786">
        <v>169</v>
      </c>
      <c r="U1050" s="786">
        <v>2920</v>
      </c>
      <c r="V1050" s="786">
        <v>3089</v>
      </c>
      <c r="W1050" s="786">
        <v>39535.11</v>
      </c>
      <c r="X1050" s="787">
        <f t="shared" si="5"/>
        <v>39535.11</v>
      </c>
      <c r="Y1050" s="783"/>
      <c r="Z1050" s="783"/>
      <c r="AA1050" s="783">
        <v>2020</v>
      </c>
      <c r="AB1050" s="792"/>
      <c r="AC1050" s="783"/>
      <c r="AD1050" s="792"/>
      <c r="AE1050" s="792"/>
      <c r="AF1050" s="792"/>
      <c r="AG1050" s="784" t="s">
        <v>1436</v>
      </c>
      <c r="AH1050" s="788" t="s">
        <v>1437</v>
      </c>
      <c r="AI1050" s="788" t="s">
        <v>1438</v>
      </c>
    </row>
    <row r="1051" spans="1:35" ht="17.25" customHeight="1">
      <c r="A1051" s="106"/>
      <c r="B1051" s="106"/>
      <c r="C1051" s="106"/>
      <c r="D1051" s="106" t="str">
        <f t="shared" si="0"/>
        <v xml:space="preserve"> </v>
      </c>
      <c r="E1051" s="304" t="s">
        <v>1441</v>
      </c>
      <c r="F1051" s="779" t="e">
        <f t="shared" ca="1" si="8"/>
        <v>#NAME?</v>
      </c>
      <c r="G1051" s="779" t="s">
        <v>17404</v>
      </c>
      <c r="H1051" s="779"/>
      <c r="I1051" s="779" t="str">
        <f t="shared" si="4"/>
        <v>34.9491666999999, -120.380555599999</v>
      </c>
      <c r="J1051" s="780">
        <v>34.9491666999999</v>
      </c>
      <c r="K1051" s="780">
        <v>-120.380555599999</v>
      </c>
      <c r="L1051" s="781">
        <v>1067</v>
      </c>
      <c r="M1051" s="790" t="s">
        <v>33</v>
      </c>
      <c r="N1051" s="783" t="s">
        <v>17206</v>
      </c>
      <c r="O1051" s="783"/>
      <c r="P1051" s="784" t="s">
        <v>451</v>
      </c>
      <c r="Q1051" s="784" t="s">
        <v>451</v>
      </c>
      <c r="R1051" s="783" t="s">
        <v>35</v>
      </c>
      <c r="S1051" s="799">
        <v>2019</v>
      </c>
      <c r="T1051" s="786">
        <v>10</v>
      </c>
      <c r="U1051" s="786">
        <v>0</v>
      </c>
      <c r="V1051" s="786">
        <v>10</v>
      </c>
      <c r="W1051" s="786">
        <v>384.3</v>
      </c>
      <c r="X1051" s="787">
        <f t="shared" si="5"/>
        <v>384.3</v>
      </c>
      <c r="Y1051" s="783"/>
      <c r="Z1051" s="783"/>
      <c r="AA1051" s="792"/>
      <c r="AB1051" s="783"/>
      <c r="AC1051" s="783"/>
      <c r="AD1051" s="783"/>
      <c r="AE1051" s="783"/>
      <c r="AF1051" s="783"/>
      <c r="AG1051" s="783"/>
      <c r="AH1051" s="783"/>
      <c r="AI1051" s="789" t="s">
        <v>453</v>
      </c>
    </row>
    <row r="1052" spans="1:35" ht="17.25" customHeight="1">
      <c r="A1052" s="106"/>
      <c r="B1052" s="106"/>
      <c r="C1052" s="106"/>
      <c r="D1052" s="106" t="str">
        <f t="shared" si="0"/>
        <v xml:space="preserve"> </v>
      </c>
      <c r="E1052" s="304" t="s">
        <v>1445</v>
      </c>
      <c r="F1052" s="779" t="e">
        <f t="shared" ca="1" si="8"/>
        <v>#NAME?</v>
      </c>
      <c r="G1052" s="779" t="s">
        <v>17405</v>
      </c>
      <c r="H1052" s="779"/>
      <c r="I1052" s="779" t="str">
        <f t="shared" si="4"/>
        <v>34.1558555773853, -118.195650566223</v>
      </c>
      <c r="J1052" s="780">
        <v>34.155855577385303</v>
      </c>
      <c r="K1052" s="780">
        <v>-118.19565056622299</v>
      </c>
      <c r="L1052" s="781">
        <v>1068</v>
      </c>
      <c r="M1052" s="782" t="s">
        <v>33</v>
      </c>
      <c r="N1052" s="783" t="s">
        <v>17206</v>
      </c>
      <c r="O1052" s="783"/>
      <c r="P1052" s="784" t="s">
        <v>451</v>
      </c>
      <c r="Q1052" s="784" t="s">
        <v>451</v>
      </c>
      <c r="R1052" s="783" t="s">
        <v>35</v>
      </c>
      <c r="S1052" s="785">
        <v>2019</v>
      </c>
      <c r="T1052" s="786">
        <v>220</v>
      </c>
      <c r="U1052" s="786">
        <v>75</v>
      </c>
      <c r="V1052" s="786">
        <v>295</v>
      </c>
      <c r="W1052" s="786">
        <v>4415</v>
      </c>
      <c r="X1052" s="787">
        <f t="shared" si="5"/>
        <v>4415</v>
      </c>
      <c r="Y1052" s="783"/>
      <c r="Z1052" s="783"/>
      <c r="AA1052" s="792"/>
      <c r="AB1052" s="783"/>
      <c r="AC1052" s="783"/>
      <c r="AD1052" s="783"/>
      <c r="AE1052" s="783"/>
      <c r="AF1052" s="783"/>
      <c r="AG1052" s="783"/>
      <c r="AH1052" s="783"/>
      <c r="AI1052" s="789" t="s">
        <v>453</v>
      </c>
    </row>
    <row r="1053" spans="1:35" ht="17.25" customHeight="1">
      <c r="A1053" s="106"/>
      <c r="B1053" s="106"/>
      <c r="C1053" s="106"/>
      <c r="D1053" s="106" t="str">
        <f t="shared" si="0"/>
        <v xml:space="preserve"> </v>
      </c>
      <c r="E1053" s="304" t="s">
        <v>1450</v>
      </c>
      <c r="F1053" s="779" t="e">
        <f t="shared" ca="1" si="8"/>
        <v>#NAME?</v>
      </c>
      <c r="G1053" s="779" t="s">
        <v>17406</v>
      </c>
      <c r="H1053" s="779"/>
      <c r="I1053" s="779" t="str">
        <f t="shared" si="4"/>
        <v>38.04826, -122.248</v>
      </c>
      <c r="J1053" s="780">
        <v>38.048259999999999</v>
      </c>
      <c r="K1053" s="780">
        <v>-122.248</v>
      </c>
      <c r="L1053" s="781">
        <v>1069</v>
      </c>
      <c r="M1053" s="790" t="s">
        <v>5</v>
      </c>
      <c r="N1053" s="783" t="s">
        <v>17274</v>
      </c>
      <c r="O1053" s="783"/>
      <c r="P1053" s="784" t="s">
        <v>451</v>
      </c>
      <c r="Q1053" s="784" t="s">
        <v>451</v>
      </c>
      <c r="R1053" s="783" t="s">
        <v>35</v>
      </c>
      <c r="S1053" s="785">
        <v>2019</v>
      </c>
      <c r="T1053" s="786">
        <v>2800</v>
      </c>
      <c r="U1053" s="786">
        <v>48000</v>
      </c>
      <c r="V1053" s="786">
        <v>50400</v>
      </c>
      <c r="W1053" s="786">
        <v>229440</v>
      </c>
      <c r="X1053" s="787">
        <f t="shared" si="5"/>
        <v>229440</v>
      </c>
      <c r="Y1053" s="783" t="s">
        <v>1451</v>
      </c>
      <c r="Z1053" s="783" t="s">
        <v>1452</v>
      </c>
      <c r="AA1053" s="792"/>
      <c r="AB1053" s="783"/>
      <c r="AC1053" s="783"/>
      <c r="AD1053" s="783"/>
      <c r="AE1053" s="783"/>
      <c r="AF1053" s="783"/>
      <c r="AG1053" s="783"/>
      <c r="AH1053" s="783"/>
      <c r="AI1053" s="789" t="s">
        <v>453</v>
      </c>
    </row>
    <row r="1054" spans="1:35" ht="17.25" customHeight="1">
      <c r="A1054" s="106"/>
      <c r="B1054" s="106"/>
      <c r="C1054" s="106"/>
      <c r="D1054" s="106" t="str">
        <f t="shared" si="0"/>
        <v xml:space="preserve"> </v>
      </c>
      <c r="E1054" s="304" t="s">
        <v>1460</v>
      </c>
      <c r="F1054" s="779" t="e">
        <f t="shared" ca="1" si="8"/>
        <v>#NAME?</v>
      </c>
      <c r="G1054" s="779" t="s">
        <v>17407</v>
      </c>
      <c r="H1054" s="779"/>
      <c r="I1054" s="779" t="str">
        <f t="shared" si="4"/>
        <v>34.2946647836724, -118.796796798706</v>
      </c>
      <c r="J1054" s="780">
        <v>34.294664783672403</v>
      </c>
      <c r="K1054" s="780">
        <v>-118.796796798706</v>
      </c>
      <c r="L1054" s="781">
        <v>1070</v>
      </c>
      <c r="M1054" s="782" t="s">
        <v>33</v>
      </c>
      <c r="N1054" s="783" t="s">
        <v>17206</v>
      </c>
      <c r="O1054" s="783"/>
      <c r="P1054" s="784" t="s">
        <v>451</v>
      </c>
      <c r="Q1054" s="784" t="s">
        <v>451</v>
      </c>
      <c r="R1054" s="783" t="s">
        <v>35</v>
      </c>
      <c r="S1054" s="799">
        <v>2020</v>
      </c>
      <c r="T1054" s="786">
        <v>2.1</v>
      </c>
      <c r="U1054" s="786">
        <v>0.6</v>
      </c>
      <c r="V1054" s="786">
        <v>2.7</v>
      </c>
      <c r="W1054" s="786">
        <v>73.2</v>
      </c>
      <c r="X1054" s="787">
        <f t="shared" si="5"/>
        <v>73.2</v>
      </c>
      <c r="Y1054" s="783"/>
      <c r="Z1054" s="783"/>
      <c r="AA1054" s="792"/>
      <c r="AB1054" s="783"/>
      <c r="AC1054" s="783"/>
      <c r="AD1054" s="783"/>
      <c r="AE1054" s="783"/>
      <c r="AF1054" s="783"/>
      <c r="AG1054" s="783"/>
      <c r="AH1054" s="783"/>
      <c r="AI1054" s="789" t="s">
        <v>453</v>
      </c>
    </row>
    <row r="1055" spans="1:35" ht="17.25" customHeight="1">
      <c r="A1055" s="106"/>
      <c r="B1055" s="106"/>
      <c r="C1055" s="106"/>
      <c r="D1055" s="106" t="str">
        <f t="shared" si="0"/>
        <v xml:space="preserve"> </v>
      </c>
      <c r="E1055" s="304" t="s">
        <v>1464</v>
      </c>
      <c r="F1055" s="779" t="e">
        <f t="shared" ca="1" si="8"/>
        <v>#NAME?</v>
      </c>
      <c r="G1055" s="779" t="s">
        <v>17408</v>
      </c>
      <c r="H1055" s="779"/>
      <c r="I1055" s="779" t="str">
        <f t="shared" si="4"/>
        <v>38.22859, -121.9757333</v>
      </c>
      <c r="J1055" s="780">
        <v>38.228589999999997</v>
      </c>
      <c r="K1055" s="780">
        <v>-121.9757333</v>
      </c>
      <c r="L1055" s="781">
        <v>1071</v>
      </c>
      <c r="M1055" s="790" t="s">
        <v>33</v>
      </c>
      <c r="N1055" s="783" t="s">
        <v>17206</v>
      </c>
      <c r="O1055" s="783"/>
      <c r="P1055" s="784" t="s">
        <v>451</v>
      </c>
      <c r="Q1055" s="784" t="s">
        <v>451</v>
      </c>
      <c r="R1055" s="783" t="s">
        <v>35</v>
      </c>
      <c r="S1055" s="799">
        <v>2019</v>
      </c>
      <c r="T1055" s="786">
        <v>12</v>
      </c>
      <c r="U1055" s="786">
        <v>13</v>
      </c>
      <c r="V1055" s="786">
        <v>19.8</v>
      </c>
      <c r="W1055" s="786">
        <v>1900</v>
      </c>
      <c r="X1055" s="787">
        <f t="shared" si="5"/>
        <v>1900</v>
      </c>
      <c r="Y1055" s="783"/>
      <c r="Z1055" s="783"/>
      <c r="AA1055" s="792"/>
      <c r="AB1055" s="783"/>
      <c r="AC1055" s="783"/>
      <c r="AD1055" s="783"/>
      <c r="AE1055" s="783"/>
      <c r="AF1055" s="783"/>
      <c r="AG1055" s="783"/>
      <c r="AH1055" s="783"/>
      <c r="AI1055" s="789" t="s">
        <v>453</v>
      </c>
    </row>
    <row r="1056" spans="1:35" ht="17.25" customHeight="1">
      <c r="A1056" s="106"/>
      <c r="B1056" s="106"/>
      <c r="C1056" s="106"/>
      <c r="D1056" s="106" t="str">
        <f t="shared" si="0"/>
        <v xml:space="preserve"> </v>
      </c>
      <c r="E1056" s="779"/>
      <c r="F1056" s="779" t="e">
        <f t="shared" ca="1" si="8"/>
        <v>#NAME?</v>
      </c>
      <c r="G1056" s="779" t="s">
        <v>17409</v>
      </c>
      <c r="H1056" s="779"/>
      <c r="I1056" s="779" t="str">
        <f t="shared" si="4"/>
        <v>38.5082146, -122.8106702</v>
      </c>
      <c r="J1056" s="780">
        <v>38.508214600000002</v>
      </c>
      <c r="K1056" s="780">
        <v>-122.8106702</v>
      </c>
      <c r="L1056" s="781">
        <v>1072</v>
      </c>
      <c r="M1056" s="782" t="s">
        <v>113</v>
      </c>
      <c r="N1056" s="783" t="s">
        <v>113</v>
      </c>
      <c r="O1056" s="783" t="s">
        <v>1007</v>
      </c>
      <c r="P1056" s="784" t="s">
        <v>514</v>
      </c>
      <c r="Q1056" s="784" t="s">
        <v>1468</v>
      </c>
      <c r="R1056" s="783" t="s">
        <v>35</v>
      </c>
      <c r="S1056" s="785">
        <v>2020</v>
      </c>
      <c r="T1056" s="786">
        <v>370</v>
      </c>
      <c r="U1056" s="786">
        <v>400</v>
      </c>
      <c r="V1056" s="786">
        <v>610</v>
      </c>
      <c r="W1056" s="786">
        <v>38720</v>
      </c>
      <c r="X1056" s="787">
        <f t="shared" si="5"/>
        <v>38720</v>
      </c>
      <c r="Y1056" s="783"/>
      <c r="Z1056" s="783"/>
      <c r="AA1056" s="783">
        <v>2020</v>
      </c>
      <c r="AB1056" s="792"/>
      <c r="AC1056" s="783"/>
      <c r="AD1056" s="792"/>
      <c r="AE1056" s="792"/>
      <c r="AF1056" s="792"/>
      <c r="AG1056" s="784" t="s">
        <v>686</v>
      </c>
      <c r="AH1056" s="788" t="s">
        <v>1469</v>
      </c>
      <c r="AI1056" s="788" t="s">
        <v>1470</v>
      </c>
    </row>
    <row r="1057" spans="1:35" ht="17.25" customHeight="1">
      <c r="A1057" s="106"/>
      <c r="B1057" s="106"/>
      <c r="C1057" s="106"/>
      <c r="D1057" s="106" t="str">
        <f t="shared" si="0"/>
        <v xml:space="preserve"> </v>
      </c>
      <c r="E1057" s="304" t="s">
        <v>1472</v>
      </c>
      <c r="F1057" s="779" t="e">
        <f t="shared" ca="1" si="8"/>
        <v>#NAME?</v>
      </c>
      <c r="G1057" s="779" t="s">
        <v>17410</v>
      </c>
      <c r="H1057" s="779"/>
      <c r="I1057" s="779" t="str">
        <f t="shared" si="4"/>
        <v>38.2952601499999, -122.7455436</v>
      </c>
      <c r="J1057" s="780">
        <v>38.295260149999898</v>
      </c>
      <c r="K1057" s="780">
        <v>-122.7455436</v>
      </c>
      <c r="L1057" s="781">
        <v>1073</v>
      </c>
      <c r="M1057" s="790" t="s">
        <v>33</v>
      </c>
      <c r="N1057" s="783" t="s">
        <v>17206</v>
      </c>
      <c r="O1057" s="783"/>
      <c r="P1057" s="784" t="s">
        <v>451</v>
      </c>
      <c r="Q1057" s="784" t="s">
        <v>451</v>
      </c>
      <c r="R1057" s="783" t="s">
        <v>35</v>
      </c>
      <c r="S1057" s="799">
        <v>2019</v>
      </c>
      <c r="T1057" s="786">
        <v>260</v>
      </c>
      <c r="U1057" s="786">
        <v>17</v>
      </c>
      <c r="V1057" s="786">
        <v>269.39999999999998</v>
      </c>
      <c r="W1057" s="786">
        <v>1830.7</v>
      </c>
      <c r="X1057" s="787">
        <f t="shared" si="5"/>
        <v>1830.7</v>
      </c>
      <c r="Y1057" s="783"/>
      <c r="Z1057" s="783"/>
      <c r="AA1057" s="792"/>
      <c r="AB1057" s="783"/>
      <c r="AC1057" s="783"/>
      <c r="AD1057" s="783"/>
      <c r="AE1057" s="783"/>
      <c r="AF1057" s="783"/>
      <c r="AG1057" s="783"/>
      <c r="AH1057" s="783"/>
      <c r="AI1057" s="789" t="s">
        <v>453</v>
      </c>
    </row>
    <row r="1058" spans="1:35" ht="17.25" customHeight="1">
      <c r="A1058" s="106"/>
      <c r="B1058" s="106"/>
      <c r="C1058" s="106"/>
      <c r="D1058" s="106" t="str">
        <f t="shared" si="0"/>
        <v xml:space="preserve"> </v>
      </c>
      <c r="E1058" s="304" t="s">
        <v>1474</v>
      </c>
      <c r="F1058" s="779" t="e">
        <f t="shared" ca="1" si="8"/>
        <v>#NAME?</v>
      </c>
      <c r="G1058" s="779" t="s">
        <v>17411</v>
      </c>
      <c r="H1058" s="779"/>
      <c r="I1058" s="779" t="str">
        <f t="shared" si="4"/>
        <v>32.7368959, -117.0592088</v>
      </c>
      <c r="J1058" s="780">
        <v>32.7368959</v>
      </c>
      <c r="K1058" s="780">
        <v>-117.05920879999999</v>
      </c>
      <c r="L1058" s="781">
        <v>1074</v>
      </c>
      <c r="M1058" s="782" t="s">
        <v>33</v>
      </c>
      <c r="N1058" s="783" t="s">
        <v>33</v>
      </c>
      <c r="O1058" s="783"/>
      <c r="P1058" s="784" t="s">
        <v>514</v>
      </c>
      <c r="Q1058" s="784" t="s">
        <v>1475</v>
      </c>
      <c r="R1058" s="783" t="s">
        <v>35</v>
      </c>
      <c r="S1058" s="785">
        <v>2019</v>
      </c>
      <c r="T1058" s="786">
        <v>18</v>
      </c>
      <c r="U1058" s="786">
        <v>0</v>
      </c>
      <c r="V1058" s="786">
        <v>18</v>
      </c>
      <c r="W1058" s="786">
        <v>243</v>
      </c>
      <c r="X1058" s="787">
        <f t="shared" si="5"/>
        <v>243</v>
      </c>
      <c r="Y1058" s="792"/>
      <c r="Z1058" s="792"/>
      <c r="AA1058" s="783">
        <v>2019</v>
      </c>
      <c r="AB1058" s="783"/>
      <c r="AC1058" s="783"/>
      <c r="AD1058" s="792"/>
      <c r="AE1058" s="792"/>
      <c r="AF1058" s="792"/>
      <c r="AG1058" s="784" t="s">
        <v>1476</v>
      </c>
      <c r="AH1058" s="792"/>
      <c r="AI1058" s="788" t="s">
        <v>538</v>
      </c>
    </row>
    <row r="1059" spans="1:35" ht="17.25" customHeight="1">
      <c r="A1059" s="106"/>
      <c r="B1059" s="106"/>
      <c r="C1059" s="106"/>
      <c r="D1059" s="106" t="str">
        <f t="shared" si="0"/>
        <v xml:space="preserve"> </v>
      </c>
      <c r="E1059" s="304" t="s">
        <v>1478</v>
      </c>
      <c r="F1059" s="779" t="e">
        <f t="shared" ca="1" si="8"/>
        <v>#NAME?</v>
      </c>
      <c r="G1059" s="779" t="s">
        <v>17412</v>
      </c>
      <c r="H1059" s="779"/>
      <c r="I1059" s="779" t="str">
        <f t="shared" si="4"/>
        <v>32.845575, -117.1578253</v>
      </c>
      <c r="J1059" s="780">
        <v>32.845574999999997</v>
      </c>
      <c r="K1059" s="780">
        <v>-117.1578253</v>
      </c>
      <c r="L1059" s="781">
        <v>1075</v>
      </c>
      <c r="M1059" s="790" t="s">
        <v>33</v>
      </c>
      <c r="N1059" s="783" t="s">
        <v>33</v>
      </c>
      <c r="O1059" s="783"/>
      <c r="P1059" s="784" t="s">
        <v>514</v>
      </c>
      <c r="Q1059" s="784" t="s">
        <v>1479</v>
      </c>
      <c r="R1059" s="783" t="s">
        <v>35</v>
      </c>
      <c r="S1059" s="785">
        <v>2019</v>
      </c>
      <c r="T1059" s="786">
        <v>130</v>
      </c>
      <c r="U1059" s="786">
        <v>79</v>
      </c>
      <c r="V1059" s="786">
        <v>209</v>
      </c>
      <c r="W1059" s="786">
        <v>428.8</v>
      </c>
      <c r="X1059" s="787">
        <f t="shared" si="5"/>
        <v>428.8</v>
      </c>
      <c r="Y1059" s="783"/>
      <c r="Z1059" s="783"/>
      <c r="AA1059" s="783">
        <v>2019</v>
      </c>
      <c r="AB1059" s="783"/>
      <c r="AC1059" s="783"/>
      <c r="AD1059" s="783"/>
      <c r="AE1059" s="783"/>
      <c r="AF1059" s="783"/>
      <c r="AG1059" s="784" t="s">
        <v>1480</v>
      </c>
      <c r="AH1059" s="792"/>
      <c r="AI1059" s="788" t="s">
        <v>538</v>
      </c>
    </row>
    <row r="1060" spans="1:35" ht="17.25" customHeight="1">
      <c r="A1060" s="106"/>
      <c r="B1060" s="106"/>
      <c r="C1060" s="106"/>
      <c r="D1060" s="106" t="str">
        <f t="shared" si="0"/>
        <v xml:space="preserve"> </v>
      </c>
      <c r="E1060" s="304" t="s">
        <v>1483</v>
      </c>
      <c r="F1060" s="779" t="e">
        <f t="shared" ca="1" si="8"/>
        <v>#NAME?</v>
      </c>
      <c r="G1060" s="779" t="s">
        <v>17413</v>
      </c>
      <c r="H1060" s="779"/>
      <c r="I1060" s="779" t="str">
        <f t="shared" si="4"/>
        <v>34.0474884, -117.8209248</v>
      </c>
      <c r="J1060" s="780">
        <v>34.047488399999999</v>
      </c>
      <c r="K1060" s="780">
        <v>-117.8209248</v>
      </c>
      <c r="L1060" s="781">
        <v>1076</v>
      </c>
      <c r="M1060" s="782" t="s">
        <v>33</v>
      </c>
      <c r="N1060" s="783" t="s">
        <v>17206</v>
      </c>
      <c r="O1060" s="783"/>
      <c r="P1060" s="784" t="s">
        <v>451</v>
      </c>
      <c r="Q1060" s="784" t="s">
        <v>451</v>
      </c>
      <c r="R1060" s="783" t="s">
        <v>35</v>
      </c>
      <c r="S1060" s="799">
        <v>2019</v>
      </c>
      <c r="T1060" s="786">
        <v>0.91</v>
      </c>
      <c r="U1060" s="786">
        <v>0</v>
      </c>
      <c r="V1060" s="786">
        <v>0.91</v>
      </c>
      <c r="W1060" s="786">
        <v>28.99</v>
      </c>
      <c r="X1060" s="787">
        <f t="shared" si="5"/>
        <v>28.99</v>
      </c>
      <c r="Y1060" s="783"/>
      <c r="Z1060" s="783"/>
      <c r="AA1060" s="792"/>
      <c r="AB1060" s="783"/>
      <c r="AC1060" s="783"/>
      <c r="AD1060" s="783"/>
      <c r="AE1060" s="783"/>
      <c r="AF1060" s="783"/>
      <c r="AG1060" s="783"/>
      <c r="AH1060" s="783"/>
      <c r="AI1060" s="789" t="s">
        <v>453</v>
      </c>
    </row>
    <row r="1061" spans="1:35" ht="17.25" customHeight="1">
      <c r="A1061" s="106"/>
      <c r="B1061" s="106"/>
      <c r="C1061" s="106"/>
      <c r="D1061" s="106" t="str">
        <f t="shared" si="0"/>
        <v xml:space="preserve"> </v>
      </c>
      <c r="E1061" s="304" t="s">
        <v>1486</v>
      </c>
      <c r="F1061" s="779" t="e">
        <f t="shared" ca="1" si="8"/>
        <v>#NAME?</v>
      </c>
      <c r="G1061" s="779" t="s">
        <v>17414</v>
      </c>
      <c r="H1061" s="779"/>
      <c r="I1061" s="779" t="str">
        <f t="shared" si="4"/>
        <v>37.32808851, -121.8670231</v>
      </c>
      <c r="J1061" s="780">
        <v>37.328088510000001</v>
      </c>
      <c r="K1061" s="780">
        <v>-121.8670231</v>
      </c>
      <c r="L1061" s="781">
        <v>1077</v>
      </c>
      <c r="M1061" s="790" t="s">
        <v>33</v>
      </c>
      <c r="N1061" s="783" t="s">
        <v>17206</v>
      </c>
      <c r="O1061" s="783"/>
      <c r="P1061" s="784" t="s">
        <v>451</v>
      </c>
      <c r="Q1061" s="784" t="s">
        <v>451</v>
      </c>
      <c r="R1061" s="783" t="s">
        <v>35</v>
      </c>
      <c r="S1061" s="799">
        <v>2019</v>
      </c>
      <c r="T1061" s="786">
        <v>140</v>
      </c>
      <c r="U1061" s="786">
        <v>110</v>
      </c>
      <c r="V1061" s="786">
        <v>250</v>
      </c>
      <c r="W1061" s="786">
        <v>659.55</v>
      </c>
      <c r="X1061" s="787">
        <f t="shared" si="5"/>
        <v>659.55</v>
      </c>
      <c r="Y1061" s="783"/>
      <c r="Z1061" s="783"/>
      <c r="AA1061" s="792"/>
      <c r="AB1061" s="783"/>
      <c r="AC1061" s="783"/>
      <c r="AD1061" s="783"/>
      <c r="AE1061" s="783"/>
      <c r="AF1061" s="783"/>
      <c r="AG1061" s="783"/>
      <c r="AH1061" s="783"/>
      <c r="AI1061" s="789" t="s">
        <v>453</v>
      </c>
    </row>
    <row r="1062" spans="1:35" ht="17.25" customHeight="1">
      <c r="A1062" s="106"/>
      <c r="B1062" s="106"/>
      <c r="C1062" s="106"/>
      <c r="D1062" s="106" t="str">
        <f t="shared" si="0"/>
        <v xml:space="preserve"> </v>
      </c>
      <c r="E1062" s="304" t="s">
        <v>17415</v>
      </c>
      <c r="F1062" s="779" t="e">
        <f t="shared" ca="1" si="8"/>
        <v>#NAME?</v>
      </c>
      <c r="G1062" s="779" t="s">
        <v>17416</v>
      </c>
      <c r="H1062" s="779"/>
      <c r="I1062" s="779" t="str">
        <f t="shared" si="4"/>
        <v>33.991862, -117.931857</v>
      </c>
      <c r="J1062" s="780">
        <v>33.991861999999998</v>
      </c>
      <c r="K1062" s="780">
        <v>-117.93185699999999</v>
      </c>
      <c r="L1062" s="781">
        <v>1078</v>
      </c>
      <c r="M1062" s="782" t="s">
        <v>5</v>
      </c>
      <c r="N1062" s="783" t="s">
        <v>17274</v>
      </c>
      <c r="O1062" s="783"/>
      <c r="P1062" s="784" t="s">
        <v>451</v>
      </c>
      <c r="Q1062" s="784" t="s">
        <v>451</v>
      </c>
      <c r="R1062" s="783" t="s">
        <v>35</v>
      </c>
      <c r="S1062" s="799">
        <v>2007</v>
      </c>
      <c r="T1062" s="786">
        <v>0</v>
      </c>
      <c r="U1062" s="786">
        <v>0</v>
      </c>
      <c r="V1062" s="786">
        <v>0</v>
      </c>
      <c r="W1062" s="786">
        <v>0</v>
      </c>
      <c r="X1062" s="787">
        <f t="shared" si="5"/>
        <v>0</v>
      </c>
      <c r="Y1062" s="783"/>
      <c r="Z1062" s="783"/>
      <c r="AA1062" s="792"/>
      <c r="AB1062" s="783"/>
      <c r="AC1062" s="783"/>
      <c r="AD1062" s="783"/>
      <c r="AE1062" s="783"/>
      <c r="AF1062" s="783"/>
      <c r="AG1062" s="783"/>
      <c r="AH1062" s="783"/>
      <c r="AI1062" s="789" t="s">
        <v>453</v>
      </c>
    </row>
    <row r="1063" spans="1:35" ht="17.25" customHeight="1">
      <c r="A1063" s="106"/>
      <c r="B1063" s="106"/>
      <c r="C1063" s="106"/>
      <c r="D1063" s="106" t="str">
        <f t="shared" si="0"/>
        <v xml:space="preserve"> </v>
      </c>
      <c r="E1063" s="304" t="s">
        <v>1490</v>
      </c>
      <c r="F1063" s="779" t="e">
        <f t="shared" ca="1" si="8"/>
        <v>#NAME?</v>
      </c>
      <c r="G1063" s="779" t="s">
        <v>17417</v>
      </c>
      <c r="H1063" s="779"/>
      <c r="I1063" s="779" t="str">
        <f t="shared" si="4"/>
        <v>34.3344676, -118.5197203</v>
      </c>
      <c r="J1063" s="780">
        <v>34.334467600000004</v>
      </c>
      <c r="K1063" s="780">
        <v>-118.5197203</v>
      </c>
      <c r="L1063" s="781">
        <v>1079</v>
      </c>
      <c r="M1063" s="790" t="s">
        <v>33</v>
      </c>
      <c r="N1063" s="796" t="s">
        <v>17206</v>
      </c>
      <c r="O1063" s="783"/>
      <c r="P1063" s="803" t="s">
        <v>451</v>
      </c>
      <c r="Q1063" s="803" t="s">
        <v>451</v>
      </c>
      <c r="R1063" s="796" t="s">
        <v>35</v>
      </c>
      <c r="S1063" s="827">
        <v>2019</v>
      </c>
      <c r="T1063" s="786">
        <v>21</v>
      </c>
      <c r="U1063" s="786">
        <v>8.5</v>
      </c>
      <c r="V1063" s="786">
        <v>29.5</v>
      </c>
      <c r="W1063" s="786">
        <v>313.5</v>
      </c>
      <c r="X1063" s="787">
        <f t="shared" si="5"/>
        <v>313.5</v>
      </c>
      <c r="Y1063" s="783"/>
      <c r="Z1063" s="783"/>
      <c r="AA1063" s="792"/>
      <c r="AB1063" s="783"/>
      <c r="AC1063" s="783"/>
      <c r="AD1063" s="783"/>
      <c r="AE1063" s="783"/>
      <c r="AF1063" s="783"/>
      <c r="AG1063" s="783"/>
      <c r="AH1063" s="783"/>
      <c r="AI1063" s="789" t="s">
        <v>453</v>
      </c>
    </row>
    <row r="1064" spans="1:35" ht="17.25" customHeight="1">
      <c r="A1064" s="36"/>
      <c r="B1064" s="36"/>
      <c r="C1064" s="36"/>
      <c r="D1064" s="106" t="str">
        <f t="shared" si="0"/>
        <v xml:space="preserve"> </v>
      </c>
      <c r="E1064" s="303" t="s">
        <v>1494</v>
      </c>
      <c r="F1064" s="779" t="e">
        <f t="shared" ca="1" si="8"/>
        <v>#NAME?</v>
      </c>
      <c r="G1064" s="779" t="s">
        <v>17418</v>
      </c>
      <c r="H1064" s="779"/>
      <c r="I1064" s="779" t="str">
        <f t="shared" si="4"/>
        <v>32.85607102, -117.0302036</v>
      </c>
      <c r="J1064" s="780">
        <v>32.856071020000002</v>
      </c>
      <c r="K1064" s="780">
        <v>-117.03020359999999</v>
      </c>
      <c r="L1064" s="781">
        <v>1080</v>
      </c>
      <c r="M1064" s="782" t="s">
        <v>33</v>
      </c>
      <c r="N1064" s="783" t="s">
        <v>33</v>
      </c>
      <c r="O1064" s="783"/>
      <c r="P1064" s="784" t="s">
        <v>514</v>
      </c>
      <c r="Q1064" s="784" t="s">
        <v>1495</v>
      </c>
      <c r="R1064" s="783" t="s">
        <v>35</v>
      </c>
      <c r="S1064" s="785">
        <v>2019</v>
      </c>
      <c r="T1064" s="786">
        <v>170</v>
      </c>
      <c r="U1064" s="786">
        <v>53</v>
      </c>
      <c r="V1064" s="786">
        <v>223</v>
      </c>
      <c r="W1064" s="786">
        <v>1155</v>
      </c>
      <c r="X1064" s="787">
        <f t="shared" si="5"/>
        <v>1155</v>
      </c>
      <c r="Y1064" s="792"/>
      <c r="Z1064" s="792"/>
      <c r="AA1064" s="783">
        <v>2019</v>
      </c>
      <c r="AB1064" s="783"/>
      <c r="AC1064" s="783"/>
      <c r="AD1064" s="792"/>
      <c r="AE1064" s="792"/>
      <c r="AF1064" s="792"/>
      <c r="AG1064" s="784" t="s">
        <v>1496</v>
      </c>
      <c r="AH1064" s="792"/>
      <c r="AI1064" s="788" t="s">
        <v>538</v>
      </c>
    </row>
    <row r="1065" spans="1:35" ht="17.25" customHeight="1">
      <c r="A1065" s="36"/>
      <c r="B1065" s="36"/>
      <c r="C1065" s="36"/>
      <c r="D1065" s="106" t="str">
        <f t="shared" si="0"/>
        <v xml:space="preserve"> </v>
      </c>
      <c r="E1065" s="303" t="s">
        <v>1499</v>
      </c>
      <c r="F1065" s="779" t="e">
        <f t="shared" ca="1" si="8"/>
        <v>#NAME?</v>
      </c>
      <c r="G1065" s="779" t="s">
        <v>17419</v>
      </c>
      <c r="H1065" s="779"/>
      <c r="I1065" s="779" t="str">
        <f t="shared" si="4"/>
        <v>34.4823937937891, -120.126537693481</v>
      </c>
      <c r="J1065" s="780">
        <v>34.4823937937891</v>
      </c>
      <c r="K1065" s="780">
        <v>-120.126537693481</v>
      </c>
      <c r="L1065" s="781">
        <v>1081</v>
      </c>
      <c r="M1065" s="790" t="s">
        <v>33</v>
      </c>
      <c r="N1065" s="796" t="s">
        <v>17206</v>
      </c>
      <c r="O1065" s="783"/>
      <c r="P1065" s="803" t="s">
        <v>451</v>
      </c>
      <c r="Q1065" s="803" t="s">
        <v>451</v>
      </c>
      <c r="R1065" s="796" t="s">
        <v>35</v>
      </c>
      <c r="S1065" s="827">
        <v>2019</v>
      </c>
      <c r="T1065" s="786">
        <v>250</v>
      </c>
      <c r="U1065" s="786">
        <v>0</v>
      </c>
      <c r="V1065" s="786">
        <v>250</v>
      </c>
      <c r="W1065" s="786">
        <v>2221.8000000000002</v>
      </c>
      <c r="X1065" s="787">
        <f t="shared" si="5"/>
        <v>2221.8000000000002</v>
      </c>
      <c r="Y1065" s="783"/>
      <c r="Z1065" s="783"/>
      <c r="AA1065" s="792"/>
      <c r="AB1065" s="783"/>
      <c r="AC1065" s="783"/>
      <c r="AD1065" s="783"/>
      <c r="AE1065" s="783"/>
      <c r="AF1065" s="783"/>
      <c r="AG1065" s="783"/>
      <c r="AH1065" s="783"/>
      <c r="AI1065" s="789" t="s">
        <v>453</v>
      </c>
    </row>
    <row r="1066" spans="1:35" ht="17.25" customHeight="1">
      <c r="A1066" s="36"/>
      <c r="B1066" s="36"/>
      <c r="C1066" s="36"/>
      <c r="D1066" s="106" t="str">
        <f t="shared" si="0"/>
        <v xml:space="preserve"> </v>
      </c>
      <c r="E1066" s="303" t="s">
        <v>1503</v>
      </c>
      <c r="F1066" s="779" t="e">
        <f t="shared" ca="1" si="8"/>
        <v>#NAME?</v>
      </c>
      <c r="G1066" s="779" t="s">
        <v>17420</v>
      </c>
      <c r="H1066" s="779"/>
      <c r="I1066" s="779" t="str">
        <f t="shared" si="4"/>
        <v>36.0165062, -119.1072544</v>
      </c>
      <c r="J1066" s="780">
        <v>36.016506200000002</v>
      </c>
      <c r="K1066" s="780">
        <v>-119.1072544</v>
      </c>
      <c r="L1066" s="781">
        <v>1082</v>
      </c>
      <c r="M1066" s="782" t="s">
        <v>33</v>
      </c>
      <c r="N1066" s="796" t="s">
        <v>17206</v>
      </c>
      <c r="O1066" s="783"/>
      <c r="P1066" s="803" t="s">
        <v>451</v>
      </c>
      <c r="Q1066" s="803" t="s">
        <v>451</v>
      </c>
      <c r="R1066" s="796" t="s">
        <v>35</v>
      </c>
      <c r="S1066" s="827">
        <v>2019</v>
      </c>
      <c r="T1066" s="786">
        <v>39</v>
      </c>
      <c r="U1066" s="786">
        <v>31</v>
      </c>
      <c r="V1066" s="786">
        <v>58</v>
      </c>
      <c r="W1066" s="786">
        <v>162.30000000000001</v>
      </c>
      <c r="X1066" s="787">
        <f t="shared" si="5"/>
        <v>162.30000000000001</v>
      </c>
      <c r="Y1066" s="783"/>
      <c r="Z1066" s="783"/>
      <c r="AA1066" s="792"/>
      <c r="AB1066" s="783"/>
      <c r="AC1066" s="783"/>
      <c r="AD1066" s="783"/>
      <c r="AE1066" s="783"/>
      <c r="AF1066" s="783"/>
      <c r="AG1066" s="783"/>
      <c r="AH1066" s="783"/>
      <c r="AI1066" s="789" t="s">
        <v>453</v>
      </c>
    </row>
    <row r="1067" spans="1:35" ht="17.25" customHeight="1">
      <c r="A1067" s="36"/>
      <c r="B1067" s="36"/>
      <c r="C1067" s="36"/>
      <c r="D1067" s="106" t="str">
        <f t="shared" si="0"/>
        <v xml:space="preserve"> </v>
      </c>
      <c r="E1067" s="304" t="s">
        <v>1506</v>
      </c>
      <c r="F1067" s="779" t="e">
        <f t="shared" ca="1" si="8"/>
        <v>#NAME?</v>
      </c>
      <c r="G1067" s="779" t="s">
        <v>17421</v>
      </c>
      <c r="H1067" s="779"/>
      <c r="I1067" s="779" t="str">
        <f t="shared" si="4"/>
        <v>35.1227167306163, -118.340692520142</v>
      </c>
      <c r="J1067" s="780">
        <v>35.122716730616297</v>
      </c>
      <c r="K1067" s="780">
        <v>-118.340692520142</v>
      </c>
      <c r="L1067" s="781">
        <v>1083</v>
      </c>
      <c r="M1067" s="790" t="s">
        <v>33</v>
      </c>
      <c r="N1067" s="796" t="s">
        <v>17206</v>
      </c>
      <c r="O1067" s="783"/>
      <c r="P1067" s="803" t="s">
        <v>451</v>
      </c>
      <c r="Q1067" s="803" t="s">
        <v>451</v>
      </c>
      <c r="R1067" s="796" t="s">
        <v>35</v>
      </c>
      <c r="S1067" s="827">
        <v>2019</v>
      </c>
      <c r="T1067" s="786">
        <v>0.44</v>
      </c>
      <c r="U1067" s="786">
        <v>0</v>
      </c>
      <c r="V1067" s="786">
        <v>0.44</v>
      </c>
      <c r="W1067" s="786">
        <v>9.76</v>
      </c>
      <c r="X1067" s="787">
        <f t="shared" si="5"/>
        <v>9.76</v>
      </c>
      <c r="Y1067" s="783"/>
      <c r="Z1067" s="783"/>
      <c r="AA1067" s="792"/>
      <c r="AB1067" s="783"/>
      <c r="AC1067" s="783"/>
      <c r="AD1067" s="783"/>
      <c r="AE1067" s="783"/>
      <c r="AF1067" s="783"/>
      <c r="AG1067" s="783"/>
      <c r="AH1067" s="783"/>
      <c r="AI1067" s="789" t="s">
        <v>453</v>
      </c>
    </row>
    <row r="1068" spans="1:35" ht="17.25" customHeight="1">
      <c r="A1068" s="36"/>
      <c r="B1068" s="36"/>
      <c r="C1068" s="36"/>
      <c r="D1068" s="106" t="str">
        <f t="shared" si="0"/>
        <v xml:space="preserve"> </v>
      </c>
      <c r="E1068" s="303" t="s">
        <v>1510</v>
      </c>
      <c r="F1068" s="779" t="e">
        <f t="shared" ca="1" si="8"/>
        <v>#NAME?</v>
      </c>
      <c r="G1068" s="779" t="s">
        <v>17422</v>
      </c>
      <c r="H1068" s="779"/>
      <c r="I1068" s="779" t="str">
        <f t="shared" si="4"/>
        <v>34.4033777231824, -118.996653556824</v>
      </c>
      <c r="J1068" s="780">
        <v>34.403377723182402</v>
      </c>
      <c r="K1068" s="780">
        <v>-118.996653556824</v>
      </c>
      <c r="L1068" s="781">
        <v>1084</v>
      </c>
      <c r="M1068" s="782" t="s">
        <v>33</v>
      </c>
      <c r="N1068" s="783" t="s">
        <v>33</v>
      </c>
      <c r="O1068" s="783"/>
      <c r="P1068" s="784" t="s">
        <v>514</v>
      </c>
      <c r="Q1068" s="784" t="s">
        <v>1511</v>
      </c>
      <c r="R1068" s="783" t="s">
        <v>35</v>
      </c>
      <c r="S1068" s="785">
        <v>2020</v>
      </c>
      <c r="T1068" s="786">
        <v>0</v>
      </c>
      <c r="U1068" s="786">
        <v>8.1999999999999993</v>
      </c>
      <c r="V1068" s="786">
        <v>8.1999999999999993</v>
      </c>
      <c r="W1068" s="786">
        <v>11.3</v>
      </c>
      <c r="X1068" s="787">
        <f t="shared" si="5"/>
        <v>11.3</v>
      </c>
      <c r="Y1068" s="792"/>
      <c r="Z1068" s="792"/>
      <c r="AA1068" s="783">
        <v>2020</v>
      </c>
      <c r="AB1068" s="783"/>
      <c r="AC1068" s="783"/>
      <c r="AD1068" s="792"/>
      <c r="AE1068" s="792"/>
      <c r="AF1068" s="792"/>
      <c r="AG1068" s="784" t="s">
        <v>1512</v>
      </c>
      <c r="AH1068" s="815" t="s">
        <v>1513</v>
      </c>
      <c r="AI1068" s="788" t="s">
        <v>538</v>
      </c>
    </row>
    <row r="1069" spans="1:35" ht="17.25" customHeight="1">
      <c r="A1069" s="36"/>
      <c r="B1069" s="36"/>
      <c r="C1069" s="36"/>
      <c r="D1069" s="106" t="str">
        <f t="shared" si="0"/>
        <v xml:space="preserve"> </v>
      </c>
      <c r="E1069" s="303" t="s">
        <v>1523</v>
      </c>
      <c r="F1069" s="779" t="e">
        <f t="shared" ca="1" si="8"/>
        <v>#NAME?</v>
      </c>
      <c r="G1069" s="779" t="s">
        <v>17423</v>
      </c>
      <c r="H1069" s="779"/>
      <c r="I1069" s="779" t="str">
        <f t="shared" si="4"/>
        <v>34.22158, -118.37804</v>
      </c>
      <c r="J1069" s="780">
        <v>34.221580000000003</v>
      </c>
      <c r="K1069" s="780">
        <v>-118.37804</v>
      </c>
      <c r="L1069" s="781">
        <v>1085</v>
      </c>
      <c r="M1069" s="790" t="s">
        <v>765</v>
      </c>
      <c r="N1069" s="796" t="s">
        <v>17361</v>
      </c>
      <c r="O1069" s="783"/>
      <c r="P1069" s="803" t="s">
        <v>451</v>
      </c>
      <c r="Q1069" s="803" t="s">
        <v>451</v>
      </c>
      <c r="R1069" s="796" t="s">
        <v>35</v>
      </c>
      <c r="S1069" s="827">
        <v>2018</v>
      </c>
      <c r="T1069" s="786">
        <v>4.2</v>
      </c>
      <c r="U1069" s="786">
        <v>0</v>
      </c>
      <c r="V1069" s="786">
        <v>4.2</v>
      </c>
      <c r="W1069" s="786">
        <v>8.1</v>
      </c>
      <c r="X1069" s="787">
        <f t="shared" si="5"/>
        <v>8.1</v>
      </c>
      <c r="Y1069" s="783"/>
      <c r="Z1069" s="783"/>
      <c r="AA1069" s="792"/>
      <c r="AB1069" s="783"/>
      <c r="AC1069" s="783"/>
      <c r="AD1069" s="783"/>
      <c r="AE1069" s="783"/>
      <c r="AF1069" s="783"/>
      <c r="AG1069" s="783"/>
      <c r="AH1069" s="783"/>
      <c r="AI1069" s="789" t="s">
        <v>453</v>
      </c>
    </row>
    <row r="1070" spans="1:35" ht="17.25" customHeight="1">
      <c r="A1070" s="36"/>
      <c r="B1070" s="36"/>
      <c r="C1070" s="36"/>
      <c r="D1070" s="106" t="str">
        <f t="shared" si="0"/>
        <v xml:space="preserve"> </v>
      </c>
      <c r="E1070" s="304" t="s">
        <v>1527</v>
      </c>
      <c r="F1070" s="779" t="e">
        <f t="shared" ca="1" si="8"/>
        <v>#NAME?</v>
      </c>
      <c r="G1070" s="779" t="s">
        <v>17424</v>
      </c>
      <c r="H1070" s="779"/>
      <c r="I1070" s="779" t="str">
        <f t="shared" si="4"/>
        <v>33.23502611, -117.0718093</v>
      </c>
      <c r="J1070" s="780">
        <v>33.23502611</v>
      </c>
      <c r="K1070" s="780">
        <v>-117.0718093</v>
      </c>
      <c r="L1070" s="781">
        <v>1086</v>
      </c>
      <c r="M1070" s="782" t="s">
        <v>33</v>
      </c>
      <c r="N1070" s="783" t="s">
        <v>33</v>
      </c>
      <c r="O1070" s="783"/>
      <c r="P1070" s="784" t="s">
        <v>514</v>
      </c>
      <c r="Q1070" s="784" t="s">
        <v>1528</v>
      </c>
      <c r="R1070" s="783" t="s">
        <v>35</v>
      </c>
      <c r="S1070" s="785">
        <v>2019</v>
      </c>
      <c r="T1070" s="786">
        <v>11</v>
      </c>
      <c r="U1070" s="786">
        <v>5.0999999999999996</v>
      </c>
      <c r="V1070" s="786">
        <v>14.4</v>
      </c>
      <c r="W1070" s="786">
        <v>64.900000000000006</v>
      </c>
      <c r="X1070" s="787">
        <f t="shared" si="5"/>
        <v>64.900000000000006</v>
      </c>
      <c r="Y1070" s="783"/>
      <c r="Z1070" s="783"/>
      <c r="AA1070" s="783">
        <v>2019</v>
      </c>
      <c r="AB1070" s="792"/>
      <c r="AC1070" s="783"/>
      <c r="AD1070" s="792"/>
      <c r="AE1070" s="792"/>
      <c r="AF1070" s="792"/>
      <c r="AG1070" s="784" t="s">
        <v>1529</v>
      </c>
      <c r="AH1070" s="792"/>
      <c r="AI1070" s="788" t="s">
        <v>538</v>
      </c>
    </row>
    <row r="1071" spans="1:35" ht="17.25" customHeight="1">
      <c r="A1071" s="36"/>
      <c r="B1071" s="36"/>
      <c r="C1071" s="36"/>
      <c r="D1071" s="106" t="str">
        <f t="shared" si="0"/>
        <v xml:space="preserve"> </v>
      </c>
      <c r="E1071" s="303" t="s">
        <v>1537</v>
      </c>
      <c r="F1071" s="779" t="e">
        <f t="shared" ca="1" si="8"/>
        <v>#NAME?</v>
      </c>
      <c r="G1071" s="779" t="s">
        <v>17425</v>
      </c>
      <c r="H1071" s="779"/>
      <c r="I1071" s="779" t="str">
        <f t="shared" si="4"/>
        <v>37.7553917982547, -121.724761608459</v>
      </c>
      <c r="J1071" s="780">
        <v>37.755391798254699</v>
      </c>
      <c r="K1071" s="780">
        <v>-121.724761608459</v>
      </c>
      <c r="L1071" s="781">
        <v>1087</v>
      </c>
      <c r="M1071" s="790" t="s">
        <v>33</v>
      </c>
      <c r="N1071" s="796" t="s">
        <v>17206</v>
      </c>
      <c r="O1071" s="783"/>
      <c r="P1071" s="803" t="s">
        <v>451</v>
      </c>
      <c r="Q1071" s="803" t="s">
        <v>451</v>
      </c>
      <c r="R1071" s="796" t="s">
        <v>35</v>
      </c>
      <c r="S1071" s="827">
        <v>2020</v>
      </c>
      <c r="T1071" s="786">
        <v>190</v>
      </c>
      <c r="U1071" s="786">
        <v>91</v>
      </c>
      <c r="V1071" s="786">
        <v>221</v>
      </c>
      <c r="W1071" s="786">
        <v>1277.7</v>
      </c>
      <c r="X1071" s="787">
        <f t="shared" si="5"/>
        <v>1277.7</v>
      </c>
      <c r="Y1071" s="783"/>
      <c r="Z1071" s="783"/>
      <c r="AA1071" s="792"/>
      <c r="AB1071" s="783"/>
      <c r="AC1071" s="783"/>
      <c r="AD1071" s="783"/>
      <c r="AE1071" s="783"/>
      <c r="AF1071" s="783"/>
      <c r="AG1071" s="783"/>
      <c r="AH1071" s="783"/>
      <c r="AI1071" s="789" t="s">
        <v>453</v>
      </c>
    </row>
    <row r="1072" spans="1:35" ht="17.25" customHeight="1">
      <c r="A1072" s="36"/>
      <c r="B1072" s="36"/>
      <c r="C1072" s="36"/>
      <c r="D1072" s="106" t="str">
        <f t="shared" si="0"/>
        <v xml:space="preserve"> </v>
      </c>
      <c r="E1072" s="303" t="s">
        <v>1539</v>
      </c>
      <c r="F1072" s="779" t="e">
        <f t="shared" ca="1" si="8"/>
        <v>#NAME?</v>
      </c>
      <c r="G1072" s="779" t="s">
        <v>17426</v>
      </c>
      <c r="H1072" s="779"/>
      <c r="I1072" s="779" t="str">
        <f t="shared" si="4"/>
        <v>34.5905029999999, -117.262337</v>
      </c>
      <c r="J1072" s="780">
        <v>34.590502999999899</v>
      </c>
      <c r="K1072" s="780">
        <v>-117.262337</v>
      </c>
      <c r="L1072" s="781">
        <v>1088</v>
      </c>
      <c r="M1072" s="782" t="s">
        <v>33</v>
      </c>
      <c r="N1072" s="796" t="s">
        <v>17206</v>
      </c>
      <c r="O1072" s="783"/>
      <c r="P1072" s="803" t="s">
        <v>451</v>
      </c>
      <c r="Q1072" s="803" t="s">
        <v>451</v>
      </c>
      <c r="R1072" s="796" t="s">
        <v>35</v>
      </c>
      <c r="S1072" s="827">
        <v>2020</v>
      </c>
      <c r="T1072" s="786">
        <v>160</v>
      </c>
      <c r="U1072" s="786">
        <v>2.9</v>
      </c>
      <c r="V1072" s="786">
        <v>162.69999999999999</v>
      </c>
      <c r="W1072" s="786">
        <v>2761.31</v>
      </c>
      <c r="X1072" s="787">
        <f t="shared" si="5"/>
        <v>2761.31</v>
      </c>
      <c r="Y1072" s="783"/>
      <c r="Z1072" s="783"/>
      <c r="AA1072" s="792"/>
      <c r="AB1072" s="783"/>
      <c r="AC1072" s="783"/>
      <c r="AD1072" s="783"/>
      <c r="AE1072" s="783"/>
      <c r="AF1072" s="783"/>
      <c r="AG1072" s="783"/>
      <c r="AH1072" s="783"/>
      <c r="AI1072" s="789" t="s">
        <v>453</v>
      </c>
    </row>
    <row r="1073" spans="1:35" ht="17.25" customHeight="1">
      <c r="A1073" s="36"/>
      <c r="B1073" s="36"/>
      <c r="C1073" s="36"/>
      <c r="D1073" s="106" t="str">
        <f t="shared" si="0"/>
        <v xml:space="preserve"> </v>
      </c>
      <c r="E1073" s="303" t="s">
        <v>1542</v>
      </c>
      <c r="F1073" s="779" t="e">
        <f t="shared" ca="1" si="8"/>
        <v>#NAME?</v>
      </c>
      <c r="G1073" s="779" t="s">
        <v>17427</v>
      </c>
      <c r="H1073" s="779"/>
      <c r="I1073" s="779" t="str">
        <f t="shared" si="4"/>
        <v>32.828970411, -116.639580287</v>
      </c>
      <c r="J1073" s="780">
        <v>32.828970411</v>
      </c>
      <c r="K1073" s="780">
        <v>-116.639580287</v>
      </c>
      <c r="L1073" s="781">
        <v>1089</v>
      </c>
      <c r="M1073" s="790" t="s">
        <v>33</v>
      </c>
      <c r="N1073" s="783" t="s">
        <v>33</v>
      </c>
      <c r="O1073" s="783"/>
      <c r="P1073" s="784" t="s">
        <v>514</v>
      </c>
      <c r="Q1073" s="823" t="s">
        <v>1543</v>
      </c>
      <c r="R1073" s="783" t="s">
        <v>35</v>
      </c>
      <c r="S1073" s="785">
        <v>2019</v>
      </c>
      <c r="T1073" s="786">
        <v>52</v>
      </c>
      <c r="U1073" s="786">
        <v>1.9</v>
      </c>
      <c r="V1073" s="786">
        <v>53.9</v>
      </c>
      <c r="W1073" s="786">
        <v>136.9</v>
      </c>
      <c r="X1073" s="787">
        <f t="shared" si="5"/>
        <v>136.9</v>
      </c>
      <c r="Y1073" s="783"/>
      <c r="Z1073" s="783"/>
      <c r="AA1073" s="783">
        <v>2019</v>
      </c>
      <c r="AB1073" s="783"/>
      <c r="AC1073" s="783"/>
      <c r="AD1073" s="783"/>
      <c r="AE1073" s="783"/>
      <c r="AF1073" s="783"/>
      <c r="AG1073" s="784" t="s">
        <v>1544</v>
      </c>
      <c r="AH1073" s="792"/>
      <c r="AI1073" s="788" t="s">
        <v>538</v>
      </c>
    </row>
    <row r="1074" spans="1:35" ht="17.25" customHeight="1">
      <c r="A1074" s="36"/>
      <c r="B1074" s="36"/>
      <c r="C1074" s="36"/>
      <c r="D1074" s="106" t="str">
        <f t="shared" si="0"/>
        <v xml:space="preserve"> </v>
      </c>
      <c r="E1074" s="303" t="s">
        <v>1547</v>
      </c>
      <c r="F1074" s="779" t="e">
        <f t="shared" ca="1" si="8"/>
        <v>#NAME?</v>
      </c>
      <c r="G1074" s="779" t="s">
        <v>17428</v>
      </c>
      <c r="H1074" s="779"/>
      <c r="I1074" s="779" t="str">
        <f t="shared" si="4"/>
        <v>36.3927672733298, -119.385547200989</v>
      </c>
      <c r="J1074" s="780">
        <v>36.392767273329802</v>
      </c>
      <c r="K1074" s="780">
        <v>-119.385547200989</v>
      </c>
      <c r="L1074" s="781">
        <v>1090</v>
      </c>
      <c r="M1074" s="782" t="s">
        <v>33</v>
      </c>
      <c r="N1074" s="796" t="s">
        <v>17206</v>
      </c>
      <c r="O1074" s="783"/>
      <c r="P1074" s="803" t="s">
        <v>451</v>
      </c>
      <c r="Q1074" s="803" t="s">
        <v>451</v>
      </c>
      <c r="R1074" s="796" t="s">
        <v>35</v>
      </c>
      <c r="S1074" s="827">
        <v>2019</v>
      </c>
      <c r="T1074" s="786">
        <v>0</v>
      </c>
      <c r="U1074" s="786">
        <v>0</v>
      </c>
      <c r="V1074" s="786">
        <v>0</v>
      </c>
      <c r="W1074" s="786">
        <v>27.1</v>
      </c>
      <c r="X1074" s="787">
        <f t="shared" si="5"/>
        <v>27.1</v>
      </c>
      <c r="Y1074" s="783"/>
      <c r="Z1074" s="783"/>
      <c r="AA1074" s="792"/>
      <c r="AB1074" s="783"/>
      <c r="AC1074" s="783"/>
      <c r="AD1074" s="783"/>
      <c r="AE1074" s="783"/>
      <c r="AF1074" s="783"/>
      <c r="AG1074" s="783"/>
      <c r="AH1074" s="783"/>
      <c r="AI1074" s="789" t="s">
        <v>453</v>
      </c>
    </row>
    <row r="1075" spans="1:35" ht="17.25" customHeight="1">
      <c r="A1075" s="36"/>
      <c r="B1075" s="36"/>
      <c r="C1075" s="36"/>
      <c r="D1075" s="106" t="str">
        <f t="shared" si="0"/>
        <v xml:space="preserve"> </v>
      </c>
      <c r="E1075" s="303" t="s">
        <v>1550</v>
      </c>
      <c r="F1075" s="779" t="e">
        <f t="shared" ca="1" si="8"/>
        <v>#NAME?</v>
      </c>
      <c r="G1075" s="779" t="s">
        <v>17429</v>
      </c>
      <c r="H1075" s="779"/>
      <c r="I1075" s="779" t="str">
        <f t="shared" si="4"/>
        <v>38.5539628, -119.456736</v>
      </c>
      <c r="J1075" s="780">
        <v>38.553962800000001</v>
      </c>
      <c r="K1075" s="780">
        <v>-119.45673600000001</v>
      </c>
      <c r="L1075" s="781">
        <v>1091</v>
      </c>
      <c r="M1075" s="790" t="s">
        <v>33</v>
      </c>
      <c r="N1075" s="796" t="s">
        <v>17206</v>
      </c>
      <c r="O1075" s="783"/>
      <c r="P1075" s="803" t="s">
        <v>451</v>
      </c>
      <c r="Q1075" s="803" t="s">
        <v>451</v>
      </c>
      <c r="R1075" s="796" t="s">
        <v>35</v>
      </c>
      <c r="S1075" s="827">
        <v>2020</v>
      </c>
      <c r="T1075" s="786">
        <v>0.56999999999999995</v>
      </c>
      <c r="U1075" s="786">
        <v>0</v>
      </c>
      <c r="V1075" s="786">
        <v>0.56999999999999995</v>
      </c>
      <c r="W1075" s="786">
        <v>20.37</v>
      </c>
      <c r="X1075" s="787">
        <f t="shared" si="5"/>
        <v>20.37</v>
      </c>
      <c r="Y1075" s="783"/>
      <c r="Z1075" s="783"/>
      <c r="AA1075" s="792"/>
      <c r="AB1075" s="783"/>
      <c r="AC1075" s="783"/>
      <c r="AD1075" s="783"/>
      <c r="AE1075" s="783"/>
      <c r="AF1075" s="783"/>
      <c r="AG1075" s="783"/>
      <c r="AH1075" s="783"/>
      <c r="AI1075" s="789" t="s">
        <v>453</v>
      </c>
    </row>
    <row r="1076" spans="1:35" ht="17.25" customHeight="1">
      <c r="A1076" s="36"/>
      <c r="B1076" s="36"/>
      <c r="C1076" s="36"/>
      <c r="D1076" s="106" t="str">
        <f t="shared" si="0"/>
        <v xml:space="preserve"> </v>
      </c>
      <c r="E1076" s="303" t="s">
        <v>1552</v>
      </c>
      <c r="F1076" s="779" t="e">
        <f t="shared" ca="1" si="8"/>
        <v>#NAME?</v>
      </c>
      <c r="G1076" s="779" t="s">
        <v>17430</v>
      </c>
      <c r="H1076" s="779"/>
      <c r="I1076" s="779" t="str">
        <f t="shared" si="4"/>
        <v>36.9100304299999, -121.822208</v>
      </c>
      <c r="J1076" s="780">
        <v>36.9100304299999</v>
      </c>
      <c r="K1076" s="780">
        <v>-121.822208</v>
      </c>
      <c r="L1076" s="781">
        <v>1092</v>
      </c>
      <c r="M1076" s="782" t="s">
        <v>33</v>
      </c>
      <c r="N1076" s="796" t="s">
        <v>17206</v>
      </c>
      <c r="O1076" s="783"/>
      <c r="P1076" s="803" t="s">
        <v>451</v>
      </c>
      <c r="Q1076" s="803" t="s">
        <v>451</v>
      </c>
      <c r="R1076" s="796" t="s">
        <v>35</v>
      </c>
      <c r="S1076" s="827">
        <v>2019</v>
      </c>
      <c r="T1076" s="786">
        <v>61</v>
      </c>
      <c r="U1076" s="786">
        <v>0</v>
      </c>
      <c r="V1076" s="786">
        <v>61</v>
      </c>
      <c r="W1076" s="786">
        <v>2364</v>
      </c>
      <c r="X1076" s="787">
        <f t="shared" si="5"/>
        <v>2364</v>
      </c>
      <c r="Y1076" s="783"/>
      <c r="Z1076" s="783"/>
      <c r="AA1076" s="792"/>
      <c r="AB1076" s="783"/>
      <c r="AC1076" s="783"/>
      <c r="AD1076" s="783"/>
      <c r="AE1076" s="783"/>
      <c r="AF1076" s="783"/>
      <c r="AG1076" s="783"/>
      <c r="AH1076" s="783"/>
      <c r="AI1076" s="789" t="s">
        <v>453</v>
      </c>
    </row>
    <row r="1077" spans="1:35" ht="17.25" customHeight="1">
      <c r="A1077" s="36"/>
      <c r="B1077" s="36"/>
      <c r="C1077" s="36"/>
      <c r="D1077" s="106" t="str">
        <f t="shared" si="0"/>
        <v xml:space="preserve"> </v>
      </c>
      <c r="E1077" s="303" t="s">
        <v>17431</v>
      </c>
      <c r="F1077" s="779" t="e">
        <f t="shared" ca="1" si="8"/>
        <v>#NAME?</v>
      </c>
      <c r="G1077" s="779" t="s">
        <v>17432</v>
      </c>
      <c r="H1077" s="779"/>
      <c r="I1077" s="779" t="str">
        <f t="shared" si="4"/>
        <v>40.48156, -122.53498</v>
      </c>
      <c r="J1077" s="780">
        <v>40.481560000000002</v>
      </c>
      <c r="K1077" s="780">
        <v>-122.53498</v>
      </c>
      <c r="L1077" s="781">
        <v>1093</v>
      </c>
      <c r="M1077" s="790" t="s">
        <v>33</v>
      </c>
      <c r="N1077" s="796" t="s">
        <v>17206</v>
      </c>
      <c r="O1077" s="783"/>
      <c r="P1077" s="803" t="s">
        <v>451</v>
      </c>
      <c r="Q1077" s="803" t="s">
        <v>451</v>
      </c>
      <c r="R1077" s="796" t="s">
        <v>35</v>
      </c>
      <c r="S1077" s="827">
        <v>2019</v>
      </c>
      <c r="T1077" s="786">
        <v>0</v>
      </c>
      <c r="U1077" s="786">
        <v>0</v>
      </c>
      <c r="V1077" s="786">
        <v>0</v>
      </c>
      <c r="W1077" s="786">
        <v>0</v>
      </c>
      <c r="X1077" s="787">
        <f t="shared" si="5"/>
        <v>0</v>
      </c>
      <c r="Y1077" s="783"/>
      <c r="Z1077" s="783"/>
      <c r="AA1077" s="792"/>
      <c r="AB1077" s="783"/>
      <c r="AC1077" s="783"/>
      <c r="AD1077" s="783"/>
      <c r="AE1077" s="783"/>
      <c r="AF1077" s="783"/>
      <c r="AG1077" s="783"/>
      <c r="AH1077" s="783"/>
      <c r="AI1077" s="789" t="s">
        <v>453</v>
      </c>
    </row>
    <row r="1078" spans="1:35" ht="17.25" customHeight="1">
      <c r="A1078" s="36"/>
      <c r="B1078" s="36"/>
      <c r="C1078" s="36"/>
      <c r="D1078" s="106" t="str">
        <f t="shared" si="0"/>
        <v xml:space="preserve"> </v>
      </c>
      <c r="E1078" s="303" t="s">
        <v>1554</v>
      </c>
      <c r="F1078" s="779" t="e">
        <f t="shared" ca="1" si="8"/>
        <v>#NAME?</v>
      </c>
      <c r="G1078" s="779" t="s">
        <v>17433</v>
      </c>
      <c r="H1078" s="779"/>
      <c r="I1078" s="779" t="str">
        <f t="shared" si="4"/>
        <v>37.9711657499999, -122.3816047</v>
      </c>
      <c r="J1078" s="780">
        <v>37.971165749999898</v>
      </c>
      <c r="K1078" s="780">
        <v>-122.3816047</v>
      </c>
      <c r="L1078" s="781">
        <v>1094</v>
      </c>
      <c r="M1078" s="782" t="s">
        <v>33</v>
      </c>
      <c r="N1078" s="796" t="s">
        <v>17206</v>
      </c>
      <c r="O1078" s="783"/>
      <c r="P1078" s="803" t="s">
        <v>451</v>
      </c>
      <c r="Q1078" s="803" t="s">
        <v>451</v>
      </c>
      <c r="R1078" s="796" t="s">
        <v>35</v>
      </c>
      <c r="S1078" s="827">
        <v>2020</v>
      </c>
      <c r="T1078" s="786">
        <v>1600</v>
      </c>
      <c r="U1078" s="786">
        <v>360</v>
      </c>
      <c r="V1078" s="786">
        <v>1750</v>
      </c>
      <c r="W1078" s="786">
        <v>6042.1</v>
      </c>
      <c r="X1078" s="787">
        <f t="shared" si="5"/>
        <v>6042.1</v>
      </c>
      <c r="Y1078" s="783"/>
      <c r="Z1078" s="783"/>
      <c r="AA1078" s="792"/>
      <c r="AB1078" s="783"/>
      <c r="AC1078" s="783"/>
      <c r="AD1078" s="783"/>
      <c r="AE1078" s="783"/>
      <c r="AF1078" s="783"/>
      <c r="AG1078" s="783"/>
      <c r="AH1078" s="783"/>
      <c r="AI1078" s="789" t="s">
        <v>453</v>
      </c>
    </row>
    <row r="1079" spans="1:35" ht="17.25" customHeight="1">
      <c r="A1079" s="36"/>
      <c r="B1079" s="36"/>
      <c r="C1079" s="36"/>
      <c r="D1079" s="106" t="str">
        <f t="shared" si="0"/>
        <v xml:space="preserve"> </v>
      </c>
      <c r="E1079" s="303"/>
      <c r="F1079" s="779" t="e">
        <f t="shared" ca="1" si="8"/>
        <v>#NAME?</v>
      </c>
      <c r="G1079" s="779" t="s">
        <v>17434</v>
      </c>
      <c r="H1079" s="779"/>
      <c r="I1079" s="779" t="str">
        <f t="shared" si="4"/>
        <v>32.8425976, -117.1501139</v>
      </c>
      <c r="J1079" s="780">
        <v>32.842597599999998</v>
      </c>
      <c r="K1079" s="780">
        <v>-117.15011389999999</v>
      </c>
      <c r="L1079" s="781">
        <v>1095</v>
      </c>
      <c r="M1079" s="790" t="s">
        <v>33</v>
      </c>
      <c r="N1079" s="783" t="s">
        <v>33</v>
      </c>
      <c r="O1079" s="783"/>
      <c r="P1079" s="784" t="s">
        <v>514</v>
      </c>
      <c r="Q1079" s="784" t="s">
        <v>1556</v>
      </c>
      <c r="R1079" s="783" t="s">
        <v>35</v>
      </c>
      <c r="S1079" s="785">
        <v>2018</v>
      </c>
      <c r="T1079" s="786">
        <v>950</v>
      </c>
      <c r="U1079" s="786">
        <v>59</v>
      </c>
      <c r="V1079" s="786">
        <v>1009</v>
      </c>
      <c r="W1079" s="786">
        <v>10634</v>
      </c>
      <c r="X1079" s="787">
        <f t="shared" si="5"/>
        <v>10634</v>
      </c>
      <c r="Y1079" s="783"/>
      <c r="Z1079" s="783"/>
      <c r="AA1079" s="783">
        <v>2019</v>
      </c>
      <c r="AB1079" s="783"/>
      <c r="AC1079" s="783"/>
      <c r="AD1079" s="783"/>
      <c r="AE1079" s="783"/>
      <c r="AF1079" s="783"/>
      <c r="AG1079" s="784" t="s">
        <v>1557</v>
      </c>
      <c r="AH1079" s="792"/>
      <c r="AI1079" s="788" t="s">
        <v>538</v>
      </c>
    </row>
    <row r="1080" spans="1:35" ht="17.25" customHeight="1">
      <c r="A1080" s="36"/>
      <c r="B1080" s="36"/>
      <c r="C1080" s="36"/>
      <c r="D1080" s="106" t="str">
        <f t="shared" si="0"/>
        <v xml:space="preserve"> </v>
      </c>
      <c r="E1080" s="303" t="s">
        <v>1560</v>
      </c>
      <c r="F1080" s="779" t="e">
        <f t="shared" ca="1" si="8"/>
        <v>#NAME?</v>
      </c>
      <c r="G1080" s="779" t="s">
        <v>17435</v>
      </c>
      <c r="H1080" s="779"/>
      <c r="I1080" s="779" t="str">
        <f t="shared" si="4"/>
        <v>37.64271575, -122.1525797</v>
      </c>
      <c r="J1080" s="780">
        <v>37.642715750000001</v>
      </c>
      <c r="K1080" s="780">
        <v>-122.1525797</v>
      </c>
      <c r="L1080" s="781">
        <v>1096</v>
      </c>
      <c r="M1080" s="782" t="s">
        <v>33</v>
      </c>
      <c r="N1080" s="796" t="s">
        <v>17206</v>
      </c>
      <c r="O1080" s="783"/>
      <c r="P1080" s="828" t="s">
        <v>451</v>
      </c>
      <c r="Q1080" s="803" t="s">
        <v>451</v>
      </c>
      <c r="R1080" s="796" t="s">
        <v>35</v>
      </c>
      <c r="S1080" s="829">
        <v>2020</v>
      </c>
      <c r="T1080" s="786">
        <v>88</v>
      </c>
      <c r="U1080" s="786">
        <v>32</v>
      </c>
      <c r="V1080" s="786">
        <v>90.2</v>
      </c>
      <c r="W1080" s="786">
        <v>1343.2</v>
      </c>
      <c r="X1080" s="787">
        <f t="shared" si="5"/>
        <v>1343.2</v>
      </c>
      <c r="Y1080" s="783"/>
      <c r="Z1080" s="783"/>
      <c r="AA1080" s="792"/>
      <c r="AB1080" s="783"/>
      <c r="AC1080" s="783"/>
      <c r="AD1080" s="783"/>
      <c r="AE1080" s="783"/>
      <c r="AF1080" s="783"/>
      <c r="AG1080" s="783"/>
      <c r="AH1080" s="783"/>
      <c r="AI1080" s="789" t="s">
        <v>453</v>
      </c>
    </row>
    <row r="1081" spans="1:35" ht="17.25" customHeight="1">
      <c r="A1081" s="36"/>
      <c r="B1081" s="36"/>
      <c r="C1081" s="36"/>
      <c r="D1081" s="106" t="str">
        <f t="shared" si="0"/>
        <v xml:space="preserve"> </v>
      </c>
      <c r="E1081" s="303" t="s">
        <v>1563</v>
      </c>
      <c r="F1081" s="779" t="e">
        <f t="shared" ca="1" si="8"/>
        <v>#NAME?</v>
      </c>
      <c r="G1081" s="779" t="s">
        <v>17436</v>
      </c>
      <c r="H1081" s="779"/>
      <c r="I1081" s="779" t="str">
        <f t="shared" si="4"/>
        <v>40.3154339, -121.0225155</v>
      </c>
      <c r="J1081" s="780">
        <v>40.315433900000002</v>
      </c>
      <c r="K1081" s="780">
        <v>-121.0225155</v>
      </c>
      <c r="L1081" s="781">
        <v>1097</v>
      </c>
      <c r="M1081" s="790" t="s">
        <v>33</v>
      </c>
      <c r="N1081" s="830" t="s">
        <v>17206</v>
      </c>
      <c r="O1081" s="783"/>
      <c r="P1081" s="803" t="s">
        <v>451</v>
      </c>
      <c r="Q1081" s="828" t="s">
        <v>451</v>
      </c>
      <c r="R1081" s="796" t="s">
        <v>35</v>
      </c>
      <c r="S1081" s="827">
        <v>2019</v>
      </c>
      <c r="T1081" s="786">
        <v>63</v>
      </c>
      <c r="U1081" s="786">
        <v>0</v>
      </c>
      <c r="V1081" s="786">
        <v>63</v>
      </c>
      <c r="W1081" s="786">
        <v>172.8</v>
      </c>
      <c r="X1081" s="787">
        <f t="shared" si="5"/>
        <v>172.8</v>
      </c>
      <c r="Y1081" s="783"/>
      <c r="Z1081" s="783"/>
      <c r="AA1081" s="792"/>
      <c r="AB1081" s="783"/>
      <c r="AC1081" s="783"/>
      <c r="AD1081" s="783"/>
      <c r="AE1081" s="783"/>
      <c r="AF1081" s="783"/>
      <c r="AG1081" s="783"/>
      <c r="AH1081" s="783"/>
      <c r="AI1081" s="789" t="s">
        <v>453</v>
      </c>
    </row>
    <row r="1082" spans="1:35" ht="17.25" customHeight="1">
      <c r="A1082" s="36"/>
      <c r="B1082" s="36"/>
      <c r="C1082" s="36"/>
      <c r="D1082" s="106" t="str">
        <f t="shared" si="0"/>
        <v xml:space="preserve"> </v>
      </c>
      <c r="E1082" s="303" t="s">
        <v>1565</v>
      </c>
      <c r="F1082" s="779" t="e">
        <f t="shared" ca="1" si="8"/>
        <v>#NAME?</v>
      </c>
      <c r="G1082" s="779" t="s">
        <v>17437</v>
      </c>
      <c r="H1082" s="779"/>
      <c r="I1082" s="779" t="str">
        <f t="shared" si="4"/>
        <v>37.4388624641958, -121.949058982803</v>
      </c>
      <c r="J1082" s="780">
        <v>37.4388624641958</v>
      </c>
      <c r="K1082" s="780">
        <v>-121.949058982803</v>
      </c>
      <c r="L1082" s="781">
        <v>1098</v>
      </c>
      <c r="M1082" s="782" t="s">
        <v>33</v>
      </c>
      <c r="N1082" s="796" t="s">
        <v>17206</v>
      </c>
      <c r="O1082" s="783"/>
      <c r="P1082" s="803" t="s">
        <v>451</v>
      </c>
      <c r="Q1082" s="803" t="s">
        <v>451</v>
      </c>
      <c r="R1082" s="830" t="s">
        <v>35</v>
      </c>
      <c r="S1082" s="829">
        <v>2019</v>
      </c>
      <c r="T1082" s="786">
        <v>19</v>
      </c>
      <c r="U1082" s="786">
        <v>0</v>
      </c>
      <c r="V1082" s="786">
        <v>19</v>
      </c>
      <c r="W1082" s="786">
        <v>148.30000000000001</v>
      </c>
      <c r="X1082" s="787">
        <f t="shared" si="5"/>
        <v>148.30000000000001</v>
      </c>
      <c r="Y1082" s="783" t="s">
        <v>1566</v>
      </c>
      <c r="Z1082" s="783" t="s">
        <v>1567</v>
      </c>
      <c r="AA1082" s="792"/>
      <c r="AB1082" s="783"/>
      <c r="AC1082" s="783"/>
      <c r="AD1082" s="783"/>
      <c r="AE1082" s="783"/>
      <c r="AF1082" s="783"/>
      <c r="AG1082" s="783"/>
      <c r="AH1082" s="783"/>
      <c r="AI1082" s="789" t="s">
        <v>453</v>
      </c>
    </row>
    <row r="1083" spans="1:35" ht="17.25" customHeight="1">
      <c r="A1083" s="36"/>
      <c r="B1083" s="36"/>
      <c r="C1083" s="36"/>
      <c r="D1083" s="106" t="str">
        <f t="shared" si="0"/>
        <v xml:space="preserve"> </v>
      </c>
      <c r="E1083" s="303" t="s">
        <v>17438</v>
      </c>
      <c r="F1083" s="779" t="e">
        <f t="shared" ca="1" si="8"/>
        <v>#NAME?</v>
      </c>
      <c r="G1083" s="779" t="s">
        <v>17439</v>
      </c>
      <c r="H1083" s="779"/>
      <c r="I1083" s="779" t="str">
        <f t="shared" si="4"/>
        <v>33.926389, -84.534722</v>
      </c>
      <c r="J1083" s="780">
        <v>33.926389</v>
      </c>
      <c r="K1083" s="780">
        <v>-84.534722000000002</v>
      </c>
      <c r="L1083" s="781">
        <v>1099</v>
      </c>
      <c r="M1083" s="790" t="s">
        <v>44</v>
      </c>
      <c r="N1083" s="783" t="s">
        <v>44</v>
      </c>
      <c r="O1083" s="783"/>
      <c r="P1083" s="783"/>
      <c r="Q1083" s="784" t="s">
        <v>15884</v>
      </c>
      <c r="R1083" s="783" t="s">
        <v>35</v>
      </c>
      <c r="S1083" s="792"/>
      <c r="T1083" s="793"/>
      <c r="U1083" s="793"/>
      <c r="V1083" s="786">
        <v>98000</v>
      </c>
      <c r="W1083" s="786">
        <v>98000</v>
      </c>
      <c r="X1083" s="787">
        <f t="shared" si="5"/>
        <v>98000</v>
      </c>
      <c r="Y1083" s="783"/>
      <c r="Z1083" s="783"/>
      <c r="AA1083" s="783"/>
      <c r="AB1083" s="783"/>
      <c r="AC1083" s="783"/>
      <c r="AD1083" s="783"/>
      <c r="AE1083" s="783"/>
      <c r="AF1083" s="783"/>
      <c r="AG1083" s="783"/>
      <c r="AH1083" s="792"/>
      <c r="AI1083" s="789" t="s">
        <v>2153</v>
      </c>
    </row>
    <row r="1084" spans="1:35" ht="17.25" customHeight="1">
      <c r="A1084" s="36"/>
      <c r="B1084" s="36"/>
      <c r="C1084" s="36"/>
      <c r="D1084" s="106" t="str">
        <f t="shared" si="0"/>
        <v xml:space="preserve"> </v>
      </c>
      <c r="E1084" s="303" t="s">
        <v>2812</v>
      </c>
      <c r="F1084" s="779" t="e">
        <f t="shared" ca="1" si="8"/>
        <v>#NAME?</v>
      </c>
      <c r="G1084" s="779" t="s">
        <v>17440</v>
      </c>
      <c r="H1084" s="779"/>
      <c r="I1084" s="779" t="str">
        <f t="shared" si="4"/>
        <v>44.6146051, -69.6588636</v>
      </c>
      <c r="J1084" s="780">
        <v>44.614605099999999</v>
      </c>
      <c r="K1084" s="780">
        <v>-69.658863600000004</v>
      </c>
      <c r="L1084" s="781">
        <v>1100</v>
      </c>
      <c r="M1084" s="818" t="s">
        <v>5</v>
      </c>
      <c r="N1084" s="792"/>
      <c r="O1084" s="783"/>
      <c r="P1084" s="802" t="s">
        <v>2813</v>
      </c>
      <c r="Q1084" s="783"/>
      <c r="R1084" s="783" t="s">
        <v>2447</v>
      </c>
      <c r="S1084" s="785">
        <v>2020</v>
      </c>
      <c r="T1084" s="793"/>
      <c r="U1084" s="786">
        <v>32200</v>
      </c>
      <c r="V1084" s="793"/>
      <c r="W1084" s="786"/>
      <c r="X1084" s="787">
        <f t="shared" si="5"/>
        <v>32200</v>
      </c>
      <c r="Y1084" s="783"/>
      <c r="Z1084" s="783"/>
      <c r="AA1084" s="792"/>
      <c r="AB1084" s="783"/>
      <c r="AC1084" s="783"/>
      <c r="AD1084" s="783"/>
      <c r="AE1084" s="783"/>
      <c r="AF1084" s="783"/>
      <c r="AG1084" s="783"/>
      <c r="AH1084" s="792"/>
      <c r="AI1084" s="789" t="s">
        <v>2415</v>
      </c>
    </row>
    <row r="1085" spans="1:35" ht="17.25" customHeight="1">
      <c r="A1085" s="36"/>
      <c r="B1085" s="36"/>
      <c r="C1085" s="36"/>
      <c r="D1085" s="106" t="str">
        <f t="shared" si="0"/>
        <v xml:space="preserve"> </v>
      </c>
      <c r="E1085" s="303"/>
      <c r="F1085" s="779" t="e">
        <f t="shared" ca="1" si="8"/>
        <v>#NAME?</v>
      </c>
      <c r="G1085" s="779" t="s">
        <v>17441</v>
      </c>
      <c r="H1085" s="779"/>
      <c r="I1085" s="779" t="str">
        <f t="shared" si="4"/>
        <v>39.4632824, -76.1203982</v>
      </c>
      <c r="J1085" s="780">
        <v>39.463282399999997</v>
      </c>
      <c r="K1085" s="780">
        <v>-76.120398199999997</v>
      </c>
      <c r="L1085" s="781">
        <v>1101</v>
      </c>
      <c r="M1085" s="790" t="s">
        <v>44</v>
      </c>
      <c r="N1085" s="792" t="s">
        <v>2149</v>
      </c>
      <c r="O1085" s="783"/>
      <c r="P1085" s="802" t="s">
        <v>2894</v>
      </c>
      <c r="Q1085" s="784" t="s">
        <v>2895</v>
      </c>
      <c r="R1085" s="792"/>
      <c r="S1085" s="792"/>
      <c r="T1085" s="793"/>
      <c r="U1085" s="793"/>
      <c r="V1085" s="793"/>
      <c r="W1085" s="786">
        <v>13.2</v>
      </c>
      <c r="X1085" s="787">
        <f t="shared" si="5"/>
        <v>13.2</v>
      </c>
      <c r="Y1085" s="783" t="s">
        <v>2896</v>
      </c>
      <c r="Z1085" s="783"/>
      <c r="AA1085" s="783">
        <v>2017</v>
      </c>
      <c r="AB1085" s="792"/>
      <c r="AC1085" s="783"/>
      <c r="AD1085" s="792"/>
      <c r="AE1085" s="783" t="s">
        <v>2897</v>
      </c>
      <c r="AF1085" s="792"/>
      <c r="AG1085" s="792"/>
      <c r="AH1085" s="815" t="s">
        <v>2899</v>
      </c>
      <c r="AI1085" s="789" t="s">
        <v>2900</v>
      </c>
    </row>
    <row r="1086" spans="1:35" ht="17.25" customHeight="1">
      <c r="A1086" s="36"/>
      <c r="B1086" s="36"/>
      <c r="C1086" s="36"/>
      <c r="D1086" s="106" t="str">
        <f t="shared" si="0"/>
        <v xml:space="preserve"> </v>
      </c>
      <c r="E1086" s="303"/>
      <c r="F1086" s="779" t="e">
        <f t="shared" ca="1" si="8"/>
        <v>#NAME?</v>
      </c>
      <c r="G1086" s="779" t="s">
        <v>17442</v>
      </c>
      <c r="H1086" s="779"/>
      <c r="I1086" s="779" t="str">
        <f t="shared" si="4"/>
        <v>39.6048422, -76.1151239</v>
      </c>
      <c r="J1086" s="780">
        <v>39.6048422</v>
      </c>
      <c r="K1086" s="780">
        <v>-76.1151239</v>
      </c>
      <c r="L1086" s="781">
        <v>1102</v>
      </c>
      <c r="M1086" s="782" t="s">
        <v>44</v>
      </c>
      <c r="N1086" s="792" t="s">
        <v>2149</v>
      </c>
      <c r="O1086" s="783" t="s">
        <v>2903</v>
      </c>
      <c r="P1086" s="802" t="s">
        <v>2894</v>
      </c>
      <c r="Q1086" s="783"/>
      <c r="R1086" s="792"/>
      <c r="S1086" s="792"/>
      <c r="T1086" s="793"/>
      <c r="U1086" s="793"/>
      <c r="V1086" s="793"/>
      <c r="W1086" s="793"/>
      <c r="X1086" s="787">
        <f t="shared" si="5"/>
        <v>0</v>
      </c>
      <c r="Y1086" s="783" t="s">
        <v>2904</v>
      </c>
      <c r="Z1086" s="783"/>
      <c r="AA1086" s="783"/>
      <c r="AB1086" s="783"/>
      <c r="AC1086" s="783"/>
      <c r="AD1086" s="783"/>
      <c r="AE1086" s="783" t="s">
        <v>2905</v>
      </c>
      <c r="AF1086" s="783"/>
      <c r="AG1086" s="783"/>
      <c r="AH1086" s="792"/>
      <c r="AI1086" s="789" t="s">
        <v>2900</v>
      </c>
    </row>
    <row r="1087" spans="1:35" ht="17.25" customHeight="1">
      <c r="A1087" s="36"/>
      <c r="B1087" s="36"/>
      <c r="C1087" s="36"/>
      <c r="D1087" s="106" t="str">
        <f t="shared" si="0"/>
        <v xml:space="preserve"> </v>
      </c>
      <c r="E1087" s="303"/>
      <c r="F1087" s="779" t="e">
        <f t="shared" ca="1" si="8"/>
        <v>#NAME?</v>
      </c>
      <c r="G1087" s="779" t="s">
        <v>17443</v>
      </c>
      <c r="H1087" s="779"/>
      <c r="I1087" s="779" t="str">
        <f t="shared" si="4"/>
        <v>39.0040128, -77.0963798</v>
      </c>
      <c r="J1087" s="780">
        <v>39.004012799999998</v>
      </c>
      <c r="K1087" s="780">
        <v>-77.096379799999994</v>
      </c>
      <c r="L1087" s="781">
        <v>1103</v>
      </c>
      <c r="M1087" s="790" t="s">
        <v>44</v>
      </c>
      <c r="N1087" s="792" t="s">
        <v>2149</v>
      </c>
      <c r="O1087" s="783" t="s">
        <v>2910</v>
      </c>
      <c r="P1087" s="802" t="s">
        <v>2894</v>
      </c>
      <c r="Q1087" s="783"/>
      <c r="R1087" s="792"/>
      <c r="S1087" s="792"/>
      <c r="T1087" s="793"/>
      <c r="U1087" s="793"/>
      <c r="V1087" s="793"/>
      <c r="W1087" s="793"/>
      <c r="X1087" s="787">
        <f t="shared" si="5"/>
        <v>0</v>
      </c>
      <c r="Y1087" s="783" t="s">
        <v>2911</v>
      </c>
      <c r="Z1087" s="783"/>
      <c r="AA1087" s="792"/>
      <c r="AB1087" s="792"/>
      <c r="AC1087" s="783"/>
      <c r="AD1087" s="792"/>
      <c r="AE1087" s="783" t="s">
        <v>2905</v>
      </c>
      <c r="AF1087" s="792"/>
      <c r="AG1087" s="792"/>
      <c r="AH1087" s="792"/>
      <c r="AI1087" s="789" t="s">
        <v>2900</v>
      </c>
    </row>
    <row r="1088" spans="1:35" ht="17.25" customHeight="1">
      <c r="A1088" s="36"/>
      <c r="B1088" s="36"/>
      <c r="C1088" s="36"/>
      <c r="D1088" s="106" t="str">
        <f t="shared" si="0"/>
        <v xml:space="preserve"> </v>
      </c>
      <c r="E1088" s="303"/>
      <c r="F1088" s="779" t="e">
        <f t="shared" ca="1" si="8"/>
        <v>#NAME?</v>
      </c>
      <c r="G1088" s="779" t="s">
        <v>17444</v>
      </c>
      <c r="H1088" s="779"/>
      <c r="I1088" s="779" t="str">
        <f t="shared" si="4"/>
        <v>39.6449438, -78.35429669999999</v>
      </c>
      <c r="J1088" s="780">
        <v>39.6449438</v>
      </c>
      <c r="K1088" s="780">
        <v>-78.354296699999907</v>
      </c>
      <c r="L1088" s="781">
        <v>1104</v>
      </c>
      <c r="M1088" s="782" t="s">
        <v>44</v>
      </c>
      <c r="N1088" s="792" t="s">
        <v>44</v>
      </c>
      <c r="O1088" s="783" t="s">
        <v>2918</v>
      </c>
      <c r="P1088" s="802" t="s">
        <v>2919</v>
      </c>
      <c r="Q1088" s="784" t="s">
        <v>2919</v>
      </c>
      <c r="R1088" s="783"/>
      <c r="S1088" s="785">
        <v>2017</v>
      </c>
      <c r="T1088" s="786"/>
      <c r="U1088" s="786"/>
      <c r="V1088" s="786"/>
      <c r="W1088" s="786">
        <v>6.47</v>
      </c>
      <c r="X1088" s="787">
        <f t="shared" si="5"/>
        <v>6.47</v>
      </c>
      <c r="Y1088" s="783"/>
      <c r="Z1088" s="783"/>
      <c r="AA1088" s="783"/>
      <c r="AB1088" s="783"/>
      <c r="AC1088" s="783"/>
      <c r="AD1088" s="783"/>
      <c r="AE1088" s="783"/>
      <c r="AF1088" s="783"/>
      <c r="AG1088" s="783"/>
      <c r="AH1088" s="792"/>
      <c r="AI1088" s="789" t="s">
        <v>2920</v>
      </c>
    </row>
    <row r="1089" spans="1:35" ht="17.25" customHeight="1">
      <c r="A1089" s="36"/>
      <c r="B1089" s="36"/>
      <c r="C1089" s="36"/>
      <c r="D1089" s="106" t="str">
        <f t="shared" si="0"/>
        <v xml:space="preserve"> </v>
      </c>
      <c r="E1089" s="303"/>
      <c r="F1089" s="779" t="e">
        <f t="shared" ca="1" si="8"/>
        <v>#NAME?</v>
      </c>
      <c r="G1089" s="779" t="s">
        <v>17445</v>
      </c>
      <c r="H1089" s="779"/>
      <c r="I1089" s="779" t="str">
        <f t="shared" si="4"/>
        <v>38.5984798, -77.17045689999999</v>
      </c>
      <c r="J1089" s="780">
        <v>38.5984798</v>
      </c>
      <c r="K1089" s="780">
        <v>-77.170456899999905</v>
      </c>
      <c r="L1089" s="781">
        <v>1105</v>
      </c>
      <c r="M1089" s="790" t="s">
        <v>44</v>
      </c>
      <c r="N1089" s="792" t="s">
        <v>2149</v>
      </c>
      <c r="O1089" s="783" t="s">
        <v>2941</v>
      </c>
      <c r="P1089" s="802" t="s">
        <v>2894</v>
      </c>
      <c r="Q1089" s="783"/>
      <c r="R1089" s="792"/>
      <c r="S1089" s="792"/>
      <c r="T1089" s="793"/>
      <c r="U1089" s="793"/>
      <c r="V1089" s="793"/>
      <c r="W1089" s="793"/>
      <c r="X1089" s="787">
        <f t="shared" si="5"/>
        <v>0</v>
      </c>
      <c r="Y1089" s="783"/>
      <c r="Z1089" s="783"/>
      <c r="AA1089" s="792"/>
      <c r="AB1089" s="792"/>
      <c r="AC1089" s="783"/>
      <c r="AD1089" s="792"/>
      <c r="AE1089" s="783" t="s">
        <v>2905</v>
      </c>
      <c r="AF1089" s="792"/>
      <c r="AG1089" s="792"/>
      <c r="AH1089" s="792"/>
      <c r="AI1089" s="789" t="s">
        <v>2900</v>
      </c>
    </row>
    <row r="1090" spans="1:35" ht="17.25" customHeight="1">
      <c r="A1090" s="36"/>
      <c r="B1090" s="36"/>
      <c r="C1090" s="36"/>
      <c r="D1090" s="106" t="str">
        <f t="shared" si="0"/>
        <v xml:space="preserve"> </v>
      </c>
      <c r="E1090" s="303"/>
      <c r="F1090" s="779" t="e">
        <f t="shared" ca="1" si="8"/>
        <v>#NAME?</v>
      </c>
      <c r="G1090" s="779" t="s">
        <v>17446</v>
      </c>
      <c r="H1090" s="779"/>
      <c r="I1090" s="779" t="str">
        <f t="shared" si="4"/>
        <v>38.3365, -76.47148700000001</v>
      </c>
      <c r="J1090" s="780">
        <v>38.336500000000001</v>
      </c>
      <c r="K1090" s="780">
        <v>-76.471486999999996</v>
      </c>
      <c r="L1090" s="781">
        <v>1106</v>
      </c>
      <c r="M1090" s="782" t="s">
        <v>44</v>
      </c>
      <c r="N1090" s="792" t="s">
        <v>2149</v>
      </c>
      <c r="O1090" s="783" t="s">
        <v>2992</v>
      </c>
      <c r="P1090" s="802" t="s">
        <v>2894</v>
      </c>
      <c r="Q1090" s="783"/>
      <c r="R1090" s="792"/>
      <c r="S1090" s="792"/>
      <c r="T1090" s="793"/>
      <c r="U1090" s="793"/>
      <c r="V1090" s="793"/>
      <c r="W1090" s="793"/>
      <c r="X1090" s="787">
        <f t="shared" si="5"/>
        <v>0</v>
      </c>
      <c r="Y1090" s="783"/>
      <c r="Z1090" s="783"/>
      <c r="AA1090" s="783"/>
      <c r="AB1090" s="783"/>
      <c r="AC1090" s="783"/>
      <c r="AD1090" s="783"/>
      <c r="AE1090" s="783" t="s">
        <v>2905</v>
      </c>
      <c r="AF1090" s="783"/>
      <c r="AG1090" s="783"/>
      <c r="AH1090" s="788" t="s">
        <v>17447</v>
      </c>
      <c r="AI1090" s="789" t="s">
        <v>2920</v>
      </c>
    </row>
    <row r="1091" spans="1:35" ht="17.25" customHeight="1">
      <c r="A1091" s="36"/>
      <c r="B1091" s="36"/>
      <c r="C1091" s="36"/>
      <c r="D1091" s="106" t="str">
        <f t="shared" si="0"/>
        <v xml:space="preserve"> </v>
      </c>
      <c r="E1091" s="303"/>
      <c r="F1091" s="779" t="e">
        <f t="shared" ca="1" si="8"/>
        <v>#NAME?</v>
      </c>
      <c r="G1091" s="779" t="s">
        <v>17448</v>
      </c>
      <c r="H1091" s="779"/>
      <c r="I1091" s="779" t="str">
        <f t="shared" si="4"/>
        <v>39.334658, -76.4180681</v>
      </c>
      <c r="J1091" s="780">
        <v>39.334657999999997</v>
      </c>
      <c r="K1091" s="780">
        <v>-76.418068099999999</v>
      </c>
      <c r="L1091" s="781">
        <v>1107</v>
      </c>
      <c r="M1091" s="790" t="s">
        <v>44</v>
      </c>
      <c r="N1091" s="792" t="s">
        <v>2149</v>
      </c>
      <c r="O1091" s="783" t="s">
        <v>2954</v>
      </c>
      <c r="P1091" s="802" t="s">
        <v>2955</v>
      </c>
      <c r="Q1091" s="783"/>
      <c r="R1091" s="792"/>
      <c r="S1091" s="792"/>
      <c r="T1091" s="793"/>
      <c r="U1091" s="793"/>
      <c r="V1091" s="793"/>
      <c r="W1091" s="793"/>
      <c r="X1091" s="787">
        <f t="shared" si="5"/>
        <v>0</v>
      </c>
      <c r="Y1091" s="783"/>
      <c r="Z1091" s="783"/>
      <c r="AA1091" s="783">
        <v>2017</v>
      </c>
      <c r="AB1091" s="792"/>
      <c r="AC1091" s="783"/>
      <c r="AD1091" s="792"/>
      <c r="AE1091" s="792"/>
      <c r="AF1091" s="792"/>
      <c r="AG1091" s="792"/>
      <c r="AH1091" s="788" t="s">
        <v>2974</v>
      </c>
      <c r="AI1091" s="789" t="s">
        <v>2920</v>
      </c>
    </row>
    <row r="1092" spans="1:35" ht="17.25" customHeight="1">
      <c r="A1092" s="36"/>
      <c r="B1092" s="36"/>
      <c r="C1092" s="36"/>
      <c r="D1092" s="106" t="str">
        <f t="shared" si="0"/>
        <v xml:space="preserve"> </v>
      </c>
      <c r="E1092" s="303"/>
      <c r="F1092" s="779" t="e">
        <f t="shared" ca="1" si="8"/>
        <v>#NAME?</v>
      </c>
      <c r="G1092" s="779" t="s">
        <v>17449</v>
      </c>
      <c r="H1092" s="779"/>
      <c r="I1092" s="779" t="str">
        <f t="shared" si="4"/>
        <v>42.517867, -83.77095</v>
      </c>
      <c r="J1092" s="780">
        <v>42.517867000000003</v>
      </c>
      <c r="K1092" s="780">
        <v>-83.770949999999999</v>
      </c>
      <c r="L1092" s="781">
        <v>1108</v>
      </c>
      <c r="M1092" s="782" t="s">
        <v>5</v>
      </c>
      <c r="N1092" s="783" t="s">
        <v>5</v>
      </c>
      <c r="O1092" s="783" t="s">
        <v>3172</v>
      </c>
      <c r="P1092" s="791" t="s">
        <v>3173</v>
      </c>
      <c r="Q1092" s="784" t="s">
        <v>3173</v>
      </c>
      <c r="R1092" s="783" t="s">
        <v>35</v>
      </c>
      <c r="S1092" s="785">
        <v>2020</v>
      </c>
      <c r="T1092" s="786">
        <v>2900</v>
      </c>
      <c r="U1092" s="786">
        <v>130</v>
      </c>
      <c r="V1092" s="786">
        <v>3030</v>
      </c>
      <c r="W1092" s="786"/>
      <c r="X1092" s="787">
        <f t="shared" si="5"/>
        <v>3030</v>
      </c>
      <c r="Y1092" s="792"/>
      <c r="Z1092" s="792"/>
      <c r="AA1092" s="792"/>
      <c r="AB1092" s="792"/>
      <c r="AC1092" s="784" t="s">
        <v>3173</v>
      </c>
      <c r="AD1092" s="792"/>
      <c r="AE1092" s="792"/>
      <c r="AF1092" s="792"/>
      <c r="AG1092" s="792"/>
      <c r="AH1092" s="792"/>
      <c r="AI1092" s="789" t="s">
        <v>3168</v>
      </c>
    </row>
    <row r="1093" spans="1:35" ht="17.25" customHeight="1">
      <c r="A1093" s="36"/>
      <c r="B1093" s="36"/>
      <c r="C1093" s="36"/>
      <c r="D1093" s="106" t="str">
        <f t="shared" si="0"/>
        <v xml:space="preserve"> </v>
      </c>
      <c r="E1093" s="303" t="s">
        <v>3201</v>
      </c>
      <c r="F1093" s="779" t="e">
        <f t="shared" ca="1" si="8"/>
        <v>#NAME?</v>
      </c>
      <c r="G1093" s="779" t="s">
        <v>16166</v>
      </c>
      <c r="H1093" s="779"/>
      <c r="I1093" s="779" t="str">
        <f t="shared" si="4"/>
        <v>42.739478, -84.587919</v>
      </c>
      <c r="J1093" s="780">
        <v>42.739477999999998</v>
      </c>
      <c r="K1093" s="780">
        <v>-84.587918999999999</v>
      </c>
      <c r="L1093" s="781">
        <v>1109</v>
      </c>
      <c r="M1093" s="790" t="s">
        <v>5</v>
      </c>
      <c r="N1093" s="783" t="s">
        <v>5</v>
      </c>
      <c r="O1093" s="783" t="s">
        <v>3202</v>
      </c>
      <c r="P1093" s="784" t="s">
        <v>3203</v>
      </c>
      <c r="Q1093" s="784" t="s">
        <v>3203</v>
      </c>
      <c r="R1093" s="783" t="s">
        <v>35</v>
      </c>
      <c r="S1093" s="785">
        <v>2020</v>
      </c>
      <c r="T1093" s="793"/>
      <c r="U1093" s="786"/>
      <c r="V1093" s="786">
        <v>544</v>
      </c>
      <c r="W1093" s="793"/>
      <c r="X1093" s="787">
        <f t="shared" si="5"/>
        <v>544</v>
      </c>
      <c r="Y1093" s="783"/>
      <c r="Z1093" s="783"/>
      <c r="AA1093" s="783"/>
      <c r="AB1093" s="783"/>
      <c r="AC1093" s="784" t="s">
        <v>3203</v>
      </c>
      <c r="AD1093" s="783"/>
      <c r="AE1093" s="783"/>
      <c r="AF1093" s="783"/>
      <c r="AG1093" s="831"/>
      <c r="AH1093" s="792"/>
      <c r="AI1093" s="789" t="s">
        <v>3168</v>
      </c>
    </row>
    <row r="1094" spans="1:35" ht="17.25" customHeight="1">
      <c r="A1094" s="36"/>
      <c r="B1094" s="36"/>
      <c r="C1094" s="36"/>
      <c r="D1094" s="106" t="str">
        <f t="shared" si="0"/>
        <v xml:space="preserve"> </v>
      </c>
      <c r="E1094" s="303" t="s">
        <v>3218</v>
      </c>
      <c r="F1094" s="779" t="e">
        <f t="shared" ca="1" si="8"/>
        <v>#NAME?</v>
      </c>
      <c r="G1094" s="779" t="s">
        <v>17450</v>
      </c>
      <c r="H1094" s="779"/>
      <c r="I1094" s="779" t="str">
        <f t="shared" si="4"/>
        <v>41.888357, -83.992735</v>
      </c>
      <c r="J1094" s="780">
        <v>41.888356999999999</v>
      </c>
      <c r="K1094" s="780">
        <v>-83.992734999999996</v>
      </c>
      <c r="L1094" s="781">
        <v>1110</v>
      </c>
      <c r="M1094" s="782" t="s">
        <v>33</v>
      </c>
      <c r="N1094" s="783" t="s">
        <v>33</v>
      </c>
      <c r="O1094" s="783"/>
      <c r="P1094" s="791" t="s">
        <v>3219</v>
      </c>
      <c r="Q1094" s="784" t="s">
        <v>3220</v>
      </c>
      <c r="R1094" s="783" t="s">
        <v>35</v>
      </c>
      <c r="S1094" s="785">
        <v>2019</v>
      </c>
      <c r="T1094" s="786"/>
      <c r="U1094" s="786"/>
      <c r="V1094" s="786">
        <v>85.7</v>
      </c>
      <c r="W1094" s="786"/>
      <c r="X1094" s="787">
        <f t="shared" si="5"/>
        <v>85.7</v>
      </c>
      <c r="Y1094" s="792"/>
      <c r="Z1094" s="792"/>
      <c r="AA1094" s="792"/>
      <c r="AB1094" s="792"/>
      <c r="AC1094" s="784" t="s">
        <v>3220</v>
      </c>
      <c r="AD1094" s="792"/>
      <c r="AE1094" s="792"/>
      <c r="AF1094" s="792"/>
      <c r="AG1094" s="792"/>
      <c r="AH1094" s="792"/>
      <c r="AI1094" s="789" t="s">
        <v>3168</v>
      </c>
    </row>
    <row r="1095" spans="1:35" ht="17.25" customHeight="1">
      <c r="A1095" s="36"/>
      <c r="B1095" s="36"/>
      <c r="C1095" s="36"/>
      <c r="D1095" s="106" t="str">
        <f t="shared" si="0"/>
        <v xml:space="preserve"> </v>
      </c>
      <c r="E1095" s="303" t="s">
        <v>3233</v>
      </c>
      <c r="F1095" s="779" t="e">
        <f t="shared" ca="1" si="8"/>
        <v>#NAME?</v>
      </c>
      <c r="G1095" s="779" t="s">
        <v>17451</v>
      </c>
      <c r="H1095" s="779"/>
      <c r="I1095" s="779" t="str">
        <f t="shared" si="4"/>
        <v>42.2665112, -85.5177989</v>
      </c>
      <c r="J1095" s="780">
        <v>42.266511199999997</v>
      </c>
      <c r="K1095" s="780">
        <v>-85.517798900000003</v>
      </c>
      <c r="L1095" s="781">
        <v>1111</v>
      </c>
      <c r="M1095" s="790" t="s">
        <v>5</v>
      </c>
      <c r="N1095" s="783" t="s">
        <v>5</v>
      </c>
      <c r="O1095" s="783" t="s">
        <v>3234</v>
      </c>
      <c r="P1095" s="791" t="s">
        <v>3235</v>
      </c>
      <c r="Q1095" s="784" t="s">
        <v>3235</v>
      </c>
      <c r="R1095" s="783" t="s">
        <v>35</v>
      </c>
      <c r="S1095" s="785">
        <v>2019</v>
      </c>
      <c r="T1095" s="786">
        <v>40.5</v>
      </c>
      <c r="U1095" s="786">
        <v>31.1</v>
      </c>
      <c r="V1095" s="786">
        <v>71.599999999999994</v>
      </c>
      <c r="W1095" s="786"/>
      <c r="X1095" s="787">
        <f t="shared" si="5"/>
        <v>71.599999999999994</v>
      </c>
      <c r="Y1095" s="792"/>
      <c r="Z1095" s="792"/>
      <c r="AA1095" s="783"/>
      <c r="AB1095" s="783"/>
      <c r="AC1095" s="784" t="s">
        <v>3235</v>
      </c>
      <c r="AD1095" s="783"/>
      <c r="AE1095" s="783"/>
      <c r="AF1095" s="783"/>
      <c r="AG1095" s="783"/>
      <c r="AH1095" s="792"/>
      <c r="AI1095" s="789" t="s">
        <v>3168</v>
      </c>
    </row>
    <row r="1096" spans="1:35" ht="17.25" customHeight="1">
      <c r="A1096" s="36"/>
      <c r="B1096" s="36"/>
      <c r="C1096" s="36"/>
      <c r="D1096" s="106" t="str">
        <f t="shared" si="0"/>
        <v xml:space="preserve"> </v>
      </c>
      <c r="E1096" s="304" t="s">
        <v>3243</v>
      </c>
      <c r="F1096" s="779" t="e">
        <f t="shared" ca="1" si="8"/>
        <v>#NAME?</v>
      </c>
      <c r="G1096" s="779" t="s">
        <v>17452</v>
      </c>
      <c r="H1096" s="779"/>
      <c r="I1096" s="779" t="str">
        <f t="shared" si="4"/>
        <v>42.2701887, -85.5787397</v>
      </c>
      <c r="J1096" s="780">
        <v>42.270188699999999</v>
      </c>
      <c r="K1096" s="780">
        <v>-85.5787397</v>
      </c>
      <c r="L1096" s="781">
        <v>1112</v>
      </c>
      <c r="M1096" s="782" t="s">
        <v>33</v>
      </c>
      <c r="N1096" s="783" t="s">
        <v>33</v>
      </c>
      <c r="O1096" s="783"/>
      <c r="P1096" s="784" t="s">
        <v>3244</v>
      </c>
      <c r="Q1096" s="791" t="s">
        <v>3244</v>
      </c>
      <c r="R1096" s="783" t="s">
        <v>35</v>
      </c>
      <c r="S1096" s="785">
        <v>2018</v>
      </c>
      <c r="T1096" s="786"/>
      <c r="U1096" s="786"/>
      <c r="V1096" s="786">
        <v>1834</v>
      </c>
      <c r="W1096" s="793"/>
      <c r="X1096" s="787">
        <f t="shared" si="5"/>
        <v>1834</v>
      </c>
      <c r="Y1096" s="783"/>
      <c r="Z1096" s="783"/>
      <c r="AA1096" s="792"/>
      <c r="AB1096" s="792"/>
      <c r="AC1096" s="791" t="s">
        <v>3244</v>
      </c>
      <c r="AD1096" s="792"/>
      <c r="AE1096" s="792"/>
      <c r="AF1096" s="792"/>
      <c r="AG1096" s="792"/>
      <c r="AH1096" s="792"/>
      <c r="AI1096" s="789" t="s">
        <v>3168</v>
      </c>
    </row>
    <row r="1097" spans="1:35" ht="17.25" customHeight="1">
      <c r="A1097" s="36"/>
      <c r="B1097" s="36"/>
      <c r="C1097" s="36"/>
      <c r="D1097" s="106" t="str">
        <f t="shared" si="0"/>
        <v xml:space="preserve"> </v>
      </c>
      <c r="E1097" s="304" t="s">
        <v>3705</v>
      </c>
      <c r="F1097" s="779" t="e">
        <f t="shared" ca="1" si="8"/>
        <v>#NAME?</v>
      </c>
      <c r="G1097" s="779" t="s">
        <v>17453</v>
      </c>
      <c r="H1097" s="779"/>
      <c r="I1097" s="779" t="str">
        <f t="shared" si="4"/>
        <v>42.286211, -85.555816</v>
      </c>
      <c r="J1097" s="780">
        <v>42.286211000000002</v>
      </c>
      <c r="K1097" s="780">
        <v>-85.555815999999993</v>
      </c>
      <c r="L1097" s="781">
        <v>1113</v>
      </c>
      <c r="M1097" s="805" t="s">
        <v>33</v>
      </c>
      <c r="N1097" s="792" t="s">
        <v>33</v>
      </c>
      <c r="O1097" s="831"/>
      <c r="P1097" s="794" t="s">
        <v>3706</v>
      </c>
      <c r="Q1097" s="791" t="s">
        <v>3706</v>
      </c>
      <c r="R1097" s="783" t="s">
        <v>35</v>
      </c>
      <c r="S1097" s="785">
        <v>2018</v>
      </c>
      <c r="T1097" s="786">
        <v>26</v>
      </c>
      <c r="U1097" s="786">
        <v>49</v>
      </c>
      <c r="V1097" s="786">
        <v>75</v>
      </c>
      <c r="W1097" s="786">
        <v>84</v>
      </c>
      <c r="X1097" s="787">
        <f t="shared" si="5"/>
        <v>84</v>
      </c>
      <c r="Y1097" s="792"/>
      <c r="Z1097" s="792"/>
      <c r="AA1097" s="792"/>
      <c r="AB1097" s="792"/>
      <c r="AC1097" s="794" t="s">
        <v>3706</v>
      </c>
      <c r="AD1097" s="792"/>
      <c r="AE1097" s="792"/>
      <c r="AF1097" s="792"/>
      <c r="AG1097" s="831"/>
      <c r="AH1097" s="788" t="s">
        <v>3720</v>
      </c>
      <c r="AI1097" s="789" t="s">
        <v>3168</v>
      </c>
    </row>
    <row r="1098" spans="1:35" ht="17.25" customHeight="1">
      <c r="A1098" s="36"/>
      <c r="B1098" s="36"/>
      <c r="C1098" s="36"/>
      <c r="D1098" s="106" t="str">
        <f t="shared" si="0"/>
        <v xml:space="preserve"> </v>
      </c>
      <c r="E1098" s="304" t="s">
        <v>4148</v>
      </c>
      <c r="F1098" s="779" t="e">
        <f t="shared" ca="1" si="8"/>
        <v>#NAME?</v>
      </c>
      <c r="G1098" s="779" t="s">
        <v>17454</v>
      </c>
      <c r="H1098" s="779"/>
      <c r="I1098" s="779" t="str">
        <f t="shared" si="4"/>
        <v>42.298663, -85.2578135</v>
      </c>
      <c r="J1098" s="780">
        <v>42.298662999999998</v>
      </c>
      <c r="K1098" s="780">
        <v>-85.257813499999997</v>
      </c>
      <c r="L1098" s="781">
        <v>1114</v>
      </c>
      <c r="M1098" s="782" t="s">
        <v>113</v>
      </c>
      <c r="N1098" s="792"/>
      <c r="O1098" s="783"/>
      <c r="P1098" s="783"/>
      <c r="Q1098" s="784" t="s">
        <v>15884</v>
      </c>
      <c r="R1098" s="783" t="s">
        <v>35</v>
      </c>
      <c r="S1098" s="792"/>
      <c r="T1098" s="793"/>
      <c r="U1098" s="793"/>
      <c r="V1098" s="786">
        <v>76000</v>
      </c>
      <c r="W1098" s="786">
        <v>76000</v>
      </c>
      <c r="X1098" s="787">
        <f t="shared" si="5"/>
        <v>76000</v>
      </c>
      <c r="Y1098" s="783"/>
      <c r="Z1098" s="783"/>
      <c r="AA1098" s="792"/>
      <c r="AB1098" s="783"/>
      <c r="AC1098" s="783"/>
      <c r="AD1098" s="783"/>
      <c r="AE1098" s="783"/>
      <c r="AF1098" s="783"/>
      <c r="AG1098" s="783"/>
      <c r="AH1098" s="804" t="s">
        <v>4165</v>
      </c>
      <c r="AI1098" s="789" t="s">
        <v>3168</v>
      </c>
    </row>
    <row r="1099" spans="1:35" ht="17.25" customHeight="1">
      <c r="A1099" s="36"/>
      <c r="B1099" s="36"/>
      <c r="C1099" s="36"/>
      <c r="D1099" s="106" t="str">
        <f t="shared" si="0"/>
        <v xml:space="preserve"> </v>
      </c>
      <c r="E1099" s="304" t="s">
        <v>4206</v>
      </c>
      <c r="F1099" s="779" t="e">
        <f t="shared" ca="1" si="8"/>
        <v>#NAME?</v>
      </c>
      <c r="G1099" s="779" t="s">
        <v>17455</v>
      </c>
      <c r="H1099" s="779"/>
      <c r="I1099" s="779" t="str">
        <f t="shared" si="4"/>
        <v>42.28237, -85.544463</v>
      </c>
      <c r="J1099" s="780">
        <v>42.28237</v>
      </c>
      <c r="K1099" s="780">
        <v>-85.544462999999993</v>
      </c>
      <c r="L1099" s="781">
        <v>1115</v>
      </c>
      <c r="M1099" s="790" t="s">
        <v>33</v>
      </c>
      <c r="N1099" s="783" t="s">
        <v>33</v>
      </c>
      <c r="O1099" s="792"/>
      <c r="P1099" s="784" t="s">
        <v>3245</v>
      </c>
      <c r="Q1099" s="784" t="s">
        <v>3245</v>
      </c>
      <c r="R1099" s="783" t="s">
        <v>35</v>
      </c>
      <c r="S1099" s="785">
        <v>2018</v>
      </c>
      <c r="T1099" s="786">
        <v>86</v>
      </c>
      <c r="U1099" s="786">
        <v>150</v>
      </c>
      <c r="V1099" s="786">
        <v>236</v>
      </c>
      <c r="W1099" s="786">
        <v>345.8</v>
      </c>
      <c r="X1099" s="787">
        <f t="shared" si="5"/>
        <v>345.8</v>
      </c>
      <c r="Y1099" s="783"/>
      <c r="Z1099" s="783"/>
      <c r="AA1099" s="792"/>
      <c r="AB1099" s="783"/>
      <c r="AC1099" s="784" t="s">
        <v>3245</v>
      </c>
      <c r="AD1099" s="792"/>
      <c r="AE1099" s="792"/>
      <c r="AF1099" s="783"/>
      <c r="AG1099" s="831"/>
      <c r="AH1099" s="788" t="s">
        <v>4215</v>
      </c>
      <c r="AI1099" s="789" t="s">
        <v>3168</v>
      </c>
    </row>
    <row r="1100" spans="1:35" ht="17.25" customHeight="1">
      <c r="A1100" s="36"/>
      <c r="B1100" s="36"/>
      <c r="C1100" s="36"/>
      <c r="D1100" s="106" t="str">
        <f t="shared" si="0"/>
        <v xml:space="preserve"> </v>
      </c>
      <c r="E1100" s="304" t="s">
        <v>4652</v>
      </c>
      <c r="F1100" s="779" t="e">
        <f t="shared" ca="1" si="8"/>
        <v>#NAME?</v>
      </c>
      <c r="G1100" s="779" t="s">
        <v>17456</v>
      </c>
      <c r="H1100" s="779"/>
      <c r="I1100" s="779" t="str">
        <f t="shared" si="4"/>
        <v>32.3443329, -88.7419871</v>
      </c>
      <c r="J1100" s="780">
        <v>32.344332899999998</v>
      </c>
      <c r="K1100" s="780">
        <v>-88.741987100000003</v>
      </c>
      <c r="L1100" s="781">
        <v>1116</v>
      </c>
      <c r="M1100" s="782" t="s">
        <v>44</v>
      </c>
      <c r="N1100" s="783" t="s">
        <v>44</v>
      </c>
      <c r="O1100" s="783"/>
      <c r="P1100" s="783"/>
      <c r="Q1100" s="784" t="s">
        <v>15884</v>
      </c>
      <c r="R1100" s="783" t="s">
        <v>35</v>
      </c>
      <c r="S1100" s="792"/>
      <c r="T1100" s="793"/>
      <c r="U1100" s="793"/>
      <c r="V1100" s="786">
        <v>71100</v>
      </c>
      <c r="W1100" s="786">
        <v>71100</v>
      </c>
      <c r="X1100" s="787">
        <f t="shared" si="5"/>
        <v>71100</v>
      </c>
      <c r="Y1100" s="783"/>
      <c r="Z1100" s="783"/>
      <c r="AA1100" s="792"/>
      <c r="AB1100" s="783"/>
      <c r="AC1100" s="783"/>
      <c r="AD1100" s="783"/>
      <c r="AE1100" s="783"/>
      <c r="AF1100" s="783"/>
      <c r="AG1100" s="783"/>
      <c r="AH1100" s="783"/>
      <c r="AI1100" s="789" t="s">
        <v>4601</v>
      </c>
    </row>
    <row r="1101" spans="1:35" ht="17.25" customHeight="1">
      <c r="A1101" s="36"/>
      <c r="B1101" s="36"/>
      <c r="C1101" s="36"/>
      <c r="D1101" s="106" t="str">
        <f t="shared" si="0"/>
        <v xml:space="preserve"> </v>
      </c>
      <c r="E1101" s="304" t="s">
        <v>4780</v>
      </c>
      <c r="F1101" s="779" t="e">
        <f t="shared" ca="1" si="8"/>
        <v>#NAME?</v>
      </c>
      <c r="G1101" s="779" t="s">
        <v>17123</v>
      </c>
      <c r="H1101" s="779" t="s">
        <v>17123</v>
      </c>
      <c r="I1101" s="779" t="str">
        <f t="shared" si="4"/>
        <v>43.3689808, -72.3452186</v>
      </c>
      <c r="J1101" s="780">
        <v>43.368980800000003</v>
      </c>
      <c r="K1101" s="780">
        <v>-72.345218599999995</v>
      </c>
      <c r="L1101" s="781">
        <v>1117</v>
      </c>
      <c r="M1101" s="790" t="s">
        <v>77</v>
      </c>
      <c r="N1101" s="792"/>
      <c r="O1101" s="783"/>
      <c r="P1101" s="784" t="s">
        <v>4781</v>
      </c>
      <c r="Q1101" s="784" t="s">
        <v>4781</v>
      </c>
      <c r="R1101" s="783" t="s">
        <v>35</v>
      </c>
      <c r="S1101" s="792"/>
      <c r="T1101" s="786">
        <v>7.46</v>
      </c>
      <c r="U1101" s="786">
        <v>9.3800000000000008</v>
      </c>
      <c r="V1101" s="786">
        <v>16.84</v>
      </c>
      <c r="W1101" s="786">
        <v>24.25</v>
      </c>
      <c r="X1101" s="787">
        <f t="shared" si="5"/>
        <v>24.25</v>
      </c>
      <c r="Y1101" s="783"/>
      <c r="Z1101" s="783" t="s">
        <v>4782</v>
      </c>
      <c r="AA1101" s="792"/>
      <c r="AB1101" s="783"/>
      <c r="AC1101" s="783"/>
      <c r="AD1101" s="783"/>
      <c r="AE1101" s="783"/>
      <c r="AF1101" s="783"/>
      <c r="AG1101" s="783"/>
      <c r="AH1101" s="783"/>
      <c r="AI1101" s="816" t="s">
        <v>2415</v>
      </c>
    </row>
    <row r="1102" spans="1:35" ht="17.25" customHeight="1">
      <c r="A1102" s="36"/>
      <c r="B1102" s="36"/>
      <c r="C1102" s="36"/>
      <c r="D1102" s="106" t="str">
        <f t="shared" si="0"/>
        <v xml:space="preserve"> </v>
      </c>
      <c r="E1102" s="304" t="s">
        <v>4825</v>
      </c>
      <c r="F1102" s="779" t="e">
        <f t="shared" ca="1" si="8"/>
        <v>#NAME?</v>
      </c>
      <c r="G1102" s="779" t="s">
        <v>17457</v>
      </c>
      <c r="H1102" s="779" t="s">
        <v>17457</v>
      </c>
      <c r="I1102" s="779" t="str">
        <f t="shared" si="4"/>
        <v>43.04870409999999, -70.7735759</v>
      </c>
      <c r="J1102" s="780">
        <v>43.048704099999902</v>
      </c>
      <c r="K1102" s="780">
        <v>-70.773575899999997</v>
      </c>
      <c r="L1102" s="781">
        <v>1118</v>
      </c>
      <c r="M1102" s="782" t="s">
        <v>77</v>
      </c>
      <c r="N1102" s="792"/>
      <c r="O1102" s="783"/>
      <c r="P1102" s="784" t="s">
        <v>4781</v>
      </c>
      <c r="Q1102" s="784" t="s">
        <v>4781</v>
      </c>
      <c r="R1102" s="783" t="s">
        <v>35</v>
      </c>
      <c r="S1102" s="792"/>
      <c r="T1102" s="786">
        <v>47.9</v>
      </c>
      <c r="U1102" s="786">
        <v>119</v>
      </c>
      <c r="V1102" s="786">
        <v>166.9</v>
      </c>
      <c r="W1102" s="786">
        <v>184.4</v>
      </c>
      <c r="X1102" s="787">
        <f t="shared" si="5"/>
        <v>184.4</v>
      </c>
      <c r="Y1102" s="783"/>
      <c r="Z1102" s="783" t="s">
        <v>4826</v>
      </c>
      <c r="AA1102" s="792"/>
      <c r="AB1102" s="783"/>
      <c r="AC1102" s="783"/>
      <c r="AD1102" s="783"/>
      <c r="AE1102" s="783"/>
      <c r="AF1102" s="783"/>
      <c r="AG1102" s="783"/>
      <c r="AH1102" s="783"/>
      <c r="AI1102" s="816" t="s">
        <v>2415</v>
      </c>
    </row>
    <row r="1103" spans="1:35" ht="17.25" customHeight="1">
      <c r="A1103" s="36"/>
      <c r="B1103" s="36"/>
      <c r="C1103" s="36"/>
      <c r="D1103" s="106" t="str">
        <f t="shared" si="0"/>
        <v xml:space="preserve"> </v>
      </c>
      <c r="E1103" s="304" t="s">
        <v>4830</v>
      </c>
      <c r="F1103" s="779" t="e">
        <f t="shared" ca="1" si="8"/>
        <v>#NAME?</v>
      </c>
      <c r="G1103" s="779" t="s">
        <v>17458</v>
      </c>
      <c r="H1103" s="779" t="s">
        <v>17458</v>
      </c>
      <c r="I1103" s="779" t="str">
        <f t="shared" si="4"/>
        <v>43.186748, -70.8993507</v>
      </c>
      <c r="J1103" s="780">
        <v>43.186748000000001</v>
      </c>
      <c r="K1103" s="780">
        <v>-70.899350699999999</v>
      </c>
      <c r="L1103" s="781">
        <v>1119</v>
      </c>
      <c r="M1103" s="790" t="s">
        <v>77</v>
      </c>
      <c r="N1103" s="792"/>
      <c r="O1103" s="783"/>
      <c r="P1103" s="784" t="s">
        <v>4781</v>
      </c>
      <c r="Q1103" s="784" t="s">
        <v>4781</v>
      </c>
      <c r="R1103" s="783" t="s">
        <v>35</v>
      </c>
      <c r="S1103" s="792"/>
      <c r="T1103" s="786">
        <v>7.56</v>
      </c>
      <c r="U1103" s="786">
        <v>29.5</v>
      </c>
      <c r="V1103" s="786">
        <v>37.06</v>
      </c>
      <c r="W1103" s="786">
        <v>37.06</v>
      </c>
      <c r="X1103" s="787">
        <f t="shared" si="5"/>
        <v>37.06</v>
      </c>
      <c r="Y1103" s="783"/>
      <c r="Z1103" s="783"/>
      <c r="AA1103" s="792"/>
      <c r="AB1103" s="783"/>
      <c r="AC1103" s="783"/>
      <c r="AD1103" s="783"/>
      <c r="AE1103" s="783"/>
      <c r="AF1103" s="783"/>
      <c r="AG1103" s="783"/>
      <c r="AH1103" s="783"/>
      <c r="AI1103" s="816" t="s">
        <v>2415</v>
      </c>
    </row>
    <row r="1104" spans="1:35" ht="17.25" customHeight="1">
      <c r="A1104" s="36"/>
      <c r="B1104" s="36"/>
      <c r="C1104" s="36"/>
      <c r="D1104" s="106" t="str">
        <f t="shared" si="0"/>
        <v xml:space="preserve"> </v>
      </c>
      <c r="E1104" s="303" t="s">
        <v>17459</v>
      </c>
      <c r="F1104" s="779" t="e">
        <f t="shared" ca="1" si="8"/>
        <v>#NAME?</v>
      </c>
      <c r="G1104" s="779" t="s">
        <v>16341</v>
      </c>
      <c r="H1104" s="779" t="s">
        <v>17460</v>
      </c>
      <c r="I1104" s="779" t="str">
        <f t="shared" si="4"/>
        <v>42.9741096, -70.8286743</v>
      </c>
      <c r="J1104" s="780">
        <v>42.974109599999998</v>
      </c>
      <c r="K1104" s="780">
        <v>-70.828674300000003</v>
      </c>
      <c r="L1104" s="781">
        <v>1120</v>
      </c>
      <c r="M1104" s="782" t="s">
        <v>5</v>
      </c>
      <c r="N1104" s="792"/>
      <c r="O1104" s="783"/>
      <c r="P1104" s="784" t="s">
        <v>4781</v>
      </c>
      <c r="Q1104" s="784" t="s">
        <v>4781</v>
      </c>
      <c r="R1104" s="783" t="s">
        <v>35</v>
      </c>
      <c r="S1104" s="792"/>
      <c r="T1104" s="786">
        <v>110</v>
      </c>
      <c r="U1104" s="786">
        <v>660</v>
      </c>
      <c r="V1104" s="786">
        <v>770</v>
      </c>
      <c r="W1104" s="786">
        <v>1062</v>
      </c>
      <c r="X1104" s="787">
        <f t="shared" si="5"/>
        <v>1062</v>
      </c>
      <c r="Y1104" s="783"/>
      <c r="Z1104" s="783" t="s">
        <v>4840</v>
      </c>
      <c r="AA1104" s="792"/>
      <c r="AB1104" s="783"/>
      <c r="AC1104" s="783"/>
      <c r="AD1104" s="783"/>
      <c r="AE1104" s="783"/>
      <c r="AF1104" s="783"/>
      <c r="AG1104" s="783"/>
      <c r="AH1104" s="783"/>
      <c r="AI1104" s="816" t="s">
        <v>2415</v>
      </c>
    </row>
    <row r="1105" spans="1:35" ht="17.25" customHeight="1">
      <c r="A1105" s="36"/>
      <c r="B1105" s="36"/>
      <c r="C1105" s="36"/>
      <c r="D1105" s="106" t="str">
        <f t="shared" si="0"/>
        <v xml:space="preserve"> </v>
      </c>
      <c r="E1105" s="303" t="s">
        <v>4858</v>
      </c>
      <c r="F1105" s="779" t="e">
        <f t="shared" ca="1" si="8"/>
        <v>#NAME?</v>
      </c>
      <c r="G1105" s="779" t="s">
        <v>17461</v>
      </c>
      <c r="H1105" s="779" t="s">
        <v>17461</v>
      </c>
      <c r="I1105" s="779" t="str">
        <f t="shared" si="4"/>
        <v>42.9580546, -71.3557628</v>
      </c>
      <c r="J1105" s="780">
        <v>42.958054599999997</v>
      </c>
      <c r="K1105" s="780">
        <v>-71.355762799999994</v>
      </c>
      <c r="L1105" s="781">
        <v>1121</v>
      </c>
      <c r="M1105" s="790" t="s">
        <v>5</v>
      </c>
      <c r="N1105" s="792"/>
      <c r="O1105" s="783"/>
      <c r="P1105" s="784" t="s">
        <v>4781</v>
      </c>
      <c r="Q1105" s="784" t="s">
        <v>4781</v>
      </c>
      <c r="R1105" s="783" t="s">
        <v>35</v>
      </c>
      <c r="S1105" s="792"/>
      <c r="T1105" s="786">
        <v>3</v>
      </c>
      <c r="U1105" s="793"/>
      <c r="V1105" s="786">
        <v>3</v>
      </c>
      <c r="W1105" s="786">
        <v>3</v>
      </c>
      <c r="X1105" s="787">
        <f t="shared" si="5"/>
        <v>3</v>
      </c>
      <c r="Y1105" s="783"/>
      <c r="Z1105" s="783"/>
      <c r="AA1105" s="792"/>
      <c r="AB1105" s="783"/>
      <c r="AC1105" s="783"/>
      <c r="AD1105" s="783"/>
      <c r="AE1105" s="783"/>
      <c r="AF1105" s="783"/>
      <c r="AG1105" s="783"/>
      <c r="AH1105" s="783"/>
      <c r="AI1105" s="816" t="s">
        <v>2415</v>
      </c>
    </row>
    <row r="1106" spans="1:35" ht="17.25" customHeight="1">
      <c r="A1106" s="36"/>
      <c r="B1106" s="36"/>
      <c r="C1106" s="36"/>
      <c r="D1106" s="106" t="str">
        <f t="shared" si="0"/>
        <v xml:space="preserve"> </v>
      </c>
      <c r="E1106" s="303"/>
      <c r="F1106" s="779" t="e">
        <f t="shared" ca="1" si="8"/>
        <v>#NAME?</v>
      </c>
      <c r="G1106" s="779" t="s">
        <v>17462</v>
      </c>
      <c r="H1106" s="779" t="s">
        <v>17463</v>
      </c>
      <c r="I1106" s="779" t="str">
        <f t="shared" si="4"/>
        <v>42.9449894, -70.8350531</v>
      </c>
      <c r="J1106" s="780">
        <v>42.944989399999997</v>
      </c>
      <c r="K1106" s="780">
        <v>-70.835053099999996</v>
      </c>
      <c r="L1106" s="781">
        <v>1122</v>
      </c>
      <c r="M1106" s="782" t="s">
        <v>5</v>
      </c>
      <c r="N1106" s="792"/>
      <c r="O1106" s="783"/>
      <c r="P1106" s="784" t="s">
        <v>4781</v>
      </c>
      <c r="Q1106" s="784" t="s">
        <v>4781</v>
      </c>
      <c r="R1106" s="783" t="s">
        <v>35</v>
      </c>
      <c r="S1106" s="792"/>
      <c r="T1106" s="786">
        <v>26</v>
      </c>
      <c r="U1106" s="786">
        <v>31</v>
      </c>
      <c r="V1106" s="786">
        <v>57</v>
      </c>
      <c r="W1106" s="786">
        <v>64.2</v>
      </c>
      <c r="X1106" s="787">
        <f t="shared" si="5"/>
        <v>64.2</v>
      </c>
      <c r="Y1106" s="783"/>
      <c r="Z1106" s="783" t="s">
        <v>4879</v>
      </c>
      <c r="AA1106" s="792"/>
      <c r="AB1106" s="783"/>
      <c r="AC1106" s="783"/>
      <c r="AD1106" s="783"/>
      <c r="AE1106" s="783"/>
      <c r="AF1106" s="783"/>
      <c r="AG1106" s="783"/>
      <c r="AH1106" s="783"/>
      <c r="AI1106" s="816" t="s">
        <v>2415</v>
      </c>
    </row>
    <row r="1107" spans="1:35" ht="17.25" customHeight="1">
      <c r="A1107" s="36"/>
      <c r="B1107" s="36"/>
      <c r="C1107" s="36"/>
      <c r="D1107" s="106" t="str">
        <f t="shared" si="0"/>
        <v xml:space="preserve"> </v>
      </c>
      <c r="E1107" s="303" t="s">
        <v>17464</v>
      </c>
      <c r="F1107" s="779" t="e">
        <f t="shared" ca="1" si="8"/>
        <v>#NAME?</v>
      </c>
      <c r="G1107" s="779" t="s">
        <v>17465</v>
      </c>
      <c r="H1107" s="779" t="s">
        <v>16930</v>
      </c>
      <c r="I1107" s="779" t="str">
        <f t="shared" si="4"/>
        <v>43.1865544, -70.9006974</v>
      </c>
      <c r="J1107" s="780">
        <v>43.186554399999999</v>
      </c>
      <c r="K1107" s="780">
        <v>-70.900697399999999</v>
      </c>
      <c r="L1107" s="781">
        <v>1123</v>
      </c>
      <c r="M1107" s="832" t="s">
        <v>1201</v>
      </c>
      <c r="N1107" s="792"/>
      <c r="O1107" s="783"/>
      <c r="P1107" s="784" t="s">
        <v>4781</v>
      </c>
      <c r="Q1107" s="784" t="s">
        <v>4781</v>
      </c>
      <c r="R1107" s="783" t="s">
        <v>35</v>
      </c>
      <c r="S1107" s="792"/>
      <c r="T1107" s="786">
        <v>13.5</v>
      </c>
      <c r="U1107" s="786">
        <v>5.76</v>
      </c>
      <c r="V1107" s="786">
        <v>19.260000000000002</v>
      </c>
      <c r="W1107" s="786">
        <v>21.1</v>
      </c>
      <c r="X1107" s="787">
        <f t="shared" si="5"/>
        <v>21.1</v>
      </c>
      <c r="Y1107" s="783"/>
      <c r="Z1107" s="783" t="s">
        <v>4881</v>
      </c>
      <c r="AA1107" s="792"/>
      <c r="AB1107" s="783"/>
      <c r="AC1107" s="783"/>
      <c r="AD1107" s="783"/>
      <c r="AE1107" s="795" t="s">
        <v>17466</v>
      </c>
      <c r="AF1107" s="783"/>
      <c r="AG1107" s="783"/>
      <c r="AH1107" s="783"/>
      <c r="AI1107" s="816" t="s">
        <v>2415</v>
      </c>
    </row>
    <row r="1108" spans="1:35" ht="17.25" customHeight="1">
      <c r="A1108" s="36"/>
      <c r="B1108" s="36"/>
      <c r="C1108" s="36"/>
      <c r="D1108" s="106" t="str">
        <f t="shared" si="0"/>
        <v xml:space="preserve"> </v>
      </c>
      <c r="E1108" s="303" t="s">
        <v>4884</v>
      </c>
      <c r="F1108" s="779" t="e">
        <f t="shared" ca="1" si="8"/>
        <v>#NAME?</v>
      </c>
      <c r="G1108" s="779" t="s">
        <v>17467</v>
      </c>
      <c r="H1108" s="779" t="s">
        <v>17467</v>
      </c>
      <c r="I1108" s="779" t="str">
        <f t="shared" si="4"/>
        <v>42.7825274, -71.232794</v>
      </c>
      <c r="J1108" s="780">
        <v>42.782527399999999</v>
      </c>
      <c r="K1108" s="780">
        <v>-71.232793999999998</v>
      </c>
      <c r="L1108" s="781">
        <v>1124</v>
      </c>
      <c r="M1108" s="782" t="s">
        <v>765</v>
      </c>
      <c r="N1108" s="792"/>
      <c r="O1108" s="783"/>
      <c r="P1108" s="784" t="s">
        <v>4781</v>
      </c>
      <c r="Q1108" s="784" t="s">
        <v>4781</v>
      </c>
      <c r="R1108" s="783" t="s">
        <v>35</v>
      </c>
      <c r="S1108" s="792"/>
      <c r="T1108" s="786">
        <v>7.73</v>
      </c>
      <c r="U1108" s="786">
        <v>8.19</v>
      </c>
      <c r="V1108" s="786">
        <v>15.92</v>
      </c>
      <c r="W1108" s="786">
        <v>15.92</v>
      </c>
      <c r="X1108" s="787">
        <f t="shared" si="5"/>
        <v>15.92</v>
      </c>
      <c r="Y1108" s="783"/>
      <c r="Z1108" s="783"/>
      <c r="AA1108" s="792"/>
      <c r="AB1108" s="783"/>
      <c r="AC1108" s="783"/>
      <c r="AD1108" s="783"/>
      <c r="AE1108" s="783"/>
      <c r="AF1108" s="783"/>
      <c r="AG1108" s="783"/>
      <c r="AH1108" s="783"/>
      <c r="AI1108" s="816" t="s">
        <v>2415</v>
      </c>
    </row>
    <row r="1109" spans="1:35" ht="17.25" customHeight="1">
      <c r="A1109" s="36"/>
      <c r="B1109" s="36"/>
      <c r="C1109" s="36"/>
      <c r="D1109" s="106" t="str">
        <f t="shared" si="0"/>
        <v xml:space="preserve"> </v>
      </c>
      <c r="E1109" s="303" t="s">
        <v>4952</v>
      </c>
      <c r="F1109" s="779" t="e">
        <f t="shared" ca="1" si="8"/>
        <v>#NAME?</v>
      </c>
      <c r="G1109" s="779" t="s">
        <v>17468</v>
      </c>
      <c r="H1109" s="779" t="s">
        <v>17468</v>
      </c>
      <c r="I1109" s="779" t="str">
        <f t="shared" si="4"/>
        <v>42.998214, -70.9240058</v>
      </c>
      <c r="J1109" s="780">
        <v>42.998213999999997</v>
      </c>
      <c r="K1109" s="780">
        <v>-70.924005800000003</v>
      </c>
      <c r="L1109" s="781">
        <v>1125</v>
      </c>
      <c r="M1109" s="790" t="s">
        <v>77</v>
      </c>
      <c r="N1109" s="792"/>
      <c r="O1109" s="783"/>
      <c r="P1109" s="784" t="s">
        <v>4781</v>
      </c>
      <c r="Q1109" s="784" t="s">
        <v>4781</v>
      </c>
      <c r="R1109" s="783" t="s">
        <v>35</v>
      </c>
      <c r="S1109" s="792"/>
      <c r="T1109" s="786">
        <v>85</v>
      </c>
      <c r="U1109" s="786">
        <v>57</v>
      </c>
      <c r="V1109" s="786">
        <v>142</v>
      </c>
      <c r="W1109" s="786">
        <v>147.9</v>
      </c>
      <c r="X1109" s="787">
        <f t="shared" si="5"/>
        <v>147.9</v>
      </c>
      <c r="Y1109" s="783"/>
      <c r="Z1109" s="783" t="s">
        <v>4953</v>
      </c>
      <c r="AA1109" s="792"/>
      <c r="AB1109" s="783"/>
      <c r="AC1109" s="783"/>
      <c r="AD1109" s="783"/>
      <c r="AE1109" s="783"/>
      <c r="AF1109" s="783"/>
      <c r="AG1109" s="783"/>
      <c r="AH1109" s="783"/>
      <c r="AI1109" s="816" t="s">
        <v>2415</v>
      </c>
    </row>
    <row r="1110" spans="1:35" ht="17.25" customHeight="1">
      <c r="A1110" s="36"/>
      <c r="B1110" s="36"/>
      <c r="C1110" s="36"/>
      <c r="D1110" s="106" t="str">
        <f t="shared" si="0"/>
        <v xml:space="preserve"> </v>
      </c>
      <c r="E1110" s="303" t="s">
        <v>4956</v>
      </c>
      <c r="F1110" s="779" t="e">
        <f t="shared" ca="1" si="8"/>
        <v>#NAME?</v>
      </c>
      <c r="G1110" s="779" t="s">
        <v>17469</v>
      </c>
      <c r="H1110" s="779" t="s">
        <v>17469</v>
      </c>
      <c r="I1110" s="779" t="str">
        <f t="shared" si="4"/>
        <v>42.8634798, -71.3533041</v>
      </c>
      <c r="J1110" s="780">
        <v>42.8634798</v>
      </c>
      <c r="K1110" s="780">
        <v>-71.353304100000003</v>
      </c>
      <c r="L1110" s="781">
        <v>1126</v>
      </c>
      <c r="M1110" s="782" t="s">
        <v>2194</v>
      </c>
      <c r="N1110" s="792"/>
      <c r="O1110" s="783"/>
      <c r="P1110" s="784" t="s">
        <v>4781</v>
      </c>
      <c r="Q1110" s="784" t="s">
        <v>4781</v>
      </c>
      <c r="R1110" s="783" t="s">
        <v>35</v>
      </c>
      <c r="S1110" s="792"/>
      <c r="T1110" s="786">
        <v>401</v>
      </c>
      <c r="U1110" s="786">
        <v>164</v>
      </c>
      <c r="V1110" s="786">
        <v>565</v>
      </c>
      <c r="W1110" s="786">
        <v>1160</v>
      </c>
      <c r="X1110" s="787">
        <f t="shared" si="5"/>
        <v>1160</v>
      </c>
      <c r="Y1110" s="783"/>
      <c r="Z1110" s="783" t="s">
        <v>4958</v>
      </c>
      <c r="AA1110" s="792"/>
      <c r="AB1110" s="783"/>
      <c r="AC1110" s="783"/>
      <c r="AD1110" s="783"/>
      <c r="AE1110" s="783"/>
      <c r="AF1110" s="783"/>
      <c r="AG1110" s="783"/>
      <c r="AH1110" s="783"/>
      <c r="AI1110" s="816" t="s">
        <v>2415</v>
      </c>
    </row>
    <row r="1111" spans="1:35" ht="17.25" customHeight="1">
      <c r="A1111" s="36"/>
      <c r="B1111" s="36"/>
      <c r="C1111" s="36"/>
      <c r="D1111" s="106" t="str">
        <f t="shared" si="0"/>
        <v xml:space="preserve"> </v>
      </c>
      <c r="E1111" s="303" t="s">
        <v>4968</v>
      </c>
      <c r="F1111" s="779" t="e">
        <f t="shared" ca="1" si="8"/>
        <v>#NAME?</v>
      </c>
      <c r="G1111" s="779" t="s">
        <v>17470</v>
      </c>
      <c r="H1111" s="779" t="s">
        <v>17470</v>
      </c>
      <c r="I1111" s="779" t="str">
        <f t="shared" si="4"/>
        <v>43.6912427, -71.6416768</v>
      </c>
      <c r="J1111" s="780">
        <v>43.691242699999997</v>
      </c>
      <c r="K1111" s="780">
        <v>-71.641676799999999</v>
      </c>
      <c r="L1111" s="781">
        <v>1127</v>
      </c>
      <c r="M1111" s="790" t="s">
        <v>765</v>
      </c>
      <c r="N1111" s="792"/>
      <c r="O1111" s="783"/>
      <c r="P1111" s="784" t="s">
        <v>4781</v>
      </c>
      <c r="Q1111" s="784" t="s">
        <v>4781</v>
      </c>
      <c r="R1111" s="783" t="s">
        <v>35</v>
      </c>
      <c r="S1111" s="792"/>
      <c r="T1111" s="786">
        <v>11</v>
      </c>
      <c r="U1111" s="786">
        <v>13.7</v>
      </c>
      <c r="V1111" s="786">
        <v>24.7</v>
      </c>
      <c r="W1111" s="786">
        <v>38.299999999999997</v>
      </c>
      <c r="X1111" s="787">
        <f t="shared" si="5"/>
        <v>38.299999999999997</v>
      </c>
      <c r="Y1111" s="783"/>
      <c r="Z1111" s="783" t="s">
        <v>4969</v>
      </c>
      <c r="AA1111" s="792"/>
      <c r="AB1111" s="783"/>
      <c r="AC1111" s="783"/>
      <c r="AD1111" s="783"/>
      <c r="AE1111" s="783"/>
      <c r="AF1111" s="783"/>
      <c r="AG1111" s="783"/>
      <c r="AH1111" s="783"/>
      <c r="AI1111" s="816" t="s">
        <v>2415</v>
      </c>
    </row>
    <row r="1112" spans="1:35" ht="17.25" customHeight="1">
      <c r="A1112" s="36"/>
      <c r="B1112" s="36"/>
      <c r="C1112" s="36"/>
      <c r="D1112" s="106" t="str">
        <f t="shared" si="0"/>
        <v xml:space="preserve"> </v>
      </c>
      <c r="E1112" s="779"/>
      <c r="F1112" s="779" t="e">
        <f t="shared" ca="1" si="8"/>
        <v>#NAME?</v>
      </c>
      <c r="G1112" s="779" t="s">
        <v>17471</v>
      </c>
      <c r="H1112" s="779" t="s">
        <v>17471</v>
      </c>
      <c r="I1112" s="779" t="str">
        <f t="shared" si="4"/>
        <v>42.8204308, -71.17989349999999</v>
      </c>
      <c r="J1112" s="780">
        <v>42.820430799999997</v>
      </c>
      <c r="K1112" s="780">
        <v>-71.179893499999906</v>
      </c>
      <c r="L1112" s="781">
        <v>1128</v>
      </c>
      <c r="M1112" s="782" t="s">
        <v>77</v>
      </c>
      <c r="N1112" s="792"/>
      <c r="O1112" s="783"/>
      <c r="P1112" s="784" t="s">
        <v>4781</v>
      </c>
      <c r="Q1112" s="784" t="s">
        <v>4781</v>
      </c>
      <c r="R1112" s="783" t="s">
        <v>35</v>
      </c>
      <c r="S1112" s="792"/>
      <c r="T1112" s="786">
        <v>17.8</v>
      </c>
      <c r="U1112" s="793"/>
      <c r="V1112" s="786">
        <v>17.8</v>
      </c>
      <c r="W1112" s="786">
        <v>17.8</v>
      </c>
      <c r="X1112" s="787">
        <f t="shared" si="5"/>
        <v>17.8</v>
      </c>
      <c r="Y1112" s="783"/>
      <c r="Z1112" s="783"/>
      <c r="AA1112" s="792"/>
      <c r="AB1112" s="783"/>
      <c r="AC1112" s="783"/>
      <c r="AD1112" s="783"/>
      <c r="AE1112" s="783"/>
      <c r="AF1112" s="783"/>
      <c r="AG1112" s="783"/>
      <c r="AH1112" s="783"/>
      <c r="AI1112" s="816" t="s">
        <v>2415</v>
      </c>
    </row>
    <row r="1113" spans="1:35" ht="17.25" customHeight="1">
      <c r="A1113" s="36"/>
      <c r="B1113" s="36"/>
      <c r="C1113" s="36"/>
      <c r="D1113" s="106" t="str">
        <f t="shared" si="0"/>
        <v xml:space="preserve"> </v>
      </c>
      <c r="E1113" s="304" t="s">
        <v>4988</v>
      </c>
      <c r="F1113" s="779" t="e">
        <f t="shared" ca="1" si="8"/>
        <v>#NAME?</v>
      </c>
      <c r="G1113" s="779" t="s">
        <v>17472</v>
      </c>
      <c r="H1113" s="779" t="s">
        <v>17473</v>
      </c>
      <c r="I1113" s="779" t="str">
        <f t="shared" si="4"/>
        <v>42.88185989999999, -71.32697449999999</v>
      </c>
      <c r="J1113" s="780">
        <v>42.881859899999903</v>
      </c>
      <c r="K1113" s="780">
        <v>-71.326974499999906</v>
      </c>
      <c r="L1113" s="781">
        <v>1129</v>
      </c>
      <c r="M1113" s="790" t="s">
        <v>33</v>
      </c>
      <c r="N1113" s="792"/>
      <c r="O1113" s="783"/>
      <c r="P1113" s="784" t="s">
        <v>4781</v>
      </c>
      <c r="Q1113" s="784" t="s">
        <v>4781</v>
      </c>
      <c r="R1113" s="783" t="s">
        <v>35</v>
      </c>
      <c r="S1113" s="792"/>
      <c r="T1113" s="786">
        <v>42.6</v>
      </c>
      <c r="U1113" s="786">
        <v>35.9</v>
      </c>
      <c r="V1113" s="786">
        <v>78.5</v>
      </c>
      <c r="W1113" s="786">
        <v>90.6</v>
      </c>
      <c r="X1113" s="787">
        <f t="shared" si="5"/>
        <v>90.6</v>
      </c>
      <c r="Y1113" s="783"/>
      <c r="Z1113" s="783" t="s">
        <v>4989</v>
      </c>
      <c r="AA1113" s="792"/>
      <c r="AB1113" s="783"/>
      <c r="AC1113" s="783"/>
      <c r="AD1113" s="783"/>
      <c r="AE1113" s="783"/>
      <c r="AF1113" s="783"/>
      <c r="AG1113" s="783"/>
      <c r="AH1113" s="783"/>
      <c r="AI1113" s="816" t="s">
        <v>2415</v>
      </c>
    </row>
    <row r="1114" spans="1:35" ht="17.25" customHeight="1">
      <c r="A1114" s="36"/>
      <c r="B1114" s="36"/>
      <c r="C1114" s="36"/>
      <c r="D1114" s="106" t="str">
        <f t="shared" si="0"/>
        <v xml:space="preserve"> </v>
      </c>
      <c r="E1114" s="304" t="s">
        <v>4993</v>
      </c>
      <c r="F1114" s="779" t="e">
        <f t="shared" ca="1" si="8"/>
        <v>#NAME?</v>
      </c>
      <c r="G1114" s="779" t="s">
        <v>16775</v>
      </c>
      <c r="H1114" s="779" t="s">
        <v>16775</v>
      </c>
      <c r="I1114" s="779" t="str">
        <f t="shared" si="4"/>
        <v>43.0585675, -71.4415782</v>
      </c>
      <c r="J1114" s="780">
        <v>43.058567500000002</v>
      </c>
      <c r="K1114" s="780">
        <v>-71.441578199999995</v>
      </c>
      <c r="L1114" s="781">
        <v>1130</v>
      </c>
      <c r="M1114" s="782" t="s">
        <v>5</v>
      </c>
      <c r="N1114" s="792"/>
      <c r="O1114" s="783"/>
      <c r="P1114" s="784" t="s">
        <v>4781</v>
      </c>
      <c r="Q1114" s="784" t="s">
        <v>4781</v>
      </c>
      <c r="R1114" s="783" t="s">
        <v>35</v>
      </c>
      <c r="S1114" s="792"/>
      <c r="T1114" s="786">
        <v>61.1</v>
      </c>
      <c r="U1114" s="786">
        <v>13.5</v>
      </c>
      <c r="V1114" s="786">
        <v>74.599999999999994</v>
      </c>
      <c r="W1114" s="786">
        <v>80.92</v>
      </c>
      <c r="X1114" s="787">
        <f t="shared" si="5"/>
        <v>80.92</v>
      </c>
      <c r="Y1114" s="783"/>
      <c r="Z1114" s="783" t="s">
        <v>4994</v>
      </c>
      <c r="AA1114" s="792"/>
      <c r="AB1114" s="783"/>
      <c r="AC1114" s="783"/>
      <c r="AD1114" s="783"/>
      <c r="AE1114" s="783"/>
      <c r="AF1114" s="783"/>
      <c r="AG1114" s="783"/>
      <c r="AH1114" s="783"/>
      <c r="AI1114" s="816" t="s">
        <v>2415</v>
      </c>
    </row>
    <row r="1115" spans="1:35" ht="17.25" customHeight="1">
      <c r="A1115" s="36"/>
      <c r="B1115" s="36"/>
      <c r="C1115" s="36"/>
      <c r="D1115" s="106" t="str">
        <f t="shared" si="0"/>
        <v xml:space="preserve"> </v>
      </c>
      <c r="E1115" s="304" t="s">
        <v>4997</v>
      </c>
      <c r="F1115" s="779" t="e">
        <f t="shared" ca="1" si="8"/>
        <v>#NAME?</v>
      </c>
      <c r="G1115" s="779" t="s">
        <v>17474</v>
      </c>
      <c r="H1115" s="779" t="s">
        <v>17475</v>
      </c>
      <c r="I1115" s="779" t="str">
        <f t="shared" si="4"/>
        <v>44.8692753, -71.30864230000002</v>
      </c>
      <c r="J1115" s="780">
        <v>44.869275299999998</v>
      </c>
      <c r="K1115" s="780">
        <v>-71.308642300000002</v>
      </c>
      <c r="L1115" s="781">
        <v>1131</v>
      </c>
      <c r="M1115" s="790" t="s">
        <v>77</v>
      </c>
      <c r="N1115" s="792"/>
      <c r="O1115" s="783"/>
      <c r="P1115" s="784" t="s">
        <v>4781</v>
      </c>
      <c r="Q1115" s="784" t="s">
        <v>4781</v>
      </c>
      <c r="R1115" s="783" t="s">
        <v>35</v>
      </c>
      <c r="S1115" s="792"/>
      <c r="T1115" s="786">
        <v>8.76</v>
      </c>
      <c r="U1115" s="793"/>
      <c r="V1115" s="786">
        <v>8.76</v>
      </c>
      <c r="W1115" s="786">
        <v>8.76</v>
      </c>
      <c r="X1115" s="787">
        <f t="shared" si="5"/>
        <v>8.76</v>
      </c>
      <c r="Y1115" s="783"/>
      <c r="Z1115" s="783"/>
      <c r="AA1115" s="792"/>
      <c r="AB1115" s="783"/>
      <c r="AC1115" s="783"/>
      <c r="AD1115" s="783"/>
      <c r="AE1115" s="783"/>
      <c r="AF1115" s="783"/>
      <c r="AG1115" s="783"/>
      <c r="AH1115" s="783"/>
      <c r="AI1115" s="816" t="s">
        <v>2415</v>
      </c>
    </row>
    <row r="1116" spans="1:35" ht="17.25" customHeight="1">
      <c r="A1116" s="36"/>
      <c r="B1116" s="36"/>
      <c r="C1116" s="36"/>
      <c r="D1116" s="106" t="str">
        <f t="shared" si="0"/>
        <v xml:space="preserve"> </v>
      </c>
      <c r="E1116" s="304" t="s">
        <v>17476</v>
      </c>
      <c r="F1116" s="779" t="e">
        <f t="shared" ca="1" si="8"/>
        <v>#NAME?</v>
      </c>
      <c r="G1116" s="779" t="s">
        <v>17477</v>
      </c>
      <c r="H1116" s="779" t="s">
        <v>17477</v>
      </c>
      <c r="I1116" s="779" t="str">
        <f t="shared" si="4"/>
        <v>43.36242670000001, -72.3155136</v>
      </c>
      <c r="J1116" s="780">
        <v>43.3624267</v>
      </c>
      <c r="K1116" s="780">
        <v>-72.315513600000003</v>
      </c>
      <c r="L1116" s="781">
        <v>1132</v>
      </c>
      <c r="M1116" s="782" t="s">
        <v>5</v>
      </c>
      <c r="N1116" s="792"/>
      <c r="O1116" s="783"/>
      <c r="P1116" s="784" t="s">
        <v>4781</v>
      </c>
      <c r="Q1116" s="784" t="s">
        <v>4781</v>
      </c>
      <c r="R1116" s="783" t="s">
        <v>35</v>
      </c>
      <c r="S1116" s="792"/>
      <c r="T1116" s="786">
        <v>1.4</v>
      </c>
      <c r="U1116" s="786">
        <v>1.3</v>
      </c>
      <c r="V1116" s="786">
        <v>2.7</v>
      </c>
      <c r="W1116" s="786">
        <v>2.7</v>
      </c>
      <c r="X1116" s="787">
        <f t="shared" si="5"/>
        <v>2.7</v>
      </c>
      <c r="Y1116" s="783"/>
      <c r="Z1116" s="783"/>
      <c r="AA1116" s="792"/>
      <c r="AB1116" s="783"/>
      <c r="AC1116" s="783"/>
      <c r="AD1116" s="783"/>
      <c r="AE1116" s="783"/>
      <c r="AF1116" s="783"/>
      <c r="AG1116" s="783"/>
      <c r="AH1116" s="783"/>
      <c r="AI1116" s="816" t="s">
        <v>2415</v>
      </c>
    </row>
    <row r="1117" spans="1:35" ht="17.25" customHeight="1">
      <c r="A1117" s="36"/>
      <c r="B1117" s="36"/>
      <c r="C1117" s="36"/>
      <c r="D1117" s="106" t="str">
        <f t="shared" si="0"/>
        <v xml:space="preserve"> </v>
      </c>
      <c r="E1117" s="304" t="s">
        <v>5001</v>
      </c>
      <c r="F1117" s="779" t="e">
        <f t="shared" ca="1" si="8"/>
        <v>#NAME?</v>
      </c>
      <c r="G1117" s="779" t="s">
        <v>17478</v>
      </c>
      <c r="H1117" s="779" t="s">
        <v>17478</v>
      </c>
      <c r="I1117" s="779" t="str">
        <f t="shared" si="4"/>
        <v>43.5439512, -71.4887214</v>
      </c>
      <c r="J1117" s="780">
        <v>43.543951200000002</v>
      </c>
      <c r="K1117" s="780">
        <v>-71.488721400000003</v>
      </c>
      <c r="L1117" s="781">
        <v>1133</v>
      </c>
      <c r="M1117" s="790" t="s">
        <v>5</v>
      </c>
      <c r="N1117" s="792"/>
      <c r="O1117" s="783"/>
      <c r="P1117" s="784" t="s">
        <v>4781</v>
      </c>
      <c r="Q1117" s="784" t="s">
        <v>4781</v>
      </c>
      <c r="R1117" s="783" t="s">
        <v>35</v>
      </c>
      <c r="S1117" s="792"/>
      <c r="T1117" s="786">
        <v>2</v>
      </c>
      <c r="U1117" s="793"/>
      <c r="V1117" s="786">
        <v>2</v>
      </c>
      <c r="W1117" s="786">
        <v>2</v>
      </c>
      <c r="X1117" s="787">
        <f t="shared" si="5"/>
        <v>2</v>
      </c>
      <c r="Y1117" s="783"/>
      <c r="Z1117" s="783"/>
      <c r="AA1117" s="792"/>
      <c r="AB1117" s="783"/>
      <c r="AC1117" s="783"/>
      <c r="AD1117" s="783"/>
      <c r="AE1117" s="783"/>
      <c r="AF1117" s="783"/>
      <c r="AG1117" s="783"/>
      <c r="AH1117" s="783"/>
      <c r="AI1117" s="816" t="s">
        <v>2415</v>
      </c>
    </row>
    <row r="1118" spans="1:35" ht="17.25" customHeight="1">
      <c r="A1118" s="36"/>
      <c r="B1118" s="36"/>
      <c r="C1118" s="36"/>
      <c r="D1118" s="106" t="str">
        <f t="shared" si="0"/>
        <v xml:space="preserve"> </v>
      </c>
      <c r="E1118" s="304" t="s">
        <v>5011</v>
      </c>
      <c r="F1118" s="779" t="e">
        <f t="shared" ca="1" si="8"/>
        <v>#NAME?</v>
      </c>
      <c r="G1118" s="779" t="s">
        <v>17479</v>
      </c>
      <c r="H1118" s="779" t="s">
        <v>17479</v>
      </c>
      <c r="I1118" s="779" t="str">
        <f t="shared" si="4"/>
        <v>43.4881438, -72.13722410000001</v>
      </c>
      <c r="J1118" s="780">
        <v>43.488143800000003</v>
      </c>
      <c r="K1118" s="780">
        <v>-72.137224099999997</v>
      </c>
      <c r="L1118" s="781">
        <v>1134</v>
      </c>
      <c r="M1118" s="782" t="s">
        <v>77</v>
      </c>
      <c r="N1118" s="792"/>
      <c r="O1118" s="783"/>
      <c r="P1118" s="784" t="s">
        <v>4781</v>
      </c>
      <c r="Q1118" s="784" t="s">
        <v>4781</v>
      </c>
      <c r="R1118" s="783" t="s">
        <v>35</v>
      </c>
      <c r="S1118" s="792"/>
      <c r="T1118" s="786">
        <v>5.21</v>
      </c>
      <c r="U1118" s="793"/>
      <c r="V1118" s="786">
        <v>5.21</v>
      </c>
      <c r="W1118" s="786">
        <v>5.21</v>
      </c>
      <c r="X1118" s="787">
        <f t="shared" si="5"/>
        <v>5.21</v>
      </c>
      <c r="Y1118" s="783"/>
      <c r="Z1118" s="783"/>
      <c r="AA1118" s="792"/>
      <c r="AB1118" s="783"/>
      <c r="AC1118" s="783"/>
      <c r="AD1118" s="783"/>
      <c r="AE1118" s="783"/>
      <c r="AF1118" s="783"/>
      <c r="AG1118" s="783"/>
      <c r="AH1118" s="783"/>
      <c r="AI1118" s="816" t="s">
        <v>2415</v>
      </c>
    </row>
    <row r="1119" spans="1:35" ht="17.25" customHeight="1">
      <c r="A1119" s="36"/>
      <c r="B1119" s="36"/>
      <c r="C1119" s="36"/>
      <c r="D1119" s="106" t="str">
        <f t="shared" si="0"/>
        <v xml:space="preserve"> </v>
      </c>
      <c r="E1119" s="304" t="s">
        <v>5089</v>
      </c>
      <c r="F1119" s="779" t="e">
        <f t="shared" ca="1" si="8"/>
        <v>#NAME?</v>
      </c>
      <c r="G1119" s="779" t="s">
        <v>17480</v>
      </c>
      <c r="H1119" s="779" t="s">
        <v>17481</v>
      </c>
      <c r="I1119" s="779" t="str">
        <f t="shared" si="4"/>
        <v>43.364959, -72.045334</v>
      </c>
      <c r="J1119" s="780">
        <v>43.364958999999999</v>
      </c>
      <c r="K1119" s="780">
        <v>-72.045333999999997</v>
      </c>
      <c r="L1119" s="781">
        <v>1136</v>
      </c>
      <c r="M1119" s="782" t="s">
        <v>765</v>
      </c>
      <c r="N1119" s="792"/>
      <c r="O1119" s="783"/>
      <c r="P1119" s="784" t="s">
        <v>4781</v>
      </c>
      <c r="Q1119" s="784" t="s">
        <v>4781</v>
      </c>
      <c r="R1119" s="783" t="s">
        <v>35</v>
      </c>
      <c r="S1119" s="792"/>
      <c r="T1119" s="786">
        <v>9.23</v>
      </c>
      <c r="U1119" s="786">
        <v>18.399999999999999</v>
      </c>
      <c r="V1119" s="786">
        <v>27.63</v>
      </c>
      <c r="W1119" s="786">
        <v>27.63</v>
      </c>
      <c r="X1119" s="787">
        <f t="shared" si="5"/>
        <v>27.63</v>
      </c>
      <c r="Y1119" s="783"/>
      <c r="Z1119" s="783"/>
      <c r="AA1119" s="792"/>
      <c r="AB1119" s="783"/>
      <c r="AC1119" s="783"/>
      <c r="AD1119" s="783"/>
      <c r="AE1119" s="783"/>
      <c r="AF1119" s="783"/>
      <c r="AG1119" s="783"/>
      <c r="AH1119" s="783"/>
      <c r="AI1119" s="816" t="s">
        <v>2415</v>
      </c>
    </row>
    <row r="1120" spans="1:35" ht="17.25" customHeight="1">
      <c r="A1120" s="36"/>
      <c r="B1120" s="36"/>
      <c r="C1120" s="36"/>
      <c r="D1120" s="106" t="str">
        <f t="shared" si="0"/>
        <v xml:space="preserve"> </v>
      </c>
      <c r="E1120" s="304" t="s">
        <v>5092</v>
      </c>
      <c r="F1120" s="779" t="e">
        <f t="shared" ca="1" si="8"/>
        <v>#NAME?</v>
      </c>
      <c r="G1120" s="779" t="s">
        <v>17482</v>
      </c>
      <c r="H1120" s="779" t="s">
        <v>17482</v>
      </c>
      <c r="I1120" s="779" t="str">
        <f t="shared" si="4"/>
        <v>43.3229233, -71.30458879999999</v>
      </c>
      <c r="J1120" s="780">
        <v>43.322923299999999</v>
      </c>
      <c r="K1120" s="780">
        <v>-71.304588799999905</v>
      </c>
      <c r="L1120" s="781">
        <v>1137</v>
      </c>
      <c r="M1120" s="790" t="s">
        <v>5</v>
      </c>
      <c r="N1120" s="792"/>
      <c r="O1120" s="783"/>
      <c r="P1120" s="784" t="s">
        <v>4781</v>
      </c>
      <c r="Q1120" s="784" t="s">
        <v>4781</v>
      </c>
      <c r="R1120" s="783" t="s">
        <v>35</v>
      </c>
      <c r="S1120" s="792"/>
      <c r="T1120" s="786">
        <v>5.13</v>
      </c>
      <c r="U1120" s="786">
        <v>9.82</v>
      </c>
      <c r="V1120" s="786">
        <v>14.95</v>
      </c>
      <c r="W1120" s="786">
        <v>14.95</v>
      </c>
      <c r="X1120" s="787">
        <f t="shared" si="5"/>
        <v>14.95</v>
      </c>
      <c r="Y1120" s="783"/>
      <c r="Z1120" s="783"/>
      <c r="AA1120" s="792"/>
      <c r="AB1120" s="783"/>
      <c r="AC1120" s="783"/>
      <c r="AD1120" s="783"/>
      <c r="AE1120" s="783"/>
      <c r="AF1120" s="783"/>
      <c r="AG1120" s="783"/>
      <c r="AH1120" s="783"/>
      <c r="AI1120" s="816" t="s">
        <v>2415</v>
      </c>
    </row>
    <row r="1121" spans="1:35" ht="17.25" customHeight="1">
      <c r="A1121" s="36"/>
      <c r="B1121" s="36"/>
      <c r="C1121" s="36"/>
      <c r="D1121" s="106" t="str">
        <f t="shared" si="0"/>
        <v xml:space="preserve"> </v>
      </c>
      <c r="E1121" s="304" t="s">
        <v>5117</v>
      </c>
      <c r="F1121" s="779" t="e">
        <f t="shared" ca="1" si="8"/>
        <v>#NAME?</v>
      </c>
      <c r="G1121" s="779" t="s">
        <v>17483</v>
      </c>
      <c r="H1121" s="779" t="s">
        <v>17483</v>
      </c>
      <c r="I1121" s="779" t="str">
        <f t="shared" si="4"/>
        <v>43.23559, -72.176442</v>
      </c>
      <c r="J1121" s="780">
        <v>43.235590000000002</v>
      </c>
      <c r="K1121" s="780">
        <v>-72.176441999999994</v>
      </c>
      <c r="L1121" s="781">
        <v>1138</v>
      </c>
      <c r="M1121" s="782" t="s">
        <v>77</v>
      </c>
      <c r="N1121" s="792"/>
      <c r="O1121" s="783"/>
      <c r="P1121" s="784" t="s">
        <v>4781</v>
      </c>
      <c r="Q1121" s="784" t="s">
        <v>4781</v>
      </c>
      <c r="R1121" s="783" t="s">
        <v>35</v>
      </c>
      <c r="S1121" s="792"/>
      <c r="T1121" s="786">
        <v>2.2799999999999998</v>
      </c>
      <c r="U1121" s="786">
        <v>3.55</v>
      </c>
      <c r="V1121" s="786">
        <v>5.83</v>
      </c>
      <c r="W1121" s="786">
        <v>5.83</v>
      </c>
      <c r="X1121" s="787">
        <f t="shared" si="5"/>
        <v>5.83</v>
      </c>
      <c r="Y1121" s="783"/>
      <c r="Z1121" s="783"/>
      <c r="AA1121" s="792"/>
      <c r="AB1121" s="783"/>
      <c r="AC1121" s="783"/>
      <c r="AD1121" s="783"/>
      <c r="AE1121" s="783"/>
      <c r="AF1121" s="783"/>
      <c r="AG1121" s="783"/>
      <c r="AH1121" s="783"/>
      <c r="AI1121" s="816" t="s">
        <v>2415</v>
      </c>
    </row>
    <row r="1122" spans="1:35" ht="17.25" customHeight="1">
      <c r="A1122" s="36"/>
      <c r="B1122" s="36"/>
      <c r="C1122" s="36"/>
      <c r="D1122" s="106" t="str">
        <f t="shared" si="0"/>
        <v xml:space="preserve"> </v>
      </c>
      <c r="E1122" s="304" t="s">
        <v>5120</v>
      </c>
      <c r="F1122" s="779" t="e">
        <f t="shared" ca="1" si="8"/>
        <v>#NAME?</v>
      </c>
      <c r="G1122" s="779" t="s">
        <v>17484</v>
      </c>
      <c r="H1122" s="779" t="s">
        <v>17484</v>
      </c>
      <c r="I1122" s="779" t="str">
        <f t="shared" si="4"/>
        <v>44.079726, -72.021100</v>
      </c>
      <c r="J1122" s="780">
        <v>44.079726000000001</v>
      </c>
      <c r="K1122" s="780">
        <v>-72.021100000000004</v>
      </c>
      <c r="L1122" s="781">
        <v>1139</v>
      </c>
      <c r="M1122" s="790" t="s">
        <v>2194</v>
      </c>
      <c r="N1122" s="792"/>
      <c r="O1122" s="783"/>
      <c r="P1122" s="784" t="s">
        <v>4781</v>
      </c>
      <c r="Q1122" s="784" t="s">
        <v>4781</v>
      </c>
      <c r="R1122" s="783" t="s">
        <v>35</v>
      </c>
      <c r="S1122" s="792"/>
      <c r="T1122" s="786">
        <v>98</v>
      </c>
      <c r="U1122" s="786">
        <v>14.7</v>
      </c>
      <c r="V1122" s="786">
        <v>112.7</v>
      </c>
      <c r="W1122" s="786">
        <v>135.5</v>
      </c>
      <c r="X1122" s="787">
        <f t="shared" si="5"/>
        <v>135.5</v>
      </c>
      <c r="Y1122" s="783"/>
      <c r="Z1122" s="783" t="s">
        <v>5121</v>
      </c>
      <c r="AA1122" s="792"/>
      <c r="AB1122" s="783"/>
      <c r="AC1122" s="783"/>
      <c r="AD1122" s="783"/>
      <c r="AE1122" s="783"/>
      <c r="AF1122" s="783"/>
      <c r="AG1122" s="783"/>
      <c r="AH1122" s="783"/>
      <c r="AI1122" s="816" t="s">
        <v>2415</v>
      </c>
    </row>
    <row r="1123" spans="1:35" ht="17.25" customHeight="1">
      <c r="A1123" s="36"/>
      <c r="B1123" s="36"/>
      <c r="C1123" s="36"/>
      <c r="D1123" s="106" t="str">
        <f t="shared" si="0"/>
        <v xml:space="preserve"> </v>
      </c>
      <c r="E1123" s="304" t="s">
        <v>5140</v>
      </c>
      <c r="F1123" s="779" t="e">
        <f t="shared" ca="1" si="8"/>
        <v>#NAME?</v>
      </c>
      <c r="G1123" s="779" t="s">
        <v>17485</v>
      </c>
      <c r="H1123" s="779" t="s">
        <v>17485</v>
      </c>
      <c r="I1123" s="779" t="str">
        <f t="shared" si="4"/>
        <v>44.26525, -71.466932</v>
      </c>
      <c r="J1123" s="780">
        <v>44.265250000000002</v>
      </c>
      <c r="K1123" s="780">
        <v>-71.466932</v>
      </c>
      <c r="L1123" s="781">
        <v>1140</v>
      </c>
      <c r="M1123" s="782" t="s">
        <v>2194</v>
      </c>
      <c r="N1123" s="792"/>
      <c r="O1123" s="783"/>
      <c r="P1123" s="784" t="s">
        <v>4781</v>
      </c>
      <c r="Q1123" s="784" t="s">
        <v>4781</v>
      </c>
      <c r="R1123" s="783" t="s">
        <v>35</v>
      </c>
      <c r="S1123" s="792"/>
      <c r="T1123" s="786">
        <v>16.899999999999999</v>
      </c>
      <c r="U1123" s="786">
        <v>12.2</v>
      </c>
      <c r="V1123" s="786">
        <v>29.1</v>
      </c>
      <c r="W1123" s="786">
        <v>29.1</v>
      </c>
      <c r="X1123" s="787">
        <f t="shared" si="5"/>
        <v>29.1</v>
      </c>
      <c r="Y1123" s="783"/>
      <c r="Z1123" s="783"/>
      <c r="AA1123" s="792"/>
      <c r="AB1123" s="783"/>
      <c r="AC1123" s="783"/>
      <c r="AD1123" s="783"/>
      <c r="AE1123" s="783"/>
      <c r="AF1123" s="783"/>
      <c r="AG1123" s="783"/>
      <c r="AH1123" s="783"/>
      <c r="AI1123" s="816" t="s">
        <v>2415</v>
      </c>
    </row>
    <row r="1124" spans="1:35" ht="17.25" customHeight="1">
      <c r="A1124" s="36"/>
      <c r="B1124" s="36"/>
      <c r="C1124" s="36"/>
      <c r="D1124" s="106" t="str">
        <f t="shared" si="0"/>
        <v xml:space="preserve"> </v>
      </c>
      <c r="E1124" s="304" t="s">
        <v>5206</v>
      </c>
      <c r="F1124" s="779" t="e">
        <f t="shared" ca="1" si="8"/>
        <v>#NAME?</v>
      </c>
      <c r="G1124" s="779" t="s">
        <v>17486</v>
      </c>
      <c r="H1124" s="779" t="s">
        <v>17486</v>
      </c>
      <c r="I1124" s="779" t="str">
        <f t="shared" si="4"/>
        <v>43.7857496, -71.47544549999999</v>
      </c>
      <c r="J1124" s="780">
        <v>43.785749600000003</v>
      </c>
      <c r="K1124" s="780">
        <v>-71.475445499999907</v>
      </c>
      <c r="L1124" s="781">
        <v>1141</v>
      </c>
      <c r="M1124" s="790" t="s">
        <v>77</v>
      </c>
      <c r="N1124" s="792"/>
      <c r="O1124" s="783"/>
      <c r="P1124" s="784" t="s">
        <v>4781</v>
      </c>
      <c r="Q1124" s="784" t="s">
        <v>4781</v>
      </c>
      <c r="R1124" s="783" t="s">
        <v>35</v>
      </c>
      <c r="S1124" s="792"/>
      <c r="T1124" s="793"/>
      <c r="U1124" s="786">
        <v>8.1300000000000008</v>
      </c>
      <c r="V1124" s="786">
        <v>8.1300000000000008</v>
      </c>
      <c r="W1124" s="786">
        <v>8.1300000000000008</v>
      </c>
      <c r="X1124" s="787">
        <f t="shared" si="5"/>
        <v>8.1300000000000008</v>
      </c>
      <c r="Y1124" s="783"/>
      <c r="Z1124" s="783"/>
      <c r="AA1124" s="792"/>
      <c r="AB1124" s="783"/>
      <c r="AC1124" s="783"/>
      <c r="AD1124" s="783"/>
      <c r="AE1124" s="783"/>
      <c r="AF1124" s="783"/>
      <c r="AG1124" s="783"/>
      <c r="AH1124" s="783"/>
      <c r="AI1124" s="816" t="s">
        <v>2415</v>
      </c>
    </row>
    <row r="1125" spans="1:35" ht="17.25" customHeight="1">
      <c r="A1125" s="36"/>
      <c r="B1125" s="36"/>
      <c r="C1125" s="36"/>
      <c r="D1125" s="106" t="str">
        <f t="shared" si="0"/>
        <v xml:space="preserve"> </v>
      </c>
      <c r="E1125" s="779"/>
      <c r="F1125" s="779" t="e">
        <f t="shared" ca="1" si="8"/>
        <v>#NAME?</v>
      </c>
      <c r="G1125" s="779" t="s">
        <v>17487</v>
      </c>
      <c r="H1125" s="779" t="s">
        <v>17487</v>
      </c>
      <c r="I1125" s="779" t="str">
        <f t="shared" si="4"/>
        <v>42.7496414, -72.2643508</v>
      </c>
      <c r="J1125" s="780">
        <v>42.749641400000002</v>
      </c>
      <c r="K1125" s="780">
        <v>-72.264350800000003</v>
      </c>
      <c r="L1125" s="781">
        <v>1142</v>
      </c>
      <c r="M1125" s="782" t="s">
        <v>77</v>
      </c>
      <c r="N1125" s="792"/>
      <c r="O1125" s="783"/>
      <c r="P1125" s="784" t="s">
        <v>4781</v>
      </c>
      <c r="Q1125" s="784" t="s">
        <v>4781</v>
      </c>
      <c r="R1125" s="783" t="s">
        <v>35</v>
      </c>
      <c r="S1125" s="792"/>
      <c r="T1125" s="786">
        <v>29</v>
      </c>
      <c r="U1125" s="786">
        <v>23</v>
      </c>
      <c r="V1125" s="786">
        <v>52</v>
      </c>
      <c r="W1125" s="786">
        <v>52</v>
      </c>
      <c r="X1125" s="787">
        <f t="shared" si="5"/>
        <v>52</v>
      </c>
      <c r="Y1125" s="783"/>
      <c r="Z1125" s="783"/>
      <c r="AA1125" s="792"/>
      <c r="AB1125" s="783"/>
      <c r="AC1125" s="783"/>
      <c r="AD1125" s="783"/>
      <c r="AE1125" s="783"/>
      <c r="AF1125" s="783"/>
      <c r="AG1125" s="783"/>
      <c r="AH1125" s="783"/>
      <c r="AI1125" s="816" t="s">
        <v>2415</v>
      </c>
    </row>
    <row r="1126" spans="1:35" ht="17.25" customHeight="1">
      <c r="A1126" s="36"/>
      <c r="B1126" s="36"/>
      <c r="C1126" s="36"/>
      <c r="D1126" s="106" t="str">
        <f t="shared" si="0"/>
        <v xml:space="preserve"> </v>
      </c>
      <c r="E1126" s="304" t="s">
        <v>5218</v>
      </c>
      <c r="F1126" s="779" t="e">
        <f t="shared" ca="1" si="8"/>
        <v>#NAME?</v>
      </c>
      <c r="G1126" s="779" t="s">
        <v>17488</v>
      </c>
      <c r="H1126" s="779" t="s">
        <v>17488</v>
      </c>
      <c r="I1126" s="779" t="str">
        <f t="shared" si="4"/>
        <v>43.6523754, -72.0029062</v>
      </c>
      <c r="J1126" s="780">
        <v>43.652375399999997</v>
      </c>
      <c r="K1126" s="780">
        <v>-72.002906199999998</v>
      </c>
      <c r="L1126" s="781">
        <v>1143</v>
      </c>
      <c r="M1126" s="790" t="s">
        <v>765</v>
      </c>
      <c r="N1126" s="792"/>
      <c r="O1126" s="783"/>
      <c r="P1126" s="784" t="s">
        <v>4781</v>
      </c>
      <c r="Q1126" s="784" t="s">
        <v>4781</v>
      </c>
      <c r="R1126" s="783" t="s">
        <v>35</v>
      </c>
      <c r="S1126" s="792"/>
      <c r="T1126" s="786">
        <v>8.1999999999999993</v>
      </c>
      <c r="U1126" s="793"/>
      <c r="V1126" s="786">
        <v>8.1999999999999993</v>
      </c>
      <c r="W1126" s="786">
        <v>8.1999999999999993</v>
      </c>
      <c r="X1126" s="787">
        <f t="shared" si="5"/>
        <v>8.1999999999999993</v>
      </c>
      <c r="Y1126" s="783"/>
      <c r="Z1126" s="783"/>
      <c r="AA1126" s="792"/>
      <c r="AB1126" s="783"/>
      <c r="AC1126" s="783"/>
      <c r="AD1126" s="783"/>
      <c r="AE1126" s="783"/>
      <c r="AF1126" s="783"/>
      <c r="AG1126" s="783"/>
      <c r="AH1126" s="783"/>
      <c r="AI1126" s="816" t="s">
        <v>2415</v>
      </c>
    </row>
    <row r="1127" spans="1:35" ht="17.25" customHeight="1">
      <c r="A1127" s="36"/>
      <c r="B1127" s="36"/>
      <c r="C1127" s="36"/>
      <c r="D1127" s="106" t="str">
        <f t="shared" si="0"/>
        <v xml:space="preserve"> </v>
      </c>
      <c r="E1127" s="304" t="s">
        <v>5237</v>
      </c>
      <c r="F1127" s="779" t="e">
        <f t="shared" ca="1" si="8"/>
        <v>#NAME?</v>
      </c>
      <c r="G1127" s="779" t="s">
        <v>17489</v>
      </c>
      <c r="H1127" s="779" t="s">
        <v>17489</v>
      </c>
      <c r="I1127" s="779" t="str">
        <f t="shared" si="4"/>
        <v>43.6761141, -72.0398134</v>
      </c>
      <c r="J1127" s="780">
        <v>43.676114099999999</v>
      </c>
      <c r="K1127" s="780">
        <v>-72.0398134</v>
      </c>
      <c r="L1127" s="781">
        <v>1144</v>
      </c>
      <c r="M1127" s="782" t="s">
        <v>77</v>
      </c>
      <c r="N1127" s="792"/>
      <c r="O1127" s="783"/>
      <c r="P1127" s="784" t="s">
        <v>4781</v>
      </c>
      <c r="Q1127" s="784" t="s">
        <v>4781</v>
      </c>
      <c r="R1127" s="783" t="s">
        <v>35</v>
      </c>
      <c r="S1127" s="792"/>
      <c r="T1127" s="786">
        <v>9</v>
      </c>
      <c r="U1127" s="793"/>
      <c r="V1127" s="786">
        <v>9</v>
      </c>
      <c r="W1127" s="786">
        <v>22</v>
      </c>
      <c r="X1127" s="787">
        <f t="shared" si="5"/>
        <v>22</v>
      </c>
      <c r="Y1127" s="783"/>
      <c r="Z1127" s="783" t="s">
        <v>5238</v>
      </c>
      <c r="AA1127" s="792"/>
      <c r="AB1127" s="783"/>
      <c r="AC1127" s="783"/>
      <c r="AD1127" s="783"/>
      <c r="AE1127" s="783"/>
      <c r="AF1127" s="783"/>
      <c r="AG1127" s="783"/>
      <c r="AH1127" s="783"/>
      <c r="AI1127" s="816" t="s">
        <v>2415</v>
      </c>
    </row>
    <row r="1128" spans="1:35" ht="17.25" customHeight="1">
      <c r="A1128" s="36"/>
      <c r="B1128" s="36"/>
      <c r="C1128" s="36"/>
      <c r="D1128" s="106" t="str">
        <f t="shared" si="0"/>
        <v xml:space="preserve"> </v>
      </c>
      <c r="E1128" s="304" t="s">
        <v>5249</v>
      </c>
      <c r="F1128" s="779" t="e">
        <f t="shared" ca="1" si="8"/>
        <v>#NAME?</v>
      </c>
      <c r="G1128" s="779" t="s">
        <v>17490</v>
      </c>
      <c r="H1128" s="779" t="s">
        <v>17491</v>
      </c>
      <c r="I1128" s="779" t="str">
        <f t="shared" si="4"/>
        <v>43.685003, -71.137857</v>
      </c>
      <c r="J1128" s="780">
        <v>43.685003000000002</v>
      </c>
      <c r="K1128" s="780">
        <v>-71.137856999999997</v>
      </c>
      <c r="L1128" s="781">
        <v>1145</v>
      </c>
      <c r="M1128" s="790" t="s">
        <v>77</v>
      </c>
      <c r="N1128" s="792"/>
      <c r="O1128" s="783"/>
      <c r="P1128" s="784" t="s">
        <v>4781</v>
      </c>
      <c r="Q1128" s="784" t="s">
        <v>4781</v>
      </c>
      <c r="R1128" s="783" t="s">
        <v>35</v>
      </c>
      <c r="S1128" s="792"/>
      <c r="T1128" s="786">
        <v>7.45</v>
      </c>
      <c r="U1128" s="786">
        <v>25.5</v>
      </c>
      <c r="V1128" s="786">
        <v>32.950000000000003</v>
      </c>
      <c r="W1128" s="786">
        <v>38.380000000000003</v>
      </c>
      <c r="X1128" s="787">
        <f t="shared" si="5"/>
        <v>38.380000000000003</v>
      </c>
      <c r="Y1128" s="783"/>
      <c r="Z1128" s="783" t="s">
        <v>5250</v>
      </c>
      <c r="AA1128" s="792"/>
      <c r="AB1128" s="783"/>
      <c r="AC1128" s="783"/>
      <c r="AD1128" s="783"/>
      <c r="AE1128" s="783"/>
      <c r="AF1128" s="783"/>
      <c r="AG1128" s="783"/>
      <c r="AH1128" s="783"/>
      <c r="AI1128" s="816" t="s">
        <v>2415</v>
      </c>
    </row>
    <row r="1129" spans="1:35" ht="17.25" customHeight="1">
      <c r="A1129" s="36"/>
      <c r="B1129" s="36"/>
      <c r="C1129" s="36"/>
      <c r="D1129" s="106" t="str">
        <f t="shared" si="0"/>
        <v xml:space="preserve"> </v>
      </c>
      <c r="E1129" s="304" t="s">
        <v>5268</v>
      </c>
      <c r="F1129" s="779" t="e">
        <f t="shared" ca="1" si="8"/>
        <v>#NAME?</v>
      </c>
      <c r="G1129" s="779" t="s">
        <v>17492</v>
      </c>
      <c r="H1129" s="779" t="s">
        <v>17492</v>
      </c>
      <c r="I1129" s="779" t="str">
        <f t="shared" si="4"/>
        <v>43.545566, -71.202719</v>
      </c>
      <c r="J1129" s="780">
        <v>43.545566000000001</v>
      </c>
      <c r="K1129" s="780">
        <v>-71.202719000000002</v>
      </c>
      <c r="L1129" s="781">
        <v>1146</v>
      </c>
      <c r="M1129" s="782" t="s">
        <v>765</v>
      </c>
      <c r="N1129" s="792"/>
      <c r="O1129" s="783"/>
      <c r="P1129" s="784" t="s">
        <v>4781</v>
      </c>
      <c r="Q1129" s="784" t="s">
        <v>4781</v>
      </c>
      <c r="R1129" s="783" t="s">
        <v>35</v>
      </c>
      <c r="S1129" s="792"/>
      <c r="T1129" s="786">
        <v>55</v>
      </c>
      <c r="U1129" s="793"/>
      <c r="V1129" s="786">
        <v>55</v>
      </c>
      <c r="W1129" s="786">
        <v>55</v>
      </c>
      <c r="X1129" s="787">
        <f t="shared" si="5"/>
        <v>55</v>
      </c>
      <c r="Y1129" s="783"/>
      <c r="Z1129" s="783"/>
      <c r="AA1129" s="792"/>
      <c r="AB1129" s="783"/>
      <c r="AC1129" s="783"/>
      <c r="AD1129" s="783"/>
      <c r="AE1129" s="783"/>
      <c r="AF1129" s="783"/>
      <c r="AG1129" s="783"/>
      <c r="AH1129" s="783"/>
      <c r="AI1129" s="816" t="s">
        <v>2415</v>
      </c>
    </row>
    <row r="1130" spans="1:35" ht="17.25" customHeight="1">
      <c r="A1130" s="36"/>
      <c r="B1130" s="36"/>
      <c r="C1130" s="36"/>
      <c r="D1130" s="106" t="str">
        <f t="shared" si="0"/>
        <v xml:space="preserve"> </v>
      </c>
      <c r="E1130" s="304" t="s">
        <v>17493</v>
      </c>
      <c r="F1130" s="779" t="e">
        <f t="shared" ca="1" si="8"/>
        <v>#NAME?</v>
      </c>
      <c r="G1130" s="779" t="s">
        <v>17494</v>
      </c>
      <c r="H1130" s="779" t="s">
        <v>17495</v>
      </c>
      <c r="I1130" s="779" t="str">
        <f t="shared" si="4"/>
        <v>43.0793853, -72.4250569</v>
      </c>
      <c r="J1130" s="780">
        <v>43.079385299999998</v>
      </c>
      <c r="K1130" s="780">
        <v>-72.425056900000001</v>
      </c>
      <c r="L1130" s="781">
        <v>1147</v>
      </c>
      <c r="M1130" s="790" t="s">
        <v>5</v>
      </c>
      <c r="N1130" s="792"/>
      <c r="O1130" s="783"/>
      <c r="P1130" s="784" t="s">
        <v>4781</v>
      </c>
      <c r="Q1130" s="784" t="s">
        <v>4781</v>
      </c>
      <c r="R1130" s="783" t="s">
        <v>35</v>
      </c>
      <c r="S1130" s="792"/>
      <c r="T1130" s="786">
        <v>1070</v>
      </c>
      <c r="U1130" s="786">
        <v>7080</v>
      </c>
      <c r="V1130" s="786">
        <v>8150</v>
      </c>
      <c r="W1130" s="786">
        <v>8956.7199999999993</v>
      </c>
      <c r="X1130" s="787">
        <f t="shared" si="5"/>
        <v>8956.7199999999993</v>
      </c>
      <c r="Y1130" s="783"/>
      <c r="Z1130" s="783" t="s">
        <v>5294</v>
      </c>
      <c r="AA1130" s="792"/>
      <c r="AB1130" s="783"/>
      <c r="AC1130" s="783"/>
      <c r="AD1130" s="783"/>
      <c r="AE1130" s="783"/>
      <c r="AF1130" s="783"/>
      <c r="AG1130" s="783"/>
      <c r="AH1130" s="783"/>
      <c r="AI1130" s="816" t="s">
        <v>2415</v>
      </c>
    </row>
    <row r="1131" spans="1:35" ht="17.25" customHeight="1">
      <c r="A1131" s="36"/>
      <c r="B1131" s="36"/>
      <c r="C1131" s="36"/>
      <c r="D1131" s="106" t="str">
        <f t="shared" si="0"/>
        <v xml:space="preserve"> </v>
      </c>
      <c r="E1131" s="304" t="s">
        <v>5314</v>
      </c>
      <c r="F1131" s="779" t="e">
        <f t="shared" ca="1" si="8"/>
        <v>#NAME?</v>
      </c>
      <c r="G1131" s="779" t="s">
        <v>17496</v>
      </c>
      <c r="H1131" s="779" t="s">
        <v>17496</v>
      </c>
      <c r="I1131" s="779" t="str">
        <f t="shared" si="4"/>
        <v>43.228528, -72.4311642</v>
      </c>
      <c r="J1131" s="780">
        <v>43.228527999999997</v>
      </c>
      <c r="K1131" s="780">
        <v>-72.431164199999998</v>
      </c>
      <c r="L1131" s="781">
        <v>1148</v>
      </c>
      <c r="M1131" s="782" t="s">
        <v>765</v>
      </c>
      <c r="N1131" s="792"/>
      <c r="O1131" s="783"/>
      <c r="P1131" s="784" t="s">
        <v>4781</v>
      </c>
      <c r="Q1131" s="784" t="s">
        <v>4781</v>
      </c>
      <c r="R1131" s="783" t="s">
        <v>35</v>
      </c>
      <c r="S1131" s="792"/>
      <c r="T1131" s="786">
        <v>17.399999999999999</v>
      </c>
      <c r="U1131" s="786">
        <v>72.2</v>
      </c>
      <c r="V1131" s="786">
        <v>89.6</v>
      </c>
      <c r="W1131" s="786">
        <v>99.23</v>
      </c>
      <c r="X1131" s="787">
        <f t="shared" si="5"/>
        <v>99.23</v>
      </c>
      <c r="Y1131" s="783"/>
      <c r="Z1131" s="783" t="s">
        <v>5315</v>
      </c>
      <c r="AA1131" s="792"/>
      <c r="AB1131" s="783"/>
      <c r="AC1131" s="783"/>
      <c r="AD1131" s="783"/>
      <c r="AE1131" s="783"/>
      <c r="AF1131" s="783"/>
      <c r="AG1131" s="783"/>
      <c r="AH1131" s="783"/>
      <c r="AI1131" s="816" t="s">
        <v>2415</v>
      </c>
    </row>
    <row r="1132" spans="1:35" ht="17.25" customHeight="1">
      <c r="A1132" s="36"/>
      <c r="B1132" s="36"/>
      <c r="C1132" s="36"/>
      <c r="D1132" s="106" t="str">
        <f t="shared" si="0"/>
        <v xml:space="preserve"> </v>
      </c>
      <c r="E1132" s="304" t="s">
        <v>17497</v>
      </c>
      <c r="F1132" s="779" t="e">
        <f t="shared" ca="1" si="8"/>
        <v>#NAME?</v>
      </c>
      <c r="G1132" s="779" t="s">
        <v>17498</v>
      </c>
      <c r="H1132" s="779" t="s">
        <v>17498</v>
      </c>
      <c r="I1132" s="779" t="str">
        <f t="shared" si="4"/>
        <v>42.973043, -72.4656874</v>
      </c>
      <c r="J1132" s="780">
        <v>42.973042999999997</v>
      </c>
      <c r="K1132" s="780">
        <v>-72.465687399999993</v>
      </c>
      <c r="L1132" s="781">
        <v>1149</v>
      </c>
      <c r="M1132" s="790" t="s">
        <v>765</v>
      </c>
      <c r="N1132" s="792"/>
      <c r="O1132" s="783"/>
      <c r="P1132" s="784" t="s">
        <v>4781</v>
      </c>
      <c r="Q1132" s="784" t="s">
        <v>4781</v>
      </c>
      <c r="R1132" s="783" t="s">
        <v>35</v>
      </c>
      <c r="S1132" s="792"/>
      <c r="T1132" s="793"/>
      <c r="U1132" s="793"/>
      <c r="V1132" s="786">
        <v>0</v>
      </c>
      <c r="W1132" s="786">
        <v>0</v>
      </c>
      <c r="X1132" s="787">
        <f t="shared" si="5"/>
        <v>0</v>
      </c>
      <c r="Y1132" s="783"/>
      <c r="Z1132" s="783"/>
      <c r="AA1132" s="792"/>
      <c r="AB1132" s="783"/>
      <c r="AC1132" s="783"/>
      <c r="AD1132" s="783"/>
      <c r="AE1132" s="783"/>
      <c r="AF1132" s="783"/>
      <c r="AG1132" s="783"/>
      <c r="AH1132" s="783"/>
      <c r="AI1132" s="816" t="s">
        <v>2415</v>
      </c>
    </row>
    <row r="1133" spans="1:35" ht="17.25" customHeight="1">
      <c r="A1133" s="36"/>
      <c r="B1133" s="36"/>
      <c r="C1133" s="36"/>
      <c r="D1133" s="106" t="str">
        <f t="shared" si="0"/>
        <v xml:space="preserve"> </v>
      </c>
      <c r="E1133" s="304" t="s">
        <v>5332</v>
      </c>
      <c r="F1133" s="779" t="e">
        <f t="shared" ca="1" si="8"/>
        <v>#NAME?</v>
      </c>
      <c r="G1133" s="779" t="s">
        <v>17499</v>
      </c>
      <c r="H1133" s="779" t="s">
        <v>17499</v>
      </c>
      <c r="I1133" s="779" t="str">
        <f t="shared" si="4"/>
        <v>42.9824037, -71.44129989999999</v>
      </c>
      <c r="J1133" s="780">
        <v>42.982403699999999</v>
      </c>
      <c r="K1133" s="780">
        <v>-71.441299899999905</v>
      </c>
      <c r="L1133" s="781">
        <v>1150</v>
      </c>
      <c r="M1133" s="782" t="s">
        <v>5</v>
      </c>
      <c r="N1133" s="792"/>
      <c r="O1133" s="783"/>
      <c r="P1133" s="784" t="s">
        <v>4781</v>
      </c>
      <c r="Q1133" s="784" t="s">
        <v>4781</v>
      </c>
      <c r="R1133" s="783" t="s">
        <v>35</v>
      </c>
      <c r="S1133" s="792"/>
      <c r="T1133" s="786">
        <v>150</v>
      </c>
      <c r="U1133" s="786">
        <v>2</v>
      </c>
      <c r="V1133" s="786">
        <v>152</v>
      </c>
      <c r="W1133" s="786">
        <v>158.5</v>
      </c>
      <c r="X1133" s="787">
        <f t="shared" si="5"/>
        <v>158.5</v>
      </c>
      <c r="Y1133" s="783"/>
      <c r="Z1133" s="783" t="s">
        <v>5333</v>
      </c>
      <c r="AA1133" s="792"/>
      <c r="AB1133" s="783"/>
      <c r="AC1133" s="783"/>
      <c r="AD1133" s="783"/>
      <c r="AE1133" s="783"/>
      <c r="AF1133" s="783"/>
      <c r="AG1133" s="783"/>
      <c r="AH1133" s="783"/>
      <c r="AI1133" s="816" t="s">
        <v>2415</v>
      </c>
    </row>
    <row r="1134" spans="1:35" ht="17.25" customHeight="1">
      <c r="A1134" s="36"/>
      <c r="B1134" s="36"/>
      <c r="C1134" s="36"/>
      <c r="D1134" s="106" t="str">
        <f t="shared" si="0"/>
        <v xml:space="preserve"> </v>
      </c>
      <c r="E1134" s="304" t="s">
        <v>5344</v>
      </c>
      <c r="F1134" s="779" t="e">
        <f t="shared" ca="1" si="8"/>
        <v>#NAME?</v>
      </c>
      <c r="G1134" s="779" t="s">
        <v>17500</v>
      </c>
      <c r="H1134" s="779" t="s">
        <v>17501</v>
      </c>
      <c r="I1134" s="779" t="str">
        <f t="shared" si="4"/>
        <v>42.760506, -71.471989</v>
      </c>
      <c r="J1134" s="780">
        <v>42.760505999999999</v>
      </c>
      <c r="K1134" s="780">
        <v>-71.471988999999994</v>
      </c>
      <c r="L1134" s="781">
        <v>1151</v>
      </c>
      <c r="M1134" s="790" t="s">
        <v>77</v>
      </c>
      <c r="N1134" s="792"/>
      <c r="O1134" s="783"/>
      <c r="P1134" s="784" t="s">
        <v>4781</v>
      </c>
      <c r="Q1134" s="784" t="s">
        <v>4781</v>
      </c>
      <c r="R1134" s="783" t="s">
        <v>35</v>
      </c>
      <c r="S1134" s="792"/>
      <c r="T1134" s="786">
        <v>46</v>
      </c>
      <c r="U1134" s="786">
        <v>38</v>
      </c>
      <c r="V1134" s="786">
        <v>84</v>
      </c>
      <c r="W1134" s="786">
        <v>100</v>
      </c>
      <c r="X1134" s="787">
        <f t="shared" si="5"/>
        <v>100</v>
      </c>
      <c r="Y1134" s="783"/>
      <c r="Z1134" s="783" t="s">
        <v>5345</v>
      </c>
      <c r="AA1134" s="792"/>
      <c r="AB1134" s="783"/>
      <c r="AC1134" s="783"/>
      <c r="AD1134" s="783"/>
      <c r="AE1134" s="783"/>
      <c r="AF1134" s="783"/>
      <c r="AG1134" s="783"/>
      <c r="AH1134" s="783"/>
      <c r="AI1134" s="816" t="s">
        <v>2415</v>
      </c>
    </row>
    <row r="1135" spans="1:35" ht="17.25" customHeight="1">
      <c r="A1135" s="36"/>
      <c r="B1135" s="36"/>
      <c r="C1135" s="36"/>
      <c r="D1135" s="106" t="str">
        <f t="shared" si="0"/>
        <v xml:space="preserve"> </v>
      </c>
      <c r="E1135" s="304" t="s">
        <v>5370</v>
      </c>
      <c r="F1135" s="779" t="e">
        <f t="shared" ca="1" si="8"/>
        <v>#NAME?</v>
      </c>
      <c r="G1135" s="779" t="s">
        <v>17502</v>
      </c>
      <c r="H1135" s="779" t="s">
        <v>17503</v>
      </c>
      <c r="I1135" s="779" t="str">
        <f t="shared" si="4"/>
        <v>43.1961, -70.8763</v>
      </c>
      <c r="J1135" s="780">
        <v>43.196100000000001</v>
      </c>
      <c r="K1135" s="780">
        <v>-70.876300000000001</v>
      </c>
      <c r="L1135" s="781">
        <v>1152</v>
      </c>
      <c r="M1135" s="782" t="s">
        <v>77</v>
      </c>
      <c r="N1135" s="792"/>
      <c r="O1135" s="783"/>
      <c r="P1135" s="784" t="s">
        <v>4781</v>
      </c>
      <c r="Q1135" s="784" t="s">
        <v>4781</v>
      </c>
      <c r="R1135" s="783" t="s">
        <v>35</v>
      </c>
      <c r="S1135" s="792"/>
      <c r="T1135" s="786">
        <v>12.5</v>
      </c>
      <c r="U1135" s="786">
        <v>74.5</v>
      </c>
      <c r="V1135" s="786">
        <v>87</v>
      </c>
      <c r="W1135" s="786">
        <v>87</v>
      </c>
      <c r="X1135" s="787">
        <f t="shared" si="5"/>
        <v>87</v>
      </c>
      <c r="Y1135" s="783"/>
      <c r="Z1135" s="783"/>
      <c r="AA1135" s="792"/>
      <c r="AB1135" s="783"/>
      <c r="AC1135" s="783"/>
      <c r="AD1135" s="783"/>
      <c r="AE1135" s="783"/>
      <c r="AF1135" s="783"/>
      <c r="AG1135" s="783"/>
      <c r="AH1135" s="783"/>
      <c r="AI1135" s="816" t="s">
        <v>2415</v>
      </c>
    </row>
    <row r="1136" spans="1:35" ht="17.25" customHeight="1">
      <c r="A1136" s="36"/>
      <c r="B1136" s="36"/>
      <c r="C1136" s="36"/>
      <c r="D1136" s="106" t="str">
        <f t="shared" si="0"/>
        <v xml:space="preserve"> </v>
      </c>
      <c r="E1136" s="304" t="s">
        <v>5373</v>
      </c>
      <c r="F1136" s="779" t="e">
        <f t="shared" ca="1" si="8"/>
        <v>#NAME?</v>
      </c>
      <c r="G1136" s="779" t="s">
        <v>17504</v>
      </c>
      <c r="H1136" s="779" t="s">
        <v>17504</v>
      </c>
      <c r="I1136" s="779" t="str">
        <f t="shared" si="4"/>
        <v>43.7234498, -72.2734141</v>
      </c>
      <c r="J1136" s="780">
        <v>43.723449799999997</v>
      </c>
      <c r="K1136" s="780">
        <v>-72.273414099999997</v>
      </c>
      <c r="L1136" s="781">
        <v>1153</v>
      </c>
      <c r="M1136" s="790" t="s">
        <v>5</v>
      </c>
      <c r="N1136" s="792"/>
      <c r="O1136" s="783"/>
      <c r="P1136" s="784" t="s">
        <v>4781</v>
      </c>
      <c r="Q1136" s="784" t="s">
        <v>4781</v>
      </c>
      <c r="R1136" s="783" t="s">
        <v>35</v>
      </c>
      <c r="S1136" s="792"/>
      <c r="T1136" s="786">
        <v>16.399999999999999</v>
      </c>
      <c r="U1136" s="786">
        <v>11.8</v>
      </c>
      <c r="V1136" s="786">
        <v>28.2</v>
      </c>
      <c r="W1136" s="786">
        <v>51.8</v>
      </c>
      <c r="X1136" s="787">
        <f t="shared" si="5"/>
        <v>51.8</v>
      </c>
      <c r="Y1136" s="783"/>
      <c r="Z1136" s="783" t="s">
        <v>5374</v>
      </c>
      <c r="AA1136" s="792"/>
      <c r="AB1136" s="783"/>
      <c r="AC1136" s="783"/>
      <c r="AD1136" s="783"/>
      <c r="AE1136" s="783"/>
      <c r="AF1136" s="783"/>
      <c r="AG1136" s="783"/>
      <c r="AH1136" s="783"/>
      <c r="AI1136" s="816" t="s">
        <v>2415</v>
      </c>
    </row>
    <row r="1137" spans="1:35" ht="17.25" customHeight="1">
      <c r="A1137" s="36"/>
      <c r="B1137" s="36"/>
      <c r="C1137" s="36"/>
      <c r="D1137" s="106" t="str">
        <f t="shared" si="0"/>
        <v xml:space="preserve"> </v>
      </c>
      <c r="E1137" s="779"/>
      <c r="F1137" s="779" t="e">
        <f t="shared" ca="1" si="8"/>
        <v>#NAME?</v>
      </c>
      <c r="G1137" s="779" t="s">
        <v>17505</v>
      </c>
      <c r="H1137" s="779" t="s">
        <v>17505</v>
      </c>
      <c r="I1137" s="779" t="str">
        <f t="shared" si="4"/>
        <v>43.9764208, -71.13091829999999</v>
      </c>
      <c r="J1137" s="780">
        <v>43.9764208</v>
      </c>
      <c r="K1137" s="780">
        <v>-71.130918299999905</v>
      </c>
      <c r="L1137" s="781">
        <v>1154</v>
      </c>
      <c r="M1137" s="782" t="s">
        <v>765</v>
      </c>
      <c r="N1137" s="792"/>
      <c r="O1137" s="783"/>
      <c r="P1137" s="784" t="s">
        <v>4781</v>
      </c>
      <c r="Q1137" s="784" t="s">
        <v>4781</v>
      </c>
      <c r="R1137" s="783" t="s">
        <v>35</v>
      </c>
      <c r="S1137" s="792"/>
      <c r="T1137" s="786">
        <v>16.2</v>
      </c>
      <c r="U1137" s="786">
        <v>10.9</v>
      </c>
      <c r="V1137" s="786">
        <v>27.1</v>
      </c>
      <c r="W1137" s="786">
        <v>32.200000000000003</v>
      </c>
      <c r="X1137" s="787">
        <f t="shared" si="5"/>
        <v>32.200000000000003</v>
      </c>
      <c r="Y1137" s="783"/>
      <c r="Z1137" s="783" t="s">
        <v>5421</v>
      </c>
      <c r="AA1137" s="792"/>
      <c r="AB1137" s="783"/>
      <c r="AC1137" s="783"/>
      <c r="AD1137" s="783"/>
      <c r="AE1137" s="783"/>
      <c r="AF1137" s="783"/>
      <c r="AG1137" s="783"/>
      <c r="AH1137" s="783"/>
      <c r="AI1137" s="816" t="s">
        <v>2415</v>
      </c>
    </row>
    <row r="1138" spans="1:35" ht="17.25" customHeight="1">
      <c r="A1138" s="36"/>
      <c r="B1138" s="36"/>
      <c r="C1138" s="36"/>
      <c r="D1138" s="106" t="str">
        <f t="shared" si="0"/>
        <v xml:space="preserve"> </v>
      </c>
      <c r="E1138" s="304" t="s">
        <v>5445</v>
      </c>
      <c r="F1138" s="779" t="e">
        <f t="shared" ca="1" si="8"/>
        <v>#NAME?</v>
      </c>
      <c r="G1138" s="779" t="s">
        <v>17506</v>
      </c>
      <c r="H1138" s="779" t="s">
        <v>17506</v>
      </c>
      <c r="I1138" s="779" t="str">
        <f t="shared" si="4"/>
        <v>42.9734532, -71.873346</v>
      </c>
      <c r="J1138" s="780">
        <v>42.973453200000002</v>
      </c>
      <c r="K1138" s="780">
        <v>-71.873345999999998</v>
      </c>
      <c r="L1138" s="781">
        <v>1155</v>
      </c>
      <c r="M1138" s="790" t="s">
        <v>2194</v>
      </c>
      <c r="N1138" s="792"/>
      <c r="O1138" s="783"/>
      <c r="P1138" s="784" t="s">
        <v>4781</v>
      </c>
      <c r="Q1138" s="784" t="s">
        <v>4781</v>
      </c>
      <c r="R1138" s="783" t="s">
        <v>35</v>
      </c>
      <c r="S1138" s="792"/>
      <c r="T1138" s="786">
        <v>3.38</v>
      </c>
      <c r="U1138" s="793"/>
      <c r="V1138" s="786">
        <v>3.38</v>
      </c>
      <c r="W1138" s="786">
        <v>3.38</v>
      </c>
      <c r="X1138" s="787">
        <f t="shared" si="5"/>
        <v>3.38</v>
      </c>
      <c r="Y1138" s="783"/>
      <c r="Z1138" s="783"/>
      <c r="AA1138" s="792"/>
      <c r="AB1138" s="783"/>
      <c r="AC1138" s="783"/>
      <c r="AD1138" s="783"/>
      <c r="AE1138" s="783"/>
      <c r="AF1138" s="783"/>
      <c r="AG1138" s="783"/>
      <c r="AH1138" s="783"/>
      <c r="AI1138" s="816" t="s">
        <v>2415</v>
      </c>
    </row>
    <row r="1139" spans="1:35" ht="17.25" customHeight="1">
      <c r="A1139" s="36"/>
      <c r="B1139" s="36"/>
      <c r="C1139" s="36"/>
      <c r="D1139" s="106" t="str">
        <f t="shared" si="0"/>
        <v xml:space="preserve"> </v>
      </c>
      <c r="E1139" s="304" t="s">
        <v>5463</v>
      </c>
      <c r="F1139" s="779" t="e">
        <f t="shared" ca="1" si="8"/>
        <v>#NAME?</v>
      </c>
      <c r="G1139" s="779" t="s">
        <v>17507</v>
      </c>
      <c r="H1139" s="779" t="s">
        <v>17507</v>
      </c>
      <c r="I1139" s="779" t="str">
        <f t="shared" si="4"/>
        <v>42.78145, -71.2295</v>
      </c>
      <c r="J1139" s="780">
        <v>42.78145</v>
      </c>
      <c r="K1139" s="780">
        <v>-71.229500000000002</v>
      </c>
      <c r="L1139" s="781">
        <v>1156</v>
      </c>
      <c r="M1139" s="782" t="s">
        <v>5</v>
      </c>
      <c r="N1139" s="792"/>
      <c r="O1139" s="783"/>
      <c r="P1139" s="784" t="s">
        <v>4781</v>
      </c>
      <c r="Q1139" s="784" t="s">
        <v>4781</v>
      </c>
      <c r="R1139" s="783" t="s">
        <v>35</v>
      </c>
      <c r="S1139" s="792"/>
      <c r="T1139" s="786">
        <v>60.7</v>
      </c>
      <c r="U1139" s="786">
        <v>354</v>
      </c>
      <c r="V1139" s="786">
        <v>414.7</v>
      </c>
      <c r="W1139" s="786">
        <v>437.6</v>
      </c>
      <c r="X1139" s="787">
        <f t="shared" si="5"/>
        <v>437.6</v>
      </c>
      <c r="Y1139" s="783"/>
      <c r="Z1139" s="783" t="s">
        <v>5464</v>
      </c>
      <c r="AA1139" s="792"/>
      <c r="AB1139" s="783"/>
      <c r="AC1139" s="783"/>
      <c r="AD1139" s="783"/>
      <c r="AE1139" s="783"/>
      <c r="AF1139" s="783"/>
      <c r="AG1139" s="783"/>
      <c r="AH1139" s="783"/>
      <c r="AI1139" s="816" t="s">
        <v>2415</v>
      </c>
    </row>
    <row r="1140" spans="1:35" ht="17.25" customHeight="1">
      <c r="A1140" s="36"/>
      <c r="B1140" s="36"/>
      <c r="C1140" s="36"/>
      <c r="D1140" s="106" t="str">
        <f t="shared" si="0"/>
        <v xml:space="preserve"> </v>
      </c>
      <c r="E1140" s="304" t="s">
        <v>5514</v>
      </c>
      <c r="F1140" s="779" t="e">
        <f t="shared" ca="1" si="8"/>
        <v>#NAME?</v>
      </c>
      <c r="G1140" s="779" t="s">
        <v>17508</v>
      </c>
      <c r="H1140" s="779" t="s">
        <v>17509</v>
      </c>
      <c r="I1140" s="779" t="str">
        <f t="shared" si="4"/>
        <v>43.2966, -71.52188</v>
      </c>
      <c r="J1140" s="780">
        <v>43.296599999999998</v>
      </c>
      <c r="K1140" s="780">
        <v>-71.521879999999996</v>
      </c>
      <c r="L1140" s="781">
        <v>1157</v>
      </c>
      <c r="M1140" s="790" t="s">
        <v>77</v>
      </c>
      <c r="N1140" s="792"/>
      <c r="O1140" s="783"/>
      <c r="P1140" s="784" t="s">
        <v>4781</v>
      </c>
      <c r="Q1140" s="784" t="s">
        <v>4781</v>
      </c>
      <c r="R1140" s="783" t="s">
        <v>35</v>
      </c>
      <c r="S1140" s="792"/>
      <c r="T1140" s="786">
        <v>9.86</v>
      </c>
      <c r="U1140" s="786">
        <v>42.4</v>
      </c>
      <c r="V1140" s="786">
        <v>52.26</v>
      </c>
      <c r="W1140" s="786">
        <v>104.66</v>
      </c>
      <c r="X1140" s="787">
        <f t="shared" si="5"/>
        <v>104.66</v>
      </c>
      <c r="Y1140" s="783"/>
      <c r="Z1140" s="783" t="s">
        <v>5515</v>
      </c>
      <c r="AA1140" s="792"/>
      <c r="AB1140" s="783"/>
      <c r="AC1140" s="783"/>
      <c r="AD1140" s="783"/>
      <c r="AE1140" s="783"/>
      <c r="AF1140" s="783"/>
      <c r="AG1140" s="783"/>
      <c r="AH1140" s="783"/>
      <c r="AI1140" s="816" t="s">
        <v>2415</v>
      </c>
    </row>
    <row r="1141" spans="1:35" ht="17.25" customHeight="1">
      <c r="A1141" s="36"/>
      <c r="B1141" s="36"/>
      <c r="C1141" s="36"/>
      <c r="D1141" s="106" t="str">
        <f t="shared" si="0"/>
        <v xml:space="preserve"> </v>
      </c>
      <c r="E1141" s="304" t="s">
        <v>5517</v>
      </c>
      <c r="F1141" s="779" t="e">
        <f t="shared" ca="1" si="8"/>
        <v>#NAME?</v>
      </c>
      <c r="G1141" s="779" t="s">
        <v>17502</v>
      </c>
      <c r="H1141" s="779" t="s">
        <v>17510</v>
      </c>
      <c r="I1141" s="779" t="str">
        <f t="shared" si="4"/>
        <v>43.19791, -70.8775</v>
      </c>
      <c r="J1141" s="780">
        <v>43.19791</v>
      </c>
      <c r="K1141" s="780">
        <v>-70.877499999999998</v>
      </c>
      <c r="L1141" s="781">
        <v>1158</v>
      </c>
      <c r="M1141" s="782" t="s">
        <v>5</v>
      </c>
      <c r="N1141" s="792"/>
      <c r="O1141" s="783"/>
      <c r="P1141" s="784" t="s">
        <v>4781</v>
      </c>
      <c r="Q1141" s="784" t="s">
        <v>4781</v>
      </c>
      <c r="R1141" s="783" t="s">
        <v>35</v>
      </c>
      <c r="S1141" s="792"/>
      <c r="T1141" s="786">
        <v>200</v>
      </c>
      <c r="U1141" s="786">
        <v>23</v>
      </c>
      <c r="V1141" s="786">
        <v>223</v>
      </c>
      <c r="W1141" s="786">
        <v>322</v>
      </c>
      <c r="X1141" s="787">
        <f t="shared" si="5"/>
        <v>322</v>
      </c>
      <c r="Y1141" s="783"/>
      <c r="Z1141" s="783" t="s">
        <v>5518</v>
      </c>
      <c r="AA1141" s="792"/>
      <c r="AB1141" s="783"/>
      <c r="AC1141" s="783"/>
      <c r="AD1141" s="783"/>
      <c r="AE1141" s="783"/>
      <c r="AF1141" s="783"/>
      <c r="AG1141" s="783"/>
      <c r="AH1141" s="783"/>
      <c r="AI1141" s="816" t="s">
        <v>2415</v>
      </c>
    </row>
    <row r="1142" spans="1:35" ht="17.25" customHeight="1">
      <c r="A1142" s="36"/>
      <c r="B1142" s="36"/>
      <c r="C1142" s="36"/>
      <c r="D1142" s="106" t="str">
        <f t="shared" si="0"/>
        <v xml:space="preserve"> </v>
      </c>
      <c r="E1142" s="304" t="s">
        <v>5527</v>
      </c>
      <c r="F1142" s="779" t="e">
        <f t="shared" ca="1" si="8"/>
        <v>#NAME?</v>
      </c>
      <c r="G1142" s="779" t="s">
        <v>17511</v>
      </c>
      <c r="H1142" s="779" t="s">
        <v>17511</v>
      </c>
      <c r="I1142" s="779" t="str">
        <f t="shared" si="4"/>
        <v>43.195250, -70.868492</v>
      </c>
      <c r="J1142" s="780">
        <v>43.195250000000001</v>
      </c>
      <c r="K1142" s="780">
        <v>-70.868492000000003</v>
      </c>
      <c r="L1142" s="781">
        <v>1159</v>
      </c>
      <c r="M1142" s="790" t="s">
        <v>5</v>
      </c>
      <c r="N1142" s="792"/>
      <c r="O1142" s="783"/>
      <c r="P1142" s="784" t="s">
        <v>4781</v>
      </c>
      <c r="Q1142" s="784" t="s">
        <v>4781</v>
      </c>
      <c r="R1142" s="783" t="s">
        <v>35</v>
      </c>
      <c r="S1142" s="792"/>
      <c r="T1142" s="786">
        <v>320</v>
      </c>
      <c r="U1142" s="786">
        <v>16</v>
      </c>
      <c r="V1142" s="786">
        <v>336</v>
      </c>
      <c r="W1142" s="786">
        <v>394</v>
      </c>
      <c r="X1142" s="787">
        <f t="shared" si="5"/>
        <v>394</v>
      </c>
      <c r="Y1142" s="783"/>
      <c r="Z1142" s="783" t="s">
        <v>5528</v>
      </c>
      <c r="AA1142" s="792"/>
      <c r="AB1142" s="783"/>
      <c r="AC1142" s="783"/>
      <c r="AD1142" s="783"/>
      <c r="AE1142" s="783"/>
      <c r="AF1142" s="783"/>
      <c r="AG1142" s="783"/>
      <c r="AH1142" s="783"/>
      <c r="AI1142" s="816" t="s">
        <v>2415</v>
      </c>
    </row>
    <row r="1143" spans="1:35" ht="17.25" customHeight="1">
      <c r="A1143" s="36"/>
      <c r="B1143" s="36"/>
      <c r="C1143" s="36"/>
      <c r="D1143" s="106" t="str">
        <f t="shared" si="0"/>
        <v xml:space="preserve"> </v>
      </c>
      <c r="E1143" s="304" t="s">
        <v>5553</v>
      </c>
      <c r="F1143" s="779" t="e">
        <f t="shared" ca="1" si="8"/>
        <v>#NAME?</v>
      </c>
      <c r="G1143" s="779" t="s">
        <v>17512</v>
      </c>
      <c r="H1143" s="779" t="s">
        <v>17512</v>
      </c>
      <c r="I1143" s="779" t="str">
        <f t="shared" si="4"/>
        <v>42.987536, -71.461292</v>
      </c>
      <c r="J1143" s="780">
        <v>42.987535999999999</v>
      </c>
      <c r="K1143" s="780">
        <v>-71.461292</v>
      </c>
      <c r="L1143" s="781">
        <v>1160</v>
      </c>
      <c r="M1143" s="782" t="s">
        <v>5</v>
      </c>
      <c r="N1143" s="792"/>
      <c r="O1143" s="783"/>
      <c r="P1143" s="784" t="s">
        <v>4781</v>
      </c>
      <c r="Q1143" s="784" t="s">
        <v>4781</v>
      </c>
      <c r="R1143" s="783" t="s">
        <v>35</v>
      </c>
      <c r="S1143" s="792"/>
      <c r="T1143" s="786">
        <v>87</v>
      </c>
      <c r="U1143" s="786">
        <v>160</v>
      </c>
      <c r="V1143" s="786">
        <v>247</v>
      </c>
      <c r="W1143" s="786">
        <v>300.60000000000002</v>
      </c>
      <c r="X1143" s="787">
        <f t="shared" si="5"/>
        <v>300.60000000000002</v>
      </c>
      <c r="Y1143" s="783"/>
      <c r="Z1143" s="783" t="s">
        <v>5554</v>
      </c>
      <c r="AA1143" s="792"/>
      <c r="AB1143" s="783"/>
      <c r="AC1143" s="783"/>
      <c r="AD1143" s="783"/>
      <c r="AE1143" s="783"/>
      <c r="AF1143" s="783"/>
      <c r="AG1143" s="783"/>
      <c r="AH1143" s="783"/>
      <c r="AI1143" s="816" t="s">
        <v>2415</v>
      </c>
    </row>
    <row r="1144" spans="1:35" ht="17.25" customHeight="1">
      <c r="A1144" s="36"/>
      <c r="B1144" s="36"/>
      <c r="C1144" s="36"/>
      <c r="D1144" s="106" t="str">
        <f t="shared" si="0"/>
        <v xml:space="preserve"> </v>
      </c>
      <c r="E1144" s="304" t="s">
        <v>5557</v>
      </c>
      <c r="F1144" s="779" t="e">
        <f t="shared" ca="1" si="8"/>
        <v>#NAME?</v>
      </c>
      <c r="G1144" s="779" t="s">
        <v>17513</v>
      </c>
      <c r="H1144" s="779" t="s">
        <v>17513</v>
      </c>
      <c r="I1144" s="779" t="str">
        <f t="shared" si="4"/>
        <v>43.5290638, -72.1380252</v>
      </c>
      <c r="J1144" s="780">
        <v>43.529063800000003</v>
      </c>
      <c r="K1144" s="780">
        <v>-72.138025200000001</v>
      </c>
      <c r="L1144" s="781">
        <v>1161</v>
      </c>
      <c r="M1144" s="790" t="s">
        <v>77</v>
      </c>
      <c r="N1144" s="792"/>
      <c r="O1144" s="783"/>
      <c r="P1144" s="784" t="s">
        <v>4781</v>
      </c>
      <c r="Q1144" s="784" t="s">
        <v>4781</v>
      </c>
      <c r="R1144" s="783" t="s">
        <v>35</v>
      </c>
      <c r="S1144" s="792"/>
      <c r="T1144" s="786">
        <v>5</v>
      </c>
      <c r="U1144" s="786">
        <v>7</v>
      </c>
      <c r="V1144" s="786">
        <v>12</v>
      </c>
      <c r="W1144" s="786">
        <v>12</v>
      </c>
      <c r="X1144" s="787">
        <f t="shared" si="5"/>
        <v>12</v>
      </c>
      <c r="Y1144" s="783"/>
      <c r="Z1144" s="783"/>
      <c r="AA1144" s="792"/>
      <c r="AB1144" s="783"/>
      <c r="AC1144" s="783"/>
      <c r="AD1144" s="783"/>
      <c r="AE1144" s="783"/>
      <c r="AF1144" s="783"/>
      <c r="AG1144" s="783"/>
      <c r="AH1144" s="783"/>
      <c r="AI1144" s="816" t="s">
        <v>2415</v>
      </c>
    </row>
    <row r="1145" spans="1:35" ht="17.25" customHeight="1">
      <c r="A1145" s="36"/>
      <c r="B1145" s="36"/>
      <c r="C1145" s="36"/>
      <c r="D1145" s="106" t="str">
        <f t="shared" si="0"/>
        <v xml:space="preserve"> </v>
      </c>
      <c r="E1145" s="304" t="s">
        <v>17514</v>
      </c>
      <c r="F1145" s="779" t="e">
        <f t="shared" ca="1" si="8"/>
        <v>#NAME?</v>
      </c>
      <c r="G1145" s="779" t="s">
        <v>16934</v>
      </c>
      <c r="H1145" s="779" t="s">
        <v>17515</v>
      </c>
      <c r="I1145" s="779" t="str">
        <f t="shared" si="4"/>
        <v>43.2129514, -71.5039584</v>
      </c>
      <c r="J1145" s="780">
        <v>43.212951400000001</v>
      </c>
      <c r="K1145" s="780">
        <v>-71.503958400000002</v>
      </c>
      <c r="L1145" s="781">
        <v>1162</v>
      </c>
      <c r="M1145" s="782" t="s">
        <v>5</v>
      </c>
      <c r="N1145" s="792"/>
      <c r="O1145" s="783"/>
      <c r="P1145" s="784" t="s">
        <v>4781</v>
      </c>
      <c r="Q1145" s="784" t="s">
        <v>4781</v>
      </c>
      <c r="R1145" s="783" t="s">
        <v>35</v>
      </c>
      <c r="S1145" s="792"/>
      <c r="T1145" s="786">
        <v>12.8</v>
      </c>
      <c r="U1145" s="786">
        <v>33.6</v>
      </c>
      <c r="V1145" s="786">
        <v>46.4</v>
      </c>
      <c r="W1145" s="786">
        <v>62.6</v>
      </c>
      <c r="X1145" s="787">
        <f t="shared" si="5"/>
        <v>62.6</v>
      </c>
      <c r="Y1145" s="783"/>
      <c r="Z1145" s="783" t="s">
        <v>17516</v>
      </c>
      <c r="AA1145" s="792"/>
      <c r="AB1145" s="783"/>
      <c r="AC1145" s="783"/>
      <c r="AD1145" s="783"/>
      <c r="AE1145" s="783"/>
      <c r="AF1145" s="783"/>
      <c r="AG1145" s="783"/>
      <c r="AH1145" s="783"/>
      <c r="AI1145" s="816" t="s">
        <v>2415</v>
      </c>
    </row>
    <row r="1146" spans="1:35" ht="17.25" customHeight="1">
      <c r="A1146" s="36"/>
      <c r="B1146" s="36"/>
      <c r="C1146" s="36"/>
      <c r="D1146" s="106" t="str">
        <f t="shared" si="0"/>
        <v xml:space="preserve"> </v>
      </c>
      <c r="E1146" s="304" t="s">
        <v>5589</v>
      </c>
      <c r="F1146" s="779" t="e">
        <f t="shared" ca="1" si="8"/>
        <v>#NAME?</v>
      </c>
      <c r="G1146" s="779" t="s">
        <v>17517</v>
      </c>
      <c r="H1146" s="779" t="s">
        <v>17517</v>
      </c>
      <c r="I1146" s="779" t="str">
        <f t="shared" si="4"/>
        <v>43.0403729, -71.061645</v>
      </c>
      <c r="J1146" s="780">
        <v>43.040372900000001</v>
      </c>
      <c r="K1146" s="780">
        <v>-71.061644999999999</v>
      </c>
      <c r="L1146" s="781">
        <v>1163</v>
      </c>
      <c r="M1146" s="790" t="s">
        <v>765</v>
      </c>
      <c r="N1146" s="792"/>
      <c r="O1146" s="783"/>
      <c r="P1146" s="784" t="s">
        <v>4781</v>
      </c>
      <c r="Q1146" s="784" t="s">
        <v>4781</v>
      </c>
      <c r="R1146" s="783" t="s">
        <v>35</v>
      </c>
      <c r="S1146" s="792"/>
      <c r="T1146" s="786">
        <v>61.1</v>
      </c>
      <c r="U1146" s="786">
        <v>34.4</v>
      </c>
      <c r="V1146" s="786">
        <v>95.5</v>
      </c>
      <c r="W1146" s="786">
        <v>130.80000000000001</v>
      </c>
      <c r="X1146" s="787">
        <f t="shared" si="5"/>
        <v>130.80000000000001</v>
      </c>
      <c r="Y1146" s="783"/>
      <c r="Z1146" s="783" t="s">
        <v>5590</v>
      </c>
      <c r="AA1146" s="792"/>
      <c r="AB1146" s="783"/>
      <c r="AC1146" s="783"/>
      <c r="AD1146" s="783"/>
      <c r="AE1146" s="783"/>
      <c r="AF1146" s="783"/>
      <c r="AG1146" s="783"/>
      <c r="AH1146" s="783"/>
      <c r="AI1146" s="816" t="s">
        <v>2415</v>
      </c>
    </row>
    <row r="1147" spans="1:35" ht="17.25" customHeight="1">
      <c r="A1147" s="36"/>
      <c r="B1147" s="36"/>
      <c r="C1147" s="36"/>
      <c r="D1147" s="106" t="str">
        <f t="shared" si="0"/>
        <v xml:space="preserve"> </v>
      </c>
      <c r="E1147" s="304" t="s">
        <v>5600</v>
      </c>
      <c r="F1147" s="779" t="e">
        <f t="shared" ca="1" si="8"/>
        <v>#NAME?</v>
      </c>
      <c r="G1147" s="779" t="s">
        <v>17518</v>
      </c>
      <c r="H1147" s="779" t="s">
        <v>17519</v>
      </c>
      <c r="I1147" s="779" t="str">
        <f t="shared" si="4"/>
        <v>43.1382805, -72.36562599999999</v>
      </c>
      <c r="J1147" s="780">
        <v>43.1382805</v>
      </c>
      <c r="K1147" s="780">
        <v>-72.365625999999907</v>
      </c>
      <c r="L1147" s="781">
        <v>1164</v>
      </c>
      <c r="M1147" s="782" t="s">
        <v>5</v>
      </c>
      <c r="N1147" s="792"/>
      <c r="O1147" s="783"/>
      <c r="P1147" s="784" t="s">
        <v>4781</v>
      </c>
      <c r="Q1147" s="784" t="s">
        <v>4781</v>
      </c>
      <c r="R1147" s="783" t="s">
        <v>35</v>
      </c>
      <c r="S1147" s="792"/>
      <c r="T1147" s="793"/>
      <c r="U1147" s="786">
        <v>5.25</v>
      </c>
      <c r="V1147" s="786">
        <v>5.25</v>
      </c>
      <c r="W1147" s="786">
        <v>5.25</v>
      </c>
      <c r="X1147" s="787">
        <f t="shared" si="5"/>
        <v>5.25</v>
      </c>
      <c r="Y1147" s="783"/>
      <c r="Z1147" s="783"/>
      <c r="AA1147" s="792"/>
      <c r="AB1147" s="783"/>
      <c r="AC1147" s="783"/>
      <c r="AD1147" s="783"/>
      <c r="AE1147" s="783"/>
      <c r="AF1147" s="783"/>
      <c r="AG1147" s="783"/>
      <c r="AH1147" s="783"/>
      <c r="AI1147" s="816" t="s">
        <v>2415</v>
      </c>
    </row>
    <row r="1148" spans="1:35" ht="17.25" customHeight="1">
      <c r="A1148" s="36"/>
      <c r="B1148" s="36"/>
      <c r="C1148" s="36"/>
      <c r="D1148" s="106" t="str">
        <f t="shared" si="0"/>
        <v xml:space="preserve"> </v>
      </c>
      <c r="E1148" s="304" t="s">
        <v>5602</v>
      </c>
      <c r="F1148" s="779" t="e">
        <f t="shared" ca="1" si="8"/>
        <v>#NAME?</v>
      </c>
      <c r="G1148" s="779" t="s">
        <v>17520</v>
      </c>
      <c r="H1148" s="779" t="s">
        <v>17521</v>
      </c>
      <c r="I1148" s="779" t="str">
        <f t="shared" si="4"/>
        <v>43.11157, -71.985</v>
      </c>
      <c r="J1148" s="780">
        <v>43.11157</v>
      </c>
      <c r="K1148" s="780">
        <v>-71.984999999999999</v>
      </c>
      <c r="L1148" s="781">
        <v>1165</v>
      </c>
      <c r="M1148" s="790" t="s">
        <v>5</v>
      </c>
      <c r="N1148" s="792"/>
      <c r="O1148" s="783"/>
      <c r="P1148" s="784" t="s">
        <v>4781</v>
      </c>
      <c r="Q1148" s="784" t="s">
        <v>4781</v>
      </c>
      <c r="R1148" s="783" t="s">
        <v>35</v>
      </c>
      <c r="S1148" s="792"/>
      <c r="T1148" s="786">
        <v>434</v>
      </c>
      <c r="U1148" s="786">
        <v>235</v>
      </c>
      <c r="V1148" s="786">
        <v>669</v>
      </c>
      <c r="W1148" s="786">
        <v>837.88</v>
      </c>
      <c r="X1148" s="787">
        <f t="shared" si="5"/>
        <v>837.88</v>
      </c>
      <c r="Y1148" s="783"/>
      <c r="Z1148" s="783" t="s">
        <v>5603</v>
      </c>
      <c r="AA1148" s="792"/>
      <c r="AB1148" s="783"/>
      <c r="AC1148" s="783"/>
      <c r="AD1148" s="783"/>
      <c r="AE1148" s="783"/>
      <c r="AF1148" s="783"/>
      <c r="AG1148" s="783"/>
      <c r="AH1148" s="783"/>
      <c r="AI1148" s="816" t="s">
        <v>2415</v>
      </c>
    </row>
    <row r="1149" spans="1:35" ht="17.25" customHeight="1">
      <c r="A1149" s="36"/>
      <c r="B1149" s="36"/>
      <c r="C1149" s="36"/>
      <c r="D1149" s="106" t="str">
        <f t="shared" si="0"/>
        <v xml:space="preserve"> </v>
      </c>
      <c r="E1149" s="304" t="s">
        <v>5607</v>
      </c>
      <c r="F1149" s="779" t="e">
        <f t="shared" ca="1" si="8"/>
        <v>#NAME?</v>
      </c>
      <c r="G1149" s="779" t="s">
        <v>17522</v>
      </c>
      <c r="H1149" s="779" t="s">
        <v>17523</v>
      </c>
      <c r="I1149" s="779" t="str">
        <f t="shared" si="4"/>
        <v>42.996967, -70.944756</v>
      </c>
      <c r="J1149" s="780">
        <v>42.996966999999998</v>
      </c>
      <c r="K1149" s="780">
        <v>-70.944755999999998</v>
      </c>
      <c r="L1149" s="781">
        <v>1166</v>
      </c>
      <c r="M1149" s="782" t="s">
        <v>765</v>
      </c>
      <c r="N1149" s="792"/>
      <c r="O1149" s="783"/>
      <c r="P1149" s="784" t="s">
        <v>4781</v>
      </c>
      <c r="Q1149" s="784" t="s">
        <v>4781</v>
      </c>
      <c r="R1149" s="783" t="s">
        <v>35</v>
      </c>
      <c r="S1149" s="792"/>
      <c r="T1149" s="786">
        <v>75</v>
      </c>
      <c r="U1149" s="786">
        <v>46</v>
      </c>
      <c r="V1149" s="786">
        <v>121</v>
      </c>
      <c r="W1149" s="786">
        <v>145.1</v>
      </c>
      <c r="X1149" s="787">
        <f t="shared" si="5"/>
        <v>145.1</v>
      </c>
      <c r="Y1149" s="783"/>
      <c r="Z1149" s="783" t="s">
        <v>5608</v>
      </c>
      <c r="AA1149" s="792"/>
      <c r="AB1149" s="783"/>
      <c r="AC1149" s="783"/>
      <c r="AD1149" s="783"/>
      <c r="AE1149" s="783"/>
      <c r="AF1149" s="783"/>
      <c r="AG1149" s="783"/>
      <c r="AH1149" s="783"/>
      <c r="AI1149" s="816" t="s">
        <v>2415</v>
      </c>
    </row>
    <row r="1150" spans="1:35" ht="17.25" customHeight="1">
      <c r="A1150" s="36"/>
      <c r="B1150" s="36"/>
      <c r="C1150" s="36"/>
      <c r="D1150" s="106" t="str">
        <f t="shared" si="0"/>
        <v xml:space="preserve"> </v>
      </c>
      <c r="E1150" s="304" t="s">
        <v>5617</v>
      </c>
      <c r="F1150" s="779" t="e">
        <f t="shared" ca="1" si="8"/>
        <v>#NAME?</v>
      </c>
      <c r="G1150" s="779" t="s">
        <v>17524</v>
      </c>
      <c r="H1150" s="779" t="s">
        <v>17524</v>
      </c>
      <c r="I1150" s="779" t="str">
        <f t="shared" si="4"/>
        <v>42.79089099999999, -71.5212985</v>
      </c>
      <c r="J1150" s="780">
        <v>42.790890999999903</v>
      </c>
      <c r="K1150" s="780">
        <v>-71.5212985</v>
      </c>
      <c r="L1150" s="781">
        <v>1167</v>
      </c>
      <c r="M1150" s="790" t="s">
        <v>5</v>
      </c>
      <c r="N1150" s="792"/>
      <c r="O1150" s="783"/>
      <c r="P1150" s="784" t="s">
        <v>4781</v>
      </c>
      <c r="Q1150" s="784" t="s">
        <v>4781</v>
      </c>
      <c r="R1150" s="783" t="s">
        <v>35</v>
      </c>
      <c r="S1150" s="792"/>
      <c r="T1150" s="786">
        <v>39</v>
      </c>
      <c r="U1150" s="786">
        <v>4.0199999999999996</v>
      </c>
      <c r="V1150" s="786">
        <v>43.02</v>
      </c>
      <c r="W1150" s="786">
        <v>43.02</v>
      </c>
      <c r="X1150" s="787">
        <f t="shared" si="5"/>
        <v>43.02</v>
      </c>
      <c r="Y1150" s="783"/>
      <c r="Z1150" s="783"/>
      <c r="AA1150" s="792"/>
      <c r="AB1150" s="783"/>
      <c r="AC1150" s="783"/>
      <c r="AD1150" s="783"/>
      <c r="AE1150" s="783"/>
      <c r="AF1150" s="783"/>
      <c r="AG1150" s="783"/>
      <c r="AH1150" s="783"/>
      <c r="AI1150" s="816" t="s">
        <v>2415</v>
      </c>
    </row>
    <row r="1151" spans="1:35" ht="17.25" customHeight="1">
      <c r="A1151" s="36"/>
      <c r="B1151" s="36"/>
      <c r="C1151" s="36"/>
      <c r="D1151" s="106" t="str">
        <f t="shared" si="0"/>
        <v xml:space="preserve"> </v>
      </c>
      <c r="E1151" s="304" t="s">
        <v>5633</v>
      </c>
      <c r="F1151" s="779" t="e">
        <f t="shared" ca="1" si="8"/>
        <v>#NAME?</v>
      </c>
      <c r="G1151" s="779" t="s">
        <v>17525</v>
      </c>
      <c r="H1151" s="779" t="s">
        <v>17525</v>
      </c>
      <c r="I1151" s="779" t="str">
        <f t="shared" si="4"/>
        <v>43.39481, -71.51679</v>
      </c>
      <c r="J1151" s="780">
        <v>43.39481</v>
      </c>
      <c r="K1151" s="780">
        <v>-71.51679</v>
      </c>
      <c r="L1151" s="781">
        <v>1168</v>
      </c>
      <c r="M1151" s="782" t="s">
        <v>2194</v>
      </c>
      <c r="N1151" s="792"/>
      <c r="O1151" s="783"/>
      <c r="P1151" s="784" t="s">
        <v>4781</v>
      </c>
      <c r="Q1151" s="784" t="s">
        <v>4781</v>
      </c>
      <c r="R1151" s="783" t="s">
        <v>35</v>
      </c>
      <c r="S1151" s="792"/>
      <c r="T1151" s="786">
        <v>19.899999999999999</v>
      </c>
      <c r="U1151" s="786">
        <v>5</v>
      </c>
      <c r="V1151" s="786">
        <v>24.9</v>
      </c>
      <c r="W1151" s="786">
        <v>30.53</v>
      </c>
      <c r="X1151" s="787">
        <f t="shared" si="5"/>
        <v>30.53</v>
      </c>
      <c r="Y1151" s="783"/>
      <c r="Z1151" s="783" t="s">
        <v>5634</v>
      </c>
      <c r="AA1151" s="792"/>
      <c r="AB1151" s="783"/>
      <c r="AC1151" s="783"/>
      <c r="AD1151" s="783"/>
      <c r="AE1151" s="783"/>
      <c r="AF1151" s="783"/>
      <c r="AG1151" s="783"/>
      <c r="AH1151" s="783"/>
      <c r="AI1151" s="816" t="s">
        <v>2415</v>
      </c>
    </row>
    <row r="1152" spans="1:35" ht="17.25" customHeight="1">
      <c r="A1152" s="36"/>
      <c r="B1152" s="36"/>
      <c r="C1152" s="36"/>
      <c r="D1152" s="106" t="str">
        <f t="shared" si="0"/>
        <v xml:space="preserve"> </v>
      </c>
      <c r="E1152" s="304" t="s">
        <v>5651</v>
      </c>
      <c r="F1152" s="779" t="e">
        <f t="shared" ca="1" si="8"/>
        <v>#NAME?</v>
      </c>
      <c r="G1152" s="779" t="s">
        <v>17526</v>
      </c>
      <c r="H1152" s="779" t="s">
        <v>17526</v>
      </c>
      <c r="I1152" s="779" t="str">
        <f t="shared" si="4"/>
        <v>43.1933, -71.62217</v>
      </c>
      <c r="J1152" s="780">
        <v>43.193300000000001</v>
      </c>
      <c r="K1152" s="780">
        <v>-71.622169999999997</v>
      </c>
      <c r="L1152" s="781">
        <v>1169</v>
      </c>
      <c r="M1152" s="790" t="s">
        <v>77</v>
      </c>
      <c r="N1152" s="792"/>
      <c r="O1152" s="783"/>
      <c r="P1152" s="784" t="s">
        <v>4781</v>
      </c>
      <c r="Q1152" s="784" t="s">
        <v>4781</v>
      </c>
      <c r="R1152" s="783" t="s">
        <v>35</v>
      </c>
      <c r="S1152" s="792"/>
      <c r="T1152" s="786">
        <v>130</v>
      </c>
      <c r="U1152" s="786">
        <v>680</v>
      </c>
      <c r="V1152" s="786">
        <v>810</v>
      </c>
      <c r="W1152" s="786">
        <v>985</v>
      </c>
      <c r="X1152" s="787">
        <f t="shared" si="5"/>
        <v>985</v>
      </c>
      <c r="Y1152" s="783"/>
      <c r="Z1152" s="783" t="s">
        <v>5652</v>
      </c>
      <c r="AA1152" s="792"/>
      <c r="AB1152" s="783"/>
      <c r="AC1152" s="783"/>
      <c r="AD1152" s="783"/>
      <c r="AE1152" s="783"/>
      <c r="AF1152" s="783"/>
      <c r="AG1152" s="783"/>
      <c r="AH1152" s="783"/>
      <c r="AI1152" s="816" t="s">
        <v>2415</v>
      </c>
    </row>
    <row r="1153" spans="1:35" ht="17.25" customHeight="1">
      <c r="A1153" s="36"/>
      <c r="B1153" s="36"/>
      <c r="C1153" s="36"/>
      <c r="D1153" s="106" t="str">
        <f t="shared" si="0"/>
        <v xml:space="preserve"> </v>
      </c>
      <c r="E1153" s="304" t="s">
        <v>5782</v>
      </c>
      <c r="F1153" s="779" t="e">
        <f t="shared" ca="1" si="8"/>
        <v>#NAME?</v>
      </c>
      <c r="G1153" s="779" t="s">
        <v>17527</v>
      </c>
      <c r="H1153" s="779" t="s">
        <v>17527</v>
      </c>
      <c r="I1153" s="779" t="str">
        <f t="shared" si="4"/>
        <v>43.082172, -70.93438789999999</v>
      </c>
      <c r="J1153" s="780">
        <v>43.082172</v>
      </c>
      <c r="K1153" s="780">
        <v>-70.934387899999905</v>
      </c>
      <c r="L1153" s="781">
        <v>1170</v>
      </c>
      <c r="M1153" s="782" t="s">
        <v>5</v>
      </c>
      <c r="N1153" s="792"/>
      <c r="O1153" s="783"/>
      <c r="P1153" s="784" t="s">
        <v>4781</v>
      </c>
      <c r="Q1153" s="784" t="s">
        <v>4781</v>
      </c>
      <c r="R1153" s="783" t="s">
        <v>35</v>
      </c>
      <c r="S1153" s="792"/>
      <c r="T1153" s="786">
        <v>7.73</v>
      </c>
      <c r="U1153" s="786">
        <v>13.1</v>
      </c>
      <c r="V1153" s="786">
        <v>20.83</v>
      </c>
      <c r="W1153" s="786">
        <v>20.83</v>
      </c>
      <c r="X1153" s="787">
        <f t="shared" si="5"/>
        <v>20.83</v>
      </c>
      <c r="Y1153" s="783"/>
      <c r="Z1153" s="783"/>
      <c r="AA1153" s="792"/>
      <c r="AB1153" s="783"/>
      <c r="AC1153" s="783"/>
      <c r="AD1153" s="783"/>
      <c r="AE1153" s="783"/>
      <c r="AF1153" s="783"/>
      <c r="AG1153" s="783"/>
      <c r="AH1153" s="783"/>
      <c r="AI1153" s="816" t="s">
        <v>2415</v>
      </c>
    </row>
    <row r="1154" spans="1:35" ht="17.25" customHeight="1">
      <c r="A1154" s="36"/>
      <c r="B1154" s="36"/>
      <c r="C1154" s="36"/>
      <c r="D1154" s="106" t="str">
        <f t="shared" si="0"/>
        <v xml:space="preserve"> </v>
      </c>
      <c r="E1154" s="304" t="s">
        <v>5662</v>
      </c>
      <c r="F1154" s="779" t="e">
        <f t="shared" ca="1" si="8"/>
        <v>#NAME?</v>
      </c>
      <c r="G1154" s="779" t="s">
        <v>17528</v>
      </c>
      <c r="H1154" s="779" t="s">
        <v>17528</v>
      </c>
      <c r="I1154" s="779" t="str">
        <f t="shared" si="4"/>
        <v>42.9008271, -70.8882844</v>
      </c>
      <c r="J1154" s="780">
        <v>42.900827100000001</v>
      </c>
      <c r="K1154" s="780">
        <v>-70.888284400000003</v>
      </c>
      <c r="L1154" s="781">
        <v>1171</v>
      </c>
      <c r="M1154" s="798" t="s">
        <v>5</v>
      </c>
      <c r="N1154" s="792"/>
      <c r="O1154" s="783"/>
      <c r="P1154" s="784" t="s">
        <v>4781</v>
      </c>
      <c r="Q1154" s="784" t="s">
        <v>4781</v>
      </c>
      <c r="R1154" s="783" t="s">
        <v>35</v>
      </c>
      <c r="S1154" s="792"/>
      <c r="T1154" s="786">
        <v>18.7</v>
      </c>
      <c r="U1154" s="786">
        <v>26</v>
      </c>
      <c r="V1154" s="786">
        <v>44.7</v>
      </c>
      <c r="W1154" s="786">
        <v>44.7</v>
      </c>
      <c r="X1154" s="787">
        <f t="shared" si="5"/>
        <v>44.7</v>
      </c>
      <c r="Y1154" s="783"/>
      <c r="Z1154" s="783"/>
      <c r="AA1154" s="792"/>
      <c r="AB1154" s="783"/>
      <c r="AC1154" s="783"/>
      <c r="AD1154" s="783"/>
      <c r="AE1154" s="783"/>
      <c r="AF1154" s="783"/>
      <c r="AG1154" s="783"/>
      <c r="AH1154" s="783"/>
      <c r="AI1154" s="816" t="s">
        <v>2415</v>
      </c>
    </row>
    <row r="1155" spans="1:35" ht="17.25" customHeight="1">
      <c r="A1155" s="36"/>
      <c r="B1155" s="36"/>
      <c r="C1155" s="36"/>
      <c r="D1155" s="106" t="str">
        <f t="shared" si="0"/>
        <v xml:space="preserve"> </v>
      </c>
      <c r="E1155" s="304" t="s">
        <v>5823</v>
      </c>
      <c r="F1155" s="779" t="e">
        <f t="shared" ca="1" si="8"/>
        <v>#NAME?</v>
      </c>
      <c r="G1155" s="779" t="s">
        <v>17529</v>
      </c>
      <c r="H1155" s="779" t="s">
        <v>17529</v>
      </c>
      <c r="I1155" s="779" t="str">
        <f t="shared" si="4"/>
        <v>43.0266595, -71.3597735</v>
      </c>
      <c r="J1155" s="780">
        <v>43.026659500000001</v>
      </c>
      <c r="K1155" s="780">
        <v>-71.359773500000003</v>
      </c>
      <c r="L1155" s="781">
        <v>1172</v>
      </c>
      <c r="M1155" s="782" t="s">
        <v>5</v>
      </c>
      <c r="N1155" s="792"/>
      <c r="O1155" s="783"/>
      <c r="P1155" s="784" t="s">
        <v>4781</v>
      </c>
      <c r="Q1155" s="784" t="s">
        <v>4781</v>
      </c>
      <c r="R1155" s="783" t="s">
        <v>35</v>
      </c>
      <c r="S1155" s="792"/>
      <c r="T1155" s="786">
        <v>3</v>
      </c>
      <c r="U1155" s="793"/>
      <c r="V1155" s="786">
        <v>3</v>
      </c>
      <c r="W1155" s="786">
        <v>3</v>
      </c>
      <c r="X1155" s="787">
        <f t="shared" si="5"/>
        <v>3</v>
      </c>
      <c r="Y1155" s="783"/>
      <c r="Z1155" s="783"/>
      <c r="AA1155" s="792"/>
      <c r="AB1155" s="783"/>
      <c r="AC1155" s="783"/>
      <c r="AD1155" s="783"/>
      <c r="AE1155" s="783"/>
      <c r="AF1155" s="783"/>
      <c r="AG1155" s="783"/>
      <c r="AH1155" s="783"/>
      <c r="AI1155" s="816" t="s">
        <v>2415</v>
      </c>
    </row>
    <row r="1156" spans="1:35" ht="17.25" customHeight="1">
      <c r="A1156" s="36"/>
      <c r="B1156" s="36"/>
      <c r="C1156" s="36"/>
      <c r="D1156" s="106" t="str">
        <f t="shared" si="0"/>
        <v xml:space="preserve"> </v>
      </c>
      <c r="E1156" s="304" t="s">
        <v>6035</v>
      </c>
      <c r="F1156" s="779" t="e">
        <f t="shared" ca="1" si="8"/>
        <v>#NAME?</v>
      </c>
      <c r="G1156" s="779" t="s">
        <v>17530</v>
      </c>
      <c r="H1156" s="779" t="s">
        <v>17530</v>
      </c>
      <c r="I1156" s="779" t="str">
        <f t="shared" si="4"/>
        <v>43.44486, -71.651569</v>
      </c>
      <c r="J1156" s="780">
        <v>43.444859999999998</v>
      </c>
      <c r="K1156" s="780">
        <v>-71.651568999999995</v>
      </c>
      <c r="L1156" s="781">
        <v>1173</v>
      </c>
      <c r="M1156" s="790" t="s">
        <v>95</v>
      </c>
      <c r="N1156" s="792"/>
      <c r="O1156" s="783"/>
      <c r="P1156" s="784" t="s">
        <v>4781</v>
      </c>
      <c r="Q1156" s="784" t="s">
        <v>4781</v>
      </c>
      <c r="R1156" s="783" t="s">
        <v>35</v>
      </c>
      <c r="S1156" s="792"/>
      <c r="T1156" s="786">
        <v>480</v>
      </c>
      <c r="U1156" s="786">
        <v>10000</v>
      </c>
      <c r="V1156" s="786">
        <v>10480</v>
      </c>
      <c r="W1156" s="786">
        <v>12460</v>
      </c>
      <c r="X1156" s="787">
        <f t="shared" si="5"/>
        <v>12460</v>
      </c>
      <c r="Y1156" s="783"/>
      <c r="Z1156" s="783" t="s">
        <v>6036</v>
      </c>
      <c r="AA1156" s="792"/>
      <c r="AB1156" s="783"/>
      <c r="AC1156" s="783"/>
      <c r="AD1156" s="783"/>
      <c r="AE1156" s="783"/>
      <c r="AF1156" s="783"/>
      <c r="AG1156" s="783"/>
      <c r="AH1156" s="783"/>
      <c r="AI1156" s="816" t="s">
        <v>2415</v>
      </c>
    </row>
    <row r="1157" spans="1:35" ht="17.25" customHeight="1">
      <c r="A1157" s="36"/>
      <c r="B1157" s="36"/>
      <c r="C1157" s="36"/>
      <c r="D1157" s="106" t="str">
        <f t="shared" si="0"/>
        <v xml:space="preserve"> </v>
      </c>
      <c r="E1157" s="304" t="s">
        <v>6038</v>
      </c>
      <c r="F1157" s="779" t="e">
        <f t="shared" ca="1" si="8"/>
        <v>#NAME?</v>
      </c>
      <c r="G1157" s="779" t="s">
        <v>17531</v>
      </c>
      <c r="H1157" s="779" t="s">
        <v>17531</v>
      </c>
      <c r="I1157" s="779" t="str">
        <f t="shared" si="4"/>
        <v>42.7793667, -72.0560856</v>
      </c>
      <c r="J1157" s="780">
        <v>42.779366699999997</v>
      </c>
      <c r="K1157" s="780">
        <v>-72.056085600000003</v>
      </c>
      <c r="L1157" s="781">
        <v>1174</v>
      </c>
      <c r="M1157" s="782" t="s">
        <v>77</v>
      </c>
      <c r="N1157" s="792"/>
      <c r="O1157" s="783"/>
      <c r="P1157" s="784" t="s">
        <v>4781</v>
      </c>
      <c r="Q1157" s="784" t="s">
        <v>4781</v>
      </c>
      <c r="R1157" s="783" t="s">
        <v>35</v>
      </c>
      <c r="S1157" s="792"/>
      <c r="T1157" s="786">
        <v>2.9</v>
      </c>
      <c r="U1157" s="793"/>
      <c r="V1157" s="786">
        <v>2.9</v>
      </c>
      <c r="W1157" s="786">
        <v>2.9</v>
      </c>
      <c r="X1157" s="787">
        <f t="shared" si="5"/>
        <v>2.9</v>
      </c>
      <c r="Y1157" s="783"/>
      <c r="Z1157" s="783"/>
      <c r="AA1157" s="792"/>
      <c r="AB1157" s="783"/>
      <c r="AC1157" s="783"/>
      <c r="AD1157" s="783"/>
      <c r="AE1157" s="783"/>
      <c r="AF1157" s="783"/>
      <c r="AG1157" s="783"/>
      <c r="AH1157" s="783"/>
      <c r="AI1157" s="816" t="s">
        <v>2415</v>
      </c>
    </row>
    <row r="1158" spans="1:35" ht="17.25" customHeight="1">
      <c r="A1158" s="36"/>
      <c r="B1158" s="36"/>
      <c r="C1158" s="36"/>
      <c r="D1158" s="106" t="str">
        <f t="shared" si="0"/>
        <v xml:space="preserve"> </v>
      </c>
      <c r="E1158" s="304" t="s">
        <v>6092</v>
      </c>
      <c r="F1158" s="779" t="e">
        <f t="shared" ca="1" si="8"/>
        <v>#NAME?</v>
      </c>
      <c r="G1158" s="779" t="s">
        <v>17115</v>
      </c>
      <c r="H1158" s="779" t="s">
        <v>17115</v>
      </c>
      <c r="I1158" s="779" t="str">
        <f t="shared" si="4"/>
        <v>42.7184311, -71.5231534</v>
      </c>
      <c r="J1158" s="780">
        <v>42.718431099999997</v>
      </c>
      <c r="K1158" s="780">
        <v>-71.523153399999998</v>
      </c>
      <c r="L1158" s="781">
        <v>1175</v>
      </c>
      <c r="M1158" s="790" t="s">
        <v>5</v>
      </c>
      <c r="N1158" s="792"/>
      <c r="O1158" s="783"/>
      <c r="P1158" s="784" t="s">
        <v>4781</v>
      </c>
      <c r="Q1158" s="784" t="s">
        <v>4781</v>
      </c>
      <c r="R1158" s="783" t="s">
        <v>35</v>
      </c>
      <c r="S1158" s="792"/>
      <c r="T1158" s="786">
        <v>313</v>
      </c>
      <c r="U1158" s="786">
        <v>1190</v>
      </c>
      <c r="V1158" s="786">
        <v>1503</v>
      </c>
      <c r="W1158" s="786">
        <v>1518</v>
      </c>
      <c r="X1158" s="787">
        <f t="shared" si="5"/>
        <v>1518</v>
      </c>
      <c r="Y1158" s="783"/>
      <c r="Z1158" s="783" t="s">
        <v>6093</v>
      </c>
      <c r="AA1158" s="792"/>
      <c r="AB1158" s="783"/>
      <c r="AC1158" s="783"/>
      <c r="AD1158" s="783"/>
      <c r="AE1158" s="783"/>
      <c r="AF1158" s="783"/>
      <c r="AG1158" s="783"/>
      <c r="AH1158" s="783"/>
      <c r="AI1158" s="816" t="s">
        <v>2415</v>
      </c>
    </row>
    <row r="1159" spans="1:35" ht="17.25" customHeight="1">
      <c r="A1159" s="36"/>
      <c r="B1159" s="36"/>
      <c r="C1159" s="36"/>
      <c r="D1159" s="106" t="str">
        <f t="shared" si="0"/>
        <v xml:space="preserve"> </v>
      </c>
      <c r="E1159" s="304" t="s">
        <v>6104</v>
      </c>
      <c r="F1159" s="779" t="e">
        <f t="shared" ca="1" si="8"/>
        <v>#NAME?</v>
      </c>
      <c r="G1159" s="779" t="s">
        <v>16778</v>
      </c>
      <c r="H1159" s="779" t="s">
        <v>16778</v>
      </c>
      <c r="I1159" s="779" t="str">
        <f t="shared" si="4"/>
        <v>42.7513854, -71.443334</v>
      </c>
      <c r="J1159" s="780">
        <v>42.751385399999997</v>
      </c>
      <c r="K1159" s="780">
        <v>-71.443333999999993</v>
      </c>
      <c r="L1159" s="781">
        <v>1176</v>
      </c>
      <c r="M1159" s="782" t="s">
        <v>5</v>
      </c>
      <c r="N1159" s="792"/>
      <c r="O1159" s="783"/>
      <c r="P1159" s="784" t="s">
        <v>4781</v>
      </c>
      <c r="Q1159" s="784" t="s">
        <v>4781</v>
      </c>
      <c r="R1159" s="783" t="s">
        <v>35</v>
      </c>
      <c r="S1159" s="792"/>
      <c r="T1159" s="786">
        <v>20</v>
      </c>
      <c r="U1159" s="786">
        <v>59</v>
      </c>
      <c r="V1159" s="786">
        <v>79</v>
      </c>
      <c r="W1159" s="786">
        <v>83.98</v>
      </c>
      <c r="X1159" s="787">
        <f t="shared" si="5"/>
        <v>83.98</v>
      </c>
      <c r="Y1159" s="783"/>
      <c r="Z1159" s="783" t="s">
        <v>6105</v>
      </c>
      <c r="AA1159" s="792"/>
      <c r="AB1159" s="783"/>
      <c r="AC1159" s="783"/>
      <c r="AD1159" s="783"/>
      <c r="AE1159" s="783"/>
      <c r="AF1159" s="783"/>
      <c r="AG1159" s="783"/>
      <c r="AH1159" s="783"/>
      <c r="AI1159" s="816" t="s">
        <v>2415</v>
      </c>
    </row>
    <row r="1160" spans="1:35" ht="17.25" customHeight="1">
      <c r="A1160" s="36"/>
      <c r="B1160" s="36"/>
      <c r="C1160" s="36"/>
      <c r="D1160" s="106" t="str">
        <f t="shared" si="0"/>
        <v xml:space="preserve"> </v>
      </c>
      <c r="E1160" s="779"/>
      <c r="F1160" s="779" t="e">
        <f t="shared" ca="1" si="8"/>
        <v>#NAME?</v>
      </c>
      <c r="G1160" s="779" t="s">
        <v>17532</v>
      </c>
      <c r="H1160" s="779" t="s">
        <v>17532</v>
      </c>
      <c r="I1160" s="779" t="str">
        <f t="shared" si="4"/>
        <v>44.0011444, -71.8793716</v>
      </c>
      <c r="J1160" s="780">
        <v>44.001144400000001</v>
      </c>
      <c r="K1160" s="780">
        <v>-71.879371599999999</v>
      </c>
      <c r="L1160" s="781">
        <v>1177</v>
      </c>
      <c r="M1160" s="790" t="s">
        <v>77</v>
      </c>
      <c r="N1160" s="792"/>
      <c r="O1160" s="783"/>
      <c r="P1160" s="784" t="s">
        <v>4781</v>
      </c>
      <c r="Q1160" s="784" t="s">
        <v>4781</v>
      </c>
      <c r="R1160" s="783" t="s">
        <v>35</v>
      </c>
      <c r="S1160" s="792"/>
      <c r="T1160" s="786">
        <v>5.24</v>
      </c>
      <c r="U1160" s="786">
        <v>36.799999999999997</v>
      </c>
      <c r="V1160" s="786">
        <v>42.04</v>
      </c>
      <c r="W1160" s="786">
        <v>46.53</v>
      </c>
      <c r="X1160" s="787">
        <f t="shared" si="5"/>
        <v>46.53</v>
      </c>
      <c r="Y1160" s="783"/>
      <c r="Z1160" s="783" t="s">
        <v>6108</v>
      </c>
      <c r="AA1160" s="792"/>
      <c r="AB1160" s="783"/>
      <c r="AC1160" s="783"/>
      <c r="AD1160" s="783"/>
      <c r="AE1160" s="783"/>
      <c r="AF1160" s="783"/>
      <c r="AG1160" s="783"/>
      <c r="AH1160" s="783"/>
      <c r="AI1160" s="816" t="s">
        <v>2415</v>
      </c>
    </row>
    <row r="1161" spans="1:35" ht="17.25" customHeight="1">
      <c r="A1161" s="36"/>
      <c r="B1161" s="36"/>
      <c r="C1161" s="36"/>
      <c r="D1161" s="106" t="str">
        <f t="shared" si="0"/>
        <v xml:space="preserve"> </v>
      </c>
      <c r="E1161" s="304" t="s">
        <v>6138</v>
      </c>
      <c r="F1161" s="779" t="e">
        <f t="shared" ca="1" si="8"/>
        <v>#NAME?</v>
      </c>
      <c r="G1161" s="779" t="s">
        <v>17533</v>
      </c>
      <c r="H1161" s="779" t="s">
        <v>17533</v>
      </c>
      <c r="I1161" s="779" t="str">
        <f t="shared" si="4"/>
        <v>44.4449389, -71.1872417</v>
      </c>
      <c r="J1161" s="780">
        <v>44.444938899999997</v>
      </c>
      <c r="K1161" s="780">
        <v>-71.187241700000001</v>
      </c>
      <c r="L1161" s="781">
        <v>1178</v>
      </c>
      <c r="M1161" s="782" t="s">
        <v>5</v>
      </c>
      <c r="N1161" s="792"/>
      <c r="O1161" s="783"/>
      <c r="P1161" s="784" t="s">
        <v>4781</v>
      </c>
      <c r="Q1161" s="784" t="s">
        <v>4781</v>
      </c>
      <c r="R1161" s="783" t="s">
        <v>35</v>
      </c>
      <c r="S1161" s="792"/>
      <c r="T1161" s="786">
        <v>21.4</v>
      </c>
      <c r="U1161" s="786">
        <v>43</v>
      </c>
      <c r="V1161" s="786">
        <v>64.400000000000006</v>
      </c>
      <c r="W1161" s="786">
        <v>69.53</v>
      </c>
      <c r="X1161" s="787">
        <f t="shared" si="5"/>
        <v>69.53</v>
      </c>
      <c r="Y1161" s="783"/>
      <c r="Z1161" s="783" t="s">
        <v>6139</v>
      </c>
      <c r="AA1161" s="792"/>
      <c r="AB1161" s="783"/>
      <c r="AC1161" s="783"/>
      <c r="AD1161" s="783"/>
      <c r="AE1161" s="783"/>
      <c r="AF1161" s="783"/>
      <c r="AG1161" s="783"/>
      <c r="AH1161" s="783"/>
      <c r="AI1161" s="816" t="s">
        <v>2415</v>
      </c>
    </row>
    <row r="1162" spans="1:35" ht="17.25" customHeight="1">
      <c r="A1162" s="36"/>
      <c r="B1162" s="36"/>
      <c r="C1162" s="36"/>
      <c r="D1162" s="106" t="str">
        <f t="shared" si="0"/>
        <v xml:space="preserve"> </v>
      </c>
      <c r="E1162" s="779"/>
      <c r="F1162" s="779" t="e">
        <f t="shared" ca="1" si="8"/>
        <v>#NAME?</v>
      </c>
      <c r="G1162" s="779" t="s">
        <v>17534</v>
      </c>
      <c r="H1162" s="779" t="s">
        <v>17534</v>
      </c>
      <c r="I1162" s="779" t="str">
        <f t="shared" si="4"/>
        <v>44.0768882, -71.25169919999999</v>
      </c>
      <c r="J1162" s="780">
        <v>44.076888199999999</v>
      </c>
      <c r="K1162" s="780">
        <v>-71.251699199999905</v>
      </c>
      <c r="L1162" s="781">
        <v>1179</v>
      </c>
      <c r="M1162" s="790" t="s">
        <v>77</v>
      </c>
      <c r="N1162" s="792"/>
      <c r="O1162" s="783"/>
      <c r="P1162" s="784" t="s">
        <v>4781</v>
      </c>
      <c r="Q1162" s="784" t="s">
        <v>4781</v>
      </c>
      <c r="R1162" s="783" t="s">
        <v>35</v>
      </c>
      <c r="S1162" s="792"/>
      <c r="T1162" s="793"/>
      <c r="U1162" s="786">
        <v>5</v>
      </c>
      <c r="V1162" s="786">
        <v>5</v>
      </c>
      <c r="W1162" s="786">
        <v>5</v>
      </c>
      <c r="X1162" s="787">
        <f t="shared" si="5"/>
        <v>5</v>
      </c>
      <c r="Y1162" s="783"/>
      <c r="Z1162" s="783"/>
      <c r="AA1162" s="792"/>
      <c r="AB1162" s="783"/>
      <c r="AC1162" s="783"/>
      <c r="AD1162" s="783"/>
      <c r="AE1162" s="783"/>
      <c r="AF1162" s="783"/>
      <c r="AG1162" s="783"/>
      <c r="AH1162" s="783"/>
      <c r="AI1162" s="816" t="s">
        <v>2415</v>
      </c>
    </row>
    <row r="1163" spans="1:35" ht="17.25" customHeight="1">
      <c r="A1163" s="36"/>
      <c r="B1163" s="36"/>
      <c r="C1163" s="36"/>
      <c r="D1163" s="106" t="str">
        <f t="shared" si="0"/>
        <v xml:space="preserve"> </v>
      </c>
      <c r="E1163" s="304" t="s">
        <v>6196</v>
      </c>
      <c r="F1163" s="779" t="e">
        <f t="shared" ca="1" si="8"/>
        <v>#NAME?</v>
      </c>
      <c r="G1163" s="779" t="s">
        <v>17535</v>
      </c>
      <c r="H1163" s="779" t="s">
        <v>17535</v>
      </c>
      <c r="I1163" s="779" t="str">
        <f t="shared" si="4"/>
        <v>44.592409, -71.518835</v>
      </c>
      <c r="J1163" s="780">
        <v>44.592409000000004</v>
      </c>
      <c r="K1163" s="780">
        <v>-71.518834999999996</v>
      </c>
      <c r="L1163" s="781">
        <v>1180</v>
      </c>
      <c r="M1163" s="782" t="s">
        <v>765</v>
      </c>
      <c r="N1163" s="792"/>
      <c r="O1163" s="783"/>
      <c r="P1163" s="784" t="s">
        <v>4781</v>
      </c>
      <c r="Q1163" s="784" t="s">
        <v>4781</v>
      </c>
      <c r="R1163" s="783" t="s">
        <v>35</v>
      </c>
      <c r="S1163" s="792"/>
      <c r="T1163" s="786">
        <v>9.5299999999999994</v>
      </c>
      <c r="U1163" s="786">
        <v>12</v>
      </c>
      <c r="V1163" s="786">
        <v>21.53</v>
      </c>
      <c r="W1163" s="786">
        <v>26.03</v>
      </c>
      <c r="X1163" s="787">
        <f t="shared" si="5"/>
        <v>26.03</v>
      </c>
      <c r="Y1163" s="783"/>
      <c r="Z1163" s="783" t="s">
        <v>6197</v>
      </c>
      <c r="AA1163" s="792"/>
      <c r="AB1163" s="783"/>
      <c r="AC1163" s="783"/>
      <c r="AD1163" s="783"/>
      <c r="AE1163" s="783"/>
      <c r="AF1163" s="783"/>
      <c r="AG1163" s="783"/>
      <c r="AH1163" s="783"/>
      <c r="AI1163" s="816" t="s">
        <v>2415</v>
      </c>
    </row>
    <row r="1164" spans="1:35" ht="17.25" customHeight="1">
      <c r="A1164" s="36"/>
      <c r="B1164" s="36"/>
      <c r="C1164" s="36"/>
      <c r="D1164" s="106" t="str">
        <f t="shared" si="0"/>
        <v xml:space="preserve"> </v>
      </c>
      <c r="E1164" s="304" t="s">
        <v>17536</v>
      </c>
      <c r="F1164" s="779" t="e">
        <f t="shared" ca="1" si="8"/>
        <v>#NAME?</v>
      </c>
      <c r="G1164" s="779" t="s">
        <v>17537</v>
      </c>
      <c r="H1164" s="779" t="s">
        <v>17537</v>
      </c>
      <c r="I1164" s="779" t="str">
        <f t="shared" si="4"/>
        <v>42.8214, -71.9978</v>
      </c>
      <c r="J1164" s="780">
        <v>42.821399999999997</v>
      </c>
      <c r="K1164" s="780">
        <v>-71.997799999999998</v>
      </c>
      <c r="L1164" s="781">
        <v>1181</v>
      </c>
      <c r="M1164" s="790" t="s">
        <v>77</v>
      </c>
      <c r="N1164" s="792"/>
      <c r="O1164" s="783"/>
      <c r="P1164" s="784" t="s">
        <v>4781</v>
      </c>
      <c r="Q1164" s="784" t="s">
        <v>4781</v>
      </c>
      <c r="R1164" s="783" t="s">
        <v>35</v>
      </c>
      <c r="S1164" s="792"/>
      <c r="T1164" s="793"/>
      <c r="U1164" s="793"/>
      <c r="V1164" s="786">
        <v>0</v>
      </c>
      <c r="W1164" s="786">
        <v>0</v>
      </c>
      <c r="X1164" s="787">
        <f t="shared" si="5"/>
        <v>0</v>
      </c>
      <c r="Y1164" s="783"/>
      <c r="Z1164" s="783"/>
      <c r="AA1164" s="792"/>
      <c r="AB1164" s="783"/>
      <c r="AC1164" s="783"/>
      <c r="AD1164" s="783"/>
      <c r="AE1164" s="783"/>
      <c r="AF1164" s="783"/>
      <c r="AG1164" s="783"/>
      <c r="AH1164" s="783"/>
      <c r="AI1164" s="816" t="s">
        <v>2415</v>
      </c>
    </row>
    <row r="1165" spans="1:35" ht="17.25" customHeight="1">
      <c r="A1165" s="36"/>
      <c r="B1165" s="36"/>
      <c r="C1165" s="36"/>
      <c r="D1165" s="106" t="str">
        <f t="shared" si="0"/>
        <v xml:space="preserve"> </v>
      </c>
      <c r="E1165" s="304" t="s">
        <v>6253</v>
      </c>
      <c r="F1165" s="779" t="e">
        <f t="shared" ca="1" si="8"/>
        <v>#NAME?</v>
      </c>
      <c r="G1165" s="779" t="s">
        <v>17538</v>
      </c>
      <c r="H1165" s="779" t="s">
        <v>17538</v>
      </c>
      <c r="I1165" s="779" t="str">
        <f t="shared" si="4"/>
        <v>43.044819, -70.77585239999999</v>
      </c>
      <c r="J1165" s="780">
        <v>43.044818999999997</v>
      </c>
      <c r="K1165" s="780">
        <v>-70.775852399999906</v>
      </c>
      <c r="L1165" s="781">
        <v>1182</v>
      </c>
      <c r="M1165" s="782" t="s">
        <v>77</v>
      </c>
      <c r="N1165" s="792"/>
      <c r="O1165" s="783"/>
      <c r="P1165" s="784" t="s">
        <v>4781</v>
      </c>
      <c r="Q1165" s="784" t="s">
        <v>4781</v>
      </c>
      <c r="R1165" s="783" t="s">
        <v>35</v>
      </c>
      <c r="S1165" s="792"/>
      <c r="T1165" s="786">
        <v>6</v>
      </c>
      <c r="U1165" s="786">
        <v>7.4</v>
      </c>
      <c r="V1165" s="786">
        <v>13.4</v>
      </c>
      <c r="W1165" s="786">
        <v>25.4</v>
      </c>
      <c r="X1165" s="787">
        <f t="shared" si="5"/>
        <v>25.4</v>
      </c>
      <c r="Y1165" s="783"/>
      <c r="Z1165" s="783" t="s">
        <v>6254</v>
      </c>
      <c r="AA1165" s="792"/>
      <c r="AB1165" s="783"/>
      <c r="AC1165" s="783"/>
      <c r="AD1165" s="783"/>
      <c r="AE1165" s="783"/>
      <c r="AF1165" s="783"/>
      <c r="AG1165" s="783"/>
      <c r="AH1165" s="783"/>
      <c r="AI1165" s="816" t="s">
        <v>2415</v>
      </c>
    </row>
    <row r="1166" spans="1:35" ht="17.25" customHeight="1">
      <c r="A1166" s="36"/>
      <c r="B1166" s="36"/>
      <c r="C1166" s="36"/>
      <c r="D1166" s="106" t="str">
        <f t="shared" si="0"/>
        <v xml:space="preserve"> </v>
      </c>
      <c r="E1166" s="304" t="s">
        <v>6273</v>
      </c>
      <c r="F1166" s="779" t="e">
        <f t="shared" ca="1" si="8"/>
        <v>#NAME?</v>
      </c>
      <c r="G1166" s="779" t="s">
        <v>16958</v>
      </c>
      <c r="H1166" s="779" t="s">
        <v>17539</v>
      </c>
      <c r="I1166" s="779" t="str">
        <f t="shared" si="4"/>
        <v>43.20509029999999, -70.8672529</v>
      </c>
      <c r="J1166" s="780">
        <v>43.205090299999902</v>
      </c>
      <c r="K1166" s="780">
        <v>-70.867252899999997</v>
      </c>
      <c r="L1166" s="781">
        <v>1183</v>
      </c>
      <c r="M1166" s="790" t="s">
        <v>5</v>
      </c>
      <c r="N1166" s="792"/>
      <c r="O1166" s="783"/>
      <c r="P1166" s="784" t="s">
        <v>4781</v>
      </c>
      <c r="Q1166" s="784" t="s">
        <v>4781</v>
      </c>
      <c r="R1166" s="783" t="s">
        <v>35</v>
      </c>
      <c r="S1166" s="792"/>
      <c r="T1166" s="786">
        <v>9.6999999999999993</v>
      </c>
      <c r="U1166" s="786">
        <v>5.9</v>
      </c>
      <c r="V1166" s="786">
        <v>15.6</v>
      </c>
      <c r="W1166" s="786">
        <v>20.7</v>
      </c>
      <c r="X1166" s="787">
        <f t="shared" si="5"/>
        <v>20.7</v>
      </c>
      <c r="Y1166" s="783"/>
      <c r="Z1166" s="783" t="s">
        <v>6274</v>
      </c>
      <c r="AA1166" s="792"/>
      <c r="AB1166" s="783"/>
      <c r="AC1166" s="783"/>
      <c r="AD1166" s="783"/>
      <c r="AE1166" s="783"/>
      <c r="AF1166" s="783"/>
      <c r="AG1166" s="783"/>
      <c r="AH1166" s="783"/>
      <c r="AI1166" s="816" t="s">
        <v>2415</v>
      </c>
    </row>
    <row r="1167" spans="1:35" ht="17.25" customHeight="1">
      <c r="A1167" s="36"/>
      <c r="B1167" s="36"/>
      <c r="C1167" s="36"/>
      <c r="D1167" s="106" t="str">
        <f t="shared" si="0"/>
        <v xml:space="preserve"> </v>
      </c>
      <c r="E1167" s="304" t="s">
        <v>6354</v>
      </c>
      <c r="F1167" s="779" t="e">
        <f t="shared" ca="1" si="8"/>
        <v>#NAME?</v>
      </c>
      <c r="G1167" s="779" t="s">
        <v>17540</v>
      </c>
      <c r="H1167" s="779" t="s">
        <v>17540</v>
      </c>
      <c r="I1167" s="779" t="str">
        <f t="shared" si="4"/>
        <v>42.863231, -71.339196</v>
      </c>
      <c r="J1167" s="780">
        <v>42.863230999999999</v>
      </c>
      <c r="K1167" s="780">
        <v>-71.339196000000001</v>
      </c>
      <c r="L1167" s="781">
        <v>1184</v>
      </c>
      <c r="M1167" s="782" t="s">
        <v>77</v>
      </c>
      <c r="N1167" s="792"/>
      <c r="O1167" s="783"/>
      <c r="P1167" s="784" t="s">
        <v>4781</v>
      </c>
      <c r="Q1167" s="784" t="s">
        <v>4781</v>
      </c>
      <c r="R1167" s="783" t="s">
        <v>35</v>
      </c>
      <c r="S1167" s="792"/>
      <c r="T1167" s="786">
        <v>29.9</v>
      </c>
      <c r="U1167" s="786">
        <v>44.2</v>
      </c>
      <c r="V1167" s="786">
        <v>74.099999999999994</v>
      </c>
      <c r="W1167" s="786">
        <v>80.06</v>
      </c>
      <c r="X1167" s="787">
        <f t="shared" si="5"/>
        <v>80.06</v>
      </c>
      <c r="Y1167" s="783"/>
      <c r="Z1167" s="783" t="s">
        <v>6355</v>
      </c>
      <c r="AA1167" s="792"/>
      <c r="AB1167" s="783"/>
      <c r="AC1167" s="783"/>
      <c r="AD1167" s="783"/>
      <c r="AE1167" s="783"/>
      <c r="AF1167" s="783"/>
      <c r="AG1167" s="783"/>
      <c r="AH1167" s="783"/>
      <c r="AI1167" s="816" t="s">
        <v>2415</v>
      </c>
    </row>
    <row r="1168" spans="1:35" ht="17.25" customHeight="1">
      <c r="A1168" s="36"/>
      <c r="B1168" s="36"/>
      <c r="C1168" s="36"/>
      <c r="D1168" s="106" t="str">
        <f t="shared" si="0"/>
        <v xml:space="preserve"> </v>
      </c>
      <c r="E1168" s="304" t="s">
        <v>6392</v>
      </c>
      <c r="F1168" s="779" t="e">
        <f t="shared" ca="1" si="8"/>
        <v>#NAME?</v>
      </c>
      <c r="G1168" s="779" t="s">
        <v>17541</v>
      </c>
      <c r="H1168" s="779" t="s">
        <v>17541</v>
      </c>
      <c r="I1168" s="779" t="str">
        <f t="shared" si="4"/>
        <v>43.3277108, -70.97279089999999</v>
      </c>
      <c r="J1168" s="780">
        <v>43.327710799999998</v>
      </c>
      <c r="K1168" s="780">
        <v>-70.972790899999893</v>
      </c>
      <c r="L1168" s="781">
        <v>1185</v>
      </c>
      <c r="M1168" s="790" t="s">
        <v>5</v>
      </c>
      <c r="N1168" s="792"/>
      <c r="O1168" s="783"/>
      <c r="P1168" s="784" t="s">
        <v>4781</v>
      </c>
      <c r="Q1168" s="784" t="s">
        <v>4781</v>
      </c>
      <c r="R1168" s="783" t="s">
        <v>35</v>
      </c>
      <c r="S1168" s="792"/>
      <c r="T1168" s="786">
        <v>3.53</v>
      </c>
      <c r="U1168" s="793"/>
      <c r="V1168" s="786">
        <v>3.53</v>
      </c>
      <c r="W1168" s="786">
        <v>3.53</v>
      </c>
      <c r="X1168" s="787">
        <f t="shared" si="5"/>
        <v>3.53</v>
      </c>
      <c r="Y1168" s="783"/>
      <c r="Z1168" s="783"/>
      <c r="AA1168" s="792"/>
      <c r="AB1168" s="783"/>
      <c r="AC1168" s="783"/>
      <c r="AD1168" s="783"/>
      <c r="AE1168" s="783"/>
      <c r="AF1168" s="783"/>
      <c r="AG1168" s="783"/>
      <c r="AH1168" s="783"/>
      <c r="AI1168" s="816" t="s">
        <v>2415</v>
      </c>
    </row>
    <row r="1169" spans="1:35" ht="17.25" customHeight="1">
      <c r="A1169" s="36"/>
      <c r="B1169" s="36"/>
      <c r="C1169" s="36"/>
      <c r="D1169" s="106" t="str">
        <f t="shared" si="0"/>
        <v xml:space="preserve"> </v>
      </c>
      <c r="E1169" s="304" t="s">
        <v>6410</v>
      </c>
      <c r="F1169" s="779" t="e">
        <f t="shared" ca="1" si="8"/>
        <v>#NAME?</v>
      </c>
      <c r="G1169" s="779" t="s">
        <v>17542</v>
      </c>
      <c r="H1169" s="779" t="s">
        <v>17542</v>
      </c>
      <c r="I1169" s="779" t="str">
        <f t="shared" si="4"/>
        <v>43.13105340000001, -72.1993896</v>
      </c>
      <c r="J1169" s="780">
        <v>43.131053399999999</v>
      </c>
      <c r="K1169" s="780">
        <v>-72.199389600000003</v>
      </c>
      <c r="L1169" s="781">
        <v>1186</v>
      </c>
      <c r="M1169" s="782" t="s">
        <v>77</v>
      </c>
      <c r="N1169" s="792"/>
      <c r="O1169" s="783"/>
      <c r="P1169" s="784" t="s">
        <v>4781</v>
      </c>
      <c r="Q1169" s="784" t="s">
        <v>4781</v>
      </c>
      <c r="R1169" s="783" t="s">
        <v>35</v>
      </c>
      <c r="S1169" s="792"/>
      <c r="T1169" s="793"/>
      <c r="U1169" s="786">
        <v>67</v>
      </c>
      <c r="V1169" s="786">
        <v>67</v>
      </c>
      <c r="W1169" s="786">
        <v>90</v>
      </c>
      <c r="X1169" s="787">
        <f t="shared" si="5"/>
        <v>90</v>
      </c>
      <c r="Y1169" s="783"/>
      <c r="Z1169" s="783" t="s">
        <v>6411</v>
      </c>
      <c r="AA1169" s="792"/>
      <c r="AB1169" s="783"/>
      <c r="AC1169" s="783"/>
      <c r="AD1169" s="783"/>
      <c r="AE1169" s="783"/>
      <c r="AF1169" s="783"/>
      <c r="AG1169" s="783"/>
      <c r="AH1169" s="783"/>
      <c r="AI1169" s="816" t="s">
        <v>2415</v>
      </c>
    </row>
    <row r="1170" spans="1:35" ht="17.25" customHeight="1">
      <c r="A1170" s="36"/>
      <c r="B1170" s="36"/>
      <c r="C1170" s="36"/>
      <c r="D1170" s="106" t="str">
        <f t="shared" si="0"/>
        <v xml:space="preserve"> </v>
      </c>
      <c r="E1170" s="304" t="s">
        <v>17543</v>
      </c>
      <c r="F1170" s="779" t="e">
        <f t="shared" ca="1" si="8"/>
        <v>#NAME?</v>
      </c>
      <c r="G1170" s="779" t="s">
        <v>17544</v>
      </c>
      <c r="H1170" s="779" t="s">
        <v>17545</v>
      </c>
      <c r="I1170" s="779" t="str">
        <f t="shared" si="4"/>
        <v>44.1465158, -72.03392699999999</v>
      </c>
      <c r="J1170" s="780">
        <v>44.146515800000003</v>
      </c>
      <c r="K1170" s="780">
        <v>-72.033926999999906</v>
      </c>
      <c r="L1170" s="781">
        <v>1187</v>
      </c>
      <c r="M1170" s="790" t="s">
        <v>77</v>
      </c>
      <c r="N1170" s="792"/>
      <c r="O1170" s="783"/>
      <c r="P1170" s="784" t="s">
        <v>4781</v>
      </c>
      <c r="Q1170" s="784" t="s">
        <v>4781</v>
      </c>
      <c r="R1170" s="783" t="s">
        <v>35</v>
      </c>
      <c r="S1170" s="792"/>
      <c r="T1170" s="793"/>
      <c r="U1170" s="786">
        <v>24</v>
      </c>
      <c r="V1170" s="786">
        <v>24</v>
      </c>
      <c r="W1170" s="786">
        <v>24</v>
      </c>
      <c r="X1170" s="787">
        <f t="shared" si="5"/>
        <v>24</v>
      </c>
      <c r="Y1170" s="783"/>
      <c r="Z1170" s="783"/>
      <c r="AA1170" s="792"/>
      <c r="AB1170" s="783"/>
      <c r="AC1170" s="783"/>
      <c r="AD1170" s="783"/>
      <c r="AE1170" s="783"/>
      <c r="AF1170" s="783"/>
      <c r="AG1170" s="783"/>
      <c r="AH1170" s="783"/>
      <c r="AI1170" s="816" t="s">
        <v>2415</v>
      </c>
    </row>
    <row r="1171" spans="1:35" ht="17.25" customHeight="1">
      <c r="A1171" s="36"/>
      <c r="B1171" s="36"/>
      <c r="C1171" s="36"/>
      <c r="D1171" s="106" t="str">
        <f t="shared" si="0"/>
        <v xml:space="preserve"> </v>
      </c>
      <c r="E1171" s="304" t="s">
        <v>17546</v>
      </c>
      <c r="F1171" s="779" t="e">
        <f t="shared" ca="1" si="8"/>
        <v>#NAME?</v>
      </c>
      <c r="G1171" s="779" t="s">
        <v>17547</v>
      </c>
      <c r="H1171" s="779" t="s">
        <v>17548</v>
      </c>
      <c r="I1171" s="779" t="str">
        <f t="shared" si="4"/>
        <v>42.97383, -70.828564</v>
      </c>
      <c r="J1171" s="780">
        <v>42.97383</v>
      </c>
      <c r="K1171" s="780">
        <v>-70.828564</v>
      </c>
      <c r="L1171" s="781">
        <v>1188</v>
      </c>
      <c r="M1171" s="782" t="s">
        <v>5</v>
      </c>
      <c r="N1171" s="792"/>
      <c r="O1171" s="783"/>
      <c r="P1171" s="784" t="s">
        <v>4781</v>
      </c>
      <c r="Q1171" s="784" t="s">
        <v>4781</v>
      </c>
      <c r="R1171" s="783" t="s">
        <v>35</v>
      </c>
      <c r="S1171" s="792"/>
      <c r="T1171" s="786">
        <v>110</v>
      </c>
      <c r="U1171" s="786">
        <v>660</v>
      </c>
      <c r="V1171" s="786">
        <v>770</v>
      </c>
      <c r="W1171" s="786">
        <v>1062</v>
      </c>
      <c r="X1171" s="787">
        <f t="shared" si="5"/>
        <v>1062</v>
      </c>
      <c r="Y1171" s="783"/>
      <c r="Z1171" s="783" t="s">
        <v>4840</v>
      </c>
      <c r="AA1171" s="792"/>
      <c r="AB1171" s="783"/>
      <c r="AC1171" s="783"/>
      <c r="AD1171" s="783"/>
      <c r="AE1171" s="783"/>
      <c r="AF1171" s="783"/>
      <c r="AG1171" s="783"/>
      <c r="AH1171" s="783"/>
      <c r="AI1171" s="816" t="s">
        <v>2415</v>
      </c>
    </row>
    <row r="1172" spans="1:35" ht="17.25" customHeight="1">
      <c r="A1172" s="36"/>
      <c r="B1172" s="36"/>
      <c r="C1172" s="36"/>
      <c r="D1172" s="106" t="str">
        <f t="shared" si="0"/>
        <v xml:space="preserve"> </v>
      </c>
      <c r="E1172" s="304" t="s">
        <v>6518</v>
      </c>
      <c r="F1172" s="779" t="e">
        <f t="shared" ca="1" si="8"/>
        <v>#NAME?</v>
      </c>
      <c r="G1172" s="779" t="s">
        <v>17549</v>
      </c>
      <c r="H1172" s="779" t="s">
        <v>17549</v>
      </c>
      <c r="I1172" s="779" t="str">
        <f t="shared" si="4"/>
        <v>44.0375239, -71.6772895</v>
      </c>
      <c r="J1172" s="780">
        <v>44.037523899999997</v>
      </c>
      <c r="K1172" s="780">
        <v>-71.677289500000001</v>
      </c>
      <c r="L1172" s="781">
        <v>1189</v>
      </c>
      <c r="M1172" s="790" t="s">
        <v>765</v>
      </c>
      <c r="N1172" s="792"/>
      <c r="O1172" s="783"/>
      <c r="P1172" s="784" t="s">
        <v>4781</v>
      </c>
      <c r="Q1172" s="784" t="s">
        <v>4781</v>
      </c>
      <c r="R1172" s="783" t="s">
        <v>35</v>
      </c>
      <c r="S1172" s="792"/>
      <c r="T1172" s="786">
        <v>8.1999999999999993</v>
      </c>
      <c r="U1172" s="786">
        <v>29.3</v>
      </c>
      <c r="V1172" s="786">
        <v>37.5</v>
      </c>
      <c r="W1172" s="786">
        <v>37.5</v>
      </c>
      <c r="X1172" s="787">
        <f t="shared" si="5"/>
        <v>37.5</v>
      </c>
      <c r="Y1172" s="783"/>
      <c r="Z1172" s="783"/>
      <c r="AA1172" s="792"/>
      <c r="AB1172" s="783"/>
      <c r="AC1172" s="783"/>
      <c r="AD1172" s="783"/>
      <c r="AE1172" s="783"/>
      <c r="AF1172" s="783"/>
      <c r="AG1172" s="783"/>
      <c r="AH1172" s="783"/>
      <c r="AI1172" s="816" t="s">
        <v>2415</v>
      </c>
    </row>
    <row r="1173" spans="1:35" ht="17.25" customHeight="1">
      <c r="A1173" s="36"/>
      <c r="B1173" s="36"/>
      <c r="C1173" s="36"/>
      <c r="D1173" s="106" t="str">
        <f t="shared" si="0"/>
        <v xml:space="preserve"> </v>
      </c>
      <c r="E1173" s="304" t="s">
        <v>6592</v>
      </c>
      <c r="F1173" s="779" t="e">
        <f t="shared" ca="1" si="8"/>
        <v>#NAME?</v>
      </c>
      <c r="G1173" s="779" t="s">
        <v>17550</v>
      </c>
      <c r="H1173" s="779" t="s">
        <v>17550</v>
      </c>
      <c r="I1173" s="779" t="str">
        <f t="shared" si="4"/>
        <v>42.9034926, -71.38925189999999</v>
      </c>
      <c r="J1173" s="780">
        <v>42.9034926</v>
      </c>
      <c r="K1173" s="780">
        <v>-71.389251899999906</v>
      </c>
      <c r="L1173" s="781">
        <v>1190</v>
      </c>
      <c r="M1173" s="782" t="s">
        <v>77</v>
      </c>
      <c r="N1173" s="792"/>
      <c r="O1173" s="783"/>
      <c r="P1173" s="784" t="s">
        <v>4781</v>
      </c>
      <c r="Q1173" s="784" t="s">
        <v>4781</v>
      </c>
      <c r="R1173" s="783" t="s">
        <v>35</v>
      </c>
      <c r="S1173" s="792"/>
      <c r="T1173" s="786">
        <v>117</v>
      </c>
      <c r="U1173" s="786">
        <v>118</v>
      </c>
      <c r="V1173" s="786">
        <v>235</v>
      </c>
      <c r="W1173" s="786">
        <v>262.14</v>
      </c>
      <c r="X1173" s="787">
        <f t="shared" si="5"/>
        <v>262.14</v>
      </c>
      <c r="Y1173" s="783"/>
      <c r="Z1173" s="783" t="s">
        <v>6593</v>
      </c>
      <c r="AA1173" s="792"/>
      <c r="AB1173" s="783"/>
      <c r="AC1173" s="783"/>
      <c r="AD1173" s="783"/>
      <c r="AE1173" s="783"/>
      <c r="AF1173" s="783"/>
      <c r="AG1173" s="783"/>
      <c r="AH1173" s="783"/>
      <c r="AI1173" s="816" t="s">
        <v>2415</v>
      </c>
    </row>
    <row r="1174" spans="1:35" ht="17.25" customHeight="1">
      <c r="A1174" s="36"/>
      <c r="B1174" s="36"/>
      <c r="C1174" s="36"/>
      <c r="D1174" s="106" t="str">
        <f t="shared" si="0"/>
        <v xml:space="preserve"> </v>
      </c>
      <c r="E1174" s="304" t="s">
        <v>6616</v>
      </c>
      <c r="F1174" s="779" t="e">
        <f t="shared" ca="1" si="8"/>
        <v>#NAME?</v>
      </c>
      <c r="G1174" s="779" t="s">
        <v>17551</v>
      </c>
      <c r="H1174" s="779" t="s">
        <v>17551</v>
      </c>
      <c r="I1174" s="779" t="str">
        <f t="shared" si="4"/>
        <v>43.2886502, -71.1886312</v>
      </c>
      <c r="J1174" s="780">
        <v>43.288650199999999</v>
      </c>
      <c r="K1174" s="780">
        <v>-71.188631200000003</v>
      </c>
      <c r="L1174" s="781">
        <v>1191</v>
      </c>
      <c r="M1174" s="790" t="s">
        <v>77</v>
      </c>
      <c r="N1174" s="792"/>
      <c r="O1174" s="783"/>
      <c r="P1174" s="784" t="s">
        <v>4781</v>
      </c>
      <c r="Q1174" s="784" t="s">
        <v>4781</v>
      </c>
      <c r="R1174" s="783" t="s">
        <v>35</v>
      </c>
      <c r="S1174" s="792"/>
      <c r="T1174" s="786">
        <v>5</v>
      </c>
      <c r="U1174" s="793"/>
      <c r="V1174" s="786">
        <v>5</v>
      </c>
      <c r="W1174" s="786">
        <v>5</v>
      </c>
      <c r="X1174" s="787">
        <f t="shared" si="5"/>
        <v>5</v>
      </c>
      <c r="Y1174" s="783"/>
      <c r="Z1174" s="783"/>
      <c r="AA1174" s="792"/>
      <c r="AB1174" s="783"/>
      <c r="AC1174" s="783"/>
      <c r="AD1174" s="783"/>
      <c r="AE1174" s="783"/>
      <c r="AF1174" s="783"/>
      <c r="AG1174" s="783"/>
      <c r="AH1174" s="783"/>
      <c r="AI1174" s="816" t="s">
        <v>2415</v>
      </c>
    </row>
    <row r="1175" spans="1:35" ht="17.25" customHeight="1">
      <c r="A1175" s="36"/>
      <c r="B1175" s="36"/>
      <c r="C1175" s="36"/>
      <c r="D1175" s="106" t="str">
        <f t="shared" si="0"/>
        <v xml:space="preserve"> </v>
      </c>
      <c r="E1175" s="304" t="s">
        <v>6625</v>
      </c>
      <c r="F1175" s="779" t="e">
        <f t="shared" ca="1" si="8"/>
        <v>#NAME?</v>
      </c>
      <c r="G1175" s="779" t="s">
        <v>17552</v>
      </c>
      <c r="H1175" s="779" t="s">
        <v>17552</v>
      </c>
      <c r="I1175" s="779" t="str">
        <f t="shared" si="4"/>
        <v>42.8855072, -71.1951983</v>
      </c>
      <c r="J1175" s="780">
        <v>42.885507199999999</v>
      </c>
      <c r="K1175" s="780">
        <v>-71.195198300000001</v>
      </c>
      <c r="L1175" s="781">
        <v>1192</v>
      </c>
      <c r="M1175" s="782" t="s">
        <v>77</v>
      </c>
      <c r="N1175" s="792"/>
      <c r="O1175" s="783"/>
      <c r="P1175" s="784" t="s">
        <v>4781</v>
      </c>
      <c r="Q1175" s="784" t="s">
        <v>4781</v>
      </c>
      <c r="R1175" s="783" t="s">
        <v>35</v>
      </c>
      <c r="S1175" s="792"/>
      <c r="T1175" s="786">
        <v>6.03</v>
      </c>
      <c r="U1175" s="793"/>
      <c r="V1175" s="786">
        <v>6.03</v>
      </c>
      <c r="W1175" s="786">
        <v>8.07</v>
      </c>
      <c r="X1175" s="787">
        <f t="shared" si="5"/>
        <v>8.07</v>
      </c>
      <c r="Y1175" s="783"/>
      <c r="Z1175" s="783" t="s">
        <v>6626</v>
      </c>
      <c r="AA1175" s="792"/>
      <c r="AB1175" s="783"/>
      <c r="AC1175" s="783"/>
      <c r="AD1175" s="783"/>
      <c r="AE1175" s="783"/>
      <c r="AF1175" s="783"/>
      <c r="AG1175" s="783"/>
      <c r="AH1175" s="783"/>
      <c r="AI1175" s="816" t="s">
        <v>2415</v>
      </c>
    </row>
    <row r="1176" spans="1:35" ht="17.25" customHeight="1">
      <c r="A1176" s="36"/>
      <c r="B1176" s="36"/>
      <c r="C1176" s="36"/>
      <c r="D1176" s="106" t="str">
        <f t="shared" si="0"/>
        <v xml:space="preserve"> </v>
      </c>
      <c r="E1176" s="304" t="s">
        <v>6629</v>
      </c>
      <c r="F1176" s="779" t="e">
        <f t="shared" ca="1" si="8"/>
        <v>#NAME?</v>
      </c>
      <c r="G1176" s="779" t="s">
        <v>16884</v>
      </c>
      <c r="H1176" s="779" t="s">
        <v>16884</v>
      </c>
      <c r="I1176" s="779" t="str">
        <f t="shared" si="4"/>
        <v>43.2213181, -71.7181782</v>
      </c>
      <c r="J1176" s="780">
        <v>43.221318099999998</v>
      </c>
      <c r="K1176" s="780">
        <v>-71.718178199999997</v>
      </c>
      <c r="L1176" s="781">
        <v>1193</v>
      </c>
      <c r="M1176" s="790" t="s">
        <v>5</v>
      </c>
      <c r="N1176" s="792"/>
      <c r="O1176" s="783"/>
      <c r="P1176" s="784" t="s">
        <v>4781</v>
      </c>
      <c r="Q1176" s="784" t="s">
        <v>4781</v>
      </c>
      <c r="R1176" s="783" t="s">
        <v>35</v>
      </c>
      <c r="S1176" s="792"/>
      <c r="T1176" s="786">
        <v>221</v>
      </c>
      <c r="U1176" s="786">
        <v>1530</v>
      </c>
      <c r="V1176" s="786">
        <v>1751</v>
      </c>
      <c r="W1176" s="786">
        <v>2262.1999999999998</v>
      </c>
      <c r="X1176" s="787">
        <f t="shared" si="5"/>
        <v>2262.1999999999998</v>
      </c>
      <c r="Y1176" s="783"/>
      <c r="Z1176" s="783" t="s">
        <v>6630</v>
      </c>
      <c r="AA1176" s="792"/>
      <c r="AB1176" s="783"/>
      <c r="AC1176" s="783"/>
      <c r="AD1176" s="783"/>
      <c r="AE1176" s="783"/>
      <c r="AF1176" s="783"/>
      <c r="AG1176" s="783"/>
      <c r="AH1176" s="783"/>
      <c r="AI1176" s="816" t="s">
        <v>2415</v>
      </c>
    </row>
    <row r="1177" spans="1:35" ht="17.25" customHeight="1">
      <c r="A1177" s="36"/>
      <c r="B1177" s="36"/>
      <c r="C1177" s="36"/>
      <c r="D1177" s="106" t="str">
        <f t="shared" si="0"/>
        <v xml:space="preserve"> </v>
      </c>
      <c r="E1177" s="304" t="s">
        <v>6645</v>
      </c>
      <c r="F1177" s="779" t="e">
        <f t="shared" ca="1" si="8"/>
        <v>#NAME?</v>
      </c>
      <c r="G1177" s="779" t="s">
        <v>17553</v>
      </c>
      <c r="H1177" s="779" t="s">
        <v>17554</v>
      </c>
      <c r="I1177" s="779" t="str">
        <f t="shared" si="4"/>
        <v>43.043802, -71.453151</v>
      </c>
      <c r="J1177" s="780">
        <v>43.043801999999999</v>
      </c>
      <c r="K1177" s="780">
        <v>-71.453151000000005</v>
      </c>
      <c r="L1177" s="781">
        <v>1194</v>
      </c>
      <c r="M1177" s="782" t="s">
        <v>77</v>
      </c>
      <c r="N1177" s="792"/>
      <c r="O1177" s="783"/>
      <c r="P1177" s="784" t="s">
        <v>4781</v>
      </c>
      <c r="Q1177" s="784" t="s">
        <v>4781</v>
      </c>
      <c r="R1177" s="783" t="s">
        <v>35</v>
      </c>
      <c r="S1177" s="792"/>
      <c r="T1177" s="786">
        <v>560</v>
      </c>
      <c r="U1177" s="793"/>
      <c r="V1177" s="786">
        <v>560</v>
      </c>
      <c r="W1177" s="786">
        <v>641</v>
      </c>
      <c r="X1177" s="787">
        <f t="shared" si="5"/>
        <v>641</v>
      </c>
      <c r="Y1177" s="783"/>
      <c r="Z1177" s="783" t="s">
        <v>6646</v>
      </c>
      <c r="AA1177" s="792"/>
      <c r="AB1177" s="783"/>
      <c r="AC1177" s="783"/>
      <c r="AD1177" s="783"/>
      <c r="AE1177" s="783"/>
      <c r="AF1177" s="783"/>
      <c r="AG1177" s="783"/>
      <c r="AH1177" s="783"/>
      <c r="AI1177" s="816" t="s">
        <v>2415</v>
      </c>
    </row>
    <row r="1178" spans="1:35" ht="17.25" customHeight="1">
      <c r="A1178" s="36"/>
      <c r="B1178" s="36"/>
      <c r="C1178" s="36"/>
      <c r="D1178" s="106" t="str">
        <f t="shared" si="0"/>
        <v xml:space="preserve"> </v>
      </c>
      <c r="E1178" s="304" t="s">
        <v>6648</v>
      </c>
      <c r="F1178" s="779" t="e">
        <f t="shared" ca="1" si="8"/>
        <v>#NAME?</v>
      </c>
      <c r="G1178" s="779" t="s">
        <v>17555</v>
      </c>
      <c r="H1178" s="779" t="s">
        <v>17555</v>
      </c>
      <c r="I1178" s="779" t="str">
        <f t="shared" si="4"/>
        <v>43.2011421, -71.7136828</v>
      </c>
      <c r="J1178" s="780">
        <v>43.201142099999998</v>
      </c>
      <c r="K1178" s="780">
        <v>-71.713682800000001</v>
      </c>
      <c r="L1178" s="781">
        <v>1195</v>
      </c>
      <c r="M1178" s="790" t="s">
        <v>5</v>
      </c>
      <c r="N1178" s="792"/>
      <c r="O1178" s="783"/>
      <c r="P1178" s="784" t="s">
        <v>4781</v>
      </c>
      <c r="Q1178" s="784" t="s">
        <v>4781</v>
      </c>
      <c r="R1178" s="783" t="s">
        <v>35</v>
      </c>
      <c r="S1178" s="792"/>
      <c r="T1178" s="786">
        <v>4</v>
      </c>
      <c r="U1178" s="793"/>
      <c r="V1178" s="786">
        <v>4</v>
      </c>
      <c r="W1178" s="786">
        <v>4</v>
      </c>
      <c r="X1178" s="787">
        <f t="shared" si="5"/>
        <v>4</v>
      </c>
      <c r="Y1178" s="783"/>
      <c r="Z1178" s="783"/>
      <c r="AA1178" s="792"/>
      <c r="AB1178" s="783"/>
      <c r="AC1178" s="783"/>
      <c r="AD1178" s="783"/>
      <c r="AE1178" s="783"/>
      <c r="AF1178" s="783"/>
      <c r="AG1178" s="783"/>
      <c r="AH1178" s="783"/>
      <c r="AI1178" s="816" t="s">
        <v>2415</v>
      </c>
    </row>
    <row r="1179" spans="1:35" ht="17.25" customHeight="1">
      <c r="A1179" s="36"/>
      <c r="B1179" s="36"/>
      <c r="C1179" s="36"/>
      <c r="D1179" s="106" t="str">
        <f t="shared" si="0"/>
        <v xml:space="preserve"> </v>
      </c>
      <c r="E1179" s="304" t="s">
        <v>6651</v>
      </c>
      <c r="F1179" s="779" t="e">
        <f t="shared" ca="1" si="8"/>
        <v>#NAME?</v>
      </c>
      <c r="G1179" s="779" t="s">
        <v>17556</v>
      </c>
      <c r="H1179" s="779" t="s">
        <v>17556</v>
      </c>
      <c r="I1179" s="779" t="str">
        <f t="shared" si="4"/>
        <v>42.8122142, -71.5913999</v>
      </c>
      <c r="J1179" s="780">
        <v>42.8122142</v>
      </c>
      <c r="K1179" s="780">
        <v>-71.591399899999999</v>
      </c>
      <c r="L1179" s="781">
        <v>1196</v>
      </c>
      <c r="M1179" s="782" t="s">
        <v>77</v>
      </c>
      <c r="N1179" s="792"/>
      <c r="O1179" s="783"/>
      <c r="P1179" s="784" t="s">
        <v>4781</v>
      </c>
      <c r="Q1179" s="784" t="s">
        <v>4781</v>
      </c>
      <c r="R1179" s="783" t="s">
        <v>35</v>
      </c>
      <c r="S1179" s="792"/>
      <c r="T1179" s="786">
        <v>52</v>
      </c>
      <c r="U1179" s="793"/>
      <c r="V1179" s="786">
        <v>52</v>
      </c>
      <c r="W1179" s="786">
        <v>52</v>
      </c>
      <c r="X1179" s="787">
        <f t="shared" si="5"/>
        <v>52</v>
      </c>
      <c r="Y1179" s="783"/>
      <c r="Z1179" s="783"/>
      <c r="AA1179" s="792"/>
      <c r="AB1179" s="783"/>
      <c r="AC1179" s="783"/>
      <c r="AD1179" s="783"/>
      <c r="AE1179" s="783"/>
      <c r="AF1179" s="783"/>
      <c r="AG1179" s="783"/>
      <c r="AH1179" s="783"/>
      <c r="AI1179" s="816" t="s">
        <v>2415</v>
      </c>
    </row>
    <row r="1180" spans="1:35" ht="17.25" customHeight="1">
      <c r="A1180" s="36"/>
      <c r="B1180" s="36"/>
      <c r="C1180" s="36"/>
      <c r="D1180" s="106" t="str">
        <f t="shared" si="0"/>
        <v xml:space="preserve"> </v>
      </c>
      <c r="E1180" s="304" t="s">
        <v>6687</v>
      </c>
      <c r="F1180" s="779" t="e">
        <f t="shared" ca="1" si="8"/>
        <v>#NAME?</v>
      </c>
      <c r="G1180" s="779" t="s">
        <v>17557</v>
      </c>
      <c r="H1180" s="779" t="s">
        <v>17558</v>
      </c>
      <c r="I1180" s="779" t="str">
        <f t="shared" si="4"/>
        <v>43.358474, -71.6488871</v>
      </c>
      <c r="J1180" s="780">
        <v>43.358474000000001</v>
      </c>
      <c r="K1180" s="780">
        <v>-71.648887099999996</v>
      </c>
      <c r="L1180" s="781">
        <v>1197</v>
      </c>
      <c r="M1180" s="790" t="s">
        <v>77</v>
      </c>
      <c r="N1180" s="792"/>
      <c r="O1180" s="783"/>
      <c r="P1180" s="784" t="s">
        <v>4781</v>
      </c>
      <c r="Q1180" s="784" t="s">
        <v>4781</v>
      </c>
      <c r="R1180" s="783" t="s">
        <v>35</v>
      </c>
      <c r="S1180" s="792"/>
      <c r="T1180" s="786">
        <v>9.9</v>
      </c>
      <c r="U1180" s="786">
        <v>4.7</v>
      </c>
      <c r="V1180" s="786">
        <v>14.6</v>
      </c>
      <c r="W1180" s="786">
        <v>14.6</v>
      </c>
      <c r="X1180" s="787">
        <f t="shared" si="5"/>
        <v>14.6</v>
      </c>
      <c r="Y1180" s="783"/>
      <c r="Z1180" s="783"/>
      <c r="AA1180" s="792"/>
      <c r="AB1180" s="783"/>
      <c r="AC1180" s="783"/>
      <c r="AD1180" s="783"/>
      <c r="AE1180" s="783"/>
      <c r="AF1180" s="783"/>
      <c r="AG1180" s="783"/>
      <c r="AH1180" s="783"/>
      <c r="AI1180" s="816" t="s">
        <v>2415</v>
      </c>
    </row>
    <row r="1181" spans="1:35" ht="17.25" customHeight="1">
      <c r="A1181" s="36"/>
      <c r="B1181" s="36"/>
      <c r="C1181" s="36"/>
      <c r="D1181" s="106" t="str">
        <f t="shared" si="0"/>
        <v xml:space="preserve"> </v>
      </c>
      <c r="E1181" s="304" t="s">
        <v>6729</v>
      </c>
      <c r="F1181" s="779" t="e">
        <f t="shared" ca="1" si="8"/>
        <v>#NAME?</v>
      </c>
      <c r="G1181" s="779" t="s">
        <v>17559</v>
      </c>
      <c r="H1181" s="779" t="s">
        <v>17560</v>
      </c>
      <c r="I1181" s="779" t="str">
        <f t="shared" si="4"/>
        <v>43.0073791, -71.9289265</v>
      </c>
      <c r="J1181" s="780">
        <v>43.007379100000001</v>
      </c>
      <c r="K1181" s="780">
        <v>-71.928926500000003</v>
      </c>
      <c r="L1181" s="781">
        <v>1198</v>
      </c>
      <c r="M1181" s="782" t="s">
        <v>5</v>
      </c>
      <c r="N1181" s="792"/>
      <c r="O1181" s="783"/>
      <c r="P1181" s="784" t="s">
        <v>4781</v>
      </c>
      <c r="Q1181" s="784" t="s">
        <v>4781</v>
      </c>
      <c r="R1181" s="783" t="s">
        <v>35</v>
      </c>
      <c r="S1181" s="792"/>
      <c r="T1181" s="786">
        <v>8.6999999999999993</v>
      </c>
      <c r="U1181" s="786">
        <v>6.7</v>
      </c>
      <c r="V1181" s="786">
        <v>15.4</v>
      </c>
      <c r="W1181" s="786">
        <v>15.4</v>
      </c>
      <c r="X1181" s="787">
        <f t="shared" si="5"/>
        <v>15.4</v>
      </c>
      <c r="Y1181" s="783"/>
      <c r="Z1181" s="783"/>
      <c r="AA1181" s="792"/>
      <c r="AB1181" s="783"/>
      <c r="AC1181" s="783"/>
      <c r="AD1181" s="783"/>
      <c r="AE1181" s="783"/>
      <c r="AF1181" s="783"/>
      <c r="AG1181" s="783"/>
      <c r="AH1181" s="783"/>
      <c r="AI1181" s="816" t="s">
        <v>2415</v>
      </c>
    </row>
    <row r="1182" spans="1:35" ht="17.25" customHeight="1">
      <c r="A1182" s="36"/>
      <c r="B1182" s="36"/>
      <c r="C1182" s="36"/>
      <c r="D1182" s="106" t="str">
        <f t="shared" si="0"/>
        <v xml:space="preserve"> </v>
      </c>
      <c r="E1182" s="304" t="s">
        <v>6745</v>
      </c>
      <c r="F1182" s="779" t="e">
        <f t="shared" ca="1" si="8"/>
        <v>#NAME?</v>
      </c>
      <c r="G1182" s="779" t="s">
        <v>17561</v>
      </c>
      <c r="H1182" s="779" t="s">
        <v>17562</v>
      </c>
      <c r="I1182" s="779" t="str">
        <f t="shared" si="4"/>
        <v>44.42457, -71.586493</v>
      </c>
      <c r="J1182" s="780">
        <v>44.424570000000003</v>
      </c>
      <c r="K1182" s="780">
        <v>-71.586493000000004</v>
      </c>
      <c r="L1182" s="781">
        <v>1199</v>
      </c>
      <c r="M1182" s="790" t="s">
        <v>77</v>
      </c>
      <c r="N1182" s="792"/>
      <c r="O1182" s="783"/>
      <c r="P1182" s="784" t="s">
        <v>4781</v>
      </c>
      <c r="Q1182" s="784" t="s">
        <v>4781</v>
      </c>
      <c r="R1182" s="783" t="s">
        <v>35</v>
      </c>
      <c r="S1182" s="792"/>
      <c r="T1182" s="786">
        <v>74.400000000000006</v>
      </c>
      <c r="U1182" s="786">
        <v>47.8</v>
      </c>
      <c r="V1182" s="786">
        <v>122.2</v>
      </c>
      <c r="W1182" s="786">
        <v>171.8</v>
      </c>
      <c r="X1182" s="787">
        <f t="shared" si="5"/>
        <v>171.8</v>
      </c>
      <c r="Y1182" s="783"/>
      <c r="Z1182" s="783" t="s">
        <v>6746</v>
      </c>
      <c r="AA1182" s="792"/>
      <c r="AB1182" s="783"/>
      <c r="AC1182" s="783"/>
      <c r="AD1182" s="783"/>
      <c r="AE1182" s="783"/>
      <c r="AF1182" s="783"/>
      <c r="AG1182" s="783"/>
      <c r="AH1182" s="783"/>
      <c r="AI1182" s="816" t="s">
        <v>2415</v>
      </c>
    </row>
    <row r="1183" spans="1:35" ht="17.25" customHeight="1">
      <c r="A1183" s="36"/>
      <c r="B1183" s="36"/>
      <c r="C1183" s="36"/>
      <c r="D1183" s="106" t="str">
        <f t="shared" si="0"/>
        <v xml:space="preserve"> </v>
      </c>
      <c r="E1183" s="304" t="s">
        <v>6754</v>
      </c>
      <c r="F1183" s="779" t="e">
        <f t="shared" ca="1" si="8"/>
        <v>#NAME?</v>
      </c>
      <c r="G1183" s="779" t="s">
        <v>17563</v>
      </c>
      <c r="H1183" s="779" t="s">
        <v>17563</v>
      </c>
      <c r="I1183" s="779" t="str">
        <f t="shared" si="4"/>
        <v>44.2572787, -71.4394811</v>
      </c>
      <c r="J1183" s="780">
        <v>44.257278700000001</v>
      </c>
      <c r="K1183" s="780">
        <v>-71.439481099999995</v>
      </c>
      <c r="L1183" s="781">
        <v>1200</v>
      </c>
      <c r="M1183" s="782" t="s">
        <v>77</v>
      </c>
      <c r="N1183" s="792"/>
      <c r="O1183" s="783"/>
      <c r="P1183" s="784" t="s">
        <v>4781</v>
      </c>
      <c r="Q1183" s="784" t="s">
        <v>4781</v>
      </c>
      <c r="R1183" s="783" t="s">
        <v>35</v>
      </c>
      <c r="S1183" s="792"/>
      <c r="T1183" s="786">
        <v>9.14</v>
      </c>
      <c r="U1183" s="786">
        <v>4.5999999999999996</v>
      </c>
      <c r="V1183" s="786">
        <v>13.74</v>
      </c>
      <c r="W1183" s="786">
        <v>13.74</v>
      </c>
      <c r="X1183" s="787">
        <f t="shared" si="5"/>
        <v>13.74</v>
      </c>
      <c r="Y1183" s="783"/>
      <c r="Z1183" s="783"/>
      <c r="AA1183" s="792"/>
      <c r="AB1183" s="783"/>
      <c r="AC1183" s="783"/>
      <c r="AD1183" s="783"/>
      <c r="AE1183" s="783"/>
      <c r="AF1183" s="783"/>
      <c r="AG1183" s="783"/>
      <c r="AH1183" s="783"/>
      <c r="AI1183" s="816" t="s">
        <v>2415</v>
      </c>
    </row>
    <row r="1184" spans="1:35" ht="17.25" customHeight="1">
      <c r="A1184" s="36"/>
      <c r="B1184" s="36"/>
      <c r="C1184" s="36"/>
      <c r="D1184" s="106" t="str">
        <f t="shared" si="0"/>
        <v xml:space="preserve"> </v>
      </c>
      <c r="E1184" s="304" t="s">
        <v>6755</v>
      </c>
      <c r="F1184" s="779" t="e">
        <f t="shared" ca="1" si="8"/>
        <v>#NAME?</v>
      </c>
      <c r="G1184" s="779" t="s">
        <v>17564</v>
      </c>
      <c r="H1184" s="779" t="s">
        <v>16917</v>
      </c>
      <c r="I1184" s="779" t="str">
        <f t="shared" si="4"/>
        <v>42.7775, -71.4976</v>
      </c>
      <c r="J1184" s="780">
        <v>42.777500000000003</v>
      </c>
      <c r="K1184" s="780">
        <v>-71.497600000000006</v>
      </c>
      <c r="L1184" s="781">
        <v>1201</v>
      </c>
      <c r="M1184" s="790" t="s">
        <v>5</v>
      </c>
      <c r="N1184" s="792"/>
      <c r="O1184" s="783"/>
      <c r="P1184" s="784" t="s">
        <v>4781</v>
      </c>
      <c r="Q1184" s="784" t="s">
        <v>4781</v>
      </c>
      <c r="R1184" s="783" t="s">
        <v>35</v>
      </c>
      <c r="S1184" s="792"/>
      <c r="T1184" s="786">
        <v>120</v>
      </c>
      <c r="U1184" s="786">
        <v>80</v>
      </c>
      <c r="V1184" s="786">
        <v>200</v>
      </c>
      <c r="W1184" s="786">
        <v>313.60000000000002</v>
      </c>
      <c r="X1184" s="787">
        <f t="shared" si="5"/>
        <v>313.60000000000002</v>
      </c>
      <c r="Y1184" s="783"/>
      <c r="Z1184" s="783" t="s">
        <v>6756</v>
      </c>
      <c r="AA1184" s="792"/>
      <c r="AB1184" s="783"/>
      <c r="AC1184" s="783"/>
      <c r="AD1184" s="783"/>
      <c r="AE1184" s="783"/>
      <c r="AF1184" s="783"/>
      <c r="AG1184" s="783"/>
      <c r="AH1184" s="783"/>
      <c r="AI1184" s="816" t="s">
        <v>2415</v>
      </c>
    </row>
    <row r="1185" spans="1:35" ht="17.25" customHeight="1">
      <c r="A1185" s="36"/>
      <c r="B1185" s="36"/>
      <c r="C1185" s="36"/>
      <c r="D1185" s="106" t="str">
        <f t="shared" si="0"/>
        <v xml:space="preserve"> </v>
      </c>
      <c r="E1185" s="304" t="s">
        <v>6757</v>
      </c>
      <c r="F1185" s="779" t="e">
        <f t="shared" ca="1" si="8"/>
        <v>#NAME?</v>
      </c>
      <c r="G1185" s="779" t="s">
        <v>17565</v>
      </c>
      <c r="H1185" s="779" t="s">
        <v>17565</v>
      </c>
      <c r="I1185" s="779" t="str">
        <f t="shared" si="4"/>
        <v>42.748394, -71.52197</v>
      </c>
      <c r="J1185" s="780">
        <v>42.748393999999998</v>
      </c>
      <c r="K1185" s="780">
        <v>-71.521969999999996</v>
      </c>
      <c r="L1185" s="781">
        <v>1202</v>
      </c>
      <c r="M1185" s="782" t="s">
        <v>33</v>
      </c>
      <c r="N1185" s="792"/>
      <c r="O1185" s="783"/>
      <c r="P1185" s="784" t="s">
        <v>4781</v>
      </c>
      <c r="Q1185" s="784" t="s">
        <v>4781</v>
      </c>
      <c r="R1185" s="783" t="s">
        <v>35</v>
      </c>
      <c r="S1185" s="792"/>
      <c r="T1185" s="786">
        <v>23.6</v>
      </c>
      <c r="U1185" s="786">
        <v>43.9</v>
      </c>
      <c r="V1185" s="786">
        <v>67.5</v>
      </c>
      <c r="W1185" s="786">
        <v>72.64</v>
      </c>
      <c r="X1185" s="787">
        <f t="shared" si="5"/>
        <v>72.64</v>
      </c>
      <c r="Y1185" s="783"/>
      <c r="Z1185" s="783" t="s">
        <v>6758</v>
      </c>
      <c r="AA1185" s="792"/>
      <c r="AB1185" s="783"/>
      <c r="AC1185" s="783"/>
      <c r="AD1185" s="783"/>
      <c r="AE1185" s="783"/>
      <c r="AF1185" s="783"/>
      <c r="AG1185" s="783"/>
      <c r="AH1185" s="783"/>
      <c r="AI1185" s="816" t="s">
        <v>2415</v>
      </c>
    </row>
    <row r="1186" spans="1:35" ht="17.25" customHeight="1">
      <c r="A1186" s="36"/>
      <c r="B1186" s="36"/>
      <c r="C1186" s="36"/>
      <c r="D1186" s="106" t="str">
        <f t="shared" si="0"/>
        <v xml:space="preserve"> </v>
      </c>
      <c r="E1186" s="304" t="s">
        <v>17566</v>
      </c>
      <c r="F1186" s="779" t="e">
        <f t="shared" ca="1" si="8"/>
        <v>#NAME?</v>
      </c>
      <c r="G1186" s="779" t="s">
        <v>16349</v>
      </c>
      <c r="H1186" s="779" t="s">
        <v>16349</v>
      </c>
      <c r="I1186" s="779" t="str">
        <f t="shared" si="4"/>
        <v>42.9487997, -71.6216996</v>
      </c>
      <c r="J1186" s="780">
        <v>42.948799700000002</v>
      </c>
      <c r="K1186" s="780">
        <v>-71.621699599999999</v>
      </c>
      <c r="L1186" s="781">
        <v>1203</v>
      </c>
      <c r="M1186" s="790" t="s">
        <v>44</v>
      </c>
      <c r="N1186" s="792"/>
      <c r="O1186" s="783"/>
      <c r="P1186" s="784" t="s">
        <v>4781</v>
      </c>
      <c r="Q1186" s="784" t="s">
        <v>4781</v>
      </c>
      <c r="R1186" s="783" t="s">
        <v>35</v>
      </c>
      <c r="S1186" s="792"/>
      <c r="T1186" s="786">
        <v>150</v>
      </c>
      <c r="U1186" s="786">
        <v>260</v>
      </c>
      <c r="V1186" s="786">
        <v>410</v>
      </c>
      <c r="W1186" s="786">
        <v>537</v>
      </c>
      <c r="X1186" s="787">
        <f t="shared" si="5"/>
        <v>537</v>
      </c>
      <c r="Y1186" s="783"/>
      <c r="Z1186" s="783" t="s">
        <v>17567</v>
      </c>
      <c r="AA1186" s="792"/>
      <c r="AB1186" s="783"/>
      <c r="AC1186" s="783"/>
      <c r="AD1186" s="783"/>
      <c r="AE1186" s="783"/>
      <c r="AF1186" s="783"/>
      <c r="AG1186" s="783"/>
      <c r="AH1186" s="783"/>
      <c r="AI1186" s="816" t="s">
        <v>2415</v>
      </c>
    </row>
    <row r="1187" spans="1:35" ht="17.25" customHeight="1">
      <c r="A1187" s="36"/>
      <c r="B1187" s="36"/>
      <c r="C1187" s="36"/>
      <c r="D1187" s="106" t="str">
        <f t="shared" si="0"/>
        <v xml:space="preserve"> </v>
      </c>
      <c r="E1187" s="304" t="s">
        <v>17568</v>
      </c>
      <c r="F1187" s="779" t="e">
        <f t="shared" ca="1" si="8"/>
        <v>#NAME?</v>
      </c>
      <c r="G1187" s="779" t="s">
        <v>17569</v>
      </c>
      <c r="H1187" s="779" t="s">
        <v>17569</v>
      </c>
      <c r="I1187" s="779" t="str">
        <f t="shared" si="4"/>
        <v>43.421299, -71.142697</v>
      </c>
      <c r="J1187" s="780">
        <v>43.421298999999998</v>
      </c>
      <c r="K1187" s="780">
        <v>-71.142696999999998</v>
      </c>
      <c r="L1187" s="781">
        <v>1204</v>
      </c>
      <c r="M1187" s="782" t="s">
        <v>5</v>
      </c>
      <c r="N1187" s="792"/>
      <c r="O1187" s="783"/>
      <c r="P1187" s="784" t="s">
        <v>4781</v>
      </c>
      <c r="Q1187" s="784" t="s">
        <v>4781</v>
      </c>
      <c r="R1187" s="783" t="s">
        <v>35</v>
      </c>
      <c r="S1187" s="792"/>
      <c r="T1187" s="793"/>
      <c r="U1187" s="793"/>
      <c r="V1187" s="786">
        <v>0</v>
      </c>
      <c r="W1187" s="786">
        <v>0</v>
      </c>
      <c r="X1187" s="787">
        <f t="shared" si="5"/>
        <v>0</v>
      </c>
      <c r="Y1187" s="783"/>
      <c r="Z1187" s="783"/>
      <c r="AA1187" s="792"/>
      <c r="AB1187" s="783"/>
      <c r="AC1187" s="783"/>
      <c r="AD1187" s="783"/>
      <c r="AE1187" s="783"/>
      <c r="AF1187" s="783"/>
      <c r="AG1187" s="783"/>
      <c r="AH1187" s="783"/>
      <c r="AI1187" s="816" t="s">
        <v>2415</v>
      </c>
    </row>
    <row r="1188" spans="1:35" ht="17.25" customHeight="1">
      <c r="A1188" s="36"/>
      <c r="B1188" s="36"/>
      <c r="C1188" s="36"/>
      <c r="D1188" s="106" t="str">
        <f t="shared" si="0"/>
        <v xml:space="preserve"> </v>
      </c>
      <c r="E1188" s="304" t="s">
        <v>6800</v>
      </c>
      <c r="F1188" s="779" t="e">
        <f t="shared" ca="1" si="8"/>
        <v>#NAME?</v>
      </c>
      <c r="G1188" s="779" t="s">
        <v>17570</v>
      </c>
      <c r="H1188" s="779" t="s">
        <v>17571</v>
      </c>
      <c r="I1188" s="779" t="str">
        <f t="shared" si="4"/>
        <v>43.602464, -71.655167</v>
      </c>
      <c r="J1188" s="780">
        <v>43.602463999999998</v>
      </c>
      <c r="K1188" s="780">
        <v>-71.655167000000006</v>
      </c>
      <c r="L1188" s="781">
        <v>1205</v>
      </c>
      <c r="M1188" s="790" t="s">
        <v>765</v>
      </c>
      <c r="N1188" s="792"/>
      <c r="O1188" s="783"/>
      <c r="P1188" s="784" t="s">
        <v>4781</v>
      </c>
      <c r="Q1188" s="784" t="s">
        <v>4781</v>
      </c>
      <c r="R1188" s="783" t="s">
        <v>35</v>
      </c>
      <c r="S1188" s="792"/>
      <c r="T1188" s="786">
        <v>292</v>
      </c>
      <c r="U1188" s="786">
        <v>21.3</v>
      </c>
      <c r="V1188" s="786">
        <v>313.3</v>
      </c>
      <c r="W1188" s="786">
        <v>328</v>
      </c>
      <c r="X1188" s="787">
        <f t="shared" si="5"/>
        <v>328</v>
      </c>
      <c r="Y1188" s="783"/>
      <c r="Z1188" s="783" t="s">
        <v>6801</v>
      </c>
      <c r="AA1188" s="792"/>
      <c r="AB1188" s="783"/>
      <c r="AC1188" s="783"/>
      <c r="AD1188" s="783"/>
      <c r="AE1188" s="783"/>
      <c r="AF1188" s="783"/>
      <c r="AG1188" s="783"/>
      <c r="AH1188" s="783"/>
      <c r="AI1188" s="816" t="s">
        <v>2415</v>
      </c>
    </row>
    <row r="1189" spans="1:35" ht="17.25" customHeight="1">
      <c r="A1189" s="36"/>
      <c r="B1189" s="36"/>
      <c r="C1189" s="36"/>
      <c r="D1189" s="106" t="str">
        <f t="shared" si="0"/>
        <v xml:space="preserve"> </v>
      </c>
      <c r="E1189" s="304" t="s">
        <v>6825</v>
      </c>
      <c r="F1189" s="779" t="e">
        <f t="shared" ca="1" si="8"/>
        <v>#NAME?</v>
      </c>
      <c r="G1189" s="779" t="s">
        <v>17572</v>
      </c>
      <c r="H1189" s="779" t="s">
        <v>17572</v>
      </c>
      <c r="I1189" s="779" t="str">
        <f t="shared" si="4"/>
        <v>43.3129, -72.169</v>
      </c>
      <c r="J1189" s="780">
        <v>43.312899999999999</v>
      </c>
      <c r="K1189" s="780">
        <v>-72.168999999999997</v>
      </c>
      <c r="L1189" s="781">
        <v>1206</v>
      </c>
      <c r="M1189" s="782" t="s">
        <v>33</v>
      </c>
      <c r="N1189" s="792"/>
      <c r="O1189" s="783"/>
      <c r="P1189" s="784" t="s">
        <v>4781</v>
      </c>
      <c r="Q1189" s="784" t="s">
        <v>4781</v>
      </c>
      <c r="R1189" s="783" t="s">
        <v>35</v>
      </c>
      <c r="S1189" s="792"/>
      <c r="T1189" s="786">
        <v>48</v>
      </c>
      <c r="U1189" s="786">
        <v>240</v>
      </c>
      <c r="V1189" s="786">
        <v>288</v>
      </c>
      <c r="W1189" s="786">
        <v>439.9</v>
      </c>
      <c r="X1189" s="787">
        <f t="shared" si="5"/>
        <v>439.9</v>
      </c>
      <c r="Y1189" s="783"/>
      <c r="Z1189" s="783" t="s">
        <v>6826</v>
      </c>
      <c r="AA1189" s="792"/>
      <c r="AB1189" s="783"/>
      <c r="AC1189" s="783"/>
      <c r="AD1189" s="783"/>
      <c r="AE1189" s="783"/>
      <c r="AF1189" s="783"/>
      <c r="AG1189" s="783"/>
      <c r="AH1189" s="783"/>
      <c r="AI1189" s="816" t="s">
        <v>2415</v>
      </c>
    </row>
    <row r="1190" spans="1:35" ht="17.25" customHeight="1">
      <c r="A1190" s="36"/>
      <c r="B1190" s="36"/>
      <c r="C1190" s="36"/>
      <c r="D1190" s="106" t="str">
        <f t="shared" si="0"/>
        <v xml:space="preserve"> </v>
      </c>
      <c r="E1190" s="304" t="s">
        <v>6837</v>
      </c>
      <c r="F1190" s="779" t="e">
        <f t="shared" ca="1" si="8"/>
        <v>#NAME?</v>
      </c>
      <c r="G1190" s="779" t="s">
        <v>16837</v>
      </c>
      <c r="H1190" s="779" t="s">
        <v>16838</v>
      </c>
      <c r="I1190" s="779" t="str">
        <f t="shared" si="4"/>
        <v>43.0334787, -70.93954049999999</v>
      </c>
      <c r="J1190" s="780">
        <v>43.033478700000003</v>
      </c>
      <c r="K1190" s="780">
        <v>-70.939540499999893</v>
      </c>
      <c r="L1190" s="781">
        <v>1207</v>
      </c>
      <c r="M1190" s="790" t="s">
        <v>5</v>
      </c>
      <c r="N1190" s="792"/>
      <c r="O1190" s="783"/>
      <c r="P1190" s="784" t="s">
        <v>4781</v>
      </c>
      <c r="Q1190" s="784" t="s">
        <v>4781</v>
      </c>
      <c r="R1190" s="783" t="s">
        <v>35</v>
      </c>
      <c r="S1190" s="792"/>
      <c r="T1190" s="786">
        <v>4.0999999999999996</v>
      </c>
      <c r="U1190" s="786">
        <v>2.7</v>
      </c>
      <c r="V1190" s="786">
        <v>6.8</v>
      </c>
      <c r="W1190" s="786">
        <v>6.8</v>
      </c>
      <c r="X1190" s="787">
        <f t="shared" si="5"/>
        <v>6.8</v>
      </c>
      <c r="Y1190" s="783"/>
      <c r="Z1190" s="783"/>
      <c r="AA1190" s="792"/>
      <c r="AB1190" s="783"/>
      <c r="AC1190" s="783"/>
      <c r="AD1190" s="783"/>
      <c r="AE1190" s="783"/>
      <c r="AF1190" s="783"/>
      <c r="AG1190" s="783"/>
      <c r="AH1190" s="783"/>
      <c r="AI1190" s="816" t="s">
        <v>2415</v>
      </c>
    </row>
    <row r="1191" spans="1:35" ht="17.25" customHeight="1">
      <c r="A1191" s="36"/>
      <c r="B1191" s="36"/>
      <c r="C1191" s="36"/>
      <c r="D1191" s="106" t="str">
        <f t="shared" si="0"/>
        <v xml:space="preserve"> </v>
      </c>
      <c r="E1191" s="304" t="s">
        <v>6848</v>
      </c>
      <c r="F1191" s="779" t="e">
        <f t="shared" ca="1" si="8"/>
        <v>#NAME?</v>
      </c>
      <c r="G1191" s="779" t="s">
        <v>17573</v>
      </c>
      <c r="H1191" s="779" t="s">
        <v>17573</v>
      </c>
      <c r="I1191" s="779" t="str">
        <f t="shared" si="4"/>
        <v>43.34485, -72.1732</v>
      </c>
      <c r="J1191" s="780">
        <v>43.344850000000001</v>
      </c>
      <c r="K1191" s="780">
        <v>-72.173199999999994</v>
      </c>
      <c r="L1191" s="781">
        <v>1208</v>
      </c>
      <c r="M1191" s="782" t="s">
        <v>33</v>
      </c>
      <c r="N1191" s="792"/>
      <c r="O1191" s="783"/>
      <c r="P1191" s="784" t="s">
        <v>4781</v>
      </c>
      <c r="Q1191" s="784" t="s">
        <v>4781</v>
      </c>
      <c r="R1191" s="783" t="s">
        <v>35</v>
      </c>
      <c r="S1191" s="792"/>
      <c r="T1191" s="786">
        <v>35.700000000000003</v>
      </c>
      <c r="U1191" s="786">
        <v>20</v>
      </c>
      <c r="V1191" s="786">
        <v>55.7</v>
      </c>
      <c r="W1191" s="786">
        <v>60.51</v>
      </c>
      <c r="X1191" s="787">
        <f t="shared" si="5"/>
        <v>60.51</v>
      </c>
      <c r="Y1191" s="783"/>
      <c r="Z1191" s="783" t="s">
        <v>6849</v>
      </c>
      <c r="AA1191" s="792"/>
      <c r="AB1191" s="783"/>
      <c r="AC1191" s="783"/>
      <c r="AD1191" s="783"/>
      <c r="AE1191" s="783"/>
      <c r="AF1191" s="783"/>
      <c r="AG1191" s="783"/>
      <c r="AH1191" s="783"/>
      <c r="AI1191" s="816" t="s">
        <v>2415</v>
      </c>
    </row>
    <row r="1192" spans="1:35" ht="17.25" customHeight="1">
      <c r="A1192" s="36"/>
      <c r="B1192" s="36"/>
      <c r="C1192" s="36"/>
      <c r="D1192" s="106" t="str">
        <f t="shared" si="0"/>
        <v xml:space="preserve"> </v>
      </c>
      <c r="E1192" s="304" t="s">
        <v>6877</v>
      </c>
      <c r="F1192" s="779" t="e">
        <f t="shared" ca="1" si="8"/>
        <v>#NAME?</v>
      </c>
      <c r="G1192" s="779" t="s">
        <v>17574</v>
      </c>
      <c r="H1192" s="779" t="s">
        <v>17574</v>
      </c>
      <c r="I1192" s="779" t="str">
        <f t="shared" si="4"/>
        <v>44.022668, -71.12106949999999</v>
      </c>
      <c r="J1192" s="780">
        <v>44.022668000000003</v>
      </c>
      <c r="K1192" s="780">
        <v>-71.121069499999905</v>
      </c>
      <c r="L1192" s="781">
        <v>1209</v>
      </c>
      <c r="M1192" s="790" t="s">
        <v>2194</v>
      </c>
      <c r="N1192" s="792"/>
      <c r="O1192" s="783"/>
      <c r="P1192" s="784" t="s">
        <v>4781</v>
      </c>
      <c r="Q1192" s="784" t="s">
        <v>4781</v>
      </c>
      <c r="R1192" s="783" t="s">
        <v>35</v>
      </c>
      <c r="S1192" s="792"/>
      <c r="T1192" s="786">
        <v>27.4</v>
      </c>
      <c r="U1192" s="786">
        <v>292</v>
      </c>
      <c r="V1192" s="786">
        <v>319.39999999999998</v>
      </c>
      <c r="W1192" s="786">
        <v>504.11</v>
      </c>
      <c r="X1192" s="787">
        <f t="shared" si="5"/>
        <v>504.11</v>
      </c>
      <c r="Y1192" s="783"/>
      <c r="Z1192" s="783" t="s">
        <v>6878</v>
      </c>
      <c r="AA1192" s="792"/>
      <c r="AB1192" s="783"/>
      <c r="AC1192" s="783"/>
      <c r="AD1192" s="783"/>
      <c r="AE1192" s="783"/>
      <c r="AF1192" s="783"/>
      <c r="AG1192" s="783"/>
      <c r="AH1192" s="783"/>
      <c r="AI1192" s="816" t="s">
        <v>2415</v>
      </c>
    </row>
    <row r="1193" spans="1:35" ht="17.25" customHeight="1">
      <c r="A1193" s="36"/>
      <c r="B1193" s="36"/>
      <c r="C1193" s="36"/>
      <c r="D1193" s="106" t="str">
        <f t="shared" si="0"/>
        <v xml:space="preserve"> </v>
      </c>
      <c r="E1193" s="304" t="s">
        <v>6897</v>
      </c>
      <c r="F1193" s="779" t="e">
        <f t="shared" ca="1" si="8"/>
        <v>#NAME?</v>
      </c>
      <c r="G1193" s="779" t="s">
        <v>17575</v>
      </c>
      <c r="H1193" s="779" t="s">
        <v>17576</v>
      </c>
      <c r="I1193" s="779" t="str">
        <f t="shared" si="4"/>
        <v>43.4325785, -71.5912649</v>
      </c>
      <c r="J1193" s="780">
        <v>43.432578499999998</v>
      </c>
      <c r="K1193" s="780">
        <v>-71.591264899999999</v>
      </c>
      <c r="L1193" s="781">
        <v>1210</v>
      </c>
      <c r="M1193" s="782" t="s">
        <v>77</v>
      </c>
      <c r="N1193" s="792"/>
      <c r="O1193" s="783"/>
      <c r="P1193" s="784" t="s">
        <v>4781</v>
      </c>
      <c r="Q1193" s="784" t="s">
        <v>4781</v>
      </c>
      <c r="R1193" s="783" t="s">
        <v>35</v>
      </c>
      <c r="S1193" s="792"/>
      <c r="T1193" s="786">
        <v>20.7</v>
      </c>
      <c r="U1193" s="786">
        <v>570</v>
      </c>
      <c r="V1193" s="786">
        <v>590.70000000000005</v>
      </c>
      <c r="W1193" s="786">
        <v>852.7</v>
      </c>
      <c r="X1193" s="787">
        <f t="shared" si="5"/>
        <v>852.7</v>
      </c>
      <c r="Y1193" s="783"/>
      <c r="Z1193" s="783" t="s">
        <v>6898</v>
      </c>
      <c r="AA1193" s="792"/>
      <c r="AB1193" s="783"/>
      <c r="AC1193" s="783"/>
      <c r="AD1193" s="783"/>
      <c r="AE1193" s="783"/>
      <c r="AF1193" s="783"/>
      <c r="AG1193" s="783"/>
      <c r="AH1193" s="783"/>
      <c r="AI1193" s="816" t="s">
        <v>2415</v>
      </c>
    </row>
    <row r="1194" spans="1:35" ht="17.25" customHeight="1">
      <c r="A1194" s="36"/>
      <c r="B1194" s="36"/>
      <c r="C1194" s="36"/>
      <c r="D1194" s="106" t="str">
        <f t="shared" si="0"/>
        <v xml:space="preserve"> </v>
      </c>
      <c r="E1194" s="304" t="s">
        <v>6901</v>
      </c>
      <c r="F1194" s="779" t="e">
        <f t="shared" ca="1" si="8"/>
        <v>#NAME?</v>
      </c>
      <c r="G1194" s="779" t="s">
        <v>17577</v>
      </c>
      <c r="H1194" s="779" t="s">
        <v>17577</v>
      </c>
      <c r="I1194" s="779" t="str">
        <f t="shared" si="4"/>
        <v>44.597547, -71.523203</v>
      </c>
      <c r="J1194" s="780">
        <v>44.597546999999999</v>
      </c>
      <c r="K1194" s="780">
        <v>-71.523202999999995</v>
      </c>
      <c r="L1194" s="781">
        <v>1211</v>
      </c>
      <c r="M1194" s="790" t="s">
        <v>77</v>
      </c>
      <c r="N1194" s="792"/>
      <c r="O1194" s="783"/>
      <c r="P1194" s="784" t="s">
        <v>4781</v>
      </c>
      <c r="Q1194" s="784" t="s">
        <v>4781</v>
      </c>
      <c r="R1194" s="783" t="s">
        <v>35</v>
      </c>
      <c r="S1194" s="792"/>
      <c r="T1194" s="786">
        <v>35</v>
      </c>
      <c r="U1194" s="786">
        <v>54.9</v>
      </c>
      <c r="V1194" s="786">
        <v>89.9</v>
      </c>
      <c r="W1194" s="786">
        <v>102.46</v>
      </c>
      <c r="X1194" s="787">
        <f t="shared" si="5"/>
        <v>102.46</v>
      </c>
      <c r="Y1194" s="783"/>
      <c r="Z1194" s="783" t="s">
        <v>6902</v>
      </c>
      <c r="AA1194" s="792"/>
      <c r="AB1194" s="783"/>
      <c r="AC1194" s="783"/>
      <c r="AD1194" s="783"/>
      <c r="AE1194" s="783"/>
      <c r="AF1194" s="783"/>
      <c r="AG1194" s="783"/>
      <c r="AH1194" s="783"/>
      <c r="AI1194" s="816" t="s">
        <v>2415</v>
      </c>
    </row>
    <row r="1195" spans="1:35" ht="17.25" customHeight="1">
      <c r="A1195" s="36"/>
      <c r="B1195" s="36"/>
      <c r="C1195" s="36"/>
      <c r="D1195" s="106" t="str">
        <f t="shared" si="0"/>
        <v xml:space="preserve"> </v>
      </c>
      <c r="E1195" s="304" t="s">
        <v>6905</v>
      </c>
      <c r="F1195" s="779" t="e">
        <f t="shared" ca="1" si="8"/>
        <v>#NAME?</v>
      </c>
      <c r="G1195" s="779" t="s">
        <v>17578</v>
      </c>
      <c r="H1195" s="779" t="s">
        <v>17578</v>
      </c>
      <c r="I1195" s="779" t="str">
        <f t="shared" si="4"/>
        <v>43.209275, -71.197208</v>
      </c>
      <c r="J1195" s="780">
        <v>43.209274999999998</v>
      </c>
      <c r="K1195" s="780">
        <v>-71.197208000000003</v>
      </c>
      <c r="L1195" s="781">
        <v>1212</v>
      </c>
      <c r="M1195" s="782" t="s">
        <v>765</v>
      </c>
      <c r="N1195" s="792"/>
      <c r="O1195" s="783"/>
      <c r="P1195" s="784" t="s">
        <v>4781</v>
      </c>
      <c r="Q1195" s="784" t="s">
        <v>4781</v>
      </c>
      <c r="R1195" s="783" t="s">
        <v>35</v>
      </c>
      <c r="S1195" s="792"/>
      <c r="T1195" s="786">
        <v>102</v>
      </c>
      <c r="U1195" s="786">
        <v>39.6</v>
      </c>
      <c r="V1195" s="786">
        <v>141.6</v>
      </c>
      <c r="W1195" s="786">
        <v>252.9</v>
      </c>
      <c r="X1195" s="787">
        <f t="shared" si="5"/>
        <v>252.9</v>
      </c>
      <c r="Y1195" s="783"/>
      <c r="Z1195" s="783" t="s">
        <v>6906</v>
      </c>
      <c r="AA1195" s="792"/>
      <c r="AB1195" s="783"/>
      <c r="AC1195" s="783"/>
      <c r="AD1195" s="783"/>
      <c r="AE1195" s="783"/>
      <c r="AF1195" s="783"/>
      <c r="AG1195" s="783"/>
      <c r="AH1195" s="783"/>
      <c r="AI1195" s="816" t="s">
        <v>2415</v>
      </c>
    </row>
    <row r="1196" spans="1:35" ht="17.25" customHeight="1">
      <c r="A1196" s="36"/>
      <c r="B1196" s="36"/>
      <c r="C1196" s="36"/>
      <c r="D1196" s="106" t="str">
        <f t="shared" si="0"/>
        <v xml:space="preserve"> </v>
      </c>
      <c r="E1196" s="304" t="s">
        <v>6957</v>
      </c>
      <c r="F1196" s="779" t="e">
        <f t="shared" ca="1" si="8"/>
        <v>#NAME?</v>
      </c>
      <c r="G1196" s="779" t="s">
        <v>17502</v>
      </c>
      <c r="H1196" s="779" t="s">
        <v>17579</v>
      </c>
      <c r="I1196" s="779" t="str">
        <f t="shared" si="4"/>
        <v>43.194616, -70.871977</v>
      </c>
      <c r="J1196" s="780">
        <v>43.194616000000003</v>
      </c>
      <c r="K1196" s="780">
        <v>-70.871977000000001</v>
      </c>
      <c r="L1196" s="781">
        <v>1213</v>
      </c>
      <c r="M1196" s="790" t="s">
        <v>77</v>
      </c>
      <c r="N1196" s="792"/>
      <c r="O1196" s="783"/>
      <c r="P1196" s="784" t="s">
        <v>4781</v>
      </c>
      <c r="Q1196" s="784" t="s">
        <v>4781</v>
      </c>
      <c r="R1196" s="783" t="s">
        <v>35</v>
      </c>
      <c r="S1196" s="792"/>
      <c r="T1196" s="786">
        <v>28.1</v>
      </c>
      <c r="U1196" s="786">
        <v>101</v>
      </c>
      <c r="V1196" s="786">
        <v>129.1</v>
      </c>
      <c r="W1196" s="786">
        <v>147.32</v>
      </c>
      <c r="X1196" s="787">
        <f t="shared" si="5"/>
        <v>147.32</v>
      </c>
      <c r="Y1196" s="783"/>
      <c r="Z1196" s="783" t="s">
        <v>6958</v>
      </c>
      <c r="AA1196" s="792"/>
      <c r="AB1196" s="783"/>
      <c r="AC1196" s="783"/>
      <c r="AD1196" s="783"/>
      <c r="AE1196" s="783"/>
      <c r="AF1196" s="783"/>
      <c r="AG1196" s="783"/>
      <c r="AH1196" s="783"/>
      <c r="AI1196" s="816" t="s">
        <v>2415</v>
      </c>
    </row>
    <row r="1197" spans="1:35" ht="17.25" customHeight="1">
      <c r="A1197" s="36"/>
      <c r="B1197" s="36"/>
      <c r="C1197" s="36"/>
      <c r="D1197" s="106" t="str">
        <f t="shared" si="0"/>
        <v xml:space="preserve"> </v>
      </c>
      <c r="E1197" s="304" t="s">
        <v>6976</v>
      </c>
      <c r="F1197" s="779" t="e">
        <f t="shared" ca="1" si="8"/>
        <v>#NAME?</v>
      </c>
      <c r="G1197" s="779" t="s">
        <v>17580</v>
      </c>
      <c r="H1197" s="779" t="s">
        <v>17580</v>
      </c>
      <c r="I1197" s="779" t="str">
        <f t="shared" si="4"/>
        <v>43.731214, -71.109614</v>
      </c>
      <c r="J1197" s="780">
        <v>43.731214000000001</v>
      </c>
      <c r="K1197" s="780">
        <v>-71.109613999999993</v>
      </c>
      <c r="L1197" s="781">
        <v>1214</v>
      </c>
      <c r="M1197" s="782" t="s">
        <v>2194</v>
      </c>
      <c r="N1197" s="792"/>
      <c r="O1197" s="783"/>
      <c r="P1197" s="784" t="s">
        <v>4781</v>
      </c>
      <c r="Q1197" s="784" t="s">
        <v>4781</v>
      </c>
      <c r="R1197" s="783" t="s">
        <v>35</v>
      </c>
      <c r="S1197" s="792"/>
      <c r="T1197" s="786">
        <v>14.3</v>
      </c>
      <c r="U1197" s="793"/>
      <c r="V1197" s="786">
        <v>14.3</v>
      </c>
      <c r="W1197" s="786">
        <v>18.88</v>
      </c>
      <c r="X1197" s="787">
        <f t="shared" si="5"/>
        <v>18.88</v>
      </c>
      <c r="Y1197" s="783"/>
      <c r="Z1197" s="783" t="s">
        <v>6977</v>
      </c>
      <c r="AA1197" s="792"/>
      <c r="AB1197" s="783"/>
      <c r="AC1197" s="783"/>
      <c r="AD1197" s="783"/>
      <c r="AE1197" s="783"/>
      <c r="AF1197" s="783"/>
      <c r="AG1197" s="783"/>
      <c r="AH1197" s="783"/>
      <c r="AI1197" s="816" t="s">
        <v>2415</v>
      </c>
    </row>
    <row r="1198" spans="1:35" ht="17.25" customHeight="1">
      <c r="A1198" s="36"/>
      <c r="B1198" s="36"/>
      <c r="C1198" s="36"/>
      <c r="D1198" s="106" t="str">
        <f t="shared" si="0"/>
        <v xml:space="preserve"> </v>
      </c>
      <c r="E1198" s="304" t="s">
        <v>6981</v>
      </c>
      <c r="F1198" s="779" t="e">
        <f t="shared" ca="1" si="8"/>
        <v>#NAME?</v>
      </c>
      <c r="G1198" s="779" t="s">
        <v>17061</v>
      </c>
      <c r="H1198" s="779" t="s">
        <v>17061</v>
      </c>
      <c r="I1198" s="779" t="str">
        <f t="shared" si="4"/>
        <v>42.8961096, -71.0770904</v>
      </c>
      <c r="J1198" s="780">
        <v>42.896109600000003</v>
      </c>
      <c r="K1198" s="780">
        <v>-71.077090400000003</v>
      </c>
      <c r="L1198" s="781">
        <v>1215</v>
      </c>
      <c r="M1198" s="790" t="s">
        <v>5</v>
      </c>
      <c r="N1198" s="792"/>
      <c r="O1198" s="783"/>
      <c r="P1198" s="784" t="s">
        <v>4781</v>
      </c>
      <c r="Q1198" s="784" t="s">
        <v>4781</v>
      </c>
      <c r="R1198" s="783" t="s">
        <v>35</v>
      </c>
      <c r="S1198" s="792"/>
      <c r="T1198" s="786">
        <v>3200</v>
      </c>
      <c r="U1198" s="786">
        <v>4750</v>
      </c>
      <c r="V1198" s="786">
        <v>7950</v>
      </c>
      <c r="W1198" s="786">
        <v>8040.6</v>
      </c>
      <c r="X1198" s="787">
        <f t="shared" si="5"/>
        <v>8040.6</v>
      </c>
      <c r="Y1198" s="783"/>
      <c r="Z1198" s="783" t="s">
        <v>6982</v>
      </c>
      <c r="AA1198" s="792"/>
      <c r="AB1198" s="783"/>
      <c r="AC1198" s="783"/>
      <c r="AD1198" s="783"/>
      <c r="AE1198" s="783"/>
      <c r="AF1198" s="783"/>
      <c r="AG1198" s="783"/>
      <c r="AH1198" s="783"/>
      <c r="AI1198" s="816" t="s">
        <v>2415</v>
      </c>
    </row>
    <row r="1199" spans="1:35" ht="17.25" customHeight="1">
      <c r="A1199" s="36"/>
      <c r="B1199" s="36"/>
      <c r="C1199" s="36"/>
      <c r="D1199" s="106" t="str">
        <f t="shared" si="0"/>
        <v xml:space="preserve"> </v>
      </c>
      <c r="E1199" s="304" t="s">
        <v>7046</v>
      </c>
      <c r="F1199" s="779" t="e">
        <f t="shared" ca="1" si="8"/>
        <v>#NAME?</v>
      </c>
      <c r="G1199" s="779" t="s">
        <v>17581</v>
      </c>
      <c r="H1199" s="779" t="s">
        <v>17581</v>
      </c>
      <c r="I1199" s="779" t="str">
        <f t="shared" si="4"/>
        <v>45.049628, -71.385233</v>
      </c>
      <c r="J1199" s="780">
        <v>45.049627999999998</v>
      </c>
      <c r="K1199" s="780">
        <v>-71.385232999999999</v>
      </c>
      <c r="L1199" s="781">
        <v>1216</v>
      </c>
      <c r="M1199" s="782" t="s">
        <v>2194</v>
      </c>
      <c r="N1199" s="792"/>
      <c r="O1199" s="783"/>
      <c r="P1199" s="784" t="s">
        <v>4781</v>
      </c>
      <c r="Q1199" s="784" t="s">
        <v>4781</v>
      </c>
      <c r="R1199" s="783" t="s">
        <v>35</v>
      </c>
      <c r="S1199" s="792"/>
      <c r="T1199" s="786">
        <v>49.5</v>
      </c>
      <c r="U1199" s="793"/>
      <c r="V1199" s="786">
        <v>49.5</v>
      </c>
      <c r="W1199" s="786">
        <v>57.49</v>
      </c>
      <c r="X1199" s="787">
        <f t="shared" si="5"/>
        <v>57.49</v>
      </c>
      <c r="Y1199" s="783"/>
      <c r="Z1199" s="783" t="s">
        <v>7047</v>
      </c>
      <c r="AA1199" s="792"/>
      <c r="AB1199" s="783"/>
      <c r="AC1199" s="783"/>
      <c r="AD1199" s="783"/>
      <c r="AE1199" s="783"/>
      <c r="AF1199" s="783"/>
      <c r="AG1199" s="783"/>
      <c r="AH1199" s="783"/>
      <c r="AI1199" s="816" t="s">
        <v>2415</v>
      </c>
    </row>
    <row r="1200" spans="1:35" ht="17.25" customHeight="1">
      <c r="A1200" s="36"/>
      <c r="B1200" s="36"/>
      <c r="C1200" s="36"/>
      <c r="D1200" s="106" t="str">
        <f t="shared" si="0"/>
        <v xml:space="preserve"> </v>
      </c>
      <c r="E1200" s="304" t="s">
        <v>7049</v>
      </c>
      <c r="F1200" s="779" t="e">
        <f t="shared" ca="1" si="8"/>
        <v>#NAME?</v>
      </c>
      <c r="G1200" s="779" t="s">
        <v>17582</v>
      </c>
      <c r="H1200" s="779" t="s">
        <v>17582</v>
      </c>
      <c r="I1200" s="779" t="str">
        <f t="shared" si="4"/>
        <v>45.070428, -71.442144</v>
      </c>
      <c r="J1200" s="780">
        <v>45.070428</v>
      </c>
      <c r="K1200" s="780">
        <v>-71.442143999999999</v>
      </c>
      <c r="L1200" s="781">
        <v>1217</v>
      </c>
      <c r="M1200" s="790" t="s">
        <v>2194</v>
      </c>
      <c r="N1200" s="792"/>
      <c r="O1200" s="783"/>
      <c r="P1200" s="784" t="s">
        <v>4781</v>
      </c>
      <c r="Q1200" s="784" t="s">
        <v>4781</v>
      </c>
      <c r="R1200" s="783" t="s">
        <v>35</v>
      </c>
      <c r="S1200" s="792"/>
      <c r="T1200" s="786">
        <v>51.1</v>
      </c>
      <c r="U1200" s="786">
        <v>10.9</v>
      </c>
      <c r="V1200" s="786">
        <v>62</v>
      </c>
      <c r="W1200" s="786">
        <v>68.48</v>
      </c>
      <c r="X1200" s="787">
        <f t="shared" si="5"/>
        <v>68.48</v>
      </c>
      <c r="Y1200" s="783"/>
      <c r="Z1200" s="783" t="s">
        <v>7050</v>
      </c>
      <c r="AA1200" s="792"/>
      <c r="AB1200" s="783"/>
      <c r="AC1200" s="783"/>
      <c r="AD1200" s="783"/>
      <c r="AE1200" s="783"/>
      <c r="AF1200" s="783"/>
      <c r="AG1200" s="783"/>
      <c r="AH1200" s="783"/>
      <c r="AI1200" s="816" t="s">
        <v>2415</v>
      </c>
    </row>
    <row r="1201" spans="1:35" ht="17.25" customHeight="1">
      <c r="A1201" s="36"/>
      <c r="B1201" s="36"/>
      <c r="C1201" s="36"/>
      <c r="D1201" s="106" t="str">
        <f t="shared" si="0"/>
        <v xml:space="preserve"> </v>
      </c>
      <c r="E1201" s="304" t="s">
        <v>7056</v>
      </c>
      <c r="F1201" s="779" t="e">
        <f t="shared" ca="1" si="8"/>
        <v>#NAME?</v>
      </c>
      <c r="G1201" s="779" t="s">
        <v>17583</v>
      </c>
      <c r="H1201" s="779" t="s">
        <v>17583</v>
      </c>
      <c r="I1201" s="779" t="str">
        <f t="shared" si="4"/>
        <v>43.2905304, -71.32359869999999</v>
      </c>
      <c r="J1201" s="780">
        <v>43.290530400000002</v>
      </c>
      <c r="K1201" s="780">
        <v>-71.323598699999906</v>
      </c>
      <c r="L1201" s="781">
        <v>1218</v>
      </c>
      <c r="M1201" s="782" t="s">
        <v>765</v>
      </c>
      <c r="N1201" s="792"/>
      <c r="O1201" s="783"/>
      <c r="P1201" s="784" t="s">
        <v>4781</v>
      </c>
      <c r="Q1201" s="784" t="s">
        <v>4781</v>
      </c>
      <c r="R1201" s="783" t="s">
        <v>35</v>
      </c>
      <c r="S1201" s="792"/>
      <c r="T1201" s="786">
        <v>59.2</v>
      </c>
      <c r="U1201" s="793"/>
      <c r="V1201" s="786">
        <v>59.2</v>
      </c>
      <c r="W1201" s="786">
        <v>63.97</v>
      </c>
      <c r="X1201" s="787">
        <f t="shared" si="5"/>
        <v>63.97</v>
      </c>
      <c r="Y1201" s="783"/>
      <c r="Z1201" s="783" t="s">
        <v>7057</v>
      </c>
      <c r="AA1201" s="792"/>
      <c r="AB1201" s="783"/>
      <c r="AC1201" s="783"/>
      <c r="AD1201" s="783"/>
      <c r="AE1201" s="783"/>
      <c r="AF1201" s="783"/>
      <c r="AG1201" s="783"/>
      <c r="AH1201" s="783"/>
      <c r="AI1201" s="816" t="s">
        <v>2415</v>
      </c>
    </row>
    <row r="1202" spans="1:35" ht="17.25" customHeight="1">
      <c r="A1202" s="36"/>
      <c r="B1202" s="36"/>
      <c r="C1202" s="36"/>
      <c r="D1202" s="106" t="str">
        <f t="shared" si="0"/>
        <v xml:space="preserve"> </v>
      </c>
      <c r="E1202" s="304" t="s">
        <v>7053</v>
      </c>
      <c r="F1202" s="779" t="e">
        <f t="shared" ca="1" si="8"/>
        <v>#NAME?</v>
      </c>
      <c r="G1202" s="779" t="s">
        <v>17584</v>
      </c>
      <c r="H1202" s="779" t="s">
        <v>17584</v>
      </c>
      <c r="I1202" s="779" t="str">
        <f t="shared" si="4"/>
        <v>43.3024859, -71.3198536</v>
      </c>
      <c r="J1202" s="780">
        <v>43.302485900000001</v>
      </c>
      <c r="K1202" s="780">
        <v>-71.319853600000002</v>
      </c>
      <c r="L1202" s="781">
        <v>1219</v>
      </c>
      <c r="M1202" s="798" t="s">
        <v>5</v>
      </c>
      <c r="N1202" s="792"/>
      <c r="O1202" s="783"/>
      <c r="P1202" s="784" t="s">
        <v>4781</v>
      </c>
      <c r="Q1202" s="784" t="s">
        <v>4781</v>
      </c>
      <c r="R1202" s="783" t="s">
        <v>35</v>
      </c>
      <c r="S1202" s="792"/>
      <c r="T1202" s="786">
        <v>5.53</v>
      </c>
      <c r="U1202" s="786">
        <v>1.86</v>
      </c>
      <c r="V1202" s="786">
        <v>7.39</v>
      </c>
      <c r="W1202" s="786">
        <v>8.09</v>
      </c>
      <c r="X1202" s="787">
        <f t="shared" si="5"/>
        <v>8.09</v>
      </c>
      <c r="Y1202" s="783"/>
      <c r="Z1202" s="783" t="s">
        <v>7054</v>
      </c>
      <c r="AA1202" s="792"/>
      <c r="AB1202" s="783"/>
      <c r="AC1202" s="783"/>
      <c r="AD1202" s="783"/>
      <c r="AE1202" s="783"/>
      <c r="AF1202" s="783"/>
      <c r="AG1202" s="783"/>
      <c r="AH1202" s="783"/>
      <c r="AI1202" s="816" t="s">
        <v>2415</v>
      </c>
    </row>
    <row r="1203" spans="1:35" ht="17.25" customHeight="1">
      <c r="A1203" s="36"/>
      <c r="B1203" s="36"/>
      <c r="C1203" s="36"/>
      <c r="D1203" s="106" t="str">
        <f t="shared" si="0"/>
        <v xml:space="preserve"> </v>
      </c>
      <c r="E1203" s="304" t="s">
        <v>7060</v>
      </c>
      <c r="F1203" s="779" t="e">
        <f t="shared" ca="1" si="8"/>
        <v>#NAME?</v>
      </c>
      <c r="G1203" s="779" t="s">
        <v>17585</v>
      </c>
      <c r="H1203" s="779" t="s">
        <v>17585</v>
      </c>
      <c r="I1203" s="779" t="str">
        <f t="shared" si="4"/>
        <v>42.86386, -71.99891</v>
      </c>
      <c r="J1203" s="780">
        <v>42.863860000000003</v>
      </c>
      <c r="K1203" s="780">
        <v>-71.998909999999995</v>
      </c>
      <c r="L1203" s="781">
        <v>1220</v>
      </c>
      <c r="M1203" s="782" t="s">
        <v>33</v>
      </c>
      <c r="N1203" s="792"/>
      <c r="O1203" s="783"/>
      <c r="P1203" s="784" t="s">
        <v>4781</v>
      </c>
      <c r="Q1203" s="784" t="s">
        <v>4781</v>
      </c>
      <c r="R1203" s="783" t="s">
        <v>35</v>
      </c>
      <c r="S1203" s="792"/>
      <c r="T1203" s="786">
        <v>47</v>
      </c>
      <c r="U1203" s="786">
        <v>170</v>
      </c>
      <c r="V1203" s="786">
        <v>217</v>
      </c>
      <c r="W1203" s="786">
        <v>235</v>
      </c>
      <c r="X1203" s="787">
        <f t="shared" si="5"/>
        <v>235</v>
      </c>
      <c r="Y1203" s="783"/>
      <c r="Z1203" s="783" t="s">
        <v>7061</v>
      </c>
      <c r="AA1203" s="792"/>
      <c r="AB1203" s="783"/>
      <c r="AC1203" s="783"/>
      <c r="AD1203" s="783"/>
      <c r="AE1203" s="783"/>
      <c r="AF1203" s="783"/>
      <c r="AG1203" s="783"/>
      <c r="AH1203" s="783"/>
      <c r="AI1203" s="816" t="s">
        <v>2415</v>
      </c>
    </row>
    <row r="1204" spans="1:35" ht="17.25" customHeight="1">
      <c r="A1204" s="36"/>
      <c r="B1204" s="36"/>
      <c r="C1204" s="36"/>
      <c r="D1204" s="106" t="str">
        <f t="shared" si="0"/>
        <v xml:space="preserve"> </v>
      </c>
      <c r="E1204" s="304" t="s">
        <v>7136</v>
      </c>
      <c r="F1204" s="779" t="e">
        <f t="shared" ca="1" si="8"/>
        <v>#NAME?</v>
      </c>
      <c r="G1204" s="779" t="s">
        <v>17586</v>
      </c>
      <c r="H1204" s="779" t="s">
        <v>17586</v>
      </c>
      <c r="I1204" s="779" t="str">
        <f t="shared" si="4"/>
        <v>43.267502, -70.965479</v>
      </c>
      <c r="J1204" s="780">
        <v>43.267502</v>
      </c>
      <c r="K1204" s="780">
        <v>-70.965479000000002</v>
      </c>
      <c r="L1204" s="781">
        <v>1221</v>
      </c>
      <c r="M1204" s="790" t="s">
        <v>765</v>
      </c>
      <c r="N1204" s="792"/>
      <c r="O1204" s="783"/>
      <c r="P1204" s="784" t="s">
        <v>4781</v>
      </c>
      <c r="Q1204" s="784" t="s">
        <v>4781</v>
      </c>
      <c r="R1204" s="783" t="s">
        <v>35</v>
      </c>
      <c r="S1204" s="792"/>
      <c r="T1204" s="786">
        <v>197</v>
      </c>
      <c r="U1204" s="786">
        <v>23</v>
      </c>
      <c r="V1204" s="786">
        <v>220</v>
      </c>
      <c r="W1204" s="786">
        <v>249.3</v>
      </c>
      <c r="X1204" s="787">
        <f t="shared" si="5"/>
        <v>249.3</v>
      </c>
      <c r="Y1204" s="783"/>
      <c r="Z1204" s="783" t="s">
        <v>7137</v>
      </c>
      <c r="AA1204" s="792"/>
      <c r="AB1204" s="783"/>
      <c r="AC1204" s="783"/>
      <c r="AD1204" s="783"/>
      <c r="AE1204" s="783"/>
      <c r="AF1204" s="783"/>
      <c r="AG1204" s="783"/>
      <c r="AH1204" s="783"/>
      <c r="AI1204" s="816" t="s">
        <v>2415</v>
      </c>
    </row>
    <row r="1205" spans="1:35" ht="17.25" customHeight="1">
      <c r="A1205" s="36"/>
      <c r="B1205" s="36"/>
      <c r="C1205" s="36"/>
      <c r="D1205" s="106" t="str">
        <f t="shared" si="0"/>
        <v xml:space="preserve"> </v>
      </c>
      <c r="E1205" s="304" t="s">
        <v>7168</v>
      </c>
      <c r="F1205" s="779" t="e">
        <f t="shared" ca="1" si="8"/>
        <v>#NAME?</v>
      </c>
      <c r="G1205" s="779" t="s">
        <v>17587</v>
      </c>
      <c r="H1205" s="779" t="s">
        <v>17587</v>
      </c>
      <c r="I1205" s="779" t="str">
        <f t="shared" si="4"/>
        <v>42.9449, -71.4535</v>
      </c>
      <c r="J1205" s="780">
        <v>42.944899999999997</v>
      </c>
      <c r="K1205" s="780">
        <v>-71.453500000000005</v>
      </c>
      <c r="L1205" s="781">
        <v>1222</v>
      </c>
      <c r="M1205" s="782" t="s">
        <v>77</v>
      </c>
      <c r="N1205" s="792"/>
      <c r="O1205" s="783"/>
      <c r="P1205" s="784" t="s">
        <v>4781</v>
      </c>
      <c r="Q1205" s="784" t="s">
        <v>4781</v>
      </c>
      <c r="R1205" s="783" t="s">
        <v>35</v>
      </c>
      <c r="S1205" s="792"/>
      <c r="T1205" s="786">
        <v>129</v>
      </c>
      <c r="U1205" s="786">
        <v>35.1</v>
      </c>
      <c r="V1205" s="786">
        <v>164.1</v>
      </c>
      <c r="W1205" s="786">
        <v>182.67</v>
      </c>
      <c r="X1205" s="787">
        <f t="shared" si="5"/>
        <v>182.67</v>
      </c>
      <c r="Y1205" s="783"/>
      <c r="Z1205" s="783" t="s">
        <v>7169</v>
      </c>
      <c r="AA1205" s="792"/>
      <c r="AB1205" s="783"/>
      <c r="AC1205" s="783"/>
      <c r="AD1205" s="783"/>
      <c r="AE1205" s="783"/>
      <c r="AF1205" s="783"/>
      <c r="AG1205" s="783"/>
      <c r="AH1205" s="783"/>
      <c r="AI1205" s="816" t="s">
        <v>2415</v>
      </c>
    </row>
    <row r="1206" spans="1:35" ht="17.25" customHeight="1">
      <c r="A1206" s="36"/>
      <c r="B1206" s="36"/>
      <c r="C1206" s="36"/>
      <c r="D1206" s="106" t="str">
        <f t="shared" si="0"/>
        <v xml:space="preserve"> </v>
      </c>
      <c r="E1206" s="304" t="s">
        <v>7212</v>
      </c>
      <c r="F1206" s="779" t="e">
        <f t="shared" ca="1" si="8"/>
        <v>#NAME?</v>
      </c>
      <c r="G1206" s="779" t="s">
        <v>17588</v>
      </c>
      <c r="H1206" s="779" t="s">
        <v>17588</v>
      </c>
      <c r="I1206" s="779" t="str">
        <f t="shared" si="4"/>
        <v>42.917243, -71.393554</v>
      </c>
      <c r="J1206" s="780">
        <v>42.917242999999999</v>
      </c>
      <c r="K1206" s="780">
        <v>-71.393553999999995</v>
      </c>
      <c r="L1206" s="781">
        <v>1223</v>
      </c>
      <c r="M1206" s="790" t="s">
        <v>77</v>
      </c>
      <c r="N1206" s="792"/>
      <c r="O1206" s="783"/>
      <c r="P1206" s="784" t="s">
        <v>4781</v>
      </c>
      <c r="Q1206" s="784" t="s">
        <v>4781</v>
      </c>
      <c r="R1206" s="783" t="s">
        <v>35</v>
      </c>
      <c r="S1206" s="792"/>
      <c r="T1206" s="786">
        <v>117</v>
      </c>
      <c r="U1206" s="786">
        <v>377</v>
      </c>
      <c r="V1206" s="786">
        <v>494</v>
      </c>
      <c r="W1206" s="786">
        <v>2034</v>
      </c>
      <c r="X1206" s="787">
        <f t="shared" si="5"/>
        <v>2034</v>
      </c>
      <c r="Y1206" s="783"/>
      <c r="Z1206" s="783" t="s">
        <v>7213</v>
      </c>
      <c r="AA1206" s="792"/>
      <c r="AB1206" s="783"/>
      <c r="AC1206" s="783"/>
      <c r="AD1206" s="783"/>
      <c r="AE1206" s="783"/>
      <c r="AF1206" s="783"/>
      <c r="AG1206" s="783"/>
      <c r="AH1206" s="783"/>
      <c r="AI1206" s="816" t="s">
        <v>2415</v>
      </c>
    </row>
    <row r="1207" spans="1:35" ht="17.25" customHeight="1">
      <c r="A1207" s="36"/>
      <c r="B1207" s="36"/>
      <c r="C1207" s="36"/>
      <c r="D1207" s="106" t="str">
        <f t="shared" si="0"/>
        <v xml:space="preserve"> </v>
      </c>
      <c r="E1207" s="304" t="s">
        <v>7231</v>
      </c>
      <c r="F1207" s="779" t="e">
        <f t="shared" ca="1" si="8"/>
        <v>#NAME?</v>
      </c>
      <c r="G1207" s="779" t="s">
        <v>17589</v>
      </c>
      <c r="H1207" s="779" t="s">
        <v>17589</v>
      </c>
      <c r="I1207" s="779" t="str">
        <f t="shared" si="4"/>
        <v>42.893425, -71.97735970000001</v>
      </c>
      <c r="J1207" s="780">
        <v>42.893425000000001</v>
      </c>
      <c r="K1207" s="780">
        <v>-71.977359699999994</v>
      </c>
      <c r="L1207" s="781">
        <v>1224</v>
      </c>
      <c r="M1207" s="782" t="s">
        <v>77</v>
      </c>
      <c r="N1207" s="792"/>
      <c r="O1207" s="783"/>
      <c r="P1207" s="784" t="s">
        <v>4781</v>
      </c>
      <c r="Q1207" s="784" t="s">
        <v>4781</v>
      </c>
      <c r="R1207" s="783" t="s">
        <v>35</v>
      </c>
      <c r="S1207" s="792"/>
      <c r="T1207" s="786">
        <v>9.3800000000000008</v>
      </c>
      <c r="U1207" s="786">
        <v>6.4</v>
      </c>
      <c r="V1207" s="786">
        <v>15.78</v>
      </c>
      <c r="W1207" s="786">
        <v>21.92</v>
      </c>
      <c r="X1207" s="787">
        <f t="shared" si="5"/>
        <v>21.92</v>
      </c>
      <c r="Y1207" s="783"/>
      <c r="Z1207" s="783" t="s">
        <v>7232</v>
      </c>
      <c r="AA1207" s="792"/>
      <c r="AB1207" s="783"/>
      <c r="AC1207" s="783"/>
      <c r="AD1207" s="783"/>
      <c r="AE1207" s="783"/>
      <c r="AF1207" s="783"/>
      <c r="AG1207" s="783"/>
      <c r="AH1207" s="783"/>
      <c r="AI1207" s="816" t="s">
        <v>2415</v>
      </c>
    </row>
    <row r="1208" spans="1:35" ht="17.25" customHeight="1">
      <c r="A1208" s="36"/>
      <c r="B1208" s="36"/>
      <c r="C1208" s="36"/>
      <c r="D1208" s="106" t="str">
        <f t="shared" si="0"/>
        <v xml:space="preserve"> </v>
      </c>
      <c r="E1208" s="304" t="s">
        <v>7244</v>
      </c>
      <c r="F1208" s="779" t="e">
        <f t="shared" ca="1" si="8"/>
        <v>#NAME?</v>
      </c>
      <c r="G1208" s="779" t="s">
        <v>17590</v>
      </c>
      <c r="H1208" s="779" t="s">
        <v>17590</v>
      </c>
      <c r="I1208" s="779" t="str">
        <f t="shared" si="4"/>
        <v>44.271594, -71.810722</v>
      </c>
      <c r="J1208" s="780">
        <v>44.271594</v>
      </c>
      <c r="K1208" s="780">
        <v>-71.810721999999998</v>
      </c>
      <c r="L1208" s="781">
        <v>1225</v>
      </c>
      <c r="M1208" s="790" t="s">
        <v>765</v>
      </c>
      <c r="N1208" s="792"/>
      <c r="O1208" s="783"/>
      <c r="P1208" s="784" t="s">
        <v>4781</v>
      </c>
      <c r="Q1208" s="784" t="s">
        <v>4781</v>
      </c>
      <c r="R1208" s="783" t="s">
        <v>35</v>
      </c>
      <c r="S1208" s="792"/>
      <c r="T1208" s="786">
        <v>9.85</v>
      </c>
      <c r="U1208" s="793"/>
      <c r="V1208" s="786">
        <v>9.85</v>
      </c>
      <c r="W1208" s="786">
        <v>9.85</v>
      </c>
      <c r="X1208" s="787">
        <f t="shared" si="5"/>
        <v>9.85</v>
      </c>
      <c r="Y1208" s="783"/>
      <c r="Z1208" s="783"/>
      <c r="AA1208" s="792"/>
      <c r="AB1208" s="783"/>
      <c r="AC1208" s="783"/>
      <c r="AD1208" s="783"/>
      <c r="AE1208" s="783"/>
      <c r="AF1208" s="783"/>
      <c r="AG1208" s="783"/>
      <c r="AH1208" s="783"/>
      <c r="AI1208" s="816" t="s">
        <v>2415</v>
      </c>
    </row>
    <row r="1209" spans="1:35" ht="17.25" customHeight="1">
      <c r="A1209" s="36"/>
      <c r="B1209" s="36"/>
      <c r="C1209" s="36"/>
      <c r="D1209" s="106" t="str">
        <f t="shared" si="0"/>
        <v xml:space="preserve"> </v>
      </c>
      <c r="E1209" s="304" t="s">
        <v>7247</v>
      </c>
      <c r="F1209" s="779" t="e">
        <f t="shared" ca="1" si="8"/>
        <v>#NAME?</v>
      </c>
      <c r="G1209" s="779" t="s">
        <v>17591</v>
      </c>
      <c r="H1209" s="779" t="s">
        <v>17591</v>
      </c>
      <c r="I1209" s="779" t="str">
        <f t="shared" si="4"/>
        <v>42.8118832, -71.2423124</v>
      </c>
      <c r="J1209" s="780">
        <v>42.811883199999997</v>
      </c>
      <c r="K1209" s="780">
        <v>-71.242312400000003</v>
      </c>
      <c r="L1209" s="781">
        <v>1226</v>
      </c>
      <c r="M1209" s="782" t="s">
        <v>77</v>
      </c>
      <c r="N1209" s="792"/>
      <c r="O1209" s="783"/>
      <c r="P1209" s="784" t="s">
        <v>4781</v>
      </c>
      <c r="Q1209" s="784" t="s">
        <v>4781</v>
      </c>
      <c r="R1209" s="783" t="s">
        <v>35</v>
      </c>
      <c r="S1209" s="792"/>
      <c r="T1209" s="786">
        <v>68</v>
      </c>
      <c r="U1209" s="786">
        <v>23</v>
      </c>
      <c r="V1209" s="786">
        <v>91</v>
      </c>
      <c r="W1209" s="786">
        <v>100.9</v>
      </c>
      <c r="X1209" s="787">
        <f t="shared" si="5"/>
        <v>100.9</v>
      </c>
      <c r="Y1209" s="783"/>
      <c r="Z1209" s="783" t="s">
        <v>7248</v>
      </c>
      <c r="AA1209" s="792"/>
      <c r="AB1209" s="783"/>
      <c r="AC1209" s="783"/>
      <c r="AD1209" s="783"/>
      <c r="AE1209" s="783"/>
      <c r="AF1209" s="783"/>
      <c r="AG1209" s="783"/>
      <c r="AH1209" s="783"/>
      <c r="AI1209" s="816" t="s">
        <v>2415</v>
      </c>
    </row>
    <row r="1210" spans="1:35" ht="17.25" customHeight="1">
      <c r="A1210" s="36"/>
      <c r="B1210" s="36"/>
      <c r="C1210" s="36"/>
      <c r="D1210" s="106" t="str">
        <f t="shared" si="0"/>
        <v xml:space="preserve"> </v>
      </c>
      <c r="E1210" s="304" t="s">
        <v>7321</v>
      </c>
      <c r="F1210" s="779" t="e">
        <f t="shared" ca="1" si="8"/>
        <v>#NAME?</v>
      </c>
      <c r="G1210" s="779" t="s">
        <v>16928</v>
      </c>
      <c r="H1210" s="779" t="s">
        <v>16928</v>
      </c>
      <c r="I1210" s="779" t="str">
        <f t="shared" si="4"/>
        <v>42.8275084, -71.6370204</v>
      </c>
      <c r="J1210" s="780">
        <v>42.827508399999999</v>
      </c>
      <c r="K1210" s="780">
        <v>-71.637020399999997</v>
      </c>
      <c r="L1210" s="781">
        <v>1227</v>
      </c>
      <c r="M1210" s="790" t="s">
        <v>77</v>
      </c>
      <c r="N1210" s="792"/>
      <c r="O1210" s="783"/>
      <c r="P1210" s="784" t="s">
        <v>4781</v>
      </c>
      <c r="Q1210" s="784" t="s">
        <v>4781</v>
      </c>
      <c r="R1210" s="783" t="s">
        <v>35</v>
      </c>
      <c r="S1210" s="792"/>
      <c r="T1210" s="786">
        <v>11</v>
      </c>
      <c r="U1210" s="786">
        <v>60</v>
      </c>
      <c r="V1210" s="786">
        <v>71</v>
      </c>
      <c r="W1210" s="786">
        <v>71</v>
      </c>
      <c r="X1210" s="787">
        <f t="shared" si="5"/>
        <v>71</v>
      </c>
      <c r="Y1210" s="783"/>
      <c r="Z1210" s="783"/>
      <c r="AA1210" s="792"/>
      <c r="AB1210" s="783"/>
      <c r="AC1210" s="783"/>
      <c r="AD1210" s="783"/>
      <c r="AE1210" s="783"/>
      <c r="AF1210" s="783"/>
      <c r="AG1210" s="783"/>
      <c r="AH1210" s="783"/>
      <c r="AI1210" s="816" t="s">
        <v>2415</v>
      </c>
    </row>
    <row r="1211" spans="1:35" ht="17.25" customHeight="1">
      <c r="A1211" s="36"/>
      <c r="B1211" s="36"/>
      <c r="C1211" s="36"/>
      <c r="D1211" s="106" t="str">
        <f t="shared" si="0"/>
        <v xml:space="preserve"> </v>
      </c>
      <c r="E1211" s="304" t="s">
        <v>7341</v>
      </c>
      <c r="F1211" s="779" t="e">
        <f t="shared" ca="1" si="8"/>
        <v>#NAME?</v>
      </c>
      <c r="G1211" s="779" t="s">
        <v>17592</v>
      </c>
      <c r="H1211" s="779" t="s">
        <v>17592</v>
      </c>
      <c r="I1211" s="779" t="str">
        <f t="shared" si="4"/>
        <v>44.11446, -71.1893</v>
      </c>
      <c r="J1211" s="780">
        <v>44.114460000000001</v>
      </c>
      <c r="K1211" s="780">
        <v>-71.189300000000003</v>
      </c>
      <c r="L1211" s="781">
        <v>1228</v>
      </c>
      <c r="M1211" s="782" t="s">
        <v>77</v>
      </c>
      <c r="N1211" s="792"/>
      <c r="O1211" s="783"/>
      <c r="P1211" s="784" t="s">
        <v>4781</v>
      </c>
      <c r="Q1211" s="784" t="s">
        <v>4781</v>
      </c>
      <c r="R1211" s="783" t="s">
        <v>35</v>
      </c>
      <c r="S1211" s="792"/>
      <c r="T1211" s="786">
        <v>2.73</v>
      </c>
      <c r="U1211" s="793"/>
      <c r="V1211" s="786">
        <v>2.73</v>
      </c>
      <c r="W1211" s="786">
        <v>2.73</v>
      </c>
      <c r="X1211" s="787">
        <f t="shared" si="5"/>
        <v>2.73</v>
      </c>
      <c r="Y1211" s="783"/>
      <c r="Z1211" s="783"/>
      <c r="AA1211" s="792"/>
      <c r="AB1211" s="783"/>
      <c r="AC1211" s="783"/>
      <c r="AD1211" s="783"/>
      <c r="AE1211" s="783"/>
      <c r="AF1211" s="783"/>
      <c r="AG1211" s="783"/>
      <c r="AH1211" s="783"/>
      <c r="AI1211" s="816" t="s">
        <v>2415</v>
      </c>
    </row>
    <row r="1212" spans="1:35" ht="17.25" customHeight="1">
      <c r="A1212" s="36"/>
      <c r="B1212" s="36"/>
      <c r="C1212" s="36"/>
      <c r="D1212" s="106" t="str">
        <f t="shared" si="0"/>
        <v xml:space="preserve"> </v>
      </c>
      <c r="E1212" s="304" t="s">
        <v>7379</v>
      </c>
      <c r="F1212" s="779" t="e">
        <f t="shared" ca="1" si="8"/>
        <v>#NAME?</v>
      </c>
      <c r="G1212" s="779" t="s">
        <v>17593</v>
      </c>
      <c r="H1212" s="779" t="s">
        <v>17593</v>
      </c>
      <c r="I1212" s="779" t="str">
        <f t="shared" si="4"/>
        <v>43.32250260000001, -71.9445781</v>
      </c>
      <c r="J1212" s="780">
        <v>43.3225026</v>
      </c>
      <c r="K1212" s="780">
        <v>-71.944578100000001</v>
      </c>
      <c r="L1212" s="781">
        <v>1229</v>
      </c>
      <c r="M1212" s="790" t="s">
        <v>765</v>
      </c>
      <c r="N1212" s="792"/>
      <c r="O1212" s="783"/>
      <c r="P1212" s="784" t="s">
        <v>4781</v>
      </c>
      <c r="Q1212" s="784" t="s">
        <v>4781</v>
      </c>
      <c r="R1212" s="783" t="s">
        <v>35</v>
      </c>
      <c r="S1212" s="792"/>
      <c r="T1212" s="786">
        <v>399</v>
      </c>
      <c r="U1212" s="786">
        <v>94.1</v>
      </c>
      <c r="V1212" s="786">
        <v>493.1</v>
      </c>
      <c r="W1212" s="786">
        <v>571.20000000000005</v>
      </c>
      <c r="X1212" s="787">
        <f t="shared" si="5"/>
        <v>571.20000000000005</v>
      </c>
      <c r="Y1212" s="783"/>
      <c r="Z1212" s="783" t="s">
        <v>7380</v>
      </c>
      <c r="AA1212" s="792"/>
      <c r="AB1212" s="783"/>
      <c r="AC1212" s="783"/>
      <c r="AD1212" s="783"/>
      <c r="AE1212" s="783"/>
      <c r="AF1212" s="783"/>
      <c r="AG1212" s="783"/>
      <c r="AH1212" s="783"/>
      <c r="AI1212" s="816" t="s">
        <v>2415</v>
      </c>
    </row>
    <row r="1213" spans="1:35" ht="17.25" customHeight="1">
      <c r="A1213" s="36"/>
      <c r="B1213" s="36"/>
      <c r="C1213" s="36"/>
      <c r="D1213" s="106" t="str">
        <f t="shared" si="0"/>
        <v xml:space="preserve"> </v>
      </c>
      <c r="E1213" s="304" t="s">
        <v>17594</v>
      </c>
      <c r="F1213" s="779" t="e">
        <f t="shared" ca="1" si="8"/>
        <v>#NAME?</v>
      </c>
      <c r="G1213" s="779" t="s">
        <v>16799</v>
      </c>
      <c r="H1213" s="779" t="s">
        <v>16800</v>
      </c>
      <c r="I1213" s="779" t="str">
        <f t="shared" si="4"/>
        <v>43.3237, -71.31379</v>
      </c>
      <c r="J1213" s="780">
        <v>43.323700000000002</v>
      </c>
      <c r="K1213" s="780">
        <v>-71.313789999999997</v>
      </c>
      <c r="L1213" s="781">
        <v>1230</v>
      </c>
      <c r="M1213" s="782" t="s">
        <v>2194</v>
      </c>
      <c r="N1213" s="792"/>
      <c r="O1213" s="783"/>
      <c r="P1213" s="784" t="s">
        <v>4781</v>
      </c>
      <c r="Q1213" s="784" t="s">
        <v>4781</v>
      </c>
      <c r="R1213" s="783" t="s">
        <v>35</v>
      </c>
      <c r="S1213" s="792"/>
      <c r="T1213" s="786">
        <v>12.8</v>
      </c>
      <c r="U1213" s="786">
        <v>10.8</v>
      </c>
      <c r="V1213" s="786">
        <v>23.6</v>
      </c>
      <c r="W1213" s="786">
        <v>23.6</v>
      </c>
      <c r="X1213" s="787">
        <f t="shared" si="5"/>
        <v>23.6</v>
      </c>
      <c r="Y1213" s="783"/>
      <c r="Z1213" s="783"/>
      <c r="AA1213" s="792"/>
      <c r="AB1213" s="783"/>
      <c r="AC1213" s="783"/>
      <c r="AD1213" s="783"/>
      <c r="AE1213" s="783"/>
      <c r="AF1213" s="783"/>
      <c r="AG1213" s="783"/>
      <c r="AH1213" s="783"/>
      <c r="AI1213" s="816" t="s">
        <v>2415</v>
      </c>
    </row>
    <row r="1214" spans="1:35" ht="17.25" customHeight="1">
      <c r="A1214" s="36"/>
      <c r="B1214" s="36"/>
      <c r="C1214" s="36"/>
      <c r="D1214" s="106" t="str">
        <f t="shared" si="0"/>
        <v xml:space="preserve"> </v>
      </c>
      <c r="E1214" s="304" t="s">
        <v>7389</v>
      </c>
      <c r="F1214" s="779" t="e">
        <f t="shared" ca="1" si="8"/>
        <v>#NAME?</v>
      </c>
      <c r="G1214" s="779" t="s">
        <v>17595</v>
      </c>
      <c r="H1214" s="779" t="s">
        <v>17595</v>
      </c>
      <c r="I1214" s="779" t="str">
        <f t="shared" si="4"/>
        <v>43.34758619999999, -72.3613582</v>
      </c>
      <c r="J1214" s="780">
        <v>43.347586199999903</v>
      </c>
      <c r="K1214" s="780">
        <v>-72.361358199999998</v>
      </c>
      <c r="L1214" s="781">
        <v>1231</v>
      </c>
      <c r="M1214" s="790" t="s">
        <v>77</v>
      </c>
      <c r="N1214" s="792"/>
      <c r="O1214" s="783"/>
      <c r="P1214" s="784" t="s">
        <v>4781</v>
      </c>
      <c r="Q1214" s="784" t="s">
        <v>4781</v>
      </c>
      <c r="R1214" s="783" t="s">
        <v>35</v>
      </c>
      <c r="S1214" s="792"/>
      <c r="T1214" s="786">
        <v>6</v>
      </c>
      <c r="U1214" s="786">
        <v>4</v>
      </c>
      <c r="V1214" s="786">
        <v>10</v>
      </c>
      <c r="W1214" s="786">
        <v>11</v>
      </c>
      <c r="X1214" s="787">
        <f t="shared" si="5"/>
        <v>11</v>
      </c>
      <c r="Y1214" s="783"/>
      <c r="Z1214" s="783" t="s">
        <v>7390</v>
      </c>
      <c r="AA1214" s="792"/>
      <c r="AB1214" s="783"/>
      <c r="AC1214" s="783"/>
      <c r="AD1214" s="783"/>
      <c r="AE1214" s="783"/>
      <c r="AF1214" s="783"/>
      <c r="AG1214" s="783"/>
      <c r="AH1214" s="783"/>
      <c r="AI1214" s="816" t="s">
        <v>2415</v>
      </c>
    </row>
    <row r="1215" spans="1:35" ht="17.25" customHeight="1">
      <c r="A1215" s="36"/>
      <c r="B1215" s="36"/>
      <c r="C1215" s="36"/>
      <c r="D1215" s="106" t="str">
        <f t="shared" si="0"/>
        <v xml:space="preserve"> </v>
      </c>
      <c r="E1215" s="304" t="s">
        <v>7413</v>
      </c>
      <c r="F1215" s="779" t="e">
        <f t="shared" ca="1" si="8"/>
        <v>#NAME?</v>
      </c>
      <c r="G1215" s="779" t="s">
        <v>17596</v>
      </c>
      <c r="H1215" s="779" t="s">
        <v>17596</v>
      </c>
      <c r="I1215" s="779" t="str">
        <f t="shared" si="4"/>
        <v>43.0335397, -71.1115279</v>
      </c>
      <c r="J1215" s="780">
        <v>43.033539699999999</v>
      </c>
      <c r="K1215" s="780">
        <v>-71.111527899999999</v>
      </c>
      <c r="L1215" s="781">
        <v>1232</v>
      </c>
      <c r="M1215" s="782" t="s">
        <v>5</v>
      </c>
      <c r="N1215" s="792"/>
      <c r="O1215" s="783"/>
      <c r="P1215" s="784" t="s">
        <v>4781</v>
      </c>
      <c r="Q1215" s="784" t="s">
        <v>4781</v>
      </c>
      <c r="R1215" s="783" t="s">
        <v>35</v>
      </c>
      <c r="S1215" s="792"/>
      <c r="T1215" s="786">
        <v>8.1999999999999993</v>
      </c>
      <c r="U1215" s="786">
        <v>3.1</v>
      </c>
      <c r="V1215" s="786">
        <v>11.3</v>
      </c>
      <c r="W1215" s="786">
        <v>28.3</v>
      </c>
      <c r="X1215" s="787">
        <f t="shared" si="5"/>
        <v>28.3</v>
      </c>
      <c r="Y1215" s="783"/>
      <c r="Z1215" s="783" t="s">
        <v>7414</v>
      </c>
      <c r="AA1215" s="792"/>
      <c r="AB1215" s="783"/>
      <c r="AC1215" s="783"/>
      <c r="AD1215" s="783"/>
      <c r="AE1215" s="783"/>
      <c r="AF1215" s="783"/>
      <c r="AG1215" s="783"/>
      <c r="AH1215" s="783"/>
      <c r="AI1215" s="816" t="s">
        <v>2415</v>
      </c>
    </row>
    <row r="1216" spans="1:35" ht="17.25" customHeight="1">
      <c r="A1216" s="36"/>
      <c r="B1216" s="36"/>
      <c r="C1216" s="36"/>
      <c r="D1216" s="106" t="str">
        <f t="shared" si="0"/>
        <v xml:space="preserve"> </v>
      </c>
      <c r="E1216" s="304" t="s">
        <v>5852</v>
      </c>
      <c r="F1216" s="779" t="e">
        <f t="shared" ca="1" si="8"/>
        <v>#NAME?</v>
      </c>
      <c r="G1216" s="779" t="s">
        <v>17597</v>
      </c>
      <c r="H1216" s="779" t="s">
        <v>17597</v>
      </c>
      <c r="I1216" s="779" t="str">
        <f t="shared" si="4"/>
        <v>42.931426, -71.427195</v>
      </c>
      <c r="J1216" s="780">
        <v>42.931426000000002</v>
      </c>
      <c r="K1216" s="780">
        <v>-71.427194999999998</v>
      </c>
      <c r="L1216" s="781">
        <v>1233</v>
      </c>
      <c r="M1216" s="790" t="s">
        <v>5</v>
      </c>
      <c r="N1216" s="792"/>
      <c r="O1216" s="783"/>
      <c r="P1216" s="784" t="s">
        <v>4781</v>
      </c>
      <c r="Q1216" s="784" t="s">
        <v>4781</v>
      </c>
      <c r="R1216" s="783" t="s">
        <v>35</v>
      </c>
      <c r="S1216" s="792"/>
      <c r="T1216" s="786">
        <v>77.599999999999994</v>
      </c>
      <c r="U1216" s="786">
        <v>9.1300000000000008</v>
      </c>
      <c r="V1216" s="786">
        <v>86.73</v>
      </c>
      <c r="W1216" s="786">
        <v>92.86</v>
      </c>
      <c r="X1216" s="787">
        <f t="shared" si="5"/>
        <v>92.86</v>
      </c>
      <c r="Y1216" s="783"/>
      <c r="Z1216" s="783" t="s">
        <v>5853</v>
      </c>
      <c r="AA1216" s="792"/>
      <c r="AB1216" s="783"/>
      <c r="AC1216" s="783"/>
      <c r="AD1216" s="783"/>
      <c r="AE1216" s="783"/>
      <c r="AF1216" s="783"/>
      <c r="AG1216" s="783"/>
      <c r="AH1216" s="783"/>
      <c r="AI1216" s="816" t="s">
        <v>2415</v>
      </c>
    </row>
    <row r="1217" spans="1:35" ht="17.25" customHeight="1">
      <c r="A1217" s="36"/>
      <c r="B1217" s="36"/>
      <c r="C1217" s="36"/>
      <c r="D1217" s="106" t="str">
        <f t="shared" si="0"/>
        <v xml:space="preserve"> </v>
      </c>
      <c r="E1217" s="304" t="s">
        <v>7448</v>
      </c>
      <c r="F1217" s="779" t="e">
        <f t="shared" ca="1" si="8"/>
        <v>#NAME?</v>
      </c>
      <c r="G1217" s="779" t="s">
        <v>17598</v>
      </c>
      <c r="H1217" s="779" t="s">
        <v>17598</v>
      </c>
      <c r="I1217" s="779" t="str">
        <f t="shared" si="4"/>
        <v>42.9837239, -70.9403143</v>
      </c>
      <c r="J1217" s="780">
        <v>42.983723900000001</v>
      </c>
      <c r="K1217" s="780">
        <v>-70.940314299999997</v>
      </c>
      <c r="L1217" s="781">
        <v>1235</v>
      </c>
      <c r="M1217" s="790" t="s">
        <v>5</v>
      </c>
      <c r="N1217" s="792"/>
      <c r="O1217" s="783"/>
      <c r="P1217" s="784" t="s">
        <v>4781</v>
      </c>
      <c r="Q1217" s="784" t="s">
        <v>4781</v>
      </c>
      <c r="R1217" s="783" t="s">
        <v>35</v>
      </c>
      <c r="S1217" s="792"/>
      <c r="T1217" s="786">
        <v>2.39</v>
      </c>
      <c r="U1217" s="786">
        <v>3.69</v>
      </c>
      <c r="V1217" s="786">
        <v>6.08</v>
      </c>
      <c r="W1217" s="786">
        <v>6.08</v>
      </c>
      <c r="X1217" s="787">
        <f t="shared" si="5"/>
        <v>6.08</v>
      </c>
      <c r="Y1217" s="783"/>
      <c r="Z1217" s="783"/>
      <c r="AA1217" s="792"/>
      <c r="AB1217" s="783"/>
      <c r="AC1217" s="783"/>
      <c r="AD1217" s="783"/>
      <c r="AE1217" s="783"/>
      <c r="AF1217" s="783"/>
      <c r="AG1217" s="783"/>
      <c r="AH1217" s="783"/>
      <c r="AI1217" s="816" t="s">
        <v>2415</v>
      </c>
    </row>
    <row r="1218" spans="1:35" ht="17.25" customHeight="1">
      <c r="A1218" s="36"/>
      <c r="B1218" s="36"/>
      <c r="C1218" s="36"/>
      <c r="D1218" s="106" t="str">
        <f t="shared" si="0"/>
        <v xml:space="preserve"> </v>
      </c>
      <c r="E1218" s="304" t="s">
        <v>7451</v>
      </c>
      <c r="F1218" s="779" t="e">
        <f t="shared" ca="1" si="8"/>
        <v>#NAME?</v>
      </c>
      <c r="G1218" s="779" t="s">
        <v>17599</v>
      </c>
      <c r="H1218" s="779" t="s">
        <v>17599</v>
      </c>
      <c r="I1218" s="779" t="str">
        <f t="shared" si="4"/>
        <v>42.87626, -71.56764</v>
      </c>
      <c r="J1218" s="780">
        <v>42.876260000000002</v>
      </c>
      <c r="K1218" s="780">
        <v>-71.567639999999997</v>
      </c>
      <c r="L1218" s="781">
        <v>1236</v>
      </c>
      <c r="M1218" s="782" t="s">
        <v>77</v>
      </c>
      <c r="N1218" s="792"/>
      <c r="O1218" s="783"/>
      <c r="P1218" s="784" t="s">
        <v>4781</v>
      </c>
      <c r="Q1218" s="784" t="s">
        <v>4781</v>
      </c>
      <c r="R1218" s="783" t="s">
        <v>35</v>
      </c>
      <c r="S1218" s="792"/>
      <c r="T1218" s="786">
        <v>35</v>
      </c>
      <c r="U1218" s="786">
        <v>100</v>
      </c>
      <c r="V1218" s="786">
        <v>135</v>
      </c>
      <c r="W1218" s="786">
        <v>139</v>
      </c>
      <c r="X1218" s="787">
        <f t="shared" si="5"/>
        <v>139</v>
      </c>
      <c r="Y1218" s="783"/>
      <c r="Z1218" s="783" t="s">
        <v>7452</v>
      </c>
      <c r="AA1218" s="792"/>
      <c r="AB1218" s="783"/>
      <c r="AC1218" s="783"/>
      <c r="AD1218" s="783"/>
      <c r="AE1218" s="783"/>
      <c r="AF1218" s="783"/>
      <c r="AG1218" s="783"/>
      <c r="AH1218" s="783"/>
      <c r="AI1218" s="816" t="s">
        <v>2415</v>
      </c>
    </row>
    <row r="1219" spans="1:35" ht="17.25" customHeight="1">
      <c r="A1219" s="36"/>
      <c r="B1219" s="36"/>
      <c r="C1219" s="36"/>
      <c r="D1219" s="106" t="str">
        <f t="shared" si="0"/>
        <v xml:space="preserve"> </v>
      </c>
      <c r="E1219" s="304" t="s">
        <v>7518</v>
      </c>
      <c r="F1219" s="779" t="e">
        <f t="shared" ca="1" si="8"/>
        <v>#NAME?</v>
      </c>
      <c r="G1219" s="779" t="s">
        <v>17600</v>
      </c>
      <c r="H1219" s="779" t="s">
        <v>17600</v>
      </c>
      <c r="I1219" s="779" t="str">
        <f t="shared" si="4"/>
        <v>43.53509400000001, -71.0330429</v>
      </c>
      <c r="J1219" s="780">
        <v>43.535094000000001</v>
      </c>
      <c r="K1219" s="780">
        <v>-71.033042899999998</v>
      </c>
      <c r="L1219" s="781">
        <v>1237</v>
      </c>
      <c r="M1219" s="790" t="s">
        <v>765</v>
      </c>
      <c r="N1219" s="792"/>
      <c r="O1219" s="783"/>
      <c r="P1219" s="784" t="s">
        <v>4781</v>
      </c>
      <c r="Q1219" s="784" t="s">
        <v>4781</v>
      </c>
      <c r="R1219" s="783" t="s">
        <v>35</v>
      </c>
      <c r="S1219" s="792"/>
      <c r="T1219" s="786">
        <v>7.31</v>
      </c>
      <c r="U1219" s="793"/>
      <c r="V1219" s="786">
        <v>7.31</v>
      </c>
      <c r="W1219" s="786">
        <v>7.31</v>
      </c>
      <c r="X1219" s="787">
        <f t="shared" si="5"/>
        <v>7.31</v>
      </c>
      <c r="Y1219" s="783"/>
      <c r="Z1219" s="783"/>
      <c r="AA1219" s="792"/>
      <c r="AB1219" s="783"/>
      <c r="AC1219" s="783"/>
      <c r="AD1219" s="783"/>
      <c r="AE1219" s="783"/>
      <c r="AF1219" s="783"/>
      <c r="AG1219" s="783"/>
      <c r="AH1219" s="783"/>
      <c r="AI1219" s="816" t="s">
        <v>2415</v>
      </c>
    </row>
    <row r="1220" spans="1:35" ht="17.25" customHeight="1">
      <c r="A1220" s="36"/>
      <c r="B1220" s="36"/>
      <c r="C1220" s="36"/>
      <c r="D1220" s="106" t="str">
        <f t="shared" si="0"/>
        <v xml:space="preserve"> </v>
      </c>
      <c r="E1220" s="304" t="s">
        <v>7521</v>
      </c>
      <c r="F1220" s="779" t="e">
        <f t="shared" ca="1" si="8"/>
        <v>#NAME?</v>
      </c>
      <c r="G1220" s="779" t="s">
        <v>17601</v>
      </c>
      <c r="H1220" s="779" t="s">
        <v>17601</v>
      </c>
      <c r="I1220" s="779" t="str">
        <f t="shared" si="4"/>
        <v>43.0266817, -71.1570117</v>
      </c>
      <c r="J1220" s="780">
        <v>43.026681699999997</v>
      </c>
      <c r="K1220" s="780">
        <v>-71.157011699999998</v>
      </c>
      <c r="L1220" s="781">
        <v>1238</v>
      </c>
      <c r="M1220" s="782" t="s">
        <v>765</v>
      </c>
      <c r="N1220" s="792"/>
      <c r="O1220" s="783"/>
      <c r="P1220" s="784" t="s">
        <v>4781</v>
      </c>
      <c r="Q1220" s="784" t="s">
        <v>4781</v>
      </c>
      <c r="R1220" s="783" t="s">
        <v>35</v>
      </c>
      <c r="S1220" s="792"/>
      <c r="T1220" s="786">
        <v>4.72</v>
      </c>
      <c r="U1220" s="786">
        <v>5.7</v>
      </c>
      <c r="V1220" s="786">
        <v>10.42</v>
      </c>
      <c r="W1220" s="786">
        <v>10.42</v>
      </c>
      <c r="X1220" s="787">
        <f t="shared" si="5"/>
        <v>10.42</v>
      </c>
      <c r="Y1220" s="783"/>
      <c r="Z1220" s="783"/>
      <c r="AA1220" s="792"/>
      <c r="AB1220" s="783"/>
      <c r="AC1220" s="783"/>
      <c r="AD1220" s="783"/>
      <c r="AE1220" s="783"/>
      <c r="AF1220" s="783"/>
      <c r="AG1220" s="783"/>
      <c r="AH1220" s="783"/>
      <c r="AI1220" s="816" t="s">
        <v>2415</v>
      </c>
    </row>
    <row r="1221" spans="1:35" ht="17.25" customHeight="1">
      <c r="A1221" s="36"/>
      <c r="B1221" s="36"/>
      <c r="C1221" s="36"/>
      <c r="D1221" s="106" t="str">
        <f t="shared" si="0"/>
        <v xml:space="preserve"> </v>
      </c>
      <c r="E1221" s="304" t="s">
        <v>7531</v>
      </c>
      <c r="F1221" s="779" t="e">
        <f t="shared" ca="1" si="8"/>
        <v>#NAME?</v>
      </c>
      <c r="G1221" s="779" t="s">
        <v>17602</v>
      </c>
      <c r="H1221" s="779" t="s">
        <v>17602</v>
      </c>
      <c r="I1221" s="779" t="str">
        <f t="shared" si="4"/>
        <v>42.8136, -71.261462</v>
      </c>
      <c r="J1221" s="780">
        <v>42.813600000000001</v>
      </c>
      <c r="K1221" s="780">
        <v>-71.261461999999995</v>
      </c>
      <c r="L1221" s="781">
        <v>1239</v>
      </c>
      <c r="M1221" s="790" t="s">
        <v>2194</v>
      </c>
      <c r="N1221" s="792"/>
      <c r="O1221" s="783"/>
      <c r="P1221" s="784" t="s">
        <v>4781</v>
      </c>
      <c r="Q1221" s="784" t="s">
        <v>4781</v>
      </c>
      <c r="R1221" s="783" t="s">
        <v>35</v>
      </c>
      <c r="S1221" s="792"/>
      <c r="T1221" s="786">
        <v>15.5</v>
      </c>
      <c r="U1221" s="786">
        <v>4.21</v>
      </c>
      <c r="V1221" s="786">
        <v>19.71</v>
      </c>
      <c r="W1221" s="786">
        <v>19.71</v>
      </c>
      <c r="X1221" s="787">
        <f t="shared" si="5"/>
        <v>19.71</v>
      </c>
      <c r="Y1221" s="783"/>
      <c r="Z1221" s="783"/>
      <c r="AA1221" s="792"/>
      <c r="AB1221" s="783"/>
      <c r="AC1221" s="783"/>
      <c r="AD1221" s="783"/>
      <c r="AE1221" s="783"/>
      <c r="AF1221" s="783"/>
      <c r="AG1221" s="783"/>
      <c r="AH1221" s="783"/>
      <c r="AI1221" s="816" t="s">
        <v>2415</v>
      </c>
    </row>
    <row r="1222" spans="1:35" ht="17.25" customHeight="1">
      <c r="A1222" s="36"/>
      <c r="B1222" s="36"/>
      <c r="C1222" s="36"/>
      <c r="D1222" s="106" t="str">
        <f t="shared" si="0"/>
        <v xml:space="preserve"> </v>
      </c>
      <c r="E1222" s="304" t="s">
        <v>7541</v>
      </c>
      <c r="F1222" s="779" t="e">
        <f t="shared" ca="1" si="8"/>
        <v>#NAME?</v>
      </c>
      <c r="G1222" s="779" t="s">
        <v>17603</v>
      </c>
      <c r="H1222" s="779" t="s">
        <v>17603</v>
      </c>
      <c r="I1222" s="779" t="str">
        <f t="shared" si="4"/>
        <v>42.7511526, -71.8285501</v>
      </c>
      <c r="J1222" s="780">
        <v>42.751152599999998</v>
      </c>
      <c r="K1222" s="780">
        <v>-71.828550100000001</v>
      </c>
      <c r="L1222" s="781">
        <v>1240</v>
      </c>
      <c r="M1222" s="782" t="s">
        <v>765</v>
      </c>
      <c r="N1222" s="792"/>
      <c r="O1222" s="783"/>
      <c r="P1222" s="784" t="s">
        <v>4781</v>
      </c>
      <c r="Q1222" s="784" t="s">
        <v>4781</v>
      </c>
      <c r="R1222" s="783" t="s">
        <v>35</v>
      </c>
      <c r="S1222" s="792"/>
      <c r="T1222" s="786">
        <v>25</v>
      </c>
      <c r="U1222" s="786">
        <v>6</v>
      </c>
      <c r="V1222" s="786">
        <v>31</v>
      </c>
      <c r="W1222" s="786">
        <v>35</v>
      </c>
      <c r="X1222" s="787">
        <f t="shared" si="5"/>
        <v>35</v>
      </c>
      <c r="Y1222" s="783"/>
      <c r="Z1222" s="783" t="s">
        <v>7542</v>
      </c>
      <c r="AA1222" s="792"/>
      <c r="AB1222" s="783"/>
      <c r="AC1222" s="783"/>
      <c r="AD1222" s="783"/>
      <c r="AE1222" s="783"/>
      <c r="AF1222" s="783"/>
      <c r="AG1222" s="783"/>
      <c r="AH1222" s="783"/>
      <c r="AI1222" s="816" t="s">
        <v>2415</v>
      </c>
    </row>
    <row r="1223" spans="1:35" ht="17.25" customHeight="1">
      <c r="A1223" s="36"/>
      <c r="B1223" s="36"/>
      <c r="C1223" s="36"/>
      <c r="D1223" s="106" t="str">
        <f t="shared" si="0"/>
        <v xml:space="preserve"> </v>
      </c>
      <c r="E1223" s="304" t="s">
        <v>7557</v>
      </c>
      <c r="F1223" s="779" t="e">
        <f t="shared" ca="1" si="8"/>
        <v>#NAME?</v>
      </c>
      <c r="G1223" s="779" t="s">
        <v>17604</v>
      </c>
      <c r="H1223" s="779" t="s">
        <v>17604</v>
      </c>
      <c r="I1223" s="779" t="str">
        <f t="shared" si="4"/>
        <v>43.946264, -71.510056</v>
      </c>
      <c r="J1223" s="780">
        <v>43.946263999999999</v>
      </c>
      <c r="K1223" s="780">
        <v>-71.510056000000006</v>
      </c>
      <c r="L1223" s="781">
        <v>1241</v>
      </c>
      <c r="M1223" s="790" t="s">
        <v>765</v>
      </c>
      <c r="N1223" s="792"/>
      <c r="O1223" s="783"/>
      <c r="P1223" s="784" t="s">
        <v>4781</v>
      </c>
      <c r="Q1223" s="784" t="s">
        <v>4781</v>
      </c>
      <c r="R1223" s="783" t="s">
        <v>35</v>
      </c>
      <c r="S1223" s="792"/>
      <c r="T1223" s="786">
        <v>13</v>
      </c>
      <c r="U1223" s="786">
        <v>4</v>
      </c>
      <c r="V1223" s="786">
        <v>17</v>
      </c>
      <c r="W1223" s="786">
        <v>23</v>
      </c>
      <c r="X1223" s="787">
        <f t="shared" si="5"/>
        <v>23</v>
      </c>
      <c r="Y1223" s="783"/>
      <c r="Z1223" s="783" t="s">
        <v>7558</v>
      </c>
      <c r="AA1223" s="792"/>
      <c r="AB1223" s="783"/>
      <c r="AC1223" s="783"/>
      <c r="AD1223" s="783"/>
      <c r="AE1223" s="783"/>
      <c r="AF1223" s="783"/>
      <c r="AG1223" s="783"/>
      <c r="AH1223" s="783"/>
      <c r="AI1223" s="816" t="s">
        <v>2415</v>
      </c>
    </row>
    <row r="1224" spans="1:35" ht="17.25" customHeight="1">
      <c r="A1224" s="36"/>
      <c r="B1224" s="36"/>
      <c r="C1224" s="36"/>
      <c r="D1224" s="106" t="str">
        <f t="shared" si="0"/>
        <v xml:space="preserve"> </v>
      </c>
      <c r="E1224" s="304" t="s">
        <v>7568</v>
      </c>
      <c r="F1224" s="779" t="e">
        <f t="shared" ca="1" si="8"/>
        <v>#NAME?</v>
      </c>
      <c r="G1224" s="779" t="s">
        <v>17605</v>
      </c>
      <c r="H1224" s="779" t="s">
        <v>17605</v>
      </c>
      <c r="I1224" s="779" t="str">
        <f t="shared" si="4"/>
        <v>42.86856, -71.259636</v>
      </c>
      <c r="J1224" s="780">
        <v>42.868560000000002</v>
      </c>
      <c r="K1224" s="780">
        <v>-71.259636</v>
      </c>
      <c r="L1224" s="781">
        <v>1242</v>
      </c>
      <c r="M1224" s="782" t="s">
        <v>5</v>
      </c>
      <c r="N1224" s="792"/>
      <c r="O1224" s="783"/>
      <c r="P1224" s="784" t="s">
        <v>4781</v>
      </c>
      <c r="Q1224" s="784" t="s">
        <v>4781</v>
      </c>
      <c r="R1224" s="783" t="s">
        <v>35</v>
      </c>
      <c r="S1224" s="792"/>
      <c r="T1224" s="786">
        <v>133</v>
      </c>
      <c r="U1224" s="786">
        <v>640</v>
      </c>
      <c r="V1224" s="786">
        <v>773</v>
      </c>
      <c r="W1224" s="786">
        <v>921</v>
      </c>
      <c r="X1224" s="787">
        <f t="shared" si="5"/>
        <v>921</v>
      </c>
      <c r="Y1224" s="783"/>
      <c r="Z1224" s="783" t="s">
        <v>7569</v>
      </c>
      <c r="AA1224" s="792"/>
      <c r="AB1224" s="783"/>
      <c r="AC1224" s="783"/>
      <c r="AD1224" s="783"/>
      <c r="AE1224" s="783"/>
      <c r="AF1224" s="783"/>
      <c r="AG1224" s="783"/>
      <c r="AH1224" s="783"/>
      <c r="AI1224" s="816" t="s">
        <v>2415</v>
      </c>
    </row>
    <row r="1225" spans="1:35" ht="17.25" customHeight="1">
      <c r="A1225" s="36"/>
      <c r="B1225" s="36"/>
      <c r="C1225" s="36"/>
      <c r="D1225" s="106" t="str">
        <f t="shared" si="0"/>
        <v xml:space="preserve"> </v>
      </c>
      <c r="E1225" s="304" t="s">
        <v>7577</v>
      </c>
      <c r="F1225" s="779" t="e">
        <f t="shared" ca="1" si="8"/>
        <v>#NAME?</v>
      </c>
      <c r="G1225" s="779" t="s">
        <v>17606</v>
      </c>
      <c r="H1225" s="779" t="s">
        <v>17606</v>
      </c>
      <c r="I1225" s="779" t="str">
        <f t="shared" si="4"/>
        <v>43.84777, -71.9926</v>
      </c>
      <c r="J1225" s="780">
        <v>43.847769999999997</v>
      </c>
      <c r="K1225" s="780">
        <v>-71.992599999999996</v>
      </c>
      <c r="L1225" s="781">
        <v>1243</v>
      </c>
      <c r="M1225" s="790" t="s">
        <v>77</v>
      </c>
      <c r="N1225" s="792"/>
      <c r="O1225" s="783"/>
      <c r="P1225" s="784" t="s">
        <v>4781</v>
      </c>
      <c r="Q1225" s="784" t="s">
        <v>4781</v>
      </c>
      <c r="R1225" s="783" t="s">
        <v>35</v>
      </c>
      <c r="S1225" s="792"/>
      <c r="T1225" s="786">
        <v>47.3</v>
      </c>
      <c r="U1225" s="793"/>
      <c r="V1225" s="786">
        <v>47.3</v>
      </c>
      <c r="W1225" s="786">
        <v>56.03</v>
      </c>
      <c r="X1225" s="787">
        <f t="shared" si="5"/>
        <v>56.03</v>
      </c>
      <c r="Y1225" s="783"/>
      <c r="Z1225" s="783" t="s">
        <v>7578</v>
      </c>
      <c r="AA1225" s="792"/>
      <c r="AB1225" s="783"/>
      <c r="AC1225" s="783"/>
      <c r="AD1225" s="783"/>
      <c r="AE1225" s="783"/>
      <c r="AF1225" s="783"/>
      <c r="AG1225" s="783"/>
      <c r="AH1225" s="783"/>
      <c r="AI1225" s="816" t="s">
        <v>2415</v>
      </c>
    </row>
    <row r="1226" spans="1:35" ht="17.25" customHeight="1">
      <c r="A1226" s="36"/>
      <c r="B1226" s="36"/>
      <c r="C1226" s="36"/>
      <c r="D1226" s="106" t="str">
        <f t="shared" si="0"/>
        <v xml:space="preserve"> </v>
      </c>
      <c r="E1226" s="304" t="s">
        <v>7601</v>
      </c>
      <c r="F1226" s="779" t="e">
        <f t="shared" ca="1" si="8"/>
        <v>#NAME?</v>
      </c>
      <c r="G1226" s="779" t="s">
        <v>17607</v>
      </c>
      <c r="H1226" s="779" t="s">
        <v>17608</v>
      </c>
      <c r="I1226" s="779" t="str">
        <f t="shared" si="4"/>
        <v>44.52742, -71.124926</v>
      </c>
      <c r="J1226" s="780">
        <v>44.527419999999999</v>
      </c>
      <c r="K1226" s="780">
        <v>-71.124926000000002</v>
      </c>
      <c r="L1226" s="781">
        <v>1244</v>
      </c>
      <c r="M1226" s="782" t="s">
        <v>5</v>
      </c>
      <c r="N1226" s="792"/>
      <c r="O1226" s="783"/>
      <c r="P1226" s="784" t="s">
        <v>4781</v>
      </c>
      <c r="Q1226" s="784" t="s">
        <v>4781</v>
      </c>
      <c r="R1226" s="783" t="s">
        <v>35</v>
      </c>
      <c r="S1226" s="792"/>
      <c r="T1226" s="786">
        <v>6.11</v>
      </c>
      <c r="U1226" s="793"/>
      <c r="V1226" s="786">
        <v>6.11</v>
      </c>
      <c r="W1226" s="786">
        <v>6.11</v>
      </c>
      <c r="X1226" s="787">
        <f t="shared" si="5"/>
        <v>6.11</v>
      </c>
      <c r="Y1226" s="783"/>
      <c r="Z1226" s="783"/>
      <c r="AA1226" s="792"/>
      <c r="AB1226" s="783"/>
      <c r="AC1226" s="783"/>
      <c r="AD1226" s="783"/>
      <c r="AE1226" s="783"/>
      <c r="AF1226" s="783"/>
      <c r="AG1226" s="783"/>
      <c r="AH1226" s="783"/>
      <c r="AI1226" s="816" t="s">
        <v>2415</v>
      </c>
    </row>
    <row r="1227" spans="1:35" ht="17.25" customHeight="1">
      <c r="A1227" s="36"/>
      <c r="B1227" s="36"/>
      <c r="C1227" s="36"/>
      <c r="D1227" s="106" t="str">
        <f t="shared" si="0"/>
        <v xml:space="preserve"> </v>
      </c>
      <c r="E1227" s="304" t="s">
        <v>7629</v>
      </c>
      <c r="F1227" s="779" t="e">
        <f t="shared" ca="1" si="8"/>
        <v>#NAME?</v>
      </c>
      <c r="G1227" s="779" t="s">
        <v>17609</v>
      </c>
      <c r="H1227" s="779" t="s">
        <v>17609</v>
      </c>
      <c r="I1227" s="779" t="str">
        <f t="shared" si="4"/>
        <v>42.813944, -71.247595</v>
      </c>
      <c r="J1227" s="780">
        <v>42.813943999999999</v>
      </c>
      <c r="K1227" s="780">
        <v>-71.247595000000004</v>
      </c>
      <c r="L1227" s="781">
        <v>1245</v>
      </c>
      <c r="M1227" s="790" t="s">
        <v>5</v>
      </c>
      <c r="N1227" s="792"/>
      <c r="O1227" s="783"/>
      <c r="P1227" s="784" t="s">
        <v>4781</v>
      </c>
      <c r="Q1227" s="784" t="s">
        <v>4781</v>
      </c>
      <c r="R1227" s="783" t="s">
        <v>35</v>
      </c>
      <c r="S1227" s="792"/>
      <c r="T1227" s="786">
        <v>17.899999999999999</v>
      </c>
      <c r="U1227" s="793"/>
      <c r="V1227" s="786">
        <v>17.899999999999999</v>
      </c>
      <c r="W1227" s="786">
        <v>23.79</v>
      </c>
      <c r="X1227" s="787">
        <f t="shared" si="5"/>
        <v>23.79</v>
      </c>
      <c r="Y1227" s="783"/>
      <c r="Z1227" s="783" t="s">
        <v>7630</v>
      </c>
      <c r="AA1227" s="792"/>
      <c r="AB1227" s="783"/>
      <c r="AC1227" s="783"/>
      <c r="AD1227" s="783"/>
      <c r="AE1227" s="783"/>
      <c r="AF1227" s="783"/>
      <c r="AG1227" s="783"/>
      <c r="AH1227" s="783"/>
      <c r="AI1227" s="816" t="s">
        <v>2415</v>
      </c>
    </row>
    <row r="1228" spans="1:35" ht="17.25" customHeight="1">
      <c r="A1228" s="36"/>
      <c r="B1228" s="36"/>
      <c r="C1228" s="36"/>
      <c r="D1228" s="106" t="str">
        <f t="shared" si="0"/>
        <v xml:space="preserve"> </v>
      </c>
      <c r="E1228" s="304" t="s">
        <v>7658</v>
      </c>
      <c r="F1228" s="779" t="e">
        <f t="shared" ca="1" si="8"/>
        <v>#NAME?</v>
      </c>
      <c r="G1228" s="779" t="s">
        <v>17610</v>
      </c>
      <c r="H1228" s="779" t="s">
        <v>17610</v>
      </c>
      <c r="I1228" s="779" t="str">
        <f t="shared" si="4"/>
        <v>43.633, -71.23</v>
      </c>
      <c r="J1228" s="780">
        <v>43.633000000000003</v>
      </c>
      <c r="K1228" s="780">
        <v>-71.23</v>
      </c>
      <c r="L1228" s="781">
        <v>1246</v>
      </c>
      <c r="M1228" s="782" t="s">
        <v>2194</v>
      </c>
      <c r="N1228" s="792"/>
      <c r="O1228" s="783"/>
      <c r="P1228" s="784" t="s">
        <v>4781</v>
      </c>
      <c r="Q1228" s="784" t="s">
        <v>4781</v>
      </c>
      <c r="R1228" s="783" t="s">
        <v>35</v>
      </c>
      <c r="S1228" s="792"/>
      <c r="T1228" s="786">
        <v>6.19</v>
      </c>
      <c r="U1228" s="786">
        <v>8.3699999999999992</v>
      </c>
      <c r="V1228" s="786">
        <v>14.56</v>
      </c>
      <c r="W1228" s="786">
        <v>28.54</v>
      </c>
      <c r="X1228" s="787">
        <f t="shared" si="5"/>
        <v>28.54</v>
      </c>
      <c r="Y1228" s="783"/>
      <c r="Z1228" s="783" t="s">
        <v>7659</v>
      </c>
      <c r="AA1228" s="792"/>
      <c r="AB1228" s="783"/>
      <c r="AC1228" s="783"/>
      <c r="AD1228" s="783"/>
      <c r="AE1228" s="783"/>
      <c r="AF1228" s="783"/>
      <c r="AG1228" s="783"/>
      <c r="AH1228" s="783"/>
      <c r="AI1228" s="816" t="s">
        <v>2415</v>
      </c>
    </row>
    <row r="1229" spans="1:35" ht="17.25" customHeight="1">
      <c r="A1229" s="36"/>
      <c r="B1229" s="36"/>
      <c r="C1229" s="36"/>
      <c r="D1229" s="106" t="str">
        <f t="shared" si="0"/>
        <v xml:space="preserve"> </v>
      </c>
      <c r="E1229" s="304" t="s">
        <v>7662</v>
      </c>
      <c r="F1229" s="779" t="e">
        <f t="shared" ca="1" si="8"/>
        <v>#NAME?</v>
      </c>
      <c r="G1229" s="779" t="s">
        <v>17611</v>
      </c>
      <c r="H1229" s="779" t="s">
        <v>17611</v>
      </c>
      <c r="I1229" s="779" t="str">
        <f t="shared" si="4"/>
        <v>43.67, -71.227</v>
      </c>
      <c r="J1229" s="780">
        <v>43.67</v>
      </c>
      <c r="K1229" s="780">
        <v>-71.227000000000004</v>
      </c>
      <c r="L1229" s="781">
        <v>1247</v>
      </c>
      <c r="M1229" s="790" t="s">
        <v>77</v>
      </c>
      <c r="N1229" s="792"/>
      <c r="O1229" s="783"/>
      <c r="P1229" s="784" t="s">
        <v>4781</v>
      </c>
      <c r="Q1229" s="784" t="s">
        <v>4781</v>
      </c>
      <c r="R1229" s="783" t="s">
        <v>35</v>
      </c>
      <c r="S1229" s="792"/>
      <c r="T1229" s="786">
        <v>7.23</v>
      </c>
      <c r="U1229" s="786">
        <v>11.8</v>
      </c>
      <c r="V1229" s="786">
        <v>19.03</v>
      </c>
      <c r="W1229" s="786">
        <v>39.83</v>
      </c>
      <c r="X1229" s="787">
        <f t="shared" si="5"/>
        <v>39.83</v>
      </c>
      <c r="Y1229" s="783"/>
      <c r="Z1229" s="783" t="s">
        <v>7663</v>
      </c>
      <c r="AA1229" s="792"/>
      <c r="AB1229" s="783"/>
      <c r="AC1229" s="783"/>
      <c r="AD1229" s="783"/>
      <c r="AE1229" s="783"/>
      <c r="AF1229" s="783"/>
      <c r="AG1229" s="783"/>
      <c r="AH1229" s="783"/>
      <c r="AI1229" s="816" t="s">
        <v>2415</v>
      </c>
    </row>
    <row r="1230" spans="1:35" ht="17.25" customHeight="1">
      <c r="A1230" s="36"/>
      <c r="B1230" s="36"/>
      <c r="C1230" s="36"/>
      <c r="D1230" s="106" t="str">
        <f t="shared" si="0"/>
        <v xml:space="preserve"> </v>
      </c>
      <c r="E1230" s="304" t="s">
        <v>7553</v>
      </c>
      <c r="F1230" s="779" t="e">
        <f t="shared" ca="1" si="8"/>
        <v>#NAME?</v>
      </c>
      <c r="G1230" s="779" t="s">
        <v>17612</v>
      </c>
      <c r="H1230" s="779" t="s">
        <v>17612</v>
      </c>
      <c r="I1230" s="779" t="str">
        <f t="shared" si="4"/>
        <v>42.815953, -72.14947</v>
      </c>
      <c r="J1230" s="780">
        <v>42.815953</v>
      </c>
      <c r="K1230" s="780">
        <v>-72.149469999999994</v>
      </c>
      <c r="L1230" s="781">
        <v>1248</v>
      </c>
      <c r="M1230" s="782" t="s">
        <v>5</v>
      </c>
      <c r="N1230" s="792"/>
      <c r="O1230" s="783"/>
      <c r="P1230" s="784" t="s">
        <v>4781</v>
      </c>
      <c r="Q1230" s="784" t="s">
        <v>4781</v>
      </c>
      <c r="R1230" s="783" t="s">
        <v>35</v>
      </c>
      <c r="S1230" s="792"/>
      <c r="T1230" s="786">
        <v>2.6</v>
      </c>
      <c r="U1230" s="786">
        <v>14</v>
      </c>
      <c r="V1230" s="786">
        <v>16.600000000000001</v>
      </c>
      <c r="W1230" s="786">
        <v>24</v>
      </c>
      <c r="X1230" s="787">
        <f t="shared" si="5"/>
        <v>24</v>
      </c>
      <c r="Y1230" s="783"/>
      <c r="Z1230" s="783" t="s">
        <v>7554</v>
      </c>
      <c r="AA1230" s="792"/>
      <c r="AB1230" s="783"/>
      <c r="AC1230" s="783"/>
      <c r="AD1230" s="783"/>
      <c r="AE1230" s="783"/>
      <c r="AF1230" s="783"/>
      <c r="AG1230" s="783"/>
      <c r="AH1230" s="783"/>
      <c r="AI1230" s="816" t="s">
        <v>2415</v>
      </c>
    </row>
    <row r="1231" spans="1:35" ht="17.25" customHeight="1">
      <c r="A1231" s="36"/>
      <c r="B1231" s="36"/>
      <c r="C1231" s="36"/>
      <c r="D1231" s="106" t="str">
        <f t="shared" si="0"/>
        <v xml:space="preserve"> </v>
      </c>
      <c r="E1231" s="779"/>
      <c r="F1231" s="779" t="e">
        <f t="shared" ca="1" si="8"/>
        <v>#NAME?</v>
      </c>
      <c r="G1231" s="779" t="s">
        <v>17613</v>
      </c>
      <c r="H1231" s="779"/>
      <c r="I1231" s="779" t="str">
        <f t="shared" si="4"/>
        <v>39.8028984, -75.2139473</v>
      </c>
      <c r="J1231" s="780">
        <v>39.802898399999997</v>
      </c>
      <c r="K1231" s="780">
        <v>-75.213947300000001</v>
      </c>
      <c r="L1231" s="781">
        <v>1249</v>
      </c>
      <c r="M1231" s="790" t="s">
        <v>95</v>
      </c>
      <c r="N1231" s="783" t="s">
        <v>1007</v>
      </c>
      <c r="O1231" s="783" t="s">
        <v>7713</v>
      </c>
      <c r="P1231" s="803" t="s">
        <v>7714</v>
      </c>
      <c r="Q1231" s="784" t="s">
        <v>7714</v>
      </c>
      <c r="R1231" s="783" t="s">
        <v>35</v>
      </c>
      <c r="S1231" s="785">
        <v>2020</v>
      </c>
      <c r="T1231" s="786">
        <v>29.2</v>
      </c>
      <c r="U1231" s="786">
        <v>4360</v>
      </c>
      <c r="V1231" s="786">
        <v>4389.2</v>
      </c>
      <c r="W1231" s="786">
        <v>5369.2</v>
      </c>
      <c r="X1231" s="787">
        <f t="shared" si="5"/>
        <v>5369.2</v>
      </c>
      <c r="Y1231" s="783" t="s">
        <v>7715</v>
      </c>
      <c r="Z1231" s="783" t="s">
        <v>7716</v>
      </c>
      <c r="AA1231" s="783">
        <v>2020</v>
      </c>
      <c r="AB1231" s="783"/>
      <c r="AC1231" s="783"/>
      <c r="AD1231" s="783"/>
      <c r="AE1231" s="783" t="s">
        <v>7717</v>
      </c>
      <c r="AF1231" s="783"/>
      <c r="AG1231" s="783"/>
      <c r="AH1231" s="792"/>
      <c r="AI1231" s="789" t="s">
        <v>7676</v>
      </c>
    </row>
    <row r="1232" spans="1:35" ht="17.25" customHeight="1">
      <c r="A1232" s="36"/>
      <c r="B1232" s="36"/>
      <c r="C1232" s="36"/>
      <c r="D1232" s="106" t="str">
        <f t="shared" si="0"/>
        <v xml:space="preserve"> </v>
      </c>
      <c r="E1232" s="304" t="s">
        <v>7889</v>
      </c>
      <c r="F1232" s="779" t="e">
        <f t="shared" ca="1" si="8"/>
        <v>#NAME?</v>
      </c>
      <c r="G1232" s="779" t="s">
        <v>17614</v>
      </c>
      <c r="H1232" s="779"/>
      <c r="I1232" s="779" t="str">
        <f t="shared" si="4"/>
        <v>42.917924034, -73.357152543</v>
      </c>
      <c r="J1232" s="780">
        <v>42.917924034000002</v>
      </c>
      <c r="K1232" s="780">
        <v>-73.357152542999998</v>
      </c>
      <c r="L1232" s="781">
        <v>1250</v>
      </c>
      <c r="M1232" s="782" t="s">
        <v>33</v>
      </c>
      <c r="N1232" s="783" t="s">
        <v>33</v>
      </c>
      <c r="O1232" s="783"/>
      <c r="P1232" s="802" t="s">
        <v>7890</v>
      </c>
      <c r="Q1232" s="784" t="s">
        <v>7891</v>
      </c>
      <c r="R1232" s="783" t="s">
        <v>35</v>
      </c>
      <c r="S1232" s="785">
        <v>2018</v>
      </c>
      <c r="T1232" s="786">
        <v>25000</v>
      </c>
      <c r="U1232" s="786"/>
      <c r="V1232" s="786">
        <v>25000</v>
      </c>
      <c r="W1232" s="786">
        <v>26232</v>
      </c>
      <c r="X1232" s="787">
        <f t="shared" si="5"/>
        <v>26232</v>
      </c>
      <c r="Y1232" s="783"/>
      <c r="Z1232" s="783"/>
      <c r="AA1232" s="792"/>
      <c r="AB1232" s="783"/>
      <c r="AC1232" s="783"/>
      <c r="AD1232" s="784" t="s">
        <v>7892</v>
      </c>
      <c r="AE1232" s="783"/>
      <c r="AF1232" s="792"/>
      <c r="AG1232" s="784" t="s">
        <v>7893</v>
      </c>
      <c r="AH1232" s="788" t="s">
        <v>7908</v>
      </c>
      <c r="AI1232" s="789" t="s">
        <v>7803</v>
      </c>
    </row>
    <row r="1233" spans="1:35" ht="17.25" customHeight="1">
      <c r="A1233" s="36"/>
      <c r="B1233" s="36"/>
      <c r="C1233" s="36"/>
      <c r="D1233" s="106" t="str">
        <f t="shared" si="0"/>
        <v xml:space="preserve"> </v>
      </c>
      <c r="E1233" s="304" t="s">
        <v>7939</v>
      </c>
      <c r="F1233" s="779" t="e">
        <f t="shared" ca="1" si="8"/>
        <v>#NAME?</v>
      </c>
      <c r="G1233" s="779" t="s">
        <v>17615</v>
      </c>
      <c r="H1233" s="779"/>
      <c r="I1233" s="779" t="str">
        <f t="shared" si="4"/>
        <v>42.725725, -73.325547222</v>
      </c>
      <c r="J1233" s="780">
        <v>42.725724999999997</v>
      </c>
      <c r="K1233" s="780">
        <v>-73.325547221999997</v>
      </c>
      <c r="L1233" s="781">
        <v>1251</v>
      </c>
      <c r="M1233" s="790" t="s">
        <v>33</v>
      </c>
      <c r="N1233" s="783" t="s">
        <v>33</v>
      </c>
      <c r="O1233" s="783"/>
      <c r="P1233" s="784" t="s">
        <v>7940</v>
      </c>
      <c r="Q1233" s="784" t="s">
        <v>7940</v>
      </c>
      <c r="R1233" s="783" t="s">
        <v>35</v>
      </c>
      <c r="S1233" s="785"/>
      <c r="T1233" s="786">
        <v>1600</v>
      </c>
      <c r="U1233" s="786">
        <v>2100</v>
      </c>
      <c r="V1233" s="786"/>
      <c r="W1233" s="793"/>
      <c r="X1233" s="787">
        <f t="shared" si="5"/>
        <v>2100</v>
      </c>
      <c r="Y1233" s="783" t="s">
        <v>7941</v>
      </c>
      <c r="Z1233" s="792"/>
      <c r="AA1233" s="783"/>
      <c r="AB1233" s="792"/>
      <c r="AC1233" s="784" t="s">
        <v>7940</v>
      </c>
      <c r="AD1233" s="792"/>
      <c r="AE1233" s="792"/>
      <c r="AF1233" s="792"/>
      <c r="AG1233" s="784" t="s">
        <v>7942</v>
      </c>
      <c r="AH1233" s="788" t="s">
        <v>7964</v>
      </c>
      <c r="AI1233" s="789" t="s">
        <v>7803</v>
      </c>
    </row>
    <row r="1234" spans="1:35" ht="17.25" customHeight="1">
      <c r="A1234" s="36"/>
      <c r="B1234" s="36"/>
      <c r="C1234" s="36"/>
      <c r="D1234" s="106" t="str">
        <f t="shared" si="0"/>
        <v xml:space="preserve"> </v>
      </c>
      <c r="E1234" s="779"/>
      <c r="F1234" s="779" t="e">
        <f t="shared" ca="1" si="8"/>
        <v>#NAME?</v>
      </c>
      <c r="G1234" s="779" t="s">
        <v>17616</v>
      </c>
      <c r="H1234" s="779"/>
      <c r="I1234" s="779" t="str">
        <f t="shared" si="4"/>
        <v>45.5577404, -122.5367171</v>
      </c>
      <c r="J1234" s="780">
        <v>45.5577404</v>
      </c>
      <c r="K1234" s="780">
        <v>-122.5367171</v>
      </c>
      <c r="L1234" s="781">
        <v>1252</v>
      </c>
      <c r="M1234" s="782" t="s">
        <v>95</v>
      </c>
      <c r="N1234" s="783" t="s">
        <v>1007</v>
      </c>
      <c r="O1234" s="783" t="s">
        <v>2918</v>
      </c>
      <c r="P1234" s="784" t="s">
        <v>8313</v>
      </c>
      <c r="Q1234" s="784" t="s">
        <v>8314</v>
      </c>
      <c r="R1234" s="783" t="s">
        <v>35</v>
      </c>
      <c r="S1234" s="785"/>
      <c r="T1234" s="786"/>
      <c r="U1234" s="786"/>
      <c r="V1234" s="786"/>
      <c r="W1234" s="786">
        <v>1600</v>
      </c>
      <c r="X1234" s="787">
        <f t="shared" si="5"/>
        <v>1600</v>
      </c>
      <c r="Y1234" s="783" t="s">
        <v>8324</v>
      </c>
      <c r="Z1234" s="792"/>
      <c r="AA1234" s="831"/>
      <c r="AB1234" s="792"/>
      <c r="AC1234" s="783"/>
      <c r="AD1234" s="792"/>
      <c r="AE1234" s="792"/>
      <c r="AF1234" s="792"/>
      <c r="AG1234" s="792"/>
      <c r="AH1234" s="788" t="s">
        <v>8320</v>
      </c>
      <c r="AI1234" s="788" t="s">
        <v>8285</v>
      </c>
    </row>
    <row r="1235" spans="1:35" ht="17.25" customHeight="1">
      <c r="A1235" s="36"/>
      <c r="B1235" s="36"/>
      <c r="C1235" s="36"/>
      <c r="D1235" s="106" t="str">
        <f t="shared" si="0"/>
        <v xml:space="preserve"> </v>
      </c>
      <c r="E1235" s="779"/>
      <c r="F1235" s="779" t="e">
        <f t="shared" ca="1" si="8"/>
        <v>#NAME?</v>
      </c>
      <c r="G1235" s="779" t="s">
        <v>17617</v>
      </c>
      <c r="H1235" s="779"/>
      <c r="I1235" s="779" t="str">
        <f t="shared" si="4"/>
        <v>45.58976939999999, -122.5950942</v>
      </c>
      <c r="J1235" s="780">
        <v>45.589769399999902</v>
      </c>
      <c r="K1235" s="780">
        <v>-122.59509420000001</v>
      </c>
      <c r="L1235" s="781">
        <v>1253</v>
      </c>
      <c r="M1235" s="790" t="s">
        <v>113</v>
      </c>
      <c r="N1235" s="783" t="s">
        <v>113</v>
      </c>
      <c r="O1235" s="783" t="s">
        <v>2918</v>
      </c>
      <c r="P1235" s="784" t="s">
        <v>8313</v>
      </c>
      <c r="Q1235" s="784" t="s">
        <v>8314</v>
      </c>
      <c r="R1235" s="783" t="s">
        <v>35</v>
      </c>
      <c r="S1235" s="785">
        <v>2017</v>
      </c>
      <c r="T1235" s="786">
        <v>30900</v>
      </c>
      <c r="U1235" s="786">
        <v>203000</v>
      </c>
      <c r="V1235" s="786"/>
      <c r="W1235" s="786"/>
      <c r="X1235" s="787">
        <f t="shared" si="5"/>
        <v>203000</v>
      </c>
      <c r="Y1235" s="783" t="s">
        <v>8327</v>
      </c>
      <c r="Z1235" s="792" t="s">
        <v>8316</v>
      </c>
      <c r="AA1235" s="831"/>
      <c r="AB1235" s="783"/>
      <c r="AC1235" s="783"/>
      <c r="AD1235" s="783"/>
      <c r="AE1235" s="783"/>
      <c r="AF1235" s="783"/>
      <c r="AG1235" s="783"/>
      <c r="AH1235" s="788" t="s">
        <v>8320</v>
      </c>
      <c r="AI1235" s="788" t="s">
        <v>8285</v>
      </c>
    </row>
    <row r="1236" spans="1:35" ht="17.25" customHeight="1">
      <c r="A1236" s="36"/>
      <c r="B1236" s="36"/>
      <c r="C1236" s="36"/>
      <c r="D1236" s="106" t="str">
        <f t="shared" si="0"/>
        <v xml:space="preserve"> </v>
      </c>
      <c r="E1236" s="779"/>
      <c r="F1236" s="779" t="e">
        <f ca="1">GOOGLEMAPS_LATLONG(IF(E1237&lt;&gt;"",E1237,D1236))</f>
        <v>#NAME?</v>
      </c>
      <c r="G1236" s="779" t="s">
        <v>17618</v>
      </c>
      <c r="H1236" s="779"/>
      <c r="I1236" s="779" t="str">
        <f t="shared" si="4"/>
        <v>44.4772698, -73.14618759999999</v>
      </c>
      <c r="J1236" s="780">
        <v>44.477269800000002</v>
      </c>
      <c r="K1236" s="780">
        <v>-73.146187599999905</v>
      </c>
      <c r="L1236" s="781">
        <v>1254</v>
      </c>
      <c r="M1236" s="782" t="s">
        <v>5</v>
      </c>
      <c r="N1236" s="783" t="s">
        <v>17619</v>
      </c>
      <c r="O1236" s="783" t="s">
        <v>8385</v>
      </c>
      <c r="P1236" s="784" t="s">
        <v>7714</v>
      </c>
      <c r="Q1236" s="784" t="s">
        <v>7714</v>
      </c>
      <c r="R1236" s="783" t="s">
        <v>35</v>
      </c>
      <c r="S1236" s="792"/>
      <c r="T1236" s="786">
        <v>24400</v>
      </c>
      <c r="U1236" s="786">
        <v>31500</v>
      </c>
      <c r="V1236" s="786">
        <v>55900</v>
      </c>
      <c r="W1236" s="786">
        <v>141700</v>
      </c>
      <c r="X1236" s="787">
        <f t="shared" si="5"/>
        <v>141700</v>
      </c>
      <c r="Y1236" s="792" t="s">
        <v>8386</v>
      </c>
      <c r="Z1236" s="792" t="s">
        <v>8387</v>
      </c>
      <c r="AA1236" s="831"/>
      <c r="AB1236" s="792"/>
      <c r="AC1236" s="783"/>
      <c r="AD1236" s="792"/>
      <c r="AE1236" s="792"/>
      <c r="AF1236" s="792"/>
      <c r="AG1236" s="792"/>
      <c r="AH1236" s="792"/>
      <c r="AI1236" s="789" t="s">
        <v>8346</v>
      </c>
    </row>
    <row r="1237" spans="1:35" ht="17.25" customHeight="1">
      <c r="A1237" s="36"/>
      <c r="B1237" s="36"/>
      <c r="C1237" s="36"/>
      <c r="D1237" s="106" t="str">
        <f t="shared" si="0"/>
        <v xml:space="preserve"> </v>
      </c>
      <c r="E1237" s="304" t="s">
        <v>17620</v>
      </c>
      <c r="F1237" s="779" t="e">
        <f ca="1">GOOGLEMAPS_LATLONG(IF(#REF!&lt;&gt;"",#REF!,D1237))</f>
        <v>#NAME?</v>
      </c>
      <c r="G1237" s="779" t="s">
        <v>17621</v>
      </c>
      <c r="H1237" s="779"/>
      <c r="I1237" s="779" t="str">
        <f t="shared" si="4"/>
        <v>28.9755284, -95.3418184</v>
      </c>
      <c r="J1237" s="780">
        <v>28.975528400000002</v>
      </c>
      <c r="K1237" s="780">
        <v>-95.341818399999994</v>
      </c>
      <c r="L1237" s="781">
        <v>1255</v>
      </c>
      <c r="M1237" s="790" t="s">
        <v>44</v>
      </c>
      <c r="N1237" s="783" t="s">
        <v>44</v>
      </c>
      <c r="O1237" s="783"/>
      <c r="P1237" s="783"/>
      <c r="Q1237" s="784" t="s">
        <v>15884</v>
      </c>
      <c r="R1237" s="783" t="s">
        <v>35</v>
      </c>
      <c r="S1237" s="792"/>
      <c r="T1237" s="793"/>
      <c r="U1237" s="786">
        <v>38000</v>
      </c>
      <c r="V1237" s="786">
        <v>38000</v>
      </c>
      <c r="W1237" s="786">
        <v>38000</v>
      </c>
      <c r="X1237" s="787">
        <f t="shared" si="5"/>
        <v>38000</v>
      </c>
      <c r="Y1237" s="783"/>
      <c r="Z1237" s="783"/>
      <c r="AA1237" s="792"/>
      <c r="AB1237" s="783"/>
      <c r="AC1237" s="783"/>
      <c r="AD1237" s="783"/>
      <c r="AE1237" s="783"/>
      <c r="AF1237" s="783"/>
      <c r="AG1237" s="783"/>
      <c r="AH1237" s="783"/>
      <c r="AI1237" s="789" t="s">
        <v>8725</v>
      </c>
    </row>
    <row r="1238" spans="1:35" ht="17.25" customHeight="1">
      <c r="A1238" s="36"/>
      <c r="B1238" s="36"/>
      <c r="C1238" s="36"/>
      <c r="D1238" s="106" t="str">
        <f t="shared" si="0"/>
        <v xml:space="preserve"> </v>
      </c>
      <c r="E1238" s="304"/>
      <c r="F1238" s="779" t="e">
        <f t="shared" ref="F1238:F1242" ca="1" si="9">GOOGLEMAPS_LATLONG(IF(E1238&lt;&gt;"",E1238,D1238))</f>
        <v>#NAME?</v>
      </c>
      <c r="G1238" s="779" t="s">
        <v>17622</v>
      </c>
      <c r="H1238" s="779"/>
      <c r="I1238" s="779" t="str">
        <f t="shared" si="4"/>
        <v>37.1525136, -76.5775744</v>
      </c>
      <c r="J1238" s="780">
        <v>37.152513599999999</v>
      </c>
      <c r="K1238" s="780">
        <v>-76.577574400000003</v>
      </c>
      <c r="L1238" s="781">
        <v>1256</v>
      </c>
      <c r="M1238" s="782" t="s">
        <v>44</v>
      </c>
      <c r="N1238" s="792" t="s">
        <v>44</v>
      </c>
      <c r="O1238" s="783"/>
      <c r="P1238" s="783"/>
      <c r="Q1238" s="784" t="s">
        <v>15884</v>
      </c>
      <c r="R1238" s="783" t="s">
        <v>35</v>
      </c>
      <c r="S1238" s="792"/>
      <c r="T1238" s="793"/>
      <c r="U1238" s="793"/>
      <c r="V1238" s="786">
        <v>77600</v>
      </c>
      <c r="W1238" s="786">
        <v>77600</v>
      </c>
      <c r="X1238" s="787">
        <f t="shared" si="5"/>
        <v>77600</v>
      </c>
      <c r="Y1238" s="783"/>
      <c r="Z1238" s="783"/>
      <c r="AA1238" s="783"/>
      <c r="AB1238" s="783"/>
      <c r="AC1238" s="783"/>
      <c r="AD1238" s="783"/>
      <c r="AE1238" s="783"/>
      <c r="AF1238" s="783"/>
      <c r="AG1238" s="783"/>
      <c r="AH1238" s="792"/>
      <c r="AI1238" s="789" t="s">
        <v>8918</v>
      </c>
    </row>
    <row r="1239" spans="1:35" ht="17.25" customHeight="1">
      <c r="A1239" s="36"/>
      <c r="B1239" s="36"/>
      <c r="C1239" s="36"/>
      <c r="D1239" s="106" t="str">
        <f t="shared" si="0"/>
        <v xml:space="preserve"> </v>
      </c>
      <c r="E1239" s="304" t="s">
        <v>9044</v>
      </c>
      <c r="F1239" s="779" t="e">
        <f t="shared" ca="1" si="9"/>
        <v>#NAME?</v>
      </c>
      <c r="G1239" s="779" t="s">
        <v>17623</v>
      </c>
      <c r="H1239" s="779"/>
      <c r="I1239" s="779" t="str">
        <f t="shared" si="4"/>
        <v>47.72215, -122.7181033</v>
      </c>
      <c r="J1239" s="780">
        <v>47.722149999999999</v>
      </c>
      <c r="K1239" s="780">
        <v>-122.7181033</v>
      </c>
      <c r="L1239" s="781">
        <v>1257</v>
      </c>
      <c r="M1239" s="790" t="s">
        <v>44</v>
      </c>
      <c r="N1239" s="783" t="s">
        <v>16499</v>
      </c>
      <c r="O1239" s="783" t="s">
        <v>9045</v>
      </c>
      <c r="P1239" s="833" t="s">
        <v>9046</v>
      </c>
      <c r="Q1239" s="784" t="s">
        <v>9046</v>
      </c>
      <c r="R1239" s="783" t="s">
        <v>35</v>
      </c>
      <c r="S1239" s="785"/>
      <c r="T1239" s="786"/>
      <c r="U1239" s="786"/>
      <c r="V1239" s="786" t="s">
        <v>15976</v>
      </c>
      <c r="W1239" s="786"/>
      <c r="X1239" s="787">
        <f t="shared" si="5"/>
        <v>0</v>
      </c>
      <c r="Y1239" s="792"/>
      <c r="Z1239" s="783"/>
      <c r="AA1239" s="783"/>
      <c r="AB1239" s="783"/>
      <c r="AC1239" s="783"/>
      <c r="AD1239" s="783"/>
      <c r="AE1239" s="783"/>
      <c r="AF1239" s="783"/>
      <c r="AG1239" s="784" t="s">
        <v>9046</v>
      </c>
      <c r="AH1239" s="788" t="s">
        <v>9047</v>
      </c>
      <c r="AI1239" s="789" t="s">
        <v>9003</v>
      </c>
    </row>
    <row r="1240" spans="1:35" ht="17.25" customHeight="1">
      <c r="A1240" s="36"/>
      <c r="B1240" s="36"/>
      <c r="C1240" s="36"/>
      <c r="D1240" s="106" t="str">
        <f t="shared" si="0"/>
        <v xml:space="preserve"> </v>
      </c>
      <c r="E1240" s="304" t="s">
        <v>7932</v>
      </c>
      <c r="F1240" s="779" t="e">
        <f t="shared" ca="1" si="9"/>
        <v>#NAME?</v>
      </c>
      <c r="G1240" s="779" t="s">
        <v>17624</v>
      </c>
      <c r="H1240" s="779"/>
      <c r="I1240" s="779" t="str">
        <f t="shared" si="4"/>
        <v>42.891325911, -73.359838112</v>
      </c>
      <c r="J1240" s="780">
        <v>42.891325911000003</v>
      </c>
      <c r="K1240" s="780">
        <v>-73.359838112000006</v>
      </c>
      <c r="L1240" s="781">
        <v>1258</v>
      </c>
      <c r="M1240" s="782" t="s">
        <v>33</v>
      </c>
      <c r="N1240" s="792" t="s">
        <v>17625</v>
      </c>
      <c r="O1240" s="783" t="s">
        <v>7933</v>
      </c>
      <c r="P1240" s="784" t="s">
        <v>7890</v>
      </c>
      <c r="Q1240" s="784" t="s">
        <v>7934</v>
      </c>
      <c r="R1240" s="783" t="s">
        <v>35</v>
      </c>
      <c r="S1240" s="785"/>
      <c r="T1240" s="786">
        <v>940</v>
      </c>
      <c r="U1240" s="786"/>
      <c r="V1240" s="786"/>
      <c r="W1240" s="793"/>
      <c r="X1240" s="787">
        <f t="shared" si="5"/>
        <v>940</v>
      </c>
      <c r="Y1240" s="783"/>
      <c r="Z1240" s="783"/>
      <c r="AA1240" s="792"/>
      <c r="AB1240" s="783"/>
      <c r="AC1240" s="783"/>
      <c r="AD1240" s="783"/>
      <c r="AE1240" s="783"/>
      <c r="AF1240" s="783"/>
      <c r="AG1240" s="784" t="s">
        <v>7934</v>
      </c>
      <c r="AH1240" s="792"/>
      <c r="AI1240" s="789" t="s">
        <v>7803</v>
      </c>
    </row>
    <row r="1241" spans="1:35" ht="17.25" customHeight="1">
      <c r="A1241" s="36"/>
      <c r="B1241" s="36"/>
      <c r="C1241" s="36"/>
      <c r="D1241" s="106" t="str">
        <f t="shared" si="0"/>
        <v xml:space="preserve"> </v>
      </c>
      <c r="E1241" s="304" t="s">
        <v>7851</v>
      </c>
      <c r="F1241" s="779" t="e">
        <f t="shared" ca="1" si="9"/>
        <v>#NAME?</v>
      </c>
      <c r="G1241" s="779" t="s">
        <v>17626</v>
      </c>
      <c r="H1241" s="779"/>
      <c r="I1241" s="779" t="str">
        <f t="shared" si="4"/>
        <v>42.901205556, -73.353155556</v>
      </c>
      <c r="J1241" s="780">
        <v>42.901205556000001</v>
      </c>
      <c r="K1241" s="780">
        <v>-73.353155556000004</v>
      </c>
      <c r="L1241" s="781">
        <v>1259</v>
      </c>
      <c r="M1241" s="790" t="s">
        <v>5</v>
      </c>
      <c r="N1241" s="783" t="s">
        <v>17627</v>
      </c>
      <c r="O1241" s="783" t="s">
        <v>7852</v>
      </c>
      <c r="P1241" s="784" t="s">
        <v>7853</v>
      </c>
      <c r="Q1241" s="784" t="s">
        <v>7853</v>
      </c>
      <c r="R1241" s="783" t="s">
        <v>35</v>
      </c>
      <c r="S1241" s="792"/>
      <c r="T1241" s="786">
        <v>2600</v>
      </c>
      <c r="U1241" s="793"/>
      <c r="V1241" s="793"/>
      <c r="W1241" s="793"/>
      <c r="X1241" s="787">
        <f t="shared" si="5"/>
        <v>2600</v>
      </c>
      <c r="Y1241" s="783"/>
      <c r="Z1241" s="783"/>
      <c r="AA1241" s="792"/>
      <c r="AB1241" s="783"/>
      <c r="AC1241" s="783"/>
      <c r="AD1241" s="783"/>
      <c r="AE1241" s="783"/>
      <c r="AF1241" s="783"/>
      <c r="AG1241" s="784" t="s">
        <v>7853</v>
      </c>
      <c r="AH1241" s="804" t="s">
        <v>7954</v>
      </c>
      <c r="AI1241" s="789" t="s">
        <v>7803</v>
      </c>
    </row>
    <row r="1242" spans="1:35" ht="17.25" customHeight="1">
      <c r="A1242" s="36"/>
      <c r="B1242" s="36"/>
      <c r="C1242" s="36"/>
      <c r="D1242" s="106" t="str">
        <f t="shared" si="0"/>
        <v xml:space="preserve"> </v>
      </c>
      <c r="E1242" s="304" t="s">
        <v>7800</v>
      </c>
      <c r="F1242" s="779" t="e">
        <f t="shared" ca="1" si="9"/>
        <v>#NAME?</v>
      </c>
      <c r="G1242" s="779" t="s">
        <v>17628</v>
      </c>
      <c r="H1242" s="779"/>
      <c r="I1242" s="779" t="str">
        <f t="shared" si="4"/>
        <v>42.903455556, -73.350630556</v>
      </c>
      <c r="J1242" s="780">
        <v>42.903455555999997</v>
      </c>
      <c r="K1242" s="780">
        <v>-73.350630555999999</v>
      </c>
      <c r="L1242" s="781">
        <v>1260</v>
      </c>
      <c r="M1242" s="782" t="s">
        <v>5</v>
      </c>
      <c r="N1242" s="796" t="s">
        <v>17627</v>
      </c>
      <c r="O1242" s="783" t="s">
        <v>7801</v>
      </c>
      <c r="P1242" s="783" t="s">
        <v>7802</v>
      </c>
      <c r="Q1242" s="803" t="s">
        <v>7802</v>
      </c>
      <c r="R1242" s="796" t="s">
        <v>35</v>
      </c>
      <c r="S1242" s="831"/>
      <c r="T1242" s="786">
        <v>2200</v>
      </c>
      <c r="U1242" s="786"/>
      <c r="V1242" s="786"/>
      <c r="W1242" s="786"/>
      <c r="X1242" s="787">
        <f t="shared" si="5"/>
        <v>2200</v>
      </c>
      <c r="Y1242" s="783"/>
      <c r="Z1242" s="783"/>
      <c r="AA1242" s="792"/>
      <c r="AB1242" s="783"/>
      <c r="AC1242" s="783"/>
      <c r="AD1242" s="783"/>
      <c r="AE1242" s="783"/>
      <c r="AF1242" s="783"/>
      <c r="AG1242" s="784" t="s">
        <v>7802</v>
      </c>
      <c r="AH1242" s="783"/>
      <c r="AI1242" s="789" t="s">
        <v>7803</v>
      </c>
    </row>
    <row r="1243" spans="1:35" ht="17.25" customHeight="1">
      <c r="A1243" s="36"/>
      <c r="B1243" s="36"/>
      <c r="C1243" s="36"/>
      <c r="D1243" s="106" t="str">
        <f t="shared" si="0"/>
        <v xml:space="preserve"> </v>
      </c>
      <c r="E1243" s="779"/>
      <c r="F1243" s="779"/>
      <c r="G1243" s="779"/>
      <c r="H1243" s="779"/>
      <c r="I1243" s="779"/>
      <c r="J1243" s="779"/>
      <c r="K1243" s="779"/>
      <c r="L1243" s="792"/>
      <c r="M1243" s="807"/>
      <c r="N1243" s="831"/>
      <c r="O1243" s="783"/>
      <c r="P1243" s="831"/>
      <c r="Q1243" s="831"/>
      <c r="R1243" s="831"/>
      <c r="S1243" s="831"/>
      <c r="T1243" s="786"/>
      <c r="U1243" s="786"/>
      <c r="V1243" s="786"/>
      <c r="W1243" s="786"/>
      <c r="X1243" s="787"/>
      <c r="Y1243" s="783"/>
      <c r="Z1243" s="783"/>
      <c r="AA1243" s="783"/>
      <c r="AB1243" s="783"/>
      <c r="AC1243" s="783"/>
      <c r="AD1243" s="783"/>
      <c r="AE1243" s="783"/>
      <c r="AF1243" s="783"/>
      <c r="AG1243" s="783"/>
      <c r="AH1243" s="783"/>
      <c r="AI1243" s="831"/>
    </row>
    <row r="1244" spans="1:35" ht="17.25" customHeight="1">
      <c r="A1244" s="36"/>
      <c r="B1244" s="36"/>
      <c r="C1244" s="36"/>
      <c r="D1244" s="106" t="str">
        <f t="shared" si="0"/>
        <v xml:space="preserve"> </v>
      </c>
      <c r="E1244" s="779"/>
      <c r="F1244" s="779"/>
      <c r="G1244" s="779"/>
      <c r="H1244" s="779"/>
      <c r="I1244" s="779"/>
      <c r="J1244" s="779"/>
      <c r="K1244" s="779"/>
      <c r="L1244" s="792"/>
      <c r="M1244" s="782"/>
      <c r="N1244" s="831"/>
      <c r="O1244" s="783"/>
      <c r="P1244" s="830"/>
      <c r="Q1244" s="830"/>
      <c r="R1244" s="831"/>
      <c r="S1244" s="831"/>
      <c r="T1244" s="786"/>
      <c r="U1244" s="786"/>
      <c r="V1244" s="786"/>
      <c r="W1244" s="786"/>
      <c r="X1244" s="787"/>
      <c r="Y1244" s="783"/>
      <c r="Z1244" s="783"/>
      <c r="AA1244" s="783"/>
      <c r="AB1244" s="783"/>
      <c r="AC1244" s="783"/>
      <c r="AD1244" s="783"/>
      <c r="AE1244" s="783"/>
      <c r="AF1244" s="783"/>
      <c r="AG1244" s="783"/>
      <c r="AH1244" s="783"/>
      <c r="AI1244" s="831"/>
    </row>
    <row r="1245" spans="1:35" ht="17.25" customHeight="1">
      <c r="A1245" s="36"/>
      <c r="B1245" s="36"/>
      <c r="C1245" s="36"/>
      <c r="D1245" s="106" t="str">
        <f t="shared" si="0"/>
        <v xml:space="preserve"> </v>
      </c>
      <c r="E1245" s="779"/>
      <c r="F1245" s="779"/>
      <c r="G1245" s="779"/>
      <c r="H1245" s="779"/>
      <c r="I1245" s="779"/>
      <c r="J1245" s="779"/>
      <c r="K1245" s="779"/>
      <c r="L1245" s="792"/>
      <c r="M1245" s="790"/>
      <c r="N1245" s="831"/>
      <c r="O1245" s="783"/>
      <c r="P1245" s="831"/>
      <c r="Q1245" s="831"/>
      <c r="R1245" s="831"/>
      <c r="S1245" s="831"/>
      <c r="T1245" s="786"/>
      <c r="U1245" s="786"/>
      <c r="V1245" s="786"/>
      <c r="W1245" s="786"/>
      <c r="X1245" s="787"/>
      <c r="Y1245" s="783"/>
      <c r="Z1245" s="783"/>
      <c r="AA1245" s="783"/>
      <c r="AB1245" s="783"/>
      <c r="AC1245" s="783"/>
      <c r="AD1245" s="783"/>
      <c r="AE1245" s="783"/>
      <c r="AF1245" s="783"/>
      <c r="AG1245" s="783"/>
      <c r="AH1245" s="783"/>
      <c r="AI1245" s="831"/>
    </row>
    <row r="1246" spans="1:35" ht="17.25" customHeight="1">
      <c r="A1246" s="36"/>
      <c r="B1246" s="36"/>
      <c r="C1246" s="36"/>
      <c r="D1246" s="106" t="str">
        <f t="shared" si="0"/>
        <v xml:space="preserve"> </v>
      </c>
      <c r="E1246" s="779"/>
      <c r="F1246" s="779"/>
      <c r="G1246" s="779"/>
      <c r="H1246" s="779"/>
      <c r="I1246" s="779"/>
      <c r="J1246" s="779"/>
      <c r="K1246" s="779"/>
      <c r="L1246" s="792"/>
      <c r="M1246" s="782"/>
      <c r="N1246" s="831"/>
      <c r="O1246" s="783"/>
      <c r="P1246" s="830"/>
      <c r="Q1246" s="830"/>
      <c r="R1246" s="831"/>
      <c r="S1246" s="831"/>
      <c r="T1246" s="786"/>
      <c r="U1246" s="786"/>
      <c r="V1246" s="786"/>
      <c r="W1246" s="786"/>
      <c r="X1246" s="787"/>
      <c r="Y1246" s="783"/>
      <c r="Z1246" s="783"/>
      <c r="AA1246" s="783"/>
      <c r="AB1246" s="783"/>
      <c r="AC1246" s="783"/>
      <c r="AD1246" s="783"/>
      <c r="AE1246" s="783"/>
      <c r="AF1246" s="783"/>
      <c r="AG1246" s="783"/>
      <c r="AH1246" s="783"/>
      <c r="AI1246" s="831"/>
    </row>
    <row r="1247" spans="1:35" ht="17.25" customHeight="1">
      <c r="A1247" s="36"/>
      <c r="B1247" s="36"/>
      <c r="C1247" s="36"/>
      <c r="D1247" s="106" t="str">
        <f t="shared" si="0"/>
        <v xml:space="preserve"> </v>
      </c>
      <c r="E1247" s="779"/>
      <c r="F1247" s="779"/>
      <c r="G1247" s="779"/>
      <c r="H1247" s="779"/>
      <c r="I1247" s="779"/>
      <c r="J1247" s="779"/>
      <c r="K1247" s="779"/>
      <c r="L1247" s="792"/>
      <c r="M1247" s="790"/>
      <c r="N1247" s="831"/>
      <c r="O1247" s="783"/>
      <c r="P1247" s="831"/>
      <c r="Q1247" s="831"/>
      <c r="R1247" s="831"/>
      <c r="S1247" s="831"/>
      <c r="T1247" s="786"/>
      <c r="U1247" s="786"/>
      <c r="V1247" s="786"/>
      <c r="W1247" s="786"/>
      <c r="X1247" s="787"/>
      <c r="Y1247" s="783"/>
      <c r="Z1247" s="783"/>
      <c r="AA1247" s="783"/>
      <c r="AB1247" s="783"/>
      <c r="AC1247" s="783"/>
      <c r="AD1247" s="783"/>
      <c r="AE1247" s="783"/>
      <c r="AF1247" s="783"/>
      <c r="AG1247" s="783"/>
      <c r="AH1247" s="783"/>
      <c r="AI1247" s="831"/>
    </row>
    <row r="1248" spans="1:35" ht="17.25" customHeight="1">
      <c r="A1248" s="36"/>
      <c r="B1248" s="36"/>
      <c r="C1248" s="36"/>
      <c r="D1248" s="106" t="str">
        <f t="shared" si="0"/>
        <v xml:space="preserve"> </v>
      </c>
      <c r="E1248" s="779"/>
      <c r="F1248" s="779"/>
      <c r="G1248" s="779"/>
      <c r="H1248" s="779"/>
      <c r="I1248" s="779"/>
      <c r="J1248" s="779"/>
      <c r="K1248" s="779"/>
      <c r="L1248" s="792"/>
      <c r="M1248" s="782"/>
      <c r="N1248" s="831"/>
      <c r="O1248" s="783"/>
      <c r="P1248" s="830"/>
      <c r="Q1248" s="830"/>
      <c r="R1248" s="831"/>
      <c r="S1248" s="831"/>
      <c r="T1248" s="786"/>
      <c r="U1248" s="786"/>
      <c r="V1248" s="786"/>
      <c r="W1248" s="786"/>
      <c r="X1248" s="787"/>
      <c r="Y1248" s="783"/>
      <c r="Z1248" s="783"/>
      <c r="AA1248" s="783"/>
      <c r="AB1248" s="783"/>
      <c r="AC1248" s="783"/>
      <c r="AD1248" s="783"/>
      <c r="AE1248" s="783"/>
      <c r="AF1248" s="783"/>
      <c r="AG1248" s="783"/>
      <c r="AH1248" s="783"/>
      <c r="AI1248" s="831"/>
    </row>
    <row r="1249" spans="1:35" ht="17.25" customHeight="1">
      <c r="A1249" s="36"/>
      <c r="B1249" s="36"/>
      <c r="C1249" s="36"/>
      <c r="D1249" s="106" t="str">
        <f t="shared" si="0"/>
        <v xml:space="preserve"> </v>
      </c>
      <c r="E1249" s="303"/>
      <c r="F1249" s="779"/>
      <c r="G1249" s="779"/>
      <c r="H1249" s="779"/>
      <c r="I1249" s="779"/>
      <c r="J1249" s="779"/>
      <c r="K1249" s="779"/>
      <c r="L1249" s="792"/>
      <c r="M1249" s="790"/>
      <c r="N1249" s="831"/>
      <c r="O1249" s="783"/>
      <c r="P1249" s="831"/>
      <c r="Q1249" s="831"/>
      <c r="R1249" s="831"/>
      <c r="S1249" s="831"/>
      <c r="T1249" s="786"/>
      <c r="U1249" s="786"/>
      <c r="V1249" s="786"/>
      <c r="W1249" s="786"/>
      <c r="X1249" s="787"/>
      <c r="Y1249" s="783"/>
      <c r="Z1249" s="783"/>
      <c r="AA1249" s="783"/>
      <c r="AB1249" s="783"/>
      <c r="AC1249" s="783"/>
      <c r="AD1249" s="783"/>
      <c r="AE1249" s="783"/>
      <c r="AF1249" s="783"/>
      <c r="AG1249" s="783"/>
      <c r="AH1249" s="783"/>
      <c r="AI1249" s="831"/>
    </row>
    <row r="1250" spans="1:35" ht="17.25" customHeight="1">
      <c r="A1250" s="36"/>
      <c r="B1250" s="36"/>
      <c r="C1250" s="36"/>
      <c r="D1250" s="106" t="str">
        <f t="shared" si="0"/>
        <v xml:space="preserve"> </v>
      </c>
      <c r="E1250" s="779"/>
      <c r="F1250" s="779"/>
      <c r="G1250" s="779"/>
      <c r="H1250" s="779"/>
      <c r="I1250" s="779"/>
      <c r="J1250" s="779"/>
      <c r="K1250" s="779"/>
      <c r="L1250" s="792"/>
      <c r="M1250" s="782"/>
      <c r="N1250" s="831"/>
      <c r="O1250" s="783"/>
      <c r="P1250" s="830"/>
      <c r="Q1250" s="830"/>
      <c r="R1250" s="831"/>
      <c r="S1250" s="831"/>
      <c r="T1250" s="786"/>
      <c r="U1250" s="786"/>
      <c r="V1250" s="786"/>
      <c r="W1250" s="786"/>
      <c r="X1250" s="787"/>
      <c r="Y1250" s="783"/>
      <c r="Z1250" s="783"/>
      <c r="AA1250" s="783"/>
      <c r="AB1250" s="783"/>
      <c r="AC1250" s="783"/>
      <c r="AD1250" s="783"/>
      <c r="AE1250" s="783"/>
      <c r="AF1250" s="783"/>
      <c r="AG1250" s="783"/>
      <c r="AH1250" s="783"/>
      <c r="AI1250" s="831"/>
    </row>
    <row r="1251" spans="1:35" ht="17.25" customHeight="1">
      <c r="A1251" s="36"/>
      <c r="B1251" s="36"/>
      <c r="C1251" s="36"/>
      <c r="D1251" s="106" t="str">
        <f t="shared" si="0"/>
        <v xml:space="preserve"> </v>
      </c>
      <c r="E1251" s="779"/>
      <c r="F1251" s="779"/>
      <c r="G1251" s="779"/>
      <c r="H1251" s="779"/>
      <c r="I1251" s="779"/>
      <c r="J1251" s="779"/>
      <c r="K1251" s="779"/>
      <c r="L1251" s="792"/>
      <c r="M1251" s="790"/>
      <c r="N1251" s="831"/>
      <c r="O1251" s="783"/>
      <c r="P1251" s="831"/>
      <c r="Q1251" s="831"/>
      <c r="R1251" s="831"/>
      <c r="S1251" s="831"/>
      <c r="T1251" s="786"/>
      <c r="U1251" s="786"/>
      <c r="V1251" s="786"/>
      <c r="W1251" s="786"/>
      <c r="X1251" s="787"/>
      <c r="Y1251" s="783"/>
      <c r="Z1251" s="783"/>
      <c r="AA1251" s="783"/>
      <c r="AB1251" s="783"/>
      <c r="AC1251" s="783"/>
      <c r="AD1251" s="783"/>
      <c r="AE1251" s="783"/>
      <c r="AF1251" s="783"/>
      <c r="AG1251" s="783"/>
      <c r="AH1251" s="783"/>
      <c r="AI1251" s="831"/>
    </row>
    <row r="1252" spans="1:35" ht="17.25" customHeight="1">
      <c r="A1252" s="36"/>
      <c r="B1252" s="36"/>
      <c r="C1252" s="36"/>
      <c r="D1252" s="106" t="str">
        <f t="shared" si="0"/>
        <v xml:space="preserve"> </v>
      </c>
      <c r="E1252" s="779"/>
      <c r="F1252" s="779"/>
      <c r="G1252" s="779"/>
      <c r="H1252" s="779"/>
      <c r="I1252" s="779"/>
      <c r="J1252" s="779"/>
      <c r="K1252" s="779"/>
      <c r="L1252" s="792"/>
      <c r="M1252" s="782"/>
      <c r="N1252" s="831"/>
      <c r="O1252" s="783"/>
      <c r="P1252" s="830"/>
      <c r="Q1252" s="830"/>
      <c r="R1252" s="831"/>
      <c r="S1252" s="831"/>
      <c r="T1252" s="786"/>
      <c r="U1252" s="786"/>
      <c r="V1252" s="786"/>
      <c r="W1252" s="786"/>
      <c r="X1252" s="787"/>
      <c r="Y1252" s="783"/>
      <c r="Z1252" s="783"/>
      <c r="AA1252" s="783"/>
      <c r="AB1252" s="783"/>
      <c r="AC1252" s="783"/>
      <c r="AD1252" s="783"/>
      <c r="AE1252" s="783"/>
      <c r="AF1252" s="783"/>
      <c r="AG1252" s="783"/>
      <c r="AH1252" s="783"/>
      <c r="AI1252" s="831"/>
    </row>
    <row r="1253" spans="1:35" ht="17.25" customHeight="1">
      <c r="A1253" s="36"/>
      <c r="B1253" s="36"/>
      <c r="C1253" s="36"/>
      <c r="D1253" s="106" t="str">
        <f t="shared" si="0"/>
        <v xml:space="preserve"> </v>
      </c>
      <c r="E1253" s="779"/>
      <c r="F1253" s="779"/>
      <c r="G1253" s="779"/>
      <c r="H1253" s="779"/>
      <c r="I1253" s="779"/>
      <c r="J1253" s="779"/>
      <c r="K1253" s="779"/>
      <c r="L1253" s="792"/>
      <c r="M1253" s="790"/>
      <c r="N1253" s="831"/>
      <c r="O1253" s="783"/>
      <c r="P1253" s="831"/>
      <c r="Q1253" s="831"/>
      <c r="R1253" s="831"/>
      <c r="S1253" s="831"/>
      <c r="T1253" s="786"/>
      <c r="U1253" s="786"/>
      <c r="V1253" s="786"/>
      <c r="W1253" s="786"/>
      <c r="X1253" s="787"/>
      <c r="Y1253" s="783"/>
      <c r="Z1253" s="783"/>
      <c r="AA1253" s="783"/>
      <c r="AB1253" s="783"/>
      <c r="AC1253" s="783"/>
      <c r="AD1253" s="783"/>
      <c r="AE1253" s="783"/>
      <c r="AF1253" s="783"/>
      <c r="AG1253" s="783"/>
      <c r="AH1253" s="783"/>
      <c r="AI1253" s="831"/>
    </row>
    <row r="1254" spans="1:35" ht="17.25" customHeight="1">
      <c r="A1254" s="36"/>
      <c r="B1254" s="36"/>
      <c r="C1254" s="36"/>
      <c r="D1254" s="106" t="str">
        <f t="shared" si="0"/>
        <v xml:space="preserve"> </v>
      </c>
      <c r="E1254" s="779"/>
      <c r="F1254" s="779"/>
      <c r="G1254" s="779"/>
      <c r="H1254" s="779"/>
      <c r="I1254" s="779"/>
      <c r="J1254" s="779"/>
      <c r="K1254" s="779"/>
      <c r="L1254" s="792"/>
      <c r="M1254" s="782"/>
      <c r="N1254" s="831"/>
      <c r="O1254" s="783"/>
      <c r="P1254" s="830"/>
      <c r="Q1254" s="830"/>
      <c r="R1254" s="831"/>
      <c r="S1254" s="831"/>
      <c r="T1254" s="786"/>
      <c r="U1254" s="786"/>
      <c r="V1254" s="786"/>
      <c r="W1254" s="786"/>
      <c r="X1254" s="787"/>
      <c r="Y1254" s="783"/>
      <c r="Z1254" s="783"/>
      <c r="AA1254" s="783"/>
      <c r="AB1254" s="783"/>
      <c r="AC1254" s="783"/>
      <c r="AD1254" s="783"/>
      <c r="AE1254" s="783"/>
      <c r="AF1254" s="783"/>
      <c r="AG1254" s="783"/>
      <c r="AH1254" s="783"/>
      <c r="AI1254" s="831"/>
    </row>
    <row r="1255" spans="1:35" ht="17.25" customHeight="1">
      <c r="A1255" s="36"/>
      <c r="B1255" s="36"/>
      <c r="C1255" s="36"/>
      <c r="D1255" s="106" t="str">
        <f t="shared" si="0"/>
        <v xml:space="preserve"> </v>
      </c>
      <c r="E1255" s="779"/>
      <c r="F1255" s="779"/>
      <c r="G1255" s="779"/>
      <c r="H1255" s="779"/>
      <c r="I1255" s="779"/>
      <c r="J1255" s="779"/>
      <c r="K1255" s="779"/>
      <c r="L1255" s="792"/>
      <c r="M1255" s="790"/>
      <c r="N1255" s="831"/>
      <c r="O1255" s="783"/>
      <c r="P1255" s="831"/>
      <c r="Q1255" s="831"/>
      <c r="R1255" s="831"/>
      <c r="S1255" s="831"/>
      <c r="T1255" s="786"/>
      <c r="U1255" s="786"/>
      <c r="V1255" s="786"/>
      <c r="W1255" s="786"/>
      <c r="X1255" s="787"/>
      <c r="Y1255" s="783"/>
      <c r="Z1255" s="783"/>
      <c r="AA1255" s="783"/>
      <c r="AB1255" s="783"/>
      <c r="AC1255" s="783"/>
      <c r="AD1255" s="783"/>
      <c r="AE1255" s="783"/>
      <c r="AF1255" s="783"/>
      <c r="AG1255" s="783"/>
      <c r="AH1255" s="783"/>
      <c r="AI1255" s="831"/>
    </row>
    <row r="1256" spans="1:35" ht="17.25" customHeight="1">
      <c r="A1256" s="36"/>
      <c r="B1256" s="36"/>
      <c r="C1256" s="36"/>
      <c r="D1256" s="106" t="str">
        <f t="shared" si="0"/>
        <v xml:space="preserve"> </v>
      </c>
      <c r="E1256" s="779"/>
      <c r="F1256" s="779"/>
      <c r="G1256" s="779"/>
      <c r="H1256" s="779"/>
      <c r="I1256" s="779"/>
      <c r="J1256" s="779"/>
      <c r="K1256" s="779"/>
      <c r="L1256" s="792"/>
      <c r="M1256" s="782"/>
      <c r="N1256" s="831"/>
      <c r="O1256" s="783"/>
      <c r="P1256" s="830"/>
      <c r="Q1256" s="830"/>
      <c r="R1256" s="831"/>
      <c r="S1256" s="831"/>
      <c r="T1256" s="786"/>
      <c r="U1256" s="786"/>
      <c r="V1256" s="786"/>
      <c r="W1256" s="786"/>
      <c r="X1256" s="787"/>
      <c r="Y1256" s="783"/>
      <c r="Z1256" s="783"/>
      <c r="AA1256" s="783"/>
      <c r="AB1256" s="783"/>
      <c r="AC1256" s="783"/>
      <c r="AD1256" s="783"/>
      <c r="AE1256" s="783"/>
      <c r="AF1256" s="783"/>
      <c r="AG1256" s="783"/>
      <c r="AH1256" s="783"/>
      <c r="AI1256" s="831"/>
    </row>
    <row r="1257" spans="1:35" ht="17.25" customHeight="1">
      <c r="A1257" s="36"/>
      <c r="B1257" s="36"/>
      <c r="C1257" s="36"/>
      <c r="D1257" s="106" t="str">
        <f t="shared" si="0"/>
        <v xml:space="preserve"> </v>
      </c>
      <c r="E1257" s="779"/>
      <c r="F1257" s="779"/>
      <c r="G1257" s="779"/>
      <c r="H1257" s="779"/>
      <c r="I1257" s="779"/>
      <c r="J1257" s="779"/>
      <c r="K1257" s="779"/>
      <c r="L1257" s="792"/>
      <c r="M1257" s="790"/>
      <c r="N1257" s="831"/>
      <c r="O1257" s="783"/>
      <c r="P1257" s="831"/>
      <c r="Q1257" s="831"/>
      <c r="R1257" s="831"/>
      <c r="S1257" s="831"/>
      <c r="T1257" s="786"/>
      <c r="U1257" s="786"/>
      <c r="V1257" s="786"/>
      <c r="W1257" s="786"/>
      <c r="X1257" s="787"/>
      <c r="Y1257" s="783"/>
      <c r="Z1257" s="783"/>
      <c r="AA1257" s="783"/>
      <c r="AB1257" s="783"/>
      <c r="AC1257" s="783"/>
      <c r="AD1257" s="783"/>
      <c r="AE1257" s="783"/>
      <c r="AF1257" s="783"/>
      <c r="AG1257" s="783"/>
      <c r="AH1257" s="783"/>
      <c r="AI1257" s="831"/>
    </row>
    <row r="1258" spans="1:35" ht="17.25" customHeight="1">
      <c r="A1258" s="36"/>
      <c r="B1258" s="36"/>
      <c r="C1258" s="36"/>
      <c r="D1258" s="106" t="str">
        <f t="shared" si="0"/>
        <v xml:space="preserve"> </v>
      </c>
      <c r="E1258" s="779"/>
      <c r="F1258" s="779"/>
      <c r="G1258" s="779"/>
      <c r="H1258" s="779"/>
      <c r="I1258" s="779"/>
      <c r="J1258" s="779"/>
      <c r="K1258" s="779"/>
      <c r="L1258" s="792"/>
      <c r="M1258" s="782"/>
      <c r="N1258" s="831"/>
      <c r="O1258" s="783"/>
      <c r="P1258" s="830"/>
      <c r="Q1258" s="830"/>
      <c r="R1258" s="831"/>
      <c r="S1258" s="831"/>
      <c r="T1258" s="786"/>
      <c r="U1258" s="786"/>
      <c r="V1258" s="786"/>
      <c r="W1258" s="786"/>
      <c r="X1258" s="787"/>
      <c r="Y1258" s="783"/>
      <c r="Z1258" s="783"/>
      <c r="AA1258" s="783"/>
      <c r="AB1258" s="783"/>
      <c r="AC1258" s="783"/>
      <c r="AD1258" s="783"/>
      <c r="AE1258" s="783"/>
      <c r="AF1258" s="783"/>
      <c r="AG1258" s="783"/>
      <c r="AH1258" s="783"/>
      <c r="AI1258" s="831"/>
    </row>
    <row r="1259" spans="1:35" ht="17.25" customHeight="1">
      <c r="A1259" s="36"/>
      <c r="B1259" s="36"/>
      <c r="C1259" s="36"/>
      <c r="D1259" s="106" t="str">
        <f t="shared" si="0"/>
        <v xml:space="preserve"> </v>
      </c>
      <c r="E1259" s="779"/>
      <c r="F1259" s="779"/>
      <c r="G1259" s="779"/>
      <c r="H1259" s="779"/>
      <c r="I1259" s="779"/>
      <c r="J1259" s="779"/>
      <c r="K1259" s="779"/>
      <c r="L1259" s="792"/>
      <c r="M1259" s="790"/>
      <c r="N1259" s="831"/>
      <c r="O1259" s="783"/>
      <c r="P1259" s="831"/>
      <c r="Q1259" s="831"/>
      <c r="R1259" s="831"/>
      <c r="S1259" s="831"/>
      <c r="T1259" s="786"/>
      <c r="U1259" s="786"/>
      <c r="V1259" s="786"/>
      <c r="W1259" s="786"/>
      <c r="X1259" s="787"/>
      <c r="Y1259" s="783"/>
      <c r="Z1259" s="783"/>
      <c r="AA1259" s="783"/>
      <c r="AB1259" s="783"/>
      <c r="AC1259" s="783"/>
      <c r="AD1259" s="783"/>
      <c r="AE1259" s="783"/>
      <c r="AF1259" s="783"/>
      <c r="AG1259" s="783"/>
      <c r="AH1259" s="783"/>
      <c r="AI1259" s="831"/>
    </row>
    <row r="1260" spans="1:35" ht="17.25" customHeight="1">
      <c r="A1260" s="36"/>
      <c r="B1260" s="36"/>
      <c r="C1260" s="36"/>
      <c r="D1260" s="106" t="str">
        <f t="shared" si="0"/>
        <v xml:space="preserve"> </v>
      </c>
      <c r="E1260" s="779"/>
      <c r="F1260" s="779"/>
      <c r="G1260" s="779"/>
      <c r="H1260" s="779"/>
      <c r="I1260" s="779"/>
      <c r="J1260" s="779"/>
      <c r="K1260" s="779"/>
      <c r="L1260" s="792"/>
      <c r="M1260" s="782"/>
      <c r="N1260" s="831"/>
      <c r="O1260" s="783"/>
      <c r="P1260" s="830"/>
      <c r="Q1260" s="830"/>
      <c r="R1260" s="831"/>
      <c r="S1260" s="831"/>
      <c r="T1260" s="786"/>
      <c r="U1260" s="786"/>
      <c r="V1260" s="786"/>
      <c r="W1260" s="786"/>
      <c r="X1260" s="787"/>
      <c r="Y1260" s="783"/>
      <c r="Z1260" s="783"/>
      <c r="AA1260" s="783"/>
      <c r="AB1260" s="783"/>
      <c r="AC1260" s="783"/>
      <c r="AD1260" s="783"/>
      <c r="AE1260" s="783"/>
      <c r="AF1260" s="783"/>
      <c r="AG1260" s="783"/>
      <c r="AH1260" s="783"/>
      <c r="AI1260" s="831"/>
    </row>
    <row r="1261" spans="1:35" ht="17.25" customHeight="1">
      <c r="A1261" s="36"/>
      <c r="B1261" s="36"/>
      <c r="C1261" s="36"/>
      <c r="D1261" s="106" t="str">
        <f t="shared" si="0"/>
        <v xml:space="preserve"> </v>
      </c>
      <c r="E1261" s="779"/>
      <c r="F1261" s="779"/>
      <c r="G1261" s="779"/>
      <c r="H1261" s="779"/>
      <c r="I1261" s="779"/>
      <c r="J1261" s="779"/>
      <c r="K1261" s="779"/>
      <c r="L1261" s="792"/>
      <c r="M1261" s="790"/>
      <c r="N1261" s="831"/>
      <c r="O1261" s="783"/>
      <c r="P1261" s="831"/>
      <c r="Q1261" s="831"/>
      <c r="R1261" s="831"/>
      <c r="S1261" s="831"/>
      <c r="T1261" s="786"/>
      <c r="U1261" s="786"/>
      <c r="V1261" s="786"/>
      <c r="W1261" s="786"/>
      <c r="X1261" s="787"/>
      <c r="Y1261" s="783"/>
      <c r="Z1261" s="783"/>
      <c r="AA1261" s="783"/>
      <c r="AB1261" s="783"/>
      <c r="AC1261" s="783"/>
      <c r="AD1261" s="783"/>
      <c r="AE1261" s="783"/>
      <c r="AF1261" s="783"/>
      <c r="AG1261" s="783"/>
      <c r="AH1261" s="783"/>
      <c r="AI1261" s="831"/>
    </row>
    <row r="1262" spans="1:35" ht="17.25" customHeight="1">
      <c r="A1262" s="36"/>
      <c r="B1262" s="36"/>
      <c r="C1262" s="36"/>
      <c r="D1262" s="106" t="str">
        <f t="shared" si="0"/>
        <v xml:space="preserve"> </v>
      </c>
      <c r="E1262" s="779"/>
      <c r="F1262" s="779"/>
      <c r="G1262" s="779"/>
      <c r="H1262" s="779"/>
      <c r="I1262" s="779"/>
      <c r="J1262" s="779"/>
      <c r="K1262" s="779"/>
      <c r="L1262" s="792"/>
      <c r="M1262" s="782"/>
      <c r="N1262" s="831"/>
      <c r="O1262" s="783"/>
      <c r="P1262" s="830"/>
      <c r="Q1262" s="830"/>
      <c r="R1262" s="831"/>
      <c r="S1262" s="831"/>
      <c r="T1262" s="786"/>
      <c r="U1262" s="786"/>
      <c r="V1262" s="786"/>
      <c r="W1262" s="786"/>
      <c r="X1262" s="787"/>
      <c r="Y1262" s="783"/>
      <c r="Z1262" s="783"/>
      <c r="AA1262" s="783"/>
      <c r="AB1262" s="783"/>
      <c r="AC1262" s="783"/>
      <c r="AD1262" s="783"/>
      <c r="AE1262" s="783"/>
      <c r="AF1262" s="783"/>
      <c r="AG1262" s="783"/>
      <c r="AH1262" s="783"/>
      <c r="AI1262" s="831"/>
    </row>
    <row r="1263" spans="1:35" ht="17.25" customHeight="1">
      <c r="A1263" s="36"/>
      <c r="B1263" s="36"/>
      <c r="C1263" s="36"/>
      <c r="D1263" s="106" t="str">
        <f t="shared" si="0"/>
        <v xml:space="preserve"> </v>
      </c>
      <c r="E1263" s="779"/>
      <c r="F1263" s="779"/>
      <c r="G1263" s="779"/>
      <c r="H1263" s="779"/>
      <c r="I1263" s="779"/>
      <c r="J1263" s="779"/>
      <c r="K1263" s="779"/>
      <c r="L1263" s="792"/>
      <c r="M1263" s="790"/>
      <c r="N1263" s="831"/>
      <c r="O1263" s="783"/>
      <c r="P1263" s="831"/>
      <c r="Q1263" s="831"/>
      <c r="R1263" s="831"/>
      <c r="S1263" s="831"/>
      <c r="T1263" s="786"/>
      <c r="U1263" s="786"/>
      <c r="V1263" s="786"/>
      <c r="W1263" s="786"/>
      <c r="X1263" s="787"/>
      <c r="Y1263" s="783"/>
      <c r="Z1263" s="783"/>
      <c r="AA1263" s="783"/>
      <c r="AB1263" s="783"/>
      <c r="AC1263" s="783"/>
      <c r="AD1263" s="783"/>
      <c r="AE1263" s="783"/>
      <c r="AF1263" s="783"/>
      <c r="AG1263" s="783"/>
      <c r="AH1263" s="783"/>
      <c r="AI1263" s="831"/>
    </row>
    <row r="1264" spans="1:35" ht="17.25" customHeight="1">
      <c r="A1264" s="36"/>
      <c r="B1264" s="36"/>
      <c r="C1264" s="36"/>
      <c r="D1264" s="106" t="str">
        <f t="shared" si="0"/>
        <v xml:space="preserve"> </v>
      </c>
      <c r="E1264" s="779"/>
      <c r="F1264" s="779"/>
      <c r="G1264" s="779"/>
      <c r="H1264" s="779"/>
      <c r="I1264" s="779"/>
      <c r="J1264" s="779"/>
      <c r="K1264" s="779"/>
      <c r="L1264" s="792"/>
      <c r="M1264" s="782"/>
      <c r="N1264" s="831"/>
      <c r="O1264" s="783"/>
      <c r="P1264" s="830"/>
      <c r="Q1264" s="830"/>
      <c r="R1264" s="831"/>
      <c r="S1264" s="831"/>
      <c r="T1264" s="786"/>
      <c r="U1264" s="786"/>
      <c r="V1264" s="786"/>
      <c r="W1264" s="786"/>
      <c r="X1264" s="787"/>
      <c r="Y1264" s="783"/>
      <c r="Z1264" s="783"/>
      <c r="AA1264" s="783"/>
      <c r="AB1264" s="783"/>
      <c r="AC1264" s="783"/>
      <c r="AD1264" s="783"/>
      <c r="AE1264" s="783"/>
      <c r="AF1264" s="783"/>
      <c r="AG1264" s="783"/>
      <c r="AH1264" s="783"/>
      <c r="AI1264" s="831"/>
    </row>
    <row r="1265" spans="1:35" ht="17.25" customHeight="1">
      <c r="A1265" s="36"/>
      <c r="B1265" s="36"/>
      <c r="C1265" s="36"/>
      <c r="D1265" s="106" t="str">
        <f t="shared" si="0"/>
        <v xml:space="preserve"> </v>
      </c>
      <c r="E1265" s="779"/>
      <c r="F1265" s="779"/>
      <c r="G1265" s="779"/>
      <c r="H1265" s="779"/>
      <c r="I1265" s="779"/>
      <c r="J1265" s="779"/>
      <c r="K1265" s="779"/>
      <c r="L1265" s="792"/>
      <c r="M1265" s="790"/>
      <c r="N1265" s="831"/>
      <c r="O1265" s="783"/>
      <c r="P1265" s="831"/>
      <c r="Q1265" s="831"/>
      <c r="R1265" s="831"/>
      <c r="S1265" s="831"/>
      <c r="T1265" s="786"/>
      <c r="U1265" s="786"/>
      <c r="V1265" s="786"/>
      <c r="W1265" s="786"/>
      <c r="X1265" s="787"/>
      <c r="Y1265" s="783"/>
      <c r="Z1265" s="783"/>
      <c r="AA1265" s="783"/>
      <c r="AB1265" s="783"/>
      <c r="AC1265" s="783"/>
      <c r="AD1265" s="783"/>
      <c r="AE1265" s="783"/>
      <c r="AF1265" s="783"/>
      <c r="AG1265" s="783"/>
      <c r="AH1265" s="783"/>
      <c r="AI1265" s="831"/>
    </row>
    <row r="1266" spans="1:35" ht="17.25" customHeight="1">
      <c r="A1266" s="36"/>
      <c r="B1266" s="36"/>
      <c r="C1266" s="36"/>
      <c r="D1266" s="106" t="str">
        <f t="shared" si="0"/>
        <v xml:space="preserve"> </v>
      </c>
      <c r="E1266" s="779"/>
      <c r="F1266" s="779"/>
      <c r="G1266" s="779"/>
      <c r="H1266" s="779"/>
      <c r="I1266" s="779"/>
      <c r="J1266" s="779"/>
      <c r="K1266" s="779"/>
      <c r="L1266" s="792"/>
      <c r="M1266" s="782"/>
      <c r="N1266" s="831"/>
      <c r="O1266" s="783"/>
      <c r="P1266" s="830"/>
      <c r="Q1266" s="830"/>
      <c r="R1266" s="831"/>
      <c r="S1266" s="831"/>
      <c r="T1266" s="786"/>
      <c r="U1266" s="786"/>
      <c r="V1266" s="786"/>
      <c r="W1266" s="786"/>
      <c r="X1266" s="787"/>
      <c r="Y1266" s="783"/>
      <c r="Z1266" s="783"/>
      <c r="AA1266" s="783"/>
      <c r="AB1266" s="783"/>
      <c r="AC1266" s="783"/>
      <c r="AD1266" s="783"/>
      <c r="AE1266" s="783"/>
      <c r="AF1266" s="783"/>
      <c r="AG1266" s="783"/>
      <c r="AH1266" s="783"/>
      <c r="AI1266" s="831"/>
    </row>
    <row r="1267" spans="1:35" ht="17.25" customHeight="1">
      <c r="A1267" s="36"/>
      <c r="B1267" s="36"/>
      <c r="C1267" s="36"/>
      <c r="D1267" s="106" t="str">
        <f t="shared" si="0"/>
        <v xml:space="preserve"> </v>
      </c>
      <c r="E1267" s="779"/>
      <c r="F1267" s="779"/>
      <c r="G1267" s="779"/>
      <c r="H1267" s="779"/>
      <c r="I1267" s="779"/>
      <c r="J1267" s="779"/>
      <c r="K1267" s="779"/>
      <c r="L1267" s="792"/>
      <c r="M1267" s="790"/>
      <c r="N1267" s="831"/>
      <c r="O1267" s="783"/>
      <c r="P1267" s="831"/>
      <c r="Q1267" s="831"/>
      <c r="R1267" s="831"/>
      <c r="S1267" s="831"/>
      <c r="T1267" s="786"/>
      <c r="U1267" s="786"/>
      <c r="V1267" s="786"/>
      <c r="W1267" s="786"/>
      <c r="X1267" s="787"/>
      <c r="Y1267" s="783"/>
      <c r="Z1267" s="783"/>
      <c r="AA1267" s="783"/>
      <c r="AB1267" s="783"/>
      <c r="AC1267" s="783"/>
      <c r="AD1267" s="783"/>
      <c r="AE1267" s="783"/>
      <c r="AF1267" s="783"/>
      <c r="AG1267" s="783"/>
      <c r="AH1267" s="783"/>
      <c r="AI1267" s="831"/>
    </row>
    <row r="1268" spans="1:35" ht="17.25" customHeight="1">
      <c r="A1268" s="36"/>
      <c r="B1268" s="36"/>
      <c r="C1268" s="36"/>
      <c r="D1268" s="106" t="str">
        <f t="shared" si="0"/>
        <v xml:space="preserve"> </v>
      </c>
      <c r="E1268" s="779"/>
      <c r="F1268" s="779"/>
      <c r="G1268" s="779"/>
      <c r="H1268" s="779"/>
      <c r="I1268" s="779"/>
      <c r="J1268" s="779"/>
      <c r="K1268" s="779"/>
      <c r="L1268" s="792"/>
      <c r="M1268" s="782"/>
      <c r="N1268" s="831"/>
      <c r="O1268" s="783"/>
      <c r="P1268" s="830"/>
      <c r="Q1268" s="830"/>
      <c r="R1268" s="831"/>
      <c r="S1268" s="831"/>
      <c r="T1268" s="786"/>
      <c r="U1268" s="786"/>
      <c r="V1268" s="786"/>
      <c r="W1268" s="786"/>
      <c r="X1268" s="787"/>
      <c r="Y1268" s="783"/>
      <c r="Z1268" s="783"/>
      <c r="AA1268" s="783"/>
      <c r="AB1268" s="783"/>
      <c r="AC1268" s="783"/>
      <c r="AD1268" s="783"/>
      <c r="AE1268" s="783"/>
      <c r="AF1268" s="783"/>
      <c r="AG1268" s="783"/>
      <c r="AH1268" s="783"/>
      <c r="AI1268" s="831"/>
    </row>
    <row r="1269" spans="1:35" ht="17.25" customHeight="1">
      <c r="A1269" s="36"/>
      <c r="B1269" s="36"/>
      <c r="C1269" s="36"/>
      <c r="D1269" s="106" t="str">
        <f t="shared" si="0"/>
        <v xml:space="preserve"> </v>
      </c>
      <c r="E1269" s="779"/>
      <c r="F1269" s="779"/>
      <c r="G1269" s="779"/>
      <c r="H1269" s="779"/>
      <c r="I1269" s="779"/>
      <c r="J1269" s="779"/>
      <c r="K1269" s="779"/>
      <c r="L1269" s="792"/>
      <c r="M1269" s="790"/>
      <c r="N1269" s="831"/>
      <c r="O1269" s="783"/>
      <c r="P1269" s="831"/>
      <c r="Q1269" s="831"/>
      <c r="R1269" s="831"/>
      <c r="S1269" s="831"/>
      <c r="T1269" s="786"/>
      <c r="U1269" s="786"/>
      <c r="V1269" s="786"/>
      <c r="W1269" s="786"/>
      <c r="X1269" s="787"/>
      <c r="Y1269" s="783"/>
      <c r="Z1269" s="783"/>
      <c r="AA1269" s="783"/>
      <c r="AB1269" s="783"/>
      <c r="AC1269" s="783"/>
      <c r="AD1269" s="783"/>
      <c r="AE1269" s="783"/>
      <c r="AF1269" s="783"/>
      <c r="AG1269" s="783"/>
      <c r="AH1269" s="783"/>
      <c r="AI1269" s="831"/>
    </row>
    <row r="1270" spans="1:35" ht="17.25" customHeight="1">
      <c r="A1270" s="36"/>
      <c r="B1270" s="36"/>
      <c r="C1270" s="36"/>
      <c r="D1270" s="106" t="str">
        <f t="shared" si="0"/>
        <v xml:space="preserve"> </v>
      </c>
      <c r="E1270" s="779"/>
      <c r="F1270" s="779"/>
      <c r="G1270" s="779"/>
      <c r="H1270" s="779"/>
      <c r="I1270" s="779"/>
      <c r="J1270" s="779"/>
      <c r="K1270" s="779"/>
      <c r="L1270" s="792"/>
      <c r="M1270" s="782"/>
      <c r="N1270" s="831"/>
      <c r="O1270" s="783"/>
      <c r="P1270" s="830"/>
      <c r="Q1270" s="830"/>
      <c r="R1270" s="831"/>
      <c r="S1270" s="831"/>
      <c r="T1270" s="786"/>
      <c r="U1270" s="786"/>
      <c r="V1270" s="786"/>
      <c r="W1270" s="786"/>
      <c r="X1270" s="787"/>
      <c r="Y1270" s="783"/>
      <c r="Z1270" s="783"/>
      <c r="AA1270" s="783"/>
      <c r="AB1270" s="783"/>
      <c r="AC1270" s="783"/>
      <c r="AD1270" s="783"/>
      <c r="AE1270" s="783"/>
      <c r="AF1270" s="783"/>
      <c r="AG1270" s="783"/>
      <c r="AH1270" s="783"/>
      <c r="AI1270" s="831"/>
    </row>
    <row r="1271" spans="1:35" ht="17.25" customHeight="1">
      <c r="A1271" s="36"/>
      <c r="B1271" s="36"/>
      <c r="C1271" s="36"/>
      <c r="D1271" s="106" t="str">
        <f t="shared" si="0"/>
        <v xml:space="preserve"> </v>
      </c>
      <c r="E1271" s="779"/>
      <c r="F1271" s="779"/>
      <c r="G1271" s="779"/>
      <c r="H1271" s="779"/>
      <c r="I1271" s="779"/>
      <c r="J1271" s="779"/>
      <c r="K1271" s="779"/>
      <c r="L1271" s="792"/>
      <c r="M1271" s="790"/>
      <c r="N1271" s="831"/>
      <c r="O1271" s="783"/>
      <c r="P1271" s="831"/>
      <c r="Q1271" s="831"/>
      <c r="R1271" s="831"/>
      <c r="S1271" s="831"/>
      <c r="T1271" s="786"/>
      <c r="U1271" s="786"/>
      <c r="V1271" s="786"/>
      <c r="W1271" s="786"/>
      <c r="X1271" s="787"/>
      <c r="Y1271" s="783"/>
      <c r="Z1271" s="783"/>
      <c r="AA1271" s="783"/>
      <c r="AB1271" s="783"/>
      <c r="AC1271" s="783"/>
      <c r="AD1271" s="783"/>
      <c r="AE1271" s="783"/>
      <c r="AF1271" s="783"/>
      <c r="AG1271" s="783"/>
      <c r="AH1271" s="783"/>
      <c r="AI1271" s="831"/>
    </row>
    <row r="1272" spans="1:35" ht="17.25" customHeight="1">
      <c r="A1272" s="36"/>
      <c r="B1272" s="36"/>
      <c r="C1272" s="36"/>
      <c r="D1272" s="106" t="str">
        <f t="shared" si="0"/>
        <v xml:space="preserve"> </v>
      </c>
      <c r="E1272" s="779"/>
      <c r="F1272" s="779"/>
      <c r="G1272" s="779"/>
      <c r="H1272" s="779"/>
      <c r="I1272" s="779"/>
      <c r="J1272" s="779"/>
      <c r="K1272" s="779"/>
      <c r="L1272" s="792"/>
      <c r="M1272" s="782"/>
      <c r="N1272" s="831"/>
      <c r="O1272" s="783"/>
      <c r="P1272" s="830"/>
      <c r="Q1272" s="830"/>
      <c r="R1272" s="831"/>
      <c r="S1272" s="831"/>
      <c r="T1272" s="786"/>
      <c r="U1272" s="786"/>
      <c r="V1272" s="786"/>
      <c r="W1272" s="786"/>
      <c r="X1272" s="787"/>
      <c r="Y1272" s="783"/>
      <c r="Z1272" s="783"/>
      <c r="AA1272" s="783"/>
      <c r="AB1272" s="783"/>
      <c r="AC1272" s="783"/>
      <c r="AD1272" s="783"/>
      <c r="AE1272" s="783"/>
      <c r="AF1272" s="783"/>
      <c r="AG1272" s="783"/>
      <c r="AH1272" s="783"/>
      <c r="AI1272" s="831"/>
    </row>
    <row r="1273" spans="1:35" ht="17.25" customHeight="1">
      <c r="A1273" s="36"/>
      <c r="B1273" s="36"/>
      <c r="C1273" s="36"/>
      <c r="D1273" s="106" t="str">
        <f t="shared" si="0"/>
        <v xml:space="preserve"> </v>
      </c>
      <c r="E1273" s="779"/>
      <c r="F1273" s="779"/>
      <c r="G1273" s="779"/>
      <c r="H1273" s="779"/>
      <c r="I1273" s="779"/>
      <c r="J1273" s="779"/>
      <c r="K1273" s="779"/>
      <c r="L1273" s="792"/>
      <c r="M1273" s="790"/>
      <c r="N1273" s="831"/>
      <c r="O1273" s="783"/>
      <c r="P1273" s="831"/>
      <c r="Q1273" s="831"/>
      <c r="R1273" s="831"/>
      <c r="S1273" s="831"/>
      <c r="T1273" s="786"/>
      <c r="U1273" s="786"/>
      <c r="V1273" s="786"/>
      <c r="W1273" s="786"/>
      <c r="X1273" s="787"/>
      <c r="Y1273" s="783"/>
      <c r="Z1273" s="783"/>
      <c r="AA1273" s="783"/>
      <c r="AB1273" s="783"/>
      <c r="AC1273" s="783"/>
      <c r="AD1273" s="783"/>
      <c r="AE1273" s="783"/>
      <c r="AF1273" s="783"/>
      <c r="AG1273" s="783"/>
      <c r="AH1273" s="783"/>
      <c r="AI1273" s="831"/>
    </row>
    <row r="1274" spans="1:35" ht="17.25" customHeight="1">
      <c r="A1274" s="36"/>
      <c r="B1274" s="36"/>
      <c r="C1274" s="36"/>
      <c r="D1274" s="106" t="str">
        <f t="shared" si="0"/>
        <v xml:space="preserve"> </v>
      </c>
      <c r="E1274" s="779"/>
      <c r="F1274" s="779"/>
      <c r="G1274" s="779"/>
      <c r="H1274" s="779"/>
      <c r="I1274" s="779"/>
      <c r="J1274" s="779"/>
      <c r="K1274" s="779"/>
      <c r="L1274" s="792"/>
      <c r="M1274" s="782"/>
      <c r="N1274" s="831"/>
      <c r="O1274" s="783"/>
      <c r="P1274" s="830"/>
      <c r="Q1274" s="830"/>
      <c r="R1274" s="831"/>
      <c r="S1274" s="831"/>
      <c r="T1274" s="786"/>
      <c r="U1274" s="786"/>
      <c r="V1274" s="786"/>
      <c r="W1274" s="786"/>
      <c r="X1274" s="787"/>
      <c r="Y1274" s="783"/>
      <c r="Z1274" s="783"/>
      <c r="AA1274" s="783"/>
      <c r="AB1274" s="783"/>
      <c r="AC1274" s="783"/>
      <c r="AD1274" s="783"/>
      <c r="AE1274" s="783"/>
      <c r="AF1274" s="783"/>
      <c r="AG1274" s="783"/>
      <c r="AH1274" s="783"/>
      <c r="AI1274" s="831"/>
    </row>
    <row r="1275" spans="1:35" ht="17.25" customHeight="1">
      <c r="A1275" s="36"/>
      <c r="B1275" s="36"/>
      <c r="C1275" s="36"/>
      <c r="D1275" s="106" t="str">
        <f t="shared" si="0"/>
        <v xml:space="preserve"> </v>
      </c>
      <c r="E1275" s="779"/>
      <c r="F1275" s="779"/>
      <c r="G1275" s="779"/>
      <c r="H1275" s="779"/>
      <c r="I1275" s="779"/>
      <c r="J1275" s="779"/>
      <c r="K1275" s="779"/>
      <c r="L1275" s="792"/>
      <c r="M1275" s="790"/>
      <c r="N1275" s="831"/>
      <c r="O1275" s="783"/>
      <c r="P1275" s="831"/>
      <c r="Q1275" s="831"/>
      <c r="R1275" s="831"/>
      <c r="S1275" s="831"/>
      <c r="T1275" s="786"/>
      <c r="U1275" s="786"/>
      <c r="V1275" s="786"/>
      <c r="W1275" s="786"/>
      <c r="X1275" s="787"/>
      <c r="Y1275" s="783"/>
      <c r="Z1275" s="783"/>
      <c r="AA1275" s="783"/>
      <c r="AB1275" s="783"/>
      <c r="AC1275" s="783"/>
      <c r="AD1275" s="783"/>
      <c r="AE1275" s="783"/>
      <c r="AF1275" s="783"/>
      <c r="AG1275" s="783"/>
      <c r="AH1275" s="783"/>
      <c r="AI1275" s="831"/>
    </row>
    <row r="1276" spans="1:35" ht="17.25" customHeight="1">
      <c r="A1276" s="36"/>
      <c r="B1276" s="36"/>
      <c r="C1276" s="36"/>
      <c r="D1276" s="106" t="str">
        <f t="shared" si="0"/>
        <v xml:space="preserve"> </v>
      </c>
      <c r="E1276" s="779"/>
      <c r="F1276" s="779"/>
      <c r="G1276" s="779"/>
      <c r="H1276" s="779"/>
      <c r="I1276" s="779"/>
      <c r="J1276" s="779"/>
      <c r="K1276" s="779"/>
      <c r="L1276" s="792"/>
      <c r="M1276" s="782"/>
      <c r="N1276" s="831"/>
      <c r="O1276" s="783"/>
      <c r="P1276" s="830"/>
      <c r="Q1276" s="830"/>
      <c r="R1276" s="831"/>
      <c r="S1276" s="831"/>
      <c r="T1276" s="786"/>
      <c r="U1276" s="786"/>
      <c r="V1276" s="786"/>
      <c r="W1276" s="786"/>
      <c r="X1276" s="787"/>
      <c r="Y1276" s="783"/>
      <c r="Z1276" s="783"/>
      <c r="AA1276" s="783"/>
      <c r="AB1276" s="783"/>
      <c r="AC1276" s="783"/>
      <c r="AD1276" s="783"/>
      <c r="AE1276" s="783"/>
      <c r="AF1276" s="783"/>
      <c r="AG1276" s="783"/>
      <c r="AH1276" s="783"/>
      <c r="AI1276" s="831"/>
    </row>
    <row r="1277" spans="1:35" ht="17.25" customHeight="1">
      <c r="A1277" s="36"/>
      <c r="B1277" s="36"/>
      <c r="C1277" s="36"/>
      <c r="D1277" s="106" t="str">
        <f t="shared" si="0"/>
        <v xml:space="preserve"> </v>
      </c>
      <c r="E1277" s="779"/>
      <c r="F1277" s="779"/>
      <c r="G1277" s="779"/>
      <c r="H1277" s="779"/>
      <c r="I1277" s="779"/>
      <c r="J1277" s="779"/>
      <c r="K1277" s="779"/>
      <c r="L1277" s="792"/>
      <c r="M1277" s="790"/>
      <c r="N1277" s="831"/>
      <c r="O1277" s="783"/>
      <c r="P1277" s="831"/>
      <c r="Q1277" s="831"/>
      <c r="R1277" s="831"/>
      <c r="S1277" s="831"/>
      <c r="T1277" s="786"/>
      <c r="U1277" s="786"/>
      <c r="V1277" s="786"/>
      <c r="W1277" s="786"/>
      <c r="X1277" s="787"/>
      <c r="Y1277" s="783"/>
      <c r="Z1277" s="783"/>
      <c r="AA1277" s="783"/>
      <c r="AB1277" s="783"/>
      <c r="AC1277" s="783"/>
      <c r="AD1277" s="783"/>
      <c r="AE1277" s="783"/>
      <c r="AF1277" s="783"/>
      <c r="AG1277" s="783"/>
      <c r="AH1277" s="783"/>
      <c r="AI1277" s="831"/>
    </row>
    <row r="1278" spans="1:35" ht="17.25" customHeight="1">
      <c r="A1278" s="36"/>
      <c r="B1278" s="36"/>
      <c r="C1278" s="36"/>
      <c r="D1278" s="106" t="str">
        <f t="shared" si="0"/>
        <v xml:space="preserve"> </v>
      </c>
      <c r="E1278" s="779"/>
      <c r="F1278" s="779"/>
      <c r="G1278" s="779"/>
      <c r="H1278" s="779"/>
      <c r="I1278" s="779"/>
      <c r="J1278" s="779"/>
      <c r="K1278" s="779"/>
      <c r="L1278" s="792"/>
      <c r="M1278" s="782"/>
      <c r="N1278" s="831"/>
      <c r="O1278" s="783"/>
      <c r="P1278" s="830"/>
      <c r="Q1278" s="830"/>
      <c r="R1278" s="831"/>
      <c r="S1278" s="831"/>
      <c r="T1278" s="786"/>
      <c r="U1278" s="786"/>
      <c r="V1278" s="786"/>
      <c r="W1278" s="786"/>
      <c r="X1278" s="787"/>
      <c r="Y1278" s="783"/>
      <c r="Z1278" s="783"/>
      <c r="AA1278" s="783"/>
      <c r="AB1278" s="783"/>
      <c r="AC1278" s="783"/>
      <c r="AD1278" s="783"/>
      <c r="AE1278" s="783"/>
      <c r="AF1278" s="783"/>
      <c r="AG1278" s="783"/>
      <c r="AH1278" s="783"/>
      <c r="AI1278" s="831"/>
    </row>
    <row r="1279" spans="1:35" ht="17.25" customHeight="1">
      <c r="A1279" s="36"/>
      <c r="B1279" s="36"/>
      <c r="C1279" s="36"/>
      <c r="D1279" s="106" t="str">
        <f t="shared" si="0"/>
        <v xml:space="preserve"> </v>
      </c>
      <c r="E1279" s="779"/>
      <c r="F1279" s="779"/>
      <c r="G1279" s="779"/>
      <c r="H1279" s="779"/>
      <c r="I1279" s="779"/>
      <c r="J1279" s="779"/>
      <c r="K1279" s="779"/>
      <c r="L1279" s="792"/>
      <c r="M1279" s="790"/>
      <c r="N1279" s="831"/>
      <c r="O1279" s="783"/>
      <c r="P1279" s="831"/>
      <c r="Q1279" s="831"/>
      <c r="R1279" s="831"/>
      <c r="S1279" s="831"/>
      <c r="T1279" s="786"/>
      <c r="U1279" s="786"/>
      <c r="V1279" s="786"/>
      <c r="W1279" s="786"/>
      <c r="X1279" s="787"/>
      <c r="Y1279" s="783"/>
      <c r="Z1279" s="783"/>
      <c r="AA1279" s="783"/>
      <c r="AB1279" s="783"/>
      <c r="AC1279" s="783"/>
      <c r="AD1279" s="783"/>
      <c r="AE1279" s="783"/>
      <c r="AF1279" s="783"/>
      <c r="AG1279" s="783"/>
      <c r="AH1279" s="783"/>
      <c r="AI1279" s="831"/>
    </row>
    <row r="1280" spans="1:35" ht="17.25" customHeight="1">
      <c r="A1280" s="36"/>
      <c r="B1280" s="36"/>
      <c r="C1280" s="36"/>
      <c r="D1280" s="106" t="str">
        <f t="shared" si="0"/>
        <v xml:space="preserve"> </v>
      </c>
      <c r="E1280" s="779"/>
      <c r="F1280" s="779"/>
      <c r="G1280" s="779"/>
      <c r="H1280" s="779"/>
      <c r="I1280" s="779"/>
      <c r="J1280" s="779"/>
      <c r="K1280" s="779"/>
      <c r="L1280" s="792"/>
      <c r="M1280" s="782"/>
      <c r="N1280" s="831"/>
      <c r="O1280" s="783"/>
      <c r="P1280" s="830"/>
      <c r="Q1280" s="830"/>
      <c r="R1280" s="831"/>
      <c r="S1280" s="831"/>
      <c r="T1280" s="786"/>
      <c r="U1280" s="786"/>
      <c r="V1280" s="786"/>
      <c r="W1280" s="786"/>
      <c r="X1280" s="787"/>
      <c r="Y1280" s="783"/>
      <c r="Z1280" s="783"/>
      <c r="AA1280" s="783"/>
      <c r="AB1280" s="783"/>
      <c r="AC1280" s="783"/>
      <c r="AD1280" s="783"/>
      <c r="AE1280" s="783"/>
      <c r="AF1280" s="783"/>
      <c r="AG1280" s="783"/>
      <c r="AH1280" s="783"/>
      <c r="AI1280" s="831"/>
    </row>
    <row r="1281" spans="1:35" ht="17.25" customHeight="1">
      <c r="A1281" s="36"/>
      <c r="B1281" s="36"/>
      <c r="C1281" s="36"/>
      <c r="D1281" s="106" t="str">
        <f t="shared" si="0"/>
        <v xml:space="preserve"> </v>
      </c>
      <c r="E1281" s="779"/>
      <c r="F1281" s="779"/>
      <c r="G1281" s="779"/>
      <c r="H1281" s="779"/>
      <c r="I1281" s="779"/>
      <c r="J1281" s="779"/>
      <c r="K1281" s="779"/>
      <c r="L1281" s="792"/>
      <c r="M1281" s="790"/>
      <c r="N1281" s="831"/>
      <c r="O1281" s="783"/>
      <c r="P1281" s="831"/>
      <c r="Q1281" s="831"/>
      <c r="R1281" s="831"/>
      <c r="S1281" s="831"/>
      <c r="T1281" s="786"/>
      <c r="U1281" s="786"/>
      <c r="V1281" s="786"/>
      <c r="W1281" s="786"/>
      <c r="X1281" s="787"/>
      <c r="Y1281" s="783"/>
      <c r="Z1281" s="783"/>
      <c r="AA1281" s="783"/>
      <c r="AB1281" s="783"/>
      <c r="AC1281" s="783"/>
      <c r="AD1281" s="783"/>
      <c r="AE1281" s="783"/>
      <c r="AF1281" s="783"/>
      <c r="AG1281" s="783"/>
      <c r="AH1281" s="783"/>
      <c r="AI1281" s="831"/>
    </row>
    <row r="1282" spans="1:35" ht="17.25" customHeight="1">
      <c r="A1282" s="36"/>
      <c r="B1282" s="36"/>
      <c r="C1282" s="36"/>
      <c r="D1282" s="106" t="str">
        <f t="shared" si="0"/>
        <v xml:space="preserve"> </v>
      </c>
      <c r="E1282" s="779"/>
      <c r="F1282" s="779"/>
      <c r="G1282" s="779"/>
      <c r="H1282" s="779"/>
      <c r="I1282" s="779"/>
      <c r="J1282" s="779"/>
      <c r="K1282" s="779"/>
      <c r="L1282" s="792"/>
      <c r="M1282" s="782"/>
      <c r="N1282" s="831"/>
      <c r="O1282" s="783"/>
      <c r="P1282" s="830"/>
      <c r="Q1282" s="830"/>
      <c r="R1282" s="831"/>
      <c r="S1282" s="831"/>
      <c r="T1282" s="786"/>
      <c r="U1282" s="786"/>
      <c r="V1282" s="786"/>
      <c r="W1282" s="786"/>
      <c r="X1282" s="787"/>
      <c r="Y1282" s="783"/>
      <c r="Z1282" s="783"/>
      <c r="AA1282" s="783"/>
      <c r="AB1282" s="783"/>
      <c r="AC1282" s="783"/>
      <c r="AD1282" s="783"/>
      <c r="AE1282" s="783"/>
      <c r="AF1282" s="783"/>
      <c r="AG1282" s="783"/>
      <c r="AH1282" s="783"/>
      <c r="AI1282" s="831"/>
    </row>
    <row r="1283" spans="1:35" ht="17.25" customHeight="1">
      <c r="A1283" s="36"/>
      <c r="B1283" s="36"/>
      <c r="C1283" s="36"/>
      <c r="D1283" s="106" t="str">
        <f t="shared" si="0"/>
        <v xml:space="preserve"> </v>
      </c>
      <c r="E1283" s="779"/>
      <c r="F1283" s="779"/>
      <c r="G1283" s="779"/>
      <c r="H1283" s="779"/>
      <c r="I1283" s="779"/>
      <c r="J1283" s="779"/>
      <c r="K1283" s="779"/>
      <c r="L1283" s="792"/>
      <c r="M1283" s="790"/>
      <c r="N1283" s="831"/>
      <c r="O1283" s="783"/>
      <c r="P1283" s="831"/>
      <c r="Q1283" s="831"/>
      <c r="R1283" s="831"/>
      <c r="S1283" s="831"/>
      <c r="T1283" s="786"/>
      <c r="U1283" s="786"/>
      <c r="V1283" s="786"/>
      <c r="W1283" s="786"/>
      <c r="X1283" s="787"/>
      <c r="Y1283" s="783"/>
      <c r="Z1283" s="783"/>
      <c r="AA1283" s="783"/>
      <c r="AB1283" s="783"/>
      <c r="AC1283" s="783"/>
      <c r="AD1283" s="783"/>
      <c r="AE1283" s="783"/>
      <c r="AF1283" s="783"/>
      <c r="AG1283" s="783"/>
      <c r="AH1283" s="783"/>
      <c r="AI1283" s="831"/>
    </row>
    <row r="1284" spans="1:35" ht="17.25" customHeight="1">
      <c r="A1284" s="36"/>
      <c r="B1284" s="36"/>
      <c r="C1284" s="36"/>
      <c r="D1284" s="106" t="str">
        <f t="shared" si="0"/>
        <v xml:space="preserve"> </v>
      </c>
      <c r="E1284" s="779"/>
      <c r="F1284" s="779"/>
      <c r="G1284" s="779"/>
      <c r="H1284" s="779"/>
      <c r="I1284" s="779"/>
      <c r="J1284" s="779"/>
      <c r="K1284" s="779"/>
      <c r="L1284" s="792"/>
      <c r="M1284" s="782"/>
      <c r="N1284" s="831"/>
      <c r="O1284" s="783"/>
      <c r="P1284" s="830"/>
      <c r="Q1284" s="830"/>
      <c r="R1284" s="831"/>
      <c r="S1284" s="831"/>
      <c r="T1284" s="786"/>
      <c r="U1284" s="786"/>
      <c r="V1284" s="786"/>
      <c r="W1284" s="786"/>
      <c r="X1284" s="787"/>
      <c r="Y1284" s="783"/>
      <c r="Z1284" s="783"/>
      <c r="AA1284" s="783"/>
      <c r="AB1284" s="783"/>
      <c r="AC1284" s="783"/>
      <c r="AD1284" s="783"/>
      <c r="AE1284" s="783"/>
      <c r="AF1284" s="783"/>
      <c r="AG1284" s="783"/>
      <c r="AH1284" s="783"/>
      <c r="AI1284" s="831"/>
    </row>
    <row r="1285" spans="1:35" ht="17.25" customHeight="1">
      <c r="A1285" s="36"/>
      <c r="B1285" s="36"/>
      <c r="C1285" s="36"/>
      <c r="D1285" s="106" t="str">
        <f t="shared" si="0"/>
        <v xml:space="preserve"> </v>
      </c>
      <c r="E1285" s="779"/>
      <c r="F1285" s="779"/>
      <c r="G1285" s="779"/>
      <c r="H1285" s="779"/>
      <c r="I1285" s="779"/>
      <c r="J1285" s="779"/>
      <c r="K1285" s="779"/>
      <c r="L1285" s="792"/>
      <c r="M1285" s="790"/>
      <c r="N1285" s="831"/>
      <c r="O1285" s="783"/>
      <c r="P1285" s="831"/>
      <c r="Q1285" s="831"/>
      <c r="R1285" s="831"/>
      <c r="S1285" s="831"/>
      <c r="T1285" s="786"/>
      <c r="U1285" s="786"/>
      <c r="V1285" s="786"/>
      <c r="W1285" s="786"/>
      <c r="X1285" s="787"/>
      <c r="Y1285" s="783"/>
      <c r="Z1285" s="783"/>
      <c r="AA1285" s="783"/>
      <c r="AB1285" s="783"/>
      <c r="AC1285" s="783"/>
      <c r="AD1285" s="783"/>
      <c r="AE1285" s="783"/>
      <c r="AF1285" s="783"/>
      <c r="AG1285" s="783"/>
      <c r="AH1285" s="783"/>
      <c r="AI1285" s="831"/>
    </row>
    <row r="1286" spans="1:35" ht="17.25" customHeight="1">
      <c r="A1286" s="36"/>
      <c r="B1286" s="36"/>
      <c r="C1286" s="36"/>
      <c r="D1286" s="106" t="str">
        <f t="shared" si="0"/>
        <v xml:space="preserve"> </v>
      </c>
      <c r="E1286" s="779"/>
      <c r="F1286" s="779"/>
      <c r="G1286" s="779"/>
      <c r="H1286" s="779"/>
      <c r="I1286" s="779"/>
      <c r="J1286" s="779"/>
      <c r="K1286" s="779"/>
      <c r="L1286" s="792"/>
      <c r="M1286" s="782"/>
      <c r="N1286" s="831"/>
      <c r="O1286" s="783"/>
      <c r="P1286" s="830"/>
      <c r="Q1286" s="830"/>
      <c r="R1286" s="831"/>
      <c r="S1286" s="831"/>
      <c r="T1286" s="786"/>
      <c r="U1286" s="786"/>
      <c r="V1286" s="786"/>
      <c r="W1286" s="786"/>
      <c r="X1286" s="787"/>
      <c r="Y1286" s="783"/>
      <c r="Z1286" s="783"/>
      <c r="AA1286" s="783"/>
      <c r="AB1286" s="783"/>
      <c r="AC1286" s="783"/>
      <c r="AD1286" s="783"/>
      <c r="AE1286" s="783"/>
      <c r="AF1286" s="783"/>
      <c r="AG1286" s="783"/>
      <c r="AH1286" s="783"/>
      <c r="AI1286" s="831"/>
    </row>
    <row r="1287" spans="1:35" ht="17.25" customHeight="1">
      <c r="A1287" s="36"/>
      <c r="B1287" s="36"/>
      <c r="C1287" s="36"/>
      <c r="D1287" s="106" t="str">
        <f t="shared" si="0"/>
        <v xml:space="preserve"> </v>
      </c>
      <c r="E1287" s="779"/>
      <c r="F1287" s="779"/>
      <c r="G1287" s="779"/>
      <c r="H1287" s="779"/>
      <c r="I1287" s="779"/>
      <c r="J1287" s="779"/>
      <c r="K1287" s="779"/>
      <c r="L1287" s="792"/>
      <c r="M1287" s="790"/>
      <c r="N1287" s="831"/>
      <c r="O1287" s="783"/>
      <c r="P1287" s="831"/>
      <c r="Q1287" s="831"/>
      <c r="R1287" s="831"/>
      <c r="S1287" s="831"/>
      <c r="T1287" s="786"/>
      <c r="U1287" s="786"/>
      <c r="V1287" s="786"/>
      <c r="W1287" s="786"/>
      <c r="X1287" s="787"/>
      <c r="Y1287" s="783"/>
      <c r="Z1287" s="783"/>
      <c r="AA1287" s="783"/>
      <c r="AB1287" s="783"/>
      <c r="AC1287" s="783"/>
      <c r="AD1287" s="783"/>
      <c r="AE1287" s="783"/>
      <c r="AF1287" s="783"/>
      <c r="AG1287" s="783"/>
      <c r="AH1287" s="783"/>
      <c r="AI1287" s="831"/>
    </row>
    <row r="1288" spans="1:35" ht="17.25" customHeight="1">
      <c r="A1288" s="36"/>
      <c r="B1288" s="36"/>
      <c r="C1288" s="36"/>
      <c r="D1288" s="106" t="str">
        <f t="shared" si="0"/>
        <v xml:space="preserve"> </v>
      </c>
      <c r="E1288" s="779"/>
      <c r="F1288" s="779"/>
      <c r="G1288" s="779"/>
      <c r="H1288" s="779"/>
      <c r="I1288" s="779"/>
      <c r="J1288" s="779"/>
      <c r="K1288" s="779"/>
      <c r="L1288" s="792"/>
      <c r="M1288" s="782"/>
      <c r="N1288" s="831"/>
      <c r="O1288" s="783"/>
      <c r="P1288" s="830"/>
      <c r="Q1288" s="830"/>
      <c r="R1288" s="831"/>
      <c r="S1288" s="831"/>
      <c r="T1288" s="786"/>
      <c r="U1288" s="786"/>
      <c r="V1288" s="786"/>
      <c r="W1288" s="786"/>
      <c r="X1288" s="787"/>
      <c r="Y1288" s="783"/>
      <c r="Z1288" s="783"/>
      <c r="AA1288" s="783"/>
      <c r="AB1288" s="783"/>
      <c r="AC1288" s="783"/>
      <c r="AD1288" s="783"/>
      <c r="AE1288" s="783"/>
      <c r="AF1288" s="783"/>
      <c r="AG1288" s="783"/>
      <c r="AH1288" s="783"/>
      <c r="AI1288" s="831"/>
    </row>
    <row r="1289" spans="1:35" ht="17.25" customHeight="1">
      <c r="A1289" s="36"/>
      <c r="B1289" s="36"/>
      <c r="C1289" s="36"/>
      <c r="D1289" s="106" t="str">
        <f t="shared" si="0"/>
        <v xml:space="preserve"> </v>
      </c>
      <c r="E1289" s="779"/>
      <c r="F1289" s="779"/>
      <c r="G1289" s="779"/>
      <c r="H1289" s="779"/>
      <c r="I1289" s="779"/>
      <c r="J1289" s="779"/>
      <c r="K1289" s="779"/>
      <c r="L1289" s="792"/>
      <c r="M1289" s="790"/>
      <c r="N1289" s="831"/>
      <c r="O1289" s="783"/>
      <c r="P1289" s="831"/>
      <c r="Q1289" s="831"/>
      <c r="R1289" s="831"/>
      <c r="S1289" s="831"/>
      <c r="T1289" s="786"/>
      <c r="U1289" s="786"/>
      <c r="V1289" s="786"/>
      <c r="W1289" s="786"/>
      <c r="X1289" s="787"/>
      <c r="Y1289" s="783"/>
      <c r="Z1289" s="783"/>
      <c r="AA1289" s="783"/>
      <c r="AB1289" s="783"/>
      <c r="AC1289" s="783"/>
      <c r="AD1289" s="783"/>
      <c r="AE1289" s="783"/>
      <c r="AF1289" s="783"/>
      <c r="AG1289" s="783"/>
      <c r="AH1289" s="783"/>
      <c r="AI1289" s="831"/>
    </row>
    <row r="1290" spans="1:35" ht="17.25" customHeight="1">
      <c r="A1290" s="36"/>
      <c r="B1290" s="36"/>
      <c r="C1290" s="36"/>
      <c r="D1290" s="106" t="str">
        <f t="shared" si="0"/>
        <v xml:space="preserve"> </v>
      </c>
      <c r="E1290" s="779"/>
      <c r="F1290" s="779"/>
      <c r="G1290" s="779"/>
      <c r="H1290" s="779"/>
      <c r="I1290" s="779"/>
      <c r="J1290" s="779"/>
      <c r="K1290" s="779"/>
      <c r="L1290" s="792"/>
      <c r="M1290" s="782"/>
      <c r="N1290" s="831"/>
      <c r="O1290" s="783"/>
      <c r="P1290" s="830"/>
      <c r="Q1290" s="830"/>
      <c r="R1290" s="831"/>
      <c r="S1290" s="831"/>
      <c r="T1290" s="786"/>
      <c r="U1290" s="786"/>
      <c r="V1290" s="786"/>
      <c r="W1290" s="786"/>
      <c r="X1290" s="787"/>
      <c r="Y1290" s="783"/>
      <c r="Z1290" s="783"/>
      <c r="AA1290" s="783"/>
      <c r="AB1290" s="783"/>
      <c r="AC1290" s="783"/>
      <c r="AD1290" s="783"/>
      <c r="AE1290" s="783"/>
      <c r="AF1290" s="783"/>
      <c r="AG1290" s="783"/>
      <c r="AH1290" s="783"/>
      <c r="AI1290" s="831"/>
    </row>
    <row r="1291" spans="1:35" ht="17.25" customHeight="1">
      <c r="A1291" s="36"/>
      <c r="B1291" s="36"/>
      <c r="C1291" s="36"/>
      <c r="D1291" s="106" t="str">
        <f t="shared" si="0"/>
        <v xml:space="preserve"> </v>
      </c>
      <c r="E1291" s="779"/>
      <c r="F1291" s="779"/>
      <c r="G1291" s="779"/>
      <c r="H1291" s="779"/>
      <c r="I1291" s="779"/>
      <c r="J1291" s="779"/>
      <c r="K1291" s="779"/>
      <c r="L1291" s="792"/>
      <c r="M1291" s="790"/>
      <c r="N1291" s="831"/>
      <c r="O1291" s="783"/>
      <c r="P1291" s="831"/>
      <c r="Q1291" s="831"/>
      <c r="R1291" s="831"/>
      <c r="S1291" s="831"/>
      <c r="T1291" s="786"/>
      <c r="U1291" s="786"/>
      <c r="V1291" s="786"/>
      <c r="W1291" s="786"/>
      <c r="X1291" s="787"/>
      <c r="Y1291" s="783"/>
      <c r="Z1291" s="783"/>
      <c r="AA1291" s="783"/>
      <c r="AB1291" s="783"/>
      <c r="AC1291" s="783"/>
      <c r="AD1291" s="783"/>
      <c r="AE1291" s="783"/>
      <c r="AF1291" s="783"/>
      <c r="AG1291" s="783"/>
      <c r="AH1291" s="783"/>
      <c r="AI1291" s="831"/>
    </row>
    <row r="1292" spans="1:35" ht="17.25" customHeight="1">
      <c r="A1292" s="36"/>
      <c r="B1292" s="36"/>
      <c r="C1292" s="36"/>
      <c r="D1292" s="106" t="str">
        <f t="shared" si="0"/>
        <v xml:space="preserve"> </v>
      </c>
      <c r="E1292" s="779"/>
      <c r="F1292" s="779"/>
      <c r="G1292" s="779"/>
      <c r="H1292" s="779"/>
      <c r="I1292" s="779"/>
      <c r="J1292" s="779"/>
      <c r="K1292" s="779"/>
      <c r="L1292" s="792"/>
      <c r="M1292" s="782"/>
      <c r="N1292" s="831"/>
      <c r="O1292" s="783"/>
      <c r="P1292" s="830"/>
      <c r="Q1292" s="830"/>
      <c r="R1292" s="831"/>
      <c r="S1292" s="831"/>
      <c r="T1292" s="786"/>
      <c r="U1292" s="786"/>
      <c r="V1292" s="786"/>
      <c r="W1292" s="786"/>
      <c r="X1292" s="787"/>
      <c r="Y1292" s="783"/>
      <c r="Z1292" s="783"/>
      <c r="AA1292" s="783"/>
      <c r="AB1292" s="783"/>
      <c r="AC1292" s="783"/>
      <c r="AD1292" s="783"/>
      <c r="AE1292" s="783"/>
      <c r="AF1292" s="783"/>
      <c r="AG1292" s="783"/>
      <c r="AH1292" s="783"/>
      <c r="AI1292" s="831"/>
    </row>
    <row r="1293" spans="1:35" ht="17.25" customHeight="1">
      <c r="A1293" s="36"/>
      <c r="B1293" s="36"/>
      <c r="C1293" s="36"/>
      <c r="D1293" s="106" t="str">
        <f t="shared" si="0"/>
        <v xml:space="preserve"> </v>
      </c>
      <c r="E1293" s="779"/>
      <c r="F1293" s="779"/>
      <c r="G1293" s="779"/>
      <c r="H1293" s="779"/>
      <c r="I1293" s="779"/>
      <c r="J1293" s="779"/>
      <c r="K1293" s="779"/>
      <c r="L1293" s="792"/>
      <c r="M1293" s="790"/>
      <c r="N1293" s="831"/>
      <c r="O1293" s="783"/>
      <c r="P1293" s="831"/>
      <c r="Q1293" s="831"/>
      <c r="R1293" s="831"/>
      <c r="S1293" s="831"/>
      <c r="T1293" s="786"/>
      <c r="U1293" s="786"/>
      <c r="V1293" s="786"/>
      <c r="W1293" s="786"/>
      <c r="X1293" s="787"/>
      <c r="Y1293" s="783"/>
      <c r="Z1293" s="783"/>
      <c r="AA1293" s="783"/>
      <c r="AB1293" s="783"/>
      <c r="AC1293" s="783"/>
      <c r="AD1293" s="783"/>
      <c r="AE1293" s="783"/>
      <c r="AF1293" s="783"/>
      <c r="AG1293" s="783"/>
      <c r="AH1293" s="783"/>
      <c r="AI1293" s="831"/>
    </row>
    <row r="1294" spans="1:35" ht="17.25" customHeight="1">
      <c r="A1294" s="36"/>
      <c r="B1294" s="36"/>
      <c r="C1294" s="36"/>
      <c r="D1294" s="106" t="str">
        <f t="shared" si="0"/>
        <v xml:space="preserve"> </v>
      </c>
      <c r="E1294" s="779"/>
      <c r="F1294" s="779"/>
      <c r="G1294" s="779"/>
      <c r="H1294" s="779"/>
      <c r="I1294" s="779"/>
      <c r="J1294" s="779"/>
      <c r="K1294" s="779"/>
      <c r="L1294" s="792"/>
      <c r="M1294" s="782"/>
      <c r="N1294" s="831"/>
      <c r="O1294" s="783"/>
      <c r="P1294" s="830"/>
      <c r="Q1294" s="830"/>
      <c r="R1294" s="831"/>
      <c r="S1294" s="831"/>
      <c r="T1294" s="786"/>
      <c r="U1294" s="786"/>
      <c r="V1294" s="786"/>
      <c r="W1294" s="786"/>
      <c r="X1294" s="787"/>
      <c r="Y1294" s="783"/>
      <c r="Z1294" s="783"/>
      <c r="AA1294" s="783"/>
      <c r="AB1294" s="783"/>
      <c r="AC1294" s="783"/>
      <c r="AD1294" s="783"/>
      <c r="AE1294" s="783"/>
      <c r="AF1294" s="783"/>
      <c r="AG1294" s="783"/>
      <c r="AH1294" s="783"/>
      <c r="AI1294" s="831"/>
    </row>
    <row r="1295" spans="1:35" ht="17.25" customHeight="1">
      <c r="A1295" s="36"/>
      <c r="B1295" s="36"/>
      <c r="C1295" s="36"/>
      <c r="D1295" s="106" t="str">
        <f t="shared" si="0"/>
        <v xml:space="preserve"> </v>
      </c>
      <c r="E1295" s="779"/>
      <c r="F1295" s="779"/>
      <c r="G1295" s="779"/>
      <c r="H1295" s="779"/>
      <c r="I1295" s="779"/>
      <c r="J1295" s="779"/>
      <c r="K1295" s="779"/>
      <c r="L1295" s="792"/>
      <c r="M1295" s="790"/>
      <c r="N1295" s="831"/>
      <c r="O1295" s="783"/>
      <c r="P1295" s="831"/>
      <c r="Q1295" s="831"/>
      <c r="R1295" s="831"/>
      <c r="S1295" s="831"/>
      <c r="T1295" s="786"/>
      <c r="U1295" s="786"/>
      <c r="V1295" s="786"/>
      <c r="W1295" s="786"/>
      <c r="X1295" s="787"/>
      <c r="Y1295" s="783"/>
      <c r="Z1295" s="783"/>
      <c r="AA1295" s="783"/>
      <c r="AB1295" s="783"/>
      <c r="AC1295" s="783"/>
      <c r="AD1295" s="783"/>
      <c r="AE1295" s="783"/>
      <c r="AF1295" s="783"/>
      <c r="AG1295" s="783"/>
      <c r="AH1295" s="783"/>
      <c r="AI1295" s="831"/>
    </row>
    <row r="1296" spans="1:35" ht="17.25" customHeight="1">
      <c r="A1296" s="36"/>
      <c r="B1296" s="36"/>
      <c r="C1296" s="36"/>
      <c r="D1296" s="106" t="str">
        <f t="shared" si="0"/>
        <v xml:space="preserve"> </v>
      </c>
      <c r="E1296" s="779"/>
      <c r="F1296" s="779"/>
      <c r="G1296" s="779"/>
      <c r="H1296" s="779"/>
      <c r="I1296" s="779"/>
      <c r="J1296" s="779"/>
      <c r="K1296" s="779"/>
      <c r="L1296" s="792"/>
      <c r="M1296" s="782"/>
      <c r="N1296" s="831"/>
      <c r="O1296" s="783"/>
      <c r="P1296" s="830"/>
      <c r="Q1296" s="830"/>
      <c r="R1296" s="831"/>
      <c r="S1296" s="831"/>
      <c r="T1296" s="786"/>
      <c r="U1296" s="786"/>
      <c r="V1296" s="786"/>
      <c r="W1296" s="786"/>
      <c r="X1296" s="787"/>
      <c r="Y1296" s="783"/>
      <c r="Z1296" s="783"/>
      <c r="AA1296" s="783"/>
      <c r="AB1296" s="783"/>
      <c r="AC1296" s="783"/>
      <c r="AD1296" s="783"/>
      <c r="AE1296" s="783"/>
      <c r="AF1296" s="783"/>
      <c r="AG1296" s="783"/>
      <c r="AH1296" s="783"/>
      <c r="AI1296" s="831"/>
    </row>
    <row r="1297" spans="1:35" ht="17.25" customHeight="1">
      <c r="A1297" s="36"/>
      <c r="B1297" s="36"/>
      <c r="C1297" s="36"/>
      <c r="D1297" s="106" t="str">
        <f t="shared" si="0"/>
        <v xml:space="preserve"> </v>
      </c>
      <c r="E1297" s="779"/>
      <c r="F1297" s="779"/>
      <c r="G1297" s="779"/>
      <c r="H1297" s="779"/>
      <c r="I1297" s="779"/>
      <c r="J1297" s="779"/>
      <c r="K1297" s="779"/>
      <c r="L1297" s="792"/>
      <c r="M1297" s="790"/>
      <c r="N1297" s="831"/>
      <c r="O1297" s="783"/>
      <c r="P1297" s="831"/>
      <c r="Q1297" s="831"/>
      <c r="R1297" s="831"/>
      <c r="S1297" s="831"/>
      <c r="T1297" s="786"/>
      <c r="U1297" s="786"/>
      <c r="V1297" s="786"/>
      <c r="W1297" s="786"/>
      <c r="X1297" s="787"/>
      <c r="Y1297" s="783"/>
      <c r="Z1297" s="783"/>
      <c r="AA1297" s="783"/>
      <c r="AB1297" s="783"/>
      <c r="AC1297" s="783"/>
      <c r="AD1297" s="783"/>
      <c r="AE1297" s="783"/>
      <c r="AF1297" s="783"/>
      <c r="AG1297" s="783"/>
      <c r="AH1297" s="783"/>
      <c r="AI1297" s="831"/>
    </row>
    <row r="1298" spans="1:35" ht="17.25" customHeight="1">
      <c r="A1298" s="36"/>
      <c r="B1298" s="36"/>
      <c r="C1298" s="36"/>
      <c r="D1298" s="106" t="str">
        <f t="shared" si="0"/>
        <v xml:space="preserve"> </v>
      </c>
      <c r="E1298" s="779"/>
      <c r="F1298" s="779"/>
      <c r="G1298" s="779"/>
      <c r="H1298" s="779"/>
      <c r="I1298" s="779"/>
      <c r="J1298" s="779"/>
      <c r="K1298" s="779"/>
      <c r="L1298" s="792"/>
      <c r="M1298" s="782"/>
      <c r="N1298" s="831"/>
      <c r="O1298" s="783"/>
      <c r="P1298" s="830"/>
      <c r="Q1298" s="830"/>
      <c r="R1298" s="831"/>
      <c r="S1298" s="831"/>
      <c r="T1298" s="786"/>
      <c r="U1298" s="786"/>
      <c r="V1298" s="786"/>
      <c r="W1298" s="786"/>
      <c r="X1298" s="787"/>
      <c r="Y1298" s="783"/>
      <c r="Z1298" s="783"/>
      <c r="AA1298" s="783"/>
      <c r="AB1298" s="783"/>
      <c r="AC1298" s="783"/>
      <c r="AD1298" s="783"/>
      <c r="AE1298" s="783"/>
      <c r="AF1298" s="783"/>
      <c r="AG1298" s="783"/>
      <c r="AH1298" s="783"/>
      <c r="AI1298" s="831"/>
    </row>
    <row r="1299" spans="1:35" ht="17.25" customHeight="1">
      <c r="A1299" s="36"/>
      <c r="B1299" s="36"/>
      <c r="C1299" s="36"/>
      <c r="D1299" s="106" t="str">
        <f t="shared" si="0"/>
        <v xml:space="preserve"> </v>
      </c>
      <c r="E1299" s="779"/>
      <c r="F1299" s="779"/>
      <c r="G1299" s="779"/>
      <c r="H1299" s="779"/>
      <c r="I1299" s="779"/>
      <c r="J1299" s="779"/>
      <c r="K1299" s="779"/>
      <c r="L1299" s="792"/>
      <c r="M1299" s="790"/>
      <c r="N1299" s="831"/>
      <c r="O1299" s="783"/>
      <c r="P1299" s="831"/>
      <c r="Q1299" s="831"/>
      <c r="R1299" s="831"/>
      <c r="S1299" s="831"/>
      <c r="T1299" s="786"/>
      <c r="U1299" s="786"/>
      <c r="V1299" s="786"/>
      <c r="W1299" s="786"/>
      <c r="X1299" s="787"/>
      <c r="Y1299" s="783"/>
      <c r="Z1299" s="783"/>
      <c r="AA1299" s="783"/>
      <c r="AB1299" s="783"/>
      <c r="AC1299" s="783"/>
      <c r="AD1299" s="783"/>
      <c r="AE1299" s="783"/>
      <c r="AF1299" s="783"/>
      <c r="AG1299" s="783"/>
      <c r="AH1299" s="783"/>
      <c r="AI1299" s="831"/>
    </row>
    <row r="1300" spans="1:35" ht="17.25" customHeight="1">
      <c r="A1300" s="36"/>
      <c r="B1300" s="36"/>
      <c r="C1300" s="36"/>
      <c r="D1300" s="106" t="str">
        <f t="shared" si="0"/>
        <v xml:space="preserve"> </v>
      </c>
      <c r="E1300" s="779"/>
      <c r="F1300" s="779"/>
      <c r="G1300" s="779"/>
      <c r="H1300" s="779"/>
      <c r="I1300" s="779"/>
      <c r="J1300" s="779"/>
      <c r="K1300" s="779"/>
      <c r="L1300" s="792"/>
      <c r="M1300" s="782"/>
      <c r="N1300" s="831"/>
      <c r="O1300" s="783"/>
      <c r="P1300" s="830"/>
      <c r="Q1300" s="830"/>
      <c r="R1300" s="831"/>
      <c r="S1300" s="831"/>
      <c r="T1300" s="786"/>
      <c r="U1300" s="786"/>
      <c r="V1300" s="786"/>
      <c r="W1300" s="786"/>
      <c r="X1300" s="787"/>
      <c r="Y1300" s="783"/>
      <c r="Z1300" s="783"/>
      <c r="AA1300" s="783"/>
      <c r="AB1300" s="783"/>
      <c r="AC1300" s="783"/>
      <c r="AD1300" s="783"/>
      <c r="AE1300" s="783"/>
      <c r="AF1300" s="783"/>
      <c r="AG1300" s="783"/>
      <c r="AH1300" s="783"/>
      <c r="AI1300" s="831"/>
    </row>
    <row r="1301" spans="1:35" ht="17.25" customHeight="1">
      <c r="A1301" s="36"/>
      <c r="B1301" s="36"/>
      <c r="C1301" s="36"/>
      <c r="D1301" s="106" t="str">
        <f t="shared" si="0"/>
        <v xml:space="preserve"> </v>
      </c>
      <c r="E1301" s="779"/>
      <c r="F1301" s="779"/>
      <c r="G1301" s="779"/>
      <c r="H1301" s="779"/>
      <c r="I1301" s="779"/>
      <c r="J1301" s="779"/>
      <c r="K1301" s="779"/>
      <c r="L1301" s="792"/>
      <c r="M1301" s="790"/>
      <c r="N1301" s="831"/>
      <c r="O1301" s="783"/>
      <c r="P1301" s="831"/>
      <c r="Q1301" s="831"/>
      <c r="R1301" s="831"/>
      <c r="S1301" s="831"/>
      <c r="T1301" s="786"/>
      <c r="U1301" s="786"/>
      <c r="V1301" s="786"/>
      <c r="W1301" s="786"/>
      <c r="X1301" s="787"/>
      <c r="Y1301" s="783"/>
      <c r="Z1301" s="783"/>
      <c r="AA1301" s="783"/>
      <c r="AB1301" s="783"/>
      <c r="AC1301" s="783"/>
      <c r="AD1301" s="783"/>
      <c r="AE1301" s="783"/>
      <c r="AF1301" s="783"/>
      <c r="AG1301" s="783"/>
      <c r="AH1301" s="783"/>
      <c r="AI1301" s="831"/>
    </row>
    <row r="1302" spans="1:35" ht="17.25" customHeight="1">
      <c r="A1302" s="36"/>
      <c r="B1302" s="36"/>
      <c r="C1302" s="36"/>
      <c r="D1302" s="106" t="str">
        <f t="shared" si="0"/>
        <v xml:space="preserve"> </v>
      </c>
      <c r="E1302" s="779"/>
      <c r="F1302" s="779"/>
      <c r="G1302" s="779"/>
      <c r="H1302" s="779"/>
      <c r="I1302" s="779"/>
      <c r="J1302" s="779"/>
      <c r="K1302" s="779"/>
      <c r="L1302" s="792"/>
      <c r="M1302" s="782"/>
      <c r="N1302" s="831"/>
      <c r="O1302" s="783"/>
      <c r="P1302" s="830"/>
      <c r="Q1302" s="830"/>
      <c r="R1302" s="831"/>
      <c r="S1302" s="831"/>
      <c r="T1302" s="786"/>
      <c r="U1302" s="786"/>
      <c r="V1302" s="786"/>
      <c r="W1302" s="786"/>
      <c r="X1302" s="787"/>
      <c r="Y1302" s="783"/>
      <c r="Z1302" s="783"/>
      <c r="AA1302" s="783"/>
      <c r="AB1302" s="783"/>
      <c r="AC1302" s="783"/>
      <c r="AD1302" s="783"/>
      <c r="AE1302" s="783"/>
      <c r="AF1302" s="783"/>
      <c r="AG1302" s="783"/>
      <c r="AH1302" s="783"/>
      <c r="AI1302" s="831"/>
    </row>
    <row r="1303" spans="1:35" ht="17.25" customHeight="1">
      <c r="A1303" s="36"/>
      <c r="B1303" s="36"/>
      <c r="C1303" s="36"/>
      <c r="D1303" s="106" t="str">
        <f t="shared" si="0"/>
        <v xml:space="preserve"> </v>
      </c>
      <c r="E1303" s="779"/>
      <c r="F1303" s="779"/>
      <c r="G1303" s="779"/>
      <c r="H1303" s="779"/>
      <c r="I1303" s="779"/>
      <c r="J1303" s="779"/>
      <c r="K1303" s="779"/>
      <c r="L1303" s="792"/>
      <c r="M1303" s="790"/>
      <c r="N1303" s="831"/>
      <c r="O1303" s="783"/>
      <c r="P1303" s="831"/>
      <c r="Q1303" s="831"/>
      <c r="R1303" s="831"/>
      <c r="S1303" s="831"/>
      <c r="T1303" s="786"/>
      <c r="U1303" s="786"/>
      <c r="V1303" s="786"/>
      <c r="W1303" s="786"/>
      <c r="X1303" s="787"/>
      <c r="Y1303" s="783"/>
      <c r="Z1303" s="783"/>
      <c r="AA1303" s="783"/>
      <c r="AB1303" s="783"/>
      <c r="AC1303" s="783"/>
      <c r="AD1303" s="783"/>
      <c r="AE1303" s="783"/>
      <c r="AF1303" s="783"/>
      <c r="AG1303" s="783"/>
      <c r="AH1303" s="783"/>
      <c r="AI1303" s="831"/>
    </row>
    <row r="1304" spans="1:35" ht="17.25" customHeight="1">
      <c r="A1304" s="36"/>
      <c r="B1304" s="36"/>
      <c r="C1304" s="36"/>
      <c r="D1304" s="106" t="str">
        <f t="shared" si="0"/>
        <v xml:space="preserve"> </v>
      </c>
      <c r="E1304" s="779"/>
      <c r="F1304" s="779"/>
      <c r="G1304" s="779"/>
      <c r="H1304" s="779"/>
      <c r="I1304" s="779"/>
      <c r="J1304" s="779"/>
      <c r="K1304" s="779"/>
      <c r="L1304" s="792"/>
      <c r="M1304" s="782"/>
      <c r="N1304" s="831"/>
      <c r="O1304" s="783"/>
      <c r="P1304" s="830"/>
      <c r="Q1304" s="830"/>
      <c r="R1304" s="831"/>
      <c r="S1304" s="831"/>
      <c r="T1304" s="786"/>
      <c r="U1304" s="786"/>
      <c r="V1304" s="786"/>
      <c r="W1304" s="786"/>
      <c r="X1304" s="787"/>
      <c r="Y1304" s="783"/>
      <c r="Z1304" s="783"/>
      <c r="AA1304" s="783"/>
      <c r="AB1304" s="783"/>
      <c r="AC1304" s="783"/>
      <c r="AD1304" s="783"/>
      <c r="AE1304" s="783"/>
      <c r="AF1304" s="783"/>
      <c r="AG1304" s="783"/>
      <c r="AH1304" s="783"/>
      <c r="AI1304" s="831"/>
    </row>
    <row r="1305" spans="1:35" ht="17.25" customHeight="1">
      <c r="A1305" s="36"/>
      <c r="B1305" s="36"/>
      <c r="C1305" s="36"/>
      <c r="D1305" s="106" t="str">
        <f t="shared" si="0"/>
        <v xml:space="preserve"> </v>
      </c>
      <c r="E1305" s="779"/>
      <c r="F1305" s="779"/>
      <c r="G1305" s="779"/>
      <c r="H1305" s="779"/>
      <c r="I1305" s="779"/>
      <c r="J1305" s="779"/>
      <c r="K1305" s="779"/>
      <c r="L1305" s="792"/>
      <c r="M1305" s="790"/>
      <c r="N1305" s="831"/>
      <c r="O1305" s="783"/>
      <c r="P1305" s="831"/>
      <c r="Q1305" s="831"/>
      <c r="R1305" s="831"/>
      <c r="S1305" s="831"/>
      <c r="T1305" s="786"/>
      <c r="U1305" s="786"/>
      <c r="V1305" s="786"/>
      <c r="W1305" s="786"/>
      <c r="X1305" s="787"/>
      <c r="Y1305" s="783"/>
      <c r="Z1305" s="783"/>
      <c r="AA1305" s="783"/>
      <c r="AB1305" s="783"/>
      <c r="AC1305" s="783"/>
      <c r="AD1305" s="783"/>
      <c r="AE1305" s="783"/>
      <c r="AF1305" s="783"/>
      <c r="AG1305" s="783"/>
      <c r="AH1305" s="783"/>
      <c r="AI1305" s="831"/>
    </row>
    <row r="1306" spans="1:35" ht="17.25" customHeight="1">
      <c r="A1306" s="36"/>
      <c r="B1306" s="36"/>
      <c r="C1306" s="36"/>
      <c r="D1306" s="106" t="str">
        <f t="shared" si="0"/>
        <v xml:space="preserve"> </v>
      </c>
      <c r="E1306" s="779"/>
      <c r="F1306" s="779"/>
      <c r="G1306" s="779"/>
      <c r="H1306" s="779"/>
      <c r="I1306" s="779"/>
      <c r="J1306" s="779"/>
      <c r="K1306" s="779"/>
      <c r="L1306" s="792"/>
      <c r="M1306" s="782"/>
      <c r="N1306" s="831"/>
      <c r="O1306" s="783"/>
      <c r="P1306" s="830"/>
      <c r="Q1306" s="830"/>
      <c r="R1306" s="831"/>
      <c r="S1306" s="831"/>
      <c r="T1306" s="786"/>
      <c r="U1306" s="786"/>
      <c r="V1306" s="786"/>
      <c r="W1306" s="786"/>
      <c r="X1306" s="787"/>
      <c r="Y1306" s="783"/>
      <c r="Z1306" s="783"/>
      <c r="AA1306" s="783"/>
      <c r="AB1306" s="783"/>
      <c r="AC1306" s="783"/>
      <c r="AD1306" s="783"/>
      <c r="AE1306" s="783"/>
      <c r="AF1306" s="783"/>
      <c r="AG1306" s="783"/>
      <c r="AH1306" s="783"/>
      <c r="AI1306" s="831"/>
    </row>
    <row r="1307" spans="1:35" ht="17.25" customHeight="1">
      <c r="A1307" s="36"/>
      <c r="B1307" s="36"/>
      <c r="C1307" s="36"/>
      <c r="D1307" s="106" t="str">
        <f t="shared" si="0"/>
        <v xml:space="preserve"> </v>
      </c>
      <c r="E1307" s="779"/>
      <c r="F1307" s="779"/>
      <c r="G1307" s="779"/>
      <c r="H1307" s="779"/>
      <c r="I1307" s="779"/>
      <c r="J1307" s="779"/>
      <c r="K1307" s="779"/>
      <c r="L1307" s="792"/>
      <c r="M1307" s="790"/>
      <c r="N1307" s="831"/>
      <c r="O1307" s="783"/>
      <c r="P1307" s="831"/>
      <c r="Q1307" s="831"/>
      <c r="R1307" s="831"/>
      <c r="S1307" s="831"/>
      <c r="T1307" s="786"/>
      <c r="U1307" s="786"/>
      <c r="V1307" s="786"/>
      <c r="W1307" s="786"/>
      <c r="X1307" s="787"/>
      <c r="Y1307" s="783"/>
      <c r="Z1307" s="783"/>
      <c r="AA1307" s="783"/>
      <c r="AB1307" s="783"/>
      <c r="AC1307" s="783"/>
      <c r="AD1307" s="783"/>
      <c r="AE1307" s="783"/>
      <c r="AF1307" s="783"/>
      <c r="AG1307" s="783"/>
      <c r="AH1307" s="783"/>
      <c r="AI1307" s="831"/>
    </row>
    <row r="1308" spans="1:35" ht="17.25" customHeight="1">
      <c r="A1308" s="36"/>
      <c r="B1308" s="36"/>
      <c r="C1308" s="36"/>
      <c r="D1308" s="106" t="str">
        <f t="shared" si="0"/>
        <v xml:space="preserve"> </v>
      </c>
      <c r="E1308" s="779"/>
      <c r="F1308" s="779"/>
      <c r="G1308" s="779"/>
      <c r="H1308" s="779"/>
      <c r="I1308" s="779"/>
      <c r="J1308" s="779"/>
      <c r="K1308" s="779"/>
      <c r="L1308" s="792"/>
      <c r="M1308" s="782"/>
      <c r="N1308" s="831"/>
      <c r="O1308" s="783"/>
      <c r="P1308" s="830"/>
      <c r="Q1308" s="830"/>
      <c r="R1308" s="831"/>
      <c r="S1308" s="831"/>
      <c r="T1308" s="786"/>
      <c r="U1308" s="786"/>
      <c r="V1308" s="786"/>
      <c r="W1308" s="786"/>
      <c r="X1308" s="787"/>
      <c r="Y1308" s="783"/>
      <c r="Z1308" s="783"/>
      <c r="AA1308" s="783"/>
      <c r="AB1308" s="783"/>
      <c r="AC1308" s="783"/>
      <c r="AD1308" s="783"/>
      <c r="AE1308" s="783"/>
      <c r="AF1308" s="783"/>
      <c r="AG1308" s="783"/>
      <c r="AH1308" s="783"/>
      <c r="AI1308" s="831"/>
    </row>
    <row r="1309" spans="1:35" ht="17.25" customHeight="1">
      <c r="A1309" s="36"/>
      <c r="B1309" s="36"/>
      <c r="C1309" s="36"/>
      <c r="D1309" s="106" t="str">
        <f t="shared" si="0"/>
        <v xml:space="preserve"> </v>
      </c>
      <c r="E1309" s="779"/>
      <c r="F1309" s="779"/>
      <c r="G1309" s="779"/>
      <c r="H1309" s="779"/>
      <c r="I1309" s="779"/>
      <c r="J1309" s="779"/>
      <c r="K1309" s="779"/>
      <c r="L1309" s="792"/>
      <c r="M1309" s="790"/>
      <c r="N1309" s="831"/>
      <c r="O1309" s="783"/>
      <c r="P1309" s="831"/>
      <c r="Q1309" s="831"/>
      <c r="R1309" s="831"/>
      <c r="S1309" s="831"/>
      <c r="T1309" s="786"/>
      <c r="U1309" s="786"/>
      <c r="V1309" s="786"/>
      <c r="W1309" s="786"/>
      <c r="X1309" s="787"/>
      <c r="Y1309" s="783"/>
      <c r="Z1309" s="783"/>
      <c r="AA1309" s="783"/>
      <c r="AB1309" s="783"/>
      <c r="AC1309" s="783"/>
      <c r="AD1309" s="783"/>
      <c r="AE1309" s="783"/>
      <c r="AF1309" s="783"/>
      <c r="AG1309" s="783"/>
      <c r="AH1309" s="783"/>
      <c r="AI1309" s="831"/>
    </row>
    <row r="1310" spans="1:35" ht="17.25" customHeight="1">
      <c r="A1310" s="36"/>
      <c r="B1310" s="36"/>
      <c r="C1310" s="36"/>
      <c r="D1310" s="106" t="str">
        <f t="shared" si="0"/>
        <v xml:space="preserve"> </v>
      </c>
      <c r="E1310" s="779"/>
      <c r="F1310" s="779"/>
      <c r="G1310" s="779"/>
      <c r="H1310" s="779"/>
      <c r="I1310" s="779"/>
      <c r="J1310" s="779"/>
      <c r="K1310" s="779"/>
      <c r="L1310" s="792"/>
      <c r="M1310" s="782"/>
      <c r="N1310" s="831"/>
      <c r="O1310" s="783"/>
      <c r="P1310" s="830"/>
      <c r="Q1310" s="830"/>
      <c r="R1310" s="831"/>
      <c r="S1310" s="831"/>
      <c r="T1310" s="786"/>
      <c r="U1310" s="786"/>
      <c r="V1310" s="786"/>
      <c r="W1310" s="786"/>
      <c r="X1310" s="787"/>
      <c r="Y1310" s="783"/>
      <c r="Z1310" s="783"/>
      <c r="AA1310" s="783"/>
      <c r="AB1310" s="783"/>
      <c r="AC1310" s="783"/>
      <c r="AD1310" s="783"/>
      <c r="AE1310" s="783"/>
      <c r="AF1310" s="783"/>
      <c r="AG1310" s="783"/>
      <c r="AH1310" s="783"/>
      <c r="AI1310" s="831"/>
    </row>
    <row r="1311" spans="1:35" ht="17.25" customHeight="1">
      <c r="A1311" s="36"/>
      <c r="B1311" s="36"/>
      <c r="C1311" s="36"/>
      <c r="D1311" s="106" t="str">
        <f t="shared" si="0"/>
        <v xml:space="preserve"> </v>
      </c>
      <c r="E1311" s="779"/>
      <c r="F1311" s="779"/>
      <c r="G1311" s="779"/>
      <c r="H1311" s="779"/>
      <c r="I1311" s="779"/>
      <c r="J1311" s="779"/>
      <c r="K1311" s="779"/>
      <c r="L1311" s="792"/>
      <c r="M1311" s="790"/>
      <c r="N1311" s="831"/>
      <c r="O1311" s="783"/>
      <c r="P1311" s="831"/>
      <c r="Q1311" s="831"/>
      <c r="R1311" s="831"/>
      <c r="S1311" s="831"/>
      <c r="T1311" s="786"/>
      <c r="U1311" s="786"/>
      <c r="V1311" s="786"/>
      <c r="W1311" s="786"/>
      <c r="X1311" s="787"/>
      <c r="Y1311" s="783"/>
      <c r="Z1311" s="783"/>
      <c r="AA1311" s="783"/>
      <c r="AB1311" s="783"/>
      <c r="AC1311" s="783"/>
      <c r="AD1311" s="783"/>
      <c r="AE1311" s="783"/>
      <c r="AF1311" s="783"/>
      <c r="AG1311" s="783"/>
      <c r="AH1311" s="783"/>
      <c r="AI1311" s="831"/>
    </row>
    <row r="1312" spans="1:35" ht="17.25" customHeight="1">
      <c r="A1312" s="36"/>
      <c r="B1312" s="36"/>
      <c r="C1312" s="36"/>
      <c r="D1312" s="106" t="str">
        <f t="shared" si="0"/>
        <v xml:space="preserve"> </v>
      </c>
      <c r="E1312" s="779"/>
      <c r="F1312" s="779"/>
      <c r="G1312" s="779"/>
      <c r="H1312" s="779"/>
      <c r="I1312" s="779"/>
      <c r="J1312" s="779"/>
      <c r="K1312" s="779"/>
      <c r="L1312" s="792"/>
      <c r="M1312" s="782"/>
      <c r="N1312" s="831"/>
      <c r="O1312" s="783"/>
      <c r="P1312" s="830"/>
      <c r="Q1312" s="830"/>
      <c r="R1312" s="831"/>
      <c r="S1312" s="831"/>
      <c r="T1312" s="786"/>
      <c r="U1312" s="786"/>
      <c r="V1312" s="786"/>
      <c r="W1312" s="786"/>
      <c r="X1312" s="787"/>
      <c r="Y1312" s="783"/>
      <c r="Z1312" s="783"/>
      <c r="AA1312" s="783"/>
      <c r="AB1312" s="783"/>
      <c r="AC1312" s="783"/>
      <c r="AD1312" s="783"/>
      <c r="AE1312" s="783"/>
      <c r="AF1312" s="783"/>
      <c r="AG1312" s="783"/>
      <c r="AH1312" s="783"/>
      <c r="AI1312" s="831"/>
    </row>
    <row r="1313" spans="1:35" ht="17.25" customHeight="1">
      <c r="A1313" s="36"/>
      <c r="B1313" s="36"/>
      <c r="C1313" s="36"/>
      <c r="D1313" s="106" t="str">
        <f t="shared" si="0"/>
        <v xml:space="preserve"> </v>
      </c>
      <c r="E1313" s="779"/>
      <c r="F1313" s="779"/>
      <c r="G1313" s="779"/>
      <c r="H1313" s="779"/>
      <c r="I1313" s="779"/>
      <c r="J1313" s="779"/>
      <c r="K1313" s="779"/>
      <c r="L1313" s="792"/>
      <c r="M1313" s="790"/>
      <c r="N1313" s="831"/>
      <c r="O1313" s="783"/>
      <c r="P1313" s="831"/>
      <c r="Q1313" s="831"/>
      <c r="R1313" s="831"/>
      <c r="S1313" s="831"/>
      <c r="T1313" s="786"/>
      <c r="U1313" s="786"/>
      <c r="V1313" s="786"/>
      <c r="W1313" s="786"/>
      <c r="X1313" s="787"/>
      <c r="Y1313" s="783"/>
      <c r="Z1313" s="783"/>
      <c r="AA1313" s="783"/>
      <c r="AB1313" s="783"/>
      <c r="AC1313" s="783"/>
      <c r="AD1313" s="783"/>
      <c r="AE1313" s="783"/>
      <c r="AF1313" s="783"/>
      <c r="AG1313" s="783"/>
      <c r="AH1313" s="783"/>
      <c r="AI1313" s="831"/>
    </row>
    <row r="1314" spans="1:35" ht="17.25" customHeight="1">
      <c r="A1314" s="36"/>
      <c r="B1314" s="36"/>
      <c r="C1314" s="36"/>
      <c r="D1314" s="106" t="str">
        <f t="shared" si="0"/>
        <v xml:space="preserve"> </v>
      </c>
      <c r="E1314" s="779"/>
      <c r="F1314" s="779"/>
      <c r="G1314" s="779"/>
      <c r="H1314" s="779"/>
      <c r="I1314" s="779"/>
      <c r="J1314" s="779"/>
      <c r="K1314" s="779"/>
      <c r="L1314" s="792"/>
      <c r="M1314" s="782"/>
      <c r="N1314" s="831"/>
      <c r="O1314" s="783"/>
      <c r="P1314" s="830"/>
      <c r="Q1314" s="830"/>
      <c r="R1314" s="831"/>
      <c r="S1314" s="831"/>
      <c r="T1314" s="786"/>
      <c r="U1314" s="786"/>
      <c r="V1314" s="786"/>
      <c r="W1314" s="786"/>
      <c r="X1314" s="787"/>
      <c r="Y1314" s="783"/>
      <c r="Z1314" s="783"/>
      <c r="AA1314" s="783"/>
      <c r="AB1314" s="783"/>
      <c r="AC1314" s="783"/>
      <c r="AD1314" s="783"/>
      <c r="AE1314" s="783"/>
      <c r="AF1314" s="783"/>
      <c r="AG1314" s="783"/>
      <c r="AH1314" s="783"/>
      <c r="AI1314" s="831"/>
    </row>
    <row r="1315" spans="1:35" ht="17.25" customHeight="1">
      <c r="A1315" s="36"/>
      <c r="B1315" s="36"/>
      <c r="C1315" s="36"/>
      <c r="D1315" s="106" t="str">
        <f t="shared" si="0"/>
        <v xml:space="preserve"> </v>
      </c>
      <c r="E1315" s="779"/>
      <c r="F1315" s="779"/>
      <c r="G1315" s="779"/>
      <c r="H1315" s="779"/>
      <c r="I1315" s="779"/>
      <c r="J1315" s="779"/>
      <c r="K1315" s="779"/>
      <c r="L1315" s="792"/>
      <c r="M1315" s="790"/>
      <c r="N1315" s="831"/>
      <c r="O1315" s="783"/>
      <c r="P1315" s="831"/>
      <c r="Q1315" s="831"/>
      <c r="R1315" s="831"/>
      <c r="S1315" s="831"/>
      <c r="T1315" s="786"/>
      <c r="U1315" s="786"/>
      <c r="V1315" s="786"/>
      <c r="W1315" s="786"/>
      <c r="X1315" s="787"/>
      <c r="Y1315" s="783"/>
      <c r="Z1315" s="783"/>
      <c r="AA1315" s="783"/>
      <c r="AB1315" s="783"/>
      <c r="AC1315" s="783"/>
      <c r="AD1315" s="783"/>
      <c r="AE1315" s="783"/>
      <c r="AF1315" s="783"/>
      <c r="AG1315" s="783"/>
      <c r="AH1315" s="783"/>
      <c r="AI1315" s="831"/>
    </row>
    <row r="1316" spans="1:35" ht="17.25" customHeight="1">
      <c r="A1316" s="36"/>
      <c r="B1316" s="36"/>
      <c r="C1316" s="36"/>
      <c r="D1316" s="106" t="str">
        <f t="shared" si="0"/>
        <v xml:space="preserve"> </v>
      </c>
      <c r="E1316" s="779"/>
      <c r="F1316" s="779"/>
      <c r="G1316" s="779"/>
      <c r="H1316" s="779"/>
      <c r="I1316" s="779"/>
      <c r="J1316" s="779"/>
      <c r="K1316" s="779"/>
      <c r="L1316" s="792"/>
      <c r="M1316" s="782"/>
      <c r="N1316" s="831"/>
      <c r="O1316" s="783"/>
      <c r="P1316" s="830"/>
      <c r="Q1316" s="830"/>
      <c r="R1316" s="831"/>
      <c r="S1316" s="831"/>
      <c r="T1316" s="786"/>
      <c r="U1316" s="786"/>
      <c r="V1316" s="786"/>
      <c r="W1316" s="786"/>
      <c r="X1316" s="787"/>
      <c r="Y1316" s="783"/>
      <c r="Z1316" s="783"/>
      <c r="AA1316" s="783"/>
      <c r="AB1316" s="783"/>
      <c r="AC1316" s="783"/>
      <c r="AD1316" s="783"/>
      <c r="AE1316" s="783"/>
      <c r="AF1316" s="783"/>
      <c r="AG1316" s="783"/>
      <c r="AH1316" s="783"/>
      <c r="AI1316" s="831"/>
    </row>
    <row r="1317" spans="1:35" ht="17.25" customHeight="1">
      <c r="A1317" s="36"/>
      <c r="B1317" s="36"/>
      <c r="C1317" s="36"/>
      <c r="D1317" s="106" t="str">
        <f t="shared" si="0"/>
        <v xml:space="preserve"> </v>
      </c>
      <c r="E1317" s="779"/>
      <c r="F1317" s="779"/>
      <c r="G1317" s="779"/>
      <c r="H1317" s="779"/>
      <c r="I1317" s="779"/>
      <c r="J1317" s="779"/>
      <c r="K1317" s="779"/>
      <c r="L1317" s="792"/>
      <c r="M1317" s="790"/>
      <c r="N1317" s="831"/>
      <c r="O1317" s="783"/>
      <c r="P1317" s="831"/>
      <c r="Q1317" s="831"/>
      <c r="R1317" s="831"/>
      <c r="S1317" s="831"/>
      <c r="T1317" s="786"/>
      <c r="U1317" s="786"/>
      <c r="V1317" s="786"/>
      <c r="W1317" s="786"/>
      <c r="X1317" s="787"/>
      <c r="Y1317" s="783"/>
      <c r="Z1317" s="783"/>
      <c r="AA1317" s="783"/>
      <c r="AB1317" s="783"/>
      <c r="AC1317" s="783"/>
      <c r="AD1317" s="783"/>
      <c r="AE1317" s="783"/>
      <c r="AF1317" s="783"/>
      <c r="AG1317" s="783"/>
      <c r="AH1317" s="783"/>
      <c r="AI1317" s="831"/>
    </row>
    <row r="1318" spans="1:35" ht="17.25" customHeight="1">
      <c r="A1318" s="36"/>
      <c r="B1318" s="36"/>
      <c r="C1318" s="36"/>
      <c r="D1318" s="106" t="str">
        <f t="shared" si="0"/>
        <v xml:space="preserve"> </v>
      </c>
      <c r="E1318" s="779"/>
      <c r="F1318" s="779"/>
      <c r="G1318" s="779"/>
      <c r="H1318" s="779"/>
      <c r="I1318" s="779"/>
      <c r="J1318" s="779"/>
      <c r="K1318" s="779"/>
      <c r="L1318" s="792"/>
      <c r="M1318" s="782"/>
      <c r="N1318" s="831"/>
      <c r="O1318" s="783"/>
      <c r="P1318" s="830"/>
      <c r="Q1318" s="830"/>
      <c r="R1318" s="831"/>
      <c r="S1318" s="831"/>
      <c r="T1318" s="786"/>
      <c r="U1318" s="786"/>
      <c r="V1318" s="786"/>
      <c r="W1318" s="786"/>
      <c r="X1318" s="787"/>
      <c r="Y1318" s="783"/>
      <c r="Z1318" s="783"/>
      <c r="AA1318" s="783"/>
      <c r="AB1318" s="783"/>
      <c r="AC1318" s="783"/>
      <c r="AD1318" s="783"/>
      <c r="AE1318" s="783"/>
      <c r="AF1318" s="783"/>
      <c r="AG1318" s="783"/>
      <c r="AH1318" s="783"/>
      <c r="AI1318" s="831"/>
    </row>
    <row r="1319" spans="1:35" ht="17.25" customHeight="1">
      <c r="A1319" s="36"/>
      <c r="B1319" s="36"/>
      <c r="C1319" s="36"/>
      <c r="D1319" s="106" t="str">
        <f t="shared" si="0"/>
        <v xml:space="preserve"> </v>
      </c>
      <c r="E1319" s="779"/>
      <c r="F1319" s="779"/>
      <c r="G1319" s="779"/>
      <c r="H1319" s="779"/>
      <c r="I1319" s="779"/>
      <c r="J1319" s="779"/>
      <c r="K1319" s="779"/>
      <c r="L1319" s="792"/>
      <c r="M1319" s="790"/>
      <c r="N1319" s="831"/>
      <c r="O1319" s="783"/>
      <c r="P1319" s="831"/>
      <c r="Q1319" s="831"/>
      <c r="R1319" s="831"/>
      <c r="S1319" s="831"/>
      <c r="T1319" s="786"/>
      <c r="U1319" s="786"/>
      <c r="V1319" s="786"/>
      <c r="W1319" s="786"/>
      <c r="X1319" s="787"/>
      <c r="Y1319" s="783"/>
      <c r="Z1319" s="783"/>
      <c r="AA1319" s="783"/>
      <c r="AB1319" s="783"/>
      <c r="AC1319" s="783"/>
      <c r="AD1319" s="783"/>
      <c r="AE1319" s="783"/>
      <c r="AF1319" s="783"/>
      <c r="AG1319" s="783"/>
      <c r="AH1319" s="783"/>
      <c r="AI1319" s="831"/>
    </row>
    <row r="1320" spans="1:35" ht="17.25" customHeight="1">
      <c r="A1320" s="36"/>
      <c r="B1320" s="36"/>
      <c r="C1320" s="36"/>
      <c r="D1320" s="106" t="str">
        <f t="shared" si="0"/>
        <v xml:space="preserve"> </v>
      </c>
      <c r="E1320" s="779"/>
      <c r="F1320" s="779"/>
      <c r="G1320" s="779"/>
      <c r="H1320" s="779"/>
      <c r="I1320" s="779"/>
      <c r="J1320" s="779"/>
      <c r="K1320" s="779"/>
      <c r="L1320" s="792"/>
      <c r="M1320" s="782"/>
      <c r="N1320" s="831"/>
      <c r="O1320" s="783"/>
      <c r="P1320" s="830"/>
      <c r="Q1320" s="830"/>
      <c r="R1320" s="831"/>
      <c r="S1320" s="831"/>
      <c r="T1320" s="786"/>
      <c r="U1320" s="786"/>
      <c r="V1320" s="786"/>
      <c r="W1320" s="786"/>
      <c r="X1320" s="787"/>
      <c r="Y1320" s="783"/>
      <c r="Z1320" s="783"/>
      <c r="AA1320" s="783"/>
      <c r="AB1320" s="783"/>
      <c r="AC1320" s="783"/>
      <c r="AD1320" s="783"/>
      <c r="AE1320" s="783"/>
      <c r="AF1320" s="783"/>
      <c r="AG1320" s="783"/>
      <c r="AH1320" s="783"/>
      <c r="AI1320" s="831"/>
    </row>
    <row r="1321" spans="1:35" ht="17.25" customHeight="1">
      <c r="A1321" s="36"/>
      <c r="B1321" s="36"/>
      <c r="C1321" s="36"/>
      <c r="D1321" s="106" t="str">
        <f t="shared" si="0"/>
        <v xml:space="preserve"> </v>
      </c>
      <c r="E1321" s="779"/>
      <c r="F1321" s="779"/>
      <c r="G1321" s="779"/>
      <c r="H1321" s="779"/>
      <c r="I1321" s="779"/>
      <c r="J1321" s="779"/>
      <c r="K1321" s="779"/>
      <c r="L1321" s="792"/>
      <c r="M1321" s="790"/>
      <c r="N1321" s="831"/>
      <c r="O1321" s="783"/>
      <c r="P1321" s="831"/>
      <c r="Q1321" s="831"/>
      <c r="R1321" s="831"/>
      <c r="S1321" s="831"/>
      <c r="T1321" s="786"/>
      <c r="U1321" s="786"/>
      <c r="V1321" s="786"/>
      <c r="W1321" s="786"/>
      <c r="X1321" s="787"/>
      <c r="Y1321" s="783"/>
      <c r="Z1321" s="783"/>
      <c r="AA1321" s="783"/>
      <c r="AB1321" s="783"/>
      <c r="AC1321" s="783"/>
      <c r="AD1321" s="783"/>
      <c r="AE1321" s="783"/>
      <c r="AF1321" s="783"/>
      <c r="AG1321" s="783"/>
      <c r="AH1321" s="783"/>
      <c r="AI1321" s="831"/>
    </row>
    <row r="1322" spans="1:35" ht="17.25" customHeight="1">
      <c r="A1322" s="36"/>
      <c r="B1322" s="36"/>
      <c r="C1322" s="36"/>
      <c r="D1322" s="106" t="str">
        <f t="shared" si="0"/>
        <v xml:space="preserve"> </v>
      </c>
      <c r="E1322" s="779"/>
      <c r="F1322" s="779"/>
      <c r="G1322" s="779"/>
      <c r="H1322" s="779"/>
      <c r="I1322" s="779"/>
      <c r="J1322" s="779"/>
      <c r="K1322" s="779"/>
      <c r="L1322" s="792"/>
      <c r="M1322" s="782"/>
      <c r="N1322" s="831"/>
      <c r="O1322" s="783"/>
      <c r="P1322" s="830"/>
      <c r="Q1322" s="830"/>
      <c r="R1322" s="831"/>
      <c r="S1322" s="831"/>
      <c r="T1322" s="786"/>
      <c r="U1322" s="786"/>
      <c r="V1322" s="786"/>
      <c r="W1322" s="786"/>
      <c r="X1322" s="787"/>
      <c r="Y1322" s="783"/>
      <c r="Z1322" s="783"/>
      <c r="AA1322" s="783"/>
      <c r="AB1322" s="783"/>
      <c r="AC1322" s="783"/>
      <c r="AD1322" s="783"/>
      <c r="AE1322" s="783"/>
      <c r="AF1322" s="783"/>
      <c r="AG1322" s="783"/>
      <c r="AH1322" s="783"/>
      <c r="AI1322" s="831"/>
    </row>
    <row r="1323" spans="1:35" ht="17.25" customHeight="1">
      <c r="A1323" s="36"/>
      <c r="B1323" s="36"/>
      <c r="C1323" s="36"/>
      <c r="D1323" s="106" t="str">
        <f t="shared" si="0"/>
        <v xml:space="preserve"> </v>
      </c>
      <c r="E1323" s="779"/>
      <c r="F1323" s="779"/>
      <c r="G1323" s="779"/>
      <c r="H1323" s="779"/>
      <c r="I1323" s="779"/>
      <c r="J1323" s="779"/>
      <c r="K1323" s="779"/>
      <c r="L1323" s="792"/>
      <c r="M1323" s="790"/>
      <c r="N1323" s="831"/>
      <c r="O1323" s="783"/>
      <c r="P1323" s="831"/>
      <c r="Q1323" s="831"/>
      <c r="R1323" s="831"/>
      <c r="S1323" s="831"/>
      <c r="T1323" s="786"/>
      <c r="U1323" s="786"/>
      <c r="V1323" s="786"/>
      <c r="W1323" s="786"/>
      <c r="X1323" s="787"/>
      <c r="Y1323" s="783"/>
      <c r="Z1323" s="783"/>
      <c r="AA1323" s="783"/>
      <c r="AB1323" s="783"/>
      <c r="AC1323" s="783"/>
      <c r="AD1323" s="783"/>
      <c r="AE1323" s="783"/>
      <c r="AF1323" s="783"/>
      <c r="AG1323" s="783"/>
      <c r="AH1323" s="783"/>
      <c r="AI1323" s="831"/>
    </row>
    <row r="1324" spans="1:35" ht="17.25" customHeight="1">
      <c r="A1324" s="36"/>
      <c r="B1324" s="36"/>
      <c r="C1324" s="36"/>
      <c r="D1324" s="106" t="str">
        <f t="shared" si="0"/>
        <v xml:space="preserve"> </v>
      </c>
      <c r="E1324" s="779"/>
      <c r="F1324" s="779"/>
      <c r="G1324" s="779"/>
      <c r="H1324" s="779"/>
      <c r="I1324" s="779"/>
      <c r="J1324" s="779"/>
      <c r="K1324" s="779"/>
      <c r="L1324" s="792"/>
      <c r="M1324" s="782"/>
      <c r="N1324" s="831"/>
      <c r="O1324" s="783"/>
      <c r="P1324" s="830"/>
      <c r="Q1324" s="830"/>
      <c r="R1324" s="831"/>
      <c r="S1324" s="831"/>
      <c r="T1324" s="786"/>
      <c r="U1324" s="786"/>
      <c r="V1324" s="786"/>
      <c r="W1324" s="786"/>
      <c r="X1324" s="787"/>
      <c r="Y1324" s="783"/>
      <c r="Z1324" s="783"/>
      <c r="AA1324" s="783"/>
      <c r="AB1324" s="783"/>
      <c r="AC1324" s="783"/>
      <c r="AD1324" s="783"/>
      <c r="AE1324" s="783"/>
      <c r="AF1324" s="783"/>
      <c r="AG1324" s="783"/>
      <c r="AH1324" s="783"/>
      <c r="AI1324" s="831"/>
    </row>
    <row r="1325" spans="1:35" ht="17.25" customHeight="1">
      <c r="A1325" s="36"/>
      <c r="B1325" s="36"/>
      <c r="C1325" s="36"/>
      <c r="D1325" s="106" t="str">
        <f t="shared" si="0"/>
        <v xml:space="preserve"> </v>
      </c>
      <c r="E1325" s="779"/>
      <c r="F1325" s="779"/>
      <c r="G1325" s="779"/>
      <c r="H1325" s="779"/>
      <c r="I1325" s="779"/>
      <c r="J1325" s="779"/>
      <c r="K1325" s="779"/>
      <c r="L1325" s="792"/>
      <c r="M1325" s="790"/>
      <c r="N1325" s="831"/>
      <c r="O1325" s="783"/>
      <c r="P1325" s="831"/>
      <c r="Q1325" s="831"/>
      <c r="R1325" s="831"/>
      <c r="S1325" s="831"/>
      <c r="T1325" s="786"/>
      <c r="U1325" s="786"/>
      <c r="V1325" s="786"/>
      <c r="W1325" s="786"/>
      <c r="X1325" s="787"/>
      <c r="Y1325" s="783"/>
      <c r="Z1325" s="783"/>
      <c r="AA1325" s="783"/>
      <c r="AB1325" s="783"/>
      <c r="AC1325" s="783"/>
      <c r="AD1325" s="783"/>
      <c r="AE1325" s="783"/>
      <c r="AF1325" s="783"/>
      <c r="AG1325" s="783"/>
      <c r="AH1325" s="783"/>
      <c r="AI1325" s="831"/>
    </row>
    <row r="1326" spans="1:35" ht="17.25" customHeight="1">
      <c r="A1326" s="36"/>
      <c r="B1326" s="36"/>
      <c r="C1326" s="36"/>
      <c r="D1326" s="106" t="str">
        <f t="shared" si="0"/>
        <v xml:space="preserve"> </v>
      </c>
      <c r="E1326" s="779"/>
      <c r="F1326" s="779"/>
      <c r="G1326" s="779"/>
      <c r="H1326" s="779"/>
      <c r="I1326" s="779"/>
      <c r="J1326" s="779"/>
      <c r="K1326" s="779"/>
      <c r="L1326" s="792"/>
      <c r="M1326" s="782"/>
      <c r="N1326" s="831"/>
      <c r="O1326" s="783"/>
      <c r="P1326" s="830"/>
      <c r="Q1326" s="830"/>
      <c r="R1326" s="831"/>
      <c r="S1326" s="831"/>
      <c r="T1326" s="786"/>
      <c r="U1326" s="786"/>
      <c r="V1326" s="786"/>
      <c r="W1326" s="786"/>
      <c r="X1326" s="787"/>
      <c r="Y1326" s="783"/>
      <c r="Z1326" s="783"/>
      <c r="AA1326" s="783"/>
      <c r="AB1326" s="783"/>
      <c r="AC1326" s="783"/>
      <c r="AD1326" s="783"/>
      <c r="AE1326" s="783"/>
      <c r="AF1326" s="783"/>
      <c r="AG1326" s="783"/>
      <c r="AH1326" s="783"/>
      <c r="AI1326" s="831"/>
    </row>
    <row r="1327" spans="1:35" ht="17.25" customHeight="1">
      <c r="A1327" s="36"/>
      <c r="B1327" s="36"/>
      <c r="C1327" s="36"/>
      <c r="D1327" s="106" t="str">
        <f t="shared" si="0"/>
        <v xml:space="preserve"> </v>
      </c>
      <c r="E1327" s="779"/>
      <c r="F1327" s="779"/>
      <c r="G1327" s="779"/>
      <c r="H1327" s="779"/>
      <c r="I1327" s="779"/>
      <c r="J1327" s="779"/>
      <c r="K1327" s="779"/>
      <c r="L1327" s="792"/>
      <c r="M1327" s="790"/>
      <c r="N1327" s="831"/>
      <c r="O1327" s="783"/>
      <c r="P1327" s="831"/>
      <c r="Q1327" s="831"/>
      <c r="R1327" s="831"/>
      <c r="S1327" s="831"/>
      <c r="T1327" s="786"/>
      <c r="U1327" s="786"/>
      <c r="V1327" s="786"/>
      <c r="W1327" s="786"/>
      <c r="X1327" s="787"/>
      <c r="Y1327" s="783"/>
      <c r="Z1327" s="783"/>
      <c r="AA1327" s="783"/>
      <c r="AB1327" s="783"/>
      <c r="AC1327" s="783"/>
      <c r="AD1327" s="783"/>
      <c r="AE1327" s="783"/>
      <c r="AF1327" s="783"/>
      <c r="AG1327" s="783"/>
      <c r="AH1327" s="783"/>
      <c r="AI1327" s="831"/>
    </row>
    <row r="1328" spans="1:35" ht="17.25" customHeight="1">
      <c r="A1328" s="36"/>
      <c r="B1328" s="36"/>
      <c r="C1328" s="36"/>
      <c r="D1328" s="106" t="str">
        <f t="shared" si="0"/>
        <v xml:space="preserve"> </v>
      </c>
      <c r="E1328" s="779"/>
      <c r="F1328" s="779"/>
      <c r="G1328" s="779"/>
      <c r="H1328" s="779"/>
      <c r="I1328" s="779"/>
      <c r="J1328" s="779"/>
      <c r="K1328" s="779"/>
      <c r="L1328" s="792"/>
      <c r="M1328" s="782"/>
      <c r="N1328" s="831"/>
      <c r="O1328" s="783"/>
      <c r="P1328" s="830"/>
      <c r="Q1328" s="830"/>
      <c r="R1328" s="831"/>
      <c r="S1328" s="831"/>
      <c r="T1328" s="786"/>
      <c r="U1328" s="786"/>
      <c r="V1328" s="786"/>
      <c r="W1328" s="786"/>
      <c r="X1328" s="787"/>
      <c r="Y1328" s="783"/>
      <c r="Z1328" s="783"/>
      <c r="AA1328" s="783"/>
      <c r="AB1328" s="783"/>
      <c r="AC1328" s="783"/>
      <c r="AD1328" s="783"/>
      <c r="AE1328" s="783"/>
      <c r="AF1328" s="783"/>
      <c r="AG1328" s="783"/>
      <c r="AH1328" s="783"/>
      <c r="AI1328" s="831"/>
    </row>
    <row r="1329" spans="1:35" ht="17.25" customHeight="1">
      <c r="A1329" s="36"/>
      <c r="B1329" s="36"/>
      <c r="C1329" s="36"/>
      <c r="D1329" s="106" t="str">
        <f t="shared" si="0"/>
        <v xml:space="preserve"> </v>
      </c>
      <c r="E1329" s="779"/>
      <c r="F1329" s="779"/>
      <c r="G1329" s="779"/>
      <c r="H1329" s="779"/>
      <c r="I1329" s="779"/>
      <c r="J1329" s="779"/>
      <c r="K1329" s="779"/>
      <c r="L1329" s="792"/>
      <c r="M1329" s="790"/>
      <c r="N1329" s="831"/>
      <c r="O1329" s="783"/>
      <c r="P1329" s="831"/>
      <c r="Q1329" s="831"/>
      <c r="R1329" s="831"/>
      <c r="S1329" s="831"/>
      <c r="T1329" s="786"/>
      <c r="U1329" s="786"/>
      <c r="V1329" s="786"/>
      <c r="W1329" s="786"/>
      <c r="X1329" s="787"/>
      <c r="Y1329" s="783"/>
      <c r="Z1329" s="783"/>
      <c r="AA1329" s="783"/>
      <c r="AB1329" s="783"/>
      <c r="AC1329" s="783"/>
      <c r="AD1329" s="783"/>
      <c r="AE1329" s="783"/>
      <c r="AF1329" s="783"/>
      <c r="AG1329" s="783"/>
      <c r="AH1329" s="783"/>
      <c r="AI1329" s="831"/>
    </row>
    <row r="1330" spans="1:35" ht="17.25" customHeight="1">
      <c r="A1330" s="36"/>
      <c r="B1330" s="36"/>
      <c r="C1330" s="36"/>
      <c r="D1330" s="106" t="str">
        <f t="shared" si="0"/>
        <v xml:space="preserve"> </v>
      </c>
      <c r="E1330" s="779"/>
      <c r="F1330" s="779"/>
      <c r="G1330" s="779"/>
      <c r="H1330" s="779"/>
      <c r="I1330" s="779"/>
      <c r="J1330" s="779"/>
      <c r="K1330" s="779"/>
      <c r="L1330" s="792"/>
      <c r="M1330" s="782"/>
      <c r="N1330" s="831"/>
      <c r="O1330" s="783"/>
      <c r="P1330" s="830"/>
      <c r="Q1330" s="830"/>
      <c r="R1330" s="831"/>
      <c r="S1330" s="831"/>
      <c r="T1330" s="786"/>
      <c r="U1330" s="786"/>
      <c r="V1330" s="786"/>
      <c r="W1330" s="786"/>
      <c r="X1330" s="787"/>
      <c r="Y1330" s="783"/>
      <c r="Z1330" s="783"/>
      <c r="AA1330" s="783"/>
      <c r="AB1330" s="783"/>
      <c r="AC1330" s="783"/>
      <c r="AD1330" s="783"/>
      <c r="AE1330" s="783"/>
      <c r="AF1330" s="783"/>
      <c r="AG1330" s="783"/>
      <c r="AH1330" s="783"/>
      <c r="AI1330" s="831"/>
    </row>
    <row r="1331" spans="1:35" ht="17.25" customHeight="1">
      <c r="A1331" s="36"/>
      <c r="B1331" s="36"/>
      <c r="C1331" s="36"/>
      <c r="D1331" s="106" t="str">
        <f t="shared" si="0"/>
        <v xml:space="preserve"> </v>
      </c>
      <c r="E1331" s="779"/>
      <c r="F1331" s="779"/>
      <c r="G1331" s="779"/>
      <c r="H1331" s="779"/>
      <c r="I1331" s="779"/>
      <c r="J1331" s="779"/>
      <c r="K1331" s="779"/>
      <c r="L1331" s="792"/>
      <c r="M1331" s="790"/>
      <c r="N1331" s="831"/>
      <c r="O1331" s="783"/>
      <c r="P1331" s="831"/>
      <c r="Q1331" s="831"/>
      <c r="R1331" s="831"/>
      <c r="S1331" s="831"/>
      <c r="T1331" s="786"/>
      <c r="U1331" s="786"/>
      <c r="V1331" s="786"/>
      <c r="W1331" s="786"/>
      <c r="X1331" s="787"/>
      <c r="Y1331" s="783"/>
      <c r="Z1331" s="783"/>
      <c r="AA1331" s="783"/>
      <c r="AB1331" s="783"/>
      <c r="AC1331" s="783"/>
      <c r="AD1331" s="783"/>
      <c r="AE1331" s="783"/>
      <c r="AF1331" s="783"/>
      <c r="AG1331" s="783"/>
      <c r="AH1331" s="783"/>
      <c r="AI1331" s="831"/>
    </row>
    <row r="1332" spans="1:35" ht="17.25" customHeight="1">
      <c r="A1332" s="36"/>
      <c r="B1332" s="36"/>
      <c r="C1332" s="36"/>
      <c r="D1332" s="106" t="str">
        <f t="shared" si="0"/>
        <v xml:space="preserve"> </v>
      </c>
      <c r="E1332" s="779"/>
      <c r="F1332" s="779"/>
      <c r="G1332" s="779"/>
      <c r="H1332" s="779"/>
      <c r="I1332" s="779"/>
      <c r="J1332" s="779"/>
      <c r="K1332" s="779"/>
      <c r="L1332" s="792"/>
      <c r="M1332" s="782"/>
      <c r="N1332" s="831"/>
      <c r="O1332" s="783"/>
      <c r="P1332" s="830"/>
      <c r="Q1332" s="830"/>
      <c r="R1332" s="831"/>
      <c r="S1332" s="831"/>
      <c r="T1332" s="786"/>
      <c r="U1332" s="786"/>
      <c r="V1332" s="786"/>
      <c r="W1332" s="786"/>
      <c r="X1332" s="787"/>
      <c r="Y1332" s="783"/>
      <c r="Z1332" s="783"/>
      <c r="AA1332" s="783"/>
      <c r="AB1332" s="783"/>
      <c r="AC1332" s="783"/>
      <c r="AD1332" s="783"/>
      <c r="AE1332" s="783"/>
      <c r="AF1332" s="783"/>
      <c r="AG1332" s="783"/>
      <c r="AH1332" s="783"/>
      <c r="AI1332" s="831"/>
    </row>
    <row r="1333" spans="1:35" ht="17.25" customHeight="1">
      <c r="A1333" s="36"/>
      <c r="B1333" s="36"/>
      <c r="C1333" s="36"/>
      <c r="D1333" s="106" t="str">
        <f t="shared" si="0"/>
        <v xml:space="preserve"> </v>
      </c>
      <c r="E1333" s="779"/>
      <c r="F1333" s="779"/>
      <c r="G1333" s="779"/>
      <c r="H1333" s="779"/>
      <c r="I1333" s="779"/>
      <c r="J1333" s="779"/>
      <c r="K1333" s="779"/>
      <c r="L1333" s="792"/>
      <c r="M1333" s="790"/>
      <c r="N1333" s="831"/>
      <c r="O1333" s="783"/>
      <c r="P1333" s="831"/>
      <c r="Q1333" s="831"/>
      <c r="R1333" s="831"/>
      <c r="S1333" s="831"/>
      <c r="T1333" s="786"/>
      <c r="U1333" s="786"/>
      <c r="V1333" s="786"/>
      <c r="W1333" s="786"/>
      <c r="X1333" s="787"/>
      <c r="Y1333" s="783"/>
      <c r="Z1333" s="783"/>
      <c r="AA1333" s="783"/>
      <c r="AB1333" s="783"/>
      <c r="AC1333" s="783"/>
      <c r="AD1333" s="783"/>
      <c r="AE1333" s="783"/>
      <c r="AF1333" s="783"/>
      <c r="AG1333" s="783"/>
      <c r="AH1333" s="783"/>
      <c r="AI1333" s="831"/>
    </row>
    <row r="1334" spans="1:35" ht="17.25" customHeight="1">
      <c r="A1334" s="36"/>
      <c r="B1334" s="36"/>
      <c r="C1334" s="36"/>
      <c r="D1334" s="106" t="str">
        <f t="shared" si="0"/>
        <v xml:space="preserve"> </v>
      </c>
      <c r="E1334" s="779"/>
      <c r="F1334" s="779"/>
      <c r="G1334" s="779"/>
      <c r="H1334" s="779"/>
      <c r="I1334" s="779"/>
      <c r="J1334" s="779"/>
      <c r="K1334" s="779"/>
      <c r="L1334" s="792"/>
      <c r="M1334" s="782"/>
      <c r="N1334" s="831"/>
      <c r="O1334" s="783"/>
      <c r="P1334" s="830"/>
      <c r="Q1334" s="830"/>
      <c r="R1334" s="831"/>
      <c r="S1334" s="831"/>
      <c r="T1334" s="786"/>
      <c r="U1334" s="786"/>
      <c r="V1334" s="786"/>
      <c r="W1334" s="786"/>
      <c r="X1334" s="787"/>
      <c r="Y1334" s="783"/>
      <c r="Z1334" s="783"/>
      <c r="AA1334" s="783"/>
      <c r="AB1334" s="783"/>
      <c r="AC1334" s="783"/>
      <c r="AD1334" s="783"/>
      <c r="AE1334" s="783"/>
      <c r="AF1334" s="783"/>
      <c r="AG1334" s="783"/>
      <c r="AH1334" s="783"/>
      <c r="AI1334" s="831"/>
    </row>
    <row r="1335" spans="1:35" ht="17.25" customHeight="1">
      <c r="A1335" s="36"/>
      <c r="B1335" s="36"/>
      <c r="C1335" s="36"/>
      <c r="D1335" s="106" t="str">
        <f t="shared" si="0"/>
        <v xml:space="preserve"> </v>
      </c>
      <c r="E1335" s="779"/>
      <c r="F1335" s="779"/>
      <c r="G1335" s="779"/>
      <c r="H1335" s="779"/>
      <c r="I1335" s="779"/>
      <c r="J1335" s="779"/>
      <c r="K1335" s="779"/>
      <c r="L1335" s="792"/>
      <c r="M1335" s="790"/>
      <c r="N1335" s="831"/>
      <c r="O1335" s="783"/>
      <c r="P1335" s="831"/>
      <c r="Q1335" s="831"/>
      <c r="R1335" s="831"/>
      <c r="S1335" s="831"/>
      <c r="T1335" s="786"/>
      <c r="U1335" s="786"/>
      <c r="V1335" s="786"/>
      <c r="W1335" s="786"/>
      <c r="X1335" s="787"/>
      <c r="Y1335" s="783"/>
      <c r="Z1335" s="783"/>
      <c r="AA1335" s="783"/>
      <c r="AB1335" s="783"/>
      <c r="AC1335" s="783"/>
      <c r="AD1335" s="783"/>
      <c r="AE1335" s="783"/>
      <c r="AF1335" s="783"/>
      <c r="AG1335" s="783"/>
      <c r="AH1335" s="783"/>
      <c r="AI1335" s="831"/>
    </row>
    <row r="1336" spans="1:35" ht="17.25" customHeight="1">
      <c r="A1336" s="36"/>
      <c r="B1336" s="36"/>
      <c r="C1336" s="36"/>
      <c r="D1336" s="106" t="str">
        <f t="shared" si="0"/>
        <v xml:space="preserve"> </v>
      </c>
      <c r="E1336" s="779"/>
      <c r="F1336" s="779"/>
      <c r="G1336" s="779"/>
      <c r="H1336" s="779"/>
      <c r="I1336" s="779"/>
      <c r="J1336" s="779"/>
      <c r="K1336" s="779"/>
      <c r="L1336" s="792"/>
      <c r="M1336" s="782"/>
      <c r="N1336" s="831"/>
      <c r="O1336" s="783"/>
      <c r="P1336" s="830"/>
      <c r="Q1336" s="830"/>
      <c r="R1336" s="831"/>
      <c r="S1336" s="831"/>
      <c r="T1336" s="786"/>
      <c r="U1336" s="786"/>
      <c r="V1336" s="786"/>
      <c r="W1336" s="786"/>
      <c r="X1336" s="787"/>
      <c r="Y1336" s="783"/>
      <c r="Z1336" s="783"/>
      <c r="AA1336" s="783"/>
      <c r="AB1336" s="783"/>
      <c r="AC1336" s="783"/>
      <c r="AD1336" s="783"/>
      <c r="AE1336" s="783"/>
      <c r="AF1336" s="783"/>
      <c r="AG1336" s="783"/>
      <c r="AH1336" s="783"/>
      <c r="AI1336" s="831"/>
    </row>
    <row r="1337" spans="1:35" ht="17.25" customHeight="1">
      <c r="A1337" s="36"/>
      <c r="B1337" s="36"/>
      <c r="C1337" s="36"/>
      <c r="D1337" s="106" t="str">
        <f t="shared" si="0"/>
        <v xml:space="preserve"> </v>
      </c>
      <c r="E1337" s="779"/>
      <c r="F1337" s="779"/>
      <c r="G1337" s="779"/>
      <c r="H1337" s="779"/>
      <c r="I1337" s="779"/>
      <c r="J1337" s="779"/>
      <c r="K1337" s="779"/>
      <c r="L1337" s="792"/>
      <c r="M1337" s="790"/>
      <c r="N1337" s="831"/>
      <c r="O1337" s="783"/>
      <c r="P1337" s="831"/>
      <c r="Q1337" s="831"/>
      <c r="R1337" s="831"/>
      <c r="S1337" s="831"/>
      <c r="T1337" s="786"/>
      <c r="U1337" s="786"/>
      <c r="V1337" s="786"/>
      <c r="W1337" s="786"/>
      <c r="X1337" s="787"/>
      <c r="Y1337" s="783"/>
      <c r="Z1337" s="783"/>
      <c r="AA1337" s="783"/>
      <c r="AB1337" s="783"/>
      <c r="AC1337" s="783"/>
      <c r="AD1337" s="783"/>
      <c r="AE1337" s="783"/>
      <c r="AF1337" s="783"/>
      <c r="AG1337" s="783"/>
      <c r="AH1337" s="783"/>
      <c r="AI1337" s="831"/>
    </row>
    <row r="1338" spans="1:35" ht="17.25" customHeight="1">
      <c r="A1338" s="36"/>
      <c r="B1338" s="36"/>
      <c r="C1338" s="36"/>
      <c r="D1338" s="106" t="str">
        <f t="shared" si="0"/>
        <v xml:space="preserve"> </v>
      </c>
      <c r="E1338" s="779"/>
      <c r="F1338" s="779"/>
      <c r="G1338" s="779"/>
      <c r="H1338" s="779"/>
      <c r="I1338" s="779"/>
      <c r="J1338" s="779"/>
      <c r="K1338" s="779"/>
      <c r="L1338" s="792"/>
      <c r="M1338" s="782"/>
      <c r="N1338" s="831"/>
      <c r="O1338" s="783"/>
      <c r="P1338" s="830"/>
      <c r="Q1338" s="830"/>
      <c r="R1338" s="831"/>
      <c r="S1338" s="831"/>
      <c r="T1338" s="786"/>
      <c r="U1338" s="786"/>
      <c r="V1338" s="786"/>
      <c r="W1338" s="786"/>
      <c r="X1338" s="787"/>
      <c r="Y1338" s="783"/>
      <c r="Z1338" s="783"/>
      <c r="AA1338" s="783"/>
      <c r="AB1338" s="783"/>
      <c r="AC1338" s="783"/>
      <c r="AD1338" s="783"/>
      <c r="AE1338" s="783"/>
      <c r="AF1338" s="783"/>
      <c r="AG1338" s="783"/>
      <c r="AH1338" s="783"/>
      <c r="AI1338" s="831"/>
    </row>
    <row r="1339" spans="1:35" ht="17.25" customHeight="1">
      <c r="A1339" s="36"/>
      <c r="B1339" s="36"/>
      <c r="C1339" s="36"/>
      <c r="D1339" s="106" t="str">
        <f t="shared" si="0"/>
        <v xml:space="preserve"> </v>
      </c>
      <c r="E1339" s="779"/>
      <c r="F1339" s="779"/>
      <c r="G1339" s="779"/>
      <c r="H1339" s="779"/>
      <c r="I1339" s="779"/>
      <c r="J1339" s="779"/>
      <c r="K1339" s="779"/>
      <c r="L1339" s="792"/>
      <c r="M1339" s="790"/>
      <c r="N1339" s="831"/>
      <c r="O1339" s="783"/>
      <c r="P1339" s="831"/>
      <c r="Q1339" s="831"/>
      <c r="R1339" s="831"/>
      <c r="S1339" s="831"/>
      <c r="T1339" s="786"/>
      <c r="U1339" s="786"/>
      <c r="V1339" s="786"/>
      <c r="W1339" s="786"/>
      <c r="X1339" s="787"/>
      <c r="Y1339" s="783"/>
      <c r="Z1339" s="783"/>
      <c r="AA1339" s="783"/>
      <c r="AB1339" s="783"/>
      <c r="AC1339" s="783"/>
      <c r="AD1339" s="783"/>
      <c r="AE1339" s="783"/>
      <c r="AF1339" s="783"/>
      <c r="AG1339" s="783"/>
      <c r="AH1339" s="783"/>
      <c r="AI1339" s="831"/>
    </row>
    <row r="1340" spans="1:35" ht="17.25" customHeight="1">
      <c r="A1340" s="36"/>
      <c r="B1340" s="36"/>
      <c r="C1340" s="36"/>
      <c r="D1340" s="106" t="str">
        <f t="shared" si="0"/>
        <v xml:space="preserve"> </v>
      </c>
      <c r="E1340" s="779"/>
      <c r="F1340" s="779"/>
      <c r="G1340" s="779"/>
      <c r="H1340" s="779"/>
      <c r="I1340" s="779"/>
      <c r="J1340" s="779"/>
      <c r="K1340" s="779"/>
      <c r="L1340" s="792"/>
      <c r="M1340" s="782"/>
      <c r="N1340" s="831"/>
      <c r="O1340" s="783"/>
      <c r="P1340" s="830"/>
      <c r="Q1340" s="830"/>
      <c r="R1340" s="831"/>
      <c r="S1340" s="831"/>
      <c r="T1340" s="786"/>
      <c r="U1340" s="786"/>
      <c r="V1340" s="786"/>
      <c r="W1340" s="786"/>
      <c r="X1340" s="787"/>
      <c r="Y1340" s="783"/>
      <c r="Z1340" s="783"/>
      <c r="AA1340" s="783"/>
      <c r="AB1340" s="783"/>
      <c r="AC1340" s="783"/>
      <c r="AD1340" s="783"/>
      <c r="AE1340" s="783"/>
      <c r="AF1340" s="783"/>
      <c r="AG1340" s="783"/>
      <c r="AH1340" s="783"/>
      <c r="AI1340" s="831"/>
    </row>
    <row r="1341" spans="1:35" ht="17.25" customHeight="1">
      <c r="A1341" s="36"/>
      <c r="B1341" s="36"/>
      <c r="C1341" s="36"/>
      <c r="D1341" s="106" t="str">
        <f t="shared" si="0"/>
        <v xml:space="preserve"> </v>
      </c>
      <c r="E1341" s="779"/>
      <c r="F1341" s="779"/>
      <c r="G1341" s="779"/>
      <c r="H1341" s="779"/>
      <c r="I1341" s="779"/>
      <c r="J1341" s="779"/>
      <c r="K1341" s="779"/>
      <c r="L1341" s="792"/>
      <c r="M1341" s="790"/>
      <c r="N1341" s="831"/>
      <c r="O1341" s="783"/>
      <c r="P1341" s="831"/>
      <c r="Q1341" s="831"/>
      <c r="R1341" s="831"/>
      <c r="S1341" s="831"/>
      <c r="T1341" s="786"/>
      <c r="U1341" s="786"/>
      <c r="V1341" s="786"/>
      <c r="W1341" s="786"/>
      <c r="X1341" s="787"/>
      <c r="Y1341" s="783"/>
      <c r="Z1341" s="783"/>
      <c r="AA1341" s="783"/>
      <c r="AB1341" s="783"/>
      <c r="AC1341" s="783"/>
      <c r="AD1341" s="783"/>
      <c r="AE1341" s="783"/>
      <c r="AF1341" s="783"/>
      <c r="AG1341" s="783"/>
      <c r="AH1341" s="783"/>
      <c r="AI1341" s="831"/>
    </row>
    <row r="1342" spans="1:35" ht="17.25" customHeight="1">
      <c r="A1342" s="36"/>
      <c r="B1342" s="36"/>
      <c r="C1342" s="36"/>
      <c r="D1342" s="106" t="str">
        <f t="shared" si="0"/>
        <v xml:space="preserve"> </v>
      </c>
      <c r="E1342" s="779"/>
      <c r="F1342" s="779"/>
      <c r="G1342" s="779"/>
      <c r="H1342" s="779"/>
      <c r="I1342" s="779"/>
      <c r="J1342" s="779"/>
      <c r="K1342" s="779"/>
      <c r="L1342" s="792"/>
      <c r="M1342" s="782"/>
      <c r="N1342" s="831"/>
      <c r="O1342" s="783"/>
      <c r="P1342" s="830"/>
      <c r="Q1342" s="830"/>
      <c r="R1342" s="831"/>
      <c r="S1342" s="831"/>
      <c r="T1342" s="786"/>
      <c r="U1342" s="786"/>
      <c r="V1342" s="786"/>
      <c r="W1342" s="786"/>
      <c r="X1342" s="787"/>
      <c r="Y1342" s="783"/>
      <c r="Z1342" s="783"/>
      <c r="AA1342" s="783"/>
      <c r="AB1342" s="783"/>
      <c r="AC1342" s="783"/>
      <c r="AD1342" s="783"/>
      <c r="AE1342" s="783"/>
      <c r="AF1342" s="783"/>
      <c r="AG1342" s="783"/>
      <c r="AH1342" s="783"/>
      <c r="AI1342" s="831"/>
    </row>
    <row r="1343" spans="1:35" ht="17.25" customHeight="1">
      <c r="A1343" s="36"/>
      <c r="B1343" s="36"/>
      <c r="C1343" s="36"/>
      <c r="D1343" s="106" t="str">
        <f t="shared" si="0"/>
        <v xml:space="preserve"> </v>
      </c>
      <c r="E1343" s="779"/>
      <c r="F1343" s="779"/>
      <c r="G1343" s="779"/>
      <c r="H1343" s="779"/>
      <c r="I1343" s="779"/>
      <c r="J1343" s="779"/>
      <c r="K1343" s="779"/>
      <c r="L1343" s="792"/>
      <c r="M1343" s="790"/>
      <c r="N1343" s="831"/>
      <c r="O1343" s="783"/>
      <c r="P1343" s="831"/>
      <c r="Q1343" s="831"/>
      <c r="R1343" s="831"/>
      <c r="S1343" s="831"/>
      <c r="T1343" s="786"/>
      <c r="U1343" s="786"/>
      <c r="V1343" s="786"/>
      <c r="W1343" s="786"/>
      <c r="X1343" s="787"/>
      <c r="Y1343" s="783"/>
      <c r="Z1343" s="783"/>
      <c r="AA1343" s="783"/>
      <c r="AB1343" s="783"/>
      <c r="AC1343" s="783"/>
      <c r="AD1343" s="783"/>
      <c r="AE1343" s="783"/>
      <c r="AF1343" s="783"/>
      <c r="AG1343" s="783"/>
      <c r="AH1343" s="783"/>
      <c r="AI1343" s="831"/>
    </row>
    <row r="1344" spans="1:35" ht="17.25" customHeight="1">
      <c r="A1344" s="36"/>
      <c r="B1344" s="36"/>
      <c r="C1344" s="36"/>
      <c r="D1344" s="106" t="str">
        <f t="shared" si="0"/>
        <v xml:space="preserve"> </v>
      </c>
      <c r="E1344" s="779"/>
      <c r="F1344" s="779"/>
      <c r="G1344" s="779"/>
      <c r="H1344" s="779"/>
      <c r="I1344" s="779"/>
      <c r="J1344" s="779"/>
      <c r="K1344" s="779"/>
      <c r="L1344" s="792"/>
      <c r="M1344" s="782"/>
      <c r="N1344" s="831"/>
      <c r="O1344" s="783"/>
      <c r="P1344" s="830"/>
      <c r="Q1344" s="830"/>
      <c r="R1344" s="831"/>
      <c r="S1344" s="831"/>
      <c r="T1344" s="786"/>
      <c r="U1344" s="786"/>
      <c r="V1344" s="786"/>
      <c r="W1344" s="786"/>
      <c r="X1344" s="787"/>
      <c r="Y1344" s="783"/>
      <c r="Z1344" s="783"/>
      <c r="AA1344" s="783"/>
      <c r="AB1344" s="783"/>
      <c r="AC1344" s="783"/>
      <c r="AD1344" s="783"/>
      <c r="AE1344" s="783"/>
      <c r="AF1344" s="783"/>
      <c r="AG1344" s="783"/>
      <c r="AH1344" s="783"/>
      <c r="AI1344" s="831"/>
    </row>
    <row r="1345" spans="1:35" ht="17.25" customHeight="1">
      <c r="A1345" s="36"/>
      <c r="B1345" s="36"/>
      <c r="C1345" s="36"/>
      <c r="D1345" s="106" t="str">
        <f t="shared" si="0"/>
        <v xml:space="preserve"> </v>
      </c>
      <c r="E1345" s="779"/>
      <c r="F1345" s="779"/>
      <c r="G1345" s="779"/>
      <c r="H1345" s="779"/>
      <c r="I1345" s="779"/>
      <c r="J1345" s="779"/>
      <c r="K1345" s="779"/>
      <c r="L1345" s="792"/>
      <c r="M1345" s="790"/>
      <c r="N1345" s="831"/>
      <c r="O1345" s="783"/>
      <c r="P1345" s="831"/>
      <c r="Q1345" s="831"/>
      <c r="R1345" s="831"/>
      <c r="S1345" s="831"/>
      <c r="T1345" s="786"/>
      <c r="U1345" s="786"/>
      <c r="V1345" s="786"/>
      <c r="W1345" s="786"/>
      <c r="X1345" s="787"/>
      <c r="Y1345" s="783"/>
      <c r="Z1345" s="783"/>
      <c r="AA1345" s="783"/>
      <c r="AB1345" s="783"/>
      <c r="AC1345" s="783"/>
      <c r="AD1345" s="783"/>
      <c r="AE1345" s="783"/>
      <c r="AF1345" s="783"/>
      <c r="AG1345" s="783"/>
      <c r="AH1345" s="783"/>
      <c r="AI1345" s="831"/>
    </row>
    <row r="1346" spans="1:35" ht="17.25" customHeight="1">
      <c r="A1346" s="36"/>
      <c r="B1346" s="36"/>
      <c r="C1346" s="36"/>
      <c r="D1346" s="106" t="str">
        <f t="shared" si="0"/>
        <v xml:space="preserve"> </v>
      </c>
      <c r="E1346" s="779"/>
      <c r="F1346" s="779"/>
      <c r="G1346" s="779"/>
      <c r="H1346" s="779"/>
      <c r="I1346" s="779"/>
      <c r="J1346" s="779"/>
      <c r="K1346" s="779"/>
      <c r="L1346" s="792"/>
      <c r="M1346" s="782"/>
      <c r="N1346" s="831"/>
      <c r="O1346" s="783"/>
      <c r="P1346" s="830"/>
      <c r="Q1346" s="830"/>
      <c r="R1346" s="831"/>
      <c r="S1346" s="831"/>
      <c r="T1346" s="786"/>
      <c r="U1346" s="786"/>
      <c r="V1346" s="786"/>
      <c r="W1346" s="786"/>
      <c r="X1346" s="787"/>
      <c r="Y1346" s="783"/>
      <c r="Z1346" s="783"/>
      <c r="AA1346" s="783"/>
      <c r="AB1346" s="783"/>
      <c r="AC1346" s="783"/>
      <c r="AD1346" s="783"/>
      <c r="AE1346" s="783"/>
      <c r="AF1346" s="783"/>
      <c r="AG1346" s="783"/>
      <c r="AH1346" s="783"/>
      <c r="AI1346" s="831"/>
    </row>
    <row r="1347" spans="1:35" ht="17.25" customHeight="1">
      <c r="A1347" s="36"/>
      <c r="B1347" s="36"/>
      <c r="C1347" s="36"/>
      <c r="D1347" s="106" t="str">
        <f t="shared" si="0"/>
        <v xml:space="preserve"> </v>
      </c>
      <c r="E1347" s="779"/>
      <c r="F1347" s="779"/>
      <c r="G1347" s="779"/>
      <c r="H1347" s="779"/>
      <c r="I1347" s="779"/>
      <c r="J1347" s="779"/>
      <c r="K1347" s="779"/>
      <c r="L1347" s="792"/>
      <c r="M1347" s="790"/>
      <c r="N1347" s="831"/>
      <c r="O1347" s="783"/>
      <c r="P1347" s="831"/>
      <c r="Q1347" s="831"/>
      <c r="R1347" s="831"/>
      <c r="S1347" s="831"/>
      <c r="T1347" s="786"/>
      <c r="U1347" s="786"/>
      <c r="V1347" s="786"/>
      <c r="W1347" s="786"/>
      <c r="X1347" s="787"/>
      <c r="Y1347" s="783"/>
      <c r="Z1347" s="783"/>
      <c r="AA1347" s="783"/>
      <c r="AB1347" s="783"/>
      <c r="AC1347" s="783"/>
      <c r="AD1347" s="783"/>
      <c r="AE1347" s="783"/>
      <c r="AF1347" s="783"/>
      <c r="AG1347" s="783"/>
      <c r="AH1347" s="783"/>
      <c r="AI1347" s="831"/>
    </row>
    <row r="1348" spans="1:35" ht="17.25" customHeight="1">
      <c r="A1348" s="36"/>
      <c r="B1348" s="36"/>
      <c r="C1348" s="36"/>
      <c r="D1348" s="106" t="str">
        <f t="shared" si="0"/>
        <v xml:space="preserve"> </v>
      </c>
      <c r="E1348" s="779"/>
      <c r="F1348" s="779"/>
      <c r="G1348" s="779"/>
      <c r="H1348" s="779"/>
      <c r="I1348" s="779"/>
      <c r="J1348" s="779"/>
      <c r="K1348" s="779"/>
      <c r="L1348" s="792"/>
      <c r="M1348" s="782"/>
      <c r="N1348" s="831"/>
      <c r="O1348" s="783"/>
      <c r="P1348" s="830"/>
      <c r="Q1348" s="830"/>
      <c r="R1348" s="831"/>
      <c r="S1348" s="831"/>
      <c r="T1348" s="786"/>
      <c r="U1348" s="786"/>
      <c r="V1348" s="786"/>
      <c r="W1348" s="786"/>
      <c r="X1348" s="787"/>
      <c r="Y1348" s="783"/>
      <c r="Z1348" s="783"/>
      <c r="AA1348" s="783"/>
      <c r="AB1348" s="783"/>
      <c r="AC1348" s="783"/>
      <c r="AD1348" s="783"/>
      <c r="AE1348" s="783"/>
      <c r="AF1348" s="783"/>
      <c r="AG1348" s="783"/>
      <c r="AH1348" s="783"/>
      <c r="AI1348" s="831"/>
    </row>
    <row r="1349" spans="1:35" ht="17.25" customHeight="1">
      <c r="A1349" s="36"/>
      <c r="B1349" s="36"/>
      <c r="C1349" s="36"/>
      <c r="D1349" s="106" t="str">
        <f t="shared" si="0"/>
        <v xml:space="preserve"> </v>
      </c>
      <c r="E1349" s="779"/>
      <c r="F1349" s="779"/>
      <c r="G1349" s="779"/>
      <c r="H1349" s="779"/>
      <c r="I1349" s="779"/>
      <c r="J1349" s="779"/>
      <c r="K1349" s="779"/>
      <c r="L1349" s="792"/>
      <c r="M1349" s="790"/>
      <c r="N1349" s="831"/>
      <c r="O1349" s="783"/>
      <c r="P1349" s="831"/>
      <c r="Q1349" s="831"/>
      <c r="R1349" s="831"/>
      <c r="S1349" s="831"/>
      <c r="T1349" s="786"/>
      <c r="U1349" s="786"/>
      <c r="V1349" s="786"/>
      <c r="W1349" s="786"/>
      <c r="X1349" s="787"/>
      <c r="Y1349" s="783"/>
      <c r="Z1349" s="783"/>
      <c r="AA1349" s="783"/>
      <c r="AB1349" s="783"/>
      <c r="AC1349" s="783"/>
      <c r="AD1349" s="783"/>
      <c r="AE1349" s="783"/>
      <c r="AF1349" s="783"/>
      <c r="AG1349" s="783"/>
      <c r="AH1349" s="783"/>
      <c r="AI1349" s="831"/>
    </row>
    <row r="1350" spans="1:35" ht="17.25" customHeight="1">
      <c r="A1350" s="36"/>
      <c r="B1350" s="36"/>
      <c r="C1350" s="36"/>
      <c r="D1350" s="106" t="str">
        <f t="shared" si="0"/>
        <v xml:space="preserve"> </v>
      </c>
      <c r="E1350" s="779"/>
      <c r="F1350" s="779"/>
      <c r="G1350" s="779"/>
      <c r="H1350" s="779"/>
      <c r="I1350" s="779"/>
      <c r="J1350" s="779"/>
      <c r="K1350" s="779"/>
      <c r="L1350" s="792"/>
      <c r="M1350" s="782"/>
      <c r="N1350" s="831"/>
      <c r="O1350" s="783"/>
      <c r="P1350" s="830"/>
      <c r="Q1350" s="830"/>
      <c r="R1350" s="831"/>
      <c r="S1350" s="831"/>
      <c r="T1350" s="786"/>
      <c r="U1350" s="786"/>
      <c r="V1350" s="786"/>
      <c r="W1350" s="786"/>
      <c r="X1350" s="787"/>
      <c r="Y1350" s="783"/>
      <c r="Z1350" s="783"/>
      <c r="AA1350" s="783"/>
      <c r="AB1350" s="783"/>
      <c r="AC1350" s="783"/>
      <c r="AD1350" s="783"/>
      <c r="AE1350" s="783"/>
      <c r="AF1350" s="783"/>
      <c r="AG1350" s="783"/>
      <c r="AH1350" s="783"/>
      <c r="AI1350" s="831"/>
    </row>
    <row r="1351" spans="1:35" ht="17.25" customHeight="1">
      <c r="A1351" s="36"/>
      <c r="B1351" s="36"/>
      <c r="C1351" s="36"/>
      <c r="D1351" s="106" t="str">
        <f t="shared" si="0"/>
        <v xml:space="preserve"> </v>
      </c>
      <c r="E1351" s="779"/>
      <c r="F1351" s="779"/>
      <c r="G1351" s="779"/>
      <c r="H1351" s="779"/>
      <c r="I1351" s="779"/>
      <c r="J1351" s="779"/>
      <c r="K1351" s="779"/>
      <c r="L1351" s="792"/>
      <c r="M1351" s="790"/>
      <c r="N1351" s="831"/>
      <c r="O1351" s="783"/>
      <c r="P1351" s="831"/>
      <c r="Q1351" s="831"/>
      <c r="R1351" s="831"/>
      <c r="S1351" s="831"/>
      <c r="T1351" s="786"/>
      <c r="U1351" s="786"/>
      <c r="V1351" s="786"/>
      <c r="W1351" s="786"/>
      <c r="X1351" s="787"/>
      <c r="Y1351" s="783"/>
      <c r="Z1351" s="783"/>
      <c r="AA1351" s="783"/>
      <c r="AB1351" s="783"/>
      <c r="AC1351" s="783"/>
      <c r="AD1351" s="783"/>
      <c r="AE1351" s="783"/>
      <c r="AF1351" s="783"/>
      <c r="AG1351" s="783"/>
      <c r="AH1351" s="783"/>
      <c r="AI1351" s="831"/>
    </row>
    <row r="1352" spans="1:35" ht="17.25" customHeight="1">
      <c r="A1352" s="36"/>
      <c r="B1352" s="36"/>
      <c r="C1352" s="36"/>
      <c r="D1352" s="106" t="str">
        <f t="shared" si="0"/>
        <v xml:space="preserve"> </v>
      </c>
      <c r="E1352" s="779"/>
      <c r="F1352" s="779"/>
      <c r="G1352" s="779"/>
      <c r="H1352" s="779"/>
      <c r="I1352" s="779"/>
      <c r="J1352" s="779"/>
      <c r="K1352" s="779"/>
      <c r="L1352" s="792"/>
      <c r="M1352" s="782"/>
      <c r="N1352" s="831"/>
      <c r="O1352" s="783"/>
      <c r="P1352" s="830"/>
      <c r="Q1352" s="830"/>
      <c r="R1352" s="831"/>
      <c r="S1352" s="831"/>
      <c r="T1352" s="786"/>
      <c r="U1352" s="786"/>
      <c r="V1352" s="786"/>
      <c r="W1352" s="786"/>
      <c r="X1352" s="787"/>
      <c r="Y1352" s="783"/>
      <c r="Z1352" s="783"/>
      <c r="AA1352" s="783"/>
      <c r="AB1352" s="783"/>
      <c r="AC1352" s="783"/>
      <c r="AD1352" s="783"/>
      <c r="AE1352" s="783"/>
      <c r="AF1352" s="783"/>
      <c r="AG1352" s="783"/>
      <c r="AH1352" s="783"/>
      <c r="AI1352" s="831"/>
    </row>
    <row r="1353" spans="1:35" ht="17.25" customHeight="1">
      <c r="A1353" s="36"/>
      <c r="B1353" s="36"/>
      <c r="C1353" s="36"/>
      <c r="D1353" s="106" t="str">
        <f t="shared" si="0"/>
        <v xml:space="preserve"> </v>
      </c>
      <c r="E1353" s="779"/>
      <c r="F1353" s="779"/>
      <c r="G1353" s="779"/>
      <c r="H1353" s="779"/>
      <c r="I1353" s="779"/>
      <c r="J1353" s="779"/>
      <c r="K1353" s="779"/>
      <c r="L1353" s="792"/>
      <c r="M1353" s="790"/>
      <c r="N1353" s="831"/>
      <c r="O1353" s="783"/>
      <c r="P1353" s="831"/>
      <c r="Q1353" s="831"/>
      <c r="R1353" s="831"/>
      <c r="S1353" s="831"/>
      <c r="T1353" s="786"/>
      <c r="U1353" s="786"/>
      <c r="V1353" s="786"/>
      <c r="W1353" s="786"/>
      <c r="X1353" s="787"/>
      <c r="Y1353" s="783"/>
      <c r="Z1353" s="783"/>
      <c r="AA1353" s="783"/>
      <c r="AB1353" s="783"/>
      <c r="AC1353" s="783"/>
      <c r="AD1353" s="783"/>
      <c r="AE1353" s="783"/>
      <c r="AF1353" s="783"/>
      <c r="AG1353" s="783"/>
      <c r="AH1353" s="783"/>
      <c r="AI1353" s="831"/>
    </row>
    <row r="1354" spans="1:35" ht="17.25" customHeight="1">
      <c r="A1354" s="36"/>
      <c r="B1354" s="36"/>
      <c r="C1354" s="36"/>
      <c r="D1354" s="106" t="str">
        <f t="shared" si="0"/>
        <v xml:space="preserve"> </v>
      </c>
      <c r="E1354" s="779"/>
      <c r="F1354" s="779"/>
      <c r="G1354" s="779"/>
      <c r="H1354" s="779"/>
      <c r="I1354" s="779"/>
      <c r="J1354" s="779"/>
      <c r="K1354" s="779"/>
      <c r="L1354" s="792"/>
      <c r="M1354" s="782"/>
      <c r="N1354" s="831"/>
      <c r="O1354" s="783"/>
      <c r="P1354" s="830"/>
      <c r="Q1354" s="830"/>
      <c r="R1354" s="831"/>
      <c r="S1354" s="831"/>
      <c r="T1354" s="786"/>
      <c r="U1354" s="786"/>
      <c r="V1354" s="786"/>
      <c r="W1354" s="786"/>
      <c r="X1354" s="787"/>
      <c r="Y1354" s="783"/>
      <c r="Z1354" s="783"/>
      <c r="AA1354" s="783"/>
      <c r="AB1354" s="783"/>
      <c r="AC1354" s="783"/>
      <c r="AD1354" s="783"/>
      <c r="AE1354" s="783"/>
      <c r="AF1354" s="783"/>
      <c r="AG1354" s="783"/>
      <c r="AH1354" s="783"/>
      <c r="AI1354" s="831"/>
    </row>
    <row r="1355" spans="1:35" ht="17.25" customHeight="1">
      <c r="A1355" s="36"/>
      <c r="B1355" s="36"/>
      <c r="C1355" s="36"/>
      <c r="D1355" s="106" t="str">
        <f t="shared" si="0"/>
        <v xml:space="preserve"> </v>
      </c>
      <c r="E1355" s="779"/>
      <c r="F1355" s="779"/>
      <c r="G1355" s="779"/>
      <c r="H1355" s="779"/>
      <c r="I1355" s="779"/>
      <c r="J1355" s="779"/>
      <c r="K1355" s="779"/>
      <c r="L1355" s="792"/>
      <c r="M1355" s="790"/>
      <c r="N1355" s="831"/>
      <c r="O1355" s="783"/>
      <c r="P1355" s="831"/>
      <c r="Q1355" s="831"/>
      <c r="R1355" s="831"/>
      <c r="S1355" s="831"/>
      <c r="T1355" s="786"/>
      <c r="U1355" s="786"/>
      <c r="V1355" s="786"/>
      <c r="W1355" s="786"/>
      <c r="X1355" s="787"/>
      <c r="Y1355" s="783"/>
      <c r="Z1355" s="783"/>
      <c r="AA1355" s="783"/>
      <c r="AB1355" s="783"/>
      <c r="AC1355" s="783"/>
      <c r="AD1355" s="783"/>
      <c r="AE1355" s="783"/>
      <c r="AF1355" s="783"/>
      <c r="AG1355" s="783"/>
      <c r="AH1355" s="783"/>
      <c r="AI1355" s="831"/>
    </row>
    <row r="1356" spans="1:35" ht="17.25" customHeight="1">
      <c r="A1356" s="36"/>
      <c r="B1356" s="36"/>
      <c r="C1356" s="36"/>
      <c r="D1356" s="106" t="str">
        <f t="shared" si="0"/>
        <v xml:space="preserve"> </v>
      </c>
      <c r="E1356" s="779"/>
      <c r="F1356" s="779"/>
      <c r="G1356" s="779"/>
      <c r="H1356" s="779"/>
      <c r="I1356" s="779"/>
      <c r="J1356" s="779"/>
      <c r="K1356" s="779"/>
      <c r="L1356" s="792"/>
      <c r="M1356" s="782"/>
      <c r="N1356" s="831"/>
      <c r="O1356" s="783"/>
      <c r="P1356" s="830"/>
      <c r="Q1356" s="830"/>
      <c r="R1356" s="831"/>
      <c r="S1356" s="831"/>
      <c r="T1356" s="786"/>
      <c r="U1356" s="786"/>
      <c r="V1356" s="786"/>
      <c r="W1356" s="786"/>
      <c r="X1356" s="787"/>
      <c r="Y1356" s="783"/>
      <c r="Z1356" s="783"/>
      <c r="AA1356" s="783"/>
      <c r="AB1356" s="783"/>
      <c r="AC1356" s="783"/>
      <c r="AD1356" s="783"/>
      <c r="AE1356" s="783"/>
      <c r="AF1356" s="783"/>
      <c r="AG1356" s="783"/>
      <c r="AH1356" s="783"/>
      <c r="AI1356" s="831"/>
    </row>
    <row r="1357" spans="1:35" ht="17.25" customHeight="1">
      <c r="A1357" s="36"/>
      <c r="B1357" s="36"/>
      <c r="C1357" s="36"/>
      <c r="D1357" s="106" t="str">
        <f t="shared" si="0"/>
        <v xml:space="preserve"> </v>
      </c>
      <c r="E1357" s="779"/>
      <c r="F1357" s="779"/>
      <c r="G1357" s="779"/>
      <c r="H1357" s="779"/>
      <c r="I1357" s="779"/>
      <c r="J1357" s="779"/>
      <c r="K1357" s="779"/>
      <c r="L1357" s="792"/>
      <c r="M1357" s="790"/>
      <c r="N1357" s="831"/>
      <c r="O1357" s="783"/>
      <c r="P1357" s="831"/>
      <c r="Q1357" s="831"/>
      <c r="R1357" s="831"/>
      <c r="S1357" s="831"/>
      <c r="T1357" s="786"/>
      <c r="U1357" s="786"/>
      <c r="V1357" s="786"/>
      <c r="W1357" s="786"/>
      <c r="X1357" s="787"/>
      <c r="Y1357" s="783"/>
      <c r="Z1357" s="783"/>
      <c r="AA1357" s="783"/>
      <c r="AB1357" s="783"/>
      <c r="AC1357" s="783"/>
      <c r="AD1357" s="783"/>
      <c r="AE1357" s="783"/>
      <c r="AF1357" s="783"/>
      <c r="AG1357" s="783"/>
      <c r="AH1357" s="783"/>
      <c r="AI1357" s="831"/>
    </row>
    <row r="1358" spans="1:35" ht="17.25" customHeight="1">
      <c r="A1358" s="36"/>
      <c r="B1358" s="36"/>
      <c r="C1358" s="36"/>
      <c r="D1358" s="106" t="str">
        <f t="shared" si="0"/>
        <v xml:space="preserve"> </v>
      </c>
      <c r="E1358" s="779"/>
      <c r="F1358" s="779"/>
      <c r="G1358" s="779"/>
      <c r="H1358" s="779"/>
      <c r="I1358" s="779"/>
      <c r="J1358" s="779"/>
      <c r="K1358" s="779"/>
      <c r="L1358" s="792"/>
      <c r="M1358" s="782"/>
      <c r="N1358" s="831"/>
      <c r="O1358" s="783"/>
      <c r="P1358" s="830"/>
      <c r="Q1358" s="830"/>
      <c r="R1358" s="831"/>
      <c r="S1358" s="831"/>
      <c r="T1358" s="786"/>
      <c r="U1358" s="786"/>
      <c r="V1358" s="786"/>
      <c r="W1358" s="786"/>
      <c r="X1358" s="787"/>
      <c r="Y1358" s="783"/>
      <c r="Z1358" s="783"/>
      <c r="AA1358" s="783"/>
      <c r="AB1358" s="783"/>
      <c r="AC1358" s="783"/>
      <c r="AD1358" s="783"/>
      <c r="AE1358" s="783"/>
      <c r="AF1358" s="783"/>
      <c r="AG1358" s="783"/>
      <c r="AH1358" s="783"/>
      <c r="AI1358" s="831"/>
    </row>
    <row r="1359" spans="1:35" ht="17.25" customHeight="1">
      <c r="A1359" s="36"/>
      <c r="B1359" s="36"/>
      <c r="C1359" s="36"/>
      <c r="D1359" s="106" t="str">
        <f t="shared" si="0"/>
        <v xml:space="preserve"> </v>
      </c>
      <c r="E1359" s="779"/>
      <c r="F1359" s="779"/>
      <c r="G1359" s="779"/>
      <c r="H1359" s="779"/>
      <c r="I1359" s="779"/>
      <c r="J1359" s="779"/>
      <c r="K1359" s="779"/>
      <c r="L1359" s="792"/>
      <c r="M1359" s="790"/>
      <c r="N1359" s="831"/>
      <c r="O1359" s="783"/>
      <c r="P1359" s="831"/>
      <c r="Q1359" s="831"/>
      <c r="R1359" s="831"/>
      <c r="S1359" s="831"/>
      <c r="T1359" s="786"/>
      <c r="U1359" s="786"/>
      <c r="V1359" s="786"/>
      <c r="W1359" s="786"/>
      <c r="X1359" s="787"/>
      <c r="Y1359" s="783"/>
      <c r="Z1359" s="783"/>
      <c r="AA1359" s="783"/>
      <c r="AB1359" s="783"/>
      <c r="AC1359" s="783"/>
      <c r="AD1359" s="783"/>
      <c r="AE1359" s="783"/>
      <c r="AF1359" s="783"/>
      <c r="AG1359" s="783"/>
      <c r="AH1359" s="783"/>
      <c r="AI1359" s="831"/>
    </row>
    <row r="1360" spans="1:35" ht="17.25" customHeight="1">
      <c r="A1360" s="36"/>
      <c r="B1360" s="36"/>
      <c r="C1360" s="36"/>
      <c r="D1360" s="106" t="str">
        <f t="shared" si="0"/>
        <v xml:space="preserve"> </v>
      </c>
      <c r="E1360" s="779"/>
      <c r="F1360" s="779"/>
      <c r="G1360" s="779"/>
      <c r="H1360" s="779"/>
      <c r="I1360" s="779"/>
      <c r="J1360" s="779"/>
      <c r="K1360" s="779"/>
      <c r="L1360" s="792"/>
      <c r="M1360" s="782"/>
      <c r="N1360" s="831"/>
      <c r="O1360" s="783"/>
      <c r="P1360" s="830"/>
      <c r="Q1360" s="830"/>
      <c r="R1360" s="831"/>
      <c r="S1360" s="831"/>
      <c r="T1360" s="786"/>
      <c r="U1360" s="786"/>
      <c r="V1360" s="786"/>
      <c r="W1360" s="786"/>
      <c r="X1360" s="787"/>
      <c r="Y1360" s="783"/>
      <c r="Z1360" s="783"/>
      <c r="AA1360" s="783"/>
      <c r="AB1360" s="783"/>
      <c r="AC1360" s="783"/>
      <c r="AD1360" s="783"/>
      <c r="AE1360" s="783"/>
      <c r="AF1360" s="783"/>
      <c r="AG1360" s="783"/>
      <c r="AH1360" s="783"/>
      <c r="AI1360" s="831"/>
    </row>
    <row r="1361" spans="1:35" ht="17.25" customHeight="1">
      <c r="A1361" s="36"/>
      <c r="B1361" s="36"/>
      <c r="C1361" s="36"/>
      <c r="D1361" s="106" t="str">
        <f t="shared" si="0"/>
        <v xml:space="preserve"> </v>
      </c>
      <c r="E1361" s="779"/>
      <c r="F1361" s="779"/>
      <c r="G1361" s="779"/>
      <c r="H1361" s="779"/>
      <c r="I1361" s="779"/>
      <c r="J1361" s="779"/>
      <c r="K1361" s="779"/>
      <c r="L1361" s="792"/>
      <c r="M1361" s="790"/>
      <c r="N1361" s="831"/>
      <c r="O1361" s="783"/>
      <c r="P1361" s="831"/>
      <c r="Q1361" s="831"/>
      <c r="R1361" s="831"/>
      <c r="S1361" s="831"/>
      <c r="T1361" s="786"/>
      <c r="U1361" s="786"/>
      <c r="V1361" s="786"/>
      <c r="W1361" s="786"/>
      <c r="X1361" s="787"/>
      <c r="Y1361" s="783"/>
      <c r="Z1361" s="783"/>
      <c r="AA1361" s="783"/>
      <c r="AB1361" s="783"/>
      <c r="AC1361" s="783"/>
      <c r="AD1361" s="783"/>
      <c r="AE1361" s="783"/>
      <c r="AF1361" s="783"/>
      <c r="AG1361" s="783"/>
      <c r="AH1361" s="783"/>
      <c r="AI1361" s="831"/>
    </row>
    <row r="1362" spans="1:35" ht="17.25" customHeight="1">
      <c r="A1362" s="36"/>
      <c r="B1362" s="36"/>
      <c r="C1362" s="36"/>
      <c r="D1362" s="106" t="str">
        <f t="shared" si="0"/>
        <v xml:space="preserve"> </v>
      </c>
      <c r="E1362" s="779"/>
      <c r="F1362" s="779"/>
      <c r="G1362" s="779"/>
      <c r="H1362" s="779"/>
      <c r="I1362" s="779"/>
      <c r="J1362" s="779"/>
      <c r="K1362" s="779"/>
      <c r="L1362" s="792"/>
      <c r="M1362" s="782"/>
      <c r="N1362" s="831"/>
      <c r="O1362" s="783"/>
      <c r="P1362" s="830"/>
      <c r="Q1362" s="830"/>
      <c r="R1362" s="831"/>
      <c r="S1362" s="831"/>
      <c r="T1362" s="786"/>
      <c r="U1362" s="786"/>
      <c r="V1362" s="786"/>
      <c r="W1362" s="786"/>
      <c r="X1362" s="787"/>
      <c r="Y1362" s="783"/>
      <c r="Z1362" s="783"/>
      <c r="AA1362" s="783"/>
      <c r="AB1362" s="783"/>
      <c r="AC1362" s="783"/>
      <c r="AD1362" s="783"/>
      <c r="AE1362" s="783"/>
      <c r="AF1362" s="783"/>
      <c r="AG1362" s="783"/>
      <c r="AH1362" s="783"/>
      <c r="AI1362" s="831"/>
    </row>
    <row r="1363" spans="1:35" ht="17.25" customHeight="1">
      <c r="A1363" s="36"/>
      <c r="B1363" s="36"/>
      <c r="C1363" s="36"/>
      <c r="D1363" s="106" t="str">
        <f t="shared" si="0"/>
        <v xml:space="preserve"> </v>
      </c>
      <c r="E1363" s="779"/>
      <c r="F1363" s="779"/>
      <c r="G1363" s="779"/>
      <c r="H1363" s="779"/>
      <c r="I1363" s="779"/>
      <c r="J1363" s="779"/>
      <c r="K1363" s="779"/>
      <c r="L1363" s="792"/>
      <c r="M1363" s="790"/>
      <c r="N1363" s="831"/>
      <c r="O1363" s="783"/>
      <c r="P1363" s="831"/>
      <c r="Q1363" s="831"/>
      <c r="R1363" s="831"/>
      <c r="S1363" s="831"/>
      <c r="T1363" s="786"/>
      <c r="U1363" s="786"/>
      <c r="V1363" s="786"/>
      <c r="W1363" s="786"/>
      <c r="X1363" s="787"/>
      <c r="Y1363" s="783"/>
      <c r="Z1363" s="783"/>
      <c r="AA1363" s="783"/>
      <c r="AB1363" s="783"/>
      <c r="AC1363" s="783"/>
      <c r="AD1363" s="783"/>
      <c r="AE1363" s="783"/>
      <c r="AF1363" s="783"/>
      <c r="AG1363" s="783"/>
      <c r="AH1363" s="783"/>
      <c r="AI1363" s="831"/>
    </row>
    <row r="1364" spans="1:35" ht="17.25" customHeight="1">
      <c r="A1364" s="36"/>
      <c r="B1364" s="36"/>
      <c r="C1364" s="36"/>
      <c r="D1364" s="106" t="str">
        <f t="shared" si="0"/>
        <v xml:space="preserve"> </v>
      </c>
      <c r="E1364" s="779"/>
      <c r="F1364" s="779"/>
      <c r="G1364" s="779"/>
      <c r="H1364" s="779"/>
      <c r="I1364" s="779"/>
      <c r="J1364" s="779"/>
      <c r="K1364" s="779"/>
      <c r="L1364" s="792"/>
      <c r="M1364" s="782"/>
      <c r="N1364" s="831"/>
      <c r="O1364" s="783"/>
      <c r="P1364" s="830"/>
      <c r="Q1364" s="830"/>
      <c r="R1364" s="831"/>
      <c r="S1364" s="831"/>
      <c r="T1364" s="786"/>
      <c r="U1364" s="786"/>
      <c r="V1364" s="786"/>
      <c r="W1364" s="786"/>
      <c r="X1364" s="787"/>
      <c r="Y1364" s="783"/>
      <c r="Z1364" s="783"/>
      <c r="AA1364" s="783"/>
      <c r="AB1364" s="783"/>
      <c r="AC1364" s="783"/>
      <c r="AD1364" s="783"/>
      <c r="AE1364" s="783"/>
      <c r="AF1364" s="783"/>
      <c r="AG1364" s="783"/>
      <c r="AH1364" s="783"/>
      <c r="AI1364" s="831"/>
    </row>
    <row r="1365" spans="1:35" ht="17.25" customHeight="1">
      <c r="A1365" s="36"/>
      <c r="B1365" s="36"/>
      <c r="C1365" s="36"/>
      <c r="D1365" s="106" t="str">
        <f t="shared" si="0"/>
        <v xml:space="preserve"> </v>
      </c>
      <c r="E1365" s="779"/>
      <c r="F1365" s="779"/>
      <c r="G1365" s="779"/>
      <c r="H1365" s="779"/>
      <c r="I1365" s="779"/>
      <c r="J1365" s="779"/>
      <c r="K1365" s="779"/>
      <c r="L1365" s="792"/>
      <c r="M1365" s="790"/>
      <c r="N1365" s="831"/>
      <c r="O1365" s="783"/>
      <c r="P1365" s="831"/>
      <c r="Q1365" s="831"/>
      <c r="R1365" s="831"/>
      <c r="S1365" s="831"/>
      <c r="T1365" s="786"/>
      <c r="U1365" s="786"/>
      <c r="V1365" s="786"/>
      <c r="W1365" s="786"/>
      <c r="X1365" s="787"/>
      <c r="Y1365" s="783"/>
      <c r="Z1365" s="783"/>
      <c r="AA1365" s="783"/>
      <c r="AB1365" s="783"/>
      <c r="AC1365" s="783"/>
      <c r="AD1365" s="783"/>
      <c r="AE1365" s="783"/>
      <c r="AF1365" s="783"/>
      <c r="AG1365" s="783"/>
      <c r="AH1365" s="783"/>
      <c r="AI1365" s="831"/>
    </row>
    <row r="1366" spans="1:35" ht="17.25" customHeight="1">
      <c r="A1366" s="36"/>
      <c r="B1366" s="36"/>
      <c r="C1366" s="36"/>
      <c r="D1366" s="106" t="str">
        <f t="shared" si="0"/>
        <v xml:space="preserve"> </v>
      </c>
      <c r="E1366" s="779"/>
      <c r="F1366" s="779"/>
      <c r="G1366" s="779"/>
      <c r="H1366" s="779"/>
      <c r="I1366" s="779"/>
      <c r="J1366" s="779"/>
      <c r="K1366" s="779"/>
      <c r="L1366" s="792"/>
      <c r="M1366" s="782"/>
      <c r="N1366" s="831"/>
      <c r="O1366" s="783"/>
      <c r="P1366" s="830"/>
      <c r="Q1366" s="830"/>
      <c r="R1366" s="831"/>
      <c r="S1366" s="831"/>
      <c r="T1366" s="786"/>
      <c r="U1366" s="786"/>
      <c r="V1366" s="786"/>
      <c r="W1366" s="786"/>
      <c r="X1366" s="787"/>
      <c r="Y1366" s="783"/>
      <c r="Z1366" s="783"/>
      <c r="AA1366" s="783"/>
      <c r="AB1366" s="783"/>
      <c r="AC1366" s="783"/>
      <c r="AD1366" s="783"/>
      <c r="AE1366" s="783"/>
      <c r="AF1366" s="783"/>
      <c r="AG1366" s="783"/>
      <c r="AH1366" s="783"/>
      <c r="AI1366" s="831"/>
    </row>
    <row r="1367" spans="1:35" ht="17.25" customHeight="1">
      <c r="A1367" s="36"/>
      <c r="B1367" s="36"/>
      <c r="C1367" s="36"/>
      <c r="D1367" s="106" t="str">
        <f t="shared" si="0"/>
        <v xml:space="preserve"> </v>
      </c>
      <c r="E1367" s="779"/>
      <c r="F1367" s="779"/>
      <c r="G1367" s="779"/>
      <c r="H1367" s="779"/>
      <c r="I1367" s="779"/>
      <c r="J1367" s="779"/>
      <c r="K1367" s="779"/>
      <c r="L1367" s="792"/>
      <c r="M1367" s="790"/>
      <c r="N1367" s="831"/>
      <c r="O1367" s="783"/>
      <c r="P1367" s="831"/>
      <c r="Q1367" s="831"/>
      <c r="R1367" s="831"/>
      <c r="S1367" s="831"/>
      <c r="T1367" s="786"/>
      <c r="U1367" s="786"/>
      <c r="V1367" s="786"/>
      <c r="W1367" s="786"/>
      <c r="X1367" s="787"/>
      <c r="Y1367" s="783"/>
      <c r="Z1367" s="783"/>
      <c r="AA1367" s="783"/>
      <c r="AB1367" s="783"/>
      <c r="AC1367" s="783"/>
      <c r="AD1367" s="783"/>
      <c r="AE1367" s="783"/>
      <c r="AF1367" s="783"/>
      <c r="AG1367" s="783"/>
      <c r="AH1367" s="783"/>
      <c r="AI1367" s="831"/>
    </row>
    <row r="1368" spans="1:35" ht="17.25" customHeight="1">
      <c r="A1368" s="36"/>
      <c r="B1368" s="36"/>
      <c r="C1368" s="36"/>
      <c r="D1368" s="106" t="str">
        <f t="shared" si="0"/>
        <v xml:space="preserve"> </v>
      </c>
      <c r="E1368" s="779"/>
      <c r="F1368" s="779"/>
      <c r="G1368" s="779"/>
      <c r="H1368" s="779"/>
      <c r="I1368" s="779"/>
      <c r="J1368" s="779"/>
      <c r="K1368" s="779"/>
      <c r="L1368" s="792"/>
      <c r="M1368" s="782"/>
      <c r="N1368" s="831"/>
      <c r="O1368" s="783"/>
      <c r="P1368" s="830"/>
      <c r="Q1368" s="830"/>
      <c r="R1368" s="831"/>
      <c r="S1368" s="831"/>
      <c r="T1368" s="786"/>
      <c r="U1368" s="786"/>
      <c r="V1368" s="786"/>
      <c r="W1368" s="786"/>
      <c r="X1368" s="787"/>
      <c r="Y1368" s="783"/>
      <c r="Z1368" s="783"/>
      <c r="AA1368" s="783"/>
      <c r="AB1368" s="783"/>
      <c r="AC1368" s="783"/>
      <c r="AD1368" s="783"/>
      <c r="AE1368" s="783"/>
      <c r="AF1368" s="783"/>
      <c r="AG1368" s="783"/>
      <c r="AH1368" s="783"/>
      <c r="AI1368" s="831"/>
    </row>
    <row r="1369" spans="1:35" ht="17.25" customHeight="1">
      <c r="A1369" s="36"/>
      <c r="B1369" s="36"/>
      <c r="C1369" s="36"/>
      <c r="D1369" s="106" t="str">
        <f t="shared" si="0"/>
        <v xml:space="preserve"> </v>
      </c>
      <c r="E1369" s="779"/>
      <c r="F1369" s="779"/>
      <c r="G1369" s="779"/>
      <c r="H1369" s="779"/>
      <c r="I1369" s="779"/>
      <c r="J1369" s="779"/>
      <c r="K1369" s="779"/>
      <c r="L1369" s="792"/>
      <c r="M1369" s="790"/>
      <c r="N1369" s="831"/>
      <c r="O1369" s="783"/>
      <c r="P1369" s="831"/>
      <c r="Q1369" s="831"/>
      <c r="R1369" s="831"/>
      <c r="S1369" s="831"/>
      <c r="T1369" s="786"/>
      <c r="U1369" s="786"/>
      <c r="V1369" s="786"/>
      <c r="W1369" s="786"/>
      <c r="X1369" s="787"/>
      <c r="Y1369" s="783"/>
      <c r="Z1369" s="783"/>
      <c r="AA1369" s="783"/>
      <c r="AB1369" s="783"/>
      <c r="AC1369" s="783"/>
      <c r="AD1369" s="783"/>
      <c r="AE1369" s="783"/>
      <c r="AF1369" s="783"/>
      <c r="AG1369" s="783"/>
      <c r="AH1369" s="783"/>
      <c r="AI1369" s="831"/>
    </row>
    <row r="1370" spans="1:35" ht="17.25" customHeight="1">
      <c r="A1370" s="36"/>
      <c r="B1370" s="36"/>
      <c r="C1370" s="36"/>
      <c r="D1370" s="106" t="str">
        <f t="shared" si="0"/>
        <v xml:space="preserve"> </v>
      </c>
      <c r="E1370" s="779"/>
      <c r="F1370" s="779"/>
      <c r="G1370" s="779"/>
      <c r="H1370" s="779"/>
      <c r="I1370" s="779"/>
      <c r="J1370" s="779"/>
      <c r="K1370" s="779"/>
      <c r="L1370" s="792"/>
      <c r="M1370" s="782"/>
      <c r="N1370" s="831"/>
      <c r="O1370" s="783"/>
      <c r="P1370" s="830"/>
      <c r="Q1370" s="830"/>
      <c r="R1370" s="831"/>
      <c r="S1370" s="831"/>
      <c r="T1370" s="786"/>
      <c r="U1370" s="786"/>
      <c r="V1370" s="786"/>
      <c r="W1370" s="786"/>
      <c r="X1370" s="787"/>
      <c r="Y1370" s="783"/>
      <c r="Z1370" s="783"/>
      <c r="AA1370" s="783"/>
      <c r="AB1370" s="783"/>
      <c r="AC1370" s="783"/>
      <c r="AD1370" s="783"/>
      <c r="AE1370" s="783"/>
      <c r="AF1370" s="783"/>
      <c r="AG1370" s="783"/>
      <c r="AH1370" s="783"/>
      <c r="AI1370" s="831"/>
    </row>
    <row r="1371" spans="1:35" ht="17.25" customHeight="1">
      <c r="A1371" s="36"/>
      <c r="B1371" s="36"/>
      <c r="C1371" s="36"/>
      <c r="D1371" s="106" t="str">
        <f t="shared" si="0"/>
        <v xml:space="preserve"> </v>
      </c>
      <c r="E1371" s="779"/>
      <c r="F1371" s="779"/>
      <c r="G1371" s="779"/>
      <c r="H1371" s="779"/>
      <c r="I1371" s="779"/>
      <c r="J1371" s="779"/>
      <c r="K1371" s="779"/>
      <c r="L1371" s="792"/>
      <c r="M1371" s="790"/>
      <c r="N1371" s="831"/>
      <c r="O1371" s="783"/>
      <c r="P1371" s="831"/>
      <c r="Q1371" s="831"/>
      <c r="R1371" s="831"/>
      <c r="S1371" s="831"/>
      <c r="T1371" s="786"/>
      <c r="U1371" s="786"/>
      <c r="V1371" s="786"/>
      <c r="W1371" s="786"/>
      <c r="X1371" s="787"/>
      <c r="Y1371" s="783"/>
      <c r="Z1371" s="783"/>
      <c r="AA1371" s="783"/>
      <c r="AB1371" s="783"/>
      <c r="AC1371" s="783"/>
      <c r="AD1371" s="783"/>
      <c r="AE1371" s="783"/>
      <c r="AF1371" s="783"/>
      <c r="AG1371" s="783"/>
      <c r="AH1371" s="783"/>
      <c r="AI1371" s="831"/>
    </row>
    <row r="1372" spans="1:35" ht="17.25" customHeight="1">
      <c r="A1372" s="36"/>
      <c r="B1372" s="36"/>
      <c r="C1372" s="36"/>
      <c r="D1372" s="106" t="str">
        <f t="shared" si="0"/>
        <v xml:space="preserve"> </v>
      </c>
      <c r="E1372" s="779"/>
      <c r="F1372" s="779"/>
      <c r="G1372" s="779"/>
      <c r="H1372" s="779"/>
      <c r="I1372" s="779"/>
      <c r="J1372" s="779"/>
      <c r="K1372" s="779"/>
      <c r="L1372" s="792"/>
      <c r="M1372" s="782"/>
      <c r="N1372" s="831"/>
      <c r="O1372" s="783"/>
      <c r="P1372" s="830"/>
      <c r="Q1372" s="830"/>
      <c r="R1372" s="831"/>
      <c r="S1372" s="831"/>
      <c r="T1372" s="786"/>
      <c r="U1372" s="786"/>
      <c r="V1372" s="786"/>
      <c r="W1372" s="786"/>
      <c r="X1372" s="787"/>
      <c r="Y1372" s="783"/>
      <c r="Z1372" s="783"/>
      <c r="AA1372" s="783"/>
      <c r="AB1372" s="783"/>
      <c r="AC1372" s="783"/>
      <c r="AD1372" s="783"/>
      <c r="AE1372" s="783"/>
      <c r="AF1372" s="783"/>
      <c r="AG1372" s="783"/>
      <c r="AH1372" s="783"/>
      <c r="AI1372" s="831"/>
    </row>
    <row r="1373" spans="1:35" ht="17.25" customHeight="1">
      <c r="A1373" s="36"/>
      <c r="B1373" s="36"/>
      <c r="C1373" s="36"/>
      <c r="D1373" s="106" t="str">
        <f t="shared" si="0"/>
        <v xml:space="preserve"> </v>
      </c>
      <c r="E1373" s="779"/>
      <c r="F1373" s="779"/>
      <c r="G1373" s="779"/>
      <c r="H1373" s="779"/>
      <c r="I1373" s="779"/>
      <c r="J1373" s="779"/>
      <c r="K1373" s="779"/>
      <c r="L1373" s="792"/>
      <c r="M1373" s="790"/>
      <c r="N1373" s="831"/>
      <c r="O1373" s="783"/>
      <c r="P1373" s="831"/>
      <c r="Q1373" s="831"/>
      <c r="R1373" s="831"/>
      <c r="S1373" s="831"/>
      <c r="T1373" s="786"/>
      <c r="U1373" s="786"/>
      <c r="V1373" s="786"/>
      <c r="W1373" s="786"/>
      <c r="X1373" s="787"/>
      <c r="Y1373" s="783"/>
      <c r="Z1373" s="783"/>
      <c r="AA1373" s="783"/>
      <c r="AB1373" s="783"/>
      <c r="AC1373" s="783"/>
      <c r="AD1373" s="783"/>
      <c r="AE1373" s="783"/>
      <c r="AF1373" s="783"/>
      <c r="AG1373" s="783"/>
      <c r="AH1373" s="783"/>
      <c r="AI1373" s="831"/>
    </row>
    <row r="1374" spans="1:35" ht="17.25" customHeight="1">
      <c r="A1374" s="36"/>
      <c r="B1374" s="36"/>
      <c r="C1374" s="36"/>
      <c r="D1374" s="106" t="str">
        <f t="shared" si="0"/>
        <v xml:space="preserve"> </v>
      </c>
      <c r="E1374" s="779"/>
      <c r="F1374" s="779"/>
      <c r="G1374" s="779"/>
      <c r="H1374" s="779"/>
      <c r="I1374" s="779"/>
      <c r="J1374" s="779"/>
      <c r="K1374" s="779"/>
      <c r="L1374" s="792"/>
      <c r="M1374" s="782"/>
      <c r="N1374" s="831"/>
      <c r="O1374" s="783"/>
      <c r="P1374" s="830"/>
      <c r="Q1374" s="830"/>
      <c r="R1374" s="831"/>
      <c r="S1374" s="831"/>
      <c r="T1374" s="786"/>
      <c r="U1374" s="786"/>
      <c r="V1374" s="786"/>
      <c r="W1374" s="786"/>
      <c r="X1374" s="787"/>
      <c r="Y1374" s="783"/>
      <c r="Z1374" s="783"/>
      <c r="AA1374" s="783"/>
      <c r="AB1374" s="783"/>
      <c r="AC1374" s="783"/>
      <c r="AD1374" s="783"/>
      <c r="AE1374" s="783"/>
      <c r="AF1374" s="783"/>
      <c r="AG1374" s="783"/>
      <c r="AH1374" s="783"/>
      <c r="AI1374" s="831"/>
    </row>
    <row r="1375" spans="1:35" ht="17.25" customHeight="1">
      <c r="A1375" s="36"/>
      <c r="B1375" s="36"/>
      <c r="C1375" s="36"/>
      <c r="D1375" s="106" t="str">
        <f t="shared" si="0"/>
        <v xml:space="preserve"> </v>
      </c>
      <c r="E1375" s="779"/>
      <c r="F1375" s="779"/>
      <c r="G1375" s="779"/>
      <c r="H1375" s="779"/>
      <c r="I1375" s="779"/>
      <c r="J1375" s="779"/>
      <c r="K1375" s="779"/>
      <c r="L1375" s="792"/>
      <c r="M1375" s="790"/>
      <c r="N1375" s="831"/>
      <c r="O1375" s="783"/>
      <c r="P1375" s="831"/>
      <c r="Q1375" s="831"/>
      <c r="R1375" s="831"/>
      <c r="S1375" s="831"/>
      <c r="T1375" s="786"/>
      <c r="U1375" s="786"/>
      <c r="V1375" s="786"/>
      <c r="W1375" s="786"/>
      <c r="X1375" s="787"/>
      <c r="Y1375" s="783"/>
      <c r="Z1375" s="783"/>
      <c r="AA1375" s="783"/>
      <c r="AB1375" s="783"/>
      <c r="AC1375" s="783"/>
      <c r="AD1375" s="783"/>
      <c r="AE1375" s="783"/>
      <c r="AF1375" s="783"/>
      <c r="AG1375" s="783"/>
      <c r="AH1375" s="783"/>
      <c r="AI1375" s="831"/>
    </row>
    <row r="1376" spans="1:35" ht="17.25" customHeight="1">
      <c r="A1376" s="36"/>
      <c r="B1376" s="36"/>
      <c r="C1376" s="36"/>
      <c r="D1376" s="106" t="str">
        <f t="shared" si="0"/>
        <v xml:space="preserve"> </v>
      </c>
      <c r="E1376" s="779"/>
      <c r="F1376" s="779"/>
      <c r="G1376" s="779"/>
      <c r="H1376" s="779"/>
      <c r="I1376" s="779"/>
      <c r="J1376" s="779"/>
      <c r="K1376" s="779"/>
      <c r="L1376" s="792"/>
      <c r="M1376" s="782"/>
      <c r="N1376" s="831"/>
      <c r="O1376" s="783"/>
      <c r="P1376" s="830"/>
      <c r="Q1376" s="830"/>
      <c r="R1376" s="831"/>
      <c r="S1376" s="831"/>
      <c r="T1376" s="786"/>
      <c r="U1376" s="786"/>
      <c r="V1376" s="786"/>
      <c r="W1376" s="786"/>
      <c r="X1376" s="787"/>
      <c r="Y1376" s="783"/>
      <c r="Z1376" s="783"/>
      <c r="AA1376" s="783"/>
      <c r="AB1376" s="783"/>
      <c r="AC1376" s="783"/>
      <c r="AD1376" s="783"/>
      <c r="AE1376" s="783"/>
      <c r="AF1376" s="783"/>
      <c r="AG1376" s="783"/>
      <c r="AH1376" s="783"/>
      <c r="AI1376" s="831"/>
    </row>
    <row r="1377" spans="1:35" ht="17.25" customHeight="1">
      <c r="A1377" s="36"/>
      <c r="B1377" s="36"/>
      <c r="C1377" s="36"/>
      <c r="D1377" s="106" t="str">
        <f t="shared" si="0"/>
        <v xml:space="preserve"> </v>
      </c>
      <c r="E1377" s="779"/>
      <c r="F1377" s="779"/>
      <c r="G1377" s="779"/>
      <c r="H1377" s="779"/>
      <c r="I1377" s="779"/>
      <c r="J1377" s="779"/>
      <c r="K1377" s="779"/>
      <c r="L1377" s="792"/>
      <c r="M1377" s="790"/>
      <c r="N1377" s="831"/>
      <c r="O1377" s="783"/>
      <c r="P1377" s="831"/>
      <c r="Q1377" s="831"/>
      <c r="R1377" s="831"/>
      <c r="S1377" s="831"/>
      <c r="T1377" s="786"/>
      <c r="U1377" s="786"/>
      <c r="V1377" s="786"/>
      <c r="W1377" s="786"/>
      <c r="X1377" s="787"/>
      <c r="Y1377" s="783"/>
      <c r="Z1377" s="783"/>
      <c r="AA1377" s="783"/>
      <c r="AB1377" s="783"/>
      <c r="AC1377" s="783"/>
      <c r="AD1377" s="783"/>
      <c r="AE1377" s="783"/>
      <c r="AF1377" s="783"/>
      <c r="AG1377" s="783"/>
      <c r="AH1377" s="783"/>
      <c r="AI1377" s="831"/>
    </row>
    <row r="1378" spans="1:35" ht="17.25" customHeight="1">
      <c r="A1378" s="36"/>
      <c r="B1378" s="36"/>
      <c r="C1378" s="36"/>
      <c r="D1378" s="106" t="str">
        <f t="shared" si="0"/>
        <v xml:space="preserve"> </v>
      </c>
      <c r="E1378" s="779"/>
      <c r="F1378" s="779"/>
      <c r="G1378" s="779"/>
      <c r="H1378" s="779"/>
      <c r="I1378" s="779"/>
      <c r="J1378" s="779"/>
      <c r="K1378" s="779"/>
      <c r="L1378" s="792"/>
      <c r="M1378" s="782"/>
      <c r="N1378" s="831"/>
      <c r="O1378" s="783"/>
      <c r="P1378" s="830"/>
      <c r="Q1378" s="830"/>
      <c r="R1378" s="831"/>
      <c r="S1378" s="831"/>
      <c r="T1378" s="786"/>
      <c r="U1378" s="786"/>
      <c r="V1378" s="786"/>
      <c r="W1378" s="786"/>
      <c r="X1378" s="787"/>
      <c r="Y1378" s="783"/>
      <c r="Z1378" s="783"/>
      <c r="AA1378" s="783"/>
      <c r="AB1378" s="783"/>
      <c r="AC1378" s="783"/>
      <c r="AD1378" s="783"/>
      <c r="AE1378" s="783"/>
      <c r="AF1378" s="783"/>
      <c r="AG1378" s="783"/>
      <c r="AH1378" s="783"/>
      <c r="AI1378" s="831"/>
    </row>
    <row r="1379" spans="1:35" ht="17.25" customHeight="1">
      <c r="A1379" s="36"/>
      <c r="B1379" s="36"/>
      <c r="C1379" s="36"/>
      <c r="D1379" s="106" t="str">
        <f t="shared" si="0"/>
        <v xml:space="preserve"> </v>
      </c>
      <c r="E1379" s="779"/>
      <c r="F1379" s="779"/>
      <c r="G1379" s="779"/>
      <c r="H1379" s="779"/>
      <c r="I1379" s="779"/>
      <c r="J1379" s="779"/>
      <c r="K1379" s="779"/>
      <c r="L1379" s="792"/>
      <c r="M1379" s="790"/>
      <c r="N1379" s="831"/>
      <c r="O1379" s="783"/>
      <c r="P1379" s="831"/>
      <c r="Q1379" s="831"/>
      <c r="R1379" s="831"/>
      <c r="S1379" s="831"/>
      <c r="T1379" s="786"/>
      <c r="U1379" s="786"/>
      <c r="V1379" s="786"/>
      <c r="W1379" s="786"/>
      <c r="X1379" s="787"/>
      <c r="Y1379" s="783"/>
      <c r="Z1379" s="783"/>
      <c r="AA1379" s="783"/>
      <c r="AB1379" s="783"/>
      <c r="AC1379" s="783"/>
      <c r="AD1379" s="783"/>
      <c r="AE1379" s="783"/>
      <c r="AF1379" s="783"/>
      <c r="AG1379" s="783"/>
      <c r="AH1379" s="783"/>
      <c r="AI1379" s="831"/>
    </row>
    <row r="1380" spans="1:35" ht="17.25" customHeight="1">
      <c r="A1380" s="36"/>
      <c r="B1380" s="36"/>
      <c r="C1380" s="36"/>
      <c r="D1380" s="106" t="str">
        <f t="shared" si="0"/>
        <v xml:space="preserve"> </v>
      </c>
      <c r="E1380" s="779"/>
      <c r="F1380" s="779"/>
      <c r="G1380" s="779"/>
      <c r="H1380" s="779"/>
      <c r="I1380" s="779"/>
      <c r="J1380" s="779"/>
      <c r="K1380" s="779"/>
      <c r="L1380" s="792"/>
      <c r="M1380" s="782"/>
      <c r="N1380" s="831"/>
      <c r="O1380" s="783"/>
      <c r="P1380" s="830"/>
      <c r="Q1380" s="830"/>
      <c r="R1380" s="831"/>
      <c r="S1380" s="831"/>
      <c r="T1380" s="786"/>
      <c r="U1380" s="786"/>
      <c r="V1380" s="786"/>
      <c r="W1380" s="786"/>
      <c r="X1380" s="787"/>
      <c r="Y1380" s="783"/>
      <c r="Z1380" s="783"/>
      <c r="AA1380" s="783"/>
      <c r="AB1380" s="783"/>
      <c r="AC1380" s="783"/>
      <c r="AD1380" s="783"/>
      <c r="AE1380" s="783"/>
      <c r="AF1380" s="783"/>
      <c r="AG1380" s="783"/>
      <c r="AH1380" s="783"/>
      <c r="AI1380" s="831"/>
    </row>
    <row r="1381" spans="1:35" ht="17.25" customHeight="1">
      <c r="A1381" s="36"/>
      <c r="B1381" s="36"/>
      <c r="C1381" s="36"/>
      <c r="D1381" s="106" t="str">
        <f t="shared" si="0"/>
        <v xml:space="preserve"> </v>
      </c>
      <c r="E1381" s="779"/>
      <c r="F1381" s="779"/>
      <c r="G1381" s="779"/>
      <c r="H1381" s="779"/>
      <c r="I1381" s="779"/>
      <c r="J1381" s="779"/>
      <c r="K1381" s="779"/>
      <c r="L1381" s="792"/>
      <c r="M1381" s="790"/>
      <c r="N1381" s="831"/>
      <c r="O1381" s="783"/>
      <c r="P1381" s="831"/>
      <c r="Q1381" s="831"/>
      <c r="R1381" s="831"/>
      <c r="S1381" s="831"/>
      <c r="T1381" s="786"/>
      <c r="U1381" s="786"/>
      <c r="V1381" s="786"/>
      <c r="W1381" s="786"/>
      <c r="X1381" s="787"/>
      <c r="Y1381" s="783"/>
      <c r="Z1381" s="783"/>
      <c r="AA1381" s="783"/>
      <c r="AB1381" s="783"/>
      <c r="AC1381" s="783"/>
      <c r="AD1381" s="783"/>
      <c r="AE1381" s="783"/>
      <c r="AF1381" s="783"/>
      <c r="AG1381" s="783"/>
      <c r="AH1381" s="783"/>
      <c r="AI1381" s="831"/>
    </row>
    <row r="1382" spans="1:35" ht="17.25" customHeight="1">
      <c r="A1382" s="36"/>
      <c r="B1382" s="36"/>
      <c r="C1382" s="36"/>
      <c r="D1382" s="106" t="str">
        <f t="shared" si="0"/>
        <v xml:space="preserve"> </v>
      </c>
      <c r="E1382" s="779"/>
      <c r="F1382" s="779"/>
      <c r="G1382" s="779"/>
      <c r="H1382" s="779"/>
      <c r="I1382" s="779"/>
      <c r="J1382" s="779"/>
      <c r="K1382" s="779"/>
      <c r="L1382" s="792"/>
      <c r="M1382" s="782"/>
      <c r="N1382" s="831"/>
      <c r="O1382" s="783"/>
      <c r="P1382" s="830"/>
      <c r="Q1382" s="830"/>
      <c r="R1382" s="831"/>
      <c r="S1382" s="831"/>
      <c r="T1382" s="786"/>
      <c r="U1382" s="786"/>
      <c r="V1382" s="786"/>
      <c r="W1382" s="786"/>
      <c r="X1382" s="787"/>
      <c r="Y1382" s="783"/>
      <c r="Z1382" s="783"/>
      <c r="AA1382" s="783"/>
      <c r="AB1382" s="783"/>
      <c r="AC1382" s="783"/>
      <c r="AD1382" s="783"/>
      <c r="AE1382" s="783"/>
      <c r="AF1382" s="783"/>
      <c r="AG1382" s="783"/>
      <c r="AH1382" s="783"/>
      <c r="AI1382" s="831"/>
    </row>
    <row r="1383" spans="1:35" ht="17.25" customHeight="1">
      <c r="A1383" s="36"/>
      <c r="B1383" s="36"/>
      <c r="C1383" s="36"/>
      <c r="D1383" s="106" t="str">
        <f t="shared" si="0"/>
        <v xml:space="preserve"> </v>
      </c>
      <c r="E1383" s="779"/>
      <c r="F1383" s="779"/>
      <c r="G1383" s="779"/>
      <c r="H1383" s="779"/>
      <c r="I1383" s="779"/>
      <c r="J1383" s="779"/>
      <c r="K1383" s="779"/>
      <c r="L1383" s="792"/>
      <c r="M1383" s="790"/>
      <c r="N1383" s="831"/>
      <c r="O1383" s="783"/>
      <c r="P1383" s="831"/>
      <c r="Q1383" s="831"/>
      <c r="R1383" s="831"/>
      <c r="S1383" s="831"/>
      <c r="T1383" s="786"/>
      <c r="U1383" s="786"/>
      <c r="V1383" s="786"/>
      <c r="W1383" s="786"/>
      <c r="X1383" s="787"/>
      <c r="Y1383" s="783"/>
      <c r="Z1383" s="783"/>
      <c r="AA1383" s="783"/>
      <c r="AB1383" s="783"/>
      <c r="AC1383" s="783"/>
      <c r="AD1383" s="783"/>
      <c r="AE1383" s="783"/>
      <c r="AF1383" s="783"/>
      <c r="AG1383" s="783"/>
      <c r="AH1383" s="783"/>
      <c r="AI1383" s="831"/>
    </row>
    <row r="1384" spans="1:35" ht="17.25" customHeight="1">
      <c r="A1384" s="36"/>
      <c r="B1384" s="36"/>
      <c r="C1384" s="36"/>
      <c r="D1384" s="106" t="str">
        <f t="shared" si="0"/>
        <v xml:space="preserve"> </v>
      </c>
      <c r="E1384" s="779"/>
      <c r="F1384" s="779"/>
      <c r="G1384" s="779"/>
      <c r="H1384" s="779"/>
      <c r="I1384" s="779"/>
      <c r="J1384" s="779"/>
      <c r="K1384" s="779"/>
      <c r="L1384" s="792"/>
      <c r="M1384" s="782"/>
      <c r="N1384" s="831"/>
      <c r="O1384" s="783"/>
      <c r="P1384" s="830"/>
      <c r="Q1384" s="830"/>
      <c r="R1384" s="831"/>
      <c r="S1384" s="831"/>
      <c r="T1384" s="786"/>
      <c r="U1384" s="786"/>
      <c r="V1384" s="786"/>
      <c r="W1384" s="786"/>
      <c r="X1384" s="787"/>
      <c r="Y1384" s="783"/>
      <c r="Z1384" s="783"/>
      <c r="AA1384" s="783"/>
      <c r="AB1384" s="783"/>
      <c r="AC1384" s="783"/>
      <c r="AD1384" s="783"/>
      <c r="AE1384" s="783"/>
      <c r="AF1384" s="783"/>
      <c r="AG1384" s="783"/>
      <c r="AH1384" s="783"/>
      <c r="AI1384" s="831"/>
    </row>
    <row r="1385" spans="1:35" ht="17.25" customHeight="1">
      <c r="A1385" s="36"/>
      <c r="B1385" s="36"/>
      <c r="C1385" s="36"/>
      <c r="D1385" s="106" t="str">
        <f t="shared" si="0"/>
        <v xml:space="preserve"> </v>
      </c>
      <c r="E1385" s="779"/>
      <c r="F1385" s="779"/>
      <c r="G1385" s="779"/>
      <c r="H1385" s="779"/>
      <c r="I1385" s="779"/>
      <c r="J1385" s="779"/>
      <c r="K1385" s="779"/>
      <c r="L1385" s="792"/>
      <c r="M1385" s="790"/>
      <c r="N1385" s="831"/>
      <c r="O1385" s="783"/>
      <c r="P1385" s="831"/>
      <c r="Q1385" s="831"/>
      <c r="R1385" s="831"/>
      <c r="S1385" s="831"/>
      <c r="T1385" s="786"/>
      <c r="U1385" s="786"/>
      <c r="V1385" s="786"/>
      <c r="W1385" s="786"/>
      <c r="X1385" s="787"/>
      <c r="Y1385" s="783"/>
      <c r="Z1385" s="783"/>
      <c r="AA1385" s="783"/>
      <c r="AB1385" s="783"/>
      <c r="AC1385" s="783"/>
      <c r="AD1385" s="783"/>
      <c r="AE1385" s="783"/>
      <c r="AF1385" s="783"/>
      <c r="AG1385" s="783"/>
      <c r="AH1385" s="783"/>
      <c r="AI1385" s="831"/>
    </row>
    <row r="1386" spans="1:35" ht="17.25" customHeight="1">
      <c r="A1386" s="36"/>
      <c r="B1386" s="36"/>
      <c r="C1386" s="36"/>
      <c r="D1386" s="106" t="str">
        <f t="shared" si="0"/>
        <v xml:space="preserve"> </v>
      </c>
      <c r="E1386" s="779"/>
      <c r="F1386" s="779"/>
      <c r="G1386" s="779"/>
      <c r="H1386" s="779"/>
      <c r="I1386" s="779"/>
      <c r="J1386" s="779"/>
      <c r="K1386" s="779"/>
      <c r="L1386" s="792"/>
      <c r="M1386" s="782"/>
      <c r="N1386" s="831"/>
      <c r="O1386" s="783"/>
      <c r="P1386" s="830"/>
      <c r="Q1386" s="830"/>
      <c r="R1386" s="831"/>
      <c r="S1386" s="831"/>
      <c r="T1386" s="786"/>
      <c r="U1386" s="786"/>
      <c r="V1386" s="786"/>
      <c r="W1386" s="786"/>
      <c r="X1386" s="787"/>
      <c r="Y1386" s="783"/>
      <c r="Z1386" s="783"/>
      <c r="AA1386" s="783"/>
      <c r="AB1386" s="783"/>
      <c r="AC1386" s="783"/>
      <c r="AD1386" s="783"/>
      <c r="AE1386" s="783"/>
      <c r="AF1386" s="783"/>
      <c r="AG1386" s="783"/>
      <c r="AH1386" s="783"/>
      <c r="AI1386" s="831"/>
    </row>
    <row r="1387" spans="1:35" ht="17.25" customHeight="1">
      <c r="A1387" s="36"/>
      <c r="B1387" s="36"/>
      <c r="C1387" s="36"/>
      <c r="D1387" s="106" t="str">
        <f t="shared" si="0"/>
        <v xml:space="preserve"> </v>
      </c>
      <c r="E1387" s="779"/>
      <c r="F1387" s="779"/>
      <c r="G1387" s="779"/>
      <c r="H1387" s="779"/>
      <c r="I1387" s="779"/>
      <c r="J1387" s="779"/>
      <c r="K1387" s="779"/>
      <c r="L1387" s="792"/>
      <c r="M1387" s="790"/>
      <c r="N1387" s="831"/>
      <c r="O1387" s="783"/>
      <c r="P1387" s="831"/>
      <c r="Q1387" s="831"/>
      <c r="R1387" s="831"/>
      <c r="S1387" s="831"/>
      <c r="T1387" s="786"/>
      <c r="U1387" s="786"/>
      <c r="V1387" s="786"/>
      <c r="W1387" s="786"/>
      <c r="X1387" s="787"/>
      <c r="Y1387" s="783"/>
      <c r="Z1387" s="783"/>
      <c r="AA1387" s="783"/>
      <c r="AB1387" s="783"/>
      <c r="AC1387" s="783"/>
      <c r="AD1387" s="783"/>
      <c r="AE1387" s="783"/>
      <c r="AF1387" s="783"/>
      <c r="AG1387" s="783"/>
      <c r="AH1387" s="783"/>
      <c r="AI1387" s="831"/>
    </row>
    <row r="1388" spans="1:35" ht="17.25" customHeight="1">
      <c r="A1388" s="36"/>
      <c r="B1388" s="36"/>
      <c r="C1388" s="36"/>
      <c r="D1388" s="106" t="str">
        <f t="shared" si="0"/>
        <v xml:space="preserve"> </v>
      </c>
      <c r="E1388" s="779"/>
      <c r="F1388" s="779"/>
      <c r="G1388" s="779"/>
      <c r="H1388" s="779"/>
      <c r="I1388" s="779"/>
      <c r="J1388" s="779"/>
      <c r="K1388" s="779"/>
      <c r="L1388" s="792"/>
      <c r="M1388" s="782"/>
      <c r="N1388" s="831"/>
      <c r="O1388" s="783"/>
      <c r="P1388" s="830"/>
      <c r="Q1388" s="830"/>
      <c r="R1388" s="831"/>
      <c r="S1388" s="831"/>
      <c r="T1388" s="786"/>
      <c r="U1388" s="786"/>
      <c r="V1388" s="786"/>
      <c r="W1388" s="786"/>
      <c r="X1388" s="787"/>
      <c r="Y1388" s="783"/>
      <c r="Z1388" s="783"/>
      <c r="AA1388" s="783"/>
      <c r="AB1388" s="783"/>
      <c r="AC1388" s="783"/>
      <c r="AD1388" s="783"/>
      <c r="AE1388" s="783"/>
      <c r="AF1388" s="783"/>
      <c r="AG1388" s="783"/>
      <c r="AH1388" s="783"/>
      <c r="AI1388" s="831"/>
    </row>
    <row r="1389" spans="1:35" ht="17.25" customHeight="1">
      <c r="A1389" s="36"/>
      <c r="B1389" s="36"/>
      <c r="C1389" s="36"/>
      <c r="D1389" s="106" t="str">
        <f t="shared" si="0"/>
        <v xml:space="preserve"> </v>
      </c>
      <c r="E1389" s="779"/>
      <c r="F1389" s="779"/>
      <c r="G1389" s="779"/>
      <c r="H1389" s="779"/>
      <c r="I1389" s="779"/>
      <c r="J1389" s="779"/>
      <c r="K1389" s="779"/>
      <c r="L1389" s="792"/>
      <c r="M1389" s="790"/>
      <c r="N1389" s="831"/>
      <c r="O1389" s="783"/>
      <c r="P1389" s="831"/>
      <c r="Q1389" s="831"/>
      <c r="R1389" s="831"/>
      <c r="S1389" s="831"/>
      <c r="T1389" s="786"/>
      <c r="U1389" s="786"/>
      <c r="V1389" s="786"/>
      <c r="W1389" s="786"/>
      <c r="X1389" s="787"/>
      <c r="Y1389" s="783"/>
      <c r="Z1389" s="783"/>
      <c r="AA1389" s="783"/>
      <c r="AB1389" s="783"/>
      <c r="AC1389" s="783"/>
      <c r="AD1389" s="783"/>
      <c r="AE1389" s="783"/>
      <c r="AF1389" s="783"/>
      <c r="AG1389" s="783"/>
      <c r="AH1389" s="783"/>
      <c r="AI1389" s="831"/>
    </row>
    <row r="1390" spans="1:35" ht="17.25" customHeight="1">
      <c r="A1390" s="36"/>
      <c r="B1390" s="36"/>
      <c r="C1390" s="36"/>
      <c r="D1390" s="106" t="str">
        <f t="shared" si="0"/>
        <v xml:space="preserve"> </v>
      </c>
      <c r="E1390" s="779"/>
      <c r="F1390" s="779"/>
      <c r="G1390" s="779"/>
      <c r="H1390" s="779"/>
      <c r="I1390" s="779"/>
      <c r="J1390" s="779"/>
      <c r="K1390" s="779"/>
      <c r="L1390" s="792"/>
      <c r="M1390" s="782"/>
      <c r="N1390" s="831"/>
      <c r="O1390" s="783"/>
      <c r="P1390" s="830"/>
      <c r="Q1390" s="830"/>
      <c r="R1390" s="831"/>
      <c r="S1390" s="831"/>
      <c r="T1390" s="786"/>
      <c r="U1390" s="786"/>
      <c r="V1390" s="786"/>
      <c r="W1390" s="786"/>
      <c r="X1390" s="787"/>
      <c r="Y1390" s="783"/>
      <c r="Z1390" s="783"/>
      <c r="AA1390" s="783"/>
      <c r="AB1390" s="783"/>
      <c r="AC1390" s="783"/>
      <c r="AD1390" s="783"/>
      <c r="AE1390" s="783"/>
      <c r="AF1390" s="783"/>
      <c r="AG1390" s="783"/>
      <c r="AH1390" s="783"/>
      <c r="AI1390" s="831"/>
    </row>
    <row r="1391" spans="1:35" ht="17.25" customHeight="1">
      <c r="A1391" s="36"/>
      <c r="B1391" s="36"/>
      <c r="C1391" s="36"/>
      <c r="D1391" s="106" t="str">
        <f t="shared" si="0"/>
        <v xml:space="preserve"> </v>
      </c>
      <c r="E1391" s="779"/>
      <c r="F1391" s="779"/>
      <c r="G1391" s="779"/>
      <c r="H1391" s="779"/>
      <c r="I1391" s="779"/>
      <c r="J1391" s="779"/>
      <c r="K1391" s="779"/>
      <c r="L1391" s="792"/>
      <c r="M1391" s="790"/>
      <c r="N1391" s="831"/>
      <c r="O1391" s="783"/>
      <c r="P1391" s="831"/>
      <c r="Q1391" s="831"/>
      <c r="R1391" s="831"/>
      <c r="S1391" s="831"/>
      <c r="T1391" s="786"/>
      <c r="U1391" s="786"/>
      <c r="V1391" s="786"/>
      <c r="W1391" s="786"/>
      <c r="X1391" s="787"/>
      <c r="Y1391" s="783"/>
      <c r="Z1391" s="783"/>
      <c r="AA1391" s="783"/>
      <c r="AB1391" s="783"/>
      <c r="AC1391" s="783"/>
      <c r="AD1391" s="783"/>
      <c r="AE1391" s="783"/>
      <c r="AF1391" s="783"/>
      <c r="AG1391" s="783"/>
      <c r="AH1391" s="783"/>
      <c r="AI1391" s="831"/>
    </row>
    <row r="1392" spans="1:35" ht="17.25" customHeight="1">
      <c r="A1392" s="36"/>
      <c r="B1392" s="36"/>
      <c r="C1392" s="36"/>
      <c r="D1392" s="106" t="str">
        <f t="shared" si="0"/>
        <v xml:space="preserve"> </v>
      </c>
      <c r="E1392" s="779"/>
      <c r="F1392" s="779"/>
      <c r="G1392" s="779"/>
      <c r="H1392" s="779"/>
      <c r="I1392" s="779"/>
      <c r="J1392" s="779"/>
      <c r="K1392" s="779"/>
      <c r="L1392" s="792"/>
      <c r="M1392" s="782"/>
      <c r="N1392" s="831"/>
      <c r="O1392" s="783"/>
      <c r="P1392" s="830"/>
      <c r="Q1392" s="830"/>
      <c r="R1392" s="831"/>
      <c r="S1392" s="831"/>
      <c r="T1392" s="786"/>
      <c r="U1392" s="786"/>
      <c r="V1392" s="786"/>
      <c r="W1392" s="786"/>
      <c r="X1392" s="787"/>
      <c r="Y1392" s="783"/>
      <c r="Z1392" s="783"/>
      <c r="AA1392" s="783"/>
      <c r="AB1392" s="783"/>
      <c r="AC1392" s="783"/>
      <c r="AD1392" s="783"/>
      <c r="AE1392" s="783"/>
      <c r="AF1392" s="783"/>
      <c r="AG1392" s="783"/>
      <c r="AH1392" s="783"/>
      <c r="AI1392" s="831"/>
    </row>
    <row r="1393" spans="1:35" ht="17.25" customHeight="1">
      <c r="A1393" s="36"/>
      <c r="B1393" s="36"/>
      <c r="C1393" s="36"/>
      <c r="D1393" s="106" t="str">
        <f t="shared" si="0"/>
        <v xml:space="preserve"> </v>
      </c>
      <c r="E1393" s="779"/>
      <c r="F1393" s="779"/>
      <c r="G1393" s="779"/>
      <c r="H1393" s="779"/>
      <c r="I1393" s="779"/>
      <c r="J1393" s="779"/>
      <c r="K1393" s="779"/>
      <c r="L1393" s="792"/>
      <c r="M1393" s="790"/>
      <c r="N1393" s="831"/>
      <c r="O1393" s="783"/>
      <c r="P1393" s="831"/>
      <c r="Q1393" s="831"/>
      <c r="R1393" s="831"/>
      <c r="S1393" s="831"/>
      <c r="T1393" s="786"/>
      <c r="U1393" s="786"/>
      <c r="V1393" s="786"/>
      <c r="W1393" s="786"/>
      <c r="X1393" s="787"/>
      <c r="Y1393" s="783"/>
      <c r="Z1393" s="783"/>
      <c r="AA1393" s="783"/>
      <c r="AB1393" s="783"/>
      <c r="AC1393" s="783"/>
      <c r="AD1393" s="783"/>
      <c r="AE1393" s="783"/>
      <c r="AF1393" s="783"/>
      <c r="AG1393" s="783"/>
      <c r="AH1393" s="783"/>
      <c r="AI1393" s="831"/>
    </row>
    <row r="1394" spans="1:35" ht="17.25" customHeight="1">
      <c r="A1394" s="36"/>
      <c r="B1394" s="36"/>
      <c r="C1394" s="36"/>
      <c r="D1394" s="106" t="str">
        <f t="shared" si="0"/>
        <v xml:space="preserve"> </v>
      </c>
      <c r="E1394" s="779"/>
      <c r="F1394" s="779"/>
      <c r="G1394" s="779"/>
      <c r="H1394" s="779"/>
      <c r="I1394" s="779"/>
      <c r="J1394" s="779"/>
      <c r="K1394" s="779"/>
      <c r="L1394" s="792"/>
      <c r="M1394" s="782"/>
      <c r="N1394" s="831"/>
      <c r="O1394" s="783"/>
      <c r="P1394" s="830"/>
      <c r="Q1394" s="830"/>
      <c r="R1394" s="831"/>
      <c r="S1394" s="831"/>
      <c r="T1394" s="786"/>
      <c r="U1394" s="786"/>
      <c r="V1394" s="786"/>
      <c r="W1394" s="786"/>
      <c r="X1394" s="787"/>
      <c r="Y1394" s="783"/>
      <c r="Z1394" s="783"/>
      <c r="AA1394" s="783"/>
      <c r="AB1394" s="783"/>
      <c r="AC1394" s="783"/>
      <c r="AD1394" s="783"/>
      <c r="AE1394" s="783"/>
      <c r="AF1394" s="783"/>
      <c r="AG1394" s="783"/>
      <c r="AH1394" s="783"/>
      <c r="AI1394" s="831"/>
    </row>
    <row r="1395" spans="1:35" ht="17.25" customHeight="1">
      <c r="A1395" s="36"/>
      <c r="B1395" s="36"/>
      <c r="C1395" s="36"/>
      <c r="D1395" s="106" t="str">
        <f t="shared" si="0"/>
        <v xml:space="preserve"> </v>
      </c>
      <c r="E1395" s="779"/>
      <c r="F1395" s="779"/>
      <c r="G1395" s="779"/>
      <c r="H1395" s="779"/>
      <c r="I1395" s="779"/>
      <c r="J1395" s="779"/>
      <c r="K1395" s="779"/>
      <c r="L1395" s="792"/>
      <c r="M1395" s="790"/>
      <c r="N1395" s="831"/>
      <c r="O1395" s="783"/>
      <c r="P1395" s="831"/>
      <c r="Q1395" s="831"/>
      <c r="R1395" s="831"/>
      <c r="S1395" s="831"/>
      <c r="T1395" s="786"/>
      <c r="U1395" s="786"/>
      <c r="V1395" s="786"/>
      <c r="W1395" s="786"/>
      <c r="X1395" s="787"/>
      <c r="Y1395" s="783"/>
      <c r="Z1395" s="783"/>
      <c r="AA1395" s="783"/>
      <c r="AB1395" s="783"/>
      <c r="AC1395" s="783"/>
      <c r="AD1395" s="783"/>
      <c r="AE1395" s="783"/>
      <c r="AF1395" s="783"/>
      <c r="AG1395" s="783"/>
      <c r="AH1395" s="783"/>
      <c r="AI1395" s="831"/>
    </row>
    <row r="1396" spans="1:35" ht="17.25" customHeight="1">
      <c r="A1396" s="36"/>
      <c r="B1396" s="36"/>
      <c r="C1396" s="36"/>
      <c r="D1396" s="106" t="str">
        <f t="shared" si="0"/>
        <v xml:space="preserve"> </v>
      </c>
      <c r="E1396" s="779"/>
      <c r="F1396" s="779"/>
      <c r="G1396" s="779"/>
      <c r="H1396" s="779"/>
      <c r="I1396" s="779"/>
      <c r="J1396" s="779"/>
      <c r="K1396" s="779"/>
      <c r="L1396" s="792"/>
      <c r="M1396" s="782"/>
      <c r="N1396" s="831"/>
      <c r="O1396" s="783"/>
      <c r="P1396" s="830"/>
      <c r="Q1396" s="830"/>
      <c r="R1396" s="831"/>
      <c r="S1396" s="831"/>
      <c r="T1396" s="786"/>
      <c r="U1396" s="786"/>
      <c r="V1396" s="786"/>
      <c r="W1396" s="786"/>
      <c r="X1396" s="787"/>
      <c r="Y1396" s="783"/>
      <c r="Z1396" s="783"/>
      <c r="AA1396" s="783"/>
      <c r="AB1396" s="783"/>
      <c r="AC1396" s="783"/>
      <c r="AD1396" s="783"/>
      <c r="AE1396" s="783"/>
      <c r="AF1396" s="783"/>
      <c r="AG1396" s="783"/>
      <c r="AH1396" s="783"/>
      <c r="AI1396" s="831"/>
    </row>
    <row r="1397" spans="1:35" ht="17.25" customHeight="1">
      <c r="A1397" s="36"/>
      <c r="B1397" s="36"/>
      <c r="C1397" s="36"/>
      <c r="D1397" s="106" t="str">
        <f t="shared" si="0"/>
        <v xml:space="preserve"> </v>
      </c>
      <c r="E1397" s="779"/>
      <c r="F1397" s="779"/>
      <c r="G1397" s="779"/>
      <c r="H1397" s="779"/>
      <c r="I1397" s="779"/>
      <c r="J1397" s="779"/>
      <c r="K1397" s="779"/>
      <c r="L1397" s="792"/>
      <c r="M1397" s="790"/>
      <c r="N1397" s="831"/>
      <c r="O1397" s="783"/>
      <c r="P1397" s="831"/>
      <c r="Q1397" s="831"/>
      <c r="R1397" s="831"/>
      <c r="S1397" s="831"/>
      <c r="T1397" s="786"/>
      <c r="U1397" s="786"/>
      <c r="V1397" s="786"/>
      <c r="W1397" s="786"/>
      <c r="X1397" s="787"/>
      <c r="Y1397" s="783"/>
      <c r="Z1397" s="783"/>
      <c r="AA1397" s="783"/>
      <c r="AB1397" s="783"/>
      <c r="AC1397" s="783"/>
      <c r="AD1397" s="783"/>
      <c r="AE1397" s="783"/>
      <c r="AF1397" s="783"/>
      <c r="AG1397" s="783"/>
      <c r="AH1397" s="783"/>
      <c r="AI1397" s="831"/>
    </row>
    <row r="1398" spans="1:35" ht="17.25" customHeight="1">
      <c r="A1398" s="36"/>
      <c r="B1398" s="36"/>
      <c r="C1398" s="36"/>
      <c r="D1398" s="106" t="str">
        <f t="shared" si="0"/>
        <v xml:space="preserve"> </v>
      </c>
      <c r="E1398" s="779"/>
      <c r="F1398" s="779"/>
      <c r="G1398" s="779"/>
      <c r="H1398" s="779"/>
      <c r="I1398" s="779"/>
      <c r="J1398" s="779"/>
      <c r="K1398" s="779"/>
      <c r="L1398" s="792"/>
      <c r="M1398" s="782"/>
      <c r="N1398" s="831"/>
      <c r="O1398" s="783"/>
      <c r="P1398" s="830"/>
      <c r="Q1398" s="830"/>
      <c r="R1398" s="831"/>
      <c r="S1398" s="831"/>
      <c r="T1398" s="786"/>
      <c r="U1398" s="786"/>
      <c r="V1398" s="786"/>
      <c r="W1398" s="786"/>
      <c r="X1398" s="787"/>
      <c r="Y1398" s="783"/>
      <c r="Z1398" s="783"/>
      <c r="AA1398" s="783"/>
      <c r="AB1398" s="783"/>
      <c r="AC1398" s="783"/>
      <c r="AD1398" s="783"/>
      <c r="AE1398" s="783"/>
      <c r="AF1398" s="783"/>
      <c r="AG1398" s="783"/>
      <c r="AH1398" s="783"/>
      <c r="AI1398" s="831"/>
    </row>
    <row r="1399" spans="1:35" ht="17.25" customHeight="1">
      <c r="A1399" s="36"/>
      <c r="B1399" s="36"/>
      <c r="C1399" s="36"/>
      <c r="D1399" s="106" t="str">
        <f t="shared" si="0"/>
        <v xml:space="preserve"> </v>
      </c>
      <c r="E1399" s="779"/>
      <c r="F1399" s="779"/>
      <c r="G1399" s="779"/>
      <c r="H1399" s="779"/>
      <c r="I1399" s="779"/>
      <c r="J1399" s="779"/>
      <c r="K1399" s="779"/>
      <c r="L1399" s="792"/>
      <c r="M1399" s="790"/>
      <c r="N1399" s="831"/>
      <c r="O1399" s="783"/>
      <c r="P1399" s="831"/>
      <c r="Q1399" s="831"/>
      <c r="R1399" s="831"/>
      <c r="S1399" s="831"/>
      <c r="T1399" s="786"/>
      <c r="U1399" s="786"/>
      <c r="V1399" s="786"/>
      <c r="W1399" s="786"/>
      <c r="X1399" s="787"/>
      <c r="Y1399" s="783"/>
      <c r="Z1399" s="783"/>
      <c r="AA1399" s="783"/>
      <c r="AB1399" s="783"/>
      <c r="AC1399" s="783"/>
      <c r="AD1399" s="783"/>
      <c r="AE1399" s="783"/>
      <c r="AF1399" s="783"/>
      <c r="AG1399" s="783"/>
      <c r="AH1399" s="783"/>
      <c r="AI1399" s="831"/>
    </row>
    <row r="1400" spans="1:35" ht="17.25" customHeight="1">
      <c r="A1400" s="36"/>
      <c r="B1400" s="36"/>
      <c r="C1400" s="36"/>
      <c r="D1400" s="106" t="str">
        <f t="shared" si="0"/>
        <v xml:space="preserve"> </v>
      </c>
      <c r="E1400" s="779"/>
      <c r="F1400" s="779"/>
      <c r="G1400" s="779"/>
      <c r="H1400" s="779"/>
      <c r="I1400" s="779"/>
      <c r="J1400" s="779"/>
      <c r="K1400" s="779"/>
      <c r="L1400" s="792"/>
      <c r="M1400" s="782"/>
      <c r="N1400" s="831"/>
      <c r="O1400" s="783"/>
      <c r="P1400" s="830"/>
      <c r="Q1400" s="830"/>
      <c r="R1400" s="831"/>
      <c r="S1400" s="831"/>
      <c r="T1400" s="786"/>
      <c r="U1400" s="786"/>
      <c r="V1400" s="786"/>
      <c r="W1400" s="786"/>
      <c r="X1400" s="787"/>
      <c r="Y1400" s="783"/>
      <c r="Z1400" s="783"/>
      <c r="AA1400" s="783"/>
      <c r="AB1400" s="783"/>
      <c r="AC1400" s="783"/>
      <c r="AD1400" s="783"/>
      <c r="AE1400" s="783"/>
      <c r="AF1400" s="783"/>
      <c r="AG1400" s="783"/>
      <c r="AH1400" s="783"/>
      <c r="AI1400" s="831"/>
    </row>
    <row r="1401" spans="1:35" ht="17.25" customHeight="1">
      <c r="A1401" s="36"/>
      <c r="B1401" s="36"/>
      <c r="C1401" s="36"/>
      <c r="D1401" s="106" t="str">
        <f t="shared" si="0"/>
        <v xml:space="preserve"> </v>
      </c>
      <c r="E1401" s="779"/>
      <c r="F1401" s="779"/>
      <c r="G1401" s="779"/>
      <c r="H1401" s="779"/>
      <c r="I1401" s="779"/>
      <c r="J1401" s="779"/>
      <c r="K1401" s="779"/>
      <c r="L1401" s="792"/>
      <c r="M1401" s="790"/>
      <c r="N1401" s="831"/>
      <c r="O1401" s="783"/>
      <c r="P1401" s="831"/>
      <c r="Q1401" s="831"/>
      <c r="R1401" s="831"/>
      <c r="S1401" s="831"/>
      <c r="T1401" s="786"/>
      <c r="U1401" s="786"/>
      <c r="V1401" s="786"/>
      <c r="W1401" s="786"/>
      <c r="X1401" s="787"/>
      <c r="Y1401" s="783"/>
      <c r="Z1401" s="783"/>
      <c r="AA1401" s="783"/>
      <c r="AB1401" s="783"/>
      <c r="AC1401" s="783"/>
      <c r="AD1401" s="783"/>
      <c r="AE1401" s="783"/>
      <c r="AF1401" s="783"/>
      <c r="AG1401" s="783"/>
      <c r="AH1401" s="783"/>
      <c r="AI1401" s="831"/>
    </row>
    <row r="1402" spans="1:35" ht="17.25" customHeight="1">
      <c r="A1402" s="36"/>
      <c r="B1402" s="36"/>
      <c r="C1402" s="36"/>
      <c r="D1402" s="106" t="str">
        <f t="shared" si="0"/>
        <v xml:space="preserve"> </v>
      </c>
      <c r="E1402" s="779"/>
      <c r="F1402" s="779"/>
      <c r="G1402" s="779"/>
      <c r="H1402" s="779"/>
      <c r="I1402" s="779"/>
      <c r="J1402" s="779"/>
      <c r="K1402" s="779"/>
      <c r="L1402" s="792"/>
      <c r="M1402" s="782"/>
      <c r="N1402" s="831"/>
      <c r="O1402" s="783"/>
      <c r="P1402" s="830"/>
      <c r="Q1402" s="830"/>
      <c r="R1402" s="831"/>
      <c r="S1402" s="831"/>
      <c r="T1402" s="786"/>
      <c r="U1402" s="786"/>
      <c r="V1402" s="786"/>
      <c r="W1402" s="786"/>
      <c r="X1402" s="787"/>
      <c r="Y1402" s="783"/>
      <c r="Z1402" s="783"/>
      <c r="AA1402" s="783"/>
      <c r="AB1402" s="783"/>
      <c r="AC1402" s="783"/>
      <c r="AD1402" s="783"/>
      <c r="AE1402" s="783"/>
      <c r="AF1402" s="783"/>
      <c r="AG1402" s="783"/>
      <c r="AH1402" s="783"/>
      <c r="AI1402" s="831"/>
    </row>
    <row r="1403" spans="1:35" ht="17.25" customHeight="1">
      <c r="A1403" s="36"/>
      <c r="B1403" s="36"/>
      <c r="C1403" s="36"/>
      <c r="D1403" s="106" t="str">
        <f t="shared" si="0"/>
        <v xml:space="preserve"> </v>
      </c>
      <c r="E1403" s="779"/>
      <c r="F1403" s="779"/>
      <c r="G1403" s="779"/>
      <c r="H1403" s="779"/>
      <c r="I1403" s="779"/>
      <c r="J1403" s="779"/>
      <c r="K1403" s="779"/>
      <c r="L1403" s="792"/>
      <c r="M1403" s="790"/>
      <c r="N1403" s="831"/>
      <c r="O1403" s="783"/>
      <c r="P1403" s="831"/>
      <c r="Q1403" s="831"/>
      <c r="R1403" s="831"/>
      <c r="S1403" s="831"/>
      <c r="T1403" s="786"/>
      <c r="U1403" s="786"/>
      <c r="V1403" s="786"/>
      <c r="W1403" s="786"/>
      <c r="X1403" s="787"/>
      <c r="Y1403" s="783"/>
      <c r="Z1403" s="783"/>
      <c r="AA1403" s="783"/>
      <c r="AB1403" s="783"/>
      <c r="AC1403" s="783"/>
      <c r="AD1403" s="783"/>
      <c r="AE1403" s="783"/>
      <c r="AF1403" s="783"/>
      <c r="AG1403" s="783"/>
      <c r="AH1403" s="783"/>
      <c r="AI1403" s="831"/>
    </row>
    <row r="1404" spans="1:35" ht="17.25" customHeight="1">
      <c r="A1404" s="36"/>
      <c r="B1404" s="36"/>
      <c r="C1404" s="36"/>
      <c r="D1404" s="106" t="str">
        <f t="shared" si="0"/>
        <v xml:space="preserve"> </v>
      </c>
      <c r="E1404" s="779"/>
      <c r="F1404" s="779"/>
      <c r="G1404" s="779"/>
      <c r="H1404" s="779"/>
      <c r="I1404" s="779"/>
      <c r="J1404" s="779"/>
      <c r="K1404" s="779"/>
      <c r="L1404" s="792"/>
      <c r="M1404" s="782"/>
      <c r="N1404" s="831"/>
      <c r="O1404" s="783"/>
      <c r="P1404" s="830"/>
      <c r="Q1404" s="830"/>
      <c r="R1404" s="831"/>
      <c r="S1404" s="831"/>
      <c r="T1404" s="786"/>
      <c r="U1404" s="786"/>
      <c r="V1404" s="786"/>
      <c r="W1404" s="786"/>
      <c r="X1404" s="787"/>
      <c r="Y1404" s="783"/>
      <c r="Z1404" s="783"/>
      <c r="AA1404" s="783"/>
      <c r="AB1404" s="783"/>
      <c r="AC1404" s="783"/>
      <c r="AD1404" s="783"/>
      <c r="AE1404" s="783"/>
      <c r="AF1404" s="783"/>
      <c r="AG1404" s="783"/>
      <c r="AH1404" s="783"/>
      <c r="AI1404" s="831"/>
    </row>
    <row r="1405" spans="1:35" ht="17.25" customHeight="1">
      <c r="A1405" s="36"/>
      <c r="B1405" s="36"/>
      <c r="C1405" s="36"/>
      <c r="D1405" s="106" t="str">
        <f t="shared" si="0"/>
        <v xml:space="preserve"> </v>
      </c>
      <c r="E1405" s="779"/>
      <c r="F1405" s="779"/>
      <c r="G1405" s="779"/>
      <c r="H1405" s="779"/>
      <c r="I1405" s="779"/>
      <c r="J1405" s="779"/>
      <c r="K1405" s="779"/>
      <c r="L1405" s="792"/>
      <c r="M1405" s="790"/>
      <c r="N1405" s="831"/>
      <c r="O1405" s="783"/>
      <c r="P1405" s="831"/>
      <c r="Q1405" s="831"/>
      <c r="R1405" s="831"/>
      <c r="S1405" s="831"/>
      <c r="T1405" s="786"/>
      <c r="U1405" s="786"/>
      <c r="V1405" s="786"/>
      <c r="W1405" s="786"/>
      <c r="X1405" s="787"/>
      <c r="Y1405" s="783"/>
      <c r="Z1405" s="783"/>
      <c r="AA1405" s="783"/>
      <c r="AB1405" s="783"/>
      <c r="AC1405" s="783"/>
      <c r="AD1405" s="783"/>
      <c r="AE1405" s="783"/>
      <c r="AF1405" s="783"/>
      <c r="AG1405" s="783"/>
      <c r="AH1405" s="783"/>
      <c r="AI1405" s="831"/>
    </row>
    <row r="1406" spans="1:35" ht="17.25" customHeight="1">
      <c r="A1406" s="36"/>
      <c r="B1406" s="36"/>
      <c r="C1406" s="36"/>
      <c r="D1406" s="106" t="str">
        <f t="shared" si="0"/>
        <v xml:space="preserve"> </v>
      </c>
      <c r="E1406" s="779"/>
      <c r="F1406" s="779"/>
      <c r="G1406" s="779"/>
      <c r="H1406" s="779"/>
      <c r="I1406" s="779"/>
      <c r="J1406" s="779"/>
      <c r="K1406" s="779"/>
      <c r="L1406" s="792"/>
      <c r="M1406" s="782"/>
      <c r="N1406" s="831"/>
      <c r="O1406" s="783"/>
      <c r="P1406" s="830"/>
      <c r="Q1406" s="830"/>
      <c r="R1406" s="831"/>
      <c r="S1406" s="831"/>
      <c r="T1406" s="786"/>
      <c r="U1406" s="786"/>
      <c r="V1406" s="786"/>
      <c r="W1406" s="786"/>
      <c r="X1406" s="787"/>
      <c r="Y1406" s="783"/>
      <c r="Z1406" s="783"/>
      <c r="AA1406" s="783"/>
      <c r="AB1406" s="783"/>
      <c r="AC1406" s="783"/>
      <c r="AD1406" s="783"/>
      <c r="AE1406" s="783"/>
      <c r="AF1406" s="783"/>
      <c r="AG1406" s="783"/>
      <c r="AH1406" s="783"/>
      <c r="AI1406" s="831"/>
    </row>
    <row r="1407" spans="1:35" ht="17.25" customHeight="1">
      <c r="A1407" s="36"/>
      <c r="B1407" s="36"/>
      <c r="C1407" s="36"/>
      <c r="D1407" s="106" t="str">
        <f t="shared" si="0"/>
        <v xml:space="preserve"> </v>
      </c>
      <c r="E1407" s="779"/>
      <c r="F1407" s="779"/>
      <c r="G1407" s="779"/>
      <c r="H1407" s="779"/>
      <c r="I1407" s="779"/>
      <c r="J1407" s="779"/>
      <c r="K1407" s="779"/>
      <c r="L1407" s="792"/>
      <c r="M1407" s="790"/>
      <c r="N1407" s="831"/>
      <c r="O1407" s="783"/>
      <c r="P1407" s="831"/>
      <c r="Q1407" s="831"/>
      <c r="R1407" s="831"/>
      <c r="S1407" s="831"/>
      <c r="T1407" s="786"/>
      <c r="U1407" s="786"/>
      <c r="V1407" s="786"/>
      <c r="W1407" s="786"/>
      <c r="X1407" s="787"/>
      <c r="Y1407" s="783"/>
      <c r="Z1407" s="783"/>
      <c r="AA1407" s="783"/>
      <c r="AB1407" s="783"/>
      <c r="AC1407" s="783"/>
      <c r="AD1407" s="783"/>
      <c r="AE1407" s="783"/>
      <c r="AF1407" s="783"/>
      <c r="AG1407" s="783"/>
      <c r="AH1407" s="783"/>
      <c r="AI1407" s="831"/>
    </row>
    <row r="1408" spans="1:35" ht="17.25" customHeight="1">
      <c r="A1408" s="36"/>
      <c r="B1408" s="36"/>
      <c r="C1408" s="36"/>
      <c r="D1408" s="106" t="str">
        <f t="shared" si="0"/>
        <v xml:space="preserve"> </v>
      </c>
      <c r="E1408" s="779"/>
      <c r="F1408" s="779"/>
      <c r="G1408" s="779"/>
      <c r="H1408" s="779"/>
      <c r="I1408" s="779"/>
      <c r="J1408" s="779"/>
      <c r="K1408" s="779"/>
      <c r="L1408" s="792"/>
      <c r="M1408" s="782"/>
      <c r="N1408" s="831"/>
      <c r="O1408" s="783"/>
      <c r="P1408" s="830"/>
      <c r="Q1408" s="830"/>
      <c r="R1408" s="831"/>
      <c r="S1408" s="831"/>
      <c r="T1408" s="786"/>
      <c r="U1408" s="786"/>
      <c r="V1408" s="786"/>
      <c r="W1408" s="786"/>
      <c r="X1408" s="787"/>
      <c r="Y1408" s="783"/>
      <c r="Z1408" s="783"/>
      <c r="AA1408" s="783"/>
      <c r="AB1408" s="783"/>
      <c r="AC1408" s="783"/>
      <c r="AD1408" s="783"/>
      <c r="AE1408" s="783"/>
      <c r="AF1408" s="783"/>
      <c r="AG1408" s="783"/>
      <c r="AH1408" s="783"/>
      <c r="AI1408" s="831"/>
    </row>
    <row r="1409" spans="1:35" ht="17.25" customHeight="1">
      <c r="A1409" s="36"/>
      <c r="B1409" s="36"/>
      <c r="C1409" s="36"/>
      <c r="D1409" s="106" t="str">
        <f t="shared" si="0"/>
        <v xml:space="preserve"> </v>
      </c>
      <c r="E1409" s="779"/>
      <c r="F1409" s="779"/>
      <c r="G1409" s="779"/>
      <c r="H1409" s="779"/>
      <c r="I1409" s="779"/>
      <c r="J1409" s="779"/>
      <c r="K1409" s="779"/>
      <c r="L1409" s="792"/>
      <c r="M1409" s="790"/>
      <c r="N1409" s="831"/>
      <c r="O1409" s="783"/>
      <c r="P1409" s="831"/>
      <c r="Q1409" s="831"/>
      <c r="R1409" s="831"/>
      <c r="S1409" s="831"/>
      <c r="T1409" s="786"/>
      <c r="U1409" s="786"/>
      <c r="V1409" s="786"/>
      <c r="W1409" s="786"/>
      <c r="X1409" s="787"/>
      <c r="Y1409" s="783"/>
      <c r="Z1409" s="783"/>
      <c r="AA1409" s="783"/>
      <c r="AB1409" s="783"/>
      <c r="AC1409" s="783"/>
      <c r="AD1409" s="783"/>
      <c r="AE1409" s="783"/>
      <c r="AF1409" s="783"/>
      <c r="AG1409" s="783"/>
      <c r="AH1409" s="783"/>
      <c r="AI1409" s="831"/>
    </row>
    <row r="1410" spans="1:35" ht="17.25" customHeight="1">
      <c r="A1410" s="36"/>
      <c r="B1410" s="36"/>
      <c r="C1410" s="36"/>
      <c r="D1410" s="106" t="str">
        <f t="shared" si="0"/>
        <v xml:space="preserve"> </v>
      </c>
      <c r="E1410" s="779"/>
      <c r="F1410" s="779"/>
      <c r="G1410" s="779"/>
      <c r="H1410" s="779"/>
      <c r="I1410" s="779"/>
      <c r="J1410" s="779"/>
      <c r="K1410" s="779"/>
      <c r="L1410" s="792"/>
      <c r="M1410" s="782"/>
      <c r="N1410" s="831"/>
      <c r="O1410" s="783"/>
      <c r="P1410" s="830"/>
      <c r="Q1410" s="830"/>
      <c r="R1410" s="831"/>
      <c r="S1410" s="831"/>
      <c r="T1410" s="786"/>
      <c r="U1410" s="786"/>
      <c r="V1410" s="786"/>
      <c r="W1410" s="786"/>
      <c r="X1410" s="787"/>
      <c r="Y1410" s="783"/>
      <c r="Z1410" s="783"/>
      <c r="AA1410" s="783"/>
      <c r="AB1410" s="783"/>
      <c r="AC1410" s="783"/>
      <c r="AD1410" s="783"/>
      <c r="AE1410" s="783"/>
      <c r="AF1410" s="783"/>
      <c r="AG1410" s="783"/>
      <c r="AH1410" s="783"/>
      <c r="AI1410" s="831"/>
    </row>
    <row r="1411" spans="1:35" ht="17.25" customHeight="1">
      <c r="A1411" s="36"/>
      <c r="B1411" s="36"/>
      <c r="C1411" s="36"/>
      <c r="D1411" s="106" t="str">
        <f t="shared" si="0"/>
        <v xml:space="preserve"> </v>
      </c>
      <c r="E1411" s="779"/>
      <c r="F1411" s="779"/>
      <c r="G1411" s="779"/>
      <c r="H1411" s="779"/>
      <c r="I1411" s="779"/>
      <c r="J1411" s="779"/>
      <c r="K1411" s="779"/>
      <c r="L1411" s="792"/>
      <c r="M1411" s="790"/>
      <c r="N1411" s="831"/>
      <c r="O1411" s="783"/>
      <c r="P1411" s="831"/>
      <c r="Q1411" s="831"/>
      <c r="R1411" s="831"/>
      <c r="S1411" s="831"/>
      <c r="T1411" s="786"/>
      <c r="U1411" s="786"/>
      <c r="V1411" s="786"/>
      <c r="W1411" s="786"/>
      <c r="X1411" s="787"/>
      <c r="Y1411" s="783"/>
      <c r="Z1411" s="783"/>
      <c r="AA1411" s="783"/>
      <c r="AB1411" s="783"/>
      <c r="AC1411" s="783"/>
      <c r="AD1411" s="783"/>
      <c r="AE1411" s="783"/>
      <c r="AF1411" s="783"/>
      <c r="AG1411" s="783"/>
      <c r="AH1411" s="783"/>
      <c r="AI1411" s="831"/>
    </row>
    <row r="1412" spans="1:35" ht="17.25" customHeight="1">
      <c r="A1412" s="36"/>
      <c r="B1412" s="36"/>
      <c r="C1412" s="36"/>
      <c r="D1412" s="106" t="str">
        <f t="shared" si="0"/>
        <v xml:space="preserve"> </v>
      </c>
      <c r="E1412" s="779"/>
      <c r="F1412" s="779"/>
      <c r="G1412" s="779"/>
      <c r="H1412" s="779"/>
      <c r="I1412" s="779"/>
      <c r="J1412" s="779"/>
      <c r="K1412" s="779"/>
      <c r="L1412" s="792"/>
      <c r="M1412" s="782"/>
      <c r="N1412" s="831"/>
      <c r="O1412" s="783"/>
      <c r="P1412" s="830"/>
      <c r="Q1412" s="830"/>
      <c r="R1412" s="831"/>
      <c r="S1412" s="831"/>
      <c r="T1412" s="786"/>
      <c r="U1412" s="786"/>
      <c r="V1412" s="786"/>
      <c r="W1412" s="786"/>
      <c r="X1412" s="787"/>
      <c r="Y1412" s="783"/>
      <c r="Z1412" s="783"/>
      <c r="AA1412" s="783"/>
      <c r="AB1412" s="783"/>
      <c r="AC1412" s="783"/>
      <c r="AD1412" s="783"/>
      <c r="AE1412" s="783"/>
      <c r="AF1412" s="783"/>
      <c r="AG1412" s="783"/>
      <c r="AH1412" s="783"/>
      <c r="AI1412" s="831"/>
    </row>
    <row r="1413" spans="1:35" ht="17.25" customHeight="1">
      <c r="A1413" s="36"/>
      <c r="B1413" s="36"/>
      <c r="C1413" s="36"/>
      <c r="D1413" s="106" t="str">
        <f t="shared" si="0"/>
        <v xml:space="preserve"> </v>
      </c>
      <c r="E1413" s="779"/>
      <c r="F1413" s="779"/>
      <c r="G1413" s="779"/>
      <c r="H1413" s="779"/>
      <c r="I1413" s="779"/>
      <c r="J1413" s="779"/>
      <c r="K1413" s="779"/>
      <c r="L1413" s="792"/>
      <c r="M1413" s="790"/>
      <c r="N1413" s="831"/>
      <c r="O1413" s="783"/>
      <c r="P1413" s="831"/>
      <c r="Q1413" s="831"/>
      <c r="R1413" s="831"/>
      <c r="S1413" s="831"/>
      <c r="T1413" s="786"/>
      <c r="U1413" s="786"/>
      <c r="V1413" s="786"/>
      <c r="W1413" s="786"/>
      <c r="X1413" s="787"/>
      <c r="Y1413" s="783"/>
      <c r="Z1413" s="783"/>
      <c r="AA1413" s="783"/>
      <c r="AB1413" s="783"/>
      <c r="AC1413" s="783"/>
      <c r="AD1413" s="783"/>
      <c r="AE1413" s="783"/>
      <c r="AF1413" s="783"/>
      <c r="AG1413" s="783"/>
      <c r="AH1413" s="783"/>
      <c r="AI1413" s="831"/>
    </row>
    <row r="1414" spans="1:35" ht="17.25" customHeight="1">
      <c r="A1414" s="36"/>
      <c r="B1414" s="36"/>
      <c r="C1414" s="36"/>
      <c r="D1414" s="106" t="str">
        <f t="shared" si="0"/>
        <v xml:space="preserve"> </v>
      </c>
      <c r="E1414" s="779"/>
      <c r="F1414" s="779"/>
      <c r="G1414" s="779"/>
      <c r="H1414" s="779"/>
      <c r="I1414" s="779"/>
      <c r="J1414" s="779"/>
      <c r="K1414" s="779"/>
      <c r="L1414" s="792"/>
      <c r="M1414" s="782"/>
      <c r="N1414" s="831"/>
      <c r="O1414" s="783"/>
      <c r="P1414" s="830"/>
      <c r="Q1414" s="830"/>
      <c r="R1414" s="831"/>
      <c r="S1414" s="831"/>
      <c r="T1414" s="786"/>
      <c r="U1414" s="786"/>
      <c r="V1414" s="786"/>
      <c r="W1414" s="786"/>
      <c r="X1414" s="787"/>
      <c r="Y1414" s="783"/>
      <c r="Z1414" s="783"/>
      <c r="AA1414" s="783"/>
      <c r="AB1414" s="783"/>
      <c r="AC1414" s="783"/>
      <c r="AD1414" s="783"/>
      <c r="AE1414" s="783"/>
      <c r="AF1414" s="783"/>
      <c r="AG1414" s="783"/>
      <c r="AH1414" s="783"/>
      <c r="AI1414" s="831"/>
    </row>
    <row r="1415" spans="1:35" ht="17.25" customHeight="1">
      <c r="A1415" s="36"/>
      <c r="B1415" s="36"/>
      <c r="C1415" s="36"/>
      <c r="D1415" s="106" t="str">
        <f t="shared" si="0"/>
        <v xml:space="preserve"> </v>
      </c>
      <c r="E1415" s="779"/>
      <c r="F1415" s="779"/>
      <c r="G1415" s="779"/>
      <c r="H1415" s="779"/>
      <c r="I1415" s="779"/>
      <c r="J1415" s="779"/>
      <c r="K1415" s="779"/>
      <c r="L1415" s="792"/>
      <c r="M1415" s="790"/>
      <c r="N1415" s="831"/>
      <c r="O1415" s="783"/>
      <c r="P1415" s="831"/>
      <c r="Q1415" s="831"/>
      <c r="R1415" s="831"/>
      <c r="S1415" s="831"/>
      <c r="T1415" s="786"/>
      <c r="U1415" s="786"/>
      <c r="V1415" s="786"/>
      <c r="W1415" s="786"/>
      <c r="X1415" s="787"/>
      <c r="Y1415" s="783"/>
      <c r="Z1415" s="783"/>
      <c r="AA1415" s="783"/>
      <c r="AB1415" s="783"/>
      <c r="AC1415" s="783"/>
      <c r="AD1415" s="783"/>
      <c r="AE1415" s="783"/>
      <c r="AF1415" s="783"/>
      <c r="AG1415" s="783"/>
      <c r="AH1415" s="783"/>
      <c r="AI1415" s="831"/>
    </row>
    <row r="1416" spans="1:35" ht="17.25" customHeight="1">
      <c r="A1416" s="36"/>
      <c r="B1416" s="36"/>
      <c r="C1416" s="36"/>
      <c r="D1416" s="106" t="str">
        <f t="shared" si="0"/>
        <v xml:space="preserve"> </v>
      </c>
      <c r="E1416" s="779"/>
      <c r="F1416" s="779"/>
      <c r="G1416" s="779"/>
      <c r="H1416" s="779"/>
      <c r="I1416" s="779"/>
      <c r="J1416" s="779"/>
      <c r="K1416" s="779"/>
      <c r="L1416" s="792"/>
      <c r="M1416" s="782"/>
      <c r="N1416" s="831"/>
      <c r="O1416" s="783"/>
      <c r="P1416" s="830"/>
      <c r="Q1416" s="830"/>
      <c r="R1416" s="831"/>
      <c r="S1416" s="831"/>
      <c r="T1416" s="786"/>
      <c r="U1416" s="786"/>
      <c r="V1416" s="786"/>
      <c r="W1416" s="786"/>
      <c r="X1416" s="787"/>
      <c r="Y1416" s="783"/>
      <c r="Z1416" s="783"/>
      <c r="AA1416" s="783"/>
      <c r="AB1416" s="783"/>
      <c r="AC1416" s="783"/>
      <c r="AD1416" s="783"/>
      <c r="AE1416" s="783"/>
      <c r="AF1416" s="783"/>
      <c r="AG1416" s="783"/>
      <c r="AH1416" s="783"/>
      <c r="AI1416" s="831"/>
    </row>
    <row r="1417" spans="1:35" ht="17.25" customHeight="1">
      <c r="A1417" s="36"/>
      <c r="B1417" s="36"/>
      <c r="C1417" s="36"/>
      <c r="D1417" s="106" t="str">
        <f t="shared" si="0"/>
        <v xml:space="preserve"> </v>
      </c>
      <c r="E1417" s="779"/>
      <c r="F1417" s="779"/>
      <c r="G1417" s="779"/>
      <c r="H1417" s="779"/>
      <c r="I1417" s="779"/>
      <c r="J1417" s="779"/>
      <c r="K1417" s="779"/>
      <c r="L1417" s="792"/>
      <c r="M1417" s="790"/>
      <c r="N1417" s="831"/>
      <c r="O1417" s="783"/>
      <c r="P1417" s="831"/>
      <c r="Q1417" s="831"/>
      <c r="R1417" s="831"/>
      <c r="S1417" s="831"/>
      <c r="T1417" s="786"/>
      <c r="U1417" s="786"/>
      <c r="V1417" s="786"/>
      <c r="W1417" s="786"/>
      <c r="X1417" s="787"/>
      <c r="Y1417" s="783"/>
      <c r="Z1417" s="783"/>
      <c r="AA1417" s="783"/>
      <c r="AB1417" s="783"/>
      <c r="AC1417" s="783"/>
      <c r="AD1417" s="783"/>
      <c r="AE1417" s="783"/>
      <c r="AF1417" s="783"/>
      <c r="AG1417" s="783"/>
      <c r="AH1417" s="783"/>
      <c r="AI1417" s="831"/>
    </row>
    <row r="1418" spans="1:35" ht="17.25" customHeight="1">
      <c r="A1418" s="36"/>
      <c r="B1418" s="36"/>
      <c r="C1418" s="36"/>
      <c r="D1418" s="106" t="str">
        <f t="shared" si="0"/>
        <v xml:space="preserve"> </v>
      </c>
      <c r="E1418" s="779"/>
      <c r="F1418" s="779"/>
      <c r="G1418" s="779"/>
      <c r="H1418" s="779"/>
      <c r="I1418" s="779"/>
      <c r="J1418" s="779"/>
      <c r="K1418" s="779"/>
      <c r="L1418" s="792"/>
      <c r="M1418" s="782"/>
      <c r="N1418" s="831"/>
      <c r="O1418" s="783"/>
      <c r="P1418" s="830"/>
      <c r="Q1418" s="830"/>
      <c r="R1418" s="831"/>
      <c r="S1418" s="831"/>
      <c r="T1418" s="786"/>
      <c r="U1418" s="786"/>
      <c r="V1418" s="786"/>
      <c r="W1418" s="786"/>
      <c r="X1418" s="787"/>
      <c r="Y1418" s="783"/>
      <c r="Z1418" s="783"/>
      <c r="AA1418" s="783"/>
      <c r="AB1418" s="783"/>
      <c r="AC1418" s="783"/>
      <c r="AD1418" s="783"/>
      <c r="AE1418" s="783"/>
      <c r="AF1418" s="783"/>
      <c r="AG1418" s="783"/>
      <c r="AH1418" s="783"/>
      <c r="AI1418" s="831"/>
    </row>
    <row r="1419" spans="1:35" ht="17.25" customHeight="1">
      <c r="A1419" s="36"/>
      <c r="B1419" s="36"/>
      <c r="C1419" s="36"/>
      <c r="D1419" s="106" t="str">
        <f t="shared" si="0"/>
        <v xml:space="preserve"> </v>
      </c>
      <c r="E1419" s="779"/>
      <c r="F1419" s="779"/>
      <c r="G1419" s="779"/>
      <c r="H1419" s="779"/>
      <c r="I1419" s="779"/>
      <c r="J1419" s="779"/>
      <c r="K1419" s="779"/>
      <c r="L1419" s="792"/>
      <c r="M1419" s="790"/>
      <c r="N1419" s="831"/>
      <c r="O1419" s="783"/>
      <c r="P1419" s="831"/>
      <c r="Q1419" s="831"/>
      <c r="R1419" s="831"/>
      <c r="S1419" s="831"/>
      <c r="T1419" s="786"/>
      <c r="U1419" s="786"/>
      <c r="V1419" s="786"/>
      <c r="W1419" s="786"/>
      <c r="X1419" s="787"/>
      <c r="Y1419" s="783"/>
      <c r="Z1419" s="783"/>
      <c r="AA1419" s="783"/>
      <c r="AB1419" s="783"/>
      <c r="AC1419" s="783"/>
      <c r="AD1419" s="783"/>
      <c r="AE1419" s="783"/>
      <c r="AF1419" s="783"/>
      <c r="AG1419" s="783"/>
      <c r="AH1419" s="783"/>
      <c r="AI1419" s="831"/>
    </row>
    <row r="1420" spans="1:35" ht="17.25" customHeight="1">
      <c r="A1420" s="36"/>
      <c r="B1420" s="36"/>
      <c r="C1420" s="36"/>
      <c r="D1420" s="106" t="str">
        <f t="shared" si="0"/>
        <v xml:space="preserve"> </v>
      </c>
      <c r="E1420" s="779"/>
      <c r="F1420" s="779"/>
      <c r="G1420" s="779"/>
      <c r="H1420" s="779"/>
      <c r="I1420" s="779"/>
      <c r="J1420" s="779"/>
      <c r="K1420" s="779"/>
      <c r="L1420" s="792"/>
      <c r="M1420" s="782"/>
      <c r="N1420" s="831"/>
      <c r="O1420" s="783"/>
      <c r="P1420" s="830"/>
      <c r="Q1420" s="830"/>
      <c r="R1420" s="831"/>
      <c r="S1420" s="831"/>
      <c r="T1420" s="786"/>
      <c r="U1420" s="786"/>
      <c r="V1420" s="786"/>
      <c r="W1420" s="786"/>
      <c r="X1420" s="787"/>
      <c r="Y1420" s="783"/>
      <c r="Z1420" s="783"/>
      <c r="AA1420" s="783"/>
      <c r="AB1420" s="783"/>
      <c r="AC1420" s="783"/>
      <c r="AD1420" s="783"/>
      <c r="AE1420" s="783"/>
      <c r="AF1420" s="783"/>
      <c r="AG1420" s="783"/>
      <c r="AH1420" s="783"/>
      <c r="AI1420" s="831"/>
    </row>
    <row r="1421" spans="1:35" ht="17.25" customHeight="1">
      <c r="A1421" s="36"/>
      <c r="B1421" s="36"/>
      <c r="C1421" s="36"/>
      <c r="D1421" s="106" t="str">
        <f t="shared" si="0"/>
        <v xml:space="preserve"> </v>
      </c>
      <c r="E1421" s="779"/>
      <c r="F1421" s="779"/>
      <c r="G1421" s="779"/>
      <c r="H1421" s="779"/>
      <c r="I1421" s="779"/>
      <c r="J1421" s="779"/>
      <c r="K1421" s="779"/>
      <c r="L1421" s="792"/>
      <c r="M1421" s="790"/>
      <c r="N1421" s="831"/>
      <c r="O1421" s="783"/>
      <c r="P1421" s="831"/>
      <c r="Q1421" s="831"/>
      <c r="R1421" s="831"/>
      <c r="S1421" s="831"/>
      <c r="T1421" s="786"/>
      <c r="U1421" s="786"/>
      <c r="V1421" s="786"/>
      <c r="W1421" s="786"/>
      <c r="X1421" s="787"/>
      <c r="Y1421" s="783"/>
      <c r="Z1421" s="783"/>
      <c r="AA1421" s="783"/>
      <c r="AB1421" s="783"/>
      <c r="AC1421" s="783"/>
      <c r="AD1421" s="783"/>
      <c r="AE1421" s="783"/>
      <c r="AF1421" s="783"/>
      <c r="AG1421" s="783"/>
      <c r="AH1421" s="783"/>
      <c r="AI1421" s="831"/>
    </row>
    <row r="1422" spans="1:35" ht="17.25" customHeight="1">
      <c r="A1422" s="36"/>
      <c r="B1422" s="36"/>
      <c r="C1422" s="36"/>
      <c r="D1422" s="106" t="str">
        <f t="shared" si="0"/>
        <v xml:space="preserve"> </v>
      </c>
      <c r="E1422" s="779"/>
      <c r="F1422" s="779"/>
      <c r="G1422" s="779"/>
      <c r="H1422" s="779"/>
      <c r="I1422" s="779"/>
      <c r="J1422" s="779"/>
      <c r="K1422" s="779"/>
      <c r="L1422" s="792"/>
      <c r="M1422" s="782"/>
      <c r="N1422" s="831"/>
      <c r="O1422" s="783"/>
      <c r="P1422" s="830"/>
      <c r="Q1422" s="830"/>
      <c r="R1422" s="831"/>
      <c r="S1422" s="831"/>
      <c r="T1422" s="786"/>
      <c r="U1422" s="786"/>
      <c r="V1422" s="786"/>
      <c r="W1422" s="786"/>
      <c r="X1422" s="787"/>
      <c r="Y1422" s="783"/>
      <c r="Z1422" s="783"/>
      <c r="AA1422" s="783"/>
      <c r="AB1422" s="783"/>
      <c r="AC1422" s="783"/>
      <c r="AD1422" s="783"/>
      <c r="AE1422" s="783"/>
      <c r="AF1422" s="783"/>
      <c r="AG1422" s="783"/>
      <c r="AH1422" s="783"/>
      <c r="AI1422" s="831"/>
    </row>
    <row r="1423" spans="1:35" ht="17.25" customHeight="1">
      <c r="A1423" s="36"/>
      <c r="B1423" s="36"/>
      <c r="C1423" s="36"/>
      <c r="D1423" s="106" t="str">
        <f t="shared" si="0"/>
        <v xml:space="preserve"> </v>
      </c>
      <c r="E1423" s="779"/>
      <c r="F1423" s="779"/>
      <c r="G1423" s="779"/>
      <c r="H1423" s="779"/>
      <c r="I1423" s="779"/>
      <c r="J1423" s="779"/>
      <c r="K1423" s="779"/>
      <c r="L1423" s="792"/>
      <c r="M1423" s="790"/>
      <c r="N1423" s="831"/>
      <c r="O1423" s="783"/>
      <c r="P1423" s="831"/>
      <c r="Q1423" s="831"/>
      <c r="R1423" s="831"/>
      <c r="S1423" s="831"/>
      <c r="T1423" s="786"/>
      <c r="U1423" s="786"/>
      <c r="V1423" s="786"/>
      <c r="W1423" s="786"/>
      <c r="X1423" s="787"/>
      <c r="Y1423" s="783"/>
      <c r="Z1423" s="783"/>
      <c r="AA1423" s="783"/>
      <c r="AB1423" s="783"/>
      <c r="AC1423" s="783"/>
      <c r="AD1423" s="783"/>
      <c r="AE1423" s="783"/>
      <c r="AF1423" s="783"/>
      <c r="AG1423" s="783"/>
      <c r="AH1423" s="783"/>
      <c r="AI1423" s="831"/>
    </row>
    <row r="1424" spans="1:35" ht="17.25" customHeight="1">
      <c r="A1424" s="36"/>
      <c r="B1424" s="36"/>
      <c r="C1424" s="36"/>
      <c r="D1424" s="106" t="str">
        <f t="shared" si="0"/>
        <v xml:space="preserve"> </v>
      </c>
      <c r="E1424" s="779"/>
      <c r="F1424" s="779"/>
      <c r="G1424" s="779"/>
      <c r="H1424" s="779"/>
      <c r="I1424" s="779"/>
      <c r="J1424" s="779"/>
      <c r="K1424" s="779"/>
      <c r="L1424" s="792"/>
      <c r="M1424" s="782"/>
      <c r="N1424" s="831"/>
      <c r="O1424" s="783"/>
      <c r="P1424" s="830"/>
      <c r="Q1424" s="830"/>
      <c r="R1424" s="831"/>
      <c r="S1424" s="831"/>
      <c r="T1424" s="786"/>
      <c r="U1424" s="786"/>
      <c r="V1424" s="786"/>
      <c r="W1424" s="786"/>
      <c r="X1424" s="787"/>
      <c r="Y1424" s="783"/>
      <c r="Z1424" s="783"/>
      <c r="AA1424" s="783"/>
      <c r="AB1424" s="783"/>
      <c r="AC1424" s="783"/>
      <c r="AD1424" s="783"/>
      <c r="AE1424" s="783"/>
      <c r="AF1424" s="783"/>
      <c r="AG1424" s="783"/>
      <c r="AH1424" s="783"/>
      <c r="AI1424" s="831"/>
    </row>
    <row r="1425" spans="1:35" ht="17.25" customHeight="1">
      <c r="A1425" s="36"/>
      <c r="B1425" s="36"/>
      <c r="C1425" s="36"/>
      <c r="D1425" s="106" t="str">
        <f t="shared" si="0"/>
        <v xml:space="preserve"> </v>
      </c>
      <c r="E1425" s="779"/>
      <c r="F1425" s="779"/>
      <c r="G1425" s="779"/>
      <c r="H1425" s="779"/>
      <c r="I1425" s="779"/>
      <c r="J1425" s="779"/>
      <c r="K1425" s="779"/>
      <c r="L1425" s="792"/>
      <c r="M1425" s="790"/>
      <c r="N1425" s="831"/>
      <c r="O1425" s="783"/>
      <c r="P1425" s="831"/>
      <c r="Q1425" s="831"/>
      <c r="R1425" s="831"/>
      <c r="S1425" s="831"/>
      <c r="T1425" s="786"/>
      <c r="U1425" s="786"/>
      <c r="V1425" s="786"/>
      <c r="W1425" s="786"/>
      <c r="X1425" s="787"/>
      <c r="Y1425" s="783"/>
      <c r="Z1425" s="783"/>
      <c r="AA1425" s="783"/>
      <c r="AB1425" s="783"/>
      <c r="AC1425" s="783"/>
      <c r="AD1425" s="783"/>
      <c r="AE1425" s="783"/>
      <c r="AF1425" s="783"/>
      <c r="AG1425" s="783"/>
      <c r="AH1425" s="783"/>
      <c r="AI1425" s="831"/>
    </row>
    <row r="1426" spans="1:35" ht="17.25" customHeight="1">
      <c r="A1426" s="36"/>
      <c r="B1426" s="36"/>
      <c r="C1426" s="36"/>
      <c r="D1426" s="106" t="str">
        <f t="shared" si="0"/>
        <v xml:space="preserve"> </v>
      </c>
      <c r="E1426" s="779"/>
      <c r="F1426" s="779"/>
      <c r="G1426" s="779"/>
      <c r="H1426" s="779"/>
      <c r="I1426" s="779"/>
      <c r="J1426" s="779"/>
      <c r="K1426" s="779"/>
      <c r="L1426" s="792"/>
      <c r="M1426" s="782"/>
      <c r="N1426" s="831"/>
      <c r="O1426" s="783"/>
      <c r="P1426" s="830"/>
      <c r="Q1426" s="830"/>
      <c r="R1426" s="831"/>
      <c r="S1426" s="831"/>
      <c r="T1426" s="786"/>
      <c r="U1426" s="786"/>
      <c r="V1426" s="786"/>
      <c r="W1426" s="786"/>
      <c r="X1426" s="787"/>
      <c r="Y1426" s="783"/>
      <c r="Z1426" s="783"/>
      <c r="AA1426" s="783"/>
      <c r="AB1426" s="783"/>
      <c r="AC1426" s="783"/>
      <c r="AD1426" s="783"/>
      <c r="AE1426" s="783"/>
      <c r="AF1426" s="783"/>
      <c r="AG1426" s="783"/>
      <c r="AH1426" s="783"/>
      <c r="AI1426" s="831"/>
    </row>
    <row r="1427" spans="1:35" ht="17.25" customHeight="1">
      <c r="A1427" s="36"/>
      <c r="B1427" s="36"/>
      <c r="C1427" s="36"/>
      <c r="D1427" s="106" t="str">
        <f t="shared" si="0"/>
        <v xml:space="preserve"> </v>
      </c>
      <c r="E1427" s="779"/>
      <c r="F1427" s="779"/>
      <c r="G1427" s="779"/>
      <c r="H1427" s="779"/>
      <c r="I1427" s="779"/>
      <c r="J1427" s="779"/>
      <c r="K1427" s="779"/>
      <c r="L1427" s="792"/>
      <c r="M1427" s="790"/>
      <c r="N1427" s="831"/>
      <c r="O1427" s="783"/>
      <c r="P1427" s="831"/>
      <c r="Q1427" s="831"/>
      <c r="R1427" s="831"/>
      <c r="S1427" s="831"/>
      <c r="T1427" s="786"/>
      <c r="U1427" s="786"/>
      <c r="V1427" s="786"/>
      <c r="W1427" s="786"/>
      <c r="X1427" s="787"/>
      <c r="Y1427" s="783"/>
      <c r="Z1427" s="783"/>
      <c r="AA1427" s="783"/>
      <c r="AB1427" s="783"/>
      <c r="AC1427" s="783"/>
      <c r="AD1427" s="783"/>
      <c r="AE1427" s="783"/>
      <c r="AF1427" s="783"/>
      <c r="AG1427" s="783"/>
      <c r="AH1427" s="783"/>
      <c r="AI1427" s="831"/>
    </row>
    <row r="1428" spans="1:35" ht="17.25" customHeight="1">
      <c r="A1428" s="36"/>
      <c r="B1428" s="36"/>
      <c r="C1428" s="36"/>
      <c r="D1428" s="106" t="str">
        <f t="shared" si="0"/>
        <v xml:space="preserve"> </v>
      </c>
      <c r="E1428" s="779"/>
      <c r="F1428" s="779"/>
      <c r="G1428" s="779"/>
      <c r="H1428" s="779"/>
      <c r="I1428" s="779"/>
      <c r="J1428" s="779"/>
      <c r="K1428" s="779"/>
      <c r="L1428" s="792"/>
      <c r="M1428" s="782"/>
      <c r="N1428" s="831"/>
      <c r="O1428" s="783"/>
      <c r="P1428" s="830"/>
      <c r="Q1428" s="830"/>
      <c r="R1428" s="831"/>
      <c r="S1428" s="831"/>
      <c r="T1428" s="786"/>
      <c r="U1428" s="786"/>
      <c r="V1428" s="786"/>
      <c r="W1428" s="786"/>
      <c r="X1428" s="787"/>
      <c r="Y1428" s="783"/>
      <c r="Z1428" s="783"/>
      <c r="AA1428" s="783"/>
      <c r="AB1428" s="783"/>
      <c r="AC1428" s="783"/>
      <c r="AD1428" s="783"/>
      <c r="AE1428" s="783"/>
      <c r="AF1428" s="783"/>
      <c r="AG1428" s="783"/>
      <c r="AH1428" s="783"/>
      <c r="AI1428" s="831"/>
    </row>
    <row r="1429" spans="1:35" ht="17.25" customHeight="1">
      <c r="A1429" s="36"/>
      <c r="B1429" s="36"/>
      <c r="C1429" s="36"/>
      <c r="D1429" s="106" t="str">
        <f t="shared" si="0"/>
        <v xml:space="preserve"> </v>
      </c>
      <c r="E1429" s="779"/>
      <c r="F1429" s="779"/>
      <c r="G1429" s="779"/>
      <c r="H1429" s="779"/>
      <c r="I1429" s="779"/>
      <c r="J1429" s="779"/>
      <c r="K1429" s="779"/>
      <c r="L1429" s="792"/>
      <c r="M1429" s="790"/>
      <c r="N1429" s="831"/>
      <c r="O1429" s="783"/>
      <c r="P1429" s="831"/>
      <c r="Q1429" s="831"/>
      <c r="R1429" s="831"/>
      <c r="S1429" s="831"/>
      <c r="T1429" s="786"/>
      <c r="U1429" s="786"/>
      <c r="V1429" s="786"/>
      <c r="W1429" s="786"/>
      <c r="X1429" s="787"/>
      <c r="Y1429" s="783"/>
      <c r="Z1429" s="783"/>
      <c r="AA1429" s="783"/>
      <c r="AB1429" s="783"/>
      <c r="AC1429" s="783"/>
      <c r="AD1429" s="783"/>
      <c r="AE1429" s="783"/>
      <c r="AF1429" s="783"/>
      <c r="AG1429" s="783"/>
      <c r="AH1429" s="783"/>
      <c r="AI1429" s="831"/>
    </row>
    <row r="1430" spans="1:35" ht="17.25" customHeight="1">
      <c r="A1430" s="36"/>
      <c r="B1430" s="36"/>
      <c r="C1430" s="36"/>
      <c r="D1430" s="106" t="str">
        <f t="shared" si="0"/>
        <v xml:space="preserve"> </v>
      </c>
      <c r="E1430" s="779"/>
      <c r="F1430" s="779"/>
      <c r="G1430" s="779"/>
      <c r="H1430" s="779"/>
      <c r="I1430" s="779"/>
      <c r="J1430" s="779"/>
      <c r="K1430" s="779"/>
      <c r="L1430" s="792"/>
      <c r="M1430" s="782"/>
      <c r="N1430" s="831"/>
      <c r="O1430" s="783"/>
      <c r="P1430" s="830"/>
      <c r="Q1430" s="830"/>
      <c r="R1430" s="831"/>
      <c r="S1430" s="831"/>
      <c r="T1430" s="786"/>
      <c r="U1430" s="786"/>
      <c r="V1430" s="786"/>
      <c r="W1430" s="786"/>
      <c r="X1430" s="787"/>
      <c r="Y1430" s="783"/>
      <c r="Z1430" s="783"/>
      <c r="AA1430" s="783"/>
      <c r="AB1430" s="783"/>
      <c r="AC1430" s="783"/>
      <c r="AD1430" s="783"/>
      <c r="AE1430" s="783"/>
      <c r="AF1430" s="783"/>
      <c r="AG1430" s="783"/>
      <c r="AH1430" s="783"/>
      <c r="AI1430" s="831"/>
    </row>
    <row r="1431" spans="1:35" ht="17.25" customHeight="1">
      <c r="A1431" s="36"/>
      <c r="B1431" s="36"/>
      <c r="C1431" s="36"/>
      <c r="D1431" s="106" t="str">
        <f t="shared" si="0"/>
        <v xml:space="preserve"> </v>
      </c>
      <c r="E1431" s="779"/>
      <c r="F1431" s="779"/>
      <c r="G1431" s="779"/>
      <c r="H1431" s="779"/>
      <c r="I1431" s="779"/>
      <c r="J1431" s="779"/>
      <c r="K1431" s="779"/>
      <c r="L1431" s="792"/>
      <c r="M1431" s="790"/>
      <c r="N1431" s="831"/>
      <c r="O1431" s="783"/>
      <c r="P1431" s="831"/>
      <c r="Q1431" s="831"/>
      <c r="R1431" s="831"/>
      <c r="S1431" s="831"/>
      <c r="T1431" s="786"/>
      <c r="U1431" s="786"/>
      <c r="V1431" s="786"/>
      <c r="W1431" s="786"/>
      <c r="X1431" s="787"/>
      <c r="Y1431" s="783"/>
      <c r="Z1431" s="783"/>
      <c r="AA1431" s="783"/>
      <c r="AB1431" s="783"/>
      <c r="AC1431" s="783"/>
      <c r="AD1431" s="783"/>
      <c r="AE1431" s="783"/>
      <c r="AF1431" s="783"/>
      <c r="AG1431" s="783"/>
      <c r="AH1431" s="783"/>
      <c r="AI1431" s="831"/>
    </row>
    <row r="1432" spans="1:35" ht="17.25" customHeight="1">
      <c r="A1432" s="36"/>
      <c r="B1432" s="36"/>
      <c r="C1432" s="36"/>
      <c r="D1432" s="106" t="str">
        <f t="shared" si="0"/>
        <v xml:space="preserve"> </v>
      </c>
      <c r="E1432" s="779"/>
      <c r="F1432" s="779"/>
      <c r="G1432" s="779"/>
      <c r="H1432" s="779"/>
      <c r="I1432" s="779"/>
      <c r="J1432" s="779"/>
      <c r="K1432" s="779"/>
      <c r="L1432" s="792"/>
      <c r="M1432" s="782"/>
      <c r="N1432" s="831"/>
      <c r="O1432" s="783"/>
      <c r="P1432" s="830"/>
      <c r="Q1432" s="830"/>
      <c r="R1432" s="831"/>
      <c r="S1432" s="831"/>
      <c r="T1432" s="786"/>
      <c r="U1432" s="786"/>
      <c r="V1432" s="786"/>
      <c r="W1432" s="786"/>
      <c r="X1432" s="787"/>
      <c r="Y1432" s="783"/>
      <c r="Z1432" s="783"/>
      <c r="AA1432" s="783"/>
      <c r="AB1432" s="783"/>
      <c r="AC1432" s="783"/>
      <c r="AD1432" s="783"/>
      <c r="AE1432" s="783"/>
      <c r="AF1432" s="783"/>
      <c r="AG1432" s="783"/>
      <c r="AH1432" s="783"/>
      <c r="AI1432" s="831"/>
    </row>
    <row r="1433" spans="1:35" ht="17.25" customHeight="1">
      <c r="A1433" s="36"/>
      <c r="B1433" s="36"/>
      <c r="C1433" s="36"/>
      <c r="D1433" s="106" t="str">
        <f t="shared" si="0"/>
        <v xml:space="preserve"> </v>
      </c>
      <c r="E1433" s="779"/>
      <c r="F1433" s="779"/>
      <c r="G1433" s="779"/>
      <c r="H1433" s="779"/>
      <c r="I1433" s="779"/>
      <c r="J1433" s="779"/>
      <c r="K1433" s="779"/>
      <c r="L1433" s="792"/>
      <c r="M1433" s="790"/>
      <c r="N1433" s="831"/>
      <c r="O1433" s="783"/>
      <c r="P1433" s="831"/>
      <c r="Q1433" s="831"/>
      <c r="R1433" s="831"/>
      <c r="S1433" s="831"/>
      <c r="T1433" s="786"/>
      <c r="U1433" s="786"/>
      <c r="V1433" s="786"/>
      <c r="W1433" s="786"/>
      <c r="X1433" s="787"/>
      <c r="Y1433" s="783"/>
      <c r="Z1433" s="783"/>
      <c r="AA1433" s="783"/>
      <c r="AB1433" s="783"/>
      <c r="AC1433" s="783"/>
      <c r="AD1433" s="783"/>
      <c r="AE1433" s="783"/>
      <c r="AF1433" s="783"/>
      <c r="AG1433" s="783"/>
      <c r="AH1433" s="783"/>
      <c r="AI1433" s="831"/>
    </row>
    <row r="1434" spans="1:35" ht="17.25" customHeight="1">
      <c r="A1434" s="36"/>
      <c r="B1434" s="36"/>
      <c r="C1434" s="36"/>
      <c r="D1434" s="106" t="str">
        <f t="shared" si="0"/>
        <v xml:space="preserve"> </v>
      </c>
      <c r="E1434" s="779"/>
      <c r="F1434" s="779"/>
      <c r="G1434" s="779"/>
      <c r="H1434" s="779"/>
      <c r="I1434" s="779"/>
      <c r="J1434" s="779"/>
      <c r="K1434" s="779"/>
      <c r="L1434" s="792"/>
      <c r="M1434" s="782"/>
      <c r="N1434" s="831"/>
      <c r="O1434" s="783"/>
      <c r="P1434" s="830"/>
      <c r="Q1434" s="830"/>
      <c r="R1434" s="831"/>
      <c r="S1434" s="831"/>
      <c r="T1434" s="786"/>
      <c r="U1434" s="786"/>
      <c r="V1434" s="786"/>
      <c r="W1434" s="786"/>
      <c r="X1434" s="787"/>
      <c r="Y1434" s="783"/>
      <c r="Z1434" s="783"/>
      <c r="AA1434" s="783"/>
      <c r="AB1434" s="783"/>
      <c r="AC1434" s="783"/>
      <c r="AD1434" s="783"/>
      <c r="AE1434" s="783"/>
      <c r="AF1434" s="783"/>
      <c r="AG1434" s="783"/>
      <c r="AH1434" s="783"/>
      <c r="AI1434" s="831"/>
    </row>
    <row r="1435" spans="1:35" ht="17.25" customHeight="1">
      <c r="A1435" s="36"/>
      <c r="B1435" s="36"/>
      <c r="C1435" s="36"/>
      <c r="D1435" s="106" t="str">
        <f t="shared" si="0"/>
        <v xml:space="preserve"> </v>
      </c>
      <c r="E1435" s="779"/>
      <c r="F1435" s="779"/>
      <c r="G1435" s="779"/>
      <c r="H1435" s="779"/>
      <c r="I1435" s="779"/>
      <c r="J1435" s="779"/>
      <c r="K1435" s="779"/>
      <c r="L1435" s="792"/>
      <c r="M1435" s="790"/>
      <c r="N1435" s="831"/>
      <c r="O1435" s="783"/>
      <c r="P1435" s="831"/>
      <c r="Q1435" s="831"/>
      <c r="R1435" s="831"/>
      <c r="S1435" s="831"/>
      <c r="T1435" s="786"/>
      <c r="U1435" s="786"/>
      <c r="V1435" s="786"/>
      <c r="W1435" s="786"/>
      <c r="X1435" s="787"/>
      <c r="Y1435" s="783"/>
      <c r="Z1435" s="783"/>
      <c r="AA1435" s="783"/>
      <c r="AB1435" s="783"/>
      <c r="AC1435" s="783"/>
      <c r="AD1435" s="783"/>
      <c r="AE1435" s="783"/>
      <c r="AF1435" s="783"/>
      <c r="AG1435" s="783"/>
      <c r="AH1435" s="783"/>
      <c r="AI1435" s="831"/>
    </row>
    <row r="1436" spans="1:35" ht="17.25" customHeight="1">
      <c r="A1436" s="36"/>
      <c r="B1436" s="36"/>
      <c r="C1436" s="36"/>
      <c r="D1436" s="106" t="str">
        <f t="shared" si="0"/>
        <v xml:space="preserve"> </v>
      </c>
      <c r="E1436" s="779"/>
      <c r="F1436" s="779"/>
      <c r="G1436" s="779"/>
      <c r="H1436" s="779"/>
      <c r="I1436" s="779"/>
      <c r="J1436" s="779"/>
      <c r="K1436" s="779"/>
      <c r="L1436" s="792"/>
      <c r="M1436" s="782"/>
      <c r="N1436" s="831"/>
      <c r="O1436" s="783"/>
      <c r="P1436" s="830"/>
      <c r="Q1436" s="830"/>
      <c r="R1436" s="831"/>
      <c r="S1436" s="831"/>
      <c r="T1436" s="786"/>
      <c r="U1436" s="786"/>
      <c r="V1436" s="786"/>
      <c r="W1436" s="786"/>
      <c r="X1436" s="787"/>
      <c r="Y1436" s="783"/>
      <c r="Z1436" s="783"/>
      <c r="AA1436" s="783"/>
      <c r="AB1436" s="783"/>
      <c r="AC1436" s="783"/>
      <c r="AD1436" s="783"/>
      <c r="AE1436" s="783"/>
      <c r="AF1436" s="783"/>
      <c r="AG1436" s="783"/>
      <c r="AH1436" s="783"/>
      <c r="AI1436" s="831"/>
    </row>
    <row r="1437" spans="1:35" ht="17.25" customHeight="1">
      <c r="A1437" s="36"/>
      <c r="B1437" s="36"/>
      <c r="C1437" s="36"/>
      <c r="D1437" s="106" t="str">
        <f t="shared" si="0"/>
        <v xml:space="preserve"> </v>
      </c>
      <c r="E1437" s="779"/>
      <c r="F1437" s="779"/>
      <c r="G1437" s="779"/>
      <c r="H1437" s="779"/>
      <c r="I1437" s="779"/>
      <c r="J1437" s="779"/>
      <c r="K1437" s="779"/>
      <c r="L1437" s="792"/>
      <c r="M1437" s="790"/>
      <c r="N1437" s="831"/>
      <c r="O1437" s="783"/>
      <c r="P1437" s="831"/>
      <c r="Q1437" s="831"/>
      <c r="R1437" s="831"/>
      <c r="S1437" s="831"/>
      <c r="T1437" s="786"/>
      <c r="U1437" s="786"/>
      <c r="V1437" s="786"/>
      <c r="W1437" s="786"/>
      <c r="X1437" s="787"/>
      <c r="Y1437" s="783"/>
      <c r="Z1437" s="783"/>
      <c r="AA1437" s="783"/>
      <c r="AB1437" s="783"/>
      <c r="AC1437" s="783"/>
      <c r="AD1437" s="783"/>
      <c r="AE1437" s="783"/>
      <c r="AF1437" s="783"/>
      <c r="AG1437" s="783"/>
      <c r="AH1437" s="783"/>
      <c r="AI1437" s="831"/>
    </row>
    <row r="1438" spans="1:35" ht="17.25" customHeight="1">
      <c r="A1438" s="36"/>
      <c r="B1438" s="36"/>
      <c r="C1438" s="36"/>
      <c r="D1438" s="106" t="str">
        <f t="shared" si="0"/>
        <v xml:space="preserve"> </v>
      </c>
      <c r="E1438" s="779"/>
      <c r="F1438" s="779"/>
      <c r="G1438" s="779"/>
      <c r="H1438" s="779"/>
      <c r="I1438" s="779"/>
      <c r="J1438" s="779"/>
      <c r="K1438" s="779"/>
      <c r="L1438" s="792"/>
      <c r="M1438" s="782"/>
      <c r="N1438" s="831"/>
      <c r="O1438" s="783"/>
      <c r="P1438" s="830"/>
      <c r="Q1438" s="830"/>
      <c r="R1438" s="831"/>
      <c r="S1438" s="831"/>
      <c r="T1438" s="786"/>
      <c r="U1438" s="786"/>
      <c r="V1438" s="786"/>
      <c r="W1438" s="786"/>
      <c r="X1438" s="787"/>
      <c r="Y1438" s="783"/>
      <c r="Z1438" s="783"/>
      <c r="AA1438" s="783"/>
      <c r="AB1438" s="783"/>
      <c r="AC1438" s="783"/>
      <c r="AD1438" s="783"/>
      <c r="AE1438" s="783"/>
      <c r="AF1438" s="783"/>
      <c r="AG1438" s="783"/>
      <c r="AH1438" s="783"/>
      <c r="AI1438" s="831"/>
    </row>
    <row r="1439" spans="1:35" ht="17.25" customHeight="1">
      <c r="A1439" s="36"/>
      <c r="B1439" s="36"/>
      <c r="C1439" s="36"/>
      <c r="D1439" s="106" t="str">
        <f t="shared" si="0"/>
        <v xml:space="preserve"> </v>
      </c>
      <c r="E1439" s="779"/>
      <c r="F1439" s="779"/>
      <c r="G1439" s="779"/>
      <c r="H1439" s="779"/>
      <c r="I1439" s="779"/>
      <c r="J1439" s="779"/>
      <c r="K1439" s="779"/>
      <c r="L1439" s="792"/>
      <c r="M1439" s="790"/>
      <c r="N1439" s="831"/>
      <c r="O1439" s="783"/>
      <c r="P1439" s="831"/>
      <c r="Q1439" s="831"/>
      <c r="R1439" s="831"/>
      <c r="S1439" s="831"/>
      <c r="T1439" s="786"/>
      <c r="U1439" s="786"/>
      <c r="V1439" s="786"/>
      <c r="W1439" s="786"/>
      <c r="X1439" s="787"/>
      <c r="Y1439" s="783"/>
      <c r="Z1439" s="783"/>
      <c r="AA1439" s="783"/>
      <c r="AB1439" s="783"/>
      <c r="AC1439" s="783"/>
      <c r="AD1439" s="783"/>
      <c r="AE1439" s="783"/>
      <c r="AF1439" s="783"/>
      <c r="AG1439" s="783"/>
      <c r="AH1439" s="783"/>
      <c r="AI1439" s="831"/>
    </row>
    <row r="1440" spans="1:35" ht="17.25" customHeight="1">
      <c r="A1440" s="36"/>
      <c r="B1440" s="36"/>
      <c r="C1440" s="36"/>
      <c r="D1440" s="106" t="str">
        <f t="shared" si="0"/>
        <v xml:space="preserve"> </v>
      </c>
      <c r="E1440" s="779"/>
      <c r="F1440" s="779"/>
      <c r="G1440" s="779"/>
      <c r="H1440" s="779"/>
      <c r="I1440" s="779"/>
      <c r="J1440" s="779"/>
      <c r="K1440" s="779"/>
      <c r="L1440" s="792"/>
      <c r="M1440" s="782"/>
      <c r="N1440" s="831"/>
      <c r="O1440" s="783"/>
      <c r="P1440" s="830"/>
      <c r="Q1440" s="830"/>
      <c r="R1440" s="831"/>
      <c r="S1440" s="831"/>
      <c r="T1440" s="786"/>
      <c r="U1440" s="786"/>
      <c r="V1440" s="786"/>
      <c r="W1440" s="786"/>
      <c r="X1440" s="787"/>
      <c r="Y1440" s="783"/>
      <c r="Z1440" s="783"/>
      <c r="AA1440" s="783"/>
      <c r="AB1440" s="783"/>
      <c r="AC1440" s="783"/>
      <c r="AD1440" s="783"/>
      <c r="AE1440" s="783"/>
      <c r="AF1440" s="783"/>
      <c r="AG1440" s="783"/>
      <c r="AH1440" s="783"/>
      <c r="AI1440" s="831"/>
    </row>
    <row r="1441" spans="1:35" ht="17.25" customHeight="1">
      <c r="A1441" s="36"/>
      <c r="B1441" s="36"/>
      <c r="C1441" s="36"/>
      <c r="D1441" s="106" t="str">
        <f t="shared" si="0"/>
        <v xml:space="preserve"> </v>
      </c>
      <c r="E1441" s="779"/>
      <c r="F1441" s="779"/>
      <c r="G1441" s="779"/>
      <c r="H1441" s="779"/>
      <c r="I1441" s="779"/>
      <c r="J1441" s="779"/>
      <c r="K1441" s="779"/>
      <c r="L1441" s="792"/>
      <c r="M1441" s="790"/>
      <c r="N1441" s="831"/>
      <c r="O1441" s="783"/>
      <c r="P1441" s="831"/>
      <c r="Q1441" s="831"/>
      <c r="R1441" s="831"/>
      <c r="S1441" s="831"/>
      <c r="T1441" s="786"/>
      <c r="U1441" s="786"/>
      <c r="V1441" s="786"/>
      <c r="W1441" s="786"/>
      <c r="X1441" s="787"/>
      <c r="Y1441" s="783"/>
      <c r="Z1441" s="783"/>
      <c r="AA1441" s="783"/>
      <c r="AB1441" s="783"/>
      <c r="AC1441" s="783"/>
      <c r="AD1441" s="783"/>
      <c r="AE1441" s="783"/>
      <c r="AF1441" s="783"/>
      <c r="AG1441" s="783"/>
      <c r="AH1441" s="783"/>
      <c r="AI1441" s="831"/>
    </row>
    <row r="1442" spans="1:35" ht="17.25" customHeight="1">
      <c r="A1442" s="36"/>
      <c r="B1442" s="36"/>
      <c r="C1442" s="36"/>
      <c r="D1442" s="106" t="str">
        <f t="shared" si="0"/>
        <v xml:space="preserve"> </v>
      </c>
      <c r="E1442" s="779"/>
      <c r="F1442" s="779"/>
      <c r="G1442" s="779"/>
      <c r="H1442" s="779"/>
      <c r="I1442" s="779"/>
      <c r="J1442" s="779"/>
      <c r="K1442" s="779"/>
      <c r="L1442" s="792"/>
      <c r="M1442" s="782"/>
      <c r="N1442" s="831"/>
      <c r="O1442" s="783"/>
      <c r="P1442" s="830"/>
      <c r="Q1442" s="830"/>
      <c r="R1442" s="831"/>
      <c r="S1442" s="831"/>
      <c r="T1442" s="786"/>
      <c r="U1442" s="786"/>
      <c r="V1442" s="786"/>
      <c r="W1442" s="786"/>
      <c r="X1442" s="787"/>
      <c r="Y1442" s="783"/>
      <c r="Z1442" s="783"/>
      <c r="AA1442" s="783"/>
      <c r="AB1442" s="783"/>
      <c r="AC1442" s="783"/>
      <c r="AD1442" s="783"/>
      <c r="AE1442" s="783"/>
      <c r="AF1442" s="783"/>
      <c r="AG1442" s="783"/>
      <c r="AH1442" s="783"/>
      <c r="AI1442" s="831"/>
    </row>
    <row r="1443" spans="1:35" ht="17.25" customHeight="1">
      <c r="A1443" s="36"/>
      <c r="B1443" s="36"/>
      <c r="C1443" s="36"/>
      <c r="D1443" s="106" t="str">
        <f t="shared" si="0"/>
        <v xml:space="preserve"> </v>
      </c>
      <c r="E1443" s="779"/>
      <c r="F1443" s="779"/>
      <c r="G1443" s="779"/>
      <c r="H1443" s="779"/>
      <c r="I1443" s="779"/>
      <c r="J1443" s="779"/>
      <c r="K1443" s="779"/>
      <c r="L1443" s="792"/>
      <c r="M1443" s="790"/>
      <c r="N1443" s="831"/>
      <c r="O1443" s="783"/>
      <c r="P1443" s="831"/>
      <c r="Q1443" s="831"/>
      <c r="R1443" s="831"/>
      <c r="S1443" s="831"/>
      <c r="T1443" s="786"/>
      <c r="U1443" s="786"/>
      <c r="V1443" s="786"/>
      <c r="W1443" s="786"/>
      <c r="X1443" s="787"/>
      <c r="Y1443" s="783"/>
      <c r="Z1443" s="783"/>
      <c r="AA1443" s="783"/>
      <c r="AB1443" s="783"/>
      <c r="AC1443" s="783"/>
      <c r="AD1443" s="783"/>
      <c r="AE1443" s="783"/>
      <c r="AF1443" s="783"/>
      <c r="AG1443" s="783"/>
      <c r="AH1443" s="783"/>
      <c r="AI1443" s="831"/>
    </row>
    <row r="1444" spans="1:35" ht="17.25" customHeight="1">
      <c r="A1444" s="36"/>
      <c r="B1444" s="36"/>
      <c r="C1444" s="36"/>
      <c r="D1444" s="106" t="str">
        <f t="shared" si="0"/>
        <v xml:space="preserve"> </v>
      </c>
      <c r="E1444" s="779"/>
      <c r="F1444" s="779"/>
      <c r="G1444" s="779"/>
      <c r="H1444" s="779"/>
      <c r="I1444" s="779"/>
      <c r="J1444" s="779"/>
      <c r="K1444" s="779"/>
      <c r="L1444" s="792"/>
      <c r="M1444" s="782"/>
      <c r="N1444" s="831"/>
      <c r="O1444" s="783"/>
      <c r="P1444" s="830"/>
      <c r="Q1444" s="830"/>
      <c r="R1444" s="831"/>
      <c r="S1444" s="831"/>
      <c r="T1444" s="786"/>
      <c r="U1444" s="786"/>
      <c r="V1444" s="786"/>
      <c r="W1444" s="786"/>
      <c r="X1444" s="787"/>
      <c r="Y1444" s="783"/>
      <c r="Z1444" s="783"/>
      <c r="AA1444" s="783"/>
      <c r="AB1444" s="783"/>
      <c r="AC1444" s="783"/>
      <c r="AD1444" s="783"/>
      <c r="AE1444" s="783"/>
      <c r="AF1444" s="783"/>
      <c r="AG1444" s="783"/>
      <c r="AH1444" s="783"/>
      <c r="AI1444" s="831"/>
    </row>
    <row r="1445" spans="1:35" ht="17.25" customHeight="1">
      <c r="A1445" s="36"/>
      <c r="B1445" s="36"/>
      <c r="C1445" s="36"/>
      <c r="D1445" s="106" t="str">
        <f t="shared" si="0"/>
        <v xml:space="preserve"> </v>
      </c>
      <c r="E1445" s="779"/>
      <c r="F1445" s="779"/>
      <c r="G1445" s="779"/>
      <c r="H1445" s="779"/>
      <c r="I1445" s="779"/>
      <c r="J1445" s="779"/>
      <c r="K1445" s="779"/>
      <c r="L1445" s="792"/>
      <c r="M1445" s="790"/>
      <c r="N1445" s="831"/>
      <c r="O1445" s="783"/>
      <c r="P1445" s="831"/>
      <c r="Q1445" s="831"/>
      <c r="R1445" s="831"/>
      <c r="S1445" s="831"/>
      <c r="T1445" s="786"/>
      <c r="U1445" s="786"/>
      <c r="V1445" s="786"/>
      <c r="W1445" s="786"/>
      <c r="X1445" s="787"/>
      <c r="Y1445" s="783"/>
      <c r="Z1445" s="783"/>
      <c r="AA1445" s="783"/>
      <c r="AB1445" s="783"/>
      <c r="AC1445" s="783"/>
      <c r="AD1445" s="783"/>
      <c r="AE1445" s="783"/>
      <c r="AF1445" s="783"/>
      <c r="AG1445" s="783"/>
      <c r="AH1445" s="783"/>
      <c r="AI1445" s="831"/>
    </row>
    <row r="1446" spans="1:35" ht="17.25" customHeight="1">
      <c r="A1446" s="36"/>
      <c r="B1446" s="36"/>
      <c r="C1446" s="36"/>
      <c r="D1446" s="106" t="str">
        <f t="shared" si="0"/>
        <v xml:space="preserve"> </v>
      </c>
      <c r="E1446" s="779"/>
      <c r="F1446" s="779"/>
      <c r="G1446" s="779"/>
      <c r="H1446" s="779"/>
      <c r="I1446" s="779"/>
      <c r="J1446" s="779"/>
      <c r="K1446" s="779"/>
      <c r="L1446" s="792"/>
      <c r="M1446" s="782"/>
      <c r="N1446" s="831"/>
      <c r="O1446" s="783"/>
      <c r="P1446" s="830"/>
      <c r="Q1446" s="830"/>
      <c r="R1446" s="831"/>
      <c r="S1446" s="831"/>
      <c r="T1446" s="786"/>
      <c r="U1446" s="786"/>
      <c r="V1446" s="786"/>
      <c r="W1446" s="786"/>
      <c r="X1446" s="787"/>
      <c r="Y1446" s="783"/>
      <c r="Z1446" s="783"/>
      <c r="AA1446" s="783"/>
      <c r="AB1446" s="783"/>
      <c r="AC1446" s="783"/>
      <c r="AD1446" s="783"/>
      <c r="AE1446" s="783"/>
      <c r="AF1446" s="783"/>
      <c r="AG1446" s="783"/>
      <c r="AH1446" s="783"/>
      <c r="AI1446" s="831"/>
    </row>
    <row r="1447" spans="1:35" ht="17.25" customHeight="1">
      <c r="A1447" s="36"/>
      <c r="B1447" s="36"/>
      <c r="C1447" s="36"/>
      <c r="D1447" s="106" t="str">
        <f t="shared" si="0"/>
        <v xml:space="preserve"> </v>
      </c>
      <c r="E1447" s="779"/>
      <c r="F1447" s="779"/>
      <c r="G1447" s="779"/>
      <c r="H1447" s="779"/>
      <c r="I1447" s="779"/>
      <c r="J1447" s="779"/>
      <c r="K1447" s="779"/>
      <c r="L1447" s="792"/>
      <c r="M1447" s="790"/>
      <c r="N1447" s="831"/>
      <c r="O1447" s="783"/>
      <c r="P1447" s="831"/>
      <c r="Q1447" s="831"/>
      <c r="R1447" s="831"/>
      <c r="S1447" s="831"/>
      <c r="T1447" s="786"/>
      <c r="U1447" s="786"/>
      <c r="V1447" s="786"/>
      <c r="W1447" s="786"/>
      <c r="X1447" s="787"/>
      <c r="Y1447" s="783"/>
      <c r="Z1447" s="783"/>
      <c r="AA1447" s="783"/>
      <c r="AB1447" s="783"/>
      <c r="AC1447" s="783"/>
      <c r="AD1447" s="783"/>
      <c r="AE1447" s="783"/>
      <c r="AF1447" s="783"/>
      <c r="AG1447" s="783"/>
      <c r="AH1447" s="783"/>
      <c r="AI1447" s="831"/>
    </row>
    <row r="1448" spans="1:35" ht="17.25" customHeight="1">
      <c r="A1448" s="36"/>
      <c r="B1448" s="36"/>
      <c r="C1448" s="36"/>
      <c r="D1448" s="106" t="str">
        <f t="shared" si="0"/>
        <v xml:space="preserve"> </v>
      </c>
      <c r="E1448" s="779"/>
      <c r="F1448" s="779"/>
      <c r="G1448" s="779"/>
      <c r="H1448" s="779"/>
      <c r="I1448" s="779"/>
      <c r="J1448" s="779"/>
      <c r="K1448" s="779"/>
      <c r="L1448" s="792"/>
      <c r="M1448" s="782"/>
      <c r="N1448" s="831"/>
      <c r="O1448" s="783"/>
      <c r="P1448" s="830"/>
      <c r="Q1448" s="830"/>
      <c r="R1448" s="831"/>
      <c r="S1448" s="831"/>
      <c r="T1448" s="786"/>
      <c r="U1448" s="786"/>
      <c r="V1448" s="786"/>
      <c r="W1448" s="786"/>
      <c r="X1448" s="787"/>
      <c r="Y1448" s="783"/>
      <c r="Z1448" s="783"/>
      <c r="AA1448" s="783"/>
      <c r="AB1448" s="783"/>
      <c r="AC1448" s="783"/>
      <c r="AD1448" s="783"/>
      <c r="AE1448" s="783"/>
      <c r="AF1448" s="783"/>
      <c r="AG1448" s="783"/>
      <c r="AH1448" s="783"/>
      <c r="AI1448" s="831"/>
    </row>
    <row r="1449" spans="1:35" ht="17.25" customHeight="1">
      <c r="A1449" s="36"/>
      <c r="B1449" s="36"/>
      <c r="C1449" s="36"/>
      <c r="D1449" s="106" t="str">
        <f t="shared" si="0"/>
        <v xml:space="preserve"> </v>
      </c>
      <c r="E1449" s="779"/>
      <c r="F1449" s="779"/>
      <c r="G1449" s="779"/>
      <c r="H1449" s="779"/>
      <c r="I1449" s="779"/>
      <c r="J1449" s="779"/>
      <c r="K1449" s="779"/>
      <c r="L1449" s="792"/>
      <c r="M1449" s="790"/>
      <c r="N1449" s="831"/>
      <c r="O1449" s="783"/>
      <c r="P1449" s="831"/>
      <c r="Q1449" s="831"/>
      <c r="R1449" s="831"/>
      <c r="S1449" s="831"/>
      <c r="T1449" s="786"/>
      <c r="U1449" s="786"/>
      <c r="V1449" s="786"/>
      <c r="W1449" s="786"/>
      <c r="X1449" s="787"/>
      <c r="Y1449" s="783"/>
      <c r="Z1449" s="783"/>
      <c r="AA1449" s="783"/>
      <c r="AB1449" s="783"/>
      <c r="AC1449" s="783"/>
      <c r="AD1449" s="783"/>
      <c r="AE1449" s="783"/>
      <c r="AF1449" s="783"/>
      <c r="AG1449" s="783"/>
      <c r="AH1449" s="783"/>
      <c r="AI1449" s="831"/>
    </row>
    <row r="1450" spans="1:35" ht="17.25" customHeight="1">
      <c r="A1450" s="36"/>
      <c r="B1450" s="36"/>
      <c r="C1450" s="36"/>
      <c r="D1450" s="106" t="str">
        <f t="shared" si="0"/>
        <v xml:space="preserve"> </v>
      </c>
      <c r="E1450" s="779"/>
      <c r="F1450" s="779"/>
      <c r="G1450" s="779"/>
      <c r="H1450" s="779"/>
      <c r="I1450" s="779"/>
      <c r="J1450" s="779"/>
      <c r="K1450" s="779"/>
      <c r="L1450" s="792"/>
      <c r="M1450" s="782"/>
      <c r="N1450" s="831"/>
      <c r="O1450" s="783"/>
      <c r="P1450" s="830"/>
      <c r="Q1450" s="830"/>
      <c r="R1450" s="831"/>
      <c r="S1450" s="831"/>
      <c r="T1450" s="786"/>
      <c r="U1450" s="786"/>
      <c r="V1450" s="786"/>
      <c r="W1450" s="786"/>
      <c r="X1450" s="787"/>
      <c r="Y1450" s="783"/>
      <c r="Z1450" s="783"/>
      <c r="AA1450" s="783"/>
      <c r="AB1450" s="783"/>
      <c r="AC1450" s="783"/>
      <c r="AD1450" s="783"/>
      <c r="AE1450" s="783"/>
      <c r="AF1450" s="783"/>
      <c r="AG1450" s="783"/>
      <c r="AH1450" s="783"/>
      <c r="AI1450" s="831"/>
    </row>
    <row r="1451" spans="1:35" ht="17.25" customHeight="1">
      <c r="A1451" s="36"/>
      <c r="B1451" s="36"/>
      <c r="C1451" s="36"/>
      <c r="D1451" s="106" t="str">
        <f t="shared" si="0"/>
        <v xml:space="preserve"> </v>
      </c>
      <c r="E1451" s="779"/>
      <c r="F1451" s="779"/>
      <c r="G1451" s="779"/>
      <c r="H1451" s="779"/>
      <c r="I1451" s="779"/>
      <c r="J1451" s="779"/>
      <c r="K1451" s="779"/>
      <c r="L1451" s="792"/>
      <c r="M1451" s="790"/>
      <c r="N1451" s="831"/>
      <c r="O1451" s="783"/>
      <c r="P1451" s="831"/>
      <c r="Q1451" s="831"/>
      <c r="R1451" s="831"/>
      <c r="S1451" s="831"/>
      <c r="T1451" s="786"/>
      <c r="U1451" s="786"/>
      <c r="V1451" s="786"/>
      <c r="W1451" s="786"/>
      <c r="X1451" s="787"/>
      <c r="Y1451" s="783"/>
      <c r="Z1451" s="783"/>
      <c r="AA1451" s="783"/>
      <c r="AB1451" s="783"/>
      <c r="AC1451" s="783"/>
      <c r="AD1451" s="783"/>
      <c r="AE1451" s="783"/>
      <c r="AF1451" s="783"/>
      <c r="AG1451" s="783"/>
      <c r="AH1451" s="783"/>
      <c r="AI1451" s="831"/>
    </row>
    <row r="1452" spans="1:35" ht="17.25" customHeight="1">
      <c r="A1452" s="36"/>
      <c r="B1452" s="36"/>
      <c r="C1452" s="36"/>
      <c r="D1452" s="106" t="str">
        <f t="shared" si="0"/>
        <v xml:space="preserve"> </v>
      </c>
      <c r="E1452" s="779"/>
      <c r="F1452" s="779"/>
      <c r="G1452" s="779"/>
      <c r="H1452" s="779"/>
      <c r="I1452" s="779"/>
      <c r="J1452" s="779"/>
      <c r="K1452" s="779"/>
      <c r="L1452" s="792"/>
      <c r="M1452" s="782"/>
      <c r="N1452" s="831"/>
      <c r="O1452" s="783"/>
      <c r="P1452" s="830"/>
      <c r="Q1452" s="830"/>
      <c r="R1452" s="831"/>
      <c r="S1452" s="831"/>
      <c r="T1452" s="786"/>
      <c r="U1452" s="786"/>
      <c r="V1452" s="786"/>
      <c r="W1452" s="786"/>
      <c r="X1452" s="787"/>
      <c r="Y1452" s="783"/>
      <c r="Z1452" s="783"/>
      <c r="AA1452" s="783"/>
      <c r="AB1452" s="783"/>
      <c r="AC1452" s="783"/>
      <c r="AD1452" s="783"/>
      <c r="AE1452" s="783"/>
      <c r="AF1452" s="783"/>
      <c r="AG1452" s="783"/>
      <c r="AH1452" s="783"/>
      <c r="AI1452" s="831"/>
    </row>
    <row r="1453" spans="1:35" ht="17.25" customHeight="1">
      <c r="A1453" s="36"/>
      <c r="B1453" s="36"/>
      <c r="C1453" s="36"/>
      <c r="D1453" s="106" t="str">
        <f t="shared" si="0"/>
        <v xml:space="preserve"> </v>
      </c>
      <c r="E1453" s="779"/>
      <c r="F1453" s="779"/>
      <c r="G1453" s="779"/>
      <c r="H1453" s="779"/>
      <c r="I1453" s="779"/>
      <c r="J1453" s="779"/>
      <c r="K1453" s="779"/>
      <c r="L1453" s="792"/>
      <c r="M1453" s="790"/>
      <c r="N1453" s="831"/>
      <c r="O1453" s="783"/>
      <c r="P1453" s="831"/>
      <c r="Q1453" s="831"/>
      <c r="R1453" s="831"/>
      <c r="S1453" s="831"/>
      <c r="T1453" s="786"/>
      <c r="U1453" s="786"/>
      <c r="V1453" s="786"/>
      <c r="W1453" s="786"/>
      <c r="X1453" s="787"/>
      <c r="Y1453" s="783"/>
      <c r="Z1453" s="783"/>
      <c r="AA1453" s="783"/>
      <c r="AB1453" s="783"/>
      <c r="AC1453" s="783"/>
      <c r="AD1453" s="783"/>
      <c r="AE1453" s="783"/>
      <c r="AF1453" s="783"/>
      <c r="AG1453" s="783"/>
      <c r="AH1453" s="783"/>
      <c r="AI1453" s="831"/>
    </row>
    <row r="1454" spans="1:35" ht="17.25" customHeight="1">
      <c r="A1454" s="36"/>
      <c r="B1454" s="36"/>
      <c r="C1454" s="36"/>
      <c r="D1454" s="106" t="str">
        <f t="shared" si="0"/>
        <v xml:space="preserve"> </v>
      </c>
      <c r="E1454" s="779"/>
      <c r="F1454" s="779"/>
      <c r="G1454" s="779"/>
      <c r="H1454" s="779"/>
      <c r="I1454" s="779"/>
      <c r="J1454" s="779"/>
      <c r="K1454" s="779"/>
      <c r="L1454" s="792"/>
      <c r="M1454" s="782"/>
      <c r="N1454" s="831"/>
      <c r="O1454" s="783"/>
      <c r="P1454" s="830"/>
      <c r="Q1454" s="830"/>
      <c r="R1454" s="831"/>
      <c r="S1454" s="831"/>
      <c r="T1454" s="786"/>
      <c r="U1454" s="786"/>
      <c r="V1454" s="786"/>
      <c r="W1454" s="786"/>
      <c r="X1454" s="787"/>
      <c r="Y1454" s="783"/>
      <c r="Z1454" s="783"/>
      <c r="AA1454" s="783"/>
      <c r="AB1454" s="783"/>
      <c r="AC1454" s="783"/>
      <c r="AD1454" s="783"/>
      <c r="AE1454" s="783"/>
      <c r="AF1454" s="783"/>
      <c r="AG1454" s="783"/>
      <c r="AH1454" s="783"/>
      <c r="AI1454" s="831"/>
    </row>
    <row r="1455" spans="1:35" ht="17.25" customHeight="1">
      <c r="A1455" s="36"/>
      <c r="B1455" s="36"/>
      <c r="C1455" s="36"/>
      <c r="D1455" s="106" t="str">
        <f t="shared" si="0"/>
        <v xml:space="preserve"> </v>
      </c>
      <c r="E1455" s="779"/>
      <c r="F1455" s="779"/>
      <c r="G1455" s="779"/>
      <c r="H1455" s="779"/>
      <c r="I1455" s="779"/>
      <c r="J1455" s="779"/>
      <c r="K1455" s="779"/>
      <c r="L1455" s="792"/>
      <c r="M1455" s="790"/>
      <c r="N1455" s="831"/>
      <c r="O1455" s="783"/>
      <c r="P1455" s="831"/>
      <c r="Q1455" s="831"/>
      <c r="R1455" s="831"/>
      <c r="S1455" s="831"/>
      <c r="T1455" s="786"/>
      <c r="U1455" s="786"/>
      <c r="V1455" s="786"/>
      <c r="W1455" s="786"/>
      <c r="X1455" s="787"/>
      <c r="Y1455" s="783"/>
      <c r="Z1455" s="783"/>
      <c r="AA1455" s="783"/>
      <c r="AB1455" s="783"/>
      <c r="AC1455" s="783"/>
      <c r="AD1455" s="783"/>
      <c r="AE1455" s="783"/>
      <c r="AF1455" s="783"/>
      <c r="AG1455" s="783"/>
      <c r="AH1455" s="783"/>
      <c r="AI1455" s="831"/>
    </row>
    <row r="1456" spans="1:35" ht="17.25" customHeight="1">
      <c r="A1456" s="36"/>
      <c r="B1456" s="36"/>
      <c r="C1456" s="36"/>
      <c r="D1456" s="106" t="str">
        <f t="shared" si="0"/>
        <v xml:space="preserve"> </v>
      </c>
      <c r="E1456" s="779"/>
      <c r="F1456" s="779"/>
      <c r="G1456" s="779"/>
      <c r="H1456" s="779"/>
      <c r="I1456" s="779"/>
      <c r="J1456" s="779"/>
      <c r="K1456" s="779"/>
      <c r="L1456" s="792"/>
      <c r="M1456" s="782"/>
      <c r="N1456" s="831"/>
      <c r="O1456" s="783"/>
      <c r="P1456" s="830"/>
      <c r="Q1456" s="830"/>
      <c r="R1456" s="831"/>
      <c r="S1456" s="831"/>
      <c r="T1456" s="786"/>
      <c r="U1456" s="786"/>
      <c r="V1456" s="786"/>
      <c r="W1456" s="786"/>
      <c r="X1456" s="787"/>
      <c r="Y1456" s="783"/>
      <c r="Z1456" s="783"/>
      <c r="AA1456" s="783"/>
      <c r="AB1456" s="783"/>
      <c r="AC1456" s="783"/>
      <c r="AD1456" s="783"/>
      <c r="AE1456" s="783"/>
      <c r="AF1456" s="783"/>
      <c r="AG1456" s="783"/>
      <c r="AH1456" s="783"/>
      <c r="AI1456" s="831"/>
    </row>
    <row r="1457" spans="1:35" ht="17.25" customHeight="1">
      <c r="A1457" s="36"/>
      <c r="B1457" s="36"/>
      <c r="C1457" s="36"/>
      <c r="D1457" s="106" t="str">
        <f t="shared" si="0"/>
        <v xml:space="preserve"> </v>
      </c>
      <c r="E1457" s="779"/>
      <c r="F1457" s="779"/>
      <c r="G1457" s="779"/>
      <c r="H1457" s="779"/>
      <c r="I1457" s="779"/>
      <c r="J1457" s="779"/>
      <c r="K1457" s="779"/>
      <c r="L1457" s="792"/>
      <c r="M1457" s="790"/>
      <c r="N1457" s="831"/>
      <c r="O1457" s="783"/>
      <c r="P1457" s="831"/>
      <c r="Q1457" s="831"/>
      <c r="R1457" s="831"/>
      <c r="S1457" s="831"/>
      <c r="T1457" s="786"/>
      <c r="U1457" s="786"/>
      <c r="V1457" s="786"/>
      <c r="W1457" s="786"/>
      <c r="X1457" s="787"/>
      <c r="Y1457" s="783"/>
      <c r="Z1457" s="783"/>
      <c r="AA1457" s="783"/>
      <c r="AB1457" s="783"/>
      <c r="AC1457" s="783"/>
      <c r="AD1457" s="783"/>
      <c r="AE1457" s="783"/>
      <c r="AF1457" s="783"/>
      <c r="AG1457" s="783"/>
      <c r="AH1457" s="783"/>
      <c r="AI1457" s="831"/>
    </row>
    <row r="1458" spans="1:35" ht="17.25" customHeight="1">
      <c r="A1458" s="36"/>
      <c r="B1458" s="36"/>
      <c r="C1458" s="36"/>
      <c r="D1458" s="106" t="str">
        <f t="shared" si="0"/>
        <v xml:space="preserve"> </v>
      </c>
      <c r="E1458" s="779"/>
      <c r="F1458" s="779"/>
      <c r="G1458" s="779"/>
      <c r="H1458" s="779"/>
      <c r="I1458" s="779"/>
      <c r="J1458" s="779"/>
      <c r="K1458" s="779"/>
      <c r="L1458" s="792"/>
      <c r="M1458" s="782"/>
      <c r="N1458" s="831"/>
      <c r="O1458" s="783"/>
      <c r="P1458" s="830"/>
      <c r="Q1458" s="830"/>
      <c r="R1458" s="831"/>
      <c r="S1458" s="831"/>
      <c r="T1458" s="786"/>
      <c r="U1458" s="786"/>
      <c r="V1458" s="786"/>
      <c r="W1458" s="786"/>
      <c r="X1458" s="787"/>
      <c r="Y1458" s="783"/>
      <c r="Z1458" s="783"/>
      <c r="AA1458" s="783"/>
      <c r="AB1458" s="783"/>
      <c r="AC1458" s="783"/>
      <c r="AD1458" s="783"/>
      <c r="AE1458" s="783"/>
      <c r="AF1458" s="783"/>
      <c r="AG1458" s="783"/>
      <c r="AH1458" s="783"/>
      <c r="AI1458" s="831"/>
    </row>
    <row r="1459" spans="1:35" ht="17.25" customHeight="1">
      <c r="A1459" s="36"/>
      <c r="B1459" s="36"/>
      <c r="C1459" s="36"/>
      <c r="D1459" s="106" t="str">
        <f t="shared" si="0"/>
        <v xml:space="preserve"> </v>
      </c>
      <c r="E1459" s="779"/>
      <c r="F1459" s="779"/>
      <c r="G1459" s="779"/>
      <c r="H1459" s="779"/>
      <c r="I1459" s="779"/>
      <c r="J1459" s="779"/>
      <c r="K1459" s="779"/>
      <c r="L1459" s="792"/>
      <c r="M1459" s="790"/>
      <c r="N1459" s="831"/>
      <c r="O1459" s="783"/>
      <c r="P1459" s="831"/>
      <c r="Q1459" s="831"/>
      <c r="R1459" s="831"/>
      <c r="S1459" s="831"/>
      <c r="T1459" s="786"/>
      <c r="U1459" s="786"/>
      <c r="V1459" s="786"/>
      <c r="W1459" s="786"/>
      <c r="X1459" s="787"/>
      <c r="Y1459" s="783"/>
      <c r="Z1459" s="783"/>
      <c r="AA1459" s="783"/>
      <c r="AB1459" s="783"/>
      <c r="AC1459" s="783"/>
      <c r="AD1459" s="783"/>
      <c r="AE1459" s="783"/>
      <c r="AF1459" s="783"/>
      <c r="AG1459" s="783"/>
      <c r="AH1459" s="783"/>
      <c r="AI1459" s="831"/>
    </row>
    <row r="1460" spans="1:35" ht="17.25" customHeight="1">
      <c r="A1460" s="36"/>
      <c r="B1460" s="36"/>
      <c r="C1460" s="36"/>
      <c r="D1460" s="106" t="str">
        <f t="shared" si="0"/>
        <v xml:space="preserve"> </v>
      </c>
      <c r="E1460" s="779"/>
      <c r="F1460" s="779"/>
      <c r="G1460" s="779"/>
      <c r="H1460" s="779"/>
      <c r="I1460" s="779"/>
      <c r="J1460" s="779"/>
      <c r="K1460" s="779"/>
      <c r="L1460" s="792"/>
      <c r="M1460" s="782"/>
      <c r="N1460" s="831"/>
      <c r="O1460" s="783"/>
      <c r="P1460" s="830"/>
      <c r="Q1460" s="830"/>
      <c r="R1460" s="831"/>
      <c r="S1460" s="831"/>
      <c r="T1460" s="786"/>
      <c r="U1460" s="786"/>
      <c r="V1460" s="786"/>
      <c r="W1460" s="786"/>
      <c r="X1460" s="787"/>
      <c r="Y1460" s="783"/>
      <c r="Z1460" s="783"/>
      <c r="AA1460" s="783"/>
      <c r="AB1460" s="783"/>
      <c r="AC1460" s="783"/>
      <c r="AD1460" s="783"/>
      <c r="AE1460" s="783"/>
      <c r="AF1460" s="783"/>
      <c r="AG1460" s="783"/>
      <c r="AH1460" s="783"/>
      <c r="AI1460" s="831"/>
    </row>
    <row r="1461" spans="1:35" ht="17.25" customHeight="1">
      <c r="A1461" s="36"/>
      <c r="B1461" s="36"/>
      <c r="C1461" s="36"/>
      <c r="D1461" s="106" t="str">
        <f t="shared" si="0"/>
        <v xml:space="preserve"> </v>
      </c>
      <c r="E1461" s="779"/>
      <c r="F1461" s="779"/>
      <c r="G1461" s="779"/>
      <c r="H1461" s="779"/>
      <c r="I1461" s="779"/>
      <c r="J1461" s="779"/>
      <c r="K1461" s="779"/>
      <c r="L1461" s="792"/>
      <c r="M1461" s="790"/>
      <c r="N1461" s="831"/>
      <c r="O1461" s="783"/>
      <c r="P1461" s="831"/>
      <c r="Q1461" s="831"/>
      <c r="R1461" s="831"/>
      <c r="S1461" s="831"/>
      <c r="T1461" s="786"/>
      <c r="U1461" s="786"/>
      <c r="V1461" s="786"/>
      <c r="W1461" s="786"/>
      <c r="X1461" s="787"/>
      <c r="Y1461" s="783"/>
      <c r="Z1461" s="783"/>
      <c r="AA1461" s="783"/>
      <c r="AB1461" s="783"/>
      <c r="AC1461" s="783"/>
      <c r="AD1461" s="783"/>
      <c r="AE1461" s="783"/>
      <c r="AF1461" s="783"/>
      <c r="AG1461" s="783"/>
      <c r="AH1461" s="783"/>
      <c r="AI1461" s="831"/>
    </row>
    <row r="1462" spans="1:35" ht="17.25" customHeight="1">
      <c r="A1462" s="36"/>
      <c r="B1462" s="36"/>
      <c r="C1462" s="36"/>
      <c r="D1462" s="106" t="str">
        <f t="shared" si="0"/>
        <v xml:space="preserve"> </v>
      </c>
      <c r="E1462" s="779"/>
      <c r="F1462" s="779"/>
      <c r="G1462" s="779"/>
      <c r="H1462" s="779"/>
      <c r="I1462" s="779"/>
      <c r="J1462" s="779"/>
      <c r="K1462" s="779"/>
      <c r="L1462" s="792"/>
      <c r="M1462" s="782"/>
      <c r="N1462" s="831"/>
      <c r="O1462" s="783"/>
      <c r="P1462" s="830"/>
      <c r="Q1462" s="830"/>
      <c r="R1462" s="831"/>
      <c r="S1462" s="831"/>
      <c r="T1462" s="786"/>
      <c r="U1462" s="786"/>
      <c r="V1462" s="786"/>
      <c r="W1462" s="786"/>
      <c r="X1462" s="787"/>
      <c r="Y1462" s="783"/>
      <c r="Z1462" s="783"/>
      <c r="AA1462" s="783"/>
      <c r="AB1462" s="783"/>
      <c r="AC1462" s="783"/>
      <c r="AD1462" s="783"/>
      <c r="AE1462" s="783"/>
      <c r="AF1462" s="783"/>
      <c r="AG1462" s="783"/>
      <c r="AH1462" s="783"/>
      <c r="AI1462" s="831"/>
    </row>
    <row r="1463" spans="1:35" ht="17.25" customHeight="1">
      <c r="A1463" s="36"/>
      <c r="B1463" s="36"/>
      <c r="C1463" s="36"/>
      <c r="D1463" s="106" t="str">
        <f t="shared" si="0"/>
        <v xml:space="preserve"> </v>
      </c>
      <c r="E1463" s="779"/>
      <c r="F1463" s="779"/>
      <c r="G1463" s="779"/>
      <c r="H1463" s="779"/>
      <c r="I1463" s="779"/>
      <c r="J1463" s="779"/>
      <c r="K1463" s="779"/>
      <c r="L1463" s="792"/>
      <c r="M1463" s="790"/>
      <c r="N1463" s="831"/>
      <c r="O1463" s="783"/>
      <c r="P1463" s="831"/>
      <c r="Q1463" s="831"/>
      <c r="R1463" s="831"/>
      <c r="S1463" s="831"/>
      <c r="T1463" s="786"/>
      <c r="U1463" s="786"/>
      <c r="V1463" s="786"/>
      <c r="W1463" s="786"/>
      <c r="X1463" s="787"/>
      <c r="Y1463" s="783"/>
      <c r="Z1463" s="783"/>
      <c r="AA1463" s="783"/>
      <c r="AB1463" s="783"/>
      <c r="AC1463" s="783"/>
      <c r="AD1463" s="783"/>
      <c r="AE1463" s="783"/>
      <c r="AF1463" s="783"/>
      <c r="AG1463" s="783"/>
      <c r="AH1463" s="783"/>
      <c r="AI1463" s="831"/>
    </row>
    <row r="1464" spans="1:35" ht="17.25" customHeight="1">
      <c r="A1464" s="36"/>
      <c r="B1464" s="36"/>
      <c r="C1464" s="36"/>
      <c r="D1464" s="106" t="str">
        <f t="shared" si="0"/>
        <v xml:space="preserve"> </v>
      </c>
      <c r="E1464" s="779"/>
      <c r="F1464" s="779"/>
      <c r="G1464" s="779"/>
      <c r="H1464" s="779"/>
      <c r="I1464" s="779"/>
      <c r="J1464" s="779"/>
      <c r="K1464" s="779"/>
      <c r="L1464" s="792"/>
      <c r="M1464" s="782"/>
      <c r="N1464" s="831"/>
      <c r="O1464" s="783"/>
      <c r="P1464" s="830"/>
      <c r="Q1464" s="830"/>
      <c r="R1464" s="831"/>
      <c r="S1464" s="831"/>
      <c r="T1464" s="786"/>
      <c r="U1464" s="786"/>
      <c r="V1464" s="786"/>
      <c r="W1464" s="786"/>
      <c r="X1464" s="787"/>
      <c r="Y1464" s="783"/>
      <c r="Z1464" s="783"/>
      <c r="AA1464" s="783"/>
      <c r="AB1464" s="783"/>
      <c r="AC1464" s="783"/>
      <c r="AD1464" s="783"/>
      <c r="AE1464" s="783"/>
      <c r="AF1464" s="783"/>
      <c r="AG1464" s="783"/>
      <c r="AH1464" s="783"/>
      <c r="AI1464" s="831"/>
    </row>
    <row r="1465" spans="1:35" ht="17.25" customHeight="1">
      <c r="A1465" s="36"/>
      <c r="B1465" s="36"/>
      <c r="C1465" s="36"/>
      <c r="D1465" s="106" t="str">
        <f t="shared" si="0"/>
        <v xml:space="preserve"> </v>
      </c>
      <c r="E1465" s="779"/>
      <c r="F1465" s="779"/>
      <c r="G1465" s="779"/>
      <c r="H1465" s="779"/>
      <c r="I1465" s="779"/>
      <c r="J1465" s="779"/>
      <c r="K1465" s="779"/>
      <c r="L1465" s="792"/>
      <c r="M1465" s="790"/>
      <c r="N1465" s="831"/>
      <c r="O1465" s="783"/>
      <c r="P1465" s="831"/>
      <c r="Q1465" s="831"/>
      <c r="R1465" s="831"/>
      <c r="S1465" s="831"/>
      <c r="T1465" s="786"/>
      <c r="U1465" s="786"/>
      <c r="V1465" s="786"/>
      <c r="W1465" s="786"/>
      <c r="X1465" s="787"/>
      <c r="Y1465" s="783"/>
      <c r="Z1465" s="783"/>
      <c r="AA1465" s="783"/>
      <c r="AB1465" s="783"/>
      <c r="AC1465" s="783"/>
      <c r="AD1465" s="783"/>
      <c r="AE1465" s="783"/>
      <c r="AF1465" s="783"/>
      <c r="AG1465" s="783"/>
      <c r="AH1465" s="783"/>
      <c r="AI1465" s="831"/>
    </row>
    <row r="1466" spans="1:35" ht="17.25" customHeight="1">
      <c r="A1466" s="36"/>
      <c r="B1466" s="36"/>
      <c r="C1466" s="36"/>
      <c r="D1466" s="106" t="str">
        <f t="shared" si="0"/>
        <v xml:space="preserve"> </v>
      </c>
      <c r="E1466" s="779"/>
      <c r="F1466" s="779"/>
      <c r="G1466" s="779"/>
      <c r="H1466" s="779"/>
      <c r="I1466" s="779"/>
      <c r="J1466" s="779"/>
      <c r="K1466" s="779"/>
      <c r="L1466" s="792"/>
      <c r="M1466" s="782"/>
      <c r="N1466" s="831"/>
      <c r="O1466" s="783"/>
      <c r="P1466" s="830"/>
      <c r="Q1466" s="830"/>
      <c r="R1466" s="831"/>
      <c r="S1466" s="831"/>
      <c r="T1466" s="786"/>
      <c r="U1466" s="786"/>
      <c r="V1466" s="786"/>
      <c r="W1466" s="786"/>
      <c r="X1466" s="787"/>
      <c r="Y1466" s="783"/>
      <c r="Z1466" s="783"/>
      <c r="AA1466" s="783"/>
      <c r="AB1466" s="783"/>
      <c r="AC1466" s="783"/>
      <c r="AD1466" s="783"/>
      <c r="AE1466" s="783"/>
      <c r="AF1466" s="783"/>
      <c r="AG1466" s="783"/>
      <c r="AH1466" s="783"/>
      <c r="AI1466" s="831"/>
    </row>
    <row r="1467" spans="1:35" ht="17.25" customHeight="1">
      <c r="A1467" s="36"/>
      <c r="B1467" s="36"/>
      <c r="C1467" s="36"/>
      <c r="D1467" s="106" t="str">
        <f t="shared" si="0"/>
        <v xml:space="preserve"> </v>
      </c>
      <c r="E1467" s="779"/>
      <c r="F1467" s="779"/>
      <c r="G1467" s="779"/>
      <c r="H1467" s="779"/>
      <c r="I1467" s="779"/>
      <c r="J1467" s="779"/>
      <c r="K1467" s="779"/>
      <c r="L1467" s="792"/>
      <c r="M1467" s="790"/>
      <c r="N1467" s="831"/>
      <c r="O1467" s="783"/>
      <c r="P1467" s="831"/>
      <c r="Q1467" s="831"/>
      <c r="R1467" s="831"/>
      <c r="S1467" s="831"/>
      <c r="T1467" s="786"/>
      <c r="U1467" s="786"/>
      <c r="V1467" s="786"/>
      <c r="W1467" s="786"/>
      <c r="X1467" s="787"/>
      <c r="Y1467" s="783"/>
      <c r="Z1467" s="783"/>
      <c r="AA1467" s="783"/>
      <c r="AB1467" s="783"/>
      <c r="AC1467" s="783"/>
      <c r="AD1467" s="783"/>
      <c r="AE1467" s="783"/>
      <c r="AF1467" s="783"/>
      <c r="AG1467" s="783"/>
      <c r="AH1467" s="783"/>
      <c r="AI1467" s="831"/>
    </row>
    <row r="1468" spans="1:35" ht="17.25" customHeight="1">
      <c r="A1468" s="36"/>
      <c r="B1468" s="36"/>
      <c r="C1468" s="36"/>
      <c r="D1468" s="106" t="str">
        <f t="shared" si="0"/>
        <v xml:space="preserve"> </v>
      </c>
      <c r="E1468" s="779"/>
      <c r="F1468" s="779"/>
      <c r="G1468" s="779"/>
      <c r="H1468" s="779"/>
      <c r="I1468" s="779"/>
      <c r="J1468" s="779"/>
      <c r="K1468" s="779"/>
      <c r="L1468" s="792"/>
      <c r="M1468" s="782"/>
      <c r="N1468" s="831"/>
      <c r="O1468" s="783"/>
      <c r="P1468" s="830"/>
      <c r="Q1468" s="830"/>
      <c r="R1468" s="831"/>
      <c r="S1468" s="831"/>
      <c r="T1468" s="786"/>
      <c r="U1468" s="786"/>
      <c r="V1468" s="786"/>
      <c r="W1468" s="786"/>
      <c r="X1468" s="787"/>
      <c r="Y1468" s="783"/>
      <c r="Z1468" s="783"/>
      <c r="AA1468" s="783"/>
      <c r="AB1468" s="783"/>
      <c r="AC1468" s="783"/>
      <c r="AD1468" s="783"/>
      <c r="AE1468" s="783"/>
      <c r="AF1468" s="783"/>
      <c r="AG1468" s="783"/>
      <c r="AH1468" s="783"/>
      <c r="AI1468" s="831"/>
    </row>
    <row r="1469" spans="1:35" ht="17.25" customHeight="1">
      <c r="A1469" s="36"/>
      <c r="B1469" s="36"/>
      <c r="C1469" s="36"/>
      <c r="D1469" s="106" t="str">
        <f t="shared" si="0"/>
        <v xml:space="preserve"> </v>
      </c>
      <c r="E1469" s="779"/>
      <c r="F1469" s="779"/>
      <c r="G1469" s="779"/>
      <c r="H1469" s="779"/>
      <c r="I1469" s="779"/>
      <c r="J1469" s="779"/>
      <c r="K1469" s="779"/>
      <c r="L1469" s="792"/>
      <c r="M1469" s="790"/>
      <c r="N1469" s="831"/>
      <c r="O1469" s="783"/>
      <c r="P1469" s="831"/>
      <c r="Q1469" s="831"/>
      <c r="R1469" s="831"/>
      <c r="S1469" s="831"/>
      <c r="T1469" s="786"/>
      <c r="U1469" s="786"/>
      <c r="V1469" s="786"/>
      <c r="W1469" s="786"/>
      <c r="X1469" s="787"/>
      <c r="Y1469" s="783"/>
      <c r="Z1469" s="783"/>
      <c r="AA1469" s="783"/>
      <c r="AB1469" s="783"/>
      <c r="AC1469" s="783"/>
      <c r="AD1469" s="783"/>
      <c r="AE1469" s="783"/>
      <c r="AF1469" s="783"/>
      <c r="AG1469" s="783"/>
      <c r="AH1469" s="783"/>
      <c r="AI1469" s="831"/>
    </row>
    <row r="1470" spans="1:35" ht="17.25" customHeight="1">
      <c r="A1470" s="36"/>
      <c r="B1470" s="36"/>
      <c r="C1470" s="36"/>
      <c r="D1470" s="106" t="str">
        <f t="shared" si="0"/>
        <v xml:space="preserve"> </v>
      </c>
      <c r="E1470" s="779"/>
      <c r="F1470" s="779"/>
      <c r="G1470" s="779"/>
      <c r="H1470" s="779"/>
      <c r="I1470" s="779"/>
      <c r="J1470" s="779"/>
      <c r="K1470" s="779"/>
      <c r="L1470" s="792"/>
      <c r="M1470" s="782"/>
      <c r="N1470" s="831"/>
      <c r="O1470" s="783"/>
      <c r="P1470" s="830"/>
      <c r="Q1470" s="830"/>
      <c r="R1470" s="831"/>
      <c r="S1470" s="831"/>
      <c r="T1470" s="786"/>
      <c r="U1470" s="786"/>
      <c r="V1470" s="786"/>
      <c r="W1470" s="786"/>
      <c r="X1470" s="787"/>
      <c r="Y1470" s="783"/>
      <c r="Z1470" s="783"/>
      <c r="AA1470" s="783"/>
      <c r="AB1470" s="783"/>
      <c r="AC1470" s="783"/>
      <c r="AD1470" s="783"/>
      <c r="AE1470" s="783"/>
      <c r="AF1470" s="783"/>
      <c r="AG1470" s="783"/>
      <c r="AH1470" s="783"/>
      <c r="AI1470" s="831"/>
    </row>
    <row r="1471" spans="1:35" ht="17.25" customHeight="1">
      <c r="A1471" s="36"/>
      <c r="B1471" s="36"/>
      <c r="C1471" s="36"/>
      <c r="D1471" s="106" t="str">
        <f t="shared" si="0"/>
        <v xml:space="preserve"> </v>
      </c>
      <c r="E1471" s="779"/>
      <c r="F1471" s="779"/>
      <c r="G1471" s="779"/>
      <c r="H1471" s="779"/>
      <c r="I1471" s="779"/>
      <c r="J1471" s="779"/>
      <c r="K1471" s="779"/>
      <c r="L1471" s="792"/>
      <c r="M1471" s="790"/>
      <c r="N1471" s="831"/>
      <c r="O1471" s="783"/>
      <c r="P1471" s="831"/>
      <c r="Q1471" s="831"/>
      <c r="R1471" s="831"/>
      <c r="S1471" s="831"/>
      <c r="T1471" s="786"/>
      <c r="U1471" s="786"/>
      <c r="V1471" s="786"/>
      <c r="W1471" s="786"/>
      <c r="X1471" s="787"/>
      <c r="Y1471" s="783"/>
      <c r="Z1471" s="783"/>
      <c r="AA1471" s="783"/>
      <c r="AB1471" s="783"/>
      <c r="AC1471" s="783"/>
      <c r="AD1471" s="783"/>
      <c r="AE1471" s="783"/>
      <c r="AF1471" s="783"/>
      <c r="AG1471" s="783"/>
      <c r="AH1471" s="783"/>
      <c r="AI1471" s="831"/>
    </row>
    <row r="1472" spans="1:35" ht="17.25" customHeight="1">
      <c r="A1472" s="36"/>
      <c r="B1472" s="36"/>
      <c r="C1472" s="36"/>
      <c r="D1472" s="106" t="str">
        <f t="shared" si="0"/>
        <v xml:space="preserve"> </v>
      </c>
      <c r="E1472" s="779"/>
      <c r="F1472" s="779"/>
      <c r="G1472" s="779"/>
      <c r="H1472" s="779"/>
      <c r="I1472" s="779"/>
      <c r="J1472" s="779"/>
      <c r="K1472" s="779"/>
      <c r="L1472" s="792"/>
      <c r="M1472" s="782"/>
      <c r="N1472" s="831"/>
      <c r="O1472" s="783"/>
      <c r="P1472" s="830"/>
      <c r="Q1472" s="830"/>
      <c r="R1472" s="831"/>
      <c r="S1472" s="831"/>
      <c r="T1472" s="786"/>
      <c r="U1472" s="786"/>
      <c r="V1472" s="786"/>
      <c r="W1472" s="786"/>
      <c r="X1472" s="787"/>
      <c r="Y1472" s="783"/>
      <c r="Z1472" s="783"/>
      <c r="AA1472" s="783"/>
      <c r="AB1472" s="783"/>
      <c r="AC1472" s="783"/>
      <c r="AD1472" s="783"/>
      <c r="AE1472" s="783"/>
      <c r="AF1472" s="783"/>
      <c r="AG1472" s="783"/>
      <c r="AH1472" s="783"/>
      <c r="AI1472" s="831"/>
    </row>
    <row r="1473" spans="1:35" ht="17.25" customHeight="1">
      <c r="A1473" s="36"/>
      <c r="B1473" s="36"/>
      <c r="C1473" s="36"/>
      <c r="D1473" s="106" t="str">
        <f t="shared" si="0"/>
        <v xml:space="preserve"> </v>
      </c>
      <c r="E1473" s="779"/>
      <c r="F1473" s="779"/>
      <c r="G1473" s="779"/>
      <c r="H1473" s="779"/>
      <c r="I1473" s="779"/>
      <c r="J1473" s="779"/>
      <c r="K1473" s="779"/>
      <c r="L1473" s="792"/>
      <c r="M1473" s="790"/>
      <c r="N1473" s="831"/>
      <c r="O1473" s="783"/>
      <c r="P1473" s="831"/>
      <c r="Q1473" s="831"/>
      <c r="R1473" s="831"/>
      <c r="S1473" s="831"/>
      <c r="T1473" s="786"/>
      <c r="U1473" s="786"/>
      <c r="V1473" s="786"/>
      <c r="W1473" s="786"/>
      <c r="X1473" s="787"/>
      <c r="Y1473" s="783"/>
      <c r="Z1473" s="783"/>
      <c r="AA1473" s="783"/>
      <c r="AB1473" s="783"/>
      <c r="AC1473" s="783"/>
      <c r="AD1473" s="783"/>
      <c r="AE1473" s="783"/>
      <c r="AF1473" s="783"/>
      <c r="AG1473" s="783"/>
      <c r="AH1473" s="783"/>
      <c r="AI1473" s="831"/>
    </row>
    <row r="1474" spans="1:35" ht="17.25" customHeight="1">
      <c r="A1474" s="36"/>
      <c r="B1474" s="36"/>
      <c r="C1474" s="36"/>
      <c r="D1474" s="106" t="str">
        <f t="shared" si="0"/>
        <v xml:space="preserve"> </v>
      </c>
      <c r="E1474" s="779"/>
      <c r="F1474" s="779"/>
      <c r="G1474" s="779"/>
      <c r="H1474" s="779"/>
      <c r="I1474" s="779"/>
      <c r="J1474" s="779"/>
      <c r="K1474" s="779"/>
      <c r="L1474" s="792"/>
      <c r="M1474" s="782"/>
      <c r="N1474" s="831"/>
      <c r="O1474" s="783"/>
      <c r="P1474" s="830"/>
      <c r="Q1474" s="830"/>
      <c r="R1474" s="831"/>
      <c r="S1474" s="831"/>
      <c r="T1474" s="786"/>
      <c r="U1474" s="786"/>
      <c r="V1474" s="786"/>
      <c r="W1474" s="786"/>
      <c r="X1474" s="787"/>
      <c r="Y1474" s="783"/>
      <c r="Z1474" s="783"/>
      <c r="AA1474" s="783"/>
      <c r="AB1474" s="783"/>
      <c r="AC1474" s="783"/>
      <c r="AD1474" s="783"/>
      <c r="AE1474" s="783"/>
      <c r="AF1474" s="783"/>
      <c r="AG1474" s="783"/>
      <c r="AH1474" s="783"/>
      <c r="AI1474" s="831"/>
    </row>
    <row r="1475" spans="1:35" ht="17.25" customHeight="1">
      <c r="A1475" s="36"/>
      <c r="B1475" s="36"/>
      <c r="C1475" s="36"/>
      <c r="D1475" s="106" t="str">
        <f t="shared" si="0"/>
        <v xml:space="preserve"> </v>
      </c>
      <c r="E1475" s="779"/>
      <c r="F1475" s="779"/>
      <c r="G1475" s="779"/>
      <c r="H1475" s="779"/>
      <c r="I1475" s="779"/>
      <c r="J1475" s="779"/>
      <c r="K1475" s="779"/>
      <c r="L1475" s="792"/>
      <c r="M1475" s="790"/>
      <c r="N1475" s="831"/>
      <c r="O1475" s="783"/>
      <c r="P1475" s="831"/>
      <c r="Q1475" s="831"/>
      <c r="R1475" s="831"/>
      <c r="S1475" s="831"/>
      <c r="T1475" s="786"/>
      <c r="U1475" s="786"/>
      <c r="V1475" s="786"/>
      <c r="W1475" s="786"/>
      <c r="X1475" s="787"/>
      <c r="Y1475" s="783"/>
      <c r="Z1475" s="783"/>
      <c r="AA1475" s="783"/>
      <c r="AB1475" s="783"/>
      <c r="AC1475" s="783"/>
      <c r="AD1475" s="783"/>
      <c r="AE1475" s="783"/>
      <c r="AF1475" s="783"/>
      <c r="AG1475" s="783"/>
      <c r="AH1475" s="783"/>
      <c r="AI1475" s="831"/>
    </row>
    <row r="1476" spans="1:35" ht="17.25" customHeight="1">
      <c r="A1476" s="36"/>
      <c r="B1476" s="36"/>
      <c r="C1476" s="36"/>
      <c r="D1476" s="106" t="str">
        <f t="shared" si="0"/>
        <v xml:space="preserve"> </v>
      </c>
      <c r="E1476" s="779"/>
      <c r="F1476" s="779"/>
      <c r="G1476" s="779"/>
      <c r="H1476" s="779"/>
      <c r="I1476" s="779"/>
      <c r="J1476" s="779"/>
      <c r="K1476" s="779"/>
      <c r="L1476" s="792"/>
      <c r="M1476" s="782"/>
      <c r="N1476" s="831"/>
      <c r="O1476" s="783"/>
      <c r="P1476" s="830"/>
      <c r="Q1476" s="830"/>
      <c r="R1476" s="831"/>
      <c r="S1476" s="831"/>
      <c r="T1476" s="786"/>
      <c r="U1476" s="786"/>
      <c r="V1476" s="786"/>
      <c r="W1476" s="786"/>
      <c r="X1476" s="787"/>
      <c r="Y1476" s="783"/>
      <c r="Z1476" s="783"/>
      <c r="AA1476" s="783"/>
      <c r="AB1476" s="783"/>
      <c r="AC1476" s="783"/>
      <c r="AD1476" s="783"/>
      <c r="AE1476" s="783"/>
      <c r="AF1476" s="783"/>
      <c r="AG1476" s="783"/>
      <c r="AH1476" s="783"/>
      <c r="AI1476" s="831"/>
    </row>
    <row r="1477" spans="1:35" ht="17.25" customHeight="1">
      <c r="A1477" s="36"/>
      <c r="B1477" s="36"/>
      <c r="C1477" s="36"/>
      <c r="D1477" s="106" t="str">
        <f t="shared" si="0"/>
        <v xml:space="preserve"> </v>
      </c>
      <c r="E1477" s="779"/>
      <c r="F1477" s="779"/>
      <c r="G1477" s="779"/>
      <c r="H1477" s="779"/>
      <c r="I1477" s="779"/>
      <c r="J1477" s="779"/>
      <c r="K1477" s="779"/>
      <c r="L1477" s="792"/>
      <c r="M1477" s="790"/>
      <c r="N1477" s="831"/>
      <c r="O1477" s="783"/>
      <c r="P1477" s="831"/>
      <c r="Q1477" s="831"/>
      <c r="R1477" s="831"/>
      <c r="S1477" s="831"/>
      <c r="T1477" s="786"/>
      <c r="U1477" s="786"/>
      <c r="V1477" s="786"/>
      <c r="W1477" s="786"/>
      <c r="X1477" s="787"/>
      <c r="Y1477" s="783"/>
      <c r="Z1477" s="783"/>
      <c r="AA1477" s="783"/>
      <c r="AB1477" s="783"/>
      <c r="AC1477" s="783"/>
      <c r="AD1477" s="783"/>
      <c r="AE1477" s="783"/>
      <c r="AF1477" s="783"/>
      <c r="AG1477" s="783"/>
      <c r="AH1477" s="783"/>
      <c r="AI1477" s="831"/>
    </row>
    <row r="1478" spans="1:35" ht="17.25" customHeight="1">
      <c r="A1478" s="36"/>
      <c r="B1478" s="36"/>
      <c r="C1478" s="36"/>
      <c r="D1478" s="106" t="str">
        <f t="shared" si="0"/>
        <v xml:space="preserve"> </v>
      </c>
      <c r="E1478" s="779"/>
      <c r="F1478" s="779"/>
      <c r="G1478" s="779"/>
      <c r="H1478" s="779"/>
      <c r="I1478" s="779"/>
      <c r="J1478" s="779"/>
      <c r="K1478" s="779"/>
      <c r="L1478" s="792"/>
      <c r="M1478" s="782"/>
      <c r="N1478" s="831"/>
      <c r="O1478" s="783"/>
      <c r="P1478" s="830"/>
      <c r="Q1478" s="830"/>
      <c r="R1478" s="831"/>
      <c r="S1478" s="831"/>
      <c r="T1478" s="786"/>
      <c r="U1478" s="786"/>
      <c r="V1478" s="786"/>
      <c r="W1478" s="786"/>
      <c r="X1478" s="787"/>
      <c r="Y1478" s="783"/>
      <c r="Z1478" s="783"/>
      <c r="AA1478" s="783"/>
      <c r="AB1478" s="783"/>
      <c r="AC1478" s="783"/>
      <c r="AD1478" s="783"/>
      <c r="AE1478" s="783"/>
      <c r="AF1478" s="783"/>
      <c r="AG1478" s="783"/>
      <c r="AH1478" s="783"/>
      <c r="AI1478" s="831"/>
    </row>
    <row r="1479" spans="1:35" ht="17.25" customHeight="1">
      <c r="A1479" s="36"/>
      <c r="B1479" s="36"/>
      <c r="C1479" s="36"/>
      <c r="D1479" s="106" t="str">
        <f t="shared" si="0"/>
        <v xml:space="preserve"> </v>
      </c>
      <c r="E1479" s="779"/>
      <c r="F1479" s="779"/>
      <c r="G1479" s="779"/>
      <c r="H1479" s="779"/>
      <c r="I1479" s="779"/>
      <c r="J1479" s="779"/>
      <c r="K1479" s="779"/>
      <c r="L1479" s="792"/>
      <c r="M1479" s="790"/>
      <c r="N1479" s="831"/>
      <c r="O1479" s="783"/>
      <c r="P1479" s="831"/>
      <c r="Q1479" s="831"/>
      <c r="R1479" s="831"/>
      <c r="S1479" s="831"/>
      <c r="T1479" s="786"/>
      <c r="U1479" s="786"/>
      <c r="V1479" s="786"/>
      <c r="W1479" s="786"/>
      <c r="X1479" s="787"/>
      <c r="Y1479" s="783"/>
      <c r="Z1479" s="783"/>
      <c r="AA1479" s="783"/>
      <c r="AB1479" s="783"/>
      <c r="AC1479" s="783"/>
      <c r="AD1479" s="783"/>
      <c r="AE1479" s="783"/>
      <c r="AF1479" s="783"/>
      <c r="AG1479" s="783"/>
      <c r="AH1479" s="783"/>
      <c r="AI1479" s="831"/>
    </row>
    <row r="1480" spans="1:35" ht="17.25" customHeight="1">
      <c r="A1480" s="36"/>
      <c r="B1480" s="36"/>
      <c r="C1480" s="36"/>
      <c r="D1480" s="106" t="str">
        <f t="shared" si="0"/>
        <v xml:space="preserve"> </v>
      </c>
      <c r="E1480" s="779"/>
      <c r="F1480" s="779"/>
      <c r="G1480" s="779"/>
      <c r="H1480" s="779"/>
      <c r="I1480" s="779"/>
      <c r="J1480" s="779"/>
      <c r="K1480" s="779"/>
      <c r="L1480" s="792"/>
      <c r="M1480" s="782"/>
      <c r="N1480" s="831"/>
      <c r="O1480" s="783"/>
      <c r="P1480" s="830"/>
      <c r="Q1480" s="830"/>
      <c r="R1480" s="831"/>
      <c r="S1480" s="831"/>
      <c r="T1480" s="786"/>
      <c r="U1480" s="786"/>
      <c r="V1480" s="786"/>
      <c r="W1480" s="786"/>
      <c r="X1480" s="787"/>
      <c r="Y1480" s="783"/>
      <c r="Z1480" s="783"/>
      <c r="AA1480" s="783"/>
      <c r="AB1480" s="783"/>
      <c r="AC1480" s="783"/>
      <c r="AD1480" s="783"/>
      <c r="AE1480" s="783"/>
      <c r="AF1480" s="783"/>
      <c r="AG1480" s="783"/>
      <c r="AH1480" s="783"/>
      <c r="AI1480" s="831"/>
    </row>
    <row r="1481" spans="1:35" ht="17.25" customHeight="1">
      <c r="A1481" s="36"/>
      <c r="B1481" s="36"/>
      <c r="C1481" s="36"/>
      <c r="D1481" s="106" t="str">
        <f t="shared" si="0"/>
        <v xml:space="preserve"> </v>
      </c>
      <c r="E1481" s="779"/>
      <c r="F1481" s="779"/>
      <c r="G1481" s="779"/>
      <c r="H1481" s="779"/>
      <c r="I1481" s="779"/>
      <c r="J1481" s="779"/>
      <c r="K1481" s="779"/>
      <c r="L1481" s="792"/>
      <c r="M1481" s="790"/>
      <c r="N1481" s="831"/>
      <c r="O1481" s="783"/>
      <c r="P1481" s="831"/>
      <c r="Q1481" s="831"/>
      <c r="R1481" s="831"/>
      <c r="S1481" s="831"/>
      <c r="T1481" s="786"/>
      <c r="U1481" s="786"/>
      <c r="V1481" s="786"/>
      <c r="W1481" s="786"/>
      <c r="X1481" s="787"/>
      <c r="Y1481" s="783"/>
      <c r="Z1481" s="783"/>
      <c r="AA1481" s="783"/>
      <c r="AB1481" s="783"/>
      <c r="AC1481" s="783"/>
      <c r="AD1481" s="783"/>
      <c r="AE1481" s="783"/>
      <c r="AF1481" s="783"/>
      <c r="AG1481" s="783"/>
      <c r="AH1481" s="783"/>
      <c r="AI1481" s="831"/>
    </row>
    <row r="1482" spans="1:35" ht="17.25" customHeight="1">
      <c r="A1482" s="36"/>
      <c r="B1482" s="36"/>
      <c r="C1482" s="36"/>
      <c r="D1482" s="106" t="str">
        <f t="shared" si="0"/>
        <v xml:space="preserve"> </v>
      </c>
      <c r="E1482" s="779"/>
      <c r="F1482" s="779"/>
      <c r="G1482" s="779"/>
      <c r="H1482" s="779"/>
      <c r="I1482" s="779"/>
      <c r="J1482" s="779"/>
      <c r="K1482" s="779"/>
      <c r="L1482" s="792"/>
      <c r="M1482" s="782"/>
      <c r="N1482" s="831"/>
      <c r="O1482" s="783"/>
      <c r="P1482" s="830"/>
      <c r="Q1482" s="830"/>
      <c r="R1482" s="831"/>
      <c r="S1482" s="831"/>
      <c r="T1482" s="786"/>
      <c r="U1482" s="786"/>
      <c r="V1482" s="786"/>
      <c r="W1482" s="786"/>
      <c r="X1482" s="787"/>
      <c r="Y1482" s="783"/>
      <c r="Z1482" s="783"/>
      <c r="AA1482" s="783"/>
      <c r="AB1482" s="783"/>
      <c r="AC1482" s="783"/>
      <c r="AD1482" s="783"/>
      <c r="AE1482" s="783"/>
      <c r="AF1482" s="783"/>
      <c r="AG1482" s="783"/>
      <c r="AH1482" s="783"/>
      <c r="AI1482" s="831"/>
    </row>
    <row r="1483" spans="1:35" ht="17.25" customHeight="1">
      <c r="A1483" s="36"/>
      <c r="B1483" s="36"/>
      <c r="C1483" s="36"/>
      <c r="D1483" s="106" t="str">
        <f t="shared" si="0"/>
        <v xml:space="preserve"> </v>
      </c>
      <c r="E1483" s="779"/>
      <c r="F1483" s="779"/>
      <c r="G1483" s="779"/>
      <c r="H1483" s="779"/>
      <c r="I1483" s="779"/>
      <c r="J1483" s="779"/>
      <c r="K1483" s="779"/>
      <c r="L1483" s="792"/>
      <c r="M1483" s="790"/>
      <c r="N1483" s="831"/>
      <c r="O1483" s="783"/>
      <c r="P1483" s="831"/>
      <c r="Q1483" s="831"/>
      <c r="R1483" s="831"/>
      <c r="S1483" s="831"/>
      <c r="T1483" s="786"/>
      <c r="U1483" s="786"/>
      <c r="V1483" s="786"/>
      <c r="W1483" s="786"/>
      <c r="X1483" s="787"/>
      <c r="Y1483" s="783"/>
      <c r="Z1483" s="783"/>
      <c r="AA1483" s="783"/>
      <c r="AB1483" s="783"/>
      <c r="AC1483" s="783"/>
      <c r="AD1483" s="783"/>
      <c r="AE1483" s="783"/>
      <c r="AF1483" s="783"/>
      <c r="AG1483" s="783"/>
      <c r="AH1483" s="783"/>
      <c r="AI1483" s="831"/>
    </row>
    <row r="1484" spans="1:35" ht="17.25" customHeight="1">
      <c r="A1484" s="36"/>
      <c r="B1484" s="36"/>
      <c r="C1484" s="36"/>
      <c r="D1484" s="106" t="str">
        <f t="shared" si="0"/>
        <v xml:space="preserve"> </v>
      </c>
      <c r="E1484" s="779"/>
      <c r="F1484" s="779"/>
      <c r="G1484" s="779"/>
      <c r="H1484" s="779"/>
      <c r="I1484" s="779"/>
      <c r="J1484" s="779"/>
      <c r="K1484" s="779"/>
      <c r="L1484" s="792"/>
      <c r="M1484" s="782"/>
      <c r="N1484" s="831"/>
      <c r="O1484" s="783"/>
      <c r="P1484" s="830"/>
      <c r="Q1484" s="830"/>
      <c r="R1484" s="831"/>
      <c r="S1484" s="831"/>
      <c r="T1484" s="786"/>
      <c r="U1484" s="786"/>
      <c r="V1484" s="786"/>
      <c r="W1484" s="786"/>
      <c r="X1484" s="787"/>
      <c r="Y1484" s="783"/>
      <c r="Z1484" s="783"/>
      <c r="AA1484" s="783"/>
      <c r="AB1484" s="783"/>
      <c r="AC1484" s="783"/>
      <c r="AD1484" s="783"/>
      <c r="AE1484" s="783"/>
      <c r="AF1484" s="783"/>
      <c r="AG1484" s="783"/>
      <c r="AH1484" s="783"/>
      <c r="AI1484" s="831"/>
    </row>
    <row r="1485" spans="1:35" ht="17.25" customHeight="1">
      <c r="A1485" s="36"/>
      <c r="B1485" s="36"/>
      <c r="C1485" s="36"/>
      <c r="D1485" s="106" t="str">
        <f t="shared" si="0"/>
        <v xml:space="preserve"> </v>
      </c>
      <c r="E1485" s="779"/>
      <c r="F1485" s="779"/>
      <c r="G1485" s="779"/>
      <c r="H1485" s="779"/>
      <c r="I1485" s="779"/>
      <c r="J1485" s="779"/>
      <c r="K1485" s="779"/>
      <c r="L1485" s="792"/>
      <c r="M1485" s="790"/>
      <c r="N1485" s="831"/>
      <c r="O1485" s="783"/>
      <c r="P1485" s="831"/>
      <c r="Q1485" s="831"/>
      <c r="R1485" s="831"/>
      <c r="S1485" s="831"/>
      <c r="T1485" s="786"/>
      <c r="U1485" s="786"/>
      <c r="V1485" s="786"/>
      <c r="W1485" s="786"/>
      <c r="X1485" s="787"/>
      <c r="Y1485" s="783"/>
      <c r="Z1485" s="783"/>
      <c r="AA1485" s="783"/>
      <c r="AB1485" s="783"/>
      <c r="AC1485" s="783"/>
      <c r="AD1485" s="783"/>
      <c r="AE1485" s="783"/>
      <c r="AF1485" s="783"/>
      <c r="AG1485" s="783"/>
      <c r="AH1485" s="783"/>
      <c r="AI1485" s="831"/>
    </row>
    <row r="1486" spans="1:35" ht="17.25" customHeight="1">
      <c r="A1486" s="36"/>
      <c r="B1486" s="36"/>
      <c r="C1486" s="36"/>
      <c r="D1486" s="106" t="str">
        <f t="shared" si="0"/>
        <v xml:space="preserve"> </v>
      </c>
      <c r="E1486" s="779"/>
      <c r="F1486" s="779"/>
      <c r="G1486" s="779"/>
      <c r="H1486" s="779"/>
      <c r="I1486" s="779"/>
      <c r="J1486" s="779"/>
      <c r="K1486" s="779"/>
      <c r="L1486" s="792"/>
      <c r="M1486" s="782"/>
      <c r="N1486" s="831"/>
      <c r="O1486" s="783"/>
      <c r="P1486" s="830"/>
      <c r="Q1486" s="830"/>
      <c r="R1486" s="831"/>
      <c r="S1486" s="831"/>
      <c r="T1486" s="786"/>
      <c r="U1486" s="786"/>
      <c r="V1486" s="786"/>
      <c r="W1486" s="786"/>
      <c r="X1486" s="787"/>
      <c r="Y1486" s="783"/>
      <c r="Z1486" s="783"/>
      <c r="AA1486" s="783"/>
      <c r="AB1486" s="783"/>
      <c r="AC1486" s="783"/>
      <c r="AD1486" s="783"/>
      <c r="AE1486" s="783"/>
      <c r="AF1486" s="783"/>
      <c r="AG1486" s="783"/>
      <c r="AH1486" s="783"/>
      <c r="AI1486" s="831"/>
    </row>
    <row r="1487" spans="1:35" ht="17.25" customHeight="1">
      <c r="A1487" s="36"/>
      <c r="B1487" s="36"/>
      <c r="C1487" s="36"/>
      <c r="D1487" s="106" t="str">
        <f t="shared" si="0"/>
        <v xml:space="preserve"> </v>
      </c>
      <c r="E1487" s="779"/>
      <c r="F1487" s="779"/>
      <c r="G1487" s="779"/>
      <c r="H1487" s="779"/>
      <c r="I1487" s="779"/>
      <c r="J1487" s="779"/>
      <c r="K1487" s="779"/>
      <c r="L1487" s="792"/>
      <c r="M1487" s="790"/>
      <c r="N1487" s="831"/>
      <c r="O1487" s="783"/>
      <c r="P1487" s="831"/>
      <c r="Q1487" s="831"/>
      <c r="R1487" s="831"/>
      <c r="S1487" s="831"/>
      <c r="T1487" s="786"/>
      <c r="U1487" s="786"/>
      <c r="V1487" s="786"/>
      <c r="W1487" s="786"/>
      <c r="X1487" s="787"/>
      <c r="Y1487" s="783"/>
      <c r="Z1487" s="783"/>
      <c r="AA1487" s="783"/>
      <c r="AB1487" s="783"/>
      <c r="AC1487" s="783"/>
      <c r="AD1487" s="783"/>
      <c r="AE1487" s="783"/>
      <c r="AF1487" s="783"/>
      <c r="AG1487" s="783"/>
      <c r="AH1487" s="783"/>
      <c r="AI1487" s="831"/>
    </row>
    <row r="1488" spans="1:35" ht="17.25" customHeight="1">
      <c r="A1488" s="36"/>
      <c r="B1488" s="36"/>
      <c r="C1488" s="36"/>
      <c r="D1488" s="106" t="str">
        <f t="shared" si="0"/>
        <v xml:space="preserve"> </v>
      </c>
      <c r="E1488" s="779"/>
      <c r="F1488" s="779"/>
      <c r="G1488" s="779"/>
      <c r="H1488" s="779"/>
      <c r="I1488" s="779"/>
      <c r="J1488" s="779"/>
      <c r="K1488" s="779"/>
      <c r="L1488" s="792"/>
      <c r="M1488" s="782"/>
      <c r="N1488" s="831"/>
      <c r="O1488" s="783"/>
      <c r="P1488" s="830"/>
      <c r="Q1488" s="830"/>
      <c r="R1488" s="831"/>
      <c r="S1488" s="831"/>
      <c r="T1488" s="786"/>
      <c r="U1488" s="786"/>
      <c r="V1488" s="786"/>
      <c r="W1488" s="786"/>
      <c r="X1488" s="787"/>
      <c r="Y1488" s="783"/>
      <c r="Z1488" s="783"/>
      <c r="AA1488" s="783"/>
      <c r="AB1488" s="783"/>
      <c r="AC1488" s="783"/>
      <c r="AD1488" s="783"/>
      <c r="AE1488" s="783"/>
      <c r="AF1488" s="783"/>
      <c r="AG1488" s="783"/>
      <c r="AH1488" s="783"/>
      <c r="AI1488" s="831"/>
    </row>
    <row r="1489" spans="1:35" ht="17.25" customHeight="1">
      <c r="A1489" s="36"/>
      <c r="B1489" s="36"/>
      <c r="C1489" s="36"/>
      <c r="D1489" s="106" t="str">
        <f t="shared" si="0"/>
        <v xml:space="preserve"> </v>
      </c>
      <c r="E1489" s="779"/>
      <c r="F1489" s="779"/>
      <c r="G1489" s="779"/>
      <c r="H1489" s="779"/>
      <c r="I1489" s="779"/>
      <c r="J1489" s="779"/>
      <c r="K1489" s="779"/>
      <c r="L1489" s="792"/>
      <c r="M1489" s="790"/>
      <c r="N1489" s="831"/>
      <c r="O1489" s="783"/>
      <c r="P1489" s="831"/>
      <c r="Q1489" s="831"/>
      <c r="R1489" s="831"/>
      <c r="S1489" s="831"/>
      <c r="T1489" s="786"/>
      <c r="U1489" s="786"/>
      <c r="V1489" s="786"/>
      <c r="W1489" s="786"/>
      <c r="X1489" s="787"/>
      <c r="Y1489" s="783"/>
      <c r="Z1489" s="783"/>
      <c r="AA1489" s="783"/>
      <c r="AB1489" s="783"/>
      <c r="AC1489" s="783"/>
      <c r="AD1489" s="783"/>
      <c r="AE1489" s="783"/>
      <c r="AF1489" s="783"/>
      <c r="AG1489" s="783"/>
      <c r="AH1489" s="783"/>
      <c r="AI1489" s="831"/>
    </row>
    <row r="1490" spans="1:35" ht="17.25" customHeight="1">
      <c r="A1490" s="36"/>
      <c r="B1490" s="36"/>
      <c r="C1490" s="36"/>
      <c r="D1490" s="106" t="str">
        <f t="shared" si="0"/>
        <v xml:space="preserve"> </v>
      </c>
      <c r="E1490" s="779"/>
      <c r="F1490" s="779"/>
      <c r="G1490" s="779"/>
      <c r="H1490" s="779"/>
      <c r="I1490" s="779"/>
      <c r="J1490" s="779"/>
      <c r="K1490" s="779"/>
      <c r="L1490" s="792"/>
      <c r="M1490" s="782"/>
      <c r="N1490" s="831"/>
      <c r="O1490" s="783"/>
      <c r="P1490" s="830"/>
      <c r="Q1490" s="830"/>
      <c r="R1490" s="831"/>
      <c r="S1490" s="831"/>
      <c r="T1490" s="786"/>
      <c r="U1490" s="786"/>
      <c r="V1490" s="786"/>
      <c r="W1490" s="786"/>
      <c r="X1490" s="787"/>
      <c r="Y1490" s="783"/>
      <c r="Z1490" s="783"/>
      <c r="AA1490" s="783"/>
      <c r="AB1490" s="783"/>
      <c r="AC1490" s="783"/>
      <c r="AD1490" s="783"/>
      <c r="AE1490" s="783"/>
      <c r="AF1490" s="783"/>
      <c r="AG1490" s="783"/>
      <c r="AH1490" s="783"/>
      <c r="AI1490" s="831"/>
    </row>
    <row r="1491" spans="1:35" ht="17.25" customHeight="1">
      <c r="A1491" s="36"/>
      <c r="B1491" s="36"/>
      <c r="C1491" s="36"/>
      <c r="D1491" s="106" t="str">
        <f t="shared" si="0"/>
        <v xml:space="preserve"> </v>
      </c>
      <c r="E1491" s="779"/>
      <c r="F1491" s="779"/>
      <c r="G1491" s="779"/>
      <c r="H1491" s="779"/>
      <c r="I1491" s="779"/>
      <c r="J1491" s="779"/>
      <c r="K1491" s="779"/>
      <c r="L1491" s="792"/>
      <c r="M1491" s="790"/>
      <c r="N1491" s="831"/>
      <c r="O1491" s="783"/>
      <c r="P1491" s="831"/>
      <c r="Q1491" s="831"/>
      <c r="R1491" s="831"/>
      <c r="S1491" s="831"/>
      <c r="T1491" s="786"/>
      <c r="U1491" s="786"/>
      <c r="V1491" s="786"/>
      <c r="W1491" s="786"/>
      <c r="X1491" s="787"/>
      <c r="Y1491" s="783"/>
      <c r="Z1491" s="783"/>
      <c r="AA1491" s="783"/>
      <c r="AB1491" s="783"/>
      <c r="AC1491" s="783"/>
      <c r="AD1491" s="783"/>
      <c r="AE1491" s="783"/>
      <c r="AF1491" s="783"/>
      <c r="AG1491" s="783"/>
      <c r="AH1491" s="783"/>
      <c r="AI1491" s="831"/>
    </row>
    <row r="1492" spans="1:35" ht="17.25" customHeight="1">
      <c r="A1492" s="36"/>
      <c r="B1492" s="36"/>
      <c r="C1492" s="36"/>
      <c r="D1492" s="106" t="str">
        <f t="shared" si="0"/>
        <v xml:space="preserve"> </v>
      </c>
      <c r="E1492" s="779"/>
      <c r="F1492" s="779"/>
      <c r="G1492" s="779"/>
      <c r="H1492" s="779"/>
      <c r="I1492" s="779"/>
      <c r="J1492" s="779"/>
      <c r="K1492" s="779"/>
      <c r="L1492" s="792"/>
      <c r="M1492" s="782"/>
      <c r="N1492" s="831"/>
      <c r="O1492" s="783"/>
      <c r="P1492" s="830"/>
      <c r="Q1492" s="830"/>
      <c r="R1492" s="831"/>
      <c r="S1492" s="831"/>
      <c r="T1492" s="786"/>
      <c r="U1492" s="786"/>
      <c r="V1492" s="786"/>
      <c r="W1492" s="786"/>
      <c r="X1492" s="787"/>
      <c r="Y1492" s="783"/>
      <c r="Z1492" s="783"/>
      <c r="AA1492" s="783"/>
      <c r="AB1492" s="783"/>
      <c r="AC1492" s="783"/>
      <c r="AD1492" s="783"/>
      <c r="AE1492" s="783"/>
      <c r="AF1492" s="783"/>
      <c r="AG1492" s="783"/>
      <c r="AH1492" s="783"/>
      <c r="AI1492" s="831"/>
    </row>
    <row r="1493" spans="1:35" ht="17.25" customHeight="1">
      <c r="A1493" s="36"/>
      <c r="B1493" s="36"/>
      <c r="C1493" s="36"/>
      <c r="D1493" s="106" t="str">
        <f t="shared" si="0"/>
        <v xml:space="preserve"> </v>
      </c>
      <c r="E1493" s="779"/>
      <c r="F1493" s="779"/>
      <c r="G1493" s="779"/>
      <c r="H1493" s="779"/>
      <c r="I1493" s="779"/>
      <c r="J1493" s="779"/>
      <c r="K1493" s="779"/>
      <c r="L1493" s="792"/>
      <c r="M1493" s="790"/>
      <c r="N1493" s="831"/>
      <c r="O1493" s="783"/>
      <c r="P1493" s="831"/>
      <c r="Q1493" s="831"/>
      <c r="R1493" s="831"/>
      <c r="S1493" s="831"/>
      <c r="T1493" s="786"/>
      <c r="U1493" s="786"/>
      <c r="V1493" s="786"/>
      <c r="W1493" s="786"/>
      <c r="X1493" s="787"/>
      <c r="Y1493" s="783"/>
      <c r="Z1493" s="783"/>
      <c r="AA1493" s="783"/>
      <c r="AB1493" s="783"/>
      <c r="AC1493" s="783"/>
      <c r="AD1493" s="783"/>
      <c r="AE1493" s="783"/>
      <c r="AF1493" s="783"/>
      <c r="AG1493" s="783"/>
      <c r="AH1493" s="783"/>
      <c r="AI1493" s="831"/>
    </row>
    <row r="1494" spans="1:35" ht="17.25" customHeight="1">
      <c r="A1494" s="36"/>
      <c r="B1494" s="36"/>
      <c r="C1494" s="36"/>
      <c r="D1494" s="106" t="str">
        <f t="shared" si="0"/>
        <v xml:space="preserve"> </v>
      </c>
      <c r="E1494" s="779"/>
      <c r="F1494" s="779"/>
      <c r="G1494" s="779"/>
      <c r="H1494" s="779"/>
      <c r="I1494" s="779"/>
      <c r="J1494" s="779"/>
      <c r="K1494" s="779"/>
      <c r="L1494" s="792"/>
      <c r="M1494" s="782"/>
      <c r="N1494" s="831"/>
      <c r="O1494" s="783"/>
      <c r="P1494" s="830"/>
      <c r="Q1494" s="830"/>
      <c r="R1494" s="831"/>
      <c r="S1494" s="831"/>
      <c r="T1494" s="786"/>
      <c r="U1494" s="786"/>
      <c r="V1494" s="786"/>
      <c r="W1494" s="786"/>
      <c r="X1494" s="787"/>
      <c r="Y1494" s="783"/>
      <c r="Z1494" s="783"/>
      <c r="AA1494" s="783"/>
      <c r="AB1494" s="783"/>
      <c r="AC1494" s="783"/>
      <c r="AD1494" s="783"/>
      <c r="AE1494" s="783"/>
      <c r="AF1494" s="783"/>
      <c r="AG1494" s="783"/>
      <c r="AH1494" s="783"/>
      <c r="AI1494" s="831"/>
    </row>
    <row r="1495" spans="1:35" ht="17.25" customHeight="1">
      <c r="A1495" s="36"/>
      <c r="B1495" s="36"/>
      <c r="C1495" s="36"/>
      <c r="D1495" s="106" t="str">
        <f t="shared" si="0"/>
        <v xml:space="preserve"> </v>
      </c>
      <c r="E1495" s="779"/>
      <c r="F1495" s="779"/>
      <c r="G1495" s="779"/>
      <c r="H1495" s="779"/>
      <c r="I1495" s="779"/>
      <c r="J1495" s="779"/>
      <c r="K1495" s="779"/>
      <c r="L1495" s="792"/>
      <c r="M1495" s="790"/>
      <c r="N1495" s="831"/>
      <c r="O1495" s="783"/>
      <c r="P1495" s="831"/>
      <c r="Q1495" s="831"/>
      <c r="R1495" s="831"/>
      <c r="S1495" s="831"/>
      <c r="T1495" s="786"/>
      <c r="U1495" s="786"/>
      <c r="V1495" s="786"/>
      <c r="W1495" s="786"/>
      <c r="X1495" s="787"/>
      <c r="Y1495" s="783"/>
      <c r="Z1495" s="783"/>
      <c r="AA1495" s="783"/>
      <c r="AB1495" s="783"/>
      <c r="AC1495" s="783"/>
      <c r="AD1495" s="783"/>
      <c r="AE1495" s="783"/>
      <c r="AF1495" s="783"/>
      <c r="AG1495" s="783"/>
      <c r="AH1495" s="783"/>
      <c r="AI1495" s="831"/>
    </row>
    <row r="1496" spans="1:35" ht="17.25" customHeight="1">
      <c r="A1496" s="36"/>
      <c r="B1496" s="36"/>
      <c r="C1496" s="36"/>
      <c r="D1496" s="106" t="str">
        <f t="shared" si="0"/>
        <v xml:space="preserve"> </v>
      </c>
      <c r="E1496" s="779"/>
      <c r="F1496" s="779"/>
      <c r="G1496" s="779"/>
      <c r="H1496" s="779"/>
      <c r="I1496" s="779"/>
      <c r="J1496" s="779"/>
      <c r="K1496" s="779"/>
      <c r="L1496" s="792"/>
      <c r="M1496" s="782"/>
      <c r="N1496" s="831"/>
      <c r="O1496" s="783"/>
      <c r="P1496" s="830"/>
      <c r="Q1496" s="830"/>
      <c r="R1496" s="831"/>
      <c r="S1496" s="831"/>
      <c r="T1496" s="786"/>
      <c r="U1496" s="786"/>
      <c r="V1496" s="786"/>
      <c r="W1496" s="786"/>
      <c r="X1496" s="787"/>
      <c r="Y1496" s="783"/>
      <c r="Z1496" s="783"/>
      <c r="AA1496" s="783"/>
      <c r="AB1496" s="783"/>
      <c r="AC1496" s="783"/>
      <c r="AD1496" s="783"/>
      <c r="AE1496" s="783"/>
      <c r="AF1496" s="783"/>
      <c r="AG1496" s="783"/>
      <c r="AH1496" s="783"/>
      <c r="AI1496" s="831"/>
    </row>
    <row r="1497" spans="1:35" ht="17.25" customHeight="1">
      <c r="A1497" s="36"/>
      <c r="B1497" s="36"/>
      <c r="C1497" s="36"/>
      <c r="D1497" s="106" t="str">
        <f t="shared" si="0"/>
        <v xml:space="preserve"> </v>
      </c>
      <c r="E1497" s="779"/>
      <c r="F1497" s="779"/>
      <c r="G1497" s="779"/>
      <c r="H1497" s="779"/>
      <c r="I1497" s="779"/>
      <c r="J1497" s="779"/>
      <c r="K1497" s="779"/>
      <c r="L1497" s="792"/>
      <c r="M1497" s="790"/>
      <c r="N1497" s="831"/>
      <c r="O1497" s="783"/>
      <c r="P1497" s="831"/>
      <c r="Q1497" s="831"/>
      <c r="R1497" s="831"/>
      <c r="S1497" s="831"/>
      <c r="T1497" s="786"/>
      <c r="U1497" s="786"/>
      <c r="V1497" s="786"/>
      <c r="W1497" s="786"/>
      <c r="X1497" s="787"/>
      <c r="Y1497" s="783"/>
      <c r="Z1497" s="783"/>
      <c r="AA1497" s="783"/>
      <c r="AB1497" s="783"/>
      <c r="AC1497" s="783"/>
      <c r="AD1497" s="783"/>
      <c r="AE1497" s="783"/>
      <c r="AF1497" s="783"/>
      <c r="AG1497" s="783"/>
      <c r="AH1497" s="783"/>
      <c r="AI1497" s="831"/>
    </row>
    <row r="1498" spans="1:35" ht="17.25" customHeight="1">
      <c r="A1498" s="36"/>
      <c r="B1498" s="36"/>
      <c r="C1498" s="36"/>
      <c r="D1498" s="106" t="str">
        <f t="shared" si="0"/>
        <v xml:space="preserve"> </v>
      </c>
      <c r="E1498" s="779"/>
      <c r="F1498" s="779"/>
      <c r="G1498" s="779"/>
      <c r="H1498" s="779"/>
      <c r="I1498" s="779"/>
      <c r="J1498" s="779"/>
      <c r="K1498" s="779"/>
      <c r="L1498" s="792"/>
      <c r="M1498" s="782"/>
      <c r="N1498" s="831"/>
      <c r="O1498" s="783"/>
      <c r="P1498" s="830"/>
      <c r="Q1498" s="830"/>
      <c r="R1498" s="831"/>
      <c r="S1498" s="831"/>
      <c r="T1498" s="786"/>
      <c r="U1498" s="786"/>
      <c r="V1498" s="786"/>
      <c r="W1498" s="786"/>
      <c r="X1498" s="787"/>
      <c r="Y1498" s="783"/>
      <c r="Z1498" s="783"/>
      <c r="AA1498" s="783"/>
      <c r="AB1498" s="783"/>
      <c r="AC1498" s="783"/>
      <c r="AD1498" s="783"/>
      <c r="AE1498" s="783"/>
      <c r="AF1498" s="783"/>
      <c r="AG1498" s="783"/>
      <c r="AH1498" s="783"/>
      <c r="AI1498" s="831"/>
    </row>
    <row r="1499" spans="1:35" ht="17.25" customHeight="1">
      <c r="A1499" s="36"/>
      <c r="B1499" s="36"/>
      <c r="C1499" s="36"/>
      <c r="D1499" s="106" t="str">
        <f t="shared" si="0"/>
        <v xml:space="preserve"> </v>
      </c>
      <c r="E1499" s="779"/>
      <c r="F1499" s="779"/>
      <c r="G1499" s="779"/>
      <c r="H1499" s="779"/>
      <c r="I1499" s="779"/>
      <c r="J1499" s="779"/>
      <c r="K1499" s="779"/>
      <c r="L1499" s="792"/>
      <c r="M1499" s="790"/>
      <c r="N1499" s="831"/>
      <c r="O1499" s="783"/>
      <c r="P1499" s="831"/>
      <c r="Q1499" s="831"/>
      <c r="R1499" s="831"/>
      <c r="S1499" s="831"/>
      <c r="T1499" s="786"/>
      <c r="U1499" s="786"/>
      <c r="V1499" s="786"/>
      <c r="W1499" s="786"/>
      <c r="X1499" s="787"/>
      <c r="Y1499" s="783"/>
      <c r="Z1499" s="783"/>
      <c r="AA1499" s="783"/>
      <c r="AB1499" s="783"/>
      <c r="AC1499" s="783"/>
      <c r="AD1499" s="783"/>
      <c r="AE1499" s="783"/>
      <c r="AF1499" s="783"/>
      <c r="AG1499" s="783"/>
      <c r="AH1499" s="783"/>
      <c r="AI1499" s="831"/>
    </row>
    <row r="1500" spans="1:35" ht="17.25" customHeight="1">
      <c r="A1500" s="36"/>
      <c r="B1500" s="36"/>
      <c r="C1500" s="36"/>
      <c r="D1500" s="106" t="str">
        <f t="shared" si="0"/>
        <v xml:space="preserve"> </v>
      </c>
      <c r="E1500" s="779"/>
      <c r="F1500" s="779"/>
      <c r="G1500" s="779"/>
      <c r="H1500" s="779"/>
      <c r="I1500" s="779"/>
      <c r="J1500" s="779"/>
      <c r="K1500" s="779"/>
      <c r="L1500" s="792"/>
      <c r="M1500" s="782"/>
      <c r="N1500" s="831"/>
      <c r="O1500" s="783"/>
      <c r="P1500" s="830"/>
      <c r="Q1500" s="830"/>
      <c r="R1500" s="831"/>
      <c r="S1500" s="831"/>
      <c r="T1500" s="786"/>
      <c r="U1500" s="786"/>
      <c r="V1500" s="786"/>
      <c r="W1500" s="786"/>
      <c r="X1500" s="787"/>
      <c r="Y1500" s="783"/>
      <c r="Z1500" s="783"/>
      <c r="AA1500" s="783"/>
      <c r="AB1500" s="783"/>
      <c r="AC1500" s="783"/>
      <c r="AD1500" s="783"/>
      <c r="AE1500" s="783"/>
      <c r="AF1500" s="783"/>
      <c r="AG1500" s="783"/>
      <c r="AH1500" s="783"/>
      <c r="AI1500" s="831"/>
    </row>
    <row r="1501" spans="1:35" ht="17.25" customHeight="1">
      <c r="A1501" s="36"/>
      <c r="B1501" s="36"/>
      <c r="C1501" s="36"/>
      <c r="D1501" s="106" t="str">
        <f t="shared" si="0"/>
        <v xml:space="preserve"> </v>
      </c>
      <c r="E1501" s="779"/>
      <c r="F1501" s="779"/>
      <c r="G1501" s="779"/>
      <c r="H1501" s="779"/>
      <c r="I1501" s="779"/>
      <c r="J1501" s="779"/>
      <c r="K1501" s="779"/>
      <c r="L1501" s="792"/>
      <c r="M1501" s="790"/>
      <c r="N1501" s="831"/>
      <c r="O1501" s="783"/>
      <c r="P1501" s="831"/>
      <c r="Q1501" s="831"/>
      <c r="R1501" s="831"/>
      <c r="S1501" s="831"/>
      <c r="T1501" s="786"/>
      <c r="U1501" s="786"/>
      <c r="V1501" s="786"/>
      <c r="W1501" s="786"/>
      <c r="X1501" s="787"/>
      <c r="Y1501" s="783"/>
      <c r="Z1501" s="783"/>
      <c r="AA1501" s="783"/>
      <c r="AB1501" s="783"/>
      <c r="AC1501" s="783"/>
      <c r="AD1501" s="783"/>
      <c r="AE1501" s="783"/>
      <c r="AF1501" s="783"/>
      <c r="AG1501" s="783"/>
      <c r="AH1501" s="783"/>
      <c r="AI1501" s="831"/>
    </row>
    <row r="1502" spans="1:35" ht="17.25" customHeight="1">
      <c r="A1502" s="36"/>
      <c r="B1502" s="36"/>
      <c r="C1502" s="36"/>
      <c r="D1502" s="106" t="str">
        <f t="shared" si="0"/>
        <v xml:space="preserve"> </v>
      </c>
      <c r="E1502" s="779"/>
      <c r="F1502" s="779"/>
      <c r="G1502" s="779"/>
      <c r="H1502" s="779"/>
      <c r="I1502" s="779"/>
      <c r="J1502" s="779"/>
      <c r="K1502" s="779"/>
      <c r="L1502" s="792"/>
      <c r="M1502" s="782"/>
      <c r="N1502" s="831"/>
      <c r="O1502" s="783"/>
      <c r="P1502" s="830"/>
      <c r="Q1502" s="830"/>
      <c r="R1502" s="831"/>
      <c r="S1502" s="831"/>
      <c r="T1502" s="786"/>
      <c r="U1502" s="786"/>
      <c r="V1502" s="786"/>
      <c r="W1502" s="786"/>
      <c r="X1502" s="787"/>
      <c r="Y1502" s="783"/>
      <c r="Z1502" s="783"/>
      <c r="AA1502" s="783"/>
      <c r="AB1502" s="783"/>
      <c r="AC1502" s="783"/>
      <c r="AD1502" s="783"/>
      <c r="AE1502" s="783"/>
      <c r="AF1502" s="783"/>
      <c r="AG1502" s="783"/>
      <c r="AH1502" s="783"/>
      <c r="AI1502" s="831"/>
    </row>
    <row r="1503" spans="1:35" ht="17.25" customHeight="1">
      <c r="A1503" s="36"/>
      <c r="B1503" s="36"/>
      <c r="C1503" s="36"/>
      <c r="D1503" s="106" t="str">
        <f t="shared" si="0"/>
        <v xml:space="preserve"> </v>
      </c>
      <c r="E1503" s="779"/>
      <c r="F1503" s="779"/>
      <c r="G1503" s="779"/>
      <c r="H1503" s="779"/>
      <c r="I1503" s="779"/>
      <c r="J1503" s="779"/>
      <c r="K1503" s="779"/>
      <c r="L1503" s="792"/>
      <c r="M1503" s="790"/>
      <c r="N1503" s="831"/>
      <c r="O1503" s="783"/>
      <c r="P1503" s="831"/>
      <c r="Q1503" s="831"/>
      <c r="R1503" s="831"/>
      <c r="S1503" s="831"/>
      <c r="T1503" s="786"/>
      <c r="U1503" s="786"/>
      <c r="V1503" s="786"/>
      <c r="W1503" s="786"/>
      <c r="X1503" s="787"/>
      <c r="Y1503" s="783"/>
      <c r="Z1503" s="783"/>
      <c r="AA1503" s="783"/>
      <c r="AB1503" s="783"/>
      <c r="AC1503" s="783"/>
      <c r="AD1503" s="783"/>
      <c r="AE1503" s="783"/>
      <c r="AF1503" s="783"/>
      <c r="AG1503" s="783"/>
      <c r="AH1503" s="783"/>
      <c r="AI1503" s="831"/>
    </row>
    <row r="1504" spans="1:35" ht="17.25" customHeight="1">
      <c r="A1504" s="36"/>
      <c r="B1504" s="36"/>
      <c r="C1504" s="36"/>
      <c r="D1504" s="106" t="str">
        <f t="shared" si="0"/>
        <v xml:space="preserve"> </v>
      </c>
      <c r="E1504" s="779"/>
      <c r="F1504" s="779"/>
      <c r="G1504" s="779"/>
      <c r="H1504" s="779"/>
      <c r="I1504" s="779"/>
      <c r="J1504" s="779"/>
      <c r="K1504" s="779"/>
      <c r="L1504" s="792"/>
      <c r="M1504" s="782"/>
      <c r="N1504" s="831"/>
      <c r="O1504" s="783"/>
      <c r="P1504" s="830"/>
      <c r="Q1504" s="830"/>
      <c r="R1504" s="831"/>
      <c r="S1504" s="831"/>
      <c r="T1504" s="786"/>
      <c r="U1504" s="786"/>
      <c r="V1504" s="786"/>
      <c r="W1504" s="786"/>
      <c r="X1504" s="787"/>
      <c r="Y1504" s="783"/>
      <c r="Z1504" s="783"/>
      <c r="AA1504" s="783"/>
      <c r="AB1504" s="783"/>
      <c r="AC1504" s="783"/>
      <c r="AD1504" s="783"/>
      <c r="AE1504" s="783"/>
      <c r="AF1504" s="783"/>
      <c r="AG1504" s="783"/>
      <c r="AH1504" s="783"/>
      <c r="AI1504" s="831"/>
    </row>
    <row r="1505" spans="1:35" ht="17.25" customHeight="1">
      <c r="A1505" s="36"/>
      <c r="B1505" s="36"/>
      <c r="C1505" s="36"/>
      <c r="D1505" s="106" t="str">
        <f t="shared" si="0"/>
        <v xml:space="preserve"> </v>
      </c>
      <c r="E1505" s="779"/>
      <c r="F1505" s="779"/>
      <c r="G1505" s="779"/>
      <c r="H1505" s="779"/>
      <c r="I1505" s="779"/>
      <c r="J1505" s="779"/>
      <c r="K1505" s="779"/>
      <c r="L1505" s="792"/>
      <c r="M1505" s="790"/>
      <c r="N1505" s="831"/>
      <c r="O1505" s="783"/>
      <c r="P1505" s="831"/>
      <c r="Q1505" s="831"/>
      <c r="R1505" s="831"/>
      <c r="S1505" s="831"/>
      <c r="T1505" s="786"/>
      <c r="U1505" s="786"/>
      <c r="V1505" s="786"/>
      <c r="W1505" s="786"/>
      <c r="X1505" s="787"/>
      <c r="Y1505" s="783"/>
      <c r="Z1505" s="783"/>
      <c r="AA1505" s="783"/>
      <c r="AB1505" s="783"/>
      <c r="AC1505" s="783"/>
      <c r="AD1505" s="783"/>
      <c r="AE1505" s="783"/>
      <c r="AF1505" s="783"/>
      <c r="AG1505" s="783"/>
      <c r="AH1505" s="783"/>
      <c r="AI1505" s="831"/>
    </row>
    <row r="1506" spans="1:35" ht="17.25" customHeight="1">
      <c r="A1506" s="36"/>
      <c r="B1506" s="36"/>
      <c r="C1506" s="36"/>
      <c r="D1506" s="106" t="str">
        <f t="shared" si="0"/>
        <v xml:space="preserve"> </v>
      </c>
      <c r="E1506" s="779"/>
      <c r="F1506" s="779"/>
      <c r="G1506" s="779"/>
      <c r="H1506" s="779"/>
      <c r="I1506" s="779"/>
      <c r="J1506" s="779"/>
      <c r="K1506" s="779"/>
      <c r="L1506" s="792"/>
      <c r="M1506" s="782"/>
      <c r="N1506" s="831"/>
      <c r="O1506" s="783"/>
      <c r="P1506" s="830"/>
      <c r="Q1506" s="830"/>
      <c r="R1506" s="831"/>
      <c r="S1506" s="831"/>
      <c r="T1506" s="786"/>
      <c r="U1506" s="786"/>
      <c r="V1506" s="786"/>
      <c r="W1506" s="786"/>
      <c r="X1506" s="787"/>
      <c r="Y1506" s="783"/>
      <c r="Z1506" s="783"/>
      <c r="AA1506" s="783"/>
      <c r="AB1506" s="783"/>
      <c r="AC1506" s="783"/>
      <c r="AD1506" s="783"/>
      <c r="AE1506" s="783"/>
      <c r="AF1506" s="783"/>
      <c r="AG1506" s="783"/>
      <c r="AH1506" s="783"/>
      <c r="AI1506" s="831"/>
    </row>
    <row r="1507" spans="1:35" ht="17.25" customHeight="1">
      <c r="A1507" s="36"/>
      <c r="B1507" s="36"/>
      <c r="C1507" s="36"/>
      <c r="D1507" s="106" t="str">
        <f t="shared" si="0"/>
        <v xml:space="preserve"> </v>
      </c>
      <c r="E1507" s="779"/>
      <c r="F1507" s="779"/>
      <c r="G1507" s="779"/>
      <c r="H1507" s="779"/>
      <c r="I1507" s="779"/>
      <c r="J1507" s="779"/>
      <c r="K1507" s="779"/>
      <c r="L1507" s="792"/>
      <c r="M1507" s="790"/>
      <c r="N1507" s="831"/>
      <c r="O1507" s="783"/>
      <c r="P1507" s="831"/>
      <c r="Q1507" s="831"/>
      <c r="R1507" s="831"/>
      <c r="S1507" s="831"/>
      <c r="T1507" s="786"/>
      <c r="U1507" s="786"/>
      <c r="V1507" s="786"/>
      <c r="W1507" s="786"/>
      <c r="X1507" s="787"/>
      <c r="Y1507" s="783"/>
      <c r="Z1507" s="783"/>
      <c r="AA1507" s="783"/>
      <c r="AB1507" s="783"/>
      <c r="AC1507" s="783"/>
      <c r="AD1507" s="783"/>
      <c r="AE1507" s="783"/>
      <c r="AF1507" s="783"/>
      <c r="AG1507" s="783"/>
      <c r="AH1507" s="783"/>
      <c r="AI1507" s="831"/>
    </row>
    <row r="1508" spans="1:35" ht="17.25" customHeight="1">
      <c r="A1508" s="36"/>
      <c r="B1508" s="36"/>
      <c r="C1508" s="36"/>
      <c r="D1508" s="106" t="str">
        <f t="shared" si="0"/>
        <v xml:space="preserve"> </v>
      </c>
      <c r="E1508" s="779"/>
      <c r="F1508" s="779"/>
      <c r="G1508" s="779"/>
      <c r="H1508" s="779"/>
      <c r="I1508" s="779"/>
      <c r="J1508" s="779"/>
      <c r="K1508" s="779"/>
      <c r="L1508" s="792"/>
      <c r="M1508" s="782"/>
      <c r="N1508" s="831"/>
      <c r="O1508" s="783"/>
      <c r="P1508" s="830"/>
      <c r="Q1508" s="830"/>
      <c r="R1508" s="831"/>
      <c r="S1508" s="831"/>
      <c r="T1508" s="786"/>
      <c r="U1508" s="786"/>
      <c r="V1508" s="786"/>
      <c r="W1508" s="786"/>
      <c r="X1508" s="787"/>
      <c r="Y1508" s="783"/>
      <c r="Z1508" s="783"/>
      <c r="AA1508" s="783"/>
      <c r="AB1508" s="783"/>
      <c r="AC1508" s="783"/>
      <c r="AD1508" s="783"/>
      <c r="AE1508" s="783"/>
      <c r="AF1508" s="783"/>
      <c r="AG1508" s="783"/>
      <c r="AH1508" s="783"/>
      <c r="AI1508" s="831"/>
    </row>
    <row r="1509" spans="1:35" ht="17.25" customHeight="1">
      <c r="A1509" s="36"/>
      <c r="B1509" s="36"/>
      <c r="C1509" s="36"/>
      <c r="D1509" s="106" t="str">
        <f t="shared" si="0"/>
        <v xml:space="preserve"> </v>
      </c>
      <c r="E1509" s="779"/>
      <c r="F1509" s="779"/>
      <c r="G1509" s="779"/>
      <c r="H1509" s="779"/>
      <c r="I1509" s="779"/>
      <c r="J1509" s="779"/>
      <c r="K1509" s="779"/>
      <c r="L1509" s="792"/>
      <c r="M1509" s="790"/>
      <c r="N1509" s="831"/>
      <c r="O1509" s="783"/>
      <c r="P1509" s="831"/>
      <c r="Q1509" s="831"/>
      <c r="R1509" s="831"/>
      <c r="S1509" s="831"/>
      <c r="T1509" s="786"/>
      <c r="U1509" s="786"/>
      <c r="V1509" s="786"/>
      <c r="W1509" s="786"/>
      <c r="X1509" s="787"/>
      <c r="Y1509" s="783"/>
      <c r="Z1509" s="783"/>
      <c r="AA1509" s="783"/>
      <c r="AB1509" s="783"/>
      <c r="AC1509" s="783"/>
      <c r="AD1509" s="783"/>
      <c r="AE1509" s="783"/>
      <c r="AF1509" s="783"/>
      <c r="AG1509" s="783"/>
      <c r="AH1509" s="783"/>
      <c r="AI1509" s="831"/>
    </row>
    <row r="1510" spans="1:35" ht="17.25" customHeight="1">
      <c r="A1510" s="36"/>
      <c r="B1510" s="36"/>
      <c r="C1510" s="36"/>
      <c r="D1510" s="106" t="str">
        <f t="shared" si="0"/>
        <v xml:space="preserve"> </v>
      </c>
      <c r="E1510" s="779"/>
      <c r="F1510" s="779"/>
      <c r="G1510" s="779"/>
      <c r="H1510" s="779"/>
      <c r="I1510" s="779"/>
      <c r="J1510" s="779"/>
      <c r="K1510" s="779"/>
      <c r="L1510" s="792"/>
      <c r="M1510" s="782"/>
      <c r="N1510" s="831"/>
      <c r="O1510" s="783"/>
      <c r="P1510" s="830"/>
      <c r="Q1510" s="830"/>
      <c r="R1510" s="831"/>
      <c r="S1510" s="831"/>
      <c r="T1510" s="786"/>
      <c r="U1510" s="786"/>
      <c r="V1510" s="786"/>
      <c r="W1510" s="786"/>
      <c r="X1510" s="787"/>
      <c r="Y1510" s="783"/>
      <c r="Z1510" s="783"/>
      <c r="AA1510" s="783"/>
      <c r="AB1510" s="783"/>
      <c r="AC1510" s="783"/>
      <c r="AD1510" s="783"/>
      <c r="AE1510" s="783"/>
      <c r="AF1510" s="783"/>
      <c r="AG1510" s="783"/>
      <c r="AH1510" s="783"/>
      <c r="AI1510" s="831"/>
    </row>
    <row r="1511" spans="1:35" ht="17.25" customHeight="1">
      <c r="A1511" s="36"/>
      <c r="B1511" s="36"/>
      <c r="C1511" s="36"/>
      <c r="D1511" s="106" t="str">
        <f t="shared" si="0"/>
        <v xml:space="preserve"> </v>
      </c>
      <c r="E1511" s="779"/>
      <c r="F1511" s="779"/>
      <c r="G1511" s="779"/>
      <c r="H1511" s="779"/>
      <c r="I1511" s="779"/>
      <c r="J1511" s="779"/>
      <c r="K1511" s="779"/>
      <c r="L1511" s="792"/>
      <c r="M1511" s="790"/>
      <c r="N1511" s="831"/>
      <c r="O1511" s="783"/>
      <c r="P1511" s="831"/>
      <c r="Q1511" s="831"/>
      <c r="R1511" s="831"/>
      <c r="S1511" s="831"/>
      <c r="T1511" s="786"/>
      <c r="U1511" s="786"/>
      <c r="V1511" s="786"/>
      <c r="W1511" s="786"/>
      <c r="X1511" s="787"/>
      <c r="Y1511" s="783"/>
      <c r="Z1511" s="783"/>
      <c r="AA1511" s="783"/>
      <c r="AB1511" s="783"/>
      <c r="AC1511" s="783"/>
      <c r="AD1511" s="783"/>
      <c r="AE1511" s="783"/>
      <c r="AF1511" s="783"/>
      <c r="AG1511" s="783"/>
      <c r="AH1511" s="783"/>
      <c r="AI1511" s="831"/>
    </row>
    <row r="1512" spans="1:35" ht="17.25" customHeight="1">
      <c r="A1512" s="36"/>
      <c r="B1512" s="36"/>
      <c r="C1512" s="36"/>
      <c r="D1512" s="106" t="str">
        <f t="shared" si="0"/>
        <v xml:space="preserve"> </v>
      </c>
      <c r="E1512" s="779"/>
      <c r="F1512" s="779"/>
      <c r="G1512" s="779"/>
      <c r="H1512" s="779"/>
      <c r="I1512" s="779"/>
      <c r="J1512" s="779"/>
      <c r="K1512" s="779"/>
      <c r="L1512" s="792"/>
      <c r="M1512" s="782"/>
      <c r="N1512" s="831"/>
      <c r="O1512" s="783"/>
      <c r="P1512" s="830"/>
      <c r="Q1512" s="830"/>
      <c r="R1512" s="831"/>
      <c r="S1512" s="831"/>
      <c r="T1512" s="786"/>
      <c r="U1512" s="786"/>
      <c r="V1512" s="786"/>
      <c r="W1512" s="786"/>
      <c r="X1512" s="787"/>
      <c r="Y1512" s="783"/>
      <c r="Z1512" s="783"/>
      <c r="AA1512" s="783"/>
      <c r="AB1512" s="783"/>
      <c r="AC1512" s="783"/>
      <c r="AD1512" s="783"/>
      <c r="AE1512" s="783"/>
      <c r="AF1512" s="783"/>
      <c r="AG1512" s="783"/>
      <c r="AH1512" s="783"/>
      <c r="AI1512" s="831"/>
    </row>
    <row r="1513" spans="1:35" ht="17.25" customHeight="1">
      <c r="A1513" s="36"/>
      <c r="B1513" s="36"/>
      <c r="C1513" s="36"/>
      <c r="D1513" s="106" t="str">
        <f t="shared" si="0"/>
        <v xml:space="preserve"> </v>
      </c>
      <c r="E1513" s="779"/>
      <c r="F1513" s="779"/>
      <c r="G1513" s="779"/>
      <c r="H1513" s="779"/>
      <c r="I1513" s="779"/>
      <c r="J1513" s="779"/>
      <c r="K1513" s="779"/>
      <c r="L1513" s="792"/>
      <c r="M1513" s="790"/>
      <c r="N1513" s="831"/>
      <c r="O1513" s="783"/>
      <c r="P1513" s="831"/>
      <c r="Q1513" s="831"/>
      <c r="R1513" s="831"/>
      <c r="S1513" s="831"/>
      <c r="T1513" s="786"/>
      <c r="U1513" s="786"/>
      <c r="V1513" s="786"/>
      <c r="W1513" s="786"/>
      <c r="X1513" s="787"/>
      <c r="Y1513" s="783"/>
      <c r="Z1513" s="783"/>
      <c r="AA1513" s="783"/>
      <c r="AB1513" s="783"/>
      <c r="AC1513" s="783"/>
      <c r="AD1513" s="783"/>
      <c r="AE1513" s="783"/>
      <c r="AF1513" s="783"/>
      <c r="AG1513" s="783"/>
      <c r="AH1513" s="783"/>
      <c r="AI1513" s="831"/>
    </row>
    <row r="1514" spans="1:35" ht="17.25" customHeight="1">
      <c r="A1514" s="36"/>
      <c r="B1514" s="36"/>
      <c r="C1514" s="36"/>
      <c r="D1514" s="106" t="str">
        <f t="shared" si="0"/>
        <v xml:space="preserve"> </v>
      </c>
      <c r="E1514" s="779"/>
      <c r="F1514" s="779"/>
      <c r="G1514" s="779"/>
      <c r="H1514" s="779"/>
      <c r="I1514" s="779"/>
      <c r="J1514" s="779"/>
      <c r="K1514" s="779"/>
      <c r="L1514" s="792"/>
      <c r="M1514" s="782"/>
      <c r="N1514" s="831"/>
      <c r="O1514" s="783"/>
      <c r="P1514" s="830"/>
      <c r="Q1514" s="830"/>
      <c r="R1514" s="831"/>
      <c r="S1514" s="831"/>
      <c r="T1514" s="786"/>
      <c r="U1514" s="786"/>
      <c r="V1514" s="786"/>
      <c r="W1514" s="786"/>
      <c r="X1514" s="787"/>
      <c r="Y1514" s="783"/>
      <c r="Z1514" s="783"/>
      <c r="AA1514" s="783"/>
      <c r="AB1514" s="783"/>
      <c r="AC1514" s="783"/>
      <c r="AD1514" s="783"/>
      <c r="AE1514" s="783"/>
      <c r="AF1514" s="783"/>
      <c r="AG1514" s="783"/>
      <c r="AH1514" s="783"/>
      <c r="AI1514" s="831"/>
    </row>
    <row r="1515" spans="1:35" ht="17.25" customHeight="1">
      <c r="A1515" s="36"/>
      <c r="B1515" s="36"/>
      <c r="C1515" s="36"/>
      <c r="D1515" s="106" t="str">
        <f t="shared" si="0"/>
        <v xml:space="preserve"> </v>
      </c>
      <c r="E1515" s="779"/>
      <c r="F1515" s="779"/>
      <c r="G1515" s="779"/>
      <c r="H1515" s="779"/>
      <c r="I1515" s="779"/>
      <c r="J1515" s="779"/>
      <c r="K1515" s="779"/>
      <c r="L1515" s="792"/>
      <c r="M1515" s="790"/>
      <c r="N1515" s="831"/>
      <c r="O1515" s="783"/>
      <c r="P1515" s="831"/>
      <c r="Q1515" s="831"/>
      <c r="R1515" s="831"/>
      <c r="S1515" s="831"/>
      <c r="T1515" s="786"/>
      <c r="U1515" s="786"/>
      <c r="V1515" s="786"/>
      <c r="W1515" s="786"/>
      <c r="X1515" s="787"/>
      <c r="Y1515" s="783"/>
      <c r="Z1515" s="783"/>
      <c r="AA1515" s="783"/>
      <c r="AB1515" s="783"/>
      <c r="AC1515" s="783"/>
      <c r="AD1515" s="783"/>
      <c r="AE1515" s="783"/>
      <c r="AF1515" s="783"/>
      <c r="AG1515" s="783"/>
      <c r="AH1515" s="783"/>
      <c r="AI1515" s="831"/>
    </row>
    <row r="1516" spans="1:35" ht="17.25" customHeight="1">
      <c r="A1516" s="36"/>
      <c r="B1516" s="36"/>
      <c r="C1516" s="36"/>
      <c r="D1516" s="106" t="str">
        <f t="shared" si="0"/>
        <v xml:space="preserve"> </v>
      </c>
      <c r="E1516" s="779"/>
      <c r="F1516" s="779"/>
      <c r="G1516" s="779"/>
      <c r="H1516" s="779"/>
      <c r="I1516" s="779"/>
      <c r="J1516" s="779"/>
      <c r="K1516" s="779"/>
      <c r="L1516" s="792"/>
      <c r="M1516" s="782"/>
      <c r="N1516" s="831"/>
      <c r="O1516" s="783"/>
      <c r="P1516" s="830"/>
      <c r="Q1516" s="830"/>
      <c r="R1516" s="831"/>
      <c r="S1516" s="831"/>
      <c r="T1516" s="786"/>
      <c r="U1516" s="786"/>
      <c r="V1516" s="786"/>
      <c r="W1516" s="786"/>
      <c r="X1516" s="787"/>
      <c r="Y1516" s="783"/>
      <c r="Z1516" s="783"/>
      <c r="AA1516" s="783"/>
      <c r="AB1516" s="783"/>
      <c r="AC1516" s="783"/>
      <c r="AD1516" s="783"/>
      <c r="AE1516" s="783"/>
      <c r="AF1516" s="783"/>
      <c r="AG1516" s="783"/>
      <c r="AH1516" s="783"/>
      <c r="AI1516" s="831"/>
    </row>
    <row r="1517" spans="1:35" ht="17.25" customHeight="1">
      <c r="A1517" s="36"/>
      <c r="B1517" s="36"/>
      <c r="C1517" s="36"/>
      <c r="D1517" s="106" t="str">
        <f t="shared" si="0"/>
        <v xml:space="preserve"> </v>
      </c>
      <c r="E1517" s="779"/>
      <c r="F1517" s="779"/>
      <c r="G1517" s="779"/>
      <c r="H1517" s="779"/>
      <c r="I1517" s="779"/>
      <c r="J1517" s="779"/>
      <c r="K1517" s="779"/>
      <c r="L1517" s="792"/>
      <c r="M1517" s="790"/>
      <c r="N1517" s="831"/>
      <c r="O1517" s="783"/>
      <c r="P1517" s="831"/>
      <c r="Q1517" s="831"/>
      <c r="R1517" s="831"/>
      <c r="S1517" s="831"/>
      <c r="T1517" s="786"/>
      <c r="U1517" s="786"/>
      <c r="V1517" s="786"/>
      <c r="W1517" s="786"/>
      <c r="X1517" s="787"/>
      <c r="Y1517" s="783"/>
      <c r="Z1517" s="783"/>
      <c r="AA1517" s="783"/>
      <c r="AB1517" s="783"/>
      <c r="AC1517" s="783"/>
      <c r="AD1517" s="783"/>
      <c r="AE1517" s="783"/>
      <c r="AF1517" s="783"/>
      <c r="AG1517" s="783"/>
      <c r="AH1517" s="783"/>
      <c r="AI1517" s="831"/>
    </row>
    <row r="1518" spans="1:35" ht="17.25" customHeight="1">
      <c r="A1518" s="36"/>
      <c r="B1518" s="36"/>
      <c r="C1518" s="36"/>
      <c r="D1518" s="106" t="str">
        <f t="shared" si="0"/>
        <v xml:space="preserve"> </v>
      </c>
      <c r="E1518" s="779"/>
      <c r="F1518" s="779"/>
      <c r="G1518" s="779"/>
      <c r="H1518" s="779"/>
      <c r="I1518" s="779"/>
      <c r="J1518" s="779"/>
      <c r="K1518" s="779"/>
      <c r="L1518" s="792"/>
      <c r="M1518" s="782"/>
      <c r="N1518" s="831"/>
      <c r="O1518" s="783"/>
      <c r="P1518" s="830"/>
      <c r="Q1518" s="830"/>
      <c r="R1518" s="831"/>
      <c r="S1518" s="831"/>
      <c r="T1518" s="786"/>
      <c r="U1518" s="786"/>
      <c r="V1518" s="786"/>
      <c r="W1518" s="786"/>
      <c r="X1518" s="787"/>
      <c r="Y1518" s="783"/>
      <c r="Z1518" s="783"/>
      <c r="AA1518" s="783"/>
      <c r="AB1518" s="783"/>
      <c r="AC1518" s="783"/>
      <c r="AD1518" s="783"/>
      <c r="AE1518" s="783"/>
      <c r="AF1518" s="783"/>
      <c r="AG1518" s="783"/>
      <c r="AH1518" s="783"/>
      <c r="AI1518" s="831"/>
    </row>
    <row r="1519" spans="1:35" ht="17.25" customHeight="1">
      <c r="A1519" s="36"/>
      <c r="B1519" s="36"/>
      <c r="C1519" s="36"/>
      <c r="D1519" s="106" t="str">
        <f t="shared" si="0"/>
        <v xml:space="preserve"> </v>
      </c>
      <c r="E1519" s="779"/>
      <c r="F1519" s="779"/>
      <c r="G1519" s="779"/>
      <c r="H1519" s="779"/>
      <c r="I1519" s="779"/>
      <c r="J1519" s="779"/>
      <c r="K1519" s="779"/>
      <c r="L1519" s="792"/>
      <c r="M1519" s="790"/>
      <c r="N1519" s="831"/>
      <c r="O1519" s="783"/>
      <c r="P1519" s="831"/>
      <c r="Q1519" s="831"/>
      <c r="R1519" s="831"/>
      <c r="S1519" s="831"/>
      <c r="T1519" s="786"/>
      <c r="U1519" s="786"/>
      <c r="V1519" s="786"/>
      <c r="W1519" s="786"/>
      <c r="X1519" s="787"/>
      <c r="Y1519" s="783"/>
      <c r="Z1519" s="783"/>
      <c r="AA1519" s="783"/>
      <c r="AB1519" s="783"/>
      <c r="AC1519" s="783"/>
      <c r="AD1519" s="783"/>
      <c r="AE1519" s="783"/>
      <c r="AF1519" s="783"/>
      <c r="AG1519" s="783"/>
      <c r="AH1519" s="783"/>
      <c r="AI1519" s="831"/>
    </row>
    <row r="1520" spans="1:35" ht="17.25" customHeight="1">
      <c r="A1520" s="36"/>
      <c r="B1520" s="36"/>
      <c r="C1520" s="36"/>
      <c r="D1520" s="106" t="str">
        <f t="shared" si="0"/>
        <v xml:space="preserve"> </v>
      </c>
      <c r="E1520" s="779"/>
      <c r="F1520" s="779"/>
      <c r="G1520" s="779"/>
      <c r="H1520" s="779"/>
      <c r="I1520" s="779"/>
      <c r="J1520" s="779"/>
      <c r="K1520" s="779"/>
      <c r="L1520" s="792"/>
      <c r="M1520" s="782"/>
      <c r="N1520" s="831"/>
      <c r="O1520" s="783"/>
      <c r="P1520" s="830"/>
      <c r="Q1520" s="830"/>
      <c r="R1520" s="831"/>
      <c r="S1520" s="831"/>
      <c r="T1520" s="786"/>
      <c r="U1520" s="786"/>
      <c r="V1520" s="786"/>
      <c r="W1520" s="786"/>
      <c r="X1520" s="787"/>
      <c r="Y1520" s="783"/>
      <c r="Z1520" s="783"/>
      <c r="AA1520" s="783"/>
      <c r="AB1520" s="783"/>
      <c r="AC1520" s="783"/>
      <c r="AD1520" s="783"/>
      <c r="AE1520" s="783"/>
      <c r="AF1520" s="783"/>
      <c r="AG1520" s="783"/>
      <c r="AH1520" s="783"/>
      <c r="AI1520" s="831"/>
    </row>
    <row r="1521" spans="1:35" ht="17.25" customHeight="1">
      <c r="A1521" s="36"/>
      <c r="B1521" s="36"/>
      <c r="C1521" s="36"/>
      <c r="D1521" s="106" t="str">
        <f t="shared" si="0"/>
        <v xml:space="preserve"> </v>
      </c>
      <c r="E1521" s="779"/>
      <c r="F1521" s="779"/>
      <c r="G1521" s="779"/>
      <c r="H1521" s="779"/>
      <c r="I1521" s="779"/>
      <c r="J1521" s="779"/>
      <c r="K1521" s="779"/>
      <c r="L1521" s="792"/>
      <c r="M1521" s="790"/>
      <c r="N1521" s="831"/>
      <c r="O1521" s="783"/>
      <c r="P1521" s="831"/>
      <c r="Q1521" s="831"/>
      <c r="R1521" s="831"/>
      <c r="S1521" s="831"/>
      <c r="T1521" s="786"/>
      <c r="U1521" s="786"/>
      <c r="V1521" s="786"/>
      <c r="W1521" s="786"/>
      <c r="X1521" s="787"/>
      <c r="Y1521" s="783"/>
      <c r="Z1521" s="783"/>
      <c r="AA1521" s="783"/>
      <c r="AB1521" s="783"/>
      <c r="AC1521" s="783"/>
      <c r="AD1521" s="783"/>
      <c r="AE1521" s="783"/>
      <c r="AF1521" s="783"/>
      <c r="AG1521" s="783"/>
      <c r="AH1521" s="783"/>
      <c r="AI1521" s="831"/>
    </row>
    <row r="1522" spans="1:35" ht="17.25" customHeight="1">
      <c r="A1522" s="36"/>
      <c r="B1522" s="36"/>
      <c r="C1522" s="36"/>
      <c r="D1522" s="106" t="str">
        <f t="shared" si="0"/>
        <v xml:space="preserve"> </v>
      </c>
      <c r="E1522" s="779"/>
      <c r="F1522" s="779"/>
      <c r="G1522" s="779"/>
      <c r="H1522" s="779"/>
      <c r="I1522" s="779"/>
      <c r="J1522" s="779"/>
      <c r="K1522" s="779"/>
      <c r="L1522" s="792"/>
      <c r="M1522" s="782"/>
      <c r="N1522" s="831"/>
      <c r="O1522" s="783"/>
      <c r="P1522" s="830"/>
      <c r="Q1522" s="830"/>
      <c r="R1522" s="831"/>
      <c r="S1522" s="831"/>
      <c r="T1522" s="786"/>
      <c r="U1522" s="786"/>
      <c r="V1522" s="786"/>
      <c r="W1522" s="786"/>
      <c r="X1522" s="787"/>
      <c r="Y1522" s="783"/>
      <c r="Z1522" s="783"/>
      <c r="AA1522" s="783"/>
      <c r="AB1522" s="783"/>
      <c r="AC1522" s="783"/>
      <c r="AD1522" s="783"/>
      <c r="AE1522" s="783"/>
      <c r="AF1522" s="783"/>
      <c r="AG1522" s="783"/>
      <c r="AH1522" s="783"/>
      <c r="AI1522" s="831"/>
    </row>
    <row r="1523" spans="1:35" ht="17.25" customHeight="1">
      <c r="A1523" s="36"/>
      <c r="B1523" s="36"/>
      <c r="C1523" s="36"/>
      <c r="D1523" s="106" t="str">
        <f t="shared" si="0"/>
        <v xml:space="preserve"> </v>
      </c>
      <c r="E1523" s="779"/>
      <c r="F1523" s="779"/>
      <c r="G1523" s="779"/>
      <c r="H1523" s="779"/>
      <c r="I1523" s="779"/>
      <c r="J1523" s="779"/>
      <c r="K1523" s="779"/>
      <c r="L1523" s="792"/>
      <c r="M1523" s="790"/>
      <c r="N1523" s="831"/>
      <c r="O1523" s="783"/>
      <c r="P1523" s="831"/>
      <c r="Q1523" s="831"/>
      <c r="R1523" s="831"/>
      <c r="S1523" s="831"/>
      <c r="T1523" s="786"/>
      <c r="U1523" s="786"/>
      <c r="V1523" s="786"/>
      <c r="W1523" s="786"/>
      <c r="X1523" s="787"/>
      <c r="Y1523" s="783"/>
      <c r="Z1523" s="783"/>
      <c r="AA1523" s="783"/>
      <c r="AB1523" s="783"/>
      <c r="AC1523" s="783"/>
      <c r="AD1523" s="783"/>
      <c r="AE1523" s="783"/>
      <c r="AF1523" s="783"/>
      <c r="AG1523" s="783"/>
      <c r="AH1523" s="783"/>
      <c r="AI1523" s="831"/>
    </row>
    <row r="1524" spans="1:35" ht="17.25" customHeight="1">
      <c r="A1524" s="36"/>
      <c r="B1524" s="36"/>
      <c r="C1524" s="36"/>
      <c r="D1524" s="106" t="str">
        <f t="shared" si="0"/>
        <v xml:space="preserve"> </v>
      </c>
      <c r="E1524" s="779"/>
      <c r="F1524" s="779"/>
      <c r="G1524" s="779"/>
      <c r="H1524" s="779"/>
      <c r="I1524" s="779"/>
      <c r="J1524" s="779"/>
      <c r="K1524" s="779"/>
      <c r="L1524" s="792"/>
      <c r="M1524" s="782"/>
      <c r="N1524" s="831"/>
      <c r="O1524" s="783"/>
      <c r="P1524" s="830"/>
      <c r="Q1524" s="830"/>
      <c r="R1524" s="831"/>
      <c r="S1524" s="831"/>
      <c r="T1524" s="786"/>
      <c r="U1524" s="786"/>
      <c r="V1524" s="786"/>
      <c r="W1524" s="786"/>
      <c r="X1524" s="787"/>
      <c r="Y1524" s="783"/>
      <c r="Z1524" s="783"/>
      <c r="AA1524" s="783"/>
      <c r="AB1524" s="783"/>
      <c r="AC1524" s="783"/>
      <c r="AD1524" s="783"/>
      <c r="AE1524" s="783"/>
      <c r="AF1524" s="783"/>
      <c r="AG1524" s="783"/>
      <c r="AH1524" s="783"/>
      <c r="AI1524" s="831"/>
    </row>
    <row r="1525" spans="1:35" ht="17.25" customHeight="1">
      <c r="A1525" s="36"/>
      <c r="B1525" s="36"/>
      <c r="C1525" s="36"/>
      <c r="D1525" s="106" t="str">
        <f t="shared" si="0"/>
        <v xml:space="preserve"> </v>
      </c>
      <c r="E1525" s="779"/>
      <c r="F1525" s="779"/>
      <c r="G1525" s="779"/>
      <c r="H1525" s="779"/>
      <c r="I1525" s="779"/>
      <c r="J1525" s="779"/>
      <c r="K1525" s="779"/>
      <c r="L1525" s="792"/>
      <c r="M1525" s="790"/>
      <c r="N1525" s="831"/>
      <c r="O1525" s="783"/>
      <c r="P1525" s="831"/>
      <c r="Q1525" s="831"/>
      <c r="R1525" s="831"/>
      <c r="S1525" s="831"/>
      <c r="T1525" s="786"/>
      <c r="U1525" s="786"/>
      <c r="V1525" s="786"/>
      <c r="W1525" s="786"/>
      <c r="X1525" s="787"/>
      <c r="Y1525" s="783"/>
      <c r="Z1525" s="783"/>
      <c r="AA1525" s="783"/>
      <c r="AB1525" s="783"/>
      <c r="AC1525" s="783"/>
      <c r="AD1525" s="783"/>
      <c r="AE1525" s="783"/>
      <c r="AF1525" s="783"/>
      <c r="AG1525" s="783"/>
      <c r="AH1525" s="783"/>
      <c r="AI1525" s="831"/>
    </row>
    <row r="1526" spans="1:35" ht="17.25" customHeight="1">
      <c r="A1526" s="36"/>
      <c r="B1526" s="36"/>
      <c r="C1526" s="36"/>
      <c r="D1526" s="106" t="str">
        <f t="shared" si="0"/>
        <v xml:space="preserve"> </v>
      </c>
      <c r="E1526" s="779"/>
      <c r="F1526" s="779"/>
      <c r="G1526" s="779"/>
      <c r="H1526" s="779"/>
      <c r="I1526" s="779"/>
      <c r="J1526" s="779"/>
      <c r="K1526" s="779"/>
      <c r="L1526" s="792"/>
      <c r="M1526" s="782"/>
      <c r="N1526" s="831"/>
      <c r="O1526" s="783"/>
      <c r="P1526" s="830"/>
      <c r="Q1526" s="830"/>
      <c r="R1526" s="831"/>
      <c r="S1526" s="831"/>
      <c r="T1526" s="786"/>
      <c r="U1526" s="786"/>
      <c r="V1526" s="786"/>
      <c r="W1526" s="786"/>
      <c r="X1526" s="787"/>
      <c r="Y1526" s="783"/>
      <c r="Z1526" s="783"/>
      <c r="AA1526" s="783"/>
      <c r="AB1526" s="783"/>
      <c r="AC1526" s="783"/>
      <c r="AD1526" s="783"/>
      <c r="AE1526" s="783"/>
      <c r="AF1526" s="783"/>
      <c r="AG1526" s="783"/>
      <c r="AH1526" s="783"/>
      <c r="AI1526" s="831"/>
    </row>
    <row r="1527" spans="1:35" ht="17.25" customHeight="1">
      <c r="A1527" s="36"/>
      <c r="B1527" s="36"/>
      <c r="C1527" s="36"/>
      <c r="D1527" s="106" t="str">
        <f t="shared" si="0"/>
        <v xml:space="preserve"> </v>
      </c>
      <c r="E1527" s="779"/>
      <c r="F1527" s="779"/>
      <c r="G1527" s="779"/>
      <c r="H1527" s="779"/>
      <c r="I1527" s="779"/>
      <c r="J1527" s="779"/>
      <c r="K1527" s="779"/>
      <c r="L1527" s="792"/>
      <c r="M1527" s="790"/>
      <c r="N1527" s="831"/>
      <c r="O1527" s="783"/>
      <c r="P1527" s="831"/>
      <c r="Q1527" s="831"/>
      <c r="R1527" s="831"/>
      <c r="S1527" s="831"/>
      <c r="T1527" s="786"/>
      <c r="U1527" s="786"/>
      <c r="V1527" s="786"/>
      <c r="W1527" s="786"/>
      <c r="X1527" s="787"/>
      <c r="Y1527" s="783"/>
      <c r="Z1527" s="783"/>
      <c r="AA1527" s="783"/>
      <c r="AB1527" s="783"/>
      <c r="AC1527" s="783"/>
      <c r="AD1527" s="783"/>
      <c r="AE1527" s="783"/>
      <c r="AF1527" s="783"/>
      <c r="AG1527" s="783"/>
      <c r="AH1527" s="783"/>
      <c r="AI1527" s="831"/>
    </row>
    <row r="1528" spans="1:35" ht="17.25" customHeight="1">
      <c r="A1528" s="36"/>
      <c r="B1528" s="36"/>
      <c r="C1528" s="36"/>
      <c r="D1528" s="106" t="str">
        <f t="shared" si="0"/>
        <v xml:space="preserve"> </v>
      </c>
      <c r="E1528" s="779"/>
      <c r="F1528" s="779"/>
      <c r="G1528" s="779"/>
      <c r="H1528" s="779"/>
      <c r="I1528" s="779"/>
      <c r="J1528" s="779"/>
      <c r="K1528" s="779"/>
      <c r="L1528" s="792"/>
      <c r="M1528" s="782"/>
      <c r="N1528" s="831"/>
      <c r="O1528" s="783"/>
      <c r="P1528" s="830"/>
      <c r="Q1528" s="830"/>
      <c r="R1528" s="831"/>
      <c r="S1528" s="831"/>
      <c r="T1528" s="786"/>
      <c r="U1528" s="786"/>
      <c r="V1528" s="786"/>
      <c r="W1528" s="786"/>
      <c r="X1528" s="787"/>
      <c r="Y1528" s="783"/>
      <c r="Z1528" s="783"/>
      <c r="AA1528" s="783"/>
      <c r="AB1528" s="783"/>
      <c r="AC1528" s="783"/>
      <c r="AD1528" s="783"/>
      <c r="AE1528" s="783"/>
      <c r="AF1528" s="783"/>
      <c r="AG1528" s="783"/>
      <c r="AH1528" s="783"/>
      <c r="AI1528" s="831"/>
    </row>
    <row r="1529" spans="1:35" ht="17.25" customHeight="1">
      <c r="A1529" s="36"/>
      <c r="B1529" s="36"/>
      <c r="C1529" s="36"/>
      <c r="D1529" s="106" t="str">
        <f t="shared" si="0"/>
        <v xml:space="preserve"> </v>
      </c>
      <c r="E1529" s="779"/>
      <c r="F1529" s="779"/>
      <c r="G1529" s="779"/>
      <c r="H1529" s="779"/>
      <c r="I1529" s="779"/>
      <c r="J1529" s="779"/>
      <c r="K1529" s="779"/>
      <c r="L1529" s="792"/>
      <c r="M1529" s="790"/>
      <c r="N1529" s="831"/>
      <c r="O1529" s="783"/>
      <c r="P1529" s="831"/>
      <c r="Q1529" s="831"/>
      <c r="R1529" s="831"/>
      <c r="S1529" s="831"/>
      <c r="T1529" s="786"/>
      <c r="U1529" s="786"/>
      <c r="V1529" s="786"/>
      <c r="W1529" s="786"/>
      <c r="X1529" s="787"/>
      <c r="Y1529" s="783"/>
      <c r="Z1529" s="783"/>
      <c r="AA1529" s="783"/>
      <c r="AB1529" s="783"/>
      <c r="AC1529" s="783"/>
      <c r="AD1529" s="783"/>
      <c r="AE1529" s="783"/>
      <c r="AF1529" s="783"/>
      <c r="AG1529" s="783"/>
      <c r="AH1529" s="783"/>
      <c r="AI1529" s="831"/>
    </row>
    <row r="1530" spans="1:35" ht="17.25" customHeight="1">
      <c r="A1530" s="36"/>
      <c r="B1530" s="36"/>
      <c r="C1530" s="36"/>
      <c r="D1530" s="106" t="str">
        <f t="shared" si="0"/>
        <v xml:space="preserve"> </v>
      </c>
      <c r="E1530" s="779"/>
      <c r="F1530" s="779"/>
      <c r="G1530" s="779"/>
      <c r="H1530" s="779"/>
      <c r="I1530" s="779"/>
      <c r="J1530" s="779"/>
      <c r="K1530" s="779"/>
      <c r="L1530" s="792"/>
      <c r="M1530" s="831"/>
      <c r="N1530" s="831"/>
      <c r="O1530" s="783"/>
      <c r="P1530" s="830"/>
      <c r="Q1530" s="830"/>
      <c r="R1530" s="831"/>
      <c r="S1530" s="831"/>
      <c r="T1530" s="786"/>
      <c r="U1530" s="786"/>
      <c r="V1530" s="786"/>
      <c r="W1530" s="786"/>
      <c r="X1530" s="787"/>
      <c r="Y1530" s="783"/>
      <c r="Z1530" s="783"/>
      <c r="AA1530" s="783"/>
      <c r="AB1530" s="783"/>
      <c r="AC1530" s="783"/>
      <c r="AD1530" s="783"/>
      <c r="AE1530" s="783"/>
      <c r="AF1530" s="783"/>
      <c r="AG1530" s="783"/>
      <c r="AH1530" s="783"/>
      <c r="AI1530" s="831"/>
    </row>
    <row r="1531" spans="1:35" ht="17.25" customHeight="1">
      <c r="A1531" s="36"/>
      <c r="B1531" s="36"/>
      <c r="C1531" s="36"/>
      <c r="D1531" s="106" t="str">
        <f t="shared" si="0"/>
        <v xml:space="preserve"> </v>
      </c>
      <c r="E1531" s="779"/>
      <c r="F1531" s="779"/>
      <c r="G1531" s="779"/>
      <c r="H1531" s="779"/>
      <c r="I1531" s="779"/>
      <c r="J1531" s="779"/>
      <c r="K1531" s="779"/>
      <c r="L1531" s="792"/>
      <c r="M1531" s="831"/>
      <c r="N1531" s="831"/>
      <c r="O1531" s="783"/>
      <c r="P1531" s="831"/>
      <c r="Q1531" s="831"/>
      <c r="R1531" s="831"/>
      <c r="S1531" s="831"/>
      <c r="T1531" s="786"/>
      <c r="U1531" s="786"/>
      <c r="V1531" s="786"/>
      <c r="W1531" s="786"/>
      <c r="X1531" s="787"/>
      <c r="Y1531" s="783"/>
      <c r="Z1531" s="783"/>
      <c r="AA1531" s="783"/>
      <c r="AB1531" s="783"/>
      <c r="AC1531" s="783"/>
      <c r="AD1531" s="783"/>
      <c r="AE1531" s="783"/>
      <c r="AF1531" s="783"/>
      <c r="AG1531" s="783"/>
      <c r="AH1531" s="783"/>
      <c r="AI1531" s="831"/>
    </row>
    <row r="1532" spans="1:35" ht="17.25" customHeight="1">
      <c r="A1532" s="36"/>
      <c r="B1532" s="36"/>
      <c r="C1532" s="36"/>
      <c r="D1532" s="106" t="str">
        <f t="shared" si="0"/>
        <v xml:space="preserve"> </v>
      </c>
      <c r="E1532" s="779"/>
      <c r="F1532" s="779"/>
      <c r="G1532" s="779"/>
      <c r="H1532" s="779"/>
      <c r="I1532" s="779"/>
      <c r="J1532" s="779"/>
      <c r="K1532" s="779"/>
      <c r="L1532" s="792"/>
      <c r="M1532" s="831"/>
      <c r="N1532" s="831"/>
      <c r="O1532" s="783"/>
      <c r="P1532" s="830"/>
      <c r="Q1532" s="830"/>
      <c r="R1532" s="831"/>
      <c r="S1532" s="831"/>
      <c r="T1532" s="786"/>
      <c r="U1532" s="786"/>
      <c r="V1532" s="786"/>
      <c r="W1532" s="786"/>
      <c r="X1532" s="787"/>
      <c r="Y1532" s="783"/>
      <c r="Z1532" s="783"/>
      <c r="AA1532" s="783"/>
      <c r="AB1532" s="783"/>
      <c r="AC1532" s="783"/>
      <c r="AD1532" s="783"/>
      <c r="AE1532" s="783"/>
      <c r="AF1532" s="783"/>
      <c r="AG1532" s="783"/>
      <c r="AH1532" s="783"/>
      <c r="AI1532" s="831"/>
    </row>
    <row r="1533" spans="1:35" ht="17.25" customHeight="1">
      <c r="A1533" s="36"/>
      <c r="B1533" s="36"/>
      <c r="C1533" s="36"/>
      <c r="D1533" s="106" t="str">
        <f t="shared" si="0"/>
        <v xml:space="preserve"> </v>
      </c>
      <c r="E1533" s="779"/>
      <c r="F1533" s="779"/>
      <c r="G1533" s="779"/>
      <c r="H1533" s="779"/>
      <c r="I1533" s="779"/>
      <c r="J1533" s="779"/>
      <c r="K1533" s="779"/>
      <c r="L1533" s="792"/>
      <c r="M1533" s="831"/>
      <c r="N1533" s="831"/>
      <c r="O1533" s="783"/>
      <c r="P1533" s="831"/>
      <c r="Q1533" s="831"/>
      <c r="R1533" s="831"/>
      <c r="S1533" s="831"/>
      <c r="T1533" s="786"/>
      <c r="U1533" s="786"/>
      <c r="V1533" s="786"/>
      <c r="W1533" s="786"/>
      <c r="X1533" s="787"/>
      <c r="Y1533" s="783"/>
      <c r="Z1533" s="783"/>
      <c r="AA1533" s="783"/>
      <c r="AB1533" s="783"/>
      <c r="AC1533" s="783"/>
      <c r="AD1533" s="783"/>
      <c r="AE1533" s="783"/>
      <c r="AF1533" s="783"/>
      <c r="AG1533" s="783"/>
      <c r="AH1533" s="783"/>
      <c r="AI1533" s="831"/>
    </row>
    <row r="1534" spans="1:35" ht="17.25" customHeight="1">
      <c r="A1534" s="36"/>
      <c r="B1534" s="36"/>
      <c r="C1534" s="36"/>
      <c r="D1534" s="106" t="str">
        <f t="shared" si="0"/>
        <v xml:space="preserve"> </v>
      </c>
      <c r="E1534" s="779"/>
      <c r="F1534" s="779"/>
      <c r="G1534" s="779"/>
      <c r="H1534" s="779"/>
      <c r="I1534" s="779"/>
      <c r="J1534" s="779"/>
      <c r="K1534" s="779"/>
      <c r="L1534" s="792"/>
      <c r="M1534" s="831"/>
      <c r="N1534" s="831"/>
      <c r="O1534" s="783"/>
      <c r="P1534" s="830"/>
      <c r="Q1534" s="830"/>
      <c r="R1534" s="831"/>
      <c r="S1534" s="831"/>
      <c r="T1534" s="786"/>
      <c r="U1534" s="786"/>
      <c r="V1534" s="786"/>
      <c r="W1534" s="786"/>
      <c r="X1534" s="787"/>
      <c r="Y1534" s="783"/>
      <c r="Z1534" s="783"/>
      <c r="AA1534" s="783"/>
      <c r="AB1534" s="783"/>
      <c r="AC1534" s="783"/>
      <c r="AD1534" s="783"/>
      <c r="AE1534" s="783"/>
      <c r="AF1534" s="783"/>
      <c r="AG1534" s="783"/>
      <c r="AH1534" s="783"/>
      <c r="AI1534" s="831"/>
    </row>
    <row r="1535" spans="1:35" ht="17.25" customHeight="1">
      <c r="A1535" s="36"/>
      <c r="B1535" s="36"/>
      <c r="C1535" s="36"/>
      <c r="D1535" s="106" t="str">
        <f t="shared" si="0"/>
        <v xml:space="preserve"> </v>
      </c>
      <c r="E1535" s="779"/>
      <c r="F1535" s="779"/>
      <c r="G1535" s="779"/>
      <c r="H1535" s="779"/>
      <c r="I1535" s="779"/>
      <c r="J1535" s="779"/>
      <c r="K1535" s="779"/>
      <c r="L1535" s="792"/>
      <c r="M1535" s="831"/>
      <c r="N1535" s="831"/>
      <c r="O1535" s="783"/>
      <c r="P1535" s="831"/>
      <c r="Q1535" s="831"/>
      <c r="R1535" s="831"/>
      <c r="S1535" s="831"/>
      <c r="T1535" s="786"/>
      <c r="U1535" s="786"/>
      <c r="V1535" s="786"/>
      <c r="W1535" s="786"/>
      <c r="X1535" s="787"/>
      <c r="Y1535" s="783"/>
      <c r="Z1535" s="783"/>
      <c r="AA1535" s="783"/>
      <c r="AB1535" s="783"/>
      <c r="AC1535" s="783"/>
      <c r="AD1535" s="783"/>
      <c r="AE1535" s="783"/>
      <c r="AF1535" s="783"/>
      <c r="AG1535" s="783"/>
      <c r="AH1535" s="783"/>
      <c r="AI1535" s="831"/>
    </row>
    <row r="1536" spans="1:35" ht="17.25" customHeight="1">
      <c r="A1536" s="36"/>
      <c r="B1536" s="36"/>
      <c r="C1536" s="36"/>
      <c r="D1536" s="106" t="str">
        <f t="shared" si="0"/>
        <v xml:space="preserve"> </v>
      </c>
      <c r="E1536" s="779"/>
      <c r="F1536" s="779"/>
      <c r="G1536" s="779"/>
      <c r="H1536" s="779"/>
      <c r="I1536" s="779"/>
      <c r="J1536" s="779"/>
      <c r="K1536" s="779"/>
      <c r="L1536" s="792"/>
      <c r="M1536" s="831"/>
      <c r="N1536" s="831"/>
      <c r="O1536" s="783"/>
      <c r="P1536" s="830"/>
      <c r="Q1536" s="830"/>
      <c r="R1536" s="831"/>
      <c r="S1536" s="831"/>
      <c r="T1536" s="786"/>
      <c r="U1536" s="786"/>
      <c r="V1536" s="786"/>
      <c r="W1536" s="786"/>
      <c r="X1536" s="787"/>
      <c r="Y1536" s="783"/>
      <c r="Z1536" s="783"/>
      <c r="AA1536" s="783"/>
      <c r="AB1536" s="783"/>
      <c r="AC1536" s="783"/>
      <c r="AD1536" s="783"/>
      <c r="AE1536" s="783"/>
      <c r="AF1536" s="783"/>
      <c r="AG1536" s="783"/>
      <c r="AH1536" s="783"/>
      <c r="AI1536" s="831"/>
    </row>
    <row r="1537" spans="1:35" ht="17.25" customHeight="1">
      <c r="A1537" s="36"/>
      <c r="B1537" s="36"/>
      <c r="C1537" s="36"/>
      <c r="D1537" s="106" t="str">
        <f t="shared" si="0"/>
        <v xml:space="preserve"> </v>
      </c>
      <c r="E1537" s="779"/>
      <c r="F1537" s="779"/>
      <c r="G1537" s="779"/>
      <c r="H1537" s="779"/>
      <c r="I1537" s="779"/>
      <c r="J1537" s="779"/>
      <c r="K1537" s="779"/>
      <c r="L1537" s="792"/>
      <c r="M1537" s="831"/>
      <c r="N1537" s="831"/>
      <c r="O1537" s="783"/>
      <c r="P1537" s="831"/>
      <c r="Q1537" s="831"/>
      <c r="R1537" s="831"/>
      <c r="S1537" s="831"/>
      <c r="T1537" s="786"/>
      <c r="U1537" s="786"/>
      <c r="V1537" s="786"/>
      <c r="W1537" s="786"/>
      <c r="X1537" s="787"/>
      <c r="Y1537" s="783"/>
      <c r="Z1537" s="783"/>
      <c r="AA1537" s="783"/>
      <c r="AB1537" s="783"/>
      <c r="AC1537" s="783"/>
      <c r="AD1537" s="783"/>
      <c r="AE1537" s="783"/>
      <c r="AF1537" s="783"/>
      <c r="AG1537" s="783"/>
      <c r="AH1537" s="783"/>
      <c r="AI1537" s="831"/>
    </row>
    <row r="1538" spans="1:35" ht="17.25" customHeight="1">
      <c r="A1538" s="36"/>
      <c r="B1538" s="36"/>
      <c r="C1538" s="36"/>
      <c r="D1538" s="106" t="str">
        <f t="shared" si="0"/>
        <v xml:space="preserve"> </v>
      </c>
      <c r="E1538" s="779"/>
      <c r="F1538" s="779"/>
      <c r="G1538" s="779"/>
      <c r="H1538" s="779"/>
      <c r="I1538" s="779"/>
      <c r="J1538" s="779"/>
      <c r="K1538" s="779"/>
      <c r="L1538" s="792"/>
      <c r="M1538" s="831"/>
      <c r="N1538" s="831"/>
      <c r="O1538" s="783"/>
      <c r="P1538" s="830"/>
      <c r="Q1538" s="830"/>
      <c r="R1538" s="831"/>
      <c r="S1538" s="831"/>
      <c r="T1538" s="786"/>
      <c r="U1538" s="786"/>
      <c r="V1538" s="786"/>
      <c r="W1538" s="786"/>
      <c r="X1538" s="787"/>
      <c r="Y1538" s="783"/>
      <c r="Z1538" s="783"/>
      <c r="AA1538" s="783"/>
      <c r="AB1538" s="783"/>
      <c r="AC1538" s="783"/>
      <c r="AD1538" s="783"/>
      <c r="AE1538" s="783"/>
      <c r="AF1538" s="783"/>
      <c r="AG1538" s="783"/>
      <c r="AH1538" s="783"/>
      <c r="AI1538" s="831"/>
    </row>
    <row r="1539" spans="1:35" ht="17.25" customHeight="1">
      <c r="A1539" s="36"/>
      <c r="B1539" s="36"/>
      <c r="C1539" s="36"/>
      <c r="D1539" s="106" t="str">
        <f t="shared" si="0"/>
        <v xml:space="preserve"> </v>
      </c>
      <c r="E1539" s="779"/>
      <c r="F1539" s="779"/>
      <c r="G1539" s="779"/>
      <c r="H1539" s="779"/>
      <c r="I1539" s="779"/>
      <c r="J1539" s="779"/>
      <c r="K1539" s="779"/>
      <c r="L1539" s="792"/>
      <c r="M1539" s="831"/>
      <c r="N1539" s="831"/>
      <c r="O1539" s="783"/>
      <c r="P1539" s="831"/>
      <c r="Q1539" s="831"/>
      <c r="R1539" s="831"/>
      <c r="S1539" s="831"/>
      <c r="T1539" s="786"/>
      <c r="U1539" s="786"/>
      <c r="V1539" s="786"/>
      <c r="W1539" s="786"/>
      <c r="X1539" s="787"/>
      <c r="Y1539" s="783"/>
      <c r="Z1539" s="783"/>
      <c r="AA1539" s="783"/>
      <c r="AB1539" s="783"/>
      <c r="AC1539" s="783"/>
      <c r="AD1539" s="783"/>
      <c r="AE1539" s="783"/>
      <c r="AF1539" s="783"/>
      <c r="AG1539" s="783"/>
      <c r="AH1539" s="783"/>
      <c r="AI1539" s="831"/>
    </row>
    <row r="1540" spans="1:35" ht="17.25" customHeight="1">
      <c r="A1540" s="36"/>
      <c r="B1540" s="36"/>
      <c r="C1540" s="36"/>
      <c r="D1540" s="106" t="str">
        <f t="shared" si="0"/>
        <v xml:space="preserve"> </v>
      </c>
      <c r="E1540" s="779"/>
      <c r="F1540" s="779"/>
      <c r="G1540" s="779"/>
      <c r="H1540" s="779"/>
      <c r="I1540" s="779"/>
      <c r="J1540" s="779"/>
      <c r="K1540" s="779"/>
      <c r="L1540" s="792"/>
      <c r="M1540" s="831"/>
      <c r="N1540" s="831"/>
      <c r="O1540" s="783"/>
      <c r="P1540" s="830"/>
      <c r="Q1540" s="830"/>
      <c r="R1540" s="831"/>
      <c r="S1540" s="831"/>
      <c r="T1540" s="786"/>
      <c r="U1540" s="786"/>
      <c r="V1540" s="786"/>
      <c r="W1540" s="786"/>
      <c r="X1540" s="787"/>
      <c r="Y1540" s="783"/>
      <c r="Z1540" s="783"/>
      <c r="AA1540" s="783"/>
      <c r="AB1540" s="783"/>
      <c r="AC1540" s="783"/>
      <c r="AD1540" s="783"/>
      <c r="AE1540" s="783"/>
      <c r="AF1540" s="783"/>
      <c r="AG1540" s="783"/>
      <c r="AH1540" s="783"/>
      <c r="AI1540" s="831"/>
    </row>
    <row r="1541" spans="1:35" ht="17.25" customHeight="1">
      <c r="A1541" s="36"/>
      <c r="B1541" s="36"/>
      <c r="C1541" s="36"/>
      <c r="D1541" s="106" t="str">
        <f t="shared" si="0"/>
        <v xml:space="preserve"> </v>
      </c>
      <c r="E1541" s="779"/>
      <c r="F1541" s="779"/>
      <c r="G1541" s="779"/>
      <c r="H1541" s="779"/>
      <c r="I1541" s="779"/>
      <c r="J1541" s="779"/>
      <c r="K1541" s="779"/>
      <c r="L1541" s="792"/>
      <c r="M1541" s="831"/>
      <c r="N1541" s="831"/>
      <c r="O1541" s="783"/>
      <c r="P1541" s="831"/>
      <c r="Q1541" s="831"/>
      <c r="R1541" s="831"/>
      <c r="S1541" s="831"/>
      <c r="T1541" s="786"/>
      <c r="U1541" s="786"/>
      <c r="V1541" s="786"/>
      <c r="W1541" s="786"/>
      <c r="X1541" s="787"/>
      <c r="Y1541" s="783"/>
      <c r="Z1541" s="783"/>
      <c r="AA1541" s="783"/>
      <c r="AB1541" s="783"/>
      <c r="AC1541" s="783"/>
      <c r="AD1541" s="783"/>
      <c r="AE1541" s="783"/>
      <c r="AF1541" s="783"/>
      <c r="AG1541" s="783"/>
      <c r="AH1541" s="783"/>
      <c r="AI1541" s="831"/>
    </row>
    <row r="1542" spans="1:35" ht="17.25" customHeight="1">
      <c r="A1542" s="275"/>
      <c r="B1542" s="275"/>
      <c r="C1542" s="275"/>
      <c r="D1542" s="106" t="str">
        <f t="shared" si="0"/>
        <v xml:space="preserve"> </v>
      </c>
      <c r="E1542" s="834"/>
      <c r="F1542" s="834"/>
      <c r="G1542" s="834"/>
      <c r="H1542" s="834"/>
      <c r="I1542" s="834"/>
      <c r="J1542" s="834"/>
      <c r="K1542" s="834"/>
      <c r="L1542" s="792"/>
      <c r="M1542" s="831"/>
      <c r="N1542" s="831"/>
      <c r="O1542" s="783"/>
      <c r="P1542" s="830"/>
      <c r="Q1542" s="830"/>
      <c r="R1542" s="831"/>
      <c r="S1542" s="831"/>
      <c r="T1542" s="786"/>
      <c r="U1542" s="786"/>
      <c r="V1542" s="786"/>
      <c r="W1542" s="786"/>
      <c r="X1542" s="787"/>
      <c r="Y1542" s="783"/>
      <c r="Z1542" s="783"/>
      <c r="AA1542" s="783"/>
      <c r="AB1542" s="783"/>
      <c r="AC1542" s="783"/>
      <c r="AD1542" s="783"/>
      <c r="AE1542" s="783"/>
      <c r="AF1542" s="783"/>
      <c r="AG1542" s="783"/>
      <c r="AH1542" s="783"/>
      <c r="AI1542" s="831"/>
    </row>
    <row r="1543" spans="1:35" ht="17.25" customHeight="1">
      <c r="A1543" s="275"/>
      <c r="B1543" s="275"/>
      <c r="C1543" s="275"/>
      <c r="D1543" s="106" t="str">
        <f t="shared" si="0"/>
        <v xml:space="preserve"> </v>
      </c>
      <c r="E1543" s="834"/>
      <c r="F1543" s="834"/>
      <c r="G1543" s="834"/>
      <c r="H1543" s="834"/>
      <c r="I1543" s="834"/>
      <c r="J1543" s="834"/>
      <c r="K1543" s="834"/>
      <c r="L1543" s="792"/>
      <c r="M1543" s="831"/>
      <c r="N1543" s="831"/>
      <c r="O1543" s="783"/>
      <c r="P1543" s="831"/>
      <c r="Q1543" s="831"/>
      <c r="R1543" s="831"/>
      <c r="S1543" s="831"/>
      <c r="T1543" s="786"/>
      <c r="U1543" s="786"/>
      <c r="V1543" s="786"/>
      <c r="W1543" s="786"/>
      <c r="X1543" s="787"/>
      <c r="Y1543" s="783"/>
      <c r="Z1543" s="783"/>
      <c r="AA1543" s="783"/>
      <c r="AB1543" s="783"/>
      <c r="AC1543" s="783"/>
      <c r="AD1543" s="783"/>
      <c r="AE1543" s="783"/>
      <c r="AF1543" s="783"/>
      <c r="AG1543" s="783"/>
      <c r="AH1543" s="783"/>
      <c r="AI1543" s="831"/>
    </row>
    <row r="1544" spans="1:35" ht="17.25" customHeight="1">
      <c r="A1544" s="275"/>
      <c r="B1544" s="275"/>
      <c r="C1544" s="275"/>
      <c r="D1544" s="106" t="str">
        <f t="shared" si="0"/>
        <v xml:space="preserve"> </v>
      </c>
      <c r="E1544" s="834"/>
      <c r="F1544" s="834"/>
      <c r="G1544" s="834"/>
      <c r="H1544" s="834"/>
      <c r="I1544" s="834"/>
      <c r="J1544" s="834"/>
      <c r="K1544" s="834"/>
      <c r="L1544" s="346"/>
      <c r="M1544" s="346"/>
      <c r="N1544" s="346"/>
      <c r="O1544" s="346"/>
      <c r="P1544" s="346"/>
      <c r="Q1544" s="346"/>
      <c r="R1544" s="346"/>
      <c r="S1544" s="346"/>
      <c r="T1544" s="346"/>
      <c r="U1544" s="346"/>
      <c r="V1544" s="346"/>
      <c r="W1544" s="346"/>
      <c r="X1544" s="835"/>
      <c r="Y1544" s="346"/>
      <c r="Z1544" s="346"/>
      <c r="AA1544" s="346"/>
      <c r="AB1544" s="346"/>
      <c r="AC1544" s="346"/>
      <c r="AD1544" s="346"/>
      <c r="AE1544" s="346"/>
      <c r="AF1544" s="346"/>
      <c r="AG1544" s="346"/>
      <c r="AH1544" s="346"/>
      <c r="AI1544" s="346"/>
    </row>
    <row r="1545" spans="1:35" ht="17.25" customHeight="1">
      <c r="A1545" s="275"/>
      <c r="B1545" s="275"/>
      <c r="C1545" s="275"/>
      <c r="D1545" s="660"/>
      <c r="E1545" s="834"/>
      <c r="F1545" s="834"/>
      <c r="G1545" s="834"/>
      <c r="H1545" s="834"/>
      <c r="I1545" s="834"/>
      <c r="J1545" s="834"/>
      <c r="K1545" s="834"/>
      <c r="L1545" s="346"/>
      <c r="M1545" s="346"/>
      <c r="N1545" s="346"/>
      <c r="O1545" s="346"/>
      <c r="P1545" s="346"/>
      <c r="Q1545" s="346"/>
      <c r="R1545" s="346"/>
      <c r="S1545" s="346"/>
      <c r="T1545" s="346"/>
      <c r="U1545" s="346"/>
      <c r="V1545" s="346"/>
      <c r="W1545" s="346"/>
      <c r="X1545" s="835"/>
      <c r="Y1545" s="346"/>
      <c r="Z1545" s="346"/>
      <c r="AA1545" s="346"/>
      <c r="AB1545" s="346"/>
      <c r="AC1545" s="346"/>
      <c r="AD1545" s="346"/>
      <c r="AE1545" s="346"/>
      <c r="AF1545" s="346"/>
      <c r="AG1545" s="346"/>
      <c r="AH1545" s="346"/>
      <c r="AI1545" s="346"/>
    </row>
    <row r="1546" spans="1:35" ht="17.25" customHeight="1">
      <c r="A1546" s="275"/>
      <c r="B1546" s="275"/>
      <c r="C1546" s="275"/>
      <c r="D1546" s="660"/>
      <c r="E1546" s="834"/>
      <c r="F1546" s="834"/>
      <c r="G1546" s="834"/>
      <c r="H1546" s="834"/>
      <c r="I1546" s="834"/>
      <c r="J1546" s="834"/>
      <c r="K1546" s="834"/>
      <c r="L1546" s="346"/>
      <c r="M1546" s="346"/>
      <c r="N1546" s="346"/>
      <c r="O1546" s="346"/>
      <c r="P1546" s="346"/>
      <c r="Q1546" s="346"/>
      <c r="R1546" s="346"/>
      <c r="S1546" s="346"/>
      <c r="T1546" s="346"/>
      <c r="U1546" s="346"/>
      <c r="V1546" s="346"/>
      <c r="W1546" s="346"/>
      <c r="X1546" s="835"/>
      <c r="Y1546" s="346"/>
      <c r="Z1546" s="346"/>
      <c r="AA1546" s="346"/>
      <c r="AB1546" s="346"/>
      <c r="AC1546" s="346"/>
      <c r="AD1546" s="346"/>
      <c r="AE1546" s="346"/>
      <c r="AF1546" s="346"/>
      <c r="AG1546" s="346"/>
      <c r="AH1546" s="346"/>
      <c r="AI1546" s="346"/>
    </row>
    <row r="1547" spans="1:35" ht="17.25" customHeight="1">
      <c r="A1547" s="275"/>
      <c r="B1547" s="275"/>
      <c r="C1547" s="275"/>
      <c r="D1547" s="660"/>
      <c r="E1547" s="834"/>
      <c r="F1547" s="834"/>
      <c r="G1547" s="834"/>
      <c r="H1547" s="834"/>
      <c r="I1547" s="834"/>
      <c r="J1547" s="834"/>
      <c r="K1547" s="834"/>
      <c r="L1547" s="346"/>
      <c r="M1547" s="346"/>
      <c r="N1547" s="346"/>
      <c r="O1547" s="346"/>
      <c r="P1547" s="346"/>
      <c r="Q1547" s="346"/>
      <c r="R1547" s="346"/>
      <c r="S1547" s="346"/>
      <c r="T1547" s="346"/>
      <c r="U1547" s="346"/>
      <c r="V1547" s="346"/>
      <c r="W1547" s="346"/>
      <c r="X1547" s="835"/>
      <c r="Y1547" s="346"/>
      <c r="Z1547" s="346"/>
      <c r="AA1547" s="346"/>
      <c r="AB1547" s="346"/>
      <c r="AC1547" s="346"/>
      <c r="AD1547" s="346"/>
      <c r="AE1547" s="346"/>
      <c r="AF1547" s="346"/>
      <c r="AG1547" s="346"/>
      <c r="AH1547" s="346"/>
      <c r="AI1547" s="346"/>
    </row>
    <row r="1548" spans="1:35" ht="17.25" customHeight="1">
      <c r="A1548" s="275"/>
      <c r="B1548" s="275"/>
      <c r="C1548" s="275"/>
      <c r="D1548" s="660"/>
      <c r="E1548" s="834"/>
      <c r="F1548" s="834"/>
      <c r="G1548" s="834"/>
      <c r="H1548" s="834"/>
      <c r="I1548" s="834"/>
      <c r="J1548" s="834"/>
      <c r="K1548" s="834"/>
      <c r="L1548" s="346"/>
      <c r="M1548" s="346"/>
      <c r="N1548" s="346"/>
      <c r="O1548" s="346"/>
      <c r="P1548" s="346"/>
      <c r="Q1548" s="346"/>
      <c r="R1548" s="346"/>
      <c r="S1548" s="346"/>
      <c r="T1548" s="346"/>
      <c r="U1548" s="346"/>
      <c r="V1548" s="346"/>
      <c r="W1548" s="346"/>
      <c r="X1548" s="835"/>
      <c r="Y1548" s="346"/>
      <c r="Z1548" s="346"/>
      <c r="AA1548" s="346"/>
      <c r="AB1548" s="346"/>
      <c r="AC1548" s="346"/>
      <c r="AD1548" s="346"/>
      <c r="AE1548" s="346"/>
      <c r="AF1548" s="346"/>
      <c r="AG1548" s="346"/>
      <c r="AH1548" s="346"/>
      <c r="AI1548" s="346"/>
    </row>
    <row r="1549" spans="1:35" ht="17.25" customHeight="1">
      <c r="A1549" s="275"/>
      <c r="B1549" s="275"/>
      <c r="C1549" s="275"/>
      <c r="D1549" s="660"/>
      <c r="E1549" s="834"/>
      <c r="F1549" s="834"/>
      <c r="G1549" s="834"/>
      <c r="H1549" s="834"/>
      <c r="I1549" s="834"/>
      <c r="J1549" s="834"/>
      <c r="K1549" s="834"/>
      <c r="L1549" s="346"/>
      <c r="M1549" s="346"/>
      <c r="N1549" s="346"/>
      <c r="O1549" s="346"/>
      <c r="P1549" s="346"/>
      <c r="Q1549" s="346"/>
      <c r="R1549" s="346"/>
      <c r="S1549" s="346"/>
      <c r="T1549" s="346"/>
      <c r="U1549" s="346"/>
      <c r="V1549" s="346"/>
      <c r="W1549" s="346"/>
      <c r="X1549" s="835"/>
      <c r="Y1549" s="346"/>
      <c r="Z1549" s="346"/>
      <c r="AA1549" s="346"/>
      <c r="AB1549" s="346"/>
      <c r="AC1549" s="346"/>
      <c r="AD1549" s="346"/>
      <c r="AE1549" s="346"/>
      <c r="AF1549" s="346"/>
      <c r="AG1549" s="346"/>
      <c r="AH1549" s="346"/>
      <c r="AI1549" s="346"/>
    </row>
    <row r="1550" spans="1:35" ht="17.25" customHeight="1">
      <c r="A1550" s="275"/>
      <c r="B1550" s="275"/>
      <c r="C1550" s="275"/>
      <c r="D1550" s="660"/>
      <c r="E1550" s="834"/>
      <c r="F1550" s="834"/>
      <c r="G1550" s="834"/>
      <c r="H1550" s="834"/>
      <c r="I1550" s="834"/>
      <c r="J1550" s="834"/>
      <c r="K1550" s="834"/>
      <c r="L1550" s="346"/>
      <c r="M1550" s="346"/>
      <c r="N1550" s="346"/>
      <c r="O1550" s="346"/>
      <c r="P1550" s="346"/>
      <c r="Q1550" s="346"/>
      <c r="R1550" s="346"/>
      <c r="S1550" s="346"/>
      <c r="T1550" s="346"/>
      <c r="U1550" s="346"/>
      <c r="V1550" s="346"/>
      <c r="W1550" s="346"/>
      <c r="X1550" s="835"/>
      <c r="Y1550" s="346"/>
      <c r="Z1550" s="346"/>
      <c r="AA1550" s="346"/>
      <c r="AB1550" s="346"/>
      <c r="AC1550" s="346"/>
      <c r="AD1550" s="346"/>
      <c r="AE1550" s="346"/>
      <c r="AF1550" s="346"/>
      <c r="AG1550" s="346"/>
      <c r="AH1550" s="346"/>
      <c r="AI1550" s="346"/>
    </row>
    <row r="1551" spans="1:35" ht="17.25" customHeight="1">
      <c r="A1551" s="275"/>
      <c r="B1551" s="275"/>
      <c r="C1551" s="275"/>
      <c r="D1551" s="660"/>
      <c r="E1551" s="834"/>
      <c r="F1551" s="834"/>
      <c r="G1551" s="834"/>
      <c r="H1551" s="834"/>
      <c r="I1551" s="834"/>
      <c r="J1551" s="834"/>
      <c r="K1551" s="834"/>
      <c r="L1551" s="346"/>
      <c r="M1551" s="346"/>
      <c r="N1551" s="346"/>
      <c r="O1551" s="346"/>
      <c r="P1551" s="346"/>
      <c r="Q1551" s="346"/>
      <c r="R1551" s="346"/>
      <c r="S1551" s="346"/>
      <c r="T1551" s="346"/>
      <c r="U1551" s="346"/>
      <c r="V1551" s="346"/>
      <c r="W1551" s="346"/>
      <c r="X1551" s="835"/>
      <c r="Y1551" s="346"/>
      <c r="Z1551" s="346"/>
      <c r="AA1551" s="346"/>
      <c r="AB1551" s="346"/>
      <c r="AC1551" s="346"/>
      <c r="AD1551" s="346"/>
      <c r="AE1551" s="346"/>
      <c r="AF1551" s="346"/>
      <c r="AG1551" s="346"/>
      <c r="AH1551" s="346"/>
      <c r="AI1551" s="346"/>
    </row>
    <row r="1552" spans="1:35" ht="17.25" customHeight="1">
      <c r="A1552" s="275"/>
      <c r="B1552" s="275"/>
      <c r="C1552" s="275"/>
      <c r="D1552" s="660"/>
      <c r="E1552" s="834"/>
      <c r="F1552" s="834"/>
      <c r="G1552" s="834"/>
      <c r="H1552" s="834"/>
      <c r="I1552" s="834"/>
      <c r="J1552" s="834"/>
      <c r="K1552" s="834"/>
      <c r="L1552" s="346"/>
      <c r="M1552" s="346"/>
      <c r="N1552" s="346"/>
      <c r="O1552" s="346"/>
      <c r="P1552" s="346"/>
      <c r="Q1552" s="346"/>
      <c r="R1552" s="346"/>
      <c r="S1552" s="346"/>
      <c r="T1552" s="346"/>
      <c r="U1552" s="346"/>
      <c r="V1552" s="346"/>
      <c r="W1552" s="346"/>
      <c r="X1552" s="835"/>
      <c r="Y1552" s="346"/>
      <c r="Z1552" s="346"/>
      <c r="AA1552" s="346"/>
      <c r="AB1552" s="346"/>
      <c r="AC1552" s="346"/>
      <c r="AD1552" s="346"/>
      <c r="AE1552" s="346"/>
      <c r="AF1552" s="346"/>
      <c r="AG1552" s="346"/>
      <c r="AH1552" s="346"/>
      <c r="AI1552" s="346"/>
    </row>
    <row r="1553" spans="1:35" ht="17.25" customHeight="1">
      <c r="A1553" s="275"/>
      <c r="B1553" s="275"/>
      <c r="C1553" s="275"/>
      <c r="D1553" s="660"/>
      <c r="E1553" s="834"/>
      <c r="F1553" s="834"/>
      <c r="G1553" s="834"/>
      <c r="H1553" s="834"/>
      <c r="I1553" s="834"/>
      <c r="J1553" s="834"/>
      <c r="K1553" s="834"/>
      <c r="L1553" s="346"/>
      <c r="M1553" s="346"/>
      <c r="N1553" s="346"/>
      <c r="O1553" s="346"/>
      <c r="P1553" s="346"/>
      <c r="Q1553" s="346"/>
      <c r="R1553" s="346"/>
      <c r="S1553" s="346"/>
      <c r="T1553" s="346"/>
      <c r="U1553" s="346"/>
      <c r="V1553" s="346"/>
      <c r="W1553" s="346"/>
      <c r="X1553" s="835"/>
      <c r="Y1553" s="346"/>
      <c r="Z1553" s="346"/>
      <c r="AA1553" s="346"/>
      <c r="AB1553" s="346"/>
      <c r="AC1553" s="346"/>
      <c r="AD1553" s="346"/>
      <c r="AE1553" s="346"/>
      <c r="AF1553" s="346"/>
      <c r="AG1553" s="346"/>
      <c r="AH1553" s="346"/>
      <c r="AI1553" s="346"/>
    </row>
    <row r="1554" spans="1:35" ht="17.25" customHeight="1">
      <c r="A1554" s="275"/>
      <c r="B1554" s="275"/>
      <c r="C1554" s="275"/>
      <c r="D1554" s="660"/>
      <c r="E1554" s="834"/>
      <c r="F1554" s="834"/>
      <c r="G1554" s="834"/>
      <c r="H1554" s="834"/>
      <c r="I1554" s="834"/>
      <c r="J1554" s="834"/>
      <c r="K1554" s="834"/>
      <c r="L1554" s="346"/>
      <c r="M1554" s="346"/>
      <c r="N1554" s="346"/>
      <c r="O1554" s="346"/>
      <c r="P1554" s="346"/>
      <c r="Q1554" s="346"/>
      <c r="R1554" s="346"/>
      <c r="S1554" s="346"/>
      <c r="T1554" s="346"/>
      <c r="U1554" s="346"/>
      <c r="V1554" s="346"/>
      <c r="W1554" s="346"/>
      <c r="X1554" s="835"/>
      <c r="Y1554" s="346"/>
      <c r="Z1554" s="346"/>
      <c r="AA1554" s="346"/>
      <c r="AB1554" s="346"/>
      <c r="AC1554" s="346"/>
      <c r="AD1554" s="346"/>
      <c r="AE1554" s="346"/>
      <c r="AF1554" s="346"/>
      <c r="AG1554" s="346"/>
      <c r="AH1554" s="346"/>
      <c r="AI1554" s="346"/>
    </row>
    <row r="1555" spans="1:35" ht="17.25" customHeight="1">
      <c r="A1555" s="275"/>
      <c r="B1555" s="275"/>
      <c r="C1555" s="275"/>
      <c r="D1555" s="660"/>
      <c r="E1555" s="834"/>
      <c r="F1555" s="834"/>
      <c r="G1555" s="834"/>
      <c r="H1555" s="834"/>
      <c r="I1555" s="834"/>
      <c r="J1555" s="834"/>
      <c r="K1555" s="834"/>
      <c r="L1555" s="346"/>
      <c r="M1555" s="346"/>
      <c r="N1555" s="346"/>
      <c r="O1555" s="346"/>
      <c r="P1555" s="346"/>
      <c r="Q1555" s="346"/>
      <c r="R1555" s="346"/>
      <c r="S1555" s="346"/>
      <c r="T1555" s="346"/>
      <c r="U1555" s="346"/>
      <c r="V1555" s="346"/>
      <c r="W1555" s="346"/>
      <c r="X1555" s="835"/>
      <c r="Y1555" s="346"/>
      <c r="Z1555" s="346"/>
      <c r="AA1555" s="346"/>
      <c r="AB1555" s="346"/>
      <c r="AC1555" s="346"/>
      <c r="AD1555" s="346"/>
      <c r="AE1555" s="346"/>
      <c r="AF1555" s="346"/>
      <c r="AG1555" s="346"/>
      <c r="AH1555" s="346"/>
      <c r="AI1555" s="346"/>
    </row>
    <row r="1556" spans="1:35" ht="17.25" customHeight="1">
      <c r="A1556" s="275"/>
      <c r="B1556" s="275"/>
      <c r="C1556" s="275"/>
      <c r="D1556" s="660"/>
      <c r="E1556" s="834"/>
      <c r="F1556" s="834"/>
      <c r="G1556" s="834"/>
      <c r="H1556" s="834"/>
      <c r="I1556" s="834"/>
      <c r="J1556" s="834"/>
      <c r="K1556" s="834"/>
      <c r="L1556" s="346"/>
      <c r="M1556" s="346"/>
      <c r="N1556" s="346"/>
      <c r="O1556" s="346"/>
      <c r="P1556" s="346"/>
      <c r="Q1556" s="346"/>
      <c r="R1556" s="346"/>
      <c r="S1556" s="346"/>
      <c r="T1556" s="346"/>
      <c r="U1556" s="346"/>
      <c r="V1556" s="346"/>
      <c r="W1556" s="346"/>
      <c r="X1556" s="835"/>
      <c r="Y1556" s="346"/>
      <c r="Z1556" s="346"/>
      <c r="AA1556" s="346"/>
      <c r="AB1556" s="346"/>
      <c r="AC1556" s="346"/>
      <c r="AD1556" s="346"/>
      <c r="AE1556" s="346"/>
      <c r="AF1556" s="346"/>
      <c r="AG1556" s="346"/>
      <c r="AH1556" s="346"/>
      <c r="AI1556" s="346"/>
    </row>
    <row r="1557" spans="1:35" ht="17.25" customHeight="1">
      <c r="A1557" s="275"/>
      <c r="B1557" s="275"/>
      <c r="C1557" s="275"/>
      <c r="D1557" s="660"/>
      <c r="E1557" s="834"/>
      <c r="F1557" s="834"/>
      <c r="G1557" s="834"/>
      <c r="H1557" s="834"/>
      <c r="I1557" s="834"/>
      <c r="J1557" s="834"/>
      <c r="K1557" s="834"/>
      <c r="L1557" s="346"/>
      <c r="M1557" s="346"/>
      <c r="N1557" s="346"/>
      <c r="O1557" s="346"/>
      <c r="P1557" s="346"/>
      <c r="Q1557" s="346"/>
      <c r="R1557" s="346"/>
      <c r="S1557" s="346"/>
      <c r="T1557" s="346"/>
      <c r="U1557" s="346"/>
      <c r="V1557" s="346"/>
      <c r="W1557" s="346"/>
      <c r="X1557" s="835"/>
      <c r="Y1557" s="346"/>
      <c r="Z1557" s="346"/>
      <c r="AA1557" s="346"/>
      <c r="AB1557" s="346"/>
      <c r="AC1557" s="346"/>
      <c r="AD1557" s="346"/>
      <c r="AE1557" s="346"/>
      <c r="AF1557" s="346"/>
      <c r="AG1557" s="346"/>
      <c r="AH1557" s="346"/>
      <c r="AI1557" s="346"/>
    </row>
    <row r="1558" spans="1:35" ht="17.25" customHeight="1">
      <c r="A1558" s="275"/>
      <c r="B1558" s="275"/>
      <c r="C1558" s="275"/>
      <c r="D1558" s="660"/>
      <c r="E1558" s="834"/>
      <c r="F1558" s="834"/>
      <c r="G1558" s="834"/>
      <c r="H1558" s="834"/>
      <c r="I1558" s="834"/>
      <c r="J1558" s="834"/>
      <c r="K1558" s="834"/>
      <c r="L1558" s="346"/>
      <c r="M1558" s="346"/>
      <c r="N1558" s="346"/>
      <c r="O1558" s="346"/>
      <c r="P1558" s="346"/>
      <c r="Q1558" s="346"/>
      <c r="R1558" s="346"/>
      <c r="S1558" s="346"/>
      <c r="T1558" s="346"/>
      <c r="U1558" s="346"/>
      <c r="V1558" s="346"/>
      <c r="W1558" s="346"/>
      <c r="X1558" s="835"/>
      <c r="Y1558" s="346"/>
      <c r="Z1558" s="346"/>
      <c r="AA1558" s="346"/>
      <c r="AB1558" s="346"/>
      <c r="AC1558" s="346"/>
      <c r="AD1558" s="346"/>
      <c r="AE1558" s="346"/>
      <c r="AF1558" s="346"/>
      <c r="AG1558" s="346"/>
      <c r="AH1558" s="346"/>
      <c r="AI1558" s="346"/>
    </row>
    <row r="1559" spans="1:35" ht="17.25" customHeight="1">
      <c r="A1559" s="275"/>
      <c r="B1559" s="275"/>
      <c r="C1559" s="275"/>
      <c r="D1559" s="660"/>
      <c r="E1559" s="834"/>
      <c r="F1559" s="834"/>
      <c r="G1559" s="834"/>
      <c r="H1559" s="834"/>
      <c r="I1559" s="834"/>
      <c r="J1559" s="834"/>
      <c r="K1559" s="834"/>
      <c r="L1559" s="346"/>
      <c r="M1559" s="346"/>
      <c r="N1559" s="346"/>
      <c r="O1559" s="346"/>
      <c r="P1559" s="346"/>
      <c r="Q1559" s="346"/>
      <c r="R1559" s="346"/>
      <c r="S1559" s="346"/>
      <c r="T1559" s="346"/>
      <c r="U1559" s="346"/>
      <c r="V1559" s="346"/>
      <c r="W1559" s="346"/>
      <c r="X1559" s="835"/>
      <c r="Y1559" s="346"/>
      <c r="Z1559" s="346"/>
      <c r="AA1559" s="346"/>
      <c r="AB1559" s="346"/>
      <c r="AC1559" s="346"/>
      <c r="AD1559" s="346"/>
      <c r="AE1559" s="346"/>
      <c r="AF1559" s="346"/>
      <c r="AG1559" s="346"/>
      <c r="AH1559" s="346"/>
      <c r="AI1559" s="346"/>
    </row>
    <row r="1560" spans="1:35" ht="17.25" customHeight="1">
      <c r="A1560" s="275"/>
      <c r="B1560" s="275"/>
      <c r="C1560" s="275"/>
      <c r="D1560" s="660"/>
      <c r="E1560" s="834"/>
      <c r="F1560" s="834"/>
      <c r="G1560" s="834"/>
      <c r="H1560" s="834"/>
      <c r="I1560" s="834"/>
      <c r="J1560" s="834"/>
      <c r="K1560" s="834"/>
      <c r="L1560" s="346"/>
      <c r="M1560" s="346"/>
      <c r="N1560" s="346"/>
      <c r="O1560" s="346"/>
      <c r="P1560" s="346"/>
      <c r="Q1560" s="346"/>
      <c r="R1560" s="346"/>
      <c r="S1560" s="346"/>
      <c r="T1560" s="346"/>
      <c r="U1560" s="346"/>
      <c r="V1560" s="346"/>
      <c r="W1560" s="346"/>
      <c r="X1560" s="835"/>
      <c r="Y1560" s="346"/>
      <c r="Z1560" s="346"/>
      <c r="AA1560" s="346"/>
      <c r="AB1560" s="346"/>
      <c r="AC1560" s="346"/>
      <c r="AD1560" s="346"/>
      <c r="AE1560" s="346"/>
      <c r="AF1560" s="346"/>
      <c r="AG1560" s="346"/>
      <c r="AH1560" s="346"/>
      <c r="AI1560" s="346"/>
    </row>
    <row r="1561" spans="1:35" ht="17.25" customHeight="1">
      <c r="A1561" s="275"/>
      <c r="B1561" s="275"/>
      <c r="C1561" s="275"/>
      <c r="D1561" s="660"/>
      <c r="E1561" s="834"/>
      <c r="F1561" s="834"/>
      <c r="G1561" s="834"/>
      <c r="H1561" s="834"/>
      <c r="I1561" s="834"/>
      <c r="J1561" s="834"/>
      <c r="K1561" s="834"/>
      <c r="L1561" s="346"/>
      <c r="M1561" s="346"/>
      <c r="N1561" s="346"/>
      <c r="O1561" s="346"/>
      <c r="P1561" s="346"/>
      <c r="Q1561" s="346"/>
      <c r="R1561" s="346"/>
      <c r="S1561" s="346"/>
      <c r="T1561" s="346"/>
      <c r="U1561" s="346"/>
      <c r="V1561" s="346"/>
      <c r="W1561" s="346"/>
      <c r="X1561" s="835"/>
      <c r="Y1561" s="346"/>
      <c r="Z1561" s="346"/>
      <c r="AA1561" s="346"/>
      <c r="AB1561" s="346"/>
      <c r="AC1561" s="346"/>
      <c r="AD1561" s="346"/>
      <c r="AE1561" s="346"/>
      <c r="AF1561" s="346"/>
      <c r="AG1561" s="346"/>
      <c r="AH1561" s="346"/>
      <c r="AI1561" s="346"/>
    </row>
    <row r="1562" spans="1:35" ht="17.25" customHeight="1">
      <c r="A1562" s="275"/>
      <c r="B1562" s="275"/>
      <c r="C1562" s="275"/>
      <c r="D1562" s="660"/>
      <c r="E1562" s="834"/>
      <c r="F1562" s="834"/>
      <c r="G1562" s="834"/>
      <c r="H1562" s="834"/>
      <c r="I1562" s="834"/>
      <c r="J1562" s="834"/>
      <c r="K1562" s="834"/>
      <c r="L1562" s="346"/>
      <c r="M1562" s="346"/>
      <c r="N1562" s="346"/>
      <c r="O1562" s="346"/>
      <c r="P1562" s="346"/>
      <c r="Q1562" s="346"/>
      <c r="R1562" s="346"/>
      <c r="S1562" s="346"/>
      <c r="T1562" s="346"/>
      <c r="U1562" s="346"/>
      <c r="V1562" s="346"/>
      <c r="W1562" s="346"/>
      <c r="X1562" s="835"/>
      <c r="Y1562" s="346"/>
      <c r="Z1562" s="346"/>
      <c r="AA1562" s="346"/>
      <c r="AB1562" s="346"/>
      <c r="AC1562" s="346"/>
      <c r="AD1562" s="346"/>
      <c r="AE1562" s="346"/>
      <c r="AF1562" s="346"/>
      <c r="AG1562" s="346"/>
      <c r="AH1562" s="346"/>
      <c r="AI1562" s="346"/>
    </row>
    <row r="1563" spans="1:35" ht="17.25" customHeight="1">
      <c r="A1563" s="275"/>
      <c r="B1563" s="275"/>
      <c r="C1563" s="275"/>
      <c r="D1563" s="660"/>
      <c r="E1563" s="834"/>
      <c r="F1563" s="834"/>
      <c r="G1563" s="834"/>
      <c r="H1563" s="834"/>
      <c r="I1563" s="834"/>
      <c r="J1563" s="834"/>
      <c r="K1563" s="834"/>
      <c r="L1563" s="346"/>
      <c r="M1563" s="346"/>
      <c r="N1563" s="346"/>
      <c r="O1563" s="346"/>
      <c r="P1563" s="346"/>
      <c r="Q1563" s="346"/>
      <c r="R1563" s="346"/>
      <c r="S1563" s="346"/>
      <c r="T1563" s="346"/>
      <c r="U1563" s="346"/>
      <c r="V1563" s="346"/>
      <c r="W1563" s="346"/>
      <c r="X1563" s="835"/>
      <c r="Y1563" s="346"/>
      <c r="Z1563" s="346"/>
      <c r="AA1563" s="346"/>
      <c r="AB1563" s="346"/>
      <c r="AC1563" s="346"/>
      <c r="AD1563" s="346"/>
      <c r="AE1563" s="346"/>
      <c r="AF1563" s="346"/>
      <c r="AG1563" s="346"/>
      <c r="AH1563" s="346"/>
      <c r="AI1563" s="346"/>
    </row>
    <row r="1564" spans="1:35" ht="17.25" customHeight="1">
      <c r="A1564" s="275"/>
      <c r="B1564" s="275"/>
      <c r="C1564" s="275"/>
      <c r="D1564" s="660"/>
      <c r="E1564" s="834"/>
      <c r="F1564" s="834"/>
      <c r="G1564" s="834"/>
      <c r="H1564" s="834"/>
      <c r="I1564" s="834"/>
      <c r="J1564" s="834"/>
      <c r="K1564" s="834"/>
      <c r="L1564" s="346"/>
      <c r="M1564" s="346"/>
      <c r="N1564" s="346"/>
      <c r="O1564" s="346"/>
      <c r="P1564" s="346"/>
      <c r="Q1564" s="346"/>
      <c r="R1564" s="346"/>
      <c r="S1564" s="346"/>
      <c r="T1564" s="346"/>
      <c r="U1564" s="346"/>
      <c r="V1564" s="346"/>
      <c r="W1564" s="346"/>
      <c r="X1564" s="835"/>
      <c r="Y1564" s="346"/>
      <c r="Z1564" s="346"/>
      <c r="AA1564" s="346"/>
      <c r="AB1564" s="346"/>
      <c r="AC1564" s="346"/>
      <c r="AD1564" s="346"/>
      <c r="AE1564" s="346"/>
      <c r="AF1564" s="346"/>
      <c r="AG1564" s="346"/>
      <c r="AH1564" s="346"/>
      <c r="AI1564" s="346"/>
    </row>
    <row r="1565" spans="1:35" ht="17.25" customHeight="1">
      <c r="A1565" s="275"/>
      <c r="B1565" s="275"/>
      <c r="C1565" s="275"/>
      <c r="D1565" s="660"/>
      <c r="E1565" s="834"/>
      <c r="F1565" s="834"/>
      <c r="G1565" s="834"/>
      <c r="H1565" s="834"/>
      <c r="I1565" s="834"/>
      <c r="J1565" s="834"/>
      <c r="K1565" s="834"/>
      <c r="L1565" s="346"/>
      <c r="M1565" s="346"/>
      <c r="N1565" s="346"/>
      <c r="O1565" s="346"/>
      <c r="P1565" s="346"/>
      <c r="Q1565" s="346"/>
      <c r="R1565" s="346"/>
      <c r="S1565" s="346"/>
      <c r="T1565" s="346"/>
      <c r="U1565" s="346"/>
      <c r="V1565" s="346"/>
      <c r="W1565" s="346"/>
      <c r="X1565" s="835"/>
      <c r="Y1565" s="346"/>
      <c r="Z1565" s="346"/>
      <c r="AA1565" s="346"/>
      <c r="AB1565" s="346"/>
      <c r="AC1565" s="346"/>
      <c r="AD1565" s="346"/>
      <c r="AE1565" s="346"/>
      <c r="AF1565" s="346"/>
      <c r="AG1565" s="346"/>
      <c r="AH1565" s="346"/>
      <c r="AI1565" s="346"/>
    </row>
    <row r="1566" spans="1:35" ht="17.25" customHeight="1">
      <c r="A1566" s="275"/>
      <c r="B1566" s="275"/>
      <c r="C1566" s="275"/>
      <c r="D1566" s="660"/>
      <c r="E1566" s="834"/>
      <c r="F1566" s="834"/>
      <c r="G1566" s="834"/>
      <c r="H1566" s="834"/>
      <c r="I1566" s="834"/>
      <c r="J1566" s="834"/>
      <c r="K1566" s="834"/>
      <c r="L1566" s="346"/>
      <c r="M1566" s="346"/>
      <c r="N1566" s="346"/>
      <c r="O1566" s="346"/>
      <c r="P1566" s="346"/>
      <c r="Q1566" s="346"/>
      <c r="R1566" s="346"/>
      <c r="S1566" s="346"/>
      <c r="T1566" s="346"/>
      <c r="U1566" s="346"/>
      <c r="V1566" s="346"/>
      <c r="W1566" s="346"/>
      <c r="X1566" s="835"/>
      <c r="Y1566" s="346"/>
      <c r="Z1566" s="346"/>
      <c r="AA1566" s="346"/>
      <c r="AB1566" s="346"/>
      <c r="AC1566" s="346"/>
      <c r="AD1566" s="346"/>
      <c r="AE1566" s="346"/>
      <c r="AF1566" s="346"/>
      <c r="AG1566" s="346"/>
      <c r="AH1566" s="346"/>
      <c r="AI1566" s="346"/>
    </row>
    <row r="1567" spans="1:35" ht="17.25" customHeight="1">
      <c r="A1567" s="275"/>
      <c r="B1567" s="275"/>
      <c r="C1567" s="275"/>
      <c r="D1567" s="660"/>
      <c r="E1567" s="834"/>
      <c r="F1567" s="834"/>
      <c r="G1567" s="834"/>
      <c r="H1567" s="834"/>
      <c r="I1567" s="834"/>
      <c r="J1567" s="834"/>
      <c r="K1567" s="834"/>
      <c r="L1567" s="346"/>
      <c r="M1567" s="346"/>
      <c r="N1567" s="346"/>
      <c r="O1567" s="346"/>
      <c r="P1567" s="346"/>
      <c r="Q1567" s="346"/>
      <c r="R1567" s="346"/>
      <c r="S1567" s="346"/>
      <c r="T1567" s="346"/>
      <c r="U1567" s="346"/>
      <c r="V1567" s="346"/>
      <c r="W1567" s="346"/>
      <c r="X1567" s="835"/>
      <c r="Y1567" s="346"/>
      <c r="Z1567" s="346"/>
      <c r="AA1567" s="346"/>
      <c r="AB1567" s="346"/>
      <c r="AC1567" s="346"/>
      <c r="AD1567" s="346"/>
      <c r="AE1567" s="346"/>
      <c r="AF1567" s="346"/>
      <c r="AG1567" s="346"/>
      <c r="AH1567" s="346"/>
      <c r="AI1567" s="346"/>
    </row>
    <row r="1568" spans="1:35" ht="17.25" customHeight="1">
      <c r="A1568" s="275"/>
      <c r="B1568" s="275"/>
      <c r="C1568" s="275"/>
      <c r="D1568" s="660"/>
      <c r="E1568" s="834"/>
      <c r="F1568" s="834"/>
      <c r="G1568" s="834"/>
      <c r="H1568" s="834"/>
      <c r="I1568" s="834"/>
      <c r="J1568" s="834"/>
      <c r="K1568" s="834"/>
      <c r="L1568" s="346"/>
      <c r="M1568" s="346"/>
      <c r="N1568" s="346"/>
      <c r="O1568" s="346"/>
      <c r="P1568" s="346"/>
      <c r="Q1568" s="346"/>
      <c r="R1568" s="346"/>
      <c r="S1568" s="346"/>
      <c r="T1568" s="346"/>
      <c r="U1568" s="346"/>
      <c r="V1568" s="346"/>
      <c r="W1568" s="346"/>
      <c r="X1568" s="835"/>
      <c r="Y1568" s="346"/>
      <c r="Z1568" s="346"/>
      <c r="AA1568" s="346"/>
      <c r="AB1568" s="346"/>
      <c r="AC1568" s="346"/>
      <c r="AD1568" s="346"/>
      <c r="AE1568" s="346"/>
      <c r="AF1568" s="346"/>
      <c r="AG1568" s="346"/>
      <c r="AH1568" s="346"/>
      <c r="AI1568" s="346"/>
    </row>
    <row r="1569" spans="1:35" ht="17.25" customHeight="1">
      <c r="A1569" s="275"/>
      <c r="B1569" s="275"/>
      <c r="C1569" s="275"/>
      <c r="D1569" s="660"/>
      <c r="E1569" s="834"/>
      <c r="F1569" s="834"/>
      <c r="G1569" s="834"/>
      <c r="H1569" s="834"/>
      <c r="I1569" s="834"/>
      <c r="J1569" s="834"/>
      <c r="K1569" s="834"/>
      <c r="L1569" s="346"/>
      <c r="M1569" s="346"/>
      <c r="N1569" s="346"/>
      <c r="O1569" s="346"/>
      <c r="P1569" s="346"/>
      <c r="Q1569" s="346"/>
      <c r="R1569" s="346"/>
      <c r="S1569" s="346"/>
      <c r="T1569" s="346"/>
      <c r="U1569" s="346"/>
      <c r="V1569" s="346"/>
      <c r="W1569" s="346"/>
      <c r="X1569" s="835"/>
      <c r="Y1569" s="346"/>
      <c r="Z1569" s="346"/>
      <c r="AA1569" s="346"/>
      <c r="AB1569" s="346"/>
      <c r="AC1569" s="346"/>
      <c r="AD1569" s="346"/>
      <c r="AE1569" s="346"/>
      <c r="AF1569" s="346"/>
      <c r="AG1569" s="346"/>
      <c r="AH1569" s="346"/>
      <c r="AI1569" s="346"/>
    </row>
    <row r="1570" spans="1:35" ht="17.25" customHeight="1">
      <c r="A1570" s="275"/>
      <c r="B1570" s="275"/>
      <c r="C1570" s="275"/>
      <c r="D1570" s="660"/>
      <c r="E1570" s="834"/>
      <c r="F1570" s="834"/>
      <c r="G1570" s="834"/>
      <c r="H1570" s="834"/>
      <c r="I1570" s="834"/>
      <c r="J1570" s="834"/>
      <c r="K1570" s="834"/>
      <c r="L1570" s="346"/>
      <c r="M1570" s="346"/>
      <c r="N1570" s="346"/>
      <c r="O1570" s="346"/>
      <c r="P1570" s="346"/>
      <c r="Q1570" s="346"/>
      <c r="R1570" s="346"/>
      <c r="S1570" s="346"/>
      <c r="T1570" s="346"/>
      <c r="U1570" s="346"/>
      <c r="V1570" s="346"/>
      <c r="W1570" s="346"/>
      <c r="X1570" s="835"/>
      <c r="Y1570" s="346"/>
      <c r="Z1570" s="346"/>
      <c r="AA1570" s="346"/>
      <c r="AB1570" s="346"/>
      <c r="AC1570" s="346"/>
      <c r="AD1570" s="346"/>
      <c r="AE1570" s="346"/>
      <c r="AF1570" s="346"/>
      <c r="AG1570" s="346"/>
      <c r="AH1570" s="346"/>
      <c r="AI1570" s="346"/>
    </row>
    <row r="1571" spans="1:35" ht="17.25" customHeight="1">
      <c r="A1571" s="275"/>
      <c r="B1571" s="275"/>
      <c r="C1571" s="275"/>
      <c r="D1571" s="660"/>
      <c r="E1571" s="834"/>
      <c r="F1571" s="834"/>
      <c r="G1571" s="834"/>
      <c r="H1571" s="834"/>
      <c r="I1571" s="834"/>
      <c r="J1571" s="834"/>
      <c r="K1571" s="834"/>
      <c r="L1571" s="346"/>
      <c r="M1571" s="346"/>
      <c r="N1571" s="346"/>
      <c r="O1571" s="346"/>
      <c r="P1571" s="346"/>
      <c r="Q1571" s="346"/>
      <c r="R1571" s="346"/>
      <c r="S1571" s="346"/>
      <c r="T1571" s="346"/>
      <c r="U1571" s="346"/>
      <c r="V1571" s="346"/>
      <c r="W1571" s="346"/>
      <c r="X1571" s="835"/>
      <c r="Y1571" s="346"/>
      <c r="Z1571" s="346"/>
      <c r="AA1571" s="346"/>
      <c r="AB1571" s="346"/>
      <c r="AC1571" s="346"/>
      <c r="AD1571" s="346"/>
      <c r="AE1571" s="346"/>
      <c r="AF1571" s="346"/>
      <c r="AG1571" s="346"/>
      <c r="AH1571" s="346"/>
      <c r="AI1571" s="346"/>
    </row>
    <row r="1572" spans="1:35" ht="17.25" customHeight="1">
      <c r="A1572" s="275"/>
      <c r="B1572" s="275"/>
      <c r="C1572" s="275"/>
      <c r="D1572" s="660"/>
      <c r="E1572" s="834"/>
      <c r="F1572" s="834"/>
      <c r="G1572" s="834"/>
      <c r="H1572" s="834"/>
      <c r="I1572" s="834"/>
      <c r="J1572" s="834"/>
      <c r="K1572" s="834"/>
      <c r="L1572" s="346"/>
      <c r="M1572" s="346"/>
      <c r="N1572" s="346"/>
      <c r="O1572" s="346"/>
      <c r="P1572" s="346"/>
      <c r="Q1572" s="346"/>
      <c r="R1572" s="346"/>
      <c r="S1572" s="346"/>
      <c r="T1572" s="346"/>
      <c r="U1572" s="346"/>
      <c r="V1572" s="346"/>
      <c r="W1572" s="346"/>
      <c r="X1572" s="835"/>
      <c r="Y1572" s="346"/>
      <c r="Z1572" s="346"/>
      <c r="AA1572" s="346"/>
      <c r="AB1572" s="346"/>
      <c r="AC1572" s="346"/>
      <c r="AD1572" s="346"/>
      <c r="AE1572" s="346"/>
      <c r="AF1572" s="346"/>
      <c r="AG1572" s="346"/>
      <c r="AH1572" s="346"/>
      <c r="AI1572" s="346"/>
    </row>
    <row r="1573" spans="1:35" ht="17.25" customHeight="1">
      <c r="A1573" s="275"/>
      <c r="B1573" s="275"/>
      <c r="C1573" s="275"/>
      <c r="D1573" s="660"/>
      <c r="E1573" s="834"/>
      <c r="F1573" s="834"/>
      <c r="G1573" s="834"/>
      <c r="H1573" s="834"/>
      <c r="I1573" s="834"/>
      <c r="J1573" s="834"/>
      <c r="K1573" s="834"/>
      <c r="L1573" s="346"/>
      <c r="M1573" s="346"/>
      <c r="N1573" s="346"/>
      <c r="O1573" s="346"/>
      <c r="P1573" s="346"/>
      <c r="Q1573" s="346"/>
      <c r="R1573" s="346"/>
      <c r="S1573" s="346"/>
      <c r="T1573" s="346"/>
      <c r="U1573" s="346"/>
      <c r="V1573" s="346"/>
      <c r="W1573" s="346"/>
      <c r="X1573" s="835"/>
      <c r="Y1573" s="346"/>
      <c r="Z1573" s="346"/>
      <c r="AA1573" s="346"/>
      <c r="AB1573" s="346"/>
      <c r="AC1573" s="346"/>
      <c r="AD1573" s="346"/>
      <c r="AE1573" s="346"/>
      <c r="AF1573" s="346"/>
      <c r="AG1573" s="346"/>
      <c r="AH1573" s="346"/>
      <c r="AI1573" s="346"/>
    </row>
    <row r="1574" spans="1:35" ht="17.25" customHeight="1">
      <c r="A1574" s="275"/>
      <c r="B1574" s="275"/>
      <c r="C1574" s="275"/>
      <c r="D1574" s="660"/>
      <c r="E1574" s="834"/>
      <c r="F1574" s="834"/>
      <c r="G1574" s="834"/>
      <c r="H1574" s="834"/>
      <c r="I1574" s="834"/>
      <c r="J1574" s="834"/>
      <c r="K1574" s="834"/>
      <c r="L1574" s="346"/>
      <c r="M1574" s="346"/>
      <c r="N1574" s="346"/>
      <c r="O1574" s="346"/>
      <c r="P1574" s="346"/>
      <c r="Q1574" s="346"/>
      <c r="R1574" s="346"/>
      <c r="S1574" s="346"/>
      <c r="T1574" s="346"/>
      <c r="U1574" s="346"/>
      <c r="V1574" s="346"/>
      <c r="W1574" s="346"/>
      <c r="X1574" s="835"/>
      <c r="Y1574" s="346"/>
      <c r="Z1574" s="346"/>
      <c r="AA1574" s="346"/>
      <c r="AB1574" s="346"/>
      <c r="AC1574" s="346"/>
      <c r="AD1574" s="346"/>
      <c r="AE1574" s="346"/>
      <c r="AF1574" s="346"/>
      <c r="AG1574" s="346"/>
      <c r="AH1574" s="346"/>
      <c r="AI1574" s="346"/>
    </row>
    <row r="1575" spans="1:35" ht="17.25" customHeight="1">
      <c r="A1575" s="275"/>
      <c r="B1575" s="275"/>
      <c r="C1575" s="275"/>
      <c r="D1575" s="660"/>
      <c r="E1575" s="834"/>
      <c r="F1575" s="834"/>
      <c r="G1575" s="834"/>
      <c r="H1575" s="834"/>
      <c r="I1575" s="834"/>
      <c r="J1575" s="834"/>
      <c r="K1575" s="834"/>
      <c r="L1575" s="346"/>
      <c r="M1575" s="346"/>
      <c r="N1575" s="346"/>
      <c r="O1575" s="346"/>
      <c r="P1575" s="346"/>
      <c r="Q1575" s="346"/>
      <c r="R1575" s="346"/>
      <c r="S1575" s="346"/>
      <c r="T1575" s="346"/>
      <c r="U1575" s="346"/>
      <c r="V1575" s="346"/>
      <c r="W1575" s="346"/>
      <c r="X1575" s="835"/>
      <c r="Y1575" s="346"/>
      <c r="Z1575" s="346"/>
      <c r="AA1575" s="346"/>
      <c r="AB1575" s="346"/>
      <c r="AC1575" s="346"/>
      <c r="AD1575" s="346"/>
      <c r="AE1575" s="346"/>
      <c r="AF1575" s="346"/>
      <c r="AG1575" s="346"/>
      <c r="AH1575" s="346"/>
      <c r="AI1575" s="346"/>
    </row>
    <row r="1576" spans="1:35" ht="17.25" customHeight="1">
      <c r="A1576" s="275"/>
      <c r="B1576" s="275"/>
      <c r="C1576" s="275"/>
      <c r="D1576" s="660"/>
      <c r="E1576" s="834"/>
      <c r="F1576" s="834"/>
      <c r="G1576" s="834"/>
      <c r="H1576" s="834"/>
      <c r="I1576" s="834"/>
      <c r="J1576" s="834"/>
      <c r="K1576" s="834"/>
      <c r="L1576" s="346"/>
      <c r="M1576" s="346"/>
      <c r="N1576" s="346"/>
      <c r="O1576" s="346"/>
      <c r="P1576" s="346"/>
      <c r="Q1576" s="346"/>
      <c r="R1576" s="346"/>
      <c r="S1576" s="346"/>
      <c r="T1576" s="346"/>
      <c r="U1576" s="346"/>
      <c r="V1576" s="346"/>
      <c r="W1576" s="346"/>
      <c r="X1576" s="835"/>
      <c r="Y1576" s="346"/>
      <c r="Z1576" s="346"/>
      <c r="AA1576" s="346"/>
      <c r="AB1576" s="346"/>
      <c r="AC1576" s="346"/>
      <c r="AD1576" s="346"/>
      <c r="AE1576" s="346"/>
      <c r="AF1576" s="346"/>
      <c r="AG1576" s="346"/>
      <c r="AH1576" s="346"/>
      <c r="AI1576" s="346"/>
    </row>
    <row r="1577" spans="1:35" ht="17.25" customHeight="1">
      <c r="A1577" s="275"/>
      <c r="B1577" s="275"/>
      <c r="C1577" s="275"/>
      <c r="D1577" s="660"/>
      <c r="E1577" s="834"/>
      <c r="F1577" s="834"/>
      <c r="G1577" s="834"/>
      <c r="H1577" s="834"/>
      <c r="I1577" s="834"/>
      <c r="J1577" s="834"/>
      <c r="K1577" s="834"/>
      <c r="L1577" s="346"/>
      <c r="M1577" s="346"/>
      <c r="N1577" s="346"/>
      <c r="O1577" s="346"/>
      <c r="P1577" s="346"/>
      <c r="Q1577" s="346"/>
      <c r="R1577" s="346"/>
      <c r="S1577" s="346"/>
      <c r="T1577" s="346"/>
      <c r="U1577" s="346"/>
      <c r="V1577" s="346"/>
      <c r="W1577" s="346"/>
      <c r="X1577" s="835"/>
      <c r="Y1577" s="346"/>
      <c r="Z1577" s="346"/>
      <c r="AA1577" s="346"/>
      <c r="AB1577" s="346"/>
      <c r="AC1577" s="346"/>
      <c r="AD1577" s="346"/>
      <c r="AE1577" s="346"/>
      <c r="AF1577" s="346"/>
      <c r="AG1577" s="346"/>
      <c r="AH1577" s="346"/>
      <c r="AI1577" s="346"/>
    </row>
    <row r="1578" spans="1:35" ht="17.25" customHeight="1">
      <c r="A1578" s="275"/>
      <c r="B1578" s="275"/>
      <c r="C1578" s="275"/>
      <c r="D1578" s="660"/>
      <c r="E1578" s="834"/>
      <c r="F1578" s="834"/>
      <c r="G1578" s="834"/>
      <c r="H1578" s="834"/>
      <c r="I1578" s="834"/>
      <c r="J1578" s="834"/>
      <c r="K1578" s="834"/>
      <c r="L1578" s="346"/>
      <c r="M1578" s="346"/>
      <c r="N1578" s="346"/>
      <c r="O1578" s="346"/>
      <c r="P1578" s="346"/>
      <c r="Q1578" s="346"/>
      <c r="R1578" s="346"/>
      <c r="S1578" s="346"/>
      <c r="T1578" s="346"/>
      <c r="U1578" s="346"/>
      <c r="V1578" s="346"/>
      <c r="W1578" s="346"/>
      <c r="X1578" s="835"/>
      <c r="Y1578" s="346"/>
      <c r="Z1578" s="346"/>
      <c r="AA1578" s="346"/>
      <c r="AB1578" s="346"/>
      <c r="AC1578" s="346"/>
      <c r="AD1578" s="346"/>
      <c r="AE1578" s="346"/>
      <c r="AF1578" s="346"/>
      <c r="AG1578" s="346"/>
      <c r="AH1578" s="346"/>
      <c r="AI1578" s="346"/>
    </row>
    <row r="1579" spans="1:35" ht="17.25" customHeight="1">
      <c r="A1579" s="275"/>
      <c r="B1579" s="275"/>
      <c r="C1579" s="275"/>
      <c r="D1579" s="660"/>
      <c r="E1579" s="834"/>
      <c r="F1579" s="834"/>
      <c r="G1579" s="834"/>
      <c r="H1579" s="834"/>
      <c r="I1579" s="834"/>
      <c r="J1579" s="834"/>
      <c r="K1579" s="834"/>
      <c r="L1579" s="346"/>
      <c r="M1579" s="346"/>
      <c r="N1579" s="346"/>
      <c r="O1579" s="346"/>
      <c r="P1579" s="346"/>
      <c r="Q1579" s="346"/>
      <c r="R1579" s="346"/>
      <c r="S1579" s="346"/>
      <c r="T1579" s="346"/>
      <c r="U1579" s="346"/>
      <c r="V1579" s="346"/>
      <c r="W1579" s="346"/>
      <c r="X1579" s="835"/>
      <c r="Y1579" s="346"/>
      <c r="Z1579" s="346"/>
      <c r="AA1579" s="346"/>
      <c r="AB1579" s="346"/>
      <c r="AC1579" s="346"/>
      <c r="AD1579" s="346"/>
      <c r="AE1579" s="346"/>
      <c r="AF1579" s="346"/>
      <c r="AG1579" s="346"/>
      <c r="AH1579" s="346"/>
      <c r="AI1579" s="346"/>
    </row>
    <row r="1580" spans="1:35" ht="17.25" customHeight="1">
      <c r="A1580" s="275"/>
      <c r="B1580" s="275"/>
      <c r="C1580" s="275"/>
      <c r="D1580" s="660"/>
      <c r="E1580" s="834"/>
      <c r="F1580" s="834"/>
      <c r="G1580" s="834"/>
      <c r="H1580" s="834"/>
      <c r="I1580" s="834"/>
      <c r="J1580" s="834"/>
      <c r="K1580" s="834"/>
      <c r="L1580" s="346"/>
      <c r="M1580" s="346"/>
      <c r="N1580" s="346"/>
      <c r="O1580" s="346"/>
      <c r="P1580" s="346"/>
      <c r="Q1580" s="346"/>
      <c r="R1580" s="346"/>
      <c r="S1580" s="346"/>
      <c r="T1580" s="346"/>
      <c r="U1580" s="346"/>
      <c r="V1580" s="346"/>
      <c r="W1580" s="346"/>
      <c r="X1580" s="835"/>
      <c r="Y1580" s="346"/>
      <c r="Z1580" s="346"/>
      <c r="AA1580" s="346"/>
      <c r="AB1580" s="346"/>
      <c r="AC1580" s="346"/>
      <c r="AD1580" s="346"/>
      <c r="AE1580" s="346"/>
      <c r="AF1580" s="346"/>
      <c r="AG1580" s="346"/>
      <c r="AH1580" s="346"/>
      <c r="AI1580" s="346"/>
    </row>
    <row r="1581" spans="1:35" ht="17.25" customHeight="1">
      <c r="A1581" s="275"/>
      <c r="B1581" s="275"/>
      <c r="C1581" s="275"/>
      <c r="D1581" s="660"/>
      <c r="E1581" s="834"/>
      <c r="F1581" s="834"/>
      <c r="G1581" s="834"/>
      <c r="H1581" s="834"/>
      <c r="I1581" s="834"/>
      <c r="J1581" s="834"/>
      <c r="K1581" s="834"/>
      <c r="L1581" s="346"/>
      <c r="M1581" s="346"/>
      <c r="N1581" s="346"/>
      <c r="O1581" s="346"/>
      <c r="P1581" s="346"/>
      <c r="Q1581" s="346"/>
      <c r="R1581" s="346"/>
      <c r="S1581" s="346"/>
      <c r="T1581" s="346"/>
      <c r="U1581" s="346"/>
      <c r="V1581" s="346"/>
      <c r="W1581" s="346"/>
      <c r="X1581" s="835"/>
      <c r="Y1581" s="346"/>
      <c r="Z1581" s="346"/>
      <c r="AA1581" s="346"/>
      <c r="AB1581" s="346"/>
      <c r="AC1581" s="346"/>
      <c r="AD1581" s="346"/>
      <c r="AE1581" s="346"/>
      <c r="AF1581" s="346"/>
      <c r="AG1581" s="346"/>
      <c r="AH1581" s="346"/>
      <c r="AI1581" s="346"/>
    </row>
    <row r="1582" spans="1:35" ht="17.25" customHeight="1">
      <c r="A1582" s="275"/>
      <c r="B1582" s="275"/>
      <c r="C1582" s="275"/>
      <c r="D1582" s="660"/>
      <c r="E1582" s="834"/>
      <c r="F1582" s="834"/>
      <c r="G1582" s="834"/>
      <c r="H1582" s="834"/>
      <c r="I1582" s="834"/>
      <c r="J1582" s="834"/>
      <c r="K1582" s="834"/>
      <c r="L1582" s="346"/>
      <c r="M1582" s="346"/>
      <c r="N1582" s="346"/>
      <c r="O1582" s="346"/>
      <c r="P1582" s="346"/>
      <c r="Q1582" s="346"/>
      <c r="R1582" s="346"/>
      <c r="S1582" s="346"/>
      <c r="T1582" s="346"/>
      <c r="U1582" s="346"/>
      <c r="V1582" s="346"/>
      <c r="W1582" s="346"/>
      <c r="X1582" s="835"/>
      <c r="Y1582" s="346"/>
      <c r="Z1582" s="346"/>
      <c r="AA1582" s="346"/>
      <c r="AB1582" s="346"/>
      <c r="AC1582" s="346"/>
      <c r="AD1582" s="346"/>
      <c r="AE1582" s="346"/>
      <c r="AF1582" s="346"/>
      <c r="AG1582" s="346"/>
      <c r="AH1582" s="346"/>
      <c r="AI1582" s="346"/>
    </row>
    <row r="1583" spans="1:35" ht="17.25" customHeight="1">
      <c r="A1583" s="275"/>
      <c r="B1583" s="275"/>
      <c r="C1583" s="275"/>
      <c r="D1583" s="660"/>
      <c r="E1583" s="834"/>
      <c r="F1583" s="834"/>
      <c r="G1583" s="834"/>
      <c r="H1583" s="834"/>
      <c r="I1583" s="834"/>
      <c r="J1583" s="834"/>
      <c r="K1583" s="834"/>
      <c r="L1583" s="346"/>
      <c r="M1583" s="346"/>
      <c r="N1583" s="346"/>
      <c r="O1583" s="346"/>
      <c r="P1583" s="346"/>
      <c r="Q1583" s="346"/>
      <c r="R1583" s="346"/>
      <c r="S1583" s="346"/>
      <c r="T1583" s="346"/>
      <c r="U1583" s="346"/>
      <c r="V1583" s="346"/>
      <c r="W1583" s="346"/>
      <c r="X1583" s="835"/>
      <c r="Y1583" s="346"/>
      <c r="Z1583" s="346"/>
      <c r="AA1583" s="346"/>
      <c r="AB1583" s="346"/>
      <c r="AC1583" s="346"/>
      <c r="AD1583" s="346"/>
      <c r="AE1583" s="346"/>
      <c r="AF1583" s="346"/>
      <c r="AG1583" s="346"/>
      <c r="AH1583" s="346"/>
      <c r="AI1583" s="346"/>
    </row>
    <row r="1584" spans="1:35" ht="17.25" customHeight="1">
      <c r="A1584" s="275"/>
      <c r="B1584" s="275"/>
      <c r="C1584" s="275"/>
      <c r="D1584" s="660"/>
      <c r="E1584" s="834"/>
      <c r="F1584" s="834"/>
      <c r="G1584" s="834"/>
      <c r="H1584" s="834"/>
      <c r="I1584" s="834"/>
      <c r="J1584" s="834"/>
      <c r="K1584" s="834"/>
      <c r="L1584" s="346"/>
      <c r="M1584" s="346"/>
      <c r="N1584" s="346"/>
      <c r="O1584" s="346"/>
      <c r="P1584" s="346"/>
      <c r="Q1584" s="346"/>
      <c r="R1584" s="346"/>
      <c r="S1584" s="346"/>
      <c r="T1584" s="346"/>
      <c r="U1584" s="346"/>
      <c r="V1584" s="346"/>
      <c r="W1584" s="346"/>
      <c r="X1584" s="835"/>
      <c r="Y1584" s="346"/>
      <c r="Z1584" s="346"/>
      <c r="AA1584" s="346"/>
      <c r="AB1584" s="346"/>
      <c r="AC1584" s="346"/>
      <c r="AD1584" s="346"/>
      <c r="AE1584" s="346"/>
      <c r="AF1584" s="346"/>
      <c r="AG1584" s="346"/>
      <c r="AH1584" s="346"/>
      <c r="AI1584" s="346"/>
    </row>
    <row r="1585" spans="1:35" ht="17.25" customHeight="1">
      <c r="A1585" s="275"/>
      <c r="B1585" s="275"/>
      <c r="C1585" s="275"/>
      <c r="D1585" s="660"/>
      <c r="E1585" s="834"/>
      <c r="F1585" s="834"/>
      <c r="G1585" s="834"/>
      <c r="H1585" s="834"/>
      <c r="I1585" s="834"/>
      <c r="J1585" s="834"/>
      <c r="K1585" s="834"/>
      <c r="L1585" s="346"/>
      <c r="M1585" s="346"/>
      <c r="N1585" s="346"/>
      <c r="O1585" s="346"/>
      <c r="P1585" s="346"/>
      <c r="Q1585" s="346"/>
      <c r="R1585" s="346"/>
      <c r="S1585" s="346"/>
      <c r="T1585" s="346"/>
      <c r="U1585" s="346"/>
      <c r="V1585" s="346"/>
      <c r="W1585" s="346"/>
      <c r="X1585" s="835"/>
      <c r="Y1585" s="346"/>
      <c r="Z1585" s="346"/>
      <c r="AA1585" s="346"/>
      <c r="AB1585" s="346"/>
      <c r="AC1585" s="346"/>
      <c r="AD1585" s="346"/>
      <c r="AE1585" s="346"/>
      <c r="AF1585" s="346"/>
      <c r="AG1585" s="346"/>
      <c r="AH1585" s="346"/>
      <c r="AI1585" s="346"/>
    </row>
    <row r="1586" spans="1:35" ht="17.25" customHeight="1">
      <c r="A1586" s="275"/>
      <c r="B1586" s="275"/>
      <c r="C1586" s="275"/>
      <c r="D1586" s="660"/>
      <c r="E1586" s="834"/>
      <c r="F1586" s="834"/>
      <c r="G1586" s="834"/>
      <c r="H1586" s="834"/>
      <c r="I1586" s="834"/>
      <c r="J1586" s="834"/>
      <c r="K1586" s="834"/>
      <c r="L1586" s="346"/>
      <c r="M1586" s="346"/>
      <c r="N1586" s="346"/>
      <c r="O1586" s="346"/>
      <c r="P1586" s="346"/>
      <c r="Q1586" s="346"/>
      <c r="R1586" s="346"/>
      <c r="S1586" s="346"/>
      <c r="T1586" s="346"/>
      <c r="U1586" s="346"/>
      <c r="V1586" s="346"/>
      <c r="W1586" s="346"/>
      <c r="X1586" s="835"/>
      <c r="Y1586" s="346"/>
      <c r="Z1586" s="346"/>
      <c r="AA1586" s="346"/>
      <c r="AB1586" s="346"/>
      <c r="AC1586" s="346"/>
      <c r="AD1586" s="346"/>
      <c r="AE1586" s="346"/>
      <c r="AF1586" s="346"/>
      <c r="AG1586" s="346"/>
      <c r="AH1586" s="346"/>
      <c r="AI1586" s="346"/>
    </row>
    <row r="1587" spans="1:35" ht="17.25" customHeight="1">
      <c r="A1587" s="275"/>
      <c r="B1587" s="275"/>
      <c r="C1587" s="275"/>
      <c r="D1587" s="660"/>
      <c r="E1587" s="834"/>
      <c r="F1587" s="834"/>
      <c r="G1587" s="834"/>
      <c r="H1587" s="834"/>
      <c r="I1587" s="834"/>
      <c r="J1587" s="834"/>
      <c r="K1587" s="834"/>
      <c r="L1587" s="346"/>
      <c r="M1587" s="346"/>
      <c r="N1587" s="346"/>
      <c r="O1587" s="346"/>
      <c r="P1587" s="346"/>
      <c r="Q1587" s="346"/>
      <c r="R1587" s="346"/>
      <c r="S1587" s="346"/>
      <c r="T1587" s="346"/>
      <c r="U1587" s="346"/>
      <c r="V1587" s="346"/>
      <c r="W1587" s="346"/>
      <c r="X1587" s="835"/>
      <c r="Y1587" s="346"/>
      <c r="Z1587" s="346"/>
      <c r="AA1587" s="346"/>
      <c r="AB1587" s="346"/>
      <c r="AC1587" s="346"/>
      <c r="AD1587" s="346"/>
      <c r="AE1587" s="346"/>
      <c r="AF1587" s="346"/>
      <c r="AG1587" s="346"/>
      <c r="AH1587" s="346"/>
      <c r="AI1587" s="346"/>
    </row>
    <row r="1588" spans="1:35" ht="17.25" customHeight="1">
      <c r="A1588" s="275"/>
      <c r="B1588" s="275"/>
      <c r="C1588" s="275"/>
      <c r="D1588" s="660"/>
      <c r="E1588" s="834"/>
      <c r="F1588" s="834"/>
      <c r="G1588" s="834"/>
      <c r="H1588" s="834"/>
      <c r="I1588" s="834"/>
      <c r="J1588" s="834"/>
      <c r="K1588" s="834"/>
      <c r="L1588" s="346"/>
      <c r="M1588" s="346"/>
      <c r="N1588" s="346"/>
      <c r="O1588" s="346"/>
      <c r="P1588" s="346"/>
      <c r="Q1588" s="346"/>
      <c r="R1588" s="346"/>
      <c r="S1588" s="346"/>
      <c r="T1588" s="346"/>
      <c r="U1588" s="346"/>
      <c r="V1588" s="346"/>
      <c r="W1588" s="346"/>
      <c r="X1588" s="835"/>
      <c r="Y1588" s="346"/>
      <c r="Z1588" s="346"/>
      <c r="AA1588" s="346"/>
      <c r="AB1588" s="346"/>
      <c r="AC1588" s="346"/>
      <c r="AD1588" s="346"/>
      <c r="AE1588" s="346"/>
      <c r="AF1588" s="346"/>
      <c r="AG1588" s="346"/>
      <c r="AH1588" s="346"/>
      <c r="AI1588" s="346"/>
    </row>
    <row r="1589" spans="1:35" ht="17.25" customHeight="1">
      <c r="A1589" s="275"/>
      <c r="B1589" s="275"/>
      <c r="C1589" s="275"/>
      <c r="D1589" s="660"/>
      <c r="E1589" s="834"/>
      <c r="F1589" s="834"/>
      <c r="G1589" s="834"/>
      <c r="H1589" s="834"/>
      <c r="I1589" s="834"/>
      <c r="J1589" s="834"/>
      <c r="K1589" s="834"/>
      <c r="L1589" s="346"/>
      <c r="M1589" s="346"/>
      <c r="N1589" s="346"/>
      <c r="O1589" s="346"/>
      <c r="P1589" s="346"/>
      <c r="Q1589" s="346"/>
      <c r="R1589" s="346"/>
      <c r="S1589" s="346"/>
      <c r="T1589" s="346"/>
      <c r="U1589" s="346"/>
      <c r="V1589" s="346"/>
      <c r="W1589" s="346"/>
      <c r="X1589" s="835"/>
      <c r="Y1589" s="346"/>
      <c r="Z1589" s="346"/>
      <c r="AA1589" s="346"/>
      <c r="AB1589" s="346"/>
      <c r="AC1589" s="346"/>
      <c r="AD1589" s="346"/>
      <c r="AE1589" s="346"/>
      <c r="AF1589" s="346"/>
      <c r="AG1589" s="346"/>
      <c r="AH1589" s="346"/>
      <c r="AI1589" s="346"/>
    </row>
    <row r="1590" spans="1:35" ht="17.25" customHeight="1">
      <c r="A1590" s="275"/>
      <c r="B1590" s="275"/>
      <c r="C1590" s="275"/>
      <c r="D1590" s="660"/>
      <c r="E1590" s="834"/>
      <c r="F1590" s="834"/>
      <c r="G1590" s="834"/>
      <c r="H1590" s="834"/>
      <c r="I1590" s="834"/>
      <c r="J1590" s="834"/>
      <c r="K1590" s="834"/>
      <c r="L1590" s="346"/>
      <c r="M1590" s="346"/>
      <c r="N1590" s="346"/>
      <c r="O1590" s="346"/>
      <c r="P1590" s="346"/>
      <c r="Q1590" s="346"/>
      <c r="R1590" s="346"/>
      <c r="S1590" s="346"/>
      <c r="T1590" s="346"/>
      <c r="U1590" s="346"/>
      <c r="V1590" s="346"/>
      <c r="W1590" s="346"/>
      <c r="X1590" s="835"/>
      <c r="Y1590" s="346"/>
      <c r="Z1590" s="346"/>
      <c r="AA1590" s="346"/>
      <c r="AB1590" s="346"/>
      <c r="AC1590" s="346"/>
      <c r="AD1590" s="346"/>
      <c r="AE1590" s="346"/>
      <c r="AF1590" s="346"/>
      <c r="AG1590" s="346"/>
      <c r="AH1590" s="346"/>
      <c r="AI1590" s="346"/>
    </row>
    <row r="1591" spans="1:35" ht="17.25" customHeight="1">
      <c r="A1591" s="275"/>
      <c r="B1591" s="275"/>
      <c r="C1591" s="275"/>
      <c r="D1591" s="660"/>
      <c r="E1591" s="834"/>
      <c r="F1591" s="834"/>
      <c r="G1591" s="834"/>
      <c r="H1591" s="834"/>
      <c r="I1591" s="834"/>
      <c r="J1591" s="834"/>
      <c r="K1591" s="834"/>
      <c r="L1591" s="346"/>
      <c r="M1591" s="346"/>
      <c r="N1591" s="346"/>
      <c r="O1591" s="346"/>
      <c r="P1591" s="346"/>
      <c r="Q1591" s="346"/>
      <c r="R1591" s="346"/>
      <c r="S1591" s="346"/>
      <c r="T1591" s="346"/>
      <c r="U1591" s="346"/>
      <c r="V1591" s="346"/>
      <c r="W1591" s="346"/>
      <c r="X1591" s="835"/>
      <c r="Y1591" s="346"/>
      <c r="Z1591" s="346"/>
      <c r="AA1591" s="346"/>
      <c r="AB1591" s="346"/>
      <c r="AC1591" s="346"/>
      <c r="AD1591" s="346"/>
      <c r="AE1591" s="346"/>
      <c r="AF1591" s="346"/>
      <c r="AG1591" s="346"/>
      <c r="AH1591" s="346"/>
      <c r="AI1591" s="346"/>
    </row>
    <row r="1592" spans="1:35" ht="17.25" customHeight="1">
      <c r="A1592" s="275"/>
      <c r="B1592" s="275"/>
      <c r="C1592" s="275"/>
      <c r="D1592" s="660"/>
      <c r="E1592" s="834"/>
      <c r="F1592" s="834"/>
      <c r="G1592" s="834"/>
      <c r="H1592" s="834"/>
      <c r="I1592" s="834"/>
      <c r="J1592" s="834"/>
      <c r="K1592" s="834"/>
      <c r="L1592" s="346"/>
      <c r="M1592" s="346"/>
      <c r="N1592" s="346"/>
      <c r="O1592" s="346"/>
      <c r="P1592" s="346"/>
      <c r="Q1592" s="346"/>
      <c r="R1592" s="346"/>
      <c r="S1592" s="346"/>
      <c r="T1592" s="346"/>
      <c r="U1592" s="346"/>
      <c r="V1592" s="346"/>
      <c r="W1592" s="346"/>
      <c r="X1592" s="835"/>
      <c r="Y1592" s="346"/>
      <c r="Z1592" s="346"/>
      <c r="AA1592" s="346"/>
      <c r="AB1592" s="346"/>
      <c r="AC1592" s="346"/>
      <c r="AD1592" s="346"/>
      <c r="AE1592" s="346"/>
      <c r="AF1592" s="346"/>
      <c r="AG1592" s="346"/>
      <c r="AH1592" s="346"/>
      <c r="AI1592" s="346"/>
    </row>
    <row r="1593" spans="1:35" ht="17.25" customHeight="1">
      <c r="A1593" s="275"/>
      <c r="B1593" s="275"/>
      <c r="C1593" s="275"/>
      <c r="D1593" s="660"/>
      <c r="E1593" s="834"/>
      <c r="F1593" s="834"/>
      <c r="G1593" s="834"/>
      <c r="H1593" s="834"/>
      <c r="I1593" s="834"/>
      <c r="J1593" s="834"/>
      <c r="K1593" s="834"/>
      <c r="L1593" s="346"/>
      <c r="M1593" s="346"/>
      <c r="N1593" s="346"/>
      <c r="O1593" s="346"/>
      <c r="P1593" s="346"/>
      <c r="Q1593" s="346"/>
      <c r="R1593" s="346"/>
      <c r="S1593" s="346"/>
      <c r="T1593" s="346"/>
      <c r="U1593" s="346"/>
      <c r="V1593" s="346"/>
      <c r="W1593" s="346"/>
      <c r="X1593" s="835"/>
      <c r="Y1593" s="346"/>
      <c r="Z1593" s="346"/>
      <c r="AA1593" s="346"/>
      <c r="AB1593" s="346"/>
      <c r="AC1593" s="346"/>
      <c r="AD1593" s="346"/>
      <c r="AE1593" s="346"/>
      <c r="AF1593" s="346"/>
      <c r="AG1593" s="346"/>
      <c r="AH1593" s="346"/>
      <c r="AI1593" s="346"/>
    </row>
    <row r="1594" spans="1:35" ht="17.25" customHeight="1">
      <c r="A1594" s="275"/>
      <c r="B1594" s="275"/>
      <c r="C1594" s="275"/>
      <c r="D1594" s="660"/>
      <c r="E1594" s="834"/>
      <c r="F1594" s="834"/>
      <c r="G1594" s="834"/>
      <c r="H1594" s="834"/>
      <c r="I1594" s="834"/>
      <c r="J1594" s="834"/>
      <c r="K1594" s="834"/>
      <c r="L1594" s="346"/>
      <c r="M1594" s="346"/>
      <c r="N1594" s="346"/>
      <c r="O1594" s="346"/>
      <c r="P1594" s="346"/>
      <c r="Q1594" s="346"/>
      <c r="R1594" s="346"/>
      <c r="S1594" s="346"/>
      <c r="T1594" s="346"/>
      <c r="U1594" s="346"/>
      <c r="V1594" s="346"/>
      <c r="W1594" s="346"/>
      <c r="X1594" s="835"/>
      <c r="Y1594" s="346"/>
      <c r="Z1594" s="346"/>
      <c r="AA1594" s="346"/>
      <c r="AB1594" s="346"/>
      <c r="AC1594" s="346"/>
      <c r="AD1594" s="346"/>
      <c r="AE1594" s="346"/>
      <c r="AF1594" s="346"/>
      <c r="AG1594" s="346"/>
      <c r="AH1594" s="346"/>
      <c r="AI1594" s="346"/>
    </row>
    <row r="1595" spans="1:35" ht="17.25" customHeight="1">
      <c r="A1595" s="275"/>
      <c r="B1595" s="275"/>
      <c r="C1595" s="275"/>
      <c r="D1595" s="660"/>
      <c r="E1595" s="834"/>
      <c r="F1595" s="834"/>
      <c r="G1595" s="834"/>
      <c r="H1595" s="834"/>
      <c r="I1595" s="834"/>
      <c r="J1595" s="834"/>
      <c r="K1595" s="834"/>
      <c r="L1595" s="346"/>
      <c r="M1595" s="346"/>
      <c r="N1595" s="346"/>
      <c r="O1595" s="346"/>
      <c r="P1595" s="346"/>
      <c r="Q1595" s="346"/>
      <c r="R1595" s="346"/>
      <c r="S1595" s="346"/>
      <c r="T1595" s="346"/>
      <c r="U1595" s="346"/>
      <c r="V1595" s="346"/>
      <c r="W1595" s="346"/>
      <c r="X1595" s="835"/>
      <c r="Y1595" s="346"/>
      <c r="Z1595" s="346"/>
      <c r="AA1595" s="346"/>
      <c r="AB1595" s="346"/>
      <c r="AC1595" s="346"/>
      <c r="AD1595" s="346"/>
      <c r="AE1595" s="346"/>
      <c r="AF1595" s="346"/>
      <c r="AG1595" s="346"/>
      <c r="AH1595" s="346"/>
      <c r="AI1595" s="346"/>
    </row>
    <row r="1596" spans="1:35" ht="17.25" customHeight="1">
      <c r="A1596" s="275"/>
      <c r="B1596" s="275"/>
      <c r="C1596" s="275"/>
      <c r="D1596" s="660"/>
      <c r="E1596" s="834"/>
      <c r="F1596" s="834"/>
      <c r="G1596" s="834"/>
      <c r="H1596" s="834"/>
      <c r="I1596" s="834"/>
      <c r="J1596" s="834"/>
      <c r="K1596" s="834"/>
      <c r="L1596" s="346"/>
      <c r="M1596" s="346"/>
      <c r="N1596" s="346"/>
      <c r="O1596" s="346"/>
      <c r="P1596" s="346"/>
      <c r="Q1596" s="346"/>
      <c r="R1596" s="346"/>
      <c r="S1596" s="346"/>
      <c r="T1596" s="346"/>
      <c r="U1596" s="346"/>
      <c r="V1596" s="346"/>
      <c r="W1596" s="346"/>
      <c r="X1596" s="835"/>
      <c r="Y1596" s="346"/>
      <c r="Z1596" s="346"/>
      <c r="AA1596" s="346"/>
      <c r="AB1596" s="346"/>
      <c r="AC1596" s="346"/>
      <c r="AD1596" s="346"/>
      <c r="AE1596" s="346"/>
      <c r="AF1596" s="346"/>
      <c r="AG1596" s="346"/>
      <c r="AH1596" s="346"/>
      <c r="AI1596" s="346"/>
    </row>
    <row r="1597" spans="1:35" ht="17.25" customHeight="1">
      <c r="A1597" s="275"/>
      <c r="B1597" s="275"/>
      <c r="C1597" s="275"/>
      <c r="D1597" s="660"/>
      <c r="E1597" s="834"/>
      <c r="F1597" s="834"/>
      <c r="G1597" s="834"/>
      <c r="H1597" s="834"/>
      <c r="I1597" s="834"/>
      <c r="J1597" s="834"/>
      <c r="K1597" s="834"/>
      <c r="L1597" s="346"/>
      <c r="M1597" s="346"/>
      <c r="N1597" s="346"/>
      <c r="O1597" s="346"/>
      <c r="P1597" s="346"/>
      <c r="Q1597" s="346"/>
      <c r="R1597" s="346"/>
      <c r="S1597" s="346"/>
      <c r="T1597" s="346"/>
      <c r="U1597" s="346"/>
      <c r="V1597" s="346"/>
      <c r="W1597" s="346"/>
      <c r="X1597" s="835"/>
      <c r="Y1597" s="346"/>
      <c r="Z1597" s="346"/>
      <c r="AA1597" s="346"/>
      <c r="AB1597" s="346"/>
      <c r="AC1597" s="346"/>
      <c r="AD1597" s="346"/>
      <c r="AE1597" s="346"/>
      <c r="AF1597" s="346"/>
      <c r="AG1597" s="346"/>
      <c r="AH1597" s="346"/>
      <c r="AI1597" s="346"/>
    </row>
    <row r="1598" spans="1:35" ht="17.25" customHeight="1">
      <c r="A1598" s="275"/>
      <c r="B1598" s="275"/>
      <c r="C1598" s="275"/>
      <c r="D1598" s="660"/>
      <c r="E1598" s="834"/>
      <c r="F1598" s="834"/>
      <c r="G1598" s="834"/>
      <c r="H1598" s="834"/>
      <c r="I1598" s="834"/>
      <c r="J1598" s="834"/>
      <c r="K1598" s="834"/>
      <c r="L1598" s="346"/>
      <c r="M1598" s="346"/>
      <c r="N1598" s="346"/>
      <c r="O1598" s="346"/>
      <c r="P1598" s="346"/>
      <c r="Q1598" s="346"/>
      <c r="R1598" s="346"/>
      <c r="S1598" s="346"/>
      <c r="T1598" s="346"/>
      <c r="U1598" s="346"/>
      <c r="V1598" s="346"/>
      <c r="W1598" s="346"/>
      <c r="X1598" s="835"/>
      <c r="Y1598" s="346"/>
      <c r="Z1598" s="346"/>
      <c r="AA1598" s="346"/>
      <c r="AB1598" s="346"/>
      <c r="AC1598" s="346"/>
      <c r="AD1598" s="346"/>
      <c r="AE1598" s="346"/>
      <c r="AF1598" s="346"/>
      <c r="AG1598" s="346"/>
      <c r="AH1598" s="346"/>
      <c r="AI1598" s="346"/>
    </row>
    <row r="1599" spans="1:35" ht="17.25" customHeight="1">
      <c r="A1599" s="275"/>
      <c r="B1599" s="275"/>
      <c r="C1599" s="275"/>
      <c r="D1599" s="660"/>
      <c r="E1599" s="834"/>
      <c r="F1599" s="834"/>
      <c r="G1599" s="834"/>
      <c r="H1599" s="834"/>
      <c r="I1599" s="834"/>
      <c r="J1599" s="834"/>
      <c r="K1599" s="834"/>
      <c r="L1599" s="346"/>
      <c r="M1599" s="346"/>
      <c r="N1599" s="346"/>
      <c r="O1599" s="346"/>
      <c r="P1599" s="346"/>
      <c r="Q1599" s="346"/>
      <c r="R1599" s="346"/>
      <c r="S1599" s="346"/>
      <c r="T1599" s="346"/>
      <c r="U1599" s="346"/>
      <c r="V1599" s="346"/>
      <c r="W1599" s="346"/>
      <c r="X1599" s="835"/>
      <c r="Y1599" s="346"/>
      <c r="Z1599" s="346"/>
      <c r="AA1599" s="346"/>
      <c r="AB1599" s="346"/>
      <c r="AC1599" s="346"/>
      <c r="AD1599" s="346"/>
      <c r="AE1599" s="346"/>
      <c r="AF1599" s="346"/>
      <c r="AG1599" s="346"/>
      <c r="AH1599" s="346"/>
      <c r="AI1599" s="346"/>
    </row>
    <row r="1600" spans="1:35" ht="17.25" customHeight="1">
      <c r="A1600" s="275"/>
      <c r="B1600" s="275"/>
      <c r="C1600" s="275"/>
      <c r="D1600" s="660"/>
      <c r="E1600" s="834"/>
      <c r="F1600" s="834"/>
      <c r="G1600" s="834"/>
      <c r="H1600" s="834"/>
      <c r="I1600" s="834"/>
      <c r="J1600" s="834"/>
      <c r="K1600" s="834"/>
      <c r="L1600" s="346"/>
      <c r="M1600" s="346"/>
      <c r="N1600" s="346"/>
      <c r="O1600" s="346"/>
      <c r="P1600" s="346"/>
      <c r="Q1600" s="346"/>
      <c r="R1600" s="346"/>
      <c r="S1600" s="346"/>
      <c r="T1600" s="346"/>
      <c r="U1600" s="346"/>
      <c r="V1600" s="346"/>
      <c r="W1600" s="346"/>
      <c r="X1600" s="835"/>
      <c r="Y1600" s="346"/>
      <c r="Z1600" s="346"/>
      <c r="AA1600" s="346"/>
      <c r="AB1600" s="346"/>
      <c r="AC1600" s="346"/>
      <c r="AD1600" s="346"/>
      <c r="AE1600" s="346"/>
      <c r="AF1600" s="346"/>
      <c r="AG1600" s="346"/>
      <c r="AH1600" s="346"/>
      <c r="AI1600" s="346"/>
    </row>
    <row r="1601" spans="1:35" ht="17.25" customHeight="1">
      <c r="A1601" s="275"/>
      <c r="B1601" s="275"/>
      <c r="C1601" s="275"/>
      <c r="D1601" s="660"/>
      <c r="E1601" s="834"/>
      <c r="F1601" s="834"/>
      <c r="G1601" s="834"/>
      <c r="H1601" s="834"/>
      <c r="I1601" s="834"/>
      <c r="J1601" s="834"/>
      <c r="K1601" s="834"/>
      <c r="L1601" s="346"/>
      <c r="M1601" s="346"/>
      <c r="N1601" s="346"/>
      <c r="O1601" s="346"/>
      <c r="P1601" s="346"/>
      <c r="Q1601" s="346"/>
      <c r="R1601" s="346"/>
      <c r="S1601" s="346"/>
      <c r="T1601" s="346"/>
      <c r="U1601" s="346"/>
      <c r="V1601" s="346"/>
      <c r="W1601" s="346"/>
      <c r="X1601" s="835"/>
      <c r="Y1601" s="346"/>
      <c r="Z1601" s="346"/>
      <c r="AA1601" s="346"/>
      <c r="AB1601" s="346"/>
      <c r="AC1601" s="346"/>
      <c r="AD1601" s="346"/>
      <c r="AE1601" s="346"/>
      <c r="AF1601" s="346"/>
      <c r="AG1601" s="346"/>
      <c r="AH1601" s="346"/>
      <c r="AI1601" s="346"/>
    </row>
    <row r="1602" spans="1:35" ht="17.25" customHeight="1">
      <c r="A1602" s="275"/>
      <c r="B1602" s="275"/>
      <c r="C1602" s="275"/>
      <c r="D1602" s="660"/>
      <c r="E1602" s="834"/>
      <c r="F1602" s="834"/>
      <c r="G1602" s="834"/>
      <c r="H1602" s="834"/>
      <c r="I1602" s="834"/>
      <c r="J1602" s="834"/>
      <c r="K1602" s="834"/>
      <c r="L1602" s="346"/>
      <c r="M1602" s="346"/>
      <c r="N1602" s="346"/>
      <c r="O1602" s="346"/>
      <c r="P1602" s="346"/>
      <c r="Q1602" s="346"/>
      <c r="R1602" s="346"/>
      <c r="S1602" s="346"/>
      <c r="T1602" s="346"/>
      <c r="U1602" s="346"/>
      <c r="V1602" s="346"/>
      <c r="W1602" s="346"/>
      <c r="X1602" s="835"/>
      <c r="Y1602" s="346"/>
      <c r="Z1602" s="346"/>
      <c r="AA1602" s="346"/>
      <c r="AB1602" s="346"/>
      <c r="AC1602" s="346"/>
      <c r="AD1602" s="346"/>
      <c r="AE1602" s="346"/>
      <c r="AF1602" s="346"/>
      <c r="AG1602" s="346"/>
      <c r="AH1602" s="346"/>
      <c r="AI1602" s="346"/>
    </row>
    <row r="1603" spans="1:35" ht="17.25" customHeight="1">
      <c r="A1603" s="275"/>
      <c r="B1603" s="275"/>
      <c r="C1603" s="275"/>
      <c r="D1603" s="660"/>
      <c r="E1603" s="834"/>
      <c r="F1603" s="834"/>
      <c r="G1603" s="834"/>
      <c r="H1603" s="834"/>
      <c r="I1603" s="834"/>
      <c r="J1603" s="834"/>
      <c r="K1603" s="834"/>
      <c r="L1603" s="346"/>
      <c r="M1603" s="346"/>
      <c r="N1603" s="346"/>
      <c r="O1603" s="346"/>
      <c r="P1603" s="346"/>
      <c r="Q1603" s="346"/>
      <c r="R1603" s="346"/>
      <c r="S1603" s="346"/>
      <c r="T1603" s="346"/>
      <c r="U1603" s="346"/>
      <c r="V1603" s="346"/>
      <c r="W1603" s="346"/>
      <c r="X1603" s="835"/>
      <c r="Y1603" s="346"/>
      <c r="Z1603" s="346"/>
      <c r="AA1603" s="346"/>
      <c r="AB1603" s="346"/>
      <c r="AC1603" s="346"/>
      <c r="AD1603" s="346"/>
      <c r="AE1603" s="346"/>
      <c r="AF1603" s="346"/>
      <c r="AG1603" s="346"/>
      <c r="AH1603" s="346"/>
      <c r="AI1603" s="346"/>
    </row>
    <row r="1604" spans="1:35" ht="17.25" customHeight="1">
      <c r="A1604" s="275"/>
      <c r="B1604" s="275"/>
      <c r="C1604" s="275"/>
      <c r="D1604" s="660"/>
      <c r="E1604" s="834"/>
      <c r="F1604" s="834"/>
      <c r="G1604" s="834"/>
      <c r="H1604" s="834"/>
      <c r="I1604" s="834"/>
      <c r="J1604" s="834"/>
      <c r="K1604" s="834"/>
      <c r="L1604" s="346"/>
      <c r="M1604" s="346"/>
      <c r="N1604" s="346"/>
      <c r="O1604" s="346"/>
      <c r="P1604" s="346"/>
      <c r="Q1604" s="346"/>
      <c r="R1604" s="346"/>
      <c r="S1604" s="346"/>
      <c r="T1604" s="346"/>
      <c r="U1604" s="346"/>
      <c r="V1604" s="346"/>
      <c r="W1604" s="346"/>
      <c r="X1604" s="835"/>
      <c r="Y1604" s="346"/>
      <c r="Z1604" s="346"/>
      <c r="AA1604" s="346"/>
      <c r="AB1604" s="346"/>
      <c r="AC1604" s="346"/>
      <c r="AD1604" s="346"/>
      <c r="AE1604" s="346"/>
      <c r="AF1604" s="346"/>
      <c r="AG1604" s="346"/>
      <c r="AH1604" s="346"/>
      <c r="AI1604" s="346"/>
    </row>
    <row r="1605" spans="1:35" ht="17.25" customHeight="1">
      <c r="A1605" s="275"/>
      <c r="B1605" s="275"/>
      <c r="C1605" s="275"/>
      <c r="D1605" s="660"/>
      <c r="E1605" s="834"/>
      <c r="F1605" s="834"/>
      <c r="G1605" s="834"/>
      <c r="H1605" s="834"/>
      <c r="I1605" s="834"/>
      <c r="J1605" s="834"/>
      <c r="K1605" s="834"/>
      <c r="L1605" s="346"/>
      <c r="M1605" s="346"/>
      <c r="N1605" s="346"/>
      <c r="O1605" s="346"/>
      <c r="P1605" s="346"/>
      <c r="Q1605" s="346"/>
      <c r="R1605" s="346"/>
      <c r="S1605" s="346"/>
      <c r="T1605" s="346"/>
      <c r="U1605" s="346"/>
      <c r="V1605" s="346"/>
      <c r="W1605" s="346"/>
      <c r="X1605" s="835"/>
      <c r="Y1605" s="346"/>
      <c r="Z1605" s="346"/>
      <c r="AA1605" s="346"/>
      <c r="AB1605" s="346"/>
      <c r="AC1605" s="346"/>
      <c r="AD1605" s="346"/>
      <c r="AE1605" s="346"/>
      <c r="AF1605" s="346"/>
      <c r="AG1605" s="346"/>
      <c r="AH1605" s="346"/>
      <c r="AI1605" s="346"/>
    </row>
    <row r="1606" spans="1:35" ht="17.25" customHeight="1">
      <c r="A1606" s="275"/>
      <c r="B1606" s="275"/>
      <c r="C1606" s="275"/>
      <c r="D1606" s="660"/>
      <c r="E1606" s="834"/>
      <c r="F1606" s="834"/>
      <c r="G1606" s="834"/>
      <c r="H1606" s="834"/>
      <c r="I1606" s="834"/>
      <c r="J1606" s="834"/>
      <c r="K1606" s="834"/>
      <c r="L1606" s="346"/>
      <c r="M1606" s="346"/>
      <c r="N1606" s="346"/>
      <c r="O1606" s="346"/>
      <c r="P1606" s="346"/>
      <c r="Q1606" s="346"/>
      <c r="R1606" s="346"/>
      <c r="S1606" s="346"/>
      <c r="T1606" s="346"/>
      <c r="U1606" s="346"/>
      <c r="V1606" s="346"/>
      <c r="W1606" s="346"/>
      <c r="X1606" s="835"/>
      <c r="Y1606" s="346"/>
      <c r="Z1606" s="346"/>
      <c r="AA1606" s="346"/>
      <c r="AB1606" s="346"/>
      <c r="AC1606" s="346"/>
      <c r="AD1606" s="346"/>
      <c r="AE1606" s="346"/>
      <c r="AF1606" s="346"/>
      <c r="AG1606" s="346"/>
      <c r="AH1606" s="346"/>
      <c r="AI1606" s="346"/>
    </row>
    <row r="1607" spans="1:35" ht="17.25" customHeight="1">
      <c r="A1607" s="275"/>
      <c r="B1607" s="275"/>
      <c r="C1607" s="275"/>
      <c r="D1607" s="660"/>
      <c r="E1607" s="834"/>
      <c r="F1607" s="834"/>
      <c r="G1607" s="834"/>
      <c r="H1607" s="834"/>
      <c r="I1607" s="834"/>
      <c r="J1607" s="834"/>
      <c r="K1607" s="834"/>
      <c r="L1607" s="346"/>
      <c r="M1607" s="346"/>
      <c r="N1607" s="346"/>
      <c r="O1607" s="346"/>
      <c r="P1607" s="346"/>
      <c r="Q1607" s="346"/>
      <c r="R1607" s="346"/>
      <c r="S1607" s="346"/>
      <c r="T1607" s="346"/>
      <c r="U1607" s="346"/>
      <c r="V1607" s="346"/>
      <c r="W1607" s="346"/>
      <c r="X1607" s="835"/>
      <c r="Y1607" s="346"/>
      <c r="Z1607" s="346"/>
      <c r="AA1607" s="346"/>
      <c r="AB1607" s="346"/>
      <c r="AC1607" s="346"/>
      <c r="AD1607" s="346"/>
      <c r="AE1607" s="346"/>
      <c r="AF1607" s="346"/>
      <c r="AG1607" s="346"/>
      <c r="AH1607" s="346"/>
      <c r="AI1607" s="346"/>
    </row>
    <row r="1608" spans="1:35" ht="17.25" customHeight="1">
      <c r="A1608" s="275"/>
      <c r="B1608" s="275"/>
      <c r="C1608" s="275"/>
      <c r="D1608" s="660"/>
      <c r="E1608" s="834"/>
      <c r="F1608" s="834"/>
      <c r="G1608" s="834"/>
      <c r="H1608" s="834"/>
      <c r="I1608" s="834"/>
      <c r="J1608" s="834"/>
      <c r="K1608" s="834"/>
      <c r="L1608" s="346"/>
      <c r="M1608" s="346"/>
      <c r="N1608" s="346"/>
      <c r="O1608" s="346"/>
      <c r="P1608" s="346"/>
      <c r="Q1608" s="346"/>
      <c r="R1608" s="346"/>
      <c r="S1608" s="346"/>
      <c r="T1608" s="346"/>
      <c r="U1608" s="346"/>
      <c r="V1608" s="346"/>
      <c r="W1608" s="346"/>
      <c r="X1608" s="835"/>
      <c r="Y1608" s="346"/>
      <c r="Z1608" s="346"/>
      <c r="AA1608" s="346"/>
      <c r="AB1608" s="346"/>
      <c r="AC1608" s="346"/>
      <c r="AD1608" s="346"/>
      <c r="AE1608" s="346"/>
      <c r="AF1608" s="346"/>
      <c r="AG1608" s="346"/>
      <c r="AH1608" s="346"/>
      <c r="AI1608" s="346"/>
    </row>
    <row r="1609" spans="1:35" ht="17.25" customHeight="1">
      <c r="A1609" s="275"/>
      <c r="B1609" s="275"/>
      <c r="C1609" s="275"/>
      <c r="D1609" s="660"/>
      <c r="E1609" s="834"/>
      <c r="F1609" s="834"/>
      <c r="G1609" s="834"/>
      <c r="H1609" s="834"/>
      <c r="I1609" s="834"/>
      <c r="J1609" s="834"/>
      <c r="K1609" s="834"/>
      <c r="L1609" s="346"/>
      <c r="M1609" s="346"/>
      <c r="N1609" s="346"/>
      <c r="O1609" s="346"/>
      <c r="P1609" s="346"/>
      <c r="Q1609" s="346"/>
      <c r="R1609" s="346"/>
      <c r="S1609" s="346"/>
      <c r="T1609" s="346"/>
      <c r="U1609" s="346"/>
      <c r="V1609" s="346"/>
      <c r="W1609" s="346"/>
      <c r="X1609" s="835"/>
      <c r="Y1609" s="346"/>
      <c r="Z1609" s="346"/>
      <c r="AA1609" s="346"/>
      <c r="AB1609" s="346"/>
      <c r="AC1609" s="346"/>
      <c r="AD1609" s="346"/>
      <c r="AE1609" s="346"/>
      <c r="AF1609" s="346"/>
      <c r="AG1609" s="346"/>
      <c r="AH1609" s="346"/>
      <c r="AI1609" s="346"/>
    </row>
    <row r="1610" spans="1:35" ht="17.25" customHeight="1">
      <c r="A1610" s="275"/>
      <c r="B1610" s="275"/>
      <c r="C1610" s="275"/>
      <c r="D1610" s="660"/>
      <c r="E1610" s="834"/>
      <c r="F1610" s="834"/>
      <c r="G1610" s="834"/>
      <c r="H1610" s="834"/>
      <c r="I1610" s="834"/>
      <c r="J1610" s="834"/>
      <c r="K1610" s="834"/>
      <c r="L1610" s="346"/>
      <c r="M1610" s="346"/>
      <c r="N1610" s="346"/>
      <c r="O1610" s="346"/>
      <c r="P1610" s="346"/>
      <c r="Q1610" s="346"/>
      <c r="R1610" s="346"/>
      <c r="S1610" s="346"/>
      <c r="T1610" s="346"/>
      <c r="U1610" s="346"/>
      <c r="V1610" s="346"/>
      <c r="W1610" s="346"/>
      <c r="X1610" s="835"/>
      <c r="Y1610" s="346"/>
      <c r="Z1610" s="346"/>
      <c r="AA1610" s="346"/>
      <c r="AB1610" s="346"/>
      <c r="AC1610" s="346"/>
      <c r="AD1610" s="346"/>
      <c r="AE1610" s="346"/>
      <c r="AF1610" s="346"/>
      <c r="AG1610" s="346"/>
      <c r="AH1610" s="346"/>
      <c r="AI1610" s="346"/>
    </row>
    <row r="1611" spans="1:35" ht="17.25" customHeight="1">
      <c r="A1611" s="275"/>
      <c r="B1611" s="275"/>
      <c r="C1611" s="275"/>
      <c r="D1611" s="660"/>
      <c r="E1611" s="834"/>
      <c r="F1611" s="834"/>
      <c r="G1611" s="834"/>
      <c r="H1611" s="834"/>
      <c r="I1611" s="834"/>
      <c r="J1611" s="834"/>
      <c r="K1611" s="834"/>
      <c r="L1611" s="346"/>
      <c r="M1611" s="346"/>
      <c r="N1611" s="346"/>
      <c r="O1611" s="346"/>
      <c r="P1611" s="346"/>
      <c r="Q1611" s="346"/>
      <c r="R1611" s="346"/>
      <c r="S1611" s="346"/>
      <c r="T1611" s="346"/>
      <c r="U1611" s="346"/>
      <c r="V1611" s="346"/>
      <c r="W1611" s="346"/>
      <c r="X1611" s="835"/>
      <c r="Y1611" s="346"/>
      <c r="Z1611" s="346"/>
      <c r="AA1611" s="346"/>
      <c r="AB1611" s="346"/>
      <c r="AC1611" s="346"/>
      <c r="AD1611" s="346"/>
      <c r="AE1611" s="346"/>
      <c r="AF1611" s="346"/>
      <c r="AG1611" s="346"/>
      <c r="AH1611" s="346"/>
      <c r="AI1611" s="346"/>
    </row>
    <row r="1612" spans="1:35" ht="17.25" customHeight="1">
      <c r="A1612" s="275"/>
      <c r="B1612" s="275"/>
      <c r="C1612" s="275"/>
      <c r="D1612" s="660"/>
      <c r="E1612" s="834"/>
      <c r="F1612" s="834"/>
      <c r="G1612" s="834"/>
      <c r="H1612" s="834"/>
      <c r="I1612" s="834"/>
      <c r="J1612" s="834"/>
      <c r="K1612" s="834"/>
      <c r="L1612" s="346"/>
      <c r="M1612" s="346"/>
      <c r="N1612" s="346"/>
      <c r="O1612" s="346"/>
      <c r="P1612" s="346"/>
      <c r="Q1612" s="346"/>
      <c r="R1612" s="346"/>
      <c r="S1612" s="346"/>
      <c r="T1612" s="346"/>
      <c r="U1612" s="346"/>
      <c r="V1612" s="346"/>
      <c r="W1612" s="346"/>
      <c r="X1612" s="835"/>
      <c r="Y1612" s="346"/>
      <c r="Z1612" s="346"/>
      <c r="AA1612" s="346"/>
      <c r="AB1612" s="346"/>
      <c r="AC1612" s="346"/>
      <c r="AD1612" s="346"/>
      <c r="AE1612" s="346"/>
      <c r="AF1612" s="346"/>
      <c r="AG1612" s="346"/>
      <c r="AH1612" s="346"/>
      <c r="AI1612" s="346"/>
    </row>
    <row r="1613" spans="1:35" ht="17.25" customHeight="1">
      <c r="A1613" s="275"/>
      <c r="B1613" s="275"/>
      <c r="C1613" s="275"/>
      <c r="D1613" s="660"/>
      <c r="E1613" s="834"/>
      <c r="F1613" s="834"/>
      <c r="G1613" s="834"/>
      <c r="H1613" s="834"/>
      <c r="I1613" s="834"/>
      <c r="J1613" s="834"/>
      <c r="K1613" s="834"/>
      <c r="L1613" s="346"/>
      <c r="M1613" s="346"/>
      <c r="N1613" s="346"/>
      <c r="O1613" s="346"/>
      <c r="P1613" s="346"/>
      <c r="Q1613" s="346"/>
      <c r="R1613" s="346"/>
      <c r="S1613" s="346"/>
      <c r="T1613" s="346"/>
      <c r="U1613" s="346"/>
      <c r="V1613" s="346"/>
      <c r="W1613" s="346"/>
      <c r="X1613" s="835"/>
      <c r="Y1613" s="346"/>
      <c r="Z1613" s="346"/>
      <c r="AA1613" s="346"/>
      <c r="AB1613" s="346"/>
      <c r="AC1613" s="346"/>
      <c r="AD1613" s="346"/>
      <c r="AE1613" s="346"/>
      <c r="AF1613" s="346"/>
      <c r="AG1613" s="346"/>
      <c r="AH1613" s="346"/>
      <c r="AI1613" s="346"/>
    </row>
    <row r="1614" spans="1:35" ht="17.25" customHeight="1">
      <c r="A1614" s="275"/>
      <c r="B1614" s="275"/>
      <c r="C1614" s="275"/>
      <c r="D1614" s="660"/>
      <c r="E1614" s="834"/>
      <c r="F1614" s="834"/>
      <c r="G1614" s="834"/>
      <c r="H1614" s="834"/>
      <c r="I1614" s="834"/>
      <c r="J1614" s="834"/>
      <c r="K1614" s="834"/>
      <c r="L1614" s="346"/>
      <c r="M1614" s="346"/>
      <c r="N1614" s="346"/>
      <c r="O1614" s="346"/>
      <c r="P1614" s="346"/>
      <c r="Q1614" s="346"/>
      <c r="R1614" s="346"/>
      <c r="S1614" s="346"/>
      <c r="T1614" s="346"/>
      <c r="U1614" s="346"/>
      <c r="V1614" s="346"/>
      <c r="W1614" s="346"/>
      <c r="X1614" s="835"/>
      <c r="Y1614" s="346"/>
      <c r="Z1614" s="346"/>
      <c r="AA1614" s="346"/>
      <c r="AB1614" s="346"/>
      <c r="AC1614" s="346"/>
      <c r="AD1614" s="346"/>
      <c r="AE1614" s="346"/>
      <c r="AF1614" s="346"/>
      <c r="AG1614" s="346"/>
      <c r="AH1614" s="346"/>
      <c r="AI1614" s="346"/>
    </row>
    <row r="1615" spans="1:35" ht="17.25" customHeight="1">
      <c r="A1615" s="275"/>
      <c r="B1615" s="275"/>
      <c r="C1615" s="275"/>
      <c r="D1615" s="660"/>
      <c r="E1615" s="834"/>
      <c r="F1615" s="834"/>
      <c r="G1615" s="834"/>
      <c r="H1615" s="834"/>
      <c r="I1615" s="834"/>
      <c r="J1615" s="834"/>
      <c r="K1615" s="834"/>
      <c r="L1615" s="346"/>
      <c r="M1615" s="346"/>
      <c r="N1615" s="346"/>
      <c r="O1615" s="346"/>
      <c r="P1615" s="346"/>
      <c r="Q1615" s="346"/>
      <c r="R1615" s="346"/>
      <c r="S1615" s="346"/>
      <c r="T1615" s="346"/>
      <c r="U1615" s="346"/>
      <c r="V1615" s="346"/>
      <c r="W1615" s="346"/>
      <c r="X1615" s="835"/>
      <c r="Y1615" s="346"/>
      <c r="Z1615" s="346"/>
      <c r="AA1615" s="346"/>
      <c r="AB1615" s="346"/>
      <c r="AC1615" s="346"/>
      <c r="AD1615" s="346"/>
      <c r="AE1615" s="346"/>
      <c r="AF1615" s="346"/>
      <c r="AG1615" s="346"/>
      <c r="AH1615" s="346"/>
      <c r="AI1615" s="346"/>
    </row>
    <row r="1616" spans="1:35" ht="17.25" customHeight="1">
      <c r="A1616" s="275"/>
      <c r="B1616" s="275"/>
      <c r="C1616" s="275"/>
      <c r="D1616" s="660"/>
      <c r="E1616" s="834"/>
      <c r="F1616" s="834"/>
      <c r="G1616" s="834"/>
      <c r="H1616" s="834"/>
      <c r="I1616" s="834"/>
      <c r="J1616" s="834"/>
      <c r="K1616" s="834"/>
      <c r="L1616" s="346"/>
      <c r="M1616" s="346"/>
      <c r="N1616" s="346"/>
      <c r="O1616" s="346"/>
      <c r="P1616" s="346"/>
      <c r="Q1616" s="346"/>
      <c r="R1616" s="346"/>
      <c r="S1616" s="346"/>
      <c r="T1616" s="346"/>
      <c r="U1616" s="346"/>
      <c r="V1616" s="346"/>
      <c r="W1616" s="346"/>
      <c r="X1616" s="835"/>
      <c r="Y1616" s="346"/>
      <c r="Z1616" s="346"/>
      <c r="AA1616" s="346"/>
      <c r="AB1616" s="346"/>
      <c r="AC1616" s="346"/>
      <c r="AD1616" s="346"/>
      <c r="AE1616" s="346"/>
      <c r="AF1616" s="346"/>
      <c r="AG1616" s="346"/>
      <c r="AH1616" s="346"/>
      <c r="AI1616" s="346"/>
    </row>
    <row r="1617" spans="1:35" ht="17.25" customHeight="1">
      <c r="A1617" s="275"/>
      <c r="B1617" s="275"/>
      <c r="C1617" s="275"/>
      <c r="D1617" s="660"/>
      <c r="E1617" s="834"/>
      <c r="F1617" s="834"/>
      <c r="G1617" s="834"/>
      <c r="H1617" s="834"/>
      <c r="I1617" s="834"/>
      <c r="J1617" s="834"/>
      <c r="K1617" s="834"/>
      <c r="L1617" s="346"/>
      <c r="M1617" s="346"/>
      <c r="N1617" s="346"/>
      <c r="O1617" s="346"/>
      <c r="P1617" s="346"/>
      <c r="Q1617" s="346"/>
      <c r="R1617" s="346"/>
      <c r="S1617" s="346"/>
      <c r="T1617" s="346"/>
      <c r="U1617" s="346"/>
      <c r="V1617" s="346"/>
      <c r="W1617" s="346"/>
      <c r="X1617" s="835"/>
      <c r="Y1617" s="346"/>
      <c r="Z1617" s="346"/>
      <c r="AA1617" s="346"/>
      <c r="AB1617" s="346"/>
      <c r="AC1617" s="346"/>
      <c r="AD1617" s="346"/>
      <c r="AE1617" s="346"/>
      <c r="AF1617" s="346"/>
      <c r="AG1617" s="346"/>
      <c r="AH1617" s="346"/>
      <c r="AI1617" s="346"/>
    </row>
    <row r="1618" spans="1:35" ht="17.25" customHeight="1">
      <c r="A1618" s="275"/>
      <c r="B1618" s="275"/>
      <c r="C1618" s="275"/>
      <c r="D1618" s="660"/>
      <c r="E1618" s="834"/>
      <c r="F1618" s="834"/>
      <c r="G1618" s="834"/>
      <c r="H1618" s="834"/>
      <c r="I1618" s="834"/>
      <c r="J1618" s="834"/>
      <c r="K1618" s="834"/>
      <c r="L1618" s="346"/>
      <c r="M1618" s="346"/>
      <c r="N1618" s="346"/>
      <c r="O1618" s="346"/>
      <c r="P1618" s="346"/>
      <c r="Q1618" s="346"/>
      <c r="R1618" s="346"/>
      <c r="S1618" s="346"/>
      <c r="T1618" s="346"/>
      <c r="U1618" s="346"/>
      <c r="V1618" s="346"/>
      <c r="W1618" s="346"/>
      <c r="X1618" s="835"/>
      <c r="Y1618" s="346"/>
      <c r="Z1618" s="346"/>
      <c r="AA1618" s="346"/>
      <c r="AB1618" s="346"/>
      <c r="AC1618" s="346"/>
      <c r="AD1618" s="346"/>
      <c r="AE1618" s="346"/>
      <c r="AF1618" s="346"/>
      <c r="AG1618" s="346"/>
      <c r="AH1618" s="346"/>
      <c r="AI1618" s="346"/>
    </row>
    <row r="1619" spans="1:35" ht="17.25" customHeight="1">
      <c r="A1619" s="275"/>
      <c r="B1619" s="275"/>
      <c r="C1619" s="275"/>
      <c r="D1619" s="660"/>
      <c r="E1619" s="834"/>
      <c r="F1619" s="834"/>
      <c r="G1619" s="834"/>
      <c r="H1619" s="834"/>
      <c r="I1619" s="834"/>
      <c r="J1619" s="834"/>
      <c r="K1619" s="834"/>
      <c r="L1619" s="346"/>
      <c r="M1619" s="346"/>
      <c r="N1619" s="346"/>
      <c r="O1619" s="346"/>
      <c r="P1619" s="346"/>
      <c r="Q1619" s="346"/>
      <c r="R1619" s="346"/>
      <c r="S1619" s="346"/>
      <c r="T1619" s="346"/>
      <c r="U1619" s="346"/>
      <c r="V1619" s="346"/>
      <c r="W1619" s="346"/>
      <c r="X1619" s="835"/>
      <c r="Y1619" s="346"/>
      <c r="Z1619" s="346"/>
      <c r="AA1619" s="346"/>
      <c r="AB1619" s="346"/>
      <c r="AC1619" s="346"/>
      <c r="AD1619" s="346"/>
      <c r="AE1619" s="346"/>
      <c r="AF1619" s="346"/>
      <c r="AG1619" s="346"/>
      <c r="AH1619" s="346"/>
      <c r="AI1619" s="346"/>
    </row>
    <row r="1620" spans="1:35" ht="17.25" customHeight="1">
      <c r="A1620" s="275"/>
      <c r="B1620" s="275"/>
      <c r="C1620" s="275"/>
      <c r="D1620" s="660"/>
      <c r="E1620" s="834"/>
      <c r="F1620" s="834"/>
      <c r="G1620" s="834"/>
      <c r="H1620" s="834"/>
      <c r="I1620" s="834"/>
      <c r="J1620" s="834"/>
      <c r="K1620" s="834"/>
      <c r="L1620" s="346"/>
      <c r="M1620" s="346"/>
      <c r="N1620" s="346"/>
      <c r="O1620" s="346"/>
      <c r="P1620" s="346"/>
      <c r="Q1620" s="346"/>
      <c r="R1620" s="346"/>
      <c r="S1620" s="346"/>
      <c r="T1620" s="346"/>
      <c r="U1620" s="346"/>
      <c r="V1620" s="346"/>
      <c r="W1620" s="346"/>
      <c r="X1620" s="835"/>
      <c r="Y1620" s="346"/>
      <c r="Z1620" s="346"/>
      <c r="AA1620" s="346"/>
      <c r="AB1620" s="346"/>
      <c r="AC1620" s="346"/>
      <c r="AD1620" s="346"/>
      <c r="AE1620" s="346"/>
      <c r="AF1620" s="346"/>
      <c r="AG1620" s="346"/>
      <c r="AH1620" s="346"/>
      <c r="AI1620" s="346"/>
    </row>
    <row r="1621" spans="1:35" ht="17.25" customHeight="1">
      <c r="A1621" s="275"/>
      <c r="B1621" s="275"/>
      <c r="C1621" s="275"/>
      <c r="D1621" s="660"/>
      <c r="E1621" s="834"/>
      <c r="F1621" s="834"/>
      <c r="G1621" s="834"/>
      <c r="H1621" s="834"/>
      <c r="I1621" s="834"/>
      <c r="J1621" s="834"/>
      <c r="K1621" s="834"/>
      <c r="L1621" s="346"/>
      <c r="M1621" s="346"/>
      <c r="N1621" s="346"/>
      <c r="O1621" s="346"/>
      <c r="P1621" s="346"/>
      <c r="Q1621" s="346"/>
      <c r="R1621" s="346"/>
      <c r="S1621" s="346"/>
      <c r="T1621" s="346"/>
      <c r="U1621" s="346"/>
      <c r="V1621" s="346"/>
      <c r="W1621" s="346"/>
      <c r="X1621" s="835"/>
      <c r="Y1621" s="346"/>
      <c r="Z1621" s="346"/>
      <c r="AA1621" s="346"/>
      <c r="AB1621" s="346"/>
      <c r="AC1621" s="346"/>
      <c r="AD1621" s="346"/>
      <c r="AE1621" s="346"/>
      <c r="AF1621" s="346"/>
      <c r="AG1621" s="346"/>
      <c r="AH1621" s="346"/>
      <c r="AI1621" s="346"/>
    </row>
    <row r="1622" spans="1:35" ht="17.25" customHeight="1">
      <c r="A1622" s="275"/>
      <c r="B1622" s="275"/>
      <c r="C1622" s="275"/>
      <c r="D1622" s="660"/>
      <c r="E1622" s="834"/>
      <c r="F1622" s="834"/>
      <c r="G1622" s="834"/>
      <c r="H1622" s="834"/>
      <c r="I1622" s="834"/>
      <c r="J1622" s="834"/>
      <c r="K1622" s="834"/>
      <c r="L1622" s="346"/>
      <c r="M1622" s="346"/>
      <c r="N1622" s="346"/>
      <c r="O1622" s="346"/>
      <c r="P1622" s="346"/>
      <c r="Q1622" s="346"/>
      <c r="R1622" s="346"/>
      <c r="S1622" s="346"/>
      <c r="T1622" s="346"/>
      <c r="U1622" s="346"/>
      <c r="V1622" s="346"/>
      <c r="W1622" s="346"/>
      <c r="X1622" s="835"/>
      <c r="Y1622" s="346"/>
      <c r="Z1622" s="346"/>
      <c r="AA1622" s="346"/>
      <c r="AB1622" s="346"/>
      <c r="AC1622" s="346"/>
      <c r="AD1622" s="346"/>
      <c r="AE1622" s="346"/>
      <c r="AF1622" s="346"/>
      <c r="AG1622" s="346"/>
      <c r="AH1622" s="346"/>
      <c r="AI1622" s="346"/>
    </row>
    <row r="1623" spans="1:35" ht="17.25" customHeight="1">
      <c r="A1623" s="275"/>
      <c r="B1623" s="275"/>
      <c r="C1623" s="275"/>
      <c r="D1623" s="660"/>
      <c r="E1623" s="834"/>
      <c r="F1623" s="834"/>
      <c r="G1623" s="834"/>
      <c r="H1623" s="834"/>
      <c r="I1623" s="834"/>
      <c r="J1623" s="834"/>
      <c r="K1623" s="834"/>
      <c r="L1623" s="346"/>
      <c r="M1623" s="346"/>
      <c r="N1623" s="346"/>
      <c r="O1623" s="346"/>
      <c r="P1623" s="346"/>
      <c r="Q1623" s="346"/>
      <c r="R1623" s="346"/>
      <c r="S1623" s="346"/>
      <c r="T1623" s="346"/>
      <c r="U1623" s="346"/>
      <c r="V1623" s="346"/>
      <c r="W1623" s="346"/>
      <c r="X1623" s="835"/>
      <c r="Y1623" s="346"/>
      <c r="Z1623" s="346"/>
      <c r="AA1623" s="346"/>
      <c r="AB1623" s="346"/>
      <c r="AC1623" s="346"/>
      <c r="AD1623" s="346"/>
      <c r="AE1623" s="346"/>
      <c r="AF1623" s="346"/>
      <c r="AG1623" s="346"/>
      <c r="AH1623" s="346"/>
      <c r="AI1623" s="346"/>
    </row>
    <row r="1624" spans="1:35" ht="17.25" customHeight="1">
      <c r="A1624" s="275"/>
      <c r="B1624" s="275"/>
      <c r="C1624" s="275"/>
      <c r="D1624" s="660"/>
      <c r="E1624" s="834"/>
      <c r="F1624" s="834"/>
      <c r="G1624" s="834"/>
      <c r="H1624" s="834"/>
      <c r="I1624" s="834"/>
      <c r="J1624" s="834"/>
      <c r="K1624" s="834"/>
      <c r="L1624" s="346"/>
      <c r="M1624" s="346"/>
      <c r="N1624" s="346"/>
      <c r="O1624" s="346"/>
      <c r="P1624" s="346"/>
      <c r="Q1624" s="346"/>
      <c r="R1624" s="346"/>
      <c r="S1624" s="346"/>
      <c r="T1624" s="346"/>
      <c r="U1624" s="346"/>
      <c r="V1624" s="346"/>
      <c r="W1624" s="346"/>
      <c r="X1624" s="835"/>
      <c r="Y1624" s="346"/>
      <c r="Z1624" s="346"/>
      <c r="AA1624" s="346"/>
      <c r="AB1624" s="346"/>
      <c r="AC1624" s="346"/>
      <c r="AD1624" s="346"/>
      <c r="AE1624" s="346"/>
      <c r="AF1624" s="346"/>
      <c r="AG1624" s="346"/>
      <c r="AH1624" s="346"/>
      <c r="AI1624" s="346"/>
    </row>
    <row r="1625" spans="1:35" ht="17.25" customHeight="1">
      <c r="A1625" s="275"/>
      <c r="B1625" s="275"/>
      <c r="C1625" s="275"/>
      <c r="D1625" s="660"/>
      <c r="E1625" s="834"/>
      <c r="F1625" s="834"/>
      <c r="G1625" s="834"/>
      <c r="H1625" s="834"/>
      <c r="I1625" s="834"/>
      <c r="J1625" s="834"/>
      <c r="K1625" s="834"/>
      <c r="L1625" s="346"/>
      <c r="M1625" s="346"/>
      <c r="N1625" s="346"/>
      <c r="O1625" s="346"/>
      <c r="P1625" s="346"/>
      <c r="Q1625" s="346"/>
      <c r="R1625" s="346"/>
      <c r="S1625" s="346"/>
      <c r="T1625" s="346"/>
      <c r="U1625" s="346"/>
      <c r="V1625" s="346"/>
      <c r="W1625" s="346"/>
      <c r="X1625" s="835"/>
      <c r="Y1625" s="346"/>
      <c r="Z1625" s="346"/>
      <c r="AA1625" s="346"/>
      <c r="AB1625" s="346"/>
      <c r="AC1625" s="346"/>
      <c r="AD1625" s="346"/>
      <c r="AE1625" s="346"/>
      <c r="AF1625" s="346"/>
      <c r="AG1625" s="346"/>
      <c r="AH1625" s="346"/>
      <c r="AI1625" s="346"/>
    </row>
    <row r="1626" spans="1:35" ht="17.25" customHeight="1">
      <c r="A1626" s="275"/>
      <c r="B1626" s="275"/>
      <c r="C1626" s="275"/>
      <c r="D1626" s="660"/>
      <c r="E1626" s="834"/>
      <c r="F1626" s="834"/>
      <c r="G1626" s="834"/>
      <c r="H1626" s="834"/>
      <c r="I1626" s="834"/>
      <c r="J1626" s="834"/>
      <c r="K1626" s="834"/>
      <c r="L1626" s="346"/>
      <c r="M1626" s="346"/>
      <c r="N1626" s="346"/>
      <c r="O1626" s="346"/>
      <c r="P1626" s="346"/>
      <c r="Q1626" s="346"/>
      <c r="R1626" s="346"/>
      <c r="S1626" s="346"/>
      <c r="T1626" s="346"/>
      <c r="U1626" s="346"/>
      <c r="V1626" s="346"/>
      <c r="W1626" s="346"/>
      <c r="X1626" s="835"/>
      <c r="Y1626" s="346"/>
      <c r="Z1626" s="346"/>
      <c r="AA1626" s="346"/>
      <c r="AB1626" s="346"/>
      <c r="AC1626" s="346"/>
      <c r="AD1626" s="346"/>
      <c r="AE1626" s="346"/>
      <c r="AF1626" s="346"/>
      <c r="AG1626" s="346"/>
      <c r="AH1626" s="346"/>
      <c r="AI1626" s="346"/>
    </row>
    <row r="1627" spans="1:35" ht="17.25" customHeight="1">
      <c r="A1627" s="275"/>
      <c r="B1627" s="275"/>
      <c r="C1627" s="275"/>
      <c r="D1627" s="660"/>
      <c r="E1627" s="834"/>
      <c r="F1627" s="834"/>
      <c r="G1627" s="834"/>
      <c r="H1627" s="834"/>
      <c r="I1627" s="834"/>
      <c r="J1627" s="834"/>
      <c r="K1627" s="834"/>
      <c r="L1627" s="346"/>
      <c r="M1627" s="346"/>
      <c r="N1627" s="346"/>
      <c r="O1627" s="346"/>
      <c r="P1627" s="346"/>
      <c r="Q1627" s="346"/>
      <c r="R1627" s="346"/>
      <c r="S1627" s="346"/>
      <c r="T1627" s="346"/>
      <c r="U1627" s="346"/>
      <c r="V1627" s="346"/>
      <c r="W1627" s="346"/>
      <c r="X1627" s="835"/>
      <c r="Y1627" s="346"/>
      <c r="Z1627" s="346"/>
      <c r="AA1627" s="346"/>
      <c r="AB1627" s="346"/>
      <c r="AC1627" s="346"/>
      <c r="AD1627" s="346"/>
      <c r="AE1627" s="346"/>
      <c r="AF1627" s="346"/>
      <c r="AG1627" s="346"/>
      <c r="AH1627" s="346"/>
      <c r="AI1627" s="346"/>
    </row>
    <row r="1628" spans="1:35" ht="17.25" customHeight="1">
      <c r="A1628" s="275"/>
      <c r="B1628" s="275"/>
      <c r="C1628" s="275"/>
      <c r="D1628" s="660"/>
      <c r="E1628" s="834"/>
      <c r="F1628" s="834"/>
      <c r="G1628" s="834"/>
      <c r="H1628" s="834"/>
      <c r="I1628" s="834"/>
      <c r="J1628" s="834"/>
      <c r="K1628" s="834"/>
      <c r="L1628" s="346"/>
      <c r="M1628" s="346"/>
      <c r="N1628" s="346"/>
      <c r="O1628" s="346"/>
      <c r="P1628" s="346"/>
      <c r="Q1628" s="346"/>
      <c r="R1628" s="346"/>
      <c r="S1628" s="346"/>
      <c r="T1628" s="346"/>
      <c r="U1628" s="346"/>
      <c r="V1628" s="346"/>
      <c r="W1628" s="346"/>
      <c r="X1628" s="835"/>
      <c r="Y1628" s="346"/>
      <c r="Z1628" s="346"/>
      <c r="AA1628" s="346"/>
      <c r="AB1628" s="346"/>
      <c r="AC1628" s="346"/>
      <c r="AD1628" s="346"/>
      <c r="AE1628" s="346"/>
      <c r="AF1628" s="346"/>
      <c r="AG1628" s="346"/>
      <c r="AH1628" s="346"/>
      <c r="AI1628" s="346"/>
    </row>
    <row r="1629" spans="1:35" ht="17.25" customHeight="1">
      <c r="A1629" s="275"/>
      <c r="B1629" s="275"/>
      <c r="C1629" s="275"/>
      <c r="D1629" s="660"/>
      <c r="E1629" s="834"/>
      <c r="F1629" s="834"/>
      <c r="G1629" s="834"/>
      <c r="H1629" s="834"/>
      <c r="I1629" s="834"/>
      <c r="J1629" s="834"/>
      <c r="K1629" s="834"/>
      <c r="L1629" s="346"/>
      <c r="M1629" s="346"/>
      <c r="N1629" s="346"/>
      <c r="O1629" s="346"/>
      <c r="P1629" s="346"/>
      <c r="Q1629" s="346"/>
      <c r="R1629" s="346"/>
      <c r="S1629" s="346"/>
      <c r="T1629" s="346"/>
      <c r="U1629" s="346"/>
      <c r="V1629" s="346"/>
      <c r="W1629" s="346"/>
      <c r="X1629" s="835"/>
      <c r="Y1629" s="346"/>
      <c r="Z1629" s="346"/>
      <c r="AA1629" s="346"/>
      <c r="AB1629" s="346"/>
      <c r="AC1629" s="346"/>
      <c r="AD1629" s="346"/>
      <c r="AE1629" s="346"/>
      <c r="AF1629" s="346"/>
      <c r="AG1629" s="346"/>
      <c r="AH1629" s="346"/>
      <c r="AI1629" s="346"/>
    </row>
    <row r="1630" spans="1:35" ht="17.25" customHeight="1">
      <c r="A1630" s="275"/>
      <c r="B1630" s="275"/>
      <c r="C1630" s="275"/>
      <c r="D1630" s="660"/>
      <c r="E1630" s="834"/>
      <c r="F1630" s="834"/>
      <c r="G1630" s="834"/>
      <c r="H1630" s="834"/>
      <c r="I1630" s="834"/>
      <c r="J1630" s="834"/>
      <c r="K1630" s="834"/>
      <c r="L1630" s="346"/>
      <c r="M1630" s="346"/>
      <c r="N1630" s="346"/>
      <c r="O1630" s="346"/>
      <c r="P1630" s="346"/>
      <c r="Q1630" s="346"/>
      <c r="R1630" s="346"/>
      <c r="S1630" s="346"/>
      <c r="T1630" s="346"/>
      <c r="U1630" s="346"/>
      <c r="V1630" s="346"/>
      <c r="W1630" s="346"/>
      <c r="X1630" s="835"/>
      <c r="Y1630" s="346"/>
      <c r="Z1630" s="346"/>
      <c r="AA1630" s="346"/>
      <c r="AB1630" s="346"/>
      <c r="AC1630" s="346"/>
      <c r="AD1630" s="346"/>
      <c r="AE1630" s="346"/>
      <c r="AF1630" s="346"/>
      <c r="AG1630" s="346"/>
      <c r="AH1630" s="346"/>
      <c r="AI1630" s="346"/>
    </row>
    <row r="1631" spans="1:35" ht="17.25" customHeight="1">
      <c r="A1631" s="275"/>
      <c r="B1631" s="275"/>
      <c r="C1631" s="275"/>
      <c r="D1631" s="660"/>
      <c r="E1631" s="834"/>
      <c r="F1631" s="834"/>
      <c r="G1631" s="834"/>
      <c r="H1631" s="834"/>
      <c r="I1631" s="834"/>
      <c r="J1631" s="834"/>
      <c r="K1631" s="834"/>
      <c r="L1631" s="346"/>
      <c r="M1631" s="346"/>
      <c r="N1631" s="346"/>
      <c r="O1631" s="346"/>
      <c r="P1631" s="346"/>
      <c r="Q1631" s="346"/>
      <c r="R1631" s="346"/>
      <c r="S1631" s="346"/>
      <c r="T1631" s="346"/>
      <c r="U1631" s="346"/>
      <c r="V1631" s="346"/>
      <c r="W1631" s="346"/>
      <c r="X1631" s="835"/>
      <c r="Y1631" s="346"/>
      <c r="Z1631" s="346"/>
      <c r="AA1631" s="346"/>
      <c r="AB1631" s="346"/>
      <c r="AC1631" s="346"/>
      <c r="AD1631" s="346"/>
      <c r="AE1631" s="346"/>
      <c r="AF1631" s="346"/>
      <c r="AG1631" s="346"/>
      <c r="AH1631" s="346"/>
      <c r="AI1631" s="346"/>
    </row>
    <row r="1632" spans="1:35" ht="17.25" customHeight="1">
      <c r="A1632" s="275"/>
      <c r="B1632" s="275"/>
      <c r="C1632" s="275"/>
      <c r="D1632" s="660"/>
      <c r="E1632" s="834"/>
      <c r="F1632" s="834"/>
      <c r="G1632" s="834"/>
      <c r="H1632" s="834"/>
      <c r="I1632" s="834"/>
      <c r="J1632" s="834"/>
      <c r="K1632" s="834"/>
      <c r="L1632" s="346"/>
      <c r="M1632" s="346"/>
      <c r="N1632" s="346"/>
      <c r="O1632" s="346"/>
      <c r="P1632" s="346"/>
      <c r="Q1632" s="346"/>
      <c r="R1632" s="346"/>
      <c r="S1632" s="346"/>
      <c r="T1632" s="346"/>
      <c r="U1632" s="346"/>
      <c r="V1632" s="346"/>
      <c r="W1632" s="346"/>
      <c r="X1632" s="835"/>
      <c r="Y1632" s="346"/>
      <c r="Z1632" s="346"/>
      <c r="AA1632" s="346"/>
      <c r="AB1632" s="346"/>
      <c r="AC1632" s="346"/>
      <c r="AD1632" s="346"/>
      <c r="AE1632" s="346"/>
      <c r="AF1632" s="346"/>
      <c r="AG1632" s="346"/>
      <c r="AH1632" s="346"/>
      <c r="AI1632" s="346"/>
    </row>
    <row r="1633" spans="1:35" ht="17.25" customHeight="1">
      <c r="A1633" s="275"/>
      <c r="B1633" s="275"/>
      <c r="C1633" s="275"/>
      <c r="D1633" s="660"/>
      <c r="E1633" s="834"/>
      <c r="F1633" s="834"/>
      <c r="G1633" s="834"/>
      <c r="H1633" s="834"/>
      <c r="I1633" s="834"/>
      <c r="J1633" s="834"/>
      <c r="K1633" s="834"/>
      <c r="L1633" s="346"/>
      <c r="M1633" s="346"/>
      <c r="N1633" s="346"/>
      <c r="O1633" s="346"/>
      <c r="P1633" s="346"/>
      <c r="Q1633" s="346"/>
      <c r="R1633" s="346"/>
      <c r="S1633" s="346"/>
      <c r="T1633" s="346"/>
      <c r="U1633" s="346"/>
      <c r="V1633" s="346"/>
      <c r="W1633" s="346"/>
      <c r="X1633" s="835"/>
      <c r="Y1633" s="346"/>
      <c r="Z1633" s="346"/>
      <c r="AA1633" s="346"/>
      <c r="AB1633" s="346"/>
      <c r="AC1633" s="346"/>
      <c r="AD1633" s="346"/>
      <c r="AE1633" s="346"/>
      <c r="AF1633" s="346"/>
      <c r="AG1633" s="346"/>
      <c r="AH1633" s="346"/>
      <c r="AI1633" s="346"/>
    </row>
    <row r="1634" spans="1:35" ht="17.25" customHeight="1">
      <c r="A1634" s="275"/>
      <c r="B1634" s="275"/>
      <c r="C1634" s="275"/>
      <c r="D1634" s="660"/>
      <c r="E1634" s="834"/>
      <c r="F1634" s="834"/>
      <c r="G1634" s="834"/>
      <c r="H1634" s="834"/>
      <c r="I1634" s="834"/>
      <c r="J1634" s="834"/>
      <c r="K1634" s="834"/>
      <c r="L1634" s="346"/>
      <c r="M1634" s="346"/>
      <c r="N1634" s="346"/>
      <c r="O1634" s="346"/>
      <c r="P1634" s="346"/>
      <c r="Q1634" s="346"/>
      <c r="R1634" s="346"/>
      <c r="S1634" s="346"/>
      <c r="T1634" s="346"/>
      <c r="U1634" s="346"/>
      <c r="V1634" s="346"/>
      <c r="W1634" s="346"/>
      <c r="X1634" s="835"/>
      <c r="Y1634" s="346"/>
      <c r="Z1634" s="346"/>
      <c r="AA1634" s="346"/>
      <c r="AB1634" s="346"/>
      <c r="AC1634" s="346"/>
      <c r="AD1634" s="346"/>
      <c r="AE1634" s="346"/>
      <c r="AF1634" s="346"/>
      <c r="AG1634" s="346"/>
      <c r="AH1634" s="346"/>
      <c r="AI1634" s="346"/>
    </row>
    <row r="1635" spans="1:35" ht="17.25" customHeight="1">
      <c r="A1635" s="275"/>
      <c r="B1635" s="275"/>
      <c r="C1635" s="275"/>
      <c r="D1635" s="660"/>
      <c r="E1635" s="834"/>
      <c r="F1635" s="834"/>
      <c r="G1635" s="834"/>
      <c r="H1635" s="834"/>
      <c r="I1635" s="834"/>
      <c r="J1635" s="834"/>
      <c r="K1635" s="834"/>
      <c r="L1635" s="346"/>
      <c r="M1635" s="346"/>
      <c r="N1635" s="346"/>
      <c r="O1635" s="346"/>
      <c r="P1635" s="346"/>
      <c r="Q1635" s="346"/>
      <c r="R1635" s="346"/>
      <c r="S1635" s="346"/>
      <c r="T1635" s="346"/>
      <c r="U1635" s="346"/>
      <c r="V1635" s="346"/>
      <c r="W1635" s="346"/>
      <c r="X1635" s="835"/>
      <c r="Y1635" s="346"/>
      <c r="Z1635" s="346"/>
      <c r="AA1635" s="346"/>
      <c r="AB1635" s="346"/>
      <c r="AC1635" s="346"/>
      <c r="AD1635" s="346"/>
      <c r="AE1635" s="346"/>
      <c r="AF1635" s="346"/>
      <c r="AG1635" s="346"/>
      <c r="AH1635" s="346"/>
      <c r="AI1635" s="346"/>
    </row>
    <row r="1636" spans="1:35" ht="17.25" customHeight="1">
      <c r="A1636" s="275"/>
      <c r="B1636" s="275"/>
      <c r="C1636" s="275"/>
      <c r="D1636" s="660"/>
      <c r="E1636" s="834"/>
      <c r="F1636" s="834"/>
      <c r="G1636" s="834"/>
      <c r="H1636" s="834"/>
      <c r="I1636" s="834"/>
      <c r="J1636" s="834"/>
      <c r="K1636" s="834"/>
      <c r="L1636" s="346"/>
      <c r="M1636" s="346"/>
      <c r="N1636" s="346"/>
      <c r="O1636" s="346"/>
      <c r="P1636" s="346"/>
      <c r="Q1636" s="346"/>
      <c r="R1636" s="346"/>
      <c r="S1636" s="346"/>
      <c r="T1636" s="346"/>
      <c r="U1636" s="346"/>
      <c r="V1636" s="346"/>
      <c r="W1636" s="346"/>
      <c r="X1636" s="835"/>
      <c r="Y1636" s="346"/>
      <c r="Z1636" s="346"/>
      <c r="AA1636" s="346"/>
      <c r="AB1636" s="346"/>
      <c r="AC1636" s="346"/>
      <c r="AD1636" s="346"/>
      <c r="AE1636" s="346"/>
      <c r="AF1636" s="346"/>
      <c r="AG1636" s="346"/>
      <c r="AH1636" s="346"/>
      <c r="AI1636" s="346"/>
    </row>
    <row r="1637" spans="1:35" ht="17.25" customHeight="1">
      <c r="A1637" s="275"/>
      <c r="B1637" s="275"/>
      <c r="C1637" s="275"/>
      <c r="D1637" s="660"/>
      <c r="E1637" s="834"/>
      <c r="F1637" s="834"/>
      <c r="G1637" s="834"/>
      <c r="H1637" s="834"/>
      <c r="I1637" s="834"/>
      <c r="J1637" s="834"/>
      <c r="K1637" s="834"/>
      <c r="L1637" s="346"/>
      <c r="M1637" s="346"/>
      <c r="N1637" s="346"/>
      <c r="O1637" s="346"/>
      <c r="P1637" s="346"/>
      <c r="Q1637" s="346"/>
      <c r="R1637" s="346"/>
      <c r="S1637" s="346"/>
      <c r="T1637" s="346"/>
      <c r="U1637" s="346"/>
      <c r="V1637" s="346"/>
      <c r="W1637" s="346"/>
      <c r="X1637" s="835"/>
      <c r="Y1637" s="346"/>
      <c r="Z1637" s="346"/>
      <c r="AA1637" s="346"/>
      <c r="AB1637" s="346"/>
      <c r="AC1637" s="346"/>
      <c r="AD1637" s="346"/>
      <c r="AE1637" s="346"/>
      <c r="AF1637" s="346"/>
      <c r="AG1637" s="346"/>
      <c r="AH1637" s="346"/>
      <c r="AI1637" s="346"/>
    </row>
    <row r="1638" spans="1:35" ht="17.25" customHeight="1">
      <c r="A1638" s="275"/>
      <c r="B1638" s="275"/>
      <c r="C1638" s="275"/>
      <c r="D1638" s="660"/>
      <c r="E1638" s="834"/>
      <c r="F1638" s="834"/>
      <c r="G1638" s="834"/>
      <c r="H1638" s="834"/>
      <c r="I1638" s="834"/>
      <c r="J1638" s="834"/>
      <c r="K1638" s="834"/>
      <c r="L1638" s="346"/>
      <c r="M1638" s="346"/>
      <c r="N1638" s="346"/>
      <c r="O1638" s="346"/>
      <c r="P1638" s="346"/>
      <c r="Q1638" s="346"/>
      <c r="R1638" s="346"/>
      <c r="S1638" s="346"/>
      <c r="T1638" s="346"/>
      <c r="U1638" s="346"/>
      <c r="V1638" s="346"/>
      <c r="W1638" s="346"/>
      <c r="X1638" s="835"/>
      <c r="Y1638" s="346"/>
      <c r="Z1638" s="346"/>
      <c r="AA1638" s="346"/>
      <c r="AB1638" s="346"/>
      <c r="AC1638" s="346"/>
      <c r="AD1638" s="346"/>
      <c r="AE1638" s="346"/>
      <c r="AF1638" s="346"/>
      <c r="AG1638" s="346"/>
      <c r="AH1638" s="346"/>
      <c r="AI1638" s="346"/>
    </row>
    <row r="1639" spans="1:35" ht="17.25" customHeight="1">
      <c r="A1639" s="275"/>
      <c r="B1639" s="275"/>
      <c r="C1639" s="275"/>
      <c r="D1639" s="660"/>
      <c r="E1639" s="834"/>
      <c r="F1639" s="834"/>
      <c r="G1639" s="834"/>
      <c r="H1639" s="834"/>
      <c r="I1639" s="834"/>
      <c r="J1639" s="834"/>
      <c r="K1639" s="834"/>
      <c r="L1639" s="346"/>
      <c r="M1639" s="346"/>
      <c r="N1639" s="346"/>
      <c r="O1639" s="346"/>
      <c r="P1639" s="346"/>
      <c r="Q1639" s="346"/>
      <c r="R1639" s="346"/>
      <c r="S1639" s="346"/>
      <c r="T1639" s="346"/>
      <c r="U1639" s="346"/>
      <c r="V1639" s="346"/>
      <c r="W1639" s="346"/>
      <c r="X1639" s="835"/>
      <c r="Y1639" s="346"/>
      <c r="Z1639" s="346"/>
      <c r="AA1639" s="346"/>
      <c r="AB1639" s="346"/>
      <c r="AC1639" s="346"/>
      <c r="AD1639" s="346"/>
      <c r="AE1639" s="346"/>
      <c r="AF1639" s="346"/>
      <c r="AG1639" s="346"/>
      <c r="AH1639" s="346"/>
      <c r="AI1639" s="346"/>
    </row>
    <row r="1640" spans="1:35" ht="17.25" customHeight="1">
      <c r="A1640" s="275"/>
      <c r="B1640" s="275"/>
      <c r="C1640" s="275"/>
      <c r="D1640" s="660"/>
      <c r="E1640" s="834"/>
      <c r="F1640" s="834"/>
      <c r="G1640" s="834"/>
      <c r="H1640" s="834"/>
      <c r="I1640" s="834"/>
      <c r="J1640" s="834"/>
      <c r="K1640" s="834"/>
      <c r="L1640" s="346"/>
      <c r="M1640" s="346"/>
      <c r="N1640" s="346"/>
      <c r="O1640" s="346"/>
      <c r="P1640" s="346"/>
      <c r="Q1640" s="346"/>
      <c r="R1640" s="346"/>
      <c r="S1640" s="346"/>
      <c r="T1640" s="346"/>
      <c r="U1640" s="346"/>
      <c r="V1640" s="346"/>
      <c r="W1640" s="346"/>
      <c r="X1640" s="835"/>
      <c r="Y1640" s="346"/>
      <c r="Z1640" s="346"/>
      <c r="AA1640" s="346"/>
      <c r="AB1640" s="346"/>
      <c r="AC1640" s="346"/>
      <c r="AD1640" s="346"/>
      <c r="AE1640" s="346"/>
      <c r="AF1640" s="346"/>
      <c r="AG1640" s="346"/>
      <c r="AH1640" s="346"/>
      <c r="AI1640" s="346"/>
    </row>
    <row r="1641" spans="1:35" ht="17.25" customHeight="1">
      <c r="A1641" s="275"/>
      <c r="B1641" s="275"/>
      <c r="C1641" s="275"/>
      <c r="D1641" s="660"/>
      <c r="E1641" s="834"/>
      <c r="F1641" s="834"/>
      <c r="G1641" s="834"/>
      <c r="H1641" s="834"/>
      <c r="I1641" s="834"/>
      <c r="J1641" s="834"/>
      <c r="K1641" s="834"/>
      <c r="L1641" s="346"/>
      <c r="M1641" s="346"/>
      <c r="N1641" s="346"/>
      <c r="O1641" s="346"/>
      <c r="P1641" s="346"/>
      <c r="Q1641" s="346"/>
      <c r="R1641" s="346"/>
      <c r="S1641" s="346"/>
      <c r="T1641" s="346"/>
      <c r="U1641" s="346"/>
      <c r="V1641" s="346"/>
      <c r="W1641" s="346"/>
      <c r="X1641" s="835"/>
      <c r="Y1641" s="346"/>
      <c r="Z1641" s="346"/>
      <c r="AA1641" s="346"/>
      <c r="AB1641" s="346"/>
      <c r="AC1641" s="346"/>
      <c r="AD1641" s="346"/>
      <c r="AE1641" s="346"/>
      <c r="AF1641" s="346"/>
      <c r="AG1641" s="346"/>
      <c r="AH1641" s="346"/>
      <c r="AI1641" s="346"/>
    </row>
    <row r="1642" spans="1:35" ht="17.25" customHeight="1">
      <c r="A1642" s="275"/>
      <c r="B1642" s="275"/>
      <c r="C1642" s="275"/>
      <c r="D1642" s="660"/>
      <c r="E1642" s="834"/>
      <c r="F1642" s="834"/>
      <c r="G1642" s="834"/>
      <c r="H1642" s="834"/>
      <c r="I1642" s="834"/>
      <c r="J1642" s="834"/>
      <c r="K1642" s="834"/>
      <c r="L1642" s="346"/>
      <c r="M1642" s="346"/>
      <c r="N1642" s="346"/>
      <c r="O1642" s="346"/>
      <c r="P1642" s="346"/>
      <c r="Q1642" s="346"/>
      <c r="R1642" s="346"/>
      <c r="S1642" s="346"/>
      <c r="T1642" s="346"/>
      <c r="U1642" s="346"/>
      <c r="V1642" s="346"/>
      <c r="W1642" s="346"/>
      <c r="X1642" s="835"/>
      <c r="Y1642" s="346"/>
      <c r="Z1642" s="346"/>
      <c r="AA1642" s="346"/>
      <c r="AB1642" s="346"/>
      <c r="AC1642" s="346"/>
      <c r="AD1642" s="346"/>
      <c r="AE1642" s="346"/>
      <c r="AF1642" s="346"/>
      <c r="AG1642" s="346"/>
      <c r="AH1642" s="346"/>
      <c r="AI1642" s="346"/>
    </row>
    <row r="1643" spans="1:35" ht="17.25" customHeight="1">
      <c r="A1643" s="275"/>
      <c r="B1643" s="275"/>
      <c r="C1643" s="275"/>
      <c r="D1643" s="660"/>
      <c r="E1643" s="834"/>
      <c r="F1643" s="834"/>
      <c r="G1643" s="834"/>
      <c r="H1643" s="834"/>
      <c r="I1643" s="834"/>
      <c r="J1643" s="834"/>
      <c r="K1643" s="834"/>
      <c r="L1643" s="346"/>
      <c r="M1643" s="346"/>
      <c r="N1643" s="346"/>
      <c r="O1643" s="346"/>
      <c r="P1643" s="346"/>
      <c r="Q1643" s="346"/>
      <c r="R1643" s="346"/>
      <c r="S1643" s="346"/>
      <c r="T1643" s="346"/>
      <c r="U1643" s="346"/>
      <c r="V1643" s="346"/>
      <c r="W1643" s="346"/>
      <c r="X1643" s="835"/>
      <c r="Y1643" s="346"/>
      <c r="Z1643" s="346"/>
      <c r="AA1643" s="346"/>
      <c r="AB1643" s="346"/>
      <c r="AC1643" s="346"/>
      <c r="AD1643" s="346"/>
      <c r="AE1643" s="346"/>
      <c r="AF1643" s="346"/>
      <c r="AG1643" s="346"/>
      <c r="AH1643" s="346"/>
      <c r="AI1643" s="346"/>
    </row>
    <row r="1644" spans="1:35" ht="17.25" customHeight="1">
      <c r="A1644" s="275"/>
      <c r="B1644" s="275"/>
      <c r="C1644" s="275"/>
      <c r="D1644" s="660"/>
      <c r="E1644" s="834"/>
      <c r="F1644" s="834"/>
      <c r="G1644" s="834"/>
      <c r="H1644" s="834"/>
      <c r="I1644" s="834"/>
      <c r="J1644" s="834"/>
      <c r="K1644" s="834"/>
      <c r="L1644" s="346"/>
      <c r="M1644" s="346"/>
      <c r="N1644" s="346"/>
      <c r="O1644" s="346"/>
      <c r="P1644" s="346"/>
      <c r="Q1644" s="346"/>
      <c r="R1644" s="346"/>
      <c r="S1644" s="346"/>
      <c r="T1644" s="346"/>
      <c r="U1644" s="346"/>
      <c r="V1644" s="346"/>
      <c r="W1644" s="346"/>
      <c r="X1644" s="835"/>
      <c r="Y1644" s="346"/>
      <c r="Z1644" s="346"/>
      <c r="AA1644" s="346"/>
      <c r="AB1644" s="346"/>
      <c r="AC1644" s="346"/>
      <c r="AD1644" s="346"/>
      <c r="AE1644" s="346"/>
      <c r="AF1644" s="346"/>
      <c r="AG1644" s="346"/>
      <c r="AH1644" s="346"/>
      <c r="AI1644" s="346"/>
    </row>
    <row r="1645" spans="1:35" ht="17.25" customHeight="1">
      <c r="A1645" s="275"/>
      <c r="B1645" s="275"/>
      <c r="C1645" s="275"/>
      <c r="D1645" s="660"/>
      <c r="E1645" s="834"/>
      <c r="F1645" s="834"/>
      <c r="G1645" s="834"/>
      <c r="H1645" s="834"/>
      <c r="I1645" s="834"/>
      <c r="J1645" s="834"/>
      <c r="K1645" s="834"/>
      <c r="L1645" s="346"/>
      <c r="M1645" s="346"/>
      <c r="N1645" s="346"/>
      <c r="O1645" s="346"/>
      <c r="P1645" s="346"/>
      <c r="Q1645" s="346"/>
      <c r="R1645" s="346"/>
      <c r="S1645" s="346"/>
      <c r="T1645" s="346"/>
      <c r="U1645" s="346"/>
      <c r="V1645" s="346"/>
      <c r="W1645" s="346"/>
      <c r="X1645" s="835"/>
      <c r="Y1645" s="346"/>
      <c r="Z1645" s="346"/>
      <c r="AA1645" s="346"/>
      <c r="AB1645" s="346"/>
      <c r="AC1645" s="346"/>
      <c r="AD1645" s="346"/>
      <c r="AE1645" s="346"/>
      <c r="AF1645" s="346"/>
      <c r="AG1645" s="346"/>
      <c r="AH1645" s="346"/>
      <c r="AI1645" s="346"/>
    </row>
    <row r="1646" spans="1:35" ht="17.25" customHeight="1">
      <c r="A1646" s="275"/>
      <c r="B1646" s="275"/>
      <c r="C1646" s="275"/>
      <c r="D1646" s="660"/>
      <c r="E1646" s="834"/>
      <c r="F1646" s="834"/>
      <c r="G1646" s="834"/>
      <c r="H1646" s="834"/>
      <c r="I1646" s="834"/>
      <c r="J1646" s="834"/>
      <c r="K1646" s="834"/>
      <c r="L1646" s="346"/>
      <c r="M1646" s="346"/>
      <c r="N1646" s="346"/>
      <c r="O1646" s="346"/>
      <c r="P1646" s="346"/>
      <c r="Q1646" s="346"/>
      <c r="R1646" s="346"/>
      <c r="S1646" s="346"/>
      <c r="T1646" s="346"/>
      <c r="U1646" s="346"/>
      <c r="V1646" s="346"/>
      <c r="W1646" s="346"/>
      <c r="X1646" s="835"/>
      <c r="Y1646" s="346"/>
      <c r="Z1646" s="346"/>
      <c r="AA1646" s="346"/>
      <c r="AB1646" s="346"/>
      <c r="AC1646" s="346"/>
      <c r="AD1646" s="346"/>
      <c r="AE1646" s="346"/>
      <c r="AF1646" s="346"/>
      <c r="AG1646" s="346"/>
      <c r="AH1646" s="346"/>
      <c r="AI1646" s="346"/>
    </row>
    <row r="1647" spans="1:35" ht="17.25" customHeight="1">
      <c r="A1647" s="275"/>
      <c r="B1647" s="275"/>
      <c r="C1647" s="275"/>
      <c r="D1647" s="660"/>
      <c r="E1647" s="834"/>
      <c r="F1647" s="834"/>
      <c r="G1647" s="834"/>
      <c r="H1647" s="834"/>
      <c r="I1647" s="834"/>
      <c r="J1647" s="834"/>
      <c r="K1647" s="834"/>
      <c r="L1647" s="346"/>
      <c r="M1647" s="346"/>
      <c r="N1647" s="346"/>
      <c r="O1647" s="346"/>
      <c r="P1647" s="346"/>
      <c r="Q1647" s="346"/>
      <c r="R1647" s="346"/>
      <c r="S1647" s="346"/>
      <c r="T1647" s="346"/>
      <c r="U1647" s="346"/>
      <c r="V1647" s="346"/>
      <c r="W1647" s="346"/>
      <c r="X1647" s="835"/>
      <c r="Y1647" s="346"/>
      <c r="Z1647" s="346"/>
      <c r="AA1647" s="346"/>
      <c r="AB1647" s="346"/>
      <c r="AC1647" s="346"/>
      <c r="AD1647" s="346"/>
      <c r="AE1647" s="346"/>
      <c r="AF1647" s="346"/>
      <c r="AG1647" s="346"/>
      <c r="AH1647" s="346"/>
      <c r="AI1647" s="346"/>
    </row>
    <row r="1648" spans="1:35" ht="17.25" customHeight="1">
      <c r="A1648" s="275"/>
      <c r="B1648" s="275"/>
      <c r="C1648" s="275"/>
      <c r="D1648" s="660"/>
      <c r="E1648" s="834"/>
      <c r="F1648" s="834"/>
      <c r="G1648" s="834"/>
      <c r="H1648" s="834"/>
      <c r="I1648" s="834"/>
      <c r="J1648" s="834"/>
      <c r="K1648" s="834"/>
      <c r="L1648" s="346"/>
      <c r="M1648" s="346"/>
      <c r="N1648" s="346"/>
      <c r="O1648" s="346"/>
      <c r="P1648" s="346"/>
      <c r="Q1648" s="346"/>
      <c r="R1648" s="346"/>
      <c r="S1648" s="346"/>
      <c r="T1648" s="346"/>
      <c r="U1648" s="346"/>
      <c r="V1648" s="346"/>
      <c r="W1648" s="346"/>
      <c r="X1648" s="835"/>
      <c r="Y1648" s="346"/>
      <c r="Z1648" s="346"/>
      <c r="AA1648" s="346"/>
      <c r="AB1648" s="346"/>
      <c r="AC1648" s="346"/>
      <c r="AD1648" s="346"/>
      <c r="AE1648" s="346"/>
      <c r="AF1648" s="346"/>
      <c r="AG1648" s="346"/>
      <c r="AH1648" s="346"/>
      <c r="AI1648" s="346"/>
    </row>
    <row r="1649" spans="1:35" ht="17.25" customHeight="1">
      <c r="A1649" s="275"/>
      <c r="B1649" s="275"/>
      <c r="C1649" s="275"/>
      <c r="D1649" s="660"/>
      <c r="E1649" s="834"/>
      <c r="F1649" s="834"/>
      <c r="G1649" s="834"/>
      <c r="H1649" s="834"/>
      <c r="I1649" s="834"/>
      <c r="J1649" s="834"/>
      <c r="K1649" s="834"/>
      <c r="L1649" s="346"/>
      <c r="M1649" s="346"/>
      <c r="N1649" s="346"/>
      <c r="O1649" s="346"/>
      <c r="P1649" s="346"/>
      <c r="Q1649" s="346"/>
      <c r="R1649" s="346"/>
      <c r="S1649" s="346"/>
      <c r="T1649" s="346"/>
      <c r="U1649" s="346"/>
      <c r="V1649" s="346"/>
      <c r="W1649" s="346"/>
      <c r="X1649" s="835"/>
      <c r="Y1649" s="346"/>
      <c r="Z1649" s="346"/>
      <c r="AA1649" s="346"/>
      <c r="AB1649" s="346"/>
      <c r="AC1649" s="346"/>
      <c r="AD1649" s="346"/>
      <c r="AE1649" s="346"/>
      <c r="AF1649" s="346"/>
      <c r="AG1649" s="346"/>
      <c r="AH1649" s="346"/>
      <c r="AI1649" s="346"/>
    </row>
    <row r="1650" spans="1:35" ht="17.25" customHeight="1">
      <c r="A1650" s="275"/>
      <c r="B1650" s="275"/>
      <c r="C1650" s="275"/>
      <c r="D1650" s="660"/>
      <c r="E1650" s="834"/>
      <c r="F1650" s="834"/>
      <c r="G1650" s="834"/>
      <c r="H1650" s="834"/>
      <c r="I1650" s="834"/>
      <c r="J1650" s="834"/>
      <c r="K1650" s="834"/>
      <c r="L1650" s="346"/>
      <c r="M1650" s="346"/>
      <c r="N1650" s="346"/>
      <c r="O1650" s="346"/>
      <c r="P1650" s="346"/>
      <c r="Q1650" s="346"/>
      <c r="R1650" s="346"/>
      <c r="S1650" s="346"/>
      <c r="T1650" s="346"/>
      <c r="U1650" s="346"/>
      <c r="V1650" s="346"/>
      <c r="W1650" s="346"/>
      <c r="X1650" s="835"/>
      <c r="Y1650" s="346"/>
      <c r="Z1650" s="346"/>
      <c r="AA1650" s="346"/>
      <c r="AB1650" s="346"/>
      <c r="AC1650" s="346"/>
      <c r="AD1650" s="346"/>
      <c r="AE1650" s="346"/>
      <c r="AF1650" s="346"/>
      <c r="AG1650" s="346"/>
      <c r="AH1650" s="346"/>
      <c r="AI1650" s="346"/>
    </row>
    <row r="1651" spans="1:35" ht="17.25" customHeight="1">
      <c r="A1651" s="275"/>
      <c r="B1651" s="275"/>
      <c r="C1651" s="275"/>
      <c r="D1651" s="660"/>
      <c r="E1651" s="834"/>
      <c r="F1651" s="834"/>
      <c r="G1651" s="834"/>
      <c r="H1651" s="834"/>
      <c r="I1651" s="834"/>
      <c r="J1651" s="834"/>
      <c r="K1651" s="834"/>
      <c r="L1651" s="346"/>
      <c r="M1651" s="346"/>
      <c r="N1651" s="346"/>
      <c r="O1651" s="346"/>
      <c r="P1651" s="346"/>
      <c r="Q1651" s="346"/>
      <c r="R1651" s="346"/>
      <c r="S1651" s="346"/>
      <c r="T1651" s="346"/>
      <c r="U1651" s="346"/>
      <c r="V1651" s="346"/>
      <c r="W1651" s="346"/>
      <c r="X1651" s="835"/>
      <c r="Y1651" s="346"/>
      <c r="Z1651" s="346"/>
      <c r="AA1651" s="346"/>
      <c r="AB1651" s="346"/>
      <c r="AC1651" s="346"/>
      <c r="AD1651" s="346"/>
      <c r="AE1651" s="346"/>
      <c r="AF1651" s="346"/>
      <c r="AG1651" s="346"/>
      <c r="AH1651" s="346"/>
      <c r="AI1651" s="346"/>
    </row>
    <row r="1652" spans="1:35" ht="17.25" customHeight="1">
      <c r="A1652" s="275"/>
      <c r="B1652" s="275"/>
      <c r="C1652" s="275"/>
      <c r="D1652" s="660"/>
      <c r="E1652" s="834"/>
      <c r="F1652" s="834"/>
      <c r="G1652" s="834"/>
      <c r="H1652" s="834"/>
      <c r="I1652" s="834"/>
      <c r="J1652" s="834"/>
      <c r="K1652" s="834"/>
      <c r="L1652" s="346"/>
      <c r="M1652" s="346"/>
      <c r="N1652" s="346"/>
      <c r="O1652" s="346"/>
      <c r="P1652" s="346"/>
      <c r="Q1652" s="346"/>
      <c r="R1652" s="346"/>
      <c r="S1652" s="346"/>
      <c r="T1652" s="346"/>
      <c r="U1652" s="346"/>
      <c r="V1652" s="346"/>
      <c r="W1652" s="346"/>
      <c r="X1652" s="835"/>
      <c r="Y1652" s="346"/>
      <c r="Z1652" s="346"/>
      <c r="AA1652" s="346"/>
      <c r="AB1652" s="346"/>
      <c r="AC1652" s="346"/>
      <c r="AD1652" s="346"/>
      <c r="AE1652" s="346"/>
      <c r="AF1652" s="346"/>
      <c r="AG1652" s="346"/>
      <c r="AH1652" s="346"/>
      <c r="AI1652" s="346"/>
    </row>
    <row r="1653" spans="1:35" ht="17.25" customHeight="1">
      <c r="A1653" s="275"/>
      <c r="B1653" s="275"/>
      <c r="C1653" s="275"/>
      <c r="D1653" s="660"/>
      <c r="E1653" s="834"/>
      <c r="F1653" s="834"/>
      <c r="G1653" s="834"/>
      <c r="H1653" s="834"/>
      <c r="I1653" s="834"/>
      <c r="J1653" s="834"/>
      <c r="K1653" s="834"/>
      <c r="L1653" s="346"/>
      <c r="M1653" s="346"/>
      <c r="N1653" s="346"/>
      <c r="O1653" s="346"/>
      <c r="P1653" s="346"/>
      <c r="Q1653" s="346"/>
      <c r="R1653" s="346"/>
      <c r="S1653" s="346"/>
      <c r="T1653" s="346"/>
      <c r="U1653" s="346"/>
      <c r="V1653" s="346"/>
      <c r="W1653" s="346"/>
      <c r="X1653" s="835"/>
      <c r="Y1653" s="346"/>
      <c r="Z1653" s="346"/>
      <c r="AA1653" s="346"/>
      <c r="AB1653" s="346"/>
      <c r="AC1653" s="346"/>
      <c r="AD1653" s="346"/>
      <c r="AE1653" s="346"/>
      <c r="AF1653" s="346"/>
      <c r="AG1653" s="346"/>
      <c r="AH1653" s="346"/>
      <c r="AI1653" s="346"/>
    </row>
    <row r="1654" spans="1:35" ht="17.25" customHeight="1">
      <c r="A1654" s="275"/>
      <c r="B1654" s="275"/>
      <c r="C1654" s="275"/>
      <c r="D1654" s="660"/>
      <c r="E1654" s="834"/>
      <c r="F1654" s="834"/>
      <c r="G1654" s="834"/>
      <c r="H1654" s="834"/>
      <c r="I1654" s="834"/>
      <c r="J1654" s="834"/>
      <c r="K1654" s="834"/>
      <c r="L1654" s="346"/>
      <c r="M1654" s="346"/>
      <c r="N1654" s="346"/>
      <c r="O1654" s="346"/>
      <c r="P1654" s="346"/>
      <c r="Q1654" s="346"/>
      <c r="R1654" s="346"/>
      <c r="S1654" s="346"/>
      <c r="T1654" s="346"/>
      <c r="U1654" s="346"/>
      <c r="V1654" s="346"/>
      <c r="W1654" s="346"/>
      <c r="X1654" s="835"/>
      <c r="Y1654" s="346"/>
      <c r="Z1654" s="346"/>
      <c r="AA1654" s="346"/>
      <c r="AB1654" s="346"/>
      <c r="AC1654" s="346"/>
      <c r="AD1654" s="346"/>
      <c r="AE1654" s="346"/>
      <c r="AF1654" s="346"/>
      <c r="AG1654" s="346"/>
      <c r="AH1654" s="346"/>
      <c r="AI1654" s="346"/>
    </row>
    <row r="1655" spans="1:35" ht="17.25" customHeight="1">
      <c r="A1655" s="275"/>
      <c r="B1655" s="275"/>
      <c r="C1655" s="275"/>
      <c r="D1655" s="660"/>
      <c r="E1655" s="834"/>
      <c r="F1655" s="834"/>
      <c r="G1655" s="834"/>
      <c r="H1655" s="834"/>
      <c r="I1655" s="834"/>
      <c r="J1655" s="834"/>
      <c r="K1655" s="834"/>
      <c r="L1655" s="346"/>
      <c r="M1655" s="346"/>
      <c r="N1655" s="346"/>
      <c r="O1655" s="346"/>
      <c r="P1655" s="346"/>
      <c r="Q1655" s="346"/>
      <c r="R1655" s="346"/>
      <c r="S1655" s="346"/>
      <c r="T1655" s="346"/>
      <c r="U1655" s="346"/>
      <c r="V1655" s="346"/>
      <c r="W1655" s="346"/>
      <c r="X1655" s="835"/>
      <c r="Y1655" s="346"/>
      <c r="Z1655" s="346"/>
      <c r="AA1655" s="346"/>
      <c r="AB1655" s="346"/>
      <c r="AC1655" s="346"/>
      <c r="AD1655" s="346"/>
      <c r="AE1655" s="346"/>
      <c r="AF1655" s="346"/>
      <c r="AG1655" s="346"/>
      <c r="AH1655" s="346"/>
      <c r="AI1655" s="346"/>
    </row>
    <row r="1656" spans="1:35" ht="17.25" customHeight="1">
      <c r="A1656" s="275"/>
      <c r="B1656" s="275"/>
      <c r="C1656" s="275"/>
      <c r="D1656" s="660"/>
      <c r="E1656" s="834"/>
      <c r="F1656" s="834"/>
      <c r="G1656" s="834"/>
      <c r="H1656" s="834"/>
      <c r="I1656" s="834"/>
      <c r="J1656" s="834"/>
      <c r="K1656" s="834"/>
      <c r="L1656" s="346"/>
      <c r="M1656" s="346"/>
      <c r="N1656" s="346"/>
      <c r="O1656" s="346"/>
      <c r="P1656" s="346"/>
      <c r="Q1656" s="346"/>
      <c r="R1656" s="346"/>
      <c r="S1656" s="346"/>
      <c r="T1656" s="346"/>
      <c r="U1656" s="346"/>
      <c r="V1656" s="346"/>
      <c r="W1656" s="346"/>
      <c r="X1656" s="835"/>
      <c r="Y1656" s="346"/>
      <c r="Z1656" s="346"/>
      <c r="AA1656" s="346"/>
      <c r="AB1656" s="346"/>
      <c r="AC1656" s="346"/>
      <c r="AD1656" s="346"/>
      <c r="AE1656" s="346"/>
      <c r="AF1656" s="346"/>
      <c r="AG1656" s="346"/>
      <c r="AH1656" s="346"/>
      <c r="AI1656" s="346"/>
    </row>
    <row r="1657" spans="1:35" ht="17.25" customHeight="1">
      <c r="A1657" s="275"/>
      <c r="B1657" s="275"/>
      <c r="C1657" s="275"/>
      <c r="D1657" s="660"/>
      <c r="E1657" s="834"/>
      <c r="F1657" s="834"/>
      <c r="G1657" s="834"/>
      <c r="H1657" s="834"/>
      <c r="I1657" s="834"/>
      <c r="J1657" s="834"/>
      <c r="K1657" s="834"/>
      <c r="L1657" s="346"/>
      <c r="M1657" s="346"/>
      <c r="N1657" s="346"/>
      <c r="O1657" s="346"/>
      <c r="P1657" s="346"/>
      <c r="Q1657" s="346"/>
      <c r="R1657" s="346"/>
      <c r="S1657" s="346"/>
      <c r="T1657" s="346"/>
      <c r="U1657" s="346"/>
      <c r="V1657" s="346"/>
      <c r="W1657" s="346"/>
      <c r="X1657" s="835"/>
      <c r="Y1657" s="346"/>
      <c r="Z1657" s="346"/>
      <c r="AA1657" s="346"/>
      <c r="AB1657" s="346"/>
      <c r="AC1657" s="346"/>
      <c r="AD1657" s="346"/>
      <c r="AE1657" s="346"/>
      <c r="AF1657" s="346"/>
      <c r="AG1657" s="346"/>
      <c r="AH1657" s="346"/>
      <c r="AI1657" s="346"/>
    </row>
    <row r="1658" spans="1:35" ht="17.25" customHeight="1">
      <c r="A1658" s="275"/>
      <c r="B1658" s="275"/>
      <c r="C1658" s="275"/>
      <c r="D1658" s="660"/>
      <c r="E1658" s="834"/>
      <c r="F1658" s="834"/>
      <c r="G1658" s="834"/>
      <c r="H1658" s="834"/>
      <c r="I1658" s="834"/>
      <c r="J1658" s="834"/>
      <c r="K1658" s="834"/>
      <c r="L1658" s="346"/>
      <c r="M1658" s="346"/>
      <c r="N1658" s="346"/>
      <c r="O1658" s="346"/>
      <c r="P1658" s="346"/>
      <c r="Q1658" s="346"/>
      <c r="R1658" s="346"/>
      <c r="S1658" s="346"/>
      <c r="T1658" s="346"/>
      <c r="U1658" s="346"/>
      <c r="V1658" s="346"/>
      <c r="W1658" s="346"/>
      <c r="X1658" s="835"/>
      <c r="Y1658" s="346"/>
      <c r="Z1658" s="346"/>
      <c r="AA1658" s="346"/>
      <c r="AB1658" s="346"/>
      <c r="AC1658" s="346"/>
      <c r="AD1658" s="346"/>
      <c r="AE1658" s="346"/>
      <c r="AF1658" s="346"/>
      <c r="AG1658" s="346"/>
      <c r="AH1658" s="346"/>
      <c r="AI1658" s="346"/>
    </row>
    <row r="1659" spans="1:35" ht="17.25" customHeight="1">
      <c r="A1659" s="275"/>
      <c r="B1659" s="275"/>
      <c r="C1659" s="275"/>
      <c r="D1659" s="660"/>
      <c r="E1659" s="834"/>
      <c r="F1659" s="834"/>
      <c r="G1659" s="834"/>
      <c r="H1659" s="834"/>
      <c r="I1659" s="834"/>
      <c r="J1659" s="834"/>
      <c r="K1659" s="834"/>
      <c r="L1659" s="346"/>
      <c r="M1659" s="346"/>
      <c r="N1659" s="346"/>
      <c r="O1659" s="346"/>
      <c r="P1659" s="346"/>
      <c r="Q1659" s="346"/>
      <c r="R1659" s="346"/>
      <c r="S1659" s="346"/>
      <c r="T1659" s="346"/>
      <c r="U1659" s="346"/>
      <c r="V1659" s="346"/>
      <c r="W1659" s="346"/>
      <c r="X1659" s="835"/>
      <c r="Y1659" s="346"/>
      <c r="Z1659" s="346"/>
      <c r="AA1659" s="346"/>
      <c r="AB1659" s="346"/>
      <c r="AC1659" s="346"/>
      <c r="AD1659" s="346"/>
      <c r="AE1659" s="346"/>
      <c r="AF1659" s="346"/>
      <c r="AG1659" s="346"/>
      <c r="AH1659" s="346"/>
      <c r="AI1659" s="346"/>
    </row>
    <row r="1660" spans="1:35" ht="17.25" customHeight="1">
      <c r="A1660" s="275"/>
      <c r="B1660" s="275"/>
      <c r="C1660" s="275"/>
      <c r="D1660" s="660"/>
      <c r="E1660" s="834"/>
      <c r="F1660" s="834"/>
      <c r="G1660" s="834"/>
      <c r="H1660" s="834"/>
      <c r="I1660" s="834"/>
      <c r="J1660" s="834"/>
      <c r="K1660" s="834"/>
      <c r="L1660" s="346"/>
      <c r="M1660" s="346"/>
      <c r="N1660" s="346"/>
      <c r="O1660" s="346"/>
      <c r="P1660" s="346"/>
      <c r="Q1660" s="346"/>
      <c r="R1660" s="346"/>
      <c r="S1660" s="346"/>
      <c r="T1660" s="346"/>
      <c r="U1660" s="346"/>
      <c r="V1660" s="346"/>
      <c r="W1660" s="346"/>
      <c r="X1660" s="835"/>
      <c r="Y1660" s="346"/>
      <c r="Z1660" s="346"/>
      <c r="AA1660" s="346"/>
      <c r="AB1660" s="346"/>
      <c r="AC1660" s="346"/>
      <c r="AD1660" s="346"/>
      <c r="AE1660" s="346"/>
      <c r="AF1660" s="346"/>
      <c r="AG1660" s="346"/>
      <c r="AH1660" s="346"/>
      <c r="AI1660" s="346"/>
    </row>
    <row r="1661" spans="1:35" ht="17.25" customHeight="1">
      <c r="A1661" s="275"/>
      <c r="B1661" s="275"/>
      <c r="C1661" s="275"/>
      <c r="D1661" s="660"/>
      <c r="E1661" s="834"/>
      <c r="F1661" s="834"/>
      <c r="G1661" s="834"/>
      <c r="H1661" s="834"/>
      <c r="I1661" s="834"/>
      <c r="J1661" s="834"/>
      <c r="K1661" s="834"/>
      <c r="L1661" s="346"/>
      <c r="M1661" s="346"/>
      <c r="N1661" s="346"/>
      <c r="O1661" s="346"/>
      <c r="P1661" s="346"/>
      <c r="Q1661" s="346"/>
      <c r="R1661" s="346"/>
      <c r="S1661" s="346"/>
      <c r="T1661" s="346"/>
      <c r="U1661" s="346"/>
      <c r="V1661" s="346"/>
      <c r="W1661" s="346"/>
      <c r="X1661" s="835"/>
      <c r="Y1661" s="346"/>
      <c r="Z1661" s="346"/>
      <c r="AA1661" s="346"/>
      <c r="AB1661" s="346"/>
      <c r="AC1661" s="346"/>
      <c r="AD1661" s="346"/>
      <c r="AE1661" s="346"/>
      <c r="AF1661" s="346"/>
      <c r="AG1661" s="346"/>
      <c r="AH1661" s="346"/>
      <c r="AI1661" s="346"/>
    </row>
    <row r="1662" spans="1:35" ht="17.25" customHeight="1">
      <c r="A1662" s="275"/>
      <c r="B1662" s="275"/>
      <c r="C1662" s="275"/>
      <c r="D1662" s="660"/>
      <c r="E1662" s="834"/>
      <c r="F1662" s="834"/>
      <c r="G1662" s="834"/>
      <c r="H1662" s="834"/>
      <c r="I1662" s="834"/>
      <c r="J1662" s="834"/>
      <c r="K1662" s="834"/>
      <c r="L1662" s="346"/>
      <c r="M1662" s="346"/>
      <c r="N1662" s="346"/>
      <c r="O1662" s="346"/>
      <c r="P1662" s="346"/>
      <c r="Q1662" s="346"/>
      <c r="R1662" s="346"/>
      <c r="S1662" s="346"/>
      <c r="T1662" s="346"/>
      <c r="U1662" s="346"/>
      <c r="V1662" s="346"/>
      <c r="W1662" s="346"/>
      <c r="X1662" s="835"/>
      <c r="Y1662" s="346"/>
      <c r="Z1662" s="346"/>
      <c r="AA1662" s="346"/>
      <c r="AB1662" s="346"/>
      <c r="AC1662" s="346"/>
      <c r="AD1662" s="346"/>
      <c r="AE1662" s="346"/>
      <c r="AF1662" s="346"/>
      <c r="AG1662" s="346"/>
      <c r="AH1662" s="346"/>
      <c r="AI1662" s="346"/>
    </row>
    <row r="1663" spans="1:35" ht="17.25" customHeight="1">
      <c r="A1663" s="275"/>
      <c r="B1663" s="275"/>
      <c r="C1663" s="275"/>
      <c r="D1663" s="660"/>
      <c r="E1663" s="834"/>
      <c r="F1663" s="834"/>
      <c r="G1663" s="834"/>
      <c r="H1663" s="834"/>
      <c r="I1663" s="834"/>
      <c r="J1663" s="834"/>
      <c r="K1663" s="834"/>
      <c r="L1663" s="346"/>
      <c r="M1663" s="346"/>
      <c r="N1663" s="346"/>
      <c r="O1663" s="346"/>
      <c r="P1663" s="346"/>
      <c r="Q1663" s="346"/>
      <c r="R1663" s="346"/>
      <c r="S1663" s="346"/>
      <c r="T1663" s="346"/>
      <c r="U1663" s="346"/>
      <c r="V1663" s="346"/>
      <c r="W1663" s="346"/>
      <c r="X1663" s="835"/>
      <c r="Y1663" s="346"/>
      <c r="Z1663" s="346"/>
      <c r="AA1663" s="346"/>
      <c r="AB1663" s="346"/>
      <c r="AC1663" s="346"/>
      <c r="AD1663" s="346"/>
      <c r="AE1663" s="346"/>
      <c r="AF1663" s="346"/>
      <c r="AG1663" s="346"/>
      <c r="AH1663" s="346"/>
      <c r="AI1663" s="346"/>
    </row>
    <row r="1664" spans="1:35" ht="17.25" customHeight="1">
      <c r="A1664" s="275"/>
      <c r="B1664" s="275"/>
      <c r="C1664" s="275"/>
      <c r="D1664" s="660"/>
      <c r="E1664" s="834"/>
      <c r="F1664" s="834"/>
      <c r="G1664" s="834"/>
      <c r="H1664" s="834"/>
      <c r="I1664" s="834"/>
      <c r="J1664" s="834"/>
      <c r="K1664" s="834"/>
      <c r="L1664" s="346"/>
      <c r="M1664" s="346"/>
      <c r="N1664" s="346"/>
      <c r="O1664" s="346"/>
      <c r="P1664" s="346"/>
      <c r="Q1664" s="346"/>
      <c r="R1664" s="346"/>
      <c r="S1664" s="346"/>
      <c r="T1664" s="346"/>
      <c r="U1664" s="346"/>
      <c r="V1664" s="346"/>
      <c r="W1664" s="346"/>
      <c r="X1664" s="835"/>
      <c r="Y1664" s="346"/>
      <c r="Z1664" s="346"/>
      <c r="AA1664" s="346"/>
      <c r="AB1664" s="346"/>
      <c r="AC1664" s="346"/>
      <c r="AD1664" s="346"/>
      <c r="AE1664" s="346"/>
      <c r="AF1664" s="346"/>
      <c r="AG1664" s="346"/>
      <c r="AH1664" s="346"/>
      <c r="AI1664" s="346"/>
    </row>
    <row r="1665" spans="1:35" ht="17.25" customHeight="1">
      <c r="A1665" s="275"/>
      <c r="B1665" s="275"/>
      <c r="C1665" s="275"/>
      <c r="D1665" s="660"/>
      <c r="E1665" s="834"/>
      <c r="F1665" s="834"/>
      <c r="G1665" s="834"/>
      <c r="H1665" s="834"/>
      <c r="I1665" s="834"/>
      <c r="J1665" s="834"/>
      <c r="K1665" s="834"/>
      <c r="L1665" s="346"/>
      <c r="M1665" s="346"/>
      <c r="N1665" s="346"/>
      <c r="O1665" s="346"/>
      <c r="P1665" s="346"/>
      <c r="Q1665" s="346"/>
      <c r="R1665" s="346"/>
      <c r="S1665" s="346"/>
      <c r="T1665" s="346"/>
      <c r="U1665" s="346"/>
      <c r="V1665" s="346"/>
      <c r="W1665" s="346"/>
      <c r="X1665" s="835"/>
      <c r="Y1665" s="346"/>
      <c r="Z1665" s="346"/>
      <c r="AA1665" s="346"/>
      <c r="AB1665" s="346"/>
      <c r="AC1665" s="346"/>
      <c r="AD1665" s="346"/>
      <c r="AE1665" s="346"/>
      <c r="AF1665" s="346"/>
      <c r="AG1665" s="346"/>
      <c r="AH1665" s="346"/>
      <c r="AI1665" s="346"/>
    </row>
    <row r="1666" spans="1:35" ht="17.25" customHeight="1">
      <c r="A1666" s="275"/>
      <c r="B1666" s="275"/>
      <c r="C1666" s="275"/>
      <c r="D1666" s="660"/>
      <c r="E1666" s="834"/>
      <c r="F1666" s="834"/>
      <c r="G1666" s="834"/>
      <c r="H1666" s="834"/>
      <c r="I1666" s="834"/>
      <c r="J1666" s="834"/>
      <c r="K1666" s="834"/>
      <c r="L1666" s="346"/>
      <c r="M1666" s="346"/>
      <c r="N1666" s="346"/>
      <c r="O1666" s="346"/>
      <c r="P1666" s="346"/>
      <c r="Q1666" s="346"/>
      <c r="R1666" s="346"/>
      <c r="S1666" s="346"/>
      <c r="T1666" s="346"/>
      <c r="U1666" s="346"/>
      <c r="V1666" s="346"/>
      <c r="W1666" s="346"/>
      <c r="X1666" s="835"/>
      <c r="Y1666" s="346"/>
      <c r="Z1666" s="346"/>
      <c r="AA1666" s="346"/>
      <c r="AB1666" s="346"/>
      <c r="AC1666" s="346"/>
      <c r="AD1666" s="346"/>
      <c r="AE1666" s="346"/>
      <c r="AF1666" s="346"/>
      <c r="AG1666" s="346"/>
      <c r="AH1666" s="346"/>
      <c r="AI1666" s="346"/>
    </row>
    <row r="1667" spans="1:35" ht="17.25" customHeight="1">
      <c r="A1667" s="275"/>
      <c r="B1667" s="275"/>
      <c r="C1667" s="275"/>
      <c r="D1667" s="660"/>
      <c r="E1667" s="834"/>
      <c r="F1667" s="834"/>
      <c r="G1667" s="834"/>
      <c r="H1667" s="834"/>
      <c r="I1667" s="834"/>
      <c r="J1667" s="834"/>
      <c r="K1667" s="834"/>
      <c r="L1667" s="346"/>
      <c r="M1667" s="346"/>
      <c r="N1667" s="346"/>
      <c r="O1667" s="346"/>
      <c r="P1667" s="346"/>
      <c r="Q1667" s="346"/>
      <c r="R1667" s="346"/>
      <c r="S1667" s="346"/>
      <c r="T1667" s="346"/>
      <c r="U1667" s="346"/>
      <c r="V1667" s="346"/>
      <c r="W1667" s="346"/>
      <c r="X1667" s="835"/>
      <c r="Y1667" s="346"/>
      <c r="Z1667" s="346"/>
      <c r="AA1667" s="346"/>
      <c r="AB1667" s="346"/>
      <c r="AC1667" s="346"/>
      <c r="AD1667" s="346"/>
      <c r="AE1667" s="346"/>
      <c r="AF1667" s="346"/>
      <c r="AG1667" s="346"/>
      <c r="AH1667" s="346"/>
      <c r="AI1667" s="346"/>
    </row>
    <row r="1668" spans="1:35" ht="17.25" customHeight="1">
      <c r="A1668" s="275"/>
      <c r="B1668" s="275"/>
      <c r="C1668" s="275"/>
      <c r="D1668" s="660"/>
      <c r="E1668" s="834"/>
      <c r="F1668" s="834"/>
      <c r="G1668" s="834"/>
      <c r="H1668" s="834"/>
      <c r="I1668" s="834"/>
      <c r="J1668" s="834"/>
      <c r="K1668" s="834"/>
      <c r="L1668" s="346"/>
      <c r="M1668" s="346"/>
      <c r="N1668" s="346"/>
      <c r="O1668" s="346"/>
      <c r="P1668" s="346"/>
      <c r="Q1668" s="346"/>
      <c r="R1668" s="346"/>
      <c r="S1668" s="346"/>
      <c r="T1668" s="346"/>
      <c r="U1668" s="346"/>
      <c r="V1668" s="346"/>
      <c r="W1668" s="346"/>
      <c r="X1668" s="835"/>
      <c r="Y1668" s="346"/>
      <c r="Z1668" s="346"/>
      <c r="AA1668" s="346"/>
      <c r="AB1668" s="346"/>
      <c r="AC1668" s="346"/>
      <c r="AD1668" s="346"/>
      <c r="AE1668" s="346"/>
      <c r="AF1668" s="346"/>
      <c r="AG1668" s="346"/>
      <c r="AH1668" s="346"/>
      <c r="AI1668" s="346"/>
    </row>
    <row r="1669" spans="1:35" ht="17.25" customHeight="1">
      <c r="A1669" s="275"/>
      <c r="B1669" s="275"/>
      <c r="C1669" s="275"/>
      <c r="D1669" s="660"/>
      <c r="E1669" s="834"/>
      <c r="F1669" s="834"/>
      <c r="G1669" s="834"/>
      <c r="H1669" s="834"/>
      <c r="I1669" s="834"/>
      <c r="J1669" s="834"/>
      <c r="K1669" s="834"/>
      <c r="L1669" s="346"/>
      <c r="M1669" s="346"/>
      <c r="N1669" s="346"/>
      <c r="O1669" s="346"/>
      <c r="P1669" s="346"/>
      <c r="Q1669" s="346"/>
      <c r="R1669" s="346"/>
      <c r="S1669" s="346"/>
      <c r="T1669" s="346"/>
      <c r="U1669" s="346"/>
      <c r="V1669" s="346"/>
      <c r="W1669" s="346"/>
      <c r="X1669" s="835"/>
      <c r="Y1669" s="346"/>
      <c r="Z1669" s="346"/>
      <c r="AA1669" s="346"/>
      <c r="AB1669" s="346"/>
      <c r="AC1669" s="346"/>
      <c r="AD1669" s="346"/>
      <c r="AE1669" s="346"/>
      <c r="AF1669" s="346"/>
      <c r="AG1669" s="346"/>
      <c r="AH1669" s="346"/>
      <c r="AI1669" s="346"/>
    </row>
    <row r="1670" spans="1:35" ht="17.25" customHeight="1">
      <c r="A1670" s="275"/>
      <c r="B1670" s="275"/>
      <c r="C1670" s="275"/>
      <c r="D1670" s="660"/>
      <c r="E1670" s="834"/>
      <c r="F1670" s="834"/>
      <c r="G1670" s="834"/>
      <c r="H1670" s="834"/>
      <c r="I1670" s="834"/>
      <c r="J1670" s="834"/>
      <c r="K1670" s="834"/>
      <c r="L1670" s="346"/>
      <c r="M1670" s="346"/>
      <c r="N1670" s="346"/>
      <c r="O1670" s="346"/>
      <c r="P1670" s="346"/>
      <c r="Q1670" s="346"/>
      <c r="R1670" s="346"/>
      <c r="S1670" s="346"/>
      <c r="T1670" s="346"/>
      <c r="U1670" s="346"/>
      <c r="V1670" s="346"/>
      <c r="W1670" s="346"/>
      <c r="X1670" s="835"/>
      <c r="Y1670" s="346"/>
      <c r="Z1670" s="346"/>
      <c r="AA1670" s="346"/>
      <c r="AB1670" s="346"/>
      <c r="AC1670" s="346"/>
      <c r="AD1670" s="346"/>
      <c r="AE1670" s="346"/>
      <c r="AF1670" s="346"/>
      <c r="AG1670" s="346"/>
      <c r="AH1670" s="346"/>
      <c r="AI1670" s="346"/>
    </row>
    <row r="1671" spans="1:35" ht="17.25" customHeight="1">
      <c r="A1671" s="275"/>
      <c r="B1671" s="275"/>
      <c r="C1671" s="275"/>
      <c r="D1671" s="660"/>
      <c r="E1671" s="834"/>
      <c r="F1671" s="834"/>
      <c r="G1671" s="834"/>
      <c r="H1671" s="834"/>
      <c r="I1671" s="834"/>
      <c r="J1671" s="834"/>
      <c r="K1671" s="834"/>
      <c r="L1671" s="346"/>
      <c r="M1671" s="346"/>
      <c r="N1671" s="346"/>
      <c r="O1671" s="346"/>
      <c r="P1671" s="346"/>
      <c r="Q1671" s="346"/>
      <c r="R1671" s="346"/>
      <c r="S1671" s="346"/>
      <c r="T1671" s="346"/>
      <c r="U1671" s="346"/>
      <c r="V1671" s="346"/>
      <c r="W1671" s="346"/>
      <c r="X1671" s="835"/>
      <c r="Y1671" s="346"/>
      <c r="Z1671" s="346"/>
      <c r="AA1671" s="346"/>
      <c r="AB1671" s="346"/>
      <c r="AC1671" s="346"/>
      <c r="AD1671" s="346"/>
      <c r="AE1671" s="346"/>
      <c r="AF1671" s="346"/>
      <c r="AG1671" s="346"/>
      <c r="AH1671" s="346"/>
      <c r="AI1671" s="346"/>
    </row>
    <row r="1672" spans="1:35" ht="17.25" customHeight="1">
      <c r="A1672" s="275"/>
      <c r="B1672" s="275"/>
      <c r="C1672" s="275"/>
      <c r="D1672" s="660"/>
      <c r="E1672" s="834"/>
      <c r="F1672" s="834"/>
      <c r="G1672" s="834"/>
      <c r="H1672" s="834"/>
      <c r="I1672" s="834"/>
      <c r="J1672" s="834"/>
      <c r="K1672" s="834"/>
      <c r="L1672" s="346"/>
      <c r="M1672" s="346"/>
      <c r="N1672" s="346"/>
      <c r="O1672" s="346"/>
      <c r="P1672" s="346"/>
      <c r="Q1672" s="346"/>
      <c r="R1672" s="346"/>
      <c r="S1672" s="346"/>
      <c r="T1672" s="346"/>
      <c r="U1672" s="346"/>
      <c r="V1672" s="346"/>
      <c r="W1672" s="346"/>
      <c r="X1672" s="835"/>
      <c r="Y1672" s="346"/>
      <c r="Z1672" s="346"/>
      <c r="AA1672" s="346"/>
      <c r="AB1672" s="346"/>
      <c r="AC1672" s="346"/>
      <c r="AD1672" s="346"/>
      <c r="AE1672" s="346"/>
      <c r="AF1672" s="346"/>
      <c r="AG1672" s="346"/>
      <c r="AH1672" s="346"/>
      <c r="AI1672" s="346"/>
    </row>
    <row r="1673" spans="1:35" ht="17.25" customHeight="1">
      <c r="A1673" s="275"/>
      <c r="B1673" s="275"/>
      <c r="C1673" s="275"/>
      <c r="D1673" s="660"/>
      <c r="E1673" s="834"/>
      <c r="F1673" s="834"/>
      <c r="G1673" s="834"/>
      <c r="H1673" s="834"/>
      <c r="I1673" s="834"/>
      <c r="J1673" s="834"/>
      <c r="K1673" s="834"/>
      <c r="L1673" s="346"/>
      <c r="M1673" s="346"/>
      <c r="N1673" s="346"/>
      <c r="O1673" s="346"/>
      <c r="P1673" s="346"/>
      <c r="Q1673" s="346"/>
      <c r="R1673" s="346"/>
      <c r="S1673" s="346"/>
      <c r="T1673" s="346"/>
      <c r="U1673" s="346"/>
      <c r="V1673" s="346"/>
      <c r="W1673" s="346"/>
      <c r="X1673" s="835"/>
      <c r="Y1673" s="346"/>
      <c r="Z1673" s="346"/>
      <c r="AA1673" s="346"/>
      <c r="AB1673" s="346"/>
      <c r="AC1673" s="346"/>
      <c r="AD1673" s="346"/>
      <c r="AE1673" s="346"/>
      <c r="AF1673" s="346"/>
      <c r="AG1673" s="346"/>
      <c r="AH1673" s="346"/>
      <c r="AI1673" s="346"/>
    </row>
    <row r="1674" spans="1:35" ht="17.25" customHeight="1">
      <c r="A1674" s="275"/>
      <c r="B1674" s="275"/>
      <c r="C1674" s="275"/>
      <c r="D1674" s="660"/>
      <c r="E1674" s="834"/>
      <c r="F1674" s="834"/>
      <c r="G1674" s="834"/>
      <c r="H1674" s="834"/>
      <c r="I1674" s="834"/>
      <c r="J1674" s="834"/>
      <c r="K1674" s="834"/>
      <c r="L1674" s="346"/>
      <c r="M1674" s="346"/>
      <c r="N1674" s="346"/>
      <c r="O1674" s="346"/>
      <c r="P1674" s="346"/>
      <c r="Q1674" s="346"/>
      <c r="R1674" s="346"/>
      <c r="S1674" s="346"/>
      <c r="T1674" s="346"/>
      <c r="U1674" s="346"/>
      <c r="V1674" s="346"/>
      <c r="W1674" s="346"/>
      <c r="X1674" s="835"/>
      <c r="Y1674" s="346"/>
      <c r="Z1674" s="346"/>
      <c r="AA1674" s="346"/>
      <c r="AB1674" s="346"/>
      <c r="AC1674" s="346"/>
      <c r="AD1674" s="346"/>
      <c r="AE1674" s="346"/>
      <c r="AF1674" s="346"/>
      <c r="AG1674" s="346"/>
      <c r="AH1674" s="346"/>
      <c r="AI1674" s="346"/>
    </row>
    <row r="1675" spans="1:35" ht="17.25" customHeight="1">
      <c r="A1675" s="275"/>
      <c r="B1675" s="275"/>
      <c r="C1675" s="275"/>
      <c r="D1675" s="660"/>
      <c r="E1675" s="834"/>
      <c r="F1675" s="834"/>
      <c r="G1675" s="834"/>
      <c r="H1675" s="834"/>
      <c r="I1675" s="834"/>
      <c r="J1675" s="834"/>
      <c r="K1675" s="834"/>
      <c r="L1675" s="346"/>
      <c r="M1675" s="346"/>
      <c r="N1675" s="346"/>
      <c r="O1675" s="346"/>
      <c r="P1675" s="346"/>
      <c r="Q1675" s="346"/>
      <c r="R1675" s="346"/>
      <c r="S1675" s="346"/>
      <c r="T1675" s="346"/>
      <c r="U1675" s="346"/>
      <c r="V1675" s="346"/>
      <c r="W1675" s="346"/>
      <c r="X1675" s="835"/>
      <c r="Y1675" s="346"/>
      <c r="Z1675" s="346"/>
      <c r="AA1675" s="346"/>
      <c r="AB1675" s="346"/>
      <c r="AC1675" s="346"/>
      <c r="AD1675" s="346"/>
      <c r="AE1675" s="346"/>
      <c r="AF1675" s="346"/>
      <c r="AG1675" s="346"/>
      <c r="AH1675" s="346"/>
      <c r="AI1675" s="346"/>
    </row>
    <row r="1676" spans="1:35" ht="17.25" customHeight="1">
      <c r="A1676" s="275"/>
      <c r="B1676" s="275"/>
      <c r="C1676" s="275"/>
      <c r="D1676" s="660"/>
      <c r="E1676" s="834"/>
      <c r="F1676" s="834"/>
      <c r="G1676" s="834"/>
      <c r="H1676" s="834"/>
      <c r="I1676" s="834"/>
      <c r="J1676" s="834"/>
      <c r="K1676" s="834"/>
      <c r="L1676" s="346"/>
      <c r="M1676" s="346"/>
      <c r="N1676" s="346"/>
      <c r="O1676" s="346"/>
      <c r="P1676" s="346"/>
      <c r="Q1676" s="346"/>
      <c r="R1676" s="346"/>
      <c r="S1676" s="346"/>
      <c r="T1676" s="346"/>
      <c r="U1676" s="346"/>
      <c r="V1676" s="346"/>
      <c r="W1676" s="346"/>
      <c r="X1676" s="835"/>
      <c r="Y1676" s="346"/>
      <c r="Z1676" s="346"/>
      <c r="AA1676" s="346"/>
      <c r="AB1676" s="346"/>
      <c r="AC1676" s="346"/>
      <c r="AD1676" s="346"/>
      <c r="AE1676" s="346"/>
      <c r="AF1676" s="346"/>
      <c r="AG1676" s="346"/>
      <c r="AH1676" s="346"/>
      <c r="AI1676" s="346"/>
    </row>
    <row r="1677" spans="1:35" ht="17.25" customHeight="1">
      <c r="A1677" s="275"/>
      <c r="B1677" s="275"/>
      <c r="C1677" s="275"/>
      <c r="D1677" s="660"/>
      <c r="E1677" s="834"/>
      <c r="F1677" s="834"/>
      <c r="G1677" s="834"/>
      <c r="H1677" s="834"/>
      <c r="I1677" s="834"/>
      <c r="J1677" s="834"/>
      <c r="K1677" s="834"/>
      <c r="L1677" s="346"/>
      <c r="M1677" s="346"/>
      <c r="N1677" s="346"/>
      <c r="O1677" s="346"/>
      <c r="P1677" s="346"/>
      <c r="Q1677" s="346"/>
      <c r="R1677" s="346"/>
      <c r="S1677" s="346"/>
      <c r="T1677" s="346"/>
      <c r="U1677" s="346"/>
      <c r="V1677" s="346"/>
      <c r="W1677" s="346"/>
      <c r="X1677" s="835"/>
      <c r="Y1677" s="346"/>
      <c r="Z1677" s="346"/>
      <c r="AA1677" s="346"/>
      <c r="AB1677" s="346"/>
      <c r="AC1677" s="346"/>
      <c r="AD1677" s="346"/>
      <c r="AE1677" s="346"/>
      <c r="AF1677" s="346"/>
      <c r="AG1677" s="346"/>
      <c r="AH1677" s="346"/>
      <c r="AI1677" s="346"/>
    </row>
    <row r="1678" spans="1:35" ht="17.25" customHeight="1">
      <c r="A1678" s="275"/>
      <c r="B1678" s="275"/>
      <c r="C1678" s="275"/>
      <c r="D1678" s="660"/>
      <c r="E1678" s="834"/>
      <c r="F1678" s="834"/>
      <c r="G1678" s="834"/>
      <c r="H1678" s="834"/>
      <c r="I1678" s="834"/>
      <c r="J1678" s="834"/>
      <c r="K1678" s="834"/>
      <c r="L1678" s="346"/>
      <c r="M1678" s="346"/>
      <c r="N1678" s="346"/>
      <c r="O1678" s="346"/>
      <c r="P1678" s="346"/>
      <c r="Q1678" s="346"/>
      <c r="R1678" s="346"/>
      <c r="S1678" s="346"/>
      <c r="T1678" s="346"/>
      <c r="U1678" s="346"/>
      <c r="V1678" s="346"/>
      <c r="W1678" s="346"/>
      <c r="X1678" s="835"/>
      <c r="Y1678" s="346"/>
      <c r="Z1678" s="346"/>
      <c r="AA1678" s="346"/>
      <c r="AB1678" s="346"/>
      <c r="AC1678" s="346"/>
      <c r="AD1678" s="346"/>
      <c r="AE1678" s="346"/>
      <c r="AF1678" s="346"/>
      <c r="AG1678" s="346"/>
      <c r="AH1678" s="346"/>
      <c r="AI1678" s="346"/>
    </row>
    <row r="1679" spans="1:35" ht="17.25" customHeight="1">
      <c r="A1679" s="275"/>
      <c r="B1679" s="275"/>
      <c r="C1679" s="275"/>
      <c r="D1679" s="660"/>
      <c r="E1679" s="834"/>
      <c r="F1679" s="834"/>
      <c r="G1679" s="834"/>
      <c r="H1679" s="834"/>
      <c r="I1679" s="834"/>
      <c r="J1679" s="834"/>
      <c r="K1679" s="834"/>
      <c r="L1679" s="346"/>
      <c r="M1679" s="346"/>
      <c r="N1679" s="346"/>
      <c r="O1679" s="346"/>
      <c r="P1679" s="346"/>
      <c r="Q1679" s="346"/>
      <c r="R1679" s="346"/>
      <c r="S1679" s="346"/>
      <c r="T1679" s="346"/>
      <c r="U1679" s="346"/>
      <c r="V1679" s="346"/>
      <c r="W1679" s="346"/>
      <c r="X1679" s="835"/>
      <c r="Y1679" s="346"/>
      <c r="Z1679" s="346"/>
      <c r="AA1679" s="346"/>
      <c r="AB1679" s="346"/>
      <c r="AC1679" s="346"/>
      <c r="AD1679" s="346"/>
      <c r="AE1679" s="346"/>
      <c r="AF1679" s="346"/>
      <c r="AG1679" s="346"/>
      <c r="AH1679" s="346"/>
      <c r="AI1679" s="346"/>
    </row>
    <row r="1680" spans="1:35" ht="17.25" customHeight="1">
      <c r="A1680" s="275"/>
      <c r="B1680" s="275"/>
      <c r="C1680" s="275"/>
      <c r="D1680" s="660"/>
      <c r="E1680" s="834"/>
      <c r="F1680" s="834"/>
      <c r="G1680" s="834"/>
      <c r="H1680" s="834"/>
      <c r="I1680" s="834"/>
      <c r="J1680" s="834"/>
      <c r="K1680" s="834"/>
      <c r="L1680" s="346"/>
      <c r="M1680" s="346"/>
      <c r="N1680" s="346"/>
      <c r="O1680" s="346"/>
      <c r="P1680" s="346"/>
      <c r="Q1680" s="346"/>
      <c r="R1680" s="346"/>
      <c r="S1680" s="346"/>
      <c r="T1680" s="346"/>
      <c r="U1680" s="346"/>
      <c r="V1680" s="346"/>
      <c r="W1680" s="346"/>
      <c r="X1680" s="835"/>
      <c r="Y1680" s="346"/>
      <c r="Z1680" s="346"/>
      <c r="AA1680" s="346"/>
      <c r="AB1680" s="346"/>
      <c r="AC1680" s="346"/>
      <c r="AD1680" s="346"/>
      <c r="AE1680" s="346"/>
      <c r="AF1680" s="346"/>
      <c r="AG1680" s="346"/>
      <c r="AH1680" s="346"/>
      <c r="AI1680" s="346"/>
    </row>
    <row r="1681" spans="1:35" ht="17.25" customHeight="1">
      <c r="A1681" s="275"/>
      <c r="B1681" s="275"/>
      <c r="C1681" s="275"/>
      <c r="D1681" s="660"/>
      <c r="E1681" s="834"/>
      <c r="F1681" s="834"/>
      <c r="G1681" s="834"/>
      <c r="H1681" s="834"/>
      <c r="I1681" s="834"/>
      <c r="J1681" s="834"/>
      <c r="K1681" s="834"/>
      <c r="L1681" s="346"/>
      <c r="M1681" s="346"/>
      <c r="N1681" s="346"/>
      <c r="O1681" s="346"/>
      <c r="P1681" s="346"/>
      <c r="Q1681" s="346"/>
      <c r="R1681" s="346"/>
      <c r="S1681" s="346"/>
      <c r="T1681" s="346"/>
      <c r="U1681" s="346"/>
      <c r="V1681" s="346"/>
      <c r="W1681" s="346"/>
      <c r="X1681" s="835"/>
      <c r="Y1681" s="346"/>
      <c r="Z1681" s="346"/>
      <c r="AA1681" s="346"/>
      <c r="AB1681" s="346"/>
      <c r="AC1681" s="346"/>
      <c r="AD1681" s="346"/>
      <c r="AE1681" s="346"/>
      <c r="AF1681" s="346"/>
      <c r="AG1681" s="346"/>
      <c r="AH1681" s="346"/>
      <c r="AI1681" s="346"/>
    </row>
    <row r="1682" spans="1:35" ht="17.25" customHeight="1">
      <c r="A1682" s="275"/>
      <c r="B1682" s="275"/>
      <c r="C1682" s="275"/>
      <c r="D1682" s="660"/>
      <c r="E1682" s="834"/>
      <c r="F1682" s="834"/>
      <c r="G1682" s="834"/>
      <c r="H1682" s="834"/>
      <c r="I1682" s="834"/>
      <c r="J1682" s="834"/>
      <c r="K1682" s="834"/>
      <c r="L1682" s="346"/>
      <c r="M1682" s="346"/>
      <c r="N1682" s="346"/>
      <c r="O1682" s="346"/>
      <c r="P1682" s="346"/>
      <c r="Q1682" s="346"/>
      <c r="R1682" s="346"/>
      <c r="S1682" s="346"/>
      <c r="T1682" s="346"/>
      <c r="U1682" s="346"/>
      <c r="V1682" s="346"/>
      <c r="W1682" s="346"/>
      <c r="X1682" s="835"/>
      <c r="Y1682" s="346"/>
      <c r="Z1682" s="346"/>
      <c r="AA1682" s="346"/>
      <c r="AB1682" s="346"/>
      <c r="AC1682" s="346"/>
      <c r="AD1682" s="346"/>
      <c r="AE1682" s="346"/>
      <c r="AF1682" s="346"/>
      <c r="AG1682" s="346"/>
      <c r="AH1682" s="346"/>
      <c r="AI1682" s="346"/>
    </row>
    <row r="1683" spans="1:35" ht="17.25" customHeight="1">
      <c r="A1683" s="275"/>
      <c r="B1683" s="275"/>
      <c r="C1683" s="275"/>
      <c r="D1683" s="660"/>
      <c r="E1683" s="834"/>
      <c r="F1683" s="834"/>
      <c r="G1683" s="834"/>
      <c r="H1683" s="834"/>
      <c r="I1683" s="834"/>
      <c r="J1683" s="834"/>
      <c r="K1683" s="834"/>
      <c r="L1683" s="346"/>
      <c r="M1683" s="346"/>
      <c r="N1683" s="346"/>
      <c r="O1683" s="346"/>
      <c r="P1683" s="346"/>
      <c r="Q1683" s="346"/>
      <c r="R1683" s="346"/>
      <c r="S1683" s="346"/>
      <c r="T1683" s="346"/>
      <c r="U1683" s="346"/>
      <c r="V1683" s="346"/>
      <c r="W1683" s="346"/>
      <c r="X1683" s="835"/>
      <c r="Y1683" s="346"/>
      <c r="Z1683" s="346"/>
      <c r="AA1683" s="346"/>
      <c r="AB1683" s="346"/>
      <c r="AC1683" s="346"/>
      <c r="AD1683" s="346"/>
      <c r="AE1683" s="346"/>
      <c r="AF1683" s="346"/>
      <c r="AG1683" s="346"/>
      <c r="AH1683" s="346"/>
      <c r="AI1683" s="346"/>
    </row>
    <row r="1684" spans="1:35" ht="17.25" customHeight="1">
      <c r="A1684" s="275"/>
      <c r="B1684" s="275"/>
      <c r="C1684" s="275"/>
      <c r="D1684" s="660"/>
      <c r="E1684" s="834"/>
      <c r="F1684" s="834"/>
      <c r="G1684" s="834"/>
      <c r="H1684" s="834"/>
      <c r="I1684" s="834"/>
      <c r="J1684" s="834"/>
      <c r="K1684" s="834"/>
      <c r="L1684" s="346"/>
      <c r="M1684" s="346"/>
      <c r="N1684" s="346"/>
      <c r="O1684" s="346"/>
      <c r="P1684" s="346"/>
      <c r="Q1684" s="346"/>
      <c r="R1684" s="346"/>
      <c r="S1684" s="346"/>
      <c r="T1684" s="346"/>
      <c r="U1684" s="346"/>
      <c r="V1684" s="346"/>
      <c r="W1684" s="346"/>
      <c r="X1684" s="835"/>
      <c r="Y1684" s="346"/>
      <c r="Z1684" s="346"/>
      <c r="AA1684" s="346"/>
      <c r="AB1684" s="346"/>
      <c r="AC1684" s="346"/>
      <c r="AD1684" s="346"/>
      <c r="AE1684" s="346"/>
      <c r="AF1684" s="346"/>
      <c r="AG1684" s="346"/>
      <c r="AH1684" s="346"/>
      <c r="AI1684" s="346"/>
    </row>
    <row r="1685" spans="1:35" ht="17.25" customHeight="1">
      <c r="A1685" s="275"/>
      <c r="B1685" s="275"/>
      <c r="C1685" s="275"/>
      <c r="D1685" s="660"/>
      <c r="E1685" s="834"/>
      <c r="F1685" s="834"/>
      <c r="G1685" s="834"/>
      <c r="H1685" s="834"/>
      <c r="I1685" s="834"/>
      <c r="J1685" s="834"/>
      <c r="K1685" s="834"/>
      <c r="L1685" s="346"/>
      <c r="M1685" s="346"/>
      <c r="N1685" s="346"/>
      <c r="O1685" s="346"/>
      <c r="P1685" s="346"/>
      <c r="Q1685" s="346"/>
      <c r="R1685" s="346"/>
      <c r="S1685" s="346"/>
      <c r="T1685" s="346"/>
      <c r="U1685" s="346"/>
      <c r="V1685" s="346"/>
      <c r="W1685" s="346"/>
      <c r="X1685" s="835"/>
      <c r="Y1685" s="346"/>
      <c r="Z1685" s="346"/>
      <c r="AA1685" s="346"/>
      <c r="AB1685" s="346"/>
      <c r="AC1685" s="346"/>
      <c r="AD1685" s="346"/>
      <c r="AE1685" s="346"/>
      <c r="AF1685" s="346"/>
      <c r="AG1685" s="346"/>
      <c r="AH1685" s="346"/>
      <c r="AI1685" s="346"/>
    </row>
    <row r="1686" spans="1:35" ht="17.25" customHeight="1">
      <c r="A1686" s="275"/>
      <c r="B1686" s="275"/>
      <c r="C1686" s="275"/>
      <c r="D1686" s="660"/>
      <c r="E1686" s="834"/>
      <c r="F1686" s="834"/>
      <c r="G1686" s="834"/>
      <c r="H1686" s="834"/>
      <c r="I1686" s="834"/>
      <c r="J1686" s="834"/>
      <c r="K1686" s="834"/>
      <c r="L1686" s="346"/>
      <c r="M1686" s="346"/>
      <c r="N1686" s="346"/>
      <c r="O1686" s="346"/>
      <c r="P1686" s="346"/>
      <c r="Q1686" s="346"/>
      <c r="R1686" s="346"/>
      <c r="S1686" s="346"/>
      <c r="T1686" s="346"/>
      <c r="U1686" s="346"/>
      <c r="V1686" s="346"/>
      <c r="W1686" s="346"/>
      <c r="X1686" s="835"/>
      <c r="Y1686" s="346"/>
      <c r="Z1686" s="346"/>
      <c r="AA1686" s="346"/>
      <c r="AB1686" s="346"/>
      <c r="AC1686" s="346"/>
      <c r="AD1686" s="346"/>
      <c r="AE1686" s="346"/>
      <c r="AF1686" s="346"/>
      <c r="AG1686" s="346"/>
      <c r="AH1686" s="346"/>
      <c r="AI1686" s="346"/>
    </row>
    <row r="1687" spans="1:35" ht="17.25" customHeight="1">
      <c r="A1687" s="275"/>
      <c r="B1687" s="275"/>
      <c r="C1687" s="275"/>
      <c r="D1687" s="660"/>
      <c r="E1687" s="834"/>
      <c r="F1687" s="834"/>
      <c r="G1687" s="834"/>
      <c r="H1687" s="834"/>
      <c r="I1687" s="834"/>
      <c r="J1687" s="834"/>
      <c r="K1687" s="834"/>
      <c r="L1687" s="346"/>
      <c r="M1687" s="346"/>
      <c r="N1687" s="346"/>
      <c r="O1687" s="346"/>
      <c r="P1687" s="346"/>
      <c r="Q1687" s="346"/>
      <c r="R1687" s="346"/>
      <c r="S1687" s="346"/>
      <c r="T1687" s="346"/>
      <c r="U1687" s="346"/>
      <c r="V1687" s="346"/>
      <c r="W1687" s="346"/>
      <c r="X1687" s="835"/>
      <c r="Y1687" s="346"/>
      <c r="Z1687" s="346"/>
      <c r="AA1687" s="346"/>
      <c r="AB1687" s="346"/>
      <c r="AC1687" s="346"/>
      <c r="AD1687" s="346"/>
      <c r="AE1687" s="346"/>
      <c r="AF1687" s="346"/>
      <c r="AG1687" s="346"/>
      <c r="AH1687" s="346"/>
      <c r="AI1687" s="346"/>
    </row>
    <row r="1688" spans="1:35" ht="17.25" customHeight="1">
      <c r="A1688" s="275"/>
      <c r="B1688" s="275"/>
      <c r="C1688" s="275"/>
      <c r="D1688" s="660"/>
      <c r="E1688" s="834"/>
      <c r="F1688" s="834"/>
      <c r="G1688" s="834"/>
      <c r="H1688" s="834"/>
      <c r="I1688" s="834"/>
      <c r="J1688" s="834"/>
      <c r="K1688" s="834"/>
      <c r="L1688" s="346"/>
      <c r="M1688" s="346"/>
      <c r="N1688" s="346"/>
      <c r="O1688" s="346"/>
      <c r="P1688" s="346"/>
      <c r="Q1688" s="346"/>
      <c r="R1688" s="346"/>
      <c r="S1688" s="346"/>
      <c r="T1688" s="346"/>
      <c r="U1688" s="346"/>
      <c r="V1688" s="346"/>
      <c r="W1688" s="346"/>
      <c r="X1688" s="835"/>
      <c r="Y1688" s="346"/>
      <c r="Z1688" s="346"/>
      <c r="AA1688" s="346"/>
      <c r="AB1688" s="346"/>
      <c r="AC1688" s="346"/>
      <c r="AD1688" s="346"/>
      <c r="AE1688" s="346"/>
      <c r="AF1688" s="346"/>
      <c r="AG1688" s="346"/>
      <c r="AH1688" s="346"/>
      <c r="AI1688" s="346"/>
    </row>
    <row r="1689" spans="1:35" ht="17.25" customHeight="1">
      <c r="A1689" s="275"/>
      <c r="B1689" s="275"/>
      <c r="C1689" s="275"/>
      <c r="D1689" s="660"/>
      <c r="E1689" s="834"/>
      <c r="F1689" s="834"/>
      <c r="G1689" s="834"/>
      <c r="H1689" s="834"/>
      <c r="I1689" s="834"/>
      <c r="J1689" s="834"/>
      <c r="K1689" s="834"/>
      <c r="L1689" s="346"/>
      <c r="M1689" s="346"/>
      <c r="N1689" s="346"/>
      <c r="O1689" s="346"/>
      <c r="P1689" s="346"/>
      <c r="Q1689" s="346"/>
      <c r="R1689" s="346"/>
      <c r="S1689" s="346"/>
      <c r="T1689" s="346"/>
      <c r="U1689" s="346"/>
      <c r="V1689" s="346"/>
      <c r="W1689" s="346"/>
      <c r="X1689" s="835"/>
      <c r="Y1689" s="346"/>
      <c r="Z1689" s="346"/>
      <c r="AA1689" s="346"/>
      <c r="AB1689" s="346"/>
      <c r="AC1689" s="346"/>
      <c r="AD1689" s="346"/>
      <c r="AE1689" s="346"/>
      <c r="AF1689" s="346"/>
      <c r="AG1689" s="346"/>
      <c r="AH1689" s="346"/>
      <c r="AI1689" s="346"/>
    </row>
    <row r="1690" spans="1:35" ht="17.25" customHeight="1">
      <c r="A1690" s="275"/>
      <c r="B1690" s="275"/>
      <c r="C1690" s="275"/>
      <c r="D1690" s="660"/>
      <c r="E1690" s="834"/>
      <c r="F1690" s="834"/>
      <c r="G1690" s="834"/>
      <c r="H1690" s="834"/>
      <c r="I1690" s="834"/>
      <c r="J1690" s="834"/>
      <c r="K1690" s="834"/>
      <c r="L1690" s="346"/>
      <c r="M1690" s="346"/>
      <c r="N1690" s="346"/>
      <c r="O1690" s="346"/>
      <c r="P1690" s="346"/>
      <c r="Q1690" s="346"/>
      <c r="R1690" s="346"/>
      <c r="S1690" s="346"/>
      <c r="T1690" s="346"/>
      <c r="U1690" s="346"/>
      <c r="V1690" s="346"/>
      <c r="W1690" s="346"/>
      <c r="X1690" s="835"/>
      <c r="Y1690" s="346"/>
      <c r="Z1690" s="346"/>
      <c r="AA1690" s="346"/>
      <c r="AB1690" s="346"/>
      <c r="AC1690" s="346"/>
      <c r="AD1690" s="346"/>
      <c r="AE1690" s="346"/>
      <c r="AF1690" s="346"/>
      <c r="AG1690" s="346"/>
      <c r="AH1690" s="346"/>
      <c r="AI1690" s="346"/>
    </row>
    <row r="1691" spans="1:35" ht="17.25" customHeight="1">
      <c r="A1691" s="275"/>
      <c r="B1691" s="275"/>
      <c r="C1691" s="275"/>
      <c r="D1691" s="660"/>
      <c r="E1691" s="834"/>
      <c r="F1691" s="834"/>
      <c r="G1691" s="834"/>
      <c r="H1691" s="834"/>
      <c r="I1691" s="834"/>
      <c r="J1691" s="834"/>
      <c r="K1691" s="834"/>
      <c r="L1691" s="346"/>
      <c r="M1691" s="346"/>
      <c r="N1691" s="346"/>
      <c r="O1691" s="346"/>
      <c r="P1691" s="346"/>
      <c r="Q1691" s="346"/>
      <c r="R1691" s="346"/>
      <c r="S1691" s="346"/>
      <c r="T1691" s="346"/>
      <c r="U1691" s="346"/>
      <c r="V1691" s="346"/>
      <c r="W1691" s="346"/>
      <c r="X1691" s="835"/>
      <c r="Y1691" s="346"/>
      <c r="Z1691" s="346"/>
      <c r="AA1691" s="346"/>
      <c r="AB1691" s="346"/>
      <c r="AC1691" s="346"/>
      <c r="AD1691" s="346"/>
      <c r="AE1691" s="346"/>
      <c r="AF1691" s="346"/>
      <c r="AG1691" s="346"/>
      <c r="AH1691" s="346"/>
      <c r="AI1691" s="346"/>
    </row>
    <row r="1692" spans="1:35" ht="17.25" customHeight="1">
      <c r="A1692" s="275"/>
      <c r="B1692" s="275"/>
      <c r="C1692" s="275"/>
      <c r="D1692" s="660"/>
      <c r="E1692" s="834"/>
      <c r="F1692" s="834"/>
      <c r="G1692" s="834"/>
      <c r="H1692" s="834"/>
      <c r="I1692" s="834"/>
      <c r="J1692" s="834"/>
      <c r="K1692" s="834"/>
      <c r="L1692" s="346"/>
      <c r="M1692" s="346"/>
      <c r="N1692" s="346"/>
      <c r="O1692" s="346"/>
      <c r="P1692" s="346"/>
      <c r="Q1692" s="346"/>
      <c r="R1692" s="346"/>
      <c r="S1692" s="346"/>
      <c r="T1692" s="346"/>
      <c r="U1692" s="346"/>
      <c r="V1692" s="346"/>
      <c r="W1692" s="346"/>
      <c r="X1692" s="835"/>
      <c r="Y1692" s="346"/>
      <c r="Z1692" s="346"/>
      <c r="AA1692" s="346"/>
      <c r="AB1692" s="346"/>
      <c r="AC1692" s="346"/>
      <c r="AD1692" s="346"/>
      <c r="AE1692" s="346"/>
      <c r="AF1692" s="346"/>
      <c r="AG1692" s="346"/>
      <c r="AH1692" s="346"/>
      <c r="AI1692" s="346"/>
    </row>
    <row r="1693" spans="1:35" ht="17.25" customHeight="1">
      <c r="A1693" s="275"/>
      <c r="B1693" s="275"/>
      <c r="C1693" s="275"/>
      <c r="D1693" s="660"/>
      <c r="E1693" s="834"/>
      <c r="F1693" s="834"/>
      <c r="G1693" s="834"/>
      <c r="H1693" s="834"/>
      <c r="I1693" s="834"/>
      <c r="J1693" s="834"/>
      <c r="K1693" s="834"/>
      <c r="L1693" s="346"/>
      <c r="M1693" s="346"/>
      <c r="N1693" s="346"/>
      <c r="O1693" s="346"/>
      <c r="P1693" s="346"/>
      <c r="Q1693" s="346"/>
      <c r="R1693" s="346"/>
      <c r="S1693" s="346"/>
      <c r="T1693" s="346"/>
      <c r="U1693" s="346"/>
      <c r="V1693" s="346"/>
      <c r="W1693" s="346"/>
      <c r="X1693" s="835"/>
      <c r="Y1693" s="346"/>
      <c r="Z1693" s="346"/>
      <c r="AA1693" s="346"/>
      <c r="AB1693" s="346"/>
      <c r="AC1693" s="346"/>
      <c r="AD1693" s="346"/>
      <c r="AE1693" s="346"/>
      <c r="AF1693" s="346"/>
      <c r="AG1693" s="346"/>
      <c r="AH1693" s="346"/>
      <c r="AI1693" s="346"/>
    </row>
    <row r="1694" spans="1:35" ht="17.25" customHeight="1">
      <c r="A1694" s="275"/>
      <c r="B1694" s="275"/>
      <c r="C1694" s="275"/>
      <c r="D1694" s="660"/>
      <c r="E1694" s="834"/>
      <c r="F1694" s="834"/>
      <c r="G1694" s="834"/>
      <c r="H1694" s="834"/>
      <c r="I1694" s="834"/>
      <c r="J1694" s="834"/>
      <c r="K1694" s="834"/>
      <c r="L1694" s="346"/>
      <c r="M1694" s="346"/>
      <c r="N1694" s="346"/>
      <c r="O1694" s="346"/>
      <c r="P1694" s="346"/>
      <c r="Q1694" s="346"/>
      <c r="R1694" s="346"/>
      <c r="S1694" s="346"/>
      <c r="T1694" s="346"/>
      <c r="U1694" s="346"/>
      <c r="V1694" s="346"/>
      <c r="W1694" s="346"/>
      <c r="X1694" s="835"/>
      <c r="Y1694" s="346"/>
      <c r="Z1694" s="346"/>
      <c r="AA1694" s="346"/>
      <c r="AB1694" s="346"/>
      <c r="AC1694" s="346"/>
      <c r="AD1694" s="346"/>
      <c r="AE1694" s="346"/>
      <c r="AF1694" s="346"/>
      <c r="AG1694" s="346"/>
      <c r="AH1694" s="346"/>
      <c r="AI1694" s="346"/>
    </row>
    <row r="1695" spans="1:35" ht="17.25" customHeight="1">
      <c r="A1695" s="275"/>
      <c r="B1695" s="275"/>
      <c r="C1695" s="275"/>
      <c r="D1695" s="660"/>
      <c r="E1695" s="834"/>
      <c r="F1695" s="834"/>
      <c r="G1695" s="834"/>
      <c r="H1695" s="834"/>
      <c r="I1695" s="834"/>
      <c r="J1695" s="834"/>
      <c r="K1695" s="834"/>
      <c r="L1695" s="346"/>
      <c r="M1695" s="346"/>
      <c r="N1695" s="346"/>
      <c r="O1695" s="346"/>
      <c r="P1695" s="346"/>
      <c r="Q1695" s="346"/>
      <c r="R1695" s="346"/>
      <c r="S1695" s="346"/>
      <c r="T1695" s="346"/>
      <c r="U1695" s="346"/>
      <c r="V1695" s="346"/>
      <c r="W1695" s="346"/>
      <c r="X1695" s="835"/>
      <c r="Y1695" s="346"/>
      <c r="Z1695" s="346"/>
      <c r="AA1695" s="346"/>
      <c r="AB1695" s="346"/>
      <c r="AC1695" s="346"/>
      <c r="AD1695" s="346"/>
      <c r="AE1695" s="346"/>
      <c r="AF1695" s="346"/>
      <c r="AG1695" s="346"/>
      <c r="AH1695" s="346"/>
      <c r="AI1695" s="346"/>
    </row>
    <row r="1696" spans="1:35" ht="17.25" customHeight="1">
      <c r="A1696" s="275"/>
      <c r="B1696" s="275"/>
      <c r="C1696" s="275"/>
      <c r="D1696" s="660"/>
      <c r="E1696" s="834"/>
      <c r="F1696" s="834"/>
      <c r="G1696" s="834"/>
      <c r="H1696" s="834"/>
      <c r="I1696" s="834"/>
      <c r="J1696" s="834"/>
      <c r="K1696" s="834"/>
      <c r="L1696" s="346"/>
      <c r="M1696" s="346"/>
      <c r="N1696" s="346"/>
      <c r="O1696" s="346"/>
      <c r="P1696" s="346"/>
      <c r="Q1696" s="346"/>
      <c r="R1696" s="346"/>
      <c r="S1696" s="346"/>
      <c r="T1696" s="346"/>
      <c r="U1696" s="346"/>
      <c r="V1696" s="346"/>
      <c r="W1696" s="346"/>
      <c r="X1696" s="835"/>
      <c r="Y1696" s="346"/>
      <c r="Z1696" s="346"/>
      <c r="AA1696" s="346"/>
      <c r="AB1696" s="346"/>
      <c r="AC1696" s="346"/>
      <c r="AD1696" s="346"/>
      <c r="AE1696" s="346"/>
      <c r="AF1696" s="346"/>
      <c r="AG1696" s="346"/>
      <c r="AH1696" s="346"/>
      <c r="AI1696" s="346"/>
    </row>
    <row r="1697" spans="1:35" ht="17.25" customHeight="1">
      <c r="A1697" s="275"/>
      <c r="B1697" s="275"/>
      <c r="C1697" s="275"/>
      <c r="D1697" s="660"/>
      <c r="E1697" s="834"/>
      <c r="F1697" s="834"/>
      <c r="G1697" s="834"/>
      <c r="H1697" s="834"/>
      <c r="I1697" s="834"/>
      <c r="J1697" s="834"/>
      <c r="K1697" s="834"/>
      <c r="L1697" s="346"/>
      <c r="M1697" s="346"/>
      <c r="N1697" s="346"/>
      <c r="O1697" s="346"/>
      <c r="P1697" s="346"/>
      <c r="Q1697" s="346"/>
      <c r="R1697" s="346"/>
      <c r="S1697" s="346"/>
      <c r="T1697" s="346"/>
      <c r="U1697" s="346"/>
      <c r="V1697" s="346"/>
      <c r="W1697" s="346"/>
      <c r="X1697" s="835"/>
      <c r="Y1697" s="346"/>
      <c r="Z1697" s="346"/>
      <c r="AA1697" s="346"/>
      <c r="AB1697" s="346"/>
      <c r="AC1697" s="346"/>
      <c r="AD1697" s="346"/>
      <c r="AE1697" s="346"/>
      <c r="AF1697" s="346"/>
      <c r="AG1697" s="346"/>
      <c r="AH1697" s="346"/>
      <c r="AI1697" s="346"/>
    </row>
    <row r="1698" spans="1:35" ht="17.25" customHeight="1">
      <c r="A1698" s="275"/>
      <c r="B1698" s="275"/>
      <c r="C1698" s="275"/>
      <c r="D1698" s="660"/>
      <c r="E1698" s="834"/>
      <c r="F1698" s="834"/>
      <c r="G1698" s="834"/>
      <c r="H1698" s="834"/>
      <c r="I1698" s="834"/>
      <c r="J1698" s="834"/>
      <c r="K1698" s="834"/>
      <c r="L1698" s="346"/>
      <c r="M1698" s="346"/>
      <c r="N1698" s="346"/>
      <c r="O1698" s="346"/>
      <c r="P1698" s="346"/>
      <c r="Q1698" s="346"/>
      <c r="R1698" s="346"/>
      <c r="S1698" s="346"/>
      <c r="T1698" s="346"/>
      <c r="U1698" s="346"/>
      <c r="V1698" s="346"/>
      <c r="W1698" s="346"/>
      <c r="X1698" s="835"/>
      <c r="Y1698" s="346"/>
      <c r="Z1698" s="346"/>
      <c r="AA1698" s="346"/>
      <c r="AB1698" s="346"/>
      <c r="AC1698" s="346"/>
      <c r="AD1698" s="346"/>
      <c r="AE1698" s="346"/>
      <c r="AF1698" s="346"/>
      <c r="AG1698" s="346"/>
      <c r="AH1698" s="346"/>
      <c r="AI1698" s="346"/>
    </row>
    <row r="1699" spans="1:35" ht="17.25" customHeight="1">
      <c r="A1699" s="275"/>
      <c r="B1699" s="275"/>
      <c r="C1699" s="275"/>
      <c r="D1699" s="660"/>
      <c r="E1699" s="834"/>
      <c r="F1699" s="834"/>
      <c r="G1699" s="834"/>
      <c r="H1699" s="834"/>
      <c r="I1699" s="834"/>
      <c r="J1699" s="834"/>
      <c r="K1699" s="834"/>
      <c r="L1699" s="346"/>
      <c r="M1699" s="346"/>
      <c r="N1699" s="346"/>
      <c r="O1699" s="346"/>
      <c r="P1699" s="346"/>
      <c r="Q1699" s="346"/>
      <c r="R1699" s="346"/>
      <c r="S1699" s="346"/>
      <c r="T1699" s="346"/>
      <c r="U1699" s="346"/>
      <c r="V1699" s="346"/>
      <c r="W1699" s="346"/>
      <c r="X1699" s="835"/>
      <c r="Y1699" s="346"/>
      <c r="Z1699" s="346"/>
      <c r="AA1699" s="346"/>
      <c r="AB1699" s="346"/>
      <c r="AC1699" s="346"/>
      <c r="AD1699" s="346"/>
      <c r="AE1699" s="346"/>
      <c r="AF1699" s="346"/>
      <c r="AG1699" s="346"/>
      <c r="AH1699" s="346"/>
      <c r="AI1699" s="346"/>
    </row>
    <row r="1700" spans="1:35" ht="17.25" customHeight="1">
      <c r="A1700" s="275"/>
      <c r="B1700" s="275"/>
      <c r="C1700" s="275"/>
      <c r="D1700" s="660"/>
      <c r="E1700" s="834"/>
      <c r="F1700" s="834"/>
      <c r="G1700" s="834"/>
      <c r="H1700" s="834"/>
      <c r="I1700" s="834"/>
      <c r="J1700" s="834"/>
      <c r="K1700" s="834"/>
      <c r="L1700" s="346"/>
      <c r="M1700" s="346"/>
      <c r="N1700" s="346"/>
      <c r="O1700" s="346"/>
      <c r="P1700" s="346"/>
      <c r="Q1700" s="346"/>
      <c r="R1700" s="346"/>
      <c r="S1700" s="346"/>
      <c r="T1700" s="346"/>
      <c r="U1700" s="346"/>
      <c r="V1700" s="346"/>
      <c r="W1700" s="346"/>
      <c r="X1700" s="835"/>
      <c r="Y1700" s="346"/>
      <c r="Z1700" s="346"/>
      <c r="AA1700" s="346"/>
      <c r="AB1700" s="346"/>
      <c r="AC1700" s="346"/>
      <c r="AD1700" s="346"/>
      <c r="AE1700" s="346"/>
      <c r="AF1700" s="346"/>
      <c r="AG1700" s="346"/>
      <c r="AH1700" s="346"/>
      <c r="AI1700" s="346"/>
    </row>
    <row r="1701" spans="1:35" ht="17.25" customHeight="1">
      <c r="A1701" s="275"/>
      <c r="B1701" s="275"/>
      <c r="C1701" s="275"/>
      <c r="D1701" s="660"/>
      <c r="E1701" s="834"/>
      <c r="F1701" s="834"/>
      <c r="G1701" s="834"/>
      <c r="H1701" s="834"/>
      <c r="I1701" s="834"/>
      <c r="J1701" s="834"/>
      <c r="K1701" s="834"/>
      <c r="L1701" s="346"/>
      <c r="M1701" s="346"/>
      <c r="N1701" s="346"/>
      <c r="O1701" s="346"/>
      <c r="P1701" s="346"/>
      <c r="Q1701" s="346"/>
      <c r="R1701" s="346"/>
      <c r="S1701" s="346"/>
      <c r="T1701" s="346"/>
      <c r="U1701" s="346"/>
      <c r="V1701" s="346"/>
      <c r="W1701" s="346"/>
      <c r="X1701" s="835"/>
      <c r="Y1701" s="346"/>
      <c r="Z1701" s="346"/>
      <c r="AA1701" s="346"/>
      <c r="AB1701" s="346"/>
      <c r="AC1701" s="346"/>
      <c r="AD1701" s="346"/>
      <c r="AE1701" s="346"/>
      <c r="AF1701" s="346"/>
      <c r="AG1701" s="346"/>
      <c r="AH1701" s="346"/>
      <c r="AI1701" s="346"/>
    </row>
    <row r="1702" spans="1:35" ht="17.25" customHeight="1">
      <c r="A1702" s="275"/>
      <c r="B1702" s="275"/>
      <c r="C1702" s="275"/>
      <c r="D1702" s="660"/>
      <c r="E1702" s="834"/>
      <c r="F1702" s="834"/>
      <c r="G1702" s="834"/>
      <c r="H1702" s="834"/>
      <c r="I1702" s="834"/>
      <c r="J1702" s="834"/>
      <c r="K1702" s="834"/>
      <c r="L1702" s="346"/>
      <c r="M1702" s="346"/>
      <c r="N1702" s="346"/>
      <c r="O1702" s="346"/>
      <c r="P1702" s="346"/>
      <c r="Q1702" s="346"/>
      <c r="R1702" s="346"/>
      <c r="S1702" s="346"/>
      <c r="T1702" s="346"/>
      <c r="U1702" s="346"/>
      <c r="V1702" s="346"/>
      <c r="W1702" s="346"/>
      <c r="X1702" s="835"/>
      <c r="Y1702" s="346"/>
      <c r="Z1702" s="346"/>
      <c r="AA1702" s="346"/>
      <c r="AB1702" s="346"/>
      <c r="AC1702" s="346"/>
      <c r="AD1702" s="346"/>
      <c r="AE1702" s="346"/>
      <c r="AF1702" s="346"/>
      <c r="AG1702" s="346"/>
      <c r="AH1702" s="346"/>
      <c r="AI1702" s="346"/>
    </row>
    <row r="1703" spans="1:35" ht="17.25" customHeight="1">
      <c r="A1703" s="275"/>
      <c r="B1703" s="275"/>
      <c r="C1703" s="275"/>
      <c r="D1703" s="660"/>
      <c r="E1703" s="834"/>
      <c r="F1703" s="834"/>
      <c r="G1703" s="834"/>
      <c r="H1703" s="834"/>
      <c r="I1703" s="834"/>
      <c r="J1703" s="834"/>
      <c r="K1703" s="834"/>
      <c r="L1703" s="346"/>
      <c r="M1703" s="346"/>
      <c r="N1703" s="346"/>
      <c r="O1703" s="346"/>
      <c r="P1703" s="346"/>
      <c r="Q1703" s="346"/>
      <c r="R1703" s="346"/>
      <c r="S1703" s="346"/>
      <c r="T1703" s="346"/>
      <c r="U1703" s="346"/>
      <c r="V1703" s="346"/>
      <c r="W1703" s="346"/>
      <c r="X1703" s="835"/>
      <c r="Y1703" s="346"/>
      <c r="Z1703" s="346"/>
      <c r="AA1703" s="346"/>
      <c r="AB1703" s="346"/>
      <c r="AC1703" s="346"/>
      <c r="AD1703" s="346"/>
      <c r="AE1703" s="346"/>
      <c r="AF1703" s="346"/>
      <c r="AG1703" s="346"/>
      <c r="AH1703" s="346"/>
      <c r="AI1703" s="346"/>
    </row>
    <row r="1704" spans="1:35" ht="17.25" customHeight="1">
      <c r="A1704" s="275"/>
      <c r="B1704" s="275"/>
      <c r="C1704" s="275"/>
      <c r="D1704" s="660"/>
      <c r="E1704" s="834"/>
      <c r="F1704" s="834"/>
      <c r="G1704" s="834"/>
      <c r="H1704" s="834"/>
      <c r="I1704" s="834"/>
      <c r="J1704" s="834"/>
      <c r="K1704" s="834"/>
      <c r="L1704" s="346"/>
      <c r="M1704" s="346"/>
      <c r="N1704" s="346"/>
      <c r="O1704" s="346"/>
      <c r="P1704" s="346"/>
      <c r="Q1704" s="346"/>
      <c r="R1704" s="346"/>
      <c r="S1704" s="346"/>
      <c r="T1704" s="346"/>
      <c r="U1704" s="346"/>
      <c r="V1704" s="346"/>
      <c r="W1704" s="346"/>
      <c r="X1704" s="835"/>
      <c r="Y1704" s="346"/>
      <c r="Z1704" s="346"/>
      <c r="AA1704" s="346"/>
      <c r="AB1704" s="346"/>
      <c r="AC1704" s="346"/>
      <c r="AD1704" s="346"/>
      <c r="AE1704" s="346"/>
      <c r="AF1704" s="346"/>
      <c r="AG1704" s="346"/>
      <c r="AH1704" s="346"/>
      <c r="AI1704" s="346"/>
    </row>
    <row r="1705" spans="1:35" ht="17.25" customHeight="1">
      <c r="A1705" s="275"/>
      <c r="B1705" s="275"/>
      <c r="C1705" s="275"/>
      <c r="D1705" s="660"/>
      <c r="E1705" s="834"/>
      <c r="F1705" s="834"/>
      <c r="G1705" s="834"/>
      <c r="H1705" s="834"/>
      <c r="I1705" s="834"/>
      <c r="J1705" s="834"/>
      <c r="K1705" s="834"/>
      <c r="L1705" s="346"/>
      <c r="M1705" s="346"/>
      <c r="N1705" s="346"/>
      <c r="O1705" s="346"/>
      <c r="P1705" s="346"/>
      <c r="Q1705" s="346"/>
      <c r="R1705" s="346"/>
      <c r="S1705" s="346"/>
      <c r="T1705" s="346"/>
      <c r="U1705" s="346"/>
      <c r="V1705" s="346"/>
      <c r="W1705" s="346"/>
      <c r="X1705" s="835"/>
      <c r="Y1705" s="346"/>
      <c r="Z1705" s="346"/>
      <c r="AA1705" s="346"/>
      <c r="AB1705" s="346"/>
      <c r="AC1705" s="346"/>
      <c r="AD1705" s="346"/>
      <c r="AE1705" s="346"/>
      <c r="AF1705" s="346"/>
      <c r="AG1705" s="346"/>
      <c r="AH1705" s="346"/>
      <c r="AI1705" s="346"/>
    </row>
    <row r="1706" spans="1:35" ht="17.25" customHeight="1">
      <c r="A1706" s="275"/>
      <c r="B1706" s="275"/>
      <c r="C1706" s="275"/>
      <c r="D1706" s="660"/>
      <c r="E1706" s="834"/>
      <c r="F1706" s="834"/>
      <c r="G1706" s="834"/>
      <c r="H1706" s="834"/>
      <c r="I1706" s="834"/>
      <c r="J1706" s="834"/>
      <c r="K1706" s="834"/>
      <c r="L1706" s="346"/>
      <c r="M1706" s="346"/>
      <c r="N1706" s="346"/>
      <c r="O1706" s="346"/>
      <c r="P1706" s="346"/>
      <c r="Q1706" s="346"/>
      <c r="R1706" s="346"/>
      <c r="S1706" s="346"/>
      <c r="T1706" s="346"/>
      <c r="U1706" s="346"/>
      <c r="V1706" s="346"/>
      <c r="W1706" s="346"/>
      <c r="X1706" s="835"/>
      <c r="Y1706" s="346"/>
      <c r="Z1706" s="346"/>
      <c r="AA1706" s="346"/>
      <c r="AB1706" s="346"/>
      <c r="AC1706" s="346"/>
      <c r="AD1706" s="346"/>
      <c r="AE1706" s="346"/>
      <c r="AF1706" s="346"/>
      <c r="AG1706" s="346"/>
      <c r="AH1706" s="346"/>
      <c r="AI1706" s="346"/>
    </row>
    <row r="1707" spans="1:35" ht="17.25" customHeight="1">
      <c r="A1707" s="275"/>
      <c r="B1707" s="275"/>
      <c r="C1707" s="275"/>
      <c r="D1707" s="660"/>
      <c r="E1707" s="834"/>
      <c r="F1707" s="834"/>
      <c r="G1707" s="834"/>
      <c r="H1707" s="834"/>
      <c r="I1707" s="834"/>
      <c r="J1707" s="834"/>
      <c r="K1707" s="834"/>
      <c r="L1707" s="346"/>
      <c r="M1707" s="346"/>
      <c r="N1707" s="346"/>
      <c r="O1707" s="346"/>
      <c r="P1707" s="346"/>
      <c r="Q1707" s="346"/>
      <c r="R1707" s="346"/>
      <c r="S1707" s="346"/>
      <c r="T1707" s="346"/>
      <c r="U1707" s="346"/>
      <c r="V1707" s="346"/>
      <c r="W1707" s="346"/>
      <c r="X1707" s="835"/>
      <c r="Y1707" s="346"/>
      <c r="Z1707" s="346"/>
      <c r="AA1707" s="346"/>
      <c r="AB1707" s="346"/>
      <c r="AC1707" s="346"/>
      <c r="AD1707" s="346"/>
      <c r="AE1707" s="346"/>
      <c r="AF1707" s="346"/>
      <c r="AG1707" s="346"/>
      <c r="AH1707" s="346"/>
      <c r="AI1707" s="346"/>
    </row>
    <row r="1708" spans="1:35" ht="17.25" customHeight="1">
      <c r="A1708" s="275"/>
      <c r="B1708" s="275"/>
      <c r="C1708" s="275"/>
      <c r="D1708" s="660"/>
      <c r="E1708" s="834"/>
      <c r="F1708" s="834"/>
      <c r="G1708" s="834"/>
      <c r="H1708" s="834"/>
      <c r="I1708" s="834"/>
      <c r="J1708" s="834"/>
      <c r="K1708" s="834"/>
      <c r="L1708" s="346"/>
      <c r="M1708" s="346"/>
      <c r="N1708" s="346"/>
      <c r="O1708" s="346"/>
      <c r="P1708" s="346"/>
      <c r="Q1708" s="346"/>
      <c r="R1708" s="346"/>
      <c r="S1708" s="346"/>
      <c r="T1708" s="346"/>
      <c r="U1708" s="346"/>
      <c r="V1708" s="346"/>
      <c r="W1708" s="346"/>
      <c r="X1708" s="835"/>
      <c r="Y1708" s="346"/>
      <c r="Z1708" s="346"/>
      <c r="AA1708" s="346"/>
      <c r="AB1708" s="346"/>
      <c r="AC1708" s="346"/>
      <c r="AD1708" s="346"/>
      <c r="AE1708" s="346"/>
      <c r="AF1708" s="346"/>
      <c r="AG1708" s="346"/>
      <c r="AH1708" s="346"/>
      <c r="AI1708" s="346"/>
    </row>
    <row r="1709" spans="1:35" ht="17.25" customHeight="1">
      <c r="A1709" s="275"/>
      <c r="B1709" s="275"/>
      <c r="C1709" s="275"/>
      <c r="D1709" s="660"/>
      <c r="E1709" s="834"/>
      <c r="F1709" s="834"/>
      <c r="G1709" s="834"/>
      <c r="H1709" s="834"/>
      <c r="I1709" s="834"/>
      <c r="J1709" s="834"/>
      <c r="K1709" s="834"/>
      <c r="L1709" s="346"/>
      <c r="M1709" s="346"/>
      <c r="N1709" s="346"/>
      <c r="O1709" s="346"/>
      <c r="P1709" s="346"/>
      <c r="Q1709" s="346"/>
      <c r="R1709" s="346"/>
      <c r="S1709" s="346"/>
      <c r="T1709" s="346"/>
      <c r="U1709" s="346"/>
      <c r="V1709" s="346"/>
      <c r="W1709" s="346"/>
      <c r="X1709" s="835"/>
      <c r="Y1709" s="346"/>
      <c r="Z1709" s="346"/>
      <c r="AA1709" s="346"/>
      <c r="AB1709" s="346"/>
      <c r="AC1709" s="346"/>
      <c r="AD1709" s="346"/>
      <c r="AE1709" s="346"/>
      <c r="AF1709" s="346"/>
      <c r="AG1709" s="346"/>
      <c r="AH1709" s="346"/>
      <c r="AI1709" s="346"/>
    </row>
    <row r="1710" spans="1:35" ht="17.25" customHeight="1">
      <c r="A1710" s="275"/>
      <c r="B1710" s="275"/>
      <c r="C1710" s="275"/>
      <c r="D1710" s="660"/>
      <c r="E1710" s="834"/>
      <c r="F1710" s="834"/>
      <c r="G1710" s="834"/>
      <c r="H1710" s="834"/>
      <c r="I1710" s="834"/>
      <c r="J1710" s="834"/>
      <c r="K1710" s="834"/>
      <c r="L1710" s="346"/>
      <c r="M1710" s="346"/>
      <c r="N1710" s="346"/>
      <c r="O1710" s="346"/>
      <c r="P1710" s="346"/>
      <c r="Q1710" s="346"/>
      <c r="R1710" s="346"/>
      <c r="S1710" s="346"/>
      <c r="T1710" s="346"/>
      <c r="U1710" s="346"/>
      <c r="V1710" s="346"/>
      <c r="W1710" s="346"/>
      <c r="X1710" s="835"/>
      <c r="Y1710" s="346"/>
      <c r="Z1710" s="346"/>
      <c r="AA1710" s="346"/>
      <c r="AB1710" s="346"/>
      <c r="AC1710" s="346"/>
      <c r="AD1710" s="346"/>
      <c r="AE1710" s="346"/>
      <c r="AF1710" s="346"/>
      <c r="AG1710" s="346"/>
      <c r="AH1710" s="346"/>
      <c r="AI1710" s="346"/>
    </row>
    <row r="1711" spans="1:35" ht="17.25" customHeight="1">
      <c r="A1711" s="275"/>
      <c r="B1711" s="275"/>
      <c r="C1711" s="275"/>
      <c r="D1711" s="660"/>
      <c r="E1711" s="834"/>
      <c r="F1711" s="834"/>
      <c r="G1711" s="834"/>
      <c r="H1711" s="834"/>
      <c r="I1711" s="834"/>
      <c r="J1711" s="834"/>
      <c r="K1711" s="834"/>
      <c r="L1711" s="346"/>
      <c r="M1711" s="346"/>
      <c r="N1711" s="346"/>
      <c r="O1711" s="346"/>
      <c r="P1711" s="346"/>
      <c r="Q1711" s="346"/>
      <c r="R1711" s="346"/>
      <c r="S1711" s="346"/>
      <c r="T1711" s="346"/>
      <c r="U1711" s="346"/>
      <c r="V1711" s="346"/>
      <c r="W1711" s="346"/>
      <c r="X1711" s="835"/>
      <c r="Y1711" s="346"/>
      <c r="Z1711" s="346"/>
      <c r="AA1711" s="346"/>
      <c r="AB1711" s="346"/>
      <c r="AC1711" s="346"/>
      <c r="AD1711" s="346"/>
      <c r="AE1711" s="346"/>
      <c r="AF1711" s="346"/>
      <c r="AG1711" s="346"/>
      <c r="AH1711" s="346"/>
      <c r="AI1711" s="346"/>
    </row>
    <row r="1712" spans="1:35" ht="17.25" customHeight="1">
      <c r="A1712" s="275"/>
      <c r="B1712" s="275"/>
      <c r="C1712" s="275"/>
      <c r="D1712" s="660"/>
      <c r="E1712" s="834"/>
      <c r="F1712" s="834"/>
      <c r="G1712" s="834"/>
      <c r="H1712" s="834"/>
      <c r="I1712" s="834"/>
      <c r="J1712" s="834"/>
      <c r="K1712" s="834"/>
      <c r="L1712" s="346"/>
      <c r="M1712" s="346"/>
      <c r="N1712" s="346"/>
      <c r="O1712" s="346"/>
      <c r="P1712" s="346"/>
      <c r="Q1712" s="346"/>
      <c r="R1712" s="346"/>
      <c r="S1712" s="346"/>
      <c r="T1712" s="346"/>
      <c r="U1712" s="346"/>
      <c r="V1712" s="346"/>
      <c r="W1712" s="346"/>
      <c r="X1712" s="835"/>
      <c r="Y1712" s="346"/>
      <c r="Z1712" s="346"/>
      <c r="AA1712" s="346"/>
      <c r="AB1712" s="346"/>
      <c r="AC1712" s="346"/>
      <c r="AD1712" s="346"/>
      <c r="AE1712" s="346"/>
      <c r="AF1712" s="346"/>
      <c r="AG1712" s="346"/>
      <c r="AH1712" s="346"/>
      <c r="AI1712" s="346"/>
    </row>
    <row r="1713" spans="1:35" ht="17.25" customHeight="1">
      <c r="A1713" s="275"/>
      <c r="B1713" s="275"/>
      <c r="C1713" s="275"/>
      <c r="D1713" s="660"/>
      <c r="E1713" s="834"/>
      <c r="F1713" s="834"/>
      <c r="G1713" s="834"/>
      <c r="H1713" s="834"/>
      <c r="I1713" s="834"/>
      <c r="J1713" s="834"/>
      <c r="K1713" s="834"/>
      <c r="L1713" s="346"/>
      <c r="M1713" s="346"/>
      <c r="N1713" s="346"/>
      <c r="O1713" s="346"/>
      <c r="P1713" s="346"/>
      <c r="Q1713" s="346"/>
      <c r="R1713" s="346"/>
      <c r="S1713" s="346"/>
      <c r="T1713" s="346"/>
      <c r="U1713" s="346"/>
      <c r="V1713" s="346"/>
      <c r="W1713" s="346"/>
      <c r="X1713" s="835"/>
      <c r="Y1713" s="346"/>
      <c r="Z1713" s="346"/>
      <c r="AA1713" s="346"/>
      <c r="AB1713" s="346"/>
      <c r="AC1713" s="346"/>
      <c r="AD1713" s="346"/>
      <c r="AE1713" s="346"/>
      <c r="AF1713" s="346"/>
      <c r="AG1713" s="346"/>
      <c r="AH1713" s="346"/>
      <c r="AI1713" s="346"/>
    </row>
    <row r="1714" spans="1:35" ht="17.25" customHeight="1">
      <c r="A1714" s="275"/>
      <c r="B1714" s="275"/>
      <c r="C1714" s="275"/>
      <c r="D1714" s="660"/>
      <c r="E1714" s="834"/>
      <c r="F1714" s="834"/>
      <c r="G1714" s="834"/>
      <c r="H1714" s="834"/>
      <c r="I1714" s="834"/>
      <c r="J1714" s="834"/>
      <c r="K1714" s="834"/>
      <c r="L1714" s="346"/>
      <c r="M1714" s="346"/>
      <c r="N1714" s="346"/>
      <c r="O1714" s="346"/>
      <c r="P1714" s="346"/>
      <c r="Q1714" s="346"/>
      <c r="R1714" s="346"/>
      <c r="S1714" s="346"/>
      <c r="T1714" s="346"/>
      <c r="U1714" s="346"/>
      <c r="V1714" s="346"/>
      <c r="W1714" s="346"/>
      <c r="X1714" s="835"/>
      <c r="Y1714" s="346"/>
      <c r="Z1714" s="346"/>
      <c r="AA1714" s="346"/>
      <c r="AB1714" s="346"/>
      <c r="AC1714" s="346"/>
      <c r="AD1714" s="346"/>
      <c r="AE1714" s="346"/>
      <c r="AF1714" s="346"/>
      <c r="AG1714" s="346"/>
      <c r="AH1714" s="346"/>
      <c r="AI1714" s="346"/>
    </row>
    <row r="1715" spans="1:35" ht="17.25" customHeight="1">
      <c r="A1715" s="275"/>
      <c r="B1715" s="275"/>
      <c r="C1715" s="275"/>
      <c r="D1715" s="660"/>
      <c r="E1715" s="834"/>
      <c r="F1715" s="834"/>
      <c r="G1715" s="834"/>
      <c r="H1715" s="834"/>
      <c r="I1715" s="834"/>
      <c r="J1715" s="834"/>
      <c r="K1715" s="834"/>
      <c r="L1715" s="346"/>
      <c r="M1715" s="346"/>
      <c r="N1715" s="346"/>
      <c r="O1715" s="346"/>
      <c r="P1715" s="346"/>
      <c r="Q1715" s="346"/>
      <c r="R1715" s="346"/>
      <c r="S1715" s="346"/>
      <c r="T1715" s="346"/>
      <c r="U1715" s="346"/>
      <c r="V1715" s="346"/>
      <c r="W1715" s="346"/>
      <c r="X1715" s="835"/>
      <c r="Y1715" s="346"/>
      <c r="Z1715" s="346"/>
      <c r="AA1715" s="346"/>
      <c r="AB1715" s="346"/>
      <c r="AC1715" s="346"/>
      <c r="AD1715" s="346"/>
      <c r="AE1715" s="346"/>
      <c r="AF1715" s="346"/>
      <c r="AG1715" s="346"/>
      <c r="AH1715" s="346"/>
      <c r="AI1715" s="346"/>
    </row>
    <row r="1716" spans="1:35" ht="17.25" customHeight="1">
      <c r="A1716" s="275"/>
      <c r="B1716" s="275"/>
      <c r="C1716" s="275"/>
      <c r="D1716" s="660"/>
      <c r="E1716" s="834"/>
      <c r="F1716" s="834"/>
      <c r="G1716" s="834"/>
      <c r="H1716" s="834"/>
      <c r="I1716" s="834"/>
      <c r="J1716" s="834"/>
      <c r="K1716" s="834"/>
      <c r="L1716" s="346"/>
      <c r="M1716" s="346"/>
      <c r="N1716" s="346"/>
      <c r="O1716" s="346"/>
      <c r="P1716" s="346"/>
      <c r="Q1716" s="346"/>
      <c r="R1716" s="346"/>
      <c r="S1716" s="346"/>
      <c r="T1716" s="346"/>
      <c r="U1716" s="346"/>
      <c r="V1716" s="346"/>
      <c r="W1716" s="346"/>
      <c r="X1716" s="835"/>
      <c r="Y1716" s="346"/>
      <c r="Z1716" s="346"/>
      <c r="AA1716" s="346"/>
      <c r="AB1716" s="346"/>
      <c r="AC1716" s="346"/>
      <c r="AD1716" s="346"/>
      <c r="AE1716" s="346"/>
      <c r="AF1716" s="346"/>
      <c r="AG1716" s="346"/>
      <c r="AH1716" s="346"/>
      <c r="AI1716" s="346"/>
    </row>
    <row r="1717" spans="1:35" ht="17.25" customHeight="1">
      <c r="A1717" s="275"/>
      <c r="B1717" s="275"/>
      <c r="C1717" s="275"/>
      <c r="D1717" s="660"/>
      <c r="E1717" s="834"/>
      <c r="F1717" s="834"/>
      <c r="G1717" s="834"/>
      <c r="H1717" s="834"/>
      <c r="I1717" s="834"/>
      <c r="J1717" s="834"/>
      <c r="K1717" s="834"/>
      <c r="L1717" s="346"/>
      <c r="M1717" s="346"/>
      <c r="N1717" s="346"/>
      <c r="O1717" s="346"/>
      <c r="P1717" s="346"/>
      <c r="Q1717" s="346"/>
      <c r="R1717" s="346"/>
      <c r="S1717" s="346"/>
      <c r="T1717" s="346"/>
      <c r="U1717" s="346"/>
      <c r="V1717" s="346"/>
      <c r="W1717" s="346"/>
      <c r="X1717" s="835"/>
      <c r="Y1717" s="346"/>
      <c r="Z1717" s="346"/>
      <c r="AA1717" s="346"/>
      <c r="AB1717" s="346"/>
      <c r="AC1717" s="346"/>
      <c r="AD1717" s="346"/>
      <c r="AE1717" s="346"/>
      <c r="AF1717" s="346"/>
      <c r="AG1717" s="346"/>
      <c r="AH1717" s="346"/>
      <c r="AI1717" s="346"/>
    </row>
    <row r="1718" spans="1:35" ht="17.25" customHeight="1">
      <c r="A1718" s="275"/>
      <c r="B1718" s="275"/>
      <c r="C1718" s="275"/>
      <c r="D1718" s="660"/>
      <c r="E1718" s="834"/>
      <c r="F1718" s="834"/>
      <c r="G1718" s="834"/>
      <c r="H1718" s="834"/>
      <c r="I1718" s="834"/>
      <c r="J1718" s="834"/>
      <c r="K1718" s="834"/>
      <c r="L1718" s="346"/>
      <c r="M1718" s="346"/>
      <c r="N1718" s="346"/>
      <c r="O1718" s="346"/>
      <c r="P1718" s="346"/>
      <c r="Q1718" s="346"/>
      <c r="R1718" s="346"/>
      <c r="S1718" s="346"/>
      <c r="T1718" s="346"/>
      <c r="U1718" s="346"/>
      <c r="V1718" s="346"/>
      <c r="W1718" s="346"/>
      <c r="X1718" s="835"/>
      <c r="Y1718" s="346"/>
      <c r="Z1718" s="346"/>
      <c r="AA1718" s="346"/>
      <c r="AB1718" s="346"/>
      <c r="AC1718" s="346"/>
      <c r="AD1718" s="346"/>
      <c r="AE1718" s="346"/>
      <c r="AF1718" s="346"/>
      <c r="AG1718" s="346"/>
      <c r="AH1718" s="346"/>
      <c r="AI1718" s="346"/>
    </row>
    <row r="1719" spans="1:35" ht="17.25" customHeight="1">
      <c r="A1719" s="275"/>
      <c r="B1719" s="275"/>
      <c r="C1719" s="275"/>
      <c r="D1719" s="660"/>
      <c r="E1719" s="834"/>
      <c r="F1719" s="834"/>
      <c r="G1719" s="834"/>
      <c r="H1719" s="834"/>
      <c r="I1719" s="834"/>
      <c r="J1719" s="834"/>
      <c r="K1719" s="834"/>
      <c r="L1719" s="346"/>
      <c r="M1719" s="346"/>
      <c r="N1719" s="346"/>
      <c r="O1719" s="346"/>
      <c r="P1719" s="346"/>
      <c r="Q1719" s="346"/>
      <c r="R1719" s="346"/>
      <c r="S1719" s="346"/>
      <c r="T1719" s="346"/>
      <c r="U1719" s="346"/>
      <c r="V1719" s="346"/>
      <c r="W1719" s="346"/>
      <c r="X1719" s="835"/>
      <c r="Y1719" s="346"/>
      <c r="Z1719" s="346"/>
      <c r="AA1719" s="346"/>
      <c r="AB1719" s="346"/>
      <c r="AC1719" s="346"/>
      <c r="AD1719" s="346"/>
      <c r="AE1719" s="346"/>
      <c r="AF1719" s="346"/>
      <c r="AG1719" s="346"/>
      <c r="AH1719" s="346"/>
      <c r="AI1719" s="346"/>
    </row>
    <row r="1720" spans="1:35" ht="17.25" customHeight="1">
      <c r="A1720" s="275"/>
      <c r="B1720" s="275"/>
      <c r="C1720" s="275"/>
      <c r="D1720" s="660"/>
      <c r="E1720" s="834"/>
      <c r="F1720" s="834"/>
      <c r="G1720" s="834"/>
      <c r="H1720" s="834"/>
      <c r="I1720" s="834"/>
      <c r="J1720" s="834"/>
      <c r="K1720" s="834"/>
      <c r="L1720" s="346"/>
      <c r="M1720" s="346"/>
      <c r="N1720" s="346"/>
      <c r="O1720" s="346"/>
      <c r="P1720" s="346"/>
      <c r="Q1720" s="346"/>
      <c r="R1720" s="346"/>
      <c r="S1720" s="346"/>
      <c r="T1720" s="346"/>
      <c r="U1720" s="346"/>
      <c r="V1720" s="346"/>
      <c r="W1720" s="346"/>
      <c r="X1720" s="835"/>
      <c r="Y1720" s="346"/>
      <c r="Z1720" s="346"/>
      <c r="AA1720" s="346"/>
      <c r="AB1720" s="346"/>
      <c r="AC1720" s="346"/>
      <c r="AD1720" s="346"/>
      <c r="AE1720" s="346"/>
      <c r="AF1720" s="346"/>
      <c r="AG1720" s="346"/>
      <c r="AH1720" s="346"/>
      <c r="AI1720" s="346"/>
    </row>
    <row r="1721" spans="1:35" ht="17.25" customHeight="1">
      <c r="A1721" s="275"/>
      <c r="B1721" s="275"/>
      <c r="C1721" s="275"/>
      <c r="D1721" s="660"/>
      <c r="E1721" s="834"/>
      <c r="F1721" s="834"/>
      <c r="G1721" s="834"/>
      <c r="H1721" s="834"/>
      <c r="I1721" s="834"/>
      <c r="J1721" s="834"/>
      <c r="K1721" s="834"/>
      <c r="L1721" s="346"/>
      <c r="M1721" s="346"/>
      <c r="N1721" s="346"/>
      <c r="O1721" s="346"/>
      <c r="P1721" s="346"/>
      <c r="Q1721" s="346"/>
      <c r="R1721" s="346"/>
      <c r="S1721" s="346"/>
      <c r="T1721" s="346"/>
      <c r="U1721" s="346"/>
      <c r="V1721" s="346"/>
      <c r="W1721" s="346"/>
      <c r="X1721" s="835"/>
      <c r="Y1721" s="346"/>
      <c r="Z1721" s="346"/>
      <c r="AA1721" s="346"/>
      <c r="AB1721" s="346"/>
      <c r="AC1721" s="346"/>
      <c r="AD1721" s="346"/>
      <c r="AE1721" s="346"/>
      <c r="AF1721" s="346"/>
      <c r="AG1721" s="346"/>
      <c r="AH1721" s="346"/>
      <c r="AI1721" s="346"/>
    </row>
    <row r="1722" spans="1:35" ht="17.25" customHeight="1">
      <c r="A1722" s="275"/>
      <c r="B1722" s="275"/>
      <c r="C1722" s="275"/>
      <c r="D1722" s="660"/>
      <c r="E1722" s="834"/>
      <c r="F1722" s="834"/>
      <c r="G1722" s="834"/>
      <c r="H1722" s="834"/>
      <c r="I1722" s="834"/>
      <c r="J1722" s="834"/>
      <c r="K1722" s="834"/>
      <c r="L1722" s="346"/>
      <c r="M1722" s="346"/>
      <c r="N1722" s="346"/>
      <c r="O1722" s="346"/>
      <c r="P1722" s="346"/>
      <c r="Q1722" s="346"/>
      <c r="R1722" s="346"/>
      <c r="S1722" s="346"/>
      <c r="T1722" s="346"/>
      <c r="U1722" s="346"/>
      <c r="V1722" s="346"/>
      <c r="W1722" s="346"/>
      <c r="X1722" s="835"/>
      <c r="Y1722" s="346"/>
      <c r="Z1722" s="346"/>
      <c r="AA1722" s="346"/>
      <c r="AB1722" s="346"/>
      <c r="AC1722" s="346"/>
      <c r="AD1722" s="346"/>
      <c r="AE1722" s="346"/>
      <c r="AF1722" s="346"/>
      <c r="AG1722" s="346"/>
      <c r="AH1722" s="346"/>
      <c r="AI1722" s="346"/>
    </row>
    <row r="1723" spans="1:35" ht="17.25" customHeight="1">
      <c r="A1723" s="275"/>
      <c r="B1723" s="275"/>
      <c r="C1723" s="275"/>
      <c r="D1723" s="660"/>
      <c r="E1723" s="834"/>
      <c r="F1723" s="834"/>
      <c r="G1723" s="834"/>
      <c r="H1723" s="834"/>
      <c r="I1723" s="834"/>
      <c r="J1723" s="834"/>
      <c r="K1723" s="834"/>
      <c r="L1723" s="346"/>
      <c r="M1723" s="346"/>
      <c r="N1723" s="346"/>
      <c r="O1723" s="346"/>
      <c r="P1723" s="346"/>
      <c r="Q1723" s="346"/>
      <c r="R1723" s="346"/>
      <c r="S1723" s="346"/>
      <c r="T1723" s="346"/>
      <c r="U1723" s="346"/>
      <c r="V1723" s="346"/>
      <c r="W1723" s="346"/>
      <c r="X1723" s="835"/>
      <c r="Y1723" s="346"/>
      <c r="Z1723" s="346"/>
      <c r="AA1723" s="346"/>
      <c r="AB1723" s="346"/>
      <c r="AC1723" s="346"/>
      <c r="AD1723" s="346"/>
      <c r="AE1723" s="346"/>
      <c r="AF1723" s="346"/>
      <c r="AG1723" s="346"/>
      <c r="AH1723" s="346"/>
      <c r="AI1723" s="346"/>
    </row>
    <row r="1724" spans="1:35" ht="17.25" customHeight="1">
      <c r="A1724" s="275"/>
      <c r="B1724" s="275"/>
      <c r="C1724" s="275"/>
      <c r="D1724" s="660"/>
      <c r="E1724" s="834"/>
      <c r="F1724" s="834"/>
      <c r="G1724" s="834"/>
      <c r="H1724" s="834"/>
      <c r="I1724" s="834"/>
      <c r="J1724" s="834"/>
      <c r="K1724" s="834"/>
      <c r="L1724" s="346"/>
      <c r="M1724" s="346"/>
      <c r="N1724" s="346"/>
      <c r="O1724" s="346"/>
      <c r="P1724" s="346"/>
      <c r="Q1724" s="346"/>
      <c r="R1724" s="346"/>
      <c r="S1724" s="346"/>
      <c r="T1724" s="346"/>
      <c r="U1724" s="346"/>
      <c r="V1724" s="346"/>
      <c r="W1724" s="346"/>
      <c r="X1724" s="835"/>
      <c r="Y1724" s="346"/>
      <c r="Z1724" s="346"/>
      <c r="AA1724" s="346"/>
      <c r="AB1724" s="346"/>
      <c r="AC1724" s="346"/>
      <c r="AD1724" s="346"/>
      <c r="AE1724" s="346"/>
      <c r="AF1724" s="346"/>
      <c r="AG1724" s="346"/>
      <c r="AH1724" s="346"/>
      <c r="AI1724" s="346"/>
    </row>
    <row r="1725" spans="1:35" ht="17.25" customHeight="1">
      <c r="A1725" s="275"/>
      <c r="B1725" s="275"/>
      <c r="C1725" s="275"/>
      <c r="D1725" s="660"/>
      <c r="E1725" s="834"/>
      <c r="F1725" s="834"/>
      <c r="G1725" s="834"/>
      <c r="H1725" s="834"/>
      <c r="I1725" s="834"/>
      <c r="J1725" s="834"/>
      <c r="K1725" s="834"/>
      <c r="L1725" s="346"/>
      <c r="M1725" s="346"/>
      <c r="N1725" s="346"/>
      <c r="O1725" s="346"/>
      <c r="P1725" s="346"/>
      <c r="Q1725" s="346"/>
      <c r="R1725" s="346"/>
      <c r="S1725" s="346"/>
      <c r="T1725" s="346"/>
      <c r="U1725" s="346"/>
      <c r="V1725" s="346"/>
      <c r="W1725" s="346"/>
      <c r="X1725" s="835"/>
      <c r="Y1725" s="346"/>
      <c r="Z1725" s="346"/>
      <c r="AA1725" s="346"/>
      <c r="AB1725" s="346"/>
      <c r="AC1725" s="346"/>
      <c r="AD1725" s="346"/>
      <c r="AE1725" s="346"/>
      <c r="AF1725" s="346"/>
      <c r="AG1725" s="346"/>
      <c r="AH1725" s="346"/>
      <c r="AI1725" s="346"/>
    </row>
    <row r="1726" spans="1:35" ht="17.25" customHeight="1">
      <c r="A1726" s="275"/>
      <c r="B1726" s="275"/>
      <c r="C1726" s="275"/>
      <c r="D1726" s="660"/>
      <c r="E1726" s="834"/>
      <c r="F1726" s="834"/>
      <c r="G1726" s="834"/>
      <c r="H1726" s="834"/>
      <c r="I1726" s="834"/>
      <c r="J1726" s="834"/>
      <c r="K1726" s="834"/>
      <c r="L1726" s="346"/>
      <c r="M1726" s="346"/>
      <c r="N1726" s="346"/>
      <c r="O1726" s="346"/>
      <c r="P1726" s="346"/>
      <c r="Q1726" s="346"/>
      <c r="R1726" s="346"/>
      <c r="S1726" s="346"/>
      <c r="T1726" s="346"/>
      <c r="U1726" s="346"/>
      <c r="V1726" s="346"/>
      <c r="W1726" s="346"/>
      <c r="X1726" s="835"/>
      <c r="Y1726" s="346"/>
      <c r="Z1726" s="346"/>
      <c r="AA1726" s="346"/>
      <c r="AB1726" s="346"/>
      <c r="AC1726" s="346"/>
      <c r="AD1726" s="346"/>
      <c r="AE1726" s="346"/>
      <c r="AF1726" s="346"/>
      <c r="AG1726" s="346"/>
      <c r="AH1726" s="346"/>
      <c r="AI1726" s="346"/>
    </row>
    <row r="1727" spans="1:35" ht="17.25" customHeight="1">
      <c r="A1727" s="275"/>
      <c r="B1727" s="275"/>
      <c r="C1727" s="275"/>
      <c r="D1727" s="660"/>
      <c r="E1727" s="834"/>
      <c r="F1727" s="834"/>
      <c r="G1727" s="834"/>
      <c r="H1727" s="834"/>
      <c r="I1727" s="834"/>
      <c r="J1727" s="834"/>
      <c r="K1727" s="834"/>
      <c r="L1727" s="346"/>
      <c r="M1727" s="346"/>
      <c r="N1727" s="346"/>
      <c r="O1727" s="346"/>
      <c r="P1727" s="346"/>
      <c r="Q1727" s="346"/>
      <c r="R1727" s="346"/>
      <c r="S1727" s="346"/>
      <c r="T1727" s="346"/>
      <c r="U1727" s="346"/>
      <c r="V1727" s="346"/>
      <c r="W1727" s="346"/>
      <c r="X1727" s="835"/>
      <c r="Y1727" s="346"/>
      <c r="Z1727" s="346"/>
      <c r="AA1727" s="346"/>
      <c r="AB1727" s="346"/>
      <c r="AC1727" s="346"/>
      <c r="AD1727" s="346"/>
      <c r="AE1727" s="346"/>
      <c r="AF1727" s="346"/>
      <c r="AG1727" s="346"/>
      <c r="AH1727" s="346"/>
      <c r="AI1727" s="346"/>
    </row>
    <row r="1728" spans="1:35" ht="17.25" customHeight="1">
      <c r="A1728" s="275"/>
      <c r="B1728" s="275"/>
      <c r="C1728" s="275"/>
      <c r="D1728" s="660"/>
      <c r="E1728" s="834"/>
      <c r="F1728" s="834"/>
      <c r="G1728" s="834"/>
      <c r="H1728" s="834"/>
      <c r="I1728" s="834"/>
      <c r="J1728" s="834"/>
      <c r="K1728" s="834"/>
      <c r="L1728" s="346"/>
      <c r="M1728" s="346"/>
      <c r="N1728" s="346"/>
      <c r="O1728" s="346"/>
      <c r="P1728" s="346"/>
      <c r="Q1728" s="346"/>
      <c r="R1728" s="346"/>
      <c r="S1728" s="346"/>
      <c r="T1728" s="346"/>
      <c r="U1728" s="346"/>
      <c r="V1728" s="346"/>
      <c r="W1728" s="346"/>
      <c r="X1728" s="835"/>
      <c r="Y1728" s="346"/>
      <c r="Z1728" s="346"/>
      <c r="AA1728" s="346"/>
      <c r="AB1728" s="346"/>
      <c r="AC1728" s="346"/>
      <c r="AD1728" s="346"/>
      <c r="AE1728" s="346"/>
      <c r="AF1728" s="346"/>
      <c r="AG1728" s="346"/>
      <c r="AH1728" s="346"/>
      <c r="AI1728" s="346"/>
    </row>
    <row r="1729" spans="1:35" ht="17.25" customHeight="1">
      <c r="A1729" s="275"/>
      <c r="B1729" s="275"/>
      <c r="C1729" s="275"/>
      <c r="D1729" s="660"/>
      <c r="E1729" s="834"/>
      <c r="F1729" s="834"/>
      <c r="G1729" s="834"/>
      <c r="H1729" s="834"/>
      <c r="I1729" s="834"/>
      <c r="J1729" s="834"/>
      <c r="K1729" s="834"/>
      <c r="L1729" s="346"/>
      <c r="M1729" s="346"/>
      <c r="N1729" s="346"/>
      <c r="O1729" s="346"/>
      <c r="P1729" s="346"/>
      <c r="Q1729" s="346"/>
      <c r="R1729" s="346"/>
      <c r="S1729" s="346"/>
      <c r="T1729" s="346"/>
      <c r="U1729" s="346"/>
      <c r="V1729" s="346"/>
      <c r="W1729" s="346"/>
      <c r="X1729" s="835"/>
      <c r="Y1729" s="346"/>
      <c r="Z1729" s="346"/>
      <c r="AA1729" s="346"/>
      <c r="AB1729" s="346"/>
      <c r="AC1729" s="346"/>
      <c r="AD1729" s="346"/>
      <c r="AE1729" s="346"/>
      <c r="AF1729" s="346"/>
      <c r="AG1729" s="346"/>
      <c r="AH1729" s="346"/>
      <c r="AI1729" s="346"/>
    </row>
    <row r="1730" spans="1:35" ht="17.25" customHeight="1">
      <c r="A1730" s="275"/>
      <c r="B1730" s="275"/>
      <c r="C1730" s="275"/>
      <c r="D1730" s="660"/>
      <c r="E1730" s="834"/>
      <c r="F1730" s="834"/>
      <c r="G1730" s="834"/>
      <c r="H1730" s="834"/>
      <c r="I1730" s="834"/>
      <c r="J1730" s="834"/>
      <c r="K1730" s="834"/>
      <c r="L1730" s="346"/>
      <c r="M1730" s="346"/>
      <c r="N1730" s="346"/>
      <c r="O1730" s="346"/>
      <c r="P1730" s="346"/>
      <c r="Q1730" s="346"/>
      <c r="R1730" s="346"/>
      <c r="S1730" s="346"/>
      <c r="T1730" s="346"/>
      <c r="U1730" s="346"/>
      <c r="V1730" s="346"/>
      <c r="W1730" s="346"/>
      <c r="X1730" s="835"/>
      <c r="Y1730" s="346"/>
      <c r="Z1730" s="346"/>
      <c r="AA1730" s="346"/>
      <c r="AB1730" s="346"/>
      <c r="AC1730" s="346"/>
      <c r="AD1730" s="346"/>
      <c r="AE1730" s="346"/>
      <c r="AF1730" s="346"/>
      <c r="AG1730" s="346"/>
      <c r="AH1730" s="346"/>
      <c r="AI1730" s="346"/>
    </row>
    <row r="1731" spans="1:35" ht="17.25" customHeight="1">
      <c r="A1731" s="275"/>
      <c r="B1731" s="275"/>
      <c r="C1731" s="275"/>
      <c r="D1731" s="660"/>
      <c r="E1731" s="834"/>
      <c r="F1731" s="834"/>
      <c r="G1731" s="834"/>
      <c r="H1731" s="834"/>
      <c r="I1731" s="834"/>
      <c r="J1731" s="834"/>
      <c r="K1731" s="834"/>
      <c r="L1731" s="346"/>
      <c r="M1731" s="346"/>
      <c r="N1731" s="346"/>
      <c r="O1731" s="346"/>
      <c r="P1731" s="346"/>
      <c r="Q1731" s="346"/>
      <c r="R1731" s="346"/>
      <c r="S1731" s="346"/>
      <c r="T1731" s="346"/>
      <c r="U1731" s="346"/>
      <c r="V1731" s="346"/>
      <c r="W1731" s="346"/>
      <c r="X1731" s="835"/>
      <c r="Y1731" s="346"/>
      <c r="Z1731" s="346"/>
      <c r="AA1731" s="346"/>
      <c r="AB1731" s="346"/>
      <c r="AC1731" s="346"/>
      <c r="AD1731" s="346"/>
      <c r="AE1731" s="346"/>
      <c r="AF1731" s="346"/>
      <c r="AG1731" s="346"/>
      <c r="AH1731" s="346"/>
      <c r="AI1731" s="346"/>
    </row>
    <row r="1732" spans="1:35" ht="17.25" customHeight="1">
      <c r="A1732" s="275"/>
      <c r="B1732" s="275"/>
      <c r="C1732" s="275"/>
      <c r="D1732" s="660"/>
      <c r="E1732" s="834"/>
      <c r="F1732" s="834"/>
      <c r="G1732" s="834"/>
      <c r="H1732" s="834"/>
      <c r="I1732" s="834"/>
      <c r="J1732" s="834"/>
      <c r="K1732" s="834"/>
      <c r="L1732" s="346"/>
      <c r="M1732" s="346"/>
      <c r="N1732" s="346"/>
      <c r="O1732" s="346"/>
      <c r="P1732" s="346"/>
      <c r="Q1732" s="346"/>
      <c r="R1732" s="346"/>
      <c r="S1732" s="346"/>
      <c r="T1732" s="346"/>
      <c r="U1732" s="346"/>
      <c r="V1732" s="346"/>
      <c r="W1732" s="346"/>
      <c r="X1732" s="835"/>
      <c r="Y1732" s="346"/>
      <c r="Z1732" s="346"/>
      <c r="AA1732" s="346"/>
      <c r="AB1732" s="346"/>
      <c r="AC1732" s="346"/>
      <c r="AD1732" s="346"/>
      <c r="AE1732" s="346"/>
      <c r="AF1732" s="346"/>
      <c r="AG1732" s="346"/>
      <c r="AH1732" s="346"/>
      <c r="AI1732" s="346"/>
    </row>
    <row r="1733" spans="1:35" ht="17.25" customHeight="1">
      <c r="A1733" s="275"/>
      <c r="B1733" s="275"/>
      <c r="C1733" s="275"/>
      <c r="D1733" s="660"/>
      <c r="E1733" s="834"/>
      <c r="F1733" s="834"/>
      <c r="G1733" s="834"/>
      <c r="H1733" s="834"/>
      <c r="I1733" s="834"/>
      <c r="J1733" s="834"/>
      <c r="K1733" s="834"/>
      <c r="L1733" s="346"/>
      <c r="M1733" s="346"/>
      <c r="N1733" s="346"/>
      <c r="O1733" s="346"/>
      <c r="P1733" s="346"/>
      <c r="Q1733" s="346"/>
      <c r="R1733" s="346"/>
      <c r="S1733" s="346"/>
      <c r="T1733" s="346"/>
      <c r="U1733" s="346"/>
      <c r="V1733" s="346"/>
      <c r="W1733" s="346"/>
      <c r="X1733" s="835"/>
      <c r="Y1733" s="346"/>
      <c r="Z1733" s="346"/>
      <c r="AA1733" s="346"/>
      <c r="AB1733" s="346"/>
      <c r="AC1733" s="346"/>
      <c r="AD1733" s="346"/>
      <c r="AE1733" s="346"/>
      <c r="AF1733" s="346"/>
      <c r="AG1733" s="346"/>
      <c r="AH1733" s="346"/>
      <c r="AI1733" s="346"/>
    </row>
    <row r="1734" spans="1:35" ht="17.25" customHeight="1">
      <c r="A1734" s="275"/>
      <c r="B1734" s="275"/>
      <c r="C1734" s="275"/>
      <c r="D1734" s="660"/>
      <c r="E1734" s="834"/>
      <c r="F1734" s="834"/>
      <c r="G1734" s="834"/>
      <c r="H1734" s="834"/>
      <c r="I1734" s="834"/>
      <c r="J1734" s="834"/>
      <c r="K1734" s="834"/>
      <c r="L1734" s="346"/>
      <c r="M1734" s="346"/>
      <c r="N1734" s="346"/>
      <c r="O1734" s="346"/>
      <c r="P1734" s="346"/>
      <c r="Q1734" s="346"/>
      <c r="R1734" s="346"/>
      <c r="S1734" s="346"/>
      <c r="T1734" s="346"/>
      <c r="U1734" s="346"/>
      <c r="V1734" s="346"/>
      <c r="W1734" s="346"/>
      <c r="X1734" s="835"/>
      <c r="Y1734" s="346"/>
      <c r="Z1734" s="346"/>
      <c r="AA1734" s="346"/>
      <c r="AB1734" s="346"/>
      <c r="AC1734" s="346"/>
      <c r="AD1734" s="346"/>
      <c r="AE1734" s="346"/>
      <c r="AF1734" s="346"/>
      <c r="AG1734" s="346"/>
      <c r="AH1734" s="346"/>
      <c r="AI1734" s="346"/>
    </row>
    <row r="1735" spans="1:35" ht="17.25" customHeight="1">
      <c r="A1735" s="275"/>
      <c r="B1735" s="275"/>
      <c r="C1735" s="275"/>
      <c r="D1735" s="660"/>
      <c r="E1735" s="834"/>
      <c r="F1735" s="834"/>
      <c r="G1735" s="834"/>
      <c r="H1735" s="834"/>
      <c r="I1735" s="834"/>
      <c r="J1735" s="834"/>
      <c r="K1735" s="834"/>
      <c r="L1735" s="346"/>
      <c r="M1735" s="346"/>
      <c r="N1735" s="346"/>
      <c r="O1735" s="346"/>
      <c r="P1735" s="346"/>
      <c r="Q1735" s="346"/>
      <c r="R1735" s="346"/>
      <c r="S1735" s="346"/>
      <c r="T1735" s="346"/>
      <c r="U1735" s="346"/>
      <c r="V1735" s="346"/>
      <c r="W1735" s="346"/>
      <c r="X1735" s="835"/>
      <c r="Y1735" s="346"/>
      <c r="Z1735" s="346"/>
      <c r="AA1735" s="346"/>
      <c r="AB1735" s="346"/>
      <c r="AC1735" s="346"/>
      <c r="AD1735" s="346"/>
      <c r="AE1735" s="346"/>
      <c r="AF1735" s="346"/>
      <c r="AG1735" s="346"/>
      <c r="AH1735" s="346"/>
      <c r="AI1735" s="346"/>
    </row>
    <row r="1736" spans="1:35" ht="17.25" customHeight="1">
      <c r="A1736" s="275"/>
      <c r="B1736" s="275"/>
      <c r="C1736" s="275"/>
      <c r="D1736" s="660"/>
      <c r="E1736" s="834"/>
      <c r="F1736" s="834"/>
      <c r="G1736" s="834"/>
      <c r="H1736" s="834"/>
      <c r="I1736" s="834"/>
      <c r="J1736" s="834"/>
      <c r="K1736" s="834"/>
      <c r="L1736" s="346"/>
      <c r="M1736" s="346"/>
      <c r="N1736" s="346"/>
      <c r="O1736" s="346"/>
      <c r="P1736" s="346"/>
      <c r="Q1736" s="346"/>
      <c r="R1736" s="346"/>
      <c r="S1736" s="346"/>
      <c r="T1736" s="346"/>
      <c r="U1736" s="346"/>
      <c r="V1736" s="346"/>
      <c r="W1736" s="346"/>
      <c r="X1736" s="835"/>
      <c r="Y1736" s="346"/>
      <c r="Z1736" s="346"/>
      <c r="AA1736" s="346"/>
      <c r="AB1736" s="346"/>
      <c r="AC1736" s="346"/>
      <c r="AD1736" s="346"/>
      <c r="AE1736" s="346"/>
      <c r="AF1736" s="346"/>
      <c r="AG1736" s="346"/>
      <c r="AH1736" s="346"/>
      <c r="AI1736" s="346"/>
    </row>
    <row r="1737" spans="1:35" ht="17.25" customHeight="1">
      <c r="A1737" s="275"/>
      <c r="B1737" s="275"/>
      <c r="C1737" s="275"/>
      <c r="D1737" s="660"/>
      <c r="E1737" s="834"/>
      <c r="F1737" s="834"/>
      <c r="G1737" s="834"/>
      <c r="H1737" s="834"/>
      <c r="I1737" s="834"/>
      <c r="J1737" s="834"/>
      <c r="K1737" s="834"/>
      <c r="L1737" s="346"/>
      <c r="M1737" s="346"/>
      <c r="N1737" s="346"/>
      <c r="O1737" s="346"/>
      <c r="P1737" s="346"/>
      <c r="Q1737" s="346"/>
      <c r="R1737" s="346"/>
      <c r="S1737" s="346"/>
      <c r="T1737" s="346"/>
      <c r="U1737" s="346"/>
      <c r="V1737" s="346"/>
      <c r="W1737" s="346"/>
      <c r="X1737" s="835"/>
      <c r="Y1737" s="346"/>
      <c r="Z1737" s="346"/>
      <c r="AA1737" s="346"/>
      <c r="AB1737" s="346"/>
      <c r="AC1737" s="346"/>
      <c r="AD1737" s="346"/>
      <c r="AE1737" s="346"/>
      <c r="AF1737" s="346"/>
      <c r="AG1737" s="346"/>
      <c r="AH1737" s="346"/>
      <c r="AI1737" s="346"/>
    </row>
    <row r="1738" spans="1:35" ht="17.25" customHeight="1">
      <c r="A1738" s="275"/>
      <c r="B1738" s="275"/>
      <c r="C1738" s="275"/>
      <c r="D1738" s="660"/>
      <c r="E1738" s="834"/>
      <c r="F1738" s="834"/>
      <c r="G1738" s="834"/>
      <c r="H1738" s="834"/>
      <c r="I1738" s="834"/>
      <c r="J1738" s="834"/>
      <c r="K1738" s="834"/>
      <c r="L1738" s="346"/>
      <c r="M1738" s="346"/>
      <c r="N1738" s="346"/>
      <c r="O1738" s="346"/>
      <c r="P1738" s="346"/>
      <c r="Q1738" s="346"/>
      <c r="R1738" s="346"/>
      <c r="S1738" s="346"/>
      <c r="T1738" s="346"/>
      <c r="U1738" s="346"/>
      <c r="V1738" s="346"/>
      <c r="W1738" s="346"/>
      <c r="X1738" s="835"/>
      <c r="Y1738" s="346"/>
      <c r="Z1738" s="346"/>
      <c r="AA1738" s="346"/>
      <c r="AB1738" s="346"/>
      <c r="AC1738" s="346"/>
      <c r="AD1738" s="346"/>
      <c r="AE1738" s="346"/>
      <c r="AF1738" s="346"/>
      <c r="AG1738" s="346"/>
      <c r="AH1738" s="346"/>
      <c r="AI1738" s="346"/>
    </row>
    <row r="1739" spans="1:35" ht="17.25" customHeight="1">
      <c r="A1739" s="275"/>
      <c r="B1739" s="275"/>
      <c r="C1739" s="275"/>
      <c r="D1739" s="660"/>
      <c r="E1739" s="834"/>
      <c r="F1739" s="834"/>
      <c r="G1739" s="834"/>
      <c r="H1739" s="834"/>
      <c r="I1739" s="834"/>
      <c r="J1739" s="834"/>
      <c r="K1739" s="834"/>
      <c r="L1739" s="346"/>
      <c r="M1739" s="346"/>
      <c r="N1739" s="346"/>
      <c r="O1739" s="346"/>
      <c r="P1739" s="346"/>
      <c r="Q1739" s="346"/>
      <c r="R1739" s="346"/>
      <c r="S1739" s="346"/>
      <c r="T1739" s="346"/>
      <c r="U1739" s="346"/>
      <c r="V1739" s="346"/>
      <c r="W1739" s="346"/>
      <c r="X1739" s="835"/>
      <c r="Y1739" s="346"/>
      <c r="Z1739" s="346"/>
      <c r="AA1739" s="346"/>
      <c r="AB1739" s="346"/>
      <c r="AC1739" s="346"/>
      <c r="AD1739" s="346"/>
      <c r="AE1739" s="346"/>
      <c r="AF1739" s="346"/>
      <c r="AG1739" s="346"/>
      <c r="AH1739" s="346"/>
      <c r="AI1739" s="346"/>
    </row>
    <row r="1740" spans="1:35" ht="17.25" customHeight="1">
      <c r="A1740" s="275"/>
      <c r="B1740" s="275"/>
      <c r="C1740" s="275"/>
      <c r="D1740" s="660"/>
      <c r="E1740" s="834"/>
      <c r="F1740" s="834"/>
      <c r="G1740" s="834"/>
      <c r="H1740" s="834"/>
      <c r="I1740" s="834"/>
      <c r="J1740" s="834"/>
      <c r="K1740" s="834"/>
      <c r="L1740" s="346"/>
      <c r="M1740" s="346"/>
      <c r="N1740" s="346"/>
      <c r="O1740" s="346"/>
      <c r="P1740" s="346"/>
      <c r="Q1740" s="346"/>
      <c r="R1740" s="346"/>
      <c r="S1740" s="346"/>
      <c r="T1740" s="346"/>
      <c r="U1740" s="346"/>
      <c r="V1740" s="346"/>
      <c r="W1740" s="346"/>
      <c r="X1740" s="835"/>
      <c r="Y1740" s="346"/>
      <c r="Z1740" s="346"/>
      <c r="AA1740" s="346"/>
      <c r="AB1740" s="346"/>
      <c r="AC1740" s="346"/>
      <c r="AD1740" s="346"/>
      <c r="AE1740" s="346"/>
      <c r="AF1740" s="346"/>
      <c r="AG1740" s="346"/>
      <c r="AH1740" s="346"/>
      <c r="AI1740" s="346"/>
    </row>
    <row r="1741" spans="1:35" ht="17.25" customHeight="1">
      <c r="A1741" s="275"/>
      <c r="B1741" s="275"/>
      <c r="C1741" s="275"/>
      <c r="D1741" s="660"/>
      <c r="E1741" s="834"/>
      <c r="F1741" s="834"/>
      <c r="G1741" s="834"/>
      <c r="H1741" s="834"/>
      <c r="I1741" s="834"/>
      <c r="J1741" s="834"/>
      <c r="K1741" s="834"/>
      <c r="L1741" s="346"/>
      <c r="M1741" s="346"/>
      <c r="N1741" s="346"/>
      <c r="O1741" s="346"/>
      <c r="P1741" s="346"/>
      <c r="Q1741" s="346"/>
      <c r="R1741" s="346"/>
      <c r="S1741" s="346"/>
      <c r="T1741" s="346"/>
      <c r="U1741" s="346"/>
      <c r="V1741" s="346"/>
      <c r="W1741" s="346"/>
      <c r="X1741" s="835"/>
      <c r="Y1741" s="346"/>
      <c r="Z1741" s="346"/>
      <c r="AA1741" s="346"/>
      <c r="AB1741" s="346"/>
      <c r="AC1741" s="346"/>
      <c r="AD1741" s="346"/>
      <c r="AE1741" s="346"/>
      <c r="AF1741" s="346"/>
      <c r="AG1741" s="346"/>
      <c r="AH1741" s="346"/>
      <c r="AI1741" s="346"/>
    </row>
    <row r="1742" spans="1:35" ht="17.25" customHeight="1">
      <c r="A1742" s="275"/>
      <c r="B1742" s="275"/>
      <c r="C1742" s="275"/>
      <c r="D1742" s="660"/>
      <c r="E1742" s="834"/>
      <c r="F1742" s="834"/>
      <c r="G1742" s="834"/>
      <c r="H1742" s="834"/>
      <c r="I1742" s="834"/>
      <c r="J1742" s="834"/>
      <c r="K1742" s="834"/>
      <c r="L1742" s="346"/>
      <c r="M1742" s="346"/>
      <c r="N1742" s="346"/>
      <c r="O1742" s="346"/>
      <c r="P1742" s="346"/>
      <c r="Q1742" s="346"/>
      <c r="R1742" s="346"/>
      <c r="S1742" s="346"/>
      <c r="T1742" s="346"/>
      <c r="U1742" s="346"/>
      <c r="V1742" s="346"/>
      <c r="W1742" s="346"/>
      <c r="X1742" s="835"/>
      <c r="Y1742" s="346"/>
      <c r="Z1742" s="346"/>
      <c r="AA1742" s="346"/>
      <c r="AB1742" s="346"/>
      <c r="AC1742" s="346"/>
      <c r="AD1742" s="346"/>
      <c r="AE1742" s="346"/>
      <c r="AF1742" s="346"/>
      <c r="AG1742" s="346"/>
      <c r="AH1742" s="346"/>
      <c r="AI1742" s="346"/>
    </row>
    <row r="1743" spans="1:35" ht="17.25" customHeight="1">
      <c r="A1743" s="275"/>
      <c r="B1743" s="275"/>
      <c r="C1743" s="275"/>
      <c r="D1743" s="660"/>
      <c r="E1743" s="834"/>
      <c r="F1743" s="834"/>
      <c r="G1743" s="834"/>
      <c r="H1743" s="834"/>
      <c r="I1743" s="834"/>
      <c r="J1743" s="834"/>
      <c r="K1743" s="834"/>
      <c r="L1743" s="346"/>
      <c r="M1743" s="346"/>
      <c r="N1743" s="346"/>
      <c r="O1743" s="346"/>
      <c r="P1743" s="346"/>
      <c r="Q1743" s="346"/>
      <c r="R1743" s="346"/>
      <c r="S1743" s="346"/>
      <c r="T1743" s="346"/>
      <c r="U1743" s="346"/>
      <c r="V1743" s="346"/>
      <c r="W1743" s="346"/>
      <c r="X1743" s="835"/>
      <c r="Y1743" s="346"/>
      <c r="Z1743" s="346"/>
      <c r="AA1743" s="346"/>
      <c r="AB1743" s="346"/>
      <c r="AC1743" s="346"/>
      <c r="AD1743" s="346"/>
      <c r="AE1743" s="346"/>
      <c r="AF1743" s="346"/>
      <c r="AG1743" s="346"/>
      <c r="AH1743" s="346"/>
      <c r="AI1743" s="346"/>
    </row>
    <row r="1744" spans="1:35" ht="17.25" customHeight="1">
      <c r="A1744" s="275"/>
      <c r="B1744" s="275"/>
      <c r="C1744" s="275"/>
      <c r="D1744" s="660"/>
      <c r="E1744" s="834"/>
      <c r="F1744" s="834"/>
      <c r="G1744" s="834"/>
      <c r="H1744" s="834"/>
      <c r="I1744" s="834"/>
      <c r="J1744" s="834"/>
      <c r="K1744" s="834"/>
      <c r="L1744" s="346"/>
      <c r="M1744" s="346"/>
      <c r="N1744" s="346"/>
      <c r="O1744" s="346"/>
      <c r="P1744" s="346"/>
      <c r="Q1744" s="346"/>
      <c r="R1744" s="346"/>
      <c r="S1744" s="346"/>
      <c r="T1744" s="346"/>
      <c r="U1744" s="346"/>
      <c r="V1744" s="346"/>
      <c r="W1744" s="346"/>
      <c r="X1744" s="835"/>
      <c r="Y1744" s="346"/>
      <c r="Z1744" s="346"/>
      <c r="AA1744" s="346"/>
      <c r="AB1744" s="346"/>
      <c r="AC1744" s="346"/>
      <c r="AD1744" s="346"/>
      <c r="AE1744" s="346"/>
      <c r="AF1744" s="346"/>
      <c r="AG1744" s="346"/>
      <c r="AH1744" s="346"/>
      <c r="AI1744" s="346"/>
    </row>
    <row r="1745" spans="1:35" ht="17.25" customHeight="1">
      <c r="A1745" s="275"/>
      <c r="B1745" s="275"/>
      <c r="C1745" s="275"/>
      <c r="D1745" s="660"/>
      <c r="E1745" s="834"/>
      <c r="F1745" s="834"/>
      <c r="G1745" s="834"/>
      <c r="H1745" s="834"/>
      <c r="I1745" s="834"/>
      <c r="J1745" s="834"/>
      <c r="K1745" s="834"/>
      <c r="L1745" s="346"/>
      <c r="M1745" s="346"/>
      <c r="N1745" s="346"/>
      <c r="O1745" s="346"/>
      <c r="P1745" s="346"/>
      <c r="Q1745" s="346"/>
      <c r="R1745" s="346"/>
      <c r="S1745" s="346"/>
      <c r="T1745" s="346"/>
      <c r="U1745" s="346"/>
      <c r="V1745" s="346"/>
      <c r="W1745" s="346"/>
      <c r="X1745" s="835"/>
      <c r="Y1745" s="346"/>
      <c r="Z1745" s="346"/>
      <c r="AA1745" s="346"/>
      <c r="AB1745" s="346"/>
      <c r="AC1745" s="346"/>
      <c r="AD1745" s="346"/>
      <c r="AE1745" s="346"/>
      <c r="AF1745" s="346"/>
      <c r="AG1745" s="346"/>
      <c r="AH1745" s="346"/>
      <c r="AI1745" s="346"/>
    </row>
    <row r="1746" spans="1:35" ht="17.25" customHeight="1">
      <c r="A1746" s="275"/>
      <c r="B1746" s="275"/>
      <c r="C1746" s="275"/>
      <c r="D1746" s="660"/>
      <c r="E1746" s="834"/>
      <c r="F1746" s="834"/>
      <c r="G1746" s="834"/>
      <c r="H1746" s="834"/>
      <c r="I1746" s="834"/>
      <c r="J1746" s="834"/>
      <c r="K1746" s="834"/>
      <c r="L1746" s="346"/>
      <c r="M1746" s="346"/>
      <c r="N1746" s="346"/>
      <c r="O1746" s="346"/>
      <c r="P1746" s="346"/>
      <c r="Q1746" s="346"/>
      <c r="R1746" s="346"/>
      <c r="S1746" s="346"/>
      <c r="T1746" s="346"/>
      <c r="U1746" s="346"/>
      <c r="V1746" s="346"/>
      <c r="W1746" s="346"/>
      <c r="X1746" s="835"/>
      <c r="Y1746" s="346"/>
      <c r="Z1746" s="346"/>
      <c r="AA1746" s="346"/>
      <c r="AB1746" s="346"/>
      <c r="AC1746" s="346"/>
      <c r="AD1746" s="346"/>
      <c r="AE1746" s="346"/>
      <c r="AF1746" s="346"/>
      <c r="AG1746" s="346"/>
      <c r="AH1746" s="346"/>
      <c r="AI1746" s="346"/>
    </row>
    <row r="1747" spans="1:35" ht="17.25" customHeight="1">
      <c r="A1747" s="275"/>
      <c r="B1747" s="275"/>
      <c r="C1747" s="275"/>
      <c r="D1747" s="660"/>
      <c r="E1747" s="834"/>
      <c r="F1747" s="834"/>
      <c r="G1747" s="834"/>
      <c r="H1747" s="834"/>
      <c r="I1747" s="834"/>
      <c r="J1747" s="834"/>
      <c r="K1747" s="834"/>
      <c r="L1747" s="346"/>
      <c r="M1747" s="346"/>
      <c r="N1747" s="346"/>
      <c r="O1747" s="346"/>
      <c r="P1747" s="346"/>
      <c r="Q1747" s="346"/>
      <c r="R1747" s="346"/>
      <c r="S1747" s="346"/>
      <c r="T1747" s="346"/>
      <c r="U1747" s="346"/>
      <c r="V1747" s="346"/>
      <c r="W1747" s="346"/>
      <c r="X1747" s="835"/>
      <c r="Y1747" s="346"/>
      <c r="Z1747" s="346"/>
      <c r="AA1747" s="346"/>
      <c r="AB1747" s="346"/>
      <c r="AC1747" s="346"/>
      <c r="AD1747" s="346"/>
      <c r="AE1747" s="346"/>
      <c r="AF1747" s="346"/>
      <c r="AG1747" s="346"/>
      <c r="AH1747" s="346"/>
      <c r="AI1747" s="346"/>
    </row>
    <row r="1748" spans="1:35" ht="17.25" customHeight="1">
      <c r="A1748" s="275"/>
      <c r="B1748" s="275"/>
      <c r="C1748" s="275"/>
      <c r="D1748" s="660"/>
      <c r="E1748" s="834"/>
      <c r="F1748" s="834"/>
      <c r="G1748" s="834"/>
      <c r="H1748" s="834"/>
      <c r="I1748" s="834"/>
      <c r="J1748" s="834"/>
      <c r="K1748" s="834"/>
      <c r="L1748" s="346"/>
      <c r="M1748" s="346"/>
      <c r="N1748" s="346"/>
      <c r="O1748" s="346"/>
      <c r="P1748" s="346"/>
      <c r="Q1748" s="346"/>
      <c r="R1748" s="346"/>
      <c r="S1748" s="346"/>
      <c r="T1748" s="346"/>
      <c r="U1748" s="346"/>
      <c r="V1748" s="346"/>
      <c r="W1748" s="346"/>
      <c r="X1748" s="835"/>
      <c r="Y1748" s="346"/>
      <c r="Z1748" s="346"/>
      <c r="AA1748" s="346"/>
      <c r="AB1748" s="346"/>
      <c r="AC1748" s="346"/>
      <c r="AD1748" s="346"/>
      <c r="AE1748" s="346"/>
      <c r="AF1748" s="346"/>
      <c r="AG1748" s="346"/>
      <c r="AH1748" s="346"/>
      <c r="AI1748" s="346"/>
    </row>
    <row r="1749" spans="1:35" ht="17.25" customHeight="1">
      <c r="A1749" s="275"/>
      <c r="B1749" s="275"/>
      <c r="C1749" s="275"/>
      <c r="D1749" s="660"/>
      <c r="E1749" s="834"/>
      <c r="F1749" s="834"/>
      <c r="G1749" s="834"/>
      <c r="H1749" s="834"/>
      <c r="I1749" s="834"/>
      <c r="J1749" s="834"/>
      <c r="K1749" s="834"/>
      <c r="L1749" s="346"/>
      <c r="M1749" s="346"/>
      <c r="N1749" s="346"/>
      <c r="O1749" s="346"/>
      <c r="P1749" s="346"/>
      <c r="Q1749" s="346"/>
      <c r="R1749" s="346"/>
      <c r="S1749" s="346"/>
      <c r="T1749" s="346"/>
      <c r="U1749" s="346"/>
      <c r="V1749" s="346"/>
      <c r="W1749" s="346"/>
      <c r="X1749" s="835"/>
      <c r="Y1749" s="346"/>
      <c r="Z1749" s="346"/>
      <c r="AA1749" s="346"/>
      <c r="AB1749" s="346"/>
      <c r="AC1749" s="346"/>
      <c r="AD1749" s="346"/>
      <c r="AE1749" s="346"/>
      <c r="AF1749" s="346"/>
      <c r="AG1749" s="346"/>
      <c r="AH1749" s="346"/>
      <c r="AI1749" s="346"/>
    </row>
    <row r="1750" spans="1:35" ht="17.25" customHeight="1">
      <c r="A1750" s="275"/>
      <c r="B1750" s="275"/>
      <c r="C1750" s="275"/>
      <c r="D1750" s="660"/>
      <c r="E1750" s="834"/>
      <c r="F1750" s="834"/>
      <c r="G1750" s="834"/>
      <c r="H1750" s="834"/>
      <c r="I1750" s="834"/>
      <c r="J1750" s="834"/>
      <c r="K1750" s="834"/>
      <c r="L1750" s="346"/>
      <c r="M1750" s="346"/>
      <c r="N1750" s="346"/>
      <c r="O1750" s="346"/>
      <c r="P1750" s="346"/>
      <c r="Q1750" s="346"/>
      <c r="R1750" s="346"/>
      <c r="S1750" s="346"/>
      <c r="T1750" s="346"/>
      <c r="U1750" s="346"/>
      <c r="V1750" s="346"/>
      <c r="W1750" s="346"/>
      <c r="X1750" s="835"/>
      <c r="Y1750" s="346"/>
      <c r="Z1750" s="346"/>
      <c r="AA1750" s="346"/>
      <c r="AB1750" s="346"/>
      <c r="AC1750" s="346"/>
      <c r="AD1750" s="346"/>
      <c r="AE1750" s="346"/>
      <c r="AF1750" s="346"/>
      <c r="AG1750" s="346"/>
      <c r="AH1750" s="346"/>
      <c r="AI1750" s="346"/>
    </row>
    <row r="1751" spans="1:35" ht="17.25" customHeight="1">
      <c r="A1751" s="275"/>
      <c r="B1751" s="275"/>
      <c r="C1751" s="275"/>
      <c r="D1751" s="660"/>
      <c r="E1751" s="834"/>
      <c r="F1751" s="834"/>
      <c r="G1751" s="834"/>
      <c r="H1751" s="834"/>
      <c r="I1751" s="834"/>
      <c r="J1751" s="834"/>
      <c r="K1751" s="834"/>
      <c r="L1751" s="346"/>
      <c r="M1751" s="346"/>
      <c r="N1751" s="346"/>
      <c r="O1751" s="346"/>
      <c r="P1751" s="346"/>
      <c r="Q1751" s="346"/>
      <c r="R1751" s="346"/>
      <c r="S1751" s="346"/>
      <c r="T1751" s="346"/>
      <c r="U1751" s="346"/>
      <c r="V1751" s="346"/>
      <c r="W1751" s="346"/>
      <c r="X1751" s="835"/>
      <c r="Y1751" s="346"/>
      <c r="Z1751" s="346"/>
      <c r="AA1751" s="346"/>
      <c r="AB1751" s="346"/>
      <c r="AC1751" s="346"/>
      <c r="AD1751" s="346"/>
      <c r="AE1751" s="346"/>
      <c r="AF1751" s="346"/>
      <c r="AG1751" s="346"/>
      <c r="AH1751" s="346"/>
      <c r="AI1751" s="346"/>
    </row>
    <row r="1752" spans="1:35" ht="17.25" customHeight="1">
      <c r="A1752" s="275"/>
      <c r="B1752" s="275"/>
      <c r="C1752" s="275"/>
      <c r="D1752" s="660"/>
      <c r="E1752" s="834"/>
      <c r="F1752" s="834"/>
      <c r="G1752" s="834"/>
      <c r="H1752" s="834"/>
      <c r="I1752" s="834"/>
      <c r="J1752" s="834"/>
      <c r="K1752" s="834"/>
      <c r="L1752" s="346"/>
      <c r="M1752" s="346"/>
      <c r="N1752" s="346"/>
      <c r="O1752" s="346"/>
      <c r="P1752" s="346"/>
      <c r="Q1752" s="346"/>
      <c r="R1752" s="346"/>
      <c r="S1752" s="346"/>
      <c r="T1752" s="346"/>
      <c r="U1752" s="346"/>
      <c r="V1752" s="346"/>
      <c r="W1752" s="346"/>
      <c r="X1752" s="835"/>
      <c r="Y1752" s="346"/>
      <c r="Z1752" s="346"/>
      <c r="AA1752" s="346"/>
      <c r="AB1752" s="346"/>
      <c r="AC1752" s="346"/>
      <c r="AD1752" s="346"/>
      <c r="AE1752" s="346"/>
      <c r="AF1752" s="346"/>
      <c r="AG1752" s="346"/>
      <c r="AH1752" s="346"/>
      <c r="AI1752" s="346"/>
    </row>
    <row r="1753" spans="1:35" ht="17.25" customHeight="1">
      <c r="A1753" s="275"/>
      <c r="B1753" s="275"/>
      <c r="C1753" s="275"/>
      <c r="D1753" s="660"/>
      <c r="E1753" s="834"/>
      <c r="F1753" s="834"/>
      <c r="G1753" s="834"/>
      <c r="H1753" s="834"/>
      <c r="I1753" s="834"/>
      <c r="J1753" s="834"/>
      <c r="K1753" s="834"/>
      <c r="L1753" s="346"/>
      <c r="M1753" s="346"/>
      <c r="N1753" s="346"/>
      <c r="O1753" s="346"/>
      <c r="P1753" s="346"/>
      <c r="Q1753" s="346"/>
      <c r="R1753" s="346"/>
      <c r="S1753" s="346"/>
      <c r="T1753" s="346"/>
      <c r="U1753" s="346"/>
      <c r="V1753" s="346"/>
      <c r="W1753" s="346"/>
      <c r="X1753" s="835"/>
      <c r="Y1753" s="346"/>
      <c r="Z1753" s="346"/>
      <c r="AA1753" s="346"/>
      <c r="AB1753" s="346"/>
      <c r="AC1753" s="346"/>
      <c r="AD1753" s="346"/>
      <c r="AE1753" s="346"/>
      <c r="AF1753" s="346"/>
      <c r="AG1753" s="346"/>
      <c r="AH1753" s="346"/>
      <c r="AI1753" s="346"/>
    </row>
    <row r="1754" spans="1:35" ht="17.25" customHeight="1">
      <c r="A1754" s="275"/>
      <c r="B1754" s="275"/>
      <c r="C1754" s="275"/>
      <c r="D1754" s="660"/>
      <c r="E1754" s="834"/>
      <c r="F1754" s="834"/>
      <c r="G1754" s="834"/>
      <c r="H1754" s="834"/>
      <c r="I1754" s="834"/>
      <c r="J1754" s="834"/>
      <c r="K1754" s="834"/>
      <c r="L1754" s="346"/>
      <c r="M1754" s="346"/>
      <c r="N1754" s="346"/>
      <c r="O1754" s="346"/>
      <c r="P1754" s="346"/>
      <c r="Q1754" s="346"/>
      <c r="R1754" s="346"/>
      <c r="S1754" s="346"/>
      <c r="T1754" s="346"/>
      <c r="U1754" s="346"/>
      <c r="V1754" s="346"/>
      <c r="W1754" s="346"/>
      <c r="X1754" s="835"/>
      <c r="Y1754" s="346"/>
      <c r="Z1754" s="346"/>
      <c r="AA1754" s="346"/>
      <c r="AB1754" s="346"/>
      <c r="AC1754" s="346"/>
      <c r="AD1754" s="346"/>
      <c r="AE1754" s="346"/>
      <c r="AF1754" s="346"/>
      <c r="AG1754" s="346"/>
      <c r="AH1754" s="346"/>
      <c r="AI1754" s="346"/>
    </row>
    <row r="1755" spans="1:35" ht="17.25" customHeight="1">
      <c r="A1755" s="275"/>
      <c r="B1755" s="275"/>
      <c r="C1755" s="275"/>
      <c r="D1755" s="660"/>
      <c r="E1755" s="834"/>
      <c r="F1755" s="834"/>
      <c r="G1755" s="834"/>
      <c r="H1755" s="834"/>
      <c r="I1755" s="834"/>
      <c r="J1755" s="834"/>
      <c r="K1755" s="834"/>
      <c r="L1755" s="346"/>
      <c r="M1755" s="346"/>
      <c r="N1755" s="346"/>
      <c r="O1755" s="346"/>
      <c r="P1755" s="346"/>
      <c r="Q1755" s="346"/>
      <c r="R1755" s="346"/>
      <c r="S1755" s="346"/>
      <c r="T1755" s="346"/>
      <c r="U1755" s="346"/>
      <c r="V1755" s="346"/>
      <c r="W1755" s="346"/>
      <c r="X1755" s="835"/>
      <c r="Y1755" s="346"/>
      <c r="Z1755" s="346"/>
      <c r="AA1755" s="346"/>
      <c r="AB1755" s="346"/>
      <c r="AC1755" s="346"/>
      <c r="AD1755" s="346"/>
      <c r="AE1755" s="346"/>
      <c r="AF1755" s="346"/>
      <c r="AG1755" s="346"/>
      <c r="AH1755" s="346"/>
      <c r="AI1755" s="346"/>
    </row>
    <row r="1756" spans="1:35" ht="17.25" customHeight="1">
      <c r="A1756" s="275"/>
      <c r="B1756" s="275"/>
      <c r="C1756" s="275"/>
      <c r="D1756" s="660"/>
      <c r="E1756" s="834"/>
      <c r="F1756" s="834"/>
      <c r="G1756" s="834"/>
      <c r="H1756" s="834"/>
      <c r="I1756" s="834"/>
      <c r="J1756" s="834"/>
      <c r="K1756" s="834"/>
      <c r="L1756" s="346"/>
      <c r="M1756" s="346"/>
      <c r="N1756" s="346"/>
      <c r="O1756" s="346"/>
      <c r="P1756" s="346"/>
      <c r="Q1756" s="346"/>
      <c r="R1756" s="346"/>
      <c r="S1756" s="346"/>
      <c r="T1756" s="346"/>
      <c r="U1756" s="346"/>
      <c r="V1756" s="346"/>
      <c r="W1756" s="346"/>
      <c r="X1756" s="835"/>
      <c r="Y1756" s="346"/>
      <c r="Z1756" s="346"/>
      <c r="AA1756" s="346"/>
      <c r="AB1756" s="346"/>
      <c r="AC1756" s="346"/>
      <c r="AD1756" s="346"/>
      <c r="AE1756" s="346"/>
      <c r="AF1756" s="346"/>
      <c r="AG1756" s="346"/>
      <c r="AH1756" s="346"/>
      <c r="AI1756" s="346"/>
    </row>
    <row r="1757" spans="1:35" ht="17.25" customHeight="1">
      <c r="A1757" s="275"/>
      <c r="B1757" s="275"/>
      <c r="C1757" s="275"/>
      <c r="D1757" s="660"/>
      <c r="E1757" s="834"/>
      <c r="F1757" s="834"/>
      <c r="G1757" s="834"/>
      <c r="H1757" s="834"/>
      <c r="I1757" s="834"/>
      <c r="J1757" s="834"/>
      <c r="K1757" s="834"/>
      <c r="L1757" s="346"/>
      <c r="M1757" s="346"/>
      <c r="N1757" s="346"/>
      <c r="O1757" s="346"/>
      <c r="P1757" s="346"/>
      <c r="Q1757" s="346"/>
      <c r="R1757" s="346"/>
      <c r="S1757" s="346"/>
      <c r="T1757" s="346"/>
      <c r="U1757" s="346"/>
      <c r="V1757" s="346"/>
      <c r="W1757" s="346"/>
      <c r="X1757" s="835"/>
      <c r="Y1757" s="346"/>
      <c r="Z1757" s="346"/>
      <c r="AA1757" s="346"/>
      <c r="AB1757" s="346"/>
      <c r="AC1757" s="346"/>
      <c r="AD1757" s="346"/>
      <c r="AE1757" s="346"/>
      <c r="AF1757" s="346"/>
      <c r="AG1757" s="346"/>
      <c r="AH1757" s="346"/>
      <c r="AI1757" s="346"/>
    </row>
    <row r="1758" spans="1:35" ht="17.25" customHeight="1">
      <c r="A1758" s="275"/>
      <c r="B1758" s="275"/>
      <c r="C1758" s="275"/>
      <c r="D1758" s="660"/>
      <c r="E1758" s="834"/>
      <c r="F1758" s="834"/>
      <c r="G1758" s="834"/>
      <c r="H1758" s="834"/>
      <c r="I1758" s="834"/>
      <c r="J1758" s="834"/>
      <c r="K1758" s="834"/>
      <c r="L1758" s="346"/>
      <c r="M1758" s="346"/>
      <c r="N1758" s="346"/>
      <c r="O1758" s="346"/>
      <c r="P1758" s="346"/>
      <c r="Q1758" s="346"/>
      <c r="R1758" s="346"/>
      <c r="S1758" s="346"/>
      <c r="T1758" s="346"/>
      <c r="U1758" s="346"/>
      <c r="V1758" s="346"/>
      <c r="W1758" s="346"/>
      <c r="X1758" s="835"/>
      <c r="Y1758" s="346"/>
      <c r="Z1758" s="346"/>
      <c r="AA1758" s="346"/>
      <c r="AB1758" s="346"/>
      <c r="AC1758" s="346"/>
      <c r="AD1758" s="346"/>
      <c r="AE1758" s="346"/>
      <c r="AF1758" s="346"/>
      <c r="AG1758" s="346"/>
      <c r="AH1758" s="346"/>
      <c r="AI1758" s="346"/>
    </row>
    <row r="1759" spans="1:35" ht="17.25" customHeight="1">
      <c r="A1759" s="275"/>
      <c r="B1759" s="275"/>
      <c r="C1759" s="275"/>
      <c r="D1759" s="660"/>
      <c r="E1759" s="834"/>
      <c r="F1759" s="834"/>
      <c r="G1759" s="834"/>
      <c r="H1759" s="834"/>
      <c r="I1759" s="834"/>
      <c r="J1759" s="834"/>
      <c r="K1759" s="834"/>
      <c r="L1759" s="346"/>
      <c r="M1759" s="346"/>
      <c r="N1759" s="346"/>
      <c r="O1759" s="346"/>
      <c r="P1759" s="346"/>
      <c r="Q1759" s="346"/>
      <c r="R1759" s="346"/>
      <c r="S1759" s="346"/>
      <c r="T1759" s="346"/>
      <c r="U1759" s="346"/>
      <c r="V1759" s="346"/>
      <c r="W1759" s="346"/>
      <c r="X1759" s="835"/>
      <c r="Y1759" s="346"/>
      <c r="Z1759" s="346"/>
      <c r="AA1759" s="346"/>
      <c r="AB1759" s="346"/>
      <c r="AC1759" s="346"/>
      <c r="AD1759" s="346"/>
      <c r="AE1759" s="346"/>
      <c r="AF1759" s="346"/>
      <c r="AG1759" s="346"/>
      <c r="AH1759" s="346"/>
      <c r="AI1759" s="346"/>
    </row>
    <row r="1760" spans="1:35" ht="17.25" customHeight="1">
      <c r="A1760" s="275"/>
      <c r="B1760" s="275"/>
      <c r="C1760" s="275"/>
      <c r="D1760" s="660"/>
      <c r="E1760" s="834"/>
      <c r="F1760" s="834"/>
      <c r="G1760" s="834"/>
      <c r="H1760" s="834"/>
      <c r="I1760" s="834"/>
      <c r="J1760" s="834"/>
      <c r="K1760" s="834"/>
      <c r="L1760" s="346"/>
      <c r="M1760" s="346"/>
      <c r="N1760" s="346"/>
      <c r="O1760" s="346"/>
      <c r="P1760" s="346"/>
      <c r="Q1760" s="346"/>
      <c r="R1760" s="346"/>
      <c r="S1760" s="346"/>
      <c r="T1760" s="346"/>
      <c r="U1760" s="346"/>
      <c r="V1760" s="346"/>
      <c r="W1760" s="346"/>
      <c r="X1760" s="835"/>
      <c r="Y1760" s="346"/>
      <c r="Z1760" s="346"/>
      <c r="AA1760" s="346"/>
      <c r="AB1760" s="346"/>
      <c r="AC1760" s="346"/>
      <c r="AD1760" s="346"/>
      <c r="AE1760" s="346"/>
      <c r="AF1760" s="346"/>
      <c r="AG1760" s="346"/>
      <c r="AH1760" s="346"/>
      <c r="AI1760" s="346"/>
    </row>
    <row r="1761" spans="1:35" ht="17.25" customHeight="1">
      <c r="A1761" s="275"/>
      <c r="B1761" s="275"/>
      <c r="C1761" s="275"/>
      <c r="D1761" s="660"/>
      <c r="E1761" s="834"/>
      <c r="F1761" s="834"/>
      <c r="G1761" s="834"/>
      <c r="H1761" s="834"/>
      <c r="I1761" s="834"/>
      <c r="J1761" s="834"/>
      <c r="K1761" s="834"/>
      <c r="L1761" s="346"/>
      <c r="M1761" s="346"/>
      <c r="N1761" s="346"/>
      <c r="O1761" s="346"/>
      <c r="P1761" s="346"/>
      <c r="Q1761" s="346"/>
      <c r="R1761" s="346"/>
      <c r="S1761" s="346"/>
      <c r="T1761" s="346"/>
      <c r="U1761" s="346"/>
      <c r="V1761" s="346"/>
      <c r="W1761" s="346"/>
      <c r="X1761" s="835"/>
      <c r="Y1761" s="346"/>
      <c r="Z1761" s="346"/>
      <c r="AA1761" s="346"/>
      <c r="AB1761" s="346"/>
      <c r="AC1761" s="346"/>
      <c r="AD1761" s="346"/>
      <c r="AE1761" s="346"/>
      <c r="AF1761" s="346"/>
      <c r="AG1761" s="346"/>
      <c r="AH1761" s="346"/>
      <c r="AI1761" s="346"/>
    </row>
    <row r="1762" spans="1:35" ht="17.25" customHeight="1">
      <c r="A1762" s="275"/>
      <c r="B1762" s="275"/>
      <c r="C1762" s="275"/>
      <c r="D1762" s="660"/>
      <c r="E1762" s="834"/>
      <c r="F1762" s="834"/>
      <c r="G1762" s="834"/>
      <c r="H1762" s="834"/>
      <c r="I1762" s="834"/>
      <c r="J1762" s="834"/>
      <c r="K1762" s="834"/>
      <c r="L1762" s="346"/>
      <c r="M1762" s="346"/>
      <c r="N1762" s="346"/>
      <c r="O1762" s="346"/>
      <c r="P1762" s="346"/>
      <c r="Q1762" s="346"/>
      <c r="R1762" s="346"/>
      <c r="S1762" s="346"/>
      <c r="T1762" s="346"/>
      <c r="U1762" s="346"/>
      <c r="V1762" s="346"/>
      <c r="W1762" s="346"/>
      <c r="X1762" s="835"/>
      <c r="Y1762" s="346"/>
      <c r="Z1762" s="346"/>
      <c r="AA1762" s="346"/>
      <c r="AB1762" s="346"/>
      <c r="AC1762" s="346"/>
      <c r="AD1762" s="346"/>
      <c r="AE1762" s="346"/>
      <c r="AF1762" s="346"/>
      <c r="AG1762" s="346"/>
      <c r="AH1762" s="346"/>
      <c r="AI1762" s="346"/>
    </row>
    <row r="1763" spans="1:35" ht="17.25" customHeight="1">
      <c r="A1763" s="275"/>
      <c r="B1763" s="275"/>
      <c r="C1763" s="275"/>
      <c r="D1763" s="660"/>
      <c r="E1763" s="834"/>
      <c r="F1763" s="834"/>
      <c r="G1763" s="834"/>
      <c r="H1763" s="834"/>
      <c r="I1763" s="834"/>
      <c r="J1763" s="834"/>
      <c r="K1763" s="834"/>
      <c r="L1763" s="346"/>
      <c r="M1763" s="346"/>
      <c r="N1763" s="346"/>
      <c r="O1763" s="346"/>
      <c r="P1763" s="346"/>
      <c r="Q1763" s="346"/>
      <c r="R1763" s="346"/>
      <c r="S1763" s="346"/>
      <c r="T1763" s="346"/>
      <c r="U1763" s="346"/>
      <c r="V1763" s="346"/>
      <c r="W1763" s="346"/>
      <c r="X1763" s="835"/>
      <c r="Y1763" s="346"/>
      <c r="Z1763" s="346"/>
      <c r="AA1763" s="346"/>
      <c r="AB1763" s="346"/>
      <c r="AC1763" s="346"/>
      <c r="AD1763" s="346"/>
      <c r="AE1763" s="346"/>
      <c r="AF1763" s="346"/>
      <c r="AG1763" s="346"/>
      <c r="AH1763" s="346"/>
      <c r="AI1763" s="346"/>
    </row>
    <row r="1764" spans="1:35" ht="17.25" customHeight="1">
      <c r="A1764" s="275"/>
      <c r="B1764" s="275"/>
      <c r="C1764" s="275"/>
      <c r="D1764" s="660"/>
      <c r="E1764" s="834"/>
      <c r="F1764" s="834"/>
      <c r="G1764" s="834"/>
      <c r="H1764" s="834"/>
      <c r="I1764" s="834"/>
      <c r="J1764" s="834"/>
      <c r="K1764" s="834"/>
      <c r="L1764" s="346"/>
      <c r="M1764" s="346"/>
      <c r="N1764" s="346"/>
      <c r="O1764" s="346"/>
      <c r="P1764" s="346"/>
      <c r="Q1764" s="346"/>
      <c r="R1764" s="346"/>
      <c r="S1764" s="346"/>
      <c r="T1764" s="346"/>
      <c r="U1764" s="346"/>
      <c r="V1764" s="346"/>
      <c r="W1764" s="346"/>
      <c r="X1764" s="835"/>
      <c r="Y1764" s="346"/>
      <c r="Z1764" s="346"/>
      <c r="AA1764" s="346"/>
      <c r="AB1764" s="346"/>
      <c r="AC1764" s="346"/>
      <c r="AD1764" s="346"/>
      <c r="AE1764" s="346"/>
      <c r="AF1764" s="346"/>
      <c r="AG1764" s="346"/>
      <c r="AH1764" s="346"/>
      <c r="AI1764" s="346"/>
    </row>
    <row r="1765" spans="1:35" ht="17.25" customHeight="1">
      <c r="A1765" s="275"/>
      <c r="B1765" s="275"/>
      <c r="C1765" s="275"/>
      <c r="D1765" s="660"/>
      <c r="E1765" s="834"/>
      <c r="F1765" s="834"/>
      <c r="G1765" s="834"/>
      <c r="H1765" s="834"/>
      <c r="I1765" s="834"/>
      <c r="J1765" s="834"/>
      <c r="K1765" s="834"/>
      <c r="L1765" s="346"/>
      <c r="M1765" s="346"/>
      <c r="N1765" s="346"/>
      <c r="O1765" s="346"/>
      <c r="P1765" s="346"/>
      <c r="Q1765" s="346"/>
      <c r="R1765" s="346"/>
      <c r="S1765" s="346"/>
      <c r="T1765" s="346"/>
      <c r="U1765" s="346"/>
      <c r="V1765" s="346"/>
      <c r="W1765" s="346"/>
      <c r="X1765" s="835"/>
      <c r="Y1765" s="346"/>
      <c r="Z1765" s="346"/>
      <c r="AA1765" s="346"/>
      <c r="AB1765" s="346"/>
      <c r="AC1765" s="346"/>
      <c r="AD1765" s="346"/>
      <c r="AE1765" s="346"/>
      <c r="AF1765" s="346"/>
      <c r="AG1765" s="346"/>
      <c r="AH1765" s="346"/>
      <c r="AI1765" s="346"/>
    </row>
    <row r="1766" spans="1:35" ht="17.25" customHeight="1">
      <c r="A1766" s="275"/>
      <c r="B1766" s="275"/>
      <c r="C1766" s="275"/>
      <c r="D1766" s="660"/>
      <c r="E1766" s="834"/>
      <c r="F1766" s="834"/>
      <c r="G1766" s="834"/>
      <c r="H1766" s="834"/>
      <c r="I1766" s="834"/>
      <c r="J1766" s="834"/>
      <c r="K1766" s="834"/>
      <c r="L1766" s="346"/>
      <c r="M1766" s="346"/>
      <c r="N1766" s="346"/>
      <c r="O1766" s="346"/>
      <c r="P1766" s="346"/>
      <c r="Q1766" s="346"/>
      <c r="R1766" s="346"/>
      <c r="S1766" s="346"/>
      <c r="T1766" s="346"/>
      <c r="U1766" s="346"/>
      <c r="V1766" s="346"/>
      <c r="W1766" s="346"/>
      <c r="X1766" s="835"/>
      <c r="Y1766" s="346"/>
      <c r="Z1766" s="346"/>
      <c r="AA1766" s="346"/>
      <c r="AB1766" s="346"/>
      <c r="AC1766" s="346"/>
      <c r="AD1766" s="346"/>
      <c r="AE1766" s="346"/>
      <c r="AF1766" s="346"/>
      <c r="AG1766" s="346"/>
      <c r="AH1766" s="346"/>
      <c r="AI1766" s="346"/>
    </row>
    <row r="1767" spans="1:35" ht="17.25" customHeight="1">
      <c r="A1767" s="275"/>
      <c r="B1767" s="275"/>
      <c r="C1767" s="275"/>
      <c r="D1767" s="660"/>
      <c r="E1767" s="834"/>
      <c r="F1767" s="834"/>
      <c r="G1767" s="834"/>
      <c r="H1767" s="834"/>
      <c r="I1767" s="834"/>
      <c r="J1767" s="834"/>
      <c r="K1767" s="834"/>
      <c r="L1767" s="346"/>
      <c r="M1767" s="346"/>
      <c r="N1767" s="346"/>
      <c r="O1767" s="346"/>
      <c r="P1767" s="346"/>
      <c r="Q1767" s="346"/>
      <c r="R1767" s="346"/>
      <c r="S1767" s="346"/>
      <c r="T1767" s="346"/>
      <c r="U1767" s="346"/>
      <c r="V1767" s="346"/>
      <c r="W1767" s="346"/>
      <c r="X1767" s="835"/>
      <c r="Y1767" s="346"/>
      <c r="Z1767" s="346"/>
      <c r="AA1767" s="346"/>
      <c r="AB1767" s="346"/>
      <c r="AC1767" s="346"/>
      <c r="AD1767" s="346"/>
      <c r="AE1767" s="346"/>
      <c r="AF1767" s="346"/>
      <c r="AG1767" s="346"/>
      <c r="AH1767" s="346"/>
      <c r="AI1767" s="346"/>
    </row>
    <row r="1768" spans="1:35" ht="17.25" customHeight="1">
      <c r="A1768" s="275"/>
      <c r="B1768" s="275"/>
      <c r="C1768" s="275"/>
      <c r="D1768" s="660"/>
      <c r="E1768" s="834"/>
      <c r="F1768" s="834"/>
      <c r="G1768" s="834"/>
      <c r="H1768" s="834"/>
      <c r="I1768" s="834"/>
      <c r="J1768" s="834"/>
      <c r="K1768" s="834"/>
      <c r="L1768" s="346"/>
      <c r="M1768" s="346"/>
      <c r="N1768" s="346"/>
      <c r="O1768" s="346"/>
      <c r="P1768" s="346"/>
      <c r="Q1768" s="346"/>
      <c r="R1768" s="346"/>
      <c r="S1768" s="346"/>
      <c r="T1768" s="346"/>
      <c r="U1768" s="346"/>
      <c r="V1768" s="346"/>
      <c r="W1768" s="346"/>
      <c r="X1768" s="835"/>
      <c r="Y1768" s="346"/>
      <c r="Z1768" s="346"/>
      <c r="AA1768" s="346"/>
      <c r="AB1768" s="346"/>
      <c r="AC1768" s="346"/>
      <c r="AD1768" s="346"/>
      <c r="AE1768" s="346"/>
      <c r="AF1768" s="346"/>
      <c r="AG1768" s="346"/>
      <c r="AH1768" s="346"/>
      <c r="AI1768" s="346"/>
    </row>
    <row r="1769" spans="1:35" ht="17.25" customHeight="1">
      <c r="A1769" s="275"/>
      <c r="B1769" s="275"/>
      <c r="C1769" s="275"/>
      <c r="D1769" s="660"/>
      <c r="E1769" s="834"/>
      <c r="F1769" s="834"/>
      <c r="G1769" s="834"/>
      <c r="H1769" s="834"/>
      <c r="I1769" s="834"/>
      <c r="J1769" s="834"/>
      <c r="K1769" s="834"/>
      <c r="L1769" s="346"/>
      <c r="M1769" s="346"/>
      <c r="N1769" s="346"/>
      <c r="O1769" s="346"/>
      <c r="P1769" s="346"/>
      <c r="Q1769" s="346"/>
      <c r="R1769" s="346"/>
      <c r="S1769" s="346"/>
      <c r="T1769" s="346"/>
      <c r="U1769" s="346"/>
      <c r="V1769" s="346"/>
      <c r="W1769" s="346"/>
      <c r="X1769" s="835"/>
      <c r="Y1769" s="346"/>
      <c r="Z1769" s="346"/>
      <c r="AA1769" s="346"/>
      <c r="AB1769" s="346"/>
      <c r="AC1769" s="346"/>
      <c r="AD1769" s="346"/>
      <c r="AE1769" s="346"/>
      <c r="AF1769" s="346"/>
      <c r="AG1769" s="346"/>
      <c r="AH1769" s="346"/>
      <c r="AI1769" s="346"/>
    </row>
    <row r="1770" spans="1:35" ht="17.25" customHeight="1">
      <c r="A1770" s="275"/>
      <c r="B1770" s="275"/>
      <c r="C1770" s="275"/>
      <c r="D1770" s="660"/>
      <c r="E1770" s="834"/>
      <c r="F1770" s="834"/>
      <c r="G1770" s="834"/>
      <c r="H1770" s="834"/>
      <c r="I1770" s="834"/>
      <c r="J1770" s="834"/>
      <c r="K1770" s="834"/>
      <c r="L1770" s="346"/>
      <c r="M1770" s="346"/>
      <c r="N1770" s="346"/>
      <c r="O1770" s="346"/>
      <c r="P1770" s="346"/>
      <c r="Q1770" s="346"/>
      <c r="R1770" s="346"/>
      <c r="S1770" s="346"/>
      <c r="T1770" s="346"/>
      <c r="U1770" s="346"/>
      <c r="V1770" s="346"/>
      <c r="W1770" s="346"/>
      <c r="X1770" s="835"/>
      <c r="Y1770" s="346"/>
      <c r="Z1770" s="346"/>
      <c r="AA1770" s="346"/>
      <c r="AB1770" s="346"/>
      <c r="AC1770" s="346"/>
      <c r="AD1770" s="346"/>
      <c r="AE1770" s="346"/>
      <c r="AF1770" s="346"/>
      <c r="AG1770" s="346"/>
      <c r="AH1770" s="346"/>
      <c r="AI1770" s="346"/>
    </row>
    <row r="1771" spans="1:35" ht="17.25" customHeight="1">
      <c r="A1771" s="275"/>
      <c r="B1771" s="275"/>
      <c r="C1771" s="275"/>
      <c r="D1771" s="660"/>
      <c r="E1771" s="834"/>
      <c r="F1771" s="834"/>
      <c r="G1771" s="834"/>
      <c r="H1771" s="834"/>
      <c r="I1771" s="834"/>
      <c r="J1771" s="834"/>
      <c r="K1771" s="834"/>
      <c r="L1771" s="346"/>
      <c r="M1771" s="346"/>
      <c r="N1771" s="346"/>
      <c r="O1771" s="346"/>
      <c r="P1771" s="346"/>
      <c r="Q1771" s="346"/>
      <c r="R1771" s="346"/>
      <c r="S1771" s="346"/>
      <c r="T1771" s="346"/>
      <c r="U1771" s="346"/>
      <c r="V1771" s="346"/>
      <c r="W1771" s="346"/>
      <c r="X1771" s="835"/>
      <c r="Y1771" s="346"/>
      <c r="Z1771" s="346"/>
      <c r="AA1771" s="346"/>
      <c r="AB1771" s="346"/>
      <c r="AC1771" s="346"/>
      <c r="AD1771" s="346"/>
      <c r="AE1771" s="346"/>
      <c r="AF1771" s="346"/>
      <c r="AG1771" s="346"/>
      <c r="AH1771" s="346"/>
      <c r="AI1771" s="346"/>
    </row>
    <row r="1772" spans="1:35" ht="17.25" customHeight="1">
      <c r="A1772" s="275"/>
      <c r="B1772" s="275"/>
      <c r="C1772" s="275"/>
      <c r="D1772" s="660"/>
      <c r="E1772" s="834"/>
      <c r="F1772" s="834"/>
      <c r="G1772" s="834"/>
      <c r="H1772" s="834"/>
      <c r="I1772" s="834"/>
      <c r="J1772" s="834"/>
      <c r="K1772" s="834"/>
      <c r="L1772" s="346"/>
      <c r="M1772" s="346"/>
      <c r="N1772" s="346"/>
      <c r="O1772" s="346"/>
      <c r="P1772" s="346"/>
      <c r="Q1772" s="346"/>
      <c r="R1772" s="346"/>
      <c r="S1772" s="346"/>
      <c r="T1772" s="346"/>
      <c r="U1772" s="346"/>
      <c r="V1772" s="346"/>
      <c r="W1772" s="346"/>
      <c r="X1772" s="835"/>
      <c r="Y1772" s="346"/>
      <c r="Z1772" s="346"/>
      <c r="AA1772" s="346"/>
      <c r="AB1772" s="346"/>
      <c r="AC1772" s="346"/>
      <c r="AD1772" s="346"/>
      <c r="AE1772" s="346"/>
      <c r="AF1772" s="346"/>
      <c r="AG1772" s="346"/>
      <c r="AH1772" s="346"/>
      <c r="AI1772" s="346"/>
    </row>
    <row r="1773" spans="1:35" ht="17.25" customHeight="1">
      <c r="A1773" s="275"/>
      <c r="B1773" s="275"/>
      <c r="C1773" s="275"/>
      <c r="D1773" s="660"/>
      <c r="E1773" s="834"/>
      <c r="F1773" s="834"/>
      <c r="G1773" s="834"/>
      <c r="H1773" s="834"/>
      <c r="I1773" s="834"/>
      <c r="J1773" s="834"/>
      <c r="K1773" s="834"/>
      <c r="L1773" s="346"/>
      <c r="M1773" s="346"/>
      <c r="N1773" s="346"/>
      <c r="O1773" s="346"/>
      <c r="P1773" s="346"/>
      <c r="Q1773" s="346"/>
      <c r="R1773" s="346"/>
      <c r="S1773" s="346"/>
      <c r="T1773" s="346"/>
      <c r="U1773" s="346"/>
      <c r="V1773" s="346"/>
      <c r="W1773" s="346"/>
      <c r="X1773" s="835"/>
      <c r="Y1773" s="346"/>
      <c r="Z1773" s="346"/>
      <c r="AA1773" s="346"/>
      <c r="AB1773" s="346"/>
      <c r="AC1773" s="346"/>
      <c r="AD1773" s="346"/>
      <c r="AE1773" s="346"/>
      <c r="AF1773" s="346"/>
      <c r="AG1773" s="346"/>
      <c r="AH1773" s="346"/>
      <c r="AI1773" s="346"/>
    </row>
    <row r="1774" spans="1:35" ht="17.25" customHeight="1">
      <c r="A1774" s="275"/>
      <c r="B1774" s="275"/>
      <c r="C1774" s="275"/>
      <c r="D1774" s="660"/>
      <c r="E1774" s="834"/>
      <c r="F1774" s="834"/>
      <c r="G1774" s="834"/>
      <c r="H1774" s="834"/>
      <c r="I1774" s="834"/>
      <c r="J1774" s="834"/>
      <c r="K1774" s="834"/>
      <c r="L1774" s="346"/>
      <c r="M1774" s="346"/>
      <c r="N1774" s="346"/>
      <c r="O1774" s="346"/>
      <c r="P1774" s="346"/>
      <c r="Q1774" s="346"/>
      <c r="R1774" s="346"/>
      <c r="S1774" s="346"/>
      <c r="T1774" s="346"/>
      <c r="U1774" s="346"/>
      <c r="V1774" s="346"/>
      <c r="W1774" s="346"/>
      <c r="X1774" s="835"/>
      <c r="Y1774" s="346"/>
      <c r="Z1774" s="346"/>
      <c r="AA1774" s="346"/>
      <c r="AB1774" s="346"/>
      <c r="AC1774" s="346"/>
      <c r="AD1774" s="346"/>
      <c r="AE1774" s="346"/>
      <c r="AF1774" s="346"/>
      <c r="AG1774" s="346"/>
      <c r="AH1774" s="346"/>
      <c r="AI1774" s="346"/>
    </row>
    <row r="1775" spans="1:35" ht="17.25" customHeight="1">
      <c r="A1775" s="275"/>
      <c r="B1775" s="275"/>
      <c r="C1775" s="275"/>
      <c r="D1775" s="660"/>
      <c r="E1775" s="834"/>
      <c r="F1775" s="834"/>
      <c r="G1775" s="834"/>
      <c r="H1775" s="834"/>
      <c r="I1775" s="834"/>
      <c r="J1775" s="834"/>
      <c r="K1775" s="834"/>
      <c r="L1775" s="346"/>
      <c r="M1775" s="346"/>
      <c r="N1775" s="346"/>
      <c r="O1775" s="346"/>
      <c r="P1775" s="346"/>
      <c r="Q1775" s="346"/>
      <c r="R1775" s="346"/>
      <c r="S1775" s="346"/>
      <c r="T1775" s="346"/>
      <c r="U1775" s="346"/>
      <c r="V1775" s="346"/>
      <c r="W1775" s="346"/>
      <c r="X1775" s="835"/>
      <c r="Y1775" s="346"/>
      <c r="Z1775" s="346"/>
      <c r="AA1775" s="346"/>
      <c r="AB1775" s="346"/>
      <c r="AC1775" s="346"/>
      <c r="AD1775" s="346"/>
      <c r="AE1775" s="346"/>
      <c r="AF1775" s="346"/>
      <c r="AG1775" s="346"/>
      <c r="AH1775" s="346"/>
      <c r="AI1775" s="346"/>
    </row>
    <row r="1776" spans="1:35" ht="17.25" customHeight="1">
      <c r="A1776" s="275"/>
      <c r="B1776" s="275"/>
      <c r="C1776" s="275"/>
      <c r="D1776" s="660"/>
      <c r="E1776" s="834"/>
      <c r="F1776" s="834"/>
      <c r="G1776" s="834"/>
      <c r="H1776" s="834"/>
      <c r="I1776" s="834"/>
      <c r="J1776" s="834"/>
      <c r="K1776" s="834"/>
      <c r="L1776" s="346"/>
      <c r="M1776" s="346"/>
      <c r="N1776" s="346"/>
      <c r="O1776" s="346"/>
      <c r="P1776" s="346"/>
      <c r="Q1776" s="346"/>
      <c r="R1776" s="346"/>
      <c r="S1776" s="346"/>
      <c r="T1776" s="346"/>
      <c r="U1776" s="346"/>
      <c r="V1776" s="346"/>
      <c r="W1776" s="346"/>
      <c r="X1776" s="835"/>
      <c r="Y1776" s="346"/>
      <c r="Z1776" s="346"/>
      <c r="AA1776" s="346"/>
      <c r="AB1776" s="346"/>
      <c r="AC1776" s="346"/>
      <c r="AD1776" s="346"/>
      <c r="AE1776" s="346"/>
      <c r="AF1776" s="346"/>
      <c r="AG1776" s="346"/>
      <c r="AH1776" s="346"/>
      <c r="AI1776" s="346"/>
    </row>
    <row r="1777" spans="1:35" ht="17.25" customHeight="1">
      <c r="A1777" s="275"/>
      <c r="B1777" s="275"/>
      <c r="C1777" s="275"/>
      <c r="D1777" s="660"/>
      <c r="E1777" s="834"/>
      <c r="F1777" s="834"/>
      <c r="G1777" s="834"/>
      <c r="H1777" s="834"/>
      <c r="I1777" s="834"/>
      <c r="J1777" s="834"/>
      <c r="K1777" s="834"/>
      <c r="L1777" s="346"/>
      <c r="M1777" s="346"/>
      <c r="N1777" s="346"/>
      <c r="O1777" s="346"/>
      <c r="P1777" s="346"/>
      <c r="Q1777" s="346"/>
      <c r="R1777" s="346"/>
      <c r="S1777" s="346"/>
      <c r="T1777" s="346"/>
      <c r="U1777" s="346"/>
      <c r="V1777" s="346"/>
      <c r="W1777" s="346"/>
      <c r="X1777" s="835"/>
      <c r="Y1777" s="346"/>
      <c r="Z1777" s="346"/>
      <c r="AA1777" s="346"/>
      <c r="AB1777" s="346"/>
      <c r="AC1777" s="346"/>
      <c r="AD1777" s="346"/>
      <c r="AE1777" s="346"/>
      <c r="AF1777" s="346"/>
      <c r="AG1777" s="346"/>
      <c r="AH1777" s="346"/>
      <c r="AI1777" s="346"/>
    </row>
    <row r="1778" spans="1:35" ht="17.25" customHeight="1">
      <c r="A1778" s="275"/>
      <c r="B1778" s="275"/>
      <c r="C1778" s="275"/>
      <c r="D1778" s="660"/>
      <c r="E1778" s="834"/>
      <c r="F1778" s="834"/>
      <c r="G1778" s="834"/>
      <c r="H1778" s="834"/>
      <c r="I1778" s="834"/>
      <c r="J1778" s="834"/>
      <c r="K1778" s="834"/>
      <c r="L1778" s="346"/>
      <c r="M1778" s="346"/>
      <c r="N1778" s="346"/>
      <c r="O1778" s="346"/>
      <c r="P1778" s="346"/>
      <c r="Q1778" s="346"/>
      <c r="R1778" s="346"/>
      <c r="S1778" s="346"/>
      <c r="T1778" s="346"/>
      <c r="U1778" s="346"/>
      <c r="V1778" s="346"/>
      <c r="W1778" s="346"/>
      <c r="X1778" s="835"/>
      <c r="Y1778" s="346"/>
      <c r="Z1778" s="346"/>
      <c r="AA1778" s="346"/>
      <c r="AB1778" s="346"/>
      <c r="AC1778" s="346"/>
      <c r="AD1778" s="346"/>
      <c r="AE1778" s="346"/>
      <c r="AF1778" s="346"/>
      <c r="AG1778" s="346"/>
      <c r="AH1778" s="346"/>
      <c r="AI1778" s="346"/>
    </row>
    <row r="1779" spans="1:35" ht="17.25" customHeight="1">
      <c r="A1779" s="275"/>
      <c r="B1779" s="275"/>
      <c r="C1779" s="275"/>
      <c r="D1779" s="660"/>
      <c r="E1779" s="834"/>
      <c r="F1779" s="834"/>
      <c r="G1779" s="834"/>
      <c r="H1779" s="834"/>
      <c r="I1779" s="834"/>
      <c r="J1779" s="834"/>
      <c r="K1779" s="834"/>
      <c r="L1779" s="346"/>
      <c r="M1779" s="346"/>
      <c r="N1779" s="346"/>
      <c r="O1779" s="346"/>
      <c r="P1779" s="346"/>
      <c r="Q1779" s="346"/>
      <c r="R1779" s="346"/>
      <c r="S1779" s="346"/>
      <c r="T1779" s="346"/>
      <c r="U1779" s="346"/>
      <c r="V1779" s="346"/>
      <c r="W1779" s="346"/>
      <c r="X1779" s="835"/>
      <c r="Y1779" s="346"/>
      <c r="Z1779" s="346"/>
      <c r="AA1779" s="346"/>
      <c r="AB1779" s="346"/>
      <c r="AC1779" s="346"/>
      <c r="AD1779" s="346"/>
      <c r="AE1779" s="346"/>
      <c r="AF1779" s="346"/>
      <c r="AG1779" s="346"/>
      <c r="AH1779" s="346"/>
      <c r="AI1779" s="346"/>
    </row>
    <row r="1780" spans="1:35" ht="17.25" customHeight="1">
      <c r="A1780" s="275"/>
      <c r="B1780" s="275"/>
      <c r="C1780" s="275"/>
      <c r="D1780" s="660"/>
      <c r="E1780" s="834"/>
      <c r="F1780" s="834"/>
      <c r="G1780" s="834"/>
      <c r="H1780" s="834"/>
      <c r="I1780" s="834"/>
      <c r="J1780" s="834"/>
      <c r="K1780" s="834"/>
      <c r="L1780" s="346"/>
      <c r="M1780" s="346"/>
      <c r="N1780" s="346"/>
      <c r="O1780" s="346"/>
      <c r="P1780" s="346"/>
      <c r="Q1780" s="346"/>
      <c r="R1780" s="346"/>
      <c r="S1780" s="346"/>
      <c r="T1780" s="346"/>
      <c r="U1780" s="346"/>
      <c r="V1780" s="346"/>
      <c r="W1780" s="346"/>
      <c r="X1780" s="835"/>
      <c r="Y1780" s="346"/>
      <c r="Z1780" s="346"/>
      <c r="AA1780" s="346"/>
      <c r="AB1780" s="346"/>
      <c r="AC1780" s="346"/>
      <c r="AD1780" s="346"/>
      <c r="AE1780" s="346"/>
      <c r="AF1780" s="346"/>
      <c r="AG1780" s="346"/>
      <c r="AH1780" s="346"/>
      <c r="AI1780" s="346"/>
    </row>
    <row r="1781" spans="1:35" ht="17.25" customHeight="1">
      <c r="A1781" s="275"/>
      <c r="B1781" s="275"/>
      <c r="C1781" s="275"/>
      <c r="D1781" s="660"/>
      <c r="E1781" s="834"/>
      <c r="F1781" s="834"/>
      <c r="G1781" s="834"/>
      <c r="H1781" s="834"/>
      <c r="I1781" s="834"/>
      <c r="J1781" s="834"/>
      <c r="K1781" s="834"/>
      <c r="L1781" s="346"/>
      <c r="M1781" s="346"/>
      <c r="N1781" s="346"/>
      <c r="O1781" s="346"/>
      <c r="P1781" s="346"/>
      <c r="Q1781" s="346"/>
      <c r="R1781" s="346"/>
      <c r="S1781" s="346"/>
      <c r="T1781" s="346"/>
      <c r="U1781" s="346"/>
      <c r="V1781" s="346"/>
      <c r="W1781" s="346"/>
      <c r="X1781" s="835"/>
      <c r="Y1781" s="346"/>
      <c r="Z1781" s="346"/>
      <c r="AA1781" s="346"/>
      <c r="AB1781" s="346"/>
      <c r="AC1781" s="346"/>
      <c r="AD1781" s="346"/>
      <c r="AE1781" s="346"/>
      <c r="AF1781" s="346"/>
      <c r="AG1781" s="346"/>
      <c r="AH1781" s="346"/>
      <c r="AI1781" s="346"/>
    </row>
    <row r="1782" spans="1:35" ht="17.25" customHeight="1">
      <c r="A1782" s="275"/>
      <c r="B1782" s="275"/>
      <c r="C1782" s="275"/>
      <c r="D1782" s="660"/>
      <c r="E1782" s="834"/>
      <c r="F1782" s="834"/>
      <c r="G1782" s="834"/>
      <c r="H1782" s="834"/>
      <c r="I1782" s="834"/>
      <c r="J1782" s="834"/>
      <c r="K1782" s="834"/>
      <c r="L1782" s="346"/>
      <c r="M1782" s="346"/>
      <c r="N1782" s="346"/>
      <c r="O1782" s="346"/>
      <c r="P1782" s="346"/>
      <c r="Q1782" s="346"/>
      <c r="R1782" s="346"/>
      <c r="S1782" s="346"/>
      <c r="T1782" s="346"/>
      <c r="U1782" s="346"/>
      <c r="V1782" s="346"/>
      <c r="W1782" s="346"/>
      <c r="X1782" s="835"/>
      <c r="Y1782" s="346"/>
      <c r="Z1782" s="346"/>
      <c r="AA1782" s="346"/>
      <c r="AB1782" s="346"/>
      <c r="AC1782" s="346"/>
      <c r="AD1782" s="346"/>
      <c r="AE1782" s="346"/>
      <c r="AF1782" s="346"/>
      <c r="AG1782" s="346"/>
      <c r="AH1782" s="346"/>
      <c r="AI1782" s="346"/>
    </row>
    <row r="1783" spans="1:35" ht="17.25" customHeight="1">
      <c r="A1783" s="275"/>
      <c r="B1783" s="275"/>
      <c r="C1783" s="275"/>
      <c r="D1783" s="660"/>
      <c r="E1783" s="834"/>
      <c r="F1783" s="834"/>
      <c r="G1783" s="834"/>
      <c r="H1783" s="834"/>
      <c r="I1783" s="834"/>
      <c r="J1783" s="834"/>
      <c r="K1783" s="834"/>
      <c r="L1783" s="346"/>
      <c r="M1783" s="346"/>
      <c r="N1783" s="346"/>
      <c r="O1783" s="346"/>
      <c r="P1783" s="346"/>
      <c r="Q1783" s="346"/>
      <c r="R1783" s="346"/>
      <c r="S1783" s="346"/>
      <c r="T1783" s="346"/>
      <c r="U1783" s="346"/>
      <c r="V1783" s="346"/>
      <c r="W1783" s="346"/>
      <c r="X1783" s="835"/>
      <c r="Y1783" s="346"/>
      <c r="Z1783" s="346"/>
      <c r="AA1783" s="346"/>
      <c r="AB1783" s="346"/>
      <c r="AC1783" s="346"/>
      <c r="AD1783" s="346"/>
      <c r="AE1783" s="346"/>
      <c r="AF1783" s="346"/>
      <c r="AG1783" s="346"/>
      <c r="AH1783" s="346"/>
      <c r="AI1783" s="346"/>
    </row>
    <row r="1784" spans="1:35" ht="17.25" customHeight="1">
      <c r="A1784" s="275"/>
      <c r="B1784" s="275"/>
      <c r="C1784" s="275"/>
      <c r="D1784" s="660"/>
      <c r="E1784" s="834"/>
      <c r="F1784" s="834"/>
      <c r="G1784" s="834"/>
      <c r="H1784" s="834"/>
      <c r="I1784" s="834"/>
      <c r="J1784" s="834"/>
      <c r="K1784" s="834"/>
      <c r="L1784" s="346"/>
      <c r="M1784" s="346"/>
      <c r="N1784" s="346"/>
      <c r="O1784" s="346"/>
      <c r="P1784" s="346"/>
      <c r="Q1784" s="346"/>
      <c r="R1784" s="346"/>
      <c r="S1784" s="346"/>
      <c r="T1784" s="346"/>
      <c r="U1784" s="346"/>
      <c r="V1784" s="346"/>
      <c r="W1784" s="346"/>
      <c r="X1784" s="835"/>
      <c r="Y1784" s="346"/>
      <c r="Z1784" s="346"/>
      <c r="AA1784" s="346"/>
      <c r="AB1784" s="346"/>
      <c r="AC1784" s="346"/>
      <c r="AD1784" s="346"/>
      <c r="AE1784" s="346"/>
      <c r="AF1784" s="346"/>
      <c r="AG1784" s="346"/>
      <c r="AH1784" s="346"/>
      <c r="AI1784" s="346"/>
    </row>
    <row r="1785" spans="1:35" ht="17.25" customHeight="1">
      <c r="A1785" s="275"/>
      <c r="B1785" s="275"/>
      <c r="C1785" s="275"/>
      <c r="D1785" s="660"/>
      <c r="E1785" s="834"/>
      <c r="F1785" s="834"/>
      <c r="G1785" s="834"/>
      <c r="H1785" s="834"/>
      <c r="I1785" s="834"/>
      <c r="J1785" s="834"/>
      <c r="K1785" s="834"/>
      <c r="L1785" s="346"/>
      <c r="M1785" s="346"/>
      <c r="N1785" s="346"/>
      <c r="O1785" s="346"/>
      <c r="P1785" s="346"/>
      <c r="Q1785" s="346"/>
      <c r="R1785" s="346"/>
      <c r="S1785" s="346"/>
      <c r="T1785" s="346"/>
      <c r="U1785" s="346"/>
      <c r="V1785" s="346"/>
      <c r="W1785" s="346"/>
      <c r="X1785" s="835"/>
      <c r="Y1785" s="346"/>
      <c r="Z1785" s="346"/>
      <c r="AA1785" s="346"/>
      <c r="AB1785" s="346"/>
      <c r="AC1785" s="346"/>
      <c r="AD1785" s="346"/>
      <c r="AE1785" s="346"/>
      <c r="AF1785" s="346"/>
      <c r="AG1785" s="346"/>
      <c r="AH1785" s="346"/>
      <c r="AI1785" s="346"/>
    </row>
    <row r="1786" spans="1:35" ht="17.25" customHeight="1">
      <c r="A1786" s="275"/>
      <c r="B1786" s="275"/>
      <c r="C1786" s="275"/>
      <c r="D1786" s="660"/>
      <c r="E1786" s="834"/>
      <c r="F1786" s="834"/>
      <c r="G1786" s="834"/>
      <c r="H1786" s="834"/>
      <c r="I1786" s="834"/>
      <c r="J1786" s="834"/>
      <c r="K1786" s="834"/>
      <c r="L1786" s="346"/>
      <c r="M1786" s="346"/>
      <c r="N1786" s="346"/>
      <c r="O1786" s="346"/>
      <c r="P1786" s="346"/>
      <c r="Q1786" s="346"/>
      <c r="R1786" s="346"/>
      <c r="S1786" s="346"/>
      <c r="T1786" s="346"/>
      <c r="U1786" s="346"/>
      <c r="V1786" s="346"/>
      <c r="W1786" s="346"/>
      <c r="X1786" s="835"/>
      <c r="Y1786" s="346"/>
      <c r="Z1786" s="346"/>
      <c r="AA1786" s="346"/>
      <c r="AB1786" s="346"/>
      <c r="AC1786" s="346"/>
      <c r="AD1786" s="346"/>
      <c r="AE1786" s="346"/>
      <c r="AF1786" s="346"/>
      <c r="AG1786" s="346"/>
      <c r="AH1786" s="346"/>
      <c r="AI1786" s="346"/>
    </row>
    <row r="1787" spans="1:35" ht="17.25" customHeight="1">
      <c r="A1787" s="275"/>
      <c r="B1787" s="275"/>
      <c r="C1787" s="275"/>
      <c r="D1787" s="660"/>
      <c r="E1787" s="834"/>
      <c r="F1787" s="834"/>
      <c r="G1787" s="834"/>
      <c r="H1787" s="834"/>
      <c r="I1787" s="834"/>
      <c r="J1787" s="834"/>
      <c r="K1787" s="834"/>
      <c r="L1787" s="346"/>
      <c r="M1787" s="346"/>
      <c r="N1787" s="346"/>
      <c r="O1787" s="346"/>
      <c r="P1787" s="346"/>
      <c r="Q1787" s="346"/>
      <c r="R1787" s="346"/>
      <c r="S1787" s="346"/>
      <c r="T1787" s="346"/>
      <c r="U1787" s="346"/>
      <c r="V1787" s="346"/>
      <c r="W1787" s="346"/>
      <c r="X1787" s="835"/>
      <c r="Y1787" s="346"/>
      <c r="Z1787" s="346"/>
      <c r="AA1787" s="346"/>
      <c r="AB1787" s="346"/>
      <c r="AC1787" s="346"/>
      <c r="AD1787" s="346"/>
      <c r="AE1787" s="346"/>
      <c r="AF1787" s="346"/>
      <c r="AG1787" s="346"/>
      <c r="AH1787" s="346"/>
      <c r="AI1787" s="346"/>
    </row>
    <row r="1788" spans="1:35" ht="17.25" customHeight="1">
      <c r="A1788" s="275"/>
      <c r="B1788" s="275"/>
      <c r="C1788" s="275"/>
      <c r="D1788" s="660"/>
      <c r="E1788" s="834"/>
      <c r="F1788" s="834"/>
      <c r="G1788" s="834"/>
      <c r="H1788" s="834"/>
      <c r="I1788" s="834"/>
      <c r="J1788" s="834"/>
      <c r="K1788" s="834"/>
      <c r="L1788" s="346"/>
      <c r="M1788" s="346"/>
      <c r="N1788" s="346"/>
      <c r="O1788" s="346"/>
      <c r="P1788" s="346"/>
      <c r="Q1788" s="346"/>
      <c r="R1788" s="346"/>
      <c r="S1788" s="346"/>
      <c r="T1788" s="346"/>
      <c r="U1788" s="346"/>
      <c r="V1788" s="346"/>
      <c r="W1788" s="346"/>
      <c r="X1788" s="835"/>
      <c r="Y1788" s="346"/>
      <c r="Z1788" s="346"/>
      <c r="AA1788" s="346"/>
      <c r="AB1788" s="346"/>
      <c r="AC1788" s="346"/>
      <c r="AD1788" s="346"/>
      <c r="AE1788" s="346"/>
      <c r="AF1788" s="346"/>
      <c r="AG1788" s="346"/>
      <c r="AH1788" s="346"/>
      <c r="AI1788" s="346"/>
    </row>
    <row r="1789" spans="1:35" ht="17.25" customHeight="1">
      <c r="A1789" s="275"/>
      <c r="B1789" s="275"/>
      <c r="C1789" s="275"/>
      <c r="D1789" s="660"/>
      <c r="E1789" s="834"/>
      <c r="F1789" s="834"/>
      <c r="G1789" s="834"/>
      <c r="H1789" s="834"/>
      <c r="I1789" s="834"/>
      <c r="J1789" s="834"/>
      <c r="K1789" s="834"/>
      <c r="L1789" s="346"/>
      <c r="M1789" s="346"/>
      <c r="N1789" s="346"/>
      <c r="O1789" s="346"/>
      <c r="P1789" s="346"/>
      <c r="Q1789" s="346"/>
      <c r="R1789" s="346"/>
      <c r="S1789" s="346"/>
      <c r="T1789" s="346"/>
      <c r="U1789" s="346"/>
      <c r="V1789" s="346"/>
      <c r="W1789" s="346"/>
      <c r="X1789" s="835"/>
      <c r="Y1789" s="346"/>
      <c r="Z1789" s="346"/>
      <c r="AA1789" s="346"/>
      <c r="AB1789" s="346"/>
      <c r="AC1789" s="346"/>
      <c r="AD1789" s="346"/>
      <c r="AE1789" s="346"/>
      <c r="AF1789" s="346"/>
      <c r="AG1789" s="346"/>
      <c r="AH1789" s="346"/>
      <c r="AI1789" s="346"/>
    </row>
    <row r="1790" spans="1:35" ht="17.25" customHeight="1">
      <c r="A1790" s="275"/>
      <c r="B1790" s="275"/>
      <c r="C1790" s="275"/>
      <c r="D1790" s="660"/>
      <c r="E1790" s="834"/>
      <c r="F1790" s="834"/>
      <c r="G1790" s="834"/>
      <c r="H1790" s="834"/>
      <c r="I1790" s="834"/>
      <c r="J1790" s="834"/>
      <c r="K1790" s="834"/>
      <c r="L1790" s="346"/>
      <c r="M1790" s="346"/>
      <c r="N1790" s="346"/>
      <c r="O1790" s="346"/>
      <c r="P1790" s="346"/>
      <c r="Q1790" s="346"/>
      <c r="R1790" s="346"/>
      <c r="S1790" s="346"/>
      <c r="T1790" s="346"/>
      <c r="U1790" s="346"/>
      <c r="V1790" s="346"/>
      <c r="W1790" s="346"/>
      <c r="X1790" s="835"/>
      <c r="Y1790" s="346"/>
      <c r="Z1790" s="346"/>
      <c r="AA1790" s="346"/>
      <c r="AB1790" s="346"/>
      <c r="AC1790" s="346"/>
      <c r="AD1790" s="346"/>
      <c r="AE1790" s="346"/>
      <c r="AF1790" s="346"/>
      <c r="AG1790" s="346"/>
      <c r="AH1790" s="346"/>
      <c r="AI1790" s="346"/>
    </row>
    <row r="1791" spans="1:35" ht="17.25" customHeight="1">
      <c r="A1791" s="275"/>
      <c r="B1791" s="275"/>
      <c r="C1791" s="275"/>
      <c r="D1791" s="660"/>
      <c r="E1791" s="834"/>
      <c r="F1791" s="834"/>
      <c r="G1791" s="834"/>
      <c r="H1791" s="834"/>
      <c r="I1791" s="834"/>
      <c r="J1791" s="834"/>
      <c r="K1791" s="834"/>
      <c r="L1791" s="346"/>
      <c r="M1791" s="346"/>
      <c r="N1791" s="346"/>
      <c r="O1791" s="346"/>
      <c r="P1791" s="346"/>
      <c r="Q1791" s="346"/>
      <c r="R1791" s="346"/>
      <c r="S1791" s="346"/>
      <c r="T1791" s="346"/>
      <c r="U1791" s="346"/>
      <c r="V1791" s="346"/>
      <c r="W1791" s="346"/>
      <c r="X1791" s="835"/>
      <c r="Y1791" s="346"/>
      <c r="Z1791" s="346"/>
      <c r="AA1791" s="346"/>
      <c r="AB1791" s="346"/>
      <c r="AC1791" s="346"/>
      <c r="AD1791" s="346"/>
      <c r="AE1791" s="346"/>
      <c r="AF1791" s="346"/>
      <c r="AG1791" s="346"/>
      <c r="AH1791" s="346"/>
      <c r="AI1791" s="346"/>
    </row>
    <row r="1792" spans="1:35" ht="17.25" customHeight="1">
      <c r="A1792" s="275"/>
      <c r="B1792" s="275"/>
      <c r="C1792" s="275"/>
      <c r="D1792" s="660"/>
      <c r="E1792" s="834"/>
      <c r="F1792" s="834"/>
      <c r="G1792" s="834"/>
      <c r="H1792" s="834"/>
      <c r="I1792" s="834"/>
      <c r="J1792" s="834"/>
      <c r="K1792" s="834"/>
      <c r="L1792" s="346"/>
      <c r="M1792" s="346"/>
      <c r="N1792" s="346"/>
      <c r="O1792" s="346"/>
      <c r="P1792" s="346"/>
      <c r="Q1792" s="346"/>
      <c r="R1792" s="346"/>
      <c r="S1792" s="346"/>
      <c r="T1792" s="346"/>
      <c r="U1792" s="346"/>
      <c r="V1792" s="346"/>
      <c r="W1792" s="346"/>
      <c r="X1792" s="835"/>
      <c r="Y1792" s="346"/>
      <c r="Z1792" s="346"/>
      <c r="AA1792" s="346"/>
      <c r="AB1792" s="346"/>
      <c r="AC1792" s="346"/>
      <c r="AD1792" s="346"/>
      <c r="AE1792" s="346"/>
      <c r="AF1792" s="346"/>
      <c r="AG1792" s="346"/>
      <c r="AH1792" s="346"/>
      <c r="AI1792" s="346"/>
    </row>
    <row r="1793" spans="1:35" ht="17.25" customHeight="1">
      <c r="A1793" s="275"/>
      <c r="B1793" s="275"/>
      <c r="C1793" s="275"/>
      <c r="D1793" s="660"/>
      <c r="E1793" s="834"/>
      <c r="F1793" s="834"/>
      <c r="G1793" s="834"/>
      <c r="H1793" s="834"/>
      <c r="I1793" s="834"/>
      <c r="J1793" s="834"/>
      <c r="K1793" s="834"/>
      <c r="L1793" s="346"/>
      <c r="M1793" s="346"/>
      <c r="N1793" s="346"/>
      <c r="O1793" s="346"/>
      <c r="P1793" s="346"/>
      <c r="Q1793" s="346"/>
      <c r="R1793" s="346"/>
      <c r="S1793" s="346"/>
      <c r="T1793" s="346"/>
      <c r="U1793" s="346"/>
      <c r="V1793" s="346"/>
      <c r="W1793" s="346"/>
      <c r="X1793" s="835"/>
      <c r="Y1793" s="346"/>
      <c r="Z1793" s="346"/>
      <c r="AA1793" s="346"/>
      <c r="AB1793" s="346"/>
      <c r="AC1793" s="346"/>
      <c r="AD1793" s="346"/>
      <c r="AE1793" s="346"/>
      <c r="AF1793" s="346"/>
      <c r="AG1793" s="346"/>
      <c r="AH1793" s="346"/>
      <c r="AI1793" s="346"/>
    </row>
    <row r="1794" spans="1:35" ht="17.25" customHeight="1">
      <c r="A1794" s="275"/>
      <c r="B1794" s="275"/>
      <c r="C1794" s="275"/>
      <c r="D1794" s="660"/>
      <c r="E1794" s="834"/>
      <c r="F1794" s="834"/>
      <c r="G1794" s="834"/>
      <c r="H1794" s="834"/>
      <c r="I1794" s="834"/>
      <c r="J1794" s="834"/>
      <c r="K1794" s="834"/>
      <c r="L1794" s="346"/>
      <c r="M1794" s="346"/>
      <c r="N1794" s="346"/>
      <c r="O1794" s="346"/>
      <c r="P1794" s="346"/>
      <c r="Q1794" s="346"/>
      <c r="R1794" s="346"/>
      <c r="S1794" s="346"/>
      <c r="T1794" s="346"/>
      <c r="U1794" s="346"/>
      <c r="V1794" s="346"/>
      <c r="W1794" s="346"/>
      <c r="X1794" s="835"/>
      <c r="Y1794" s="346"/>
      <c r="Z1794" s="346"/>
      <c r="AA1794" s="346"/>
      <c r="AB1794" s="346"/>
      <c r="AC1794" s="346"/>
      <c r="AD1794" s="346"/>
      <c r="AE1794" s="346"/>
      <c r="AF1794" s="346"/>
      <c r="AG1794" s="346"/>
      <c r="AH1794" s="346"/>
      <c r="AI1794" s="346"/>
    </row>
    <row r="1795" spans="1:35" ht="17.25" customHeight="1">
      <c r="A1795" s="275"/>
      <c r="B1795" s="275"/>
      <c r="C1795" s="275"/>
      <c r="D1795" s="660"/>
      <c r="E1795" s="834"/>
      <c r="F1795" s="834"/>
      <c r="G1795" s="834"/>
      <c r="H1795" s="834"/>
      <c r="I1795" s="834"/>
      <c r="J1795" s="834"/>
      <c r="K1795" s="834"/>
      <c r="L1795" s="346"/>
      <c r="M1795" s="346"/>
      <c r="N1795" s="346"/>
      <c r="O1795" s="346"/>
      <c r="P1795" s="346"/>
      <c r="Q1795" s="346"/>
      <c r="R1795" s="346"/>
      <c r="S1795" s="346"/>
      <c r="T1795" s="346"/>
      <c r="U1795" s="346"/>
      <c r="V1795" s="346"/>
      <c r="W1795" s="346"/>
      <c r="X1795" s="835"/>
      <c r="Y1795" s="346"/>
      <c r="Z1795" s="346"/>
      <c r="AA1795" s="346"/>
      <c r="AB1795" s="346"/>
      <c r="AC1795" s="346"/>
      <c r="AD1795" s="346"/>
      <c r="AE1795" s="346"/>
      <c r="AF1795" s="346"/>
      <c r="AG1795" s="346"/>
      <c r="AH1795" s="346"/>
      <c r="AI1795" s="346"/>
    </row>
    <row r="1796" spans="1:35" ht="17.25" customHeight="1">
      <c r="A1796" s="275"/>
      <c r="B1796" s="275"/>
      <c r="C1796" s="275"/>
      <c r="D1796" s="660"/>
      <c r="E1796" s="834"/>
      <c r="F1796" s="834"/>
      <c r="G1796" s="834"/>
      <c r="H1796" s="834"/>
      <c r="I1796" s="834"/>
      <c r="J1796" s="834"/>
      <c r="K1796" s="834"/>
      <c r="L1796" s="346"/>
      <c r="M1796" s="346"/>
      <c r="N1796" s="346"/>
      <c r="O1796" s="346"/>
      <c r="P1796" s="346"/>
      <c r="Q1796" s="346"/>
      <c r="R1796" s="346"/>
      <c r="S1796" s="346"/>
      <c r="T1796" s="346"/>
      <c r="U1796" s="346"/>
      <c r="V1796" s="346"/>
      <c r="W1796" s="346"/>
      <c r="X1796" s="835"/>
      <c r="Y1796" s="346"/>
      <c r="Z1796" s="346"/>
      <c r="AA1796" s="346"/>
      <c r="AB1796" s="346"/>
      <c r="AC1796" s="346"/>
      <c r="AD1796" s="346"/>
      <c r="AE1796" s="346"/>
      <c r="AF1796" s="346"/>
      <c r="AG1796" s="346"/>
      <c r="AH1796" s="346"/>
      <c r="AI1796" s="346"/>
    </row>
    <row r="1797" spans="1:35" ht="17.25" customHeight="1">
      <c r="A1797" s="275"/>
      <c r="B1797" s="275"/>
      <c r="C1797" s="275"/>
      <c r="D1797" s="660"/>
      <c r="E1797" s="834"/>
      <c r="F1797" s="834"/>
      <c r="G1797" s="834"/>
      <c r="H1797" s="834"/>
      <c r="I1797" s="834"/>
      <c r="J1797" s="834"/>
      <c r="K1797" s="834"/>
      <c r="L1797" s="346"/>
      <c r="M1797" s="346"/>
      <c r="N1797" s="346"/>
      <c r="O1797" s="346"/>
      <c r="P1797" s="346"/>
      <c r="Q1797" s="346"/>
      <c r="R1797" s="346"/>
      <c r="S1797" s="346"/>
      <c r="T1797" s="346"/>
      <c r="U1797" s="346"/>
      <c r="V1797" s="346"/>
      <c r="W1797" s="346"/>
      <c r="X1797" s="835"/>
      <c r="Y1797" s="346"/>
      <c r="Z1797" s="346"/>
      <c r="AA1797" s="346"/>
      <c r="AB1797" s="346"/>
      <c r="AC1797" s="346"/>
      <c r="AD1797" s="346"/>
      <c r="AE1797" s="346"/>
      <c r="AF1797" s="346"/>
      <c r="AG1797" s="346"/>
      <c r="AH1797" s="346"/>
      <c r="AI1797" s="346"/>
    </row>
    <row r="1798" spans="1:35" ht="17.25" customHeight="1">
      <c r="A1798" s="275"/>
      <c r="B1798" s="275"/>
      <c r="C1798" s="275"/>
      <c r="D1798" s="660"/>
      <c r="E1798" s="834"/>
      <c r="F1798" s="834"/>
      <c r="G1798" s="834"/>
      <c r="H1798" s="834"/>
      <c r="I1798" s="834"/>
      <c r="J1798" s="834"/>
      <c r="K1798" s="834"/>
      <c r="L1798" s="346"/>
      <c r="M1798" s="346"/>
      <c r="N1798" s="346"/>
      <c r="O1798" s="346"/>
      <c r="P1798" s="346"/>
      <c r="Q1798" s="346"/>
      <c r="R1798" s="346"/>
      <c r="S1798" s="346"/>
      <c r="T1798" s="346"/>
      <c r="U1798" s="346"/>
      <c r="V1798" s="346"/>
      <c r="W1798" s="346"/>
      <c r="X1798" s="835"/>
      <c r="Y1798" s="346"/>
      <c r="Z1798" s="346"/>
      <c r="AA1798" s="346"/>
      <c r="AB1798" s="346"/>
      <c r="AC1798" s="346"/>
      <c r="AD1798" s="346"/>
      <c r="AE1798" s="346"/>
      <c r="AF1798" s="346"/>
      <c r="AG1798" s="346"/>
      <c r="AH1798" s="346"/>
      <c r="AI1798" s="346"/>
    </row>
    <row r="1799" spans="1:35" ht="17.25" customHeight="1">
      <c r="A1799" s="275"/>
      <c r="B1799" s="275"/>
      <c r="C1799" s="275"/>
      <c r="D1799" s="660"/>
      <c r="E1799" s="834"/>
      <c r="F1799" s="834"/>
      <c r="G1799" s="834"/>
      <c r="H1799" s="834"/>
      <c r="I1799" s="834"/>
      <c r="J1799" s="834"/>
      <c r="K1799" s="834"/>
      <c r="L1799" s="346"/>
      <c r="M1799" s="346"/>
      <c r="N1799" s="346"/>
      <c r="O1799" s="346"/>
      <c r="P1799" s="346"/>
      <c r="Q1799" s="346"/>
      <c r="R1799" s="346"/>
      <c r="S1799" s="346"/>
      <c r="T1799" s="346"/>
      <c r="U1799" s="346"/>
      <c r="V1799" s="346"/>
      <c r="W1799" s="346"/>
      <c r="X1799" s="835"/>
      <c r="Y1799" s="346"/>
      <c r="Z1799" s="346"/>
      <c r="AA1799" s="346"/>
      <c r="AB1799" s="346"/>
      <c r="AC1799" s="346"/>
      <c r="AD1799" s="346"/>
      <c r="AE1799" s="346"/>
      <c r="AF1799" s="346"/>
      <c r="AG1799" s="346"/>
      <c r="AH1799" s="346"/>
      <c r="AI1799" s="346"/>
    </row>
    <row r="1800" spans="1:35" ht="17.25" customHeight="1">
      <c r="A1800" s="275"/>
      <c r="B1800" s="275"/>
      <c r="C1800" s="275"/>
      <c r="D1800" s="660"/>
      <c r="E1800" s="834"/>
      <c r="F1800" s="834"/>
      <c r="G1800" s="834"/>
      <c r="H1800" s="834"/>
      <c r="I1800" s="834"/>
      <c r="J1800" s="834"/>
      <c r="K1800" s="834"/>
      <c r="L1800" s="346"/>
      <c r="M1800" s="346"/>
      <c r="N1800" s="346"/>
      <c r="O1800" s="346"/>
      <c r="P1800" s="346"/>
      <c r="Q1800" s="346"/>
      <c r="R1800" s="346"/>
      <c r="S1800" s="346"/>
      <c r="T1800" s="346"/>
      <c r="U1800" s="346"/>
      <c r="V1800" s="346"/>
      <c r="W1800" s="346"/>
      <c r="X1800" s="835"/>
      <c r="Y1800" s="346"/>
      <c r="Z1800" s="346"/>
      <c r="AA1800" s="346"/>
      <c r="AB1800" s="346"/>
      <c r="AC1800" s="346"/>
      <c r="AD1800" s="346"/>
      <c r="AE1800" s="346"/>
      <c r="AF1800" s="346"/>
      <c r="AG1800" s="346"/>
      <c r="AH1800" s="346"/>
      <c r="AI1800" s="346"/>
    </row>
    <row r="1801" spans="1:35" ht="17.25" customHeight="1">
      <c r="A1801" s="275"/>
      <c r="B1801" s="275"/>
      <c r="C1801" s="275"/>
      <c r="D1801" s="660"/>
      <c r="E1801" s="834"/>
      <c r="F1801" s="834"/>
      <c r="G1801" s="834"/>
      <c r="H1801" s="834"/>
      <c r="I1801" s="834"/>
      <c r="J1801" s="834"/>
      <c r="K1801" s="834"/>
      <c r="L1801" s="346"/>
      <c r="M1801" s="346"/>
      <c r="N1801" s="346"/>
      <c r="O1801" s="346"/>
      <c r="P1801" s="346"/>
      <c r="Q1801" s="346"/>
      <c r="R1801" s="346"/>
      <c r="S1801" s="346"/>
      <c r="T1801" s="346"/>
      <c r="U1801" s="346"/>
      <c r="V1801" s="346"/>
      <c r="W1801" s="346"/>
      <c r="X1801" s="835"/>
      <c r="Y1801" s="346"/>
      <c r="Z1801" s="346"/>
      <c r="AA1801" s="346"/>
      <c r="AB1801" s="346"/>
      <c r="AC1801" s="346"/>
      <c r="AD1801" s="346"/>
      <c r="AE1801" s="346"/>
      <c r="AF1801" s="346"/>
      <c r="AG1801" s="346"/>
      <c r="AH1801" s="346"/>
      <c r="AI1801" s="346"/>
    </row>
    <row r="1802" spans="1:35" ht="17.25" customHeight="1">
      <c r="A1802" s="275"/>
      <c r="B1802" s="275"/>
      <c r="C1802" s="275"/>
      <c r="D1802" s="660"/>
      <c r="E1802" s="834"/>
      <c r="F1802" s="834"/>
      <c r="G1802" s="834"/>
      <c r="H1802" s="834"/>
      <c r="I1802" s="834"/>
      <c r="J1802" s="834"/>
      <c r="K1802" s="834"/>
      <c r="L1802" s="346"/>
      <c r="M1802" s="346"/>
      <c r="N1802" s="346"/>
      <c r="O1802" s="346"/>
      <c r="P1802" s="346"/>
      <c r="Q1802" s="346"/>
      <c r="R1802" s="346"/>
      <c r="S1802" s="346"/>
      <c r="T1802" s="346"/>
      <c r="U1802" s="346"/>
      <c r="V1802" s="346"/>
      <c r="W1802" s="346"/>
      <c r="X1802" s="835"/>
      <c r="Y1802" s="346"/>
      <c r="Z1802" s="346"/>
      <c r="AA1802" s="346"/>
      <c r="AB1802" s="346"/>
      <c r="AC1802" s="346"/>
      <c r="AD1802" s="346"/>
      <c r="AE1802" s="346"/>
      <c r="AF1802" s="346"/>
      <c r="AG1802" s="346"/>
      <c r="AH1802" s="346"/>
      <c r="AI1802" s="346"/>
    </row>
    <row r="1803" spans="1:35" ht="17.25" customHeight="1">
      <c r="A1803" s="275"/>
      <c r="B1803" s="275"/>
      <c r="C1803" s="275"/>
      <c r="D1803" s="660"/>
      <c r="E1803" s="834"/>
      <c r="F1803" s="834"/>
      <c r="G1803" s="834"/>
      <c r="H1803" s="834"/>
      <c r="I1803" s="834"/>
      <c r="J1803" s="834"/>
      <c r="K1803" s="834"/>
      <c r="L1803" s="346"/>
      <c r="M1803" s="346"/>
      <c r="N1803" s="346"/>
      <c r="O1803" s="346"/>
      <c r="P1803" s="346"/>
      <c r="Q1803" s="346"/>
      <c r="R1803" s="346"/>
      <c r="S1803" s="346"/>
      <c r="T1803" s="346"/>
      <c r="U1803" s="346"/>
      <c r="V1803" s="346"/>
      <c r="W1803" s="346"/>
      <c r="X1803" s="835"/>
      <c r="Y1803" s="346"/>
      <c r="Z1803" s="346"/>
      <c r="AA1803" s="346"/>
      <c r="AB1803" s="346"/>
      <c r="AC1803" s="346"/>
      <c r="AD1803" s="346"/>
      <c r="AE1803" s="346"/>
      <c r="AF1803" s="346"/>
      <c r="AG1803" s="346"/>
      <c r="AH1803" s="346"/>
      <c r="AI1803" s="346"/>
    </row>
    <row r="1804" spans="1:35" ht="17.25" customHeight="1">
      <c r="A1804" s="275"/>
      <c r="B1804" s="275"/>
      <c r="C1804" s="275"/>
      <c r="D1804" s="660"/>
      <c r="E1804" s="834"/>
      <c r="F1804" s="834"/>
      <c r="G1804" s="834"/>
      <c r="H1804" s="834"/>
      <c r="I1804" s="834"/>
      <c r="J1804" s="834"/>
      <c r="K1804" s="834"/>
      <c r="L1804" s="346"/>
      <c r="M1804" s="346"/>
      <c r="N1804" s="346"/>
      <c r="O1804" s="346"/>
      <c r="P1804" s="346"/>
      <c r="Q1804" s="346"/>
      <c r="R1804" s="346"/>
      <c r="S1804" s="346"/>
      <c r="T1804" s="346"/>
      <c r="U1804" s="346"/>
      <c r="V1804" s="346"/>
      <c r="W1804" s="346"/>
      <c r="X1804" s="835"/>
      <c r="Y1804" s="346"/>
      <c r="Z1804" s="346"/>
      <c r="AA1804" s="346"/>
      <c r="AB1804" s="346"/>
      <c r="AC1804" s="346"/>
      <c r="AD1804" s="346"/>
      <c r="AE1804" s="346"/>
      <c r="AF1804" s="346"/>
      <c r="AG1804" s="346"/>
      <c r="AH1804" s="346"/>
      <c r="AI1804" s="346"/>
    </row>
    <row r="1805" spans="1:35" ht="17.25" customHeight="1">
      <c r="A1805" s="275"/>
      <c r="B1805" s="275"/>
      <c r="C1805" s="275"/>
      <c r="D1805" s="660"/>
      <c r="E1805" s="834"/>
      <c r="F1805" s="834"/>
      <c r="G1805" s="834"/>
      <c r="H1805" s="834"/>
      <c r="I1805" s="834"/>
      <c r="J1805" s="834"/>
      <c r="K1805" s="834"/>
      <c r="L1805" s="346"/>
      <c r="M1805" s="346"/>
      <c r="N1805" s="346"/>
      <c r="O1805" s="346"/>
      <c r="P1805" s="346"/>
      <c r="Q1805" s="346"/>
      <c r="R1805" s="346"/>
      <c r="S1805" s="346"/>
      <c r="T1805" s="346"/>
      <c r="U1805" s="346"/>
      <c r="V1805" s="346"/>
      <c r="W1805" s="346"/>
      <c r="X1805" s="835"/>
      <c r="Y1805" s="346"/>
      <c r="Z1805" s="346"/>
      <c r="AA1805" s="346"/>
      <c r="AB1805" s="346"/>
      <c r="AC1805" s="346"/>
      <c r="AD1805" s="346"/>
      <c r="AE1805" s="346"/>
      <c r="AF1805" s="346"/>
      <c r="AG1805" s="346"/>
      <c r="AH1805" s="346"/>
      <c r="AI1805" s="346"/>
    </row>
    <row r="1806" spans="1:35" ht="17.25" customHeight="1">
      <c r="A1806" s="275"/>
      <c r="B1806" s="275"/>
      <c r="C1806" s="275"/>
      <c r="D1806" s="660"/>
      <c r="E1806" s="834"/>
      <c r="F1806" s="834"/>
      <c r="G1806" s="834"/>
      <c r="H1806" s="834"/>
      <c r="I1806" s="834"/>
      <c r="J1806" s="834"/>
      <c r="K1806" s="834"/>
      <c r="L1806" s="346"/>
      <c r="M1806" s="346"/>
      <c r="N1806" s="346"/>
      <c r="O1806" s="346"/>
      <c r="P1806" s="346"/>
      <c r="Q1806" s="346"/>
      <c r="R1806" s="346"/>
      <c r="S1806" s="346"/>
      <c r="T1806" s="346"/>
      <c r="U1806" s="346"/>
      <c r="V1806" s="346"/>
      <c r="W1806" s="346"/>
      <c r="X1806" s="835"/>
      <c r="Y1806" s="346"/>
      <c r="Z1806" s="346"/>
      <c r="AA1806" s="346"/>
      <c r="AB1806" s="346"/>
      <c r="AC1806" s="346"/>
      <c r="AD1806" s="346"/>
      <c r="AE1806" s="346"/>
      <c r="AF1806" s="346"/>
      <c r="AG1806" s="346"/>
      <c r="AH1806" s="346"/>
      <c r="AI1806" s="346"/>
    </row>
    <row r="1807" spans="1:35" ht="17.25" customHeight="1">
      <c r="A1807" s="275"/>
      <c r="B1807" s="275"/>
      <c r="C1807" s="275"/>
      <c r="D1807" s="660"/>
      <c r="E1807" s="834"/>
      <c r="F1807" s="834"/>
      <c r="G1807" s="834"/>
      <c r="H1807" s="834"/>
      <c r="I1807" s="834"/>
      <c r="J1807" s="834"/>
      <c r="K1807" s="834"/>
      <c r="L1807" s="346"/>
      <c r="M1807" s="346"/>
      <c r="N1807" s="346"/>
      <c r="O1807" s="346"/>
      <c r="P1807" s="346"/>
      <c r="Q1807" s="346"/>
      <c r="R1807" s="346"/>
      <c r="S1807" s="346"/>
      <c r="T1807" s="346"/>
      <c r="U1807" s="346"/>
      <c r="V1807" s="346"/>
      <c r="W1807" s="346"/>
      <c r="X1807" s="835"/>
      <c r="Y1807" s="346"/>
      <c r="Z1807" s="346"/>
      <c r="AA1807" s="346"/>
      <c r="AB1807" s="346"/>
      <c r="AC1807" s="346"/>
      <c r="AD1807" s="346"/>
      <c r="AE1807" s="346"/>
      <c r="AF1807" s="346"/>
      <c r="AG1807" s="346"/>
      <c r="AH1807" s="346"/>
      <c r="AI1807" s="346"/>
    </row>
    <row r="1808" spans="1:35" ht="17.25" customHeight="1">
      <c r="A1808" s="275"/>
      <c r="B1808" s="275"/>
      <c r="C1808" s="275"/>
      <c r="D1808" s="660"/>
      <c r="E1808" s="834"/>
      <c r="F1808" s="834"/>
      <c r="G1808" s="834"/>
      <c r="H1808" s="834"/>
      <c r="I1808" s="834"/>
      <c r="J1808" s="834"/>
      <c r="K1808" s="834"/>
      <c r="L1808" s="346"/>
      <c r="M1808" s="346"/>
      <c r="N1808" s="346"/>
      <c r="O1808" s="346"/>
      <c r="P1808" s="346"/>
      <c r="Q1808" s="346"/>
      <c r="R1808" s="346"/>
      <c r="S1808" s="346"/>
      <c r="T1808" s="346"/>
      <c r="U1808" s="346"/>
      <c r="V1808" s="346"/>
      <c r="W1808" s="346"/>
      <c r="X1808" s="835"/>
      <c r="Y1808" s="346"/>
      <c r="Z1808" s="346"/>
      <c r="AA1808" s="346"/>
      <c r="AB1808" s="346"/>
      <c r="AC1808" s="346"/>
      <c r="AD1808" s="346"/>
      <c r="AE1808" s="346"/>
      <c r="AF1808" s="346"/>
      <c r="AG1808" s="346"/>
      <c r="AH1808" s="346"/>
      <c r="AI1808" s="346"/>
    </row>
    <row r="1809" spans="1:35" ht="17.25" customHeight="1">
      <c r="A1809" s="275"/>
      <c r="B1809" s="275"/>
      <c r="C1809" s="275"/>
      <c r="D1809" s="660"/>
      <c r="E1809" s="834"/>
      <c r="F1809" s="834"/>
      <c r="G1809" s="834"/>
      <c r="H1809" s="834"/>
      <c r="I1809" s="834"/>
      <c r="J1809" s="834"/>
      <c r="K1809" s="834"/>
      <c r="L1809" s="346"/>
      <c r="M1809" s="346"/>
      <c r="N1809" s="346"/>
      <c r="O1809" s="346"/>
      <c r="P1809" s="346"/>
      <c r="Q1809" s="346"/>
      <c r="R1809" s="346"/>
      <c r="S1809" s="346"/>
      <c r="T1809" s="346"/>
      <c r="U1809" s="346"/>
      <c r="V1809" s="346"/>
      <c r="W1809" s="346"/>
      <c r="X1809" s="835"/>
      <c r="Y1809" s="346"/>
      <c r="Z1809" s="346"/>
      <c r="AA1809" s="346"/>
      <c r="AB1809" s="346"/>
      <c r="AC1809" s="346"/>
      <c r="AD1809" s="346"/>
      <c r="AE1809" s="346"/>
      <c r="AF1809" s="346"/>
      <c r="AG1809" s="346"/>
      <c r="AH1809" s="346"/>
      <c r="AI1809" s="346"/>
    </row>
    <row r="1810" spans="1:35" ht="17.25" customHeight="1">
      <c r="A1810" s="275"/>
      <c r="B1810" s="275"/>
      <c r="C1810" s="275"/>
      <c r="D1810" s="660"/>
      <c r="E1810" s="834"/>
      <c r="F1810" s="834"/>
      <c r="G1810" s="834"/>
      <c r="H1810" s="834"/>
      <c r="I1810" s="834"/>
      <c r="J1810" s="834"/>
      <c r="K1810" s="834"/>
      <c r="L1810" s="346"/>
      <c r="M1810" s="346"/>
      <c r="N1810" s="346"/>
      <c r="O1810" s="346"/>
      <c r="P1810" s="346"/>
      <c r="Q1810" s="346"/>
      <c r="R1810" s="346"/>
      <c r="S1810" s="346"/>
      <c r="T1810" s="346"/>
      <c r="U1810" s="346"/>
      <c r="V1810" s="346"/>
      <c r="W1810" s="346"/>
      <c r="X1810" s="835"/>
      <c r="Y1810" s="346"/>
      <c r="Z1810" s="346"/>
      <c r="AA1810" s="346"/>
      <c r="AB1810" s="346"/>
      <c r="AC1810" s="346"/>
      <c r="AD1810" s="346"/>
      <c r="AE1810" s="346"/>
      <c r="AF1810" s="346"/>
      <c r="AG1810" s="346"/>
      <c r="AH1810" s="346"/>
      <c r="AI1810" s="346"/>
    </row>
    <row r="1811" spans="1:35" ht="17.25" customHeight="1">
      <c r="A1811" s="275"/>
      <c r="B1811" s="275"/>
      <c r="C1811" s="275"/>
      <c r="D1811" s="660"/>
      <c r="E1811" s="834"/>
      <c r="F1811" s="834"/>
      <c r="G1811" s="834"/>
      <c r="H1811" s="834"/>
      <c r="I1811" s="834"/>
      <c r="J1811" s="834"/>
      <c r="K1811" s="834"/>
      <c r="L1811" s="346"/>
      <c r="M1811" s="346"/>
      <c r="N1811" s="346"/>
      <c r="O1811" s="346"/>
      <c r="P1811" s="346"/>
      <c r="Q1811" s="346"/>
      <c r="R1811" s="346"/>
      <c r="S1811" s="346"/>
      <c r="T1811" s="346"/>
      <c r="U1811" s="346"/>
      <c r="V1811" s="346"/>
      <c r="W1811" s="346"/>
      <c r="X1811" s="835"/>
      <c r="Y1811" s="346"/>
      <c r="Z1811" s="346"/>
      <c r="AA1811" s="346"/>
      <c r="AB1811" s="346"/>
      <c r="AC1811" s="346"/>
      <c r="AD1811" s="346"/>
      <c r="AE1811" s="346"/>
      <c r="AF1811" s="346"/>
      <c r="AG1811" s="346"/>
      <c r="AH1811" s="346"/>
      <c r="AI1811" s="346"/>
    </row>
    <row r="1812" spans="1:35" ht="17.25" customHeight="1">
      <c r="A1812" s="275"/>
      <c r="B1812" s="275"/>
      <c r="C1812" s="275"/>
      <c r="D1812" s="660"/>
      <c r="E1812" s="834"/>
      <c r="F1812" s="834"/>
      <c r="G1812" s="834"/>
      <c r="H1812" s="834"/>
      <c r="I1812" s="834"/>
      <c r="J1812" s="834"/>
      <c r="K1812" s="834"/>
      <c r="L1812" s="346"/>
      <c r="M1812" s="346"/>
      <c r="N1812" s="346"/>
      <c r="O1812" s="346"/>
      <c r="P1812" s="346"/>
      <c r="Q1812" s="346"/>
      <c r="R1812" s="346"/>
      <c r="S1812" s="346"/>
      <c r="T1812" s="346"/>
      <c r="U1812" s="346"/>
      <c r="V1812" s="346"/>
      <c r="W1812" s="346"/>
      <c r="X1812" s="835"/>
      <c r="Y1812" s="346"/>
      <c r="Z1812" s="346"/>
      <c r="AA1812" s="346"/>
      <c r="AB1812" s="346"/>
      <c r="AC1812" s="346"/>
      <c r="AD1812" s="346"/>
      <c r="AE1812" s="346"/>
      <c r="AF1812" s="346"/>
      <c r="AG1812" s="346"/>
      <c r="AH1812" s="346"/>
      <c r="AI1812" s="346"/>
    </row>
    <row r="1813" spans="1:35" ht="17.25" customHeight="1">
      <c r="A1813" s="275"/>
      <c r="B1813" s="275"/>
      <c r="C1813" s="275"/>
      <c r="D1813" s="660"/>
      <c r="E1813" s="834"/>
      <c r="F1813" s="834"/>
      <c r="G1813" s="834"/>
      <c r="H1813" s="834"/>
      <c r="I1813" s="834"/>
      <c r="J1813" s="834"/>
      <c r="K1813" s="834"/>
      <c r="L1813" s="346"/>
      <c r="M1813" s="346"/>
      <c r="N1813" s="346"/>
      <c r="O1813" s="346"/>
      <c r="P1813" s="346"/>
      <c r="Q1813" s="346"/>
      <c r="R1813" s="346"/>
      <c r="S1813" s="346"/>
      <c r="T1813" s="346"/>
      <c r="U1813" s="346"/>
      <c r="V1813" s="346"/>
      <c r="W1813" s="346"/>
      <c r="X1813" s="835"/>
      <c r="Y1813" s="346"/>
      <c r="Z1813" s="346"/>
      <c r="AA1813" s="346"/>
      <c r="AB1813" s="346"/>
      <c r="AC1813" s="346"/>
      <c r="AD1813" s="346"/>
      <c r="AE1813" s="346"/>
      <c r="AF1813" s="346"/>
      <c r="AG1813" s="346"/>
      <c r="AH1813" s="346"/>
      <c r="AI1813" s="346"/>
    </row>
    <row r="1814" spans="1:35" ht="17.25" customHeight="1">
      <c r="A1814" s="275"/>
      <c r="B1814" s="275"/>
      <c r="C1814" s="275"/>
      <c r="D1814" s="660"/>
      <c r="E1814" s="834"/>
      <c r="F1814" s="834"/>
      <c r="G1814" s="834"/>
      <c r="H1814" s="834"/>
      <c r="I1814" s="834"/>
      <c r="J1814" s="834"/>
      <c r="K1814" s="834"/>
      <c r="L1814" s="346"/>
      <c r="M1814" s="346"/>
      <c r="N1814" s="346"/>
      <c r="O1814" s="346"/>
      <c r="P1814" s="346"/>
      <c r="Q1814" s="346"/>
      <c r="R1814" s="346"/>
      <c r="S1814" s="346"/>
      <c r="T1814" s="346"/>
      <c r="U1814" s="346"/>
      <c r="V1814" s="346"/>
      <c r="W1814" s="346"/>
      <c r="X1814" s="835"/>
      <c r="Y1814" s="346"/>
      <c r="Z1814" s="346"/>
      <c r="AA1814" s="346"/>
      <c r="AB1814" s="346"/>
      <c r="AC1814" s="346"/>
      <c r="AD1814" s="346"/>
      <c r="AE1814" s="346"/>
      <c r="AF1814" s="346"/>
      <c r="AG1814" s="346"/>
      <c r="AH1814" s="346"/>
      <c r="AI1814" s="346"/>
    </row>
    <row r="1815" spans="1:35" ht="17.25" customHeight="1">
      <c r="A1815" s="275"/>
      <c r="B1815" s="275"/>
      <c r="C1815" s="275"/>
      <c r="D1815" s="660"/>
      <c r="E1815" s="834"/>
      <c r="F1815" s="834"/>
      <c r="G1815" s="834"/>
      <c r="H1815" s="834"/>
      <c r="I1815" s="834"/>
      <c r="J1815" s="834"/>
      <c r="K1815" s="834"/>
      <c r="L1815" s="346"/>
      <c r="M1815" s="346"/>
      <c r="N1815" s="346"/>
      <c r="O1815" s="346"/>
      <c r="P1815" s="346"/>
      <c r="Q1815" s="346"/>
      <c r="R1815" s="346"/>
      <c r="S1815" s="346"/>
      <c r="T1815" s="346"/>
      <c r="U1815" s="346"/>
      <c r="V1815" s="346"/>
      <c r="W1815" s="346"/>
      <c r="X1815" s="835"/>
      <c r="Y1815" s="346"/>
      <c r="Z1815" s="346"/>
      <c r="AA1815" s="346"/>
      <c r="AB1815" s="346"/>
      <c r="AC1815" s="346"/>
      <c r="AD1815" s="346"/>
      <c r="AE1815" s="346"/>
      <c r="AF1815" s="346"/>
      <c r="AG1815" s="346"/>
      <c r="AH1815" s="346"/>
      <c r="AI1815" s="346"/>
    </row>
    <row r="1816" spans="1:35" ht="17.25" customHeight="1">
      <c r="A1816" s="275"/>
      <c r="B1816" s="275"/>
      <c r="C1816" s="275"/>
      <c r="D1816" s="660"/>
      <c r="E1816" s="834"/>
      <c r="F1816" s="834"/>
      <c r="G1816" s="834"/>
      <c r="H1816" s="834"/>
      <c r="I1816" s="834"/>
      <c r="J1816" s="834"/>
      <c r="K1816" s="834"/>
      <c r="L1816" s="346"/>
      <c r="M1816" s="346"/>
      <c r="N1816" s="346"/>
      <c r="O1816" s="346"/>
      <c r="P1816" s="346"/>
      <c r="Q1816" s="346"/>
      <c r="R1816" s="346"/>
      <c r="S1816" s="346"/>
      <c r="T1816" s="346"/>
      <c r="U1816" s="346"/>
      <c r="V1816" s="346"/>
      <c r="W1816" s="346"/>
      <c r="X1816" s="835"/>
      <c r="Y1816" s="346"/>
      <c r="Z1816" s="346"/>
      <c r="AA1816" s="346"/>
      <c r="AB1816" s="346"/>
      <c r="AC1816" s="346"/>
      <c r="AD1816" s="346"/>
      <c r="AE1816" s="346"/>
      <c r="AF1816" s="346"/>
      <c r="AG1816" s="346"/>
      <c r="AH1816" s="346"/>
      <c r="AI1816" s="346"/>
    </row>
    <row r="1817" spans="1:35" ht="17.25" customHeight="1">
      <c r="A1817" s="275"/>
      <c r="B1817" s="275"/>
      <c r="C1817" s="275"/>
      <c r="D1817" s="660"/>
      <c r="E1817" s="834"/>
      <c r="F1817" s="834"/>
      <c r="G1817" s="834"/>
      <c r="H1817" s="834"/>
      <c r="I1817" s="834"/>
      <c r="J1817" s="834"/>
      <c r="K1817" s="834"/>
      <c r="L1817" s="346"/>
      <c r="M1817" s="346"/>
      <c r="N1817" s="346"/>
      <c r="O1817" s="346"/>
      <c r="P1817" s="346"/>
      <c r="Q1817" s="346"/>
      <c r="R1817" s="346"/>
      <c r="S1817" s="346"/>
      <c r="T1817" s="346"/>
      <c r="U1817" s="346"/>
      <c r="V1817" s="346"/>
      <c r="W1817" s="346"/>
      <c r="X1817" s="835"/>
      <c r="Y1817" s="346"/>
      <c r="Z1817" s="346"/>
      <c r="AA1817" s="346"/>
      <c r="AB1817" s="346"/>
      <c r="AC1817" s="346"/>
      <c r="AD1817" s="346"/>
      <c r="AE1817" s="346"/>
      <c r="AF1817" s="346"/>
      <c r="AG1817" s="346"/>
      <c r="AH1817" s="346"/>
      <c r="AI1817" s="346"/>
    </row>
    <row r="1818" spans="1:35" ht="17.25" customHeight="1">
      <c r="A1818" s="275"/>
      <c r="B1818" s="275"/>
      <c r="C1818" s="275"/>
      <c r="D1818" s="660"/>
      <c r="E1818" s="834"/>
      <c r="F1818" s="834"/>
      <c r="G1818" s="834"/>
      <c r="H1818" s="834"/>
      <c r="I1818" s="834"/>
      <c r="J1818" s="834"/>
      <c r="K1818" s="834"/>
      <c r="L1818" s="346"/>
      <c r="M1818" s="346"/>
      <c r="N1818" s="346"/>
      <c r="O1818" s="346"/>
      <c r="P1818" s="346"/>
      <c r="Q1818" s="346"/>
      <c r="R1818" s="346"/>
      <c r="S1818" s="346"/>
      <c r="T1818" s="346"/>
      <c r="U1818" s="346"/>
      <c r="V1818" s="346"/>
      <c r="W1818" s="346"/>
      <c r="X1818" s="835"/>
      <c r="Y1818" s="346"/>
      <c r="Z1818" s="346"/>
      <c r="AA1818" s="346"/>
      <c r="AB1818" s="346"/>
      <c r="AC1818" s="346"/>
      <c r="AD1818" s="346"/>
      <c r="AE1818" s="346"/>
      <c r="AF1818" s="346"/>
      <c r="AG1818" s="346"/>
      <c r="AH1818" s="346"/>
      <c r="AI1818" s="346"/>
    </row>
    <row r="1819" spans="1:35" ht="17.25" customHeight="1">
      <c r="A1819" s="275"/>
      <c r="B1819" s="275"/>
      <c r="C1819" s="275"/>
      <c r="D1819" s="660"/>
      <c r="E1819" s="834"/>
      <c r="F1819" s="834"/>
      <c r="G1819" s="834"/>
      <c r="H1819" s="834"/>
      <c r="I1819" s="834"/>
      <c r="J1819" s="834"/>
      <c r="K1819" s="834"/>
      <c r="L1819" s="346"/>
      <c r="M1819" s="346"/>
      <c r="N1819" s="346"/>
      <c r="O1819" s="346"/>
      <c r="P1819" s="346"/>
      <c r="Q1819" s="346"/>
      <c r="R1819" s="346"/>
      <c r="S1819" s="346"/>
      <c r="T1819" s="346"/>
      <c r="U1819" s="346"/>
      <c r="V1819" s="346"/>
      <c r="W1819" s="346"/>
      <c r="X1819" s="835"/>
      <c r="Y1819" s="346"/>
      <c r="Z1819" s="346"/>
      <c r="AA1819" s="346"/>
      <c r="AB1819" s="346"/>
      <c r="AC1819" s="346"/>
      <c r="AD1819" s="346"/>
      <c r="AE1819" s="346"/>
      <c r="AF1819" s="346"/>
      <c r="AG1819" s="346"/>
      <c r="AH1819" s="346"/>
      <c r="AI1819" s="346"/>
    </row>
    <row r="1820" spans="1:35" ht="17.25" customHeight="1">
      <c r="A1820" s="275"/>
      <c r="B1820" s="275"/>
      <c r="C1820" s="275"/>
      <c r="D1820" s="660"/>
      <c r="E1820" s="834"/>
      <c r="F1820" s="834"/>
      <c r="G1820" s="834"/>
      <c r="H1820" s="834"/>
      <c r="I1820" s="834"/>
      <c r="J1820" s="834"/>
      <c r="K1820" s="834"/>
      <c r="L1820" s="346"/>
      <c r="M1820" s="346"/>
      <c r="N1820" s="346"/>
      <c r="O1820" s="346"/>
      <c r="P1820" s="346"/>
      <c r="Q1820" s="346"/>
      <c r="R1820" s="346"/>
      <c r="S1820" s="346"/>
      <c r="T1820" s="346"/>
      <c r="U1820" s="346"/>
      <c r="V1820" s="346"/>
      <c r="W1820" s="346"/>
      <c r="X1820" s="835"/>
      <c r="Y1820" s="346"/>
      <c r="Z1820" s="346"/>
      <c r="AA1820" s="346"/>
      <c r="AB1820" s="346"/>
      <c r="AC1820" s="346"/>
      <c r="AD1820" s="346"/>
      <c r="AE1820" s="346"/>
      <c r="AF1820" s="346"/>
      <c r="AG1820" s="346"/>
      <c r="AH1820" s="346"/>
      <c r="AI1820" s="346"/>
    </row>
    <row r="1821" spans="1:35" ht="17.25" customHeight="1">
      <c r="A1821" s="275"/>
      <c r="B1821" s="275"/>
      <c r="C1821" s="275"/>
      <c r="D1821" s="660"/>
      <c r="E1821" s="834"/>
      <c r="F1821" s="834"/>
      <c r="G1821" s="834"/>
      <c r="H1821" s="834"/>
      <c r="I1821" s="834"/>
      <c r="J1821" s="834"/>
      <c r="K1821" s="834"/>
      <c r="L1821" s="346"/>
      <c r="M1821" s="346"/>
      <c r="N1821" s="346"/>
      <c r="O1821" s="346"/>
      <c r="P1821" s="346"/>
      <c r="Q1821" s="346"/>
      <c r="R1821" s="346"/>
      <c r="S1821" s="346"/>
      <c r="T1821" s="346"/>
      <c r="U1821" s="346"/>
      <c r="V1821" s="346"/>
      <c r="W1821" s="346"/>
      <c r="X1821" s="835"/>
      <c r="Y1821" s="346"/>
      <c r="Z1821" s="346"/>
      <c r="AA1821" s="346"/>
      <c r="AB1821" s="346"/>
      <c r="AC1821" s="346"/>
      <c r="AD1821" s="346"/>
      <c r="AE1821" s="346"/>
      <c r="AF1821" s="346"/>
      <c r="AG1821" s="346"/>
      <c r="AH1821" s="346"/>
      <c r="AI1821" s="346"/>
    </row>
    <row r="1822" spans="1:35" ht="17.25" customHeight="1">
      <c r="A1822" s="275"/>
      <c r="B1822" s="275"/>
      <c r="C1822" s="275"/>
      <c r="D1822" s="660"/>
      <c r="E1822" s="834"/>
      <c r="F1822" s="834"/>
      <c r="G1822" s="834"/>
      <c r="H1822" s="834"/>
      <c r="I1822" s="834"/>
      <c r="J1822" s="834"/>
      <c r="K1822" s="834"/>
      <c r="L1822" s="346"/>
      <c r="M1822" s="346"/>
      <c r="N1822" s="346"/>
      <c r="O1822" s="346"/>
      <c r="P1822" s="346"/>
      <c r="Q1822" s="346"/>
      <c r="R1822" s="346"/>
      <c r="S1822" s="346"/>
      <c r="T1822" s="346"/>
      <c r="U1822" s="346"/>
      <c r="V1822" s="346"/>
      <c r="W1822" s="346"/>
      <c r="X1822" s="835"/>
      <c r="Y1822" s="346"/>
      <c r="Z1822" s="346"/>
      <c r="AA1822" s="346"/>
      <c r="AB1822" s="346"/>
      <c r="AC1822" s="346"/>
      <c r="AD1822" s="346"/>
      <c r="AE1822" s="346"/>
      <c r="AF1822" s="346"/>
      <c r="AG1822" s="346"/>
      <c r="AH1822" s="346"/>
      <c r="AI1822" s="346"/>
    </row>
    <row r="1823" spans="1:35" ht="17.25" customHeight="1">
      <c r="A1823" s="275"/>
      <c r="B1823" s="275"/>
      <c r="C1823" s="275"/>
      <c r="D1823" s="660"/>
      <c r="E1823" s="834"/>
      <c r="F1823" s="834"/>
      <c r="G1823" s="834"/>
      <c r="H1823" s="834"/>
      <c r="I1823" s="834"/>
      <c r="J1823" s="834"/>
      <c r="K1823" s="834"/>
      <c r="L1823" s="346"/>
      <c r="M1823" s="346"/>
      <c r="N1823" s="346"/>
      <c r="O1823" s="346"/>
      <c r="P1823" s="346"/>
      <c r="Q1823" s="346"/>
      <c r="R1823" s="346"/>
      <c r="S1823" s="346"/>
      <c r="T1823" s="346"/>
      <c r="U1823" s="346"/>
      <c r="V1823" s="346"/>
      <c r="W1823" s="346"/>
      <c r="X1823" s="835"/>
      <c r="Y1823" s="346"/>
      <c r="Z1823" s="346"/>
      <c r="AA1823" s="346"/>
      <c r="AB1823" s="346"/>
      <c r="AC1823" s="346"/>
      <c r="AD1823" s="346"/>
      <c r="AE1823" s="346"/>
      <c r="AF1823" s="346"/>
      <c r="AG1823" s="346"/>
      <c r="AH1823" s="346"/>
      <c r="AI1823" s="346"/>
    </row>
    <row r="1824" spans="1:35" ht="17.25" customHeight="1">
      <c r="A1824" s="275"/>
      <c r="B1824" s="275"/>
      <c r="C1824" s="275"/>
      <c r="D1824" s="660"/>
      <c r="E1824" s="834"/>
      <c r="F1824" s="834"/>
      <c r="G1824" s="834"/>
      <c r="H1824" s="834"/>
      <c r="I1824" s="834"/>
      <c r="J1824" s="834"/>
      <c r="K1824" s="834"/>
      <c r="L1824" s="346"/>
      <c r="M1824" s="346"/>
      <c r="N1824" s="346"/>
      <c r="O1824" s="346"/>
      <c r="P1824" s="346"/>
      <c r="Q1824" s="346"/>
      <c r="R1824" s="346"/>
      <c r="S1824" s="346"/>
      <c r="T1824" s="346"/>
      <c r="U1824" s="346"/>
      <c r="V1824" s="346"/>
      <c r="W1824" s="346"/>
      <c r="X1824" s="835"/>
      <c r="Y1824" s="346"/>
      <c r="Z1824" s="346"/>
      <c r="AA1824" s="346"/>
      <c r="AB1824" s="346"/>
      <c r="AC1824" s="346"/>
      <c r="AD1824" s="346"/>
      <c r="AE1824" s="346"/>
      <c r="AF1824" s="346"/>
      <c r="AG1824" s="346"/>
      <c r="AH1824" s="346"/>
      <c r="AI1824" s="346"/>
    </row>
    <row r="1825" spans="1:35" ht="17.25" customHeight="1">
      <c r="A1825" s="275"/>
      <c r="B1825" s="275"/>
      <c r="C1825" s="275"/>
      <c r="D1825" s="660"/>
      <c r="E1825" s="834"/>
      <c r="F1825" s="834"/>
      <c r="G1825" s="834"/>
      <c r="H1825" s="834"/>
      <c r="I1825" s="834"/>
      <c r="J1825" s="834"/>
      <c r="K1825" s="834"/>
      <c r="L1825" s="346"/>
      <c r="M1825" s="346"/>
      <c r="N1825" s="346"/>
      <c r="O1825" s="346"/>
      <c r="P1825" s="346"/>
      <c r="Q1825" s="346"/>
      <c r="R1825" s="346"/>
      <c r="S1825" s="346"/>
      <c r="T1825" s="346"/>
      <c r="U1825" s="346"/>
      <c r="V1825" s="346"/>
      <c r="W1825" s="346"/>
      <c r="X1825" s="835"/>
      <c r="Y1825" s="346"/>
      <c r="Z1825" s="346"/>
      <c r="AA1825" s="346"/>
      <c r="AB1825" s="346"/>
      <c r="AC1825" s="346"/>
      <c r="AD1825" s="346"/>
      <c r="AE1825" s="346"/>
      <c r="AF1825" s="346"/>
      <c r="AG1825" s="346"/>
      <c r="AH1825" s="346"/>
      <c r="AI1825" s="346"/>
    </row>
    <row r="1826" spans="1:35" ht="17.25" customHeight="1">
      <c r="A1826" s="275"/>
      <c r="B1826" s="275"/>
      <c r="C1826" s="275"/>
      <c r="D1826" s="660"/>
      <c r="E1826" s="834"/>
      <c r="F1826" s="834"/>
      <c r="G1826" s="834"/>
      <c r="H1826" s="834"/>
      <c r="I1826" s="834"/>
      <c r="J1826" s="834"/>
      <c r="K1826" s="834"/>
      <c r="L1826" s="346"/>
      <c r="M1826" s="346"/>
      <c r="N1826" s="346"/>
      <c r="O1826" s="346"/>
      <c r="P1826" s="346"/>
      <c r="Q1826" s="346"/>
      <c r="R1826" s="346"/>
      <c r="S1826" s="346"/>
      <c r="T1826" s="346"/>
      <c r="U1826" s="346"/>
      <c r="V1826" s="346"/>
      <c r="W1826" s="346"/>
      <c r="X1826" s="835"/>
      <c r="Y1826" s="346"/>
      <c r="Z1826" s="346"/>
      <c r="AA1826" s="346"/>
      <c r="AB1826" s="346"/>
      <c r="AC1826" s="346"/>
      <c r="AD1826" s="346"/>
      <c r="AE1826" s="346"/>
      <c r="AF1826" s="346"/>
      <c r="AG1826" s="346"/>
      <c r="AH1826" s="346"/>
      <c r="AI1826" s="346"/>
    </row>
    <row r="1827" spans="1:35" ht="17.25" customHeight="1">
      <c r="A1827" s="275"/>
      <c r="B1827" s="275"/>
      <c r="C1827" s="275"/>
      <c r="D1827" s="660"/>
      <c r="E1827" s="834"/>
      <c r="F1827" s="834"/>
      <c r="G1827" s="834"/>
      <c r="H1827" s="834"/>
      <c r="I1827" s="834"/>
      <c r="J1827" s="834"/>
      <c r="K1827" s="834"/>
      <c r="L1827" s="346"/>
      <c r="M1827" s="346"/>
      <c r="N1827" s="346"/>
      <c r="O1827" s="346"/>
      <c r="P1827" s="346"/>
      <c r="Q1827" s="346"/>
      <c r="R1827" s="346"/>
      <c r="S1827" s="346"/>
      <c r="T1827" s="346"/>
      <c r="U1827" s="346"/>
      <c r="V1827" s="346"/>
      <c r="W1827" s="346"/>
      <c r="X1827" s="835"/>
      <c r="Y1827" s="346"/>
      <c r="Z1827" s="346"/>
      <c r="AA1827" s="346"/>
      <c r="AB1827" s="346"/>
      <c r="AC1827" s="346"/>
      <c r="AD1827" s="346"/>
      <c r="AE1827" s="346"/>
      <c r="AF1827" s="346"/>
      <c r="AG1827" s="346"/>
      <c r="AH1827" s="346"/>
      <c r="AI1827" s="346"/>
    </row>
    <row r="1828" spans="1:35" ht="17.25" customHeight="1">
      <c r="A1828" s="275"/>
      <c r="B1828" s="275"/>
      <c r="C1828" s="275"/>
      <c r="D1828" s="660"/>
      <c r="E1828" s="834"/>
      <c r="F1828" s="834"/>
      <c r="G1828" s="834"/>
      <c r="H1828" s="834"/>
      <c r="I1828" s="834"/>
      <c r="J1828" s="834"/>
      <c r="K1828" s="834"/>
      <c r="L1828" s="346"/>
      <c r="M1828" s="346"/>
      <c r="N1828" s="346"/>
      <c r="O1828" s="346"/>
      <c r="P1828" s="346"/>
      <c r="Q1828" s="346"/>
      <c r="R1828" s="346"/>
      <c r="S1828" s="346"/>
      <c r="T1828" s="346"/>
      <c r="U1828" s="346"/>
      <c r="V1828" s="346"/>
      <c r="W1828" s="346"/>
      <c r="X1828" s="835"/>
      <c r="Y1828" s="346"/>
      <c r="Z1828" s="346"/>
      <c r="AA1828" s="346"/>
      <c r="AB1828" s="346"/>
      <c r="AC1828" s="346"/>
      <c r="AD1828" s="346"/>
      <c r="AE1828" s="346"/>
      <c r="AF1828" s="346"/>
      <c r="AG1828" s="346"/>
      <c r="AH1828" s="346"/>
      <c r="AI1828" s="346"/>
    </row>
    <row r="1829" spans="1:35" ht="17.25" customHeight="1">
      <c r="A1829" s="275"/>
      <c r="B1829" s="275"/>
      <c r="C1829" s="275"/>
      <c r="D1829" s="660"/>
      <c r="E1829" s="834"/>
      <c r="F1829" s="834"/>
      <c r="G1829" s="834"/>
      <c r="H1829" s="834"/>
      <c r="I1829" s="834"/>
      <c r="J1829" s="834"/>
      <c r="K1829" s="834"/>
      <c r="L1829" s="346"/>
      <c r="M1829" s="346"/>
      <c r="N1829" s="346"/>
      <c r="O1829" s="346"/>
      <c r="P1829" s="346"/>
      <c r="Q1829" s="346"/>
      <c r="R1829" s="346"/>
      <c r="S1829" s="346"/>
      <c r="T1829" s="346"/>
      <c r="U1829" s="346"/>
      <c r="V1829" s="346"/>
      <c r="W1829" s="346"/>
      <c r="X1829" s="835"/>
      <c r="Y1829" s="346"/>
      <c r="Z1829" s="346"/>
      <c r="AA1829" s="346"/>
      <c r="AB1829" s="346"/>
      <c r="AC1829" s="346"/>
      <c r="AD1829" s="346"/>
      <c r="AE1829" s="346"/>
      <c r="AF1829" s="346"/>
      <c r="AG1829" s="346"/>
      <c r="AH1829" s="346"/>
      <c r="AI1829" s="346"/>
    </row>
    <row r="1830" spans="1:35" ht="17.25" customHeight="1">
      <c r="A1830" s="275"/>
      <c r="B1830" s="275"/>
      <c r="C1830" s="275"/>
      <c r="D1830" s="660"/>
      <c r="E1830" s="834"/>
      <c r="F1830" s="834"/>
      <c r="G1830" s="834"/>
      <c r="H1830" s="834"/>
      <c r="I1830" s="834"/>
      <c r="J1830" s="834"/>
      <c r="K1830" s="834"/>
      <c r="L1830" s="346"/>
      <c r="M1830" s="346"/>
      <c r="N1830" s="346"/>
      <c r="O1830" s="346"/>
      <c r="P1830" s="346"/>
      <c r="Q1830" s="346"/>
      <c r="R1830" s="346"/>
      <c r="S1830" s="346"/>
      <c r="T1830" s="346"/>
      <c r="U1830" s="346"/>
      <c r="V1830" s="346"/>
      <c r="W1830" s="346"/>
      <c r="X1830" s="835"/>
      <c r="Y1830" s="346"/>
      <c r="Z1830" s="346"/>
      <c r="AA1830" s="346"/>
      <c r="AB1830" s="346"/>
      <c r="AC1830" s="346"/>
      <c r="AD1830" s="346"/>
      <c r="AE1830" s="346"/>
      <c r="AF1830" s="346"/>
      <c r="AG1830" s="346"/>
      <c r="AH1830" s="346"/>
      <c r="AI1830" s="346"/>
    </row>
    <row r="1831" spans="1:35" ht="17.25" customHeight="1">
      <c r="A1831" s="275"/>
      <c r="B1831" s="275"/>
      <c r="C1831" s="275"/>
      <c r="D1831" s="660"/>
      <c r="E1831" s="834"/>
      <c r="F1831" s="834"/>
      <c r="G1831" s="834"/>
      <c r="H1831" s="834"/>
      <c r="I1831" s="834"/>
      <c r="J1831" s="834"/>
      <c r="K1831" s="834"/>
      <c r="L1831" s="346"/>
      <c r="M1831" s="346"/>
      <c r="N1831" s="346"/>
      <c r="O1831" s="346"/>
      <c r="P1831" s="346"/>
      <c r="Q1831" s="346"/>
      <c r="R1831" s="346"/>
      <c r="S1831" s="346"/>
      <c r="T1831" s="346"/>
      <c r="U1831" s="346"/>
      <c r="V1831" s="346"/>
      <c r="W1831" s="346"/>
      <c r="X1831" s="835"/>
      <c r="Y1831" s="346"/>
      <c r="Z1831" s="346"/>
      <c r="AA1831" s="346"/>
      <c r="AB1831" s="346"/>
      <c r="AC1831" s="346"/>
      <c r="AD1831" s="346"/>
      <c r="AE1831" s="346"/>
      <c r="AF1831" s="346"/>
      <c r="AG1831" s="346"/>
      <c r="AH1831" s="346"/>
      <c r="AI1831" s="346"/>
    </row>
    <row r="1832" spans="1:35" ht="17.25" customHeight="1">
      <c r="A1832" s="275"/>
      <c r="B1832" s="275"/>
      <c r="C1832" s="275"/>
      <c r="D1832" s="660"/>
      <c r="E1832" s="834"/>
      <c r="F1832" s="834"/>
      <c r="G1832" s="834"/>
      <c r="H1832" s="834"/>
      <c r="I1832" s="834"/>
      <c r="J1832" s="834"/>
      <c r="K1832" s="834"/>
      <c r="L1832" s="346"/>
      <c r="M1832" s="346"/>
      <c r="N1832" s="346"/>
      <c r="O1832" s="346"/>
      <c r="P1832" s="346"/>
      <c r="Q1832" s="346"/>
      <c r="R1832" s="346"/>
      <c r="S1832" s="346"/>
      <c r="T1832" s="346"/>
      <c r="U1832" s="346"/>
      <c r="V1832" s="346"/>
      <c r="W1832" s="346"/>
      <c r="X1832" s="835"/>
      <c r="Y1832" s="346"/>
      <c r="Z1832" s="346"/>
      <c r="AA1832" s="346"/>
      <c r="AB1832" s="346"/>
      <c r="AC1832" s="346"/>
      <c r="AD1832" s="346"/>
      <c r="AE1832" s="346"/>
      <c r="AF1832" s="346"/>
      <c r="AG1832" s="346"/>
      <c r="AH1832" s="346"/>
      <c r="AI1832" s="346"/>
    </row>
    <row r="1833" spans="1:35" ht="17.25" customHeight="1">
      <c r="A1833" s="275"/>
      <c r="B1833" s="275"/>
      <c r="C1833" s="275"/>
      <c r="D1833" s="660"/>
      <c r="E1833" s="834"/>
      <c r="F1833" s="834"/>
      <c r="G1833" s="834"/>
      <c r="H1833" s="834"/>
      <c r="I1833" s="834"/>
      <c r="J1833" s="834"/>
      <c r="K1833" s="834"/>
      <c r="L1833" s="346"/>
      <c r="M1833" s="346"/>
      <c r="N1833" s="346"/>
      <c r="O1833" s="346"/>
      <c r="P1833" s="346"/>
      <c r="Q1833" s="346"/>
      <c r="R1833" s="346"/>
      <c r="S1833" s="346"/>
      <c r="T1833" s="346"/>
      <c r="U1833" s="346"/>
      <c r="V1833" s="346"/>
      <c r="W1833" s="346"/>
      <c r="X1833" s="835"/>
      <c r="Y1833" s="346"/>
      <c r="Z1833" s="346"/>
      <c r="AA1833" s="346"/>
      <c r="AB1833" s="346"/>
      <c r="AC1833" s="346"/>
      <c r="AD1833" s="346"/>
      <c r="AE1833" s="346"/>
      <c r="AF1833" s="346"/>
      <c r="AG1833" s="346"/>
      <c r="AH1833" s="346"/>
      <c r="AI1833" s="346"/>
    </row>
    <row r="1834" spans="1:35" ht="17.25" customHeight="1">
      <c r="A1834" s="275"/>
      <c r="B1834" s="275"/>
      <c r="C1834" s="275"/>
      <c r="D1834" s="660"/>
      <c r="E1834" s="834"/>
      <c r="F1834" s="834"/>
      <c r="G1834" s="834"/>
      <c r="H1834" s="834"/>
      <c r="I1834" s="834"/>
      <c r="J1834" s="834"/>
      <c r="K1834" s="834"/>
      <c r="L1834" s="346"/>
      <c r="M1834" s="346"/>
      <c r="N1834" s="346"/>
      <c r="O1834" s="346"/>
      <c r="P1834" s="346"/>
      <c r="Q1834" s="346"/>
      <c r="R1834" s="346"/>
      <c r="S1834" s="346"/>
      <c r="T1834" s="346"/>
      <c r="U1834" s="346"/>
      <c r="V1834" s="346"/>
      <c r="W1834" s="346"/>
      <c r="X1834" s="835"/>
      <c r="Y1834" s="346"/>
      <c r="Z1834" s="346"/>
      <c r="AA1834" s="346"/>
      <c r="AB1834" s="346"/>
      <c r="AC1834" s="346"/>
      <c r="AD1834" s="346"/>
      <c r="AE1834" s="346"/>
      <c r="AF1834" s="346"/>
      <c r="AG1834" s="346"/>
      <c r="AH1834" s="346"/>
      <c r="AI1834" s="346"/>
    </row>
    <row r="1835" spans="1:35" ht="17.25" customHeight="1">
      <c r="A1835" s="275"/>
      <c r="B1835" s="275"/>
      <c r="C1835" s="275"/>
      <c r="D1835" s="660"/>
      <c r="E1835" s="834"/>
      <c r="F1835" s="834"/>
      <c r="G1835" s="834"/>
      <c r="H1835" s="834"/>
      <c r="I1835" s="834"/>
      <c r="J1835" s="834"/>
      <c r="K1835" s="834"/>
      <c r="L1835" s="346"/>
      <c r="M1835" s="346"/>
      <c r="N1835" s="346"/>
      <c r="O1835" s="346"/>
      <c r="P1835" s="346"/>
      <c r="Q1835" s="346"/>
      <c r="R1835" s="346"/>
      <c r="S1835" s="346"/>
      <c r="T1835" s="346"/>
      <c r="U1835" s="346"/>
      <c r="V1835" s="346"/>
      <c r="W1835" s="346"/>
      <c r="X1835" s="835"/>
      <c r="Y1835" s="346"/>
      <c r="Z1835" s="346"/>
      <c r="AA1835" s="346"/>
      <c r="AB1835" s="346"/>
      <c r="AC1835" s="346"/>
      <c r="AD1835" s="346"/>
      <c r="AE1835" s="346"/>
      <c r="AF1835" s="346"/>
      <c r="AG1835" s="346"/>
      <c r="AH1835" s="346"/>
      <c r="AI1835" s="346"/>
    </row>
    <row r="1836" spans="1:35" ht="17.25" customHeight="1">
      <c r="A1836" s="275"/>
      <c r="B1836" s="275"/>
      <c r="C1836" s="275"/>
      <c r="D1836" s="660"/>
      <c r="E1836" s="834"/>
      <c r="F1836" s="834"/>
      <c r="G1836" s="834"/>
      <c r="H1836" s="834"/>
      <c r="I1836" s="834"/>
      <c r="J1836" s="834"/>
      <c r="K1836" s="834"/>
      <c r="L1836" s="346"/>
      <c r="M1836" s="346"/>
      <c r="N1836" s="346"/>
      <c r="O1836" s="346"/>
      <c r="P1836" s="346"/>
      <c r="Q1836" s="346"/>
      <c r="R1836" s="346"/>
      <c r="S1836" s="346"/>
      <c r="T1836" s="346"/>
      <c r="U1836" s="346"/>
      <c r="V1836" s="346"/>
      <c r="W1836" s="346"/>
      <c r="X1836" s="835"/>
      <c r="Y1836" s="346"/>
      <c r="Z1836" s="346"/>
      <c r="AA1836" s="346"/>
      <c r="AB1836" s="346"/>
      <c r="AC1836" s="346"/>
      <c r="AD1836" s="346"/>
      <c r="AE1836" s="346"/>
      <c r="AF1836" s="346"/>
      <c r="AG1836" s="346"/>
      <c r="AH1836" s="346"/>
      <c r="AI1836" s="346"/>
    </row>
    <row r="1837" spans="1:35" ht="17.25" customHeight="1">
      <c r="A1837" s="275"/>
      <c r="B1837" s="275"/>
      <c r="C1837" s="275"/>
      <c r="D1837" s="660"/>
      <c r="E1837" s="834"/>
      <c r="F1837" s="834"/>
      <c r="G1837" s="834"/>
      <c r="H1837" s="834"/>
      <c r="I1837" s="834"/>
      <c r="J1837" s="834"/>
      <c r="K1837" s="834"/>
      <c r="L1837" s="346"/>
      <c r="M1837" s="346"/>
      <c r="N1837" s="346"/>
      <c r="O1837" s="346"/>
      <c r="P1837" s="346"/>
      <c r="Q1837" s="346"/>
      <c r="R1837" s="346"/>
      <c r="S1837" s="346"/>
      <c r="T1837" s="346"/>
      <c r="U1837" s="346"/>
      <c r="V1837" s="346"/>
      <c r="W1837" s="346"/>
      <c r="X1837" s="835"/>
      <c r="Y1837" s="346"/>
      <c r="Z1837" s="346"/>
      <c r="AA1837" s="346"/>
      <c r="AB1837" s="346"/>
      <c r="AC1837" s="346"/>
      <c r="AD1837" s="346"/>
      <c r="AE1837" s="346"/>
      <c r="AF1837" s="346"/>
      <c r="AG1837" s="346"/>
      <c r="AH1837" s="346"/>
      <c r="AI1837" s="346"/>
    </row>
    <row r="1838" spans="1:35" ht="17.25" customHeight="1">
      <c r="A1838" s="275"/>
      <c r="B1838" s="275"/>
      <c r="C1838" s="275"/>
      <c r="D1838" s="660"/>
      <c r="E1838" s="834"/>
      <c r="F1838" s="834"/>
      <c r="G1838" s="834"/>
      <c r="H1838" s="834"/>
      <c r="I1838" s="834"/>
      <c r="J1838" s="834"/>
      <c r="K1838" s="834"/>
      <c r="L1838" s="346"/>
      <c r="M1838" s="346"/>
      <c r="N1838" s="346"/>
      <c r="O1838" s="346"/>
      <c r="P1838" s="346"/>
      <c r="Q1838" s="346"/>
      <c r="R1838" s="346"/>
      <c r="S1838" s="346"/>
      <c r="T1838" s="346"/>
      <c r="U1838" s="346"/>
      <c r="V1838" s="346"/>
      <c r="W1838" s="346"/>
      <c r="X1838" s="835"/>
      <c r="Y1838" s="346"/>
      <c r="Z1838" s="346"/>
      <c r="AA1838" s="346"/>
      <c r="AB1838" s="346"/>
      <c r="AC1838" s="346"/>
      <c r="AD1838" s="346"/>
      <c r="AE1838" s="346"/>
      <c r="AF1838" s="346"/>
      <c r="AG1838" s="346"/>
      <c r="AH1838" s="346"/>
      <c r="AI1838" s="346"/>
    </row>
    <row r="1839" spans="1:35" ht="17.25" customHeight="1">
      <c r="A1839" s="275"/>
      <c r="B1839" s="275"/>
      <c r="C1839" s="275"/>
      <c r="D1839" s="660"/>
      <c r="E1839" s="834"/>
      <c r="F1839" s="834"/>
      <c r="G1839" s="834"/>
      <c r="H1839" s="834"/>
      <c r="I1839" s="834"/>
      <c r="J1839" s="834"/>
      <c r="K1839" s="834"/>
      <c r="L1839" s="346"/>
      <c r="M1839" s="346"/>
      <c r="N1839" s="346"/>
      <c r="O1839" s="346"/>
      <c r="P1839" s="346"/>
      <c r="Q1839" s="346"/>
      <c r="R1839" s="346"/>
      <c r="S1839" s="346"/>
      <c r="T1839" s="346"/>
      <c r="U1839" s="346"/>
      <c r="V1839" s="346"/>
      <c r="W1839" s="346"/>
      <c r="X1839" s="835"/>
      <c r="Y1839" s="346"/>
      <c r="Z1839" s="346"/>
      <c r="AA1839" s="346"/>
      <c r="AB1839" s="346"/>
      <c r="AC1839" s="346"/>
      <c r="AD1839" s="346"/>
      <c r="AE1839" s="346"/>
      <c r="AF1839" s="346"/>
      <c r="AG1839" s="346"/>
      <c r="AH1839" s="346"/>
      <c r="AI1839" s="346"/>
    </row>
    <row r="1840" spans="1:35" ht="17.25" customHeight="1">
      <c r="A1840" s="275"/>
      <c r="B1840" s="275"/>
      <c r="C1840" s="275"/>
      <c r="D1840" s="660"/>
      <c r="E1840" s="834"/>
      <c r="F1840" s="834"/>
      <c r="G1840" s="834"/>
      <c r="H1840" s="834"/>
      <c r="I1840" s="834"/>
      <c r="J1840" s="834"/>
      <c r="K1840" s="834"/>
      <c r="L1840" s="346"/>
      <c r="M1840" s="346"/>
      <c r="N1840" s="346"/>
      <c r="O1840" s="346"/>
      <c r="P1840" s="346"/>
      <c r="Q1840" s="346"/>
      <c r="R1840" s="346"/>
      <c r="S1840" s="346"/>
      <c r="T1840" s="346"/>
      <c r="U1840" s="346"/>
      <c r="V1840" s="346"/>
      <c r="W1840" s="346"/>
      <c r="X1840" s="835"/>
      <c r="Y1840" s="346"/>
      <c r="Z1840" s="346"/>
      <c r="AA1840" s="346"/>
      <c r="AB1840" s="346"/>
      <c r="AC1840" s="346"/>
      <c r="AD1840" s="346"/>
      <c r="AE1840" s="346"/>
      <c r="AF1840" s="346"/>
      <c r="AG1840" s="346"/>
      <c r="AH1840" s="346"/>
      <c r="AI1840" s="346"/>
    </row>
    <row r="1841" spans="1:35" ht="17.25" customHeight="1">
      <c r="A1841" s="275"/>
      <c r="B1841" s="275"/>
      <c r="C1841" s="275"/>
      <c r="D1841" s="660"/>
      <c r="E1841" s="834"/>
      <c r="F1841" s="834"/>
      <c r="G1841" s="834"/>
      <c r="H1841" s="834"/>
      <c r="I1841" s="834"/>
      <c r="J1841" s="834"/>
      <c r="K1841" s="834"/>
      <c r="L1841" s="346"/>
      <c r="M1841" s="346"/>
      <c r="N1841" s="346"/>
      <c r="O1841" s="346"/>
      <c r="P1841" s="346"/>
      <c r="Q1841" s="346"/>
      <c r="R1841" s="346"/>
      <c r="S1841" s="346"/>
      <c r="T1841" s="346"/>
      <c r="U1841" s="346"/>
      <c r="V1841" s="346"/>
      <c r="W1841" s="346"/>
      <c r="X1841" s="835"/>
      <c r="Y1841" s="346"/>
      <c r="Z1841" s="346"/>
      <c r="AA1841" s="346"/>
      <c r="AB1841" s="346"/>
      <c r="AC1841" s="346"/>
      <c r="AD1841" s="346"/>
      <c r="AE1841" s="346"/>
      <c r="AF1841" s="346"/>
      <c r="AG1841" s="346"/>
      <c r="AH1841" s="346"/>
      <c r="AI1841" s="346"/>
    </row>
    <row r="1842" spans="1:35" ht="17.25" customHeight="1">
      <c r="A1842" s="275"/>
      <c r="B1842" s="275"/>
      <c r="C1842" s="275"/>
      <c r="D1842" s="660"/>
      <c r="E1842" s="834"/>
      <c r="F1842" s="834"/>
      <c r="G1842" s="834"/>
      <c r="H1842" s="834"/>
      <c r="I1842" s="834"/>
      <c r="J1842" s="834"/>
      <c r="K1842" s="834"/>
      <c r="L1842" s="346"/>
      <c r="M1842" s="346"/>
      <c r="N1842" s="346"/>
      <c r="O1842" s="346"/>
      <c r="P1842" s="346"/>
      <c r="Q1842" s="346"/>
      <c r="R1842" s="346"/>
      <c r="S1842" s="346"/>
      <c r="T1842" s="346"/>
      <c r="U1842" s="346"/>
      <c r="V1842" s="346"/>
      <c r="W1842" s="346"/>
      <c r="X1842" s="835"/>
      <c r="Y1842" s="346"/>
      <c r="Z1842" s="346"/>
      <c r="AA1842" s="346"/>
      <c r="AB1842" s="346"/>
      <c r="AC1842" s="346"/>
      <c r="AD1842" s="346"/>
      <c r="AE1842" s="346"/>
      <c r="AF1842" s="346"/>
      <c r="AG1842" s="346"/>
      <c r="AH1842" s="346"/>
      <c r="AI1842" s="346"/>
    </row>
    <row r="1843" spans="1:35" ht="17.25" customHeight="1">
      <c r="A1843" s="275"/>
      <c r="B1843" s="275"/>
      <c r="C1843" s="275"/>
      <c r="D1843" s="660"/>
      <c r="E1843" s="834"/>
      <c r="F1843" s="834"/>
      <c r="G1843" s="834"/>
      <c r="H1843" s="834"/>
      <c r="I1843" s="834"/>
      <c r="J1843" s="834"/>
      <c r="K1843" s="834"/>
      <c r="L1843" s="346"/>
      <c r="M1843" s="346"/>
      <c r="N1843" s="346"/>
      <c r="O1843" s="346"/>
      <c r="P1843" s="346"/>
      <c r="Q1843" s="346"/>
      <c r="R1843" s="346"/>
      <c r="S1843" s="346"/>
      <c r="T1843" s="346"/>
      <c r="U1843" s="346"/>
      <c r="V1843" s="346"/>
      <c r="W1843" s="346"/>
      <c r="X1843" s="835"/>
      <c r="Y1843" s="346"/>
      <c r="Z1843" s="346"/>
      <c r="AA1843" s="346"/>
      <c r="AB1843" s="346"/>
      <c r="AC1843" s="346"/>
      <c r="AD1843" s="346"/>
      <c r="AE1843" s="346"/>
      <c r="AF1843" s="346"/>
      <c r="AG1843" s="346"/>
      <c r="AH1843" s="346"/>
      <c r="AI1843" s="346"/>
    </row>
    <row r="1844" spans="1:35" ht="17.25" customHeight="1">
      <c r="A1844" s="275"/>
      <c r="B1844" s="275"/>
      <c r="C1844" s="275"/>
      <c r="D1844" s="660"/>
      <c r="E1844" s="834"/>
      <c r="F1844" s="834"/>
      <c r="G1844" s="834"/>
      <c r="H1844" s="834"/>
      <c r="I1844" s="834"/>
      <c r="J1844" s="834"/>
      <c r="K1844" s="834"/>
      <c r="L1844" s="346"/>
      <c r="M1844" s="346"/>
      <c r="N1844" s="346"/>
      <c r="O1844" s="346"/>
      <c r="P1844" s="346"/>
      <c r="Q1844" s="346"/>
      <c r="R1844" s="346"/>
      <c r="S1844" s="346"/>
      <c r="T1844" s="346"/>
      <c r="U1844" s="346"/>
      <c r="V1844" s="346"/>
      <c r="W1844" s="346"/>
      <c r="X1844" s="835"/>
      <c r="Y1844" s="346"/>
      <c r="Z1844" s="346"/>
      <c r="AA1844" s="346"/>
      <c r="AB1844" s="346"/>
      <c r="AC1844" s="346"/>
      <c r="AD1844" s="346"/>
      <c r="AE1844" s="346"/>
      <c r="AF1844" s="346"/>
      <c r="AG1844" s="346"/>
      <c r="AH1844" s="346"/>
      <c r="AI1844" s="346"/>
    </row>
    <row r="1845" spans="1:35" ht="17.25" customHeight="1">
      <c r="A1845" s="275"/>
      <c r="B1845" s="275"/>
      <c r="C1845" s="275"/>
      <c r="D1845" s="660"/>
      <c r="E1845" s="834"/>
      <c r="F1845" s="834"/>
      <c r="G1845" s="834"/>
      <c r="H1845" s="834"/>
      <c r="I1845" s="834"/>
      <c r="J1845" s="834"/>
      <c r="K1845" s="834"/>
      <c r="L1845" s="346"/>
      <c r="M1845" s="346"/>
      <c r="N1845" s="346"/>
      <c r="O1845" s="346"/>
      <c r="P1845" s="346"/>
      <c r="Q1845" s="346"/>
      <c r="R1845" s="346"/>
      <c r="S1845" s="346"/>
      <c r="T1845" s="346"/>
      <c r="U1845" s="346"/>
      <c r="V1845" s="346"/>
      <c r="W1845" s="346"/>
      <c r="X1845" s="835"/>
      <c r="Y1845" s="346"/>
      <c r="Z1845" s="346"/>
      <c r="AA1845" s="346"/>
      <c r="AB1845" s="346"/>
      <c r="AC1845" s="346"/>
      <c r="AD1845" s="346"/>
      <c r="AE1845" s="346"/>
      <c r="AF1845" s="346"/>
      <c r="AG1845" s="346"/>
      <c r="AH1845" s="346"/>
      <c r="AI1845" s="346"/>
    </row>
    <row r="1846" spans="1:35" ht="17.25" customHeight="1">
      <c r="A1846" s="275"/>
      <c r="B1846" s="275"/>
      <c r="C1846" s="275"/>
      <c r="D1846" s="660"/>
      <c r="E1846" s="834"/>
      <c r="F1846" s="834"/>
      <c r="G1846" s="834"/>
      <c r="H1846" s="834"/>
      <c r="I1846" s="834"/>
      <c r="J1846" s="834"/>
      <c r="K1846" s="834"/>
      <c r="L1846" s="346"/>
      <c r="M1846" s="346"/>
      <c r="N1846" s="346"/>
      <c r="O1846" s="346"/>
      <c r="P1846" s="346"/>
      <c r="Q1846" s="346"/>
      <c r="R1846" s="346"/>
      <c r="S1846" s="346"/>
      <c r="T1846" s="346"/>
      <c r="U1846" s="346"/>
      <c r="V1846" s="346"/>
      <c r="W1846" s="346"/>
      <c r="X1846" s="835"/>
      <c r="Y1846" s="346"/>
      <c r="Z1846" s="346"/>
      <c r="AA1846" s="346"/>
      <c r="AB1846" s="346"/>
      <c r="AC1846" s="346"/>
      <c r="AD1846" s="346"/>
      <c r="AE1846" s="346"/>
      <c r="AF1846" s="346"/>
      <c r="AG1846" s="346"/>
      <c r="AH1846" s="346"/>
      <c r="AI1846" s="346"/>
    </row>
    <row r="1847" spans="1:35" ht="17.25" customHeight="1">
      <c r="A1847" s="275"/>
      <c r="B1847" s="275"/>
      <c r="C1847" s="275"/>
      <c r="D1847" s="660"/>
      <c r="E1847" s="834"/>
      <c r="F1847" s="834"/>
      <c r="G1847" s="834"/>
      <c r="H1847" s="834"/>
      <c r="I1847" s="834"/>
      <c r="J1847" s="834"/>
      <c r="K1847" s="834"/>
      <c r="L1847" s="346"/>
      <c r="M1847" s="346"/>
      <c r="N1847" s="346"/>
      <c r="O1847" s="346"/>
      <c r="P1847" s="346"/>
      <c r="Q1847" s="346"/>
      <c r="R1847" s="346"/>
      <c r="S1847" s="346"/>
      <c r="T1847" s="346"/>
      <c r="U1847" s="346"/>
      <c r="V1847" s="346"/>
      <c r="W1847" s="346"/>
      <c r="X1847" s="835"/>
      <c r="Y1847" s="346"/>
      <c r="Z1847" s="346"/>
      <c r="AA1847" s="346"/>
      <c r="AB1847" s="346"/>
      <c r="AC1847" s="346"/>
      <c r="AD1847" s="346"/>
      <c r="AE1847" s="346"/>
      <c r="AF1847" s="346"/>
      <c r="AG1847" s="346"/>
      <c r="AH1847" s="346"/>
      <c r="AI1847" s="346"/>
    </row>
    <row r="1848" spans="1:35" ht="17.25" customHeight="1">
      <c r="A1848" s="275"/>
      <c r="B1848" s="275"/>
      <c r="C1848" s="275"/>
      <c r="D1848" s="660"/>
      <c r="E1848" s="834"/>
      <c r="F1848" s="834"/>
      <c r="G1848" s="834"/>
      <c r="H1848" s="834"/>
      <c r="I1848" s="834"/>
      <c r="J1848" s="834"/>
      <c r="K1848" s="834"/>
      <c r="L1848" s="346"/>
      <c r="M1848" s="346"/>
      <c r="N1848" s="346"/>
      <c r="O1848" s="346"/>
      <c r="P1848" s="346"/>
      <c r="Q1848" s="346"/>
      <c r="R1848" s="346"/>
      <c r="S1848" s="346"/>
      <c r="T1848" s="346"/>
      <c r="U1848" s="346"/>
      <c r="V1848" s="346"/>
      <c r="W1848" s="346"/>
      <c r="X1848" s="835"/>
      <c r="Y1848" s="346"/>
      <c r="Z1848" s="346"/>
      <c r="AA1848" s="346"/>
      <c r="AB1848" s="346"/>
      <c r="AC1848" s="346"/>
      <c r="AD1848" s="346"/>
      <c r="AE1848" s="346"/>
      <c r="AF1848" s="346"/>
      <c r="AG1848" s="346"/>
      <c r="AH1848" s="346"/>
      <c r="AI1848" s="346"/>
    </row>
    <row r="1849" spans="1:35" ht="17.25" customHeight="1">
      <c r="A1849" s="275"/>
      <c r="B1849" s="275"/>
      <c r="C1849" s="275"/>
      <c r="D1849" s="660"/>
      <c r="E1849" s="834"/>
      <c r="F1849" s="834"/>
      <c r="G1849" s="834"/>
      <c r="H1849" s="834"/>
      <c r="I1849" s="834"/>
      <c r="J1849" s="834"/>
      <c r="K1849" s="834"/>
      <c r="L1849" s="346"/>
      <c r="M1849" s="346"/>
      <c r="N1849" s="346"/>
      <c r="O1849" s="346"/>
      <c r="P1849" s="346"/>
      <c r="Q1849" s="346"/>
      <c r="R1849" s="346"/>
      <c r="S1849" s="346"/>
      <c r="T1849" s="346"/>
      <c r="U1849" s="346"/>
      <c r="V1849" s="346"/>
      <c r="W1849" s="346"/>
      <c r="X1849" s="835"/>
      <c r="Y1849" s="346"/>
      <c r="Z1849" s="346"/>
      <c r="AA1849" s="346"/>
      <c r="AB1849" s="346"/>
      <c r="AC1849" s="346"/>
      <c r="AD1849" s="346"/>
      <c r="AE1849" s="346"/>
      <c r="AF1849" s="346"/>
      <c r="AG1849" s="346"/>
      <c r="AH1849" s="346"/>
      <c r="AI1849" s="346"/>
    </row>
    <row r="1850" spans="1:35" ht="17.25" customHeight="1">
      <c r="A1850" s="275"/>
      <c r="B1850" s="275"/>
      <c r="C1850" s="275"/>
      <c r="D1850" s="660"/>
      <c r="E1850" s="834"/>
      <c r="F1850" s="834"/>
      <c r="G1850" s="834"/>
      <c r="H1850" s="834"/>
      <c r="I1850" s="834"/>
      <c r="J1850" s="834"/>
      <c r="K1850" s="834"/>
      <c r="L1850" s="346"/>
      <c r="M1850" s="346"/>
      <c r="N1850" s="346"/>
      <c r="O1850" s="346"/>
      <c r="P1850" s="346"/>
      <c r="Q1850" s="346"/>
      <c r="R1850" s="346"/>
      <c r="S1850" s="346"/>
      <c r="T1850" s="346"/>
      <c r="U1850" s="346"/>
      <c r="V1850" s="346"/>
      <c r="W1850" s="346"/>
      <c r="X1850" s="835"/>
      <c r="Y1850" s="346"/>
      <c r="Z1850" s="346"/>
      <c r="AA1850" s="346"/>
      <c r="AB1850" s="346"/>
      <c r="AC1850" s="346"/>
      <c r="AD1850" s="346"/>
      <c r="AE1850" s="346"/>
      <c r="AF1850" s="346"/>
      <c r="AG1850" s="346"/>
      <c r="AH1850" s="346"/>
      <c r="AI1850" s="346"/>
    </row>
    <row r="1851" spans="1:35" ht="17.25" customHeight="1">
      <c r="A1851" s="275"/>
      <c r="B1851" s="275"/>
      <c r="C1851" s="275"/>
      <c r="D1851" s="660"/>
      <c r="E1851" s="834"/>
      <c r="F1851" s="834"/>
      <c r="G1851" s="834"/>
      <c r="H1851" s="834"/>
      <c r="I1851" s="834"/>
      <c r="J1851" s="834"/>
      <c r="K1851" s="834"/>
      <c r="L1851" s="346"/>
      <c r="M1851" s="346"/>
      <c r="N1851" s="346"/>
      <c r="O1851" s="346"/>
      <c r="P1851" s="346"/>
      <c r="Q1851" s="346"/>
      <c r="R1851" s="346"/>
      <c r="S1851" s="346"/>
      <c r="T1851" s="346"/>
      <c r="U1851" s="346"/>
      <c r="V1851" s="346"/>
      <c r="W1851" s="346"/>
      <c r="X1851" s="835"/>
      <c r="Y1851" s="346"/>
      <c r="Z1851" s="346"/>
      <c r="AA1851" s="346"/>
      <c r="AB1851" s="346"/>
      <c r="AC1851" s="346"/>
      <c r="AD1851" s="346"/>
      <c r="AE1851" s="346"/>
      <c r="AF1851" s="346"/>
      <c r="AG1851" s="346"/>
      <c r="AH1851" s="346"/>
      <c r="AI1851" s="346"/>
    </row>
    <row r="1852" spans="1:35" ht="17.25" customHeight="1">
      <c r="A1852" s="275"/>
      <c r="B1852" s="275"/>
      <c r="C1852" s="275"/>
      <c r="D1852" s="660"/>
      <c r="E1852" s="834"/>
      <c r="F1852" s="834"/>
      <c r="G1852" s="834"/>
      <c r="H1852" s="834"/>
      <c r="I1852" s="834"/>
      <c r="J1852" s="834"/>
      <c r="K1852" s="834"/>
      <c r="L1852" s="346"/>
      <c r="M1852" s="346"/>
      <c r="N1852" s="346"/>
      <c r="O1852" s="346"/>
      <c r="P1852" s="346"/>
      <c r="Q1852" s="346"/>
      <c r="R1852" s="346"/>
      <c r="S1852" s="346"/>
      <c r="T1852" s="346"/>
      <c r="U1852" s="346"/>
      <c r="V1852" s="346"/>
      <c r="W1852" s="346"/>
      <c r="X1852" s="835"/>
      <c r="Y1852" s="346"/>
      <c r="Z1852" s="346"/>
      <c r="AA1852" s="346"/>
      <c r="AB1852" s="346"/>
      <c r="AC1852" s="346"/>
      <c r="AD1852" s="346"/>
      <c r="AE1852" s="346"/>
      <c r="AF1852" s="346"/>
      <c r="AG1852" s="346"/>
      <c r="AH1852" s="346"/>
      <c r="AI1852" s="346"/>
    </row>
    <row r="1853" spans="1:35" ht="17.25" customHeight="1">
      <c r="A1853" s="275"/>
      <c r="B1853" s="275"/>
      <c r="C1853" s="275"/>
      <c r="D1853" s="660"/>
      <c r="E1853" s="834"/>
      <c r="F1853" s="834"/>
      <c r="G1853" s="834"/>
      <c r="H1853" s="834"/>
      <c r="I1853" s="834"/>
      <c r="J1853" s="834"/>
      <c r="K1853" s="834"/>
      <c r="L1853" s="346"/>
      <c r="M1853" s="346"/>
      <c r="N1853" s="346"/>
      <c r="O1853" s="346"/>
      <c r="P1853" s="346"/>
      <c r="Q1853" s="346"/>
      <c r="R1853" s="346"/>
      <c r="S1853" s="346"/>
      <c r="T1853" s="346"/>
      <c r="U1853" s="346"/>
      <c r="V1853" s="346"/>
      <c r="W1853" s="346"/>
      <c r="X1853" s="835"/>
      <c r="Y1853" s="346"/>
      <c r="Z1853" s="346"/>
      <c r="AA1853" s="346"/>
      <c r="AB1853" s="346"/>
      <c r="AC1853" s="346"/>
      <c r="AD1853" s="346"/>
      <c r="AE1853" s="346"/>
      <c r="AF1853" s="346"/>
      <c r="AG1853" s="346"/>
      <c r="AH1853" s="346"/>
      <c r="AI1853" s="346"/>
    </row>
    <row r="1854" spans="1:35" ht="17.25" customHeight="1">
      <c r="A1854" s="275"/>
      <c r="B1854" s="275"/>
      <c r="C1854" s="275"/>
      <c r="D1854" s="660"/>
      <c r="E1854" s="834"/>
      <c r="F1854" s="834"/>
      <c r="G1854" s="834"/>
      <c r="H1854" s="834"/>
      <c r="I1854" s="834"/>
      <c r="J1854" s="834"/>
      <c r="K1854" s="834"/>
      <c r="L1854" s="346"/>
      <c r="M1854" s="346"/>
      <c r="N1854" s="346"/>
      <c r="O1854" s="346"/>
      <c r="P1854" s="346"/>
      <c r="Q1854" s="346"/>
      <c r="R1854" s="346"/>
      <c r="S1854" s="346"/>
      <c r="T1854" s="346"/>
      <c r="U1854" s="346"/>
      <c r="V1854" s="346"/>
      <c r="W1854" s="346"/>
      <c r="X1854" s="835"/>
      <c r="Y1854" s="346"/>
      <c r="Z1854" s="346"/>
      <c r="AA1854" s="346"/>
      <c r="AB1854" s="346"/>
      <c r="AC1854" s="346"/>
      <c r="AD1854" s="346"/>
      <c r="AE1854" s="346"/>
      <c r="AF1854" s="346"/>
      <c r="AG1854" s="346"/>
      <c r="AH1854" s="346"/>
      <c r="AI1854" s="346"/>
    </row>
    <row r="1855" spans="1:35" ht="17.25" customHeight="1">
      <c r="A1855" s="275"/>
      <c r="B1855" s="275"/>
      <c r="C1855" s="275"/>
      <c r="D1855" s="660"/>
      <c r="E1855" s="834"/>
      <c r="F1855" s="834"/>
      <c r="G1855" s="834"/>
      <c r="H1855" s="834"/>
      <c r="I1855" s="834"/>
      <c r="J1855" s="834"/>
      <c r="K1855" s="834"/>
      <c r="L1855" s="346"/>
      <c r="M1855" s="346"/>
      <c r="N1855" s="346"/>
      <c r="O1855" s="346"/>
      <c r="P1855" s="346"/>
      <c r="Q1855" s="346"/>
      <c r="R1855" s="346"/>
      <c r="S1855" s="346"/>
      <c r="T1855" s="346"/>
      <c r="U1855" s="346"/>
      <c r="V1855" s="346"/>
      <c r="W1855" s="346"/>
      <c r="X1855" s="835"/>
      <c r="Y1855" s="346"/>
      <c r="Z1855" s="346"/>
      <c r="AA1855" s="346"/>
      <c r="AB1855" s="346"/>
      <c r="AC1855" s="346"/>
      <c r="AD1855" s="346"/>
      <c r="AE1855" s="346"/>
      <c r="AF1855" s="346"/>
      <c r="AG1855" s="346"/>
      <c r="AH1855" s="346"/>
      <c r="AI1855" s="346"/>
    </row>
    <row r="1856" spans="1:35" ht="17.25" customHeight="1">
      <c r="A1856" s="275"/>
      <c r="B1856" s="275"/>
      <c r="C1856" s="275"/>
      <c r="D1856" s="660"/>
      <c r="E1856" s="834"/>
      <c r="F1856" s="834"/>
      <c r="G1856" s="834"/>
      <c r="H1856" s="834"/>
      <c r="I1856" s="834"/>
      <c r="J1856" s="834"/>
      <c r="K1856" s="834"/>
      <c r="L1856" s="346"/>
      <c r="M1856" s="346"/>
      <c r="N1856" s="346"/>
      <c r="O1856" s="346"/>
      <c r="P1856" s="346"/>
      <c r="Q1856" s="346"/>
      <c r="R1856" s="346"/>
      <c r="S1856" s="346"/>
      <c r="T1856" s="346"/>
      <c r="U1856" s="346"/>
      <c r="V1856" s="346"/>
      <c r="W1856" s="346"/>
      <c r="X1856" s="835"/>
      <c r="Y1856" s="346"/>
      <c r="Z1856" s="346"/>
      <c r="AA1856" s="346"/>
      <c r="AB1856" s="346"/>
      <c r="AC1856" s="346"/>
      <c r="AD1856" s="346"/>
      <c r="AE1856" s="346"/>
      <c r="AF1856" s="346"/>
      <c r="AG1856" s="346"/>
      <c r="AH1856" s="346"/>
      <c r="AI1856" s="346"/>
    </row>
    <row r="1857" spans="1:35" ht="17.25" customHeight="1">
      <c r="A1857" s="275"/>
      <c r="B1857" s="275"/>
      <c r="C1857" s="275"/>
      <c r="D1857" s="660"/>
      <c r="E1857" s="834"/>
      <c r="F1857" s="834"/>
      <c r="G1857" s="834"/>
      <c r="H1857" s="834"/>
      <c r="I1857" s="834"/>
      <c r="J1857" s="834"/>
      <c r="K1857" s="834"/>
      <c r="L1857" s="346"/>
      <c r="M1857" s="346"/>
      <c r="N1857" s="346"/>
      <c r="O1857" s="346"/>
      <c r="P1857" s="346"/>
      <c r="Q1857" s="346"/>
      <c r="R1857" s="346"/>
      <c r="S1857" s="346"/>
      <c r="T1857" s="346"/>
      <c r="U1857" s="346"/>
      <c r="V1857" s="346"/>
      <c r="W1857" s="346"/>
      <c r="X1857" s="835"/>
      <c r="Y1857" s="346"/>
      <c r="Z1857" s="346"/>
      <c r="AA1857" s="346"/>
      <c r="AB1857" s="346"/>
      <c r="AC1857" s="346"/>
      <c r="AD1857" s="346"/>
      <c r="AE1857" s="346"/>
      <c r="AF1857" s="346"/>
      <c r="AG1857" s="346"/>
      <c r="AH1857" s="346"/>
      <c r="AI1857" s="346"/>
    </row>
    <row r="1858" spans="1:35" ht="17.25" customHeight="1">
      <c r="A1858" s="275"/>
      <c r="B1858" s="275"/>
      <c r="C1858" s="275"/>
      <c r="D1858" s="660"/>
      <c r="E1858" s="834"/>
      <c r="F1858" s="834"/>
      <c r="G1858" s="834"/>
      <c r="H1858" s="834"/>
      <c r="I1858" s="834"/>
      <c r="J1858" s="834"/>
      <c r="K1858" s="834"/>
      <c r="L1858" s="346"/>
      <c r="M1858" s="346"/>
      <c r="N1858" s="346"/>
      <c r="O1858" s="346"/>
      <c r="P1858" s="346"/>
      <c r="Q1858" s="346"/>
      <c r="R1858" s="346"/>
      <c r="S1858" s="346"/>
      <c r="T1858" s="346"/>
      <c r="U1858" s="346"/>
      <c r="V1858" s="346"/>
      <c r="W1858" s="346"/>
      <c r="X1858" s="835"/>
      <c r="Y1858" s="346"/>
      <c r="Z1858" s="346"/>
      <c r="AA1858" s="346"/>
      <c r="AB1858" s="346"/>
      <c r="AC1858" s="346"/>
      <c r="AD1858" s="346"/>
      <c r="AE1858" s="346"/>
      <c r="AF1858" s="346"/>
      <c r="AG1858" s="346"/>
      <c r="AH1858" s="346"/>
      <c r="AI1858" s="346"/>
    </row>
    <row r="1859" spans="1:35" ht="17.25" customHeight="1">
      <c r="A1859" s="275"/>
      <c r="B1859" s="275"/>
      <c r="C1859" s="275"/>
      <c r="D1859" s="660"/>
      <c r="E1859" s="834"/>
      <c r="F1859" s="834"/>
      <c r="G1859" s="834"/>
      <c r="H1859" s="834"/>
      <c r="I1859" s="834"/>
      <c r="J1859" s="834"/>
      <c r="K1859" s="834"/>
      <c r="L1859" s="346"/>
      <c r="M1859" s="346"/>
      <c r="N1859" s="346"/>
      <c r="O1859" s="346"/>
      <c r="P1859" s="346"/>
      <c r="Q1859" s="346"/>
      <c r="R1859" s="346"/>
      <c r="S1859" s="346"/>
      <c r="T1859" s="346"/>
      <c r="U1859" s="346"/>
      <c r="V1859" s="346"/>
      <c r="W1859" s="346"/>
      <c r="X1859" s="835"/>
      <c r="Y1859" s="346"/>
      <c r="Z1859" s="346"/>
      <c r="AA1859" s="346"/>
      <c r="AB1859" s="346"/>
      <c r="AC1859" s="346"/>
      <c r="AD1859" s="346"/>
      <c r="AE1859" s="346"/>
      <c r="AF1859" s="346"/>
      <c r="AG1859" s="346"/>
      <c r="AH1859" s="346"/>
      <c r="AI1859" s="346"/>
    </row>
    <row r="1860" spans="1:35" ht="17.25" customHeight="1">
      <c r="A1860" s="275"/>
      <c r="B1860" s="275"/>
      <c r="C1860" s="275"/>
      <c r="D1860" s="660"/>
      <c r="E1860" s="834"/>
      <c r="F1860" s="834"/>
      <c r="G1860" s="834"/>
      <c r="H1860" s="834"/>
      <c r="I1860" s="834"/>
      <c r="J1860" s="834"/>
      <c r="K1860" s="834"/>
      <c r="L1860" s="346"/>
      <c r="M1860" s="346"/>
      <c r="N1860" s="346"/>
      <c r="O1860" s="346"/>
      <c r="P1860" s="346"/>
      <c r="Q1860" s="346"/>
      <c r="R1860" s="346"/>
      <c r="S1860" s="346"/>
      <c r="T1860" s="346"/>
      <c r="U1860" s="346"/>
      <c r="V1860" s="346"/>
      <c r="W1860" s="346"/>
      <c r="X1860" s="835"/>
      <c r="Y1860" s="346"/>
      <c r="Z1860" s="346"/>
      <c r="AA1860" s="346"/>
      <c r="AB1860" s="346"/>
      <c r="AC1860" s="346"/>
      <c r="AD1860" s="346"/>
      <c r="AE1860" s="346"/>
      <c r="AF1860" s="346"/>
      <c r="AG1860" s="346"/>
      <c r="AH1860" s="346"/>
      <c r="AI1860" s="346"/>
    </row>
    <row r="1861" spans="1:35" ht="17.25" customHeight="1">
      <c r="A1861" s="275"/>
      <c r="B1861" s="275"/>
      <c r="C1861" s="275"/>
      <c r="D1861" s="660"/>
      <c r="E1861" s="834"/>
      <c r="F1861" s="834"/>
      <c r="G1861" s="834"/>
      <c r="H1861" s="834"/>
      <c r="I1861" s="834"/>
      <c r="J1861" s="834"/>
      <c r="K1861" s="834"/>
      <c r="L1861" s="346"/>
      <c r="M1861" s="346"/>
      <c r="N1861" s="346"/>
      <c r="O1861" s="346"/>
      <c r="P1861" s="346"/>
      <c r="Q1861" s="346"/>
      <c r="R1861" s="346"/>
      <c r="S1861" s="346"/>
      <c r="T1861" s="346"/>
      <c r="U1861" s="346"/>
      <c r="V1861" s="346"/>
      <c r="W1861" s="346"/>
      <c r="X1861" s="835"/>
      <c r="Y1861" s="346"/>
      <c r="Z1861" s="346"/>
      <c r="AA1861" s="346"/>
      <c r="AB1861" s="346"/>
      <c r="AC1861" s="346"/>
      <c r="AD1861" s="346"/>
      <c r="AE1861" s="346"/>
      <c r="AF1861" s="346"/>
      <c r="AG1861" s="346"/>
      <c r="AH1861" s="346"/>
      <c r="AI1861" s="346"/>
    </row>
    <row r="1862" spans="1:35" ht="17.25" customHeight="1">
      <c r="A1862" s="275"/>
      <c r="B1862" s="275"/>
      <c r="C1862" s="275"/>
      <c r="D1862" s="660"/>
      <c r="E1862" s="834"/>
      <c r="F1862" s="834"/>
      <c r="G1862" s="834"/>
      <c r="H1862" s="834"/>
      <c r="I1862" s="834"/>
      <c r="J1862" s="834"/>
      <c r="K1862" s="834"/>
      <c r="L1862" s="346"/>
      <c r="M1862" s="346"/>
      <c r="N1862" s="346"/>
      <c r="O1862" s="346"/>
      <c r="P1862" s="346"/>
      <c r="Q1862" s="346"/>
      <c r="R1862" s="346"/>
      <c r="S1862" s="346"/>
      <c r="T1862" s="346"/>
      <c r="U1862" s="346"/>
      <c r="V1862" s="346"/>
      <c r="W1862" s="346"/>
      <c r="X1862" s="835"/>
      <c r="Y1862" s="346"/>
      <c r="Z1862" s="346"/>
      <c r="AA1862" s="346"/>
      <c r="AB1862" s="346"/>
      <c r="AC1862" s="346"/>
      <c r="AD1862" s="346"/>
      <c r="AE1862" s="346"/>
      <c r="AF1862" s="346"/>
      <c r="AG1862" s="346"/>
      <c r="AH1862" s="346"/>
      <c r="AI1862" s="346"/>
    </row>
    <row r="1863" spans="1:35" ht="17.25" customHeight="1">
      <c r="A1863" s="275"/>
      <c r="B1863" s="275"/>
      <c r="C1863" s="275"/>
      <c r="D1863" s="660"/>
      <c r="E1863" s="834"/>
      <c r="F1863" s="834"/>
      <c r="G1863" s="834"/>
      <c r="H1863" s="834"/>
      <c r="I1863" s="834"/>
      <c r="J1863" s="834"/>
      <c r="K1863" s="834"/>
      <c r="L1863" s="346"/>
      <c r="M1863" s="346"/>
      <c r="N1863" s="346"/>
      <c r="O1863" s="346"/>
      <c r="P1863" s="346"/>
      <c r="Q1863" s="346"/>
      <c r="R1863" s="346"/>
      <c r="S1863" s="346"/>
      <c r="T1863" s="346"/>
      <c r="U1863" s="346"/>
      <c r="V1863" s="346"/>
      <c r="W1863" s="346"/>
      <c r="X1863" s="835"/>
      <c r="Y1863" s="346"/>
      <c r="Z1863" s="346"/>
      <c r="AA1863" s="346"/>
      <c r="AB1863" s="346"/>
      <c r="AC1863" s="346"/>
      <c r="AD1863" s="346"/>
      <c r="AE1863" s="346"/>
      <c r="AF1863" s="346"/>
      <c r="AG1863" s="346"/>
      <c r="AH1863" s="346"/>
      <c r="AI1863" s="346"/>
    </row>
    <row r="1864" spans="1:35" ht="17.25" customHeight="1">
      <c r="A1864" s="275"/>
      <c r="B1864" s="275"/>
      <c r="C1864" s="275"/>
      <c r="D1864" s="660"/>
      <c r="E1864" s="834"/>
      <c r="F1864" s="834"/>
      <c r="G1864" s="834"/>
      <c r="H1864" s="834"/>
      <c r="I1864" s="834"/>
      <c r="J1864" s="834"/>
      <c r="K1864" s="834"/>
      <c r="L1864" s="346"/>
      <c r="M1864" s="346"/>
      <c r="N1864" s="346"/>
      <c r="O1864" s="346"/>
      <c r="P1864" s="346"/>
      <c r="Q1864" s="346"/>
      <c r="R1864" s="346"/>
      <c r="S1864" s="346"/>
      <c r="T1864" s="346"/>
      <c r="U1864" s="346"/>
      <c r="V1864" s="346"/>
      <c r="W1864" s="346"/>
      <c r="X1864" s="835"/>
      <c r="Y1864" s="346"/>
      <c r="Z1864" s="346"/>
      <c r="AA1864" s="346"/>
      <c r="AB1864" s="346"/>
      <c r="AC1864" s="346"/>
      <c r="AD1864" s="346"/>
      <c r="AE1864" s="346"/>
      <c r="AF1864" s="346"/>
      <c r="AG1864" s="346"/>
      <c r="AH1864" s="346"/>
      <c r="AI1864" s="346"/>
    </row>
    <row r="1865" spans="1:35" ht="17.25" customHeight="1">
      <c r="A1865" s="275"/>
      <c r="B1865" s="275"/>
      <c r="C1865" s="275"/>
      <c r="D1865" s="660"/>
      <c r="E1865" s="834"/>
      <c r="F1865" s="834"/>
      <c r="G1865" s="834"/>
      <c r="H1865" s="834"/>
      <c r="I1865" s="834"/>
      <c r="J1865" s="834"/>
      <c r="K1865" s="834"/>
      <c r="L1865" s="346"/>
      <c r="M1865" s="346"/>
      <c r="N1865" s="346"/>
      <c r="O1865" s="346"/>
      <c r="P1865" s="346"/>
      <c r="Q1865" s="346"/>
      <c r="R1865" s="346"/>
      <c r="S1865" s="346"/>
      <c r="T1865" s="346"/>
      <c r="U1865" s="346"/>
      <c r="V1865" s="346"/>
      <c r="W1865" s="346"/>
      <c r="X1865" s="835"/>
      <c r="Y1865" s="346"/>
      <c r="Z1865" s="346"/>
      <c r="AA1865" s="346"/>
      <c r="AB1865" s="346"/>
      <c r="AC1865" s="346"/>
      <c r="AD1865" s="346"/>
      <c r="AE1865" s="346"/>
      <c r="AF1865" s="346"/>
      <c r="AG1865" s="346"/>
      <c r="AH1865" s="346"/>
      <c r="AI1865" s="346"/>
    </row>
    <row r="1866" spans="1:35" ht="17.25" customHeight="1">
      <c r="A1866" s="275"/>
      <c r="B1866" s="275"/>
      <c r="C1866" s="275"/>
      <c r="D1866" s="660"/>
      <c r="E1866" s="834"/>
      <c r="F1866" s="834"/>
      <c r="G1866" s="834"/>
      <c r="H1866" s="834"/>
      <c r="I1866" s="834"/>
      <c r="J1866" s="834"/>
      <c r="K1866" s="834"/>
      <c r="L1866" s="346"/>
      <c r="M1866" s="346"/>
      <c r="N1866" s="346"/>
      <c r="O1866" s="346"/>
      <c r="P1866" s="346"/>
      <c r="Q1866" s="346"/>
      <c r="R1866" s="346"/>
      <c r="S1866" s="346"/>
      <c r="T1866" s="346"/>
      <c r="U1866" s="346"/>
      <c r="V1866" s="346"/>
      <c r="W1866" s="346"/>
      <c r="X1866" s="835"/>
      <c r="Y1866" s="346"/>
      <c r="Z1866" s="346"/>
      <c r="AA1866" s="346"/>
      <c r="AB1866" s="346"/>
      <c r="AC1866" s="346"/>
      <c r="AD1866" s="346"/>
      <c r="AE1866" s="346"/>
      <c r="AF1866" s="346"/>
      <c r="AG1866" s="346"/>
      <c r="AH1866" s="346"/>
      <c r="AI1866" s="346"/>
    </row>
    <row r="1867" spans="1:35" ht="17.25" customHeight="1">
      <c r="A1867" s="275"/>
      <c r="B1867" s="275"/>
      <c r="C1867" s="275"/>
      <c r="D1867" s="660"/>
      <c r="E1867" s="834"/>
      <c r="F1867" s="834"/>
      <c r="G1867" s="834"/>
      <c r="H1867" s="834"/>
      <c r="I1867" s="834"/>
      <c r="J1867" s="834"/>
      <c r="K1867" s="834"/>
      <c r="L1867" s="346"/>
      <c r="M1867" s="346"/>
      <c r="N1867" s="346"/>
      <c r="O1867" s="346"/>
      <c r="P1867" s="346"/>
      <c r="Q1867" s="346"/>
      <c r="R1867" s="346"/>
      <c r="S1867" s="346"/>
      <c r="T1867" s="346"/>
      <c r="U1867" s="346"/>
      <c r="V1867" s="346"/>
      <c r="W1867" s="346"/>
      <c r="X1867" s="835"/>
      <c r="Y1867" s="346"/>
      <c r="Z1867" s="346"/>
      <c r="AA1867" s="346"/>
      <c r="AB1867" s="346"/>
      <c r="AC1867" s="346"/>
      <c r="AD1867" s="346"/>
      <c r="AE1867" s="346"/>
      <c r="AF1867" s="346"/>
      <c r="AG1867" s="346"/>
      <c r="AH1867" s="346"/>
      <c r="AI1867" s="346"/>
    </row>
    <row r="1868" spans="1:35" ht="17.25" customHeight="1">
      <c r="A1868" s="275"/>
      <c r="B1868" s="275"/>
      <c r="C1868" s="275"/>
      <c r="D1868" s="660"/>
      <c r="E1868" s="834"/>
      <c r="F1868" s="834"/>
      <c r="G1868" s="834"/>
      <c r="H1868" s="834"/>
      <c r="I1868" s="834"/>
      <c r="J1868" s="834"/>
      <c r="K1868" s="834"/>
      <c r="L1868" s="346"/>
      <c r="M1868" s="346"/>
      <c r="N1868" s="346"/>
      <c r="O1868" s="346"/>
      <c r="P1868" s="346"/>
      <c r="Q1868" s="346"/>
      <c r="R1868" s="346"/>
      <c r="S1868" s="346"/>
      <c r="T1868" s="346"/>
      <c r="U1868" s="346"/>
      <c r="V1868" s="346"/>
      <c r="W1868" s="346"/>
      <c r="X1868" s="835"/>
      <c r="Y1868" s="346"/>
      <c r="Z1868" s="346"/>
      <c r="AA1868" s="346"/>
      <c r="AB1868" s="346"/>
      <c r="AC1868" s="346"/>
      <c r="AD1868" s="346"/>
      <c r="AE1868" s="346"/>
      <c r="AF1868" s="346"/>
      <c r="AG1868" s="346"/>
      <c r="AH1868" s="346"/>
      <c r="AI1868" s="346"/>
    </row>
    <row r="1869" spans="1:35" ht="17.25" customHeight="1">
      <c r="A1869" s="275"/>
      <c r="B1869" s="275"/>
      <c r="C1869" s="275"/>
      <c r="D1869" s="660"/>
      <c r="E1869" s="834"/>
      <c r="F1869" s="834"/>
      <c r="G1869" s="834"/>
      <c r="H1869" s="834"/>
      <c r="I1869" s="834"/>
      <c r="J1869" s="834"/>
      <c r="K1869" s="834"/>
      <c r="L1869" s="346"/>
      <c r="M1869" s="346"/>
      <c r="N1869" s="346"/>
      <c r="O1869" s="346"/>
      <c r="P1869" s="346"/>
      <c r="Q1869" s="346"/>
      <c r="R1869" s="346"/>
      <c r="S1869" s="346"/>
      <c r="T1869" s="346"/>
      <c r="U1869" s="346"/>
      <c r="V1869" s="346"/>
      <c r="W1869" s="346"/>
      <c r="X1869" s="835"/>
      <c r="Y1869" s="346"/>
      <c r="Z1869" s="346"/>
      <c r="AA1869" s="346"/>
      <c r="AB1869" s="346"/>
      <c r="AC1869" s="346"/>
      <c r="AD1869" s="346"/>
      <c r="AE1869" s="346"/>
      <c r="AF1869" s="346"/>
      <c r="AG1869" s="346"/>
      <c r="AH1869" s="346"/>
      <c r="AI1869" s="346"/>
    </row>
    <row r="1870" spans="1:35" ht="17.25" customHeight="1">
      <c r="A1870" s="275"/>
      <c r="B1870" s="275"/>
      <c r="C1870" s="275"/>
      <c r="D1870" s="660"/>
      <c r="E1870" s="834"/>
      <c r="F1870" s="834"/>
      <c r="G1870" s="834"/>
      <c r="H1870" s="834"/>
      <c r="I1870" s="834"/>
      <c r="J1870" s="834"/>
      <c r="K1870" s="834"/>
      <c r="L1870" s="346"/>
      <c r="M1870" s="346"/>
      <c r="N1870" s="346"/>
      <c r="O1870" s="346"/>
      <c r="P1870" s="346"/>
      <c r="Q1870" s="346"/>
      <c r="R1870" s="346"/>
      <c r="S1870" s="346"/>
      <c r="T1870" s="346"/>
      <c r="U1870" s="346"/>
      <c r="V1870" s="346"/>
      <c r="W1870" s="346"/>
      <c r="X1870" s="835"/>
      <c r="Y1870" s="346"/>
      <c r="Z1870" s="346"/>
      <c r="AA1870" s="346"/>
      <c r="AB1870" s="346"/>
      <c r="AC1870" s="346"/>
      <c r="AD1870" s="346"/>
      <c r="AE1870" s="346"/>
      <c r="AF1870" s="346"/>
      <c r="AG1870" s="346"/>
      <c r="AH1870" s="346"/>
      <c r="AI1870" s="346"/>
    </row>
    <row r="1871" spans="1:35" ht="17.25" customHeight="1">
      <c r="A1871" s="275"/>
      <c r="B1871" s="275"/>
      <c r="C1871" s="275"/>
      <c r="D1871" s="660"/>
      <c r="E1871" s="834"/>
      <c r="F1871" s="834"/>
      <c r="G1871" s="834"/>
      <c r="H1871" s="834"/>
      <c r="I1871" s="834"/>
      <c r="J1871" s="834"/>
      <c r="K1871" s="834"/>
      <c r="L1871" s="346"/>
      <c r="M1871" s="346"/>
      <c r="N1871" s="346"/>
      <c r="O1871" s="346"/>
      <c r="P1871" s="346"/>
      <c r="Q1871" s="346"/>
      <c r="R1871" s="346"/>
      <c r="S1871" s="346"/>
      <c r="T1871" s="346"/>
      <c r="U1871" s="346"/>
      <c r="V1871" s="346"/>
      <c r="W1871" s="346"/>
      <c r="X1871" s="835"/>
      <c r="Y1871" s="346"/>
      <c r="Z1871" s="346"/>
      <c r="AA1871" s="346"/>
      <c r="AB1871" s="346"/>
      <c r="AC1871" s="346"/>
      <c r="AD1871" s="346"/>
      <c r="AE1871" s="346"/>
      <c r="AF1871" s="346"/>
      <c r="AG1871" s="346"/>
      <c r="AH1871" s="346"/>
      <c r="AI1871" s="346"/>
    </row>
    <row r="1872" spans="1:35" ht="17.25" customHeight="1">
      <c r="A1872" s="275"/>
      <c r="B1872" s="275"/>
      <c r="C1872" s="275"/>
      <c r="D1872" s="660"/>
      <c r="E1872" s="834"/>
      <c r="F1872" s="834"/>
      <c r="G1872" s="834"/>
      <c r="H1872" s="834"/>
      <c r="I1872" s="834"/>
      <c r="J1872" s="834"/>
      <c r="K1872" s="834"/>
      <c r="L1872" s="346"/>
      <c r="M1872" s="346"/>
      <c r="N1872" s="346"/>
      <c r="O1872" s="346"/>
      <c r="P1872" s="346"/>
      <c r="Q1872" s="346"/>
      <c r="R1872" s="346"/>
      <c r="S1872" s="346"/>
      <c r="T1872" s="346"/>
      <c r="U1872" s="346"/>
      <c r="V1872" s="346"/>
      <c r="W1872" s="346"/>
      <c r="X1872" s="835"/>
      <c r="Y1872" s="346"/>
      <c r="Z1872" s="346"/>
      <c r="AA1872" s="346"/>
      <c r="AB1872" s="346"/>
      <c r="AC1872" s="346"/>
      <c r="AD1872" s="346"/>
      <c r="AE1872" s="346"/>
      <c r="AF1872" s="346"/>
      <c r="AG1872" s="346"/>
      <c r="AH1872" s="346"/>
      <c r="AI1872" s="346"/>
    </row>
    <row r="1873" spans="1:35" ht="17.25" customHeight="1">
      <c r="A1873" s="275"/>
      <c r="B1873" s="275"/>
      <c r="C1873" s="275"/>
      <c r="D1873" s="660"/>
      <c r="E1873" s="834"/>
      <c r="F1873" s="834"/>
      <c r="G1873" s="834"/>
      <c r="H1873" s="834"/>
      <c r="I1873" s="834"/>
      <c r="J1873" s="834"/>
      <c r="K1873" s="834"/>
      <c r="L1873" s="346"/>
      <c r="M1873" s="346"/>
      <c r="N1873" s="346"/>
      <c r="O1873" s="346"/>
      <c r="P1873" s="346"/>
      <c r="Q1873" s="346"/>
      <c r="R1873" s="346"/>
      <c r="S1873" s="346"/>
      <c r="T1873" s="346"/>
      <c r="U1873" s="346"/>
      <c r="V1873" s="346"/>
      <c r="W1873" s="346"/>
      <c r="X1873" s="835"/>
      <c r="Y1873" s="346"/>
      <c r="Z1873" s="346"/>
      <c r="AA1873" s="346"/>
      <c r="AB1873" s="346"/>
      <c r="AC1873" s="346"/>
      <c r="AD1873" s="346"/>
      <c r="AE1873" s="346"/>
      <c r="AF1873" s="346"/>
      <c r="AG1873" s="346"/>
      <c r="AH1873" s="346"/>
      <c r="AI1873" s="346"/>
    </row>
    <row r="1874" spans="1:35" ht="17.25" customHeight="1">
      <c r="A1874" s="275"/>
      <c r="B1874" s="275"/>
      <c r="C1874" s="275"/>
      <c r="D1874" s="660"/>
      <c r="E1874" s="834"/>
      <c r="F1874" s="834"/>
      <c r="G1874" s="834"/>
      <c r="H1874" s="834"/>
      <c r="I1874" s="834"/>
      <c r="J1874" s="834"/>
      <c r="K1874" s="834"/>
      <c r="L1874" s="346"/>
      <c r="M1874" s="346"/>
      <c r="N1874" s="346"/>
      <c r="O1874" s="346"/>
      <c r="P1874" s="346"/>
      <c r="Q1874" s="346"/>
      <c r="R1874" s="346"/>
      <c r="S1874" s="346"/>
      <c r="T1874" s="346"/>
      <c r="U1874" s="346"/>
      <c r="V1874" s="346"/>
      <c r="W1874" s="346"/>
      <c r="X1874" s="835"/>
      <c r="Y1874" s="346"/>
      <c r="Z1874" s="346"/>
      <c r="AA1874" s="346"/>
      <c r="AB1874" s="346"/>
      <c r="AC1874" s="346"/>
      <c r="AD1874" s="346"/>
      <c r="AE1874" s="346"/>
      <c r="AF1874" s="346"/>
      <c r="AG1874" s="346"/>
      <c r="AH1874" s="346"/>
      <c r="AI1874" s="346"/>
    </row>
    <row r="1875" spans="1:35" ht="17.25" customHeight="1">
      <c r="A1875" s="275"/>
      <c r="B1875" s="275"/>
      <c r="C1875" s="275"/>
      <c r="D1875" s="660"/>
      <c r="E1875" s="834"/>
      <c r="F1875" s="834"/>
      <c r="G1875" s="834"/>
      <c r="H1875" s="834"/>
      <c r="I1875" s="834"/>
      <c r="J1875" s="834"/>
      <c r="K1875" s="834"/>
      <c r="L1875" s="346"/>
      <c r="M1875" s="346"/>
      <c r="N1875" s="346"/>
      <c r="O1875" s="346"/>
      <c r="P1875" s="346"/>
      <c r="Q1875" s="346"/>
      <c r="R1875" s="346"/>
      <c r="S1875" s="346"/>
      <c r="T1875" s="346"/>
      <c r="U1875" s="346"/>
      <c r="V1875" s="346"/>
      <c r="W1875" s="346"/>
      <c r="X1875" s="835"/>
      <c r="Y1875" s="346"/>
      <c r="Z1875" s="346"/>
      <c r="AA1875" s="346"/>
      <c r="AB1875" s="346"/>
      <c r="AC1875" s="346"/>
      <c r="AD1875" s="346"/>
      <c r="AE1875" s="346"/>
      <c r="AF1875" s="346"/>
      <c r="AG1875" s="346"/>
      <c r="AH1875" s="346"/>
      <c r="AI1875" s="346"/>
    </row>
    <row r="1876" spans="1:35" ht="17.25" customHeight="1">
      <c r="A1876" s="275"/>
      <c r="B1876" s="275"/>
      <c r="C1876" s="275"/>
      <c r="D1876" s="660"/>
      <c r="E1876" s="834"/>
      <c r="F1876" s="834"/>
      <c r="G1876" s="834"/>
      <c r="H1876" s="834"/>
      <c r="I1876" s="834"/>
      <c r="J1876" s="834"/>
      <c r="K1876" s="834"/>
      <c r="L1876" s="346"/>
      <c r="M1876" s="346"/>
      <c r="N1876" s="346"/>
      <c r="O1876" s="346"/>
      <c r="P1876" s="346"/>
      <c r="Q1876" s="346"/>
      <c r="R1876" s="346"/>
      <c r="S1876" s="346"/>
      <c r="T1876" s="346"/>
      <c r="U1876" s="346"/>
      <c r="V1876" s="346"/>
      <c r="W1876" s="346"/>
      <c r="X1876" s="835"/>
      <c r="Y1876" s="346"/>
      <c r="Z1876" s="346"/>
      <c r="AA1876" s="346"/>
      <c r="AB1876" s="346"/>
      <c r="AC1876" s="346"/>
      <c r="AD1876" s="346"/>
      <c r="AE1876" s="346"/>
      <c r="AF1876" s="346"/>
      <c r="AG1876" s="346"/>
      <c r="AH1876" s="346"/>
      <c r="AI1876" s="346"/>
    </row>
    <row r="1877" spans="1:35" ht="17.25" customHeight="1">
      <c r="A1877" s="275"/>
      <c r="B1877" s="275"/>
      <c r="C1877" s="275"/>
      <c r="D1877" s="660"/>
      <c r="E1877" s="834"/>
      <c r="F1877" s="834"/>
      <c r="G1877" s="834"/>
      <c r="H1877" s="834"/>
      <c r="I1877" s="834"/>
      <c r="J1877" s="834"/>
      <c r="K1877" s="834"/>
      <c r="L1877" s="346"/>
      <c r="M1877" s="346"/>
      <c r="N1877" s="346"/>
      <c r="O1877" s="346"/>
      <c r="P1877" s="346"/>
      <c r="Q1877" s="346"/>
      <c r="R1877" s="346"/>
      <c r="S1877" s="346"/>
      <c r="T1877" s="346"/>
      <c r="U1877" s="346"/>
      <c r="V1877" s="346"/>
      <c r="W1877" s="346"/>
      <c r="X1877" s="835"/>
      <c r="Y1877" s="346"/>
      <c r="Z1877" s="346"/>
      <c r="AA1877" s="346"/>
      <c r="AB1877" s="346"/>
      <c r="AC1877" s="346"/>
      <c r="AD1877" s="346"/>
      <c r="AE1877" s="346"/>
      <c r="AF1877" s="346"/>
      <c r="AG1877" s="346"/>
      <c r="AH1877" s="346"/>
      <c r="AI1877" s="346"/>
    </row>
    <row r="1878" spans="1:35" ht="17.25" customHeight="1">
      <c r="A1878" s="275"/>
      <c r="B1878" s="275"/>
      <c r="C1878" s="275"/>
      <c r="D1878" s="660"/>
      <c r="E1878" s="834"/>
      <c r="F1878" s="834"/>
      <c r="G1878" s="834"/>
      <c r="H1878" s="834"/>
      <c r="I1878" s="834"/>
      <c r="J1878" s="834"/>
      <c r="K1878" s="834"/>
      <c r="L1878" s="346"/>
      <c r="M1878" s="346"/>
      <c r="N1878" s="346"/>
      <c r="O1878" s="346"/>
      <c r="P1878" s="346"/>
      <c r="Q1878" s="346"/>
      <c r="R1878" s="346"/>
      <c r="S1878" s="346"/>
      <c r="T1878" s="346"/>
      <c r="U1878" s="346"/>
      <c r="V1878" s="346"/>
      <c r="W1878" s="346"/>
      <c r="X1878" s="835"/>
      <c r="Y1878" s="346"/>
      <c r="Z1878" s="346"/>
      <c r="AA1878" s="346"/>
      <c r="AB1878" s="346"/>
      <c r="AC1878" s="346"/>
      <c r="AD1878" s="346"/>
      <c r="AE1878" s="346"/>
      <c r="AF1878" s="346"/>
      <c r="AG1878" s="346"/>
      <c r="AH1878" s="346"/>
      <c r="AI1878" s="346"/>
    </row>
    <row r="1879" spans="1:35" ht="17.25" customHeight="1">
      <c r="A1879" s="275"/>
      <c r="B1879" s="275"/>
      <c r="C1879" s="275"/>
      <c r="D1879" s="660"/>
      <c r="E1879" s="834"/>
      <c r="F1879" s="834"/>
      <c r="G1879" s="834"/>
      <c r="H1879" s="834"/>
      <c r="I1879" s="834"/>
      <c r="J1879" s="834"/>
      <c r="K1879" s="834"/>
      <c r="L1879" s="346"/>
      <c r="M1879" s="346"/>
      <c r="N1879" s="346"/>
      <c r="O1879" s="346"/>
      <c r="P1879" s="346"/>
      <c r="Q1879" s="346"/>
      <c r="R1879" s="346"/>
      <c r="S1879" s="346"/>
      <c r="T1879" s="346"/>
      <c r="U1879" s="346"/>
      <c r="V1879" s="346"/>
      <c r="W1879" s="346"/>
      <c r="X1879" s="835"/>
      <c r="Y1879" s="346"/>
      <c r="Z1879" s="346"/>
      <c r="AA1879" s="346"/>
      <c r="AB1879" s="346"/>
      <c r="AC1879" s="346"/>
      <c r="AD1879" s="346"/>
      <c r="AE1879" s="346"/>
      <c r="AF1879" s="346"/>
      <c r="AG1879" s="346"/>
      <c r="AH1879" s="346"/>
      <c r="AI1879" s="346"/>
    </row>
    <row r="1880" spans="1:35" ht="17.25" customHeight="1">
      <c r="A1880" s="275"/>
      <c r="B1880" s="275"/>
      <c r="C1880" s="275"/>
      <c r="D1880" s="660"/>
      <c r="E1880" s="834"/>
      <c r="F1880" s="834"/>
      <c r="G1880" s="834"/>
      <c r="H1880" s="834"/>
      <c r="I1880" s="834"/>
      <c r="J1880" s="834"/>
      <c r="K1880" s="834"/>
      <c r="L1880" s="346"/>
      <c r="M1880" s="346"/>
      <c r="N1880" s="346"/>
      <c r="O1880" s="346"/>
      <c r="P1880" s="346"/>
      <c r="Q1880" s="346"/>
      <c r="R1880" s="346"/>
      <c r="S1880" s="346"/>
      <c r="T1880" s="346"/>
      <c r="U1880" s="346"/>
      <c r="V1880" s="346"/>
      <c r="W1880" s="346"/>
      <c r="X1880" s="835"/>
      <c r="Y1880" s="346"/>
      <c r="Z1880" s="346"/>
      <c r="AA1880" s="346"/>
      <c r="AB1880" s="346"/>
      <c r="AC1880" s="346"/>
      <c r="AD1880" s="346"/>
      <c r="AE1880" s="346"/>
      <c r="AF1880" s="346"/>
      <c r="AG1880" s="346"/>
      <c r="AH1880" s="346"/>
      <c r="AI1880" s="346"/>
    </row>
    <row r="1881" spans="1:35" ht="17.25" customHeight="1">
      <c r="A1881" s="275"/>
      <c r="B1881" s="275"/>
      <c r="C1881" s="275"/>
      <c r="D1881" s="660"/>
      <c r="E1881" s="834"/>
      <c r="F1881" s="834"/>
      <c r="G1881" s="834"/>
      <c r="H1881" s="834"/>
      <c r="I1881" s="834"/>
      <c r="J1881" s="834"/>
      <c r="K1881" s="834"/>
      <c r="L1881" s="346"/>
      <c r="M1881" s="346"/>
      <c r="N1881" s="346"/>
      <c r="O1881" s="346"/>
      <c r="P1881" s="346"/>
      <c r="Q1881" s="346"/>
      <c r="R1881" s="346"/>
      <c r="S1881" s="346"/>
      <c r="T1881" s="346"/>
      <c r="U1881" s="346"/>
      <c r="V1881" s="346"/>
      <c r="W1881" s="346"/>
      <c r="X1881" s="835"/>
      <c r="Y1881" s="346"/>
      <c r="Z1881" s="346"/>
      <c r="AA1881" s="346"/>
      <c r="AB1881" s="346"/>
      <c r="AC1881" s="346"/>
      <c r="AD1881" s="346"/>
      <c r="AE1881" s="346"/>
      <c r="AF1881" s="346"/>
      <c r="AG1881" s="346"/>
      <c r="AH1881" s="346"/>
      <c r="AI1881" s="346"/>
    </row>
    <row r="1882" spans="1:35" ht="17.25" customHeight="1">
      <c r="A1882" s="275"/>
      <c r="B1882" s="275"/>
      <c r="C1882" s="275"/>
      <c r="D1882" s="660"/>
      <c r="E1882" s="834"/>
      <c r="F1882" s="834"/>
      <c r="G1882" s="834"/>
      <c r="H1882" s="834"/>
      <c r="I1882" s="834"/>
      <c r="J1882" s="834"/>
      <c r="K1882" s="834"/>
      <c r="L1882" s="346"/>
      <c r="M1882" s="346"/>
      <c r="N1882" s="346"/>
      <c r="O1882" s="346"/>
      <c r="P1882" s="346"/>
      <c r="Q1882" s="346"/>
      <c r="R1882" s="346"/>
      <c r="S1882" s="346"/>
      <c r="T1882" s="346"/>
      <c r="U1882" s="346"/>
      <c r="V1882" s="346"/>
      <c r="W1882" s="346"/>
      <c r="X1882" s="835"/>
      <c r="Y1882" s="346"/>
      <c r="Z1882" s="346"/>
      <c r="AA1882" s="346"/>
      <c r="AB1882" s="346"/>
      <c r="AC1882" s="346"/>
      <c r="AD1882" s="346"/>
      <c r="AE1882" s="346"/>
      <c r="AF1882" s="346"/>
      <c r="AG1882" s="346"/>
      <c r="AH1882" s="346"/>
      <c r="AI1882" s="346"/>
    </row>
    <row r="1883" spans="1:35" ht="17.25" customHeight="1">
      <c r="A1883" s="275"/>
      <c r="B1883" s="275"/>
      <c r="C1883" s="275"/>
      <c r="D1883" s="660"/>
      <c r="E1883" s="834"/>
      <c r="F1883" s="834"/>
      <c r="G1883" s="834"/>
      <c r="H1883" s="834"/>
      <c r="I1883" s="834"/>
      <c r="J1883" s="834"/>
      <c r="K1883" s="834"/>
      <c r="L1883" s="346"/>
      <c r="M1883" s="346"/>
      <c r="N1883" s="346"/>
      <c r="O1883" s="346"/>
      <c r="P1883" s="346"/>
      <c r="Q1883" s="346"/>
      <c r="R1883" s="346"/>
      <c r="S1883" s="346"/>
      <c r="T1883" s="346"/>
      <c r="U1883" s="346"/>
      <c r="V1883" s="346"/>
      <c r="W1883" s="346"/>
      <c r="X1883" s="835"/>
      <c r="Y1883" s="346"/>
      <c r="Z1883" s="346"/>
      <c r="AA1883" s="346"/>
      <c r="AB1883" s="346"/>
      <c r="AC1883" s="346"/>
      <c r="AD1883" s="346"/>
      <c r="AE1883" s="346"/>
      <c r="AF1883" s="346"/>
      <c r="AG1883" s="346"/>
      <c r="AH1883" s="346"/>
      <c r="AI1883" s="346"/>
    </row>
    <row r="1884" spans="1:35" ht="17.25" customHeight="1">
      <c r="A1884" s="275"/>
      <c r="B1884" s="275"/>
      <c r="C1884" s="275"/>
      <c r="D1884" s="660"/>
      <c r="E1884" s="834"/>
      <c r="F1884" s="834"/>
      <c r="G1884" s="834"/>
      <c r="H1884" s="834"/>
      <c r="I1884" s="834"/>
      <c r="J1884" s="834"/>
      <c r="K1884" s="834"/>
      <c r="L1884" s="346"/>
      <c r="M1884" s="346"/>
      <c r="N1884" s="346"/>
      <c r="O1884" s="346"/>
      <c r="P1884" s="346"/>
      <c r="Q1884" s="346"/>
      <c r="R1884" s="346"/>
      <c r="S1884" s="346"/>
      <c r="T1884" s="346"/>
      <c r="U1884" s="346"/>
      <c r="V1884" s="346"/>
      <c r="W1884" s="346"/>
      <c r="X1884" s="835"/>
      <c r="Y1884" s="346"/>
      <c r="Z1884" s="346"/>
      <c r="AA1884" s="346"/>
      <c r="AB1884" s="346"/>
      <c r="AC1884" s="346"/>
      <c r="AD1884" s="346"/>
      <c r="AE1884" s="346"/>
      <c r="AF1884" s="346"/>
      <c r="AG1884" s="346"/>
      <c r="AH1884" s="346"/>
      <c r="AI1884" s="346"/>
    </row>
    <row r="1885" spans="1:35" ht="17.25" customHeight="1">
      <c r="A1885" s="275"/>
      <c r="B1885" s="275"/>
      <c r="C1885" s="275"/>
      <c r="D1885" s="660"/>
      <c r="E1885" s="834"/>
      <c r="F1885" s="834"/>
      <c r="G1885" s="834"/>
      <c r="H1885" s="834"/>
      <c r="I1885" s="834"/>
      <c r="J1885" s="834"/>
      <c r="K1885" s="834"/>
      <c r="L1885" s="346"/>
      <c r="M1885" s="346"/>
      <c r="N1885" s="346"/>
      <c r="O1885" s="346"/>
      <c r="P1885" s="346"/>
      <c r="Q1885" s="346"/>
      <c r="R1885" s="346"/>
      <c r="S1885" s="346"/>
      <c r="T1885" s="346"/>
      <c r="U1885" s="346"/>
      <c r="V1885" s="346"/>
      <c r="W1885" s="346"/>
      <c r="X1885" s="835"/>
      <c r="Y1885" s="346"/>
      <c r="Z1885" s="346"/>
      <c r="AA1885" s="346"/>
      <c r="AB1885" s="346"/>
      <c r="AC1885" s="346"/>
      <c r="AD1885" s="346"/>
      <c r="AE1885" s="346"/>
      <c r="AF1885" s="346"/>
      <c r="AG1885" s="346"/>
      <c r="AH1885" s="346"/>
      <c r="AI1885" s="346"/>
    </row>
    <row r="1886" spans="1:35" ht="17.25" customHeight="1">
      <c r="A1886" s="275"/>
      <c r="B1886" s="275"/>
      <c r="C1886" s="275"/>
      <c r="D1886" s="660"/>
      <c r="E1886" s="834"/>
      <c r="F1886" s="834"/>
      <c r="G1886" s="834"/>
      <c r="H1886" s="834"/>
      <c r="I1886" s="834"/>
      <c r="J1886" s="834"/>
      <c r="K1886" s="834"/>
      <c r="L1886" s="346"/>
      <c r="M1886" s="346"/>
      <c r="N1886" s="346"/>
      <c r="O1886" s="346"/>
      <c r="P1886" s="346"/>
      <c r="Q1886" s="346"/>
      <c r="R1886" s="346"/>
      <c r="S1886" s="346"/>
      <c r="T1886" s="346"/>
      <c r="U1886" s="346"/>
      <c r="V1886" s="346"/>
      <c r="W1886" s="346"/>
      <c r="X1886" s="835"/>
      <c r="Y1886" s="346"/>
      <c r="Z1886" s="346"/>
      <c r="AA1886" s="346"/>
      <c r="AB1886" s="346"/>
      <c r="AC1886" s="346"/>
      <c r="AD1886" s="346"/>
      <c r="AE1886" s="346"/>
      <c r="AF1886" s="346"/>
      <c r="AG1886" s="346"/>
      <c r="AH1886" s="346"/>
      <c r="AI1886" s="346"/>
    </row>
    <row r="1887" spans="1:35" ht="17.25" customHeight="1">
      <c r="A1887" s="275"/>
      <c r="B1887" s="275"/>
      <c r="C1887" s="275"/>
      <c r="D1887" s="660"/>
      <c r="E1887" s="834"/>
      <c r="F1887" s="834"/>
      <c r="G1887" s="834"/>
      <c r="H1887" s="834"/>
      <c r="I1887" s="834"/>
      <c r="J1887" s="834"/>
      <c r="K1887" s="834"/>
      <c r="L1887" s="346"/>
      <c r="M1887" s="346"/>
      <c r="N1887" s="346"/>
      <c r="O1887" s="346"/>
      <c r="P1887" s="346"/>
      <c r="Q1887" s="346"/>
      <c r="R1887" s="346"/>
      <c r="S1887" s="346"/>
      <c r="T1887" s="346"/>
      <c r="U1887" s="346"/>
      <c r="V1887" s="346"/>
      <c r="W1887" s="346"/>
      <c r="X1887" s="835"/>
      <c r="Y1887" s="346"/>
      <c r="Z1887" s="346"/>
      <c r="AA1887" s="346"/>
      <c r="AB1887" s="346"/>
      <c r="AC1887" s="346"/>
      <c r="AD1887" s="346"/>
      <c r="AE1887" s="346"/>
      <c r="AF1887" s="346"/>
      <c r="AG1887" s="346"/>
      <c r="AH1887" s="346"/>
      <c r="AI1887" s="346"/>
    </row>
    <row r="1888" spans="1:35" ht="17.25" customHeight="1">
      <c r="A1888" s="275"/>
      <c r="B1888" s="275"/>
      <c r="C1888" s="275"/>
      <c r="D1888" s="660"/>
      <c r="E1888" s="834"/>
      <c r="F1888" s="834"/>
      <c r="G1888" s="834"/>
      <c r="H1888" s="834"/>
      <c r="I1888" s="834"/>
      <c r="J1888" s="834"/>
      <c r="K1888" s="834"/>
      <c r="L1888" s="346"/>
      <c r="M1888" s="346"/>
      <c r="N1888" s="346"/>
      <c r="O1888" s="346"/>
      <c r="P1888" s="346"/>
      <c r="Q1888" s="346"/>
      <c r="R1888" s="346"/>
      <c r="S1888" s="346"/>
      <c r="T1888" s="346"/>
      <c r="U1888" s="346"/>
      <c r="V1888" s="346"/>
      <c r="W1888" s="346"/>
      <c r="X1888" s="835"/>
      <c r="Y1888" s="346"/>
      <c r="Z1888" s="346"/>
      <c r="AA1888" s="346"/>
      <c r="AB1888" s="346"/>
      <c r="AC1888" s="346"/>
      <c r="AD1888" s="346"/>
      <c r="AE1888" s="346"/>
      <c r="AF1888" s="346"/>
      <c r="AG1888" s="346"/>
      <c r="AH1888" s="346"/>
      <c r="AI1888" s="346"/>
    </row>
    <row r="1889" spans="1:35" ht="17.25" customHeight="1">
      <c r="A1889" s="275"/>
      <c r="B1889" s="275"/>
      <c r="C1889" s="275"/>
      <c r="D1889" s="660"/>
      <c r="E1889" s="834"/>
      <c r="F1889" s="834"/>
      <c r="G1889" s="834"/>
      <c r="H1889" s="834"/>
      <c r="I1889" s="834"/>
      <c r="J1889" s="834"/>
      <c r="K1889" s="834"/>
      <c r="L1889" s="346"/>
      <c r="M1889" s="346"/>
      <c r="N1889" s="346"/>
      <c r="O1889" s="346"/>
      <c r="P1889" s="346"/>
      <c r="Q1889" s="346"/>
      <c r="R1889" s="346"/>
      <c r="S1889" s="346"/>
      <c r="T1889" s="346"/>
      <c r="U1889" s="346"/>
      <c r="V1889" s="346"/>
      <c r="W1889" s="346"/>
      <c r="X1889" s="835"/>
      <c r="Y1889" s="346"/>
      <c r="Z1889" s="346"/>
      <c r="AA1889" s="346"/>
      <c r="AB1889" s="346"/>
      <c r="AC1889" s="346"/>
      <c r="AD1889" s="346"/>
      <c r="AE1889" s="346"/>
      <c r="AF1889" s="346"/>
      <c r="AG1889" s="346"/>
      <c r="AH1889" s="346"/>
      <c r="AI1889" s="346"/>
    </row>
    <row r="1890" spans="1:35" ht="17.25" customHeight="1">
      <c r="A1890" s="275"/>
      <c r="B1890" s="275"/>
      <c r="C1890" s="275"/>
      <c r="D1890" s="660"/>
      <c r="E1890" s="834"/>
      <c r="F1890" s="834"/>
      <c r="G1890" s="834"/>
      <c r="H1890" s="834"/>
      <c r="I1890" s="834"/>
      <c r="J1890" s="834"/>
      <c r="K1890" s="834"/>
      <c r="L1890" s="346"/>
      <c r="M1890" s="346"/>
      <c r="N1890" s="346"/>
      <c r="O1890" s="346"/>
      <c r="P1890" s="346"/>
      <c r="Q1890" s="346"/>
      <c r="R1890" s="346"/>
      <c r="S1890" s="346"/>
      <c r="T1890" s="346"/>
      <c r="U1890" s="346"/>
      <c r="V1890" s="346"/>
      <c r="W1890" s="346"/>
      <c r="X1890" s="835"/>
      <c r="Y1890" s="346"/>
      <c r="Z1890" s="346"/>
      <c r="AA1890" s="346"/>
      <c r="AB1890" s="346"/>
      <c r="AC1890" s="346"/>
      <c r="AD1890" s="346"/>
      <c r="AE1890" s="346"/>
      <c r="AF1890" s="346"/>
      <c r="AG1890" s="346"/>
      <c r="AH1890" s="346"/>
      <c r="AI1890" s="346"/>
    </row>
    <row r="1891" spans="1:35" ht="17.25" customHeight="1">
      <c r="A1891" s="275"/>
      <c r="B1891" s="275"/>
      <c r="C1891" s="275"/>
      <c r="D1891" s="660"/>
      <c r="E1891" s="834"/>
      <c r="F1891" s="834"/>
      <c r="G1891" s="834"/>
      <c r="H1891" s="834"/>
      <c r="I1891" s="834"/>
      <c r="J1891" s="834"/>
      <c r="K1891" s="834"/>
      <c r="L1891" s="346"/>
      <c r="M1891" s="346"/>
      <c r="N1891" s="346"/>
      <c r="O1891" s="346"/>
      <c r="P1891" s="346"/>
      <c r="Q1891" s="346"/>
      <c r="R1891" s="346"/>
      <c r="S1891" s="346"/>
      <c r="T1891" s="346"/>
      <c r="U1891" s="346"/>
      <c r="V1891" s="346"/>
      <c r="W1891" s="346"/>
      <c r="X1891" s="835"/>
      <c r="Y1891" s="346"/>
      <c r="Z1891" s="346"/>
      <c r="AA1891" s="346"/>
      <c r="AB1891" s="346"/>
      <c r="AC1891" s="346"/>
      <c r="AD1891" s="346"/>
      <c r="AE1891" s="346"/>
      <c r="AF1891" s="346"/>
      <c r="AG1891" s="346"/>
      <c r="AH1891" s="346"/>
      <c r="AI1891" s="346"/>
    </row>
    <row r="1892" spans="1:35" ht="17.25" customHeight="1">
      <c r="A1892" s="275"/>
      <c r="B1892" s="275"/>
      <c r="C1892" s="275"/>
      <c r="D1892" s="660"/>
      <c r="E1892" s="834"/>
      <c r="F1892" s="834"/>
      <c r="G1892" s="834"/>
      <c r="H1892" s="834"/>
      <c r="I1892" s="834"/>
      <c r="J1892" s="834"/>
      <c r="K1892" s="834"/>
      <c r="L1892" s="346"/>
      <c r="M1892" s="346"/>
      <c r="N1892" s="346"/>
      <c r="O1892" s="346"/>
      <c r="P1892" s="346"/>
      <c r="Q1892" s="346"/>
      <c r="R1892" s="346"/>
      <c r="S1892" s="346"/>
      <c r="T1892" s="346"/>
      <c r="U1892" s="346"/>
      <c r="V1892" s="346"/>
      <c r="W1892" s="346"/>
      <c r="X1892" s="835"/>
      <c r="Y1892" s="346"/>
      <c r="Z1892" s="346"/>
      <c r="AA1892" s="346"/>
      <c r="AB1892" s="346"/>
      <c r="AC1892" s="346"/>
      <c r="AD1892" s="346"/>
      <c r="AE1892" s="346"/>
      <c r="AF1892" s="346"/>
      <c r="AG1892" s="346"/>
      <c r="AH1892" s="346"/>
      <c r="AI1892" s="346"/>
    </row>
    <row r="1893" spans="1:35" ht="17.25" customHeight="1">
      <c r="A1893" s="275"/>
      <c r="B1893" s="275"/>
      <c r="C1893" s="275"/>
      <c r="D1893" s="660"/>
      <c r="E1893" s="834"/>
      <c r="F1893" s="834"/>
      <c r="G1893" s="834"/>
      <c r="H1893" s="834"/>
      <c r="I1893" s="834"/>
      <c r="J1893" s="834"/>
      <c r="K1893" s="834"/>
      <c r="L1893" s="346"/>
      <c r="M1893" s="346"/>
      <c r="N1893" s="346"/>
      <c r="O1893" s="346"/>
      <c r="P1893" s="346"/>
      <c r="Q1893" s="346"/>
      <c r="R1893" s="346"/>
      <c r="S1893" s="346"/>
      <c r="T1893" s="346"/>
      <c r="U1893" s="346"/>
      <c r="V1893" s="346"/>
      <c r="W1893" s="346"/>
      <c r="X1893" s="835"/>
      <c r="Y1893" s="346"/>
      <c r="Z1893" s="346"/>
      <c r="AA1893" s="346"/>
      <c r="AB1893" s="346"/>
      <c r="AC1893" s="346"/>
      <c r="AD1893" s="346"/>
      <c r="AE1893" s="346"/>
      <c r="AF1893" s="346"/>
      <c r="AG1893" s="346"/>
      <c r="AH1893" s="346"/>
      <c r="AI1893" s="346"/>
    </row>
    <row r="1894" spans="1:35" ht="17.25" customHeight="1">
      <c r="A1894" s="275"/>
      <c r="B1894" s="275"/>
      <c r="C1894" s="275"/>
      <c r="D1894" s="660"/>
      <c r="E1894" s="834"/>
      <c r="F1894" s="834"/>
      <c r="G1894" s="834"/>
      <c r="H1894" s="834"/>
      <c r="I1894" s="834"/>
      <c r="J1894" s="834"/>
      <c r="K1894" s="834"/>
      <c r="L1894" s="346"/>
      <c r="M1894" s="346"/>
      <c r="N1894" s="346"/>
      <c r="O1894" s="346"/>
      <c r="P1894" s="346"/>
      <c r="Q1894" s="346"/>
      <c r="R1894" s="346"/>
      <c r="S1894" s="346"/>
      <c r="T1894" s="346"/>
      <c r="U1894" s="346"/>
      <c r="V1894" s="346"/>
      <c r="W1894" s="346"/>
      <c r="X1894" s="835"/>
      <c r="Y1894" s="346"/>
      <c r="Z1894" s="346"/>
      <c r="AA1894" s="346"/>
      <c r="AB1894" s="346"/>
      <c r="AC1894" s="346"/>
      <c r="AD1894" s="346"/>
      <c r="AE1894" s="346"/>
      <c r="AF1894" s="346"/>
      <c r="AG1894" s="346"/>
      <c r="AH1894" s="346"/>
      <c r="AI1894" s="346"/>
    </row>
    <row r="1895" spans="1:35" ht="17.25" customHeight="1">
      <c r="A1895" s="275"/>
      <c r="B1895" s="275"/>
      <c r="C1895" s="275"/>
      <c r="D1895" s="660"/>
      <c r="E1895" s="834"/>
      <c r="F1895" s="834"/>
      <c r="G1895" s="834"/>
      <c r="H1895" s="834"/>
      <c r="I1895" s="834"/>
      <c r="J1895" s="834"/>
      <c r="K1895" s="834"/>
      <c r="L1895" s="346"/>
      <c r="M1895" s="346"/>
      <c r="N1895" s="346"/>
      <c r="O1895" s="346"/>
      <c r="P1895" s="346"/>
      <c r="Q1895" s="346"/>
      <c r="R1895" s="346"/>
      <c r="S1895" s="346"/>
      <c r="T1895" s="346"/>
      <c r="U1895" s="346"/>
      <c r="V1895" s="346"/>
      <c r="W1895" s="346"/>
      <c r="X1895" s="835"/>
      <c r="Y1895" s="346"/>
      <c r="Z1895" s="346"/>
      <c r="AA1895" s="346"/>
      <c r="AB1895" s="346"/>
      <c r="AC1895" s="346"/>
      <c r="AD1895" s="346"/>
      <c r="AE1895" s="346"/>
      <c r="AF1895" s="346"/>
      <c r="AG1895" s="346"/>
      <c r="AH1895" s="346"/>
      <c r="AI1895" s="346"/>
    </row>
    <row r="1896" spans="1:35" ht="17.25" customHeight="1">
      <c r="A1896" s="275"/>
      <c r="B1896" s="275"/>
      <c r="C1896" s="275"/>
      <c r="D1896" s="660"/>
      <c r="E1896" s="834"/>
      <c r="F1896" s="834"/>
      <c r="G1896" s="834"/>
      <c r="H1896" s="834"/>
      <c r="I1896" s="834"/>
      <c r="J1896" s="834"/>
      <c r="K1896" s="834"/>
      <c r="L1896" s="346"/>
      <c r="M1896" s="346"/>
      <c r="N1896" s="346"/>
      <c r="O1896" s="346"/>
      <c r="P1896" s="346"/>
      <c r="Q1896" s="346"/>
      <c r="R1896" s="346"/>
      <c r="S1896" s="346"/>
      <c r="T1896" s="346"/>
      <c r="U1896" s="346"/>
      <c r="V1896" s="346"/>
      <c r="W1896" s="346"/>
      <c r="X1896" s="835"/>
      <c r="Y1896" s="346"/>
      <c r="Z1896" s="346"/>
      <c r="AA1896" s="346"/>
      <c r="AB1896" s="346"/>
      <c r="AC1896" s="346"/>
      <c r="AD1896" s="346"/>
      <c r="AE1896" s="346"/>
      <c r="AF1896" s="346"/>
      <c r="AG1896" s="346"/>
      <c r="AH1896" s="346"/>
      <c r="AI1896" s="346"/>
    </row>
    <row r="1897" spans="1:35" ht="17.25" customHeight="1">
      <c r="A1897" s="275"/>
      <c r="B1897" s="275"/>
      <c r="C1897" s="275"/>
      <c r="D1897" s="660"/>
      <c r="E1897" s="834"/>
      <c r="F1897" s="834"/>
      <c r="G1897" s="834"/>
      <c r="H1897" s="834"/>
      <c r="I1897" s="834"/>
      <c r="J1897" s="834"/>
      <c r="K1897" s="834"/>
      <c r="L1897" s="346"/>
      <c r="M1897" s="346"/>
      <c r="N1897" s="346"/>
      <c r="O1897" s="346"/>
      <c r="P1897" s="346"/>
      <c r="Q1897" s="346"/>
      <c r="R1897" s="346"/>
      <c r="S1897" s="346"/>
      <c r="T1897" s="346"/>
      <c r="U1897" s="346"/>
      <c r="V1897" s="346"/>
      <c r="W1897" s="346"/>
      <c r="X1897" s="835"/>
      <c r="Y1897" s="346"/>
      <c r="Z1897" s="346"/>
      <c r="AA1897" s="346"/>
      <c r="AB1897" s="346"/>
      <c r="AC1897" s="346"/>
      <c r="AD1897" s="346"/>
      <c r="AE1897" s="346"/>
      <c r="AF1897" s="346"/>
      <c r="AG1897" s="346"/>
      <c r="AH1897" s="346"/>
      <c r="AI1897" s="346"/>
    </row>
    <row r="1898" spans="1:35" ht="17.25" customHeight="1">
      <c r="A1898" s="275"/>
      <c r="B1898" s="275"/>
      <c r="C1898" s="275"/>
      <c r="D1898" s="660"/>
      <c r="E1898" s="834"/>
      <c r="F1898" s="834"/>
      <c r="G1898" s="834"/>
      <c r="H1898" s="834"/>
      <c r="I1898" s="834"/>
      <c r="J1898" s="834"/>
      <c r="K1898" s="834"/>
      <c r="L1898" s="346"/>
      <c r="M1898" s="346"/>
      <c r="N1898" s="346"/>
      <c r="O1898" s="346"/>
      <c r="P1898" s="346"/>
      <c r="Q1898" s="346"/>
      <c r="R1898" s="346"/>
      <c r="S1898" s="346"/>
      <c r="T1898" s="346"/>
      <c r="U1898" s="346"/>
      <c r="V1898" s="346"/>
      <c r="W1898" s="346"/>
      <c r="X1898" s="835"/>
      <c r="Y1898" s="346"/>
      <c r="Z1898" s="346"/>
      <c r="AA1898" s="346"/>
      <c r="AB1898" s="346"/>
      <c r="AC1898" s="346"/>
      <c r="AD1898" s="346"/>
      <c r="AE1898" s="346"/>
      <c r="AF1898" s="346"/>
      <c r="AG1898" s="346"/>
      <c r="AH1898" s="346"/>
      <c r="AI1898" s="346"/>
    </row>
    <row r="1899" spans="1:35" ht="17.25" customHeight="1">
      <c r="A1899" s="275"/>
      <c r="B1899" s="275"/>
      <c r="C1899" s="275"/>
      <c r="D1899" s="660"/>
      <c r="E1899" s="834"/>
      <c r="F1899" s="834"/>
      <c r="G1899" s="834"/>
      <c r="H1899" s="834"/>
      <c r="I1899" s="834"/>
      <c r="J1899" s="834"/>
      <c r="K1899" s="834"/>
      <c r="L1899" s="346"/>
      <c r="M1899" s="346"/>
      <c r="N1899" s="346"/>
      <c r="O1899" s="346"/>
      <c r="P1899" s="346"/>
      <c r="Q1899" s="346"/>
      <c r="R1899" s="346"/>
      <c r="S1899" s="346"/>
      <c r="T1899" s="346"/>
      <c r="U1899" s="346"/>
      <c r="V1899" s="346"/>
      <c r="W1899" s="346"/>
      <c r="X1899" s="835"/>
      <c r="Y1899" s="346"/>
      <c r="Z1899" s="346"/>
      <c r="AA1899" s="346"/>
      <c r="AB1899" s="346"/>
      <c r="AC1899" s="346"/>
      <c r="AD1899" s="346"/>
      <c r="AE1899" s="346"/>
      <c r="AF1899" s="346"/>
      <c r="AG1899" s="346"/>
      <c r="AH1899" s="346"/>
      <c r="AI1899" s="346"/>
    </row>
    <row r="1900" spans="1:35" ht="17.25" customHeight="1">
      <c r="A1900" s="275"/>
      <c r="B1900" s="275"/>
      <c r="C1900" s="275"/>
      <c r="D1900" s="660"/>
      <c r="E1900" s="834"/>
      <c r="F1900" s="834"/>
      <c r="G1900" s="834"/>
      <c r="H1900" s="834"/>
      <c r="I1900" s="834"/>
      <c r="J1900" s="834"/>
      <c r="K1900" s="834"/>
      <c r="L1900" s="346"/>
      <c r="M1900" s="346"/>
      <c r="N1900" s="346"/>
      <c r="O1900" s="346"/>
      <c r="P1900" s="346"/>
      <c r="Q1900" s="346"/>
      <c r="R1900" s="346"/>
      <c r="S1900" s="346"/>
      <c r="T1900" s="346"/>
      <c r="U1900" s="346"/>
      <c r="V1900" s="346"/>
      <c r="W1900" s="346"/>
      <c r="X1900" s="835"/>
      <c r="Y1900" s="346"/>
      <c r="Z1900" s="346"/>
      <c r="AA1900" s="346"/>
      <c r="AB1900" s="346"/>
      <c r="AC1900" s="346"/>
      <c r="AD1900" s="346"/>
      <c r="AE1900" s="346"/>
      <c r="AF1900" s="346"/>
      <c r="AG1900" s="346"/>
      <c r="AH1900" s="346"/>
      <c r="AI1900" s="346"/>
    </row>
    <row r="1901" spans="1:35" ht="17.25" customHeight="1">
      <c r="A1901" s="275"/>
      <c r="B1901" s="275"/>
      <c r="C1901" s="275"/>
      <c r="D1901" s="660"/>
      <c r="E1901" s="834"/>
      <c r="F1901" s="834"/>
      <c r="G1901" s="834"/>
      <c r="H1901" s="834"/>
      <c r="I1901" s="834"/>
      <c r="J1901" s="834"/>
      <c r="K1901" s="834"/>
      <c r="L1901" s="346"/>
      <c r="M1901" s="346"/>
      <c r="N1901" s="346"/>
      <c r="O1901" s="346"/>
      <c r="P1901" s="346"/>
      <c r="Q1901" s="346"/>
      <c r="R1901" s="346"/>
      <c r="S1901" s="346"/>
      <c r="T1901" s="346"/>
      <c r="U1901" s="346"/>
      <c r="V1901" s="346"/>
      <c r="W1901" s="346"/>
      <c r="X1901" s="835"/>
      <c r="Y1901" s="346"/>
      <c r="Z1901" s="346"/>
      <c r="AA1901" s="346"/>
      <c r="AB1901" s="346"/>
      <c r="AC1901" s="346"/>
      <c r="AD1901" s="346"/>
      <c r="AE1901" s="346"/>
      <c r="AF1901" s="346"/>
      <c r="AG1901" s="346"/>
      <c r="AH1901" s="346"/>
      <c r="AI1901" s="346"/>
    </row>
    <row r="1902" spans="1:35" ht="17.25" customHeight="1">
      <c r="A1902" s="275"/>
      <c r="B1902" s="275"/>
      <c r="C1902" s="275"/>
      <c r="D1902" s="660"/>
      <c r="E1902" s="834"/>
      <c r="F1902" s="834"/>
      <c r="G1902" s="834"/>
      <c r="H1902" s="834"/>
      <c r="I1902" s="834"/>
      <c r="J1902" s="834"/>
      <c r="K1902" s="834"/>
      <c r="L1902" s="346"/>
      <c r="M1902" s="346"/>
      <c r="N1902" s="346"/>
      <c r="O1902" s="346"/>
      <c r="P1902" s="346"/>
      <c r="Q1902" s="346"/>
      <c r="R1902" s="346"/>
      <c r="S1902" s="346"/>
      <c r="T1902" s="346"/>
      <c r="U1902" s="346"/>
      <c r="V1902" s="346"/>
      <c r="W1902" s="346"/>
      <c r="X1902" s="835"/>
      <c r="Y1902" s="346"/>
      <c r="Z1902" s="346"/>
      <c r="AA1902" s="346"/>
      <c r="AB1902" s="346"/>
      <c r="AC1902" s="346"/>
      <c r="AD1902" s="346"/>
      <c r="AE1902" s="346"/>
      <c r="AF1902" s="346"/>
      <c r="AG1902" s="346"/>
      <c r="AH1902" s="346"/>
      <c r="AI1902" s="346"/>
    </row>
    <row r="1903" spans="1:35" ht="17.25" customHeight="1">
      <c r="A1903" s="275"/>
      <c r="B1903" s="275"/>
      <c r="C1903" s="275"/>
      <c r="D1903" s="660"/>
      <c r="E1903" s="834"/>
      <c r="F1903" s="834"/>
      <c r="G1903" s="834"/>
      <c r="H1903" s="834"/>
      <c r="I1903" s="834"/>
      <c r="J1903" s="834"/>
      <c r="K1903" s="834"/>
      <c r="L1903" s="346"/>
      <c r="M1903" s="346"/>
      <c r="N1903" s="346"/>
      <c r="O1903" s="346"/>
      <c r="P1903" s="346"/>
      <c r="Q1903" s="346"/>
      <c r="R1903" s="346"/>
      <c r="S1903" s="346"/>
      <c r="T1903" s="346"/>
      <c r="U1903" s="346"/>
      <c r="V1903" s="346"/>
      <c r="W1903" s="346"/>
      <c r="X1903" s="835"/>
      <c r="Y1903" s="346"/>
      <c r="Z1903" s="346"/>
      <c r="AA1903" s="346"/>
      <c r="AB1903" s="346"/>
      <c r="AC1903" s="346"/>
      <c r="AD1903" s="346"/>
      <c r="AE1903" s="346"/>
      <c r="AF1903" s="346"/>
      <c r="AG1903" s="346"/>
      <c r="AH1903" s="346"/>
      <c r="AI1903" s="346"/>
    </row>
    <row r="1904" spans="1:35" ht="17.25" customHeight="1">
      <c r="A1904" s="275"/>
      <c r="B1904" s="275"/>
      <c r="C1904" s="275"/>
      <c r="D1904" s="660"/>
      <c r="E1904" s="834"/>
      <c r="F1904" s="834"/>
      <c r="G1904" s="834"/>
      <c r="H1904" s="834"/>
      <c r="I1904" s="834"/>
      <c r="J1904" s="834"/>
      <c r="K1904" s="834"/>
      <c r="L1904" s="346"/>
      <c r="M1904" s="346"/>
      <c r="N1904" s="346"/>
      <c r="O1904" s="346"/>
      <c r="P1904" s="346"/>
      <c r="Q1904" s="346"/>
      <c r="R1904" s="346"/>
      <c r="S1904" s="346"/>
      <c r="T1904" s="346"/>
      <c r="U1904" s="346"/>
      <c r="V1904" s="346"/>
      <c r="W1904" s="346"/>
      <c r="X1904" s="835"/>
      <c r="Y1904" s="346"/>
      <c r="Z1904" s="346"/>
      <c r="AA1904" s="346"/>
      <c r="AB1904" s="346"/>
      <c r="AC1904" s="346"/>
      <c r="AD1904" s="346"/>
      <c r="AE1904" s="346"/>
      <c r="AF1904" s="346"/>
      <c r="AG1904" s="346"/>
      <c r="AH1904" s="346"/>
      <c r="AI1904" s="346"/>
    </row>
    <row r="1905" spans="1:35" ht="17.25" customHeight="1">
      <c r="A1905" s="275"/>
      <c r="B1905" s="275"/>
      <c r="C1905" s="275"/>
      <c r="D1905" s="660"/>
      <c r="E1905" s="834"/>
      <c r="F1905" s="834"/>
      <c r="G1905" s="834"/>
      <c r="H1905" s="834"/>
      <c r="I1905" s="834"/>
      <c r="J1905" s="834"/>
      <c r="K1905" s="834"/>
      <c r="L1905" s="346"/>
      <c r="M1905" s="346"/>
      <c r="N1905" s="346"/>
      <c r="O1905" s="346"/>
      <c r="P1905" s="346"/>
      <c r="Q1905" s="346"/>
      <c r="R1905" s="346"/>
      <c r="S1905" s="346"/>
      <c r="T1905" s="346"/>
      <c r="U1905" s="346"/>
      <c r="V1905" s="346"/>
      <c r="W1905" s="346"/>
      <c r="X1905" s="835"/>
      <c r="Y1905" s="346"/>
      <c r="Z1905" s="346"/>
      <c r="AA1905" s="346"/>
      <c r="AB1905" s="346"/>
      <c r="AC1905" s="346"/>
      <c r="AD1905" s="346"/>
      <c r="AE1905" s="346"/>
      <c r="AF1905" s="346"/>
      <c r="AG1905" s="346"/>
      <c r="AH1905" s="346"/>
      <c r="AI1905" s="346"/>
    </row>
    <row r="1906" spans="1:35" ht="17.25" customHeight="1">
      <c r="A1906" s="275"/>
      <c r="B1906" s="275"/>
      <c r="C1906" s="275"/>
      <c r="D1906" s="660"/>
      <c r="E1906" s="834"/>
      <c r="F1906" s="834"/>
      <c r="G1906" s="834"/>
      <c r="H1906" s="834"/>
      <c r="I1906" s="834"/>
      <c r="J1906" s="834"/>
      <c r="K1906" s="834"/>
      <c r="L1906" s="346"/>
      <c r="M1906" s="346"/>
      <c r="N1906" s="346"/>
      <c r="O1906" s="346"/>
      <c r="P1906" s="346"/>
      <c r="Q1906" s="346"/>
      <c r="R1906" s="346"/>
      <c r="S1906" s="346"/>
      <c r="T1906" s="346"/>
      <c r="U1906" s="346"/>
      <c r="V1906" s="346"/>
      <c r="W1906" s="346"/>
      <c r="X1906" s="835"/>
      <c r="Y1906" s="346"/>
      <c r="Z1906" s="346"/>
      <c r="AA1906" s="346"/>
      <c r="AB1906" s="346"/>
      <c r="AC1906" s="346"/>
      <c r="AD1906" s="346"/>
      <c r="AE1906" s="346"/>
      <c r="AF1906" s="346"/>
      <c r="AG1906" s="346"/>
      <c r="AH1906" s="346"/>
      <c r="AI1906" s="346"/>
    </row>
    <row r="1907" spans="1:35" ht="17.25" customHeight="1">
      <c r="A1907" s="275"/>
      <c r="B1907" s="275"/>
      <c r="C1907" s="275"/>
      <c r="D1907" s="660"/>
      <c r="E1907" s="834"/>
      <c r="F1907" s="834"/>
      <c r="G1907" s="834"/>
      <c r="H1907" s="834"/>
      <c r="I1907" s="834"/>
      <c r="J1907" s="834"/>
      <c r="K1907" s="834"/>
      <c r="L1907" s="346"/>
      <c r="M1907" s="346"/>
      <c r="N1907" s="346"/>
      <c r="O1907" s="346"/>
      <c r="P1907" s="346"/>
      <c r="Q1907" s="346"/>
      <c r="R1907" s="346"/>
      <c r="S1907" s="346"/>
      <c r="T1907" s="346"/>
      <c r="U1907" s="346"/>
      <c r="V1907" s="346"/>
      <c r="W1907" s="346"/>
      <c r="X1907" s="835"/>
      <c r="Y1907" s="346"/>
      <c r="Z1907" s="346"/>
      <c r="AA1907" s="346"/>
      <c r="AB1907" s="346"/>
      <c r="AC1907" s="346"/>
      <c r="AD1907" s="346"/>
      <c r="AE1907" s="346"/>
      <c r="AF1907" s="346"/>
      <c r="AG1907" s="346"/>
      <c r="AH1907" s="346"/>
      <c r="AI1907" s="346"/>
    </row>
    <row r="1908" spans="1:35" ht="17.25" customHeight="1">
      <c r="A1908" s="275"/>
      <c r="B1908" s="275"/>
      <c r="C1908" s="275"/>
      <c r="D1908" s="660"/>
      <c r="E1908" s="834"/>
      <c r="F1908" s="834"/>
      <c r="G1908" s="834"/>
      <c r="H1908" s="834"/>
      <c r="I1908" s="834"/>
      <c r="J1908" s="834"/>
      <c r="K1908" s="834"/>
      <c r="L1908" s="346"/>
      <c r="M1908" s="346"/>
      <c r="N1908" s="346"/>
      <c r="O1908" s="346"/>
      <c r="P1908" s="346"/>
      <c r="Q1908" s="346"/>
      <c r="R1908" s="346"/>
      <c r="S1908" s="346"/>
      <c r="T1908" s="346"/>
      <c r="U1908" s="346"/>
      <c r="V1908" s="346"/>
      <c r="W1908" s="346"/>
      <c r="X1908" s="835"/>
      <c r="Y1908" s="346"/>
      <c r="Z1908" s="346"/>
      <c r="AA1908" s="346"/>
      <c r="AB1908" s="346"/>
      <c r="AC1908" s="346"/>
      <c r="AD1908" s="346"/>
      <c r="AE1908" s="346"/>
      <c r="AF1908" s="346"/>
      <c r="AG1908" s="346"/>
      <c r="AH1908" s="346"/>
      <c r="AI1908" s="346"/>
    </row>
    <row r="1909" spans="1:35" ht="17.25" customHeight="1">
      <c r="A1909" s="275"/>
      <c r="B1909" s="275"/>
      <c r="C1909" s="275"/>
      <c r="D1909" s="660"/>
      <c r="E1909" s="834"/>
      <c r="F1909" s="834"/>
      <c r="G1909" s="834"/>
      <c r="H1909" s="834"/>
      <c r="I1909" s="834"/>
      <c r="J1909" s="834"/>
      <c r="K1909" s="834"/>
      <c r="L1909" s="346"/>
      <c r="M1909" s="346"/>
      <c r="N1909" s="346"/>
      <c r="O1909" s="346"/>
      <c r="P1909" s="346"/>
      <c r="Q1909" s="346"/>
      <c r="R1909" s="346"/>
      <c r="S1909" s="346"/>
      <c r="T1909" s="346"/>
      <c r="U1909" s="346"/>
      <c r="V1909" s="346"/>
      <c r="W1909" s="346"/>
      <c r="X1909" s="835"/>
      <c r="Y1909" s="346"/>
      <c r="Z1909" s="346"/>
      <c r="AA1909" s="346"/>
      <c r="AB1909" s="346"/>
      <c r="AC1909" s="346"/>
      <c r="AD1909" s="346"/>
      <c r="AE1909" s="346"/>
      <c r="AF1909" s="346"/>
      <c r="AG1909" s="346"/>
      <c r="AH1909" s="346"/>
      <c r="AI1909" s="346"/>
    </row>
    <row r="1910" spans="1:35" ht="17.25" customHeight="1">
      <c r="A1910" s="275"/>
      <c r="B1910" s="275"/>
      <c r="C1910" s="275"/>
      <c r="D1910" s="660"/>
      <c r="E1910" s="834"/>
      <c r="F1910" s="834"/>
      <c r="G1910" s="834"/>
      <c r="H1910" s="834"/>
      <c r="I1910" s="834"/>
      <c r="J1910" s="834"/>
      <c r="K1910" s="834"/>
      <c r="L1910" s="346"/>
      <c r="M1910" s="346"/>
      <c r="N1910" s="346"/>
      <c r="O1910" s="346"/>
      <c r="P1910" s="346"/>
      <c r="Q1910" s="346"/>
      <c r="R1910" s="346"/>
      <c r="S1910" s="346"/>
      <c r="T1910" s="346"/>
      <c r="U1910" s="346"/>
      <c r="V1910" s="346"/>
      <c r="W1910" s="346"/>
      <c r="X1910" s="835"/>
      <c r="Y1910" s="346"/>
      <c r="Z1910" s="346"/>
      <c r="AA1910" s="346"/>
      <c r="AB1910" s="346"/>
      <c r="AC1910" s="346"/>
      <c r="AD1910" s="346"/>
      <c r="AE1910" s="346"/>
      <c r="AF1910" s="346"/>
      <c r="AG1910" s="346"/>
      <c r="AH1910" s="346"/>
      <c r="AI1910" s="346"/>
    </row>
    <row r="1911" spans="1:35" ht="17.25" customHeight="1">
      <c r="A1911" s="275"/>
      <c r="B1911" s="275"/>
      <c r="C1911" s="275"/>
      <c r="D1911" s="660"/>
      <c r="E1911" s="834"/>
      <c r="F1911" s="834"/>
      <c r="G1911" s="834"/>
      <c r="H1911" s="834"/>
      <c r="I1911" s="834"/>
      <c r="J1911" s="834"/>
      <c r="K1911" s="834"/>
      <c r="L1911" s="346"/>
      <c r="M1911" s="346"/>
      <c r="N1911" s="346"/>
      <c r="O1911" s="346"/>
      <c r="P1911" s="346"/>
      <c r="Q1911" s="346"/>
      <c r="R1911" s="346"/>
      <c r="S1911" s="346"/>
      <c r="T1911" s="346"/>
      <c r="U1911" s="346"/>
      <c r="V1911" s="346"/>
      <c r="W1911" s="346"/>
      <c r="X1911" s="835"/>
      <c r="Y1911" s="346"/>
      <c r="Z1911" s="346"/>
      <c r="AA1911" s="346"/>
      <c r="AB1911" s="346"/>
      <c r="AC1911" s="346"/>
      <c r="AD1911" s="346"/>
      <c r="AE1911" s="346"/>
      <c r="AF1911" s="346"/>
      <c r="AG1911" s="346"/>
      <c r="AH1911" s="346"/>
      <c r="AI1911" s="346"/>
    </row>
    <row r="1912" spans="1:35" ht="17.25" customHeight="1">
      <c r="A1912" s="275"/>
      <c r="B1912" s="275"/>
      <c r="C1912" s="275"/>
      <c r="D1912" s="660"/>
      <c r="E1912" s="834"/>
      <c r="F1912" s="834"/>
      <c r="G1912" s="834"/>
      <c r="H1912" s="834"/>
      <c r="I1912" s="834"/>
      <c r="J1912" s="834"/>
      <c r="K1912" s="834"/>
      <c r="L1912" s="346"/>
      <c r="M1912" s="346"/>
      <c r="N1912" s="346"/>
      <c r="O1912" s="346"/>
      <c r="P1912" s="346"/>
      <c r="Q1912" s="346"/>
      <c r="R1912" s="346"/>
      <c r="S1912" s="346"/>
      <c r="T1912" s="346"/>
      <c r="U1912" s="346"/>
      <c r="V1912" s="346"/>
      <c r="W1912" s="346"/>
      <c r="X1912" s="835"/>
      <c r="Y1912" s="346"/>
      <c r="Z1912" s="346"/>
      <c r="AA1912" s="346"/>
      <c r="AB1912" s="346"/>
      <c r="AC1912" s="346"/>
      <c r="AD1912" s="346"/>
      <c r="AE1912" s="346"/>
      <c r="AF1912" s="346"/>
      <c r="AG1912" s="346"/>
      <c r="AH1912" s="346"/>
      <c r="AI1912" s="346"/>
    </row>
    <row r="1913" spans="1:35" ht="17.25" customHeight="1">
      <c r="A1913" s="275"/>
      <c r="B1913" s="275"/>
      <c r="C1913" s="275"/>
      <c r="D1913" s="660"/>
      <c r="E1913" s="834"/>
      <c r="F1913" s="834"/>
      <c r="G1913" s="834"/>
      <c r="H1913" s="834"/>
      <c r="I1913" s="834"/>
      <c r="J1913" s="834"/>
      <c r="K1913" s="834"/>
      <c r="L1913" s="346"/>
      <c r="M1913" s="346"/>
      <c r="N1913" s="346"/>
      <c r="O1913" s="346"/>
      <c r="P1913" s="346"/>
      <c r="Q1913" s="346"/>
      <c r="R1913" s="346"/>
      <c r="S1913" s="346"/>
      <c r="T1913" s="346"/>
      <c r="U1913" s="346"/>
      <c r="V1913" s="346"/>
      <c r="W1913" s="346"/>
      <c r="X1913" s="835"/>
      <c r="Y1913" s="346"/>
      <c r="Z1913" s="346"/>
      <c r="AA1913" s="346"/>
      <c r="AB1913" s="346"/>
      <c r="AC1913" s="346"/>
      <c r="AD1913" s="346"/>
      <c r="AE1913" s="346"/>
      <c r="AF1913" s="346"/>
      <c r="AG1913" s="346"/>
      <c r="AH1913" s="346"/>
      <c r="AI1913" s="346"/>
    </row>
    <row r="1914" spans="1:35" ht="17.25" customHeight="1">
      <c r="A1914" s="275"/>
      <c r="B1914" s="275"/>
      <c r="C1914" s="275"/>
      <c r="D1914" s="660"/>
      <c r="E1914" s="834"/>
      <c r="F1914" s="834"/>
      <c r="G1914" s="834"/>
      <c r="H1914" s="834"/>
      <c r="I1914" s="834"/>
      <c r="J1914" s="834"/>
      <c r="K1914" s="834"/>
      <c r="L1914" s="346"/>
      <c r="M1914" s="346"/>
      <c r="N1914" s="346"/>
      <c r="O1914" s="346"/>
      <c r="P1914" s="346"/>
      <c r="Q1914" s="346"/>
      <c r="R1914" s="346"/>
      <c r="S1914" s="346"/>
      <c r="T1914" s="346"/>
      <c r="U1914" s="346"/>
      <c r="V1914" s="346"/>
      <c r="W1914" s="346"/>
      <c r="X1914" s="835"/>
      <c r="Y1914" s="346"/>
      <c r="Z1914" s="346"/>
      <c r="AA1914" s="346"/>
      <c r="AB1914" s="346"/>
      <c r="AC1914" s="346"/>
      <c r="AD1914" s="346"/>
      <c r="AE1914" s="346"/>
      <c r="AF1914" s="346"/>
      <c r="AG1914" s="346"/>
      <c r="AH1914" s="346"/>
      <c r="AI1914" s="346"/>
    </row>
    <row r="1915" spans="1:35" ht="17.25" customHeight="1">
      <c r="A1915" s="275"/>
      <c r="B1915" s="275"/>
      <c r="C1915" s="275"/>
      <c r="D1915" s="660"/>
      <c r="E1915" s="834"/>
      <c r="F1915" s="834"/>
      <c r="G1915" s="834"/>
      <c r="H1915" s="834"/>
      <c r="I1915" s="834"/>
      <c r="J1915" s="834"/>
      <c r="K1915" s="834"/>
      <c r="L1915" s="346"/>
      <c r="M1915" s="346"/>
      <c r="N1915" s="346"/>
      <c r="O1915" s="346"/>
      <c r="P1915" s="346"/>
      <c r="Q1915" s="346"/>
      <c r="R1915" s="346"/>
      <c r="S1915" s="346"/>
      <c r="T1915" s="346"/>
      <c r="U1915" s="346"/>
      <c r="V1915" s="346"/>
      <c r="W1915" s="346"/>
      <c r="X1915" s="835"/>
      <c r="Y1915" s="346"/>
      <c r="Z1915" s="346"/>
      <c r="AA1915" s="346"/>
      <c r="AB1915" s="346"/>
      <c r="AC1915" s="346"/>
      <c r="AD1915" s="346"/>
      <c r="AE1915" s="346"/>
      <c r="AF1915" s="346"/>
      <c r="AG1915" s="346"/>
      <c r="AH1915" s="346"/>
      <c r="AI1915" s="346"/>
    </row>
    <row r="1916" spans="1:35" ht="17.25" customHeight="1">
      <c r="A1916" s="275"/>
      <c r="B1916" s="275"/>
      <c r="C1916" s="275"/>
      <c r="D1916" s="660"/>
      <c r="E1916" s="834"/>
      <c r="F1916" s="834"/>
      <c r="G1916" s="834"/>
      <c r="H1916" s="834"/>
      <c r="I1916" s="834"/>
      <c r="J1916" s="834"/>
      <c r="K1916" s="834"/>
      <c r="L1916" s="346"/>
      <c r="M1916" s="346"/>
      <c r="N1916" s="346"/>
      <c r="O1916" s="346"/>
      <c r="P1916" s="346"/>
      <c r="Q1916" s="346"/>
      <c r="R1916" s="346"/>
      <c r="S1916" s="346"/>
      <c r="T1916" s="346"/>
      <c r="U1916" s="346"/>
      <c r="V1916" s="346"/>
      <c r="W1916" s="346"/>
      <c r="X1916" s="835"/>
      <c r="Y1916" s="346"/>
      <c r="Z1916" s="346"/>
      <c r="AA1916" s="346"/>
      <c r="AB1916" s="346"/>
      <c r="AC1916" s="346"/>
      <c r="AD1916" s="346"/>
      <c r="AE1916" s="346"/>
      <c r="AF1916" s="346"/>
      <c r="AG1916" s="346"/>
      <c r="AH1916" s="346"/>
      <c r="AI1916" s="346"/>
    </row>
    <row r="1917" spans="1:35" ht="17.25" customHeight="1">
      <c r="A1917" s="275"/>
      <c r="B1917" s="275"/>
      <c r="C1917" s="275"/>
      <c r="D1917" s="660"/>
      <c r="E1917" s="834"/>
      <c r="F1917" s="834"/>
      <c r="G1917" s="834"/>
      <c r="H1917" s="834"/>
      <c r="I1917" s="834"/>
      <c r="J1917" s="834"/>
      <c r="K1917" s="834"/>
      <c r="L1917" s="346"/>
      <c r="M1917" s="346"/>
      <c r="N1917" s="346"/>
      <c r="O1917" s="346"/>
      <c r="P1917" s="346"/>
      <c r="Q1917" s="346"/>
      <c r="R1917" s="346"/>
      <c r="S1917" s="346"/>
      <c r="T1917" s="346"/>
      <c r="U1917" s="346"/>
      <c r="V1917" s="346"/>
      <c r="W1917" s="346"/>
      <c r="X1917" s="835"/>
      <c r="Y1917" s="346"/>
      <c r="Z1917" s="346"/>
      <c r="AA1917" s="346"/>
      <c r="AB1917" s="346"/>
      <c r="AC1917" s="346"/>
      <c r="AD1917" s="346"/>
      <c r="AE1917" s="346"/>
      <c r="AF1917" s="346"/>
      <c r="AG1917" s="346"/>
      <c r="AH1917" s="346"/>
      <c r="AI1917" s="346"/>
    </row>
    <row r="1918" spans="1:35" ht="17.25" customHeight="1">
      <c r="A1918" s="275"/>
      <c r="B1918" s="275"/>
      <c r="C1918" s="275"/>
      <c r="D1918" s="660"/>
      <c r="E1918" s="834"/>
      <c r="F1918" s="834"/>
      <c r="G1918" s="834"/>
      <c r="H1918" s="834"/>
      <c r="I1918" s="834"/>
      <c r="J1918" s="834"/>
      <c r="K1918" s="834"/>
      <c r="L1918" s="346"/>
      <c r="M1918" s="346"/>
      <c r="N1918" s="346"/>
      <c r="O1918" s="346"/>
      <c r="P1918" s="346"/>
      <c r="Q1918" s="346"/>
      <c r="R1918" s="346"/>
      <c r="S1918" s="346"/>
      <c r="T1918" s="346"/>
      <c r="U1918" s="346"/>
      <c r="V1918" s="346"/>
      <c r="W1918" s="346"/>
      <c r="X1918" s="835"/>
      <c r="Y1918" s="346"/>
      <c r="Z1918" s="346"/>
      <c r="AA1918" s="346"/>
      <c r="AB1918" s="346"/>
      <c r="AC1918" s="346"/>
      <c r="AD1918" s="346"/>
      <c r="AE1918" s="346"/>
      <c r="AF1918" s="346"/>
      <c r="AG1918" s="346"/>
      <c r="AH1918" s="346"/>
      <c r="AI1918" s="346"/>
    </row>
    <row r="1919" spans="1:35" ht="17.25" customHeight="1">
      <c r="A1919" s="275"/>
      <c r="B1919" s="275"/>
      <c r="C1919" s="275"/>
      <c r="D1919" s="660"/>
      <c r="E1919" s="834"/>
      <c r="F1919" s="834"/>
      <c r="G1919" s="834"/>
      <c r="H1919" s="834"/>
      <c r="I1919" s="834"/>
      <c r="J1919" s="834"/>
      <c r="K1919" s="834"/>
      <c r="L1919" s="346"/>
      <c r="M1919" s="346"/>
      <c r="N1919" s="346"/>
      <c r="O1919" s="346"/>
      <c r="P1919" s="346"/>
      <c r="Q1919" s="346"/>
      <c r="R1919" s="346"/>
      <c r="S1919" s="346"/>
      <c r="T1919" s="346"/>
      <c r="U1919" s="346"/>
      <c r="V1919" s="346"/>
      <c r="W1919" s="346"/>
      <c r="X1919" s="835"/>
      <c r="Y1919" s="346"/>
      <c r="Z1919" s="346"/>
      <c r="AA1919" s="346"/>
      <c r="AB1919" s="346"/>
      <c r="AC1919" s="346"/>
      <c r="AD1919" s="346"/>
      <c r="AE1919" s="346"/>
      <c r="AF1919" s="346"/>
      <c r="AG1919" s="346"/>
      <c r="AH1919" s="346"/>
      <c r="AI1919" s="346"/>
    </row>
    <row r="1920" spans="1:35" ht="17.25" customHeight="1">
      <c r="A1920" s="275"/>
      <c r="B1920" s="275"/>
      <c r="C1920" s="275"/>
      <c r="D1920" s="660"/>
      <c r="E1920" s="834"/>
      <c r="F1920" s="834"/>
      <c r="G1920" s="834"/>
      <c r="H1920" s="834"/>
      <c r="I1920" s="834"/>
      <c r="J1920" s="834"/>
      <c r="K1920" s="834"/>
      <c r="L1920" s="346"/>
      <c r="M1920" s="346"/>
      <c r="N1920" s="346"/>
      <c r="O1920" s="346"/>
      <c r="P1920" s="346"/>
      <c r="Q1920" s="346"/>
      <c r="R1920" s="346"/>
      <c r="S1920" s="346"/>
      <c r="T1920" s="346"/>
      <c r="U1920" s="346"/>
      <c r="V1920" s="346"/>
      <c r="W1920" s="346"/>
      <c r="X1920" s="835"/>
      <c r="Y1920" s="346"/>
      <c r="Z1920" s="346"/>
      <c r="AA1920" s="346"/>
      <c r="AB1920" s="346"/>
      <c r="AC1920" s="346"/>
      <c r="AD1920" s="346"/>
      <c r="AE1920" s="346"/>
      <c r="AF1920" s="346"/>
      <c r="AG1920" s="346"/>
      <c r="AH1920" s="346"/>
      <c r="AI1920" s="346"/>
    </row>
    <row r="1921" spans="1:35" ht="17.25" customHeight="1">
      <c r="A1921" s="275"/>
      <c r="B1921" s="275"/>
      <c r="C1921" s="275"/>
      <c r="D1921" s="660"/>
      <c r="E1921" s="834"/>
      <c r="F1921" s="834"/>
      <c r="G1921" s="834"/>
      <c r="H1921" s="834"/>
      <c r="I1921" s="834"/>
      <c r="J1921" s="834"/>
      <c r="K1921" s="834"/>
      <c r="L1921" s="346"/>
      <c r="M1921" s="346"/>
      <c r="N1921" s="346"/>
      <c r="O1921" s="346"/>
      <c r="P1921" s="346"/>
      <c r="Q1921" s="346"/>
      <c r="R1921" s="346"/>
      <c r="S1921" s="346"/>
      <c r="T1921" s="346"/>
      <c r="U1921" s="346"/>
      <c r="V1921" s="346"/>
      <c r="W1921" s="346"/>
      <c r="X1921" s="835"/>
      <c r="Y1921" s="346"/>
      <c r="Z1921" s="346"/>
      <c r="AA1921" s="346"/>
      <c r="AB1921" s="346"/>
      <c r="AC1921" s="346"/>
      <c r="AD1921" s="346"/>
      <c r="AE1921" s="346"/>
      <c r="AF1921" s="346"/>
      <c r="AG1921" s="346"/>
      <c r="AH1921" s="346"/>
      <c r="AI1921" s="346"/>
    </row>
    <row r="1922" spans="1:35" ht="17.25" customHeight="1">
      <c r="A1922" s="275"/>
      <c r="B1922" s="275"/>
      <c r="C1922" s="275"/>
      <c r="D1922" s="660"/>
      <c r="E1922" s="834"/>
      <c r="F1922" s="834"/>
      <c r="G1922" s="834"/>
      <c r="H1922" s="834"/>
      <c r="I1922" s="834"/>
      <c r="J1922" s="834"/>
      <c r="K1922" s="834"/>
      <c r="L1922" s="346"/>
      <c r="M1922" s="346"/>
      <c r="N1922" s="346"/>
      <c r="O1922" s="346"/>
      <c r="P1922" s="346"/>
      <c r="Q1922" s="346"/>
      <c r="R1922" s="346"/>
      <c r="S1922" s="346"/>
      <c r="T1922" s="346"/>
      <c r="U1922" s="346"/>
      <c r="V1922" s="346"/>
      <c r="W1922" s="346"/>
      <c r="X1922" s="835"/>
      <c r="Y1922" s="346"/>
      <c r="Z1922" s="346"/>
      <c r="AA1922" s="346"/>
      <c r="AB1922" s="346"/>
      <c r="AC1922" s="346"/>
      <c r="AD1922" s="346"/>
      <c r="AE1922" s="346"/>
      <c r="AF1922" s="346"/>
      <c r="AG1922" s="346"/>
      <c r="AH1922" s="346"/>
      <c r="AI1922" s="346"/>
    </row>
    <row r="1923" spans="1:35" ht="17.25" customHeight="1">
      <c r="A1923" s="275"/>
      <c r="B1923" s="275"/>
      <c r="C1923" s="275"/>
      <c r="D1923" s="660"/>
      <c r="E1923" s="834"/>
      <c r="F1923" s="834"/>
      <c r="G1923" s="834"/>
      <c r="H1923" s="834"/>
      <c r="I1923" s="834"/>
      <c r="J1923" s="834"/>
      <c r="K1923" s="834"/>
      <c r="L1923" s="346"/>
      <c r="M1923" s="346"/>
      <c r="N1923" s="346"/>
      <c r="O1923" s="346"/>
      <c r="P1923" s="346"/>
      <c r="Q1923" s="346"/>
      <c r="R1923" s="346"/>
      <c r="S1923" s="346"/>
      <c r="T1923" s="346"/>
      <c r="U1923" s="346"/>
      <c r="V1923" s="346"/>
      <c r="W1923" s="346"/>
      <c r="X1923" s="835"/>
      <c r="Y1923" s="346"/>
      <c r="Z1923" s="346"/>
      <c r="AA1923" s="346"/>
      <c r="AB1923" s="346"/>
      <c r="AC1923" s="346"/>
      <c r="AD1923" s="346"/>
      <c r="AE1923" s="346"/>
      <c r="AF1923" s="346"/>
      <c r="AG1923" s="346"/>
      <c r="AH1923" s="346"/>
      <c r="AI1923" s="346"/>
    </row>
    <row r="1924" spans="1:35" ht="17.25" customHeight="1">
      <c r="A1924" s="275"/>
      <c r="B1924" s="275"/>
      <c r="C1924" s="275"/>
      <c r="D1924" s="660"/>
      <c r="E1924" s="834"/>
      <c r="F1924" s="834"/>
      <c r="G1924" s="834"/>
      <c r="H1924" s="834"/>
      <c r="I1924" s="834"/>
      <c r="J1924" s="834"/>
      <c r="K1924" s="834"/>
      <c r="L1924" s="346"/>
      <c r="M1924" s="346"/>
      <c r="N1924" s="346"/>
      <c r="O1924" s="346"/>
      <c r="P1924" s="346"/>
      <c r="Q1924" s="346"/>
      <c r="R1924" s="346"/>
      <c r="S1924" s="346"/>
      <c r="T1924" s="346"/>
      <c r="U1924" s="346"/>
      <c r="V1924" s="346"/>
      <c r="W1924" s="346"/>
      <c r="X1924" s="835"/>
      <c r="Y1924" s="346"/>
      <c r="Z1924" s="346"/>
      <c r="AA1924" s="346"/>
      <c r="AB1924" s="346"/>
      <c r="AC1924" s="346"/>
      <c r="AD1924" s="346"/>
      <c r="AE1924" s="346"/>
      <c r="AF1924" s="346"/>
      <c r="AG1924" s="346"/>
      <c r="AH1924" s="346"/>
      <c r="AI1924" s="346"/>
    </row>
    <row r="1925" spans="1:35" ht="17.25" customHeight="1">
      <c r="A1925" s="275"/>
      <c r="B1925" s="275"/>
      <c r="C1925" s="275"/>
      <c r="D1925" s="660"/>
      <c r="E1925" s="834"/>
      <c r="F1925" s="834"/>
      <c r="G1925" s="834"/>
      <c r="H1925" s="834"/>
      <c r="I1925" s="834"/>
      <c r="J1925" s="834"/>
      <c r="K1925" s="834"/>
      <c r="L1925" s="346"/>
      <c r="M1925" s="346"/>
      <c r="N1925" s="346"/>
      <c r="O1925" s="346"/>
      <c r="P1925" s="346"/>
      <c r="Q1925" s="346"/>
      <c r="R1925" s="346"/>
      <c r="S1925" s="346"/>
      <c r="T1925" s="346"/>
      <c r="U1925" s="346"/>
      <c r="V1925" s="346"/>
      <c r="W1925" s="346"/>
      <c r="X1925" s="835"/>
      <c r="Y1925" s="346"/>
      <c r="Z1925" s="346"/>
      <c r="AA1925" s="346"/>
      <c r="AB1925" s="346"/>
      <c r="AC1925" s="346"/>
      <c r="AD1925" s="346"/>
      <c r="AE1925" s="346"/>
      <c r="AF1925" s="346"/>
      <c r="AG1925" s="346"/>
      <c r="AH1925" s="346"/>
      <c r="AI1925" s="346"/>
    </row>
    <row r="1926" spans="1:35" ht="17.25" customHeight="1">
      <c r="A1926" s="275"/>
      <c r="B1926" s="275"/>
      <c r="C1926" s="275"/>
      <c r="D1926" s="660"/>
      <c r="E1926" s="834"/>
      <c r="F1926" s="834"/>
      <c r="G1926" s="834"/>
      <c r="H1926" s="834"/>
      <c r="I1926" s="834"/>
      <c r="J1926" s="834"/>
      <c r="K1926" s="834"/>
      <c r="L1926" s="346"/>
      <c r="M1926" s="346"/>
      <c r="N1926" s="346"/>
      <c r="O1926" s="346"/>
      <c r="P1926" s="346"/>
      <c r="Q1926" s="346"/>
      <c r="R1926" s="346"/>
      <c r="S1926" s="346"/>
      <c r="T1926" s="346"/>
      <c r="U1926" s="346"/>
      <c r="V1926" s="346"/>
      <c r="W1926" s="346"/>
      <c r="X1926" s="835"/>
      <c r="Y1926" s="346"/>
      <c r="Z1926" s="346"/>
      <c r="AA1926" s="346"/>
      <c r="AB1926" s="346"/>
      <c r="AC1926" s="346"/>
      <c r="AD1926" s="346"/>
      <c r="AE1926" s="346"/>
      <c r="AF1926" s="346"/>
      <c r="AG1926" s="346"/>
      <c r="AH1926" s="346"/>
      <c r="AI1926" s="346"/>
    </row>
    <row r="1927" spans="1:35" ht="17.25" customHeight="1">
      <c r="A1927" s="275"/>
      <c r="B1927" s="275"/>
      <c r="C1927" s="275"/>
      <c r="D1927" s="660"/>
      <c r="E1927" s="834"/>
      <c r="F1927" s="834"/>
      <c r="G1927" s="834"/>
      <c r="H1927" s="834"/>
      <c r="I1927" s="834"/>
      <c r="J1927" s="834"/>
      <c r="K1927" s="834"/>
      <c r="L1927" s="346"/>
      <c r="M1927" s="346"/>
      <c r="N1927" s="346"/>
      <c r="O1927" s="346"/>
      <c r="P1927" s="346"/>
      <c r="Q1927" s="346"/>
      <c r="R1927" s="346"/>
      <c r="S1927" s="346"/>
      <c r="T1927" s="346"/>
      <c r="U1927" s="346"/>
      <c r="V1927" s="346"/>
      <c r="W1927" s="346"/>
      <c r="X1927" s="835"/>
      <c r="Y1927" s="346"/>
      <c r="Z1927" s="346"/>
      <c r="AA1927" s="346"/>
      <c r="AB1927" s="346"/>
      <c r="AC1927" s="346"/>
      <c r="AD1927" s="346"/>
      <c r="AE1927" s="346"/>
      <c r="AF1927" s="346"/>
      <c r="AG1927" s="346"/>
      <c r="AH1927" s="346"/>
      <c r="AI1927" s="346"/>
    </row>
    <row r="1928" spans="1:35" ht="17.25" customHeight="1">
      <c r="A1928" s="275"/>
      <c r="B1928" s="275"/>
      <c r="C1928" s="275"/>
      <c r="D1928" s="660"/>
      <c r="E1928" s="834"/>
      <c r="F1928" s="834"/>
      <c r="G1928" s="834"/>
      <c r="H1928" s="834"/>
      <c r="I1928" s="834"/>
      <c r="J1928" s="834"/>
      <c r="K1928" s="834"/>
      <c r="L1928" s="346"/>
      <c r="M1928" s="346"/>
      <c r="N1928" s="346"/>
      <c r="O1928" s="346"/>
      <c r="P1928" s="346"/>
      <c r="Q1928" s="346"/>
      <c r="R1928" s="346"/>
      <c r="S1928" s="346"/>
      <c r="T1928" s="346"/>
      <c r="U1928" s="346"/>
      <c r="V1928" s="346"/>
      <c r="W1928" s="346"/>
      <c r="X1928" s="835"/>
      <c r="Y1928" s="346"/>
      <c r="Z1928" s="346"/>
      <c r="AA1928" s="346"/>
      <c r="AB1928" s="346"/>
      <c r="AC1928" s="346"/>
      <c r="AD1928" s="346"/>
      <c r="AE1928" s="346"/>
      <c r="AF1928" s="346"/>
      <c r="AG1928" s="346"/>
      <c r="AH1928" s="346"/>
      <c r="AI1928" s="346"/>
    </row>
    <row r="1929" spans="1:35" ht="17.25" customHeight="1">
      <c r="A1929" s="275"/>
      <c r="B1929" s="275"/>
      <c r="C1929" s="275"/>
      <c r="D1929" s="660"/>
      <c r="E1929" s="834"/>
      <c r="F1929" s="834"/>
      <c r="G1929" s="834"/>
      <c r="H1929" s="834"/>
      <c r="I1929" s="834"/>
      <c r="J1929" s="834"/>
      <c r="K1929" s="834"/>
      <c r="L1929" s="346"/>
      <c r="M1929" s="346"/>
      <c r="N1929" s="346"/>
      <c r="O1929" s="346"/>
      <c r="P1929" s="346"/>
      <c r="Q1929" s="346"/>
      <c r="R1929" s="346"/>
      <c r="S1929" s="346"/>
      <c r="T1929" s="346"/>
      <c r="U1929" s="346"/>
      <c r="V1929" s="346"/>
      <c r="W1929" s="346"/>
      <c r="X1929" s="835"/>
      <c r="Y1929" s="346"/>
      <c r="Z1929" s="346"/>
      <c r="AA1929" s="346"/>
      <c r="AB1929" s="346"/>
      <c r="AC1929" s="346"/>
      <c r="AD1929" s="346"/>
      <c r="AE1929" s="346"/>
      <c r="AF1929" s="346"/>
      <c r="AG1929" s="346"/>
      <c r="AH1929" s="346"/>
      <c r="AI1929" s="346"/>
    </row>
    <row r="1930" spans="1:35" ht="17.25" customHeight="1">
      <c r="A1930" s="275"/>
      <c r="B1930" s="275"/>
      <c r="C1930" s="275"/>
      <c r="D1930" s="660"/>
      <c r="E1930" s="834"/>
      <c r="F1930" s="834"/>
      <c r="G1930" s="834"/>
      <c r="H1930" s="834"/>
      <c r="I1930" s="834"/>
      <c r="J1930" s="834"/>
      <c r="K1930" s="834"/>
      <c r="L1930" s="346"/>
      <c r="M1930" s="346"/>
      <c r="N1930" s="346"/>
      <c r="O1930" s="346"/>
      <c r="P1930" s="346"/>
      <c r="Q1930" s="346"/>
      <c r="R1930" s="346"/>
      <c r="S1930" s="346"/>
      <c r="T1930" s="346"/>
      <c r="U1930" s="346"/>
      <c r="V1930" s="346"/>
      <c r="W1930" s="346"/>
      <c r="X1930" s="835"/>
      <c r="Y1930" s="346"/>
      <c r="Z1930" s="346"/>
      <c r="AA1930" s="346"/>
      <c r="AB1930" s="346"/>
      <c r="AC1930" s="346"/>
      <c r="AD1930" s="346"/>
      <c r="AE1930" s="346"/>
      <c r="AF1930" s="346"/>
      <c r="AG1930" s="346"/>
      <c r="AH1930" s="346"/>
      <c r="AI1930" s="346"/>
    </row>
    <row r="1931" spans="1:35" ht="17.25" customHeight="1">
      <c r="A1931" s="275"/>
      <c r="B1931" s="275"/>
      <c r="C1931" s="275"/>
      <c r="D1931" s="660"/>
      <c r="E1931" s="834"/>
      <c r="F1931" s="834"/>
      <c r="G1931" s="834"/>
      <c r="H1931" s="834"/>
      <c r="I1931" s="834"/>
      <c r="J1931" s="834"/>
      <c r="K1931" s="834"/>
      <c r="L1931" s="346"/>
      <c r="M1931" s="346"/>
      <c r="N1931" s="346"/>
      <c r="O1931" s="346"/>
      <c r="P1931" s="346"/>
      <c r="Q1931" s="346"/>
      <c r="R1931" s="346"/>
      <c r="S1931" s="346"/>
      <c r="T1931" s="346"/>
      <c r="U1931" s="346"/>
      <c r="V1931" s="346"/>
      <c r="W1931" s="346"/>
      <c r="X1931" s="835"/>
      <c r="Y1931" s="346"/>
      <c r="Z1931" s="346"/>
      <c r="AA1931" s="346"/>
      <c r="AB1931" s="346"/>
      <c r="AC1931" s="346"/>
      <c r="AD1931" s="346"/>
      <c r="AE1931" s="346"/>
      <c r="AF1931" s="346"/>
      <c r="AG1931" s="346"/>
      <c r="AH1931" s="346"/>
      <c r="AI1931" s="346"/>
    </row>
    <row r="1932" spans="1:35" ht="17.25" customHeight="1">
      <c r="A1932" s="275"/>
      <c r="B1932" s="275"/>
      <c r="C1932" s="275"/>
      <c r="D1932" s="660"/>
      <c r="E1932" s="834"/>
      <c r="F1932" s="834"/>
      <c r="G1932" s="834"/>
      <c r="H1932" s="834"/>
      <c r="I1932" s="834"/>
      <c r="J1932" s="834"/>
      <c r="K1932" s="834"/>
      <c r="L1932" s="346"/>
      <c r="M1932" s="346"/>
      <c r="N1932" s="346"/>
      <c r="O1932" s="346"/>
      <c r="P1932" s="346"/>
      <c r="Q1932" s="346"/>
      <c r="R1932" s="346"/>
      <c r="S1932" s="346"/>
      <c r="T1932" s="346"/>
      <c r="U1932" s="346"/>
      <c r="V1932" s="346"/>
      <c r="W1932" s="346"/>
      <c r="X1932" s="835"/>
      <c r="Y1932" s="346"/>
      <c r="Z1932" s="346"/>
      <c r="AA1932" s="346"/>
      <c r="AB1932" s="346"/>
      <c r="AC1932" s="346"/>
      <c r="AD1932" s="346"/>
      <c r="AE1932" s="346"/>
      <c r="AF1932" s="346"/>
      <c r="AG1932" s="346"/>
      <c r="AH1932" s="346"/>
      <c r="AI1932" s="346"/>
    </row>
    <row r="1933" spans="1:35" ht="17.25" customHeight="1">
      <c r="A1933" s="275"/>
      <c r="B1933" s="275"/>
      <c r="C1933" s="275"/>
      <c r="D1933" s="660"/>
      <c r="E1933" s="834"/>
      <c r="F1933" s="834"/>
      <c r="G1933" s="834"/>
      <c r="H1933" s="834"/>
      <c r="I1933" s="834"/>
      <c r="J1933" s="834"/>
      <c r="K1933" s="834"/>
      <c r="L1933" s="346"/>
      <c r="M1933" s="346"/>
      <c r="N1933" s="346"/>
      <c r="O1933" s="346"/>
      <c r="P1933" s="346"/>
      <c r="Q1933" s="346"/>
      <c r="R1933" s="346"/>
      <c r="S1933" s="346"/>
      <c r="T1933" s="346"/>
      <c r="U1933" s="346"/>
      <c r="V1933" s="346"/>
      <c r="W1933" s="346"/>
      <c r="X1933" s="835"/>
      <c r="Y1933" s="346"/>
      <c r="Z1933" s="346"/>
      <c r="AA1933" s="346"/>
      <c r="AB1933" s="346"/>
      <c r="AC1933" s="346"/>
      <c r="AD1933" s="346"/>
      <c r="AE1933" s="346"/>
      <c r="AF1933" s="346"/>
      <c r="AG1933" s="346"/>
      <c r="AH1933" s="346"/>
      <c r="AI1933" s="346"/>
    </row>
    <row r="1934" spans="1:35" ht="17.25" customHeight="1">
      <c r="A1934" s="275"/>
      <c r="B1934" s="275"/>
      <c r="C1934" s="275"/>
      <c r="D1934" s="660"/>
      <c r="E1934" s="834"/>
      <c r="F1934" s="834"/>
      <c r="G1934" s="834"/>
      <c r="H1934" s="834"/>
      <c r="I1934" s="834"/>
      <c r="J1934" s="834"/>
      <c r="K1934" s="834"/>
      <c r="L1934" s="346"/>
      <c r="M1934" s="346"/>
      <c r="N1934" s="346"/>
      <c r="O1934" s="346"/>
      <c r="P1934" s="346"/>
      <c r="Q1934" s="346"/>
      <c r="R1934" s="346"/>
      <c r="S1934" s="346"/>
      <c r="T1934" s="346"/>
      <c r="U1934" s="346"/>
      <c r="V1934" s="346"/>
      <c r="W1934" s="346"/>
      <c r="X1934" s="835"/>
      <c r="Y1934" s="346"/>
      <c r="Z1934" s="346"/>
      <c r="AA1934" s="346"/>
      <c r="AB1934" s="346"/>
      <c r="AC1934" s="346"/>
      <c r="AD1934" s="346"/>
      <c r="AE1934" s="346"/>
      <c r="AF1934" s="346"/>
      <c r="AG1934" s="346"/>
      <c r="AH1934" s="346"/>
      <c r="AI1934" s="346"/>
    </row>
    <row r="1935" spans="1:35" ht="17.25" customHeight="1">
      <c r="A1935" s="275"/>
      <c r="B1935" s="275"/>
      <c r="C1935" s="275"/>
      <c r="D1935" s="660"/>
      <c r="E1935" s="834"/>
      <c r="F1935" s="834"/>
      <c r="G1935" s="834"/>
      <c r="H1935" s="834"/>
      <c r="I1935" s="834"/>
      <c r="J1935" s="834"/>
      <c r="K1935" s="834"/>
      <c r="L1935" s="346"/>
      <c r="M1935" s="346"/>
      <c r="N1935" s="346"/>
      <c r="O1935" s="346"/>
      <c r="P1935" s="346"/>
      <c r="Q1935" s="346"/>
      <c r="R1935" s="346"/>
      <c r="S1935" s="346"/>
      <c r="T1935" s="346"/>
      <c r="U1935" s="346"/>
      <c r="V1935" s="346"/>
      <c r="W1935" s="346"/>
      <c r="X1935" s="835"/>
      <c r="Y1935" s="346"/>
      <c r="Z1935" s="346"/>
      <c r="AA1935" s="346"/>
      <c r="AB1935" s="346"/>
      <c r="AC1935" s="346"/>
      <c r="AD1935" s="346"/>
      <c r="AE1935" s="346"/>
      <c r="AF1935" s="346"/>
      <c r="AG1935" s="346"/>
      <c r="AH1935" s="346"/>
      <c r="AI1935" s="346"/>
    </row>
    <row r="1936" spans="1:35" ht="17.25" customHeight="1">
      <c r="A1936" s="275"/>
      <c r="B1936" s="275"/>
      <c r="C1936" s="275"/>
      <c r="D1936" s="660"/>
      <c r="E1936" s="834"/>
      <c r="F1936" s="834"/>
      <c r="G1936" s="834"/>
      <c r="H1936" s="834"/>
      <c r="I1936" s="834"/>
      <c r="J1936" s="834"/>
      <c r="K1936" s="834"/>
      <c r="L1936" s="346"/>
      <c r="M1936" s="346"/>
      <c r="N1936" s="346"/>
      <c r="O1936" s="346"/>
      <c r="P1936" s="346"/>
      <c r="Q1936" s="346"/>
      <c r="R1936" s="346"/>
      <c r="S1936" s="346"/>
      <c r="T1936" s="346"/>
      <c r="U1936" s="346"/>
      <c r="V1936" s="346"/>
      <c r="W1936" s="346"/>
      <c r="X1936" s="835"/>
      <c r="Y1936" s="346"/>
      <c r="Z1936" s="346"/>
      <c r="AA1936" s="346"/>
      <c r="AB1936" s="346"/>
      <c r="AC1936" s="346"/>
      <c r="AD1936" s="346"/>
      <c r="AE1936" s="346"/>
      <c r="AF1936" s="346"/>
      <c r="AG1936" s="346"/>
      <c r="AH1936" s="346"/>
      <c r="AI1936" s="346"/>
    </row>
    <row r="1937" spans="1:35" ht="17.25" customHeight="1">
      <c r="A1937" s="275"/>
      <c r="B1937" s="275"/>
      <c r="C1937" s="275"/>
      <c r="D1937" s="660"/>
      <c r="E1937" s="834"/>
      <c r="F1937" s="834"/>
      <c r="G1937" s="834"/>
      <c r="H1937" s="834"/>
      <c r="I1937" s="834"/>
      <c r="J1937" s="834"/>
      <c r="K1937" s="834"/>
      <c r="L1937" s="346"/>
      <c r="M1937" s="346"/>
      <c r="N1937" s="346"/>
      <c r="O1937" s="346"/>
      <c r="P1937" s="346"/>
      <c r="Q1937" s="346"/>
      <c r="R1937" s="346"/>
      <c r="S1937" s="346"/>
      <c r="T1937" s="346"/>
      <c r="U1937" s="346"/>
      <c r="V1937" s="346"/>
      <c r="W1937" s="346"/>
      <c r="X1937" s="835"/>
      <c r="Y1937" s="346"/>
      <c r="Z1937" s="346"/>
      <c r="AA1937" s="346"/>
      <c r="AB1937" s="346"/>
      <c r="AC1937" s="346"/>
      <c r="AD1937" s="346"/>
      <c r="AE1937" s="346"/>
      <c r="AF1937" s="346"/>
      <c r="AG1937" s="346"/>
      <c r="AH1937" s="346"/>
      <c r="AI1937" s="346"/>
    </row>
    <row r="1938" spans="1:35" ht="17.25" customHeight="1">
      <c r="A1938" s="275"/>
      <c r="B1938" s="275"/>
      <c r="C1938" s="275"/>
      <c r="D1938" s="660"/>
      <c r="E1938" s="834"/>
      <c r="F1938" s="834"/>
      <c r="G1938" s="834"/>
      <c r="H1938" s="834"/>
      <c r="I1938" s="834"/>
      <c r="J1938" s="834"/>
      <c r="K1938" s="834"/>
      <c r="L1938" s="346"/>
      <c r="M1938" s="346"/>
      <c r="N1938" s="346"/>
      <c r="O1938" s="346"/>
      <c r="P1938" s="346"/>
      <c r="Q1938" s="346"/>
      <c r="R1938" s="346"/>
      <c r="S1938" s="346"/>
      <c r="T1938" s="346"/>
      <c r="U1938" s="346"/>
      <c r="V1938" s="346"/>
      <c r="W1938" s="346"/>
      <c r="X1938" s="835"/>
      <c r="Y1938" s="346"/>
      <c r="Z1938" s="346"/>
      <c r="AA1938" s="346"/>
      <c r="AB1938" s="346"/>
      <c r="AC1938" s="346"/>
      <c r="AD1938" s="346"/>
      <c r="AE1938" s="346"/>
      <c r="AF1938" s="346"/>
      <c r="AG1938" s="346"/>
      <c r="AH1938" s="346"/>
      <c r="AI1938" s="346"/>
    </row>
    <row r="1939" spans="1:35" ht="17.25" customHeight="1">
      <c r="A1939" s="275"/>
      <c r="B1939" s="275"/>
      <c r="C1939" s="275"/>
      <c r="D1939" s="660"/>
      <c r="E1939" s="834"/>
      <c r="F1939" s="834"/>
      <c r="G1939" s="834"/>
      <c r="H1939" s="834"/>
      <c r="I1939" s="834"/>
      <c r="J1939" s="834"/>
      <c r="K1939" s="834"/>
      <c r="L1939" s="346"/>
      <c r="M1939" s="346"/>
      <c r="N1939" s="346"/>
      <c r="O1939" s="346"/>
      <c r="P1939" s="346"/>
      <c r="Q1939" s="346"/>
      <c r="R1939" s="346"/>
      <c r="S1939" s="346"/>
      <c r="T1939" s="346"/>
      <c r="U1939" s="346"/>
      <c r="V1939" s="346"/>
      <c r="W1939" s="346"/>
      <c r="X1939" s="835"/>
      <c r="Y1939" s="346"/>
      <c r="Z1939" s="346"/>
      <c r="AA1939" s="346"/>
      <c r="AB1939" s="346"/>
      <c r="AC1939" s="346"/>
      <c r="AD1939" s="346"/>
      <c r="AE1939" s="346"/>
      <c r="AF1939" s="346"/>
      <c r="AG1939" s="346"/>
      <c r="AH1939" s="346"/>
      <c r="AI1939" s="346"/>
    </row>
    <row r="1940" spans="1:35" ht="17.25" customHeight="1">
      <c r="A1940" s="275"/>
      <c r="B1940" s="275"/>
      <c r="C1940" s="275"/>
      <c r="D1940" s="660"/>
      <c r="E1940" s="834"/>
      <c r="F1940" s="834"/>
      <c r="G1940" s="834"/>
      <c r="H1940" s="834"/>
      <c r="I1940" s="834"/>
      <c r="J1940" s="834"/>
      <c r="K1940" s="834"/>
      <c r="L1940" s="346"/>
      <c r="M1940" s="346"/>
      <c r="N1940" s="346"/>
      <c r="O1940" s="346"/>
      <c r="P1940" s="346"/>
      <c r="Q1940" s="346"/>
      <c r="R1940" s="346"/>
      <c r="S1940" s="346"/>
      <c r="T1940" s="346"/>
      <c r="U1940" s="346"/>
      <c r="V1940" s="346"/>
      <c r="W1940" s="346"/>
      <c r="X1940" s="835"/>
      <c r="Y1940" s="346"/>
      <c r="Z1940" s="346"/>
      <c r="AA1940" s="346"/>
      <c r="AB1940" s="346"/>
      <c r="AC1940" s="346"/>
      <c r="AD1940" s="346"/>
      <c r="AE1940" s="346"/>
      <c r="AF1940" s="346"/>
      <c r="AG1940" s="346"/>
      <c r="AH1940" s="346"/>
      <c r="AI1940" s="346"/>
    </row>
    <row r="1941" spans="1:35" ht="17.25" customHeight="1">
      <c r="A1941" s="275"/>
      <c r="B1941" s="275"/>
      <c r="C1941" s="275"/>
      <c r="D1941" s="660"/>
      <c r="E1941" s="834"/>
      <c r="F1941" s="834"/>
      <c r="G1941" s="834"/>
      <c r="H1941" s="834"/>
      <c r="I1941" s="834"/>
      <c r="J1941" s="834"/>
      <c r="K1941" s="834"/>
      <c r="L1941" s="346"/>
      <c r="M1941" s="346"/>
      <c r="N1941" s="346"/>
      <c r="O1941" s="346"/>
      <c r="P1941" s="346"/>
      <c r="Q1941" s="346"/>
      <c r="R1941" s="346"/>
      <c r="S1941" s="346"/>
      <c r="T1941" s="346"/>
      <c r="U1941" s="346"/>
      <c r="V1941" s="346"/>
      <c r="W1941" s="346"/>
      <c r="X1941" s="835"/>
      <c r="Y1941" s="346"/>
      <c r="Z1941" s="346"/>
      <c r="AA1941" s="346"/>
      <c r="AB1941" s="346"/>
      <c r="AC1941" s="346"/>
      <c r="AD1941" s="346"/>
      <c r="AE1941" s="346"/>
      <c r="AF1941" s="346"/>
      <c r="AG1941" s="346"/>
      <c r="AH1941" s="346"/>
      <c r="AI1941" s="346"/>
    </row>
    <row r="1942" spans="1:35" ht="17.25" customHeight="1">
      <c r="A1942" s="275"/>
      <c r="B1942" s="275"/>
      <c r="C1942" s="275"/>
      <c r="D1942" s="660"/>
      <c r="E1942" s="834"/>
      <c r="F1942" s="834"/>
      <c r="G1942" s="834"/>
      <c r="H1942" s="834"/>
      <c r="I1942" s="834"/>
      <c r="J1942" s="834"/>
      <c r="K1942" s="834"/>
      <c r="L1942" s="346"/>
      <c r="M1942" s="346"/>
      <c r="N1942" s="346"/>
      <c r="O1942" s="346"/>
      <c r="P1942" s="346"/>
      <c r="Q1942" s="346"/>
      <c r="R1942" s="346"/>
      <c r="S1942" s="346"/>
      <c r="T1942" s="346"/>
      <c r="U1942" s="346"/>
      <c r="V1942" s="346"/>
      <c r="W1942" s="346"/>
      <c r="X1942" s="835"/>
      <c r="Y1942" s="346"/>
      <c r="Z1942" s="346"/>
      <c r="AA1942" s="346"/>
      <c r="AB1942" s="346"/>
      <c r="AC1942" s="346"/>
      <c r="AD1942" s="346"/>
      <c r="AE1942" s="346"/>
      <c r="AF1942" s="346"/>
      <c r="AG1942" s="346"/>
      <c r="AH1942" s="346"/>
      <c r="AI1942" s="346"/>
    </row>
    <row r="1943" spans="1:35" ht="17.25" customHeight="1">
      <c r="A1943" s="275"/>
      <c r="B1943" s="275"/>
      <c r="C1943" s="275"/>
      <c r="D1943" s="660"/>
      <c r="E1943" s="834"/>
      <c r="F1943" s="834"/>
      <c r="G1943" s="834"/>
      <c r="H1943" s="834"/>
      <c r="I1943" s="834"/>
      <c r="J1943" s="834"/>
      <c r="K1943" s="834"/>
      <c r="L1943" s="346"/>
      <c r="M1943" s="346"/>
      <c r="N1943" s="346"/>
      <c r="O1943" s="346"/>
      <c r="P1943" s="346"/>
      <c r="Q1943" s="346"/>
      <c r="R1943" s="346"/>
      <c r="S1943" s="346"/>
      <c r="T1943" s="346"/>
      <c r="U1943" s="346"/>
      <c r="V1943" s="346"/>
      <c r="W1943" s="346"/>
      <c r="X1943" s="835"/>
      <c r="Y1943" s="346"/>
      <c r="Z1943" s="346"/>
      <c r="AA1943" s="346"/>
      <c r="AB1943" s="346"/>
      <c r="AC1943" s="346"/>
      <c r="AD1943" s="346"/>
      <c r="AE1943" s="346"/>
      <c r="AF1943" s="346"/>
      <c r="AG1943" s="346"/>
      <c r="AH1943" s="346"/>
      <c r="AI1943" s="346"/>
    </row>
    <row r="1944" spans="1:35" ht="17.25" customHeight="1">
      <c r="A1944" s="275"/>
      <c r="B1944" s="275"/>
      <c r="C1944" s="275"/>
      <c r="D1944" s="660"/>
      <c r="E1944" s="834"/>
      <c r="F1944" s="834"/>
      <c r="G1944" s="834"/>
      <c r="H1944" s="834"/>
      <c r="I1944" s="834"/>
      <c r="J1944" s="834"/>
      <c r="K1944" s="834"/>
      <c r="L1944" s="346"/>
      <c r="M1944" s="346"/>
      <c r="N1944" s="346"/>
      <c r="O1944" s="346"/>
      <c r="P1944" s="346"/>
      <c r="Q1944" s="346"/>
      <c r="R1944" s="346"/>
      <c r="S1944" s="346"/>
      <c r="T1944" s="346"/>
      <c r="U1944" s="346"/>
      <c r="V1944" s="346"/>
      <c r="W1944" s="346"/>
      <c r="X1944" s="835"/>
      <c r="Y1944" s="346"/>
      <c r="Z1944" s="346"/>
      <c r="AA1944" s="346"/>
      <c r="AB1944" s="346"/>
      <c r="AC1944" s="346"/>
      <c r="AD1944" s="346"/>
      <c r="AE1944" s="346"/>
      <c r="AF1944" s="346"/>
      <c r="AG1944" s="346"/>
      <c r="AH1944" s="346"/>
      <c r="AI1944" s="346"/>
    </row>
    <row r="1945" spans="1:35" ht="17.25" customHeight="1">
      <c r="A1945" s="275"/>
      <c r="B1945" s="275"/>
      <c r="C1945" s="275"/>
      <c r="D1945" s="660"/>
      <c r="E1945" s="834"/>
      <c r="F1945" s="834"/>
      <c r="G1945" s="834"/>
      <c r="H1945" s="834"/>
      <c r="I1945" s="834"/>
      <c r="J1945" s="834"/>
      <c r="K1945" s="834"/>
      <c r="L1945" s="346"/>
      <c r="M1945" s="346"/>
      <c r="N1945" s="346"/>
      <c r="O1945" s="346"/>
      <c r="P1945" s="346"/>
      <c r="Q1945" s="346"/>
      <c r="R1945" s="346"/>
      <c r="S1945" s="346"/>
      <c r="T1945" s="346"/>
      <c r="U1945" s="346"/>
      <c r="V1945" s="346"/>
      <c r="W1945" s="346"/>
      <c r="X1945" s="835"/>
      <c r="Y1945" s="346"/>
      <c r="Z1945" s="346"/>
      <c r="AA1945" s="346"/>
      <c r="AB1945" s="346"/>
      <c r="AC1945" s="346"/>
      <c r="AD1945" s="346"/>
      <c r="AE1945" s="346"/>
      <c r="AF1945" s="346"/>
      <c r="AG1945" s="346"/>
      <c r="AH1945" s="346"/>
      <c r="AI1945" s="346"/>
    </row>
    <row r="1946" spans="1:35" ht="17.25" customHeight="1">
      <c r="A1946" s="275"/>
      <c r="B1946" s="275"/>
      <c r="C1946" s="275"/>
      <c r="D1946" s="660"/>
      <c r="E1946" s="834"/>
      <c r="F1946" s="834"/>
      <c r="G1946" s="834"/>
      <c r="H1946" s="834"/>
      <c r="I1946" s="834"/>
      <c r="J1946" s="834"/>
      <c r="K1946" s="834"/>
      <c r="L1946" s="346"/>
      <c r="M1946" s="346"/>
      <c r="N1946" s="346"/>
      <c r="O1946" s="346"/>
      <c r="P1946" s="346"/>
      <c r="Q1946" s="346"/>
      <c r="R1946" s="346"/>
      <c r="S1946" s="346"/>
      <c r="T1946" s="346"/>
      <c r="U1946" s="346"/>
      <c r="V1946" s="346"/>
      <c r="W1946" s="346"/>
      <c r="X1946" s="835"/>
      <c r="Y1946" s="346"/>
      <c r="Z1946" s="346"/>
      <c r="AA1946" s="346"/>
      <c r="AB1946" s="346"/>
      <c r="AC1946" s="346"/>
      <c r="AD1946" s="346"/>
      <c r="AE1946" s="346"/>
      <c r="AF1946" s="346"/>
      <c r="AG1946" s="346"/>
      <c r="AH1946" s="346"/>
      <c r="AI1946" s="346"/>
    </row>
    <row r="1947" spans="1:35" ht="17.25" customHeight="1">
      <c r="A1947" s="275"/>
      <c r="B1947" s="275"/>
      <c r="C1947" s="275"/>
      <c r="D1947" s="660"/>
      <c r="E1947" s="834"/>
      <c r="F1947" s="834"/>
      <c r="G1947" s="834"/>
      <c r="H1947" s="834"/>
      <c r="I1947" s="834"/>
      <c r="J1947" s="834"/>
      <c r="K1947" s="834"/>
      <c r="L1947" s="346"/>
      <c r="M1947" s="346"/>
      <c r="N1947" s="346"/>
      <c r="O1947" s="346"/>
      <c r="P1947" s="346"/>
      <c r="Q1947" s="346"/>
      <c r="R1947" s="346"/>
      <c r="S1947" s="346"/>
      <c r="T1947" s="346"/>
      <c r="U1947" s="346"/>
      <c r="V1947" s="346"/>
      <c r="W1947" s="346"/>
      <c r="X1947" s="835"/>
      <c r="Y1947" s="346"/>
      <c r="Z1947" s="346"/>
      <c r="AA1947" s="346"/>
      <c r="AB1947" s="346"/>
      <c r="AC1947" s="346"/>
      <c r="AD1947" s="346"/>
      <c r="AE1947" s="346"/>
      <c r="AF1947" s="346"/>
      <c r="AG1947" s="346"/>
      <c r="AH1947" s="346"/>
      <c r="AI1947" s="346"/>
    </row>
    <row r="1948" spans="1:35" ht="17.25" customHeight="1">
      <c r="A1948" s="275"/>
      <c r="B1948" s="275"/>
      <c r="C1948" s="275"/>
      <c r="D1948" s="660"/>
      <c r="E1948" s="834"/>
      <c r="F1948" s="834"/>
      <c r="G1948" s="834"/>
      <c r="H1948" s="834"/>
      <c r="I1948" s="834"/>
      <c r="J1948" s="834"/>
      <c r="K1948" s="834"/>
      <c r="L1948" s="346"/>
      <c r="M1948" s="346"/>
      <c r="N1948" s="346"/>
      <c r="O1948" s="346"/>
      <c r="P1948" s="346"/>
      <c r="Q1948" s="346"/>
      <c r="R1948" s="346"/>
      <c r="S1948" s="346"/>
      <c r="T1948" s="346"/>
      <c r="U1948" s="346"/>
      <c r="V1948" s="346"/>
      <c r="W1948" s="346"/>
      <c r="X1948" s="835"/>
      <c r="Y1948" s="346"/>
      <c r="Z1948" s="346"/>
      <c r="AA1948" s="346"/>
      <c r="AB1948" s="346"/>
      <c r="AC1948" s="346"/>
      <c r="AD1948" s="346"/>
      <c r="AE1948" s="346"/>
      <c r="AF1948" s="346"/>
      <c r="AG1948" s="346"/>
      <c r="AH1948" s="346"/>
      <c r="AI1948" s="346"/>
    </row>
    <row r="1949" spans="1:35" ht="17.25" customHeight="1">
      <c r="A1949" s="275"/>
      <c r="B1949" s="275"/>
      <c r="C1949" s="275"/>
      <c r="D1949" s="660"/>
      <c r="E1949" s="834"/>
      <c r="F1949" s="834"/>
      <c r="G1949" s="834"/>
      <c r="H1949" s="834"/>
      <c r="I1949" s="834"/>
      <c r="J1949" s="834"/>
      <c r="K1949" s="834"/>
      <c r="L1949" s="346"/>
      <c r="M1949" s="346"/>
      <c r="N1949" s="346"/>
      <c r="O1949" s="346"/>
      <c r="P1949" s="346"/>
      <c r="Q1949" s="346"/>
      <c r="R1949" s="346"/>
      <c r="S1949" s="346"/>
      <c r="T1949" s="346"/>
      <c r="U1949" s="346"/>
      <c r="V1949" s="346"/>
      <c r="W1949" s="346"/>
      <c r="X1949" s="835"/>
      <c r="Y1949" s="346"/>
      <c r="Z1949" s="346"/>
      <c r="AA1949" s="346"/>
      <c r="AB1949" s="346"/>
      <c r="AC1949" s="346"/>
      <c r="AD1949" s="346"/>
      <c r="AE1949" s="346"/>
      <c r="AF1949" s="346"/>
      <c r="AG1949" s="346"/>
      <c r="AH1949" s="346"/>
      <c r="AI1949" s="346"/>
    </row>
    <row r="1950" spans="1:35" ht="17.25" customHeight="1">
      <c r="A1950" s="275"/>
      <c r="B1950" s="275"/>
      <c r="C1950" s="275"/>
      <c r="D1950" s="660"/>
      <c r="E1950" s="834"/>
      <c r="F1950" s="834"/>
      <c r="G1950" s="834"/>
      <c r="H1950" s="834"/>
      <c r="I1950" s="834"/>
      <c r="J1950" s="834"/>
      <c r="K1950" s="834"/>
      <c r="L1950" s="346"/>
      <c r="M1950" s="346"/>
      <c r="N1950" s="346"/>
      <c r="O1950" s="346"/>
      <c r="P1950" s="346"/>
      <c r="Q1950" s="346"/>
      <c r="R1950" s="346"/>
      <c r="S1950" s="346"/>
      <c r="T1950" s="346"/>
      <c r="U1950" s="346"/>
      <c r="V1950" s="346"/>
      <c r="W1950" s="346"/>
      <c r="X1950" s="835"/>
      <c r="Y1950" s="346"/>
      <c r="Z1950" s="346"/>
      <c r="AA1950" s="346"/>
      <c r="AB1950" s="346"/>
      <c r="AC1950" s="346"/>
      <c r="AD1950" s="346"/>
      <c r="AE1950" s="346"/>
      <c r="AF1950" s="346"/>
      <c r="AG1950" s="346"/>
      <c r="AH1950" s="346"/>
      <c r="AI1950" s="346"/>
    </row>
    <row r="1951" spans="1:35" ht="17.25" customHeight="1">
      <c r="A1951" s="275"/>
      <c r="B1951" s="275"/>
      <c r="C1951" s="275"/>
      <c r="D1951" s="660"/>
      <c r="E1951" s="834"/>
      <c r="F1951" s="834"/>
      <c r="G1951" s="834"/>
      <c r="H1951" s="834"/>
      <c r="I1951" s="834"/>
      <c r="J1951" s="834"/>
      <c r="K1951" s="834"/>
      <c r="L1951" s="346"/>
      <c r="M1951" s="346"/>
      <c r="N1951" s="346"/>
      <c r="O1951" s="346"/>
      <c r="P1951" s="346"/>
      <c r="Q1951" s="346"/>
      <c r="R1951" s="346"/>
      <c r="S1951" s="346"/>
      <c r="T1951" s="346"/>
      <c r="U1951" s="346"/>
      <c r="V1951" s="346"/>
      <c r="W1951" s="346"/>
      <c r="X1951" s="835"/>
      <c r="Y1951" s="346"/>
      <c r="Z1951" s="346"/>
      <c r="AA1951" s="346"/>
      <c r="AB1951" s="346"/>
      <c r="AC1951" s="346"/>
      <c r="AD1951" s="346"/>
      <c r="AE1951" s="346"/>
      <c r="AF1951" s="346"/>
      <c r="AG1951" s="346"/>
      <c r="AH1951" s="346"/>
      <c r="AI1951" s="346"/>
    </row>
    <row r="1952" spans="1:35" ht="17.25" customHeight="1">
      <c r="A1952" s="275"/>
      <c r="B1952" s="275"/>
      <c r="C1952" s="275"/>
      <c r="D1952" s="660"/>
      <c r="E1952" s="834"/>
      <c r="F1952" s="834"/>
      <c r="G1952" s="834"/>
      <c r="H1952" s="834"/>
      <c r="I1952" s="834"/>
      <c r="J1952" s="834"/>
      <c r="K1952" s="834"/>
      <c r="L1952" s="346"/>
      <c r="M1952" s="346"/>
      <c r="N1952" s="346"/>
      <c r="O1952" s="346"/>
      <c r="P1952" s="346"/>
      <c r="Q1952" s="346"/>
      <c r="R1952" s="346"/>
      <c r="S1952" s="346"/>
      <c r="T1952" s="346"/>
      <c r="U1952" s="346"/>
      <c r="V1952" s="346"/>
      <c r="W1952" s="346"/>
      <c r="X1952" s="835"/>
      <c r="Y1952" s="346"/>
      <c r="Z1952" s="346"/>
      <c r="AA1952" s="346"/>
      <c r="AB1952" s="346"/>
      <c r="AC1952" s="346"/>
      <c r="AD1952" s="346"/>
      <c r="AE1952" s="346"/>
      <c r="AF1952" s="346"/>
      <c r="AG1952" s="346"/>
      <c r="AH1952" s="346"/>
      <c r="AI1952" s="346"/>
    </row>
    <row r="1953" spans="1:35" ht="17.25" customHeight="1">
      <c r="A1953" s="275"/>
      <c r="B1953" s="275"/>
      <c r="C1953" s="275"/>
      <c r="D1953" s="660"/>
      <c r="E1953" s="834"/>
      <c r="F1953" s="834"/>
      <c r="G1953" s="834"/>
      <c r="H1953" s="834"/>
      <c r="I1953" s="834"/>
      <c r="J1953" s="834"/>
      <c r="K1953" s="834"/>
      <c r="L1953" s="346"/>
      <c r="M1953" s="346"/>
      <c r="N1953" s="346"/>
      <c r="O1953" s="346"/>
      <c r="P1953" s="346"/>
      <c r="Q1953" s="346"/>
      <c r="R1953" s="346"/>
      <c r="S1953" s="346"/>
      <c r="T1953" s="346"/>
      <c r="U1953" s="346"/>
      <c r="V1953" s="346"/>
      <c r="W1953" s="346"/>
      <c r="X1953" s="835"/>
      <c r="Y1953" s="346"/>
      <c r="Z1953" s="346"/>
      <c r="AA1953" s="346"/>
      <c r="AB1953" s="346"/>
      <c r="AC1953" s="346"/>
      <c r="AD1953" s="346"/>
      <c r="AE1953" s="346"/>
      <c r="AF1953" s="346"/>
      <c r="AG1953" s="346"/>
      <c r="AH1953" s="346"/>
      <c r="AI1953" s="346"/>
    </row>
    <row r="1954" spans="1:35" ht="17.25" customHeight="1">
      <c r="A1954" s="275"/>
      <c r="B1954" s="275"/>
      <c r="C1954" s="275"/>
      <c r="D1954" s="660"/>
      <c r="E1954" s="834"/>
      <c r="F1954" s="834"/>
      <c r="G1954" s="834"/>
      <c r="H1954" s="834"/>
      <c r="I1954" s="834"/>
      <c r="J1954" s="834"/>
      <c r="K1954" s="834"/>
      <c r="L1954" s="346"/>
      <c r="M1954" s="346"/>
      <c r="N1954" s="346"/>
      <c r="O1954" s="346"/>
      <c r="P1954" s="346"/>
      <c r="Q1954" s="346"/>
      <c r="R1954" s="346"/>
      <c r="S1954" s="346"/>
      <c r="T1954" s="346"/>
      <c r="U1954" s="346"/>
      <c r="V1954" s="346"/>
      <c r="W1954" s="346"/>
      <c r="X1954" s="835"/>
      <c r="Y1954" s="346"/>
      <c r="Z1954" s="346"/>
      <c r="AA1954" s="346"/>
      <c r="AB1954" s="346"/>
      <c r="AC1954" s="346"/>
      <c r="AD1954" s="346"/>
      <c r="AE1954" s="346"/>
      <c r="AF1954" s="346"/>
      <c r="AG1954" s="346"/>
      <c r="AH1954" s="346"/>
      <c r="AI1954" s="346"/>
    </row>
    <row r="1955" spans="1:35" ht="17.25" customHeight="1">
      <c r="A1955" s="275"/>
      <c r="B1955" s="275"/>
      <c r="C1955" s="275"/>
      <c r="D1955" s="660"/>
      <c r="E1955" s="834"/>
      <c r="F1955" s="834"/>
      <c r="G1955" s="834"/>
      <c r="H1955" s="834"/>
      <c r="I1955" s="834"/>
      <c r="J1955" s="834"/>
      <c r="K1955" s="834"/>
      <c r="L1955" s="346"/>
      <c r="M1955" s="346"/>
      <c r="N1955" s="346"/>
      <c r="O1955" s="346"/>
      <c r="P1955" s="346"/>
      <c r="Q1955" s="346"/>
      <c r="R1955" s="346"/>
      <c r="S1955" s="346"/>
      <c r="T1955" s="346"/>
      <c r="U1955" s="346"/>
      <c r="V1955" s="346"/>
      <c r="W1955" s="346"/>
      <c r="X1955" s="835"/>
      <c r="Y1955" s="346"/>
      <c r="Z1955" s="346"/>
      <c r="AA1955" s="346"/>
      <c r="AB1955" s="346"/>
      <c r="AC1955" s="346"/>
      <c r="AD1955" s="346"/>
      <c r="AE1955" s="346"/>
      <c r="AF1955" s="346"/>
      <c r="AG1955" s="346"/>
      <c r="AH1955" s="346"/>
      <c r="AI1955" s="346"/>
    </row>
    <row r="1956" spans="1:35" ht="17.25" customHeight="1">
      <c r="A1956" s="275"/>
      <c r="B1956" s="275"/>
      <c r="C1956" s="275"/>
      <c r="D1956" s="660"/>
      <c r="E1956" s="834"/>
      <c r="F1956" s="834"/>
      <c r="G1956" s="834"/>
      <c r="H1956" s="834"/>
      <c r="I1956" s="834"/>
      <c r="J1956" s="834"/>
      <c r="K1956" s="834"/>
      <c r="L1956" s="346"/>
      <c r="M1956" s="346"/>
      <c r="N1956" s="346"/>
      <c r="O1956" s="346"/>
      <c r="P1956" s="346"/>
      <c r="Q1956" s="346"/>
      <c r="R1956" s="346"/>
      <c r="S1956" s="346"/>
      <c r="T1956" s="346"/>
      <c r="U1956" s="346"/>
      <c r="V1956" s="346"/>
      <c r="W1956" s="346"/>
      <c r="X1956" s="835"/>
      <c r="Y1956" s="346"/>
      <c r="Z1956" s="346"/>
      <c r="AA1956" s="346"/>
      <c r="AB1956" s="346"/>
      <c r="AC1956" s="346"/>
      <c r="AD1956" s="346"/>
      <c r="AE1956" s="346"/>
      <c r="AF1956" s="346"/>
      <c r="AG1956" s="346"/>
      <c r="AH1956" s="346"/>
      <c r="AI1956" s="346"/>
    </row>
    <row r="1957" spans="1:35" ht="17.25" customHeight="1">
      <c r="A1957" s="275"/>
      <c r="B1957" s="275"/>
      <c r="C1957" s="275"/>
      <c r="D1957" s="660"/>
      <c r="E1957" s="834"/>
      <c r="F1957" s="834"/>
      <c r="G1957" s="834"/>
      <c r="H1957" s="834"/>
      <c r="I1957" s="834"/>
      <c r="J1957" s="834"/>
      <c r="K1957" s="834"/>
      <c r="L1957" s="346"/>
      <c r="M1957" s="346"/>
      <c r="N1957" s="346"/>
      <c r="O1957" s="346"/>
      <c r="P1957" s="346"/>
      <c r="Q1957" s="346"/>
      <c r="R1957" s="346"/>
      <c r="S1957" s="346"/>
      <c r="T1957" s="346"/>
      <c r="U1957" s="346"/>
      <c r="V1957" s="346"/>
      <c r="W1957" s="346"/>
      <c r="X1957" s="835"/>
      <c r="Y1957" s="346"/>
      <c r="Z1957" s="346"/>
      <c r="AA1957" s="346"/>
      <c r="AB1957" s="346"/>
      <c r="AC1957" s="346"/>
      <c r="AD1957" s="346"/>
      <c r="AE1957" s="346"/>
      <c r="AF1957" s="346"/>
      <c r="AG1957" s="346"/>
      <c r="AH1957" s="346"/>
      <c r="AI1957" s="346"/>
    </row>
    <row r="1958" spans="1:35" ht="17.25" customHeight="1">
      <c r="A1958" s="275"/>
      <c r="B1958" s="275"/>
      <c r="C1958" s="275"/>
      <c r="D1958" s="660"/>
      <c r="E1958" s="834"/>
      <c r="F1958" s="834"/>
      <c r="G1958" s="834"/>
      <c r="H1958" s="834"/>
      <c r="I1958" s="834"/>
      <c r="J1958" s="834"/>
      <c r="K1958" s="834"/>
      <c r="L1958" s="346"/>
      <c r="M1958" s="346"/>
      <c r="N1958" s="346"/>
      <c r="O1958" s="346"/>
      <c r="P1958" s="346"/>
      <c r="Q1958" s="346"/>
      <c r="R1958" s="346"/>
      <c r="S1958" s="346"/>
      <c r="T1958" s="346"/>
      <c r="U1958" s="346"/>
      <c r="V1958" s="346"/>
      <c r="W1958" s="346"/>
      <c r="X1958" s="835"/>
      <c r="Y1958" s="346"/>
      <c r="Z1958" s="346"/>
      <c r="AA1958" s="346"/>
      <c r="AB1958" s="346"/>
      <c r="AC1958" s="346"/>
      <c r="AD1958" s="346"/>
      <c r="AE1958" s="346"/>
      <c r="AF1958" s="346"/>
      <c r="AG1958" s="346"/>
      <c r="AH1958" s="346"/>
      <c r="AI1958" s="346"/>
    </row>
    <row r="1959" spans="1:35" ht="17.25" customHeight="1">
      <c r="A1959" s="275"/>
      <c r="B1959" s="275"/>
      <c r="C1959" s="275"/>
      <c r="D1959" s="660"/>
      <c r="E1959" s="834"/>
      <c r="F1959" s="834"/>
      <c r="G1959" s="834"/>
      <c r="H1959" s="834"/>
      <c r="I1959" s="834"/>
      <c r="J1959" s="834"/>
      <c r="K1959" s="834"/>
      <c r="L1959" s="346"/>
      <c r="M1959" s="346"/>
      <c r="N1959" s="346"/>
      <c r="O1959" s="346"/>
      <c r="P1959" s="346"/>
      <c r="Q1959" s="346"/>
      <c r="R1959" s="346"/>
      <c r="S1959" s="346"/>
      <c r="T1959" s="346"/>
      <c r="U1959" s="346"/>
      <c r="V1959" s="346"/>
      <c r="W1959" s="346"/>
      <c r="X1959" s="835"/>
      <c r="Y1959" s="346"/>
      <c r="Z1959" s="346"/>
      <c r="AA1959" s="346"/>
      <c r="AB1959" s="346"/>
      <c r="AC1959" s="346"/>
      <c r="AD1959" s="346"/>
      <c r="AE1959" s="346"/>
      <c r="AF1959" s="346"/>
      <c r="AG1959" s="346"/>
      <c r="AH1959" s="346"/>
      <c r="AI1959" s="346"/>
    </row>
    <row r="1960" spans="1:35" ht="17.25" customHeight="1">
      <c r="A1960" s="275"/>
      <c r="B1960" s="275"/>
      <c r="C1960" s="275"/>
      <c r="D1960" s="660"/>
      <c r="E1960" s="834"/>
      <c r="F1960" s="834"/>
      <c r="G1960" s="834"/>
      <c r="H1960" s="834"/>
      <c r="I1960" s="834"/>
      <c r="J1960" s="834"/>
      <c r="K1960" s="834"/>
      <c r="L1960" s="346"/>
      <c r="M1960" s="346"/>
      <c r="N1960" s="346"/>
      <c r="O1960" s="346"/>
      <c r="P1960" s="346"/>
      <c r="Q1960" s="346"/>
      <c r="R1960" s="346"/>
      <c r="S1960" s="346"/>
      <c r="T1960" s="346"/>
      <c r="U1960" s="346"/>
      <c r="V1960" s="346"/>
      <c r="W1960" s="346"/>
      <c r="X1960" s="835"/>
      <c r="Y1960" s="346"/>
      <c r="Z1960" s="346"/>
      <c r="AA1960" s="346"/>
      <c r="AB1960" s="346"/>
      <c r="AC1960" s="346"/>
      <c r="AD1960" s="346"/>
      <c r="AE1960" s="346"/>
      <c r="AF1960" s="346"/>
      <c r="AG1960" s="346"/>
      <c r="AH1960" s="346"/>
      <c r="AI1960" s="346"/>
    </row>
    <row r="1961" spans="1:35" ht="17.25" customHeight="1">
      <c r="A1961" s="275"/>
      <c r="B1961" s="275"/>
      <c r="C1961" s="275"/>
      <c r="D1961" s="660"/>
      <c r="E1961" s="834"/>
      <c r="F1961" s="834"/>
      <c r="G1961" s="834"/>
      <c r="H1961" s="834"/>
      <c r="I1961" s="834"/>
      <c r="J1961" s="834"/>
      <c r="K1961" s="834"/>
      <c r="L1961" s="346"/>
      <c r="M1961" s="346"/>
      <c r="N1961" s="346"/>
      <c r="O1961" s="346"/>
      <c r="P1961" s="346"/>
      <c r="Q1961" s="346"/>
      <c r="R1961" s="346"/>
      <c r="S1961" s="346"/>
      <c r="T1961" s="346"/>
      <c r="U1961" s="346"/>
      <c r="V1961" s="346"/>
      <c r="W1961" s="346"/>
      <c r="X1961" s="835"/>
      <c r="Y1961" s="346"/>
      <c r="Z1961" s="346"/>
      <c r="AA1961" s="346"/>
      <c r="AB1961" s="346"/>
      <c r="AC1961" s="346"/>
      <c r="AD1961" s="346"/>
      <c r="AE1961" s="346"/>
      <c r="AF1961" s="346"/>
      <c r="AG1961" s="346"/>
      <c r="AH1961" s="346"/>
      <c r="AI1961" s="346"/>
    </row>
    <row r="1962" spans="1:35" ht="17.25" customHeight="1">
      <c r="A1962" s="275"/>
      <c r="B1962" s="275"/>
      <c r="C1962" s="275"/>
      <c r="D1962" s="660"/>
      <c r="E1962" s="834"/>
      <c r="F1962" s="834"/>
      <c r="G1962" s="834"/>
      <c r="H1962" s="834"/>
      <c r="I1962" s="834"/>
      <c r="J1962" s="834"/>
      <c r="K1962" s="834"/>
      <c r="L1962" s="346"/>
      <c r="M1962" s="346"/>
      <c r="N1962" s="346"/>
      <c r="O1962" s="346"/>
      <c r="P1962" s="346"/>
      <c r="Q1962" s="346"/>
      <c r="R1962" s="346"/>
      <c r="S1962" s="346"/>
      <c r="T1962" s="346"/>
      <c r="U1962" s="346"/>
      <c r="V1962" s="346"/>
      <c r="W1962" s="346"/>
      <c r="X1962" s="835"/>
      <c r="Y1962" s="346"/>
      <c r="Z1962" s="346"/>
      <c r="AA1962" s="346"/>
      <c r="AB1962" s="346"/>
      <c r="AC1962" s="346"/>
      <c r="AD1962" s="346"/>
      <c r="AE1962" s="346"/>
      <c r="AF1962" s="346"/>
      <c r="AG1962" s="346"/>
      <c r="AH1962" s="346"/>
      <c r="AI1962" s="346"/>
    </row>
    <row r="1963" spans="1:35" ht="17.25" customHeight="1">
      <c r="A1963" s="275"/>
      <c r="B1963" s="275"/>
      <c r="C1963" s="275"/>
      <c r="D1963" s="660"/>
      <c r="E1963" s="834"/>
      <c r="F1963" s="834"/>
      <c r="G1963" s="834"/>
      <c r="H1963" s="834"/>
      <c r="I1963" s="834"/>
      <c r="J1963" s="834"/>
      <c r="K1963" s="834"/>
      <c r="L1963" s="346"/>
      <c r="M1963" s="346"/>
      <c r="N1963" s="346"/>
      <c r="O1963" s="346"/>
      <c r="P1963" s="346"/>
      <c r="Q1963" s="346"/>
      <c r="R1963" s="346"/>
      <c r="S1963" s="346"/>
      <c r="T1963" s="346"/>
      <c r="U1963" s="346"/>
      <c r="V1963" s="346"/>
      <c r="W1963" s="346"/>
      <c r="X1963" s="835"/>
      <c r="Y1963" s="346"/>
      <c r="Z1963" s="346"/>
      <c r="AA1963" s="346"/>
      <c r="AB1963" s="346"/>
      <c r="AC1963" s="346"/>
      <c r="AD1963" s="346"/>
      <c r="AE1963" s="346"/>
      <c r="AF1963" s="346"/>
      <c r="AG1963" s="346"/>
      <c r="AH1963" s="346"/>
      <c r="AI1963" s="346"/>
    </row>
    <row r="1964" spans="1:35" ht="17.25" customHeight="1">
      <c r="A1964" s="275"/>
      <c r="B1964" s="275"/>
      <c r="C1964" s="275"/>
      <c r="D1964" s="660"/>
      <c r="E1964" s="834"/>
      <c r="F1964" s="834"/>
      <c r="G1964" s="834"/>
      <c r="H1964" s="834"/>
      <c r="I1964" s="834"/>
      <c r="J1964" s="834"/>
      <c r="K1964" s="834"/>
      <c r="L1964" s="346"/>
      <c r="M1964" s="346"/>
      <c r="N1964" s="346"/>
      <c r="O1964" s="346"/>
      <c r="P1964" s="346"/>
      <c r="Q1964" s="346"/>
      <c r="R1964" s="346"/>
      <c r="S1964" s="346"/>
      <c r="T1964" s="346"/>
      <c r="U1964" s="346"/>
      <c r="V1964" s="346"/>
      <c r="W1964" s="346"/>
      <c r="X1964" s="835"/>
      <c r="Y1964" s="346"/>
      <c r="Z1964" s="346"/>
      <c r="AA1964" s="346"/>
      <c r="AB1964" s="346"/>
      <c r="AC1964" s="346"/>
      <c r="AD1964" s="346"/>
      <c r="AE1964" s="346"/>
      <c r="AF1964" s="346"/>
      <c r="AG1964" s="346"/>
      <c r="AH1964" s="346"/>
      <c r="AI1964" s="346"/>
    </row>
    <row r="1965" spans="1:35" ht="17.25" customHeight="1">
      <c r="A1965" s="275"/>
      <c r="B1965" s="275"/>
      <c r="C1965" s="275"/>
      <c r="D1965" s="660"/>
      <c r="E1965" s="834"/>
      <c r="F1965" s="834"/>
      <c r="G1965" s="834"/>
      <c r="H1965" s="834"/>
      <c r="I1965" s="834"/>
      <c r="J1965" s="834"/>
      <c r="K1965" s="834"/>
      <c r="L1965" s="346"/>
      <c r="M1965" s="346"/>
      <c r="N1965" s="346"/>
      <c r="O1965" s="346"/>
      <c r="P1965" s="346"/>
      <c r="Q1965" s="346"/>
      <c r="R1965" s="346"/>
      <c r="S1965" s="346"/>
      <c r="T1965" s="346"/>
      <c r="U1965" s="346"/>
      <c r="V1965" s="346"/>
      <c r="W1965" s="346"/>
      <c r="X1965" s="835"/>
      <c r="Y1965" s="346"/>
      <c r="Z1965" s="346"/>
      <c r="AA1965" s="346"/>
      <c r="AB1965" s="346"/>
      <c r="AC1965" s="346"/>
      <c r="AD1965" s="346"/>
      <c r="AE1965" s="346"/>
      <c r="AF1965" s="346"/>
      <c r="AG1965" s="346"/>
      <c r="AH1965" s="346"/>
      <c r="AI1965" s="346"/>
    </row>
    <row r="1966" spans="1:35" ht="17.25" customHeight="1">
      <c r="A1966" s="275"/>
      <c r="B1966" s="275"/>
      <c r="C1966" s="275"/>
      <c r="D1966" s="660"/>
      <c r="E1966" s="834"/>
      <c r="F1966" s="834"/>
      <c r="G1966" s="834"/>
      <c r="H1966" s="834"/>
      <c r="I1966" s="834"/>
      <c r="J1966" s="834"/>
      <c r="K1966" s="834"/>
      <c r="L1966" s="346"/>
      <c r="M1966" s="346"/>
      <c r="N1966" s="346"/>
      <c r="O1966" s="346"/>
      <c r="P1966" s="346"/>
      <c r="Q1966" s="346"/>
      <c r="R1966" s="346"/>
      <c r="S1966" s="346"/>
      <c r="T1966" s="346"/>
      <c r="U1966" s="346"/>
      <c r="V1966" s="346"/>
      <c r="W1966" s="346"/>
      <c r="X1966" s="835"/>
      <c r="Y1966" s="346"/>
      <c r="Z1966" s="346"/>
      <c r="AA1966" s="346"/>
      <c r="AB1966" s="346"/>
      <c r="AC1966" s="346"/>
      <c r="AD1966" s="346"/>
      <c r="AE1966" s="346"/>
      <c r="AF1966" s="346"/>
      <c r="AG1966" s="346"/>
      <c r="AH1966" s="346"/>
      <c r="AI1966" s="346"/>
    </row>
    <row r="1967" spans="1:35" ht="17.25" customHeight="1">
      <c r="A1967" s="275"/>
      <c r="B1967" s="275"/>
      <c r="C1967" s="275"/>
      <c r="D1967" s="660"/>
      <c r="E1967" s="834"/>
      <c r="F1967" s="834"/>
      <c r="G1967" s="834"/>
      <c r="H1967" s="834"/>
      <c r="I1967" s="834"/>
      <c r="J1967" s="834"/>
      <c r="K1967" s="834"/>
      <c r="L1967" s="346"/>
      <c r="M1967" s="346"/>
      <c r="N1967" s="346"/>
      <c r="O1967" s="346"/>
      <c r="P1967" s="346"/>
      <c r="Q1967" s="346"/>
      <c r="R1967" s="346"/>
      <c r="S1967" s="346"/>
      <c r="T1967" s="346"/>
      <c r="U1967" s="346"/>
      <c r="V1967" s="346"/>
      <c r="W1967" s="346"/>
      <c r="X1967" s="835"/>
      <c r="Y1967" s="346"/>
      <c r="Z1967" s="346"/>
      <c r="AA1967" s="346"/>
      <c r="AB1967" s="346"/>
      <c r="AC1967" s="346"/>
      <c r="AD1967" s="346"/>
      <c r="AE1967" s="346"/>
      <c r="AF1967" s="346"/>
      <c r="AG1967" s="346"/>
      <c r="AH1967" s="346"/>
      <c r="AI1967" s="346"/>
    </row>
    <row r="1968" spans="1:35" ht="17.25" customHeight="1">
      <c r="A1968" s="275"/>
      <c r="B1968" s="275"/>
      <c r="C1968" s="275"/>
      <c r="D1968" s="660"/>
      <c r="E1968" s="834"/>
      <c r="F1968" s="834"/>
      <c r="G1968" s="834"/>
      <c r="H1968" s="834"/>
      <c r="I1968" s="834"/>
      <c r="J1968" s="834"/>
      <c r="K1968" s="834"/>
      <c r="L1968" s="346"/>
      <c r="M1968" s="346"/>
      <c r="N1968" s="346"/>
      <c r="O1968" s="346"/>
      <c r="P1968" s="346"/>
      <c r="Q1968" s="346"/>
      <c r="R1968" s="346"/>
      <c r="S1968" s="346"/>
      <c r="T1968" s="346"/>
      <c r="U1968" s="346"/>
      <c r="V1968" s="346"/>
      <c r="W1968" s="346"/>
      <c r="X1968" s="835"/>
      <c r="Y1968" s="346"/>
      <c r="Z1968" s="346"/>
      <c r="AA1968" s="346"/>
      <c r="AB1968" s="346"/>
      <c r="AC1968" s="346"/>
      <c r="AD1968" s="346"/>
      <c r="AE1968" s="346"/>
      <c r="AF1968" s="346"/>
      <c r="AG1968" s="346"/>
      <c r="AH1968" s="346"/>
      <c r="AI1968" s="346"/>
    </row>
    <row r="1969" spans="1:35" ht="17.25" customHeight="1">
      <c r="A1969" s="275"/>
      <c r="B1969" s="275"/>
      <c r="C1969" s="275"/>
      <c r="D1969" s="660"/>
      <c r="E1969" s="834"/>
      <c r="F1969" s="834"/>
      <c r="G1969" s="834"/>
      <c r="H1969" s="834"/>
      <c r="I1969" s="834"/>
      <c r="J1969" s="834"/>
      <c r="K1969" s="834"/>
      <c r="L1969" s="346"/>
      <c r="M1969" s="346"/>
      <c r="N1969" s="346"/>
      <c r="O1969" s="346"/>
      <c r="P1969" s="346"/>
      <c r="Q1969" s="346"/>
      <c r="R1969" s="346"/>
      <c r="S1969" s="346"/>
      <c r="T1969" s="346"/>
      <c r="U1969" s="346"/>
      <c r="V1969" s="346"/>
      <c r="W1969" s="346"/>
      <c r="X1969" s="835"/>
      <c r="Y1969" s="346"/>
      <c r="Z1969" s="346"/>
      <c r="AA1969" s="346"/>
      <c r="AB1969" s="346"/>
      <c r="AC1969" s="346"/>
      <c r="AD1969" s="346"/>
      <c r="AE1969" s="346"/>
      <c r="AF1969" s="346"/>
      <c r="AG1969" s="346"/>
      <c r="AH1969" s="346"/>
      <c r="AI1969" s="346"/>
    </row>
    <row r="1970" spans="1:35" ht="17.25" customHeight="1">
      <c r="A1970" s="275"/>
      <c r="B1970" s="275"/>
      <c r="C1970" s="275"/>
      <c r="D1970" s="660"/>
      <c r="E1970" s="834"/>
      <c r="F1970" s="834"/>
      <c r="G1970" s="834"/>
      <c r="H1970" s="834"/>
      <c r="I1970" s="834"/>
      <c r="J1970" s="834"/>
      <c r="K1970" s="834"/>
      <c r="L1970" s="346"/>
      <c r="M1970" s="346"/>
      <c r="N1970" s="346"/>
      <c r="O1970" s="346"/>
      <c r="P1970" s="346"/>
      <c r="Q1970" s="346"/>
      <c r="R1970" s="346"/>
      <c r="S1970" s="346"/>
      <c r="T1970" s="346"/>
      <c r="U1970" s="346"/>
      <c r="V1970" s="346"/>
      <c r="W1970" s="346"/>
      <c r="X1970" s="835"/>
      <c r="Y1970" s="346"/>
      <c r="Z1970" s="346"/>
      <c r="AA1970" s="346"/>
      <c r="AB1970" s="346"/>
      <c r="AC1970" s="346"/>
      <c r="AD1970" s="346"/>
      <c r="AE1970" s="346"/>
      <c r="AF1970" s="346"/>
      <c r="AG1970" s="346"/>
      <c r="AH1970" s="346"/>
      <c r="AI1970" s="346"/>
    </row>
    <row r="1971" spans="1:35" ht="17.25" customHeight="1">
      <c r="A1971" s="275"/>
      <c r="B1971" s="275"/>
      <c r="C1971" s="275"/>
      <c r="D1971" s="660"/>
      <c r="E1971" s="834"/>
      <c r="F1971" s="834"/>
      <c r="G1971" s="834"/>
      <c r="H1971" s="834"/>
      <c r="I1971" s="834"/>
      <c r="J1971" s="834"/>
      <c r="K1971" s="834"/>
      <c r="L1971" s="346"/>
      <c r="M1971" s="346"/>
      <c r="N1971" s="346"/>
      <c r="O1971" s="346"/>
      <c r="P1971" s="346"/>
      <c r="Q1971" s="346"/>
      <c r="R1971" s="346"/>
      <c r="S1971" s="346"/>
      <c r="T1971" s="346"/>
      <c r="U1971" s="346"/>
      <c r="V1971" s="346"/>
      <c r="W1971" s="346"/>
      <c r="X1971" s="835"/>
      <c r="Y1971" s="346"/>
      <c r="Z1971" s="346"/>
      <c r="AA1971" s="346"/>
      <c r="AB1971" s="346"/>
      <c r="AC1971" s="346"/>
      <c r="AD1971" s="346"/>
      <c r="AE1971" s="346"/>
      <c r="AF1971" s="346"/>
      <c r="AG1971" s="346"/>
      <c r="AH1971" s="346"/>
      <c r="AI1971" s="346"/>
    </row>
    <row r="1972" spans="1:35" ht="17.25" customHeight="1">
      <c r="A1972" s="275"/>
      <c r="B1972" s="275"/>
      <c r="C1972" s="275"/>
      <c r="D1972" s="660"/>
      <c r="E1972" s="834"/>
      <c r="F1972" s="834"/>
      <c r="G1972" s="834"/>
      <c r="H1972" s="834"/>
      <c r="I1972" s="834"/>
      <c r="J1972" s="834"/>
      <c r="K1972" s="834"/>
      <c r="L1972" s="346"/>
      <c r="M1972" s="346"/>
      <c r="N1972" s="346"/>
      <c r="O1972" s="346"/>
      <c r="P1972" s="346"/>
      <c r="Q1972" s="346"/>
      <c r="R1972" s="346"/>
      <c r="S1972" s="346"/>
      <c r="T1972" s="346"/>
      <c r="U1972" s="346"/>
      <c r="V1972" s="346"/>
      <c r="W1972" s="346"/>
      <c r="X1972" s="835"/>
      <c r="Y1972" s="346"/>
      <c r="Z1972" s="346"/>
      <c r="AA1972" s="346"/>
      <c r="AB1972" s="346"/>
      <c r="AC1972" s="346"/>
      <c r="AD1972" s="346"/>
      <c r="AE1972" s="346"/>
      <c r="AF1972" s="346"/>
      <c r="AG1972" s="346"/>
      <c r="AH1972" s="346"/>
      <c r="AI1972" s="346"/>
    </row>
    <row r="1973" spans="1:35" ht="17.25" customHeight="1">
      <c r="A1973" s="275"/>
      <c r="B1973" s="275"/>
      <c r="C1973" s="275"/>
      <c r="D1973" s="660"/>
      <c r="E1973" s="834"/>
      <c r="F1973" s="834"/>
      <c r="G1973" s="834"/>
      <c r="H1973" s="834"/>
      <c r="I1973" s="834"/>
      <c r="J1973" s="834"/>
      <c r="K1973" s="834"/>
      <c r="L1973" s="346"/>
      <c r="M1973" s="346"/>
      <c r="N1973" s="346"/>
      <c r="O1973" s="346"/>
      <c r="P1973" s="346"/>
      <c r="Q1973" s="346"/>
      <c r="R1973" s="346"/>
      <c r="S1973" s="346"/>
      <c r="T1973" s="346"/>
      <c r="U1973" s="346"/>
      <c r="V1973" s="346"/>
      <c r="W1973" s="346"/>
      <c r="X1973" s="835"/>
      <c r="Y1973" s="346"/>
      <c r="Z1973" s="346"/>
      <c r="AA1973" s="346"/>
      <c r="AB1973" s="346"/>
      <c r="AC1973" s="346"/>
      <c r="AD1973" s="346"/>
      <c r="AE1973" s="346"/>
      <c r="AF1973" s="346"/>
      <c r="AG1973" s="346"/>
      <c r="AH1973" s="346"/>
      <c r="AI1973" s="346"/>
    </row>
    <row r="1974" spans="1:35" ht="17.25" customHeight="1">
      <c r="A1974" s="275"/>
      <c r="B1974" s="275"/>
      <c r="C1974" s="275"/>
      <c r="D1974" s="660"/>
      <c r="E1974" s="834"/>
      <c r="F1974" s="834"/>
      <c r="G1974" s="834"/>
      <c r="H1974" s="834"/>
      <c r="I1974" s="834"/>
      <c r="J1974" s="834"/>
      <c r="K1974" s="834"/>
      <c r="L1974" s="346"/>
      <c r="M1974" s="346"/>
      <c r="N1974" s="346"/>
      <c r="O1974" s="346"/>
      <c r="P1974" s="346"/>
      <c r="Q1974" s="346"/>
      <c r="R1974" s="346"/>
      <c r="S1974" s="346"/>
      <c r="T1974" s="346"/>
      <c r="U1974" s="346"/>
      <c r="V1974" s="346"/>
      <c r="W1974" s="346"/>
      <c r="X1974" s="835"/>
      <c r="Y1974" s="346"/>
      <c r="Z1974" s="346"/>
      <c r="AA1974" s="346"/>
      <c r="AB1974" s="346"/>
      <c r="AC1974" s="346"/>
      <c r="AD1974" s="346"/>
      <c r="AE1974" s="346"/>
      <c r="AF1974" s="346"/>
      <c r="AG1974" s="346"/>
      <c r="AH1974" s="346"/>
      <c r="AI1974" s="346"/>
    </row>
    <row r="1975" spans="1:35" ht="17.25" customHeight="1">
      <c r="A1975" s="275"/>
      <c r="B1975" s="275"/>
      <c r="C1975" s="275"/>
      <c r="D1975" s="660"/>
      <c r="E1975" s="834"/>
      <c r="F1975" s="834"/>
      <c r="G1975" s="834"/>
      <c r="H1975" s="834"/>
      <c r="I1975" s="834"/>
      <c r="J1975" s="834"/>
      <c r="K1975" s="834"/>
      <c r="L1975" s="346"/>
      <c r="M1975" s="346"/>
      <c r="N1975" s="346"/>
      <c r="O1975" s="346"/>
      <c r="P1975" s="346"/>
      <c r="Q1975" s="346"/>
      <c r="R1975" s="346"/>
      <c r="S1975" s="346"/>
      <c r="T1975" s="346"/>
      <c r="U1975" s="346"/>
      <c r="V1975" s="346"/>
      <c r="W1975" s="346"/>
      <c r="X1975" s="835"/>
      <c r="Y1975" s="346"/>
      <c r="Z1975" s="346"/>
      <c r="AA1975" s="346"/>
      <c r="AB1975" s="346"/>
      <c r="AC1975" s="346"/>
      <c r="AD1975" s="346"/>
      <c r="AE1975" s="346"/>
      <c r="AF1975" s="346"/>
      <c r="AG1975" s="346"/>
      <c r="AH1975" s="346"/>
      <c r="AI1975" s="346"/>
    </row>
    <row r="1976" spans="1:35" ht="17.25" customHeight="1">
      <c r="A1976" s="275"/>
      <c r="B1976" s="275"/>
      <c r="C1976" s="275"/>
      <c r="D1976" s="660"/>
      <c r="E1976" s="834"/>
      <c r="F1976" s="834"/>
      <c r="G1976" s="834"/>
      <c r="H1976" s="834"/>
      <c r="I1976" s="834"/>
      <c r="J1976" s="834"/>
      <c r="K1976" s="834"/>
      <c r="L1976" s="346"/>
      <c r="M1976" s="346"/>
      <c r="N1976" s="346"/>
      <c r="O1976" s="346"/>
      <c r="P1976" s="346"/>
      <c r="Q1976" s="346"/>
      <c r="R1976" s="346"/>
      <c r="S1976" s="346"/>
      <c r="T1976" s="346"/>
      <c r="U1976" s="346"/>
      <c r="V1976" s="346"/>
      <c r="W1976" s="346"/>
      <c r="X1976" s="835"/>
      <c r="Y1976" s="346"/>
      <c r="Z1976" s="346"/>
      <c r="AA1976" s="346"/>
      <c r="AB1976" s="346"/>
      <c r="AC1976" s="346"/>
      <c r="AD1976" s="346"/>
      <c r="AE1976" s="346"/>
      <c r="AF1976" s="346"/>
      <c r="AG1976" s="346"/>
      <c r="AH1976" s="346"/>
      <c r="AI1976" s="346"/>
    </row>
    <row r="1977" spans="1:35" ht="17.25" customHeight="1">
      <c r="A1977" s="275"/>
      <c r="B1977" s="275"/>
      <c r="C1977" s="275"/>
      <c r="D1977" s="660"/>
      <c r="E1977" s="834"/>
      <c r="F1977" s="834"/>
      <c r="G1977" s="834"/>
      <c r="H1977" s="834"/>
      <c r="I1977" s="834"/>
      <c r="J1977" s="834"/>
      <c r="K1977" s="834"/>
      <c r="L1977" s="346"/>
      <c r="M1977" s="346"/>
      <c r="N1977" s="346"/>
      <c r="O1977" s="346"/>
      <c r="P1977" s="346"/>
      <c r="Q1977" s="346"/>
      <c r="R1977" s="346"/>
      <c r="S1977" s="346"/>
      <c r="T1977" s="346"/>
      <c r="U1977" s="346"/>
      <c r="V1977" s="346"/>
      <c r="W1977" s="346"/>
      <c r="X1977" s="835"/>
      <c r="Y1977" s="346"/>
      <c r="Z1977" s="346"/>
      <c r="AA1977" s="346"/>
      <c r="AB1977" s="346"/>
      <c r="AC1977" s="346"/>
      <c r="AD1977" s="346"/>
      <c r="AE1977" s="346"/>
      <c r="AF1977" s="346"/>
      <c r="AG1977" s="346"/>
      <c r="AH1977" s="346"/>
      <c r="AI1977" s="346"/>
    </row>
    <row r="1978" spans="1:35" ht="17.25" customHeight="1">
      <c r="A1978" s="275"/>
      <c r="B1978" s="275"/>
      <c r="C1978" s="275"/>
      <c r="D1978" s="660"/>
      <c r="E1978" s="834"/>
      <c r="F1978" s="834"/>
      <c r="G1978" s="834"/>
      <c r="H1978" s="834"/>
      <c r="I1978" s="834"/>
      <c r="J1978" s="834"/>
      <c r="K1978" s="834"/>
      <c r="L1978" s="346"/>
      <c r="M1978" s="346"/>
      <c r="N1978" s="346"/>
      <c r="O1978" s="346"/>
      <c r="P1978" s="346"/>
      <c r="Q1978" s="346"/>
      <c r="R1978" s="346"/>
      <c r="S1978" s="346"/>
      <c r="T1978" s="346"/>
      <c r="U1978" s="346"/>
      <c r="V1978" s="346"/>
      <c r="W1978" s="346"/>
      <c r="X1978" s="835"/>
      <c r="Y1978" s="346"/>
      <c r="Z1978" s="346"/>
      <c r="AA1978" s="346"/>
      <c r="AB1978" s="346"/>
      <c r="AC1978" s="346"/>
      <c r="AD1978" s="346"/>
      <c r="AE1978" s="346"/>
      <c r="AF1978" s="346"/>
      <c r="AG1978" s="346"/>
      <c r="AH1978" s="346"/>
      <c r="AI1978" s="346"/>
    </row>
    <row r="1979" spans="1:35" ht="17.25" customHeight="1">
      <c r="A1979" s="275"/>
      <c r="B1979" s="275"/>
      <c r="C1979" s="275"/>
      <c r="D1979" s="660"/>
      <c r="E1979" s="834"/>
      <c r="F1979" s="834"/>
      <c r="G1979" s="834"/>
      <c r="H1979" s="834"/>
      <c r="I1979" s="834"/>
      <c r="J1979" s="834"/>
      <c r="K1979" s="834"/>
      <c r="L1979" s="346"/>
      <c r="M1979" s="346"/>
      <c r="N1979" s="346"/>
      <c r="O1979" s="346"/>
      <c r="P1979" s="346"/>
      <c r="Q1979" s="346"/>
      <c r="R1979" s="346"/>
      <c r="S1979" s="346"/>
      <c r="T1979" s="346"/>
      <c r="U1979" s="346"/>
      <c r="V1979" s="346"/>
      <c r="W1979" s="346"/>
      <c r="X1979" s="835"/>
      <c r="Y1979" s="346"/>
      <c r="Z1979" s="346"/>
      <c r="AA1979" s="346"/>
      <c r="AB1979" s="346"/>
      <c r="AC1979" s="346"/>
      <c r="AD1979" s="346"/>
      <c r="AE1979" s="346"/>
      <c r="AF1979" s="346"/>
      <c r="AG1979" s="346"/>
      <c r="AH1979" s="346"/>
      <c r="AI1979" s="346"/>
    </row>
    <row r="1980" spans="1:35" ht="17.25" customHeight="1">
      <c r="A1980" s="275"/>
      <c r="B1980" s="275"/>
      <c r="C1980" s="275"/>
      <c r="D1980" s="660"/>
      <c r="E1980" s="834"/>
      <c r="F1980" s="834"/>
      <c r="G1980" s="834"/>
      <c r="H1980" s="834"/>
      <c r="I1980" s="834"/>
      <c r="J1980" s="834"/>
      <c r="K1980" s="834"/>
      <c r="L1980" s="346"/>
      <c r="M1980" s="346"/>
      <c r="N1980" s="346"/>
      <c r="O1980" s="346"/>
      <c r="P1980" s="346"/>
      <c r="Q1980" s="346"/>
      <c r="R1980" s="346"/>
      <c r="S1980" s="346"/>
      <c r="T1980" s="346"/>
      <c r="U1980" s="346"/>
      <c r="V1980" s="346"/>
      <c r="W1980" s="346"/>
      <c r="X1980" s="835"/>
      <c r="Y1980" s="346"/>
      <c r="Z1980" s="346"/>
      <c r="AA1980" s="346"/>
      <c r="AB1980" s="346"/>
      <c r="AC1980" s="346"/>
      <c r="AD1980" s="346"/>
      <c r="AE1980" s="346"/>
      <c r="AF1980" s="346"/>
      <c r="AG1980" s="346"/>
      <c r="AH1980" s="346"/>
      <c r="AI1980" s="346"/>
    </row>
    <row r="1981" spans="1:35" ht="17.25" customHeight="1">
      <c r="A1981" s="275"/>
      <c r="B1981" s="275"/>
      <c r="C1981" s="275"/>
      <c r="D1981" s="660"/>
      <c r="E1981" s="834"/>
      <c r="F1981" s="834"/>
      <c r="G1981" s="834"/>
      <c r="H1981" s="834"/>
      <c r="I1981" s="834"/>
      <c r="J1981" s="834"/>
      <c r="K1981" s="834"/>
      <c r="L1981" s="346"/>
      <c r="M1981" s="346"/>
      <c r="N1981" s="346"/>
      <c r="O1981" s="346"/>
      <c r="P1981" s="346"/>
      <c r="Q1981" s="346"/>
      <c r="R1981" s="346"/>
      <c r="S1981" s="346"/>
      <c r="T1981" s="346"/>
      <c r="U1981" s="346"/>
      <c r="V1981" s="346"/>
      <c r="W1981" s="346"/>
      <c r="X1981" s="835"/>
      <c r="Y1981" s="346"/>
      <c r="Z1981" s="346"/>
      <c r="AA1981" s="346"/>
      <c r="AB1981" s="346"/>
      <c r="AC1981" s="346"/>
      <c r="AD1981" s="346"/>
      <c r="AE1981" s="346"/>
      <c r="AF1981" s="346"/>
      <c r="AG1981" s="346"/>
      <c r="AH1981" s="346"/>
      <c r="AI1981" s="346"/>
    </row>
    <row r="1982" spans="1:35" ht="17.25" customHeight="1">
      <c r="A1982" s="275"/>
      <c r="B1982" s="275"/>
      <c r="C1982" s="275"/>
      <c r="D1982" s="660"/>
      <c r="E1982" s="834"/>
      <c r="F1982" s="834"/>
      <c r="G1982" s="834"/>
      <c r="H1982" s="834"/>
      <c r="I1982" s="834"/>
      <c r="J1982" s="834"/>
      <c r="K1982" s="834"/>
      <c r="L1982" s="346"/>
      <c r="M1982" s="346"/>
      <c r="N1982" s="346"/>
      <c r="O1982" s="346"/>
      <c r="P1982" s="346"/>
      <c r="Q1982" s="346"/>
      <c r="R1982" s="346"/>
      <c r="S1982" s="346"/>
      <c r="T1982" s="346"/>
      <c r="U1982" s="346"/>
      <c r="V1982" s="346"/>
      <c r="W1982" s="346"/>
      <c r="X1982" s="835"/>
      <c r="Y1982" s="346"/>
      <c r="Z1982" s="346"/>
      <c r="AA1982" s="346"/>
      <c r="AB1982" s="346"/>
      <c r="AC1982" s="346"/>
      <c r="AD1982" s="346"/>
      <c r="AE1982" s="346"/>
      <c r="AF1982" s="346"/>
      <c r="AG1982" s="346"/>
      <c r="AH1982" s="346"/>
      <c r="AI1982" s="346"/>
    </row>
    <row r="1983" spans="1:35" ht="17.25" customHeight="1">
      <c r="A1983" s="275"/>
      <c r="B1983" s="275"/>
      <c r="C1983" s="275"/>
      <c r="D1983" s="660"/>
      <c r="E1983" s="834"/>
      <c r="F1983" s="834"/>
      <c r="G1983" s="834"/>
      <c r="H1983" s="834"/>
      <c r="I1983" s="834"/>
      <c r="J1983" s="834"/>
      <c r="K1983" s="834"/>
      <c r="L1983" s="346"/>
      <c r="M1983" s="346"/>
      <c r="N1983" s="346"/>
      <c r="O1983" s="346"/>
      <c r="P1983" s="346"/>
      <c r="Q1983" s="346"/>
      <c r="R1983" s="346"/>
      <c r="S1983" s="346"/>
      <c r="T1983" s="346"/>
      <c r="U1983" s="346"/>
      <c r="V1983" s="346"/>
      <c r="W1983" s="346"/>
      <c r="X1983" s="835"/>
      <c r="Y1983" s="346"/>
      <c r="Z1983" s="346"/>
      <c r="AA1983" s="346"/>
      <c r="AB1983" s="346"/>
      <c r="AC1983" s="346"/>
      <c r="AD1983" s="346"/>
      <c r="AE1983" s="346"/>
      <c r="AF1983" s="346"/>
      <c r="AG1983" s="346"/>
      <c r="AH1983" s="346"/>
      <c r="AI1983" s="346"/>
    </row>
    <row r="1984" spans="1:35" ht="17.25" customHeight="1">
      <c r="A1984" s="275"/>
      <c r="B1984" s="275"/>
      <c r="C1984" s="275"/>
      <c r="D1984" s="660"/>
      <c r="E1984" s="834"/>
      <c r="F1984" s="834"/>
      <c r="G1984" s="834"/>
      <c r="H1984" s="834"/>
      <c r="I1984" s="834"/>
      <c r="J1984" s="834"/>
      <c r="K1984" s="834"/>
      <c r="L1984" s="346"/>
      <c r="M1984" s="346"/>
      <c r="N1984" s="346"/>
      <c r="O1984" s="346"/>
      <c r="P1984" s="346"/>
      <c r="Q1984" s="346"/>
      <c r="R1984" s="346"/>
      <c r="S1984" s="346"/>
      <c r="T1984" s="346"/>
      <c r="U1984" s="346"/>
      <c r="V1984" s="346"/>
      <c r="W1984" s="346"/>
      <c r="X1984" s="835"/>
      <c r="Y1984" s="346"/>
      <c r="Z1984" s="346"/>
      <c r="AA1984" s="346"/>
      <c r="AB1984" s="346"/>
      <c r="AC1984" s="346"/>
      <c r="AD1984" s="346"/>
      <c r="AE1984" s="346"/>
      <c r="AF1984" s="346"/>
      <c r="AG1984" s="346"/>
      <c r="AH1984" s="346"/>
      <c r="AI1984" s="346"/>
    </row>
    <row r="1985" spans="1:35" ht="17.25" customHeight="1">
      <c r="A1985" s="275"/>
      <c r="B1985" s="275"/>
      <c r="C1985" s="275"/>
      <c r="D1985" s="660"/>
      <c r="E1985" s="834"/>
      <c r="F1985" s="834"/>
      <c r="G1985" s="834"/>
      <c r="H1985" s="834"/>
      <c r="I1985" s="834"/>
      <c r="J1985" s="834"/>
      <c r="K1985" s="834"/>
      <c r="L1985" s="346"/>
      <c r="M1985" s="346"/>
      <c r="N1985" s="346"/>
      <c r="O1985" s="346"/>
      <c r="P1985" s="346"/>
      <c r="Q1985" s="346"/>
      <c r="R1985" s="346"/>
      <c r="S1985" s="346"/>
      <c r="T1985" s="346"/>
      <c r="U1985" s="346"/>
      <c r="V1985" s="346"/>
      <c r="W1985" s="346"/>
      <c r="X1985" s="835"/>
      <c r="Y1985" s="346"/>
      <c r="Z1985" s="346"/>
      <c r="AA1985" s="346"/>
      <c r="AB1985" s="346"/>
      <c r="AC1985" s="346"/>
      <c r="AD1985" s="346"/>
      <c r="AE1985" s="346"/>
      <c r="AF1985" s="346"/>
      <c r="AG1985" s="346"/>
      <c r="AH1985" s="346"/>
      <c r="AI1985" s="346"/>
    </row>
    <row r="1986" spans="1:35" ht="17.25" customHeight="1">
      <c r="A1986" s="275"/>
      <c r="B1986" s="275"/>
      <c r="C1986" s="275"/>
      <c r="D1986" s="660"/>
      <c r="E1986" s="834"/>
      <c r="F1986" s="834"/>
      <c r="G1986" s="834"/>
      <c r="H1986" s="834"/>
      <c r="I1986" s="834"/>
      <c r="J1986" s="834"/>
      <c r="K1986" s="834"/>
      <c r="L1986" s="346"/>
      <c r="M1986" s="346"/>
      <c r="N1986" s="346"/>
      <c r="O1986" s="346"/>
      <c r="P1986" s="346"/>
      <c r="Q1986" s="346"/>
      <c r="R1986" s="346"/>
      <c r="S1986" s="346"/>
      <c r="T1986" s="346"/>
      <c r="U1986" s="346"/>
      <c r="V1986" s="346"/>
      <c r="W1986" s="346"/>
      <c r="X1986" s="835"/>
      <c r="Y1986" s="346"/>
      <c r="Z1986" s="346"/>
      <c r="AA1986" s="346"/>
      <c r="AB1986" s="346"/>
      <c r="AC1986" s="346"/>
      <c r="AD1986" s="346"/>
      <c r="AE1986" s="346"/>
      <c r="AF1986" s="346"/>
      <c r="AG1986" s="346"/>
      <c r="AH1986" s="346"/>
      <c r="AI1986" s="346"/>
    </row>
    <row r="1987" spans="1:35" ht="17.25" customHeight="1">
      <c r="A1987" s="275"/>
      <c r="B1987" s="275"/>
      <c r="C1987" s="275"/>
      <c r="D1987" s="660"/>
      <c r="E1987" s="834"/>
      <c r="F1987" s="834"/>
      <c r="G1987" s="834"/>
      <c r="H1987" s="834"/>
      <c r="I1987" s="834"/>
      <c r="J1987" s="834"/>
      <c r="K1987" s="834"/>
      <c r="L1987" s="346"/>
      <c r="M1987" s="346"/>
      <c r="N1987" s="346"/>
      <c r="O1987" s="346"/>
      <c r="P1987" s="346"/>
      <c r="Q1987" s="346"/>
      <c r="R1987" s="346"/>
      <c r="S1987" s="346"/>
      <c r="T1987" s="346"/>
      <c r="U1987" s="346"/>
      <c r="V1987" s="346"/>
      <c r="W1987" s="346"/>
      <c r="X1987" s="835"/>
      <c r="Y1987" s="346"/>
      <c r="Z1987" s="346"/>
      <c r="AA1987" s="346"/>
      <c r="AB1987" s="346"/>
      <c r="AC1987" s="346"/>
      <c r="AD1987" s="346"/>
      <c r="AE1987" s="346"/>
      <c r="AF1987" s="346"/>
      <c r="AG1987" s="346"/>
      <c r="AH1987" s="346"/>
      <c r="AI1987" s="346"/>
    </row>
    <row r="1988" spans="1:35" ht="17.25" customHeight="1">
      <c r="A1988" s="275"/>
      <c r="B1988" s="275"/>
      <c r="C1988" s="275"/>
      <c r="D1988" s="660"/>
      <c r="E1988" s="834"/>
      <c r="F1988" s="834"/>
      <c r="G1988" s="834"/>
      <c r="H1988" s="834"/>
      <c r="I1988" s="834"/>
      <c r="J1988" s="834"/>
      <c r="K1988" s="834"/>
      <c r="L1988" s="346"/>
      <c r="M1988" s="346"/>
      <c r="N1988" s="346"/>
      <c r="O1988" s="346"/>
      <c r="P1988" s="346"/>
      <c r="Q1988" s="346"/>
      <c r="R1988" s="346"/>
      <c r="S1988" s="346"/>
      <c r="T1988" s="346"/>
      <c r="U1988" s="346"/>
      <c r="V1988" s="346"/>
      <c r="W1988" s="346"/>
      <c r="X1988" s="835"/>
      <c r="Y1988" s="346"/>
      <c r="Z1988" s="346"/>
      <c r="AA1988" s="346"/>
      <c r="AB1988" s="346"/>
      <c r="AC1988" s="346"/>
      <c r="AD1988" s="346"/>
      <c r="AE1988" s="346"/>
      <c r="AF1988" s="346"/>
      <c r="AG1988" s="346"/>
      <c r="AH1988" s="346"/>
      <c r="AI1988" s="346"/>
    </row>
    <row r="1989" spans="1:35" ht="17.25" customHeight="1">
      <c r="A1989" s="275"/>
      <c r="B1989" s="275"/>
      <c r="C1989" s="275"/>
      <c r="D1989" s="660"/>
      <c r="E1989" s="834"/>
      <c r="F1989" s="834"/>
      <c r="G1989" s="834"/>
      <c r="H1989" s="834"/>
      <c r="I1989" s="834"/>
      <c r="J1989" s="834"/>
      <c r="K1989" s="834"/>
      <c r="L1989" s="346"/>
      <c r="M1989" s="346"/>
      <c r="N1989" s="346"/>
      <c r="O1989" s="346"/>
      <c r="P1989" s="346"/>
      <c r="Q1989" s="346"/>
      <c r="R1989" s="346"/>
      <c r="S1989" s="346"/>
      <c r="T1989" s="346"/>
      <c r="U1989" s="346"/>
      <c r="V1989" s="346"/>
      <c r="W1989" s="346"/>
      <c r="X1989" s="835"/>
      <c r="Y1989" s="346"/>
      <c r="Z1989" s="346"/>
      <c r="AA1989" s="346"/>
      <c r="AB1989" s="346"/>
      <c r="AC1989" s="346"/>
      <c r="AD1989" s="346"/>
      <c r="AE1989" s="346"/>
      <c r="AF1989" s="346"/>
      <c r="AG1989" s="346"/>
      <c r="AH1989" s="346"/>
      <c r="AI1989" s="346"/>
    </row>
    <row r="1990" spans="1:35" ht="17.25" customHeight="1">
      <c r="A1990" s="275"/>
      <c r="B1990" s="275"/>
      <c r="C1990" s="275"/>
      <c r="D1990" s="660"/>
      <c r="E1990" s="834"/>
      <c r="F1990" s="834"/>
      <c r="G1990" s="834"/>
      <c r="H1990" s="834"/>
      <c r="I1990" s="834"/>
      <c r="J1990" s="834"/>
      <c r="K1990" s="834"/>
      <c r="L1990" s="346"/>
      <c r="M1990" s="346"/>
      <c r="N1990" s="346"/>
      <c r="O1990" s="346"/>
      <c r="P1990" s="346"/>
      <c r="Q1990" s="346"/>
      <c r="R1990" s="346"/>
      <c r="S1990" s="346"/>
      <c r="T1990" s="346"/>
      <c r="U1990" s="346"/>
      <c r="V1990" s="346"/>
      <c r="W1990" s="346"/>
      <c r="X1990" s="835"/>
      <c r="Y1990" s="346"/>
      <c r="Z1990" s="346"/>
      <c r="AA1990" s="346"/>
      <c r="AB1990" s="346"/>
      <c r="AC1990" s="346"/>
      <c r="AD1990" s="346"/>
      <c r="AE1990" s="346"/>
      <c r="AF1990" s="346"/>
      <c r="AG1990" s="346"/>
      <c r="AH1990" s="346"/>
      <c r="AI1990" s="346"/>
    </row>
    <row r="1991" spans="1:35" ht="17.25" customHeight="1">
      <c r="A1991" s="275"/>
      <c r="B1991" s="275"/>
      <c r="C1991" s="275"/>
      <c r="D1991" s="660"/>
      <c r="E1991" s="834"/>
      <c r="F1991" s="834"/>
      <c r="G1991" s="834"/>
      <c r="H1991" s="834"/>
      <c r="I1991" s="834"/>
      <c r="J1991" s="834"/>
      <c r="K1991" s="834"/>
      <c r="L1991" s="346"/>
      <c r="M1991" s="346"/>
      <c r="N1991" s="346"/>
      <c r="O1991" s="346"/>
      <c r="P1991" s="346"/>
      <c r="Q1991" s="346"/>
      <c r="R1991" s="346"/>
      <c r="S1991" s="346"/>
      <c r="T1991" s="346"/>
      <c r="U1991" s="346"/>
      <c r="V1991" s="346"/>
      <c r="W1991" s="346"/>
      <c r="X1991" s="835"/>
      <c r="Y1991" s="346"/>
      <c r="Z1991" s="346"/>
      <c r="AA1991" s="346"/>
      <c r="AB1991" s="346"/>
      <c r="AC1991" s="346"/>
      <c r="AD1991" s="346"/>
      <c r="AE1991" s="346"/>
      <c r="AF1991" s="346"/>
      <c r="AG1991" s="346"/>
      <c r="AH1991" s="346"/>
      <c r="AI1991" s="346"/>
    </row>
    <row r="1992" spans="1:35" ht="17.25" customHeight="1">
      <c r="A1992" s="275"/>
      <c r="B1992" s="275"/>
      <c r="C1992" s="275"/>
      <c r="D1992" s="660"/>
      <c r="E1992" s="834"/>
      <c r="F1992" s="834"/>
      <c r="G1992" s="834"/>
      <c r="H1992" s="834"/>
      <c r="I1992" s="834"/>
      <c r="J1992" s="834"/>
      <c r="K1992" s="834"/>
      <c r="L1992" s="346"/>
      <c r="M1992" s="346"/>
      <c r="N1992" s="346"/>
      <c r="O1992" s="346"/>
      <c r="P1992" s="346"/>
      <c r="Q1992" s="346"/>
      <c r="R1992" s="346"/>
      <c r="S1992" s="346"/>
      <c r="T1992" s="346"/>
      <c r="U1992" s="346"/>
      <c r="V1992" s="346"/>
      <c r="W1992" s="346"/>
      <c r="X1992" s="835"/>
      <c r="Y1992" s="346"/>
      <c r="Z1992" s="346"/>
      <c r="AA1992" s="346"/>
      <c r="AB1992" s="346"/>
      <c r="AC1992" s="346"/>
      <c r="AD1992" s="346"/>
      <c r="AE1992" s="346"/>
      <c r="AF1992" s="346"/>
      <c r="AG1992" s="346"/>
      <c r="AH1992" s="346"/>
      <c r="AI1992" s="346"/>
    </row>
    <row r="1993" spans="1:35" ht="17.25" customHeight="1">
      <c r="A1993" s="275"/>
      <c r="B1993" s="275"/>
      <c r="C1993" s="275"/>
      <c r="D1993" s="660"/>
      <c r="E1993" s="834"/>
      <c r="F1993" s="834"/>
      <c r="G1993" s="834"/>
      <c r="H1993" s="834"/>
      <c r="I1993" s="834"/>
      <c r="J1993" s="834"/>
      <c r="K1993" s="834"/>
      <c r="L1993" s="346"/>
      <c r="M1993" s="346"/>
      <c r="N1993" s="346"/>
      <c r="O1993" s="346"/>
      <c r="P1993" s="346"/>
      <c r="Q1993" s="346"/>
      <c r="R1993" s="346"/>
      <c r="S1993" s="346"/>
      <c r="T1993" s="346"/>
      <c r="U1993" s="346"/>
      <c r="V1993" s="346"/>
      <c r="W1993" s="346"/>
      <c r="X1993" s="835"/>
      <c r="Y1993" s="346"/>
      <c r="Z1993" s="346"/>
      <c r="AA1993" s="346"/>
      <c r="AB1993" s="346"/>
      <c r="AC1993" s="346"/>
      <c r="AD1993" s="346"/>
      <c r="AE1993" s="346"/>
      <c r="AF1993" s="346"/>
      <c r="AG1993" s="346"/>
      <c r="AH1993" s="346"/>
      <c r="AI1993" s="346"/>
    </row>
    <row r="1994" spans="1:35" ht="17.25" customHeight="1">
      <c r="A1994" s="275"/>
      <c r="B1994" s="275"/>
      <c r="C1994" s="275"/>
      <c r="D1994" s="660"/>
      <c r="E1994" s="834"/>
      <c r="F1994" s="834"/>
      <c r="G1994" s="834"/>
      <c r="H1994" s="834"/>
      <c r="I1994" s="834"/>
      <c r="J1994" s="834"/>
      <c r="K1994" s="834"/>
      <c r="L1994" s="346"/>
      <c r="M1994" s="346"/>
      <c r="N1994" s="346"/>
      <c r="O1994" s="346"/>
      <c r="P1994" s="346"/>
      <c r="Q1994" s="346"/>
      <c r="R1994" s="346"/>
      <c r="S1994" s="346"/>
      <c r="T1994" s="346"/>
      <c r="U1994" s="346"/>
      <c r="V1994" s="346"/>
      <c r="W1994" s="346"/>
      <c r="X1994" s="835"/>
      <c r="Y1994" s="346"/>
      <c r="Z1994" s="346"/>
      <c r="AA1994" s="346"/>
      <c r="AB1994" s="346"/>
      <c r="AC1994" s="346"/>
      <c r="AD1994" s="346"/>
      <c r="AE1994" s="346"/>
      <c r="AF1994" s="346"/>
      <c r="AG1994" s="346"/>
      <c r="AH1994" s="346"/>
      <c r="AI1994" s="346"/>
    </row>
    <row r="1995" spans="1:35" ht="17.25" customHeight="1">
      <c r="A1995" s="275"/>
      <c r="B1995" s="275"/>
      <c r="C1995" s="275"/>
      <c r="D1995" s="660"/>
      <c r="E1995" s="834"/>
      <c r="F1995" s="834"/>
      <c r="G1995" s="834"/>
      <c r="H1995" s="834"/>
      <c r="I1995" s="834"/>
      <c r="J1995" s="834"/>
      <c r="K1995" s="834"/>
      <c r="L1995" s="346"/>
      <c r="M1995" s="346"/>
      <c r="N1995" s="346"/>
      <c r="O1995" s="346"/>
      <c r="P1995" s="346"/>
      <c r="Q1995" s="346"/>
      <c r="R1995" s="346"/>
      <c r="S1995" s="346"/>
      <c r="T1995" s="346"/>
      <c r="U1995" s="346"/>
      <c r="V1995" s="346"/>
      <c r="W1995" s="346"/>
      <c r="X1995" s="835"/>
      <c r="Y1995" s="346"/>
      <c r="Z1995" s="346"/>
      <c r="AA1995" s="346"/>
      <c r="AB1995" s="346"/>
      <c r="AC1995" s="346"/>
      <c r="AD1995" s="346"/>
      <c r="AE1995" s="346"/>
      <c r="AF1995" s="346"/>
      <c r="AG1995" s="346"/>
      <c r="AH1995" s="346"/>
      <c r="AI1995" s="346"/>
    </row>
    <row r="1996" spans="1:35" ht="17.25" customHeight="1">
      <c r="A1996" s="275"/>
      <c r="B1996" s="275"/>
      <c r="C1996" s="275"/>
      <c r="D1996" s="660"/>
      <c r="E1996" s="834"/>
      <c r="F1996" s="834"/>
      <c r="G1996" s="834"/>
      <c r="H1996" s="834"/>
      <c r="I1996" s="834"/>
      <c r="J1996" s="834"/>
      <c r="K1996" s="834"/>
      <c r="L1996" s="346"/>
      <c r="M1996" s="346"/>
      <c r="N1996" s="346"/>
      <c r="O1996" s="346"/>
      <c r="P1996" s="346"/>
      <c r="Q1996" s="346"/>
      <c r="R1996" s="346"/>
      <c r="S1996" s="346"/>
      <c r="T1996" s="346"/>
      <c r="U1996" s="346"/>
      <c r="V1996" s="346"/>
      <c r="W1996" s="346"/>
      <c r="X1996" s="835"/>
      <c r="Y1996" s="346"/>
      <c r="Z1996" s="346"/>
      <c r="AA1996" s="346"/>
      <c r="AB1996" s="346"/>
      <c r="AC1996" s="346"/>
      <c r="AD1996" s="346"/>
      <c r="AE1996" s="346"/>
      <c r="AF1996" s="346"/>
      <c r="AG1996" s="346"/>
      <c r="AH1996" s="346"/>
      <c r="AI1996" s="346"/>
    </row>
    <row r="1997" spans="1:35" ht="17.25" customHeight="1">
      <c r="A1997" s="275"/>
      <c r="B1997" s="275"/>
      <c r="C1997" s="275"/>
      <c r="D1997" s="660"/>
      <c r="E1997" s="834"/>
      <c r="F1997" s="834"/>
      <c r="G1997" s="834"/>
      <c r="H1997" s="834"/>
      <c r="I1997" s="834"/>
      <c r="J1997" s="834"/>
      <c r="K1997" s="834"/>
      <c r="L1997" s="346"/>
      <c r="M1997" s="346"/>
      <c r="N1997" s="346"/>
      <c r="O1997" s="346"/>
      <c r="P1997" s="346"/>
      <c r="Q1997" s="346"/>
      <c r="R1997" s="346"/>
      <c r="S1997" s="346"/>
      <c r="T1997" s="346"/>
      <c r="U1997" s="346"/>
      <c r="V1997" s="346"/>
      <c r="W1997" s="346"/>
      <c r="X1997" s="835"/>
      <c r="Y1997" s="346"/>
      <c r="Z1997" s="346"/>
      <c r="AA1997" s="346"/>
      <c r="AB1997" s="346"/>
      <c r="AC1997" s="346"/>
      <c r="AD1997" s="346"/>
      <c r="AE1997" s="346"/>
      <c r="AF1997" s="346"/>
      <c r="AG1997" s="346"/>
      <c r="AH1997" s="346"/>
      <c r="AI1997" s="346"/>
    </row>
    <row r="1998" spans="1:35" ht="17.25" customHeight="1">
      <c r="A1998" s="275"/>
      <c r="B1998" s="275"/>
      <c r="C1998" s="275"/>
      <c r="D1998" s="660"/>
      <c r="E1998" s="834"/>
      <c r="F1998" s="834"/>
      <c r="G1998" s="834"/>
      <c r="H1998" s="834"/>
      <c r="I1998" s="834"/>
      <c r="J1998" s="834"/>
      <c r="K1998" s="834"/>
      <c r="L1998" s="346"/>
      <c r="M1998" s="346"/>
      <c r="N1998" s="346"/>
      <c r="O1998" s="346"/>
      <c r="P1998" s="346"/>
      <c r="Q1998" s="346"/>
      <c r="R1998" s="346"/>
      <c r="S1998" s="346"/>
      <c r="T1998" s="346"/>
      <c r="U1998" s="346"/>
      <c r="V1998" s="346"/>
      <c r="W1998" s="346"/>
      <c r="X1998" s="835"/>
      <c r="Y1998" s="346"/>
      <c r="Z1998" s="346"/>
      <c r="AA1998" s="346"/>
      <c r="AB1998" s="346"/>
      <c r="AC1998" s="346"/>
      <c r="AD1998" s="346"/>
      <c r="AE1998" s="346"/>
      <c r="AF1998" s="346"/>
      <c r="AG1998" s="346"/>
      <c r="AH1998" s="346"/>
      <c r="AI1998" s="346"/>
    </row>
    <row r="1999" spans="1:35" ht="17.25" customHeight="1">
      <c r="A1999" s="275"/>
      <c r="B1999" s="275"/>
      <c r="C1999" s="275"/>
      <c r="D1999" s="660"/>
      <c r="E1999" s="834"/>
      <c r="F1999" s="834"/>
      <c r="G1999" s="834"/>
      <c r="H1999" s="834"/>
      <c r="I1999" s="834"/>
      <c r="J1999" s="834"/>
      <c r="K1999" s="834"/>
      <c r="L1999" s="346"/>
      <c r="M1999" s="346"/>
      <c r="N1999" s="346"/>
      <c r="O1999" s="346"/>
      <c r="P1999" s="346"/>
      <c r="Q1999" s="346"/>
      <c r="R1999" s="346"/>
      <c r="S1999" s="346"/>
      <c r="T1999" s="346"/>
      <c r="U1999" s="346"/>
      <c r="V1999" s="346"/>
      <c r="W1999" s="346"/>
      <c r="X1999" s="835"/>
      <c r="Y1999" s="346"/>
      <c r="Z1999" s="346"/>
      <c r="AA1999" s="346"/>
      <c r="AB1999" s="346"/>
      <c r="AC1999" s="346"/>
      <c r="AD1999" s="346"/>
      <c r="AE1999" s="346"/>
      <c r="AF1999" s="346"/>
      <c r="AG1999" s="346"/>
      <c r="AH1999" s="346"/>
      <c r="AI1999" s="346"/>
    </row>
    <row r="2000" spans="1:35" ht="17.25" customHeight="1">
      <c r="A2000" s="275"/>
      <c r="B2000" s="275"/>
      <c r="C2000" s="275"/>
      <c r="D2000" s="660"/>
      <c r="E2000" s="834"/>
      <c r="F2000" s="834"/>
      <c r="G2000" s="834"/>
      <c r="H2000" s="834"/>
      <c r="I2000" s="834"/>
      <c r="J2000" s="834"/>
      <c r="K2000" s="834"/>
      <c r="L2000" s="346"/>
      <c r="M2000" s="346"/>
      <c r="N2000" s="346"/>
      <c r="O2000" s="346"/>
      <c r="P2000" s="346"/>
      <c r="Q2000" s="346"/>
      <c r="R2000" s="346"/>
      <c r="S2000" s="346"/>
      <c r="T2000" s="346"/>
      <c r="U2000" s="346"/>
      <c r="V2000" s="346"/>
      <c r="W2000" s="346"/>
      <c r="X2000" s="835"/>
      <c r="Y2000" s="346"/>
      <c r="Z2000" s="346"/>
      <c r="AA2000" s="346"/>
      <c r="AB2000" s="346"/>
      <c r="AC2000" s="346"/>
      <c r="AD2000" s="346"/>
      <c r="AE2000" s="346"/>
      <c r="AF2000" s="346"/>
      <c r="AG2000" s="346"/>
      <c r="AH2000" s="346"/>
      <c r="AI2000" s="346"/>
    </row>
    <row r="2001" spans="1:35" ht="17.25" customHeight="1">
      <c r="A2001" s="275"/>
      <c r="B2001" s="275"/>
      <c r="C2001" s="275"/>
      <c r="D2001" s="660"/>
      <c r="E2001" s="834"/>
      <c r="F2001" s="834"/>
      <c r="G2001" s="834"/>
      <c r="H2001" s="834"/>
      <c r="I2001" s="834"/>
      <c r="J2001" s="834"/>
      <c r="K2001" s="834"/>
      <c r="L2001" s="346"/>
      <c r="M2001" s="346"/>
      <c r="N2001" s="346"/>
      <c r="O2001" s="346"/>
      <c r="P2001" s="346"/>
      <c r="Q2001" s="346"/>
      <c r="R2001" s="346"/>
      <c r="S2001" s="346"/>
      <c r="T2001" s="346"/>
      <c r="U2001" s="346"/>
      <c r="V2001" s="346"/>
      <c r="W2001" s="346"/>
      <c r="X2001" s="835"/>
      <c r="Y2001" s="346"/>
      <c r="Z2001" s="346"/>
      <c r="AA2001" s="346"/>
      <c r="AB2001" s="346"/>
      <c r="AC2001" s="346"/>
      <c r="AD2001" s="346"/>
      <c r="AE2001" s="346"/>
      <c r="AF2001" s="346"/>
      <c r="AG2001" s="346"/>
      <c r="AH2001" s="346"/>
      <c r="AI2001" s="346"/>
    </row>
    <row r="2002" spans="1:35" ht="17.25" customHeight="1">
      <c r="A2002" s="275"/>
      <c r="B2002" s="275"/>
      <c r="C2002" s="275"/>
      <c r="D2002" s="660"/>
      <c r="E2002" s="834"/>
      <c r="F2002" s="834"/>
      <c r="G2002" s="834"/>
      <c r="H2002" s="834"/>
      <c r="I2002" s="834"/>
      <c r="J2002" s="834"/>
      <c r="K2002" s="834"/>
      <c r="L2002" s="346"/>
      <c r="M2002" s="346"/>
      <c r="N2002" s="346"/>
      <c r="O2002" s="346"/>
      <c r="P2002" s="346"/>
      <c r="Q2002" s="346"/>
      <c r="R2002" s="346"/>
      <c r="S2002" s="346"/>
      <c r="T2002" s="346"/>
      <c r="U2002" s="346"/>
      <c r="V2002" s="346"/>
      <c r="W2002" s="346"/>
      <c r="X2002" s="835"/>
      <c r="Y2002" s="346"/>
      <c r="Z2002" s="346"/>
      <c r="AA2002" s="346"/>
      <c r="AB2002" s="346"/>
      <c r="AC2002" s="346"/>
      <c r="AD2002" s="346"/>
      <c r="AE2002" s="346"/>
      <c r="AF2002" s="346"/>
      <c r="AG2002" s="346"/>
      <c r="AH2002" s="346"/>
      <c r="AI2002" s="346"/>
    </row>
    <row r="2003" spans="1:35" ht="17.25" customHeight="1">
      <c r="A2003" s="275"/>
      <c r="B2003" s="275"/>
      <c r="C2003" s="275"/>
      <c r="D2003" s="660"/>
      <c r="E2003" s="834"/>
      <c r="F2003" s="834"/>
      <c r="G2003" s="834"/>
      <c r="H2003" s="834"/>
      <c r="I2003" s="834"/>
      <c r="J2003" s="834"/>
      <c r="K2003" s="834"/>
      <c r="L2003" s="346"/>
      <c r="M2003" s="346"/>
      <c r="N2003" s="346"/>
      <c r="O2003" s="346"/>
      <c r="P2003" s="346"/>
      <c r="Q2003" s="346"/>
      <c r="R2003" s="346"/>
      <c r="S2003" s="346"/>
      <c r="T2003" s="346"/>
      <c r="U2003" s="346"/>
      <c r="V2003" s="346"/>
      <c r="W2003" s="346"/>
      <c r="X2003" s="835"/>
      <c r="Y2003" s="346"/>
      <c r="Z2003" s="346"/>
      <c r="AA2003" s="346"/>
      <c r="AB2003" s="346"/>
      <c r="AC2003" s="346"/>
      <c r="AD2003" s="346"/>
      <c r="AE2003" s="346"/>
      <c r="AF2003" s="346"/>
      <c r="AG2003" s="346"/>
      <c r="AH2003" s="346"/>
      <c r="AI2003" s="346"/>
    </row>
    <row r="2004" spans="1:35" ht="17.25" customHeight="1">
      <c r="A2004" s="275"/>
      <c r="B2004" s="275"/>
      <c r="C2004" s="275"/>
      <c r="D2004" s="660"/>
      <c r="E2004" s="834"/>
      <c r="F2004" s="834"/>
      <c r="G2004" s="834"/>
      <c r="H2004" s="834"/>
      <c r="I2004" s="834"/>
      <c r="J2004" s="834"/>
      <c r="K2004" s="834"/>
      <c r="L2004" s="346"/>
      <c r="M2004" s="346"/>
      <c r="N2004" s="346"/>
      <c r="O2004" s="346"/>
      <c r="P2004" s="346"/>
      <c r="Q2004" s="346"/>
      <c r="R2004" s="346"/>
      <c r="S2004" s="346"/>
      <c r="T2004" s="346"/>
      <c r="U2004" s="346"/>
      <c r="V2004" s="346"/>
      <c r="W2004" s="346"/>
      <c r="X2004" s="835"/>
      <c r="Y2004" s="346"/>
      <c r="Z2004" s="346"/>
      <c r="AA2004" s="346"/>
      <c r="AB2004" s="346"/>
      <c r="AC2004" s="346"/>
      <c r="AD2004" s="346"/>
      <c r="AE2004" s="346"/>
      <c r="AF2004" s="346"/>
      <c r="AG2004" s="346"/>
      <c r="AH2004" s="346"/>
      <c r="AI2004" s="346"/>
    </row>
    <row r="2005" spans="1:35" ht="17.25" customHeight="1">
      <c r="A2005" s="275"/>
      <c r="B2005" s="275"/>
      <c r="C2005" s="275"/>
      <c r="D2005" s="660"/>
      <c r="E2005" s="834"/>
      <c r="F2005" s="834"/>
      <c r="G2005" s="834"/>
      <c r="H2005" s="834"/>
      <c r="I2005" s="834"/>
      <c r="J2005" s="834"/>
      <c r="K2005" s="834"/>
      <c r="L2005" s="346"/>
      <c r="M2005" s="346"/>
      <c r="N2005" s="346"/>
      <c r="O2005" s="346"/>
      <c r="P2005" s="346"/>
      <c r="Q2005" s="346"/>
      <c r="R2005" s="346"/>
      <c r="S2005" s="346"/>
      <c r="T2005" s="346"/>
      <c r="U2005" s="346"/>
      <c r="V2005" s="346"/>
      <c r="W2005" s="346"/>
      <c r="X2005" s="835"/>
      <c r="Y2005" s="346"/>
      <c r="Z2005" s="346"/>
      <c r="AA2005" s="346"/>
      <c r="AB2005" s="346"/>
      <c r="AC2005" s="346"/>
      <c r="AD2005" s="346"/>
      <c r="AE2005" s="346"/>
      <c r="AF2005" s="346"/>
      <c r="AG2005" s="346"/>
      <c r="AH2005" s="346"/>
      <c r="AI2005" s="346"/>
    </row>
    <row r="2006" spans="1:35" ht="17.25" customHeight="1">
      <c r="A2006" s="275"/>
      <c r="B2006" s="275"/>
      <c r="C2006" s="275"/>
      <c r="D2006" s="660"/>
      <c r="E2006" s="834"/>
      <c r="F2006" s="834"/>
      <c r="G2006" s="834"/>
      <c r="H2006" s="834"/>
      <c r="I2006" s="834"/>
      <c r="J2006" s="834"/>
      <c r="K2006" s="834"/>
      <c r="L2006" s="346"/>
      <c r="M2006" s="346"/>
      <c r="N2006" s="346"/>
      <c r="O2006" s="346"/>
      <c r="P2006" s="346"/>
      <c r="Q2006" s="346"/>
      <c r="R2006" s="346"/>
      <c r="S2006" s="346"/>
      <c r="T2006" s="346"/>
      <c r="U2006" s="346"/>
      <c r="V2006" s="346"/>
      <c r="W2006" s="346"/>
      <c r="X2006" s="835"/>
      <c r="Y2006" s="346"/>
      <c r="Z2006" s="346"/>
      <c r="AA2006" s="346"/>
      <c r="AB2006" s="346"/>
      <c r="AC2006" s="346"/>
      <c r="AD2006" s="346"/>
      <c r="AE2006" s="346"/>
      <c r="AF2006" s="346"/>
      <c r="AG2006" s="346"/>
      <c r="AH2006" s="346"/>
      <c r="AI2006" s="346"/>
    </row>
    <row r="2007" spans="1:35" ht="17.25" customHeight="1">
      <c r="A2007" s="275"/>
      <c r="B2007" s="275"/>
      <c r="C2007" s="275"/>
      <c r="D2007" s="660"/>
      <c r="E2007" s="834"/>
      <c r="F2007" s="834"/>
      <c r="G2007" s="834"/>
      <c r="H2007" s="834"/>
      <c r="I2007" s="834"/>
      <c r="J2007" s="834"/>
      <c r="K2007" s="834"/>
      <c r="L2007" s="346"/>
      <c r="M2007" s="346"/>
      <c r="N2007" s="346"/>
      <c r="O2007" s="346"/>
      <c r="P2007" s="346"/>
      <c r="Q2007" s="346"/>
      <c r="R2007" s="346"/>
      <c r="S2007" s="346"/>
      <c r="T2007" s="346"/>
      <c r="U2007" s="346"/>
      <c r="V2007" s="346"/>
      <c r="W2007" s="346"/>
      <c r="X2007" s="835"/>
      <c r="Y2007" s="346"/>
      <c r="Z2007" s="346"/>
      <c r="AA2007" s="346"/>
      <c r="AB2007" s="346"/>
      <c r="AC2007" s="346"/>
      <c r="AD2007" s="346"/>
      <c r="AE2007" s="346"/>
      <c r="AF2007" s="346"/>
      <c r="AG2007" s="346"/>
      <c r="AH2007" s="346"/>
      <c r="AI2007" s="346"/>
    </row>
    <row r="2008" spans="1:35" ht="17.25" customHeight="1">
      <c r="A2008" s="275"/>
      <c r="B2008" s="275"/>
      <c r="C2008" s="275"/>
      <c r="D2008" s="660"/>
      <c r="E2008" s="834"/>
      <c r="F2008" s="834"/>
      <c r="G2008" s="834"/>
      <c r="H2008" s="834"/>
      <c r="I2008" s="834"/>
      <c r="J2008" s="834"/>
      <c r="K2008" s="834"/>
      <c r="L2008" s="346"/>
      <c r="M2008" s="346"/>
      <c r="N2008" s="346"/>
      <c r="O2008" s="346"/>
      <c r="P2008" s="346"/>
      <c r="Q2008" s="346"/>
      <c r="R2008" s="346"/>
      <c r="S2008" s="346"/>
      <c r="T2008" s="346"/>
      <c r="U2008" s="346"/>
      <c r="V2008" s="346"/>
      <c r="W2008" s="346"/>
      <c r="X2008" s="835"/>
      <c r="Y2008" s="346"/>
      <c r="Z2008" s="346"/>
      <c r="AA2008" s="346"/>
      <c r="AB2008" s="346"/>
      <c r="AC2008" s="346"/>
      <c r="AD2008" s="346"/>
      <c r="AE2008" s="346"/>
      <c r="AF2008" s="346"/>
      <c r="AG2008" s="346"/>
      <c r="AH2008" s="346"/>
      <c r="AI2008" s="346"/>
    </row>
    <row r="2009" spans="1:35" ht="17.25" customHeight="1">
      <c r="A2009" s="275"/>
      <c r="B2009" s="275"/>
      <c r="C2009" s="275"/>
      <c r="D2009" s="660"/>
      <c r="E2009" s="834"/>
      <c r="F2009" s="834"/>
      <c r="G2009" s="834"/>
      <c r="H2009" s="834"/>
      <c r="I2009" s="834"/>
      <c r="J2009" s="834"/>
      <c r="K2009" s="834"/>
      <c r="L2009" s="346"/>
      <c r="M2009" s="346"/>
      <c r="N2009" s="346"/>
      <c r="O2009" s="346"/>
      <c r="P2009" s="346"/>
      <c r="Q2009" s="346"/>
      <c r="R2009" s="346"/>
      <c r="S2009" s="346"/>
      <c r="T2009" s="346"/>
      <c r="U2009" s="346"/>
      <c r="V2009" s="346"/>
      <c r="W2009" s="346"/>
      <c r="X2009" s="835"/>
      <c r="Y2009" s="346"/>
      <c r="Z2009" s="346"/>
      <c r="AA2009" s="346"/>
      <c r="AB2009" s="346"/>
      <c r="AC2009" s="346"/>
      <c r="AD2009" s="346"/>
      <c r="AE2009" s="346"/>
      <c r="AF2009" s="346"/>
      <c r="AG2009" s="346"/>
      <c r="AH2009" s="346"/>
      <c r="AI2009" s="346"/>
    </row>
    <row r="2010" spans="1:35" ht="17.25" customHeight="1">
      <c r="A2010" s="275"/>
      <c r="B2010" s="275"/>
      <c r="C2010" s="275"/>
      <c r="D2010" s="660"/>
      <c r="E2010" s="834"/>
      <c r="F2010" s="834"/>
      <c r="G2010" s="834"/>
      <c r="H2010" s="834"/>
      <c r="I2010" s="834"/>
      <c r="J2010" s="834"/>
      <c r="K2010" s="834"/>
      <c r="L2010" s="346"/>
      <c r="M2010" s="346"/>
      <c r="N2010" s="346"/>
      <c r="O2010" s="346"/>
      <c r="P2010" s="346"/>
      <c r="Q2010" s="346"/>
      <c r="R2010" s="346"/>
      <c r="S2010" s="346"/>
      <c r="T2010" s="346"/>
      <c r="U2010" s="346"/>
      <c r="V2010" s="346"/>
      <c r="W2010" s="346"/>
      <c r="X2010" s="835"/>
      <c r="Y2010" s="346"/>
      <c r="Z2010" s="346"/>
      <c r="AA2010" s="346"/>
      <c r="AB2010" s="346"/>
      <c r="AC2010" s="346"/>
      <c r="AD2010" s="346"/>
      <c r="AE2010" s="346"/>
      <c r="AF2010" s="346"/>
      <c r="AG2010" s="346"/>
      <c r="AH2010" s="346"/>
      <c r="AI2010" s="346"/>
    </row>
    <row r="2011" spans="1:35" ht="17.25" customHeight="1">
      <c r="A2011" s="275"/>
      <c r="B2011" s="275"/>
      <c r="C2011" s="275"/>
      <c r="D2011" s="660"/>
      <c r="E2011" s="834"/>
      <c r="F2011" s="834"/>
      <c r="G2011" s="834"/>
      <c r="H2011" s="834"/>
      <c r="I2011" s="834"/>
      <c r="J2011" s="834"/>
      <c r="K2011" s="834"/>
      <c r="L2011" s="346"/>
      <c r="M2011" s="346"/>
      <c r="N2011" s="346"/>
      <c r="O2011" s="346"/>
      <c r="P2011" s="346"/>
      <c r="Q2011" s="346"/>
      <c r="R2011" s="346"/>
      <c r="S2011" s="346"/>
      <c r="T2011" s="346"/>
      <c r="U2011" s="346"/>
      <c r="V2011" s="346"/>
      <c r="W2011" s="346"/>
      <c r="X2011" s="835"/>
      <c r="Y2011" s="346"/>
      <c r="Z2011" s="346"/>
      <c r="AA2011" s="346"/>
      <c r="AB2011" s="346"/>
      <c r="AC2011" s="346"/>
      <c r="AD2011" s="346"/>
      <c r="AE2011" s="346"/>
      <c r="AF2011" s="346"/>
      <c r="AG2011" s="346"/>
      <c r="AH2011" s="346"/>
      <c r="AI2011" s="346"/>
    </row>
    <row r="2012" spans="1:35" ht="17.25" customHeight="1">
      <c r="A2012" s="275"/>
      <c r="B2012" s="275"/>
      <c r="C2012" s="275"/>
      <c r="D2012" s="660"/>
      <c r="E2012" s="834"/>
      <c r="F2012" s="834"/>
      <c r="G2012" s="834"/>
      <c r="H2012" s="834"/>
      <c r="I2012" s="834"/>
      <c r="J2012" s="834"/>
      <c r="K2012" s="834"/>
      <c r="L2012" s="346"/>
      <c r="M2012" s="346"/>
      <c r="N2012" s="346"/>
      <c r="O2012" s="346"/>
      <c r="P2012" s="346"/>
      <c r="Q2012" s="346"/>
      <c r="R2012" s="346"/>
      <c r="S2012" s="346"/>
      <c r="T2012" s="346"/>
      <c r="U2012" s="346"/>
      <c r="V2012" s="346"/>
      <c r="W2012" s="346"/>
      <c r="X2012" s="835"/>
      <c r="Y2012" s="346"/>
      <c r="Z2012" s="346"/>
      <c r="AA2012" s="346"/>
      <c r="AB2012" s="346"/>
      <c r="AC2012" s="346"/>
      <c r="AD2012" s="346"/>
      <c r="AE2012" s="346"/>
      <c r="AF2012" s="346"/>
      <c r="AG2012" s="346"/>
      <c r="AH2012" s="346"/>
      <c r="AI2012" s="346"/>
    </row>
    <row r="2013" spans="1:35" ht="17.25" customHeight="1">
      <c r="A2013" s="275"/>
      <c r="B2013" s="275"/>
      <c r="C2013" s="275"/>
      <c r="D2013" s="660"/>
      <c r="E2013" s="834"/>
      <c r="F2013" s="834"/>
      <c r="G2013" s="834"/>
      <c r="H2013" s="834"/>
      <c r="I2013" s="834"/>
      <c r="J2013" s="834"/>
      <c r="K2013" s="834"/>
      <c r="L2013" s="346"/>
      <c r="M2013" s="346"/>
      <c r="N2013" s="346"/>
      <c r="O2013" s="346"/>
      <c r="P2013" s="346"/>
      <c r="Q2013" s="346"/>
      <c r="R2013" s="346"/>
      <c r="S2013" s="346"/>
      <c r="T2013" s="346"/>
      <c r="U2013" s="346"/>
      <c r="V2013" s="346"/>
      <c r="W2013" s="346"/>
      <c r="X2013" s="835"/>
      <c r="Y2013" s="346"/>
      <c r="Z2013" s="346"/>
      <c r="AA2013" s="346"/>
      <c r="AB2013" s="346"/>
      <c r="AC2013" s="346"/>
      <c r="AD2013" s="346"/>
      <c r="AE2013" s="346"/>
      <c r="AF2013" s="346"/>
      <c r="AG2013" s="346"/>
      <c r="AH2013" s="346"/>
      <c r="AI2013" s="346"/>
    </row>
    <row r="2014" spans="1:35" ht="17.25" customHeight="1">
      <c r="A2014" s="275"/>
      <c r="B2014" s="275"/>
      <c r="C2014" s="275"/>
      <c r="D2014" s="660"/>
      <c r="E2014" s="834"/>
      <c r="F2014" s="834"/>
      <c r="G2014" s="834"/>
      <c r="H2014" s="834"/>
      <c r="I2014" s="834"/>
      <c r="J2014" s="834"/>
      <c r="K2014" s="834"/>
      <c r="L2014" s="346"/>
      <c r="M2014" s="346"/>
      <c r="N2014" s="346"/>
      <c r="O2014" s="346"/>
      <c r="P2014" s="346"/>
      <c r="Q2014" s="346"/>
      <c r="R2014" s="346"/>
      <c r="S2014" s="346"/>
      <c r="T2014" s="346"/>
      <c r="U2014" s="346"/>
      <c r="V2014" s="346"/>
      <c r="W2014" s="346"/>
      <c r="X2014" s="835"/>
      <c r="Y2014" s="346"/>
      <c r="Z2014" s="346"/>
      <c r="AA2014" s="346"/>
      <c r="AB2014" s="346"/>
      <c r="AC2014" s="346"/>
      <c r="AD2014" s="346"/>
      <c r="AE2014" s="346"/>
      <c r="AF2014" s="346"/>
      <c r="AG2014" s="346"/>
      <c r="AH2014" s="346"/>
      <c r="AI2014" s="346"/>
    </row>
    <row r="2015" spans="1:35" ht="17.25" customHeight="1">
      <c r="A2015" s="275"/>
      <c r="B2015" s="275"/>
      <c r="C2015" s="275"/>
      <c r="D2015" s="660"/>
      <c r="E2015" s="834"/>
      <c r="F2015" s="834"/>
      <c r="G2015" s="834"/>
      <c r="H2015" s="834"/>
      <c r="I2015" s="834"/>
      <c r="J2015" s="834"/>
      <c r="K2015" s="834"/>
      <c r="L2015" s="346"/>
      <c r="M2015" s="346"/>
      <c r="N2015" s="346"/>
      <c r="O2015" s="346"/>
      <c r="P2015" s="346"/>
      <c r="Q2015" s="346"/>
      <c r="R2015" s="346"/>
      <c r="S2015" s="346"/>
      <c r="T2015" s="346"/>
      <c r="U2015" s="346"/>
      <c r="V2015" s="346"/>
      <c r="W2015" s="346"/>
      <c r="X2015" s="835"/>
      <c r="Y2015" s="346"/>
      <c r="Z2015" s="346"/>
      <c r="AA2015" s="346"/>
      <c r="AB2015" s="346"/>
      <c r="AC2015" s="346"/>
      <c r="AD2015" s="346"/>
      <c r="AE2015" s="346"/>
      <c r="AF2015" s="346"/>
      <c r="AG2015" s="346"/>
      <c r="AH2015" s="346"/>
      <c r="AI2015" s="346"/>
    </row>
    <row r="2016" spans="1:35" ht="17.25" customHeight="1">
      <c r="A2016" s="275"/>
      <c r="B2016" s="275"/>
      <c r="C2016" s="275"/>
      <c r="D2016" s="660"/>
      <c r="E2016" s="834"/>
      <c r="F2016" s="834"/>
      <c r="G2016" s="834"/>
      <c r="H2016" s="834"/>
      <c r="I2016" s="834"/>
      <c r="J2016" s="834"/>
      <c r="K2016" s="834"/>
      <c r="L2016" s="346"/>
      <c r="M2016" s="346"/>
      <c r="N2016" s="346"/>
      <c r="O2016" s="346"/>
      <c r="P2016" s="346"/>
      <c r="Q2016" s="346"/>
      <c r="R2016" s="346"/>
      <c r="S2016" s="346"/>
      <c r="T2016" s="346"/>
      <c r="U2016" s="346"/>
      <c r="V2016" s="346"/>
      <c r="W2016" s="346"/>
      <c r="X2016" s="835"/>
      <c r="Y2016" s="346"/>
      <c r="Z2016" s="346"/>
      <c r="AA2016" s="346"/>
      <c r="AB2016" s="346"/>
      <c r="AC2016" s="346"/>
      <c r="AD2016" s="346"/>
      <c r="AE2016" s="346"/>
      <c r="AF2016" s="346"/>
      <c r="AG2016" s="346"/>
      <c r="AH2016" s="346"/>
      <c r="AI2016" s="346"/>
    </row>
    <row r="2017" spans="1:35" ht="17.25" customHeight="1">
      <c r="A2017" s="275"/>
      <c r="B2017" s="275"/>
      <c r="C2017" s="275"/>
      <c r="D2017" s="660"/>
      <c r="E2017" s="834"/>
      <c r="F2017" s="834"/>
      <c r="G2017" s="834"/>
      <c r="H2017" s="834"/>
      <c r="I2017" s="834"/>
      <c r="J2017" s="834"/>
      <c r="K2017" s="834"/>
      <c r="L2017" s="346"/>
      <c r="M2017" s="346"/>
      <c r="N2017" s="346"/>
      <c r="O2017" s="346"/>
      <c r="P2017" s="346"/>
      <c r="Q2017" s="346"/>
      <c r="R2017" s="346"/>
      <c r="S2017" s="346"/>
      <c r="T2017" s="346"/>
      <c r="U2017" s="346"/>
      <c r="V2017" s="346"/>
      <c r="W2017" s="346"/>
      <c r="X2017" s="835"/>
      <c r="Y2017" s="346"/>
      <c r="Z2017" s="346"/>
      <c r="AA2017" s="346"/>
      <c r="AB2017" s="346"/>
      <c r="AC2017" s="346"/>
      <c r="AD2017" s="346"/>
      <c r="AE2017" s="346"/>
      <c r="AF2017" s="346"/>
      <c r="AG2017" s="346"/>
      <c r="AH2017" s="346"/>
      <c r="AI2017" s="346"/>
    </row>
    <row r="2018" spans="1:35" ht="17.25" customHeight="1">
      <c r="A2018" s="275"/>
      <c r="B2018" s="275"/>
      <c r="C2018" s="275"/>
      <c r="D2018" s="660"/>
      <c r="E2018" s="834"/>
      <c r="F2018" s="834"/>
      <c r="G2018" s="834"/>
      <c r="H2018" s="834"/>
      <c r="I2018" s="834"/>
      <c r="J2018" s="834"/>
      <c r="K2018" s="834"/>
      <c r="L2018" s="346"/>
      <c r="M2018" s="346"/>
      <c r="N2018" s="346"/>
      <c r="O2018" s="346"/>
      <c r="P2018" s="346"/>
      <c r="Q2018" s="346"/>
      <c r="R2018" s="346"/>
      <c r="S2018" s="346"/>
      <c r="T2018" s="346"/>
      <c r="U2018" s="346"/>
      <c r="V2018" s="346"/>
      <c r="W2018" s="346"/>
      <c r="X2018" s="835"/>
      <c r="Y2018" s="346"/>
      <c r="Z2018" s="346"/>
      <c r="AA2018" s="346"/>
      <c r="AB2018" s="346"/>
      <c r="AC2018" s="346"/>
      <c r="AD2018" s="346"/>
      <c r="AE2018" s="346"/>
      <c r="AF2018" s="346"/>
      <c r="AG2018" s="346"/>
      <c r="AH2018" s="346"/>
      <c r="AI2018" s="346"/>
    </row>
    <row r="2019" spans="1:35" ht="17.25" customHeight="1">
      <c r="A2019" s="275"/>
      <c r="B2019" s="275"/>
      <c r="C2019" s="275"/>
      <c r="D2019" s="660"/>
      <c r="E2019" s="834"/>
      <c r="F2019" s="834"/>
      <c r="G2019" s="834"/>
      <c r="H2019" s="834"/>
      <c r="I2019" s="834"/>
      <c r="J2019" s="834"/>
      <c r="K2019" s="834"/>
      <c r="L2019" s="346"/>
      <c r="M2019" s="346"/>
      <c r="N2019" s="346"/>
      <c r="O2019" s="346"/>
      <c r="P2019" s="346"/>
      <c r="Q2019" s="346"/>
      <c r="R2019" s="346"/>
      <c r="S2019" s="346"/>
      <c r="T2019" s="346"/>
      <c r="U2019" s="346"/>
      <c r="V2019" s="346"/>
      <c r="W2019" s="346"/>
      <c r="X2019" s="835"/>
      <c r="Y2019" s="346"/>
      <c r="Z2019" s="346"/>
      <c r="AA2019" s="346"/>
      <c r="AB2019" s="346"/>
      <c r="AC2019" s="346"/>
      <c r="AD2019" s="346"/>
      <c r="AE2019" s="346"/>
      <c r="AF2019" s="346"/>
      <c r="AG2019" s="346"/>
      <c r="AH2019" s="346"/>
      <c r="AI2019" s="346"/>
    </row>
    <row r="2020" spans="1:35" ht="17.25" customHeight="1">
      <c r="A2020" s="275"/>
      <c r="B2020" s="275"/>
      <c r="C2020" s="275"/>
      <c r="D2020" s="660"/>
      <c r="E2020" s="834"/>
      <c r="F2020" s="834"/>
      <c r="G2020" s="834"/>
      <c r="H2020" s="834"/>
      <c r="I2020" s="834"/>
      <c r="J2020" s="834"/>
      <c r="K2020" s="834"/>
      <c r="L2020" s="346"/>
      <c r="M2020" s="346"/>
      <c r="N2020" s="346"/>
      <c r="O2020" s="346"/>
      <c r="P2020" s="346"/>
      <c r="Q2020" s="346"/>
      <c r="R2020" s="346"/>
      <c r="S2020" s="346"/>
      <c r="T2020" s="346"/>
      <c r="U2020" s="346"/>
      <c r="V2020" s="346"/>
      <c r="W2020" s="346"/>
      <c r="X2020" s="835"/>
      <c r="Y2020" s="346"/>
      <c r="Z2020" s="346"/>
      <c r="AA2020" s="346"/>
      <c r="AB2020" s="346"/>
      <c r="AC2020" s="346"/>
      <c r="AD2020" s="346"/>
      <c r="AE2020" s="346"/>
      <c r="AF2020" s="346"/>
      <c r="AG2020" s="346"/>
      <c r="AH2020" s="346"/>
      <c r="AI2020" s="346"/>
    </row>
    <row r="2021" spans="1:35" ht="17.25" customHeight="1">
      <c r="A2021" s="275"/>
      <c r="B2021" s="275"/>
      <c r="C2021" s="275"/>
      <c r="D2021" s="660"/>
      <c r="E2021" s="834"/>
      <c r="F2021" s="834"/>
      <c r="G2021" s="834"/>
      <c r="H2021" s="834"/>
      <c r="I2021" s="834"/>
      <c r="J2021" s="834"/>
      <c r="K2021" s="834"/>
      <c r="L2021" s="346"/>
      <c r="M2021" s="346"/>
      <c r="N2021" s="346"/>
      <c r="O2021" s="346"/>
      <c r="P2021" s="346"/>
      <c r="Q2021" s="346"/>
      <c r="R2021" s="346"/>
      <c r="S2021" s="346"/>
      <c r="T2021" s="346"/>
      <c r="U2021" s="346"/>
      <c r="V2021" s="346"/>
      <c r="W2021" s="346"/>
      <c r="X2021" s="835"/>
      <c r="Y2021" s="346"/>
      <c r="Z2021" s="346"/>
      <c r="AA2021" s="346"/>
      <c r="AB2021" s="346"/>
      <c r="AC2021" s="346"/>
      <c r="AD2021" s="346"/>
      <c r="AE2021" s="346"/>
      <c r="AF2021" s="346"/>
      <c r="AG2021" s="346"/>
      <c r="AH2021" s="346"/>
      <c r="AI2021" s="346"/>
    </row>
    <row r="2022" spans="1:35" ht="17.25" customHeight="1">
      <c r="A2022" s="275"/>
      <c r="B2022" s="275"/>
      <c r="C2022" s="275"/>
      <c r="D2022" s="660"/>
      <c r="E2022" s="834"/>
      <c r="F2022" s="834"/>
      <c r="G2022" s="834"/>
      <c r="H2022" s="834"/>
      <c r="I2022" s="834"/>
      <c r="J2022" s="834"/>
      <c r="K2022" s="834"/>
      <c r="L2022" s="346"/>
      <c r="M2022" s="346"/>
      <c r="N2022" s="346"/>
      <c r="O2022" s="346"/>
      <c r="P2022" s="346"/>
      <c r="Q2022" s="346"/>
      <c r="R2022" s="346"/>
      <c r="S2022" s="346"/>
      <c r="T2022" s="346"/>
      <c r="U2022" s="346"/>
      <c r="V2022" s="346"/>
      <c r="W2022" s="346"/>
      <c r="X2022" s="835"/>
      <c r="Y2022" s="346"/>
      <c r="Z2022" s="346"/>
      <c r="AA2022" s="346"/>
      <c r="AB2022" s="346"/>
      <c r="AC2022" s="346"/>
      <c r="AD2022" s="346"/>
      <c r="AE2022" s="346"/>
      <c r="AF2022" s="346"/>
      <c r="AG2022" s="346"/>
      <c r="AH2022" s="346"/>
      <c r="AI2022" s="346"/>
    </row>
    <row r="2023" spans="1:35" ht="17.25" customHeight="1">
      <c r="A2023" s="275"/>
      <c r="B2023" s="275"/>
      <c r="C2023" s="275"/>
      <c r="D2023" s="660"/>
      <c r="E2023" s="834"/>
      <c r="F2023" s="834"/>
      <c r="G2023" s="834"/>
      <c r="H2023" s="834"/>
      <c r="I2023" s="834"/>
      <c r="J2023" s="834"/>
      <c r="K2023" s="834"/>
      <c r="L2023" s="346"/>
      <c r="M2023" s="346"/>
      <c r="N2023" s="346"/>
      <c r="O2023" s="346"/>
      <c r="P2023" s="346"/>
      <c r="Q2023" s="346"/>
      <c r="R2023" s="346"/>
      <c r="S2023" s="346"/>
      <c r="T2023" s="346"/>
      <c r="U2023" s="346"/>
      <c r="V2023" s="346"/>
      <c r="W2023" s="346"/>
      <c r="X2023" s="835"/>
      <c r="Y2023" s="346"/>
      <c r="Z2023" s="346"/>
      <c r="AA2023" s="346"/>
      <c r="AB2023" s="346"/>
      <c r="AC2023" s="346"/>
      <c r="AD2023" s="346"/>
      <c r="AE2023" s="346"/>
      <c r="AF2023" s="346"/>
      <c r="AG2023" s="346"/>
      <c r="AH2023" s="346"/>
      <c r="AI2023" s="346"/>
    </row>
    <row r="2024" spans="1:35" ht="17.25" customHeight="1">
      <c r="A2024" s="275"/>
      <c r="B2024" s="275"/>
      <c r="C2024" s="275"/>
      <c r="D2024" s="660"/>
      <c r="E2024" s="834"/>
      <c r="F2024" s="834"/>
      <c r="G2024" s="834"/>
      <c r="H2024" s="834"/>
      <c r="I2024" s="834"/>
      <c r="J2024" s="834"/>
      <c r="K2024" s="834"/>
      <c r="L2024" s="346"/>
      <c r="M2024" s="346"/>
      <c r="N2024" s="346"/>
      <c r="O2024" s="346"/>
      <c r="P2024" s="346"/>
      <c r="Q2024" s="346"/>
      <c r="R2024" s="346"/>
      <c r="S2024" s="346"/>
      <c r="T2024" s="346"/>
      <c r="U2024" s="346"/>
      <c r="V2024" s="346"/>
      <c r="W2024" s="346"/>
      <c r="X2024" s="835"/>
      <c r="Y2024" s="346"/>
      <c r="Z2024" s="346"/>
      <c r="AA2024" s="346"/>
      <c r="AB2024" s="346"/>
      <c r="AC2024" s="346"/>
      <c r="AD2024" s="346"/>
      <c r="AE2024" s="346"/>
      <c r="AF2024" s="346"/>
      <c r="AG2024" s="346"/>
      <c r="AH2024" s="346"/>
      <c r="AI2024" s="346"/>
    </row>
    <row r="2025" spans="1:35" ht="17.25" customHeight="1">
      <c r="A2025" s="275"/>
      <c r="B2025" s="275"/>
      <c r="C2025" s="275"/>
      <c r="D2025" s="660"/>
      <c r="E2025" s="834"/>
      <c r="F2025" s="834"/>
      <c r="G2025" s="834"/>
      <c r="H2025" s="834"/>
      <c r="I2025" s="834"/>
      <c r="J2025" s="834"/>
      <c r="K2025" s="834"/>
      <c r="L2025" s="346"/>
      <c r="M2025" s="346"/>
      <c r="N2025" s="346"/>
      <c r="O2025" s="346"/>
      <c r="P2025" s="346"/>
      <c r="Q2025" s="346"/>
      <c r="R2025" s="346"/>
      <c r="S2025" s="346"/>
      <c r="T2025" s="346"/>
      <c r="U2025" s="346"/>
      <c r="V2025" s="346"/>
      <c r="W2025" s="346"/>
      <c r="X2025" s="835"/>
      <c r="Y2025" s="346"/>
      <c r="Z2025" s="346"/>
      <c r="AA2025" s="346"/>
      <c r="AB2025" s="346"/>
      <c r="AC2025" s="346"/>
      <c r="AD2025" s="346"/>
      <c r="AE2025" s="346"/>
      <c r="AF2025" s="346"/>
      <c r="AG2025" s="346"/>
      <c r="AH2025" s="346"/>
      <c r="AI2025" s="346"/>
    </row>
    <row r="2026" spans="1:35" ht="17.25" customHeight="1">
      <c r="A2026" s="275"/>
      <c r="B2026" s="275"/>
      <c r="C2026" s="275"/>
      <c r="D2026" s="660"/>
      <c r="E2026" s="834"/>
      <c r="F2026" s="834"/>
      <c r="G2026" s="834"/>
      <c r="H2026" s="834"/>
      <c r="I2026" s="834"/>
      <c r="J2026" s="834"/>
      <c r="K2026" s="834"/>
      <c r="L2026" s="346"/>
      <c r="M2026" s="346"/>
      <c r="N2026" s="346"/>
      <c r="O2026" s="346"/>
      <c r="P2026" s="346"/>
      <c r="Q2026" s="346"/>
      <c r="R2026" s="346"/>
      <c r="S2026" s="346"/>
      <c r="T2026" s="346"/>
      <c r="U2026" s="346"/>
      <c r="V2026" s="346"/>
      <c r="W2026" s="346"/>
      <c r="X2026" s="835"/>
      <c r="Y2026" s="346"/>
      <c r="Z2026" s="346"/>
      <c r="AA2026" s="346"/>
      <c r="AB2026" s="346"/>
      <c r="AC2026" s="346"/>
      <c r="AD2026" s="346"/>
      <c r="AE2026" s="346"/>
      <c r="AF2026" s="346"/>
      <c r="AG2026" s="346"/>
      <c r="AH2026" s="346"/>
      <c r="AI2026" s="346"/>
    </row>
    <row r="2027" spans="1:35" ht="17.25" customHeight="1">
      <c r="A2027" s="275"/>
      <c r="B2027" s="275"/>
      <c r="C2027" s="275"/>
      <c r="D2027" s="660"/>
      <c r="E2027" s="834"/>
      <c r="F2027" s="834"/>
      <c r="G2027" s="834"/>
      <c r="H2027" s="834"/>
      <c r="I2027" s="834"/>
      <c r="J2027" s="834"/>
      <c r="K2027" s="834"/>
      <c r="L2027" s="346"/>
      <c r="M2027" s="346"/>
      <c r="N2027" s="346"/>
      <c r="O2027" s="346"/>
      <c r="P2027" s="346"/>
      <c r="Q2027" s="346"/>
      <c r="R2027" s="346"/>
      <c r="S2027" s="346"/>
      <c r="T2027" s="346"/>
      <c r="U2027" s="346"/>
      <c r="V2027" s="346"/>
      <c r="W2027" s="346"/>
      <c r="X2027" s="835"/>
      <c r="Y2027" s="346"/>
      <c r="Z2027" s="346"/>
      <c r="AA2027" s="346"/>
      <c r="AB2027" s="346"/>
      <c r="AC2027" s="346"/>
      <c r="AD2027" s="346"/>
      <c r="AE2027" s="346"/>
      <c r="AF2027" s="346"/>
      <c r="AG2027" s="346"/>
      <c r="AH2027" s="346"/>
      <c r="AI2027" s="346"/>
    </row>
    <row r="2028" spans="1:35" ht="17.25" customHeight="1">
      <c r="A2028" s="275"/>
      <c r="B2028" s="275"/>
      <c r="C2028" s="275"/>
      <c r="D2028" s="660"/>
      <c r="E2028" s="834"/>
      <c r="F2028" s="834"/>
      <c r="G2028" s="834"/>
      <c r="H2028" s="834"/>
      <c r="I2028" s="834"/>
      <c r="J2028" s="834"/>
      <c r="K2028" s="834"/>
      <c r="L2028" s="346"/>
      <c r="M2028" s="346"/>
      <c r="N2028" s="346"/>
      <c r="O2028" s="346"/>
      <c r="P2028" s="346"/>
      <c r="Q2028" s="346"/>
      <c r="R2028" s="346"/>
      <c r="S2028" s="346"/>
      <c r="T2028" s="346"/>
      <c r="U2028" s="346"/>
      <c r="V2028" s="346"/>
      <c r="W2028" s="346"/>
      <c r="X2028" s="835"/>
      <c r="Y2028" s="346"/>
      <c r="Z2028" s="346"/>
      <c r="AA2028" s="346"/>
      <c r="AB2028" s="346"/>
      <c r="AC2028" s="346"/>
      <c r="AD2028" s="346"/>
      <c r="AE2028" s="346"/>
      <c r="AF2028" s="346"/>
      <c r="AG2028" s="346"/>
      <c r="AH2028" s="346"/>
      <c r="AI2028" s="346"/>
    </row>
    <row r="2029" spans="1:35" ht="17.25" customHeight="1">
      <c r="A2029" s="275"/>
      <c r="B2029" s="275"/>
      <c r="C2029" s="275"/>
      <c r="D2029" s="660"/>
      <c r="E2029" s="834"/>
      <c r="F2029" s="834"/>
      <c r="G2029" s="834"/>
      <c r="H2029" s="834"/>
      <c r="I2029" s="834"/>
      <c r="J2029" s="834"/>
      <c r="K2029" s="834"/>
      <c r="L2029" s="346"/>
      <c r="M2029" s="346"/>
      <c r="N2029" s="346"/>
      <c r="O2029" s="346"/>
      <c r="P2029" s="346"/>
      <c r="Q2029" s="346"/>
      <c r="R2029" s="346"/>
      <c r="S2029" s="346"/>
      <c r="T2029" s="346"/>
      <c r="U2029" s="346"/>
      <c r="V2029" s="346"/>
      <c r="W2029" s="346"/>
      <c r="X2029" s="835"/>
      <c r="Y2029" s="346"/>
      <c r="Z2029" s="346"/>
      <c r="AA2029" s="346"/>
      <c r="AB2029" s="346"/>
      <c r="AC2029" s="346"/>
      <c r="AD2029" s="346"/>
      <c r="AE2029" s="346"/>
      <c r="AF2029" s="346"/>
      <c r="AG2029" s="346"/>
      <c r="AH2029" s="346"/>
      <c r="AI2029" s="346"/>
    </row>
    <row r="2030" spans="1:35" ht="17.25" customHeight="1">
      <c r="A2030" s="275"/>
      <c r="B2030" s="275"/>
      <c r="C2030" s="275"/>
      <c r="D2030" s="660"/>
      <c r="E2030" s="834"/>
      <c r="F2030" s="834"/>
      <c r="G2030" s="834"/>
      <c r="H2030" s="834"/>
      <c r="I2030" s="834"/>
      <c r="J2030" s="834"/>
      <c r="K2030" s="834"/>
      <c r="L2030" s="346"/>
      <c r="M2030" s="346"/>
      <c r="N2030" s="346"/>
      <c r="O2030" s="346"/>
      <c r="P2030" s="346"/>
      <c r="Q2030" s="346"/>
      <c r="R2030" s="346"/>
      <c r="S2030" s="346"/>
      <c r="T2030" s="346"/>
      <c r="U2030" s="346"/>
      <c r="V2030" s="346"/>
      <c r="W2030" s="346"/>
      <c r="X2030" s="835"/>
      <c r="Y2030" s="346"/>
      <c r="Z2030" s="346"/>
      <c r="AA2030" s="346"/>
      <c r="AB2030" s="346"/>
      <c r="AC2030" s="346"/>
      <c r="AD2030" s="346"/>
      <c r="AE2030" s="346"/>
      <c r="AF2030" s="346"/>
      <c r="AG2030" s="346"/>
      <c r="AH2030" s="346"/>
      <c r="AI2030" s="346"/>
    </row>
    <row r="2031" spans="1:35" ht="17.25" customHeight="1">
      <c r="A2031" s="275"/>
      <c r="B2031" s="275"/>
      <c r="C2031" s="275"/>
      <c r="D2031" s="660"/>
      <c r="E2031" s="834"/>
      <c r="F2031" s="834"/>
      <c r="G2031" s="834"/>
      <c r="H2031" s="834"/>
      <c r="I2031" s="834"/>
      <c r="J2031" s="834"/>
      <c r="K2031" s="834"/>
      <c r="L2031" s="346"/>
      <c r="M2031" s="346"/>
      <c r="N2031" s="346"/>
      <c r="O2031" s="346"/>
      <c r="P2031" s="346"/>
      <c r="Q2031" s="346"/>
      <c r="R2031" s="346"/>
      <c r="S2031" s="346"/>
      <c r="T2031" s="346"/>
      <c r="U2031" s="346"/>
      <c r="V2031" s="346"/>
      <c r="W2031" s="346"/>
      <c r="X2031" s="835"/>
      <c r="Y2031" s="346"/>
      <c r="Z2031" s="346"/>
      <c r="AA2031" s="346"/>
      <c r="AB2031" s="346"/>
      <c r="AC2031" s="346"/>
      <c r="AD2031" s="346"/>
      <c r="AE2031" s="346"/>
      <c r="AF2031" s="346"/>
      <c r="AG2031" s="346"/>
      <c r="AH2031" s="346"/>
      <c r="AI2031" s="346"/>
    </row>
    <row r="2032" spans="1:35" ht="17.25" customHeight="1">
      <c r="A2032" s="275"/>
      <c r="B2032" s="275"/>
      <c r="C2032" s="275"/>
      <c r="D2032" s="660"/>
      <c r="E2032" s="834"/>
      <c r="F2032" s="834"/>
      <c r="G2032" s="834"/>
      <c r="H2032" s="834"/>
      <c r="I2032" s="834"/>
      <c r="J2032" s="834"/>
      <c r="K2032" s="834"/>
      <c r="L2032" s="346"/>
      <c r="M2032" s="346"/>
      <c r="N2032" s="346"/>
      <c r="O2032" s="346"/>
      <c r="P2032" s="346"/>
      <c r="Q2032" s="346"/>
      <c r="R2032" s="346"/>
      <c r="S2032" s="346"/>
      <c r="T2032" s="346"/>
      <c r="U2032" s="346"/>
      <c r="V2032" s="346"/>
      <c r="W2032" s="346"/>
      <c r="X2032" s="835"/>
      <c r="Y2032" s="346"/>
      <c r="Z2032" s="346"/>
      <c r="AA2032" s="346"/>
      <c r="AB2032" s="346"/>
      <c r="AC2032" s="346"/>
      <c r="AD2032" s="346"/>
      <c r="AE2032" s="346"/>
      <c r="AF2032" s="346"/>
      <c r="AG2032" s="346"/>
      <c r="AH2032" s="346"/>
      <c r="AI2032" s="346"/>
    </row>
    <row r="2033" spans="1:35" ht="17.25" customHeight="1">
      <c r="A2033" s="275"/>
      <c r="B2033" s="275"/>
      <c r="C2033" s="275"/>
      <c r="D2033" s="660"/>
      <c r="E2033" s="834"/>
      <c r="F2033" s="834"/>
      <c r="G2033" s="834"/>
      <c r="H2033" s="834"/>
      <c r="I2033" s="834"/>
      <c r="J2033" s="834"/>
      <c r="K2033" s="834"/>
      <c r="L2033" s="346"/>
      <c r="M2033" s="346"/>
      <c r="N2033" s="346"/>
      <c r="O2033" s="346"/>
      <c r="P2033" s="346"/>
      <c r="Q2033" s="346"/>
      <c r="R2033" s="346"/>
      <c r="S2033" s="346"/>
      <c r="T2033" s="346"/>
      <c r="U2033" s="346"/>
      <c r="V2033" s="346"/>
      <c r="W2033" s="346"/>
      <c r="X2033" s="835"/>
      <c r="Y2033" s="346"/>
      <c r="Z2033" s="346"/>
      <c r="AA2033" s="346"/>
      <c r="AB2033" s="346"/>
      <c r="AC2033" s="346"/>
      <c r="AD2033" s="346"/>
      <c r="AE2033" s="346"/>
      <c r="AF2033" s="346"/>
      <c r="AG2033" s="346"/>
      <c r="AH2033" s="346"/>
      <c r="AI2033" s="346"/>
    </row>
    <row r="2034" spans="1:35" ht="17.25" customHeight="1">
      <c r="A2034" s="275"/>
      <c r="B2034" s="275"/>
      <c r="C2034" s="275"/>
      <c r="D2034" s="660"/>
      <c r="E2034" s="834"/>
      <c r="F2034" s="834"/>
      <c r="G2034" s="834"/>
      <c r="H2034" s="834"/>
      <c r="I2034" s="834"/>
      <c r="J2034" s="834"/>
      <c r="K2034" s="834"/>
      <c r="L2034" s="346"/>
      <c r="M2034" s="346"/>
      <c r="N2034" s="346"/>
      <c r="O2034" s="346"/>
      <c r="P2034" s="346"/>
      <c r="Q2034" s="346"/>
      <c r="R2034" s="346"/>
      <c r="S2034" s="346"/>
      <c r="T2034" s="346"/>
      <c r="U2034" s="346"/>
      <c r="V2034" s="346"/>
      <c r="W2034" s="346"/>
      <c r="X2034" s="835"/>
      <c r="Y2034" s="346"/>
      <c r="Z2034" s="346"/>
      <c r="AA2034" s="346"/>
      <c r="AB2034" s="346"/>
      <c r="AC2034" s="346"/>
      <c r="AD2034" s="346"/>
      <c r="AE2034" s="346"/>
      <c r="AF2034" s="346"/>
      <c r="AG2034" s="346"/>
      <c r="AH2034" s="346"/>
      <c r="AI2034" s="346"/>
    </row>
    <row r="2035" spans="1:35" ht="17.25" customHeight="1">
      <c r="A2035" s="275"/>
      <c r="B2035" s="275"/>
      <c r="C2035" s="275"/>
      <c r="D2035" s="660"/>
      <c r="E2035" s="834"/>
      <c r="F2035" s="834"/>
      <c r="G2035" s="834"/>
      <c r="H2035" s="834"/>
      <c r="I2035" s="834"/>
      <c r="J2035" s="834"/>
      <c r="K2035" s="834"/>
      <c r="L2035" s="346"/>
      <c r="M2035" s="346"/>
      <c r="N2035" s="346"/>
      <c r="O2035" s="346"/>
      <c r="P2035" s="346"/>
      <c r="Q2035" s="346"/>
      <c r="R2035" s="346"/>
      <c r="S2035" s="346"/>
      <c r="T2035" s="346"/>
      <c r="U2035" s="346"/>
      <c r="V2035" s="346"/>
      <c r="W2035" s="346"/>
      <c r="X2035" s="835"/>
      <c r="Y2035" s="346"/>
      <c r="Z2035" s="346"/>
      <c r="AA2035" s="346"/>
      <c r="AB2035" s="346"/>
      <c r="AC2035" s="346"/>
      <c r="AD2035" s="346"/>
      <c r="AE2035" s="346"/>
      <c r="AF2035" s="346"/>
      <c r="AG2035" s="346"/>
      <c r="AH2035" s="346"/>
      <c r="AI2035" s="346"/>
    </row>
    <row r="2036" spans="1:35" ht="17.25" customHeight="1">
      <c r="A2036" s="275"/>
      <c r="B2036" s="275"/>
      <c r="C2036" s="275"/>
      <c r="D2036" s="660"/>
      <c r="E2036" s="834"/>
      <c r="F2036" s="834"/>
      <c r="G2036" s="834"/>
      <c r="H2036" s="834"/>
      <c r="I2036" s="834"/>
      <c r="J2036" s="834"/>
      <c r="K2036" s="834"/>
      <c r="L2036" s="346"/>
      <c r="M2036" s="346"/>
      <c r="N2036" s="346"/>
      <c r="O2036" s="346"/>
      <c r="P2036" s="346"/>
      <c r="Q2036" s="346"/>
      <c r="R2036" s="346"/>
      <c r="S2036" s="346"/>
      <c r="T2036" s="346"/>
      <c r="U2036" s="346"/>
      <c r="V2036" s="346"/>
      <c r="W2036" s="346"/>
      <c r="X2036" s="835"/>
      <c r="Y2036" s="346"/>
      <c r="Z2036" s="346"/>
      <c r="AA2036" s="346"/>
      <c r="AB2036" s="346"/>
      <c r="AC2036" s="346"/>
      <c r="AD2036" s="346"/>
      <c r="AE2036" s="346"/>
      <c r="AF2036" s="346"/>
      <c r="AG2036" s="346"/>
      <c r="AH2036" s="346"/>
      <c r="AI2036" s="346"/>
    </row>
    <row r="2037" spans="1:35" ht="17.25" customHeight="1">
      <c r="A2037" s="275"/>
      <c r="B2037" s="275"/>
      <c r="C2037" s="275"/>
      <c r="D2037" s="660"/>
      <c r="E2037" s="834"/>
      <c r="F2037" s="834"/>
      <c r="G2037" s="834"/>
      <c r="H2037" s="834"/>
      <c r="I2037" s="834"/>
      <c r="J2037" s="834"/>
      <c r="K2037" s="834"/>
      <c r="L2037" s="346"/>
      <c r="M2037" s="346"/>
      <c r="N2037" s="346"/>
      <c r="O2037" s="346"/>
      <c r="P2037" s="346"/>
      <c r="Q2037" s="346"/>
      <c r="R2037" s="346"/>
      <c r="S2037" s="346"/>
      <c r="T2037" s="346"/>
      <c r="U2037" s="346"/>
      <c r="V2037" s="346"/>
      <c r="W2037" s="346"/>
      <c r="X2037" s="835"/>
      <c r="Y2037" s="346"/>
      <c r="Z2037" s="346"/>
      <c r="AA2037" s="346"/>
      <c r="AB2037" s="346"/>
      <c r="AC2037" s="346"/>
      <c r="AD2037" s="346"/>
      <c r="AE2037" s="346"/>
      <c r="AF2037" s="346"/>
      <c r="AG2037" s="346"/>
      <c r="AH2037" s="346"/>
      <c r="AI2037" s="346"/>
    </row>
    <row r="2038" spans="1:35" ht="17.25" customHeight="1">
      <c r="A2038" s="275"/>
      <c r="B2038" s="275"/>
      <c r="C2038" s="275"/>
      <c r="D2038" s="660"/>
      <c r="E2038" s="834"/>
      <c r="F2038" s="834"/>
      <c r="G2038" s="834"/>
      <c r="H2038" s="834"/>
      <c r="I2038" s="834"/>
      <c r="J2038" s="834"/>
      <c r="K2038" s="834"/>
      <c r="L2038" s="346"/>
      <c r="M2038" s="346"/>
      <c r="N2038" s="346"/>
      <c r="O2038" s="346"/>
      <c r="P2038" s="346"/>
      <c r="Q2038" s="346"/>
      <c r="R2038" s="346"/>
      <c r="S2038" s="346"/>
      <c r="T2038" s="346"/>
      <c r="U2038" s="346"/>
      <c r="V2038" s="346"/>
      <c r="W2038" s="346"/>
      <c r="X2038" s="835"/>
      <c r="Y2038" s="346"/>
      <c r="Z2038" s="346"/>
      <c r="AA2038" s="346"/>
      <c r="AB2038" s="346"/>
      <c r="AC2038" s="346"/>
      <c r="AD2038" s="346"/>
      <c r="AE2038" s="346"/>
      <c r="AF2038" s="346"/>
      <c r="AG2038" s="346"/>
      <c r="AH2038" s="346"/>
      <c r="AI2038" s="346"/>
    </row>
    <row r="2039" spans="1:35" ht="17.25" customHeight="1">
      <c r="A2039" s="275"/>
      <c r="B2039" s="275"/>
      <c r="C2039" s="275"/>
      <c r="D2039" s="660"/>
      <c r="E2039" s="834"/>
      <c r="F2039" s="834"/>
      <c r="G2039" s="834"/>
      <c r="H2039" s="834"/>
      <c r="I2039" s="834"/>
      <c r="J2039" s="834"/>
      <c r="K2039" s="834"/>
      <c r="L2039" s="346"/>
      <c r="M2039" s="346"/>
      <c r="N2039" s="346"/>
      <c r="O2039" s="346"/>
      <c r="P2039" s="346"/>
      <c r="Q2039" s="346"/>
      <c r="R2039" s="346"/>
      <c r="S2039" s="346"/>
      <c r="T2039" s="346"/>
      <c r="U2039" s="346"/>
      <c r="V2039" s="346"/>
      <c r="W2039" s="346"/>
      <c r="X2039" s="835"/>
      <c r="Y2039" s="346"/>
      <c r="Z2039" s="346"/>
      <c r="AA2039" s="346"/>
      <c r="AB2039" s="346"/>
      <c r="AC2039" s="346"/>
      <c r="AD2039" s="346"/>
      <c r="AE2039" s="346"/>
      <c r="AF2039" s="346"/>
      <c r="AG2039" s="346"/>
      <c r="AH2039" s="346"/>
      <c r="AI2039" s="346"/>
    </row>
    <row r="2040" spans="1:35" ht="17.25" customHeight="1">
      <c r="A2040" s="275"/>
      <c r="B2040" s="275"/>
      <c r="C2040" s="275"/>
      <c r="D2040" s="660"/>
      <c r="E2040" s="834"/>
      <c r="F2040" s="834"/>
      <c r="G2040" s="834"/>
      <c r="H2040" s="834"/>
      <c r="I2040" s="834"/>
      <c r="J2040" s="834"/>
      <c r="K2040" s="834"/>
      <c r="L2040" s="346"/>
      <c r="M2040" s="346"/>
      <c r="N2040" s="346"/>
      <c r="O2040" s="346"/>
      <c r="P2040" s="346"/>
      <c r="Q2040" s="346"/>
      <c r="R2040" s="346"/>
      <c r="S2040" s="346"/>
      <c r="T2040" s="346"/>
      <c r="U2040" s="346"/>
      <c r="V2040" s="346"/>
      <c r="W2040" s="346"/>
      <c r="X2040" s="835"/>
      <c r="Y2040" s="346"/>
      <c r="Z2040" s="346"/>
      <c r="AA2040" s="346"/>
      <c r="AB2040" s="346"/>
      <c r="AC2040" s="346"/>
      <c r="AD2040" s="346"/>
      <c r="AE2040" s="346"/>
      <c r="AF2040" s="346"/>
      <c r="AG2040" s="346"/>
      <c r="AH2040" s="346"/>
      <c r="AI2040" s="346"/>
    </row>
    <row r="2041" spans="1:35" ht="17.25" customHeight="1">
      <c r="A2041" s="275"/>
      <c r="B2041" s="275"/>
      <c r="C2041" s="275"/>
      <c r="D2041" s="660"/>
      <c r="E2041" s="834"/>
      <c r="F2041" s="834"/>
      <c r="G2041" s="834"/>
      <c r="H2041" s="834"/>
      <c r="I2041" s="834"/>
      <c r="J2041" s="834"/>
      <c r="K2041" s="834"/>
      <c r="L2041" s="346"/>
      <c r="M2041" s="346"/>
      <c r="N2041" s="346"/>
      <c r="O2041" s="346"/>
      <c r="P2041" s="346"/>
      <c r="Q2041" s="346"/>
      <c r="R2041" s="346"/>
      <c r="S2041" s="346"/>
      <c r="T2041" s="346"/>
      <c r="U2041" s="346"/>
      <c r="V2041" s="346"/>
      <c r="W2041" s="346"/>
      <c r="X2041" s="835"/>
      <c r="Y2041" s="346"/>
      <c r="Z2041" s="346"/>
      <c r="AA2041" s="346"/>
      <c r="AB2041" s="346"/>
      <c r="AC2041" s="346"/>
      <c r="AD2041" s="346"/>
      <c r="AE2041" s="346"/>
      <c r="AF2041" s="346"/>
      <c r="AG2041" s="346"/>
      <c r="AH2041" s="346"/>
      <c r="AI2041" s="346"/>
    </row>
    <row r="2042" spans="1:35" ht="17.25" customHeight="1">
      <c r="A2042" s="275"/>
      <c r="B2042" s="275"/>
      <c r="C2042" s="275"/>
      <c r="D2042" s="660"/>
      <c r="E2042" s="834"/>
      <c r="F2042" s="834"/>
      <c r="G2042" s="834"/>
      <c r="H2042" s="834"/>
      <c r="I2042" s="834"/>
      <c r="J2042" s="834"/>
      <c r="K2042" s="834"/>
      <c r="L2042" s="346"/>
      <c r="M2042" s="346"/>
      <c r="N2042" s="346"/>
      <c r="O2042" s="346"/>
      <c r="P2042" s="346"/>
      <c r="Q2042" s="346"/>
      <c r="R2042" s="346"/>
      <c r="S2042" s="346"/>
      <c r="T2042" s="346"/>
      <c r="U2042" s="346"/>
      <c r="V2042" s="346"/>
      <c r="W2042" s="346"/>
      <c r="X2042" s="835"/>
      <c r="Y2042" s="346"/>
      <c r="Z2042" s="346"/>
      <c r="AA2042" s="346"/>
      <c r="AB2042" s="346"/>
      <c r="AC2042" s="346"/>
      <c r="AD2042" s="346"/>
      <c r="AE2042" s="346"/>
      <c r="AF2042" s="346"/>
      <c r="AG2042" s="346"/>
      <c r="AH2042" s="346"/>
      <c r="AI2042" s="346"/>
    </row>
    <row r="2043" spans="1:35" ht="17.25" customHeight="1">
      <c r="A2043" s="275"/>
      <c r="B2043" s="275"/>
      <c r="C2043" s="275"/>
      <c r="D2043" s="660"/>
      <c r="E2043" s="834"/>
      <c r="F2043" s="834"/>
      <c r="G2043" s="834"/>
      <c r="H2043" s="834"/>
      <c r="I2043" s="834"/>
      <c r="J2043" s="834"/>
      <c r="K2043" s="834"/>
      <c r="L2043" s="346"/>
      <c r="M2043" s="346"/>
      <c r="N2043" s="346"/>
      <c r="O2043" s="346"/>
      <c r="P2043" s="346"/>
      <c r="Q2043" s="346"/>
      <c r="R2043" s="346"/>
      <c r="S2043" s="346"/>
      <c r="T2043" s="346"/>
      <c r="U2043" s="346"/>
      <c r="V2043" s="346"/>
      <c r="W2043" s="346"/>
      <c r="X2043" s="835"/>
      <c r="Y2043" s="346"/>
      <c r="Z2043" s="346"/>
      <c r="AA2043" s="346"/>
      <c r="AB2043" s="346"/>
      <c r="AC2043" s="346"/>
      <c r="AD2043" s="346"/>
      <c r="AE2043" s="346"/>
      <c r="AF2043" s="346"/>
      <c r="AG2043" s="346"/>
      <c r="AH2043" s="346"/>
      <c r="AI2043" s="346"/>
    </row>
    <row r="2044" spans="1:35" ht="17.25" customHeight="1">
      <c r="A2044" s="275"/>
      <c r="B2044" s="275"/>
      <c r="C2044" s="275"/>
      <c r="D2044" s="660"/>
      <c r="E2044" s="834"/>
      <c r="F2044" s="834"/>
      <c r="G2044" s="834"/>
      <c r="H2044" s="834"/>
      <c r="I2044" s="834"/>
      <c r="J2044" s="834"/>
      <c r="K2044" s="834"/>
      <c r="L2044" s="346"/>
      <c r="M2044" s="346"/>
      <c r="N2044" s="346"/>
      <c r="O2044" s="346"/>
      <c r="P2044" s="346"/>
      <c r="Q2044" s="346"/>
      <c r="R2044" s="346"/>
      <c r="S2044" s="346"/>
      <c r="T2044" s="346"/>
      <c r="U2044" s="346"/>
      <c r="V2044" s="346"/>
      <c r="W2044" s="346"/>
      <c r="X2044" s="835"/>
      <c r="Y2044" s="346"/>
      <c r="Z2044" s="346"/>
      <c r="AA2044" s="346"/>
      <c r="AB2044" s="346"/>
      <c r="AC2044" s="346"/>
      <c r="AD2044" s="346"/>
      <c r="AE2044" s="346"/>
      <c r="AF2044" s="346"/>
      <c r="AG2044" s="346"/>
      <c r="AH2044" s="346"/>
      <c r="AI2044" s="346"/>
    </row>
    <row r="2045" spans="1:35" ht="17.25" customHeight="1">
      <c r="A2045" s="275"/>
      <c r="B2045" s="275"/>
      <c r="C2045" s="275"/>
      <c r="D2045" s="660"/>
      <c r="E2045" s="834"/>
      <c r="F2045" s="834"/>
      <c r="G2045" s="834"/>
      <c r="H2045" s="834"/>
      <c r="I2045" s="834"/>
      <c r="J2045" s="834"/>
      <c r="K2045" s="834"/>
      <c r="L2045" s="346"/>
      <c r="M2045" s="346"/>
      <c r="N2045" s="346"/>
      <c r="O2045" s="346"/>
      <c r="P2045" s="346"/>
      <c r="Q2045" s="346"/>
      <c r="R2045" s="346"/>
      <c r="S2045" s="346"/>
      <c r="T2045" s="346"/>
      <c r="U2045" s="346"/>
      <c r="V2045" s="346"/>
      <c r="W2045" s="346"/>
      <c r="X2045" s="835"/>
      <c r="Y2045" s="346"/>
      <c r="Z2045" s="346"/>
      <c r="AA2045" s="346"/>
      <c r="AB2045" s="346"/>
      <c r="AC2045" s="346"/>
      <c r="AD2045" s="346"/>
      <c r="AE2045" s="346"/>
      <c r="AF2045" s="346"/>
      <c r="AG2045" s="346"/>
      <c r="AH2045" s="346"/>
      <c r="AI2045" s="346"/>
    </row>
    <row r="2046" spans="1:35" ht="17.25" customHeight="1">
      <c r="A2046" s="275"/>
      <c r="B2046" s="275"/>
      <c r="C2046" s="275"/>
      <c r="D2046" s="660"/>
      <c r="E2046" s="834"/>
      <c r="F2046" s="834"/>
      <c r="G2046" s="834"/>
      <c r="H2046" s="834"/>
      <c r="I2046" s="834"/>
      <c r="J2046" s="834"/>
      <c r="K2046" s="834"/>
      <c r="L2046" s="346"/>
      <c r="M2046" s="346"/>
      <c r="N2046" s="346"/>
      <c r="O2046" s="346"/>
      <c r="P2046" s="346"/>
      <c r="Q2046" s="346"/>
      <c r="R2046" s="346"/>
      <c r="S2046" s="346"/>
      <c r="T2046" s="346"/>
      <c r="U2046" s="346"/>
      <c r="V2046" s="346"/>
      <c r="W2046" s="346"/>
      <c r="X2046" s="835"/>
      <c r="Y2046" s="346"/>
      <c r="Z2046" s="346"/>
      <c r="AA2046" s="346"/>
      <c r="AB2046" s="346"/>
      <c r="AC2046" s="346"/>
      <c r="AD2046" s="346"/>
      <c r="AE2046" s="346"/>
      <c r="AF2046" s="346"/>
      <c r="AG2046" s="346"/>
      <c r="AH2046" s="346"/>
      <c r="AI2046" s="346"/>
    </row>
    <row r="2047" spans="1:35" ht="17.25" customHeight="1">
      <c r="A2047" s="275"/>
      <c r="B2047" s="275"/>
      <c r="C2047" s="275"/>
      <c r="D2047" s="660"/>
      <c r="E2047" s="834"/>
      <c r="F2047" s="834"/>
      <c r="G2047" s="834"/>
      <c r="H2047" s="834"/>
      <c r="I2047" s="834"/>
      <c r="J2047" s="834"/>
      <c r="K2047" s="834"/>
      <c r="L2047" s="346"/>
      <c r="M2047" s="346"/>
      <c r="N2047" s="346"/>
      <c r="O2047" s="346"/>
      <c r="P2047" s="346"/>
      <c r="Q2047" s="346"/>
      <c r="R2047" s="346"/>
      <c r="S2047" s="346"/>
      <c r="T2047" s="346"/>
      <c r="U2047" s="346"/>
      <c r="V2047" s="346"/>
      <c r="W2047" s="346"/>
      <c r="X2047" s="835"/>
      <c r="Y2047" s="346"/>
      <c r="Z2047" s="346"/>
      <c r="AA2047" s="346"/>
      <c r="AB2047" s="346"/>
      <c r="AC2047" s="346"/>
      <c r="AD2047" s="346"/>
      <c r="AE2047" s="346"/>
      <c r="AF2047" s="346"/>
      <c r="AG2047" s="346"/>
      <c r="AH2047" s="346"/>
      <c r="AI2047" s="346"/>
    </row>
    <row r="2048" spans="1:35" ht="17.25" customHeight="1">
      <c r="A2048" s="275"/>
      <c r="B2048" s="275"/>
      <c r="C2048" s="275"/>
      <c r="D2048" s="660"/>
      <c r="E2048" s="834"/>
      <c r="F2048" s="834"/>
      <c r="G2048" s="834"/>
      <c r="H2048" s="834"/>
      <c r="I2048" s="834"/>
      <c r="J2048" s="834"/>
      <c r="K2048" s="834"/>
      <c r="L2048" s="346"/>
      <c r="M2048" s="346"/>
      <c r="N2048" s="346"/>
      <c r="O2048" s="346"/>
      <c r="P2048" s="346"/>
      <c r="Q2048" s="346"/>
      <c r="R2048" s="346"/>
      <c r="S2048" s="346"/>
      <c r="T2048" s="346"/>
      <c r="U2048" s="346"/>
      <c r="V2048" s="346"/>
      <c r="W2048" s="346"/>
      <c r="X2048" s="835"/>
      <c r="Y2048" s="346"/>
      <c r="Z2048" s="346"/>
      <c r="AA2048" s="346"/>
      <c r="AB2048" s="346"/>
      <c r="AC2048" s="346"/>
      <c r="AD2048" s="346"/>
      <c r="AE2048" s="346"/>
      <c r="AF2048" s="346"/>
      <c r="AG2048" s="346"/>
      <c r="AH2048" s="346"/>
      <c r="AI2048" s="346"/>
    </row>
    <row r="2049" spans="1:35" ht="17.25" customHeight="1">
      <c r="A2049" s="275"/>
      <c r="B2049" s="275"/>
      <c r="C2049" s="275"/>
      <c r="D2049" s="660"/>
      <c r="E2049" s="834"/>
      <c r="F2049" s="834"/>
      <c r="G2049" s="834"/>
      <c r="H2049" s="834"/>
      <c r="I2049" s="834"/>
      <c r="J2049" s="834"/>
      <c r="K2049" s="834"/>
      <c r="L2049" s="346"/>
      <c r="M2049" s="346"/>
      <c r="N2049" s="346"/>
      <c r="O2049" s="346"/>
      <c r="P2049" s="346"/>
      <c r="Q2049" s="346"/>
      <c r="R2049" s="346"/>
      <c r="S2049" s="346"/>
      <c r="T2049" s="346"/>
      <c r="U2049" s="346"/>
      <c r="V2049" s="346"/>
      <c r="W2049" s="346"/>
      <c r="X2049" s="835"/>
      <c r="Y2049" s="346"/>
      <c r="Z2049" s="346"/>
      <c r="AA2049" s="346"/>
      <c r="AB2049" s="346"/>
      <c r="AC2049" s="346"/>
      <c r="AD2049" s="346"/>
      <c r="AE2049" s="346"/>
      <c r="AF2049" s="346"/>
      <c r="AG2049" s="346"/>
      <c r="AH2049" s="346"/>
      <c r="AI2049" s="346"/>
    </row>
    <row r="2050" spans="1:35" ht="17.25" customHeight="1">
      <c r="A2050" s="275"/>
      <c r="B2050" s="275"/>
      <c r="C2050" s="275"/>
      <c r="D2050" s="660"/>
      <c r="E2050" s="834"/>
      <c r="F2050" s="834"/>
      <c r="G2050" s="834"/>
      <c r="H2050" s="834"/>
      <c r="I2050" s="834"/>
      <c r="J2050" s="834"/>
      <c r="K2050" s="834"/>
      <c r="L2050" s="346"/>
      <c r="M2050" s="346"/>
      <c r="N2050" s="346"/>
      <c r="O2050" s="346"/>
      <c r="P2050" s="346"/>
      <c r="Q2050" s="346"/>
      <c r="R2050" s="346"/>
      <c r="S2050" s="346"/>
      <c r="T2050" s="346"/>
      <c r="U2050" s="346"/>
      <c r="V2050" s="346"/>
      <c r="W2050" s="346"/>
      <c r="X2050" s="835"/>
      <c r="Y2050" s="346"/>
      <c r="Z2050" s="346"/>
      <c r="AA2050" s="346"/>
      <c r="AB2050" s="346"/>
      <c r="AC2050" s="346"/>
      <c r="AD2050" s="346"/>
      <c r="AE2050" s="346"/>
      <c r="AF2050" s="346"/>
      <c r="AG2050" s="346"/>
      <c r="AH2050" s="346"/>
      <c r="AI2050" s="346"/>
    </row>
    <row r="2051" spans="1:35" ht="17.25" customHeight="1">
      <c r="A2051" s="275"/>
      <c r="B2051" s="275"/>
      <c r="C2051" s="275"/>
      <c r="D2051" s="660"/>
      <c r="E2051" s="834"/>
      <c r="F2051" s="834"/>
      <c r="G2051" s="834"/>
      <c r="H2051" s="834"/>
      <c r="I2051" s="834"/>
      <c r="J2051" s="834"/>
      <c r="K2051" s="834"/>
      <c r="L2051" s="346"/>
      <c r="M2051" s="346"/>
      <c r="N2051" s="346"/>
      <c r="O2051" s="346"/>
      <c r="P2051" s="346"/>
      <c r="Q2051" s="346"/>
      <c r="R2051" s="346"/>
      <c r="S2051" s="346"/>
      <c r="T2051" s="346"/>
      <c r="U2051" s="346"/>
      <c r="V2051" s="346"/>
      <c r="W2051" s="346"/>
      <c r="X2051" s="835"/>
      <c r="Y2051" s="346"/>
      <c r="Z2051" s="346"/>
      <c r="AA2051" s="346"/>
      <c r="AB2051" s="346"/>
      <c r="AC2051" s="346"/>
      <c r="AD2051" s="346"/>
      <c r="AE2051" s="346"/>
      <c r="AF2051" s="346"/>
      <c r="AG2051" s="346"/>
      <c r="AH2051" s="346"/>
      <c r="AI2051" s="346"/>
    </row>
    <row r="2052" spans="1:35" ht="17.25" customHeight="1">
      <c r="A2052" s="275"/>
      <c r="B2052" s="275"/>
      <c r="C2052" s="275"/>
      <c r="D2052" s="660"/>
      <c r="E2052" s="834"/>
      <c r="F2052" s="834"/>
      <c r="G2052" s="834"/>
      <c r="H2052" s="834"/>
      <c r="I2052" s="834"/>
      <c r="J2052" s="834"/>
      <c r="K2052" s="834"/>
      <c r="L2052" s="346"/>
      <c r="M2052" s="346"/>
      <c r="N2052" s="346"/>
      <c r="O2052" s="346"/>
      <c r="P2052" s="346"/>
      <c r="Q2052" s="346"/>
      <c r="R2052" s="346"/>
      <c r="S2052" s="346"/>
      <c r="T2052" s="346"/>
      <c r="U2052" s="346"/>
      <c r="V2052" s="346"/>
      <c r="W2052" s="346"/>
      <c r="X2052" s="835"/>
      <c r="Y2052" s="346"/>
      <c r="Z2052" s="346"/>
      <c r="AA2052" s="346"/>
      <c r="AB2052" s="346"/>
      <c r="AC2052" s="346"/>
      <c r="AD2052" s="346"/>
      <c r="AE2052" s="346"/>
      <c r="AF2052" s="346"/>
      <c r="AG2052" s="346"/>
      <c r="AH2052" s="346"/>
      <c r="AI2052" s="346"/>
    </row>
    <row r="2053" spans="1:35" ht="17.25" customHeight="1">
      <c r="A2053" s="275"/>
      <c r="B2053" s="275"/>
      <c r="C2053" s="275"/>
      <c r="D2053" s="660"/>
      <c r="E2053" s="834"/>
      <c r="F2053" s="834"/>
      <c r="G2053" s="834"/>
      <c r="H2053" s="834"/>
      <c r="I2053" s="834"/>
      <c r="J2053" s="834"/>
      <c r="K2053" s="834"/>
      <c r="L2053" s="346"/>
      <c r="M2053" s="346"/>
      <c r="N2053" s="346"/>
      <c r="O2053" s="346"/>
      <c r="P2053" s="346"/>
      <c r="Q2053" s="346"/>
      <c r="R2053" s="346"/>
      <c r="S2053" s="346"/>
      <c r="T2053" s="346"/>
      <c r="U2053" s="346"/>
      <c r="V2053" s="346"/>
      <c r="W2053" s="346"/>
      <c r="X2053" s="835"/>
      <c r="Y2053" s="346"/>
      <c r="Z2053" s="346"/>
      <c r="AA2053" s="346"/>
      <c r="AB2053" s="346"/>
      <c r="AC2053" s="346"/>
      <c r="AD2053" s="346"/>
      <c r="AE2053" s="346"/>
      <c r="AF2053" s="346"/>
      <c r="AG2053" s="346"/>
      <c r="AH2053" s="346"/>
      <c r="AI2053" s="346"/>
    </row>
    <row r="2054" spans="1:35" ht="17.25" customHeight="1">
      <c r="A2054" s="275"/>
      <c r="B2054" s="275"/>
      <c r="C2054" s="275"/>
      <c r="D2054" s="660"/>
      <c r="E2054" s="834"/>
      <c r="F2054" s="834"/>
      <c r="G2054" s="834"/>
      <c r="H2054" s="834"/>
      <c r="I2054" s="834"/>
      <c r="J2054" s="834"/>
      <c r="K2054" s="834"/>
      <c r="L2054" s="346"/>
      <c r="M2054" s="346"/>
      <c r="N2054" s="346"/>
      <c r="O2054" s="346"/>
      <c r="P2054" s="346"/>
      <c r="Q2054" s="346"/>
      <c r="R2054" s="346"/>
      <c r="S2054" s="346"/>
      <c r="T2054" s="346"/>
      <c r="U2054" s="346"/>
      <c r="V2054" s="346"/>
      <c r="W2054" s="346"/>
      <c r="X2054" s="835"/>
      <c r="Y2054" s="346"/>
      <c r="Z2054" s="346"/>
      <c r="AA2054" s="346"/>
      <c r="AB2054" s="346"/>
      <c r="AC2054" s="346"/>
      <c r="AD2054" s="346"/>
      <c r="AE2054" s="346"/>
      <c r="AF2054" s="346"/>
      <c r="AG2054" s="346"/>
      <c r="AH2054" s="346"/>
      <c r="AI2054" s="346"/>
    </row>
    <row r="2055" spans="1:35" ht="17.25" customHeight="1">
      <c r="A2055" s="275"/>
      <c r="B2055" s="275"/>
      <c r="C2055" s="275"/>
      <c r="D2055" s="660"/>
      <c r="E2055" s="834"/>
      <c r="F2055" s="834"/>
      <c r="G2055" s="834"/>
      <c r="H2055" s="834"/>
      <c r="I2055" s="834"/>
      <c r="J2055" s="834"/>
      <c r="K2055" s="834"/>
      <c r="L2055" s="346"/>
      <c r="M2055" s="346"/>
      <c r="N2055" s="346"/>
      <c r="O2055" s="346"/>
      <c r="P2055" s="346"/>
      <c r="Q2055" s="346"/>
      <c r="R2055" s="346"/>
      <c r="S2055" s="346"/>
      <c r="T2055" s="346"/>
      <c r="U2055" s="346"/>
      <c r="V2055" s="346"/>
      <c r="W2055" s="346"/>
      <c r="X2055" s="835"/>
      <c r="Y2055" s="346"/>
      <c r="Z2055" s="346"/>
      <c r="AA2055" s="346"/>
      <c r="AB2055" s="346"/>
      <c r="AC2055" s="346"/>
      <c r="AD2055" s="346"/>
      <c r="AE2055" s="346"/>
      <c r="AF2055" s="346"/>
      <c r="AG2055" s="346"/>
      <c r="AH2055" s="346"/>
      <c r="AI2055" s="346"/>
    </row>
    <row r="2056" spans="1:35" ht="17.25" customHeight="1">
      <c r="A2056" s="275"/>
      <c r="B2056" s="275"/>
      <c r="C2056" s="275"/>
      <c r="D2056" s="660"/>
      <c r="E2056" s="834"/>
      <c r="F2056" s="834"/>
      <c r="G2056" s="834"/>
      <c r="H2056" s="834"/>
      <c r="I2056" s="834"/>
      <c r="J2056" s="834"/>
      <c r="K2056" s="834"/>
      <c r="L2056" s="346"/>
      <c r="M2056" s="346"/>
      <c r="N2056" s="346"/>
      <c r="O2056" s="346"/>
      <c r="P2056" s="346"/>
      <c r="Q2056" s="346"/>
      <c r="R2056" s="346"/>
      <c r="S2056" s="346"/>
      <c r="T2056" s="346"/>
      <c r="U2056" s="346"/>
      <c r="V2056" s="346"/>
      <c r="W2056" s="346"/>
      <c r="X2056" s="835"/>
      <c r="Y2056" s="346"/>
      <c r="Z2056" s="346"/>
      <c r="AA2056" s="346"/>
      <c r="AB2056" s="346"/>
      <c r="AC2056" s="346"/>
      <c r="AD2056" s="346"/>
      <c r="AE2056" s="346"/>
      <c r="AF2056" s="346"/>
      <c r="AG2056" s="346"/>
      <c r="AH2056" s="346"/>
      <c r="AI2056" s="346"/>
    </row>
    <row r="2057" spans="1:35" ht="17.25" customHeight="1">
      <c r="A2057" s="275"/>
      <c r="B2057" s="275"/>
      <c r="C2057" s="275"/>
      <c r="D2057" s="660"/>
      <c r="E2057" s="834"/>
      <c r="F2057" s="834"/>
      <c r="G2057" s="834"/>
      <c r="H2057" s="834"/>
      <c r="I2057" s="834"/>
      <c r="J2057" s="834"/>
      <c r="K2057" s="834"/>
      <c r="L2057" s="346"/>
      <c r="M2057" s="346"/>
      <c r="N2057" s="346"/>
      <c r="O2057" s="346"/>
      <c r="P2057" s="346"/>
      <c r="Q2057" s="346"/>
      <c r="R2057" s="346"/>
      <c r="S2057" s="346"/>
      <c r="T2057" s="346"/>
      <c r="U2057" s="346"/>
      <c r="V2057" s="346"/>
      <c r="W2057" s="346"/>
      <c r="X2057" s="835"/>
      <c r="Y2057" s="346"/>
      <c r="Z2057" s="346"/>
      <c r="AA2057" s="346"/>
      <c r="AB2057" s="346"/>
      <c r="AC2057" s="346"/>
      <c r="AD2057" s="346"/>
      <c r="AE2057" s="346"/>
      <c r="AF2057" s="346"/>
      <c r="AG2057" s="346"/>
      <c r="AH2057" s="346"/>
      <c r="AI2057" s="346"/>
    </row>
    <row r="2058" spans="1:35" ht="17.25" customHeight="1">
      <c r="A2058" s="275"/>
      <c r="B2058" s="275"/>
      <c r="C2058" s="275"/>
      <c r="D2058" s="660"/>
      <c r="E2058" s="834"/>
      <c r="F2058" s="834"/>
      <c r="G2058" s="834"/>
      <c r="H2058" s="834"/>
      <c r="I2058" s="834"/>
      <c r="J2058" s="834"/>
      <c r="K2058" s="834"/>
      <c r="L2058" s="346"/>
      <c r="M2058" s="346"/>
      <c r="N2058" s="346"/>
      <c r="O2058" s="346"/>
      <c r="P2058" s="346"/>
      <c r="Q2058" s="346"/>
      <c r="R2058" s="346"/>
      <c r="S2058" s="346"/>
      <c r="T2058" s="346"/>
      <c r="U2058" s="346"/>
      <c r="V2058" s="346"/>
      <c r="W2058" s="346"/>
      <c r="X2058" s="835"/>
      <c r="Y2058" s="346"/>
      <c r="Z2058" s="346"/>
      <c r="AA2058" s="346"/>
      <c r="AB2058" s="346"/>
      <c r="AC2058" s="346"/>
      <c r="AD2058" s="346"/>
      <c r="AE2058" s="346"/>
      <c r="AF2058" s="346"/>
      <c r="AG2058" s="346"/>
      <c r="AH2058" s="346"/>
      <c r="AI2058" s="346"/>
    </row>
    <row r="2059" spans="1:35" ht="17.25" customHeight="1">
      <c r="A2059" s="275"/>
      <c r="B2059" s="275"/>
      <c r="C2059" s="275"/>
      <c r="D2059" s="660"/>
      <c r="E2059" s="834"/>
      <c r="F2059" s="834"/>
      <c r="G2059" s="834"/>
      <c r="H2059" s="834"/>
      <c r="I2059" s="834"/>
      <c r="J2059" s="834"/>
      <c r="K2059" s="834"/>
      <c r="L2059" s="346"/>
      <c r="M2059" s="346"/>
      <c r="N2059" s="346"/>
      <c r="O2059" s="346"/>
      <c r="P2059" s="346"/>
      <c r="Q2059" s="346"/>
      <c r="R2059" s="346"/>
      <c r="S2059" s="346"/>
      <c r="T2059" s="346"/>
      <c r="U2059" s="346"/>
      <c r="V2059" s="346"/>
      <c r="W2059" s="346"/>
      <c r="X2059" s="835"/>
      <c r="Y2059" s="346"/>
      <c r="Z2059" s="346"/>
      <c r="AA2059" s="346"/>
      <c r="AB2059" s="346"/>
      <c r="AC2059" s="346"/>
      <c r="AD2059" s="346"/>
      <c r="AE2059" s="346"/>
      <c r="AF2059" s="346"/>
      <c r="AG2059" s="346"/>
      <c r="AH2059" s="346"/>
      <c r="AI2059" s="346"/>
    </row>
    <row r="2060" spans="1:35" ht="17.25" customHeight="1">
      <c r="A2060" s="275"/>
      <c r="B2060" s="275"/>
      <c r="C2060" s="275"/>
      <c r="D2060" s="660"/>
      <c r="E2060" s="834"/>
      <c r="F2060" s="834"/>
      <c r="G2060" s="834"/>
      <c r="H2060" s="834"/>
      <c r="I2060" s="834"/>
      <c r="J2060" s="834"/>
      <c r="K2060" s="834"/>
      <c r="L2060" s="346"/>
      <c r="M2060" s="346"/>
      <c r="N2060" s="346"/>
      <c r="O2060" s="346"/>
      <c r="P2060" s="346"/>
      <c r="Q2060" s="346"/>
      <c r="R2060" s="346"/>
      <c r="S2060" s="346"/>
      <c r="T2060" s="346"/>
      <c r="U2060" s="346"/>
      <c r="V2060" s="346"/>
      <c r="W2060" s="346"/>
      <c r="X2060" s="835"/>
      <c r="Y2060" s="346"/>
      <c r="Z2060" s="346"/>
      <c r="AA2060" s="346"/>
      <c r="AB2060" s="346"/>
      <c r="AC2060" s="346"/>
      <c r="AD2060" s="346"/>
      <c r="AE2060" s="346"/>
      <c r="AF2060" s="346"/>
      <c r="AG2060" s="346"/>
      <c r="AH2060" s="346"/>
      <c r="AI2060" s="346"/>
    </row>
    <row r="2061" spans="1:35" ht="17.25" customHeight="1">
      <c r="A2061" s="275"/>
      <c r="B2061" s="275"/>
      <c r="C2061" s="275"/>
      <c r="D2061" s="660"/>
      <c r="E2061" s="834"/>
      <c r="F2061" s="834"/>
      <c r="G2061" s="834"/>
      <c r="H2061" s="834"/>
      <c r="I2061" s="834"/>
      <c r="J2061" s="834"/>
      <c r="K2061" s="834"/>
      <c r="L2061" s="346"/>
      <c r="M2061" s="346"/>
      <c r="N2061" s="346"/>
      <c r="O2061" s="346"/>
      <c r="P2061" s="346"/>
      <c r="Q2061" s="346"/>
      <c r="R2061" s="346"/>
      <c r="S2061" s="346"/>
      <c r="T2061" s="346"/>
      <c r="U2061" s="346"/>
      <c r="V2061" s="346"/>
      <c r="W2061" s="346"/>
      <c r="X2061" s="835"/>
      <c r="Y2061" s="346"/>
      <c r="Z2061" s="346"/>
      <c r="AA2061" s="346"/>
      <c r="AB2061" s="346"/>
      <c r="AC2061" s="346"/>
      <c r="AD2061" s="346"/>
      <c r="AE2061" s="346"/>
      <c r="AF2061" s="346"/>
      <c r="AG2061" s="346"/>
      <c r="AH2061" s="346"/>
      <c r="AI2061" s="346"/>
    </row>
    <row r="2062" spans="1:35" ht="17.25" customHeight="1">
      <c r="A2062" s="275"/>
      <c r="B2062" s="275"/>
      <c r="C2062" s="275"/>
      <c r="D2062" s="660"/>
      <c r="E2062" s="834"/>
      <c r="F2062" s="834"/>
      <c r="G2062" s="834"/>
      <c r="H2062" s="834"/>
      <c r="I2062" s="834"/>
      <c r="J2062" s="834"/>
      <c r="K2062" s="834"/>
      <c r="L2062" s="346"/>
      <c r="M2062" s="346"/>
      <c r="N2062" s="346"/>
      <c r="O2062" s="346"/>
      <c r="P2062" s="346"/>
      <c r="Q2062" s="346"/>
      <c r="R2062" s="346"/>
      <c r="S2062" s="346"/>
      <c r="T2062" s="346"/>
      <c r="U2062" s="346"/>
      <c r="V2062" s="346"/>
      <c r="W2062" s="346"/>
      <c r="X2062" s="835"/>
      <c r="Y2062" s="346"/>
      <c r="Z2062" s="346"/>
      <c r="AA2062" s="346"/>
      <c r="AB2062" s="346"/>
      <c r="AC2062" s="346"/>
      <c r="AD2062" s="346"/>
      <c r="AE2062" s="346"/>
      <c r="AF2062" s="346"/>
      <c r="AG2062" s="346"/>
      <c r="AH2062" s="346"/>
      <c r="AI2062" s="346"/>
    </row>
    <row r="2063" spans="1:35" ht="17.25" customHeight="1">
      <c r="A2063" s="275"/>
      <c r="B2063" s="275"/>
      <c r="C2063" s="275"/>
      <c r="D2063" s="660"/>
      <c r="E2063" s="834"/>
      <c r="F2063" s="834"/>
      <c r="G2063" s="834"/>
      <c r="H2063" s="834"/>
      <c r="I2063" s="834"/>
      <c r="J2063" s="834"/>
      <c r="K2063" s="834"/>
      <c r="L2063" s="346"/>
      <c r="M2063" s="346"/>
      <c r="N2063" s="346"/>
      <c r="O2063" s="346"/>
      <c r="P2063" s="346"/>
      <c r="Q2063" s="346"/>
      <c r="R2063" s="346"/>
      <c r="S2063" s="346"/>
      <c r="T2063" s="346"/>
      <c r="U2063" s="346"/>
      <c r="V2063" s="346"/>
      <c r="W2063" s="346"/>
      <c r="X2063" s="835"/>
      <c r="Y2063" s="346"/>
      <c r="Z2063" s="346"/>
      <c r="AA2063" s="346"/>
      <c r="AB2063" s="346"/>
      <c r="AC2063" s="346"/>
      <c r="AD2063" s="346"/>
      <c r="AE2063" s="346"/>
      <c r="AF2063" s="346"/>
      <c r="AG2063" s="346"/>
      <c r="AH2063" s="346"/>
      <c r="AI2063" s="346"/>
    </row>
    <row r="2064" spans="1:35" ht="17.25" customHeight="1">
      <c r="A2064" s="275"/>
      <c r="B2064" s="275"/>
      <c r="C2064" s="275"/>
      <c r="D2064" s="660"/>
      <c r="E2064" s="834"/>
      <c r="F2064" s="834"/>
      <c r="G2064" s="834"/>
      <c r="H2064" s="834"/>
      <c r="I2064" s="834"/>
      <c r="J2064" s="834"/>
      <c r="K2064" s="834"/>
      <c r="L2064" s="346"/>
      <c r="M2064" s="346"/>
      <c r="N2064" s="346"/>
      <c r="O2064" s="346"/>
      <c r="P2064" s="346"/>
      <c r="Q2064" s="346"/>
      <c r="R2064" s="346"/>
      <c r="S2064" s="346"/>
      <c r="T2064" s="346"/>
      <c r="U2064" s="346"/>
      <c r="V2064" s="346"/>
      <c r="W2064" s="346"/>
      <c r="X2064" s="835"/>
      <c r="Y2064" s="346"/>
      <c r="Z2064" s="346"/>
      <c r="AA2064" s="346"/>
      <c r="AB2064" s="346"/>
      <c r="AC2064" s="346"/>
      <c r="AD2064" s="346"/>
      <c r="AE2064" s="346"/>
      <c r="AF2064" s="346"/>
      <c r="AG2064" s="346"/>
      <c r="AH2064" s="346"/>
      <c r="AI2064" s="346"/>
    </row>
    <row r="2065" spans="1:35" ht="17.25" customHeight="1">
      <c r="A2065" s="275"/>
      <c r="B2065" s="275"/>
      <c r="C2065" s="275"/>
      <c r="D2065" s="660"/>
      <c r="E2065" s="834"/>
      <c r="F2065" s="834"/>
      <c r="G2065" s="834"/>
      <c r="H2065" s="834"/>
      <c r="I2065" s="834"/>
      <c r="J2065" s="834"/>
      <c r="K2065" s="834"/>
      <c r="L2065" s="346"/>
      <c r="M2065" s="346"/>
      <c r="N2065" s="346"/>
      <c r="O2065" s="346"/>
      <c r="P2065" s="346"/>
      <c r="Q2065" s="346"/>
      <c r="R2065" s="346"/>
      <c r="S2065" s="346"/>
      <c r="T2065" s="346"/>
      <c r="U2065" s="346"/>
      <c r="V2065" s="346"/>
      <c r="W2065" s="346"/>
      <c r="X2065" s="835"/>
      <c r="Y2065" s="346"/>
      <c r="Z2065" s="346"/>
      <c r="AA2065" s="346"/>
      <c r="AB2065" s="346"/>
      <c r="AC2065" s="346"/>
      <c r="AD2065" s="346"/>
      <c r="AE2065" s="346"/>
      <c r="AF2065" s="346"/>
      <c r="AG2065" s="346"/>
      <c r="AH2065" s="346"/>
      <c r="AI2065" s="346"/>
    </row>
    <row r="2066" spans="1:35" ht="17.25" customHeight="1">
      <c r="A2066" s="275"/>
      <c r="B2066" s="275"/>
      <c r="C2066" s="275"/>
      <c r="D2066" s="660"/>
      <c r="E2066" s="834"/>
      <c r="F2066" s="834"/>
      <c r="G2066" s="834"/>
      <c r="H2066" s="834"/>
      <c r="I2066" s="834"/>
      <c r="J2066" s="834"/>
      <c r="K2066" s="834"/>
      <c r="L2066" s="346"/>
      <c r="M2066" s="346"/>
      <c r="N2066" s="346"/>
      <c r="O2066" s="346"/>
      <c r="P2066" s="346"/>
      <c r="Q2066" s="346"/>
      <c r="R2066" s="346"/>
      <c r="S2066" s="346"/>
      <c r="T2066" s="346"/>
      <c r="U2066" s="346"/>
      <c r="V2066" s="346"/>
      <c r="W2066" s="346"/>
      <c r="X2066" s="835"/>
      <c r="Y2066" s="346"/>
      <c r="Z2066" s="346"/>
      <c r="AA2066" s="346"/>
      <c r="AB2066" s="346"/>
      <c r="AC2066" s="346"/>
      <c r="AD2066" s="346"/>
      <c r="AE2066" s="346"/>
      <c r="AF2066" s="346"/>
      <c r="AG2066" s="346"/>
      <c r="AH2066" s="346"/>
      <c r="AI2066" s="346"/>
    </row>
    <row r="2067" spans="1:35" ht="17.25" customHeight="1">
      <c r="A2067" s="275"/>
      <c r="B2067" s="275"/>
      <c r="C2067" s="275"/>
      <c r="D2067" s="660"/>
      <c r="E2067" s="834"/>
      <c r="F2067" s="834"/>
      <c r="G2067" s="834"/>
      <c r="H2067" s="834"/>
      <c r="I2067" s="834"/>
      <c r="J2067" s="834"/>
      <c r="K2067" s="834"/>
      <c r="L2067" s="346"/>
      <c r="M2067" s="346"/>
      <c r="N2067" s="346"/>
      <c r="O2067" s="346"/>
      <c r="P2067" s="346"/>
      <c r="Q2067" s="346"/>
      <c r="R2067" s="346"/>
      <c r="S2067" s="346"/>
      <c r="T2067" s="346"/>
      <c r="U2067" s="346"/>
      <c r="V2067" s="346"/>
      <c r="W2067" s="346"/>
      <c r="X2067" s="835"/>
      <c r="Y2067" s="346"/>
      <c r="Z2067" s="346"/>
      <c r="AA2067" s="346"/>
      <c r="AB2067" s="346"/>
      <c r="AC2067" s="346"/>
      <c r="AD2067" s="346"/>
      <c r="AE2067" s="346"/>
      <c r="AF2067" s="346"/>
      <c r="AG2067" s="346"/>
      <c r="AH2067" s="346"/>
      <c r="AI2067" s="346"/>
    </row>
    <row r="2068" spans="1:35" ht="17.25" customHeight="1">
      <c r="A2068" s="275"/>
      <c r="B2068" s="275"/>
      <c r="C2068" s="275"/>
      <c r="D2068" s="660"/>
      <c r="E2068" s="834"/>
      <c r="F2068" s="834"/>
      <c r="G2068" s="834"/>
      <c r="H2068" s="834"/>
      <c r="I2068" s="834"/>
      <c r="J2068" s="834"/>
      <c r="K2068" s="834"/>
      <c r="L2068" s="346"/>
      <c r="M2068" s="346"/>
      <c r="N2068" s="346"/>
      <c r="O2068" s="346"/>
      <c r="P2068" s="346"/>
      <c r="Q2068" s="346"/>
      <c r="R2068" s="346"/>
      <c r="S2068" s="346"/>
      <c r="T2068" s="346"/>
      <c r="U2068" s="346"/>
      <c r="V2068" s="346"/>
      <c r="W2068" s="346"/>
      <c r="X2068" s="835"/>
      <c r="Y2068" s="346"/>
      <c r="Z2068" s="346"/>
      <c r="AA2068" s="346"/>
      <c r="AB2068" s="346"/>
      <c r="AC2068" s="346"/>
      <c r="AD2068" s="346"/>
      <c r="AE2068" s="346"/>
      <c r="AF2068" s="346"/>
      <c r="AG2068" s="346"/>
      <c r="AH2068" s="346"/>
      <c r="AI2068" s="346"/>
    </row>
    <row r="2069" spans="1:35" ht="17.25" customHeight="1">
      <c r="A2069" s="275"/>
      <c r="B2069" s="275"/>
      <c r="C2069" s="275"/>
      <c r="D2069" s="660"/>
      <c r="E2069" s="834"/>
      <c r="F2069" s="834"/>
      <c r="G2069" s="834"/>
      <c r="H2069" s="834"/>
      <c r="I2069" s="834"/>
      <c r="J2069" s="834"/>
      <c r="K2069" s="834"/>
      <c r="L2069" s="346"/>
      <c r="M2069" s="346"/>
      <c r="N2069" s="346"/>
      <c r="O2069" s="346"/>
      <c r="P2069" s="346"/>
      <c r="Q2069" s="346"/>
      <c r="R2069" s="346"/>
      <c r="S2069" s="346"/>
      <c r="T2069" s="346"/>
      <c r="U2069" s="346"/>
      <c r="V2069" s="346"/>
      <c r="W2069" s="346"/>
      <c r="X2069" s="835"/>
      <c r="Y2069" s="346"/>
      <c r="Z2069" s="346"/>
      <c r="AA2069" s="346"/>
      <c r="AB2069" s="346"/>
      <c r="AC2069" s="346"/>
      <c r="AD2069" s="346"/>
      <c r="AE2069" s="346"/>
      <c r="AF2069" s="346"/>
      <c r="AG2069" s="346"/>
      <c r="AH2069" s="346"/>
      <c r="AI2069" s="346"/>
    </row>
    <row r="2070" spans="1:35" ht="17.25" customHeight="1">
      <c r="A2070" s="275"/>
      <c r="B2070" s="275"/>
      <c r="C2070" s="275"/>
      <c r="D2070" s="660"/>
      <c r="E2070" s="834"/>
      <c r="F2070" s="834"/>
      <c r="G2070" s="834"/>
      <c r="H2070" s="834"/>
      <c r="I2070" s="834"/>
      <c r="J2070" s="834"/>
      <c r="K2070" s="834"/>
      <c r="L2070" s="346"/>
      <c r="M2070" s="346"/>
      <c r="N2070" s="346"/>
      <c r="O2070" s="346"/>
      <c r="P2070" s="346"/>
      <c r="Q2070" s="346"/>
      <c r="R2070" s="346"/>
      <c r="S2070" s="346"/>
      <c r="T2070" s="346"/>
      <c r="U2070" s="346"/>
      <c r="V2070" s="346"/>
      <c r="W2070" s="346"/>
      <c r="X2070" s="835"/>
      <c r="Y2070" s="346"/>
      <c r="Z2070" s="346"/>
      <c r="AA2070" s="346"/>
      <c r="AB2070" s="346"/>
      <c r="AC2070" s="346"/>
      <c r="AD2070" s="346"/>
      <c r="AE2070" s="346"/>
      <c r="AF2070" s="346"/>
      <c r="AG2070" s="346"/>
      <c r="AH2070" s="346"/>
      <c r="AI2070" s="346"/>
    </row>
    <row r="2071" spans="1:35" ht="17.25" customHeight="1">
      <c r="A2071" s="275"/>
      <c r="B2071" s="275"/>
      <c r="C2071" s="275"/>
      <c r="D2071" s="660"/>
      <c r="E2071" s="834"/>
      <c r="F2071" s="834"/>
      <c r="G2071" s="834"/>
      <c r="H2071" s="834"/>
      <c r="I2071" s="834"/>
      <c r="J2071" s="834"/>
      <c r="K2071" s="834"/>
      <c r="L2071" s="346"/>
      <c r="M2071" s="346"/>
      <c r="N2071" s="346"/>
      <c r="O2071" s="346"/>
      <c r="P2071" s="346"/>
      <c r="Q2071" s="346"/>
      <c r="R2071" s="346"/>
      <c r="S2071" s="346"/>
      <c r="T2071" s="346"/>
      <c r="U2071" s="346"/>
      <c r="V2071" s="346"/>
      <c r="W2071" s="346"/>
      <c r="X2071" s="835"/>
      <c r="Y2071" s="346"/>
      <c r="Z2071" s="346"/>
      <c r="AA2071" s="346"/>
      <c r="AB2071" s="346"/>
      <c r="AC2071" s="346"/>
      <c r="AD2071" s="346"/>
      <c r="AE2071" s="346"/>
      <c r="AF2071" s="346"/>
      <c r="AG2071" s="346"/>
      <c r="AH2071" s="346"/>
      <c r="AI2071" s="346"/>
    </row>
    <row r="2072" spans="1:35" ht="17.25" customHeight="1">
      <c r="A2072" s="275"/>
      <c r="B2072" s="275"/>
      <c r="C2072" s="275"/>
      <c r="D2072" s="660"/>
      <c r="E2072" s="834"/>
      <c r="F2072" s="834"/>
      <c r="G2072" s="834"/>
      <c r="H2072" s="834"/>
      <c r="I2072" s="834"/>
      <c r="J2072" s="834"/>
      <c r="K2072" s="834"/>
      <c r="L2072" s="346"/>
      <c r="M2072" s="346"/>
      <c r="N2072" s="346"/>
      <c r="O2072" s="346"/>
      <c r="P2072" s="346"/>
      <c r="Q2072" s="346"/>
      <c r="R2072" s="346"/>
      <c r="S2072" s="346"/>
      <c r="T2072" s="346"/>
      <c r="U2072" s="346"/>
      <c r="V2072" s="346"/>
      <c r="W2072" s="346"/>
      <c r="X2072" s="835"/>
      <c r="Y2072" s="346"/>
      <c r="Z2072" s="346"/>
      <c r="AA2072" s="346"/>
      <c r="AB2072" s="346"/>
      <c r="AC2072" s="346"/>
      <c r="AD2072" s="346"/>
      <c r="AE2072" s="346"/>
      <c r="AF2072" s="346"/>
      <c r="AG2072" s="346"/>
      <c r="AH2072" s="346"/>
      <c r="AI2072" s="346"/>
    </row>
    <row r="2073" spans="1:35" ht="17.25" customHeight="1">
      <c r="A2073" s="275"/>
      <c r="B2073" s="275"/>
      <c r="C2073" s="275"/>
      <c r="D2073" s="660"/>
      <c r="E2073" s="834"/>
      <c r="F2073" s="834"/>
      <c r="G2073" s="834"/>
      <c r="H2073" s="834"/>
      <c r="I2073" s="834"/>
      <c r="J2073" s="834"/>
      <c r="K2073" s="834"/>
      <c r="L2073" s="346"/>
      <c r="M2073" s="346"/>
      <c r="N2073" s="346"/>
      <c r="O2073" s="346"/>
      <c r="P2073" s="346"/>
      <c r="Q2073" s="346"/>
      <c r="R2073" s="346"/>
      <c r="S2073" s="346"/>
      <c r="T2073" s="346"/>
      <c r="U2073" s="346"/>
      <c r="V2073" s="346"/>
      <c r="W2073" s="346"/>
      <c r="X2073" s="835"/>
      <c r="Y2073" s="346"/>
      <c r="Z2073" s="346"/>
      <c r="AA2073" s="346"/>
      <c r="AB2073" s="346"/>
      <c r="AC2073" s="346"/>
      <c r="AD2073" s="346"/>
      <c r="AE2073" s="346"/>
      <c r="AF2073" s="346"/>
      <c r="AG2073" s="346"/>
      <c r="AH2073" s="346"/>
      <c r="AI2073" s="346"/>
    </row>
    <row r="2074" spans="1:35" ht="17.25" customHeight="1">
      <c r="A2074" s="275"/>
      <c r="B2074" s="275"/>
      <c r="C2074" s="275"/>
      <c r="D2074" s="660"/>
      <c r="E2074" s="834"/>
      <c r="F2074" s="834"/>
      <c r="G2074" s="834"/>
      <c r="H2074" s="834"/>
      <c r="I2074" s="834"/>
      <c r="J2074" s="834"/>
      <c r="K2074" s="834"/>
      <c r="L2074" s="346"/>
      <c r="M2074" s="346"/>
      <c r="N2074" s="346"/>
      <c r="O2074" s="346"/>
      <c r="P2074" s="346"/>
      <c r="Q2074" s="346"/>
      <c r="R2074" s="346"/>
      <c r="S2074" s="346"/>
      <c r="T2074" s="346"/>
      <c r="U2074" s="346"/>
      <c r="V2074" s="346"/>
      <c r="W2074" s="346"/>
      <c r="X2074" s="835"/>
      <c r="Y2074" s="346"/>
      <c r="Z2074" s="346"/>
      <c r="AA2074" s="346"/>
      <c r="AB2074" s="346"/>
      <c r="AC2074" s="346"/>
      <c r="AD2074" s="346"/>
      <c r="AE2074" s="346"/>
      <c r="AF2074" s="346"/>
      <c r="AG2074" s="346"/>
      <c r="AH2074" s="346"/>
      <c r="AI2074" s="346"/>
    </row>
    <row r="2075" spans="1:35" ht="17.25" customHeight="1">
      <c r="A2075" s="275"/>
      <c r="B2075" s="275"/>
      <c r="C2075" s="275"/>
      <c r="D2075" s="660"/>
      <c r="E2075" s="834"/>
      <c r="F2075" s="834"/>
      <c r="G2075" s="834"/>
      <c r="H2075" s="834"/>
      <c r="I2075" s="834"/>
      <c r="J2075" s="834"/>
      <c r="K2075" s="834"/>
      <c r="L2075" s="346"/>
      <c r="M2075" s="346"/>
      <c r="N2075" s="346"/>
      <c r="O2075" s="346"/>
      <c r="P2075" s="346"/>
      <c r="Q2075" s="346"/>
      <c r="R2075" s="346"/>
      <c r="S2075" s="346"/>
      <c r="T2075" s="346"/>
      <c r="U2075" s="346"/>
      <c r="V2075" s="346"/>
      <c r="W2075" s="346"/>
      <c r="X2075" s="835"/>
      <c r="Y2075" s="346"/>
      <c r="Z2075" s="346"/>
      <c r="AA2075" s="346"/>
      <c r="AB2075" s="346"/>
      <c r="AC2075" s="346"/>
      <c r="AD2075" s="346"/>
      <c r="AE2075" s="346"/>
      <c r="AF2075" s="346"/>
      <c r="AG2075" s="346"/>
      <c r="AH2075" s="346"/>
      <c r="AI2075" s="346"/>
    </row>
    <row r="2076" spans="1:35" ht="17.25" customHeight="1">
      <c r="A2076" s="275"/>
      <c r="B2076" s="275"/>
      <c r="C2076" s="275"/>
      <c r="D2076" s="660"/>
      <c r="E2076" s="834"/>
      <c r="F2076" s="834"/>
      <c r="G2076" s="834"/>
      <c r="H2076" s="834"/>
      <c r="I2076" s="834"/>
      <c r="J2076" s="834"/>
      <c r="K2076" s="834"/>
      <c r="L2076" s="346"/>
      <c r="M2076" s="346"/>
      <c r="N2076" s="346"/>
      <c r="O2076" s="346"/>
      <c r="P2076" s="346"/>
      <c r="Q2076" s="346"/>
      <c r="R2076" s="346"/>
      <c r="S2076" s="346"/>
      <c r="T2076" s="346"/>
      <c r="U2076" s="346"/>
      <c r="V2076" s="346"/>
      <c r="W2076" s="346"/>
      <c r="X2076" s="835"/>
      <c r="Y2076" s="346"/>
      <c r="Z2076" s="346"/>
      <c r="AA2076" s="346"/>
      <c r="AB2076" s="346"/>
      <c r="AC2076" s="346"/>
      <c r="AD2076" s="346"/>
      <c r="AE2076" s="346"/>
      <c r="AF2076" s="346"/>
      <c r="AG2076" s="346"/>
      <c r="AH2076" s="346"/>
      <c r="AI2076" s="346"/>
    </row>
    <row r="2077" spans="1:35" ht="17.25" customHeight="1">
      <c r="A2077" s="275"/>
      <c r="B2077" s="275"/>
      <c r="C2077" s="275"/>
      <c r="D2077" s="660"/>
      <c r="E2077" s="834"/>
      <c r="F2077" s="834"/>
      <c r="G2077" s="834"/>
      <c r="H2077" s="834"/>
      <c r="I2077" s="834"/>
      <c r="J2077" s="834"/>
      <c r="K2077" s="834"/>
      <c r="L2077" s="346"/>
      <c r="M2077" s="346"/>
      <c r="N2077" s="346"/>
      <c r="O2077" s="346"/>
      <c r="P2077" s="346"/>
      <c r="Q2077" s="346"/>
      <c r="R2077" s="346"/>
      <c r="S2077" s="346"/>
      <c r="T2077" s="346"/>
      <c r="U2077" s="346"/>
      <c r="V2077" s="346"/>
      <c r="W2077" s="346"/>
      <c r="X2077" s="835"/>
      <c r="Y2077" s="346"/>
      <c r="Z2077" s="346"/>
      <c r="AA2077" s="346"/>
      <c r="AB2077" s="346"/>
      <c r="AC2077" s="346"/>
      <c r="AD2077" s="346"/>
      <c r="AE2077" s="346"/>
      <c r="AF2077" s="346"/>
      <c r="AG2077" s="346"/>
      <c r="AH2077" s="346"/>
      <c r="AI2077" s="346"/>
    </row>
    <row r="2078" spans="1:35" ht="17.25" customHeight="1">
      <c r="A2078" s="275"/>
      <c r="B2078" s="275"/>
      <c r="C2078" s="275"/>
      <c r="D2078" s="660"/>
      <c r="E2078" s="834"/>
      <c r="F2078" s="834"/>
      <c r="G2078" s="834"/>
      <c r="H2078" s="834"/>
      <c r="I2078" s="834"/>
      <c r="J2078" s="834"/>
      <c r="K2078" s="834"/>
      <c r="L2078" s="346"/>
      <c r="M2078" s="346"/>
      <c r="N2078" s="346"/>
      <c r="O2078" s="346"/>
      <c r="P2078" s="346"/>
      <c r="Q2078" s="346"/>
      <c r="R2078" s="346"/>
      <c r="S2078" s="346"/>
      <c r="T2078" s="346"/>
      <c r="U2078" s="346"/>
      <c r="V2078" s="346"/>
      <c r="W2078" s="346"/>
      <c r="X2078" s="835"/>
      <c r="Y2078" s="346"/>
      <c r="Z2078" s="346"/>
      <c r="AA2078" s="346"/>
      <c r="AB2078" s="346"/>
      <c r="AC2078" s="346"/>
      <c r="AD2078" s="346"/>
      <c r="AE2078" s="346"/>
      <c r="AF2078" s="346"/>
      <c r="AG2078" s="346"/>
      <c r="AH2078" s="346"/>
      <c r="AI2078" s="346"/>
    </row>
    <row r="2079" spans="1:35" ht="17.25" customHeight="1">
      <c r="A2079" s="275"/>
      <c r="B2079" s="275"/>
      <c r="C2079" s="275"/>
      <c r="D2079" s="660"/>
      <c r="E2079" s="834"/>
      <c r="F2079" s="834"/>
      <c r="G2079" s="834"/>
      <c r="H2079" s="834"/>
      <c r="I2079" s="834"/>
      <c r="J2079" s="834"/>
      <c r="K2079" s="834"/>
      <c r="L2079" s="346"/>
      <c r="M2079" s="346"/>
      <c r="N2079" s="346"/>
      <c r="O2079" s="346"/>
      <c r="P2079" s="346"/>
      <c r="Q2079" s="346"/>
      <c r="R2079" s="346"/>
      <c r="S2079" s="346"/>
      <c r="T2079" s="346"/>
      <c r="U2079" s="346"/>
      <c r="V2079" s="346"/>
      <c r="W2079" s="346"/>
      <c r="X2079" s="835"/>
      <c r="Y2079" s="346"/>
      <c r="Z2079" s="346"/>
      <c r="AA2079" s="346"/>
      <c r="AB2079" s="346"/>
      <c r="AC2079" s="346"/>
      <c r="AD2079" s="346"/>
      <c r="AE2079" s="346"/>
      <c r="AF2079" s="346"/>
      <c r="AG2079" s="346"/>
      <c r="AH2079" s="346"/>
      <c r="AI2079" s="346"/>
    </row>
    <row r="2080" spans="1:35" ht="17.25" customHeight="1">
      <c r="A2080" s="275"/>
      <c r="B2080" s="275"/>
      <c r="C2080" s="275"/>
      <c r="D2080" s="660"/>
      <c r="E2080" s="834"/>
      <c r="F2080" s="834"/>
      <c r="G2080" s="834"/>
      <c r="H2080" s="834"/>
      <c r="I2080" s="834"/>
      <c r="J2080" s="834"/>
      <c r="K2080" s="834"/>
      <c r="L2080" s="346"/>
      <c r="M2080" s="346"/>
      <c r="N2080" s="346"/>
      <c r="O2080" s="346"/>
      <c r="P2080" s="346"/>
      <c r="Q2080" s="346"/>
      <c r="R2080" s="346"/>
      <c r="S2080" s="346"/>
      <c r="T2080" s="346"/>
      <c r="U2080" s="346"/>
      <c r="V2080" s="346"/>
      <c r="W2080" s="346"/>
      <c r="X2080" s="835"/>
      <c r="Y2080" s="346"/>
      <c r="Z2080" s="346"/>
      <c r="AA2080" s="346"/>
      <c r="AB2080" s="346"/>
      <c r="AC2080" s="346"/>
      <c r="AD2080" s="346"/>
      <c r="AE2080" s="346"/>
      <c r="AF2080" s="346"/>
      <c r="AG2080" s="346"/>
      <c r="AH2080" s="346"/>
      <c r="AI2080" s="346"/>
    </row>
    <row r="2081" spans="1:35" ht="17.25" customHeight="1">
      <c r="A2081" s="275"/>
      <c r="B2081" s="275"/>
      <c r="C2081" s="275"/>
      <c r="D2081" s="660"/>
      <c r="E2081" s="834"/>
      <c r="F2081" s="834"/>
      <c r="G2081" s="834"/>
      <c r="H2081" s="834"/>
      <c r="I2081" s="834"/>
      <c r="J2081" s="834"/>
      <c r="K2081" s="834"/>
      <c r="L2081" s="346"/>
      <c r="M2081" s="346"/>
      <c r="N2081" s="346"/>
      <c r="O2081" s="346"/>
      <c r="P2081" s="346"/>
      <c r="Q2081" s="346"/>
      <c r="R2081" s="346"/>
      <c r="S2081" s="346"/>
      <c r="T2081" s="346"/>
      <c r="U2081" s="346"/>
      <c r="V2081" s="346"/>
      <c r="W2081" s="346"/>
      <c r="X2081" s="835"/>
      <c r="Y2081" s="346"/>
      <c r="Z2081" s="346"/>
      <c r="AA2081" s="346"/>
      <c r="AB2081" s="346"/>
      <c r="AC2081" s="346"/>
      <c r="AD2081" s="346"/>
      <c r="AE2081" s="346"/>
      <c r="AF2081" s="346"/>
      <c r="AG2081" s="346"/>
      <c r="AH2081" s="346"/>
      <c r="AI2081" s="346"/>
    </row>
    <row r="2082" spans="1:35" ht="17.25" customHeight="1">
      <c r="A2082" s="275"/>
      <c r="B2082" s="275"/>
      <c r="C2082" s="275"/>
      <c r="D2082" s="660"/>
      <c r="E2082" s="834"/>
      <c r="F2082" s="834"/>
      <c r="G2082" s="834"/>
      <c r="H2082" s="834"/>
      <c r="I2082" s="834"/>
      <c r="J2082" s="834"/>
      <c r="K2082" s="834"/>
      <c r="L2082" s="346"/>
      <c r="M2082" s="346"/>
      <c r="N2082" s="346"/>
      <c r="O2082" s="346"/>
      <c r="P2082" s="346"/>
      <c r="Q2082" s="346"/>
      <c r="R2082" s="346"/>
      <c r="S2082" s="346"/>
      <c r="T2082" s="346"/>
      <c r="U2082" s="346"/>
      <c r="V2082" s="346"/>
      <c r="W2082" s="346"/>
      <c r="X2082" s="835"/>
      <c r="Y2082" s="346"/>
      <c r="Z2082" s="346"/>
      <c r="AA2082" s="346"/>
      <c r="AB2082" s="346"/>
      <c r="AC2082" s="346"/>
      <c r="AD2082" s="346"/>
      <c r="AE2082" s="346"/>
      <c r="AF2082" s="346"/>
      <c r="AG2082" s="346"/>
      <c r="AH2082" s="346"/>
      <c r="AI2082" s="346"/>
    </row>
    <row r="2083" spans="1:35" ht="17.25" customHeight="1">
      <c r="A2083" s="275"/>
      <c r="B2083" s="275"/>
      <c r="C2083" s="275"/>
      <c r="D2083" s="660"/>
      <c r="E2083" s="834"/>
      <c r="F2083" s="834"/>
      <c r="G2083" s="834"/>
      <c r="H2083" s="834"/>
      <c r="I2083" s="834"/>
      <c r="J2083" s="834"/>
      <c r="K2083" s="834"/>
      <c r="L2083" s="346"/>
      <c r="M2083" s="346"/>
      <c r="N2083" s="346"/>
      <c r="O2083" s="346"/>
      <c r="P2083" s="346"/>
      <c r="Q2083" s="346"/>
      <c r="R2083" s="346"/>
      <c r="S2083" s="346"/>
      <c r="T2083" s="346"/>
      <c r="U2083" s="346"/>
      <c r="V2083" s="346"/>
      <c r="W2083" s="346"/>
      <c r="X2083" s="835"/>
      <c r="Y2083" s="346"/>
      <c r="Z2083" s="346"/>
      <c r="AA2083" s="346"/>
      <c r="AB2083" s="346"/>
      <c r="AC2083" s="346"/>
      <c r="AD2083" s="346"/>
      <c r="AE2083" s="346"/>
      <c r="AF2083" s="346"/>
      <c r="AG2083" s="346"/>
      <c r="AH2083" s="346"/>
      <c r="AI2083" s="346"/>
    </row>
    <row r="2084" spans="1:35" ht="17.25" customHeight="1">
      <c r="A2084" s="275"/>
      <c r="B2084" s="275"/>
      <c r="C2084" s="275"/>
      <c r="D2084" s="660"/>
      <c r="E2084" s="834"/>
      <c r="F2084" s="834"/>
      <c r="G2084" s="834"/>
      <c r="H2084" s="834"/>
      <c r="I2084" s="834"/>
      <c r="J2084" s="834"/>
      <c r="K2084" s="834"/>
      <c r="L2084" s="346"/>
      <c r="M2084" s="346"/>
      <c r="N2084" s="346"/>
      <c r="O2084" s="346"/>
      <c r="P2084" s="346"/>
      <c r="Q2084" s="346"/>
      <c r="R2084" s="346"/>
      <c r="S2084" s="346"/>
      <c r="T2084" s="346"/>
      <c r="U2084" s="346"/>
      <c r="V2084" s="346"/>
      <c r="W2084" s="346"/>
      <c r="X2084" s="835"/>
      <c r="Y2084" s="346"/>
      <c r="Z2084" s="346"/>
      <c r="AA2084" s="346"/>
      <c r="AB2084" s="346"/>
      <c r="AC2084" s="346"/>
      <c r="AD2084" s="346"/>
      <c r="AE2084" s="346"/>
      <c r="AF2084" s="346"/>
      <c r="AG2084" s="346"/>
      <c r="AH2084" s="346"/>
      <c r="AI2084" s="346"/>
    </row>
    <row r="2085" spans="1:35" ht="17.25" customHeight="1">
      <c r="A2085" s="275"/>
      <c r="B2085" s="275"/>
      <c r="C2085" s="275"/>
      <c r="D2085" s="660"/>
      <c r="E2085" s="834"/>
      <c r="F2085" s="834"/>
      <c r="G2085" s="834"/>
      <c r="H2085" s="834"/>
      <c r="I2085" s="834"/>
      <c r="J2085" s="834"/>
      <c r="K2085" s="834"/>
      <c r="L2085" s="346"/>
      <c r="M2085" s="346"/>
      <c r="N2085" s="346"/>
      <c r="O2085" s="346"/>
      <c r="P2085" s="346"/>
      <c r="Q2085" s="346"/>
      <c r="R2085" s="346"/>
      <c r="S2085" s="346"/>
      <c r="T2085" s="346"/>
      <c r="U2085" s="346"/>
      <c r="V2085" s="346"/>
      <c r="W2085" s="346"/>
      <c r="X2085" s="835"/>
      <c r="Y2085" s="346"/>
      <c r="Z2085" s="346"/>
      <c r="AA2085" s="346"/>
      <c r="AB2085" s="346"/>
      <c r="AC2085" s="346"/>
      <c r="AD2085" s="346"/>
      <c r="AE2085" s="346"/>
      <c r="AF2085" s="346"/>
      <c r="AG2085" s="346"/>
      <c r="AH2085" s="346"/>
      <c r="AI2085" s="346"/>
    </row>
    <row r="2086" spans="1:35" ht="17.25" customHeight="1">
      <c r="A2086" s="275"/>
      <c r="B2086" s="275"/>
      <c r="C2086" s="275"/>
      <c r="D2086" s="660"/>
      <c r="E2086" s="834"/>
      <c r="F2086" s="834"/>
      <c r="G2086" s="834"/>
      <c r="H2086" s="834"/>
      <c r="I2086" s="834"/>
      <c r="J2086" s="834"/>
      <c r="K2086" s="834"/>
      <c r="L2086" s="346"/>
      <c r="M2086" s="346"/>
      <c r="N2086" s="346"/>
      <c r="O2086" s="346"/>
      <c r="P2086" s="346"/>
      <c r="Q2086" s="346"/>
      <c r="R2086" s="346"/>
      <c r="S2086" s="346"/>
      <c r="T2086" s="346"/>
      <c r="U2086" s="346"/>
      <c r="V2086" s="346"/>
      <c r="W2086" s="346"/>
      <c r="X2086" s="835"/>
      <c r="Y2086" s="346"/>
      <c r="Z2086" s="346"/>
      <c r="AA2086" s="346"/>
      <c r="AB2086" s="346"/>
      <c r="AC2086" s="346"/>
      <c r="AD2086" s="346"/>
      <c r="AE2086" s="346"/>
      <c r="AF2086" s="346"/>
      <c r="AG2086" s="346"/>
      <c r="AH2086" s="346"/>
      <c r="AI2086" s="346"/>
    </row>
    <row r="2087" spans="1:35" ht="17.25" customHeight="1">
      <c r="A2087" s="275"/>
      <c r="B2087" s="275"/>
      <c r="C2087" s="275"/>
      <c r="D2087" s="660"/>
      <c r="E2087" s="834"/>
      <c r="F2087" s="834"/>
      <c r="G2087" s="834"/>
      <c r="H2087" s="834"/>
      <c r="I2087" s="834"/>
      <c r="J2087" s="834"/>
      <c r="K2087" s="834"/>
      <c r="L2087" s="346"/>
      <c r="M2087" s="346"/>
      <c r="N2087" s="346"/>
      <c r="O2087" s="346"/>
      <c r="P2087" s="346"/>
      <c r="Q2087" s="346"/>
      <c r="R2087" s="346"/>
      <c r="S2087" s="346"/>
      <c r="T2087" s="346"/>
      <c r="U2087" s="346"/>
      <c r="V2087" s="346"/>
      <c r="W2087" s="346"/>
      <c r="X2087" s="835"/>
      <c r="Y2087" s="346"/>
      <c r="Z2087" s="346"/>
      <c r="AA2087" s="346"/>
      <c r="AB2087" s="346"/>
      <c r="AC2087" s="346"/>
      <c r="AD2087" s="346"/>
      <c r="AE2087" s="346"/>
      <c r="AF2087" s="346"/>
      <c r="AG2087" s="346"/>
      <c r="AH2087" s="346"/>
      <c r="AI2087" s="346"/>
    </row>
    <row r="2088" spans="1:35" ht="17.25" customHeight="1">
      <c r="A2088" s="275"/>
      <c r="B2088" s="275"/>
      <c r="C2088" s="275"/>
      <c r="D2088" s="660"/>
      <c r="E2088" s="834"/>
      <c r="F2088" s="834"/>
      <c r="G2088" s="834"/>
      <c r="H2088" s="834"/>
      <c r="I2088" s="834"/>
      <c r="J2088" s="834"/>
      <c r="K2088" s="834"/>
      <c r="L2088" s="346"/>
      <c r="M2088" s="346"/>
      <c r="N2088" s="346"/>
      <c r="O2088" s="346"/>
      <c r="P2088" s="346"/>
      <c r="Q2088" s="346"/>
      <c r="R2088" s="346"/>
      <c r="S2088" s="346"/>
      <c r="T2088" s="346"/>
      <c r="U2088" s="346"/>
      <c r="V2088" s="346"/>
      <c r="W2088" s="346"/>
      <c r="X2088" s="835"/>
      <c r="Y2088" s="346"/>
      <c r="Z2088" s="346"/>
      <c r="AA2088" s="346"/>
      <c r="AB2088" s="346"/>
      <c r="AC2088" s="346"/>
      <c r="AD2088" s="346"/>
      <c r="AE2088" s="346"/>
      <c r="AF2088" s="346"/>
      <c r="AG2088" s="346"/>
      <c r="AH2088" s="346"/>
      <c r="AI2088" s="346"/>
    </row>
    <row r="2089" spans="1:35" ht="17.25" customHeight="1">
      <c r="A2089" s="275"/>
      <c r="B2089" s="275"/>
      <c r="C2089" s="275"/>
      <c r="D2089" s="660"/>
      <c r="E2089" s="834"/>
      <c r="F2089" s="834"/>
      <c r="G2089" s="834"/>
      <c r="H2089" s="834"/>
      <c r="I2089" s="834"/>
      <c r="J2089" s="834"/>
      <c r="K2089" s="834"/>
      <c r="L2089" s="346"/>
      <c r="M2089" s="346"/>
      <c r="N2089" s="346"/>
      <c r="O2089" s="346"/>
      <c r="P2089" s="346"/>
      <c r="Q2089" s="346"/>
      <c r="R2089" s="346"/>
      <c r="S2089" s="346"/>
      <c r="T2089" s="346"/>
      <c r="U2089" s="346"/>
      <c r="V2089" s="346"/>
      <c r="W2089" s="346"/>
      <c r="X2089" s="835"/>
      <c r="Y2089" s="346"/>
      <c r="Z2089" s="346"/>
      <c r="AA2089" s="346"/>
      <c r="AB2089" s="346"/>
      <c r="AC2089" s="346"/>
      <c r="AD2089" s="346"/>
      <c r="AE2089" s="346"/>
      <c r="AF2089" s="346"/>
      <c r="AG2089" s="346"/>
      <c r="AH2089" s="346"/>
      <c r="AI2089" s="346"/>
    </row>
    <row r="2090" spans="1:35" ht="17.25" customHeight="1">
      <c r="A2090" s="275"/>
      <c r="B2090" s="275"/>
      <c r="C2090" s="275"/>
      <c r="D2090" s="660"/>
      <c r="E2090" s="834"/>
      <c r="F2090" s="834"/>
      <c r="G2090" s="834"/>
      <c r="H2090" s="834"/>
      <c r="I2090" s="834"/>
      <c r="J2090" s="834"/>
      <c r="K2090" s="834"/>
      <c r="L2090" s="346"/>
      <c r="M2090" s="346"/>
      <c r="N2090" s="346"/>
      <c r="O2090" s="346"/>
      <c r="P2090" s="346"/>
      <c r="Q2090" s="346"/>
      <c r="R2090" s="346"/>
      <c r="S2090" s="346"/>
      <c r="T2090" s="346"/>
      <c r="U2090" s="346"/>
      <c r="V2090" s="346"/>
      <c r="W2090" s="346"/>
      <c r="X2090" s="835"/>
      <c r="Y2090" s="346"/>
      <c r="Z2090" s="346"/>
      <c r="AA2090" s="346"/>
      <c r="AB2090" s="346"/>
      <c r="AC2090" s="346"/>
      <c r="AD2090" s="346"/>
      <c r="AE2090" s="346"/>
      <c r="AF2090" s="346"/>
      <c r="AG2090" s="346"/>
      <c r="AH2090" s="346"/>
      <c r="AI2090" s="346"/>
    </row>
    <row r="2091" spans="1:35" ht="17.25" customHeight="1">
      <c r="A2091" s="275"/>
      <c r="B2091" s="275"/>
      <c r="C2091" s="275"/>
      <c r="D2091" s="660"/>
      <c r="E2091" s="834"/>
      <c r="F2091" s="834"/>
      <c r="G2091" s="834"/>
      <c r="H2091" s="834"/>
      <c r="I2091" s="834"/>
      <c r="J2091" s="834"/>
      <c r="K2091" s="834"/>
      <c r="L2091" s="346"/>
      <c r="M2091" s="346"/>
      <c r="N2091" s="346"/>
      <c r="O2091" s="346"/>
      <c r="P2091" s="346"/>
      <c r="Q2091" s="346"/>
      <c r="R2091" s="346"/>
      <c r="S2091" s="346"/>
      <c r="T2091" s="346"/>
      <c r="U2091" s="346"/>
      <c r="V2091" s="346"/>
      <c r="W2091" s="346"/>
      <c r="X2091" s="835"/>
      <c r="Y2091" s="346"/>
      <c r="Z2091" s="346"/>
      <c r="AA2091" s="346"/>
      <c r="AB2091" s="346"/>
      <c r="AC2091" s="346"/>
      <c r="AD2091" s="346"/>
      <c r="AE2091" s="346"/>
      <c r="AF2091" s="346"/>
      <c r="AG2091" s="346"/>
      <c r="AH2091" s="346"/>
      <c r="AI2091" s="346"/>
    </row>
    <row r="2092" spans="1:35" ht="17.25" customHeight="1">
      <c r="A2092" s="275"/>
      <c r="B2092" s="275"/>
      <c r="C2092" s="275"/>
      <c r="D2092" s="660"/>
      <c r="E2092" s="834"/>
      <c r="F2092" s="834"/>
      <c r="G2092" s="834"/>
      <c r="H2092" s="834"/>
      <c r="I2092" s="834"/>
      <c r="J2092" s="834"/>
      <c r="K2092" s="834"/>
      <c r="L2092" s="346"/>
      <c r="M2092" s="346"/>
      <c r="N2092" s="346"/>
      <c r="O2092" s="346"/>
      <c r="P2092" s="346"/>
      <c r="Q2092" s="346"/>
      <c r="R2092" s="346"/>
      <c r="S2092" s="346"/>
      <c r="T2092" s="346"/>
      <c r="U2092" s="346"/>
      <c r="V2092" s="346"/>
      <c r="W2092" s="346"/>
      <c r="X2092" s="835"/>
      <c r="Y2092" s="346"/>
      <c r="Z2092" s="346"/>
      <c r="AA2092" s="346"/>
      <c r="AB2092" s="346"/>
      <c r="AC2092" s="346"/>
      <c r="AD2092" s="346"/>
      <c r="AE2092" s="346"/>
      <c r="AF2092" s="346"/>
      <c r="AG2092" s="346"/>
      <c r="AH2092" s="346"/>
      <c r="AI2092" s="346"/>
    </row>
    <row r="2093" spans="1:35" ht="17.25" customHeight="1">
      <c r="A2093" s="275"/>
      <c r="B2093" s="275"/>
      <c r="C2093" s="275"/>
      <c r="D2093" s="660"/>
      <c r="E2093" s="834"/>
      <c r="F2093" s="834"/>
      <c r="G2093" s="834"/>
      <c r="H2093" s="834"/>
      <c r="I2093" s="834"/>
      <c r="J2093" s="834"/>
      <c r="K2093" s="834"/>
      <c r="L2093" s="346"/>
      <c r="M2093" s="346"/>
      <c r="N2093" s="346"/>
      <c r="O2093" s="346"/>
      <c r="P2093" s="346"/>
      <c r="Q2093" s="346"/>
      <c r="R2093" s="346"/>
      <c r="S2093" s="346"/>
      <c r="T2093" s="346"/>
      <c r="U2093" s="346"/>
      <c r="V2093" s="346"/>
      <c r="W2093" s="346"/>
      <c r="X2093" s="835"/>
      <c r="Y2093" s="346"/>
      <c r="Z2093" s="346"/>
      <c r="AA2093" s="346"/>
      <c r="AB2093" s="346"/>
      <c r="AC2093" s="346"/>
      <c r="AD2093" s="346"/>
      <c r="AE2093" s="346"/>
      <c r="AF2093" s="346"/>
      <c r="AG2093" s="346"/>
      <c r="AH2093" s="346"/>
      <c r="AI2093" s="346"/>
    </row>
    <row r="2094" spans="1:35" ht="17.25" customHeight="1">
      <c r="A2094" s="275"/>
      <c r="B2094" s="275"/>
      <c r="C2094" s="275"/>
      <c r="D2094" s="660"/>
      <c r="E2094" s="834"/>
      <c r="F2094" s="834"/>
      <c r="G2094" s="834"/>
      <c r="H2094" s="834"/>
      <c r="I2094" s="834"/>
      <c r="J2094" s="834"/>
      <c r="K2094" s="834"/>
      <c r="L2094" s="346"/>
      <c r="M2094" s="346"/>
      <c r="N2094" s="346"/>
      <c r="O2094" s="346"/>
      <c r="P2094" s="346"/>
      <c r="Q2094" s="346"/>
      <c r="R2094" s="346"/>
      <c r="S2094" s="346"/>
      <c r="T2094" s="346"/>
      <c r="U2094" s="346"/>
      <c r="V2094" s="346"/>
      <c r="W2094" s="346"/>
      <c r="X2094" s="835"/>
      <c r="Y2094" s="346"/>
      <c r="Z2094" s="346"/>
      <c r="AA2094" s="346"/>
      <c r="AB2094" s="346"/>
      <c r="AC2094" s="346"/>
      <c r="AD2094" s="346"/>
      <c r="AE2094" s="346"/>
      <c r="AF2094" s="346"/>
      <c r="AG2094" s="346"/>
      <c r="AH2094" s="346"/>
      <c r="AI2094" s="346"/>
    </row>
    <row r="2095" spans="1:35" ht="17.25" customHeight="1">
      <c r="A2095" s="275"/>
      <c r="B2095" s="275"/>
      <c r="C2095" s="275"/>
      <c r="D2095" s="660"/>
      <c r="E2095" s="834"/>
      <c r="F2095" s="834"/>
      <c r="G2095" s="834"/>
      <c r="H2095" s="834"/>
      <c r="I2095" s="834"/>
      <c r="J2095" s="834"/>
      <c r="K2095" s="834"/>
      <c r="L2095" s="346"/>
      <c r="M2095" s="346"/>
      <c r="N2095" s="346"/>
      <c r="O2095" s="346"/>
      <c r="P2095" s="346"/>
      <c r="Q2095" s="346"/>
      <c r="R2095" s="346"/>
      <c r="S2095" s="346"/>
      <c r="T2095" s="346"/>
      <c r="U2095" s="346"/>
      <c r="V2095" s="346"/>
      <c r="W2095" s="346"/>
      <c r="X2095" s="835"/>
      <c r="Y2095" s="346"/>
      <c r="Z2095" s="346"/>
      <c r="AA2095" s="346"/>
      <c r="AB2095" s="346"/>
      <c r="AC2095" s="346"/>
      <c r="AD2095" s="346"/>
      <c r="AE2095" s="346"/>
      <c r="AF2095" s="346"/>
      <c r="AG2095" s="346"/>
      <c r="AH2095" s="346"/>
      <c r="AI2095" s="346"/>
    </row>
    <row r="2096" spans="1:35" ht="17.25" customHeight="1">
      <c r="A2096" s="275"/>
      <c r="B2096" s="275"/>
      <c r="C2096" s="275"/>
      <c r="D2096" s="660"/>
      <c r="E2096" s="834"/>
      <c r="F2096" s="834"/>
      <c r="G2096" s="834"/>
      <c r="H2096" s="834"/>
      <c r="I2096" s="834"/>
      <c r="J2096" s="834"/>
      <c r="K2096" s="834"/>
      <c r="L2096" s="346"/>
      <c r="M2096" s="346"/>
      <c r="N2096" s="346"/>
      <c r="O2096" s="346"/>
      <c r="P2096" s="346"/>
      <c r="Q2096" s="346"/>
      <c r="R2096" s="346"/>
      <c r="S2096" s="346"/>
      <c r="T2096" s="346"/>
      <c r="U2096" s="346"/>
      <c r="V2096" s="346"/>
      <c r="W2096" s="346"/>
      <c r="X2096" s="835"/>
      <c r="Y2096" s="346"/>
      <c r="Z2096" s="346"/>
      <c r="AA2096" s="346"/>
      <c r="AB2096" s="346"/>
      <c r="AC2096" s="346"/>
      <c r="AD2096" s="346"/>
      <c r="AE2096" s="346"/>
      <c r="AF2096" s="346"/>
      <c r="AG2096" s="346"/>
      <c r="AH2096" s="346"/>
      <c r="AI2096" s="346"/>
    </row>
    <row r="2097" spans="1:35" ht="17.25" customHeight="1">
      <c r="A2097" s="275"/>
      <c r="B2097" s="275"/>
      <c r="C2097" s="275"/>
      <c r="D2097" s="660"/>
      <c r="E2097" s="834"/>
      <c r="F2097" s="834"/>
      <c r="G2097" s="834"/>
      <c r="H2097" s="834"/>
      <c r="I2097" s="834"/>
      <c r="J2097" s="834"/>
      <c r="K2097" s="834"/>
      <c r="L2097" s="346"/>
      <c r="M2097" s="346"/>
      <c r="N2097" s="346"/>
      <c r="O2097" s="346"/>
      <c r="P2097" s="346"/>
      <c r="Q2097" s="346"/>
      <c r="R2097" s="346"/>
      <c r="S2097" s="346"/>
      <c r="T2097" s="346"/>
      <c r="U2097" s="346"/>
      <c r="V2097" s="346"/>
      <c r="W2097" s="346"/>
      <c r="X2097" s="835"/>
      <c r="Y2097" s="346"/>
      <c r="Z2097" s="346"/>
      <c r="AA2097" s="346"/>
      <c r="AB2097" s="346"/>
      <c r="AC2097" s="346"/>
      <c r="AD2097" s="346"/>
      <c r="AE2097" s="346"/>
      <c r="AF2097" s="346"/>
      <c r="AG2097" s="346"/>
      <c r="AH2097" s="346"/>
      <c r="AI2097" s="346"/>
    </row>
    <row r="2098" spans="1:35" ht="17.25" customHeight="1">
      <c r="A2098" s="275"/>
      <c r="B2098" s="275"/>
      <c r="C2098" s="275"/>
      <c r="D2098" s="660"/>
      <c r="E2098" s="834"/>
      <c r="F2098" s="834"/>
      <c r="G2098" s="834"/>
      <c r="H2098" s="834"/>
      <c r="I2098" s="834"/>
      <c r="J2098" s="834"/>
      <c r="K2098" s="834"/>
      <c r="L2098" s="346"/>
      <c r="M2098" s="346"/>
      <c r="N2098" s="346"/>
      <c r="O2098" s="346"/>
      <c r="P2098" s="346"/>
      <c r="Q2098" s="346"/>
      <c r="R2098" s="346"/>
      <c r="S2098" s="346"/>
      <c r="T2098" s="346"/>
      <c r="U2098" s="346"/>
      <c r="V2098" s="346"/>
      <c r="W2098" s="346"/>
      <c r="X2098" s="835"/>
      <c r="Y2098" s="346"/>
      <c r="Z2098" s="346"/>
      <c r="AA2098" s="346"/>
      <c r="AB2098" s="346"/>
      <c r="AC2098" s="346"/>
      <c r="AD2098" s="346"/>
      <c r="AE2098" s="346"/>
      <c r="AF2098" s="346"/>
      <c r="AG2098" s="346"/>
      <c r="AH2098" s="346"/>
      <c r="AI2098" s="346"/>
    </row>
  </sheetData>
  <hyperlinks>
    <hyperlink ref="P2" r:id="rId1" xr:uid="{00000000-0004-0000-0B00-000000000000}"/>
    <hyperlink ref="AH2" r:id="rId2" xr:uid="{00000000-0004-0000-0B00-000001000000}"/>
    <hyperlink ref="AI2" r:id="rId3" xr:uid="{00000000-0004-0000-0B00-000002000000}"/>
    <hyperlink ref="P3" r:id="rId4" xr:uid="{00000000-0004-0000-0B00-000003000000}"/>
    <hyperlink ref="Q3" r:id="rId5" xr:uid="{00000000-0004-0000-0B00-000004000000}"/>
    <hyperlink ref="AG3" r:id="rId6" xr:uid="{00000000-0004-0000-0B00-000005000000}"/>
    <hyperlink ref="AH3" r:id="rId7" xr:uid="{00000000-0004-0000-0B00-000006000000}"/>
    <hyperlink ref="AI3" r:id="rId8" xr:uid="{00000000-0004-0000-0B00-000007000000}"/>
    <hyperlink ref="P4" r:id="rId9" xr:uid="{00000000-0004-0000-0B00-000008000000}"/>
    <hyperlink ref="Q4" r:id="rId10" xr:uid="{00000000-0004-0000-0B00-000009000000}"/>
    <hyperlink ref="AC4" r:id="rId11" xr:uid="{00000000-0004-0000-0B00-00000A000000}"/>
    <hyperlink ref="AG4" r:id="rId12" xr:uid="{00000000-0004-0000-0B00-00000B000000}"/>
    <hyperlink ref="AH4" r:id="rId13" xr:uid="{00000000-0004-0000-0B00-00000C000000}"/>
    <hyperlink ref="AI4" r:id="rId14" xr:uid="{00000000-0004-0000-0B00-00000D000000}"/>
    <hyperlink ref="P5" r:id="rId15" xr:uid="{00000000-0004-0000-0B00-00000E000000}"/>
    <hyperlink ref="Q5" r:id="rId16" xr:uid="{00000000-0004-0000-0B00-00000F000000}"/>
    <hyperlink ref="AC5" r:id="rId17" xr:uid="{00000000-0004-0000-0B00-000010000000}"/>
    <hyperlink ref="AH5" r:id="rId18" xr:uid="{00000000-0004-0000-0B00-000011000000}"/>
    <hyperlink ref="AI5" r:id="rId19" xr:uid="{00000000-0004-0000-0B00-000012000000}"/>
    <hyperlink ref="P6" r:id="rId20" xr:uid="{00000000-0004-0000-0B00-000013000000}"/>
    <hyperlink ref="Q6" r:id="rId21" xr:uid="{00000000-0004-0000-0B00-000014000000}"/>
    <hyperlink ref="AC6" r:id="rId22" xr:uid="{00000000-0004-0000-0B00-000015000000}"/>
    <hyperlink ref="AH6" r:id="rId23" xr:uid="{00000000-0004-0000-0B00-000016000000}"/>
    <hyperlink ref="AI6" r:id="rId24" xr:uid="{00000000-0004-0000-0B00-000017000000}"/>
    <hyperlink ref="P7" r:id="rId25" xr:uid="{00000000-0004-0000-0B00-000018000000}"/>
    <hyperlink ref="Q7" r:id="rId26" xr:uid="{00000000-0004-0000-0B00-000019000000}"/>
    <hyperlink ref="AG7" r:id="rId27" xr:uid="{00000000-0004-0000-0B00-00001A000000}"/>
    <hyperlink ref="AH7" r:id="rId28" xr:uid="{00000000-0004-0000-0B00-00001B000000}"/>
    <hyperlink ref="AI7" r:id="rId29" xr:uid="{00000000-0004-0000-0B00-00001C000000}"/>
    <hyperlink ref="P8" r:id="rId30" xr:uid="{00000000-0004-0000-0B00-00001D000000}"/>
    <hyperlink ref="Q8" r:id="rId31" xr:uid="{00000000-0004-0000-0B00-00001E000000}"/>
    <hyperlink ref="AC8" r:id="rId32" xr:uid="{00000000-0004-0000-0B00-00001F000000}"/>
    <hyperlink ref="AG8" r:id="rId33" xr:uid="{00000000-0004-0000-0B00-000020000000}"/>
    <hyperlink ref="AH8" r:id="rId34" xr:uid="{00000000-0004-0000-0B00-000021000000}"/>
    <hyperlink ref="AI8" r:id="rId35" xr:uid="{00000000-0004-0000-0B00-000022000000}"/>
    <hyperlink ref="P9" r:id="rId36" xr:uid="{00000000-0004-0000-0B00-000023000000}"/>
    <hyperlink ref="Q9" r:id="rId37" xr:uid="{00000000-0004-0000-0B00-000024000000}"/>
    <hyperlink ref="AC9" r:id="rId38" xr:uid="{00000000-0004-0000-0B00-000025000000}"/>
    <hyperlink ref="AH9" r:id="rId39" xr:uid="{00000000-0004-0000-0B00-000026000000}"/>
    <hyperlink ref="AI9" r:id="rId40" xr:uid="{00000000-0004-0000-0B00-000027000000}"/>
    <hyperlink ref="P10" r:id="rId41" xr:uid="{00000000-0004-0000-0B00-000028000000}"/>
    <hyperlink ref="Q10" r:id="rId42" xr:uid="{00000000-0004-0000-0B00-000029000000}"/>
    <hyperlink ref="AH10" r:id="rId43" xr:uid="{00000000-0004-0000-0B00-00002A000000}"/>
    <hyperlink ref="AI10" r:id="rId44" xr:uid="{00000000-0004-0000-0B00-00002B000000}"/>
    <hyperlink ref="P11" r:id="rId45" xr:uid="{00000000-0004-0000-0B00-00002C000000}"/>
    <hyperlink ref="Q11" r:id="rId46" xr:uid="{00000000-0004-0000-0B00-00002D000000}"/>
    <hyperlink ref="AC11" r:id="rId47" xr:uid="{00000000-0004-0000-0B00-00002E000000}"/>
    <hyperlink ref="AH11" r:id="rId48" xr:uid="{00000000-0004-0000-0B00-00002F000000}"/>
    <hyperlink ref="AI11" r:id="rId49" xr:uid="{00000000-0004-0000-0B00-000030000000}"/>
    <hyperlink ref="P12" r:id="rId50" xr:uid="{00000000-0004-0000-0B00-000031000000}"/>
    <hyperlink ref="Q12" r:id="rId51" xr:uid="{00000000-0004-0000-0B00-000032000000}"/>
    <hyperlink ref="AC12" r:id="rId52" xr:uid="{00000000-0004-0000-0B00-000033000000}"/>
    <hyperlink ref="AG12" r:id="rId53" xr:uid="{00000000-0004-0000-0B00-000034000000}"/>
    <hyperlink ref="AH12" r:id="rId54" xr:uid="{00000000-0004-0000-0B00-000035000000}"/>
    <hyperlink ref="AI12" r:id="rId55" xr:uid="{00000000-0004-0000-0B00-000036000000}"/>
    <hyperlink ref="P13" r:id="rId56" xr:uid="{00000000-0004-0000-0B00-000037000000}"/>
    <hyperlink ref="Q13" r:id="rId57" xr:uid="{00000000-0004-0000-0B00-000038000000}"/>
    <hyperlink ref="AC13" r:id="rId58" xr:uid="{00000000-0004-0000-0B00-000039000000}"/>
    <hyperlink ref="AG13" r:id="rId59" xr:uid="{00000000-0004-0000-0B00-00003A000000}"/>
    <hyperlink ref="AH13" r:id="rId60" xr:uid="{00000000-0004-0000-0B00-00003B000000}"/>
    <hyperlink ref="AI13" r:id="rId61" xr:uid="{00000000-0004-0000-0B00-00003C000000}"/>
    <hyperlink ref="P14" r:id="rId62" xr:uid="{00000000-0004-0000-0B00-00003D000000}"/>
    <hyperlink ref="Q14" r:id="rId63" xr:uid="{00000000-0004-0000-0B00-00003E000000}"/>
    <hyperlink ref="AC14" r:id="rId64" xr:uid="{00000000-0004-0000-0B00-00003F000000}"/>
    <hyperlink ref="AG14" r:id="rId65" xr:uid="{00000000-0004-0000-0B00-000040000000}"/>
    <hyperlink ref="AH14" r:id="rId66" xr:uid="{00000000-0004-0000-0B00-000041000000}"/>
    <hyperlink ref="AI14" r:id="rId67" xr:uid="{00000000-0004-0000-0B00-000042000000}"/>
    <hyperlink ref="P15" r:id="rId68" xr:uid="{00000000-0004-0000-0B00-000043000000}"/>
    <hyperlink ref="Q15" r:id="rId69" xr:uid="{00000000-0004-0000-0B00-000044000000}"/>
    <hyperlink ref="AC15" r:id="rId70" xr:uid="{00000000-0004-0000-0B00-000045000000}"/>
    <hyperlink ref="AG15" r:id="rId71" xr:uid="{00000000-0004-0000-0B00-000046000000}"/>
    <hyperlink ref="AH15" r:id="rId72" xr:uid="{00000000-0004-0000-0B00-000047000000}"/>
    <hyperlink ref="AI15" r:id="rId73" xr:uid="{00000000-0004-0000-0B00-000048000000}"/>
    <hyperlink ref="P16" r:id="rId74" xr:uid="{00000000-0004-0000-0B00-000049000000}"/>
    <hyperlink ref="Q16" r:id="rId75" xr:uid="{00000000-0004-0000-0B00-00004A000000}"/>
    <hyperlink ref="AC16" r:id="rId76" xr:uid="{00000000-0004-0000-0B00-00004B000000}"/>
    <hyperlink ref="AG16" r:id="rId77" xr:uid="{00000000-0004-0000-0B00-00004C000000}"/>
    <hyperlink ref="AH16" r:id="rId78" xr:uid="{00000000-0004-0000-0B00-00004D000000}"/>
    <hyperlink ref="AI16" r:id="rId79" xr:uid="{00000000-0004-0000-0B00-00004E000000}"/>
    <hyperlink ref="P17" r:id="rId80" xr:uid="{00000000-0004-0000-0B00-00004F000000}"/>
    <hyperlink ref="Q17" r:id="rId81" xr:uid="{00000000-0004-0000-0B00-000050000000}"/>
    <hyperlink ref="AC17" r:id="rId82" location=":~:text=The%20former%20Galena%20Forward%20Operating,350%20miles%20northwest%20of%20Anchorage." xr:uid="{00000000-0004-0000-0B00-000051000000}"/>
    <hyperlink ref="AH17" r:id="rId83" xr:uid="{00000000-0004-0000-0B00-000052000000}"/>
    <hyperlink ref="AI17" r:id="rId84" xr:uid="{00000000-0004-0000-0B00-000053000000}"/>
    <hyperlink ref="P18" r:id="rId85" xr:uid="{00000000-0004-0000-0B00-000054000000}"/>
    <hyperlink ref="Q18" r:id="rId86" xr:uid="{00000000-0004-0000-0B00-000055000000}"/>
    <hyperlink ref="AC18" r:id="rId87" xr:uid="{00000000-0004-0000-0B00-000056000000}"/>
    <hyperlink ref="AH18" r:id="rId88" xr:uid="{00000000-0004-0000-0B00-000057000000}"/>
    <hyperlink ref="AI18" r:id="rId89" xr:uid="{00000000-0004-0000-0B00-000058000000}"/>
    <hyperlink ref="P19" r:id="rId90" xr:uid="{00000000-0004-0000-0B00-000059000000}"/>
    <hyperlink ref="Q19" r:id="rId91" xr:uid="{00000000-0004-0000-0B00-00005A000000}"/>
    <hyperlink ref="AC19" r:id="rId92" xr:uid="{00000000-0004-0000-0B00-00005B000000}"/>
    <hyperlink ref="AH19" r:id="rId93" xr:uid="{00000000-0004-0000-0B00-00005C000000}"/>
    <hyperlink ref="AI19" r:id="rId94" xr:uid="{00000000-0004-0000-0B00-00005D000000}"/>
    <hyperlink ref="P20" r:id="rId95" xr:uid="{00000000-0004-0000-0B00-00005E000000}"/>
    <hyperlink ref="Q20" r:id="rId96" xr:uid="{00000000-0004-0000-0B00-00005F000000}"/>
    <hyperlink ref="AC20" r:id="rId97" xr:uid="{00000000-0004-0000-0B00-000060000000}"/>
    <hyperlink ref="AH20" r:id="rId98" xr:uid="{00000000-0004-0000-0B00-000061000000}"/>
    <hyperlink ref="AI20" r:id="rId99" xr:uid="{00000000-0004-0000-0B00-000062000000}"/>
    <hyperlink ref="P21" r:id="rId100" xr:uid="{00000000-0004-0000-0B00-000063000000}"/>
    <hyperlink ref="Q21" r:id="rId101" xr:uid="{00000000-0004-0000-0B00-000064000000}"/>
    <hyperlink ref="AC21" r:id="rId102" xr:uid="{00000000-0004-0000-0B00-000065000000}"/>
    <hyperlink ref="AH21" r:id="rId103" xr:uid="{00000000-0004-0000-0B00-000066000000}"/>
    <hyperlink ref="AI21" r:id="rId104" xr:uid="{00000000-0004-0000-0B00-000067000000}"/>
    <hyperlink ref="P22" r:id="rId105" xr:uid="{00000000-0004-0000-0B00-000068000000}"/>
    <hyperlink ref="Q22" r:id="rId106" xr:uid="{00000000-0004-0000-0B00-000069000000}"/>
    <hyperlink ref="AC22" r:id="rId107" xr:uid="{00000000-0004-0000-0B00-00006A000000}"/>
    <hyperlink ref="AH22" r:id="rId108" xr:uid="{00000000-0004-0000-0B00-00006B000000}"/>
    <hyperlink ref="AI22" r:id="rId109" xr:uid="{00000000-0004-0000-0B00-00006C000000}"/>
    <hyperlink ref="P23" r:id="rId110" xr:uid="{00000000-0004-0000-0B00-00006D000000}"/>
    <hyperlink ref="AC23" r:id="rId111" xr:uid="{00000000-0004-0000-0B00-00006E000000}"/>
    <hyperlink ref="AH23" r:id="rId112" xr:uid="{00000000-0004-0000-0B00-00006F000000}"/>
    <hyperlink ref="AI23" r:id="rId113" xr:uid="{00000000-0004-0000-0B00-000070000000}"/>
    <hyperlink ref="P24" r:id="rId114" xr:uid="{00000000-0004-0000-0B00-000071000000}"/>
    <hyperlink ref="Q24" r:id="rId115" xr:uid="{00000000-0004-0000-0B00-000072000000}"/>
    <hyperlink ref="AC24" r:id="rId116" xr:uid="{00000000-0004-0000-0B00-000073000000}"/>
    <hyperlink ref="AG24" r:id="rId117" xr:uid="{00000000-0004-0000-0B00-000074000000}"/>
    <hyperlink ref="AH24" r:id="rId118" xr:uid="{00000000-0004-0000-0B00-000075000000}"/>
    <hyperlink ref="AI24" r:id="rId119" xr:uid="{00000000-0004-0000-0B00-000076000000}"/>
    <hyperlink ref="P25" r:id="rId120" xr:uid="{00000000-0004-0000-0B00-000077000000}"/>
    <hyperlink ref="AC25" r:id="rId121" xr:uid="{00000000-0004-0000-0B00-000078000000}"/>
    <hyperlink ref="AG25" r:id="rId122" xr:uid="{00000000-0004-0000-0B00-000079000000}"/>
    <hyperlink ref="AH25" r:id="rId123" xr:uid="{00000000-0004-0000-0B00-00007A000000}"/>
    <hyperlink ref="AI25" r:id="rId124" xr:uid="{00000000-0004-0000-0B00-00007B000000}"/>
    <hyperlink ref="P26" r:id="rId125" xr:uid="{00000000-0004-0000-0B00-00007C000000}"/>
    <hyperlink ref="AC26" r:id="rId126" xr:uid="{00000000-0004-0000-0B00-00007D000000}"/>
    <hyperlink ref="AH26" r:id="rId127" xr:uid="{00000000-0004-0000-0B00-00007E000000}"/>
    <hyperlink ref="AI26" r:id="rId128" xr:uid="{00000000-0004-0000-0B00-00007F000000}"/>
    <hyperlink ref="P27" r:id="rId129" xr:uid="{00000000-0004-0000-0B00-000080000000}"/>
    <hyperlink ref="AG27" r:id="rId130" xr:uid="{00000000-0004-0000-0B00-000081000000}"/>
    <hyperlink ref="AH27" r:id="rId131" xr:uid="{00000000-0004-0000-0B00-000082000000}"/>
    <hyperlink ref="AI27" r:id="rId132" xr:uid="{00000000-0004-0000-0B00-000083000000}"/>
    <hyperlink ref="P28" r:id="rId133" xr:uid="{00000000-0004-0000-0B00-000084000000}"/>
    <hyperlink ref="AG28" r:id="rId134" xr:uid="{00000000-0004-0000-0B00-000085000000}"/>
    <hyperlink ref="AH28" r:id="rId135" xr:uid="{00000000-0004-0000-0B00-000086000000}"/>
    <hyperlink ref="AI28" r:id="rId136" xr:uid="{00000000-0004-0000-0B00-000087000000}"/>
    <hyperlink ref="P29" r:id="rId137" xr:uid="{00000000-0004-0000-0B00-000088000000}"/>
    <hyperlink ref="AG29" r:id="rId138" xr:uid="{00000000-0004-0000-0B00-000089000000}"/>
    <hyperlink ref="AH29" r:id="rId139" xr:uid="{00000000-0004-0000-0B00-00008A000000}"/>
    <hyperlink ref="AI29" r:id="rId140" xr:uid="{00000000-0004-0000-0B00-00008B000000}"/>
    <hyperlink ref="P30" r:id="rId141" xr:uid="{00000000-0004-0000-0B00-00008C000000}"/>
    <hyperlink ref="Q30" r:id="rId142" xr:uid="{00000000-0004-0000-0B00-00008D000000}"/>
    <hyperlink ref="AH30" r:id="rId143" xr:uid="{00000000-0004-0000-0B00-00008E000000}"/>
    <hyperlink ref="AI30" r:id="rId144" xr:uid="{00000000-0004-0000-0B00-00008F000000}"/>
    <hyperlink ref="P31" r:id="rId145" xr:uid="{00000000-0004-0000-0B00-000090000000}"/>
    <hyperlink ref="Q31" r:id="rId146" xr:uid="{00000000-0004-0000-0B00-000091000000}"/>
    <hyperlink ref="AC31" r:id="rId147" xr:uid="{00000000-0004-0000-0B00-000092000000}"/>
    <hyperlink ref="AH31" r:id="rId148" xr:uid="{00000000-0004-0000-0B00-000093000000}"/>
    <hyperlink ref="AI31" r:id="rId149" xr:uid="{00000000-0004-0000-0B00-000094000000}"/>
    <hyperlink ref="P32" r:id="rId150" xr:uid="{00000000-0004-0000-0B00-000095000000}"/>
    <hyperlink ref="Q32" r:id="rId151" xr:uid="{00000000-0004-0000-0B00-000096000000}"/>
    <hyperlink ref="AC32" r:id="rId152" xr:uid="{00000000-0004-0000-0B00-000097000000}"/>
    <hyperlink ref="AH32" r:id="rId153" xr:uid="{00000000-0004-0000-0B00-000098000000}"/>
    <hyperlink ref="AI32" r:id="rId154" xr:uid="{00000000-0004-0000-0B00-000099000000}"/>
    <hyperlink ref="P33" r:id="rId155" xr:uid="{00000000-0004-0000-0B00-00009A000000}"/>
    <hyperlink ref="Q33" r:id="rId156" xr:uid="{00000000-0004-0000-0B00-00009B000000}"/>
    <hyperlink ref="AC33" r:id="rId157" xr:uid="{00000000-0004-0000-0B00-00009C000000}"/>
    <hyperlink ref="AH33" r:id="rId158" xr:uid="{00000000-0004-0000-0B00-00009D000000}"/>
    <hyperlink ref="AI33" r:id="rId159" xr:uid="{00000000-0004-0000-0B00-00009E000000}"/>
    <hyperlink ref="P34" r:id="rId160" xr:uid="{00000000-0004-0000-0B00-00009F000000}"/>
    <hyperlink ref="Q34" r:id="rId161" xr:uid="{00000000-0004-0000-0B00-0000A0000000}"/>
    <hyperlink ref="AC34" r:id="rId162" xr:uid="{00000000-0004-0000-0B00-0000A1000000}"/>
    <hyperlink ref="AH34" r:id="rId163" xr:uid="{00000000-0004-0000-0B00-0000A2000000}"/>
    <hyperlink ref="AI34" r:id="rId164" xr:uid="{00000000-0004-0000-0B00-0000A3000000}"/>
    <hyperlink ref="P35" r:id="rId165" xr:uid="{00000000-0004-0000-0B00-0000A4000000}"/>
    <hyperlink ref="Q35" r:id="rId166" xr:uid="{00000000-0004-0000-0B00-0000A5000000}"/>
    <hyperlink ref="AC35" r:id="rId167" xr:uid="{00000000-0004-0000-0B00-0000A6000000}"/>
    <hyperlink ref="AH35" r:id="rId168" xr:uid="{00000000-0004-0000-0B00-0000A7000000}"/>
    <hyperlink ref="AI35" r:id="rId169" xr:uid="{00000000-0004-0000-0B00-0000A8000000}"/>
    <hyperlink ref="P36" r:id="rId170" xr:uid="{00000000-0004-0000-0B00-0000A9000000}"/>
    <hyperlink ref="Q36" r:id="rId171" xr:uid="{00000000-0004-0000-0B00-0000AA000000}"/>
    <hyperlink ref="AC36" r:id="rId172" xr:uid="{00000000-0004-0000-0B00-0000AB000000}"/>
    <hyperlink ref="AH36" r:id="rId173" xr:uid="{00000000-0004-0000-0B00-0000AC000000}"/>
    <hyperlink ref="AI36" r:id="rId174" xr:uid="{00000000-0004-0000-0B00-0000AD000000}"/>
    <hyperlink ref="P37" r:id="rId175" xr:uid="{00000000-0004-0000-0B00-0000AE000000}"/>
    <hyperlink ref="Q37" r:id="rId176" xr:uid="{00000000-0004-0000-0B00-0000AF000000}"/>
    <hyperlink ref="AC37" r:id="rId177" xr:uid="{00000000-0004-0000-0B00-0000B0000000}"/>
    <hyperlink ref="AH37" r:id="rId178" xr:uid="{00000000-0004-0000-0B00-0000B1000000}"/>
    <hyperlink ref="AI37" r:id="rId179" xr:uid="{00000000-0004-0000-0B00-0000B2000000}"/>
    <hyperlink ref="P38" r:id="rId180" xr:uid="{00000000-0004-0000-0B00-0000B3000000}"/>
    <hyperlink ref="Q38" r:id="rId181" xr:uid="{00000000-0004-0000-0B00-0000B4000000}"/>
    <hyperlink ref="AC38" r:id="rId182" xr:uid="{00000000-0004-0000-0B00-0000B5000000}"/>
    <hyperlink ref="AH38" r:id="rId183" xr:uid="{00000000-0004-0000-0B00-0000B6000000}"/>
    <hyperlink ref="AI38" r:id="rId184" xr:uid="{00000000-0004-0000-0B00-0000B7000000}"/>
    <hyperlink ref="P39" r:id="rId185" xr:uid="{00000000-0004-0000-0B00-0000B8000000}"/>
    <hyperlink ref="Q39" r:id="rId186" xr:uid="{00000000-0004-0000-0B00-0000B9000000}"/>
    <hyperlink ref="AC39" r:id="rId187" xr:uid="{00000000-0004-0000-0B00-0000BA000000}"/>
    <hyperlink ref="AH39" r:id="rId188" xr:uid="{00000000-0004-0000-0B00-0000BB000000}"/>
    <hyperlink ref="AI39" r:id="rId189" xr:uid="{00000000-0004-0000-0B00-0000BC000000}"/>
    <hyperlink ref="P40" r:id="rId190" xr:uid="{00000000-0004-0000-0B00-0000BD000000}"/>
    <hyperlink ref="Q40" r:id="rId191" xr:uid="{00000000-0004-0000-0B00-0000BE000000}"/>
    <hyperlink ref="AC40" r:id="rId192" xr:uid="{00000000-0004-0000-0B00-0000BF000000}"/>
    <hyperlink ref="AH40" r:id="rId193" xr:uid="{00000000-0004-0000-0B00-0000C0000000}"/>
    <hyperlink ref="AI40" r:id="rId194" xr:uid="{00000000-0004-0000-0B00-0000C1000000}"/>
    <hyperlink ref="P41" r:id="rId195" xr:uid="{00000000-0004-0000-0B00-0000C2000000}"/>
    <hyperlink ref="Q41" r:id="rId196" xr:uid="{00000000-0004-0000-0B00-0000C3000000}"/>
    <hyperlink ref="AC41" r:id="rId197" xr:uid="{00000000-0004-0000-0B00-0000C4000000}"/>
    <hyperlink ref="AH41" r:id="rId198" xr:uid="{00000000-0004-0000-0B00-0000C5000000}"/>
    <hyperlink ref="AI41" r:id="rId199" xr:uid="{00000000-0004-0000-0B00-0000C6000000}"/>
    <hyperlink ref="P42" r:id="rId200" xr:uid="{00000000-0004-0000-0B00-0000C7000000}"/>
    <hyperlink ref="Q42" r:id="rId201" xr:uid="{00000000-0004-0000-0B00-0000C8000000}"/>
    <hyperlink ref="AC42" r:id="rId202" xr:uid="{00000000-0004-0000-0B00-0000C9000000}"/>
    <hyperlink ref="AH42" r:id="rId203" xr:uid="{00000000-0004-0000-0B00-0000CA000000}"/>
    <hyperlink ref="AI42" r:id="rId204" xr:uid="{00000000-0004-0000-0B00-0000CB000000}"/>
    <hyperlink ref="P43" r:id="rId205" xr:uid="{00000000-0004-0000-0B00-0000CC000000}"/>
    <hyperlink ref="Q43" r:id="rId206" xr:uid="{00000000-0004-0000-0B00-0000CD000000}"/>
    <hyperlink ref="AC43" r:id="rId207" xr:uid="{00000000-0004-0000-0B00-0000CE000000}"/>
    <hyperlink ref="AH43" r:id="rId208" xr:uid="{00000000-0004-0000-0B00-0000CF000000}"/>
    <hyperlink ref="AI43" r:id="rId209" xr:uid="{00000000-0004-0000-0B00-0000D0000000}"/>
    <hyperlink ref="P44" r:id="rId210" xr:uid="{00000000-0004-0000-0B00-0000D1000000}"/>
    <hyperlink ref="Q44" r:id="rId211" xr:uid="{00000000-0004-0000-0B00-0000D2000000}"/>
    <hyperlink ref="AC44" r:id="rId212" xr:uid="{00000000-0004-0000-0B00-0000D3000000}"/>
    <hyperlink ref="AH44" r:id="rId213" xr:uid="{00000000-0004-0000-0B00-0000D4000000}"/>
    <hyperlink ref="AI44" r:id="rId214" xr:uid="{00000000-0004-0000-0B00-0000D5000000}"/>
    <hyperlink ref="P45" r:id="rId215" xr:uid="{00000000-0004-0000-0B00-0000D6000000}"/>
    <hyperlink ref="Q45" r:id="rId216" xr:uid="{00000000-0004-0000-0B00-0000D7000000}"/>
    <hyperlink ref="AC45" r:id="rId217" xr:uid="{00000000-0004-0000-0B00-0000D8000000}"/>
    <hyperlink ref="AH45" r:id="rId218" xr:uid="{00000000-0004-0000-0B00-0000D9000000}"/>
    <hyperlink ref="AI45" r:id="rId219" xr:uid="{00000000-0004-0000-0B00-0000DA000000}"/>
    <hyperlink ref="P46" r:id="rId220" xr:uid="{00000000-0004-0000-0B00-0000DB000000}"/>
    <hyperlink ref="Q46" r:id="rId221" xr:uid="{00000000-0004-0000-0B00-0000DC000000}"/>
    <hyperlink ref="AC46" r:id="rId222" xr:uid="{00000000-0004-0000-0B00-0000DD000000}"/>
    <hyperlink ref="AH46" r:id="rId223" xr:uid="{00000000-0004-0000-0B00-0000DE000000}"/>
    <hyperlink ref="AI46" r:id="rId224" xr:uid="{00000000-0004-0000-0B00-0000DF000000}"/>
    <hyperlink ref="P47" r:id="rId225" xr:uid="{00000000-0004-0000-0B00-0000E0000000}"/>
    <hyperlink ref="Q47" r:id="rId226" xr:uid="{00000000-0004-0000-0B00-0000E1000000}"/>
    <hyperlink ref="AC47" r:id="rId227" xr:uid="{00000000-0004-0000-0B00-0000E2000000}"/>
    <hyperlink ref="AH47" r:id="rId228" xr:uid="{00000000-0004-0000-0B00-0000E3000000}"/>
    <hyperlink ref="AI47" r:id="rId229" xr:uid="{00000000-0004-0000-0B00-0000E4000000}"/>
    <hyperlink ref="P48" r:id="rId230" xr:uid="{00000000-0004-0000-0B00-0000E5000000}"/>
    <hyperlink ref="Q48" r:id="rId231" xr:uid="{00000000-0004-0000-0B00-0000E6000000}"/>
    <hyperlink ref="AC48" r:id="rId232" xr:uid="{00000000-0004-0000-0B00-0000E7000000}"/>
    <hyperlink ref="AH48" r:id="rId233" xr:uid="{00000000-0004-0000-0B00-0000E8000000}"/>
    <hyperlink ref="AI48" r:id="rId234" xr:uid="{00000000-0004-0000-0B00-0000E9000000}"/>
    <hyperlink ref="P49" r:id="rId235" xr:uid="{00000000-0004-0000-0B00-0000EA000000}"/>
    <hyperlink ref="Q49" r:id="rId236" xr:uid="{00000000-0004-0000-0B00-0000EB000000}"/>
    <hyperlink ref="AC49" r:id="rId237" xr:uid="{00000000-0004-0000-0B00-0000EC000000}"/>
    <hyperlink ref="AH49" r:id="rId238" xr:uid="{00000000-0004-0000-0B00-0000ED000000}"/>
    <hyperlink ref="AI49" r:id="rId239" xr:uid="{00000000-0004-0000-0B00-0000EE000000}"/>
    <hyperlink ref="P50" r:id="rId240" xr:uid="{00000000-0004-0000-0B00-0000EF000000}"/>
    <hyperlink ref="Q50" r:id="rId241" xr:uid="{00000000-0004-0000-0B00-0000F0000000}"/>
    <hyperlink ref="AC50" r:id="rId242" xr:uid="{00000000-0004-0000-0B00-0000F1000000}"/>
    <hyperlink ref="AG50" r:id="rId243" xr:uid="{00000000-0004-0000-0B00-0000F2000000}"/>
    <hyperlink ref="AH50" r:id="rId244" xr:uid="{00000000-0004-0000-0B00-0000F3000000}"/>
    <hyperlink ref="AI50" r:id="rId245" xr:uid="{00000000-0004-0000-0B00-0000F4000000}"/>
    <hyperlink ref="P51" r:id="rId246" xr:uid="{00000000-0004-0000-0B00-0000F5000000}"/>
    <hyperlink ref="Q51" r:id="rId247" xr:uid="{00000000-0004-0000-0B00-0000F6000000}"/>
    <hyperlink ref="AC51" r:id="rId248" xr:uid="{00000000-0004-0000-0B00-0000F7000000}"/>
    <hyperlink ref="AG51" r:id="rId249" xr:uid="{00000000-0004-0000-0B00-0000F8000000}"/>
    <hyperlink ref="AH51" r:id="rId250" xr:uid="{00000000-0004-0000-0B00-0000F9000000}"/>
    <hyperlink ref="AI51" r:id="rId251" xr:uid="{00000000-0004-0000-0B00-0000FA000000}"/>
    <hyperlink ref="P52" r:id="rId252" xr:uid="{00000000-0004-0000-0B00-0000FB000000}"/>
    <hyperlink ref="Q52" r:id="rId253" xr:uid="{00000000-0004-0000-0B00-0000FC000000}"/>
    <hyperlink ref="AH52" r:id="rId254" xr:uid="{00000000-0004-0000-0B00-0000FD000000}"/>
    <hyperlink ref="AI52" r:id="rId255" xr:uid="{00000000-0004-0000-0B00-0000FE000000}"/>
    <hyperlink ref="P53" r:id="rId256" xr:uid="{00000000-0004-0000-0B00-0000FF000000}"/>
    <hyperlink ref="Q53" r:id="rId257" xr:uid="{00000000-0004-0000-0B00-000000010000}"/>
    <hyperlink ref="AC53" r:id="rId258" xr:uid="{00000000-0004-0000-0B00-000001010000}"/>
    <hyperlink ref="AH53" r:id="rId259" xr:uid="{00000000-0004-0000-0B00-000002010000}"/>
    <hyperlink ref="AI53" r:id="rId260" xr:uid="{00000000-0004-0000-0B00-000003010000}"/>
    <hyperlink ref="P54" r:id="rId261" xr:uid="{00000000-0004-0000-0B00-000004010000}"/>
    <hyperlink ref="Q54" r:id="rId262" xr:uid="{00000000-0004-0000-0B00-000005010000}"/>
    <hyperlink ref="AH54" r:id="rId263" xr:uid="{00000000-0004-0000-0B00-000006010000}"/>
    <hyperlink ref="AI54" r:id="rId264" xr:uid="{00000000-0004-0000-0B00-000007010000}"/>
    <hyperlink ref="P55" r:id="rId265" xr:uid="{00000000-0004-0000-0B00-000008010000}"/>
    <hyperlink ref="Q55" r:id="rId266" xr:uid="{00000000-0004-0000-0B00-000009010000}"/>
    <hyperlink ref="AG55" r:id="rId267" xr:uid="{00000000-0004-0000-0B00-00000A010000}"/>
    <hyperlink ref="AH55" r:id="rId268" xr:uid="{00000000-0004-0000-0B00-00000B010000}"/>
    <hyperlink ref="AI55" r:id="rId269" xr:uid="{00000000-0004-0000-0B00-00000C010000}"/>
    <hyperlink ref="P56" r:id="rId270" xr:uid="{00000000-0004-0000-0B00-00000D010000}"/>
    <hyperlink ref="Q56" r:id="rId271" xr:uid="{00000000-0004-0000-0B00-00000E010000}"/>
    <hyperlink ref="AG56" r:id="rId272" xr:uid="{00000000-0004-0000-0B00-00000F010000}"/>
    <hyperlink ref="AH56" r:id="rId273" xr:uid="{00000000-0004-0000-0B00-000010010000}"/>
    <hyperlink ref="AI56" r:id="rId274" xr:uid="{00000000-0004-0000-0B00-000011010000}"/>
    <hyperlink ref="P57" r:id="rId275" xr:uid="{00000000-0004-0000-0B00-000012010000}"/>
    <hyperlink ref="AC57" r:id="rId276" xr:uid="{00000000-0004-0000-0B00-000013010000}"/>
    <hyperlink ref="AG57" r:id="rId277" xr:uid="{00000000-0004-0000-0B00-000014010000}"/>
    <hyperlink ref="AH57" r:id="rId278" xr:uid="{00000000-0004-0000-0B00-000015010000}"/>
    <hyperlink ref="AI57" r:id="rId279" xr:uid="{00000000-0004-0000-0B00-000016010000}"/>
    <hyperlink ref="P58" r:id="rId280" xr:uid="{00000000-0004-0000-0B00-000017010000}"/>
    <hyperlink ref="AG58" r:id="rId281" xr:uid="{00000000-0004-0000-0B00-000018010000}"/>
    <hyperlink ref="AH58" r:id="rId282" xr:uid="{00000000-0004-0000-0B00-000019010000}"/>
    <hyperlink ref="AI58" r:id="rId283" xr:uid="{00000000-0004-0000-0B00-00001A010000}"/>
    <hyperlink ref="P59" r:id="rId284" xr:uid="{00000000-0004-0000-0B00-00001B010000}"/>
    <hyperlink ref="AG59" r:id="rId285" xr:uid="{00000000-0004-0000-0B00-00001C010000}"/>
    <hyperlink ref="AH59" r:id="rId286" xr:uid="{00000000-0004-0000-0B00-00001D010000}"/>
    <hyperlink ref="AI59" r:id="rId287" xr:uid="{00000000-0004-0000-0B00-00001E010000}"/>
    <hyperlink ref="P60" r:id="rId288" xr:uid="{00000000-0004-0000-0B00-00001F010000}"/>
    <hyperlink ref="AG60" r:id="rId289" xr:uid="{00000000-0004-0000-0B00-000020010000}"/>
    <hyperlink ref="AH60" r:id="rId290" xr:uid="{00000000-0004-0000-0B00-000021010000}"/>
    <hyperlink ref="AI60" r:id="rId291" xr:uid="{00000000-0004-0000-0B00-000022010000}"/>
    <hyperlink ref="Q61" r:id="rId292" xr:uid="{00000000-0004-0000-0B00-000023010000}"/>
    <hyperlink ref="AC61" r:id="rId293" xr:uid="{00000000-0004-0000-0B00-000024010000}"/>
    <hyperlink ref="AH61" r:id="rId294" xr:uid="{00000000-0004-0000-0B00-000025010000}"/>
    <hyperlink ref="AI61" r:id="rId295" xr:uid="{00000000-0004-0000-0B00-000026010000}"/>
    <hyperlink ref="AC62" r:id="rId296" xr:uid="{00000000-0004-0000-0B00-000027010000}"/>
    <hyperlink ref="AH62" r:id="rId297" xr:uid="{00000000-0004-0000-0B00-000028010000}"/>
    <hyperlink ref="AI62" r:id="rId298" xr:uid="{00000000-0004-0000-0B00-000029010000}"/>
    <hyperlink ref="P63" r:id="rId299" xr:uid="{00000000-0004-0000-0B00-00002A010000}"/>
    <hyperlink ref="Q63" r:id="rId300" xr:uid="{00000000-0004-0000-0B00-00002B010000}"/>
    <hyperlink ref="AC63" r:id="rId301" xr:uid="{00000000-0004-0000-0B00-00002C010000}"/>
    <hyperlink ref="AH63" r:id="rId302" xr:uid="{00000000-0004-0000-0B00-00002D010000}"/>
    <hyperlink ref="AI63" r:id="rId303" xr:uid="{00000000-0004-0000-0B00-00002E010000}"/>
    <hyperlink ref="P64" r:id="rId304" xr:uid="{00000000-0004-0000-0B00-00002F010000}"/>
    <hyperlink ref="Q64" r:id="rId305" xr:uid="{00000000-0004-0000-0B00-000030010000}"/>
    <hyperlink ref="AC64" r:id="rId306" xr:uid="{00000000-0004-0000-0B00-000031010000}"/>
    <hyperlink ref="AH64" r:id="rId307" xr:uid="{00000000-0004-0000-0B00-000032010000}"/>
    <hyperlink ref="AI64" r:id="rId308" xr:uid="{00000000-0004-0000-0B00-000033010000}"/>
    <hyperlink ref="P65" r:id="rId309" xr:uid="{00000000-0004-0000-0B00-000034010000}"/>
    <hyperlink ref="Q65" r:id="rId310" xr:uid="{00000000-0004-0000-0B00-000035010000}"/>
    <hyperlink ref="AH65" r:id="rId311" xr:uid="{00000000-0004-0000-0B00-000036010000}"/>
    <hyperlink ref="AI65" r:id="rId312" xr:uid="{00000000-0004-0000-0B00-000037010000}"/>
    <hyperlink ref="P66" r:id="rId313" xr:uid="{00000000-0004-0000-0B00-000038010000}"/>
    <hyperlink ref="Q66" r:id="rId314" xr:uid="{00000000-0004-0000-0B00-000039010000}"/>
    <hyperlink ref="AH66" r:id="rId315" xr:uid="{00000000-0004-0000-0B00-00003A010000}"/>
    <hyperlink ref="AI66" r:id="rId316" xr:uid="{00000000-0004-0000-0B00-00003B010000}"/>
    <hyperlink ref="P67" r:id="rId317" xr:uid="{00000000-0004-0000-0B00-00003C010000}"/>
    <hyperlink ref="Q67" r:id="rId318" xr:uid="{00000000-0004-0000-0B00-00003D010000}"/>
    <hyperlink ref="AH67" r:id="rId319" xr:uid="{00000000-0004-0000-0B00-00003E010000}"/>
    <hyperlink ref="AI67" r:id="rId320" xr:uid="{00000000-0004-0000-0B00-00003F010000}"/>
    <hyperlink ref="P68" r:id="rId321" xr:uid="{00000000-0004-0000-0B00-000040010000}"/>
    <hyperlink ref="Q68" r:id="rId322" xr:uid="{00000000-0004-0000-0B00-000041010000}"/>
    <hyperlink ref="AC68" r:id="rId323" xr:uid="{00000000-0004-0000-0B00-000042010000}"/>
    <hyperlink ref="AH68" r:id="rId324" xr:uid="{00000000-0004-0000-0B00-000043010000}"/>
    <hyperlink ref="AI68" r:id="rId325" xr:uid="{00000000-0004-0000-0B00-000044010000}"/>
    <hyperlink ref="P69" r:id="rId326" xr:uid="{00000000-0004-0000-0B00-000045010000}"/>
    <hyperlink ref="Q69" r:id="rId327" xr:uid="{00000000-0004-0000-0B00-000046010000}"/>
    <hyperlink ref="AH69" r:id="rId328" xr:uid="{00000000-0004-0000-0B00-000047010000}"/>
    <hyperlink ref="AI69" r:id="rId329" xr:uid="{00000000-0004-0000-0B00-000048010000}"/>
    <hyperlink ref="P70" r:id="rId330" xr:uid="{00000000-0004-0000-0B00-000049010000}"/>
    <hyperlink ref="Q70" r:id="rId331" xr:uid="{00000000-0004-0000-0B00-00004A010000}"/>
    <hyperlink ref="AC70" r:id="rId332" xr:uid="{00000000-0004-0000-0B00-00004B010000}"/>
    <hyperlink ref="AH70" r:id="rId333" xr:uid="{00000000-0004-0000-0B00-00004C010000}"/>
    <hyperlink ref="AI70" r:id="rId334" xr:uid="{00000000-0004-0000-0B00-00004D010000}"/>
    <hyperlink ref="P71" r:id="rId335" xr:uid="{00000000-0004-0000-0B00-00004E010000}"/>
    <hyperlink ref="Q71" r:id="rId336" xr:uid="{00000000-0004-0000-0B00-00004F010000}"/>
    <hyperlink ref="AH71" r:id="rId337" xr:uid="{00000000-0004-0000-0B00-000050010000}"/>
    <hyperlink ref="AI71" r:id="rId338" xr:uid="{00000000-0004-0000-0B00-000051010000}"/>
    <hyperlink ref="P72" r:id="rId339" xr:uid="{00000000-0004-0000-0B00-000052010000}"/>
    <hyperlink ref="Q72" r:id="rId340" xr:uid="{00000000-0004-0000-0B00-000053010000}"/>
    <hyperlink ref="AH72" r:id="rId341" xr:uid="{00000000-0004-0000-0B00-000054010000}"/>
    <hyperlink ref="AI72" r:id="rId342" xr:uid="{00000000-0004-0000-0B00-000055010000}"/>
    <hyperlink ref="P73" r:id="rId343" xr:uid="{00000000-0004-0000-0B00-000056010000}"/>
    <hyperlink ref="Q73" r:id="rId344" xr:uid="{00000000-0004-0000-0B00-000057010000}"/>
    <hyperlink ref="AH73" r:id="rId345" xr:uid="{00000000-0004-0000-0B00-000058010000}"/>
    <hyperlink ref="AI73" r:id="rId346" xr:uid="{00000000-0004-0000-0B00-000059010000}"/>
    <hyperlink ref="P74" r:id="rId347" xr:uid="{00000000-0004-0000-0B00-00005A010000}"/>
    <hyperlink ref="Q74" r:id="rId348" xr:uid="{00000000-0004-0000-0B00-00005B010000}"/>
    <hyperlink ref="AG74" r:id="rId349" xr:uid="{00000000-0004-0000-0B00-00005C010000}"/>
    <hyperlink ref="AH74" r:id="rId350" xr:uid="{00000000-0004-0000-0B00-00005D010000}"/>
    <hyperlink ref="AI74" r:id="rId351" xr:uid="{00000000-0004-0000-0B00-00005E010000}"/>
    <hyperlink ref="P75" r:id="rId352" xr:uid="{00000000-0004-0000-0B00-00005F010000}"/>
    <hyperlink ref="Q75" r:id="rId353" xr:uid="{00000000-0004-0000-0B00-000060010000}"/>
    <hyperlink ref="AG75" r:id="rId354" xr:uid="{00000000-0004-0000-0B00-000061010000}"/>
    <hyperlink ref="AH75" r:id="rId355" xr:uid="{00000000-0004-0000-0B00-000062010000}"/>
    <hyperlink ref="AI75" r:id="rId356" xr:uid="{00000000-0004-0000-0B00-000063010000}"/>
    <hyperlink ref="P76" r:id="rId357" xr:uid="{00000000-0004-0000-0B00-000064010000}"/>
    <hyperlink ref="Q76" r:id="rId358" xr:uid="{00000000-0004-0000-0B00-000065010000}"/>
    <hyperlink ref="AG76" r:id="rId359" xr:uid="{00000000-0004-0000-0B00-000066010000}"/>
    <hyperlink ref="AH76" r:id="rId360" xr:uid="{00000000-0004-0000-0B00-000067010000}"/>
    <hyperlink ref="AI76" r:id="rId361" xr:uid="{00000000-0004-0000-0B00-000068010000}"/>
    <hyperlink ref="P77" r:id="rId362" xr:uid="{00000000-0004-0000-0B00-000069010000}"/>
    <hyperlink ref="Q77" r:id="rId363" xr:uid="{00000000-0004-0000-0B00-00006A010000}"/>
    <hyperlink ref="AC77" r:id="rId364" xr:uid="{00000000-0004-0000-0B00-00006B010000}"/>
    <hyperlink ref="AG77" r:id="rId365" xr:uid="{00000000-0004-0000-0B00-00006C010000}"/>
    <hyperlink ref="AH77" r:id="rId366" xr:uid="{00000000-0004-0000-0B00-00006D010000}"/>
    <hyperlink ref="AI77" r:id="rId367" xr:uid="{00000000-0004-0000-0B00-00006E010000}"/>
    <hyperlink ref="P78" r:id="rId368" xr:uid="{00000000-0004-0000-0B00-00006F010000}"/>
    <hyperlink ref="Q78" r:id="rId369" location="Addressing-PFOS-and-PFOA-DoD:Page-10" xr:uid="{00000000-0004-0000-0B00-000070010000}"/>
    <hyperlink ref="AC78" r:id="rId370" xr:uid="{00000000-0004-0000-0B00-000071010000}"/>
    <hyperlink ref="AH78" r:id="rId371" xr:uid="{00000000-0004-0000-0B00-000072010000}"/>
    <hyperlink ref="AI78" r:id="rId372" xr:uid="{00000000-0004-0000-0B00-000073010000}"/>
    <hyperlink ref="P79" r:id="rId373" xr:uid="{00000000-0004-0000-0B00-000074010000}"/>
    <hyperlink ref="AH79" r:id="rId374" xr:uid="{00000000-0004-0000-0B00-000075010000}"/>
    <hyperlink ref="AI79" r:id="rId375" xr:uid="{00000000-0004-0000-0B00-000076010000}"/>
    <hyperlink ref="P80" r:id="rId376" xr:uid="{00000000-0004-0000-0B00-000077010000}"/>
    <hyperlink ref="Q80" r:id="rId377" xr:uid="{00000000-0004-0000-0B00-000078010000}"/>
    <hyperlink ref="AH80" r:id="rId378" xr:uid="{00000000-0004-0000-0B00-000079010000}"/>
    <hyperlink ref="AI80" r:id="rId379" xr:uid="{00000000-0004-0000-0B00-00007A010000}"/>
    <hyperlink ref="P81" r:id="rId380" xr:uid="{00000000-0004-0000-0B00-00007B010000}"/>
    <hyperlink ref="AC81" r:id="rId381" xr:uid="{00000000-0004-0000-0B00-00007C010000}"/>
    <hyperlink ref="AH81" r:id="rId382" xr:uid="{00000000-0004-0000-0B00-00007D010000}"/>
    <hyperlink ref="AI81" r:id="rId383" xr:uid="{00000000-0004-0000-0B00-00007E010000}"/>
    <hyperlink ref="P82" r:id="rId384" xr:uid="{00000000-0004-0000-0B00-00007F010000}"/>
    <hyperlink ref="AH82" r:id="rId385" xr:uid="{00000000-0004-0000-0B00-000080010000}"/>
    <hyperlink ref="AI82" r:id="rId386" xr:uid="{00000000-0004-0000-0B00-000081010000}"/>
    <hyperlink ref="P83" r:id="rId387" xr:uid="{00000000-0004-0000-0B00-000082010000}"/>
    <hyperlink ref="AG83" r:id="rId388" location="bkground" xr:uid="{00000000-0004-0000-0B00-000083010000}"/>
    <hyperlink ref="AH83" r:id="rId389" xr:uid="{00000000-0004-0000-0B00-000084010000}"/>
    <hyperlink ref="AI83" r:id="rId390" xr:uid="{00000000-0004-0000-0B00-000085010000}"/>
    <hyperlink ref="P84" r:id="rId391" xr:uid="{00000000-0004-0000-0B00-000086010000}"/>
    <hyperlink ref="AH84" r:id="rId392" xr:uid="{00000000-0004-0000-0B00-000087010000}"/>
    <hyperlink ref="AI84" r:id="rId393" xr:uid="{00000000-0004-0000-0B00-000088010000}"/>
    <hyperlink ref="P85" r:id="rId394" xr:uid="{00000000-0004-0000-0B00-000089010000}"/>
    <hyperlink ref="AG85" r:id="rId395" xr:uid="{00000000-0004-0000-0B00-00008A010000}"/>
    <hyperlink ref="AH85" r:id="rId396" xr:uid="{00000000-0004-0000-0B00-00008B010000}"/>
    <hyperlink ref="AI85" r:id="rId397" xr:uid="{00000000-0004-0000-0B00-00008C010000}"/>
    <hyperlink ref="P86" r:id="rId398" xr:uid="{00000000-0004-0000-0B00-00008D010000}"/>
    <hyperlink ref="AH86" r:id="rId399" xr:uid="{00000000-0004-0000-0B00-00008E010000}"/>
    <hyperlink ref="AI86" r:id="rId400" xr:uid="{00000000-0004-0000-0B00-00008F010000}"/>
    <hyperlink ref="P87" r:id="rId401" xr:uid="{00000000-0004-0000-0B00-000090010000}"/>
    <hyperlink ref="AG87" r:id="rId402" xr:uid="{00000000-0004-0000-0B00-000091010000}"/>
    <hyperlink ref="AH87" r:id="rId403" xr:uid="{00000000-0004-0000-0B00-000092010000}"/>
    <hyperlink ref="AI87" r:id="rId404" xr:uid="{00000000-0004-0000-0B00-000093010000}"/>
    <hyperlink ref="P88" r:id="rId405" location="stream/0" xr:uid="{00000000-0004-0000-0B00-000094010000}"/>
    <hyperlink ref="Q88" r:id="rId406" xr:uid="{00000000-0004-0000-0B00-000095010000}"/>
    <hyperlink ref="AG88" r:id="rId407" xr:uid="{00000000-0004-0000-0B00-000096010000}"/>
    <hyperlink ref="AH88" r:id="rId408" xr:uid="{00000000-0004-0000-0B00-000097010000}"/>
    <hyperlink ref="AI88" r:id="rId409" xr:uid="{00000000-0004-0000-0B00-000098010000}"/>
    <hyperlink ref="P89" r:id="rId410" location="stream/0" xr:uid="{00000000-0004-0000-0B00-000099010000}"/>
    <hyperlink ref="AH89" r:id="rId411" xr:uid="{00000000-0004-0000-0B00-00009A010000}"/>
    <hyperlink ref="AI89" r:id="rId412" xr:uid="{00000000-0004-0000-0B00-00009B010000}"/>
    <hyperlink ref="P90" r:id="rId413" xr:uid="{00000000-0004-0000-0B00-00009C010000}"/>
    <hyperlink ref="Q90" r:id="rId414" xr:uid="{00000000-0004-0000-0B00-00009D010000}"/>
    <hyperlink ref="AC90" r:id="rId415" xr:uid="{00000000-0004-0000-0B00-00009E010000}"/>
    <hyperlink ref="AH90" r:id="rId416" xr:uid="{00000000-0004-0000-0B00-00009F010000}"/>
    <hyperlink ref="AI90" r:id="rId417" xr:uid="{00000000-0004-0000-0B00-0000A0010000}"/>
    <hyperlink ref="P91" r:id="rId418" xr:uid="{00000000-0004-0000-0B00-0000A1010000}"/>
    <hyperlink ref="AH91" r:id="rId419" xr:uid="{00000000-0004-0000-0B00-0000A2010000}"/>
    <hyperlink ref="AI91" r:id="rId420" xr:uid="{00000000-0004-0000-0B00-0000A3010000}"/>
    <hyperlink ref="P92" r:id="rId421" xr:uid="{00000000-0004-0000-0B00-0000A4010000}"/>
    <hyperlink ref="AC92" r:id="rId422" xr:uid="{00000000-0004-0000-0B00-0000A5010000}"/>
    <hyperlink ref="AH92" r:id="rId423" xr:uid="{00000000-0004-0000-0B00-0000A6010000}"/>
    <hyperlink ref="AI92" r:id="rId424" xr:uid="{00000000-0004-0000-0B00-0000A7010000}"/>
    <hyperlink ref="P93" r:id="rId425" xr:uid="{00000000-0004-0000-0B00-0000A8010000}"/>
    <hyperlink ref="Q93" r:id="rId426" xr:uid="{00000000-0004-0000-0B00-0000A9010000}"/>
    <hyperlink ref="AG93" r:id="rId427" xr:uid="{00000000-0004-0000-0B00-0000AA010000}"/>
    <hyperlink ref="AH93" r:id="rId428" xr:uid="{00000000-0004-0000-0B00-0000AB010000}"/>
    <hyperlink ref="AI93" r:id="rId429" xr:uid="{00000000-0004-0000-0B00-0000AC010000}"/>
    <hyperlink ref="P94" r:id="rId430" xr:uid="{00000000-0004-0000-0B00-0000AD010000}"/>
    <hyperlink ref="Q94" r:id="rId431" xr:uid="{00000000-0004-0000-0B00-0000AE010000}"/>
    <hyperlink ref="AG94" r:id="rId432" xr:uid="{00000000-0004-0000-0B00-0000AF010000}"/>
    <hyperlink ref="AH94" r:id="rId433" xr:uid="{00000000-0004-0000-0B00-0000B0010000}"/>
    <hyperlink ref="AI94" r:id="rId434" xr:uid="{00000000-0004-0000-0B00-0000B1010000}"/>
    <hyperlink ref="P95" r:id="rId435" xr:uid="{00000000-0004-0000-0B00-0000B2010000}"/>
    <hyperlink ref="AG95" r:id="rId436" xr:uid="{00000000-0004-0000-0B00-0000B3010000}"/>
    <hyperlink ref="AH95" r:id="rId437" xr:uid="{00000000-0004-0000-0B00-0000B4010000}"/>
    <hyperlink ref="AI95" r:id="rId438" xr:uid="{00000000-0004-0000-0B00-0000B5010000}"/>
    <hyperlink ref="P96" r:id="rId439" xr:uid="{00000000-0004-0000-0B00-0000B6010000}"/>
    <hyperlink ref="Q96" r:id="rId440" xr:uid="{00000000-0004-0000-0B00-0000B7010000}"/>
    <hyperlink ref="AG96" r:id="rId441" xr:uid="{00000000-0004-0000-0B00-0000B8010000}"/>
    <hyperlink ref="AH96" r:id="rId442" xr:uid="{00000000-0004-0000-0B00-0000B9010000}"/>
    <hyperlink ref="AI96" r:id="rId443" xr:uid="{00000000-0004-0000-0B00-0000BA010000}"/>
    <hyperlink ref="P97" r:id="rId444" xr:uid="{00000000-0004-0000-0B00-0000BB010000}"/>
    <hyperlink ref="Q97" r:id="rId445" xr:uid="{00000000-0004-0000-0B00-0000BC010000}"/>
    <hyperlink ref="AG97" r:id="rId446" xr:uid="{00000000-0004-0000-0B00-0000BD010000}"/>
    <hyperlink ref="AH97" r:id="rId447" xr:uid="{00000000-0004-0000-0B00-0000BE010000}"/>
    <hyperlink ref="AI97" r:id="rId448" xr:uid="{00000000-0004-0000-0B00-0000BF010000}"/>
    <hyperlink ref="P98" r:id="rId449" xr:uid="{00000000-0004-0000-0B00-0000C0010000}"/>
    <hyperlink ref="Q98" r:id="rId450" xr:uid="{00000000-0004-0000-0B00-0000C1010000}"/>
    <hyperlink ref="AG98" r:id="rId451" xr:uid="{00000000-0004-0000-0B00-0000C2010000}"/>
    <hyperlink ref="AH98" r:id="rId452" xr:uid="{00000000-0004-0000-0B00-0000C3010000}"/>
    <hyperlink ref="AI98" r:id="rId453" xr:uid="{00000000-0004-0000-0B00-0000C4010000}"/>
    <hyperlink ref="P99" r:id="rId454" xr:uid="{00000000-0004-0000-0B00-0000C5010000}"/>
    <hyperlink ref="Q99" r:id="rId455" xr:uid="{00000000-0004-0000-0B00-0000C6010000}"/>
    <hyperlink ref="AG99" r:id="rId456" xr:uid="{00000000-0004-0000-0B00-0000C7010000}"/>
    <hyperlink ref="AH99" r:id="rId457" xr:uid="{00000000-0004-0000-0B00-0000C8010000}"/>
    <hyperlink ref="AI99" r:id="rId458" xr:uid="{00000000-0004-0000-0B00-0000C9010000}"/>
    <hyperlink ref="P100" r:id="rId459" xr:uid="{00000000-0004-0000-0B00-0000CA010000}"/>
    <hyperlink ref="AH100" r:id="rId460" xr:uid="{00000000-0004-0000-0B00-0000CB010000}"/>
    <hyperlink ref="AI100" r:id="rId461" xr:uid="{00000000-0004-0000-0B00-0000CC010000}"/>
    <hyperlink ref="P101" r:id="rId462" xr:uid="{00000000-0004-0000-0B00-0000CD010000}"/>
    <hyperlink ref="Q101" r:id="rId463" xr:uid="{00000000-0004-0000-0B00-0000CE010000}"/>
    <hyperlink ref="AC101" r:id="rId464" xr:uid="{00000000-0004-0000-0B00-0000CF010000}"/>
    <hyperlink ref="AG101" r:id="rId465" xr:uid="{00000000-0004-0000-0B00-0000D0010000}"/>
    <hyperlink ref="AH101" r:id="rId466" xr:uid="{00000000-0004-0000-0B00-0000D1010000}"/>
    <hyperlink ref="AI101" r:id="rId467" xr:uid="{00000000-0004-0000-0B00-0000D2010000}"/>
    <hyperlink ref="P102" r:id="rId468" xr:uid="{00000000-0004-0000-0B00-0000D3010000}"/>
    <hyperlink ref="Q102" r:id="rId469" xr:uid="{00000000-0004-0000-0B00-0000D4010000}"/>
    <hyperlink ref="AG102" r:id="rId470" xr:uid="{00000000-0004-0000-0B00-0000D5010000}"/>
    <hyperlink ref="AI102" r:id="rId471" xr:uid="{00000000-0004-0000-0B00-0000D6010000}"/>
    <hyperlink ref="P103" r:id="rId472" xr:uid="{00000000-0004-0000-0B00-0000D7010000}"/>
    <hyperlink ref="Q103" r:id="rId473" xr:uid="{00000000-0004-0000-0B00-0000D8010000}"/>
    <hyperlink ref="AG103" r:id="rId474" xr:uid="{00000000-0004-0000-0B00-0000D9010000}"/>
    <hyperlink ref="AI103" r:id="rId475" xr:uid="{00000000-0004-0000-0B00-0000DA010000}"/>
    <hyperlink ref="P104" r:id="rId476" xr:uid="{00000000-0004-0000-0B00-0000DB010000}"/>
    <hyperlink ref="AG104" r:id="rId477" xr:uid="{00000000-0004-0000-0B00-0000DC010000}"/>
    <hyperlink ref="AH104" r:id="rId478" xr:uid="{00000000-0004-0000-0B00-0000DD010000}"/>
    <hyperlink ref="AI104" r:id="rId479" xr:uid="{00000000-0004-0000-0B00-0000DE010000}"/>
    <hyperlink ref="P105" r:id="rId480" xr:uid="{00000000-0004-0000-0B00-0000DF010000}"/>
    <hyperlink ref="AG105" r:id="rId481" xr:uid="{00000000-0004-0000-0B00-0000E0010000}"/>
    <hyperlink ref="AH105" r:id="rId482" xr:uid="{00000000-0004-0000-0B00-0000E1010000}"/>
    <hyperlink ref="AI105" r:id="rId483" xr:uid="{00000000-0004-0000-0B00-0000E2010000}"/>
    <hyperlink ref="P106" r:id="rId484" xr:uid="{00000000-0004-0000-0B00-0000E3010000}"/>
    <hyperlink ref="AC106" r:id="rId485" xr:uid="{00000000-0004-0000-0B00-0000E4010000}"/>
    <hyperlink ref="AG106" r:id="rId486" xr:uid="{00000000-0004-0000-0B00-0000E5010000}"/>
    <hyperlink ref="AH106" r:id="rId487" xr:uid="{00000000-0004-0000-0B00-0000E6010000}"/>
    <hyperlink ref="AI106" r:id="rId488" xr:uid="{00000000-0004-0000-0B00-0000E7010000}"/>
    <hyperlink ref="Q107" r:id="rId489" xr:uid="{00000000-0004-0000-0B00-0000E8010000}"/>
    <hyperlink ref="AG107" r:id="rId490" xr:uid="{00000000-0004-0000-0B00-0000E9010000}"/>
    <hyperlink ref="AH107" r:id="rId491" xr:uid="{00000000-0004-0000-0B00-0000EA010000}"/>
    <hyperlink ref="AI107" r:id="rId492" xr:uid="{00000000-0004-0000-0B00-0000EB010000}"/>
    <hyperlink ref="P108" r:id="rId493" xr:uid="{00000000-0004-0000-0B00-0000EC010000}"/>
    <hyperlink ref="AC108" r:id="rId494" xr:uid="{00000000-0004-0000-0B00-0000ED010000}"/>
    <hyperlink ref="AG108" r:id="rId495" xr:uid="{00000000-0004-0000-0B00-0000EE010000}"/>
    <hyperlink ref="AH108" r:id="rId496" xr:uid="{00000000-0004-0000-0B00-0000EF010000}"/>
    <hyperlink ref="AI108" r:id="rId497" xr:uid="{00000000-0004-0000-0B00-0000F0010000}"/>
    <hyperlink ref="P109" r:id="rId498" xr:uid="{00000000-0004-0000-0B00-0000F1010000}"/>
    <hyperlink ref="AG109" r:id="rId499" xr:uid="{00000000-0004-0000-0B00-0000F2010000}"/>
    <hyperlink ref="AH109" r:id="rId500" xr:uid="{00000000-0004-0000-0B00-0000F3010000}"/>
    <hyperlink ref="AI109" r:id="rId501" xr:uid="{00000000-0004-0000-0B00-0000F4010000}"/>
    <hyperlink ref="P110" r:id="rId502" xr:uid="{00000000-0004-0000-0B00-0000F5010000}"/>
    <hyperlink ref="Q110" r:id="rId503" xr:uid="{00000000-0004-0000-0B00-0000F6010000}"/>
    <hyperlink ref="AC110" r:id="rId504" xr:uid="{00000000-0004-0000-0B00-0000F7010000}"/>
    <hyperlink ref="AG110" r:id="rId505" xr:uid="{00000000-0004-0000-0B00-0000F8010000}"/>
    <hyperlink ref="AH110" r:id="rId506" xr:uid="{00000000-0004-0000-0B00-0000F9010000}"/>
    <hyperlink ref="AI110" r:id="rId507" xr:uid="{00000000-0004-0000-0B00-0000FA010000}"/>
    <hyperlink ref="P111" r:id="rId508" xr:uid="{00000000-0004-0000-0B00-0000FB010000}"/>
    <hyperlink ref="AC111" r:id="rId509" xr:uid="{00000000-0004-0000-0B00-0000FC010000}"/>
    <hyperlink ref="AG111" r:id="rId510" xr:uid="{00000000-0004-0000-0B00-0000FD010000}"/>
    <hyperlink ref="AH111" r:id="rId511" xr:uid="{00000000-0004-0000-0B00-0000FE010000}"/>
    <hyperlink ref="AI111" r:id="rId512" xr:uid="{00000000-0004-0000-0B00-0000FF010000}"/>
    <hyperlink ref="P112" r:id="rId513" xr:uid="{00000000-0004-0000-0B00-000000020000}"/>
    <hyperlink ref="AI112" r:id="rId514" xr:uid="{00000000-0004-0000-0B00-000001020000}"/>
    <hyperlink ref="P113" r:id="rId515" xr:uid="{00000000-0004-0000-0B00-000002020000}"/>
    <hyperlink ref="AG113" r:id="rId516" xr:uid="{00000000-0004-0000-0B00-000003020000}"/>
    <hyperlink ref="AH113" r:id="rId517" xr:uid="{00000000-0004-0000-0B00-000004020000}"/>
    <hyperlink ref="AI113" r:id="rId518" xr:uid="{00000000-0004-0000-0B00-000005020000}"/>
    <hyperlink ref="P114" r:id="rId519" xr:uid="{00000000-0004-0000-0B00-000006020000}"/>
    <hyperlink ref="AH114" r:id="rId520" xr:uid="{00000000-0004-0000-0B00-000007020000}"/>
    <hyperlink ref="AI114" r:id="rId521" xr:uid="{00000000-0004-0000-0B00-000008020000}"/>
    <hyperlink ref="P115" r:id="rId522" xr:uid="{00000000-0004-0000-0B00-000009020000}"/>
    <hyperlink ref="Q115" r:id="rId523" xr:uid="{00000000-0004-0000-0B00-00000A020000}"/>
    <hyperlink ref="AC115" r:id="rId524" xr:uid="{00000000-0004-0000-0B00-00000B020000}"/>
    <hyperlink ref="AG115" r:id="rId525" xr:uid="{00000000-0004-0000-0B00-00000C020000}"/>
    <hyperlink ref="AI115" r:id="rId526" xr:uid="{00000000-0004-0000-0B00-00000D020000}"/>
    <hyperlink ref="P116" r:id="rId527" xr:uid="{00000000-0004-0000-0B00-00000E020000}"/>
    <hyperlink ref="Q116" r:id="rId528" location=":~:text=This%20site%20is%20located%20at,11%20bankruptcy%20protection%20in%202011." xr:uid="{00000000-0004-0000-0B00-00000F020000}"/>
    <hyperlink ref="AC116" r:id="rId529" location=":~:text=This%20site%20is%20located%20at,11%20bankruptcy%20protection%20in%202011." xr:uid="{00000000-0004-0000-0B00-000010020000}"/>
    <hyperlink ref="AG116" r:id="rId530" xr:uid="{00000000-0004-0000-0B00-000011020000}"/>
    <hyperlink ref="AH116" r:id="rId531" xr:uid="{00000000-0004-0000-0B00-000012020000}"/>
    <hyperlink ref="AI116" r:id="rId532" xr:uid="{00000000-0004-0000-0B00-000013020000}"/>
    <hyperlink ref="P117" r:id="rId533" xr:uid="{00000000-0004-0000-0B00-000014020000}"/>
    <hyperlink ref="Q117" r:id="rId534" xr:uid="{00000000-0004-0000-0B00-000015020000}"/>
    <hyperlink ref="AC117" r:id="rId535" xr:uid="{00000000-0004-0000-0B00-000016020000}"/>
    <hyperlink ref="AG117" r:id="rId536" xr:uid="{00000000-0004-0000-0B00-000017020000}"/>
    <hyperlink ref="AH117" r:id="rId537" xr:uid="{00000000-0004-0000-0B00-000018020000}"/>
    <hyperlink ref="AI117" r:id="rId538" xr:uid="{00000000-0004-0000-0B00-000019020000}"/>
    <hyperlink ref="P118" r:id="rId539" xr:uid="{00000000-0004-0000-0B00-00001A020000}"/>
    <hyperlink ref="Q118" r:id="rId540" xr:uid="{00000000-0004-0000-0B00-00001B020000}"/>
    <hyperlink ref="AC118" r:id="rId541" xr:uid="{00000000-0004-0000-0B00-00001C020000}"/>
    <hyperlink ref="AG118" r:id="rId542" xr:uid="{00000000-0004-0000-0B00-00001D020000}"/>
    <hyperlink ref="AH118" r:id="rId543" xr:uid="{00000000-0004-0000-0B00-00001E020000}"/>
    <hyperlink ref="AI118" r:id="rId544" xr:uid="{00000000-0004-0000-0B00-00001F020000}"/>
    <hyperlink ref="P119" r:id="rId545" xr:uid="{00000000-0004-0000-0B00-000020020000}"/>
    <hyperlink ref="Q119" r:id="rId546" xr:uid="{00000000-0004-0000-0B00-000021020000}"/>
    <hyperlink ref="AC119" r:id="rId547" xr:uid="{00000000-0004-0000-0B00-000022020000}"/>
    <hyperlink ref="AG119" r:id="rId548" xr:uid="{00000000-0004-0000-0B00-000023020000}"/>
    <hyperlink ref="AI119" r:id="rId549" xr:uid="{00000000-0004-0000-0B00-000024020000}"/>
    <hyperlink ref="P120" r:id="rId550" xr:uid="{00000000-0004-0000-0B00-000025020000}"/>
    <hyperlink ref="AC120" r:id="rId551" xr:uid="{00000000-0004-0000-0B00-000026020000}"/>
    <hyperlink ref="AG120" r:id="rId552" xr:uid="{00000000-0004-0000-0B00-000027020000}"/>
    <hyperlink ref="AI120" r:id="rId553" xr:uid="{00000000-0004-0000-0B00-000028020000}"/>
    <hyperlink ref="P121" r:id="rId554" xr:uid="{00000000-0004-0000-0B00-000029020000}"/>
    <hyperlink ref="Q121" r:id="rId555" xr:uid="{00000000-0004-0000-0B00-00002A020000}"/>
    <hyperlink ref="AC121" r:id="rId556" xr:uid="{00000000-0004-0000-0B00-00002B020000}"/>
    <hyperlink ref="AG121" r:id="rId557" xr:uid="{00000000-0004-0000-0B00-00002C020000}"/>
    <hyperlink ref="AI121" r:id="rId558" xr:uid="{00000000-0004-0000-0B00-00002D020000}"/>
    <hyperlink ref="P122" r:id="rId559" xr:uid="{00000000-0004-0000-0B00-00002E020000}"/>
    <hyperlink ref="Q122" r:id="rId560" xr:uid="{00000000-0004-0000-0B00-00002F020000}"/>
    <hyperlink ref="AC122" r:id="rId561" xr:uid="{00000000-0004-0000-0B00-000030020000}"/>
    <hyperlink ref="AG122" r:id="rId562" xr:uid="{00000000-0004-0000-0B00-000031020000}"/>
    <hyperlink ref="AH122" r:id="rId563" xr:uid="{00000000-0004-0000-0B00-000032020000}"/>
    <hyperlink ref="AI122" r:id="rId564" xr:uid="{00000000-0004-0000-0B00-000033020000}"/>
    <hyperlink ref="P123" r:id="rId565" xr:uid="{00000000-0004-0000-0B00-000034020000}"/>
    <hyperlink ref="Q123" r:id="rId566" xr:uid="{00000000-0004-0000-0B00-000035020000}"/>
    <hyperlink ref="AC123" r:id="rId567" xr:uid="{00000000-0004-0000-0B00-000036020000}"/>
    <hyperlink ref="AH123" r:id="rId568" xr:uid="{00000000-0004-0000-0B00-000037020000}"/>
    <hyperlink ref="AI123" r:id="rId569" xr:uid="{00000000-0004-0000-0B00-000038020000}"/>
    <hyperlink ref="P124" r:id="rId570" xr:uid="{00000000-0004-0000-0B00-000039020000}"/>
    <hyperlink ref="AG124" r:id="rId571" xr:uid="{00000000-0004-0000-0B00-00003A020000}"/>
    <hyperlink ref="AH124" r:id="rId572" xr:uid="{00000000-0004-0000-0B00-00003B020000}"/>
    <hyperlink ref="AI124" r:id="rId573" xr:uid="{00000000-0004-0000-0B00-00003C020000}"/>
    <hyperlink ref="P125" r:id="rId574" xr:uid="{00000000-0004-0000-0B00-00003D020000}"/>
    <hyperlink ref="Q125" r:id="rId575" xr:uid="{00000000-0004-0000-0B00-00003E020000}"/>
    <hyperlink ref="AC125" r:id="rId576" xr:uid="{00000000-0004-0000-0B00-00003F020000}"/>
    <hyperlink ref="AG125" r:id="rId577" xr:uid="{00000000-0004-0000-0B00-000040020000}"/>
    <hyperlink ref="AI125" r:id="rId578" xr:uid="{00000000-0004-0000-0B00-000041020000}"/>
    <hyperlink ref="P126" r:id="rId579" xr:uid="{00000000-0004-0000-0B00-000042020000}"/>
    <hyperlink ref="Q126" r:id="rId580" xr:uid="{00000000-0004-0000-0B00-000043020000}"/>
    <hyperlink ref="AC126" r:id="rId581" xr:uid="{00000000-0004-0000-0B00-000044020000}"/>
    <hyperlink ref="AG126" r:id="rId582" xr:uid="{00000000-0004-0000-0B00-000045020000}"/>
    <hyperlink ref="AI126" r:id="rId583" xr:uid="{00000000-0004-0000-0B00-000046020000}"/>
    <hyperlink ref="P127" r:id="rId584" xr:uid="{00000000-0004-0000-0B00-000047020000}"/>
    <hyperlink ref="Q127" r:id="rId585" xr:uid="{00000000-0004-0000-0B00-000048020000}"/>
    <hyperlink ref="AC127" r:id="rId586" xr:uid="{00000000-0004-0000-0B00-000049020000}"/>
    <hyperlink ref="AG127" r:id="rId587" xr:uid="{00000000-0004-0000-0B00-00004A020000}"/>
    <hyperlink ref="AH127" r:id="rId588" xr:uid="{00000000-0004-0000-0B00-00004B020000}"/>
    <hyperlink ref="AI127" r:id="rId589" xr:uid="{00000000-0004-0000-0B00-00004C020000}"/>
    <hyperlink ref="P128" r:id="rId590" xr:uid="{00000000-0004-0000-0B00-00004D020000}"/>
    <hyperlink ref="Q128" r:id="rId591" xr:uid="{00000000-0004-0000-0B00-00004E020000}"/>
    <hyperlink ref="AC128" r:id="rId592" xr:uid="{00000000-0004-0000-0B00-00004F020000}"/>
    <hyperlink ref="AG128" r:id="rId593" xr:uid="{00000000-0004-0000-0B00-000050020000}"/>
    <hyperlink ref="AI128" r:id="rId594" xr:uid="{00000000-0004-0000-0B00-000051020000}"/>
    <hyperlink ref="P129" r:id="rId595" xr:uid="{00000000-0004-0000-0B00-000052020000}"/>
    <hyperlink ref="Q129" r:id="rId596" xr:uid="{00000000-0004-0000-0B00-000053020000}"/>
    <hyperlink ref="AC129" r:id="rId597" xr:uid="{00000000-0004-0000-0B00-000054020000}"/>
    <hyperlink ref="AG129" r:id="rId598" xr:uid="{00000000-0004-0000-0B00-000055020000}"/>
    <hyperlink ref="AI129" r:id="rId599" xr:uid="{00000000-0004-0000-0B00-000056020000}"/>
    <hyperlink ref="P130" r:id="rId600" xr:uid="{00000000-0004-0000-0B00-000057020000}"/>
    <hyperlink ref="Q130" r:id="rId601" xr:uid="{00000000-0004-0000-0B00-000058020000}"/>
    <hyperlink ref="AC130" r:id="rId602" xr:uid="{00000000-0004-0000-0B00-000059020000}"/>
    <hyperlink ref="AG130" r:id="rId603" xr:uid="{00000000-0004-0000-0B00-00005A020000}"/>
    <hyperlink ref="AI130" r:id="rId604" xr:uid="{00000000-0004-0000-0B00-00005B020000}"/>
    <hyperlink ref="P131" r:id="rId605" xr:uid="{00000000-0004-0000-0B00-00005C020000}"/>
    <hyperlink ref="Q131" r:id="rId606" xr:uid="{00000000-0004-0000-0B00-00005D020000}"/>
    <hyperlink ref="AC131" r:id="rId607" xr:uid="{00000000-0004-0000-0B00-00005E020000}"/>
    <hyperlink ref="AI131" r:id="rId608" xr:uid="{00000000-0004-0000-0B00-00005F020000}"/>
    <hyperlink ref="P132" r:id="rId609" xr:uid="{00000000-0004-0000-0B00-000060020000}"/>
    <hyperlink ref="Q132" r:id="rId610" xr:uid="{00000000-0004-0000-0B00-000061020000}"/>
    <hyperlink ref="AC132" r:id="rId611" xr:uid="{00000000-0004-0000-0B00-000062020000}"/>
    <hyperlink ref="AH132" r:id="rId612" xr:uid="{00000000-0004-0000-0B00-000063020000}"/>
    <hyperlink ref="AI132" r:id="rId613" xr:uid="{00000000-0004-0000-0B00-000064020000}"/>
    <hyperlink ref="P133" r:id="rId614" xr:uid="{00000000-0004-0000-0B00-000065020000}"/>
    <hyperlink ref="Q133" r:id="rId615" xr:uid="{00000000-0004-0000-0B00-000066020000}"/>
    <hyperlink ref="AC133" r:id="rId616" xr:uid="{00000000-0004-0000-0B00-000067020000}"/>
    <hyperlink ref="AG133" r:id="rId617" xr:uid="{00000000-0004-0000-0B00-000068020000}"/>
    <hyperlink ref="AH133" r:id="rId618" xr:uid="{00000000-0004-0000-0B00-000069020000}"/>
    <hyperlink ref="AI133" r:id="rId619" xr:uid="{00000000-0004-0000-0B00-00006A020000}"/>
    <hyperlink ref="P134" r:id="rId620" xr:uid="{00000000-0004-0000-0B00-00006B020000}"/>
    <hyperlink ref="AC134" r:id="rId621" xr:uid="{00000000-0004-0000-0B00-00006C020000}"/>
    <hyperlink ref="AG134" r:id="rId622" xr:uid="{00000000-0004-0000-0B00-00006D020000}"/>
    <hyperlink ref="AI134" r:id="rId623" xr:uid="{00000000-0004-0000-0B00-00006E020000}"/>
    <hyperlink ref="P135" r:id="rId624" xr:uid="{00000000-0004-0000-0B00-00006F020000}"/>
    <hyperlink ref="Q135" r:id="rId625" xr:uid="{00000000-0004-0000-0B00-000070020000}"/>
    <hyperlink ref="AC135" r:id="rId626" xr:uid="{00000000-0004-0000-0B00-000071020000}"/>
    <hyperlink ref="AH135" r:id="rId627" xr:uid="{00000000-0004-0000-0B00-000072020000}"/>
    <hyperlink ref="AI135" r:id="rId628" xr:uid="{00000000-0004-0000-0B00-000073020000}"/>
    <hyperlink ref="P136" r:id="rId629" xr:uid="{00000000-0004-0000-0B00-000074020000}"/>
    <hyperlink ref="Q136" r:id="rId630" xr:uid="{00000000-0004-0000-0B00-000075020000}"/>
    <hyperlink ref="Y136" r:id="rId631" xr:uid="{00000000-0004-0000-0B00-000076020000}"/>
    <hyperlink ref="AC136" r:id="rId632" xr:uid="{00000000-0004-0000-0B00-000077020000}"/>
    <hyperlink ref="AG136" r:id="rId633" xr:uid="{00000000-0004-0000-0B00-000078020000}"/>
    <hyperlink ref="AH136" r:id="rId634" xr:uid="{00000000-0004-0000-0B00-000079020000}"/>
    <hyperlink ref="AI136" r:id="rId635" xr:uid="{00000000-0004-0000-0B00-00007A020000}"/>
    <hyperlink ref="P137" r:id="rId636" xr:uid="{00000000-0004-0000-0B00-00007B020000}"/>
    <hyperlink ref="Q137" r:id="rId637" xr:uid="{00000000-0004-0000-0B00-00007C020000}"/>
    <hyperlink ref="AC137" r:id="rId638" xr:uid="{00000000-0004-0000-0B00-00007D020000}"/>
    <hyperlink ref="AG137" r:id="rId639" xr:uid="{00000000-0004-0000-0B00-00007E020000}"/>
    <hyperlink ref="AH137" r:id="rId640" xr:uid="{00000000-0004-0000-0B00-00007F020000}"/>
    <hyperlink ref="AI137" r:id="rId641" xr:uid="{00000000-0004-0000-0B00-000080020000}"/>
    <hyperlink ref="P138" r:id="rId642" xr:uid="{00000000-0004-0000-0B00-000081020000}"/>
    <hyperlink ref="Q138" r:id="rId643" xr:uid="{00000000-0004-0000-0B00-000082020000}"/>
    <hyperlink ref="AC138" r:id="rId644" xr:uid="{00000000-0004-0000-0B00-000083020000}"/>
    <hyperlink ref="AG138" r:id="rId645" xr:uid="{00000000-0004-0000-0B00-000084020000}"/>
    <hyperlink ref="AI138" r:id="rId646" xr:uid="{00000000-0004-0000-0B00-000085020000}"/>
    <hyperlink ref="P139" r:id="rId647" xr:uid="{00000000-0004-0000-0B00-000086020000}"/>
    <hyperlink ref="Q139" r:id="rId648" xr:uid="{00000000-0004-0000-0B00-000087020000}"/>
    <hyperlink ref="AC139" r:id="rId649" xr:uid="{00000000-0004-0000-0B00-000088020000}"/>
    <hyperlink ref="AG139" r:id="rId650" xr:uid="{00000000-0004-0000-0B00-000089020000}"/>
    <hyperlink ref="AH139" r:id="rId651" xr:uid="{00000000-0004-0000-0B00-00008A020000}"/>
    <hyperlink ref="AI139" r:id="rId652" xr:uid="{00000000-0004-0000-0B00-00008B020000}"/>
    <hyperlink ref="P140" r:id="rId653" xr:uid="{00000000-0004-0000-0B00-00008C020000}"/>
    <hyperlink ref="AG140" r:id="rId654" xr:uid="{00000000-0004-0000-0B00-00008D020000}"/>
    <hyperlink ref="AI140" r:id="rId655" xr:uid="{00000000-0004-0000-0B00-00008E020000}"/>
    <hyperlink ref="P141" r:id="rId656" xr:uid="{00000000-0004-0000-0B00-00008F020000}"/>
    <hyperlink ref="Q141" r:id="rId657" xr:uid="{00000000-0004-0000-0B00-000090020000}"/>
    <hyperlink ref="AC141" r:id="rId658" xr:uid="{00000000-0004-0000-0B00-000091020000}"/>
    <hyperlink ref="AG141" r:id="rId659" xr:uid="{00000000-0004-0000-0B00-000092020000}"/>
    <hyperlink ref="AI141" r:id="rId660" xr:uid="{00000000-0004-0000-0B00-000093020000}"/>
    <hyperlink ref="P142" r:id="rId661" xr:uid="{00000000-0004-0000-0B00-000094020000}"/>
    <hyperlink ref="Q142" r:id="rId662" xr:uid="{00000000-0004-0000-0B00-000095020000}"/>
    <hyperlink ref="AH142" r:id="rId663" xr:uid="{00000000-0004-0000-0B00-000096020000}"/>
    <hyperlink ref="AI142" r:id="rId664" xr:uid="{00000000-0004-0000-0B00-000097020000}"/>
    <hyperlink ref="P143" r:id="rId665" xr:uid="{00000000-0004-0000-0B00-000098020000}"/>
    <hyperlink ref="Q143" r:id="rId666" xr:uid="{00000000-0004-0000-0B00-000099020000}"/>
    <hyperlink ref="AG143" r:id="rId667" xr:uid="{00000000-0004-0000-0B00-00009A020000}"/>
    <hyperlink ref="AH143" r:id="rId668" xr:uid="{00000000-0004-0000-0B00-00009B020000}"/>
    <hyperlink ref="AI143" r:id="rId669" xr:uid="{00000000-0004-0000-0B00-00009C020000}"/>
    <hyperlink ref="P144" r:id="rId670" xr:uid="{00000000-0004-0000-0B00-00009D020000}"/>
    <hyperlink ref="Q144" r:id="rId671" xr:uid="{00000000-0004-0000-0B00-00009E020000}"/>
    <hyperlink ref="AH144" r:id="rId672" xr:uid="{00000000-0004-0000-0B00-00009F020000}"/>
    <hyperlink ref="AI144" r:id="rId673" xr:uid="{00000000-0004-0000-0B00-0000A0020000}"/>
    <hyperlink ref="P145" r:id="rId674" xr:uid="{00000000-0004-0000-0B00-0000A1020000}"/>
    <hyperlink ref="Q145" r:id="rId675" xr:uid="{00000000-0004-0000-0B00-0000A2020000}"/>
    <hyperlink ref="AC145" r:id="rId676" xr:uid="{00000000-0004-0000-0B00-0000A3020000}"/>
    <hyperlink ref="AH145" r:id="rId677" xr:uid="{00000000-0004-0000-0B00-0000A4020000}"/>
    <hyperlink ref="AI145" r:id="rId678" xr:uid="{00000000-0004-0000-0B00-0000A5020000}"/>
    <hyperlink ref="P146" r:id="rId679" xr:uid="{00000000-0004-0000-0B00-0000A6020000}"/>
    <hyperlink ref="AI146" r:id="rId680" xr:uid="{00000000-0004-0000-0B00-0000A7020000}"/>
    <hyperlink ref="P147" r:id="rId681" xr:uid="{00000000-0004-0000-0B00-0000A8020000}"/>
    <hyperlink ref="Q147" r:id="rId682" xr:uid="{00000000-0004-0000-0B00-0000A9020000}"/>
    <hyperlink ref="AC147" r:id="rId683" xr:uid="{00000000-0004-0000-0B00-0000AA020000}"/>
    <hyperlink ref="AG147" r:id="rId684" xr:uid="{00000000-0004-0000-0B00-0000AB020000}"/>
    <hyperlink ref="AI147" r:id="rId685" xr:uid="{00000000-0004-0000-0B00-0000AC020000}"/>
    <hyperlink ref="P148" r:id="rId686" xr:uid="{00000000-0004-0000-0B00-0000AD020000}"/>
    <hyperlink ref="Q148" r:id="rId687" xr:uid="{00000000-0004-0000-0B00-0000AE020000}"/>
    <hyperlink ref="AC148" r:id="rId688" xr:uid="{00000000-0004-0000-0B00-0000AF020000}"/>
    <hyperlink ref="AG148" r:id="rId689" xr:uid="{00000000-0004-0000-0B00-0000B0020000}"/>
    <hyperlink ref="AH148" r:id="rId690" xr:uid="{00000000-0004-0000-0B00-0000B1020000}"/>
    <hyperlink ref="AI148" r:id="rId691" xr:uid="{00000000-0004-0000-0B00-0000B2020000}"/>
    <hyperlink ref="P149" r:id="rId692" xr:uid="{00000000-0004-0000-0B00-0000B3020000}"/>
    <hyperlink ref="Q149" r:id="rId693" xr:uid="{00000000-0004-0000-0B00-0000B4020000}"/>
    <hyperlink ref="AC149" r:id="rId694" xr:uid="{00000000-0004-0000-0B00-0000B5020000}"/>
    <hyperlink ref="AG149" r:id="rId695" xr:uid="{00000000-0004-0000-0B00-0000B6020000}"/>
    <hyperlink ref="AI149" r:id="rId696" xr:uid="{00000000-0004-0000-0B00-0000B7020000}"/>
    <hyperlink ref="P150" r:id="rId697" xr:uid="{00000000-0004-0000-0B00-0000B8020000}"/>
    <hyperlink ref="AG150" r:id="rId698" xr:uid="{00000000-0004-0000-0B00-0000B9020000}"/>
    <hyperlink ref="AI150" r:id="rId699" xr:uid="{00000000-0004-0000-0B00-0000BA020000}"/>
    <hyperlink ref="P151" r:id="rId700" xr:uid="{00000000-0004-0000-0B00-0000BB020000}"/>
    <hyperlink ref="Q151" r:id="rId701" xr:uid="{00000000-0004-0000-0B00-0000BC020000}"/>
    <hyperlink ref="AC151" r:id="rId702" xr:uid="{00000000-0004-0000-0B00-0000BD020000}"/>
    <hyperlink ref="AG151" r:id="rId703" xr:uid="{00000000-0004-0000-0B00-0000BE020000}"/>
    <hyperlink ref="AH151" r:id="rId704" xr:uid="{00000000-0004-0000-0B00-0000BF020000}"/>
    <hyperlink ref="AI151" r:id="rId705" xr:uid="{00000000-0004-0000-0B00-0000C0020000}"/>
    <hyperlink ref="P152" r:id="rId706" xr:uid="{00000000-0004-0000-0B00-0000C1020000}"/>
    <hyperlink ref="AG152" r:id="rId707" xr:uid="{00000000-0004-0000-0B00-0000C2020000}"/>
    <hyperlink ref="AH152" r:id="rId708" xr:uid="{00000000-0004-0000-0B00-0000C3020000}"/>
    <hyperlink ref="AI152" r:id="rId709" xr:uid="{00000000-0004-0000-0B00-0000C4020000}"/>
    <hyperlink ref="P153" r:id="rId710" xr:uid="{00000000-0004-0000-0B00-0000C5020000}"/>
    <hyperlink ref="Q153" r:id="rId711" xr:uid="{00000000-0004-0000-0B00-0000C6020000}"/>
    <hyperlink ref="AC153" r:id="rId712" xr:uid="{00000000-0004-0000-0B00-0000C7020000}"/>
    <hyperlink ref="AG153" r:id="rId713" xr:uid="{00000000-0004-0000-0B00-0000C8020000}"/>
    <hyperlink ref="AI153" r:id="rId714" xr:uid="{00000000-0004-0000-0B00-0000C9020000}"/>
    <hyperlink ref="P154" r:id="rId715" xr:uid="{00000000-0004-0000-0B00-0000CA020000}"/>
    <hyperlink ref="Q154" r:id="rId716" xr:uid="{00000000-0004-0000-0B00-0000CB020000}"/>
    <hyperlink ref="AC154" r:id="rId717" xr:uid="{00000000-0004-0000-0B00-0000CC020000}"/>
    <hyperlink ref="AG154" r:id="rId718" xr:uid="{00000000-0004-0000-0B00-0000CD020000}"/>
    <hyperlink ref="AH154" r:id="rId719" xr:uid="{00000000-0004-0000-0B00-0000CE020000}"/>
    <hyperlink ref="AI154" r:id="rId720" xr:uid="{00000000-0004-0000-0B00-0000CF020000}"/>
    <hyperlink ref="P155" r:id="rId721" xr:uid="{00000000-0004-0000-0B00-0000D0020000}"/>
    <hyperlink ref="Q155" r:id="rId722" xr:uid="{00000000-0004-0000-0B00-0000D1020000}"/>
    <hyperlink ref="AC155" r:id="rId723" xr:uid="{00000000-0004-0000-0B00-0000D2020000}"/>
    <hyperlink ref="AG155" r:id="rId724" xr:uid="{00000000-0004-0000-0B00-0000D3020000}"/>
    <hyperlink ref="AH155" r:id="rId725" xr:uid="{00000000-0004-0000-0B00-0000D4020000}"/>
    <hyperlink ref="AI155" r:id="rId726" xr:uid="{00000000-0004-0000-0B00-0000D5020000}"/>
    <hyperlink ref="P156" r:id="rId727" xr:uid="{00000000-0004-0000-0B00-0000D6020000}"/>
    <hyperlink ref="Q156" r:id="rId728" xr:uid="{00000000-0004-0000-0B00-0000D7020000}"/>
    <hyperlink ref="AC156" r:id="rId729" xr:uid="{00000000-0004-0000-0B00-0000D8020000}"/>
    <hyperlink ref="AG156" r:id="rId730" xr:uid="{00000000-0004-0000-0B00-0000D9020000}"/>
    <hyperlink ref="AI156" r:id="rId731" xr:uid="{00000000-0004-0000-0B00-0000DA020000}"/>
    <hyperlink ref="P157" r:id="rId732" xr:uid="{00000000-0004-0000-0B00-0000DB020000}"/>
    <hyperlink ref="Q157" r:id="rId733" xr:uid="{00000000-0004-0000-0B00-0000DC020000}"/>
    <hyperlink ref="AG157" r:id="rId734" xr:uid="{00000000-0004-0000-0B00-0000DD020000}"/>
    <hyperlink ref="AH157" r:id="rId735" xr:uid="{00000000-0004-0000-0B00-0000DE020000}"/>
    <hyperlink ref="AI157" r:id="rId736" xr:uid="{00000000-0004-0000-0B00-0000DF020000}"/>
    <hyperlink ref="P158" r:id="rId737" xr:uid="{00000000-0004-0000-0B00-0000E0020000}"/>
    <hyperlink ref="Q158" r:id="rId738" xr:uid="{00000000-0004-0000-0B00-0000E1020000}"/>
    <hyperlink ref="AC158" r:id="rId739" xr:uid="{00000000-0004-0000-0B00-0000E2020000}"/>
    <hyperlink ref="AG158" r:id="rId740" xr:uid="{00000000-0004-0000-0B00-0000E3020000}"/>
    <hyperlink ref="AI158" r:id="rId741" xr:uid="{00000000-0004-0000-0B00-0000E4020000}"/>
    <hyperlink ref="P159" r:id="rId742" xr:uid="{00000000-0004-0000-0B00-0000E5020000}"/>
    <hyperlink ref="Q159" r:id="rId743" xr:uid="{00000000-0004-0000-0B00-0000E6020000}"/>
    <hyperlink ref="AC159" r:id="rId744" xr:uid="{00000000-0004-0000-0B00-0000E7020000}"/>
    <hyperlink ref="AG159" r:id="rId745" xr:uid="{00000000-0004-0000-0B00-0000E8020000}"/>
    <hyperlink ref="AH159" r:id="rId746" xr:uid="{00000000-0004-0000-0B00-0000E9020000}"/>
    <hyperlink ref="AI159" r:id="rId747" xr:uid="{00000000-0004-0000-0B00-0000EA020000}"/>
    <hyperlink ref="P160" r:id="rId748" xr:uid="{00000000-0004-0000-0B00-0000EB020000}"/>
    <hyperlink ref="Q160" r:id="rId749" xr:uid="{00000000-0004-0000-0B00-0000EC020000}"/>
    <hyperlink ref="AC160" r:id="rId750" xr:uid="{00000000-0004-0000-0B00-0000ED020000}"/>
    <hyperlink ref="AG160" r:id="rId751" xr:uid="{00000000-0004-0000-0B00-0000EE020000}"/>
    <hyperlink ref="AI160" r:id="rId752" xr:uid="{00000000-0004-0000-0B00-0000EF020000}"/>
    <hyperlink ref="P161" r:id="rId753" xr:uid="{00000000-0004-0000-0B00-0000F0020000}"/>
    <hyperlink ref="Q161" r:id="rId754" xr:uid="{00000000-0004-0000-0B00-0000F1020000}"/>
    <hyperlink ref="AC161" r:id="rId755" xr:uid="{00000000-0004-0000-0B00-0000F2020000}"/>
    <hyperlink ref="AG161" r:id="rId756" xr:uid="{00000000-0004-0000-0B00-0000F3020000}"/>
    <hyperlink ref="AI161" r:id="rId757" xr:uid="{00000000-0004-0000-0B00-0000F4020000}"/>
    <hyperlink ref="P162" r:id="rId758" xr:uid="{00000000-0004-0000-0B00-0000F5020000}"/>
    <hyperlink ref="Q162" r:id="rId759" xr:uid="{00000000-0004-0000-0B00-0000F6020000}"/>
    <hyperlink ref="AC162" r:id="rId760" xr:uid="{00000000-0004-0000-0B00-0000F7020000}"/>
    <hyperlink ref="AG162" r:id="rId761" xr:uid="{00000000-0004-0000-0B00-0000F8020000}"/>
    <hyperlink ref="AI162" r:id="rId762" xr:uid="{00000000-0004-0000-0B00-0000F9020000}"/>
    <hyperlink ref="P163" r:id="rId763" xr:uid="{00000000-0004-0000-0B00-0000FA020000}"/>
    <hyperlink ref="Q163" r:id="rId764" xr:uid="{00000000-0004-0000-0B00-0000FB020000}"/>
    <hyperlink ref="AC163" r:id="rId765" xr:uid="{00000000-0004-0000-0B00-0000FC020000}"/>
    <hyperlink ref="AG163" r:id="rId766" xr:uid="{00000000-0004-0000-0B00-0000FD020000}"/>
    <hyperlink ref="AH163" r:id="rId767" xr:uid="{00000000-0004-0000-0B00-0000FE020000}"/>
    <hyperlink ref="AI163" r:id="rId768" xr:uid="{00000000-0004-0000-0B00-0000FF020000}"/>
    <hyperlink ref="P164" r:id="rId769" xr:uid="{00000000-0004-0000-0B00-000000030000}"/>
    <hyperlink ref="AG164" r:id="rId770" xr:uid="{00000000-0004-0000-0B00-000001030000}"/>
    <hyperlink ref="AH164" r:id="rId771" xr:uid="{00000000-0004-0000-0B00-000002030000}"/>
    <hyperlink ref="AI164" r:id="rId772" xr:uid="{00000000-0004-0000-0B00-000003030000}"/>
    <hyperlink ref="P165" r:id="rId773" xr:uid="{00000000-0004-0000-0B00-000004030000}"/>
    <hyperlink ref="Q165" r:id="rId774" xr:uid="{00000000-0004-0000-0B00-000005030000}"/>
    <hyperlink ref="AC165" r:id="rId775" xr:uid="{00000000-0004-0000-0B00-000006030000}"/>
    <hyperlink ref="AG165" r:id="rId776" xr:uid="{00000000-0004-0000-0B00-000007030000}"/>
    <hyperlink ref="AH165" r:id="rId777" xr:uid="{00000000-0004-0000-0B00-000008030000}"/>
    <hyperlink ref="AI165" r:id="rId778" xr:uid="{00000000-0004-0000-0B00-000009030000}"/>
    <hyperlink ref="P166" r:id="rId779" xr:uid="{00000000-0004-0000-0B00-00000A030000}"/>
    <hyperlink ref="Q166" r:id="rId780" xr:uid="{00000000-0004-0000-0B00-00000B030000}"/>
    <hyperlink ref="AC166" r:id="rId781" xr:uid="{00000000-0004-0000-0B00-00000C030000}"/>
    <hyperlink ref="AG166" r:id="rId782" xr:uid="{00000000-0004-0000-0B00-00000D030000}"/>
    <hyperlink ref="AH166" r:id="rId783" xr:uid="{00000000-0004-0000-0B00-00000E030000}"/>
    <hyperlink ref="AI166" r:id="rId784" xr:uid="{00000000-0004-0000-0B00-00000F030000}"/>
    <hyperlink ref="P167" r:id="rId785" xr:uid="{00000000-0004-0000-0B00-000010030000}"/>
    <hyperlink ref="Q167" r:id="rId786" xr:uid="{00000000-0004-0000-0B00-000011030000}"/>
    <hyperlink ref="AC167" r:id="rId787" xr:uid="{00000000-0004-0000-0B00-000012030000}"/>
    <hyperlink ref="AG167" r:id="rId788" xr:uid="{00000000-0004-0000-0B00-000013030000}"/>
    <hyperlink ref="AH167" r:id="rId789" xr:uid="{00000000-0004-0000-0B00-000014030000}"/>
    <hyperlink ref="AI167" r:id="rId790" xr:uid="{00000000-0004-0000-0B00-000015030000}"/>
    <hyperlink ref="P168" r:id="rId791" xr:uid="{00000000-0004-0000-0B00-000016030000}"/>
    <hyperlink ref="Q168" r:id="rId792" xr:uid="{00000000-0004-0000-0B00-000017030000}"/>
    <hyperlink ref="AC168" r:id="rId793" xr:uid="{00000000-0004-0000-0B00-000018030000}"/>
    <hyperlink ref="AG168" r:id="rId794" xr:uid="{00000000-0004-0000-0B00-000019030000}"/>
    <hyperlink ref="AI168" r:id="rId795" xr:uid="{00000000-0004-0000-0B00-00001A030000}"/>
    <hyperlink ref="P169" r:id="rId796" xr:uid="{00000000-0004-0000-0B00-00001B030000}"/>
    <hyperlink ref="Q169" r:id="rId797" xr:uid="{00000000-0004-0000-0B00-00001C030000}"/>
    <hyperlink ref="AC169" r:id="rId798" xr:uid="{00000000-0004-0000-0B00-00001D030000}"/>
    <hyperlink ref="AG169" r:id="rId799" xr:uid="{00000000-0004-0000-0B00-00001E030000}"/>
    <hyperlink ref="AI169" r:id="rId800" xr:uid="{00000000-0004-0000-0B00-00001F030000}"/>
    <hyperlink ref="P170" r:id="rId801" xr:uid="{00000000-0004-0000-0B00-000020030000}"/>
    <hyperlink ref="Q170" r:id="rId802" xr:uid="{00000000-0004-0000-0B00-000021030000}"/>
    <hyperlink ref="AC170" r:id="rId803" xr:uid="{00000000-0004-0000-0B00-000022030000}"/>
    <hyperlink ref="AG170" r:id="rId804" xr:uid="{00000000-0004-0000-0B00-000023030000}"/>
    <hyperlink ref="AI170" r:id="rId805" xr:uid="{00000000-0004-0000-0B00-000024030000}"/>
    <hyperlink ref="P171" r:id="rId806" xr:uid="{00000000-0004-0000-0B00-000025030000}"/>
    <hyperlink ref="Q171" r:id="rId807" xr:uid="{00000000-0004-0000-0B00-000026030000}"/>
    <hyperlink ref="AC171" r:id="rId808" xr:uid="{00000000-0004-0000-0B00-000027030000}"/>
    <hyperlink ref="AG171" r:id="rId809" xr:uid="{00000000-0004-0000-0B00-000028030000}"/>
    <hyperlink ref="AH171" r:id="rId810" xr:uid="{00000000-0004-0000-0B00-000029030000}"/>
    <hyperlink ref="AI171" r:id="rId811" xr:uid="{00000000-0004-0000-0B00-00002A030000}"/>
    <hyperlink ref="P172" r:id="rId812" xr:uid="{00000000-0004-0000-0B00-00002B030000}"/>
    <hyperlink ref="AG172" r:id="rId813" xr:uid="{00000000-0004-0000-0B00-00002C030000}"/>
    <hyperlink ref="AH172" r:id="rId814" xr:uid="{00000000-0004-0000-0B00-00002D030000}"/>
    <hyperlink ref="AI172" r:id="rId815" xr:uid="{00000000-0004-0000-0B00-00002E030000}"/>
    <hyperlink ref="P173" r:id="rId816" xr:uid="{00000000-0004-0000-0B00-00002F030000}"/>
    <hyperlink ref="Q173" r:id="rId817" xr:uid="{00000000-0004-0000-0B00-000030030000}"/>
    <hyperlink ref="AC173" r:id="rId818" xr:uid="{00000000-0004-0000-0B00-000031030000}"/>
    <hyperlink ref="AG173" r:id="rId819" xr:uid="{00000000-0004-0000-0B00-000032030000}"/>
    <hyperlink ref="AH173" r:id="rId820" xr:uid="{00000000-0004-0000-0B00-000033030000}"/>
    <hyperlink ref="AI173" r:id="rId821" xr:uid="{00000000-0004-0000-0B00-000034030000}"/>
    <hyperlink ref="P174" r:id="rId822" xr:uid="{00000000-0004-0000-0B00-000035030000}"/>
    <hyperlink ref="Q174" r:id="rId823" location=":~:text=PFAS%20Sites-,Lear%20Siegler%20Inc.%2C%20Mendon%2C%20St.,Joseph%20County&amp;text=This%20automotive%20accessory%20manufacturer%20is,West%20Clark%20Street%20in%20Mendon." xr:uid="{00000000-0004-0000-0B00-000036030000}"/>
    <hyperlink ref="AC174" r:id="rId824" location=":~:text=PFAS%20Sites-,Lear%20Siegler%20Inc.%2C%20Mendon%2C%20St.,Joseph%20County&amp;text=This%20automotive%20accessory%20manufacturer%20is,West%20Clark%20Street%20in%20Mendon." xr:uid="{00000000-0004-0000-0B00-000037030000}"/>
    <hyperlink ref="AG174" r:id="rId825" xr:uid="{00000000-0004-0000-0B00-000038030000}"/>
    <hyperlink ref="AH174" r:id="rId826" xr:uid="{00000000-0004-0000-0B00-000039030000}"/>
    <hyperlink ref="AI174" r:id="rId827" xr:uid="{00000000-0004-0000-0B00-00003A030000}"/>
    <hyperlink ref="P175" r:id="rId828" xr:uid="{00000000-0004-0000-0B00-00003B030000}"/>
    <hyperlink ref="Q175" r:id="rId829" xr:uid="{00000000-0004-0000-0B00-00003C030000}"/>
    <hyperlink ref="AC175" r:id="rId830" xr:uid="{00000000-0004-0000-0B00-00003D030000}"/>
    <hyperlink ref="AG175" r:id="rId831" xr:uid="{00000000-0004-0000-0B00-00003E030000}"/>
    <hyperlink ref="AI175" r:id="rId832" xr:uid="{00000000-0004-0000-0B00-00003F030000}"/>
    <hyperlink ref="P176" r:id="rId833" xr:uid="{00000000-0004-0000-0B00-000040030000}"/>
    <hyperlink ref="Q176" r:id="rId834" xr:uid="{00000000-0004-0000-0B00-000041030000}"/>
    <hyperlink ref="AC176" r:id="rId835" xr:uid="{00000000-0004-0000-0B00-000042030000}"/>
    <hyperlink ref="AG176" r:id="rId836" xr:uid="{00000000-0004-0000-0B00-000043030000}"/>
    <hyperlink ref="AH176" r:id="rId837" xr:uid="{00000000-0004-0000-0B00-000044030000}"/>
    <hyperlink ref="AI176" r:id="rId838" xr:uid="{00000000-0004-0000-0B00-000045030000}"/>
    <hyperlink ref="P177" r:id="rId839" xr:uid="{00000000-0004-0000-0B00-000046030000}"/>
    <hyperlink ref="Q177" r:id="rId840" xr:uid="{00000000-0004-0000-0B00-000047030000}"/>
    <hyperlink ref="AC177" r:id="rId841" xr:uid="{00000000-0004-0000-0B00-000048030000}"/>
    <hyperlink ref="AG177" r:id="rId842" xr:uid="{00000000-0004-0000-0B00-000049030000}"/>
    <hyperlink ref="AI177" r:id="rId843" xr:uid="{00000000-0004-0000-0B00-00004A030000}"/>
    <hyperlink ref="P178" r:id="rId844" xr:uid="{00000000-0004-0000-0B00-00004B030000}"/>
    <hyperlink ref="Q178" r:id="rId845" xr:uid="{00000000-0004-0000-0B00-00004C030000}"/>
    <hyperlink ref="AC178" r:id="rId846" xr:uid="{00000000-0004-0000-0B00-00004D030000}"/>
    <hyperlink ref="AG178" r:id="rId847" xr:uid="{00000000-0004-0000-0B00-00004E030000}"/>
    <hyperlink ref="AI178" r:id="rId848" xr:uid="{00000000-0004-0000-0B00-00004F030000}"/>
    <hyperlink ref="P179" r:id="rId849" xr:uid="{00000000-0004-0000-0B00-000050030000}"/>
    <hyperlink ref="AG179" r:id="rId850" xr:uid="{00000000-0004-0000-0B00-000051030000}"/>
    <hyperlink ref="AH179" r:id="rId851" xr:uid="{00000000-0004-0000-0B00-000052030000}"/>
    <hyperlink ref="AI179" r:id="rId852" xr:uid="{00000000-0004-0000-0B00-000053030000}"/>
    <hyperlink ref="P180" r:id="rId853" xr:uid="{00000000-0004-0000-0B00-000054030000}"/>
    <hyperlink ref="Q180" r:id="rId854" xr:uid="{00000000-0004-0000-0B00-000055030000}"/>
    <hyperlink ref="AC180" r:id="rId855" location="AFFFdone" xr:uid="{00000000-0004-0000-0B00-000056030000}"/>
    <hyperlink ref="AG180" r:id="rId856" xr:uid="{00000000-0004-0000-0B00-000057030000}"/>
    <hyperlink ref="AH180" r:id="rId857" xr:uid="{00000000-0004-0000-0B00-000058030000}"/>
    <hyperlink ref="AI180" r:id="rId858" xr:uid="{00000000-0004-0000-0B00-000059030000}"/>
    <hyperlink ref="P181" r:id="rId859" xr:uid="{00000000-0004-0000-0B00-00005A030000}"/>
    <hyperlink ref="AC181" r:id="rId860" location="AFFFuse" xr:uid="{00000000-0004-0000-0B00-00005B030000}"/>
    <hyperlink ref="AG181" r:id="rId861" xr:uid="{00000000-0004-0000-0B00-00005C030000}"/>
    <hyperlink ref="AH181" r:id="rId862" xr:uid="{00000000-0004-0000-0B00-00005D030000}"/>
    <hyperlink ref="AI181" r:id="rId863" xr:uid="{00000000-0004-0000-0B00-00005E030000}"/>
    <hyperlink ref="P182" r:id="rId864" location="CG" xr:uid="{00000000-0004-0000-0B00-00005F030000}"/>
    <hyperlink ref="AC182" r:id="rId865" xr:uid="{00000000-0004-0000-0B00-000060030000}"/>
    <hyperlink ref="AD182" r:id="rId866" xr:uid="{00000000-0004-0000-0B00-000061030000}"/>
    <hyperlink ref="AH182" r:id="rId867" xr:uid="{00000000-0004-0000-0B00-000062030000}"/>
    <hyperlink ref="AI182" r:id="rId868" xr:uid="{00000000-0004-0000-0B00-000063030000}"/>
    <hyperlink ref="P183" r:id="rId869" location="LE" xr:uid="{00000000-0004-0000-0B00-000064030000}"/>
    <hyperlink ref="AC183" r:id="rId870" location="LE" xr:uid="{00000000-0004-0000-0B00-000065030000}"/>
    <hyperlink ref="AH183" r:id="rId871" xr:uid="{00000000-0004-0000-0B00-000066030000}"/>
    <hyperlink ref="AI183" r:id="rId872" xr:uid="{00000000-0004-0000-0B00-000067030000}"/>
    <hyperlink ref="P184" r:id="rId873" location="LE" xr:uid="{00000000-0004-0000-0B00-000068030000}"/>
    <hyperlink ref="AC184" r:id="rId874" location="OD" xr:uid="{00000000-0004-0000-0B00-000069030000}"/>
    <hyperlink ref="AH184" r:id="rId875" xr:uid="{00000000-0004-0000-0B00-00006A030000}"/>
    <hyperlink ref="AI184" r:id="rId876" xr:uid="{00000000-0004-0000-0B00-00006B030000}"/>
    <hyperlink ref="P185" r:id="rId877" xr:uid="{00000000-0004-0000-0B00-00006C030000}"/>
    <hyperlink ref="AG185" r:id="rId878" xr:uid="{00000000-0004-0000-0B00-00006D030000}"/>
    <hyperlink ref="AH185" r:id="rId879" xr:uid="{00000000-0004-0000-0B00-00006E030000}"/>
    <hyperlink ref="AI185" r:id="rId880" xr:uid="{00000000-0004-0000-0B00-00006F030000}"/>
    <hyperlink ref="P186" r:id="rId881" xr:uid="{00000000-0004-0000-0B00-000070030000}"/>
    <hyperlink ref="Q186" r:id="rId882" xr:uid="{00000000-0004-0000-0B00-000071030000}"/>
    <hyperlink ref="AC186" r:id="rId883" xr:uid="{00000000-0004-0000-0B00-000072030000}"/>
    <hyperlink ref="AI186" r:id="rId884" xr:uid="{00000000-0004-0000-0B00-000073030000}"/>
    <hyperlink ref="P187" r:id="rId885" xr:uid="{00000000-0004-0000-0B00-000074030000}"/>
    <hyperlink ref="Q187" r:id="rId886" xr:uid="{00000000-0004-0000-0B00-000075030000}"/>
    <hyperlink ref="AC187" r:id="rId887" xr:uid="{00000000-0004-0000-0B00-000076030000}"/>
    <hyperlink ref="AG187" r:id="rId888" xr:uid="{00000000-0004-0000-0B00-000077030000}"/>
    <hyperlink ref="AH187" r:id="rId889" xr:uid="{00000000-0004-0000-0B00-000078030000}"/>
    <hyperlink ref="AI187" r:id="rId890" xr:uid="{00000000-0004-0000-0B00-000079030000}"/>
    <hyperlink ref="P188" r:id="rId891" xr:uid="{00000000-0004-0000-0B00-00007A030000}"/>
    <hyperlink ref="AC188" r:id="rId892" xr:uid="{00000000-0004-0000-0B00-00007B030000}"/>
    <hyperlink ref="AG188" r:id="rId893" xr:uid="{00000000-0004-0000-0B00-00007C030000}"/>
    <hyperlink ref="AH188" r:id="rId894" xr:uid="{00000000-0004-0000-0B00-00007D030000}"/>
    <hyperlink ref="AI188" r:id="rId895" xr:uid="{00000000-0004-0000-0B00-00007E030000}"/>
    <hyperlink ref="P189" r:id="rId896" xr:uid="{00000000-0004-0000-0B00-00007F030000}"/>
    <hyperlink ref="AG189" r:id="rId897" xr:uid="{00000000-0004-0000-0B00-000080030000}"/>
    <hyperlink ref="AH189" r:id="rId898" xr:uid="{00000000-0004-0000-0B00-000081030000}"/>
    <hyperlink ref="AI189" r:id="rId899" xr:uid="{00000000-0004-0000-0B00-000082030000}"/>
    <hyperlink ref="P190" r:id="rId900" xr:uid="{00000000-0004-0000-0B00-000083030000}"/>
    <hyperlink ref="Q190" r:id="rId901" xr:uid="{00000000-0004-0000-0B00-000084030000}"/>
    <hyperlink ref="AG190" r:id="rId902" xr:uid="{00000000-0004-0000-0B00-000085030000}"/>
    <hyperlink ref="AH190" r:id="rId903" xr:uid="{00000000-0004-0000-0B00-000086030000}"/>
    <hyperlink ref="AI190" r:id="rId904" xr:uid="{00000000-0004-0000-0B00-000087030000}"/>
    <hyperlink ref="P191" r:id="rId905" xr:uid="{00000000-0004-0000-0B00-000088030000}"/>
    <hyperlink ref="Q191" r:id="rId906" xr:uid="{00000000-0004-0000-0B00-000089030000}"/>
    <hyperlink ref="AC191" r:id="rId907" xr:uid="{00000000-0004-0000-0B00-00008A030000}"/>
    <hyperlink ref="AG191" r:id="rId908" xr:uid="{00000000-0004-0000-0B00-00008B030000}"/>
    <hyperlink ref="AH191" r:id="rId909" xr:uid="{00000000-0004-0000-0B00-00008C030000}"/>
    <hyperlink ref="AI191" r:id="rId910" xr:uid="{00000000-0004-0000-0B00-00008D030000}"/>
    <hyperlink ref="P192" r:id="rId911" xr:uid="{00000000-0004-0000-0B00-00008E030000}"/>
    <hyperlink ref="AG192" r:id="rId912" xr:uid="{00000000-0004-0000-0B00-00008F030000}"/>
    <hyperlink ref="AH192" r:id="rId913" xr:uid="{00000000-0004-0000-0B00-000090030000}"/>
    <hyperlink ref="AI192" r:id="rId914" xr:uid="{00000000-0004-0000-0B00-000091030000}"/>
    <hyperlink ref="P193" r:id="rId915" xr:uid="{00000000-0004-0000-0B00-000092030000}"/>
    <hyperlink ref="AG193" r:id="rId916" xr:uid="{00000000-0004-0000-0B00-000093030000}"/>
    <hyperlink ref="AH193" r:id="rId917" xr:uid="{00000000-0004-0000-0B00-000094030000}"/>
    <hyperlink ref="AI193" r:id="rId918" xr:uid="{00000000-0004-0000-0B00-000095030000}"/>
    <hyperlink ref="P194" r:id="rId919" xr:uid="{00000000-0004-0000-0B00-000096030000}"/>
    <hyperlink ref="AG194" r:id="rId920" xr:uid="{00000000-0004-0000-0B00-000097030000}"/>
    <hyperlink ref="AH194" r:id="rId921" xr:uid="{00000000-0004-0000-0B00-000098030000}"/>
    <hyperlink ref="AI194" r:id="rId922" xr:uid="{00000000-0004-0000-0B00-000099030000}"/>
    <hyperlink ref="P195" r:id="rId923" xr:uid="{00000000-0004-0000-0B00-00009A030000}"/>
    <hyperlink ref="Q195" r:id="rId924" xr:uid="{00000000-0004-0000-0B00-00009B030000}"/>
    <hyperlink ref="AC195" r:id="rId925" xr:uid="{00000000-0004-0000-0B00-00009C030000}"/>
    <hyperlink ref="AG195" r:id="rId926" xr:uid="{00000000-0004-0000-0B00-00009D030000}"/>
    <hyperlink ref="AH195" r:id="rId927" xr:uid="{00000000-0004-0000-0B00-00009E030000}"/>
    <hyperlink ref="AI195" r:id="rId928" xr:uid="{00000000-0004-0000-0B00-00009F030000}"/>
    <hyperlink ref="P196" r:id="rId929" xr:uid="{00000000-0004-0000-0B00-0000A0030000}"/>
    <hyperlink ref="Q196" r:id="rId930" xr:uid="{00000000-0004-0000-0B00-0000A1030000}"/>
    <hyperlink ref="AG196" r:id="rId931" xr:uid="{00000000-0004-0000-0B00-0000A2030000}"/>
    <hyperlink ref="AH196" r:id="rId932" xr:uid="{00000000-0004-0000-0B00-0000A3030000}"/>
    <hyperlink ref="AI196" r:id="rId933" xr:uid="{00000000-0004-0000-0B00-0000A4030000}"/>
    <hyperlink ref="P197" r:id="rId934" xr:uid="{00000000-0004-0000-0B00-0000A5030000}"/>
    <hyperlink ref="AG197" r:id="rId935" xr:uid="{00000000-0004-0000-0B00-0000A6030000}"/>
    <hyperlink ref="AH197" r:id="rId936" xr:uid="{00000000-0004-0000-0B00-0000A7030000}"/>
    <hyperlink ref="AI197" r:id="rId937" xr:uid="{00000000-0004-0000-0B00-0000A8030000}"/>
    <hyperlink ref="P198" r:id="rId938" xr:uid="{00000000-0004-0000-0B00-0000A9030000}"/>
    <hyperlink ref="Q198" r:id="rId939" xr:uid="{00000000-0004-0000-0B00-0000AA030000}"/>
    <hyperlink ref="AC198" r:id="rId940" xr:uid="{00000000-0004-0000-0B00-0000AB030000}"/>
    <hyperlink ref="AG198" r:id="rId941" xr:uid="{00000000-0004-0000-0B00-0000AC030000}"/>
    <hyperlink ref="AH198" r:id="rId942" xr:uid="{00000000-0004-0000-0B00-0000AD030000}"/>
    <hyperlink ref="AI198" r:id="rId943" xr:uid="{00000000-0004-0000-0B00-0000AE030000}"/>
    <hyperlink ref="P199" r:id="rId944" xr:uid="{00000000-0004-0000-0B00-0000AF030000}"/>
    <hyperlink ref="Q199" r:id="rId945" xr:uid="{00000000-0004-0000-0B00-0000B0030000}"/>
    <hyperlink ref="AC199" r:id="rId946" xr:uid="{00000000-0004-0000-0B00-0000B1030000}"/>
    <hyperlink ref="AG199" r:id="rId947" xr:uid="{00000000-0004-0000-0B00-0000B2030000}"/>
    <hyperlink ref="AH199" r:id="rId948" xr:uid="{00000000-0004-0000-0B00-0000B3030000}"/>
    <hyperlink ref="AI199" r:id="rId949" xr:uid="{00000000-0004-0000-0B00-0000B4030000}"/>
    <hyperlink ref="P200" r:id="rId950" xr:uid="{00000000-0004-0000-0B00-0000B5030000}"/>
    <hyperlink ref="AG200" r:id="rId951" xr:uid="{00000000-0004-0000-0B00-0000B6030000}"/>
    <hyperlink ref="AH200" r:id="rId952" xr:uid="{00000000-0004-0000-0B00-0000B7030000}"/>
    <hyperlink ref="AI200" r:id="rId953" xr:uid="{00000000-0004-0000-0B00-0000B8030000}"/>
    <hyperlink ref="P201" r:id="rId954" xr:uid="{00000000-0004-0000-0B00-0000B9030000}"/>
    <hyperlink ref="AC201" r:id="rId955" xr:uid="{00000000-0004-0000-0B00-0000BA030000}"/>
    <hyperlink ref="AG201" r:id="rId956" xr:uid="{00000000-0004-0000-0B00-0000BB030000}"/>
    <hyperlink ref="AH201" r:id="rId957" xr:uid="{00000000-0004-0000-0B00-0000BC030000}"/>
    <hyperlink ref="AI201" r:id="rId958" xr:uid="{00000000-0004-0000-0B00-0000BD030000}"/>
    <hyperlink ref="P202" r:id="rId959" xr:uid="{00000000-0004-0000-0B00-0000BE030000}"/>
    <hyperlink ref="Q202" r:id="rId960" xr:uid="{00000000-0004-0000-0B00-0000BF030000}"/>
    <hyperlink ref="AC202" r:id="rId961" xr:uid="{00000000-0004-0000-0B00-0000C0030000}"/>
    <hyperlink ref="AG202" r:id="rId962" xr:uid="{00000000-0004-0000-0B00-0000C1030000}"/>
    <hyperlink ref="AH202" r:id="rId963" xr:uid="{00000000-0004-0000-0B00-0000C2030000}"/>
    <hyperlink ref="AI202" r:id="rId964" xr:uid="{00000000-0004-0000-0B00-0000C3030000}"/>
    <hyperlink ref="Q203" r:id="rId965" xr:uid="{00000000-0004-0000-0B00-0000C4030000}"/>
    <hyperlink ref="AC203" r:id="rId966" xr:uid="{00000000-0004-0000-0B00-0000C5030000}"/>
    <hyperlink ref="AD203" r:id="rId967" xr:uid="{00000000-0004-0000-0B00-0000C6030000}"/>
    <hyperlink ref="AG203" r:id="rId968" xr:uid="{00000000-0004-0000-0B00-0000C7030000}"/>
    <hyperlink ref="AH203" r:id="rId969" xr:uid="{00000000-0004-0000-0B00-0000C8030000}"/>
    <hyperlink ref="AI203" r:id="rId970" xr:uid="{00000000-0004-0000-0B00-0000C9030000}"/>
    <hyperlink ref="P204" r:id="rId971" xr:uid="{00000000-0004-0000-0B00-0000CA030000}"/>
    <hyperlink ref="AC204" r:id="rId972" xr:uid="{00000000-0004-0000-0B00-0000CB030000}"/>
    <hyperlink ref="AG204" r:id="rId973" xr:uid="{00000000-0004-0000-0B00-0000CC030000}"/>
    <hyperlink ref="AH204" r:id="rId974" xr:uid="{00000000-0004-0000-0B00-0000CD030000}"/>
    <hyperlink ref="AI204" r:id="rId975" xr:uid="{00000000-0004-0000-0B00-0000CE030000}"/>
    <hyperlink ref="P205" r:id="rId976" xr:uid="{00000000-0004-0000-0B00-0000CF030000}"/>
    <hyperlink ref="AC205" r:id="rId977" xr:uid="{00000000-0004-0000-0B00-0000D0030000}"/>
    <hyperlink ref="AG205" r:id="rId978" xr:uid="{00000000-0004-0000-0B00-0000D1030000}"/>
    <hyperlink ref="AH205" r:id="rId979" xr:uid="{00000000-0004-0000-0B00-0000D2030000}"/>
    <hyperlink ref="AI205" r:id="rId980" xr:uid="{00000000-0004-0000-0B00-0000D3030000}"/>
    <hyperlink ref="P206" r:id="rId981" xr:uid="{00000000-0004-0000-0B00-0000D4030000}"/>
    <hyperlink ref="AC206" r:id="rId982" xr:uid="{00000000-0004-0000-0B00-0000D5030000}"/>
    <hyperlink ref="AG206" r:id="rId983" xr:uid="{00000000-0004-0000-0B00-0000D6030000}"/>
    <hyperlink ref="AH206" r:id="rId984" xr:uid="{00000000-0004-0000-0B00-0000D7030000}"/>
    <hyperlink ref="AI206" r:id="rId985" xr:uid="{00000000-0004-0000-0B00-0000D8030000}"/>
    <hyperlink ref="P207" r:id="rId986" xr:uid="{00000000-0004-0000-0B00-0000D9030000}"/>
    <hyperlink ref="Q207" r:id="rId987" xr:uid="{00000000-0004-0000-0B00-0000DA030000}"/>
    <hyperlink ref="AG207" r:id="rId988" xr:uid="{00000000-0004-0000-0B00-0000DB030000}"/>
    <hyperlink ref="AH207" r:id="rId989" xr:uid="{00000000-0004-0000-0B00-0000DC030000}"/>
    <hyperlink ref="AI207" r:id="rId990" xr:uid="{00000000-0004-0000-0B00-0000DD030000}"/>
    <hyperlink ref="P208" r:id="rId991" xr:uid="{00000000-0004-0000-0B00-0000DE030000}"/>
    <hyperlink ref="AC208" r:id="rId992" xr:uid="{00000000-0004-0000-0B00-0000DF030000}"/>
    <hyperlink ref="AG208" r:id="rId993" xr:uid="{00000000-0004-0000-0B00-0000E0030000}"/>
    <hyperlink ref="AH208" r:id="rId994" xr:uid="{00000000-0004-0000-0B00-0000E1030000}"/>
    <hyperlink ref="AI208" r:id="rId995" xr:uid="{00000000-0004-0000-0B00-0000E2030000}"/>
    <hyperlink ref="P209" r:id="rId996" xr:uid="{00000000-0004-0000-0B00-0000E3030000}"/>
    <hyperlink ref="Q209" r:id="rId997" xr:uid="{00000000-0004-0000-0B00-0000E4030000}"/>
    <hyperlink ref="AC209" r:id="rId998" xr:uid="{00000000-0004-0000-0B00-0000E5030000}"/>
    <hyperlink ref="AG209" r:id="rId999" xr:uid="{00000000-0004-0000-0B00-0000E6030000}"/>
    <hyperlink ref="AH209" r:id="rId1000" xr:uid="{00000000-0004-0000-0B00-0000E7030000}"/>
    <hyperlink ref="AI209" r:id="rId1001" xr:uid="{00000000-0004-0000-0B00-0000E8030000}"/>
    <hyperlink ref="P210" r:id="rId1002" xr:uid="{00000000-0004-0000-0B00-0000E9030000}"/>
    <hyperlink ref="AG210" r:id="rId1003" xr:uid="{00000000-0004-0000-0B00-0000EA030000}"/>
    <hyperlink ref="AH210" r:id="rId1004" xr:uid="{00000000-0004-0000-0B00-0000EB030000}"/>
    <hyperlink ref="AI210" r:id="rId1005" xr:uid="{00000000-0004-0000-0B00-0000EC030000}"/>
    <hyperlink ref="P211" r:id="rId1006" xr:uid="{00000000-0004-0000-0B00-0000ED030000}"/>
    <hyperlink ref="Q211" r:id="rId1007" xr:uid="{00000000-0004-0000-0B00-0000EE030000}"/>
    <hyperlink ref="AG211" r:id="rId1008" xr:uid="{00000000-0004-0000-0B00-0000EF030000}"/>
    <hyperlink ref="AH211" r:id="rId1009" xr:uid="{00000000-0004-0000-0B00-0000F0030000}"/>
    <hyperlink ref="AI211" r:id="rId1010" xr:uid="{00000000-0004-0000-0B00-0000F1030000}"/>
    <hyperlink ref="P212" r:id="rId1011" xr:uid="{00000000-0004-0000-0B00-0000F2030000}"/>
    <hyperlink ref="AG212" r:id="rId1012" xr:uid="{00000000-0004-0000-0B00-0000F3030000}"/>
    <hyperlink ref="AH212" r:id="rId1013" xr:uid="{00000000-0004-0000-0B00-0000F4030000}"/>
    <hyperlink ref="AI212" r:id="rId1014" xr:uid="{00000000-0004-0000-0B00-0000F5030000}"/>
    <hyperlink ref="P213" r:id="rId1015" xr:uid="{00000000-0004-0000-0B00-0000F6030000}"/>
    <hyperlink ref="Q213" r:id="rId1016" xr:uid="{00000000-0004-0000-0B00-0000F7030000}"/>
    <hyperlink ref="AC213" r:id="rId1017" xr:uid="{00000000-0004-0000-0B00-0000F8030000}"/>
    <hyperlink ref="AG213" r:id="rId1018" xr:uid="{00000000-0004-0000-0B00-0000F9030000}"/>
    <hyperlink ref="AH213" r:id="rId1019" xr:uid="{00000000-0004-0000-0B00-0000FA030000}"/>
    <hyperlink ref="AI213" r:id="rId1020" xr:uid="{00000000-0004-0000-0B00-0000FB030000}"/>
    <hyperlink ref="P214" r:id="rId1021" xr:uid="{00000000-0004-0000-0B00-0000FC030000}"/>
    <hyperlink ref="Q214" r:id="rId1022" xr:uid="{00000000-0004-0000-0B00-0000FD030000}"/>
    <hyperlink ref="AC214" r:id="rId1023" xr:uid="{00000000-0004-0000-0B00-0000FE030000}"/>
    <hyperlink ref="AG214" r:id="rId1024" xr:uid="{00000000-0004-0000-0B00-0000FF030000}"/>
    <hyperlink ref="AH214" r:id="rId1025" xr:uid="{00000000-0004-0000-0B00-000000040000}"/>
    <hyperlink ref="AI214" r:id="rId1026" xr:uid="{00000000-0004-0000-0B00-000001040000}"/>
    <hyperlink ref="P215" r:id="rId1027" xr:uid="{00000000-0004-0000-0B00-000002040000}"/>
    <hyperlink ref="Q215" r:id="rId1028" xr:uid="{00000000-0004-0000-0B00-000003040000}"/>
    <hyperlink ref="AC215" r:id="rId1029" xr:uid="{00000000-0004-0000-0B00-000004040000}"/>
    <hyperlink ref="AG215" r:id="rId1030" xr:uid="{00000000-0004-0000-0B00-000005040000}"/>
    <hyperlink ref="AH215" r:id="rId1031" xr:uid="{00000000-0004-0000-0B00-000006040000}"/>
    <hyperlink ref="AI215" r:id="rId1032" xr:uid="{00000000-0004-0000-0B00-000007040000}"/>
    <hyperlink ref="P216" r:id="rId1033" xr:uid="{00000000-0004-0000-0B00-000008040000}"/>
    <hyperlink ref="Q216" r:id="rId1034" xr:uid="{00000000-0004-0000-0B00-000009040000}"/>
    <hyperlink ref="AG216" r:id="rId1035" xr:uid="{00000000-0004-0000-0B00-00000A040000}"/>
    <hyperlink ref="AH216" r:id="rId1036" xr:uid="{00000000-0004-0000-0B00-00000B040000}"/>
    <hyperlink ref="AI216" r:id="rId1037" xr:uid="{00000000-0004-0000-0B00-00000C040000}"/>
    <hyperlink ref="P217" r:id="rId1038" xr:uid="{00000000-0004-0000-0B00-00000D040000}"/>
    <hyperlink ref="AG217" r:id="rId1039" xr:uid="{00000000-0004-0000-0B00-00000E040000}"/>
    <hyperlink ref="AH217" r:id="rId1040" xr:uid="{00000000-0004-0000-0B00-00000F040000}"/>
    <hyperlink ref="AI217" r:id="rId1041" xr:uid="{00000000-0004-0000-0B00-000010040000}"/>
    <hyperlink ref="AC218" r:id="rId1042" xr:uid="{00000000-0004-0000-0B00-000011040000}"/>
    <hyperlink ref="AG218" r:id="rId1043" xr:uid="{00000000-0004-0000-0B00-000012040000}"/>
    <hyperlink ref="AH218" r:id="rId1044" xr:uid="{00000000-0004-0000-0B00-000013040000}"/>
    <hyperlink ref="AI218" r:id="rId1045" xr:uid="{00000000-0004-0000-0B00-000014040000}"/>
    <hyperlink ref="P219" r:id="rId1046" xr:uid="{00000000-0004-0000-0B00-000015040000}"/>
    <hyperlink ref="Q219" r:id="rId1047" xr:uid="{00000000-0004-0000-0B00-000016040000}"/>
    <hyperlink ref="AG219" r:id="rId1048" xr:uid="{00000000-0004-0000-0B00-000017040000}"/>
    <hyperlink ref="AH219" r:id="rId1049" xr:uid="{00000000-0004-0000-0B00-000018040000}"/>
    <hyperlink ref="AI219" r:id="rId1050" xr:uid="{00000000-0004-0000-0B00-000019040000}"/>
    <hyperlink ref="P220" r:id="rId1051" xr:uid="{00000000-0004-0000-0B00-00001A040000}"/>
    <hyperlink ref="AH220" r:id="rId1052" xr:uid="{00000000-0004-0000-0B00-00001B040000}"/>
    <hyperlink ref="AI220" r:id="rId1053" xr:uid="{00000000-0004-0000-0B00-00001C040000}"/>
    <hyperlink ref="P221" r:id="rId1054" xr:uid="{00000000-0004-0000-0B00-00001D040000}"/>
    <hyperlink ref="Q221" r:id="rId1055" xr:uid="{00000000-0004-0000-0B00-00001E040000}"/>
    <hyperlink ref="AC221" r:id="rId1056" xr:uid="{00000000-0004-0000-0B00-00001F040000}"/>
    <hyperlink ref="AG221" r:id="rId1057" xr:uid="{00000000-0004-0000-0B00-000020040000}"/>
    <hyperlink ref="AH221" r:id="rId1058" xr:uid="{00000000-0004-0000-0B00-000021040000}"/>
    <hyperlink ref="AI221" r:id="rId1059" xr:uid="{00000000-0004-0000-0B00-000022040000}"/>
    <hyperlink ref="P222" r:id="rId1060" xr:uid="{00000000-0004-0000-0B00-000023040000}"/>
    <hyperlink ref="AH222" r:id="rId1061" xr:uid="{00000000-0004-0000-0B00-000024040000}"/>
    <hyperlink ref="AI222" r:id="rId1062" xr:uid="{00000000-0004-0000-0B00-000025040000}"/>
    <hyperlink ref="P223" r:id="rId1063" xr:uid="{00000000-0004-0000-0B00-000026040000}"/>
    <hyperlink ref="AG223" r:id="rId1064" xr:uid="{00000000-0004-0000-0B00-000027040000}"/>
    <hyperlink ref="AH223" r:id="rId1065" xr:uid="{00000000-0004-0000-0B00-000028040000}"/>
    <hyperlink ref="AI223" r:id="rId1066" xr:uid="{00000000-0004-0000-0B00-000029040000}"/>
    <hyperlink ref="P224" r:id="rId1067" xr:uid="{00000000-0004-0000-0B00-00002A040000}"/>
    <hyperlink ref="Q224" r:id="rId1068" xr:uid="{00000000-0004-0000-0B00-00002B040000}"/>
    <hyperlink ref="AC224" r:id="rId1069" xr:uid="{00000000-0004-0000-0B00-00002C040000}"/>
    <hyperlink ref="AG224" r:id="rId1070" xr:uid="{00000000-0004-0000-0B00-00002D040000}"/>
    <hyperlink ref="AH224" r:id="rId1071" xr:uid="{00000000-0004-0000-0B00-00002E040000}"/>
    <hyperlink ref="AI224" r:id="rId1072" xr:uid="{00000000-0004-0000-0B00-00002F040000}"/>
    <hyperlink ref="P225" r:id="rId1073" xr:uid="{00000000-0004-0000-0B00-000030040000}"/>
    <hyperlink ref="Q225" r:id="rId1074" xr:uid="{00000000-0004-0000-0B00-000031040000}"/>
    <hyperlink ref="AC225" r:id="rId1075" xr:uid="{00000000-0004-0000-0B00-000032040000}"/>
    <hyperlink ref="AG225" r:id="rId1076" xr:uid="{00000000-0004-0000-0B00-000033040000}"/>
    <hyperlink ref="AH225" r:id="rId1077" xr:uid="{00000000-0004-0000-0B00-000034040000}"/>
    <hyperlink ref="AI225" r:id="rId1078" xr:uid="{00000000-0004-0000-0B00-000035040000}"/>
    <hyperlink ref="P226" r:id="rId1079" xr:uid="{00000000-0004-0000-0B00-000036040000}"/>
    <hyperlink ref="Q226" r:id="rId1080" xr:uid="{00000000-0004-0000-0B00-000037040000}"/>
    <hyperlink ref="AC226" r:id="rId1081" xr:uid="{00000000-0004-0000-0B00-000038040000}"/>
    <hyperlink ref="AH226" r:id="rId1082" xr:uid="{00000000-0004-0000-0B00-000039040000}"/>
    <hyperlink ref="AI226" r:id="rId1083" xr:uid="{00000000-0004-0000-0B00-00003A040000}"/>
    <hyperlink ref="AH227" r:id="rId1084" xr:uid="{00000000-0004-0000-0B00-00003B040000}"/>
    <hyperlink ref="AI227" r:id="rId1085" xr:uid="{00000000-0004-0000-0B00-00003C040000}"/>
    <hyperlink ref="P228" r:id="rId1086" xr:uid="{00000000-0004-0000-0B00-00003D040000}"/>
    <hyperlink ref="AH228" r:id="rId1087" xr:uid="{00000000-0004-0000-0B00-00003E040000}"/>
    <hyperlink ref="AI228" r:id="rId1088" xr:uid="{00000000-0004-0000-0B00-00003F040000}"/>
    <hyperlink ref="P229" r:id="rId1089" xr:uid="{00000000-0004-0000-0B00-000040040000}"/>
    <hyperlink ref="Q229" r:id="rId1090" xr:uid="{00000000-0004-0000-0B00-000041040000}"/>
    <hyperlink ref="AC229" r:id="rId1091" xr:uid="{00000000-0004-0000-0B00-000042040000}"/>
    <hyperlink ref="AG229" r:id="rId1092" xr:uid="{00000000-0004-0000-0B00-000043040000}"/>
    <hyperlink ref="AH229" r:id="rId1093" xr:uid="{00000000-0004-0000-0B00-000044040000}"/>
    <hyperlink ref="AI229" r:id="rId1094" xr:uid="{00000000-0004-0000-0B00-000045040000}"/>
    <hyperlink ref="AC230" r:id="rId1095" xr:uid="{00000000-0004-0000-0B00-000046040000}"/>
    <hyperlink ref="AH230" r:id="rId1096" xr:uid="{00000000-0004-0000-0B00-000047040000}"/>
    <hyperlink ref="AI230" r:id="rId1097" xr:uid="{00000000-0004-0000-0B00-000048040000}"/>
    <hyperlink ref="P231" r:id="rId1098" xr:uid="{00000000-0004-0000-0B00-000049040000}"/>
    <hyperlink ref="AG231" r:id="rId1099" xr:uid="{00000000-0004-0000-0B00-00004A040000}"/>
    <hyperlink ref="AH231" r:id="rId1100" xr:uid="{00000000-0004-0000-0B00-00004B040000}"/>
    <hyperlink ref="AI231" r:id="rId1101" xr:uid="{00000000-0004-0000-0B00-00004C040000}"/>
    <hyperlink ref="P232" r:id="rId1102" xr:uid="{00000000-0004-0000-0B00-00004D040000}"/>
    <hyperlink ref="AC232" r:id="rId1103" xr:uid="{00000000-0004-0000-0B00-00004E040000}"/>
    <hyperlink ref="AG232" r:id="rId1104" xr:uid="{00000000-0004-0000-0B00-00004F040000}"/>
    <hyperlink ref="AH232" r:id="rId1105" xr:uid="{00000000-0004-0000-0B00-000050040000}"/>
    <hyperlink ref="AI232" r:id="rId1106" xr:uid="{00000000-0004-0000-0B00-000051040000}"/>
    <hyperlink ref="P233" r:id="rId1107" xr:uid="{00000000-0004-0000-0B00-000052040000}"/>
    <hyperlink ref="AG233" r:id="rId1108" xr:uid="{00000000-0004-0000-0B00-000053040000}"/>
    <hyperlink ref="AH233" r:id="rId1109" xr:uid="{00000000-0004-0000-0B00-000054040000}"/>
    <hyperlink ref="AI233" r:id="rId1110" xr:uid="{00000000-0004-0000-0B00-000055040000}"/>
    <hyperlink ref="P234" r:id="rId1111" xr:uid="{00000000-0004-0000-0B00-000056040000}"/>
    <hyperlink ref="AG234" r:id="rId1112" xr:uid="{00000000-0004-0000-0B00-000057040000}"/>
    <hyperlink ref="AH234" r:id="rId1113" xr:uid="{00000000-0004-0000-0B00-000058040000}"/>
    <hyperlink ref="AI234" r:id="rId1114" xr:uid="{00000000-0004-0000-0B00-000059040000}"/>
    <hyperlink ref="P235" r:id="rId1115" xr:uid="{00000000-0004-0000-0B00-00005A040000}"/>
    <hyperlink ref="AH235" r:id="rId1116" xr:uid="{00000000-0004-0000-0B00-00005B040000}"/>
    <hyperlink ref="AI235" r:id="rId1117" xr:uid="{00000000-0004-0000-0B00-00005C040000}"/>
    <hyperlink ref="P236" r:id="rId1118" xr:uid="{00000000-0004-0000-0B00-00005D040000}"/>
    <hyperlink ref="Q236" r:id="rId1119" xr:uid="{00000000-0004-0000-0B00-00005E040000}"/>
    <hyperlink ref="AG236" r:id="rId1120" xr:uid="{00000000-0004-0000-0B00-00005F040000}"/>
    <hyperlink ref="AH236" r:id="rId1121" xr:uid="{00000000-0004-0000-0B00-000060040000}"/>
    <hyperlink ref="AI236" r:id="rId1122" xr:uid="{00000000-0004-0000-0B00-000061040000}"/>
    <hyperlink ref="P237" r:id="rId1123" xr:uid="{00000000-0004-0000-0B00-000062040000}"/>
    <hyperlink ref="AC237" r:id="rId1124" xr:uid="{00000000-0004-0000-0B00-000063040000}"/>
    <hyperlink ref="AH237" r:id="rId1125" xr:uid="{00000000-0004-0000-0B00-000064040000}"/>
    <hyperlink ref="AI237" r:id="rId1126" xr:uid="{00000000-0004-0000-0B00-000065040000}"/>
    <hyperlink ref="P238" r:id="rId1127" xr:uid="{00000000-0004-0000-0B00-000066040000}"/>
    <hyperlink ref="AC238" r:id="rId1128" xr:uid="{00000000-0004-0000-0B00-000067040000}"/>
    <hyperlink ref="AG238" r:id="rId1129" xr:uid="{00000000-0004-0000-0B00-000068040000}"/>
    <hyperlink ref="AH238" r:id="rId1130" xr:uid="{00000000-0004-0000-0B00-000069040000}"/>
    <hyperlink ref="AI238" r:id="rId1131" xr:uid="{00000000-0004-0000-0B00-00006A040000}"/>
    <hyperlink ref="P239" r:id="rId1132" xr:uid="{00000000-0004-0000-0B00-00006B040000}"/>
    <hyperlink ref="Q239" r:id="rId1133" xr:uid="{00000000-0004-0000-0B00-00006C040000}"/>
    <hyperlink ref="AC239" r:id="rId1134" xr:uid="{00000000-0004-0000-0B00-00006D040000}"/>
    <hyperlink ref="AG239" r:id="rId1135" xr:uid="{00000000-0004-0000-0B00-00006E040000}"/>
    <hyperlink ref="AI239" r:id="rId1136" xr:uid="{00000000-0004-0000-0B00-00006F040000}"/>
    <hyperlink ref="P240" r:id="rId1137" xr:uid="{00000000-0004-0000-0B00-000070040000}"/>
    <hyperlink ref="AH240" r:id="rId1138" xr:uid="{00000000-0004-0000-0B00-000071040000}"/>
    <hyperlink ref="AI240" r:id="rId1139" xr:uid="{00000000-0004-0000-0B00-000072040000}"/>
    <hyperlink ref="P241" r:id="rId1140" xr:uid="{00000000-0004-0000-0B00-000073040000}"/>
    <hyperlink ref="AG241" r:id="rId1141" xr:uid="{00000000-0004-0000-0B00-000074040000}"/>
    <hyperlink ref="AH241" r:id="rId1142" xr:uid="{00000000-0004-0000-0B00-000075040000}"/>
    <hyperlink ref="AI241" r:id="rId1143" xr:uid="{00000000-0004-0000-0B00-000076040000}"/>
    <hyperlink ref="P242" r:id="rId1144" xr:uid="{00000000-0004-0000-0B00-000077040000}"/>
    <hyperlink ref="Q242" r:id="rId1145" xr:uid="{00000000-0004-0000-0B00-000078040000}"/>
    <hyperlink ref="AG242" r:id="rId1146" xr:uid="{00000000-0004-0000-0B00-000079040000}"/>
    <hyperlink ref="AI242" r:id="rId1147" xr:uid="{00000000-0004-0000-0B00-00007A040000}"/>
    <hyperlink ref="P243" r:id="rId1148" xr:uid="{00000000-0004-0000-0B00-00007B040000}"/>
    <hyperlink ref="Q243" r:id="rId1149" xr:uid="{00000000-0004-0000-0B00-00007C040000}"/>
    <hyperlink ref="AG243" r:id="rId1150" xr:uid="{00000000-0004-0000-0B00-00007D040000}"/>
    <hyperlink ref="AH243" r:id="rId1151" xr:uid="{00000000-0004-0000-0B00-00007E040000}"/>
    <hyperlink ref="AI243" r:id="rId1152" xr:uid="{00000000-0004-0000-0B00-00007F040000}"/>
    <hyperlink ref="P244" r:id="rId1153" xr:uid="{00000000-0004-0000-0B00-000080040000}"/>
    <hyperlink ref="AG244" r:id="rId1154" xr:uid="{00000000-0004-0000-0B00-000081040000}"/>
    <hyperlink ref="AH244" r:id="rId1155" xr:uid="{00000000-0004-0000-0B00-000082040000}"/>
    <hyperlink ref="AI244" r:id="rId1156" xr:uid="{00000000-0004-0000-0B00-000083040000}"/>
    <hyperlink ref="P245" r:id="rId1157" xr:uid="{00000000-0004-0000-0B00-000084040000}"/>
    <hyperlink ref="Q245" r:id="rId1158" xr:uid="{00000000-0004-0000-0B00-000085040000}"/>
    <hyperlink ref="AC245" r:id="rId1159" xr:uid="{00000000-0004-0000-0B00-000086040000}"/>
    <hyperlink ref="AH245" r:id="rId1160" xr:uid="{00000000-0004-0000-0B00-000087040000}"/>
    <hyperlink ref="AI245" r:id="rId1161" xr:uid="{00000000-0004-0000-0B00-000088040000}"/>
    <hyperlink ref="P246" r:id="rId1162" xr:uid="{00000000-0004-0000-0B00-000089040000}"/>
    <hyperlink ref="Q246" r:id="rId1163" xr:uid="{00000000-0004-0000-0B00-00008A040000}"/>
    <hyperlink ref="AG246" r:id="rId1164" xr:uid="{00000000-0004-0000-0B00-00008B040000}"/>
    <hyperlink ref="AH246" r:id="rId1165" xr:uid="{00000000-0004-0000-0B00-00008C040000}"/>
    <hyperlink ref="AI246" r:id="rId1166" xr:uid="{00000000-0004-0000-0B00-00008D040000}"/>
    <hyperlink ref="P247" r:id="rId1167" xr:uid="{00000000-0004-0000-0B00-00008E040000}"/>
    <hyperlink ref="AH247" r:id="rId1168" xr:uid="{00000000-0004-0000-0B00-00008F040000}"/>
    <hyperlink ref="AI247" r:id="rId1169" xr:uid="{00000000-0004-0000-0B00-000090040000}"/>
    <hyperlink ref="P248" r:id="rId1170" xr:uid="{00000000-0004-0000-0B00-000091040000}"/>
    <hyperlink ref="Q248" r:id="rId1171" xr:uid="{00000000-0004-0000-0B00-000092040000}"/>
    <hyperlink ref="AH248" r:id="rId1172" xr:uid="{00000000-0004-0000-0B00-000093040000}"/>
    <hyperlink ref="AI248" r:id="rId1173" xr:uid="{00000000-0004-0000-0B00-000094040000}"/>
    <hyperlink ref="P249" r:id="rId1174" xr:uid="{00000000-0004-0000-0B00-000095040000}"/>
    <hyperlink ref="AG249" r:id="rId1175" xr:uid="{00000000-0004-0000-0B00-000096040000}"/>
    <hyperlink ref="AH249" r:id="rId1176" xr:uid="{00000000-0004-0000-0B00-000097040000}"/>
    <hyperlink ref="AI249" r:id="rId1177" xr:uid="{00000000-0004-0000-0B00-000098040000}"/>
    <hyperlink ref="P250" r:id="rId1178" xr:uid="{00000000-0004-0000-0B00-000099040000}"/>
    <hyperlink ref="AG250" r:id="rId1179" xr:uid="{00000000-0004-0000-0B00-00009A040000}"/>
    <hyperlink ref="AH250" r:id="rId1180" xr:uid="{00000000-0004-0000-0B00-00009B040000}"/>
    <hyperlink ref="AI250" r:id="rId1181" xr:uid="{00000000-0004-0000-0B00-00009C040000}"/>
    <hyperlink ref="P251" r:id="rId1182" xr:uid="{00000000-0004-0000-0B00-00009D040000}"/>
    <hyperlink ref="AG251" r:id="rId1183" xr:uid="{00000000-0004-0000-0B00-00009E040000}"/>
    <hyperlink ref="AH251" r:id="rId1184" xr:uid="{00000000-0004-0000-0B00-00009F040000}"/>
    <hyperlink ref="AI251" r:id="rId1185" xr:uid="{00000000-0004-0000-0B00-0000A0040000}"/>
    <hyperlink ref="P252" r:id="rId1186" xr:uid="{00000000-0004-0000-0B00-0000A1040000}"/>
    <hyperlink ref="AG252" r:id="rId1187" xr:uid="{00000000-0004-0000-0B00-0000A2040000}"/>
    <hyperlink ref="AH252" r:id="rId1188" xr:uid="{00000000-0004-0000-0B00-0000A3040000}"/>
    <hyperlink ref="AI252" r:id="rId1189" xr:uid="{00000000-0004-0000-0B00-0000A4040000}"/>
    <hyperlink ref="P253" r:id="rId1190" xr:uid="{00000000-0004-0000-0B00-0000A5040000}"/>
    <hyperlink ref="Q253" r:id="rId1191" xr:uid="{00000000-0004-0000-0B00-0000A6040000}"/>
    <hyperlink ref="AH253" r:id="rId1192" xr:uid="{00000000-0004-0000-0B00-0000A7040000}"/>
    <hyperlink ref="AI253" r:id="rId1193" xr:uid="{00000000-0004-0000-0B00-0000A8040000}"/>
    <hyperlink ref="P254" r:id="rId1194" xr:uid="{00000000-0004-0000-0B00-0000A9040000}"/>
    <hyperlink ref="AG254" r:id="rId1195" xr:uid="{00000000-0004-0000-0B00-0000AA040000}"/>
    <hyperlink ref="AH254" r:id="rId1196" xr:uid="{00000000-0004-0000-0B00-0000AB040000}"/>
    <hyperlink ref="AI254" r:id="rId1197" xr:uid="{00000000-0004-0000-0B00-0000AC040000}"/>
    <hyperlink ref="P255" r:id="rId1198" xr:uid="{00000000-0004-0000-0B00-0000AD040000}"/>
    <hyperlink ref="AC255" r:id="rId1199" xr:uid="{00000000-0004-0000-0B00-0000AE040000}"/>
    <hyperlink ref="AG255" r:id="rId1200" xr:uid="{00000000-0004-0000-0B00-0000AF040000}"/>
    <hyperlink ref="AH255" r:id="rId1201" xr:uid="{00000000-0004-0000-0B00-0000B0040000}"/>
    <hyperlink ref="AI255" r:id="rId1202" xr:uid="{00000000-0004-0000-0B00-0000B1040000}"/>
    <hyperlink ref="P256" r:id="rId1203" xr:uid="{00000000-0004-0000-0B00-0000B2040000}"/>
    <hyperlink ref="Q256" r:id="rId1204" xr:uid="{00000000-0004-0000-0B00-0000B3040000}"/>
    <hyperlink ref="AG256" r:id="rId1205" xr:uid="{00000000-0004-0000-0B00-0000B4040000}"/>
    <hyperlink ref="AH256" r:id="rId1206" xr:uid="{00000000-0004-0000-0B00-0000B5040000}"/>
    <hyperlink ref="AI256" r:id="rId1207" xr:uid="{00000000-0004-0000-0B00-0000B6040000}"/>
    <hyperlink ref="P257" r:id="rId1208" xr:uid="{00000000-0004-0000-0B00-0000B7040000}"/>
    <hyperlink ref="AG257" r:id="rId1209" xr:uid="{00000000-0004-0000-0B00-0000B8040000}"/>
    <hyperlink ref="AH257" r:id="rId1210" xr:uid="{00000000-0004-0000-0B00-0000B9040000}"/>
    <hyperlink ref="AI257" r:id="rId1211" xr:uid="{00000000-0004-0000-0B00-0000BA040000}"/>
    <hyperlink ref="P258" r:id="rId1212" xr:uid="{00000000-0004-0000-0B00-0000BB040000}"/>
    <hyperlink ref="AG258" r:id="rId1213" xr:uid="{00000000-0004-0000-0B00-0000BC040000}"/>
    <hyperlink ref="AH258" r:id="rId1214" xr:uid="{00000000-0004-0000-0B00-0000BD040000}"/>
    <hyperlink ref="AI258" r:id="rId1215" xr:uid="{00000000-0004-0000-0B00-0000BE040000}"/>
    <hyperlink ref="P259" r:id="rId1216" xr:uid="{00000000-0004-0000-0B00-0000BF040000}"/>
    <hyperlink ref="Q259" r:id="rId1217" xr:uid="{00000000-0004-0000-0B00-0000C0040000}"/>
    <hyperlink ref="AH259" r:id="rId1218" xr:uid="{00000000-0004-0000-0B00-0000C1040000}"/>
    <hyperlink ref="AI259" r:id="rId1219" xr:uid="{00000000-0004-0000-0B00-0000C2040000}"/>
    <hyperlink ref="P260" r:id="rId1220" xr:uid="{00000000-0004-0000-0B00-0000C3040000}"/>
    <hyperlink ref="AG260" r:id="rId1221" xr:uid="{00000000-0004-0000-0B00-0000C4040000}"/>
    <hyperlink ref="AH260" r:id="rId1222" xr:uid="{00000000-0004-0000-0B00-0000C5040000}"/>
    <hyperlink ref="AI260" r:id="rId1223" xr:uid="{00000000-0004-0000-0B00-0000C6040000}"/>
    <hyperlink ref="P261" r:id="rId1224" xr:uid="{00000000-0004-0000-0B00-0000C7040000}"/>
    <hyperlink ref="AG261" r:id="rId1225" xr:uid="{00000000-0004-0000-0B00-0000C8040000}"/>
    <hyperlink ref="AH261" r:id="rId1226" xr:uid="{00000000-0004-0000-0B00-0000C9040000}"/>
    <hyperlink ref="AI261" r:id="rId1227" xr:uid="{00000000-0004-0000-0B00-0000CA040000}"/>
    <hyperlink ref="P262" r:id="rId1228" xr:uid="{00000000-0004-0000-0B00-0000CB040000}"/>
    <hyperlink ref="Q262" r:id="rId1229" xr:uid="{00000000-0004-0000-0B00-0000CC040000}"/>
    <hyperlink ref="AG262" r:id="rId1230" xr:uid="{00000000-0004-0000-0B00-0000CD040000}"/>
    <hyperlink ref="AH262" r:id="rId1231" xr:uid="{00000000-0004-0000-0B00-0000CE040000}"/>
    <hyperlink ref="AI262" r:id="rId1232" xr:uid="{00000000-0004-0000-0B00-0000CF040000}"/>
    <hyperlink ref="P263" r:id="rId1233" xr:uid="{00000000-0004-0000-0B00-0000D0040000}"/>
    <hyperlink ref="AG263" r:id="rId1234" xr:uid="{00000000-0004-0000-0B00-0000D1040000}"/>
    <hyperlink ref="AH263" r:id="rId1235" xr:uid="{00000000-0004-0000-0B00-0000D2040000}"/>
    <hyperlink ref="AI263" r:id="rId1236" xr:uid="{00000000-0004-0000-0B00-0000D3040000}"/>
    <hyperlink ref="P264" r:id="rId1237" xr:uid="{00000000-0004-0000-0B00-0000D4040000}"/>
    <hyperlink ref="Q264" r:id="rId1238" xr:uid="{00000000-0004-0000-0B00-0000D5040000}"/>
    <hyperlink ref="AC264" r:id="rId1239" xr:uid="{00000000-0004-0000-0B00-0000D6040000}"/>
    <hyperlink ref="AH264" r:id="rId1240" xr:uid="{00000000-0004-0000-0B00-0000D7040000}"/>
    <hyperlink ref="AI264" r:id="rId1241" xr:uid="{00000000-0004-0000-0B00-0000D8040000}"/>
    <hyperlink ref="P265" r:id="rId1242" xr:uid="{00000000-0004-0000-0B00-0000D9040000}"/>
    <hyperlink ref="Q265" r:id="rId1243" xr:uid="{00000000-0004-0000-0B00-0000DA040000}"/>
    <hyperlink ref="AC265" r:id="rId1244" xr:uid="{00000000-0004-0000-0B00-0000DB040000}"/>
    <hyperlink ref="AG265" r:id="rId1245" xr:uid="{00000000-0004-0000-0B00-0000DC040000}"/>
    <hyperlink ref="AH265" r:id="rId1246" xr:uid="{00000000-0004-0000-0B00-0000DD040000}"/>
    <hyperlink ref="AI265" r:id="rId1247" xr:uid="{00000000-0004-0000-0B00-0000DE040000}"/>
    <hyperlink ref="Q266" r:id="rId1248" xr:uid="{00000000-0004-0000-0B00-0000DF040000}"/>
    <hyperlink ref="AC266" r:id="rId1249" xr:uid="{00000000-0004-0000-0B00-0000E0040000}"/>
    <hyperlink ref="AH266" r:id="rId1250" xr:uid="{00000000-0004-0000-0B00-0000E1040000}"/>
    <hyperlink ref="AI266" r:id="rId1251" xr:uid="{00000000-0004-0000-0B00-0000E2040000}"/>
    <hyperlink ref="Q267" r:id="rId1252" xr:uid="{00000000-0004-0000-0B00-0000E3040000}"/>
    <hyperlink ref="AC267" r:id="rId1253" location="Stayup" xr:uid="{00000000-0004-0000-0B00-0000E4040000}"/>
    <hyperlink ref="AH267" r:id="rId1254" xr:uid="{00000000-0004-0000-0B00-0000E5040000}"/>
    <hyperlink ref="AI267" r:id="rId1255" xr:uid="{00000000-0004-0000-0B00-0000E6040000}"/>
    <hyperlink ref="P268" r:id="rId1256" xr:uid="{00000000-0004-0000-0B00-0000E7040000}"/>
    <hyperlink ref="Q268" r:id="rId1257" xr:uid="{00000000-0004-0000-0B00-0000E8040000}"/>
    <hyperlink ref="AC268" r:id="rId1258" xr:uid="{00000000-0004-0000-0B00-0000E9040000}"/>
    <hyperlink ref="AH268" r:id="rId1259" xr:uid="{00000000-0004-0000-0B00-0000EA040000}"/>
    <hyperlink ref="AI268" r:id="rId1260" xr:uid="{00000000-0004-0000-0B00-0000EB040000}"/>
    <hyperlink ref="P269" r:id="rId1261" xr:uid="{00000000-0004-0000-0B00-0000EC040000}"/>
    <hyperlink ref="AH269" r:id="rId1262" xr:uid="{00000000-0004-0000-0B00-0000ED040000}"/>
    <hyperlink ref="AI269" r:id="rId1263" xr:uid="{00000000-0004-0000-0B00-0000EE040000}"/>
    <hyperlink ref="P270" r:id="rId1264" xr:uid="{00000000-0004-0000-0B00-0000EF040000}"/>
    <hyperlink ref="AH270" r:id="rId1265" xr:uid="{00000000-0004-0000-0B00-0000F0040000}"/>
    <hyperlink ref="AI270" r:id="rId1266" xr:uid="{00000000-0004-0000-0B00-0000F1040000}"/>
    <hyperlink ref="P271" r:id="rId1267" xr:uid="{00000000-0004-0000-0B00-0000F2040000}"/>
    <hyperlink ref="AH271" r:id="rId1268" xr:uid="{00000000-0004-0000-0B00-0000F3040000}"/>
    <hyperlink ref="AI271" r:id="rId1269" xr:uid="{00000000-0004-0000-0B00-0000F4040000}"/>
    <hyperlink ref="P272" r:id="rId1270" xr:uid="{00000000-0004-0000-0B00-0000F5040000}"/>
    <hyperlink ref="AH272" r:id="rId1271" xr:uid="{00000000-0004-0000-0B00-0000F6040000}"/>
    <hyperlink ref="AI272" r:id="rId1272" xr:uid="{00000000-0004-0000-0B00-0000F7040000}"/>
    <hyperlink ref="P273" r:id="rId1273" xr:uid="{00000000-0004-0000-0B00-0000F8040000}"/>
    <hyperlink ref="AH273" r:id="rId1274" xr:uid="{00000000-0004-0000-0B00-0000F9040000}"/>
    <hyperlink ref="AI273" r:id="rId1275" xr:uid="{00000000-0004-0000-0B00-0000FA040000}"/>
    <hyperlink ref="P274" r:id="rId1276" xr:uid="{00000000-0004-0000-0B00-0000FB040000}"/>
    <hyperlink ref="Q274" r:id="rId1277" xr:uid="{00000000-0004-0000-0B00-0000FC040000}"/>
    <hyperlink ref="AH274" r:id="rId1278" xr:uid="{00000000-0004-0000-0B00-0000FD040000}"/>
    <hyperlink ref="AI274" r:id="rId1279" xr:uid="{00000000-0004-0000-0B00-0000FE040000}"/>
    <hyperlink ref="P275" r:id="rId1280" xr:uid="{00000000-0004-0000-0B00-0000FF040000}"/>
    <hyperlink ref="Q275" r:id="rId1281" xr:uid="{00000000-0004-0000-0B00-000000050000}"/>
    <hyperlink ref="AH275" r:id="rId1282" xr:uid="{00000000-0004-0000-0B00-000001050000}"/>
    <hyperlink ref="AI275" r:id="rId1283" xr:uid="{00000000-0004-0000-0B00-000002050000}"/>
    <hyperlink ref="P276" r:id="rId1284" xr:uid="{00000000-0004-0000-0B00-000003050000}"/>
    <hyperlink ref="Q276" r:id="rId1285" xr:uid="{00000000-0004-0000-0B00-000004050000}"/>
    <hyperlink ref="AH276" r:id="rId1286" xr:uid="{00000000-0004-0000-0B00-000005050000}"/>
    <hyperlink ref="AI276" r:id="rId1287" xr:uid="{00000000-0004-0000-0B00-000006050000}"/>
    <hyperlink ref="P277" r:id="rId1288" xr:uid="{00000000-0004-0000-0B00-000007050000}"/>
    <hyperlink ref="Q277" r:id="rId1289" xr:uid="{00000000-0004-0000-0B00-000008050000}"/>
    <hyperlink ref="AC277" r:id="rId1290" xr:uid="{00000000-0004-0000-0B00-000009050000}"/>
    <hyperlink ref="AH277" r:id="rId1291" xr:uid="{00000000-0004-0000-0B00-00000A050000}"/>
    <hyperlink ref="AI277" r:id="rId1292" xr:uid="{00000000-0004-0000-0B00-00000B050000}"/>
    <hyperlink ref="P278" r:id="rId1293" xr:uid="{00000000-0004-0000-0B00-00000C050000}"/>
    <hyperlink ref="Q278" r:id="rId1294" xr:uid="{00000000-0004-0000-0B00-00000D050000}"/>
    <hyperlink ref="AH278" r:id="rId1295" xr:uid="{00000000-0004-0000-0B00-00000E050000}"/>
    <hyperlink ref="AI278" r:id="rId1296" xr:uid="{00000000-0004-0000-0B00-00000F050000}"/>
    <hyperlink ref="P279" r:id="rId1297" xr:uid="{00000000-0004-0000-0B00-000010050000}"/>
    <hyperlink ref="Q279" r:id="rId1298" xr:uid="{00000000-0004-0000-0B00-000011050000}"/>
    <hyperlink ref="AC279" r:id="rId1299" xr:uid="{00000000-0004-0000-0B00-000012050000}"/>
    <hyperlink ref="AH279" r:id="rId1300" xr:uid="{00000000-0004-0000-0B00-000013050000}"/>
    <hyperlink ref="AI279" r:id="rId1301" xr:uid="{00000000-0004-0000-0B00-000014050000}"/>
    <hyperlink ref="P280" r:id="rId1302" xr:uid="{00000000-0004-0000-0B00-000015050000}"/>
    <hyperlink ref="Q280" r:id="rId1303" xr:uid="{00000000-0004-0000-0B00-000016050000}"/>
    <hyperlink ref="AH280" r:id="rId1304" xr:uid="{00000000-0004-0000-0B00-000017050000}"/>
    <hyperlink ref="AI280" r:id="rId1305" xr:uid="{00000000-0004-0000-0B00-000018050000}"/>
    <hyperlink ref="P281" r:id="rId1306" xr:uid="{00000000-0004-0000-0B00-000019050000}"/>
    <hyperlink ref="Q281" r:id="rId1307" xr:uid="{00000000-0004-0000-0B00-00001A050000}"/>
    <hyperlink ref="AG281" r:id="rId1308" xr:uid="{00000000-0004-0000-0B00-00001B050000}"/>
    <hyperlink ref="AH281" r:id="rId1309" xr:uid="{00000000-0004-0000-0B00-00001C050000}"/>
    <hyperlink ref="AI281" r:id="rId1310" xr:uid="{00000000-0004-0000-0B00-00001D050000}"/>
    <hyperlink ref="P282" r:id="rId1311" xr:uid="{00000000-0004-0000-0B00-00001E050000}"/>
    <hyperlink ref="AG282" r:id="rId1312" xr:uid="{00000000-0004-0000-0B00-00001F050000}"/>
    <hyperlink ref="AH282" r:id="rId1313" xr:uid="{00000000-0004-0000-0B00-000020050000}"/>
    <hyperlink ref="AI282" r:id="rId1314" xr:uid="{00000000-0004-0000-0B00-000021050000}"/>
    <hyperlink ref="P283" r:id="rId1315" location="stream/0" xr:uid="{00000000-0004-0000-0B00-000022050000}"/>
    <hyperlink ref="Q283" r:id="rId1316" xr:uid="{00000000-0004-0000-0B00-000023050000}"/>
    <hyperlink ref="AG283" r:id="rId1317" xr:uid="{00000000-0004-0000-0B00-000024050000}"/>
    <hyperlink ref="AH283" r:id="rId1318" xr:uid="{00000000-0004-0000-0B00-000025050000}"/>
    <hyperlink ref="AI283" r:id="rId1319" xr:uid="{00000000-0004-0000-0B00-000026050000}"/>
    <hyperlink ref="AH284" r:id="rId1320" xr:uid="{00000000-0004-0000-0B00-000027050000}"/>
    <hyperlink ref="AI284" r:id="rId1321" xr:uid="{00000000-0004-0000-0B00-000028050000}"/>
    <hyperlink ref="P285" r:id="rId1322" xr:uid="{00000000-0004-0000-0B00-000029050000}"/>
    <hyperlink ref="Q285" r:id="rId1323" xr:uid="{00000000-0004-0000-0B00-00002A050000}"/>
    <hyperlink ref="AG285" r:id="rId1324" xr:uid="{00000000-0004-0000-0B00-00002B050000}"/>
    <hyperlink ref="AH285" r:id="rId1325" xr:uid="{00000000-0004-0000-0B00-00002C050000}"/>
    <hyperlink ref="AI285" r:id="rId1326" xr:uid="{00000000-0004-0000-0B00-00002D050000}"/>
    <hyperlink ref="P286" r:id="rId1327" xr:uid="{00000000-0004-0000-0B00-00002E050000}"/>
    <hyperlink ref="Q286" r:id="rId1328" xr:uid="{00000000-0004-0000-0B00-00002F050000}"/>
    <hyperlink ref="AC286" r:id="rId1329" xr:uid="{00000000-0004-0000-0B00-000030050000}"/>
    <hyperlink ref="AG286" r:id="rId1330" xr:uid="{00000000-0004-0000-0B00-000031050000}"/>
    <hyperlink ref="AH286" r:id="rId1331" xr:uid="{00000000-0004-0000-0B00-000032050000}"/>
    <hyperlink ref="AI286" r:id="rId1332" xr:uid="{00000000-0004-0000-0B00-000033050000}"/>
    <hyperlink ref="P287" r:id="rId1333" xr:uid="{00000000-0004-0000-0B00-000034050000}"/>
    <hyperlink ref="Q287" r:id="rId1334" xr:uid="{00000000-0004-0000-0B00-000035050000}"/>
    <hyperlink ref="AH287" r:id="rId1335" xr:uid="{00000000-0004-0000-0B00-000036050000}"/>
    <hyperlink ref="AI287" r:id="rId1336" xr:uid="{00000000-0004-0000-0B00-000037050000}"/>
    <hyperlink ref="P288" r:id="rId1337" xr:uid="{00000000-0004-0000-0B00-000038050000}"/>
    <hyperlink ref="AH288" r:id="rId1338" xr:uid="{00000000-0004-0000-0B00-000039050000}"/>
    <hyperlink ref="AI288" r:id="rId1339" xr:uid="{00000000-0004-0000-0B00-00003A050000}"/>
    <hyperlink ref="P289" r:id="rId1340" xr:uid="{00000000-0004-0000-0B00-00003B050000}"/>
    <hyperlink ref="Q289" r:id="rId1341" xr:uid="{00000000-0004-0000-0B00-00003C050000}"/>
    <hyperlink ref="AG289" r:id="rId1342" xr:uid="{00000000-0004-0000-0B00-00003D050000}"/>
    <hyperlink ref="AH289" r:id="rId1343" xr:uid="{00000000-0004-0000-0B00-00003E050000}"/>
    <hyperlink ref="AI289" r:id="rId1344" xr:uid="{00000000-0004-0000-0B00-00003F050000}"/>
    <hyperlink ref="P290" r:id="rId1345" xr:uid="{00000000-0004-0000-0B00-000040050000}"/>
    <hyperlink ref="Q290" r:id="rId1346" xr:uid="{00000000-0004-0000-0B00-000041050000}"/>
    <hyperlink ref="AG290" r:id="rId1347" xr:uid="{00000000-0004-0000-0B00-000042050000}"/>
    <hyperlink ref="AH290" r:id="rId1348" xr:uid="{00000000-0004-0000-0B00-000043050000}"/>
    <hyperlink ref="AI290" r:id="rId1349" xr:uid="{00000000-0004-0000-0B00-000044050000}"/>
    <hyperlink ref="P291" r:id="rId1350" xr:uid="{00000000-0004-0000-0B00-000045050000}"/>
    <hyperlink ref="Q291" r:id="rId1351" xr:uid="{00000000-0004-0000-0B00-000046050000}"/>
    <hyperlink ref="AG291" r:id="rId1352" xr:uid="{00000000-0004-0000-0B00-000047050000}"/>
    <hyperlink ref="AH291" r:id="rId1353" xr:uid="{00000000-0004-0000-0B00-000048050000}"/>
    <hyperlink ref="AI291" r:id="rId1354" xr:uid="{00000000-0004-0000-0B00-000049050000}"/>
    <hyperlink ref="AC292" r:id="rId1355" xr:uid="{00000000-0004-0000-0B00-00004A050000}"/>
    <hyperlink ref="AG292" r:id="rId1356" xr:uid="{00000000-0004-0000-0B00-00004B050000}"/>
    <hyperlink ref="AH292" r:id="rId1357" xr:uid="{00000000-0004-0000-0B00-00004C050000}"/>
    <hyperlink ref="AI292" r:id="rId1358" xr:uid="{00000000-0004-0000-0B00-00004D050000}"/>
    <hyperlink ref="P293" r:id="rId1359" xr:uid="{00000000-0004-0000-0B00-00004E050000}"/>
    <hyperlink ref="Q293" r:id="rId1360" xr:uid="{00000000-0004-0000-0B00-00004F050000}"/>
    <hyperlink ref="AG293" r:id="rId1361" xr:uid="{00000000-0004-0000-0B00-000050050000}"/>
    <hyperlink ref="AH293" r:id="rId1362" xr:uid="{00000000-0004-0000-0B00-000051050000}"/>
    <hyperlink ref="AI293" r:id="rId1363" xr:uid="{00000000-0004-0000-0B00-000052050000}"/>
    <hyperlink ref="P294" r:id="rId1364" xr:uid="{00000000-0004-0000-0B00-000053050000}"/>
    <hyperlink ref="Q294" r:id="rId1365" xr:uid="{00000000-0004-0000-0B00-000054050000}"/>
    <hyperlink ref="AG294" r:id="rId1366" xr:uid="{00000000-0004-0000-0B00-000055050000}"/>
    <hyperlink ref="AH294" r:id="rId1367" xr:uid="{00000000-0004-0000-0B00-000056050000}"/>
    <hyperlink ref="AI294" r:id="rId1368" xr:uid="{00000000-0004-0000-0B00-000057050000}"/>
    <hyperlink ref="P295" r:id="rId1369" xr:uid="{00000000-0004-0000-0B00-000058050000}"/>
    <hyperlink ref="AG295" r:id="rId1370" xr:uid="{00000000-0004-0000-0B00-000059050000}"/>
    <hyperlink ref="AH295" r:id="rId1371" xr:uid="{00000000-0004-0000-0B00-00005A050000}"/>
    <hyperlink ref="AI295" r:id="rId1372" xr:uid="{00000000-0004-0000-0B00-00005B050000}"/>
    <hyperlink ref="P296" r:id="rId1373" xr:uid="{00000000-0004-0000-0B00-00005C050000}"/>
    <hyperlink ref="Q296" r:id="rId1374" xr:uid="{00000000-0004-0000-0B00-00005D050000}"/>
    <hyperlink ref="AG296" r:id="rId1375" xr:uid="{00000000-0004-0000-0B00-00005E050000}"/>
    <hyperlink ref="AH296" r:id="rId1376" xr:uid="{00000000-0004-0000-0B00-00005F050000}"/>
    <hyperlink ref="AI296" r:id="rId1377" xr:uid="{00000000-0004-0000-0B00-000060050000}"/>
    <hyperlink ref="P297" r:id="rId1378" xr:uid="{00000000-0004-0000-0B00-000061050000}"/>
    <hyperlink ref="Q297" r:id="rId1379" xr:uid="{00000000-0004-0000-0B00-000062050000}"/>
    <hyperlink ref="AG297" r:id="rId1380" xr:uid="{00000000-0004-0000-0B00-000063050000}"/>
    <hyperlink ref="AH297" r:id="rId1381" xr:uid="{00000000-0004-0000-0B00-000064050000}"/>
    <hyperlink ref="AI297" r:id="rId1382" xr:uid="{00000000-0004-0000-0B00-000065050000}"/>
    <hyperlink ref="P298" r:id="rId1383" xr:uid="{00000000-0004-0000-0B00-000066050000}"/>
    <hyperlink ref="Q298" r:id="rId1384" xr:uid="{00000000-0004-0000-0B00-000067050000}"/>
    <hyperlink ref="AG298" r:id="rId1385" xr:uid="{00000000-0004-0000-0B00-000068050000}"/>
    <hyperlink ref="AH298" r:id="rId1386" xr:uid="{00000000-0004-0000-0B00-000069050000}"/>
    <hyperlink ref="AI298" r:id="rId1387" xr:uid="{00000000-0004-0000-0B00-00006A050000}"/>
    <hyperlink ref="P299" r:id="rId1388" xr:uid="{00000000-0004-0000-0B00-00006B050000}"/>
    <hyperlink ref="AH299" r:id="rId1389" xr:uid="{00000000-0004-0000-0B00-00006C050000}"/>
    <hyperlink ref="AI299" r:id="rId1390" xr:uid="{00000000-0004-0000-0B00-00006D050000}"/>
    <hyperlink ref="P300" r:id="rId1391" xr:uid="{00000000-0004-0000-0B00-00006E050000}"/>
    <hyperlink ref="Q300" r:id="rId1392" xr:uid="{00000000-0004-0000-0B00-00006F050000}"/>
    <hyperlink ref="AG300" r:id="rId1393" xr:uid="{00000000-0004-0000-0B00-000070050000}"/>
    <hyperlink ref="AH300" r:id="rId1394" xr:uid="{00000000-0004-0000-0B00-000071050000}"/>
    <hyperlink ref="AI300" r:id="rId1395" xr:uid="{00000000-0004-0000-0B00-000072050000}"/>
    <hyperlink ref="P301" r:id="rId1396" xr:uid="{00000000-0004-0000-0B00-000073050000}"/>
    <hyperlink ref="Q301" r:id="rId1397" xr:uid="{00000000-0004-0000-0B00-000074050000}"/>
    <hyperlink ref="AC301" r:id="rId1398" xr:uid="{00000000-0004-0000-0B00-000075050000}"/>
    <hyperlink ref="AG301" r:id="rId1399" xr:uid="{00000000-0004-0000-0B00-000076050000}"/>
    <hyperlink ref="AH301" r:id="rId1400" xr:uid="{00000000-0004-0000-0B00-000077050000}"/>
    <hyperlink ref="AI301" r:id="rId1401" xr:uid="{00000000-0004-0000-0B00-000078050000}"/>
    <hyperlink ref="P302" r:id="rId1402" xr:uid="{00000000-0004-0000-0B00-000079050000}"/>
    <hyperlink ref="AC302" r:id="rId1403" xr:uid="{00000000-0004-0000-0B00-00007A050000}"/>
    <hyperlink ref="AG302" r:id="rId1404" xr:uid="{00000000-0004-0000-0B00-00007B050000}"/>
    <hyperlink ref="AI302" r:id="rId1405" xr:uid="{00000000-0004-0000-0B00-00007C050000}"/>
    <hyperlink ref="P303" r:id="rId1406" xr:uid="{00000000-0004-0000-0B00-00007D050000}"/>
    <hyperlink ref="Q303" r:id="rId1407" xr:uid="{00000000-0004-0000-0B00-00007E050000}"/>
    <hyperlink ref="AG303" r:id="rId1408" xr:uid="{00000000-0004-0000-0B00-00007F050000}"/>
    <hyperlink ref="AH303" r:id="rId1409" xr:uid="{00000000-0004-0000-0B00-000080050000}"/>
    <hyperlink ref="AI303" r:id="rId1410" xr:uid="{00000000-0004-0000-0B00-000081050000}"/>
    <hyperlink ref="P304" r:id="rId1411" xr:uid="{00000000-0004-0000-0B00-000082050000}"/>
    <hyperlink ref="Q304" r:id="rId1412" xr:uid="{00000000-0004-0000-0B00-000083050000}"/>
    <hyperlink ref="AC304" r:id="rId1413" xr:uid="{00000000-0004-0000-0B00-000084050000}"/>
    <hyperlink ref="AH304" r:id="rId1414" xr:uid="{00000000-0004-0000-0B00-000085050000}"/>
    <hyperlink ref="AI304" r:id="rId1415" xr:uid="{00000000-0004-0000-0B00-000086050000}"/>
    <hyperlink ref="P305" r:id="rId1416" xr:uid="{00000000-0004-0000-0B00-000087050000}"/>
    <hyperlink ref="Q305" r:id="rId1417" xr:uid="{00000000-0004-0000-0B00-000088050000}"/>
    <hyperlink ref="AC305" r:id="rId1418" xr:uid="{00000000-0004-0000-0B00-000089050000}"/>
    <hyperlink ref="AH305" r:id="rId1419" xr:uid="{00000000-0004-0000-0B00-00008A050000}"/>
    <hyperlink ref="AI305" r:id="rId1420" xr:uid="{00000000-0004-0000-0B00-00008B050000}"/>
    <hyperlink ref="AC306" r:id="rId1421" xr:uid="{00000000-0004-0000-0B00-00008C050000}"/>
    <hyperlink ref="AH306" r:id="rId1422" xr:uid="{00000000-0004-0000-0B00-00008D050000}"/>
    <hyperlink ref="AI306" r:id="rId1423" xr:uid="{00000000-0004-0000-0B00-00008E050000}"/>
    <hyperlink ref="P307" r:id="rId1424" xr:uid="{00000000-0004-0000-0B00-00008F050000}"/>
    <hyperlink ref="AG307" r:id="rId1425" xr:uid="{00000000-0004-0000-0B00-000090050000}"/>
    <hyperlink ref="AH307" r:id="rId1426" xr:uid="{00000000-0004-0000-0B00-000091050000}"/>
    <hyperlink ref="AI307" r:id="rId1427" xr:uid="{00000000-0004-0000-0B00-000092050000}"/>
    <hyperlink ref="P308" r:id="rId1428" xr:uid="{00000000-0004-0000-0B00-000093050000}"/>
    <hyperlink ref="Q308" r:id="rId1429" xr:uid="{00000000-0004-0000-0B00-000094050000}"/>
    <hyperlink ref="AH308" r:id="rId1430" xr:uid="{00000000-0004-0000-0B00-000095050000}"/>
    <hyperlink ref="AI308" r:id="rId1431" xr:uid="{00000000-0004-0000-0B00-000096050000}"/>
    <hyperlink ref="P309" r:id="rId1432" xr:uid="{00000000-0004-0000-0B00-000097050000}"/>
    <hyperlink ref="Q309" r:id="rId1433" xr:uid="{00000000-0004-0000-0B00-000098050000}"/>
    <hyperlink ref="AC309" r:id="rId1434" xr:uid="{00000000-0004-0000-0B00-000099050000}"/>
    <hyperlink ref="AG309" r:id="rId1435" xr:uid="{00000000-0004-0000-0B00-00009A050000}"/>
    <hyperlink ref="AH309" r:id="rId1436" xr:uid="{00000000-0004-0000-0B00-00009B050000}"/>
    <hyperlink ref="AI309" r:id="rId1437" xr:uid="{00000000-0004-0000-0B00-00009C050000}"/>
    <hyperlink ref="P310" r:id="rId1438" xr:uid="{00000000-0004-0000-0B00-00009D050000}"/>
    <hyperlink ref="Q310" r:id="rId1439" xr:uid="{00000000-0004-0000-0B00-00009E050000}"/>
    <hyperlink ref="AC310" r:id="rId1440" xr:uid="{00000000-0004-0000-0B00-00009F050000}"/>
    <hyperlink ref="AH310" r:id="rId1441" xr:uid="{00000000-0004-0000-0B00-0000A0050000}"/>
    <hyperlink ref="AI310" r:id="rId1442" xr:uid="{00000000-0004-0000-0B00-0000A1050000}"/>
    <hyperlink ref="P311" r:id="rId1443" xr:uid="{00000000-0004-0000-0B00-0000A2050000}"/>
    <hyperlink ref="Q311" r:id="rId1444" xr:uid="{00000000-0004-0000-0B00-0000A3050000}"/>
    <hyperlink ref="AB311" r:id="rId1445" xr:uid="{00000000-0004-0000-0B00-0000A4050000}"/>
    <hyperlink ref="AC311" r:id="rId1446" xr:uid="{00000000-0004-0000-0B00-0000A5050000}"/>
    <hyperlink ref="AG311" r:id="rId1447" xr:uid="{00000000-0004-0000-0B00-0000A6050000}"/>
    <hyperlink ref="AH311" r:id="rId1448" xr:uid="{00000000-0004-0000-0B00-0000A7050000}"/>
    <hyperlink ref="AI311" r:id="rId1449" xr:uid="{00000000-0004-0000-0B00-0000A8050000}"/>
    <hyperlink ref="P312" r:id="rId1450" xr:uid="{00000000-0004-0000-0B00-0000A9050000}"/>
    <hyperlink ref="Q312" r:id="rId1451" xr:uid="{00000000-0004-0000-0B00-0000AA050000}"/>
    <hyperlink ref="AC312" r:id="rId1452" xr:uid="{00000000-0004-0000-0B00-0000AB050000}"/>
    <hyperlink ref="AG312" r:id="rId1453" xr:uid="{00000000-0004-0000-0B00-0000AC050000}"/>
    <hyperlink ref="AH312" r:id="rId1454" xr:uid="{00000000-0004-0000-0B00-0000AD050000}"/>
    <hyperlink ref="AI312" r:id="rId1455" xr:uid="{00000000-0004-0000-0B00-0000AE050000}"/>
    <hyperlink ref="P313" r:id="rId1456" xr:uid="{00000000-0004-0000-0B00-0000AF050000}"/>
    <hyperlink ref="Q313" r:id="rId1457" xr:uid="{00000000-0004-0000-0B00-0000B0050000}"/>
    <hyperlink ref="AC313" r:id="rId1458" xr:uid="{00000000-0004-0000-0B00-0000B1050000}"/>
    <hyperlink ref="AG313" r:id="rId1459" xr:uid="{00000000-0004-0000-0B00-0000B2050000}"/>
    <hyperlink ref="AH313" r:id="rId1460" xr:uid="{00000000-0004-0000-0B00-0000B3050000}"/>
    <hyperlink ref="AI313" r:id="rId1461" xr:uid="{00000000-0004-0000-0B00-0000B4050000}"/>
    <hyperlink ref="P314" r:id="rId1462" xr:uid="{00000000-0004-0000-0B00-0000B5050000}"/>
    <hyperlink ref="Q314" r:id="rId1463" xr:uid="{00000000-0004-0000-0B00-0000B6050000}"/>
    <hyperlink ref="AC314" r:id="rId1464" xr:uid="{00000000-0004-0000-0B00-0000B7050000}"/>
    <hyperlink ref="AG314" r:id="rId1465" xr:uid="{00000000-0004-0000-0B00-0000B8050000}"/>
    <hyperlink ref="AH314" r:id="rId1466" xr:uid="{00000000-0004-0000-0B00-0000B9050000}"/>
    <hyperlink ref="AI314" r:id="rId1467" xr:uid="{00000000-0004-0000-0B00-0000BA050000}"/>
    <hyperlink ref="P315" r:id="rId1468" xr:uid="{00000000-0004-0000-0B00-0000BB050000}"/>
    <hyperlink ref="AG315" r:id="rId1469" xr:uid="{00000000-0004-0000-0B00-0000BC050000}"/>
    <hyperlink ref="AH315" r:id="rId1470" xr:uid="{00000000-0004-0000-0B00-0000BD050000}"/>
    <hyperlink ref="AI315" r:id="rId1471" xr:uid="{00000000-0004-0000-0B00-0000BE050000}"/>
    <hyperlink ref="P316" r:id="rId1472" xr:uid="{00000000-0004-0000-0B00-0000BF050000}"/>
    <hyperlink ref="Q316" r:id="rId1473" xr:uid="{00000000-0004-0000-0B00-0000C0050000}"/>
    <hyperlink ref="AC316" r:id="rId1474" xr:uid="{00000000-0004-0000-0B00-0000C1050000}"/>
    <hyperlink ref="AH316" r:id="rId1475" xr:uid="{00000000-0004-0000-0B00-0000C2050000}"/>
    <hyperlink ref="AI316" r:id="rId1476" xr:uid="{00000000-0004-0000-0B00-0000C3050000}"/>
    <hyperlink ref="P317" r:id="rId1477" xr:uid="{00000000-0004-0000-0B00-0000C4050000}"/>
    <hyperlink ref="Q317" r:id="rId1478" xr:uid="{00000000-0004-0000-0B00-0000C5050000}"/>
    <hyperlink ref="AH317" r:id="rId1479" xr:uid="{00000000-0004-0000-0B00-0000C6050000}"/>
    <hyperlink ref="AI317" r:id="rId1480" xr:uid="{00000000-0004-0000-0B00-0000C7050000}"/>
    <hyperlink ref="P318" r:id="rId1481" xr:uid="{00000000-0004-0000-0B00-0000C8050000}"/>
    <hyperlink ref="Q318" r:id="rId1482" xr:uid="{00000000-0004-0000-0B00-0000C9050000}"/>
    <hyperlink ref="AC318" r:id="rId1483" xr:uid="{00000000-0004-0000-0B00-0000CA050000}"/>
    <hyperlink ref="AH318" r:id="rId1484" xr:uid="{00000000-0004-0000-0B00-0000CB050000}"/>
    <hyperlink ref="AI318" r:id="rId1485" xr:uid="{00000000-0004-0000-0B00-0000CC050000}"/>
    <hyperlink ref="P319" r:id="rId1486" xr:uid="{00000000-0004-0000-0B00-0000CD050000}"/>
    <hyperlink ref="Q319" r:id="rId1487" xr:uid="{00000000-0004-0000-0B00-0000CE050000}"/>
    <hyperlink ref="AH319" r:id="rId1488" xr:uid="{00000000-0004-0000-0B00-0000CF050000}"/>
    <hyperlink ref="AI319" r:id="rId1489" xr:uid="{00000000-0004-0000-0B00-0000D0050000}"/>
    <hyperlink ref="P320" r:id="rId1490" xr:uid="{00000000-0004-0000-0B00-0000D1050000}"/>
    <hyperlink ref="AH320" r:id="rId1491" xr:uid="{00000000-0004-0000-0B00-0000D2050000}"/>
    <hyperlink ref="AI320" r:id="rId1492" xr:uid="{00000000-0004-0000-0B00-0000D3050000}"/>
    <hyperlink ref="P321" r:id="rId1493" xr:uid="{00000000-0004-0000-0B00-0000D4050000}"/>
    <hyperlink ref="Q321" r:id="rId1494" xr:uid="{00000000-0004-0000-0B00-0000D5050000}"/>
    <hyperlink ref="AC321" r:id="rId1495" location=":~:text=Dane%20County%20Regional%20Airport%20Stormwater,and%20cleanup%20of%20the%20site." xr:uid="{00000000-0004-0000-0B00-0000D6050000}"/>
    <hyperlink ref="AH321" r:id="rId1496" xr:uid="{00000000-0004-0000-0B00-0000D7050000}"/>
    <hyperlink ref="AI321" r:id="rId1497" xr:uid="{00000000-0004-0000-0B00-0000D8050000}"/>
    <hyperlink ref="P322" r:id="rId1498" xr:uid="{00000000-0004-0000-0B00-0000D9050000}"/>
    <hyperlink ref="Q322" r:id="rId1499" xr:uid="{00000000-0004-0000-0B00-0000DA050000}"/>
    <hyperlink ref="AG322" r:id="rId1500" xr:uid="{00000000-0004-0000-0B00-0000DB050000}"/>
    <hyperlink ref="AH322" r:id="rId1501" xr:uid="{00000000-0004-0000-0B00-0000DC050000}"/>
    <hyperlink ref="AI322" r:id="rId1502" xr:uid="{00000000-0004-0000-0B00-0000DD050000}"/>
    <hyperlink ref="P323" r:id="rId1503" xr:uid="{00000000-0004-0000-0B00-0000DE050000}"/>
    <hyperlink ref="Q323" r:id="rId1504" xr:uid="{00000000-0004-0000-0B00-0000DF050000}"/>
    <hyperlink ref="AH323" r:id="rId1505" xr:uid="{00000000-0004-0000-0B00-0000E0050000}"/>
    <hyperlink ref="AI323" r:id="rId1506" xr:uid="{00000000-0004-0000-0B00-0000E1050000}"/>
    <hyperlink ref="P324" r:id="rId1507" xr:uid="{00000000-0004-0000-0B00-0000E2050000}"/>
    <hyperlink ref="Q324" r:id="rId1508" xr:uid="{00000000-0004-0000-0B00-0000E3050000}"/>
    <hyperlink ref="AH324" r:id="rId1509" xr:uid="{00000000-0004-0000-0B00-0000E4050000}"/>
    <hyperlink ref="AI324" r:id="rId1510" xr:uid="{00000000-0004-0000-0B00-0000E5050000}"/>
    <hyperlink ref="Q325" r:id="rId1511" xr:uid="{00000000-0004-0000-0B00-0000E6050000}"/>
    <hyperlink ref="AC325" r:id="rId1512" xr:uid="{00000000-0004-0000-0B00-0000E7050000}"/>
    <hyperlink ref="AG325" r:id="rId1513" xr:uid="{00000000-0004-0000-0B00-0000E8050000}"/>
    <hyperlink ref="AH325" r:id="rId1514" xr:uid="{00000000-0004-0000-0B00-0000E9050000}"/>
    <hyperlink ref="AI325" r:id="rId1515" xr:uid="{00000000-0004-0000-0B00-0000EA050000}"/>
    <hyperlink ref="Q326" r:id="rId1516" xr:uid="{00000000-0004-0000-0B00-0000EB050000}"/>
    <hyperlink ref="AC326" r:id="rId1517" xr:uid="{00000000-0004-0000-0B00-0000EC050000}"/>
    <hyperlink ref="AH326" r:id="rId1518" xr:uid="{00000000-0004-0000-0B00-0000ED050000}"/>
    <hyperlink ref="AI326" r:id="rId1519" xr:uid="{00000000-0004-0000-0B00-0000EE050000}"/>
    <hyperlink ref="Q327" r:id="rId1520" xr:uid="{00000000-0004-0000-0B00-0000EF050000}"/>
    <hyperlink ref="AC327" r:id="rId1521" xr:uid="{00000000-0004-0000-0B00-0000F0050000}"/>
    <hyperlink ref="AH327" r:id="rId1522" xr:uid="{00000000-0004-0000-0B00-0000F1050000}"/>
    <hyperlink ref="AI327" r:id="rId1523" xr:uid="{00000000-0004-0000-0B00-0000F2050000}"/>
    <hyperlink ref="Q328" r:id="rId1524" xr:uid="{00000000-0004-0000-0B00-0000F3050000}"/>
    <hyperlink ref="AC328" r:id="rId1525" xr:uid="{00000000-0004-0000-0B00-0000F4050000}"/>
    <hyperlink ref="AH328" r:id="rId1526" xr:uid="{00000000-0004-0000-0B00-0000F5050000}"/>
    <hyperlink ref="AI328" r:id="rId1527" xr:uid="{00000000-0004-0000-0B00-0000F6050000}"/>
    <hyperlink ref="Q329" r:id="rId1528" xr:uid="{00000000-0004-0000-0B00-0000F7050000}"/>
    <hyperlink ref="AC329" r:id="rId1529" xr:uid="{00000000-0004-0000-0B00-0000F8050000}"/>
    <hyperlink ref="AH329" r:id="rId1530" xr:uid="{00000000-0004-0000-0B00-0000F9050000}"/>
    <hyperlink ref="AI329" r:id="rId1531" xr:uid="{00000000-0004-0000-0B00-0000FA050000}"/>
    <hyperlink ref="Q330" r:id="rId1532" xr:uid="{00000000-0004-0000-0B00-0000FB050000}"/>
    <hyperlink ref="AC330" r:id="rId1533" xr:uid="{00000000-0004-0000-0B00-0000FC050000}"/>
    <hyperlink ref="AH330" r:id="rId1534" xr:uid="{00000000-0004-0000-0B00-0000FD050000}"/>
    <hyperlink ref="AI330" r:id="rId1535" xr:uid="{00000000-0004-0000-0B00-0000FE050000}"/>
    <hyperlink ref="Q331" r:id="rId1536" xr:uid="{00000000-0004-0000-0B00-0000FF050000}"/>
    <hyperlink ref="AC331" r:id="rId1537" xr:uid="{00000000-0004-0000-0B00-000000060000}"/>
    <hyperlink ref="AH331" r:id="rId1538" xr:uid="{00000000-0004-0000-0B00-000001060000}"/>
    <hyperlink ref="AI331" r:id="rId1539" xr:uid="{00000000-0004-0000-0B00-000002060000}"/>
    <hyperlink ref="Q332" r:id="rId1540" xr:uid="{00000000-0004-0000-0B00-000003060000}"/>
    <hyperlink ref="AC332" r:id="rId1541" xr:uid="{00000000-0004-0000-0B00-000004060000}"/>
    <hyperlink ref="AH332" r:id="rId1542" xr:uid="{00000000-0004-0000-0B00-000005060000}"/>
    <hyperlink ref="AI332" r:id="rId1543" xr:uid="{00000000-0004-0000-0B00-000006060000}"/>
    <hyperlink ref="Q333" r:id="rId1544" xr:uid="{00000000-0004-0000-0B00-000007060000}"/>
    <hyperlink ref="AC333" r:id="rId1545" xr:uid="{00000000-0004-0000-0B00-000008060000}"/>
    <hyperlink ref="AH333" r:id="rId1546" xr:uid="{00000000-0004-0000-0B00-000009060000}"/>
    <hyperlink ref="AI333" r:id="rId1547" xr:uid="{00000000-0004-0000-0B00-00000A060000}"/>
    <hyperlink ref="Q334" r:id="rId1548" xr:uid="{00000000-0004-0000-0B00-00000B060000}"/>
    <hyperlink ref="AC334" r:id="rId1549" xr:uid="{00000000-0004-0000-0B00-00000C060000}"/>
    <hyperlink ref="AH334" r:id="rId1550" xr:uid="{00000000-0004-0000-0B00-00000D060000}"/>
    <hyperlink ref="AI334" r:id="rId1551" xr:uid="{00000000-0004-0000-0B00-00000E060000}"/>
    <hyperlink ref="Q335" r:id="rId1552" xr:uid="{00000000-0004-0000-0B00-00000F060000}"/>
    <hyperlink ref="AC335" r:id="rId1553" xr:uid="{00000000-0004-0000-0B00-000010060000}"/>
    <hyperlink ref="AI335" r:id="rId1554" xr:uid="{00000000-0004-0000-0B00-000011060000}"/>
    <hyperlink ref="P336" r:id="rId1555" xr:uid="{00000000-0004-0000-0B00-000012060000}"/>
    <hyperlink ref="AD336" r:id="rId1556" xr:uid="{00000000-0004-0000-0B00-000013060000}"/>
    <hyperlink ref="Q337" r:id="rId1557" xr:uid="{00000000-0004-0000-0B00-000014060000}"/>
    <hyperlink ref="AI337" r:id="rId1558" xr:uid="{00000000-0004-0000-0B00-000015060000}"/>
    <hyperlink ref="P338" r:id="rId1559" xr:uid="{00000000-0004-0000-0B00-000016060000}"/>
    <hyperlink ref="Q338" r:id="rId1560" xr:uid="{00000000-0004-0000-0B00-000017060000}"/>
    <hyperlink ref="AI338" r:id="rId1561" xr:uid="{00000000-0004-0000-0B00-000018060000}"/>
    <hyperlink ref="Q339" r:id="rId1562" xr:uid="{00000000-0004-0000-0B00-000019060000}"/>
    <hyperlink ref="AI339" r:id="rId1563" xr:uid="{00000000-0004-0000-0B00-00001A060000}"/>
    <hyperlink ref="Q340" r:id="rId1564" xr:uid="{00000000-0004-0000-0B00-00001B060000}"/>
    <hyperlink ref="AI340" r:id="rId1565" xr:uid="{00000000-0004-0000-0B00-00001C060000}"/>
    <hyperlink ref="Q341" r:id="rId1566" xr:uid="{00000000-0004-0000-0B00-00001D060000}"/>
    <hyperlink ref="AI341" r:id="rId1567" xr:uid="{00000000-0004-0000-0B00-00001E060000}"/>
    <hyperlink ref="Q342" r:id="rId1568" xr:uid="{00000000-0004-0000-0B00-00001F060000}"/>
    <hyperlink ref="AI342" r:id="rId1569" xr:uid="{00000000-0004-0000-0B00-000020060000}"/>
    <hyperlink ref="Q343" r:id="rId1570" xr:uid="{00000000-0004-0000-0B00-000021060000}"/>
    <hyperlink ref="AI343" r:id="rId1571" xr:uid="{00000000-0004-0000-0B00-000022060000}"/>
    <hyperlink ref="Q344" r:id="rId1572" xr:uid="{00000000-0004-0000-0B00-000023060000}"/>
    <hyperlink ref="AI344" r:id="rId1573" xr:uid="{00000000-0004-0000-0B00-000024060000}"/>
    <hyperlink ref="Q345" r:id="rId1574" xr:uid="{00000000-0004-0000-0B00-000025060000}"/>
    <hyperlink ref="AI345" r:id="rId1575" xr:uid="{00000000-0004-0000-0B00-000026060000}"/>
    <hyperlink ref="Q346" r:id="rId1576" xr:uid="{00000000-0004-0000-0B00-000027060000}"/>
    <hyperlink ref="AI346" r:id="rId1577" xr:uid="{00000000-0004-0000-0B00-000028060000}"/>
    <hyperlink ref="Q347" r:id="rId1578" xr:uid="{00000000-0004-0000-0B00-000029060000}"/>
    <hyperlink ref="AI347" r:id="rId1579" xr:uid="{00000000-0004-0000-0B00-00002A060000}"/>
    <hyperlink ref="Q348" r:id="rId1580" xr:uid="{00000000-0004-0000-0B00-00002B060000}"/>
    <hyperlink ref="AI348" r:id="rId1581" xr:uid="{00000000-0004-0000-0B00-00002C060000}"/>
    <hyperlink ref="Q349" r:id="rId1582" xr:uid="{00000000-0004-0000-0B00-00002D060000}"/>
    <hyperlink ref="AI349" r:id="rId1583" xr:uid="{00000000-0004-0000-0B00-00002E060000}"/>
    <hyperlink ref="Q350" r:id="rId1584" xr:uid="{00000000-0004-0000-0B00-00002F060000}"/>
    <hyperlink ref="AI350" r:id="rId1585" xr:uid="{00000000-0004-0000-0B00-000030060000}"/>
    <hyperlink ref="Q351" r:id="rId1586" xr:uid="{00000000-0004-0000-0B00-000031060000}"/>
    <hyperlink ref="AI351" r:id="rId1587" xr:uid="{00000000-0004-0000-0B00-000032060000}"/>
    <hyperlink ref="Q352" r:id="rId1588" xr:uid="{00000000-0004-0000-0B00-000033060000}"/>
    <hyperlink ref="AI352" r:id="rId1589" xr:uid="{00000000-0004-0000-0B00-000034060000}"/>
    <hyperlink ref="Q353" r:id="rId1590" xr:uid="{00000000-0004-0000-0B00-000035060000}"/>
    <hyperlink ref="AI353" r:id="rId1591" xr:uid="{00000000-0004-0000-0B00-000036060000}"/>
    <hyperlink ref="Q354" r:id="rId1592" xr:uid="{00000000-0004-0000-0B00-000037060000}"/>
    <hyperlink ref="AI354" r:id="rId1593" xr:uid="{00000000-0004-0000-0B00-000038060000}"/>
    <hyperlink ref="Q355" r:id="rId1594" xr:uid="{00000000-0004-0000-0B00-000039060000}"/>
    <hyperlink ref="AI355" r:id="rId1595" xr:uid="{00000000-0004-0000-0B00-00003A060000}"/>
    <hyperlink ref="Q356" r:id="rId1596" xr:uid="{00000000-0004-0000-0B00-00003B060000}"/>
    <hyperlink ref="AI356" r:id="rId1597" xr:uid="{00000000-0004-0000-0B00-00003C060000}"/>
    <hyperlink ref="Q357" r:id="rId1598" xr:uid="{00000000-0004-0000-0B00-00003D060000}"/>
    <hyperlink ref="AI357" r:id="rId1599" xr:uid="{00000000-0004-0000-0B00-00003E060000}"/>
    <hyperlink ref="Q358" r:id="rId1600" xr:uid="{00000000-0004-0000-0B00-00003F060000}"/>
    <hyperlink ref="AI358" r:id="rId1601" xr:uid="{00000000-0004-0000-0B00-000040060000}"/>
    <hyperlink ref="Q359" r:id="rId1602" xr:uid="{00000000-0004-0000-0B00-000041060000}"/>
    <hyperlink ref="AI359" r:id="rId1603" xr:uid="{00000000-0004-0000-0B00-000042060000}"/>
    <hyperlink ref="Q360" r:id="rId1604" xr:uid="{00000000-0004-0000-0B00-000043060000}"/>
    <hyperlink ref="AI360" r:id="rId1605" xr:uid="{00000000-0004-0000-0B00-000044060000}"/>
    <hyperlink ref="Q361" r:id="rId1606" xr:uid="{00000000-0004-0000-0B00-000045060000}"/>
    <hyperlink ref="AI361" r:id="rId1607" xr:uid="{00000000-0004-0000-0B00-000046060000}"/>
    <hyperlink ref="Q362" r:id="rId1608" xr:uid="{00000000-0004-0000-0B00-000047060000}"/>
    <hyperlink ref="AI362" r:id="rId1609" xr:uid="{00000000-0004-0000-0B00-000048060000}"/>
    <hyperlink ref="Q363" r:id="rId1610" xr:uid="{00000000-0004-0000-0B00-000049060000}"/>
    <hyperlink ref="AI363" r:id="rId1611" xr:uid="{00000000-0004-0000-0B00-00004A060000}"/>
    <hyperlink ref="Q364" r:id="rId1612" xr:uid="{00000000-0004-0000-0B00-00004B060000}"/>
    <hyperlink ref="AI364" r:id="rId1613" xr:uid="{00000000-0004-0000-0B00-00004C060000}"/>
    <hyperlink ref="Q365" r:id="rId1614" xr:uid="{00000000-0004-0000-0B00-00004D060000}"/>
    <hyperlink ref="AI365" r:id="rId1615" xr:uid="{00000000-0004-0000-0B00-00004E060000}"/>
    <hyperlink ref="Q366" r:id="rId1616" xr:uid="{00000000-0004-0000-0B00-00004F060000}"/>
    <hyperlink ref="AI366" r:id="rId1617" xr:uid="{00000000-0004-0000-0B00-000050060000}"/>
    <hyperlink ref="Q367" r:id="rId1618" xr:uid="{00000000-0004-0000-0B00-000051060000}"/>
    <hyperlink ref="AI367" r:id="rId1619" xr:uid="{00000000-0004-0000-0B00-000052060000}"/>
    <hyperlink ref="Q368" r:id="rId1620" xr:uid="{00000000-0004-0000-0B00-000053060000}"/>
    <hyperlink ref="AI368" r:id="rId1621" xr:uid="{00000000-0004-0000-0B00-000054060000}"/>
    <hyperlink ref="Q369" r:id="rId1622" xr:uid="{00000000-0004-0000-0B00-000055060000}"/>
    <hyperlink ref="AI369" r:id="rId1623" xr:uid="{00000000-0004-0000-0B00-000056060000}"/>
    <hyperlink ref="Q370" r:id="rId1624" xr:uid="{00000000-0004-0000-0B00-000057060000}"/>
    <hyperlink ref="AI370" r:id="rId1625" xr:uid="{00000000-0004-0000-0B00-000058060000}"/>
    <hyperlink ref="Q371" r:id="rId1626" xr:uid="{00000000-0004-0000-0B00-000059060000}"/>
    <hyperlink ref="AI371" r:id="rId1627" xr:uid="{00000000-0004-0000-0B00-00005A060000}"/>
    <hyperlink ref="Q372" r:id="rId1628" xr:uid="{00000000-0004-0000-0B00-00005B060000}"/>
    <hyperlink ref="AI372" r:id="rId1629" xr:uid="{00000000-0004-0000-0B00-00005C060000}"/>
    <hyperlink ref="Q373" r:id="rId1630" xr:uid="{00000000-0004-0000-0B00-00005D060000}"/>
    <hyperlink ref="AI373" r:id="rId1631" xr:uid="{00000000-0004-0000-0B00-00005E060000}"/>
    <hyperlink ref="Q374" r:id="rId1632" xr:uid="{00000000-0004-0000-0B00-00005F060000}"/>
    <hyperlink ref="AI374" r:id="rId1633" xr:uid="{00000000-0004-0000-0B00-000060060000}"/>
    <hyperlink ref="Q375" r:id="rId1634" xr:uid="{00000000-0004-0000-0B00-000061060000}"/>
    <hyperlink ref="AI375" r:id="rId1635" xr:uid="{00000000-0004-0000-0B00-000062060000}"/>
    <hyperlink ref="Q376" r:id="rId1636" xr:uid="{00000000-0004-0000-0B00-000063060000}"/>
    <hyperlink ref="AI376" r:id="rId1637" xr:uid="{00000000-0004-0000-0B00-000064060000}"/>
    <hyperlink ref="Q377" r:id="rId1638" xr:uid="{00000000-0004-0000-0B00-000065060000}"/>
    <hyperlink ref="AI377" r:id="rId1639" xr:uid="{00000000-0004-0000-0B00-000066060000}"/>
    <hyperlink ref="Q378" r:id="rId1640" xr:uid="{00000000-0004-0000-0B00-000067060000}"/>
    <hyperlink ref="AI378" r:id="rId1641" xr:uid="{00000000-0004-0000-0B00-000068060000}"/>
    <hyperlink ref="P379" r:id="rId1642" xr:uid="{00000000-0004-0000-0B00-000069060000}"/>
    <hyperlink ref="Q379" r:id="rId1643" xr:uid="{00000000-0004-0000-0B00-00006A060000}"/>
    <hyperlink ref="AI379" r:id="rId1644" xr:uid="{00000000-0004-0000-0B00-00006B060000}"/>
    <hyperlink ref="Q380" r:id="rId1645" xr:uid="{00000000-0004-0000-0B00-00006C060000}"/>
    <hyperlink ref="AI380" r:id="rId1646" xr:uid="{00000000-0004-0000-0B00-00006D060000}"/>
    <hyperlink ref="Q381" r:id="rId1647" xr:uid="{00000000-0004-0000-0B00-00006E060000}"/>
    <hyperlink ref="AI381" r:id="rId1648" xr:uid="{00000000-0004-0000-0B00-00006F060000}"/>
    <hyperlink ref="Q382" r:id="rId1649" xr:uid="{00000000-0004-0000-0B00-000070060000}"/>
    <hyperlink ref="AI382" r:id="rId1650" xr:uid="{00000000-0004-0000-0B00-000071060000}"/>
    <hyperlink ref="Q383" r:id="rId1651" xr:uid="{00000000-0004-0000-0B00-000072060000}"/>
    <hyperlink ref="AI383" r:id="rId1652" xr:uid="{00000000-0004-0000-0B00-000073060000}"/>
    <hyperlink ref="Q384" r:id="rId1653" xr:uid="{00000000-0004-0000-0B00-000074060000}"/>
    <hyperlink ref="AI384" r:id="rId1654" xr:uid="{00000000-0004-0000-0B00-000075060000}"/>
    <hyperlink ref="Q385" r:id="rId1655" xr:uid="{00000000-0004-0000-0B00-000076060000}"/>
    <hyperlink ref="AI385" r:id="rId1656" xr:uid="{00000000-0004-0000-0B00-000077060000}"/>
    <hyperlink ref="Q386" r:id="rId1657" xr:uid="{00000000-0004-0000-0B00-000078060000}"/>
    <hyperlink ref="AI386" r:id="rId1658" xr:uid="{00000000-0004-0000-0B00-000079060000}"/>
    <hyperlink ref="Q387" r:id="rId1659" xr:uid="{00000000-0004-0000-0B00-00007A060000}"/>
    <hyperlink ref="AI387" r:id="rId1660" xr:uid="{00000000-0004-0000-0B00-00007B060000}"/>
    <hyperlink ref="Q388" r:id="rId1661" xr:uid="{00000000-0004-0000-0B00-00007C060000}"/>
    <hyperlink ref="AI388" r:id="rId1662" xr:uid="{00000000-0004-0000-0B00-00007D060000}"/>
    <hyperlink ref="Q389" r:id="rId1663" xr:uid="{00000000-0004-0000-0B00-00007E060000}"/>
    <hyperlink ref="AI389" r:id="rId1664" xr:uid="{00000000-0004-0000-0B00-00007F060000}"/>
    <hyperlink ref="Q390" r:id="rId1665" xr:uid="{00000000-0004-0000-0B00-000080060000}"/>
    <hyperlink ref="AI390" r:id="rId1666" xr:uid="{00000000-0004-0000-0B00-000081060000}"/>
    <hyperlink ref="Q391" r:id="rId1667" xr:uid="{00000000-0004-0000-0B00-000082060000}"/>
    <hyperlink ref="AI391" r:id="rId1668" xr:uid="{00000000-0004-0000-0B00-000083060000}"/>
    <hyperlink ref="Q392" r:id="rId1669" xr:uid="{00000000-0004-0000-0B00-000084060000}"/>
    <hyperlink ref="AI392" r:id="rId1670" xr:uid="{00000000-0004-0000-0B00-000085060000}"/>
    <hyperlink ref="Q393" r:id="rId1671" xr:uid="{00000000-0004-0000-0B00-000086060000}"/>
    <hyperlink ref="AI393" r:id="rId1672" xr:uid="{00000000-0004-0000-0B00-000087060000}"/>
    <hyperlink ref="Q394" r:id="rId1673" xr:uid="{00000000-0004-0000-0B00-000088060000}"/>
    <hyperlink ref="AI394" r:id="rId1674" xr:uid="{00000000-0004-0000-0B00-000089060000}"/>
    <hyperlink ref="Q395" r:id="rId1675" xr:uid="{00000000-0004-0000-0B00-00008A060000}"/>
    <hyperlink ref="AI395" r:id="rId1676" xr:uid="{00000000-0004-0000-0B00-00008B060000}"/>
    <hyperlink ref="Q396" r:id="rId1677" xr:uid="{00000000-0004-0000-0B00-00008C060000}"/>
    <hyperlink ref="AI396" r:id="rId1678" xr:uid="{00000000-0004-0000-0B00-00008D060000}"/>
    <hyperlink ref="Q397" r:id="rId1679" xr:uid="{00000000-0004-0000-0B00-00008E060000}"/>
    <hyperlink ref="AI397" r:id="rId1680" xr:uid="{00000000-0004-0000-0B00-00008F060000}"/>
    <hyperlink ref="P398" r:id="rId1681" xr:uid="{00000000-0004-0000-0B00-000090060000}"/>
    <hyperlink ref="Q398" r:id="rId1682" xr:uid="{00000000-0004-0000-0B00-000091060000}"/>
    <hyperlink ref="AI398" r:id="rId1683" xr:uid="{00000000-0004-0000-0B00-000092060000}"/>
    <hyperlink ref="Q399" r:id="rId1684" xr:uid="{00000000-0004-0000-0B00-000093060000}"/>
    <hyperlink ref="AI399" r:id="rId1685" xr:uid="{00000000-0004-0000-0B00-000094060000}"/>
    <hyperlink ref="Q400" r:id="rId1686" xr:uid="{00000000-0004-0000-0B00-000095060000}"/>
    <hyperlink ref="AI400" r:id="rId1687" xr:uid="{00000000-0004-0000-0B00-000096060000}"/>
    <hyperlink ref="Q401" r:id="rId1688" xr:uid="{00000000-0004-0000-0B00-000097060000}"/>
    <hyperlink ref="AI401" r:id="rId1689" xr:uid="{00000000-0004-0000-0B00-000098060000}"/>
    <hyperlink ref="Q402" r:id="rId1690" xr:uid="{00000000-0004-0000-0B00-000099060000}"/>
    <hyperlink ref="AI402" r:id="rId1691" xr:uid="{00000000-0004-0000-0B00-00009A060000}"/>
    <hyperlink ref="Q403" r:id="rId1692" xr:uid="{00000000-0004-0000-0B00-00009B060000}"/>
    <hyperlink ref="AI403" r:id="rId1693" xr:uid="{00000000-0004-0000-0B00-00009C060000}"/>
    <hyperlink ref="Q404" r:id="rId1694" xr:uid="{00000000-0004-0000-0B00-00009D060000}"/>
    <hyperlink ref="AI404" r:id="rId1695" xr:uid="{00000000-0004-0000-0B00-00009E060000}"/>
    <hyperlink ref="Q405" r:id="rId1696" xr:uid="{00000000-0004-0000-0B00-00009F060000}"/>
    <hyperlink ref="AI405" r:id="rId1697" xr:uid="{00000000-0004-0000-0B00-0000A0060000}"/>
    <hyperlink ref="P406" r:id="rId1698" xr:uid="{00000000-0004-0000-0B00-0000A1060000}"/>
    <hyperlink ref="Q406" r:id="rId1699" xr:uid="{00000000-0004-0000-0B00-0000A2060000}"/>
    <hyperlink ref="AC406" r:id="rId1700" xr:uid="{00000000-0004-0000-0B00-0000A3060000}"/>
    <hyperlink ref="AI406" r:id="rId1701" xr:uid="{00000000-0004-0000-0B00-0000A4060000}"/>
    <hyperlink ref="Q407" r:id="rId1702" xr:uid="{00000000-0004-0000-0B00-0000A5060000}"/>
    <hyperlink ref="AI407" r:id="rId1703" xr:uid="{00000000-0004-0000-0B00-0000A6060000}"/>
    <hyperlink ref="Q408" r:id="rId1704" xr:uid="{00000000-0004-0000-0B00-0000A7060000}"/>
    <hyperlink ref="AI408" r:id="rId1705" xr:uid="{00000000-0004-0000-0B00-0000A8060000}"/>
    <hyperlink ref="Q409" r:id="rId1706" xr:uid="{00000000-0004-0000-0B00-0000A9060000}"/>
    <hyperlink ref="AI409" r:id="rId1707" xr:uid="{00000000-0004-0000-0B00-0000AA060000}"/>
    <hyperlink ref="Q410" r:id="rId1708" xr:uid="{00000000-0004-0000-0B00-0000AB060000}"/>
    <hyperlink ref="AI410" r:id="rId1709" xr:uid="{00000000-0004-0000-0B00-0000AC060000}"/>
    <hyperlink ref="Q411" r:id="rId1710" xr:uid="{00000000-0004-0000-0B00-0000AD060000}"/>
    <hyperlink ref="AI411" r:id="rId1711" xr:uid="{00000000-0004-0000-0B00-0000AE060000}"/>
    <hyperlink ref="P412" r:id="rId1712" xr:uid="{00000000-0004-0000-0B00-0000AF060000}"/>
    <hyperlink ref="Q412" r:id="rId1713" xr:uid="{00000000-0004-0000-0B00-0000B0060000}"/>
    <hyperlink ref="AI412" r:id="rId1714" xr:uid="{00000000-0004-0000-0B00-0000B1060000}"/>
    <hyperlink ref="Q413" r:id="rId1715" xr:uid="{00000000-0004-0000-0B00-0000B2060000}"/>
    <hyperlink ref="AI413" r:id="rId1716" xr:uid="{00000000-0004-0000-0B00-0000B3060000}"/>
    <hyperlink ref="Q414" r:id="rId1717" xr:uid="{00000000-0004-0000-0B00-0000B4060000}"/>
    <hyperlink ref="AI414" r:id="rId1718" xr:uid="{00000000-0004-0000-0B00-0000B5060000}"/>
    <hyperlink ref="Q415" r:id="rId1719" xr:uid="{00000000-0004-0000-0B00-0000B6060000}"/>
    <hyperlink ref="AI415" r:id="rId1720" xr:uid="{00000000-0004-0000-0B00-0000B7060000}"/>
    <hyperlink ref="Q416" r:id="rId1721" xr:uid="{00000000-0004-0000-0B00-0000B8060000}"/>
    <hyperlink ref="AI416" r:id="rId1722" xr:uid="{00000000-0004-0000-0B00-0000B9060000}"/>
    <hyperlink ref="Q417" r:id="rId1723" xr:uid="{00000000-0004-0000-0B00-0000BA060000}"/>
    <hyperlink ref="AI417" r:id="rId1724" xr:uid="{00000000-0004-0000-0B00-0000BB060000}"/>
    <hyperlink ref="Q418" r:id="rId1725" xr:uid="{00000000-0004-0000-0B00-0000BC060000}"/>
    <hyperlink ref="AI418" r:id="rId1726" xr:uid="{00000000-0004-0000-0B00-0000BD060000}"/>
    <hyperlink ref="Q419" r:id="rId1727" xr:uid="{00000000-0004-0000-0B00-0000BE060000}"/>
    <hyperlink ref="AI419" r:id="rId1728" xr:uid="{00000000-0004-0000-0B00-0000BF060000}"/>
    <hyperlink ref="Q420" r:id="rId1729" xr:uid="{00000000-0004-0000-0B00-0000C0060000}"/>
    <hyperlink ref="AI420" r:id="rId1730" xr:uid="{00000000-0004-0000-0B00-0000C1060000}"/>
    <hyperlink ref="Q421" r:id="rId1731" xr:uid="{00000000-0004-0000-0B00-0000C2060000}"/>
    <hyperlink ref="AI421" r:id="rId1732" xr:uid="{00000000-0004-0000-0B00-0000C3060000}"/>
    <hyperlink ref="Q422" r:id="rId1733" xr:uid="{00000000-0004-0000-0B00-0000C4060000}"/>
    <hyperlink ref="AI422" r:id="rId1734" xr:uid="{00000000-0004-0000-0B00-0000C5060000}"/>
    <hyperlink ref="Q423" r:id="rId1735" xr:uid="{00000000-0004-0000-0B00-0000C6060000}"/>
    <hyperlink ref="AI423" r:id="rId1736" xr:uid="{00000000-0004-0000-0B00-0000C7060000}"/>
    <hyperlink ref="Q424" r:id="rId1737" xr:uid="{00000000-0004-0000-0B00-0000C8060000}"/>
    <hyperlink ref="AI424" r:id="rId1738" xr:uid="{00000000-0004-0000-0B00-0000C9060000}"/>
    <hyperlink ref="Q425" r:id="rId1739" xr:uid="{00000000-0004-0000-0B00-0000CA060000}"/>
    <hyperlink ref="AI425" r:id="rId1740" xr:uid="{00000000-0004-0000-0B00-0000CB060000}"/>
    <hyperlink ref="Q426" r:id="rId1741" xr:uid="{00000000-0004-0000-0B00-0000CC060000}"/>
    <hyperlink ref="AI426" r:id="rId1742" xr:uid="{00000000-0004-0000-0B00-0000CD060000}"/>
    <hyperlink ref="Q427" r:id="rId1743" xr:uid="{00000000-0004-0000-0B00-0000CE060000}"/>
    <hyperlink ref="AI427" r:id="rId1744" xr:uid="{00000000-0004-0000-0B00-0000CF060000}"/>
    <hyperlink ref="P428" r:id="rId1745" xr:uid="{00000000-0004-0000-0B00-0000D0060000}"/>
    <hyperlink ref="Q428" r:id="rId1746" xr:uid="{00000000-0004-0000-0B00-0000D1060000}"/>
    <hyperlink ref="AC428" r:id="rId1747" xr:uid="{00000000-0004-0000-0B00-0000D2060000}"/>
    <hyperlink ref="AH428" r:id="rId1748" xr:uid="{00000000-0004-0000-0B00-0000D3060000}"/>
    <hyperlink ref="AI428" r:id="rId1749" xr:uid="{00000000-0004-0000-0B00-0000D4060000}"/>
    <hyperlink ref="P429" r:id="rId1750" xr:uid="{00000000-0004-0000-0B00-0000D5060000}"/>
    <hyperlink ref="Q429" r:id="rId1751" xr:uid="{00000000-0004-0000-0B00-0000D6060000}"/>
    <hyperlink ref="AC429" r:id="rId1752" xr:uid="{00000000-0004-0000-0B00-0000D7060000}"/>
    <hyperlink ref="AG429" r:id="rId1753" xr:uid="{00000000-0004-0000-0B00-0000D8060000}"/>
    <hyperlink ref="AH429" r:id="rId1754" xr:uid="{00000000-0004-0000-0B00-0000D9060000}"/>
    <hyperlink ref="AI429" r:id="rId1755" xr:uid="{00000000-0004-0000-0B00-0000DA060000}"/>
    <hyperlink ref="P430" r:id="rId1756" xr:uid="{00000000-0004-0000-0B00-0000DB060000}"/>
    <hyperlink ref="Q430" r:id="rId1757" xr:uid="{00000000-0004-0000-0B00-0000DC060000}"/>
    <hyperlink ref="AI430" r:id="rId1758" xr:uid="{00000000-0004-0000-0B00-0000DD060000}"/>
    <hyperlink ref="P431" r:id="rId1759" xr:uid="{00000000-0004-0000-0B00-0000DE060000}"/>
    <hyperlink ref="Q431" r:id="rId1760" xr:uid="{00000000-0004-0000-0B00-0000DF060000}"/>
    <hyperlink ref="AI431" r:id="rId1761" xr:uid="{00000000-0004-0000-0B00-0000E0060000}"/>
    <hyperlink ref="P432" r:id="rId1762" xr:uid="{00000000-0004-0000-0B00-0000E1060000}"/>
    <hyperlink ref="Q432" r:id="rId1763" xr:uid="{00000000-0004-0000-0B00-0000E2060000}"/>
    <hyperlink ref="AI432" r:id="rId1764" xr:uid="{00000000-0004-0000-0B00-0000E3060000}"/>
    <hyperlink ref="P433" r:id="rId1765" xr:uid="{00000000-0004-0000-0B00-0000E4060000}"/>
    <hyperlink ref="Q433" r:id="rId1766" xr:uid="{00000000-0004-0000-0B00-0000E5060000}"/>
    <hyperlink ref="AI433" r:id="rId1767" xr:uid="{00000000-0004-0000-0B00-0000E6060000}"/>
    <hyperlink ref="P434" r:id="rId1768" xr:uid="{00000000-0004-0000-0B00-0000E7060000}"/>
    <hyperlink ref="Q434" r:id="rId1769" xr:uid="{00000000-0004-0000-0B00-0000E8060000}"/>
    <hyperlink ref="AI434" r:id="rId1770" xr:uid="{00000000-0004-0000-0B00-0000E9060000}"/>
    <hyperlink ref="P435" r:id="rId1771" xr:uid="{00000000-0004-0000-0B00-0000EA060000}"/>
    <hyperlink ref="Q435" r:id="rId1772" xr:uid="{00000000-0004-0000-0B00-0000EB060000}"/>
    <hyperlink ref="AI435" r:id="rId1773" xr:uid="{00000000-0004-0000-0B00-0000EC060000}"/>
    <hyperlink ref="P436" r:id="rId1774" xr:uid="{00000000-0004-0000-0B00-0000ED060000}"/>
    <hyperlink ref="Q436" r:id="rId1775" xr:uid="{00000000-0004-0000-0B00-0000EE060000}"/>
    <hyperlink ref="AI436" r:id="rId1776" xr:uid="{00000000-0004-0000-0B00-0000EF060000}"/>
    <hyperlink ref="P437" r:id="rId1777" xr:uid="{00000000-0004-0000-0B00-0000F0060000}"/>
    <hyperlink ref="Q437" r:id="rId1778" xr:uid="{00000000-0004-0000-0B00-0000F1060000}"/>
    <hyperlink ref="AI437" r:id="rId1779" xr:uid="{00000000-0004-0000-0B00-0000F2060000}"/>
    <hyperlink ref="P438" r:id="rId1780" xr:uid="{00000000-0004-0000-0B00-0000F3060000}"/>
    <hyperlink ref="Q438" r:id="rId1781" xr:uid="{00000000-0004-0000-0B00-0000F4060000}"/>
    <hyperlink ref="AI438" r:id="rId1782" xr:uid="{00000000-0004-0000-0B00-0000F5060000}"/>
    <hyperlink ref="P439" r:id="rId1783" xr:uid="{00000000-0004-0000-0B00-0000F6060000}"/>
    <hyperlink ref="Q439" r:id="rId1784" xr:uid="{00000000-0004-0000-0B00-0000F7060000}"/>
    <hyperlink ref="AH439" r:id="rId1785" xr:uid="{00000000-0004-0000-0B00-0000F8060000}"/>
    <hyperlink ref="AI439" r:id="rId1786" xr:uid="{00000000-0004-0000-0B00-0000F9060000}"/>
    <hyperlink ref="P440" r:id="rId1787" xr:uid="{00000000-0004-0000-0B00-0000FA060000}"/>
    <hyperlink ref="Q440" r:id="rId1788" xr:uid="{00000000-0004-0000-0B00-0000FB060000}"/>
    <hyperlink ref="AI440" r:id="rId1789" xr:uid="{00000000-0004-0000-0B00-0000FC060000}"/>
    <hyperlink ref="P441" r:id="rId1790" xr:uid="{00000000-0004-0000-0B00-0000FD060000}"/>
    <hyperlink ref="Q441" r:id="rId1791" xr:uid="{00000000-0004-0000-0B00-0000FE060000}"/>
    <hyperlink ref="AI441" r:id="rId1792" xr:uid="{00000000-0004-0000-0B00-0000FF060000}"/>
    <hyperlink ref="P442" r:id="rId1793" xr:uid="{00000000-0004-0000-0B00-000000070000}"/>
    <hyperlink ref="Q442" r:id="rId1794" xr:uid="{00000000-0004-0000-0B00-000001070000}"/>
    <hyperlink ref="AH442" r:id="rId1795" xr:uid="{00000000-0004-0000-0B00-000002070000}"/>
    <hyperlink ref="AI442" r:id="rId1796" xr:uid="{00000000-0004-0000-0B00-000003070000}"/>
    <hyperlink ref="P443" r:id="rId1797" xr:uid="{00000000-0004-0000-0B00-000004070000}"/>
    <hyperlink ref="Q443" r:id="rId1798" xr:uid="{00000000-0004-0000-0B00-000005070000}"/>
    <hyperlink ref="AI443" r:id="rId1799" xr:uid="{00000000-0004-0000-0B00-000006070000}"/>
    <hyperlink ref="P444" r:id="rId1800" xr:uid="{00000000-0004-0000-0B00-000007070000}"/>
    <hyperlink ref="Q444" r:id="rId1801" xr:uid="{00000000-0004-0000-0B00-000008070000}"/>
    <hyperlink ref="AI444" r:id="rId1802" xr:uid="{00000000-0004-0000-0B00-000009070000}"/>
    <hyperlink ref="P445" r:id="rId1803" xr:uid="{00000000-0004-0000-0B00-00000A070000}"/>
    <hyperlink ref="Q445" r:id="rId1804" xr:uid="{00000000-0004-0000-0B00-00000B070000}"/>
    <hyperlink ref="AI445" r:id="rId1805" xr:uid="{00000000-0004-0000-0B00-00000C070000}"/>
    <hyperlink ref="P446" r:id="rId1806" xr:uid="{00000000-0004-0000-0B00-00000D070000}"/>
    <hyperlink ref="Q446" r:id="rId1807" xr:uid="{00000000-0004-0000-0B00-00000E070000}"/>
    <hyperlink ref="AI446" r:id="rId1808" xr:uid="{00000000-0004-0000-0B00-00000F070000}"/>
    <hyperlink ref="P447" r:id="rId1809" xr:uid="{00000000-0004-0000-0B00-000010070000}"/>
    <hyperlink ref="Q447" r:id="rId1810" xr:uid="{00000000-0004-0000-0B00-000011070000}"/>
    <hyperlink ref="AI447" r:id="rId1811" xr:uid="{00000000-0004-0000-0B00-000012070000}"/>
    <hyperlink ref="P448" r:id="rId1812" xr:uid="{00000000-0004-0000-0B00-000013070000}"/>
    <hyperlink ref="Q448" r:id="rId1813" xr:uid="{00000000-0004-0000-0B00-000014070000}"/>
    <hyperlink ref="AI448" r:id="rId1814" xr:uid="{00000000-0004-0000-0B00-000015070000}"/>
    <hyperlink ref="P449" r:id="rId1815" xr:uid="{00000000-0004-0000-0B00-000016070000}"/>
    <hyperlink ref="Q449" r:id="rId1816" xr:uid="{00000000-0004-0000-0B00-000017070000}"/>
    <hyperlink ref="AI449" r:id="rId1817" xr:uid="{00000000-0004-0000-0B00-000018070000}"/>
    <hyperlink ref="P450" r:id="rId1818" xr:uid="{00000000-0004-0000-0B00-000019070000}"/>
    <hyperlink ref="Q450" r:id="rId1819" xr:uid="{00000000-0004-0000-0B00-00001A070000}"/>
    <hyperlink ref="AH450" r:id="rId1820" xr:uid="{00000000-0004-0000-0B00-00001B070000}"/>
    <hyperlink ref="AI450" r:id="rId1821" xr:uid="{00000000-0004-0000-0B00-00001C070000}"/>
    <hyperlink ref="P451" r:id="rId1822" xr:uid="{00000000-0004-0000-0B00-00001D070000}"/>
    <hyperlink ref="Q451" r:id="rId1823" xr:uid="{00000000-0004-0000-0B00-00001E070000}"/>
    <hyperlink ref="AI451" r:id="rId1824" xr:uid="{00000000-0004-0000-0B00-00001F070000}"/>
    <hyperlink ref="P452" r:id="rId1825" xr:uid="{00000000-0004-0000-0B00-000020070000}"/>
    <hyperlink ref="Q452" r:id="rId1826" xr:uid="{00000000-0004-0000-0B00-000021070000}"/>
    <hyperlink ref="AH452" r:id="rId1827" xr:uid="{00000000-0004-0000-0B00-000022070000}"/>
    <hyperlink ref="AI452" r:id="rId1828" xr:uid="{00000000-0004-0000-0B00-000023070000}"/>
    <hyperlink ref="P453" r:id="rId1829" xr:uid="{00000000-0004-0000-0B00-000024070000}"/>
    <hyperlink ref="Q453" r:id="rId1830" xr:uid="{00000000-0004-0000-0B00-000025070000}"/>
    <hyperlink ref="AI453" r:id="rId1831" xr:uid="{00000000-0004-0000-0B00-000026070000}"/>
    <hyperlink ref="P454" r:id="rId1832" xr:uid="{00000000-0004-0000-0B00-000027070000}"/>
    <hyperlink ref="Q454" r:id="rId1833" xr:uid="{00000000-0004-0000-0B00-000028070000}"/>
    <hyperlink ref="AH454" r:id="rId1834" xr:uid="{00000000-0004-0000-0B00-000029070000}"/>
    <hyperlink ref="AI454" r:id="rId1835" xr:uid="{00000000-0004-0000-0B00-00002A070000}"/>
    <hyperlink ref="P455" r:id="rId1836" xr:uid="{00000000-0004-0000-0B00-00002B070000}"/>
    <hyperlink ref="Q455" r:id="rId1837" xr:uid="{00000000-0004-0000-0B00-00002C070000}"/>
    <hyperlink ref="AI455" r:id="rId1838" xr:uid="{00000000-0004-0000-0B00-00002D070000}"/>
    <hyperlink ref="P456" r:id="rId1839" xr:uid="{00000000-0004-0000-0B00-00002E070000}"/>
    <hyperlink ref="Q456" r:id="rId1840" xr:uid="{00000000-0004-0000-0B00-00002F070000}"/>
    <hyperlink ref="AI456" r:id="rId1841" xr:uid="{00000000-0004-0000-0B00-000030070000}"/>
    <hyperlink ref="P457" r:id="rId1842" xr:uid="{00000000-0004-0000-0B00-000031070000}"/>
    <hyperlink ref="Q457" r:id="rId1843" xr:uid="{00000000-0004-0000-0B00-000032070000}"/>
    <hyperlink ref="AH457" r:id="rId1844" xr:uid="{00000000-0004-0000-0B00-000033070000}"/>
    <hyperlink ref="AI457" r:id="rId1845" xr:uid="{00000000-0004-0000-0B00-000034070000}"/>
    <hyperlink ref="P458" r:id="rId1846" xr:uid="{00000000-0004-0000-0B00-000035070000}"/>
    <hyperlink ref="Q458" r:id="rId1847" xr:uid="{00000000-0004-0000-0B00-000036070000}"/>
    <hyperlink ref="AI458" r:id="rId1848" xr:uid="{00000000-0004-0000-0B00-000037070000}"/>
    <hyperlink ref="P459" r:id="rId1849" xr:uid="{00000000-0004-0000-0B00-000038070000}"/>
    <hyperlink ref="Q459" r:id="rId1850" xr:uid="{00000000-0004-0000-0B00-000039070000}"/>
    <hyperlink ref="AI459" r:id="rId1851" xr:uid="{00000000-0004-0000-0B00-00003A070000}"/>
    <hyperlink ref="P460" r:id="rId1852" xr:uid="{00000000-0004-0000-0B00-00003B070000}"/>
    <hyperlink ref="Q460" r:id="rId1853" xr:uid="{00000000-0004-0000-0B00-00003C070000}"/>
    <hyperlink ref="AH460" r:id="rId1854" xr:uid="{00000000-0004-0000-0B00-00003D070000}"/>
    <hyperlink ref="AI460" r:id="rId1855" xr:uid="{00000000-0004-0000-0B00-00003E070000}"/>
    <hyperlink ref="P461" r:id="rId1856" xr:uid="{00000000-0004-0000-0B00-00003F070000}"/>
    <hyperlink ref="Q461" r:id="rId1857" xr:uid="{00000000-0004-0000-0B00-000040070000}"/>
    <hyperlink ref="AI461" r:id="rId1858" xr:uid="{00000000-0004-0000-0B00-000041070000}"/>
    <hyperlink ref="P462" r:id="rId1859" xr:uid="{00000000-0004-0000-0B00-000042070000}"/>
    <hyperlink ref="Q462" r:id="rId1860" xr:uid="{00000000-0004-0000-0B00-000043070000}"/>
    <hyperlink ref="AH462" r:id="rId1861" xr:uid="{00000000-0004-0000-0B00-000044070000}"/>
    <hyperlink ref="AI462" r:id="rId1862" xr:uid="{00000000-0004-0000-0B00-000045070000}"/>
    <hyperlink ref="P463" r:id="rId1863" xr:uid="{00000000-0004-0000-0B00-000046070000}"/>
    <hyperlink ref="Q463" r:id="rId1864" xr:uid="{00000000-0004-0000-0B00-000047070000}"/>
    <hyperlink ref="AI463" r:id="rId1865" xr:uid="{00000000-0004-0000-0B00-000048070000}"/>
    <hyperlink ref="P464" r:id="rId1866" xr:uid="{00000000-0004-0000-0B00-000049070000}"/>
    <hyperlink ref="Q464" r:id="rId1867" xr:uid="{00000000-0004-0000-0B00-00004A070000}"/>
    <hyperlink ref="AI464" r:id="rId1868" xr:uid="{00000000-0004-0000-0B00-00004B070000}"/>
    <hyperlink ref="P465" r:id="rId1869" xr:uid="{00000000-0004-0000-0B00-00004C070000}"/>
    <hyperlink ref="Q465" r:id="rId1870" xr:uid="{00000000-0004-0000-0B00-00004D070000}"/>
    <hyperlink ref="AI465" r:id="rId1871" xr:uid="{00000000-0004-0000-0B00-00004E070000}"/>
    <hyperlink ref="P466" r:id="rId1872" xr:uid="{00000000-0004-0000-0B00-00004F070000}"/>
    <hyperlink ref="Q466" r:id="rId1873" xr:uid="{00000000-0004-0000-0B00-000050070000}"/>
    <hyperlink ref="AI466" r:id="rId1874" xr:uid="{00000000-0004-0000-0B00-000051070000}"/>
    <hyperlink ref="P467" r:id="rId1875" xr:uid="{00000000-0004-0000-0B00-000052070000}"/>
    <hyperlink ref="Q467" r:id="rId1876" xr:uid="{00000000-0004-0000-0B00-000053070000}"/>
    <hyperlink ref="AH467" r:id="rId1877" xr:uid="{00000000-0004-0000-0B00-000054070000}"/>
    <hyperlink ref="AI467" r:id="rId1878" xr:uid="{00000000-0004-0000-0B00-000055070000}"/>
    <hyperlink ref="P468" r:id="rId1879" xr:uid="{00000000-0004-0000-0B00-000056070000}"/>
    <hyperlink ref="Q468" r:id="rId1880" xr:uid="{00000000-0004-0000-0B00-000057070000}"/>
    <hyperlink ref="AH468" r:id="rId1881" xr:uid="{00000000-0004-0000-0B00-000058070000}"/>
    <hyperlink ref="AI468" r:id="rId1882" xr:uid="{00000000-0004-0000-0B00-000059070000}"/>
    <hyperlink ref="Q469" r:id="rId1883" xr:uid="{00000000-0004-0000-0B00-00005A070000}"/>
    <hyperlink ref="AH469" r:id="rId1884" xr:uid="{00000000-0004-0000-0B00-00005B070000}"/>
    <hyperlink ref="AI469" r:id="rId1885" xr:uid="{00000000-0004-0000-0B00-00005C070000}"/>
    <hyperlink ref="P470" r:id="rId1886" xr:uid="{00000000-0004-0000-0B00-00005D070000}"/>
    <hyperlink ref="Q470" r:id="rId1887" xr:uid="{00000000-0004-0000-0B00-00005E070000}"/>
    <hyperlink ref="AI470" r:id="rId1888" xr:uid="{00000000-0004-0000-0B00-00005F070000}"/>
    <hyperlink ref="P471" r:id="rId1889" xr:uid="{00000000-0004-0000-0B00-000060070000}"/>
    <hyperlink ref="Q471" r:id="rId1890" xr:uid="{00000000-0004-0000-0B00-000061070000}"/>
    <hyperlink ref="AI471" r:id="rId1891" xr:uid="{00000000-0004-0000-0B00-000062070000}"/>
    <hyperlink ref="P472" r:id="rId1892" xr:uid="{00000000-0004-0000-0B00-000063070000}"/>
    <hyperlink ref="Q472" r:id="rId1893" xr:uid="{00000000-0004-0000-0B00-000064070000}"/>
    <hyperlink ref="AH472" r:id="rId1894" xr:uid="{00000000-0004-0000-0B00-000065070000}"/>
    <hyperlink ref="AI472" r:id="rId1895" xr:uid="{00000000-0004-0000-0B00-000066070000}"/>
    <hyperlink ref="P473" r:id="rId1896" xr:uid="{00000000-0004-0000-0B00-000067070000}"/>
    <hyperlink ref="Q473" r:id="rId1897" xr:uid="{00000000-0004-0000-0B00-000068070000}"/>
    <hyperlink ref="AH473" r:id="rId1898" xr:uid="{00000000-0004-0000-0B00-000069070000}"/>
    <hyperlink ref="AI473" r:id="rId1899" xr:uid="{00000000-0004-0000-0B00-00006A070000}"/>
    <hyperlink ref="P474" r:id="rId1900" xr:uid="{00000000-0004-0000-0B00-00006B070000}"/>
    <hyperlink ref="Q474" r:id="rId1901" xr:uid="{00000000-0004-0000-0B00-00006C070000}"/>
    <hyperlink ref="AI474" r:id="rId1902" xr:uid="{00000000-0004-0000-0B00-00006D070000}"/>
    <hyperlink ref="P475" r:id="rId1903" xr:uid="{00000000-0004-0000-0B00-00006E070000}"/>
    <hyperlink ref="Q475" r:id="rId1904" xr:uid="{00000000-0004-0000-0B00-00006F070000}"/>
    <hyperlink ref="AH475" r:id="rId1905" xr:uid="{00000000-0004-0000-0B00-000070070000}"/>
    <hyperlink ref="AI475" r:id="rId1906" xr:uid="{00000000-0004-0000-0B00-000071070000}"/>
    <hyperlink ref="P476" r:id="rId1907" xr:uid="{00000000-0004-0000-0B00-000072070000}"/>
    <hyperlink ref="Q476" r:id="rId1908" xr:uid="{00000000-0004-0000-0B00-000073070000}"/>
    <hyperlink ref="AH476" r:id="rId1909" xr:uid="{00000000-0004-0000-0B00-000074070000}"/>
    <hyperlink ref="AI476" r:id="rId1910" xr:uid="{00000000-0004-0000-0B00-000075070000}"/>
    <hyperlink ref="P477" r:id="rId1911" xr:uid="{00000000-0004-0000-0B00-000076070000}"/>
    <hyperlink ref="Q477" r:id="rId1912" xr:uid="{00000000-0004-0000-0B00-000077070000}"/>
    <hyperlink ref="AH477" r:id="rId1913" xr:uid="{00000000-0004-0000-0B00-000078070000}"/>
    <hyperlink ref="AI477" r:id="rId1914" xr:uid="{00000000-0004-0000-0B00-000079070000}"/>
    <hyperlink ref="P478" r:id="rId1915" xr:uid="{00000000-0004-0000-0B00-00007A070000}"/>
    <hyperlink ref="Q478" r:id="rId1916" xr:uid="{00000000-0004-0000-0B00-00007B070000}"/>
    <hyperlink ref="AH478" r:id="rId1917" xr:uid="{00000000-0004-0000-0B00-00007C070000}"/>
    <hyperlink ref="AI478" r:id="rId1918" xr:uid="{00000000-0004-0000-0B00-00007D070000}"/>
    <hyperlink ref="P479" r:id="rId1919" xr:uid="{00000000-0004-0000-0B00-00007E070000}"/>
    <hyperlink ref="Q479" r:id="rId1920" xr:uid="{00000000-0004-0000-0B00-00007F070000}"/>
    <hyperlink ref="AI479" r:id="rId1921" xr:uid="{00000000-0004-0000-0B00-000080070000}"/>
    <hyperlink ref="P480" r:id="rId1922" xr:uid="{00000000-0004-0000-0B00-000081070000}"/>
    <hyperlink ref="Q480" r:id="rId1923" xr:uid="{00000000-0004-0000-0B00-000082070000}"/>
    <hyperlink ref="AE480" r:id="rId1924" xr:uid="{00000000-0004-0000-0B00-000083070000}"/>
    <hyperlink ref="AH480" r:id="rId1925" xr:uid="{00000000-0004-0000-0B00-000084070000}"/>
    <hyperlink ref="AI480" r:id="rId1926" xr:uid="{00000000-0004-0000-0B00-000085070000}"/>
    <hyperlink ref="P481" r:id="rId1927" xr:uid="{00000000-0004-0000-0B00-000086070000}"/>
    <hyperlink ref="Q481" r:id="rId1928" xr:uid="{00000000-0004-0000-0B00-000087070000}"/>
    <hyperlink ref="AH481" r:id="rId1929" xr:uid="{00000000-0004-0000-0B00-000088070000}"/>
    <hyperlink ref="AI481" r:id="rId1930" xr:uid="{00000000-0004-0000-0B00-000089070000}"/>
    <hyperlink ref="P482" r:id="rId1931" xr:uid="{00000000-0004-0000-0B00-00008A070000}"/>
    <hyperlink ref="Q482" r:id="rId1932" xr:uid="{00000000-0004-0000-0B00-00008B070000}"/>
    <hyperlink ref="AH482" r:id="rId1933" xr:uid="{00000000-0004-0000-0B00-00008C070000}"/>
    <hyperlink ref="AI482" r:id="rId1934" xr:uid="{00000000-0004-0000-0B00-00008D070000}"/>
    <hyperlink ref="P483" r:id="rId1935" xr:uid="{00000000-0004-0000-0B00-00008E070000}"/>
    <hyperlink ref="Q483" r:id="rId1936" xr:uid="{00000000-0004-0000-0B00-00008F070000}"/>
    <hyperlink ref="AI483" r:id="rId1937" xr:uid="{00000000-0004-0000-0B00-000090070000}"/>
    <hyperlink ref="P484" r:id="rId1938" xr:uid="{00000000-0004-0000-0B00-000091070000}"/>
    <hyperlink ref="Q484" r:id="rId1939" xr:uid="{00000000-0004-0000-0B00-000092070000}"/>
    <hyperlink ref="AI484" r:id="rId1940" xr:uid="{00000000-0004-0000-0B00-000093070000}"/>
    <hyperlink ref="P485" r:id="rId1941" xr:uid="{00000000-0004-0000-0B00-000094070000}"/>
    <hyperlink ref="Q485" r:id="rId1942" xr:uid="{00000000-0004-0000-0B00-000095070000}"/>
    <hyperlink ref="AH485" r:id="rId1943" xr:uid="{00000000-0004-0000-0B00-000096070000}"/>
    <hyperlink ref="AI485" r:id="rId1944" xr:uid="{00000000-0004-0000-0B00-000097070000}"/>
    <hyperlink ref="P486" r:id="rId1945" xr:uid="{00000000-0004-0000-0B00-000098070000}"/>
    <hyperlink ref="Q486" r:id="rId1946" xr:uid="{00000000-0004-0000-0B00-000099070000}"/>
    <hyperlink ref="AH486" r:id="rId1947" xr:uid="{00000000-0004-0000-0B00-00009A070000}"/>
    <hyperlink ref="AI486" r:id="rId1948" xr:uid="{00000000-0004-0000-0B00-00009B070000}"/>
    <hyperlink ref="P487" r:id="rId1949" xr:uid="{00000000-0004-0000-0B00-00009C070000}"/>
    <hyperlink ref="Q487" r:id="rId1950" xr:uid="{00000000-0004-0000-0B00-00009D070000}"/>
    <hyperlink ref="AI487" r:id="rId1951" xr:uid="{00000000-0004-0000-0B00-00009E070000}"/>
    <hyperlink ref="P488" r:id="rId1952" xr:uid="{00000000-0004-0000-0B00-00009F070000}"/>
    <hyperlink ref="Q488" r:id="rId1953" xr:uid="{00000000-0004-0000-0B00-0000A0070000}"/>
    <hyperlink ref="AI488" r:id="rId1954" xr:uid="{00000000-0004-0000-0B00-0000A1070000}"/>
    <hyperlink ref="P489" r:id="rId1955" xr:uid="{00000000-0004-0000-0B00-0000A2070000}"/>
    <hyperlink ref="Q489" r:id="rId1956" xr:uid="{00000000-0004-0000-0B00-0000A3070000}"/>
    <hyperlink ref="AH489" r:id="rId1957" xr:uid="{00000000-0004-0000-0B00-0000A4070000}"/>
    <hyperlink ref="AI489" r:id="rId1958" xr:uid="{00000000-0004-0000-0B00-0000A5070000}"/>
    <hyperlink ref="P490" r:id="rId1959" xr:uid="{00000000-0004-0000-0B00-0000A6070000}"/>
    <hyperlink ref="Q490" r:id="rId1960" xr:uid="{00000000-0004-0000-0B00-0000A7070000}"/>
    <hyperlink ref="AI490" r:id="rId1961" xr:uid="{00000000-0004-0000-0B00-0000A8070000}"/>
    <hyperlink ref="P491" r:id="rId1962" xr:uid="{00000000-0004-0000-0B00-0000A9070000}"/>
    <hyperlink ref="Q491" r:id="rId1963" xr:uid="{00000000-0004-0000-0B00-0000AA070000}"/>
    <hyperlink ref="AI491" r:id="rId1964" xr:uid="{00000000-0004-0000-0B00-0000AB070000}"/>
    <hyperlink ref="P492" r:id="rId1965" xr:uid="{00000000-0004-0000-0B00-0000AC070000}"/>
    <hyperlink ref="Q492" r:id="rId1966" xr:uid="{00000000-0004-0000-0B00-0000AD070000}"/>
    <hyperlink ref="AI492" r:id="rId1967" xr:uid="{00000000-0004-0000-0B00-0000AE070000}"/>
    <hyperlink ref="P493" r:id="rId1968" xr:uid="{00000000-0004-0000-0B00-0000AF070000}"/>
    <hyperlink ref="Q493" r:id="rId1969" xr:uid="{00000000-0004-0000-0B00-0000B0070000}"/>
    <hyperlink ref="AI493" r:id="rId1970" xr:uid="{00000000-0004-0000-0B00-0000B1070000}"/>
    <hyperlink ref="P494" r:id="rId1971" xr:uid="{00000000-0004-0000-0B00-0000B2070000}"/>
    <hyperlink ref="Q494" r:id="rId1972" xr:uid="{00000000-0004-0000-0B00-0000B3070000}"/>
    <hyperlink ref="AC494" r:id="rId1973" xr:uid="{00000000-0004-0000-0B00-0000B4070000}"/>
    <hyperlink ref="AI494" r:id="rId1974" xr:uid="{00000000-0004-0000-0B00-0000B5070000}"/>
    <hyperlink ref="P495" r:id="rId1975" xr:uid="{00000000-0004-0000-0B00-0000B6070000}"/>
    <hyperlink ref="Q495" r:id="rId1976" xr:uid="{00000000-0004-0000-0B00-0000B7070000}"/>
    <hyperlink ref="AH495" r:id="rId1977" xr:uid="{00000000-0004-0000-0B00-0000B8070000}"/>
    <hyperlink ref="AI495" r:id="rId1978" xr:uid="{00000000-0004-0000-0B00-0000B9070000}"/>
    <hyperlink ref="P496" r:id="rId1979" xr:uid="{00000000-0004-0000-0B00-0000BA070000}"/>
    <hyperlink ref="Q496" r:id="rId1980" xr:uid="{00000000-0004-0000-0B00-0000BB070000}"/>
    <hyperlink ref="AI496" r:id="rId1981" xr:uid="{00000000-0004-0000-0B00-0000BC070000}"/>
    <hyperlink ref="P497" r:id="rId1982" xr:uid="{00000000-0004-0000-0B00-0000BD070000}"/>
    <hyperlink ref="Q497" r:id="rId1983" xr:uid="{00000000-0004-0000-0B00-0000BE070000}"/>
    <hyperlink ref="AG497" r:id="rId1984" xr:uid="{00000000-0004-0000-0B00-0000BF070000}"/>
    <hyperlink ref="AH497" r:id="rId1985" xr:uid="{00000000-0004-0000-0B00-0000C0070000}"/>
    <hyperlink ref="AI497" r:id="rId1986" xr:uid="{00000000-0004-0000-0B00-0000C1070000}"/>
    <hyperlink ref="P498" r:id="rId1987" xr:uid="{00000000-0004-0000-0B00-0000C2070000}"/>
    <hyperlink ref="Q498" r:id="rId1988" xr:uid="{00000000-0004-0000-0B00-0000C3070000}"/>
    <hyperlink ref="AG498" r:id="rId1989" xr:uid="{00000000-0004-0000-0B00-0000C4070000}"/>
    <hyperlink ref="AH498" r:id="rId1990" xr:uid="{00000000-0004-0000-0B00-0000C5070000}"/>
    <hyperlink ref="AI498" r:id="rId1991" xr:uid="{00000000-0004-0000-0B00-0000C6070000}"/>
    <hyperlink ref="P499" r:id="rId1992" xr:uid="{00000000-0004-0000-0B00-0000C7070000}"/>
    <hyperlink ref="Q499" r:id="rId1993" xr:uid="{00000000-0004-0000-0B00-0000C8070000}"/>
    <hyperlink ref="AG499" r:id="rId1994" xr:uid="{00000000-0004-0000-0B00-0000C9070000}"/>
    <hyperlink ref="AH499" r:id="rId1995" xr:uid="{00000000-0004-0000-0B00-0000CA070000}"/>
    <hyperlink ref="AI499" r:id="rId1996" xr:uid="{00000000-0004-0000-0B00-0000CB070000}"/>
    <hyperlink ref="P500" r:id="rId1997" xr:uid="{00000000-0004-0000-0B00-0000CC070000}"/>
    <hyperlink ref="Q500" r:id="rId1998" xr:uid="{00000000-0004-0000-0B00-0000CD070000}"/>
    <hyperlink ref="AG500" r:id="rId1999" xr:uid="{00000000-0004-0000-0B00-0000CE070000}"/>
    <hyperlink ref="AH500" r:id="rId2000" xr:uid="{00000000-0004-0000-0B00-0000CF070000}"/>
    <hyperlink ref="AI500" r:id="rId2001" xr:uid="{00000000-0004-0000-0B00-0000D0070000}"/>
    <hyperlink ref="P501" r:id="rId2002" xr:uid="{00000000-0004-0000-0B00-0000D1070000}"/>
    <hyperlink ref="Q501" r:id="rId2003" xr:uid="{00000000-0004-0000-0B00-0000D2070000}"/>
    <hyperlink ref="AG501" r:id="rId2004" xr:uid="{00000000-0004-0000-0B00-0000D3070000}"/>
    <hyperlink ref="AH501" r:id="rId2005" xr:uid="{00000000-0004-0000-0B00-0000D4070000}"/>
    <hyperlink ref="AI501" r:id="rId2006" xr:uid="{00000000-0004-0000-0B00-0000D5070000}"/>
    <hyperlink ref="P502" r:id="rId2007" xr:uid="{00000000-0004-0000-0B00-0000D6070000}"/>
    <hyperlink ref="Q502" r:id="rId2008" xr:uid="{00000000-0004-0000-0B00-0000D7070000}"/>
    <hyperlink ref="AG502" r:id="rId2009" xr:uid="{00000000-0004-0000-0B00-0000D8070000}"/>
    <hyperlink ref="AH502" r:id="rId2010" xr:uid="{00000000-0004-0000-0B00-0000D9070000}"/>
    <hyperlink ref="AI502" r:id="rId2011" xr:uid="{00000000-0004-0000-0B00-0000DA070000}"/>
    <hyperlink ref="P503" r:id="rId2012" xr:uid="{00000000-0004-0000-0B00-0000DB070000}"/>
    <hyperlink ref="Q503" r:id="rId2013" xr:uid="{00000000-0004-0000-0B00-0000DC070000}"/>
    <hyperlink ref="AG503" r:id="rId2014" xr:uid="{00000000-0004-0000-0B00-0000DD070000}"/>
    <hyperlink ref="AH503" r:id="rId2015" xr:uid="{00000000-0004-0000-0B00-0000DE070000}"/>
    <hyperlink ref="AI503" r:id="rId2016" xr:uid="{00000000-0004-0000-0B00-0000DF070000}"/>
    <hyperlink ref="P504" r:id="rId2017" xr:uid="{00000000-0004-0000-0B00-0000E0070000}"/>
    <hyperlink ref="Q504" r:id="rId2018" xr:uid="{00000000-0004-0000-0B00-0000E1070000}"/>
    <hyperlink ref="AG504" r:id="rId2019" xr:uid="{00000000-0004-0000-0B00-0000E2070000}"/>
    <hyperlink ref="AH504" r:id="rId2020" xr:uid="{00000000-0004-0000-0B00-0000E3070000}"/>
    <hyperlink ref="AI504" r:id="rId2021" xr:uid="{00000000-0004-0000-0B00-0000E4070000}"/>
    <hyperlink ref="P505" r:id="rId2022" xr:uid="{00000000-0004-0000-0B00-0000E5070000}"/>
    <hyperlink ref="Q505" r:id="rId2023" xr:uid="{00000000-0004-0000-0B00-0000E6070000}"/>
    <hyperlink ref="AG505" r:id="rId2024" xr:uid="{00000000-0004-0000-0B00-0000E7070000}"/>
    <hyperlink ref="AH505" r:id="rId2025" xr:uid="{00000000-0004-0000-0B00-0000E8070000}"/>
    <hyperlink ref="AI505" r:id="rId2026" xr:uid="{00000000-0004-0000-0B00-0000E9070000}"/>
    <hyperlink ref="P506" r:id="rId2027" xr:uid="{00000000-0004-0000-0B00-0000EA070000}"/>
    <hyperlink ref="Q506" r:id="rId2028" xr:uid="{00000000-0004-0000-0B00-0000EB070000}"/>
    <hyperlink ref="AG506" r:id="rId2029" xr:uid="{00000000-0004-0000-0B00-0000EC070000}"/>
    <hyperlink ref="AH506" r:id="rId2030" xr:uid="{00000000-0004-0000-0B00-0000ED070000}"/>
    <hyperlink ref="AI506" r:id="rId2031" xr:uid="{00000000-0004-0000-0B00-0000EE070000}"/>
    <hyperlink ref="P507" r:id="rId2032" xr:uid="{00000000-0004-0000-0B00-0000EF070000}"/>
    <hyperlink ref="Q507" r:id="rId2033" xr:uid="{00000000-0004-0000-0B00-0000F0070000}"/>
    <hyperlink ref="AG507" r:id="rId2034" xr:uid="{00000000-0004-0000-0B00-0000F1070000}"/>
    <hyperlink ref="AH507" r:id="rId2035" xr:uid="{00000000-0004-0000-0B00-0000F2070000}"/>
    <hyperlink ref="AI507" r:id="rId2036" xr:uid="{00000000-0004-0000-0B00-0000F3070000}"/>
    <hyperlink ref="P508" r:id="rId2037" xr:uid="{00000000-0004-0000-0B00-0000F4070000}"/>
    <hyperlink ref="Q508" r:id="rId2038" xr:uid="{00000000-0004-0000-0B00-0000F5070000}"/>
    <hyperlink ref="AG508" r:id="rId2039" xr:uid="{00000000-0004-0000-0B00-0000F6070000}"/>
    <hyperlink ref="AH508" r:id="rId2040" xr:uid="{00000000-0004-0000-0B00-0000F7070000}"/>
    <hyperlink ref="AI508" r:id="rId2041" xr:uid="{00000000-0004-0000-0B00-0000F8070000}"/>
    <hyperlink ref="P509" r:id="rId2042" xr:uid="{00000000-0004-0000-0B00-0000F9070000}"/>
    <hyperlink ref="Q509" r:id="rId2043" xr:uid="{00000000-0004-0000-0B00-0000FA070000}"/>
    <hyperlink ref="AG509" r:id="rId2044" xr:uid="{00000000-0004-0000-0B00-0000FB070000}"/>
    <hyperlink ref="AH509" r:id="rId2045" xr:uid="{00000000-0004-0000-0B00-0000FC070000}"/>
    <hyperlink ref="AI509" r:id="rId2046" xr:uid="{00000000-0004-0000-0B00-0000FD070000}"/>
    <hyperlink ref="P510" r:id="rId2047" xr:uid="{00000000-0004-0000-0B00-0000FE070000}"/>
    <hyperlink ref="Q510" r:id="rId2048" xr:uid="{00000000-0004-0000-0B00-0000FF070000}"/>
    <hyperlink ref="AG510" r:id="rId2049" xr:uid="{00000000-0004-0000-0B00-000000080000}"/>
    <hyperlink ref="AH510" r:id="rId2050" xr:uid="{00000000-0004-0000-0B00-000001080000}"/>
    <hyperlink ref="AI510" r:id="rId2051" xr:uid="{00000000-0004-0000-0B00-000002080000}"/>
    <hyperlink ref="P511" r:id="rId2052" xr:uid="{00000000-0004-0000-0B00-000003080000}"/>
    <hyperlink ref="Q511" r:id="rId2053" xr:uid="{00000000-0004-0000-0B00-000004080000}"/>
    <hyperlink ref="AG511" r:id="rId2054" xr:uid="{00000000-0004-0000-0B00-000005080000}"/>
    <hyperlink ref="AH511" r:id="rId2055" xr:uid="{00000000-0004-0000-0B00-000006080000}"/>
    <hyperlink ref="AI511" r:id="rId2056" xr:uid="{00000000-0004-0000-0B00-000007080000}"/>
    <hyperlink ref="P512" r:id="rId2057" xr:uid="{00000000-0004-0000-0B00-000008080000}"/>
    <hyperlink ref="Q512" r:id="rId2058" xr:uid="{00000000-0004-0000-0B00-000009080000}"/>
    <hyperlink ref="AG512" r:id="rId2059" xr:uid="{00000000-0004-0000-0B00-00000A080000}"/>
    <hyperlink ref="AH512" r:id="rId2060" xr:uid="{00000000-0004-0000-0B00-00000B080000}"/>
    <hyperlink ref="AI512" r:id="rId2061" xr:uid="{00000000-0004-0000-0B00-00000C080000}"/>
    <hyperlink ref="P513" r:id="rId2062" xr:uid="{00000000-0004-0000-0B00-00000D080000}"/>
    <hyperlink ref="Q513" r:id="rId2063" xr:uid="{00000000-0004-0000-0B00-00000E080000}"/>
    <hyperlink ref="AG513" r:id="rId2064" xr:uid="{00000000-0004-0000-0B00-00000F080000}"/>
    <hyperlink ref="AH513" r:id="rId2065" xr:uid="{00000000-0004-0000-0B00-000010080000}"/>
    <hyperlink ref="AI513" r:id="rId2066" xr:uid="{00000000-0004-0000-0B00-000011080000}"/>
    <hyperlink ref="P514" r:id="rId2067" xr:uid="{00000000-0004-0000-0B00-000012080000}"/>
    <hyperlink ref="Q514" r:id="rId2068" xr:uid="{00000000-0004-0000-0B00-000013080000}"/>
    <hyperlink ref="AG514" r:id="rId2069" xr:uid="{00000000-0004-0000-0B00-000014080000}"/>
    <hyperlink ref="AH514" r:id="rId2070" xr:uid="{00000000-0004-0000-0B00-000015080000}"/>
    <hyperlink ref="AI514" r:id="rId2071" xr:uid="{00000000-0004-0000-0B00-000016080000}"/>
    <hyperlink ref="P515" r:id="rId2072" xr:uid="{00000000-0004-0000-0B00-000017080000}"/>
    <hyperlink ref="Q515" r:id="rId2073" xr:uid="{00000000-0004-0000-0B00-000018080000}"/>
    <hyperlink ref="AG515" r:id="rId2074" xr:uid="{00000000-0004-0000-0B00-000019080000}"/>
    <hyperlink ref="AH515" r:id="rId2075" xr:uid="{00000000-0004-0000-0B00-00001A080000}"/>
    <hyperlink ref="AI515" r:id="rId2076" xr:uid="{00000000-0004-0000-0B00-00001B080000}"/>
    <hyperlink ref="P516" r:id="rId2077" xr:uid="{00000000-0004-0000-0B00-00001C080000}"/>
    <hyperlink ref="Q516" r:id="rId2078" xr:uid="{00000000-0004-0000-0B00-00001D080000}"/>
    <hyperlink ref="AG516" r:id="rId2079" xr:uid="{00000000-0004-0000-0B00-00001E080000}"/>
    <hyperlink ref="AH516" r:id="rId2080" xr:uid="{00000000-0004-0000-0B00-00001F080000}"/>
    <hyperlink ref="AI516" r:id="rId2081" xr:uid="{00000000-0004-0000-0B00-000020080000}"/>
    <hyperlink ref="P517" r:id="rId2082" xr:uid="{00000000-0004-0000-0B00-000021080000}"/>
    <hyperlink ref="Q517" r:id="rId2083" xr:uid="{00000000-0004-0000-0B00-000022080000}"/>
    <hyperlink ref="AG517" r:id="rId2084" xr:uid="{00000000-0004-0000-0B00-000023080000}"/>
    <hyperlink ref="AH517" r:id="rId2085" xr:uid="{00000000-0004-0000-0B00-000024080000}"/>
    <hyperlink ref="AI517" r:id="rId2086" xr:uid="{00000000-0004-0000-0B00-000025080000}"/>
    <hyperlink ref="P518" r:id="rId2087" xr:uid="{00000000-0004-0000-0B00-000026080000}"/>
    <hyperlink ref="Q518" r:id="rId2088" xr:uid="{00000000-0004-0000-0B00-000027080000}"/>
    <hyperlink ref="AG518" r:id="rId2089" xr:uid="{00000000-0004-0000-0B00-000028080000}"/>
    <hyperlink ref="AH518" r:id="rId2090" xr:uid="{00000000-0004-0000-0B00-000029080000}"/>
    <hyperlink ref="AI518" r:id="rId2091" xr:uid="{00000000-0004-0000-0B00-00002A080000}"/>
    <hyperlink ref="P519" r:id="rId2092" xr:uid="{00000000-0004-0000-0B00-00002B080000}"/>
    <hyperlink ref="Q519" r:id="rId2093" xr:uid="{00000000-0004-0000-0B00-00002C080000}"/>
    <hyperlink ref="AG519" r:id="rId2094" xr:uid="{00000000-0004-0000-0B00-00002D080000}"/>
    <hyperlink ref="AH519" r:id="rId2095" xr:uid="{00000000-0004-0000-0B00-00002E080000}"/>
    <hyperlink ref="AI519" r:id="rId2096" xr:uid="{00000000-0004-0000-0B00-00002F080000}"/>
    <hyperlink ref="P520" r:id="rId2097" xr:uid="{00000000-0004-0000-0B00-000030080000}"/>
    <hyperlink ref="Q520" r:id="rId2098" xr:uid="{00000000-0004-0000-0B00-000031080000}"/>
    <hyperlink ref="AG520" r:id="rId2099" xr:uid="{00000000-0004-0000-0B00-000032080000}"/>
    <hyperlink ref="AH520" r:id="rId2100" xr:uid="{00000000-0004-0000-0B00-000033080000}"/>
    <hyperlink ref="AI520" r:id="rId2101" xr:uid="{00000000-0004-0000-0B00-000034080000}"/>
    <hyperlink ref="P521" r:id="rId2102" xr:uid="{00000000-0004-0000-0B00-000035080000}"/>
    <hyperlink ref="Q521" r:id="rId2103" xr:uid="{00000000-0004-0000-0B00-000036080000}"/>
    <hyperlink ref="AG521" r:id="rId2104" xr:uid="{00000000-0004-0000-0B00-000037080000}"/>
    <hyperlink ref="AH521" r:id="rId2105" xr:uid="{00000000-0004-0000-0B00-000038080000}"/>
    <hyperlink ref="AI521" r:id="rId2106" xr:uid="{00000000-0004-0000-0B00-000039080000}"/>
    <hyperlink ref="P522" r:id="rId2107" xr:uid="{00000000-0004-0000-0B00-00003A080000}"/>
    <hyperlink ref="Q522" r:id="rId2108" xr:uid="{00000000-0004-0000-0B00-00003B080000}"/>
    <hyperlink ref="AG522" r:id="rId2109" xr:uid="{00000000-0004-0000-0B00-00003C080000}"/>
    <hyperlink ref="AH522" r:id="rId2110" xr:uid="{00000000-0004-0000-0B00-00003D080000}"/>
    <hyperlink ref="AI522" r:id="rId2111" xr:uid="{00000000-0004-0000-0B00-00003E080000}"/>
    <hyperlink ref="P523" r:id="rId2112" xr:uid="{00000000-0004-0000-0B00-00003F080000}"/>
    <hyperlink ref="Q523" r:id="rId2113" xr:uid="{00000000-0004-0000-0B00-000040080000}"/>
    <hyperlink ref="AG523" r:id="rId2114" xr:uid="{00000000-0004-0000-0B00-000041080000}"/>
    <hyperlink ref="AH523" r:id="rId2115" xr:uid="{00000000-0004-0000-0B00-000042080000}"/>
    <hyperlink ref="AI523" r:id="rId2116" xr:uid="{00000000-0004-0000-0B00-000043080000}"/>
    <hyperlink ref="P524" r:id="rId2117" xr:uid="{00000000-0004-0000-0B00-000044080000}"/>
    <hyperlink ref="Q524" r:id="rId2118" xr:uid="{00000000-0004-0000-0B00-000045080000}"/>
    <hyperlink ref="AG524" r:id="rId2119" xr:uid="{00000000-0004-0000-0B00-000046080000}"/>
    <hyperlink ref="AH524" r:id="rId2120" xr:uid="{00000000-0004-0000-0B00-000047080000}"/>
    <hyperlink ref="AI524" r:id="rId2121" xr:uid="{00000000-0004-0000-0B00-000048080000}"/>
    <hyperlink ref="P525" r:id="rId2122" xr:uid="{00000000-0004-0000-0B00-000049080000}"/>
    <hyperlink ref="Q525" r:id="rId2123" xr:uid="{00000000-0004-0000-0B00-00004A080000}"/>
    <hyperlink ref="AG525" r:id="rId2124" xr:uid="{00000000-0004-0000-0B00-00004B080000}"/>
    <hyperlink ref="AH525" r:id="rId2125" xr:uid="{00000000-0004-0000-0B00-00004C080000}"/>
    <hyperlink ref="AI525" r:id="rId2126" xr:uid="{00000000-0004-0000-0B00-00004D080000}"/>
    <hyperlink ref="P526" r:id="rId2127" xr:uid="{00000000-0004-0000-0B00-00004E080000}"/>
    <hyperlink ref="Q526" r:id="rId2128" xr:uid="{00000000-0004-0000-0B00-00004F080000}"/>
    <hyperlink ref="AG526" r:id="rId2129" xr:uid="{00000000-0004-0000-0B00-000050080000}"/>
    <hyperlink ref="AH526" r:id="rId2130" xr:uid="{00000000-0004-0000-0B00-000051080000}"/>
    <hyperlink ref="AI526" r:id="rId2131" xr:uid="{00000000-0004-0000-0B00-000052080000}"/>
    <hyperlink ref="P527" r:id="rId2132" xr:uid="{00000000-0004-0000-0B00-000053080000}"/>
    <hyperlink ref="Q527" r:id="rId2133" xr:uid="{00000000-0004-0000-0B00-000054080000}"/>
    <hyperlink ref="AG527" r:id="rId2134" xr:uid="{00000000-0004-0000-0B00-000055080000}"/>
    <hyperlink ref="AH527" r:id="rId2135" xr:uid="{00000000-0004-0000-0B00-000056080000}"/>
    <hyperlink ref="AI527" r:id="rId2136" xr:uid="{00000000-0004-0000-0B00-000057080000}"/>
    <hyperlink ref="P528" r:id="rId2137" xr:uid="{00000000-0004-0000-0B00-000058080000}"/>
    <hyperlink ref="Q528" r:id="rId2138" xr:uid="{00000000-0004-0000-0B00-000059080000}"/>
    <hyperlink ref="AG528" r:id="rId2139" xr:uid="{00000000-0004-0000-0B00-00005A080000}"/>
    <hyperlink ref="AH528" r:id="rId2140" xr:uid="{00000000-0004-0000-0B00-00005B080000}"/>
    <hyperlink ref="AI528" r:id="rId2141" xr:uid="{00000000-0004-0000-0B00-00005C080000}"/>
    <hyperlink ref="P529" r:id="rId2142" xr:uid="{00000000-0004-0000-0B00-00005D080000}"/>
    <hyperlink ref="Q529" r:id="rId2143" xr:uid="{00000000-0004-0000-0B00-00005E080000}"/>
    <hyperlink ref="AG529" r:id="rId2144" xr:uid="{00000000-0004-0000-0B00-00005F080000}"/>
    <hyperlink ref="AH529" r:id="rId2145" xr:uid="{00000000-0004-0000-0B00-000060080000}"/>
    <hyperlink ref="AI529" r:id="rId2146" xr:uid="{00000000-0004-0000-0B00-000061080000}"/>
    <hyperlink ref="P530" r:id="rId2147" xr:uid="{00000000-0004-0000-0B00-000062080000}"/>
    <hyperlink ref="Q530" r:id="rId2148" xr:uid="{00000000-0004-0000-0B00-000063080000}"/>
    <hyperlink ref="AG530" r:id="rId2149" xr:uid="{00000000-0004-0000-0B00-000064080000}"/>
    <hyperlink ref="AH530" r:id="rId2150" xr:uid="{00000000-0004-0000-0B00-000065080000}"/>
    <hyperlink ref="AI530" r:id="rId2151" xr:uid="{00000000-0004-0000-0B00-000066080000}"/>
    <hyperlink ref="P531" r:id="rId2152" xr:uid="{00000000-0004-0000-0B00-000067080000}"/>
    <hyperlink ref="Q531" r:id="rId2153" xr:uid="{00000000-0004-0000-0B00-000068080000}"/>
    <hyperlink ref="AG531" r:id="rId2154" xr:uid="{00000000-0004-0000-0B00-000069080000}"/>
    <hyperlink ref="AH531" r:id="rId2155" xr:uid="{00000000-0004-0000-0B00-00006A080000}"/>
    <hyperlink ref="AI531" r:id="rId2156" xr:uid="{00000000-0004-0000-0B00-00006B080000}"/>
    <hyperlink ref="P532" r:id="rId2157" xr:uid="{00000000-0004-0000-0B00-00006C080000}"/>
    <hyperlink ref="Q532" r:id="rId2158" xr:uid="{00000000-0004-0000-0B00-00006D080000}"/>
    <hyperlink ref="AG532" r:id="rId2159" xr:uid="{00000000-0004-0000-0B00-00006E080000}"/>
    <hyperlink ref="AH532" r:id="rId2160" xr:uid="{00000000-0004-0000-0B00-00006F080000}"/>
    <hyperlink ref="AI532" r:id="rId2161" xr:uid="{00000000-0004-0000-0B00-000070080000}"/>
    <hyperlink ref="P533" r:id="rId2162" xr:uid="{00000000-0004-0000-0B00-000071080000}"/>
    <hyperlink ref="Q533" r:id="rId2163" xr:uid="{00000000-0004-0000-0B00-000072080000}"/>
    <hyperlink ref="AG533" r:id="rId2164" xr:uid="{00000000-0004-0000-0B00-000073080000}"/>
    <hyperlink ref="AH533" r:id="rId2165" xr:uid="{00000000-0004-0000-0B00-000074080000}"/>
    <hyperlink ref="AI533" r:id="rId2166" xr:uid="{00000000-0004-0000-0B00-000075080000}"/>
    <hyperlink ref="P534" r:id="rId2167" xr:uid="{00000000-0004-0000-0B00-000076080000}"/>
    <hyperlink ref="Q534" r:id="rId2168" xr:uid="{00000000-0004-0000-0B00-000077080000}"/>
    <hyperlink ref="AG534" r:id="rId2169" xr:uid="{00000000-0004-0000-0B00-000078080000}"/>
    <hyperlink ref="AH534" r:id="rId2170" xr:uid="{00000000-0004-0000-0B00-000079080000}"/>
    <hyperlink ref="AI534" r:id="rId2171" xr:uid="{00000000-0004-0000-0B00-00007A080000}"/>
    <hyperlink ref="P535" r:id="rId2172" xr:uid="{00000000-0004-0000-0B00-00007B080000}"/>
    <hyperlink ref="Q535" r:id="rId2173" xr:uid="{00000000-0004-0000-0B00-00007C080000}"/>
    <hyperlink ref="AG535" r:id="rId2174" xr:uid="{00000000-0004-0000-0B00-00007D080000}"/>
    <hyperlink ref="AH535" r:id="rId2175" xr:uid="{00000000-0004-0000-0B00-00007E080000}"/>
    <hyperlink ref="AI535" r:id="rId2176" xr:uid="{00000000-0004-0000-0B00-00007F080000}"/>
    <hyperlink ref="P536" r:id="rId2177" xr:uid="{00000000-0004-0000-0B00-000080080000}"/>
    <hyperlink ref="AG536" r:id="rId2178" xr:uid="{00000000-0004-0000-0B00-000081080000}"/>
    <hyperlink ref="AH536" r:id="rId2179" xr:uid="{00000000-0004-0000-0B00-000082080000}"/>
    <hyperlink ref="AI536" r:id="rId2180" xr:uid="{00000000-0004-0000-0B00-000083080000}"/>
    <hyperlink ref="P537" r:id="rId2181" xr:uid="{00000000-0004-0000-0B00-000084080000}"/>
    <hyperlink ref="Q537" r:id="rId2182" xr:uid="{00000000-0004-0000-0B00-000085080000}"/>
    <hyperlink ref="AG537" r:id="rId2183" xr:uid="{00000000-0004-0000-0B00-000086080000}"/>
    <hyperlink ref="AH537" r:id="rId2184" xr:uid="{00000000-0004-0000-0B00-000087080000}"/>
    <hyperlink ref="AI537" r:id="rId2185" xr:uid="{00000000-0004-0000-0B00-000088080000}"/>
    <hyperlink ref="P538" r:id="rId2186" xr:uid="{00000000-0004-0000-0B00-000089080000}"/>
    <hyperlink ref="Q538" r:id="rId2187" xr:uid="{00000000-0004-0000-0B00-00008A080000}"/>
    <hyperlink ref="AG538" r:id="rId2188" xr:uid="{00000000-0004-0000-0B00-00008B080000}"/>
    <hyperlink ref="AH538" r:id="rId2189" xr:uid="{00000000-0004-0000-0B00-00008C080000}"/>
    <hyperlink ref="AI538" r:id="rId2190" xr:uid="{00000000-0004-0000-0B00-00008D080000}"/>
    <hyperlink ref="P539" r:id="rId2191" xr:uid="{00000000-0004-0000-0B00-00008E080000}"/>
    <hyperlink ref="Q539" r:id="rId2192" xr:uid="{00000000-0004-0000-0B00-00008F080000}"/>
    <hyperlink ref="AG539" r:id="rId2193" xr:uid="{00000000-0004-0000-0B00-000090080000}"/>
    <hyperlink ref="AH539" r:id="rId2194" xr:uid="{00000000-0004-0000-0B00-000091080000}"/>
    <hyperlink ref="AI539" r:id="rId2195" xr:uid="{00000000-0004-0000-0B00-000092080000}"/>
    <hyperlink ref="P540" r:id="rId2196" xr:uid="{00000000-0004-0000-0B00-000093080000}"/>
    <hyperlink ref="Q540" r:id="rId2197" xr:uid="{00000000-0004-0000-0B00-000094080000}"/>
    <hyperlink ref="AG540" r:id="rId2198" xr:uid="{00000000-0004-0000-0B00-000095080000}"/>
    <hyperlink ref="AH540" r:id="rId2199" xr:uid="{00000000-0004-0000-0B00-000096080000}"/>
    <hyperlink ref="AI540" r:id="rId2200" xr:uid="{00000000-0004-0000-0B00-000097080000}"/>
    <hyperlink ref="P541" r:id="rId2201" xr:uid="{00000000-0004-0000-0B00-000098080000}"/>
    <hyperlink ref="Q541" r:id="rId2202" xr:uid="{00000000-0004-0000-0B00-000099080000}"/>
    <hyperlink ref="AG541" r:id="rId2203" xr:uid="{00000000-0004-0000-0B00-00009A080000}"/>
    <hyperlink ref="AH541" r:id="rId2204" xr:uid="{00000000-0004-0000-0B00-00009B080000}"/>
    <hyperlink ref="AI541" r:id="rId2205" xr:uid="{00000000-0004-0000-0B00-00009C080000}"/>
    <hyperlink ref="P542" r:id="rId2206" xr:uid="{00000000-0004-0000-0B00-00009D080000}"/>
    <hyperlink ref="Q542" r:id="rId2207" xr:uid="{00000000-0004-0000-0B00-00009E080000}"/>
    <hyperlink ref="AG542" r:id="rId2208" xr:uid="{00000000-0004-0000-0B00-00009F080000}"/>
    <hyperlink ref="AH542" r:id="rId2209" xr:uid="{00000000-0004-0000-0B00-0000A0080000}"/>
    <hyperlink ref="AI542" r:id="rId2210" xr:uid="{00000000-0004-0000-0B00-0000A1080000}"/>
    <hyperlink ref="P543" r:id="rId2211" xr:uid="{00000000-0004-0000-0B00-0000A2080000}"/>
    <hyperlink ref="Q543" r:id="rId2212" xr:uid="{00000000-0004-0000-0B00-0000A3080000}"/>
    <hyperlink ref="AG543" r:id="rId2213" xr:uid="{00000000-0004-0000-0B00-0000A4080000}"/>
    <hyperlink ref="AH543" r:id="rId2214" xr:uid="{00000000-0004-0000-0B00-0000A5080000}"/>
    <hyperlink ref="AI543" r:id="rId2215" xr:uid="{00000000-0004-0000-0B00-0000A6080000}"/>
    <hyperlink ref="P544" r:id="rId2216" xr:uid="{00000000-0004-0000-0B00-0000A7080000}"/>
    <hyperlink ref="Q544" r:id="rId2217" xr:uid="{00000000-0004-0000-0B00-0000A8080000}"/>
    <hyperlink ref="AG544" r:id="rId2218" xr:uid="{00000000-0004-0000-0B00-0000A9080000}"/>
    <hyperlink ref="AH544" r:id="rId2219" xr:uid="{00000000-0004-0000-0B00-0000AA080000}"/>
    <hyperlink ref="AI544" r:id="rId2220" xr:uid="{00000000-0004-0000-0B00-0000AB080000}"/>
    <hyperlink ref="P545" r:id="rId2221" xr:uid="{00000000-0004-0000-0B00-0000AC080000}"/>
    <hyperlink ref="Q545" r:id="rId2222" xr:uid="{00000000-0004-0000-0B00-0000AD080000}"/>
    <hyperlink ref="AG545" r:id="rId2223" xr:uid="{00000000-0004-0000-0B00-0000AE080000}"/>
    <hyperlink ref="AH545" r:id="rId2224" xr:uid="{00000000-0004-0000-0B00-0000AF080000}"/>
    <hyperlink ref="AI545" r:id="rId2225" xr:uid="{00000000-0004-0000-0B00-0000B0080000}"/>
    <hyperlink ref="P546" r:id="rId2226" xr:uid="{00000000-0004-0000-0B00-0000B1080000}"/>
    <hyperlink ref="Q546" r:id="rId2227" xr:uid="{00000000-0004-0000-0B00-0000B2080000}"/>
    <hyperlink ref="AG546" r:id="rId2228" xr:uid="{00000000-0004-0000-0B00-0000B3080000}"/>
    <hyperlink ref="AH546" r:id="rId2229" xr:uid="{00000000-0004-0000-0B00-0000B4080000}"/>
    <hyperlink ref="AI546" r:id="rId2230" xr:uid="{00000000-0004-0000-0B00-0000B5080000}"/>
    <hyperlink ref="P547" r:id="rId2231" xr:uid="{00000000-0004-0000-0B00-0000B6080000}"/>
    <hyperlink ref="Q547" r:id="rId2232" xr:uid="{00000000-0004-0000-0B00-0000B7080000}"/>
    <hyperlink ref="AG547" r:id="rId2233" xr:uid="{00000000-0004-0000-0B00-0000B8080000}"/>
    <hyperlink ref="AH547" r:id="rId2234" xr:uid="{00000000-0004-0000-0B00-0000B9080000}"/>
    <hyperlink ref="AI547" r:id="rId2235" xr:uid="{00000000-0004-0000-0B00-0000BA080000}"/>
    <hyperlink ref="P548" r:id="rId2236" xr:uid="{00000000-0004-0000-0B00-0000BB080000}"/>
    <hyperlink ref="Q548" r:id="rId2237" xr:uid="{00000000-0004-0000-0B00-0000BC080000}"/>
    <hyperlink ref="AG548" r:id="rId2238" xr:uid="{00000000-0004-0000-0B00-0000BD080000}"/>
    <hyperlink ref="AH548" r:id="rId2239" xr:uid="{00000000-0004-0000-0B00-0000BE080000}"/>
    <hyperlink ref="AI548" r:id="rId2240" xr:uid="{00000000-0004-0000-0B00-0000BF080000}"/>
    <hyperlink ref="P549" r:id="rId2241" xr:uid="{00000000-0004-0000-0B00-0000C0080000}"/>
    <hyperlink ref="Q549" r:id="rId2242" xr:uid="{00000000-0004-0000-0B00-0000C1080000}"/>
    <hyperlink ref="AG549" r:id="rId2243" xr:uid="{00000000-0004-0000-0B00-0000C2080000}"/>
    <hyperlink ref="AH549" r:id="rId2244" xr:uid="{00000000-0004-0000-0B00-0000C3080000}"/>
    <hyperlink ref="AI549" r:id="rId2245" xr:uid="{00000000-0004-0000-0B00-0000C4080000}"/>
    <hyperlink ref="P550" r:id="rId2246" xr:uid="{00000000-0004-0000-0B00-0000C5080000}"/>
    <hyperlink ref="Q550" r:id="rId2247" xr:uid="{00000000-0004-0000-0B00-0000C6080000}"/>
    <hyperlink ref="AG550" r:id="rId2248" xr:uid="{00000000-0004-0000-0B00-0000C7080000}"/>
    <hyperlink ref="AH550" r:id="rId2249" xr:uid="{00000000-0004-0000-0B00-0000C8080000}"/>
    <hyperlink ref="AI550" r:id="rId2250" xr:uid="{00000000-0004-0000-0B00-0000C9080000}"/>
    <hyperlink ref="P551" r:id="rId2251" xr:uid="{00000000-0004-0000-0B00-0000CA080000}"/>
    <hyperlink ref="Q551" r:id="rId2252" xr:uid="{00000000-0004-0000-0B00-0000CB080000}"/>
    <hyperlink ref="AI551" r:id="rId2253" xr:uid="{00000000-0004-0000-0B00-0000CC080000}"/>
    <hyperlink ref="P552" r:id="rId2254" xr:uid="{00000000-0004-0000-0B00-0000CD080000}"/>
    <hyperlink ref="Q552" r:id="rId2255" xr:uid="{00000000-0004-0000-0B00-0000CE080000}"/>
    <hyperlink ref="AG552" r:id="rId2256" xr:uid="{00000000-0004-0000-0B00-0000CF080000}"/>
    <hyperlink ref="AH552" r:id="rId2257" xr:uid="{00000000-0004-0000-0B00-0000D0080000}"/>
    <hyperlink ref="AI552" r:id="rId2258" xr:uid="{00000000-0004-0000-0B00-0000D1080000}"/>
    <hyperlink ref="P553" r:id="rId2259" xr:uid="{00000000-0004-0000-0B00-0000D2080000}"/>
    <hyperlink ref="Q553" r:id="rId2260" xr:uid="{00000000-0004-0000-0B00-0000D3080000}"/>
    <hyperlink ref="AG553" r:id="rId2261" xr:uid="{00000000-0004-0000-0B00-0000D4080000}"/>
    <hyperlink ref="AH553" r:id="rId2262" xr:uid="{00000000-0004-0000-0B00-0000D5080000}"/>
    <hyperlink ref="AI553" r:id="rId2263" xr:uid="{00000000-0004-0000-0B00-0000D6080000}"/>
    <hyperlink ref="P554" r:id="rId2264" xr:uid="{00000000-0004-0000-0B00-0000D7080000}"/>
    <hyperlink ref="Q554" r:id="rId2265" xr:uid="{00000000-0004-0000-0B00-0000D8080000}"/>
    <hyperlink ref="AG554" r:id="rId2266" xr:uid="{00000000-0004-0000-0B00-0000D9080000}"/>
    <hyperlink ref="AH554" r:id="rId2267" xr:uid="{00000000-0004-0000-0B00-0000DA080000}"/>
    <hyperlink ref="AI554" r:id="rId2268" xr:uid="{00000000-0004-0000-0B00-0000DB080000}"/>
    <hyperlink ref="P555" r:id="rId2269" xr:uid="{00000000-0004-0000-0B00-0000DC080000}"/>
    <hyperlink ref="Q555" r:id="rId2270" xr:uid="{00000000-0004-0000-0B00-0000DD080000}"/>
    <hyperlink ref="AG555" r:id="rId2271" xr:uid="{00000000-0004-0000-0B00-0000DE080000}"/>
    <hyperlink ref="AH555" r:id="rId2272" xr:uid="{00000000-0004-0000-0B00-0000DF080000}"/>
    <hyperlink ref="AI555" r:id="rId2273" xr:uid="{00000000-0004-0000-0B00-0000E0080000}"/>
    <hyperlink ref="P556" r:id="rId2274" xr:uid="{00000000-0004-0000-0B00-0000E1080000}"/>
    <hyperlink ref="Q556" r:id="rId2275" xr:uid="{00000000-0004-0000-0B00-0000E2080000}"/>
    <hyperlink ref="AG556" r:id="rId2276" xr:uid="{00000000-0004-0000-0B00-0000E3080000}"/>
    <hyperlink ref="AH556" r:id="rId2277" xr:uid="{00000000-0004-0000-0B00-0000E4080000}"/>
    <hyperlink ref="AI556" r:id="rId2278" xr:uid="{00000000-0004-0000-0B00-0000E5080000}"/>
    <hyperlink ref="P557" r:id="rId2279" xr:uid="{00000000-0004-0000-0B00-0000E6080000}"/>
    <hyperlink ref="Q557" r:id="rId2280" xr:uid="{00000000-0004-0000-0B00-0000E7080000}"/>
    <hyperlink ref="AG557" r:id="rId2281" xr:uid="{00000000-0004-0000-0B00-0000E8080000}"/>
    <hyperlink ref="AH557" r:id="rId2282" xr:uid="{00000000-0004-0000-0B00-0000E9080000}"/>
    <hyperlink ref="AI557" r:id="rId2283" xr:uid="{00000000-0004-0000-0B00-0000EA080000}"/>
    <hyperlink ref="P558" r:id="rId2284" xr:uid="{00000000-0004-0000-0B00-0000EB080000}"/>
    <hyperlink ref="Q558" r:id="rId2285" xr:uid="{00000000-0004-0000-0B00-0000EC080000}"/>
    <hyperlink ref="AG558" r:id="rId2286" xr:uid="{00000000-0004-0000-0B00-0000ED080000}"/>
    <hyperlink ref="AH558" r:id="rId2287" xr:uid="{00000000-0004-0000-0B00-0000EE080000}"/>
    <hyperlink ref="AI558" r:id="rId2288" xr:uid="{00000000-0004-0000-0B00-0000EF080000}"/>
    <hyperlink ref="P559" r:id="rId2289" xr:uid="{00000000-0004-0000-0B00-0000F0080000}"/>
    <hyperlink ref="Q559" r:id="rId2290" xr:uid="{00000000-0004-0000-0B00-0000F1080000}"/>
    <hyperlink ref="AG559" r:id="rId2291" xr:uid="{00000000-0004-0000-0B00-0000F2080000}"/>
    <hyperlink ref="AH559" r:id="rId2292" xr:uid="{00000000-0004-0000-0B00-0000F3080000}"/>
    <hyperlink ref="AI559" r:id="rId2293" xr:uid="{00000000-0004-0000-0B00-0000F4080000}"/>
    <hyperlink ref="P560" r:id="rId2294" xr:uid="{00000000-0004-0000-0B00-0000F5080000}"/>
    <hyperlink ref="Q560" r:id="rId2295" xr:uid="{00000000-0004-0000-0B00-0000F6080000}"/>
    <hyperlink ref="AG560" r:id="rId2296" xr:uid="{00000000-0004-0000-0B00-0000F7080000}"/>
    <hyperlink ref="AH560" r:id="rId2297" xr:uid="{00000000-0004-0000-0B00-0000F8080000}"/>
    <hyperlink ref="AI560" r:id="rId2298" xr:uid="{00000000-0004-0000-0B00-0000F9080000}"/>
    <hyperlink ref="P561" r:id="rId2299" xr:uid="{00000000-0004-0000-0B00-0000FA080000}"/>
    <hyperlink ref="Q561" r:id="rId2300" xr:uid="{00000000-0004-0000-0B00-0000FB080000}"/>
    <hyperlink ref="AG561" r:id="rId2301" xr:uid="{00000000-0004-0000-0B00-0000FC080000}"/>
    <hyperlink ref="AH561" r:id="rId2302" xr:uid="{00000000-0004-0000-0B00-0000FD080000}"/>
    <hyperlink ref="AI561" r:id="rId2303" xr:uid="{00000000-0004-0000-0B00-0000FE080000}"/>
    <hyperlink ref="P562" r:id="rId2304" xr:uid="{00000000-0004-0000-0B00-0000FF080000}"/>
    <hyperlink ref="Q562" r:id="rId2305" xr:uid="{00000000-0004-0000-0B00-000000090000}"/>
    <hyperlink ref="AG562" r:id="rId2306" xr:uid="{00000000-0004-0000-0B00-000001090000}"/>
    <hyperlink ref="AH562" r:id="rId2307" xr:uid="{00000000-0004-0000-0B00-000002090000}"/>
    <hyperlink ref="AI562" r:id="rId2308" xr:uid="{00000000-0004-0000-0B00-000003090000}"/>
    <hyperlink ref="P563" r:id="rId2309" xr:uid="{00000000-0004-0000-0B00-000004090000}"/>
    <hyperlink ref="Q563" r:id="rId2310" xr:uid="{00000000-0004-0000-0B00-000005090000}"/>
    <hyperlink ref="AG563" r:id="rId2311" xr:uid="{00000000-0004-0000-0B00-000006090000}"/>
    <hyperlink ref="AH563" r:id="rId2312" xr:uid="{00000000-0004-0000-0B00-000007090000}"/>
    <hyperlink ref="AI563" r:id="rId2313" xr:uid="{00000000-0004-0000-0B00-000008090000}"/>
    <hyperlink ref="P564" r:id="rId2314" xr:uid="{00000000-0004-0000-0B00-000009090000}"/>
    <hyperlink ref="Q564" r:id="rId2315" xr:uid="{00000000-0004-0000-0B00-00000A090000}"/>
    <hyperlink ref="AG564" r:id="rId2316" xr:uid="{00000000-0004-0000-0B00-00000B090000}"/>
    <hyperlink ref="AH564" r:id="rId2317" xr:uid="{00000000-0004-0000-0B00-00000C090000}"/>
    <hyperlink ref="AI564" r:id="rId2318" xr:uid="{00000000-0004-0000-0B00-00000D090000}"/>
    <hyperlink ref="P565" r:id="rId2319" xr:uid="{00000000-0004-0000-0B00-00000E090000}"/>
    <hyperlink ref="Q565" r:id="rId2320" xr:uid="{00000000-0004-0000-0B00-00000F090000}"/>
    <hyperlink ref="AG565" r:id="rId2321" xr:uid="{00000000-0004-0000-0B00-000010090000}"/>
    <hyperlink ref="AH565" r:id="rId2322" xr:uid="{00000000-0004-0000-0B00-000011090000}"/>
    <hyperlink ref="AI565" r:id="rId2323" xr:uid="{00000000-0004-0000-0B00-000012090000}"/>
    <hyperlink ref="P566" r:id="rId2324" xr:uid="{00000000-0004-0000-0B00-000013090000}"/>
    <hyperlink ref="Q566" r:id="rId2325" xr:uid="{00000000-0004-0000-0B00-000014090000}"/>
    <hyperlink ref="AG566" r:id="rId2326" xr:uid="{00000000-0004-0000-0B00-000015090000}"/>
    <hyperlink ref="AH566" r:id="rId2327" xr:uid="{00000000-0004-0000-0B00-000016090000}"/>
    <hyperlink ref="AI566" r:id="rId2328" xr:uid="{00000000-0004-0000-0B00-000017090000}"/>
    <hyperlink ref="P567" r:id="rId2329" xr:uid="{00000000-0004-0000-0B00-000018090000}"/>
    <hyperlink ref="Q567" r:id="rId2330" xr:uid="{00000000-0004-0000-0B00-000019090000}"/>
    <hyperlink ref="AG567" r:id="rId2331" xr:uid="{00000000-0004-0000-0B00-00001A090000}"/>
    <hyperlink ref="AH567" r:id="rId2332" xr:uid="{00000000-0004-0000-0B00-00001B090000}"/>
    <hyperlink ref="AI567" r:id="rId2333" xr:uid="{00000000-0004-0000-0B00-00001C090000}"/>
    <hyperlink ref="P568" r:id="rId2334" xr:uid="{00000000-0004-0000-0B00-00001D090000}"/>
    <hyperlink ref="Q568" r:id="rId2335" xr:uid="{00000000-0004-0000-0B00-00001E090000}"/>
    <hyperlink ref="AG568" r:id="rId2336" xr:uid="{00000000-0004-0000-0B00-00001F090000}"/>
    <hyperlink ref="AH568" r:id="rId2337" xr:uid="{00000000-0004-0000-0B00-000020090000}"/>
    <hyperlink ref="AI568" r:id="rId2338" xr:uid="{00000000-0004-0000-0B00-000021090000}"/>
    <hyperlink ref="P569" r:id="rId2339" xr:uid="{00000000-0004-0000-0B00-000022090000}"/>
    <hyperlink ref="Q569" r:id="rId2340" xr:uid="{00000000-0004-0000-0B00-000023090000}"/>
    <hyperlink ref="AG569" r:id="rId2341" xr:uid="{00000000-0004-0000-0B00-000024090000}"/>
    <hyperlink ref="AH569" r:id="rId2342" xr:uid="{00000000-0004-0000-0B00-000025090000}"/>
    <hyperlink ref="AI569" r:id="rId2343" xr:uid="{00000000-0004-0000-0B00-000026090000}"/>
    <hyperlink ref="P570" r:id="rId2344" xr:uid="{00000000-0004-0000-0B00-000027090000}"/>
    <hyperlink ref="Q570" r:id="rId2345" xr:uid="{00000000-0004-0000-0B00-000028090000}"/>
    <hyperlink ref="AG570" r:id="rId2346" xr:uid="{00000000-0004-0000-0B00-000029090000}"/>
    <hyperlink ref="AH570" r:id="rId2347" xr:uid="{00000000-0004-0000-0B00-00002A090000}"/>
    <hyperlink ref="AI570" r:id="rId2348" xr:uid="{00000000-0004-0000-0B00-00002B090000}"/>
    <hyperlink ref="P571" r:id="rId2349" xr:uid="{00000000-0004-0000-0B00-00002C090000}"/>
    <hyperlink ref="Q571" r:id="rId2350" xr:uid="{00000000-0004-0000-0B00-00002D090000}"/>
    <hyperlink ref="AG571" r:id="rId2351" xr:uid="{00000000-0004-0000-0B00-00002E090000}"/>
    <hyperlink ref="AH571" r:id="rId2352" xr:uid="{00000000-0004-0000-0B00-00002F090000}"/>
    <hyperlink ref="AI571" r:id="rId2353" xr:uid="{00000000-0004-0000-0B00-000030090000}"/>
    <hyperlink ref="P572" r:id="rId2354" xr:uid="{00000000-0004-0000-0B00-000031090000}"/>
    <hyperlink ref="Q572" r:id="rId2355" xr:uid="{00000000-0004-0000-0B00-000032090000}"/>
    <hyperlink ref="AG572" r:id="rId2356" xr:uid="{00000000-0004-0000-0B00-000033090000}"/>
    <hyperlink ref="AH572" r:id="rId2357" xr:uid="{00000000-0004-0000-0B00-000034090000}"/>
    <hyperlink ref="AI572" r:id="rId2358" xr:uid="{00000000-0004-0000-0B00-000035090000}"/>
    <hyperlink ref="P573" r:id="rId2359" xr:uid="{00000000-0004-0000-0B00-000036090000}"/>
    <hyperlink ref="Q573" r:id="rId2360" xr:uid="{00000000-0004-0000-0B00-000037090000}"/>
    <hyperlink ref="AG573" r:id="rId2361" xr:uid="{00000000-0004-0000-0B00-000038090000}"/>
    <hyperlink ref="AH573" r:id="rId2362" xr:uid="{00000000-0004-0000-0B00-000039090000}"/>
    <hyperlink ref="AI573" r:id="rId2363" xr:uid="{00000000-0004-0000-0B00-00003A090000}"/>
    <hyperlink ref="P574" r:id="rId2364" xr:uid="{00000000-0004-0000-0B00-00003B090000}"/>
    <hyperlink ref="Q574" r:id="rId2365" xr:uid="{00000000-0004-0000-0B00-00003C090000}"/>
    <hyperlink ref="AG574" r:id="rId2366" xr:uid="{00000000-0004-0000-0B00-00003D090000}"/>
    <hyperlink ref="AH574" r:id="rId2367" xr:uid="{00000000-0004-0000-0B00-00003E090000}"/>
    <hyperlink ref="AI574" r:id="rId2368" xr:uid="{00000000-0004-0000-0B00-00003F090000}"/>
    <hyperlink ref="P575" r:id="rId2369" xr:uid="{00000000-0004-0000-0B00-000040090000}"/>
    <hyperlink ref="Q575" r:id="rId2370" xr:uid="{00000000-0004-0000-0B00-000041090000}"/>
    <hyperlink ref="AG575" r:id="rId2371" xr:uid="{00000000-0004-0000-0B00-000042090000}"/>
    <hyperlink ref="AH575" r:id="rId2372" xr:uid="{00000000-0004-0000-0B00-000043090000}"/>
    <hyperlink ref="AI575" r:id="rId2373" xr:uid="{00000000-0004-0000-0B00-000044090000}"/>
    <hyperlink ref="P576" r:id="rId2374" xr:uid="{00000000-0004-0000-0B00-000045090000}"/>
    <hyperlink ref="Q576" r:id="rId2375" xr:uid="{00000000-0004-0000-0B00-000046090000}"/>
    <hyperlink ref="AG576" r:id="rId2376" xr:uid="{00000000-0004-0000-0B00-000047090000}"/>
    <hyperlink ref="AH576" r:id="rId2377" xr:uid="{00000000-0004-0000-0B00-000048090000}"/>
    <hyperlink ref="AI576" r:id="rId2378" xr:uid="{00000000-0004-0000-0B00-000049090000}"/>
    <hyperlink ref="P577" r:id="rId2379" xr:uid="{00000000-0004-0000-0B00-00004A090000}"/>
    <hyperlink ref="Q577" r:id="rId2380" xr:uid="{00000000-0004-0000-0B00-00004B090000}"/>
    <hyperlink ref="AG577" r:id="rId2381" xr:uid="{00000000-0004-0000-0B00-00004C090000}"/>
    <hyperlink ref="AH577" r:id="rId2382" xr:uid="{00000000-0004-0000-0B00-00004D090000}"/>
    <hyperlink ref="AI577" r:id="rId2383" xr:uid="{00000000-0004-0000-0B00-00004E090000}"/>
    <hyperlink ref="P578" r:id="rId2384" xr:uid="{00000000-0004-0000-0B00-00004F090000}"/>
    <hyperlink ref="Q578" r:id="rId2385" xr:uid="{00000000-0004-0000-0B00-000050090000}"/>
    <hyperlink ref="AG578" r:id="rId2386" xr:uid="{00000000-0004-0000-0B00-000051090000}"/>
    <hyperlink ref="AH578" r:id="rId2387" xr:uid="{00000000-0004-0000-0B00-000052090000}"/>
    <hyperlink ref="AI578" r:id="rId2388" xr:uid="{00000000-0004-0000-0B00-000053090000}"/>
    <hyperlink ref="P579" r:id="rId2389" xr:uid="{00000000-0004-0000-0B00-000054090000}"/>
    <hyperlink ref="Q579" r:id="rId2390" xr:uid="{00000000-0004-0000-0B00-000055090000}"/>
    <hyperlink ref="AG579" r:id="rId2391" xr:uid="{00000000-0004-0000-0B00-000056090000}"/>
    <hyperlink ref="AH579" r:id="rId2392" xr:uid="{00000000-0004-0000-0B00-000057090000}"/>
    <hyperlink ref="AI579" r:id="rId2393" xr:uid="{00000000-0004-0000-0B00-000058090000}"/>
    <hyperlink ref="P580" r:id="rId2394" xr:uid="{00000000-0004-0000-0B00-000059090000}"/>
    <hyperlink ref="Q580" r:id="rId2395" xr:uid="{00000000-0004-0000-0B00-00005A090000}"/>
    <hyperlink ref="AG580" r:id="rId2396" xr:uid="{00000000-0004-0000-0B00-00005B090000}"/>
    <hyperlink ref="AH580" r:id="rId2397" xr:uid="{00000000-0004-0000-0B00-00005C090000}"/>
    <hyperlink ref="AI580" r:id="rId2398" xr:uid="{00000000-0004-0000-0B00-00005D090000}"/>
    <hyperlink ref="P581" r:id="rId2399" xr:uid="{00000000-0004-0000-0B00-00005E090000}"/>
    <hyperlink ref="Q581" r:id="rId2400" xr:uid="{00000000-0004-0000-0B00-00005F090000}"/>
    <hyperlink ref="AG581" r:id="rId2401" xr:uid="{00000000-0004-0000-0B00-000060090000}"/>
    <hyperlink ref="AH581" r:id="rId2402" xr:uid="{00000000-0004-0000-0B00-000061090000}"/>
    <hyperlink ref="AI581" r:id="rId2403" xr:uid="{00000000-0004-0000-0B00-000062090000}"/>
    <hyperlink ref="P582" r:id="rId2404" xr:uid="{00000000-0004-0000-0B00-000063090000}"/>
    <hyperlink ref="Q582" r:id="rId2405" xr:uid="{00000000-0004-0000-0B00-000064090000}"/>
    <hyperlink ref="AG582" r:id="rId2406" xr:uid="{00000000-0004-0000-0B00-000065090000}"/>
    <hyperlink ref="AH582" r:id="rId2407" xr:uid="{00000000-0004-0000-0B00-000066090000}"/>
    <hyperlink ref="AI582" r:id="rId2408" xr:uid="{00000000-0004-0000-0B00-000067090000}"/>
    <hyperlink ref="P583" r:id="rId2409" xr:uid="{00000000-0004-0000-0B00-000068090000}"/>
    <hyperlink ref="Q583" r:id="rId2410" xr:uid="{00000000-0004-0000-0B00-000069090000}"/>
    <hyperlink ref="AG583" r:id="rId2411" xr:uid="{00000000-0004-0000-0B00-00006A090000}"/>
    <hyperlink ref="AH583" r:id="rId2412" xr:uid="{00000000-0004-0000-0B00-00006B090000}"/>
    <hyperlink ref="AI583" r:id="rId2413" xr:uid="{00000000-0004-0000-0B00-00006C090000}"/>
    <hyperlink ref="P584" r:id="rId2414" xr:uid="{00000000-0004-0000-0B00-00006D090000}"/>
    <hyperlink ref="Q584" r:id="rId2415" xr:uid="{00000000-0004-0000-0B00-00006E090000}"/>
    <hyperlink ref="AG584" r:id="rId2416" xr:uid="{00000000-0004-0000-0B00-00006F090000}"/>
    <hyperlink ref="AH584" r:id="rId2417" xr:uid="{00000000-0004-0000-0B00-000070090000}"/>
    <hyperlink ref="AI584" r:id="rId2418" xr:uid="{00000000-0004-0000-0B00-000071090000}"/>
    <hyperlink ref="P585" r:id="rId2419" xr:uid="{00000000-0004-0000-0B00-000072090000}"/>
    <hyperlink ref="Q585" r:id="rId2420" xr:uid="{00000000-0004-0000-0B00-000073090000}"/>
    <hyperlink ref="AG585" r:id="rId2421" xr:uid="{00000000-0004-0000-0B00-000074090000}"/>
    <hyperlink ref="AH585" r:id="rId2422" xr:uid="{00000000-0004-0000-0B00-000075090000}"/>
    <hyperlink ref="AI585" r:id="rId2423" xr:uid="{00000000-0004-0000-0B00-000076090000}"/>
    <hyperlink ref="P586" r:id="rId2424" xr:uid="{00000000-0004-0000-0B00-000077090000}"/>
    <hyperlink ref="Q586" r:id="rId2425" xr:uid="{00000000-0004-0000-0B00-000078090000}"/>
    <hyperlink ref="AG586" r:id="rId2426" xr:uid="{00000000-0004-0000-0B00-000079090000}"/>
    <hyperlink ref="AH586" r:id="rId2427" xr:uid="{00000000-0004-0000-0B00-00007A090000}"/>
    <hyperlink ref="AI586" r:id="rId2428" xr:uid="{00000000-0004-0000-0B00-00007B090000}"/>
    <hyperlink ref="P587" r:id="rId2429" xr:uid="{00000000-0004-0000-0B00-00007C090000}"/>
    <hyperlink ref="Q587" r:id="rId2430" xr:uid="{00000000-0004-0000-0B00-00007D090000}"/>
    <hyperlink ref="AG587" r:id="rId2431" xr:uid="{00000000-0004-0000-0B00-00007E090000}"/>
    <hyperlink ref="AH587" r:id="rId2432" xr:uid="{00000000-0004-0000-0B00-00007F090000}"/>
    <hyperlink ref="AI587" r:id="rId2433" xr:uid="{00000000-0004-0000-0B00-000080090000}"/>
    <hyperlink ref="P588" r:id="rId2434" xr:uid="{00000000-0004-0000-0B00-000081090000}"/>
    <hyperlink ref="Q588" r:id="rId2435" xr:uid="{00000000-0004-0000-0B00-000082090000}"/>
    <hyperlink ref="AG588" r:id="rId2436" xr:uid="{00000000-0004-0000-0B00-000083090000}"/>
    <hyperlink ref="AH588" r:id="rId2437" xr:uid="{00000000-0004-0000-0B00-000084090000}"/>
    <hyperlink ref="AI588" r:id="rId2438" xr:uid="{00000000-0004-0000-0B00-000085090000}"/>
    <hyperlink ref="P589" r:id="rId2439" xr:uid="{00000000-0004-0000-0B00-000086090000}"/>
    <hyperlink ref="Q589" r:id="rId2440" xr:uid="{00000000-0004-0000-0B00-000087090000}"/>
    <hyperlink ref="AG589" r:id="rId2441" xr:uid="{00000000-0004-0000-0B00-000088090000}"/>
    <hyperlink ref="AH589" r:id="rId2442" xr:uid="{00000000-0004-0000-0B00-000089090000}"/>
    <hyperlink ref="AI589" r:id="rId2443" xr:uid="{00000000-0004-0000-0B00-00008A090000}"/>
    <hyperlink ref="P590" r:id="rId2444" xr:uid="{00000000-0004-0000-0B00-00008B090000}"/>
    <hyperlink ref="Q590" r:id="rId2445" xr:uid="{00000000-0004-0000-0B00-00008C090000}"/>
    <hyperlink ref="AG590" r:id="rId2446" xr:uid="{00000000-0004-0000-0B00-00008D090000}"/>
    <hyperlink ref="AH590" r:id="rId2447" xr:uid="{00000000-0004-0000-0B00-00008E090000}"/>
    <hyperlink ref="AI590" r:id="rId2448" xr:uid="{00000000-0004-0000-0B00-00008F090000}"/>
    <hyperlink ref="P591" r:id="rId2449" xr:uid="{00000000-0004-0000-0B00-000090090000}"/>
    <hyperlink ref="Q591" r:id="rId2450" xr:uid="{00000000-0004-0000-0B00-000091090000}"/>
    <hyperlink ref="AG591" r:id="rId2451" xr:uid="{00000000-0004-0000-0B00-000092090000}"/>
    <hyperlink ref="AH591" r:id="rId2452" xr:uid="{00000000-0004-0000-0B00-000093090000}"/>
    <hyperlink ref="AI591" r:id="rId2453" xr:uid="{00000000-0004-0000-0B00-000094090000}"/>
    <hyperlink ref="P592" r:id="rId2454" xr:uid="{00000000-0004-0000-0B00-000095090000}"/>
    <hyperlink ref="Q592" r:id="rId2455" xr:uid="{00000000-0004-0000-0B00-000096090000}"/>
    <hyperlink ref="AG592" r:id="rId2456" xr:uid="{00000000-0004-0000-0B00-000097090000}"/>
    <hyperlink ref="AH592" r:id="rId2457" xr:uid="{00000000-0004-0000-0B00-000098090000}"/>
    <hyperlink ref="AI592" r:id="rId2458" xr:uid="{00000000-0004-0000-0B00-000099090000}"/>
    <hyperlink ref="P593" r:id="rId2459" xr:uid="{00000000-0004-0000-0B00-00009A090000}"/>
    <hyperlink ref="Q593" r:id="rId2460" xr:uid="{00000000-0004-0000-0B00-00009B090000}"/>
    <hyperlink ref="AG593" r:id="rId2461" xr:uid="{00000000-0004-0000-0B00-00009C090000}"/>
    <hyperlink ref="AH593" r:id="rId2462" xr:uid="{00000000-0004-0000-0B00-00009D090000}"/>
    <hyperlink ref="AI593" r:id="rId2463" xr:uid="{00000000-0004-0000-0B00-00009E090000}"/>
    <hyperlink ref="P594" r:id="rId2464" xr:uid="{00000000-0004-0000-0B00-00009F090000}"/>
    <hyperlink ref="Q594" r:id="rId2465" xr:uid="{00000000-0004-0000-0B00-0000A0090000}"/>
    <hyperlink ref="AG594" r:id="rId2466" xr:uid="{00000000-0004-0000-0B00-0000A1090000}"/>
    <hyperlink ref="AH594" r:id="rId2467" xr:uid="{00000000-0004-0000-0B00-0000A2090000}"/>
    <hyperlink ref="AI594" r:id="rId2468" xr:uid="{00000000-0004-0000-0B00-0000A3090000}"/>
    <hyperlink ref="P595" r:id="rId2469" xr:uid="{00000000-0004-0000-0B00-0000A4090000}"/>
    <hyperlink ref="Q595" r:id="rId2470" xr:uid="{00000000-0004-0000-0B00-0000A5090000}"/>
    <hyperlink ref="AG595" r:id="rId2471" xr:uid="{00000000-0004-0000-0B00-0000A6090000}"/>
    <hyperlink ref="AH595" r:id="rId2472" xr:uid="{00000000-0004-0000-0B00-0000A7090000}"/>
    <hyperlink ref="AI595" r:id="rId2473" xr:uid="{00000000-0004-0000-0B00-0000A8090000}"/>
    <hyperlink ref="P596" r:id="rId2474" xr:uid="{00000000-0004-0000-0B00-0000A9090000}"/>
    <hyperlink ref="Q596" r:id="rId2475" xr:uid="{00000000-0004-0000-0B00-0000AA090000}"/>
    <hyperlink ref="AG596" r:id="rId2476" xr:uid="{00000000-0004-0000-0B00-0000AB090000}"/>
    <hyperlink ref="AH596" r:id="rId2477" xr:uid="{00000000-0004-0000-0B00-0000AC090000}"/>
    <hyperlink ref="AI596" r:id="rId2478" xr:uid="{00000000-0004-0000-0B00-0000AD090000}"/>
    <hyperlink ref="P597" r:id="rId2479" xr:uid="{00000000-0004-0000-0B00-0000AE090000}"/>
    <hyperlink ref="Q597" r:id="rId2480" xr:uid="{00000000-0004-0000-0B00-0000AF090000}"/>
    <hyperlink ref="AG597" r:id="rId2481" xr:uid="{00000000-0004-0000-0B00-0000B0090000}"/>
    <hyperlink ref="AH597" r:id="rId2482" xr:uid="{00000000-0004-0000-0B00-0000B1090000}"/>
    <hyperlink ref="AI597" r:id="rId2483" xr:uid="{00000000-0004-0000-0B00-0000B2090000}"/>
    <hyperlink ref="P598" r:id="rId2484" xr:uid="{00000000-0004-0000-0B00-0000B3090000}"/>
    <hyperlink ref="Q598" r:id="rId2485" xr:uid="{00000000-0004-0000-0B00-0000B4090000}"/>
    <hyperlink ref="AG598" r:id="rId2486" xr:uid="{00000000-0004-0000-0B00-0000B5090000}"/>
    <hyperlink ref="AH598" r:id="rId2487" xr:uid="{00000000-0004-0000-0B00-0000B6090000}"/>
    <hyperlink ref="AI598" r:id="rId2488" xr:uid="{00000000-0004-0000-0B00-0000B7090000}"/>
    <hyperlink ref="P599" r:id="rId2489" xr:uid="{00000000-0004-0000-0B00-0000B8090000}"/>
    <hyperlink ref="Q599" r:id="rId2490" xr:uid="{00000000-0004-0000-0B00-0000B9090000}"/>
    <hyperlink ref="AG599" r:id="rId2491" xr:uid="{00000000-0004-0000-0B00-0000BA090000}"/>
    <hyperlink ref="AH599" r:id="rId2492" xr:uid="{00000000-0004-0000-0B00-0000BB090000}"/>
    <hyperlink ref="AI599" r:id="rId2493" xr:uid="{00000000-0004-0000-0B00-0000BC090000}"/>
    <hyperlink ref="P600" r:id="rId2494" xr:uid="{00000000-0004-0000-0B00-0000BD090000}"/>
    <hyperlink ref="Q600" r:id="rId2495" xr:uid="{00000000-0004-0000-0B00-0000BE090000}"/>
    <hyperlink ref="AG600" r:id="rId2496" xr:uid="{00000000-0004-0000-0B00-0000BF090000}"/>
    <hyperlink ref="AH600" r:id="rId2497" xr:uid="{00000000-0004-0000-0B00-0000C0090000}"/>
    <hyperlink ref="AI600" r:id="rId2498" xr:uid="{00000000-0004-0000-0B00-0000C1090000}"/>
    <hyperlink ref="P601" r:id="rId2499" xr:uid="{00000000-0004-0000-0B00-0000C2090000}"/>
    <hyperlink ref="Q601" r:id="rId2500" xr:uid="{00000000-0004-0000-0B00-0000C3090000}"/>
    <hyperlink ref="AG601" r:id="rId2501" xr:uid="{00000000-0004-0000-0B00-0000C4090000}"/>
    <hyperlink ref="AH601" r:id="rId2502" xr:uid="{00000000-0004-0000-0B00-0000C5090000}"/>
    <hyperlink ref="AI601" r:id="rId2503" xr:uid="{00000000-0004-0000-0B00-0000C6090000}"/>
    <hyperlink ref="P602" r:id="rId2504" xr:uid="{00000000-0004-0000-0B00-0000C7090000}"/>
    <hyperlink ref="Q602" r:id="rId2505" xr:uid="{00000000-0004-0000-0B00-0000C8090000}"/>
    <hyperlink ref="AG602" r:id="rId2506" xr:uid="{00000000-0004-0000-0B00-0000C9090000}"/>
    <hyperlink ref="AH602" r:id="rId2507" xr:uid="{00000000-0004-0000-0B00-0000CA090000}"/>
    <hyperlink ref="AI602" r:id="rId2508" xr:uid="{00000000-0004-0000-0B00-0000CB090000}"/>
    <hyperlink ref="P603" r:id="rId2509" xr:uid="{00000000-0004-0000-0B00-0000CC090000}"/>
    <hyperlink ref="Q603" r:id="rId2510" xr:uid="{00000000-0004-0000-0B00-0000CD090000}"/>
    <hyperlink ref="AG603" r:id="rId2511" xr:uid="{00000000-0004-0000-0B00-0000CE090000}"/>
    <hyperlink ref="AH603" r:id="rId2512" xr:uid="{00000000-0004-0000-0B00-0000CF090000}"/>
    <hyperlink ref="AI603" r:id="rId2513" xr:uid="{00000000-0004-0000-0B00-0000D0090000}"/>
    <hyperlink ref="P604" r:id="rId2514" xr:uid="{00000000-0004-0000-0B00-0000D1090000}"/>
    <hyperlink ref="Q604" r:id="rId2515" xr:uid="{00000000-0004-0000-0B00-0000D2090000}"/>
    <hyperlink ref="AG604" r:id="rId2516" xr:uid="{00000000-0004-0000-0B00-0000D3090000}"/>
    <hyperlink ref="AH604" r:id="rId2517" xr:uid="{00000000-0004-0000-0B00-0000D4090000}"/>
    <hyperlink ref="AI604" r:id="rId2518" xr:uid="{00000000-0004-0000-0B00-0000D5090000}"/>
    <hyperlink ref="P605" r:id="rId2519" xr:uid="{00000000-0004-0000-0B00-0000D6090000}"/>
    <hyperlink ref="Q605" r:id="rId2520" xr:uid="{00000000-0004-0000-0B00-0000D7090000}"/>
    <hyperlink ref="AG605" r:id="rId2521" xr:uid="{00000000-0004-0000-0B00-0000D8090000}"/>
    <hyperlink ref="AH605" r:id="rId2522" xr:uid="{00000000-0004-0000-0B00-0000D9090000}"/>
    <hyperlink ref="AI605" r:id="rId2523" xr:uid="{00000000-0004-0000-0B00-0000DA090000}"/>
    <hyperlink ref="P606" r:id="rId2524" xr:uid="{00000000-0004-0000-0B00-0000DB090000}"/>
    <hyperlink ref="Q606" r:id="rId2525" xr:uid="{00000000-0004-0000-0B00-0000DC090000}"/>
    <hyperlink ref="AG606" r:id="rId2526" xr:uid="{00000000-0004-0000-0B00-0000DD090000}"/>
    <hyperlink ref="AH606" r:id="rId2527" xr:uid="{00000000-0004-0000-0B00-0000DE090000}"/>
    <hyperlink ref="AI606" r:id="rId2528" xr:uid="{00000000-0004-0000-0B00-0000DF090000}"/>
    <hyperlink ref="P607" r:id="rId2529" xr:uid="{00000000-0004-0000-0B00-0000E0090000}"/>
    <hyperlink ref="Q607" r:id="rId2530" xr:uid="{00000000-0004-0000-0B00-0000E1090000}"/>
    <hyperlink ref="AG607" r:id="rId2531" xr:uid="{00000000-0004-0000-0B00-0000E2090000}"/>
    <hyperlink ref="AH607" r:id="rId2532" xr:uid="{00000000-0004-0000-0B00-0000E3090000}"/>
    <hyperlink ref="AI607" r:id="rId2533" xr:uid="{00000000-0004-0000-0B00-0000E4090000}"/>
    <hyperlink ref="P608" r:id="rId2534" xr:uid="{00000000-0004-0000-0B00-0000E5090000}"/>
    <hyperlink ref="Q608" r:id="rId2535" xr:uid="{00000000-0004-0000-0B00-0000E6090000}"/>
    <hyperlink ref="AG608" r:id="rId2536" xr:uid="{00000000-0004-0000-0B00-0000E7090000}"/>
    <hyperlink ref="AH608" r:id="rId2537" xr:uid="{00000000-0004-0000-0B00-0000E8090000}"/>
    <hyperlink ref="AI608" r:id="rId2538" xr:uid="{00000000-0004-0000-0B00-0000E9090000}"/>
    <hyperlink ref="P609" r:id="rId2539" xr:uid="{00000000-0004-0000-0B00-0000EA090000}"/>
    <hyperlink ref="Q609" r:id="rId2540" xr:uid="{00000000-0004-0000-0B00-0000EB090000}"/>
    <hyperlink ref="AG609" r:id="rId2541" xr:uid="{00000000-0004-0000-0B00-0000EC090000}"/>
    <hyperlink ref="AH609" r:id="rId2542" xr:uid="{00000000-0004-0000-0B00-0000ED090000}"/>
    <hyperlink ref="AI609" r:id="rId2543" xr:uid="{00000000-0004-0000-0B00-0000EE090000}"/>
    <hyperlink ref="P610" r:id="rId2544" xr:uid="{00000000-0004-0000-0B00-0000EF090000}"/>
    <hyperlink ref="Q610" r:id="rId2545" xr:uid="{00000000-0004-0000-0B00-0000F0090000}"/>
    <hyperlink ref="AG610" r:id="rId2546" xr:uid="{00000000-0004-0000-0B00-0000F1090000}"/>
    <hyperlink ref="AH610" r:id="rId2547" xr:uid="{00000000-0004-0000-0B00-0000F2090000}"/>
    <hyperlink ref="AI610" r:id="rId2548" xr:uid="{00000000-0004-0000-0B00-0000F3090000}"/>
    <hyperlink ref="P611" r:id="rId2549" xr:uid="{00000000-0004-0000-0B00-0000F4090000}"/>
    <hyperlink ref="Q611" r:id="rId2550" xr:uid="{00000000-0004-0000-0B00-0000F5090000}"/>
    <hyperlink ref="AG611" r:id="rId2551" xr:uid="{00000000-0004-0000-0B00-0000F6090000}"/>
    <hyperlink ref="AH611" r:id="rId2552" xr:uid="{00000000-0004-0000-0B00-0000F7090000}"/>
    <hyperlink ref="AI611" r:id="rId2553" xr:uid="{00000000-0004-0000-0B00-0000F8090000}"/>
    <hyperlink ref="P612" r:id="rId2554" xr:uid="{00000000-0004-0000-0B00-0000F9090000}"/>
    <hyperlink ref="Q612" r:id="rId2555" xr:uid="{00000000-0004-0000-0B00-0000FA090000}"/>
    <hyperlink ref="AG612" r:id="rId2556" xr:uid="{00000000-0004-0000-0B00-0000FB090000}"/>
    <hyperlink ref="AH612" r:id="rId2557" xr:uid="{00000000-0004-0000-0B00-0000FC090000}"/>
    <hyperlink ref="AI612" r:id="rId2558" xr:uid="{00000000-0004-0000-0B00-0000FD090000}"/>
    <hyperlink ref="P613" r:id="rId2559" xr:uid="{00000000-0004-0000-0B00-0000FE090000}"/>
    <hyperlink ref="Q613" r:id="rId2560" xr:uid="{00000000-0004-0000-0B00-0000FF090000}"/>
    <hyperlink ref="AG613" r:id="rId2561" xr:uid="{00000000-0004-0000-0B00-0000000A0000}"/>
    <hyperlink ref="AH613" r:id="rId2562" xr:uid="{00000000-0004-0000-0B00-0000010A0000}"/>
    <hyperlink ref="AI613" r:id="rId2563" xr:uid="{00000000-0004-0000-0B00-0000020A0000}"/>
    <hyperlink ref="P614" r:id="rId2564" xr:uid="{00000000-0004-0000-0B00-0000030A0000}"/>
    <hyperlink ref="Q614" r:id="rId2565" xr:uid="{00000000-0004-0000-0B00-0000040A0000}"/>
    <hyperlink ref="AG614" r:id="rId2566" xr:uid="{00000000-0004-0000-0B00-0000050A0000}"/>
    <hyperlink ref="AH614" r:id="rId2567" xr:uid="{00000000-0004-0000-0B00-0000060A0000}"/>
    <hyperlink ref="AI614" r:id="rId2568" xr:uid="{00000000-0004-0000-0B00-0000070A0000}"/>
    <hyperlink ref="P615" r:id="rId2569" xr:uid="{00000000-0004-0000-0B00-0000080A0000}"/>
    <hyperlink ref="Q615" r:id="rId2570" xr:uid="{00000000-0004-0000-0B00-0000090A0000}"/>
    <hyperlink ref="AG615" r:id="rId2571" xr:uid="{00000000-0004-0000-0B00-00000A0A0000}"/>
    <hyperlink ref="AH615" r:id="rId2572" xr:uid="{00000000-0004-0000-0B00-00000B0A0000}"/>
    <hyperlink ref="AI615" r:id="rId2573" xr:uid="{00000000-0004-0000-0B00-00000C0A0000}"/>
    <hyperlink ref="P616" r:id="rId2574" xr:uid="{00000000-0004-0000-0B00-00000D0A0000}"/>
    <hyperlink ref="Q616" r:id="rId2575" xr:uid="{00000000-0004-0000-0B00-00000E0A0000}"/>
    <hyperlink ref="AG616" r:id="rId2576" xr:uid="{00000000-0004-0000-0B00-00000F0A0000}"/>
    <hyperlink ref="AH616" r:id="rId2577" xr:uid="{00000000-0004-0000-0B00-0000100A0000}"/>
    <hyperlink ref="AI616" r:id="rId2578" xr:uid="{00000000-0004-0000-0B00-0000110A0000}"/>
    <hyperlink ref="P617" r:id="rId2579" xr:uid="{00000000-0004-0000-0B00-0000120A0000}"/>
    <hyperlink ref="Q617" r:id="rId2580" xr:uid="{00000000-0004-0000-0B00-0000130A0000}"/>
    <hyperlink ref="AG617" r:id="rId2581" xr:uid="{00000000-0004-0000-0B00-0000140A0000}"/>
    <hyperlink ref="AH617" r:id="rId2582" xr:uid="{00000000-0004-0000-0B00-0000150A0000}"/>
    <hyperlink ref="AI617" r:id="rId2583" xr:uid="{00000000-0004-0000-0B00-0000160A0000}"/>
    <hyperlink ref="P618" r:id="rId2584" xr:uid="{00000000-0004-0000-0B00-0000170A0000}"/>
    <hyperlink ref="Q618" r:id="rId2585" xr:uid="{00000000-0004-0000-0B00-0000180A0000}"/>
    <hyperlink ref="AG618" r:id="rId2586" xr:uid="{00000000-0004-0000-0B00-0000190A0000}"/>
    <hyperlink ref="AH618" r:id="rId2587" xr:uid="{00000000-0004-0000-0B00-00001A0A0000}"/>
    <hyperlink ref="AI618" r:id="rId2588" xr:uid="{00000000-0004-0000-0B00-00001B0A0000}"/>
    <hyperlink ref="P619" r:id="rId2589" xr:uid="{00000000-0004-0000-0B00-00001C0A0000}"/>
    <hyperlink ref="Q619" r:id="rId2590" xr:uid="{00000000-0004-0000-0B00-00001D0A0000}"/>
    <hyperlink ref="AG619" r:id="rId2591" xr:uid="{00000000-0004-0000-0B00-00001E0A0000}"/>
    <hyperlink ref="AH619" r:id="rId2592" xr:uid="{00000000-0004-0000-0B00-00001F0A0000}"/>
    <hyperlink ref="AI619" r:id="rId2593" xr:uid="{00000000-0004-0000-0B00-0000200A0000}"/>
    <hyperlink ref="P620" r:id="rId2594" xr:uid="{00000000-0004-0000-0B00-0000210A0000}"/>
    <hyperlink ref="Q620" r:id="rId2595" xr:uid="{00000000-0004-0000-0B00-0000220A0000}"/>
    <hyperlink ref="AG620" r:id="rId2596" xr:uid="{00000000-0004-0000-0B00-0000230A0000}"/>
    <hyperlink ref="AH620" r:id="rId2597" xr:uid="{00000000-0004-0000-0B00-0000240A0000}"/>
    <hyperlink ref="AI620" r:id="rId2598" xr:uid="{00000000-0004-0000-0B00-0000250A0000}"/>
    <hyperlink ref="P621" r:id="rId2599" xr:uid="{00000000-0004-0000-0B00-0000260A0000}"/>
    <hyperlink ref="Q621" r:id="rId2600" xr:uid="{00000000-0004-0000-0B00-0000270A0000}"/>
    <hyperlink ref="AG621" r:id="rId2601" xr:uid="{00000000-0004-0000-0B00-0000280A0000}"/>
    <hyperlink ref="AH621" r:id="rId2602" xr:uid="{00000000-0004-0000-0B00-0000290A0000}"/>
    <hyperlink ref="AI621" r:id="rId2603" xr:uid="{00000000-0004-0000-0B00-00002A0A0000}"/>
    <hyperlink ref="P622" r:id="rId2604" xr:uid="{00000000-0004-0000-0B00-00002B0A0000}"/>
    <hyperlink ref="Q622" r:id="rId2605" xr:uid="{00000000-0004-0000-0B00-00002C0A0000}"/>
    <hyperlink ref="AG622" r:id="rId2606" xr:uid="{00000000-0004-0000-0B00-00002D0A0000}"/>
    <hyperlink ref="AH622" r:id="rId2607" xr:uid="{00000000-0004-0000-0B00-00002E0A0000}"/>
    <hyperlink ref="AI622" r:id="rId2608" xr:uid="{00000000-0004-0000-0B00-00002F0A0000}"/>
    <hyperlink ref="P623" r:id="rId2609" xr:uid="{00000000-0004-0000-0B00-0000300A0000}"/>
    <hyperlink ref="Q623" r:id="rId2610" xr:uid="{00000000-0004-0000-0B00-0000310A0000}"/>
    <hyperlink ref="AG623" r:id="rId2611" xr:uid="{00000000-0004-0000-0B00-0000320A0000}"/>
    <hyperlink ref="AH623" r:id="rId2612" xr:uid="{00000000-0004-0000-0B00-0000330A0000}"/>
    <hyperlink ref="AI623" r:id="rId2613" xr:uid="{00000000-0004-0000-0B00-0000340A0000}"/>
    <hyperlink ref="P624" r:id="rId2614" xr:uid="{00000000-0004-0000-0B00-0000350A0000}"/>
    <hyperlink ref="Q624" r:id="rId2615" xr:uid="{00000000-0004-0000-0B00-0000360A0000}"/>
    <hyperlink ref="AG624" r:id="rId2616" xr:uid="{00000000-0004-0000-0B00-0000370A0000}"/>
    <hyperlink ref="AH624" r:id="rId2617" xr:uid="{00000000-0004-0000-0B00-0000380A0000}"/>
    <hyperlink ref="AI624" r:id="rId2618" xr:uid="{00000000-0004-0000-0B00-0000390A0000}"/>
    <hyperlink ref="P625" r:id="rId2619" xr:uid="{00000000-0004-0000-0B00-00003A0A0000}"/>
    <hyperlink ref="Q625" r:id="rId2620" xr:uid="{00000000-0004-0000-0B00-00003B0A0000}"/>
    <hyperlink ref="AG625" r:id="rId2621" xr:uid="{00000000-0004-0000-0B00-00003C0A0000}"/>
    <hyperlink ref="AH625" r:id="rId2622" xr:uid="{00000000-0004-0000-0B00-00003D0A0000}"/>
    <hyperlink ref="AI625" r:id="rId2623" xr:uid="{00000000-0004-0000-0B00-00003E0A0000}"/>
    <hyperlink ref="P626" r:id="rId2624" xr:uid="{00000000-0004-0000-0B00-00003F0A0000}"/>
    <hyperlink ref="Q626" r:id="rId2625" xr:uid="{00000000-0004-0000-0B00-0000400A0000}"/>
    <hyperlink ref="AG626" r:id="rId2626" xr:uid="{00000000-0004-0000-0B00-0000410A0000}"/>
    <hyperlink ref="AH626" r:id="rId2627" xr:uid="{00000000-0004-0000-0B00-0000420A0000}"/>
    <hyperlink ref="AI626" r:id="rId2628" xr:uid="{00000000-0004-0000-0B00-0000430A0000}"/>
    <hyperlink ref="P627" r:id="rId2629" xr:uid="{00000000-0004-0000-0B00-0000440A0000}"/>
    <hyperlink ref="Q627" r:id="rId2630" xr:uid="{00000000-0004-0000-0B00-0000450A0000}"/>
    <hyperlink ref="AG627" r:id="rId2631" xr:uid="{00000000-0004-0000-0B00-0000460A0000}"/>
    <hyperlink ref="AH627" r:id="rId2632" xr:uid="{00000000-0004-0000-0B00-0000470A0000}"/>
    <hyperlink ref="AI627" r:id="rId2633" xr:uid="{00000000-0004-0000-0B00-0000480A0000}"/>
    <hyperlink ref="P628" r:id="rId2634" xr:uid="{00000000-0004-0000-0B00-0000490A0000}"/>
    <hyperlink ref="Q628" r:id="rId2635" xr:uid="{00000000-0004-0000-0B00-00004A0A0000}"/>
    <hyperlink ref="AG628" r:id="rId2636" xr:uid="{00000000-0004-0000-0B00-00004B0A0000}"/>
    <hyperlink ref="AH628" r:id="rId2637" xr:uid="{00000000-0004-0000-0B00-00004C0A0000}"/>
    <hyperlink ref="AI628" r:id="rId2638" xr:uid="{00000000-0004-0000-0B00-00004D0A0000}"/>
    <hyperlink ref="P629" r:id="rId2639" xr:uid="{00000000-0004-0000-0B00-00004E0A0000}"/>
    <hyperlink ref="Q629" r:id="rId2640" xr:uid="{00000000-0004-0000-0B00-00004F0A0000}"/>
    <hyperlink ref="AG629" r:id="rId2641" xr:uid="{00000000-0004-0000-0B00-0000500A0000}"/>
    <hyperlink ref="AH629" r:id="rId2642" xr:uid="{00000000-0004-0000-0B00-0000510A0000}"/>
    <hyperlink ref="AI629" r:id="rId2643" xr:uid="{00000000-0004-0000-0B00-0000520A0000}"/>
    <hyperlink ref="P630" r:id="rId2644" xr:uid="{00000000-0004-0000-0B00-0000530A0000}"/>
    <hyperlink ref="Q630" r:id="rId2645" xr:uid="{00000000-0004-0000-0B00-0000540A0000}"/>
    <hyperlink ref="AG630" r:id="rId2646" xr:uid="{00000000-0004-0000-0B00-0000550A0000}"/>
    <hyperlink ref="AH630" r:id="rId2647" xr:uid="{00000000-0004-0000-0B00-0000560A0000}"/>
    <hyperlink ref="AI630" r:id="rId2648" xr:uid="{00000000-0004-0000-0B00-0000570A0000}"/>
    <hyperlink ref="P631" r:id="rId2649" xr:uid="{00000000-0004-0000-0B00-0000580A0000}"/>
    <hyperlink ref="Q631" r:id="rId2650" xr:uid="{00000000-0004-0000-0B00-0000590A0000}"/>
    <hyperlink ref="AG631" r:id="rId2651" xr:uid="{00000000-0004-0000-0B00-00005A0A0000}"/>
    <hyperlink ref="AH631" r:id="rId2652" xr:uid="{00000000-0004-0000-0B00-00005B0A0000}"/>
    <hyperlink ref="AI631" r:id="rId2653" xr:uid="{00000000-0004-0000-0B00-00005C0A0000}"/>
    <hyperlink ref="P632" r:id="rId2654" xr:uid="{00000000-0004-0000-0B00-00005D0A0000}"/>
    <hyperlink ref="Q632" r:id="rId2655" xr:uid="{00000000-0004-0000-0B00-00005E0A0000}"/>
    <hyperlink ref="AG632" r:id="rId2656" xr:uid="{00000000-0004-0000-0B00-00005F0A0000}"/>
    <hyperlink ref="AH632" r:id="rId2657" xr:uid="{00000000-0004-0000-0B00-0000600A0000}"/>
    <hyperlink ref="AI632" r:id="rId2658" xr:uid="{00000000-0004-0000-0B00-0000610A0000}"/>
    <hyperlink ref="P633" r:id="rId2659" xr:uid="{00000000-0004-0000-0B00-0000620A0000}"/>
    <hyperlink ref="Q633" r:id="rId2660" xr:uid="{00000000-0004-0000-0B00-0000630A0000}"/>
    <hyperlink ref="AG633" r:id="rId2661" xr:uid="{00000000-0004-0000-0B00-0000640A0000}"/>
    <hyperlink ref="AH633" r:id="rId2662" xr:uid="{00000000-0004-0000-0B00-0000650A0000}"/>
    <hyperlink ref="AI633" r:id="rId2663" xr:uid="{00000000-0004-0000-0B00-0000660A0000}"/>
    <hyperlink ref="P634" r:id="rId2664" xr:uid="{00000000-0004-0000-0B00-0000670A0000}"/>
    <hyperlink ref="Q634" r:id="rId2665" xr:uid="{00000000-0004-0000-0B00-0000680A0000}"/>
    <hyperlink ref="AG634" r:id="rId2666" xr:uid="{00000000-0004-0000-0B00-0000690A0000}"/>
    <hyperlink ref="AH634" r:id="rId2667" xr:uid="{00000000-0004-0000-0B00-00006A0A0000}"/>
    <hyperlink ref="AI634" r:id="rId2668" xr:uid="{00000000-0004-0000-0B00-00006B0A0000}"/>
    <hyperlink ref="P635" r:id="rId2669" xr:uid="{00000000-0004-0000-0B00-00006C0A0000}"/>
    <hyperlink ref="Q635" r:id="rId2670" xr:uid="{00000000-0004-0000-0B00-00006D0A0000}"/>
    <hyperlink ref="AG635" r:id="rId2671" xr:uid="{00000000-0004-0000-0B00-00006E0A0000}"/>
    <hyperlink ref="AH635" r:id="rId2672" xr:uid="{00000000-0004-0000-0B00-00006F0A0000}"/>
    <hyperlink ref="AI635" r:id="rId2673" xr:uid="{00000000-0004-0000-0B00-0000700A0000}"/>
    <hyperlink ref="P636" r:id="rId2674" xr:uid="{00000000-0004-0000-0B00-0000710A0000}"/>
    <hyperlink ref="Q636" r:id="rId2675" xr:uid="{00000000-0004-0000-0B00-0000720A0000}"/>
    <hyperlink ref="AG636" r:id="rId2676" xr:uid="{00000000-0004-0000-0B00-0000730A0000}"/>
    <hyperlink ref="AH636" r:id="rId2677" xr:uid="{00000000-0004-0000-0B00-0000740A0000}"/>
    <hyperlink ref="AI636" r:id="rId2678" xr:uid="{00000000-0004-0000-0B00-0000750A0000}"/>
    <hyperlink ref="P637" r:id="rId2679" xr:uid="{00000000-0004-0000-0B00-0000760A0000}"/>
    <hyperlink ref="Q637" r:id="rId2680" xr:uid="{00000000-0004-0000-0B00-0000770A0000}"/>
    <hyperlink ref="AG637" r:id="rId2681" xr:uid="{00000000-0004-0000-0B00-0000780A0000}"/>
    <hyperlink ref="AH637" r:id="rId2682" xr:uid="{00000000-0004-0000-0B00-0000790A0000}"/>
    <hyperlink ref="AI637" r:id="rId2683" xr:uid="{00000000-0004-0000-0B00-00007A0A0000}"/>
    <hyperlink ref="P638" r:id="rId2684" xr:uid="{00000000-0004-0000-0B00-00007B0A0000}"/>
    <hyperlink ref="Q638" r:id="rId2685" xr:uid="{00000000-0004-0000-0B00-00007C0A0000}"/>
    <hyperlink ref="AG638" r:id="rId2686" xr:uid="{00000000-0004-0000-0B00-00007D0A0000}"/>
    <hyperlink ref="AH638" r:id="rId2687" xr:uid="{00000000-0004-0000-0B00-00007E0A0000}"/>
    <hyperlink ref="AI638" r:id="rId2688" xr:uid="{00000000-0004-0000-0B00-00007F0A0000}"/>
    <hyperlink ref="P639" r:id="rId2689" xr:uid="{00000000-0004-0000-0B00-0000800A0000}"/>
    <hyperlink ref="Q639" r:id="rId2690" xr:uid="{00000000-0004-0000-0B00-0000810A0000}"/>
    <hyperlink ref="AG639" r:id="rId2691" xr:uid="{00000000-0004-0000-0B00-0000820A0000}"/>
    <hyperlink ref="AH639" r:id="rId2692" xr:uid="{00000000-0004-0000-0B00-0000830A0000}"/>
    <hyperlink ref="AI639" r:id="rId2693" xr:uid="{00000000-0004-0000-0B00-0000840A0000}"/>
    <hyperlink ref="P640" r:id="rId2694" xr:uid="{00000000-0004-0000-0B00-0000850A0000}"/>
    <hyperlink ref="Q640" r:id="rId2695" xr:uid="{00000000-0004-0000-0B00-0000860A0000}"/>
    <hyperlink ref="AG640" r:id="rId2696" xr:uid="{00000000-0004-0000-0B00-0000870A0000}"/>
    <hyperlink ref="AH640" r:id="rId2697" xr:uid="{00000000-0004-0000-0B00-0000880A0000}"/>
    <hyperlink ref="AI640" r:id="rId2698" xr:uid="{00000000-0004-0000-0B00-0000890A0000}"/>
    <hyperlink ref="P641" r:id="rId2699" xr:uid="{00000000-0004-0000-0B00-00008A0A0000}"/>
    <hyperlink ref="Q641" r:id="rId2700" xr:uid="{00000000-0004-0000-0B00-00008B0A0000}"/>
    <hyperlink ref="AG641" r:id="rId2701" xr:uid="{00000000-0004-0000-0B00-00008C0A0000}"/>
    <hyperlink ref="AH641" r:id="rId2702" xr:uid="{00000000-0004-0000-0B00-00008D0A0000}"/>
    <hyperlink ref="AI641" r:id="rId2703" xr:uid="{00000000-0004-0000-0B00-00008E0A0000}"/>
    <hyperlink ref="P642" r:id="rId2704" xr:uid="{00000000-0004-0000-0B00-00008F0A0000}"/>
    <hyperlink ref="Q642" r:id="rId2705" xr:uid="{00000000-0004-0000-0B00-0000900A0000}"/>
    <hyperlink ref="AG642" r:id="rId2706" xr:uid="{00000000-0004-0000-0B00-0000910A0000}"/>
    <hyperlink ref="AH642" r:id="rId2707" xr:uid="{00000000-0004-0000-0B00-0000920A0000}"/>
    <hyperlink ref="AI642" r:id="rId2708" xr:uid="{00000000-0004-0000-0B00-0000930A0000}"/>
    <hyperlink ref="P643" r:id="rId2709" xr:uid="{00000000-0004-0000-0B00-0000940A0000}"/>
    <hyperlink ref="Q643" r:id="rId2710" xr:uid="{00000000-0004-0000-0B00-0000950A0000}"/>
    <hyperlink ref="AG643" r:id="rId2711" xr:uid="{00000000-0004-0000-0B00-0000960A0000}"/>
    <hyperlink ref="AH643" r:id="rId2712" xr:uid="{00000000-0004-0000-0B00-0000970A0000}"/>
    <hyperlink ref="AI643" r:id="rId2713" xr:uid="{00000000-0004-0000-0B00-0000980A0000}"/>
    <hyperlink ref="P644" r:id="rId2714" xr:uid="{00000000-0004-0000-0B00-0000990A0000}"/>
    <hyperlink ref="Q644" r:id="rId2715" xr:uid="{00000000-0004-0000-0B00-00009A0A0000}"/>
    <hyperlink ref="AG644" r:id="rId2716" xr:uid="{00000000-0004-0000-0B00-00009B0A0000}"/>
    <hyperlink ref="AH644" r:id="rId2717" xr:uid="{00000000-0004-0000-0B00-00009C0A0000}"/>
    <hyperlink ref="AI644" r:id="rId2718" xr:uid="{00000000-0004-0000-0B00-00009D0A0000}"/>
    <hyperlink ref="P645" r:id="rId2719" xr:uid="{00000000-0004-0000-0B00-00009E0A0000}"/>
    <hyperlink ref="Q645" r:id="rId2720" xr:uid="{00000000-0004-0000-0B00-00009F0A0000}"/>
    <hyperlink ref="AG645" r:id="rId2721" xr:uid="{00000000-0004-0000-0B00-0000A00A0000}"/>
    <hyperlink ref="AH645" r:id="rId2722" xr:uid="{00000000-0004-0000-0B00-0000A10A0000}"/>
    <hyperlink ref="AI645" r:id="rId2723" xr:uid="{00000000-0004-0000-0B00-0000A20A0000}"/>
    <hyperlink ref="P646" r:id="rId2724" xr:uid="{00000000-0004-0000-0B00-0000A30A0000}"/>
    <hyperlink ref="Q646" r:id="rId2725" xr:uid="{00000000-0004-0000-0B00-0000A40A0000}"/>
    <hyperlink ref="AG646" r:id="rId2726" xr:uid="{00000000-0004-0000-0B00-0000A50A0000}"/>
    <hyperlink ref="AH646" r:id="rId2727" xr:uid="{00000000-0004-0000-0B00-0000A60A0000}"/>
    <hyperlink ref="AI646" r:id="rId2728" xr:uid="{00000000-0004-0000-0B00-0000A70A0000}"/>
    <hyperlink ref="P647" r:id="rId2729" xr:uid="{00000000-0004-0000-0B00-0000A80A0000}"/>
    <hyperlink ref="Q647" r:id="rId2730" xr:uid="{00000000-0004-0000-0B00-0000A90A0000}"/>
    <hyperlink ref="AG647" r:id="rId2731" xr:uid="{00000000-0004-0000-0B00-0000AA0A0000}"/>
    <hyperlink ref="AH647" r:id="rId2732" xr:uid="{00000000-0004-0000-0B00-0000AB0A0000}"/>
    <hyperlink ref="AI647" r:id="rId2733" xr:uid="{00000000-0004-0000-0B00-0000AC0A0000}"/>
    <hyperlink ref="P648" r:id="rId2734" xr:uid="{00000000-0004-0000-0B00-0000AD0A0000}"/>
    <hyperlink ref="Q648" r:id="rId2735" xr:uid="{00000000-0004-0000-0B00-0000AE0A0000}"/>
    <hyperlink ref="AG648" r:id="rId2736" xr:uid="{00000000-0004-0000-0B00-0000AF0A0000}"/>
    <hyperlink ref="AH648" r:id="rId2737" xr:uid="{00000000-0004-0000-0B00-0000B00A0000}"/>
    <hyperlink ref="AI648" r:id="rId2738" xr:uid="{00000000-0004-0000-0B00-0000B10A0000}"/>
    <hyperlink ref="P649" r:id="rId2739" xr:uid="{00000000-0004-0000-0B00-0000B20A0000}"/>
    <hyperlink ref="Q649" r:id="rId2740" xr:uid="{00000000-0004-0000-0B00-0000B30A0000}"/>
    <hyperlink ref="AG649" r:id="rId2741" xr:uid="{00000000-0004-0000-0B00-0000B40A0000}"/>
    <hyperlink ref="AH649" r:id="rId2742" xr:uid="{00000000-0004-0000-0B00-0000B50A0000}"/>
    <hyperlink ref="AI649" r:id="rId2743" xr:uid="{00000000-0004-0000-0B00-0000B60A0000}"/>
    <hyperlink ref="P650" r:id="rId2744" xr:uid="{00000000-0004-0000-0B00-0000B70A0000}"/>
    <hyperlink ref="Q650" r:id="rId2745" xr:uid="{00000000-0004-0000-0B00-0000B80A0000}"/>
    <hyperlink ref="AG650" r:id="rId2746" xr:uid="{00000000-0004-0000-0B00-0000B90A0000}"/>
    <hyperlink ref="AH650" r:id="rId2747" xr:uid="{00000000-0004-0000-0B00-0000BA0A0000}"/>
    <hyperlink ref="AI650" r:id="rId2748" xr:uid="{00000000-0004-0000-0B00-0000BB0A0000}"/>
    <hyperlink ref="P651" r:id="rId2749" xr:uid="{00000000-0004-0000-0B00-0000BC0A0000}"/>
    <hyperlink ref="Q651" r:id="rId2750" xr:uid="{00000000-0004-0000-0B00-0000BD0A0000}"/>
    <hyperlink ref="AG651" r:id="rId2751" xr:uid="{00000000-0004-0000-0B00-0000BE0A0000}"/>
    <hyperlink ref="AH651" r:id="rId2752" xr:uid="{00000000-0004-0000-0B00-0000BF0A0000}"/>
    <hyperlink ref="AI651" r:id="rId2753" xr:uid="{00000000-0004-0000-0B00-0000C00A0000}"/>
    <hyperlink ref="P652" r:id="rId2754" xr:uid="{00000000-0004-0000-0B00-0000C10A0000}"/>
    <hyperlink ref="Q652" r:id="rId2755" xr:uid="{00000000-0004-0000-0B00-0000C20A0000}"/>
    <hyperlink ref="AG652" r:id="rId2756" xr:uid="{00000000-0004-0000-0B00-0000C30A0000}"/>
    <hyperlink ref="AH652" r:id="rId2757" xr:uid="{00000000-0004-0000-0B00-0000C40A0000}"/>
    <hyperlink ref="AI652" r:id="rId2758" xr:uid="{00000000-0004-0000-0B00-0000C50A0000}"/>
    <hyperlink ref="P653" r:id="rId2759" xr:uid="{00000000-0004-0000-0B00-0000C60A0000}"/>
    <hyperlink ref="Q653" r:id="rId2760" xr:uid="{00000000-0004-0000-0B00-0000C70A0000}"/>
    <hyperlink ref="AG653" r:id="rId2761" xr:uid="{00000000-0004-0000-0B00-0000C80A0000}"/>
    <hyperlink ref="AH653" r:id="rId2762" xr:uid="{00000000-0004-0000-0B00-0000C90A0000}"/>
    <hyperlink ref="AI653" r:id="rId2763" xr:uid="{00000000-0004-0000-0B00-0000CA0A0000}"/>
    <hyperlink ref="P654" r:id="rId2764" xr:uid="{00000000-0004-0000-0B00-0000CB0A0000}"/>
    <hyperlink ref="Q654" r:id="rId2765" xr:uid="{00000000-0004-0000-0B00-0000CC0A0000}"/>
    <hyperlink ref="AG654" r:id="rId2766" xr:uid="{00000000-0004-0000-0B00-0000CD0A0000}"/>
    <hyperlink ref="AH654" r:id="rId2767" xr:uid="{00000000-0004-0000-0B00-0000CE0A0000}"/>
    <hyperlink ref="AI654" r:id="rId2768" xr:uid="{00000000-0004-0000-0B00-0000CF0A0000}"/>
    <hyperlink ref="P655" r:id="rId2769" xr:uid="{00000000-0004-0000-0B00-0000D00A0000}"/>
    <hyperlink ref="Q655" r:id="rId2770" xr:uid="{00000000-0004-0000-0B00-0000D10A0000}"/>
    <hyperlink ref="AG655" r:id="rId2771" xr:uid="{00000000-0004-0000-0B00-0000D20A0000}"/>
    <hyperlink ref="AH655" r:id="rId2772" xr:uid="{00000000-0004-0000-0B00-0000D30A0000}"/>
    <hyperlink ref="AI655" r:id="rId2773" xr:uid="{00000000-0004-0000-0B00-0000D40A0000}"/>
    <hyperlink ref="P656" r:id="rId2774" xr:uid="{00000000-0004-0000-0B00-0000D50A0000}"/>
    <hyperlink ref="Q656" r:id="rId2775" xr:uid="{00000000-0004-0000-0B00-0000D60A0000}"/>
    <hyperlink ref="AG656" r:id="rId2776" xr:uid="{00000000-0004-0000-0B00-0000D70A0000}"/>
    <hyperlink ref="AH656" r:id="rId2777" xr:uid="{00000000-0004-0000-0B00-0000D80A0000}"/>
    <hyperlink ref="AI656" r:id="rId2778" xr:uid="{00000000-0004-0000-0B00-0000D90A0000}"/>
    <hyperlink ref="P657" r:id="rId2779" xr:uid="{00000000-0004-0000-0B00-0000DA0A0000}"/>
    <hyperlink ref="Q657" r:id="rId2780" xr:uid="{00000000-0004-0000-0B00-0000DB0A0000}"/>
    <hyperlink ref="AG657" r:id="rId2781" xr:uid="{00000000-0004-0000-0B00-0000DC0A0000}"/>
    <hyperlink ref="AH657" r:id="rId2782" xr:uid="{00000000-0004-0000-0B00-0000DD0A0000}"/>
    <hyperlink ref="AI657" r:id="rId2783" xr:uid="{00000000-0004-0000-0B00-0000DE0A0000}"/>
    <hyperlink ref="P658" r:id="rId2784" xr:uid="{00000000-0004-0000-0B00-0000DF0A0000}"/>
    <hyperlink ref="Q658" r:id="rId2785" xr:uid="{00000000-0004-0000-0B00-0000E00A0000}"/>
    <hyperlink ref="AG658" r:id="rId2786" xr:uid="{00000000-0004-0000-0B00-0000E10A0000}"/>
    <hyperlink ref="AH658" r:id="rId2787" xr:uid="{00000000-0004-0000-0B00-0000E20A0000}"/>
    <hyperlink ref="AI658" r:id="rId2788" xr:uid="{00000000-0004-0000-0B00-0000E30A0000}"/>
    <hyperlink ref="P659" r:id="rId2789" xr:uid="{00000000-0004-0000-0B00-0000E40A0000}"/>
    <hyperlink ref="Q659" r:id="rId2790" xr:uid="{00000000-0004-0000-0B00-0000E50A0000}"/>
    <hyperlink ref="AG659" r:id="rId2791" xr:uid="{00000000-0004-0000-0B00-0000E60A0000}"/>
    <hyperlink ref="AH659" r:id="rId2792" xr:uid="{00000000-0004-0000-0B00-0000E70A0000}"/>
    <hyperlink ref="AI659" r:id="rId2793" xr:uid="{00000000-0004-0000-0B00-0000E80A0000}"/>
    <hyperlink ref="P660" r:id="rId2794" xr:uid="{00000000-0004-0000-0B00-0000E90A0000}"/>
    <hyperlink ref="Q660" r:id="rId2795" xr:uid="{00000000-0004-0000-0B00-0000EA0A0000}"/>
    <hyperlink ref="AG660" r:id="rId2796" xr:uid="{00000000-0004-0000-0B00-0000EB0A0000}"/>
    <hyperlink ref="AH660" r:id="rId2797" xr:uid="{00000000-0004-0000-0B00-0000EC0A0000}"/>
    <hyperlink ref="AI660" r:id="rId2798" xr:uid="{00000000-0004-0000-0B00-0000ED0A0000}"/>
    <hyperlink ref="P661" r:id="rId2799" xr:uid="{00000000-0004-0000-0B00-0000EE0A0000}"/>
    <hyperlink ref="Q661" r:id="rId2800" xr:uid="{00000000-0004-0000-0B00-0000EF0A0000}"/>
    <hyperlink ref="AG661" r:id="rId2801" xr:uid="{00000000-0004-0000-0B00-0000F00A0000}"/>
    <hyperlink ref="AH661" r:id="rId2802" xr:uid="{00000000-0004-0000-0B00-0000F10A0000}"/>
    <hyperlink ref="AI661" r:id="rId2803" xr:uid="{00000000-0004-0000-0B00-0000F20A0000}"/>
    <hyperlink ref="P662" r:id="rId2804" xr:uid="{00000000-0004-0000-0B00-0000F30A0000}"/>
    <hyperlink ref="Q662" r:id="rId2805" xr:uid="{00000000-0004-0000-0B00-0000F40A0000}"/>
    <hyperlink ref="AG662" r:id="rId2806" xr:uid="{00000000-0004-0000-0B00-0000F50A0000}"/>
    <hyperlink ref="AH662" r:id="rId2807" xr:uid="{00000000-0004-0000-0B00-0000F60A0000}"/>
    <hyperlink ref="AI662" r:id="rId2808" xr:uid="{00000000-0004-0000-0B00-0000F70A0000}"/>
    <hyperlink ref="P663" r:id="rId2809" xr:uid="{00000000-0004-0000-0B00-0000F80A0000}"/>
    <hyperlink ref="Q663" r:id="rId2810" xr:uid="{00000000-0004-0000-0B00-0000F90A0000}"/>
    <hyperlink ref="AG663" r:id="rId2811" xr:uid="{00000000-0004-0000-0B00-0000FA0A0000}"/>
    <hyperlink ref="AH663" r:id="rId2812" xr:uid="{00000000-0004-0000-0B00-0000FB0A0000}"/>
    <hyperlink ref="AI663" r:id="rId2813" xr:uid="{00000000-0004-0000-0B00-0000FC0A0000}"/>
    <hyperlink ref="P664" r:id="rId2814" xr:uid="{00000000-0004-0000-0B00-0000FD0A0000}"/>
    <hyperlink ref="Q664" r:id="rId2815" xr:uid="{00000000-0004-0000-0B00-0000FE0A0000}"/>
    <hyperlink ref="AG664" r:id="rId2816" xr:uid="{00000000-0004-0000-0B00-0000FF0A0000}"/>
    <hyperlink ref="AH664" r:id="rId2817" xr:uid="{00000000-0004-0000-0B00-0000000B0000}"/>
    <hyperlink ref="AI664" r:id="rId2818" xr:uid="{00000000-0004-0000-0B00-0000010B0000}"/>
    <hyperlink ref="P665" r:id="rId2819" xr:uid="{00000000-0004-0000-0B00-0000020B0000}"/>
    <hyperlink ref="Q665" r:id="rId2820" xr:uid="{00000000-0004-0000-0B00-0000030B0000}"/>
    <hyperlink ref="AG665" r:id="rId2821" xr:uid="{00000000-0004-0000-0B00-0000040B0000}"/>
    <hyperlink ref="AH665" r:id="rId2822" xr:uid="{00000000-0004-0000-0B00-0000050B0000}"/>
    <hyperlink ref="AI665" r:id="rId2823" xr:uid="{00000000-0004-0000-0B00-0000060B0000}"/>
    <hyperlink ref="P666" r:id="rId2824" xr:uid="{00000000-0004-0000-0B00-0000070B0000}"/>
    <hyperlink ref="Q666" r:id="rId2825" xr:uid="{00000000-0004-0000-0B00-0000080B0000}"/>
    <hyperlink ref="AG666" r:id="rId2826" xr:uid="{00000000-0004-0000-0B00-0000090B0000}"/>
    <hyperlink ref="AH666" r:id="rId2827" xr:uid="{00000000-0004-0000-0B00-00000A0B0000}"/>
    <hyperlink ref="AI666" r:id="rId2828" xr:uid="{00000000-0004-0000-0B00-00000B0B0000}"/>
    <hyperlink ref="P667" r:id="rId2829" xr:uid="{00000000-0004-0000-0B00-00000C0B0000}"/>
    <hyperlink ref="Q667" r:id="rId2830" xr:uid="{00000000-0004-0000-0B00-00000D0B0000}"/>
    <hyperlink ref="AG667" r:id="rId2831" xr:uid="{00000000-0004-0000-0B00-00000E0B0000}"/>
    <hyperlink ref="AH667" r:id="rId2832" xr:uid="{00000000-0004-0000-0B00-00000F0B0000}"/>
    <hyperlink ref="AI667" r:id="rId2833" xr:uid="{00000000-0004-0000-0B00-0000100B0000}"/>
    <hyperlink ref="P668" r:id="rId2834" xr:uid="{00000000-0004-0000-0B00-0000110B0000}"/>
    <hyperlink ref="Q668" r:id="rId2835" xr:uid="{00000000-0004-0000-0B00-0000120B0000}"/>
    <hyperlink ref="AG668" r:id="rId2836" xr:uid="{00000000-0004-0000-0B00-0000130B0000}"/>
    <hyperlink ref="AH668" r:id="rId2837" xr:uid="{00000000-0004-0000-0B00-0000140B0000}"/>
    <hyperlink ref="AI668" r:id="rId2838" xr:uid="{00000000-0004-0000-0B00-0000150B0000}"/>
    <hyperlink ref="P669" r:id="rId2839" xr:uid="{00000000-0004-0000-0B00-0000160B0000}"/>
    <hyperlink ref="Q669" r:id="rId2840" xr:uid="{00000000-0004-0000-0B00-0000170B0000}"/>
    <hyperlink ref="AG669" r:id="rId2841" xr:uid="{00000000-0004-0000-0B00-0000180B0000}"/>
    <hyperlink ref="AH669" r:id="rId2842" xr:uid="{00000000-0004-0000-0B00-0000190B0000}"/>
    <hyperlink ref="AI669" r:id="rId2843" xr:uid="{00000000-0004-0000-0B00-00001A0B0000}"/>
    <hyperlink ref="P670" r:id="rId2844" xr:uid="{00000000-0004-0000-0B00-00001B0B0000}"/>
    <hyperlink ref="Q670" r:id="rId2845" xr:uid="{00000000-0004-0000-0B00-00001C0B0000}"/>
    <hyperlink ref="AG670" r:id="rId2846" xr:uid="{00000000-0004-0000-0B00-00001D0B0000}"/>
    <hyperlink ref="AH670" r:id="rId2847" xr:uid="{00000000-0004-0000-0B00-00001E0B0000}"/>
    <hyperlink ref="AI670" r:id="rId2848" xr:uid="{00000000-0004-0000-0B00-00001F0B0000}"/>
    <hyperlink ref="P671" r:id="rId2849" xr:uid="{00000000-0004-0000-0B00-0000200B0000}"/>
    <hyperlink ref="Q671" r:id="rId2850" xr:uid="{00000000-0004-0000-0B00-0000210B0000}"/>
    <hyperlink ref="AG671" r:id="rId2851" xr:uid="{00000000-0004-0000-0B00-0000220B0000}"/>
    <hyperlink ref="AH671" r:id="rId2852" xr:uid="{00000000-0004-0000-0B00-0000230B0000}"/>
    <hyperlink ref="AI671" r:id="rId2853" xr:uid="{00000000-0004-0000-0B00-0000240B0000}"/>
    <hyperlink ref="P672" r:id="rId2854" xr:uid="{00000000-0004-0000-0B00-0000250B0000}"/>
    <hyperlink ref="Q672" r:id="rId2855" xr:uid="{00000000-0004-0000-0B00-0000260B0000}"/>
    <hyperlink ref="AG672" r:id="rId2856" xr:uid="{00000000-0004-0000-0B00-0000270B0000}"/>
    <hyperlink ref="AH672" r:id="rId2857" xr:uid="{00000000-0004-0000-0B00-0000280B0000}"/>
    <hyperlink ref="AI672" r:id="rId2858" xr:uid="{00000000-0004-0000-0B00-0000290B0000}"/>
    <hyperlink ref="P673" r:id="rId2859" xr:uid="{00000000-0004-0000-0B00-00002A0B0000}"/>
    <hyperlink ref="Q673" r:id="rId2860" xr:uid="{00000000-0004-0000-0B00-00002B0B0000}"/>
    <hyperlink ref="AG673" r:id="rId2861" xr:uid="{00000000-0004-0000-0B00-00002C0B0000}"/>
    <hyperlink ref="AH673" r:id="rId2862" xr:uid="{00000000-0004-0000-0B00-00002D0B0000}"/>
    <hyperlink ref="AI673" r:id="rId2863" xr:uid="{00000000-0004-0000-0B00-00002E0B0000}"/>
    <hyperlink ref="P674" r:id="rId2864" xr:uid="{00000000-0004-0000-0B00-00002F0B0000}"/>
    <hyperlink ref="Q674" r:id="rId2865" xr:uid="{00000000-0004-0000-0B00-0000300B0000}"/>
    <hyperlink ref="AG674" r:id="rId2866" xr:uid="{00000000-0004-0000-0B00-0000310B0000}"/>
    <hyperlink ref="AH674" r:id="rId2867" xr:uid="{00000000-0004-0000-0B00-0000320B0000}"/>
    <hyperlink ref="AI674" r:id="rId2868" xr:uid="{00000000-0004-0000-0B00-0000330B0000}"/>
    <hyperlink ref="P675" r:id="rId2869" xr:uid="{00000000-0004-0000-0B00-0000340B0000}"/>
    <hyperlink ref="Q675" r:id="rId2870" xr:uid="{00000000-0004-0000-0B00-0000350B0000}"/>
    <hyperlink ref="AG675" r:id="rId2871" xr:uid="{00000000-0004-0000-0B00-0000360B0000}"/>
    <hyperlink ref="AH675" r:id="rId2872" xr:uid="{00000000-0004-0000-0B00-0000370B0000}"/>
    <hyperlink ref="AI675" r:id="rId2873" xr:uid="{00000000-0004-0000-0B00-0000380B0000}"/>
    <hyperlink ref="P676" r:id="rId2874" xr:uid="{00000000-0004-0000-0B00-0000390B0000}"/>
    <hyperlink ref="Q676" r:id="rId2875" xr:uid="{00000000-0004-0000-0B00-00003A0B0000}"/>
    <hyperlink ref="AG676" r:id="rId2876" xr:uid="{00000000-0004-0000-0B00-00003B0B0000}"/>
    <hyperlink ref="AH676" r:id="rId2877" xr:uid="{00000000-0004-0000-0B00-00003C0B0000}"/>
    <hyperlink ref="AI676" r:id="rId2878" xr:uid="{00000000-0004-0000-0B00-00003D0B0000}"/>
    <hyperlink ref="P677" r:id="rId2879" xr:uid="{00000000-0004-0000-0B00-00003E0B0000}"/>
    <hyperlink ref="Q677" r:id="rId2880" xr:uid="{00000000-0004-0000-0B00-00003F0B0000}"/>
    <hyperlink ref="AG677" r:id="rId2881" xr:uid="{00000000-0004-0000-0B00-0000400B0000}"/>
    <hyperlink ref="AH677" r:id="rId2882" xr:uid="{00000000-0004-0000-0B00-0000410B0000}"/>
    <hyperlink ref="AI677" r:id="rId2883" xr:uid="{00000000-0004-0000-0B00-0000420B0000}"/>
    <hyperlink ref="P678" r:id="rId2884" xr:uid="{00000000-0004-0000-0B00-0000430B0000}"/>
    <hyperlink ref="Q678" r:id="rId2885" xr:uid="{00000000-0004-0000-0B00-0000440B0000}"/>
    <hyperlink ref="AG678" r:id="rId2886" xr:uid="{00000000-0004-0000-0B00-0000450B0000}"/>
    <hyperlink ref="AH678" r:id="rId2887" xr:uid="{00000000-0004-0000-0B00-0000460B0000}"/>
    <hyperlink ref="AI678" r:id="rId2888" xr:uid="{00000000-0004-0000-0B00-0000470B0000}"/>
    <hyperlink ref="P679" r:id="rId2889" xr:uid="{00000000-0004-0000-0B00-0000480B0000}"/>
    <hyperlink ref="Q679" r:id="rId2890" xr:uid="{00000000-0004-0000-0B00-0000490B0000}"/>
    <hyperlink ref="AG679" r:id="rId2891" xr:uid="{00000000-0004-0000-0B00-00004A0B0000}"/>
    <hyperlink ref="AH679" r:id="rId2892" xr:uid="{00000000-0004-0000-0B00-00004B0B0000}"/>
    <hyperlink ref="AI679" r:id="rId2893" xr:uid="{00000000-0004-0000-0B00-00004C0B0000}"/>
    <hyperlink ref="P680" r:id="rId2894" xr:uid="{00000000-0004-0000-0B00-00004D0B0000}"/>
    <hyperlink ref="Q680" r:id="rId2895" xr:uid="{00000000-0004-0000-0B00-00004E0B0000}"/>
    <hyperlink ref="AG680" r:id="rId2896" xr:uid="{00000000-0004-0000-0B00-00004F0B0000}"/>
    <hyperlink ref="AH680" r:id="rId2897" xr:uid="{00000000-0004-0000-0B00-0000500B0000}"/>
    <hyperlink ref="AI680" r:id="rId2898" xr:uid="{00000000-0004-0000-0B00-0000510B0000}"/>
    <hyperlink ref="P681" r:id="rId2899" xr:uid="{00000000-0004-0000-0B00-0000520B0000}"/>
    <hyperlink ref="Q681" r:id="rId2900" xr:uid="{00000000-0004-0000-0B00-0000530B0000}"/>
    <hyperlink ref="AG681" r:id="rId2901" xr:uid="{00000000-0004-0000-0B00-0000540B0000}"/>
    <hyperlink ref="AH681" r:id="rId2902" xr:uid="{00000000-0004-0000-0B00-0000550B0000}"/>
    <hyperlink ref="AI681" r:id="rId2903" xr:uid="{00000000-0004-0000-0B00-0000560B0000}"/>
    <hyperlink ref="P682" r:id="rId2904" xr:uid="{00000000-0004-0000-0B00-0000570B0000}"/>
    <hyperlink ref="Q682" r:id="rId2905" xr:uid="{00000000-0004-0000-0B00-0000580B0000}"/>
    <hyperlink ref="AG682" r:id="rId2906" xr:uid="{00000000-0004-0000-0B00-0000590B0000}"/>
    <hyperlink ref="AH682" r:id="rId2907" xr:uid="{00000000-0004-0000-0B00-00005A0B0000}"/>
    <hyperlink ref="AI682" r:id="rId2908" xr:uid="{00000000-0004-0000-0B00-00005B0B0000}"/>
    <hyperlink ref="P683" r:id="rId2909" xr:uid="{00000000-0004-0000-0B00-00005C0B0000}"/>
    <hyperlink ref="Q683" r:id="rId2910" xr:uid="{00000000-0004-0000-0B00-00005D0B0000}"/>
    <hyperlink ref="AG683" r:id="rId2911" xr:uid="{00000000-0004-0000-0B00-00005E0B0000}"/>
    <hyperlink ref="AH683" r:id="rId2912" xr:uid="{00000000-0004-0000-0B00-00005F0B0000}"/>
    <hyperlink ref="AI683" r:id="rId2913" xr:uid="{00000000-0004-0000-0B00-0000600B0000}"/>
    <hyperlink ref="P684" r:id="rId2914" xr:uid="{00000000-0004-0000-0B00-0000610B0000}"/>
    <hyperlink ref="Q684" r:id="rId2915" xr:uid="{00000000-0004-0000-0B00-0000620B0000}"/>
    <hyperlink ref="AG684" r:id="rId2916" xr:uid="{00000000-0004-0000-0B00-0000630B0000}"/>
    <hyperlink ref="AH684" r:id="rId2917" xr:uid="{00000000-0004-0000-0B00-0000640B0000}"/>
    <hyperlink ref="AI684" r:id="rId2918" xr:uid="{00000000-0004-0000-0B00-0000650B0000}"/>
    <hyperlink ref="P685" r:id="rId2919" xr:uid="{00000000-0004-0000-0B00-0000660B0000}"/>
    <hyperlink ref="Q685" r:id="rId2920" xr:uid="{00000000-0004-0000-0B00-0000670B0000}"/>
    <hyperlink ref="AG685" r:id="rId2921" xr:uid="{00000000-0004-0000-0B00-0000680B0000}"/>
    <hyperlink ref="AH685" r:id="rId2922" xr:uid="{00000000-0004-0000-0B00-0000690B0000}"/>
    <hyperlink ref="AI685" r:id="rId2923" xr:uid="{00000000-0004-0000-0B00-00006A0B0000}"/>
    <hyperlink ref="P686" r:id="rId2924" xr:uid="{00000000-0004-0000-0B00-00006B0B0000}"/>
    <hyperlink ref="Q686" r:id="rId2925" xr:uid="{00000000-0004-0000-0B00-00006C0B0000}"/>
    <hyperlink ref="AG686" r:id="rId2926" xr:uid="{00000000-0004-0000-0B00-00006D0B0000}"/>
    <hyperlink ref="AH686" r:id="rId2927" xr:uid="{00000000-0004-0000-0B00-00006E0B0000}"/>
    <hyperlink ref="AI686" r:id="rId2928" xr:uid="{00000000-0004-0000-0B00-00006F0B0000}"/>
    <hyperlink ref="P687" r:id="rId2929" xr:uid="{00000000-0004-0000-0B00-0000700B0000}"/>
    <hyperlink ref="Q687" r:id="rId2930" xr:uid="{00000000-0004-0000-0B00-0000710B0000}"/>
    <hyperlink ref="AG687" r:id="rId2931" xr:uid="{00000000-0004-0000-0B00-0000720B0000}"/>
    <hyperlink ref="AH687" r:id="rId2932" xr:uid="{00000000-0004-0000-0B00-0000730B0000}"/>
    <hyperlink ref="AI687" r:id="rId2933" xr:uid="{00000000-0004-0000-0B00-0000740B0000}"/>
    <hyperlink ref="P688" r:id="rId2934" xr:uid="{00000000-0004-0000-0B00-0000750B0000}"/>
    <hyperlink ref="Q688" r:id="rId2935" xr:uid="{00000000-0004-0000-0B00-0000760B0000}"/>
    <hyperlink ref="AG688" r:id="rId2936" xr:uid="{00000000-0004-0000-0B00-0000770B0000}"/>
    <hyperlink ref="AH688" r:id="rId2937" xr:uid="{00000000-0004-0000-0B00-0000780B0000}"/>
    <hyperlink ref="AI688" r:id="rId2938" xr:uid="{00000000-0004-0000-0B00-0000790B0000}"/>
    <hyperlink ref="P689" r:id="rId2939" xr:uid="{00000000-0004-0000-0B00-00007A0B0000}"/>
    <hyperlink ref="Q689" r:id="rId2940" xr:uid="{00000000-0004-0000-0B00-00007B0B0000}"/>
    <hyperlink ref="AG689" r:id="rId2941" xr:uid="{00000000-0004-0000-0B00-00007C0B0000}"/>
    <hyperlink ref="AH689" r:id="rId2942" xr:uid="{00000000-0004-0000-0B00-00007D0B0000}"/>
    <hyperlink ref="AI689" r:id="rId2943" xr:uid="{00000000-0004-0000-0B00-00007E0B0000}"/>
    <hyperlink ref="P690" r:id="rId2944" xr:uid="{00000000-0004-0000-0B00-00007F0B0000}"/>
    <hyperlink ref="Q690" r:id="rId2945" xr:uid="{00000000-0004-0000-0B00-0000800B0000}"/>
    <hyperlink ref="AG690" r:id="rId2946" xr:uid="{00000000-0004-0000-0B00-0000810B0000}"/>
    <hyperlink ref="AH690" r:id="rId2947" xr:uid="{00000000-0004-0000-0B00-0000820B0000}"/>
    <hyperlink ref="AI690" r:id="rId2948" xr:uid="{00000000-0004-0000-0B00-0000830B0000}"/>
    <hyperlink ref="P691" r:id="rId2949" xr:uid="{00000000-0004-0000-0B00-0000840B0000}"/>
    <hyperlink ref="Q691" r:id="rId2950" xr:uid="{00000000-0004-0000-0B00-0000850B0000}"/>
    <hyperlink ref="AG691" r:id="rId2951" xr:uid="{00000000-0004-0000-0B00-0000860B0000}"/>
    <hyperlink ref="AH691" r:id="rId2952" xr:uid="{00000000-0004-0000-0B00-0000870B0000}"/>
    <hyperlink ref="AI691" r:id="rId2953" xr:uid="{00000000-0004-0000-0B00-0000880B0000}"/>
    <hyperlink ref="P692" r:id="rId2954" xr:uid="{00000000-0004-0000-0B00-0000890B0000}"/>
    <hyperlink ref="Q692" r:id="rId2955" xr:uid="{00000000-0004-0000-0B00-00008A0B0000}"/>
    <hyperlink ref="AG692" r:id="rId2956" xr:uid="{00000000-0004-0000-0B00-00008B0B0000}"/>
    <hyperlink ref="AH692" r:id="rId2957" xr:uid="{00000000-0004-0000-0B00-00008C0B0000}"/>
    <hyperlink ref="AI692" r:id="rId2958" xr:uid="{00000000-0004-0000-0B00-00008D0B0000}"/>
    <hyperlink ref="P693" r:id="rId2959" xr:uid="{00000000-0004-0000-0B00-00008E0B0000}"/>
    <hyperlink ref="Q693" r:id="rId2960" xr:uid="{00000000-0004-0000-0B00-00008F0B0000}"/>
    <hyperlink ref="AG693" r:id="rId2961" xr:uid="{00000000-0004-0000-0B00-0000900B0000}"/>
    <hyperlink ref="AH693" r:id="rId2962" xr:uid="{00000000-0004-0000-0B00-0000910B0000}"/>
    <hyperlink ref="AI693" r:id="rId2963" xr:uid="{00000000-0004-0000-0B00-0000920B0000}"/>
    <hyperlink ref="P694" r:id="rId2964" xr:uid="{00000000-0004-0000-0B00-0000930B0000}"/>
    <hyperlink ref="Q694" r:id="rId2965" xr:uid="{00000000-0004-0000-0B00-0000940B0000}"/>
    <hyperlink ref="AG694" r:id="rId2966" xr:uid="{00000000-0004-0000-0B00-0000950B0000}"/>
    <hyperlink ref="AH694" r:id="rId2967" xr:uid="{00000000-0004-0000-0B00-0000960B0000}"/>
    <hyperlink ref="AI694" r:id="rId2968" xr:uid="{00000000-0004-0000-0B00-0000970B0000}"/>
    <hyperlink ref="P695" r:id="rId2969" xr:uid="{00000000-0004-0000-0B00-0000980B0000}"/>
    <hyperlink ref="Q695" r:id="rId2970" xr:uid="{00000000-0004-0000-0B00-0000990B0000}"/>
    <hyperlink ref="AG695" r:id="rId2971" xr:uid="{00000000-0004-0000-0B00-00009A0B0000}"/>
    <hyperlink ref="AH695" r:id="rId2972" xr:uid="{00000000-0004-0000-0B00-00009B0B0000}"/>
    <hyperlink ref="AI695" r:id="rId2973" xr:uid="{00000000-0004-0000-0B00-00009C0B0000}"/>
    <hyperlink ref="P696" r:id="rId2974" xr:uid="{00000000-0004-0000-0B00-00009D0B0000}"/>
    <hyperlink ref="Q696" r:id="rId2975" xr:uid="{00000000-0004-0000-0B00-00009E0B0000}"/>
    <hyperlink ref="AG696" r:id="rId2976" xr:uid="{00000000-0004-0000-0B00-00009F0B0000}"/>
    <hyperlink ref="AH696" r:id="rId2977" xr:uid="{00000000-0004-0000-0B00-0000A00B0000}"/>
    <hyperlink ref="AI696" r:id="rId2978" xr:uid="{00000000-0004-0000-0B00-0000A10B0000}"/>
    <hyperlink ref="P697" r:id="rId2979" xr:uid="{00000000-0004-0000-0B00-0000A20B0000}"/>
    <hyperlink ref="Q697" r:id="rId2980" xr:uid="{00000000-0004-0000-0B00-0000A30B0000}"/>
    <hyperlink ref="AG697" r:id="rId2981" xr:uid="{00000000-0004-0000-0B00-0000A40B0000}"/>
    <hyperlink ref="AH697" r:id="rId2982" xr:uid="{00000000-0004-0000-0B00-0000A50B0000}"/>
    <hyperlink ref="AI697" r:id="rId2983" xr:uid="{00000000-0004-0000-0B00-0000A60B0000}"/>
    <hyperlink ref="P698" r:id="rId2984" xr:uid="{00000000-0004-0000-0B00-0000A70B0000}"/>
    <hyperlink ref="Q698" r:id="rId2985" xr:uid="{00000000-0004-0000-0B00-0000A80B0000}"/>
    <hyperlink ref="AG698" r:id="rId2986" xr:uid="{00000000-0004-0000-0B00-0000A90B0000}"/>
    <hyperlink ref="AH698" r:id="rId2987" xr:uid="{00000000-0004-0000-0B00-0000AA0B0000}"/>
    <hyperlink ref="AI698" r:id="rId2988" xr:uid="{00000000-0004-0000-0B00-0000AB0B0000}"/>
    <hyperlink ref="P699" r:id="rId2989" xr:uid="{00000000-0004-0000-0B00-0000AC0B0000}"/>
    <hyperlink ref="Q699" r:id="rId2990" xr:uid="{00000000-0004-0000-0B00-0000AD0B0000}"/>
    <hyperlink ref="AG699" r:id="rId2991" xr:uid="{00000000-0004-0000-0B00-0000AE0B0000}"/>
    <hyperlink ref="AH699" r:id="rId2992" xr:uid="{00000000-0004-0000-0B00-0000AF0B0000}"/>
    <hyperlink ref="AI699" r:id="rId2993" xr:uid="{00000000-0004-0000-0B00-0000B00B0000}"/>
    <hyperlink ref="P700" r:id="rId2994" xr:uid="{00000000-0004-0000-0B00-0000B10B0000}"/>
    <hyperlink ref="Q700" r:id="rId2995" xr:uid="{00000000-0004-0000-0B00-0000B20B0000}"/>
    <hyperlink ref="AG700" r:id="rId2996" xr:uid="{00000000-0004-0000-0B00-0000B30B0000}"/>
    <hyperlink ref="AH700" r:id="rId2997" xr:uid="{00000000-0004-0000-0B00-0000B40B0000}"/>
    <hyperlink ref="AI700" r:id="rId2998" xr:uid="{00000000-0004-0000-0B00-0000B50B0000}"/>
    <hyperlink ref="P701" r:id="rId2999" xr:uid="{00000000-0004-0000-0B00-0000B60B0000}"/>
    <hyperlink ref="Q701" r:id="rId3000" xr:uid="{00000000-0004-0000-0B00-0000B70B0000}"/>
    <hyperlink ref="AG701" r:id="rId3001" xr:uid="{00000000-0004-0000-0B00-0000B80B0000}"/>
    <hyperlink ref="AH701" r:id="rId3002" xr:uid="{00000000-0004-0000-0B00-0000B90B0000}"/>
    <hyperlink ref="AI701" r:id="rId3003" xr:uid="{00000000-0004-0000-0B00-0000BA0B0000}"/>
    <hyperlink ref="P702" r:id="rId3004" xr:uid="{00000000-0004-0000-0B00-0000BB0B0000}"/>
    <hyperlink ref="Q702" r:id="rId3005" xr:uid="{00000000-0004-0000-0B00-0000BC0B0000}"/>
    <hyperlink ref="AG702" r:id="rId3006" xr:uid="{00000000-0004-0000-0B00-0000BD0B0000}"/>
    <hyperlink ref="AH702" r:id="rId3007" xr:uid="{00000000-0004-0000-0B00-0000BE0B0000}"/>
    <hyperlink ref="AI702" r:id="rId3008" xr:uid="{00000000-0004-0000-0B00-0000BF0B0000}"/>
    <hyperlink ref="P703" r:id="rId3009" xr:uid="{00000000-0004-0000-0B00-0000C00B0000}"/>
    <hyperlink ref="Q703" r:id="rId3010" xr:uid="{00000000-0004-0000-0B00-0000C10B0000}"/>
    <hyperlink ref="AG703" r:id="rId3011" xr:uid="{00000000-0004-0000-0B00-0000C20B0000}"/>
    <hyperlink ref="AH703" r:id="rId3012" xr:uid="{00000000-0004-0000-0B00-0000C30B0000}"/>
    <hyperlink ref="AI703" r:id="rId3013" xr:uid="{00000000-0004-0000-0B00-0000C40B0000}"/>
    <hyperlink ref="P704" r:id="rId3014" xr:uid="{00000000-0004-0000-0B00-0000C50B0000}"/>
    <hyperlink ref="Q704" r:id="rId3015" xr:uid="{00000000-0004-0000-0B00-0000C60B0000}"/>
    <hyperlink ref="AG704" r:id="rId3016" xr:uid="{00000000-0004-0000-0B00-0000C70B0000}"/>
    <hyperlink ref="AH704" r:id="rId3017" xr:uid="{00000000-0004-0000-0B00-0000C80B0000}"/>
    <hyperlink ref="AI704" r:id="rId3018" xr:uid="{00000000-0004-0000-0B00-0000C90B0000}"/>
    <hyperlink ref="P705" r:id="rId3019" xr:uid="{00000000-0004-0000-0B00-0000CA0B0000}"/>
    <hyperlink ref="Q705" r:id="rId3020" xr:uid="{00000000-0004-0000-0B00-0000CB0B0000}"/>
    <hyperlink ref="AG705" r:id="rId3021" xr:uid="{00000000-0004-0000-0B00-0000CC0B0000}"/>
    <hyperlink ref="AH705" r:id="rId3022" xr:uid="{00000000-0004-0000-0B00-0000CD0B0000}"/>
    <hyperlink ref="AI705" r:id="rId3023" xr:uid="{00000000-0004-0000-0B00-0000CE0B0000}"/>
    <hyperlink ref="P706" r:id="rId3024" xr:uid="{00000000-0004-0000-0B00-0000CF0B0000}"/>
    <hyperlink ref="Q706" r:id="rId3025" xr:uid="{00000000-0004-0000-0B00-0000D00B0000}"/>
    <hyperlink ref="AG706" r:id="rId3026" xr:uid="{00000000-0004-0000-0B00-0000D10B0000}"/>
    <hyperlink ref="AH706" r:id="rId3027" xr:uid="{00000000-0004-0000-0B00-0000D20B0000}"/>
    <hyperlink ref="AI706" r:id="rId3028" xr:uid="{00000000-0004-0000-0B00-0000D30B0000}"/>
    <hyperlink ref="P707" r:id="rId3029" xr:uid="{00000000-0004-0000-0B00-0000D40B0000}"/>
    <hyperlink ref="Q707" r:id="rId3030" xr:uid="{00000000-0004-0000-0B00-0000D50B0000}"/>
    <hyperlink ref="AG707" r:id="rId3031" xr:uid="{00000000-0004-0000-0B00-0000D60B0000}"/>
    <hyperlink ref="AH707" r:id="rId3032" xr:uid="{00000000-0004-0000-0B00-0000D70B0000}"/>
    <hyperlink ref="AI707" r:id="rId3033" xr:uid="{00000000-0004-0000-0B00-0000D80B0000}"/>
    <hyperlink ref="P708" r:id="rId3034" xr:uid="{00000000-0004-0000-0B00-0000D90B0000}"/>
    <hyperlink ref="Q708" r:id="rId3035" xr:uid="{00000000-0004-0000-0B00-0000DA0B0000}"/>
    <hyperlink ref="AG708" r:id="rId3036" xr:uid="{00000000-0004-0000-0B00-0000DB0B0000}"/>
    <hyperlink ref="AH708" r:id="rId3037" xr:uid="{00000000-0004-0000-0B00-0000DC0B0000}"/>
    <hyperlink ref="AI708" r:id="rId3038" xr:uid="{00000000-0004-0000-0B00-0000DD0B0000}"/>
    <hyperlink ref="P709" r:id="rId3039" xr:uid="{00000000-0004-0000-0B00-0000DE0B0000}"/>
    <hyperlink ref="Q709" r:id="rId3040" xr:uid="{00000000-0004-0000-0B00-0000DF0B0000}"/>
    <hyperlink ref="AG709" r:id="rId3041" xr:uid="{00000000-0004-0000-0B00-0000E00B0000}"/>
    <hyperlink ref="AH709" r:id="rId3042" xr:uid="{00000000-0004-0000-0B00-0000E10B0000}"/>
    <hyperlink ref="AI709" r:id="rId3043" xr:uid="{00000000-0004-0000-0B00-0000E20B0000}"/>
    <hyperlink ref="P710" r:id="rId3044" xr:uid="{00000000-0004-0000-0B00-0000E30B0000}"/>
    <hyperlink ref="Q710" r:id="rId3045" xr:uid="{00000000-0004-0000-0B00-0000E40B0000}"/>
    <hyperlink ref="AG710" r:id="rId3046" xr:uid="{00000000-0004-0000-0B00-0000E50B0000}"/>
    <hyperlink ref="AH710" r:id="rId3047" xr:uid="{00000000-0004-0000-0B00-0000E60B0000}"/>
    <hyperlink ref="AI710" r:id="rId3048" xr:uid="{00000000-0004-0000-0B00-0000E70B0000}"/>
    <hyperlink ref="P711" r:id="rId3049" xr:uid="{00000000-0004-0000-0B00-0000E80B0000}"/>
    <hyperlink ref="Q711" r:id="rId3050" xr:uid="{00000000-0004-0000-0B00-0000E90B0000}"/>
    <hyperlink ref="AG711" r:id="rId3051" xr:uid="{00000000-0004-0000-0B00-0000EA0B0000}"/>
    <hyperlink ref="AH711" r:id="rId3052" xr:uid="{00000000-0004-0000-0B00-0000EB0B0000}"/>
    <hyperlink ref="AI711" r:id="rId3053" xr:uid="{00000000-0004-0000-0B00-0000EC0B0000}"/>
    <hyperlink ref="P712" r:id="rId3054" xr:uid="{00000000-0004-0000-0B00-0000ED0B0000}"/>
    <hyperlink ref="Q712" r:id="rId3055" xr:uid="{00000000-0004-0000-0B00-0000EE0B0000}"/>
    <hyperlink ref="AG712" r:id="rId3056" xr:uid="{00000000-0004-0000-0B00-0000EF0B0000}"/>
    <hyperlink ref="AH712" r:id="rId3057" xr:uid="{00000000-0004-0000-0B00-0000F00B0000}"/>
    <hyperlink ref="AI712" r:id="rId3058" xr:uid="{00000000-0004-0000-0B00-0000F10B0000}"/>
    <hyperlink ref="P713" r:id="rId3059" xr:uid="{00000000-0004-0000-0B00-0000F20B0000}"/>
    <hyperlink ref="Q713" r:id="rId3060" xr:uid="{00000000-0004-0000-0B00-0000F30B0000}"/>
    <hyperlink ref="AG713" r:id="rId3061" xr:uid="{00000000-0004-0000-0B00-0000F40B0000}"/>
    <hyperlink ref="AH713" r:id="rId3062" xr:uid="{00000000-0004-0000-0B00-0000F50B0000}"/>
    <hyperlink ref="AI713" r:id="rId3063" xr:uid="{00000000-0004-0000-0B00-0000F60B0000}"/>
    <hyperlink ref="P714" r:id="rId3064" xr:uid="{00000000-0004-0000-0B00-0000F70B0000}"/>
    <hyperlink ref="Q714" r:id="rId3065" xr:uid="{00000000-0004-0000-0B00-0000F80B0000}"/>
    <hyperlink ref="AG714" r:id="rId3066" xr:uid="{00000000-0004-0000-0B00-0000F90B0000}"/>
    <hyperlink ref="AH714" r:id="rId3067" xr:uid="{00000000-0004-0000-0B00-0000FA0B0000}"/>
    <hyperlink ref="AI714" r:id="rId3068" xr:uid="{00000000-0004-0000-0B00-0000FB0B0000}"/>
    <hyperlink ref="P715" r:id="rId3069" xr:uid="{00000000-0004-0000-0B00-0000FC0B0000}"/>
    <hyperlink ref="Q715" r:id="rId3070" xr:uid="{00000000-0004-0000-0B00-0000FD0B0000}"/>
    <hyperlink ref="AG715" r:id="rId3071" xr:uid="{00000000-0004-0000-0B00-0000FE0B0000}"/>
    <hyperlink ref="AH715" r:id="rId3072" xr:uid="{00000000-0004-0000-0B00-0000FF0B0000}"/>
    <hyperlink ref="AI715" r:id="rId3073" xr:uid="{00000000-0004-0000-0B00-0000000C0000}"/>
    <hyperlink ref="P716" r:id="rId3074" xr:uid="{00000000-0004-0000-0B00-0000010C0000}"/>
    <hyperlink ref="Q716" r:id="rId3075" xr:uid="{00000000-0004-0000-0B00-0000020C0000}"/>
    <hyperlink ref="AG716" r:id="rId3076" xr:uid="{00000000-0004-0000-0B00-0000030C0000}"/>
    <hyperlink ref="AH716" r:id="rId3077" xr:uid="{00000000-0004-0000-0B00-0000040C0000}"/>
    <hyperlink ref="AI716" r:id="rId3078" xr:uid="{00000000-0004-0000-0B00-0000050C0000}"/>
    <hyperlink ref="P717" r:id="rId3079" xr:uid="{00000000-0004-0000-0B00-0000060C0000}"/>
    <hyperlink ref="Q717" r:id="rId3080" xr:uid="{00000000-0004-0000-0B00-0000070C0000}"/>
    <hyperlink ref="AG717" r:id="rId3081" xr:uid="{00000000-0004-0000-0B00-0000080C0000}"/>
    <hyperlink ref="AH717" r:id="rId3082" xr:uid="{00000000-0004-0000-0B00-0000090C0000}"/>
    <hyperlink ref="AI717" r:id="rId3083" xr:uid="{00000000-0004-0000-0B00-00000A0C0000}"/>
    <hyperlink ref="P718" r:id="rId3084" xr:uid="{00000000-0004-0000-0B00-00000B0C0000}"/>
    <hyperlink ref="Q718" r:id="rId3085" xr:uid="{00000000-0004-0000-0B00-00000C0C0000}"/>
    <hyperlink ref="AG718" r:id="rId3086" xr:uid="{00000000-0004-0000-0B00-00000D0C0000}"/>
    <hyperlink ref="AH718" r:id="rId3087" xr:uid="{00000000-0004-0000-0B00-00000E0C0000}"/>
    <hyperlink ref="AI718" r:id="rId3088" xr:uid="{00000000-0004-0000-0B00-00000F0C0000}"/>
    <hyperlink ref="P719" r:id="rId3089" xr:uid="{00000000-0004-0000-0B00-0000100C0000}"/>
    <hyperlink ref="Q719" r:id="rId3090" xr:uid="{00000000-0004-0000-0B00-0000110C0000}"/>
    <hyperlink ref="AG719" r:id="rId3091" xr:uid="{00000000-0004-0000-0B00-0000120C0000}"/>
    <hyperlink ref="AH719" r:id="rId3092" xr:uid="{00000000-0004-0000-0B00-0000130C0000}"/>
    <hyperlink ref="AI719" r:id="rId3093" xr:uid="{00000000-0004-0000-0B00-0000140C0000}"/>
    <hyperlink ref="P720" r:id="rId3094" xr:uid="{00000000-0004-0000-0B00-0000150C0000}"/>
    <hyperlink ref="Q720" r:id="rId3095" xr:uid="{00000000-0004-0000-0B00-0000160C0000}"/>
    <hyperlink ref="AG720" r:id="rId3096" xr:uid="{00000000-0004-0000-0B00-0000170C0000}"/>
    <hyperlink ref="AH720" r:id="rId3097" xr:uid="{00000000-0004-0000-0B00-0000180C0000}"/>
    <hyperlink ref="AI720" r:id="rId3098" xr:uid="{00000000-0004-0000-0B00-0000190C0000}"/>
    <hyperlink ref="P721" r:id="rId3099" xr:uid="{00000000-0004-0000-0B00-00001A0C0000}"/>
    <hyperlink ref="Q721" r:id="rId3100" xr:uid="{00000000-0004-0000-0B00-00001B0C0000}"/>
    <hyperlink ref="AG721" r:id="rId3101" xr:uid="{00000000-0004-0000-0B00-00001C0C0000}"/>
    <hyperlink ref="AH721" r:id="rId3102" xr:uid="{00000000-0004-0000-0B00-00001D0C0000}"/>
    <hyperlink ref="AI721" r:id="rId3103" xr:uid="{00000000-0004-0000-0B00-00001E0C0000}"/>
    <hyperlink ref="P722" r:id="rId3104" xr:uid="{00000000-0004-0000-0B00-00001F0C0000}"/>
    <hyperlink ref="Q722" r:id="rId3105" xr:uid="{00000000-0004-0000-0B00-0000200C0000}"/>
    <hyperlink ref="AG722" r:id="rId3106" xr:uid="{00000000-0004-0000-0B00-0000210C0000}"/>
    <hyperlink ref="AH722" r:id="rId3107" xr:uid="{00000000-0004-0000-0B00-0000220C0000}"/>
    <hyperlink ref="AI722" r:id="rId3108" xr:uid="{00000000-0004-0000-0B00-0000230C0000}"/>
    <hyperlink ref="P723" r:id="rId3109" xr:uid="{00000000-0004-0000-0B00-0000240C0000}"/>
    <hyperlink ref="Q723" r:id="rId3110" xr:uid="{00000000-0004-0000-0B00-0000250C0000}"/>
    <hyperlink ref="AG723" r:id="rId3111" xr:uid="{00000000-0004-0000-0B00-0000260C0000}"/>
    <hyperlink ref="AH723" r:id="rId3112" xr:uid="{00000000-0004-0000-0B00-0000270C0000}"/>
    <hyperlink ref="AI723" r:id="rId3113" xr:uid="{00000000-0004-0000-0B00-0000280C0000}"/>
    <hyperlink ref="P724" r:id="rId3114" xr:uid="{00000000-0004-0000-0B00-0000290C0000}"/>
    <hyperlink ref="Q724" r:id="rId3115" xr:uid="{00000000-0004-0000-0B00-00002A0C0000}"/>
    <hyperlink ref="AG724" r:id="rId3116" xr:uid="{00000000-0004-0000-0B00-00002B0C0000}"/>
    <hyperlink ref="AH724" r:id="rId3117" xr:uid="{00000000-0004-0000-0B00-00002C0C0000}"/>
    <hyperlink ref="AI724" r:id="rId3118" xr:uid="{00000000-0004-0000-0B00-00002D0C0000}"/>
    <hyperlink ref="P725" r:id="rId3119" xr:uid="{00000000-0004-0000-0B00-00002E0C0000}"/>
    <hyperlink ref="Q725" r:id="rId3120" xr:uid="{00000000-0004-0000-0B00-00002F0C0000}"/>
    <hyperlink ref="AG725" r:id="rId3121" xr:uid="{00000000-0004-0000-0B00-0000300C0000}"/>
    <hyperlink ref="AH725" r:id="rId3122" xr:uid="{00000000-0004-0000-0B00-0000310C0000}"/>
    <hyperlink ref="AI725" r:id="rId3123" xr:uid="{00000000-0004-0000-0B00-0000320C0000}"/>
    <hyperlink ref="P726" r:id="rId3124" xr:uid="{00000000-0004-0000-0B00-0000330C0000}"/>
    <hyperlink ref="Q726" r:id="rId3125" xr:uid="{00000000-0004-0000-0B00-0000340C0000}"/>
    <hyperlink ref="AG726" r:id="rId3126" xr:uid="{00000000-0004-0000-0B00-0000350C0000}"/>
    <hyperlink ref="AH726" r:id="rId3127" xr:uid="{00000000-0004-0000-0B00-0000360C0000}"/>
    <hyperlink ref="AI726" r:id="rId3128" xr:uid="{00000000-0004-0000-0B00-0000370C0000}"/>
    <hyperlink ref="P727" r:id="rId3129" xr:uid="{00000000-0004-0000-0B00-0000380C0000}"/>
    <hyperlink ref="Q727" r:id="rId3130" xr:uid="{00000000-0004-0000-0B00-0000390C0000}"/>
    <hyperlink ref="AG727" r:id="rId3131" xr:uid="{00000000-0004-0000-0B00-00003A0C0000}"/>
    <hyperlink ref="AH727" r:id="rId3132" xr:uid="{00000000-0004-0000-0B00-00003B0C0000}"/>
    <hyperlink ref="AI727" r:id="rId3133" xr:uid="{00000000-0004-0000-0B00-00003C0C0000}"/>
    <hyperlink ref="P728" r:id="rId3134" xr:uid="{00000000-0004-0000-0B00-00003D0C0000}"/>
    <hyperlink ref="Q728" r:id="rId3135" xr:uid="{00000000-0004-0000-0B00-00003E0C0000}"/>
    <hyperlink ref="AG728" r:id="rId3136" xr:uid="{00000000-0004-0000-0B00-00003F0C0000}"/>
    <hyperlink ref="AH728" r:id="rId3137" xr:uid="{00000000-0004-0000-0B00-0000400C0000}"/>
    <hyperlink ref="AI728" r:id="rId3138" xr:uid="{00000000-0004-0000-0B00-0000410C0000}"/>
    <hyperlink ref="P729" r:id="rId3139" xr:uid="{00000000-0004-0000-0B00-0000420C0000}"/>
    <hyperlink ref="Q729" r:id="rId3140" xr:uid="{00000000-0004-0000-0B00-0000430C0000}"/>
    <hyperlink ref="AG729" r:id="rId3141" xr:uid="{00000000-0004-0000-0B00-0000440C0000}"/>
    <hyperlink ref="AH729" r:id="rId3142" xr:uid="{00000000-0004-0000-0B00-0000450C0000}"/>
    <hyperlink ref="AI729" r:id="rId3143" xr:uid="{00000000-0004-0000-0B00-0000460C0000}"/>
    <hyperlink ref="P730" r:id="rId3144" xr:uid="{00000000-0004-0000-0B00-0000470C0000}"/>
    <hyperlink ref="Q730" r:id="rId3145" xr:uid="{00000000-0004-0000-0B00-0000480C0000}"/>
    <hyperlink ref="AG730" r:id="rId3146" xr:uid="{00000000-0004-0000-0B00-0000490C0000}"/>
    <hyperlink ref="AH730" r:id="rId3147" xr:uid="{00000000-0004-0000-0B00-00004A0C0000}"/>
    <hyperlink ref="AI730" r:id="rId3148" xr:uid="{00000000-0004-0000-0B00-00004B0C0000}"/>
    <hyperlink ref="P731" r:id="rId3149" xr:uid="{00000000-0004-0000-0B00-00004C0C0000}"/>
    <hyperlink ref="Q731" r:id="rId3150" xr:uid="{00000000-0004-0000-0B00-00004D0C0000}"/>
    <hyperlink ref="AG731" r:id="rId3151" xr:uid="{00000000-0004-0000-0B00-00004E0C0000}"/>
    <hyperlink ref="AH731" r:id="rId3152" xr:uid="{00000000-0004-0000-0B00-00004F0C0000}"/>
    <hyperlink ref="AI731" r:id="rId3153" xr:uid="{00000000-0004-0000-0B00-0000500C0000}"/>
    <hyperlink ref="P732" r:id="rId3154" xr:uid="{00000000-0004-0000-0B00-0000510C0000}"/>
    <hyperlink ref="Q732" r:id="rId3155" xr:uid="{00000000-0004-0000-0B00-0000520C0000}"/>
    <hyperlink ref="AG732" r:id="rId3156" xr:uid="{00000000-0004-0000-0B00-0000530C0000}"/>
    <hyperlink ref="AH732" r:id="rId3157" xr:uid="{00000000-0004-0000-0B00-0000540C0000}"/>
    <hyperlink ref="AI732" r:id="rId3158" xr:uid="{00000000-0004-0000-0B00-0000550C0000}"/>
    <hyperlink ref="P733" r:id="rId3159" xr:uid="{00000000-0004-0000-0B00-0000560C0000}"/>
    <hyperlink ref="Q733" r:id="rId3160" xr:uid="{00000000-0004-0000-0B00-0000570C0000}"/>
    <hyperlink ref="AG733" r:id="rId3161" xr:uid="{00000000-0004-0000-0B00-0000580C0000}"/>
    <hyperlink ref="AH733" r:id="rId3162" xr:uid="{00000000-0004-0000-0B00-0000590C0000}"/>
    <hyperlink ref="AI733" r:id="rId3163" xr:uid="{00000000-0004-0000-0B00-00005A0C0000}"/>
    <hyperlink ref="P734" r:id="rId3164" xr:uid="{00000000-0004-0000-0B00-00005B0C0000}"/>
    <hyperlink ref="Q734" r:id="rId3165" xr:uid="{00000000-0004-0000-0B00-00005C0C0000}"/>
    <hyperlink ref="AG734" r:id="rId3166" xr:uid="{00000000-0004-0000-0B00-00005D0C0000}"/>
    <hyperlink ref="AH734" r:id="rId3167" xr:uid="{00000000-0004-0000-0B00-00005E0C0000}"/>
    <hyperlink ref="AI734" r:id="rId3168" xr:uid="{00000000-0004-0000-0B00-00005F0C0000}"/>
    <hyperlink ref="P735" r:id="rId3169" xr:uid="{00000000-0004-0000-0B00-0000600C0000}"/>
    <hyperlink ref="Q735" r:id="rId3170" xr:uid="{00000000-0004-0000-0B00-0000610C0000}"/>
    <hyperlink ref="AG735" r:id="rId3171" xr:uid="{00000000-0004-0000-0B00-0000620C0000}"/>
    <hyperlink ref="AH735" r:id="rId3172" xr:uid="{00000000-0004-0000-0B00-0000630C0000}"/>
    <hyperlink ref="AI735" r:id="rId3173" xr:uid="{00000000-0004-0000-0B00-0000640C0000}"/>
    <hyperlink ref="P736" r:id="rId3174" xr:uid="{00000000-0004-0000-0B00-0000650C0000}"/>
    <hyperlink ref="Q736" r:id="rId3175" xr:uid="{00000000-0004-0000-0B00-0000660C0000}"/>
    <hyperlink ref="AG736" r:id="rId3176" xr:uid="{00000000-0004-0000-0B00-0000670C0000}"/>
    <hyperlink ref="AH736" r:id="rId3177" xr:uid="{00000000-0004-0000-0B00-0000680C0000}"/>
    <hyperlink ref="AI736" r:id="rId3178" xr:uid="{00000000-0004-0000-0B00-0000690C0000}"/>
    <hyperlink ref="P737" r:id="rId3179" xr:uid="{00000000-0004-0000-0B00-00006A0C0000}"/>
    <hyperlink ref="Q737" r:id="rId3180" xr:uid="{00000000-0004-0000-0B00-00006B0C0000}"/>
    <hyperlink ref="AG737" r:id="rId3181" xr:uid="{00000000-0004-0000-0B00-00006C0C0000}"/>
    <hyperlink ref="AH737" r:id="rId3182" xr:uid="{00000000-0004-0000-0B00-00006D0C0000}"/>
    <hyperlink ref="AI737" r:id="rId3183" xr:uid="{00000000-0004-0000-0B00-00006E0C0000}"/>
    <hyperlink ref="P738" r:id="rId3184" xr:uid="{00000000-0004-0000-0B00-00006F0C0000}"/>
    <hyperlink ref="Q738" r:id="rId3185" xr:uid="{00000000-0004-0000-0B00-0000700C0000}"/>
    <hyperlink ref="AG738" r:id="rId3186" xr:uid="{00000000-0004-0000-0B00-0000710C0000}"/>
    <hyperlink ref="AH738" r:id="rId3187" xr:uid="{00000000-0004-0000-0B00-0000720C0000}"/>
    <hyperlink ref="AI738" r:id="rId3188" xr:uid="{00000000-0004-0000-0B00-0000730C0000}"/>
    <hyperlink ref="P739" r:id="rId3189" xr:uid="{00000000-0004-0000-0B00-0000740C0000}"/>
    <hyperlink ref="Q739" r:id="rId3190" xr:uid="{00000000-0004-0000-0B00-0000750C0000}"/>
    <hyperlink ref="AG739" r:id="rId3191" xr:uid="{00000000-0004-0000-0B00-0000760C0000}"/>
    <hyperlink ref="AH739" r:id="rId3192" xr:uid="{00000000-0004-0000-0B00-0000770C0000}"/>
    <hyperlink ref="AI739" r:id="rId3193" xr:uid="{00000000-0004-0000-0B00-0000780C0000}"/>
    <hyperlink ref="P740" r:id="rId3194" xr:uid="{00000000-0004-0000-0B00-0000790C0000}"/>
    <hyperlink ref="Q740" r:id="rId3195" xr:uid="{00000000-0004-0000-0B00-00007A0C0000}"/>
    <hyperlink ref="AG740" r:id="rId3196" xr:uid="{00000000-0004-0000-0B00-00007B0C0000}"/>
    <hyperlink ref="AH740" r:id="rId3197" xr:uid="{00000000-0004-0000-0B00-00007C0C0000}"/>
    <hyperlink ref="AI740" r:id="rId3198" xr:uid="{00000000-0004-0000-0B00-00007D0C0000}"/>
    <hyperlink ref="P741" r:id="rId3199" xr:uid="{00000000-0004-0000-0B00-00007E0C0000}"/>
    <hyperlink ref="Q741" r:id="rId3200" xr:uid="{00000000-0004-0000-0B00-00007F0C0000}"/>
    <hyperlink ref="AG741" r:id="rId3201" xr:uid="{00000000-0004-0000-0B00-0000800C0000}"/>
    <hyperlink ref="AH741" r:id="rId3202" xr:uid="{00000000-0004-0000-0B00-0000810C0000}"/>
    <hyperlink ref="AI741" r:id="rId3203" xr:uid="{00000000-0004-0000-0B00-0000820C0000}"/>
    <hyperlink ref="P742" r:id="rId3204" xr:uid="{00000000-0004-0000-0B00-0000830C0000}"/>
    <hyperlink ref="Q742" r:id="rId3205" xr:uid="{00000000-0004-0000-0B00-0000840C0000}"/>
    <hyperlink ref="AG742" r:id="rId3206" xr:uid="{00000000-0004-0000-0B00-0000850C0000}"/>
    <hyperlink ref="AH742" r:id="rId3207" xr:uid="{00000000-0004-0000-0B00-0000860C0000}"/>
    <hyperlink ref="AI742" r:id="rId3208" xr:uid="{00000000-0004-0000-0B00-0000870C0000}"/>
    <hyperlink ref="P743" r:id="rId3209" xr:uid="{00000000-0004-0000-0B00-0000880C0000}"/>
    <hyperlink ref="Q743" r:id="rId3210" xr:uid="{00000000-0004-0000-0B00-0000890C0000}"/>
    <hyperlink ref="AG743" r:id="rId3211" xr:uid="{00000000-0004-0000-0B00-00008A0C0000}"/>
    <hyperlink ref="AH743" r:id="rId3212" xr:uid="{00000000-0004-0000-0B00-00008B0C0000}"/>
    <hyperlink ref="AI743" r:id="rId3213" xr:uid="{00000000-0004-0000-0B00-00008C0C0000}"/>
    <hyperlink ref="P744" r:id="rId3214" xr:uid="{00000000-0004-0000-0B00-00008D0C0000}"/>
    <hyperlink ref="Q744" r:id="rId3215" xr:uid="{00000000-0004-0000-0B00-00008E0C0000}"/>
    <hyperlink ref="AC744" r:id="rId3216" xr:uid="{00000000-0004-0000-0B00-00008F0C0000}"/>
    <hyperlink ref="AG744" r:id="rId3217" xr:uid="{00000000-0004-0000-0B00-0000900C0000}"/>
    <hyperlink ref="AH744" r:id="rId3218" xr:uid="{00000000-0004-0000-0B00-0000910C0000}"/>
    <hyperlink ref="AI744" r:id="rId3219" xr:uid="{00000000-0004-0000-0B00-0000920C0000}"/>
    <hyperlink ref="P745" r:id="rId3220" xr:uid="{00000000-0004-0000-0B00-0000930C0000}"/>
    <hyperlink ref="Q745" r:id="rId3221" xr:uid="{00000000-0004-0000-0B00-0000940C0000}"/>
    <hyperlink ref="AG745" r:id="rId3222" xr:uid="{00000000-0004-0000-0B00-0000950C0000}"/>
    <hyperlink ref="AH745" r:id="rId3223" xr:uid="{00000000-0004-0000-0B00-0000960C0000}"/>
    <hyperlink ref="AI745" r:id="rId3224" xr:uid="{00000000-0004-0000-0B00-0000970C0000}"/>
    <hyperlink ref="P746" r:id="rId3225" xr:uid="{00000000-0004-0000-0B00-0000980C0000}"/>
    <hyperlink ref="Q746" r:id="rId3226" xr:uid="{00000000-0004-0000-0B00-0000990C0000}"/>
    <hyperlink ref="AG746" r:id="rId3227" xr:uid="{00000000-0004-0000-0B00-00009A0C0000}"/>
    <hyperlink ref="AH746" r:id="rId3228" xr:uid="{00000000-0004-0000-0B00-00009B0C0000}"/>
    <hyperlink ref="AI746" r:id="rId3229" xr:uid="{00000000-0004-0000-0B00-00009C0C0000}"/>
    <hyperlink ref="P747" r:id="rId3230" xr:uid="{00000000-0004-0000-0B00-00009D0C0000}"/>
    <hyperlink ref="Q747" r:id="rId3231" xr:uid="{00000000-0004-0000-0B00-00009E0C0000}"/>
    <hyperlink ref="AG747" r:id="rId3232" xr:uid="{00000000-0004-0000-0B00-00009F0C0000}"/>
    <hyperlink ref="AH747" r:id="rId3233" xr:uid="{00000000-0004-0000-0B00-0000A00C0000}"/>
    <hyperlink ref="AI747" r:id="rId3234" xr:uid="{00000000-0004-0000-0B00-0000A10C0000}"/>
    <hyperlink ref="P748" r:id="rId3235" xr:uid="{00000000-0004-0000-0B00-0000A20C0000}"/>
    <hyperlink ref="Q748" r:id="rId3236" xr:uid="{00000000-0004-0000-0B00-0000A30C0000}"/>
    <hyperlink ref="AG748" r:id="rId3237" xr:uid="{00000000-0004-0000-0B00-0000A40C0000}"/>
    <hyperlink ref="AH748" r:id="rId3238" xr:uid="{00000000-0004-0000-0B00-0000A50C0000}"/>
    <hyperlink ref="AI748" r:id="rId3239" xr:uid="{00000000-0004-0000-0B00-0000A60C0000}"/>
    <hyperlink ref="P749" r:id="rId3240" xr:uid="{00000000-0004-0000-0B00-0000A70C0000}"/>
    <hyperlink ref="Q749" r:id="rId3241" xr:uid="{00000000-0004-0000-0B00-0000A80C0000}"/>
    <hyperlink ref="AG749" r:id="rId3242" xr:uid="{00000000-0004-0000-0B00-0000A90C0000}"/>
    <hyperlink ref="AH749" r:id="rId3243" xr:uid="{00000000-0004-0000-0B00-0000AA0C0000}"/>
    <hyperlink ref="AI749" r:id="rId3244" xr:uid="{00000000-0004-0000-0B00-0000AB0C0000}"/>
    <hyperlink ref="P750" r:id="rId3245" xr:uid="{00000000-0004-0000-0B00-0000AC0C0000}"/>
    <hyperlink ref="Q750" r:id="rId3246" xr:uid="{00000000-0004-0000-0B00-0000AD0C0000}"/>
    <hyperlink ref="AG750" r:id="rId3247" xr:uid="{00000000-0004-0000-0B00-0000AE0C0000}"/>
    <hyperlink ref="AH750" r:id="rId3248" xr:uid="{00000000-0004-0000-0B00-0000AF0C0000}"/>
    <hyperlink ref="AI750" r:id="rId3249" xr:uid="{00000000-0004-0000-0B00-0000B00C0000}"/>
    <hyperlink ref="P751" r:id="rId3250" xr:uid="{00000000-0004-0000-0B00-0000B10C0000}"/>
    <hyperlink ref="Q751" r:id="rId3251" xr:uid="{00000000-0004-0000-0B00-0000B20C0000}"/>
    <hyperlink ref="AG751" r:id="rId3252" xr:uid="{00000000-0004-0000-0B00-0000B30C0000}"/>
    <hyperlink ref="AH751" r:id="rId3253" xr:uid="{00000000-0004-0000-0B00-0000B40C0000}"/>
    <hyperlink ref="AI751" r:id="rId3254" xr:uid="{00000000-0004-0000-0B00-0000B50C0000}"/>
    <hyperlink ref="P752" r:id="rId3255" xr:uid="{00000000-0004-0000-0B00-0000B60C0000}"/>
    <hyperlink ref="Q752" r:id="rId3256" xr:uid="{00000000-0004-0000-0B00-0000B70C0000}"/>
    <hyperlink ref="AG752" r:id="rId3257" xr:uid="{00000000-0004-0000-0B00-0000B80C0000}"/>
    <hyperlink ref="AH752" r:id="rId3258" xr:uid="{00000000-0004-0000-0B00-0000B90C0000}"/>
    <hyperlink ref="AI752" r:id="rId3259" xr:uid="{00000000-0004-0000-0B00-0000BA0C0000}"/>
    <hyperlink ref="P753" r:id="rId3260" xr:uid="{00000000-0004-0000-0B00-0000BB0C0000}"/>
    <hyperlink ref="Q753" r:id="rId3261" xr:uid="{00000000-0004-0000-0B00-0000BC0C0000}"/>
    <hyperlink ref="AG753" r:id="rId3262" xr:uid="{00000000-0004-0000-0B00-0000BD0C0000}"/>
    <hyperlink ref="AH753" r:id="rId3263" xr:uid="{00000000-0004-0000-0B00-0000BE0C0000}"/>
    <hyperlink ref="AI753" r:id="rId3264" xr:uid="{00000000-0004-0000-0B00-0000BF0C0000}"/>
    <hyperlink ref="P754" r:id="rId3265" xr:uid="{00000000-0004-0000-0B00-0000C00C0000}"/>
    <hyperlink ref="Q754" r:id="rId3266" xr:uid="{00000000-0004-0000-0B00-0000C10C0000}"/>
    <hyperlink ref="AG754" r:id="rId3267" xr:uid="{00000000-0004-0000-0B00-0000C20C0000}"/>
    <hyperlink ref="AH754" r:id="rId3268" xr:uid="{00000000-0004-0000-0B00-0000C30C0000}"/>
    <hyperlink ref="AI754" r:id="rId3269" xr:uid="{00000000-0004-0000-0B00-0000C40C0000}"/>
    <hyperlink ref="P755" r:id="rId3270" xr:uid="{00000000-0004-0000-0B00-0000C50C0000}"/>
    <hyperlink ref="Q755" r:id="rId3271" xr:uid="{00000000-0004-0000-0B00-0000C60C0000}"/>
    <hyperlink ref="AG755" r:id="rId3272" xr:uid="{00000000-0004-0000-0B00-0000C70C0000}"/>
    <hyperlink ref="AH755" r:id="rId3273" xr:uid="{00000000-0004-0000-0B00-0000C80C0000}"/>
    <hyperlink ref="AI755" r:id="rId3274" xr:uid="{00000000-0004-0000-0B00-0000C90C0000}"/>
    <hyperlink ref="P756" r:id="rId3275" xr:uid="{00000000-0004-0000-0B00-0000CA0C0000}"/>
    <hyperlink ref="Q756" r:id="rId3276" xr:uid="{00000000-0004-0000-0B00-0000CB0C0000}"/>
    <hyperlink ref="AG756" r:id="rId3277" xr:uid="{00000000-0004-0000-0B00-0000CC0C0000}"/>
    <hyperlink ref="AH756" r:id="rId3278" xr:uid="{00000000-0004-0000-0B00-0000CD0C0000}"/>
    <hyperlink ref="AI756" r:id="rId3279" xr:uid="{00000000-0004-0000-0B00-0000CE0C0000}"/>
    <hyperlink ref="P757" r:id="rId3280" xr:uid="{00000000-0004-0000-0B00-0000CF0C0000}"/>
    <hyperlink ref="Q757" r:id="rId3281" xr:uid="{00000000-0004-0000-0B00-0000D00C0000}"/>
    <hyperlink ref="AG757" r:id="rId3282" xr:uid="{00000000-0004-0000-0B00-0000D10C0000}"/>
    <hyperlink ref="AH757" r:id="rId3283" xr:uid="{00000000-0004-0000-0B00-0000D20C0000}"/>
    <hyperlink ref="AI757" r:id="rId3284" xr:uid="{00000000-0004-0000-0B00-0000D30C0000}"/>
    <hyperlink ref="P758" r:id="rId3285" xr:uid="{00000000-0004-0000-0B00-0000D40C0000}"/>
    <hyperlink ref="Q758" r:id="rId3286" xr:uid="{00000000-0004-0000-0B00-0000D50C0000}"/>
    <hyperlink ref="AG758" r:id="rId3287" xr:uid="{00000000-0004-0000-0B00-0000D60C0000}"/>
    <hyperlink ref="AH758" r:id="rId3288" xr:uid="{00000000-0004-0000-0B00-0000D70C0000}"/>
    <hyperlink ref="AI758" r:id="rId3289" xr:uid="{00000000-0004-0000-0B00-0000D80C0000}"/>
    <hyperlink ref="P759" r:id="rId3290" xr:uid="{00000000-0004-0000-0B00-0000D90C0000}"/>
    <hyperlink ref="Q759" r:id="rId3291" xr:uid="{00000000-0004-0000-0B00-0000DA0C0000}"/>
    <hyperlink ref="AG759" r:id="rId3292" xr:uid="{00000000-0004-0000-0B00-0000DB0C0000}"/>
    <hyperlink ref="AH759" r:id="rId3293" xr:uid="{00000000-0004-0000-0B00-0000DC0C0000}"/>
    <hyperlink ref="AI759" r:id="rId3294" xr:uid="{00000000-0004-0000-0B00-0000DD0C0000}"/>
    <hyperlink ref="P760" r:id="rId3295" xr:uid="{00000000-0004-0000-0B00-0000DE0C0000}"/>
    <hyperlink ref="Q760" r:id="rId3296" xr:uid="{00000000-0004-0000-0B00-0000DF0C0000}"/>
    <hyperlink ref="AG760" r:id="rId3297" xr:uid="{00000000-0004-0000-0B00-0000E00C0000}"/>
    <hyperlink ref="AH760" r:id="rId3298" xr:uid="{00000000-0004-0000-0B00-0000E10C0000}"/>
    <hyperlink ref="AI760" r:id="rId3299" xr:uid="{00000000-0004-0000-0B00-0000E20C0000}"/>
    <hyperlink ref="P761" r:id="rId3300" xr:uid="{00000000-0004-0000-0B00-0000E30C0000}"/>
    <hyperlink ref="Q761" r:id="rId3301" xr:uid="{00000000-0004-0000-0B00-0000E40C0000}"/>
    <hyperlink ref="AG761" r:id="rId3302" xr:uid="{00000000-0004-0000-0B00-0000E50C0000}"/>
    <hyperlink ref="AH761" r:id="rId3303" xr:uid="{00000000-0004-0000-0B00-0000E60C0000}"/>
    <hyperlink ref="AI761" r:id="rId3304" xr:uid="{00000000-0004-0000-0B00-0000E70C0000}"/>
    <hyperlink ref="P762" r:id="rId3305" xr:uid="{00000000-0004-0000-0B00-0000E80C0000}"/>
    <hyperlink ref="Q762" r:id="rId3306" xr:uid="{00000000-0004-0000-0B00-0000E90C0000}"/>
    <hyperlink ref="AG762" r:id="rId3307" xr:uid="{00000000-0004-0000-0B00-0000EA0C0000}"/>
    <hyperlink ref="AH762" r:id="rId3308" xr:uid="{00000000-0004-0000-0B00-0000EB0C0000}"/>
    <hyperlink ref="AI762" r:id="rId3309" xr:uid="{00000000-0004-0000-0B00-0000EC0C0000}"/>
    <hyperlink ref="P763" r:id="rId3310" xr:uid="{00000000-0004-0000-0B00-0000ED0C0000}"/>
    <hyperlink ref="Q763" r:id="rId3311" xr:uid="{00000000-0004-0000-0B00-0000EE0C0000}"/>
    <hyperlink ref="AG763" r:id="rId3312" xr:uid="{00000000-0004-0000-0B00-0000EF0C0000}"/>
    <hyperlink ref="AH763" r:id="rId3313" xr:uid="{00000000-0004-0000-0B00-0000F00C0000}"/>
    <hyperlink ref="AI763" r:id="rId3314" xr:uid="{00000000-0004-0000-0B00-0000F10C0000}"/>
    <hyperlink ref="P764" r:id="rId3315" xr:uid="{00000000-0004-0000-0B00-0000F20C0000}"/>
    <hyperlink ref="Q764" r:id="rId3316" xr:uid="{00000000-0004-0000-0B00-0000F30C0000}"/>
    <hyperlink ref="AG764" r:id="rId3317" xr:uid="{00000000-0004-0000-0B00-0000F40C0000}"/>
    <hyperlink ref="AH764" r:id="rId3318" xr:uid="{00000000-0004-0000-0B00-0000F50C0000}"/>
    <hyperlink ref="AI764" r:id="rId3319" xr:uid="{00000000-0004-0000-0B00-0000F60C0000}"/>
    <hyperlink ref="P765" r:id="rId3320" xr:uid="{00000000-0004-0000-0B00-0000F70C0000}"/>
    <hyperlink ref="Q765" r:id="rId3321" xr:uid="{00000000-0004-0000-0B00-0000F80C0000}"/>
    <hyperlink ref="AG765" r:id="rId3322" xr:uid="{00000000-0004-0000-0B00-0000F90C0000}"/>
    <hyperlink ref="AH765" r:id="rId3323" xr:uid="{00000000-0004-0000-0B00-0000FA0C0000}"/>
    <hyperlink ref="AI765" r:id="rId3324" xr:uid="{00000000-0004-0000-0B00-0000FB0C0000}"/>
    <hyperlink ref="P766" r:id="rId3325" xr:uid="{00000000-0004-0000-0B00-0000FC0C0000}"/>
    <hyperlink ref="Q766" r:id="rId3326" xr:uid="{00000000-0004-0000-0B00-0000FD0C0000}"/>
    <hyperlink ref="AG766" r:id="rId3327" xr:uid="{00000000-0004-0000-0B00-0000FE0C0000}"/>
    <hyperlink ref="AH766" r:id="rId3328" xr:uid="{00000000-0004-0000-0B00-0000FF0C0000}"/>
    <hyperlink ref="AI766" r:id="rId3329" xr:uid="{00000000-0004-0000-0B00-0000000D0000}"/>
    <hyperlink ref="P767" r:id="rId3330" xr:uid="{00000000-0004-0000-0B00-0000010D0000}"/>
    <hyperlink ref="Q767" r:id="rId3331" xr:uid="{00000000-0004-0000-0B00-0000020D0000}"/>
    <hyperlink ref="AG767" r:id="rId3332" xr:uid="{00000000-0004-0000-0B00-0000030D0000}"/>
    <hyperlink ref="AH767" r:id="rId3333" xr:uid="{00000000-0004-0000-0B00-0000040D0000}"/>
    <hyperlink ref="AI767" r:id="rId3334" xr:uid="{00000000-0004-0000-0B00-0000050D0000}"/>
    <hyperlink ref="P768" r:id="rId3335" xr:uid="{00000000-0004-0000-0B00-0000060D0000}"/>
    <hyperlink ref="Q768" r:id="rId3336" xr:uid="{00000000-0004-0000-0B00-0000070D0000}"/>
    <hyperlink ref="AC768" r:id="rId3337" xr:uid="{00000000-0004-0000-0B00-0000080D0000}"/>
    <hyperlink ref="AG768" r:id="rId3338" xr:uid="{00000000-0004-0000-0B00-0000090D0000}"/>
    <hyperlink ref="AH768" r:id="rId3339" xr:uid="{00000000-0004-0000-0B00-00000A0D0000}"/>
    <hyperlink ref="AI768" r:id="rId3340" xr:uid="{00000000-0004-0000-0B00-00000B0D0000}"/>
    <hyperlink ref="P769" r:id="rId3341" xr:uid="{00000000-0004-0000-0B00-00000C0D0000}"/>
    <hyperlink ref="Q769" r:id="rId3342" xr:uid="{00000000-0004-0000-0B00-00000D0D0000}"/>
    <hyperlink ref="AG769" r:id="rId3343" xr:uid="{00000000-0004-0000-0B00-00000E0D0000}"/>
    <hyperlink ref="AH769" r:id="rId3344" xr:uid="{00000000-0004-0000-0B00-00000F0D0000}"/>
    <hyperlink ref="AI769" r:id="rId3345" xr:uid="{00000000-0004-0000-0B00-0000100D0000}"/>
    <hyperlink ref="P770" r:id="rId3346" xr:uid="{00000000-0004-0000-0B00-0000110D0000}"/>
    <hyperlink ref="Q770" r:id="rId3347" xr:uid="{00000000-0004-0000-0B00-0000120D0000}"/>
    <hyperlink ref="AG770" r:id="rId3348" xr:uid="{00000000-0004-0000-0B00-0000130D0000}"/>
    <hyperlink ref="AH770" r:id="rId3349" xr:uid="{00000000-0004-0000-0B00-0000140D0000}"/>
    <hyperlink ref="AI770" r:id="rId3350" xr:uid="{00000000-0004-0000-0B00-0000150D0000}"/>
    <hyperlink ref="P771" r:id="rId3351" xr:uid="{00000000-0004-0000-0B00-0000160D0000}"/>
    <hyperlink ref="Q771" r:id="rId3352" xr:uid="{00000000-0004-0000-0B00-0000170D0000}"/>
    <hyperlink ref="AG771" r:id="rId3353" xr:uid="{00000000-0004-0000-0B00-0000180D0000}"/>
    <hyperlink ref="AH771" r:id="rId3354" xr:uid="{00000000-0004-0000-0B00-0000190D0000}"/>
    <hyperlink ref="AI771" r:id="rId3355" xr:uid="{00000000-0004-0000-0B00-00001A0D0000}"/>
    <hyperlink ref="P772" r:id="rId3356" xr:uid="{00000000-0004-0000-0B00-00001B0D0000}"/>
    <hyperlink ref="Q772" r:id="rId3357" xr:uid="{00000000-0004-0000-0B00-00001C0D0000}"/>
    <hyperlink ref="AG772" r:id="rId3358" xr:uid="{00000000-0004-0000-0B00-00001D0D0000}"/>
    <hyperlink ref="AH772" r:id="rId3359" xr:uid="{00000000-0004-0000-0B00-00001E0D0000}"/>
    <hyperlink ref="AI772" r:id="rId3360" xr:uid="{00000000-0004-0000-0B00-00001F0D0000}"/>
    <hyperlink ref="P773" r:id="rId3361" xr:uid="{00000000-0004-0000-0B00-0000200D0000}"/>
    <hyperlink ref="Q773" r:id="rId3362" xr:uid="{00000000-0004-0000-0B00-0000210D0000}"/>
    <hyperlink ref="AG773" r:id="rId3363" xr:uid="{00000000-0004-0000-0B00-0000220D0000}"/>
    <hyperlink ref="AH773" r:id="rId3364" xr:uid="{00000000-0004-0000-0B00-0000230D0000}"/>
    <hyperlink ref="AI773" r:id="rId3365" xr:uid="{00000000-0004-0000-0B00-0000240D0000}"/>
    <hyperlink ref="P774" r:id="rId3366" xr:uid="{00000000-0004-0000-0B00-0000250D0000}"/>
    <hyperlink ref="Q774" r:id="rId3367" xr:uid="{00000000-0004-0000-0B00-0000260D0000}"/>
    <hyperlink ref="AG774" r:id="rId3368" xr:uid="{00000000-0004-0000-0B00-0000270D0000}"/>
    <hyperlink ref="AH774" r:id="rId3369" xr:uid="{00000000-0004-0000-0B00-0000280D0000}"/>
    <hyperlink ref="AI774" r:id="rId3370" xr:uid="{00000000-0004-0000-0B00-0000290D0000}"/>
    <hyperlink ref="P775" r:id="rId3371" xr:uid="{00000000-0004-0000-0B00-00002A0D0000}"/>
    <hyperlink ref="Q775" r:id="rId3372" xr:uid="{00000000-0004-0000-0B00-00002B0D0000}"/>
    <hyperlink ref="AG775" r:id="rId3373" xr:uid="{00000000-0004-0000-0B00-00002C0D0000}"/>
    <hyperlink ref="AH775" r:id="rId3374" xr:uid="{00000000-0004-0000-0B00-00002D0D0000}"/>
    <hyperlink ref="AI775" r:id="rId3375" xr:uid="{00000000-0004-0000-0B00-00002E0D0000}"/>
    <hyperlink ref="P776" r:id="rId3376" xr:uid="{00000000-0004-0000-0B00-00002F0D0000}"/>
    <hyperlink ref="Q776" r:id="rId3377" xr:uid="{00000000-0004-0000-0B00-0000300D0000}"/>
    <hyperlink ref="AG776" r:id="rId3378" xr:uid="{00000000-0004-0000-0B00-0000310D0000}"/>
    <hyperlink ref="AH776" r:id="rId3379" xr:uid="{00000000-0004-0000-0B00-0000320D0000}"/>
    <hyperlink ref="AI776" r:id="rId3380" xr:uid="{00000000-0004-0000-0B00-0000330D0000}"/>
    <hyperlink ref="P777" r:id="rId3381" xr:uid="{00000000-0004-0000-0B00-0000340D0000}"/>
    <hyperlink ref="Q777" r:id="rId3382" xr:uid="{00000000-0004-0000-0B00-0000350D0000}"/>
    <hyperlink ref="AG777" r:id="rId3383" xr:uid="{00000000-0004-0000-0B00-0000360D0000}"/>
    <hyperlink ref="AH777" r:id="rId3384" xr:uid="{00000000-0004-0000-0B00-0000370D0000}"/>
    <hyperlink ref="AI777" r:id="rId3385" xr:uid="{00000000-0004-0000-0B00-0000380D0000}"/>
    <hyperlink ref="P778" r:id="rId3386" xr:uid="{00000000-0004-0000-0B00-0000390D0000}"/>
    <hyperlink ref="Q778" r:id="rId3387" xr:uid="{00000000-0004-0000-0B00-00003A0D0000}"/>
    <hyperlink ref="AG778" r:id="rId3388" xr:uid="{00000000-0004-0000-0B00-00003B0D0000}"/>
    <hyperlink ref="AH778" r:id="rId3389" xr:uid="{00000000-0004-0000-0B00-00003C0D0000}"/>
    <hyperlink ref="AI778" r:id="rId3390" xr:uid="{00000000-0004-0000-0B00-00003D0D0000}"/>
    <hyperlink ref="P779" r:id="rId3391" xr:uid="{00000000-0004-0000-0B00-00003E0D0000}"/>
    <hyperlink ref="Q779" r:id="rId3392" xr:uid="{00000000-0004-0000-0B00-00003F0D0000}"/>
    <hyperlink ref="AG779" r:id="rId3393" xr:uid="{00000000-0004-0000-0B00-0000400D0000}"/>
    <hyperlink ref="AH779" r:id="rId3394" xr:uid="{00000000-0004-0000-0B00-0000410D0000}"/>
    <hyperlink ref="AI779" r:id="rId3395" xr:uid="{00000000-0004-0000-0B00-0000420D0000}"/>
    <hyperlink ref="P780" r:id="rId3396" xr:uid="{00000000-0004-0000-0B00-0000430D0000}"/>
    <hyperlink ref="Q780" r:id="rId3397" xr:uid="{00000000-0004-0000-0B00-0000440D0000}"/>
    <hyperlink ref="AG780" r:id="rId3398" xr:uid="{00000000-0004-0000-0B00-0000450D0000}"/>
    <hyperlink ref="AH780" r:id="rId3399" xr:uid="{00000000-0004-0000-0B00-0000460D0000}"/>
    <hyperlink ref="AI780" r:id="rId3400" xr:uid="{00000000-0004-0000-0B00-0000470D0000}"/>
    <hyperlink ref="P781" r:id="rId3401" xr:uid="{00000000-0004-0000-0B00-0000480D0000}"/>
    <hyperlink ref="Q781" r:id="rId3402" xr:uid="{00000000-0004-0000-0B00-0000490D0000}"/>
    <hyperlink ref="AG781" r:id="rId3403" xr:uid="{00000000-0004-0000-0B00-00004A0D0000}"/>
    <hyperlink ref="AH781" r:id="rId3404" xr:uid="{00000000-0004-0000-0B00-00004B0D0000}"/>
    <hyperlink ref="AI781" r:id="rId3405" xr:uid="{00000000-0004-0000-0B00-00004C0D0000}"/>
    <hyperlink ref="P782" r:id="rId3406" xr:uid="{00000000-0004-0000-0B00-00004D0D0000}"/>
    <hyperlink ref="Q782" r:id="rId3407" xr:uid="{00000000-0004-0000-0B00-00004E0D0000}"/>
    <hyperlink ref="AG782" r:id="rId3408" xr:uid="{00000000-0004-0000-0B00-00004F0D0000}"/>
    <hyperlink ref="AH782" r:id="rId3409" xr:uid="{00000000-0004-0000-0B00-0000500D0000}"/>
    <hyperlink ref="AI782" r:id="rId3410" xr:uid="{00000000-0004-0000-0B00-0000510D0000}"/>
    <hyperlink ref="P783" r:id="rId3411" xr:uid="{00000000-0004-0000-0B00-0000520D0000}"/>
    <hyperlink ref="Q783" r:id="rId3412" xr:uid="{00000000-0004-0000-0B00-0000530D0000}"/>
    <hyperlink ref="AG783" r:id="rId3413" xr:uid="{00000000-0004-0000-0B00-0000540D0000}"/>
    <hyperlink ref="AH783" r:id="rId3414" xr:uid="{00000000-0004-0000-0B00-0000550D0000}"/>
    <hyperlink ref="AI783" r:id="rId3415" xr:uid="{00000000-0004-0000-0B00-0000560D0000}"/>
    <hyperlink ref="P784" r:id="rId3416" xr:uid="{00000000-0004-0000-0B00-0000570D0000}"/>
    <hyperlink ref="Q784" r:id="rId3417" xr:uid="{00000000-0004-0000-0B00-0000580D0000}"/>
    <hyperlink ref="AG784" r:id="rId3418" xr:uid="{00000000-0004-0000-0B00-0000590D0000}"/>
    <hyperlink ref="AH784" r:id="rId3419" xr:uid="{00000000-0004-0000-0B00-00005A0D0000}"/>
    <hyperlink ref="AI784" r:id="rId3420" xr:uid="{00000000-0004-0000-0B00-00005B0D0000}"/>
    <hyperlink ref="P785" r:id="rId3421" xr:uid="{00000000-0004-0000-0B00-00005C0D0000}"/>
    <hyperlink ref="Q785" r:id="rId3422" xr:uid="{00000000-0004-0000-0B00-00005D0D0000}"/>
    <hyperlink ref="AG785" r:id="rId3423" xr:uid="{00000000-0004-0000-0B00-00005E0D0000}"/>
    <hyperlink ref="AH785" r:id="rId3424" xr:uid="{00000000-0004-0000-0B00-00005F0D0000}"/>
    <hyperlink ref="AI785" r:id="rId3425" xr:uid="{00000000-0004-0000-0B00-0000600D0000}"/>
    <hyperlink ref="P786" r:id="rId3426" xr:uid="{00000000-0004-0000-0B00-0000610D0000}"/>
    <hyperlink ref="Q786" r:id="rId3427" xr:uid="{00000000-0004-0000-0B00-0000620D0000}"/>
    <hyperlink ref="AG786" r:id="rId3428" xr:uid="{00000000-0004-0000-0B00-0000630D0000}"/>
    <hyperlink ref="AH786" r:id="rId3429" xr:uid="{00000000-0004-0000-0B00-0000640D0000}"/>
    <hyperlink ref="AI786" r:id="rId3430" xr:uid="{00000000-0004-0000-0B00-0000650D0000}"/>
    <hyperlink ref="P787" r:id="rId3431" xr:uid="{00000000-0004-0000-0B00-0000660D0000}"/>
    <hyperlink ref="Q787" r:id="rId3432" xr:uid="{00000000-0004-0000-0B00-0000670D0000}"/>
    <hyperlink ref="AG787" r:id="rId3433" xr:uid="{00000000-0004-0000-0B00-0000680D0000}"/>
    <hyperlink ref="AH787" r:id="rId3434" xr:uid="{00000000-0004-0000-0B00-0000690D0000}"/>
    <hyperlink ref="AI787" r:id="rId3435" xr:uid="{00000000-0004-0000-0B00-00006A0D0000}"/>
    <hyperlink ref="P788" r:id="rId3436" xr:uid="{00000000-0004-0000-0B00-00006B0D0000}"/>
    <hyperlink ref="Q788" r:id="rId3437" xr:uid="{00000000-0004-0000-0B00-00006C0D0000}"/>
    <hyperlink ref="AG788" r:id="rId3438" xr:uid="{00000000-0004-0000-0B00-00006D0D0000}"/>
    <hyperlink ref="AH788" r:id="rId3439" xr:uid="{00000000-0004-0000-0B00-00006E0D0000}"/>
    <hyperlink ref="AI788" r:id="rId3440" xr:uid="{00000000-0004-0000-0B00-00006F0D0000}"/>
    <hyperlink ref="P789" r:id="rId3441" xr:uid="{00000000-0004-0000-0B00-0000700D0000}"/>
    <hyperlink ref="Q789" r:id="rId3442" xr:uid="{00000000-0004-0000-0B00-0000710D0000}"/>
    <hyperlink ref="AG789" r:id="rId3443" xr:uid="{00000000-0004-0000-0B00-0000720D0000}"/>
    <hyperlink ref="AH789" r:id="rId3444" xr:uid="{00000000-0004-0000-0B00-0000730D0000}"/>
    <hyperlink ref="AI789" r:id="rId3445" xr:uid="{00000000-0004-0000-0B00-0000740D0000}"/>
    <hyperlink ref="P790" r:id="rId3446" xr:uid="{00000000-0004-0000-0B00-0000750D0000}"/>
    <hyperlink ref="Q790" r:id="rId3447" xr:uid="{00000000-0004-0000-0B00-0000760D0000}"/>
    <hyperlink ref="AG790" r:id="rId3448" xr:uid="{00000000-0004-0000-0B00-0000770D0000}"/>
    <hyperlink ref="AH790" r:id="rId3449" xr:uid="{00000000-0004-0000-0B00-0000780D0000}"/>
    <hyperlink ref="AI790" r:id="rId3450" xr:uid="{00000000-0004-0000-0B00-0000790D0000}"/>
    <hyperlink ref="P791" r:id="rId3451" xr:uid="{00000000-0004-0000-0B00-00007A0D0000}"/>
    <hyperlink ref="Q791" r:id="rId3452" xr:uid="{00000000-0004-0000-0B00-00007B0D0000}"/>
    <hyperlink ref="AG791" r:id="rId3453" xr:uid="{00000000-0004-0000-0B00-00007C0D0000}"/>
    <hyperlink ref="AH791" r:id="rId3454" xr:uid="{00000000-0004-0000-0B00-00007D0D0000}"/>
    <hyperlink ref="AI791" r:id="rId3455" xr:uid="{00000000-0004-0000-0B00-00007E0D0000}"/>
    <hyperlink ref="P792" r:id="rId3456" xr:uid="{00000000-0004-0000-0B00-00007F0D0000}"/>
    <hyperlink ref="Q792" r:id="rId3457" xr:uid="{00000000-0004-0000-0B00-0000800D0000}"/>
    <hyperlink ref="AG792" r:id="rId3458" xr:uid="{00000000-0004-0000-0B00-0000810D0000}"/>
    <hyperlink ref="AH792" r:id="rId3459" xr:uid="{00000000-0004-0000-0B00-0000820D0000}"/>
    <hyperlink ref="AI792" r:id="rId3460" xr:uid="{00000000-0004-0000-0B00-0000830D0000}"/>
    <hyperlink ref="P793" r:id="rId3461" xr:uid="{00000000-0004-0000-0B00-0000840D0000}"/>
    <hyperlink ref="Q793" r:id="rId3462" xr:uid="{00000000-0004-0000-0B00-0000850D0000}"/>
    <hyperlink ref="AG793" r:id="rId3463" xr:uid="{00000000-0004-0000-0B00-0000860D0000}"/>
    <hyperlink ref="AH793" r:id="rId3464" xr:uid="{00000000-0004-0000-0B00-0000870D0000}"/>
    <hyperlink ref="AI793" r:id="rId3465" xr:uid="{00000000-0004-0000-0B00-0000880D0000}"/>
    <hyperlink ref="P794" r:id="rId3466" xr:uid="{00000000-0004-0000-0B00-0000890D0000}"/>
    <hyperlink ref="Q794" r:id="rId3467" xr:uid="{00000000-0004-0000-0B00-00008A0D0000}"/>
    <hyperlink ref="AG794" r:id="rId3468" xr:uid="{00000000-0004-0000-0B00-00008B0D0000}"/>
    <hyperlink ref="AH794" r:id="rId3469" xr:uid="{00000000-0004-0000-0B00-00008C0D0000}"/>
    <hyperlink ref="AI794" r:id="rId3470" xr:uid="{00000000-0004-0000-0B00-00008D0D0000}"/>
    <hyperlink ref="P795" r:id="rId3471" xr:uid="{00000000-0004-0000-0B00-00008E0D0000}"/>
    <hyperlink ref="Q795" r:id="rId3472" xr:uid="{00000000-0004-0000-0B00-00008F0D0000}"/>
    <hyperlink ref="AG795" r:id="rId3473" xr:uid="{00000000-0004-0000-0B00-0000900D0000}"/>
    <hyperlink ref="AH795" r:id="rId3474" xr:uid="{00000000-0004-0000-0B00-0000910D0000}"/>
    <hyperlink ref="AI795" r:id="rId3475" xr:uid="{00000000-0004-0000-0B00-0000920D0000}"/>
    <hyperlink ref="P796" r:id="rId3476" xr:uid="{00000000-0004-0000-0B00-0000930D0000}"/>
    <hyperlink ref="Q796" r:id="rId3477" xr:uid="{00000000-0004-0000-0B00-0000940D0000}"/>
    <hyperlink ref="AG796" r:id="rId3478" xr:uid="{00000000-0004-0000-0B00-0000950D0000}"/>
    <hyperlink ref="AH796" r:id="rId3479" xr:uid="{00000000-0004-0000-0B00-0000960D0000}"/>
    <hyperlink ref="AI796" r:id="rId3480" xr:uid="{00000000-0004-0000-0B00-0000970D0000}"/>
    <hyperlink ref="P797" r:id="rId3481" xr:uid="{00000000-0004-0000-0B00-0000980D0000}"/>
    <hyperlink ref="Q797" r:id="rId3482" xr:uid="{00000000-0004-0000-0B00-0000990D0000}"/>
    <hyperlink ref="AG797" r:id="rId3483" xr:uid="{00000000-0004-0000-0B00-00009A0D0000}"/>
    <hyperlink ref="AH797" r:id="rId3484" xr:uid="{00000000-0004-0000-0B00-00009B0D0000}"/>
    <hyperlink ref="AI797" r:id="rId3485" xr:uid="{00000000-0004-0000-0B00-00009C0D0000}"/>
    <hyperlink ref="P798" r:id="rId3486" xr:uid="{00000000-0004-0000-0B00-00009D0D0000}"/>
    <hyperlink ref="Q798" r:id="rId3487" xr:uid="{00000000-0004-0000-0B00-00009E0D0000}"/>
    <hyperlink ref="AG798" r:id="rId3488" xr:uid="{00000000-0004-0000-0B00-00009F0D0000}"/>
    <hyperlink ref="AH798" r:id="rId3489" xr:uid="{00000000-0004-0000-0B00-0000A00D0000}"/>
    <hyperlink ref="AI798" r:id="rId3490" xr:uid="{00000000-0004-0000-0B00-0000A10D0000}"/>
    <hyperlink ref="P799" r:id="rId3491" xr:uid="{00000000-0004-0000-0B00-0000A20D0000}"/>
    <hyperlink ref="Q799" r:id="rId3492" xr:uid="{00000000-0004-0000-0B00-0000A30D0000}"/>
    <hyperlink ref="AG799" r:id="rId3493" xr:uid="{00000000-0004-0000-0B00-0000A40D0000}"/>
    <hyperlink ref="AH799" r:id="rId3494" xr:uid="{00000000-0004-0000-0B00-0000A50D0000}"/>
    <hyperlink ref="AI799" r:id="rId3495" xr:uid="{00000000-0004-0000-0B00-0000A60D0000}"/>
    <hyperlink ref="P800" r:id="rId3496" xr:uid="{00000000-0004-0000-0B00-0000A70D0000}"/>
    <hyperlink ref="Q800" r:id="rId3497" xr:uid="{00000000-0004-0000-0B00-0000A80D0000}"/>
    <hyperlink ref="AG800" r:id="rId3498" xr:uid="{00000000-0004-0000-0B00-0000A90D0000}"/>
    <hyperlink ref="AH800" r:id="rId3499" xr:uid="{00000000-0004-0000-0B00-0000AA0D0000}"/>
    <hyperlink ref="AI800" r:id="rId3500" xr:uid="{00000000-0004-0000-0B00-0000AB0D0000}"/>
    <hyperlink ref="P801" r:id="rId3501" xr:uid="{00000000-0004-0000-0B00-0000AC0D0000}"/>
    <hyperlink ref="Q801" r:id="rId3502" xr:uid="{00000000-0004-0000-0B00-0000AD0D0000}"/>
    <hyperlink ref="AG801" r:id="rId3503" xr:uid="{00000000-0004-0000-0B00-0000AE0D0000}"/>
    <hyperlink ref="AH801" r:id="rId3504" xr:uid="{00000000-0004-0000-0B00-0000AF0D0000}"/>
    <hyperlink ref="AI801" r:id="rId3505" xr:uid="{00000000-0004-0000-0B00-0000B00D0000}"/>
    <hyperlink ref="P802" r:id="rId3506" xr:uid="{00000000-0004-0000-0B00-0000B10D0000}"/>
    <hyperlink ref="Q802" r:id="rId3507" xr:uid="{00000000-0004-0000-0B00-0000B20D0000}"/>
    <hyperlink ref="AG802" r:id="rId3508" xr:uid="{00000000-0004-0000-0B00-0000B30D0000}"/>
    <hyperlink ref="AH802" r:id="rId3509" xr:uid="{00000000-0004-0000-0B00-0000B40D0000}"/>
    <hyperlink ref="AI802" r:id="rId3510" xr:uid="{00000000-0004-0000-0B00-0000B50D0000}"/>
    <hyperlink ref="P803" r:id="rId3511" xr:uid="{00000000-0004-0000-0B00-0000B60D0000}"/>
    <hyperlink ref="Q803" r:id="rId3512" xr:uid="{00000000-0004-0000-0B00-0000B70D0000}"/>
    <hyperlink ref="AG803" r:id="rId3513" xr:uid="{00000000-0004-0000-0B00-0000B80D0000}"/>
    <hyperlink ref="AH803" r:id="rId3514" xr:uid="{00000000-0004-0000-0B00-0000B90D0000}"/>
    <hyperlink ref="AI803" r:id="rId3515" xr:uid="{00000000-0004-0000-0B00-0000BA0D0000}"/>
    <hyperlink ref="P804" r:id="rId3516" xr:uid="{00000000-0004-0000-0B00-0000BB0D0000}"/>
    <hyperlink ref="Q804" r:id="rId3517" xr:uid="{00000000-0004-0000-0B00-0000BC0D0000}"/>
    <hyperlink ref="AG804" r:id="rId3518" xr:uid="{00000000-0004-0000-0B00-0000BD0D0000}"/>
    <hyperlink ref="AH804" r:id="rId3519" xr:uid="{00000000-0004-0000-0B00-0000BE0D0000}"/>
    <hyperlink ref="AI804" r:id="rId3520" xr:uid="{00000000-0004-0000-0B00-0000BF0D0000}"/>
    <hyperlink ref="P805" r:id="rId3521" xr:uid="{00000000-0004-0000-0B00-0000C00D0000}"/>
    <hyperlink ref="Q805" r:id="rId3522" xr:uid="{00000000-0004-0000-0B00-0000C10D0000}"/>
    <hyperlink ref="AG805" r:id="rId3523" xr:uid="{00000000-0004-0000-0B00-0000C20D0000}"/>
    <hyperlink ref="AH805" r:id="rId3524" xr:uid="{00000000-0004-0000-0B00-0000C30D0000}"/>
    <hyperlink ref="AI805" r:id="rId3525" xr:uid="{00000000-0004-0000-0B00-0000C40D0000}"/>
    <hyperlink ref="P806" r:id="rId3526" xr:uid="{00000000-0004-0000-0B00-0000C50D0000}"/>
    <hyperlink ref="Q806" r:id="rId3527" xr:uid="{00000000-0004-0000-0B00-0000C60D0000}"/>
    <hyperlink ref="AG806" r:id="rId3528" xr:uid="{00000000-0004-0000-0B00-0000C70D0000}"/>
    <hyperlink ref="AH806" r:id="rId3529" xr:uid="{00000000-0004-0000-0B00-0000C80D0000}"/>
    <hyperlink ref="AI806" r:id="rId3530" xr:uid="{00000000-0004-0000-0B00-0000C90D0000}"/>
    <hyperlink ref="P807" r:id="rId3531" xr:uid="{00000000-0004-0000-0B00-0000CA0D0000}"/>
    <hyperlink ref="Q807" r:id="rId3532" xr:uid="{00000000-0004-0000-0B00-0000CB0D0000}"/>
    <hyperlink ref="AG807" r:id="rId3533" xr:uid="{00000000-0004-0000-0B00-0000CC0D0000}"/>
    <hyperlink ref="AH807" r:id="rId3534" xr:uid="{00000000-0004-0000-0B00-0000CD0D0000}"/>
    <hyperlink ref="AI807" r:id="rId3535" xr:uid="{00000000-0004-0000-0B00-0000CE0D0000}"/>
    <hyperlink ref="P808" r:id="rId3536" xr:uid="{00000000-0004-0000-0B00-0000CF0D0000}"/>
    <hyperlink ref="Q808" r:id="rId3537" xr:uid="{00000000-0004-0000-0B00-0000D00D0000}"/>
    <hyperlink ref="AG808" r:id="rId3538" xr:uid="{00000000-0004-0000-0B00-0000D10D0000}"/>
    <hyperlink ref="AH808" r:id="rId3539" xr:uid="{00000000-0004-0000-0B00-0000D20D0000}"/>
    <hyperlink ref="AI808" r:id="rId3540" xr:uid="{00000000-0004-0000-0B00-0000D30D0000}"/>
    <hyperlink ref="P809" r:id="rId3541" xr:uid="{00000000-0004-0000-0B00-0000D40D0000}"/>
    <hyperlink ref="Q809" r:id="rId3542" xr:uid="{00000000-0004-0000-0B00-0000D50D0000}"/>
    <hyperlink ref="AG809" r:id="rId3543" xr:uid="{00000000-0004-0000-0B00-0000D60D0000}"/>
    <hyperlink ref="AH809" r:id="rId3544" xr:uid="{00000000-0004-0000-0B00-0000D70D0000}"/>
    <hyperlink ref="AI809" r:id="rId3545" xr:uid="{00000000-0004-0000-0B00-0000D80D0000}"/>
    <hyperlink ref="P810" r:id="rId3546" xr:uid="{00000000-0004-0000-0B00-0000D90D0000}"/>
    <hyperlink ref="Q810" r:id="rId3547" xr:uid="{00000000-0004-0000-0B00-0000DA0D0000}"/>
    <hyperlink ref="AG810" r:id="rId3548" xr:uid="{00000000-0004-0000-0B00-0000DB0D0000}"/>
    <hyperlink ref="AH810" r:id="rId3549" xr:uid="{00000000-0004-0000-0B00-0000DC0D0000}"/>
    <hyperlink ref="AI810" r:id="rId3550" xr:uid="{00000000-0004-0000-0B00-0000DD0D0000}"/>
    <hyperlink ref="P811" r:id="rId3551" xr:uid="{00000000-0004-0000-0B00-0000DE0D0000}"/>
    <hyperlink ref="Q811" r:id="rId3552" xr:uid="{00000000-0004-0000-0B00-0000DF0D0000}"/>
    <hyperlink ref="AG811" r:id="rId3553" xr:uid="{00000000-0004-0000-0B00-0000E00D0000}"/>
    <hyperlink ref="AH811" r:id="rId3554" xr:uid="{00000000-0004-0000-0B00-0000E10D0000}"/>
    <hyperlink ref="AI811" r:id="rId3555" xr:uid="{00000000-0004-0000-0B00-0000E20D0000}"/>
    <hyperlink ref="P812" r:id="rId3556" xr:uid="{00000000-0004-0000-0B00-0000E30D0000}"/>
    <hyperlink ref="Q812" r:id="rId3557" xr:uid="{00000000-0004-0000-0B00-0000E40D0000}"/>
    <hyperlink ref="AG812" r:id="rId3558" xr:uid="{00000000-0004-0000-0B00-0000E50D0000}"/>
    <hyperlink ref="AH812" r:id="rId3559" xr:uid="{00000000-0004-0000-0B00-0000E60D0000}"/>
    <hyperlink ref="AI812" r:id="rId3560" xr:uid="{00000000-0004-0000-0B00-0000E70D0000}"/>
    <hyperlink ref="P813" r:id="rId3561" xr:uid="{00000000-0004-0000-0B00-0000E80D0000}"/>
    <hyperlink ref="Q813" r:id="rId3562" xr:uid="{00000000-0004-0000-0B00-0000E90D0000}"/>
    <hyperlink ref="AG813" r:id="rId3563" xr:uid="{00000000-0004-0000-0B00-0000EA0D0000}"/>
    <hyperlink ref="AH813" r:id="rId3564" xr:uid="{00000000-0004-0000-0B00-0000EB0D0000}"/>
    <hyperlink ref="AI813" r:id="rId3565" xr:uid="{00000000-0004-0000-0B00-0000EC0D0000}"/>
    <hyperlink ref="P814" r:id="rId3566" xr:uid="{00000000-0004-0000-0B00-0000ED0D0000}"/>
    <hyperlink ref="Q814" r:id="rId3567" xr:uid="{00000000-0004-0000-0B00-0000EE0D0000}"/>
    <hyperlink ref="AG814" r:id="rId3568" xr:uid="{00000000-0004-0000-0B00-0000EF0D0000}"/>
    <hyperlink ref="AH814" r:id="rId3569" xr:uid="{00000000-0004-0000-0B00-0000F00D0000}"/>
    <hyperlink ref="AI814" r:id="rId3570" xr:uid="{00000000-0004-0000-0B00-0000F10D0000}"/>
    <hyperlink ref="P815" r:id="rId3571" xr:uid="{00000000-0004-0000-0B00-0000F20D0000}"/>
    <hyperlink ref="Q815" r:id="rId3572" xr:uid="{00000000-0004-0000-0B00-0000F30D0000}"/>
    <hyperlink ref="AG815" r:id="rId3573" xr:uid="{00000000-0004-0000-0B00-0000F40D0000}"/>
    <hyperlink ref="AH815" r:id="rId3574" xr:uid="{00000000-0004-0000-0B00-0000F50D0000}"/>
    <hyperlink ref="AI815" r:id="rId3575" xr:uid="{00000000-0004-0000-0B00-0000F60D0000}"/>
    <hyperlink ref="P816" r:id="rId3576" xr:uid="{00000000-0004-0000-0B00-0000F70D0000}"/>
    <hyperlink ref="Q816" r:id="rId3577" xr:uid="{00000000-0004-0000-0B00-0000F80D0000}"/>
    <hyperlink ref="AG816" r:id="rId3578" xr:uid="{00000000-0004-0000-0B00-0000F90D0000}"/>
    <hyperlink ref="AH816" r:id="rId3579" xr:uid="{00000000-0004-0000-0B00-0000FA0D0000}"/>
    <hyperlink ref="AI816" r:id="rId3580" xr:uid="{00000000-0004-0000-0B00-0000FB0D0000}"/>
    <hyperlink ref="P817" r:id="rId3581" xr:uid="{00000000-0004-0000-0B00-0000FC0D0000}"/>
    <hyperlink ref="Q817" r:id="rId3582" xr:uid="{00000000-0004-0000-0B00-0000FD0D0000}"/>
    <hyperlink ref="AG817" r:id="rId3583" xr:uid="{00000000-0004-0000-0B00-0000FE0D0000}"/>
    <hyperlink ref="AH817" r:id="rId3584" xr:uid="{00000000-0004-0000-0B00-0000FF0D0000}"/>
    <hyperlink ref="AI817" r:id="rId3585" xr:uid="{00000000-0004-0000-0B00-0000000E0000}"/>
    <hyperlink ref="P818" r:id="rId3586" xr:uid="{00000000-0004-0000-0B00-0000010E0000}"/>
    <hyperlink ref="Q818" r:id="rId3587" xr:uid="{00000000-0004-0000-0B00-0000020E0000}"/>
    <hyperlink ref="AG818" r:id="rId3588" xr:uid="{00000000-0004-0000-0B00-0000030E0000}"/>
    <hyperlink ref="AH818" r:id="rId3589" xr:uid="{00000000-0004-0000-0B00-0000040E0000}"/>
    <hyperlink ref="AI818" r:id="rId3590" xr:uid="{00000000-0004-0000-0B00-0000050E0000}"/>
    <hyperlink ref="P819" r:id="rId3591" xr:uid="{00000000-0004-0000-0B00-0000060E0000}"/>
    <hyperlink ref="Q819" r:id="rId3592" xr:uid="{00000000-0004-0000-0B00-0000070E0000}"/>
    <hyperlink ref="AG819" r:id="rId3593" xr:uid="{00000000-0004-0000-0B00-0000080E0000}"/>
    <hyperlink ref="AH819" r:id="rId3594" xr:uid="{00000000-0004-0000-0B00-0000090E0000}"/>
    <hyperlink ref="AI819" r:id="rId3595" xr:uid="{00000000-0004-0000-0B00-00000A0E0000}"/>
    <hyperlink ref="P820" r:id="rId3596" xr:uid="{00000000-0004-0000-0B00-00000B0E0000}"/>
    <hyperlink ref="Q820" r:id="rId3597" xr:uid="{00000000-0004-0000-0B00-00000C0E0000}"/>
    <hyperlink ref="AG820" r:id="rId3598" xr:uid="{00000000-0004-0000-0B00-00000D0E0000}"/>
    <hyperlink ref="AH820" r:id="rId3599" xr:uid="{00000000-0004-0000-0B00-00000E0E0000}"/>
    <hyperlink ref="AI820" r:id="rId3600" xr:uid="{00000000-0004-0000-0B00-00000F0E0000}"/>
    <hyperlink ref="P821" r:id="rId3601" xr:uid="{00000000-0004-0000-0B00-0000100E0000}"/>
    <hyperlink ref="Q821" r:id="rId3602" xr:uid="{00000000-0004-0000-0B00-0000110E0000}"/>
    <hyperlink ref="AG821" r:id="rId3603" xr:uid="{00000000-0004-0000-0B00-0000120E0000}"/>
    <hyperlink ref="AH821" r:id="rId3604" xr:uid="{00000000-0004-0000-0B00-0000130E0000}"/>
    <hyperlink ref="AI821" r:id="rId3605" xr:uid="{00000000-0004-0000-0B00-0000140E0000}"/>
    <hyperlink ref="P822" r:id="rId3606" xr:uid="{00000000-0004-0000-0B00-0000150E0000}"/>
    <hyperlink ref="Q822" r:id="rId3607" xr:uid="{00000000-0004-0000-0B00-0000160E0000}"/>
    <hyperlink ref="AG822" r:id="rId3608" xr:uid="{00000000-0004-0000-0B00-0000170E0000}"/>
    <hyperlink ref="AH822" r:id="rId3609" xr:uid="{00000000-0004-0000-0B00-0000180E0000}"/>
    <hyperlink ref="AI822" r:id="rId3610" xr:uid="{00000000-0004-0000-0B00-0000190E0000}"/>
    <hyperlink ref="Q823" r:id="rId3611" xr:uid="{00000000-0004-0000-0B00-00001A0E0000}"/>
    <hyperlink ref="AG823" r:id="rId3612" xr:uid="{00000000-0004-0000-0B00-00001B0E0000}"/>
    <hyperlink ref="AH823" r:id="rId3613" xr:uid="{00000000-0004-0000-0B00-00001C0E0000}"/>
    <hyperlink ref="AI823" r:id="rId3614" xr:uid="{00000000-0004-0000-0B00-00001D0E0000}"/>
    <hyperlink ref="Q824" r:id="rId3615" xr:uid="{00000000-0004-0000-0B00-00001E0E0000}"/>
    <hyperlink ref="AG824" r:id="rId3616" xr:uid="{00000000-0004-0000-0B00-00001F0E0000}"/>
    <hyperlink ref="AH824" r:id="rId3617" xr:uid="{00000000-0004-0000-0B00-0000200E0000}"/>
    <hyperlink ref="AI824" r:id="rId3618" xr:uid="{00000000-0004-0000-0B00-0000210E0000}"/>
    <hyperlink ref="P825" r:id="rId3619" xr:uid="{00000000-0004-0000-0B00-0000220E0000}"/>
    <hyperlink ref="Q825" r:id="rId3620" xr:uid="{00000000-0004-0000-0B00-0000230E0000}"/>
    <hyperlink ref="AI825" r:id="rId3621" xr:uid="{00000000-0004-0000-0B00-0000240E0000}"/>
    <hyperlink ref="P826" r:id="rId3622" xr:uid="{00000000-0004-0000-0B00-0000250E0000}"/>
    <hyperlink ref="Q826" r:id="rId3623" xr:uid="{00000000-0004-0000-0B00-0000260E0000}"/>
    <hyperlink ref="AC826" r:id="rId3624" xr:uid="{00000000-0004-0000-0B00-0000270E0000}"/>
    <hyperlink ref="AG826" r:id="rId3625" xr:uid="{00000000-0004-0000-0B00-0000280E0000}"/>
    <hyperlink ref="AH826" r:id="rId3626" xr:uid="{00000000-0004-0000-0B00-0000290E0000}"/>
    <hyperlink ref="AI826" r:id="rId3627" xr:uid="{00000000-0004-0000-0B00-00002A0E0000}"/>
    <hyperlink ref="P827" r:id="rId3628" xr:uid="{00000000-0004-0000-0B00-00002B0E0000}"/>
    <hyperlink ref="Q827" r:id="rId3629" xr:uid="{00000000-0004-0000-0B00-00002C0E0000}"/>
    <hyperlink ref="AH827" r:id="rId3630" xr:uid="{00000000-0004-0000-0B00-00002D0E0000}"/>
    <hyperlink ref="AI827" r:id="rId3631" xr:uid="{00000000-0004-0000-0B00-00002E0E0000}"/>
    <hyperlink ref="Q828" r:id="rId3632" xr:uid="{00000000-0004-0000-0B00-00002F0E0000}"/>
    <hyperlink ref="AC828" r:id="rId3633" xr:uid="{00000000-0004-0000-0B00-0000300E0000}"/>
    <hyperlink ref="AI828" r:id="rId3634" xr:uid="{00000000-0004-0000-0B00-0000310E0000}"/>
    <hyperlink ref="P829" r:id="rId3635" xr:uid="{00000000-0004-0000-0B00-0000320E0000}"/>
    <hyperlink ref="Q829" r:id="rId3636" xr:uid="{00000000-0004-0000-0B00-0000330E0000}"/>
    <hyperlink ref="AH829" r:id="rId3637" xr:uid="{00000000-0004-0000-0B00-0000340E0000}"/>
    <hyperlink ref="AI829" r:id="rId3638" xr:uid="{00000000-0004-0000-0B00-0000350E0000}"/>
    <hyperlink ref="P830" r:id="rId3639" xr:uid="{00000000-0004-0000-0B00-0000360E0000}"/>
    <hyperlink ref="Q830" r:id="rId3640" xr:uid="{00000000-0004-0000-0B00-0000370E0000}"/>
    <hyperlink ref="AG830" r:id="rId3641" xr:uid="{00000000-0004-0000-0B00-0000380E0000}"/>
    <hyperlink ref="AI830" r:id="rId3642" xr:uid="{00000000-0004-0000-0B00-0000390E0000}"/>
    <hyperlink ref="P831" r:id="rId3643" xr:uid="{00000000-0004-0000-0B00-00003A0E0000}"/>
    <hyperlink ref="Q831" r:id="rId3644" xr:uid="{00000000-0004-0000-0B00-00003B0E0000}"/>
    <hyperlink ref="AG831" r:id="rId3645" xr:uid="{00000000-0004-0000-0B00-00003C0E0000}"/>
    <hyperlink ref="AI831" r:id="rId3646" xr:uid="{00000000-0004-0000-0B00-00003D0E0000}"/>
    <hyperlink ref="P832" r:id="rId3647" xr:uid="{00000000-0004-0000-0B00-00003E0E0000}"/>
    <hyperlink ref="Q832" r:id="rId3648" xr:uid="{00000000-0004-0000-0B00-00003F0E0000}"/>
    <hyperlink ref="AG832" r:id="rId3649" xr:uid="{00000000-0004-0000-0B00-0000400E0000}"/>
    <hyperlink ref="AI832" r:id="rId3650" xr:uid="{00000000-0004-0000-0B00-0000410E0000}"/>
    <hyperlink ref="P833" r:id="rId3651" xr:uid="{00000000-0004-0000-0B00-0000420E0000}"/>
    <hyperlink ref="Q833" r:id="rId3652" xr:uid="{00000000-0004-0000-0B00-0000430E0000}"/>
    <hyperlink ref="AG833" r:id="rId3653" xr:uid="{00000000-0004-0000-0B00-0000440E0000}"/>
    <hyperlink ref="AI833" r:id="rId3654" xr:uid="{00000000-0004-0000-0B00-0000450E0000}"/>
    <hyperlink ref="P834" r:id="rId3655" xr:uid="{00000000-0004-0000-0B00-0000460E0000}"/>
    <hyperlink ref="Q834" r:id="rId3656" xr:uid="{00000000-0004-0000-0B00-0000470E0000}"/>
    <hyperlink ref="AG834" r:id="rId3657" xr:uid="{00000000-0004-0000-0B00-0000480E0000}"/>
    <hyperlink ref="AI834" r:id="rId3658" xr:uid="{00000000-0004-0000-0B00-0000490E0000}"/>
    <hyperlink ref="Q835" r:id="rId3659" xr:uid="{00000000-0004-0000-0B00-00004A0E0000}"/>
    <hyperlink ref="AG835" r:id="rId3660" xr:uid="{00000000-0004-0000-0B00-00004B0E0000}"/>
    <hyperlink ref="AI835" r:id="rId3661" xr:uid="{00000000-0004-0000-0B00-00004C0E0000}"/>
    <hyperlink ref="P836" r:id="rId3662" xr:uid="{00000000-0004-0000-0B00-00004D0E0000}"/>
    <hyperlink ref="Q836" r:id="rId3663" xr:uid="{00000000-0004-0000-0B00-00004E0E0000}"/>
    <hyperlink ref="AG836" r:id="rId3664" xr:uid="{00000000-0004-0000-0B00-00004F0E0000}"/>
    <hyperlink ref="AI836" r:id="rId3665" xr:uid="{00000000-0004-0000-0B00-0000500E0000}"/>
    <hyperlink ref="Q837" r:id="rId3666" xr:uid="{00000000-0004-0000-0B00-0000510E0000}"/>
    <hyperlink ref="AG837" r:id="rId3667" xr:uid="{00000000-0004-0000-0B00-0000520E0000}"/>
    <hyperlink ref="AI837" r:id="rId3668" xr:uid="{00000000-0004-0000-0B00-0000530E0000}"/>
    <hyperlink ref="P838" r:id="rId3669" xr:uid="{00000000-0004-0000-0B00-0000540E0000}"/>
    <hyperlink ref="Q838" r:id="rId3670" xr:uid="{00000000-0004-0000-0B00-0000550E0000}"/>
    <hyperlink ref="AG838" r:id="rId3671" xr:uid="{00000000-0004-0000-0B00-0000560E0000}"/>
    <hyperlink ref="AI838" r:id="rId3672" xr:uid="{00000000-0004-0000-0B00-0000570E0000}"/>
    <hyperlink ref="P839" r:id="rId3673" xr:uid="{00000000-0004-0000-0B00-0000580E0000}"/>
    <hyperlink ref="Q839" r:id="rId3674" xr:uid="{00000000-0004-0000-0B00-0000590E0000}"/>
    <hyperlink ref="AG839" r:id="rId3675" xr:uid="{00000000-0004-0000-0B00-00005A0E0000}"/>
    <hyperlink ref="AI839" r:id="rId3676" xr:uid="{00000000-0004-0000-0B00-00005B0E0000}"/>
    <hyperlink ref="P840" r:id="rId3677" xr:uid="{00000000-0004-0000-0B00-00005C0E0000}"/>
    <hyperlink ref="Q840" r:id="rId3678" xr:uid="{00000000-0004-0000-0B00-00005D0E0000}"/>
    <hyperlink ref="AG840" r:id="rId3679" xr:uid="{00000000-0004-0000-0B00-00005E0E0000}"/>
    <hyperlink ref="AI840" r:id="rId3680" xr:uid="{00000000-0004-0000-0B00-00005F0E0000}"/>
    <hyperlink ref="P841" r:id="rId3681" xr:uid="{00000000-0004-0000-0B00-0000600E0000}"/>
    <hyperlink ref="Q841" r:id="rId3682" xr:uid="{00000000-0004-0000-0B00-0000610E0000}"/>
    <hyperlink ref="AG841" r:id="rId3683" xr:uid="{00000000-0004-0000-0B00-0000620E0000}"/>
    <hyperlink ref="AI841" r:id="rId3684" xr:uid="{00000000-0004-0000-0B00-0000630E0000}"/>
    <hyperlink ref="P842" r:id="rId3685" xr:uid="{00000000-0004-0000-0B00-0000640E0000}"/>
    <hyperlink ref="Q842" r:id="rId3686" xr:uid="{00000000-0004-0000-0B00-0000650E0000}"/>
    <hyperlink ref="AG842" r:id="rId3687" xr:uid="{00000000-0004-0000-0B00-0000660E0000}"/>
    <hyperlink ref="AI842" r:id="rId3688" xr:uid="{00000000-0004-0000-0B00-0000670E0000}"/>
    <hyperlink ref="P843" r:id="rId3689" xr:uid="{00000000-0004-0000-0B00-0000680E0000}"/>
    <hyperlink ref="Q843" r:id="rId3690" xr:uid="{00000000-0004-0000-0B00-0000690E0000}"/>
    <hyperlink ref="AG843" r:id="rId3691" xr:uid="{00000000-0004-0000-0B00-00006A0E0000}"/>
    <hyperlink ref="AH843" r:id="rId3692" xr:uid="{00000000-0004-0000-0B00-00006B0E0000}"/>
    <hyperlink ref="AI843" r:id="rId3693" xr:uid="{00000000-0004-0000-0B00-00006C0E0000}"/>
    <hyperlink ref="P844" r:id="rId3694" xr:uid="{00000000-0004-0000-0B00-00006D0E0000}"/>
    <hyperlink ref="Q844" r:id="rId3695" xr:uid="{00000000-0004-0000-0B00-00006E0E0000}"/>
    <hyperlink ref="AG844" r:id="rId3696" xr:uid="{00000000-0004-0000-0B00-00006F0E0000}"/>
    <hyperlink ref="AI844" r:id="rId3697" xr:uid="{00000000-0004-0000-0B00-0000700E0000}"/>
    <hyperlink ref="P845" r:id="rId3698" xr:uid="{00000000-0004-0000-0B00-0000710E0000}"/>
    <hyperlink ref="Q845" r:id="rId3699" xr:uid="{00000000-0004-0000-0B00-0000720E0000}"/>
    <hyperlink ref="AG845" r:id="rId3700" xr:uid="{00000000-0004-0000-0B00-0000730E0000}"/>
    <hyperlink ref="AI845" r:id="rId3701" xr:uid="{00000000-0004-0000-0B00-0000740E0000}"/>
    <hyperlink ref="P846" r:id="rId3702" xr:uid="{00000000-0004-0000-0B00-0000750E0000}"/>
    <hyperlink ref="Q846" r:id="rId3703" xr:uid="{00000000-0004-0000-0B00-0000760E0000}"/>
    <hyperlink ref="AG846" r:id="rId3704" xr:uid="{00000000-0004-0000-0B00-0000770E0000}"/>
    <hyperlink ref="AH846" r:id="rId3705" xr:uid="{00000000-0004-0000-0B00-0000780E0000}"/>
    <hyperlink ref="AI846" r:id="rId3706" xr:uid="{00000000-0004-0000-0B00-0000790E0000}"/>
    <hyperlink ref="P847" r:id="rId3707" xr:uid="{00000000-0004-0000-0B00-00007A0E0000}"/>
    <hyperlink ref="Q847" r:id="rId3708" xr:uid="{00000000-0004-0000-0B00-00007B0E0000}"/>
    <hyperlink ref="AG847" r:id="rId3709" xr:uid="{00000000-0004-0000-0B00-00007C0E0000}"/>
    <hyperlink ref="AI847" r:id="rId3710" xr:uid="{00000000-0004-0000-0B00-00007D0E0000}"/>
    <hyperlink ref="P848" r:id="rId3711" xr:uid="{00000000-0004-0000-0B00-00007E0E0000}"/>
    <hyperlink ref="Q848" r:id="rId3712" xr:uid="{00000000-0004-0000-0B00-00007F0E0000}"/>
    <hyperlink ref="AG848" r:id="rId3713" xr:uid="{00000000-0004-0000-0B00-0000800E0000}"/>
    <hyperlink ref="AI848" r:id="rId3714" xr:uid="{00000000-0004-0000-0B00-0000810E0000}"/>
    <hyperlink ref="P849" r:id="rId3715" xr:uid="{00000000-0004-0000-0B00-0000820E0000}"/>
    <hyperlink ref="Q849" r:id="rId3716" xr:uid="{00000000-0004-0000-0B00-0000830E0000}"/>
    <hyperlink ref="AG849" r:id="rId3717" xr:uid="{00000000-0004-0000-0B00-0000840E0000}"/>
    <hyperlink ref="AH849" r:id="rId3718" xr:uid="{00000000-0004-0000-0B00-0000850E0000}"/>
    <hyperlink ref="AI849" r:id="rId3719" xr:uid="{00000000-0004-0000-0B00-0000860E0000}"/>
    <hyperlink ref="P850" r:id="rId3720" xr:uid="{00000000-0004-0000-0B00-0000870E0000}"/>
    <hyperlink ref="Q850" r:id="rId3721" xr:uid="{00000000-0004-0000-0B00-0000880E0000}"/>
    <hyperlink ref="AG850" r:id="rId3722" xr:uid="{00000000-0004-0000-0B00-0000890E0000}"/>
    <hyperlink ref="AI850" r:id="rId3723" xr:uid="{00000000-0004-0000-0B00-00008A0E0000}"/>
    <hyperlink ref="P851" r:id="rId3724" xr:uid="{00000000-0004-0000-0B00-00008B0E0000}"/>
    <hyperlink ref="Q851" r:id="rId3725" xr:uid="{00000000-0004-0000-0B00-00008C0E0000}"/>
    <hyperlink ref="AC851" r:id="rId3726" xr:uid="{00000000-0004-0000-0B00-00008D0E0000}"/>
    <hyperlink ref="AG851" r:id="rId3727" xr:uid="{00000000-0004-0000-0B00-00008E0E0000}"/>
    <hyperlink ref="AH851" r:id="rId3728" xr:uid="{00000000-0004-0000-0B00-00008F0E0000}"/>
    <hyperlink ref="AI851" r:id="rId3729" xr:uid="{00000000-0004-0000-0B00-0000900E0000}"/>
    <hyperlink ref="AI852" r:id="rId3730" xr:uid="{00000000-0004-0000-0B00-0000910E0000}"/>
    <hyperlink ref="P853" r:id="rId3731" location="stream/0" xr:uid="{00000000-0004-0000-0B00-0000920E0000}"/>
    <hyperlink ref="AI853" r:id="rId3732" xr:uid="{00000000-0004-0000-0B00-0000930E0000}"/>
    <hyperlink ref="P854" r:id="rId3733" xr:uid="{00000000-0004-0000-0B00-0000940E0000}"/>
    <hyperlink ref="Q854" r:id="rId3734" xr:uid="{00000000-0004-0000-0B00-0000950E0000}"/>
    <hyperlink ref="AI854" r:id="rId3735" xr:uid="{00000000-0004-0000-0B00-0000960E0000}"/>
    <hyperlink ref="P855" r:id="rId3736" xr:uid="{00000000-0004-0000-0B00-0000970E0000}"/>
    <hyperlink ref="Q855" r:id="rId3737" xr:uid="{00000000-0004-0000-0B00-0000980E0000}"/>
    <hyperlink ref="AI855" r:id="rId3738" xr:uid="{00000000-0004-0000-0B00-0000990E0000}"/>
    <hyperlink ref="P856" r:id="rId3739" xr:uid="{00000000-0004-0000-0B00-00009A0E0000}"/>
    <hyperlink ref="Q856" r:id="rId3740" xr:uid="{00000000-0004-0000-0B00-00009B0E0000}"/>
    <hyperlink ref="AI856" r:id="rId3741" xr:uid="{00000000-0004-0000-0B00-00009C0E0000}"/>
    <hyperlink ref="P857" r:id="rId3742" xr:uid="{00000000-0004-0000-0B00-00009D0E0000}"/>
    <hyperlink ref="Q857" r:id="rId3743" xr:uid="{00000000-0004-0000-0B00-00009E0E0000}"/>
    <hyperlink ref="AI857" r:id="rId3744" xr:uid="{00000000-0004-0000-0B00-00009F0E0000}"/>
    <hyperlink ref="P858" r:id="rId3745" xr:uid="{00000000-0004-0000-0B00-0000A00E0000}"/>
    <hyperlink ref="AG858" r:id="rId3746" xr:uid="{00000000-0004-0000-0B00-0000A10E0000}"/>
    <hyperlink ref="AI858" r:id="rId3747" xr:uid="{00000000-0004-0000-0B00-0000A20E0000}"/>
    <hyperlink ref="P859" r:id="rId3748" xr:uid="{00000000-0004-0000-0B00-0000A30E0000}"/>
    <hyperlink ref="AG859" r:id="rId3749" xr:uid="{00000000-0004-0000-0B00-0000A40E0000}"/>
    <hyperlink ref="AI859" r:id="rId3750" xr:uid="{00000000-0004-0000-0B00-0000A50E0000}"/>
    <hyperlink ref="P860" r:id="rId3751" xr:uid="{00000000-0004-0000-0B00-0000A60E0000}"/>
    <hyperlink ref="Q860" r:id="rId3752" xr:uid="{00000000-0004-0000-0B00-0000A70E0000}"/>
    <hyperlink ref="AG860" r:id="rId3753" xr:uid="{00000000-0004-0000-0B00-0000A80E0000}"/>
    <hyperlink ref="AH860" r:id="rId3754" xr:uid="{00000000-0004-0000-0B00-0000A90E0000}"/>
    <hyperlink ref="AI860" r:id="rId3755" xr:uid="{00000000-0004-0000-0B00-0000AA0E0000}"/>
    <hyperlink ref="P861" r:id="rId3756" xr:uid="{00000000-0004-0000-0B00-0000AB0E0000}"/>
    <hyperlink ref="Q861" r:id="rId3757" xr:uid="{00000000-0004-0000-0B00-0000AC0E0000}"/>
    <hyperlink ref="AI861" r:id="rId3758" xr:uid="{00000000-0004-0000-0B00-0000AD0E0000}"/>
    <hyperlink ref="P862" r:id="rId3759" xr:uid="{00000000-0004-0000-0B00-0000AE0E0000}"/>
    <hyperlink ref="Q862" r:id="rId3760" xr:uid="{00000000-0004-0000-0B00-0000AF0E0000}"/>
    <hyperlink ref="AI862" r:id="rId3761" xr:uid="{00000000-0004-0000-0B00-0000B00E0000}"/>
    <hyperlink ref="P863" r:id="rId3762" xr:uid="{00000000-0004-0000-0B00-0000B10E0000}"/>
    <hyperlink ref="Q863" r:id="rId3763" xr:uid="{00000000-0004-0000-0B00-0000B20E0000}"/>
    <hyperlink ref="AI863" r:id="rId3764" xr:uid="{00000000-0004-0000-0B00-0000B30E0000}"/>
    <hyperlink ref="P864" r:id="rId3765" xr:uid="{00000000-0004-0000-0B00-0000B40E0000}"/>
    <hyperlink ref="Q864" r:id="rId3766" xr:uid="{00000000-0004-0000-0B00-0000B50E0000}"/>
    <hyperlink ref="AI864" r:id="rId3767" xr:uid="{00000000-0004-0000-0B00-0000B60E0000}"/>
    <hyperlink ref="P865" r:id="rId3768" xr:uid="{00000000-0004-0000-0B00-0000B70E0000}"/>
    <hyperlink ref="Q865" r:id="rId3769" xr:uid="{00000000-0004-0000-0B00-0000B80E0000}"/>
    <hyperlink ref="AI865" r:id="rId3770" xr:uid="{00000000-0004-0000-0B00-0000B90E0000}"/>
    <hyperlink ref="P866" r:id="rId3771" xr:uid="{00000000-0004-0000-0B00-0000BA0E0000}"/>
    <hyperlink ref="Q866" r:id="rId3772" xr:uid="{00000000-0004-0000-0B00-0000BB0E0000}"/>
    <hyperlink ref="AI866" r:id="rId3773" xr:uid="{00000000-0004-0000-0B00-0000BC0E0000}"/>
    <hyperlink ref="P867" r:id="rId3774" xr:uid="{00000000-0004-0000-0B00-0000BD0E0000}"/>
    <hyperlink ref="Q867" r:id="rId3775" xr:uid="{00000000-0004-0000-0B00-0000BE0E0000}"/>
    <hyperlink ref="AI867" r:id="rId3776" xr:uid="{00000000-0004-0000-0B00-0000BF0E0000}"/>
    <hyperlink ref="P868" r:id="rId3777" xr:uid="{00000000-0004-0000-0B00-0000C00E0000}"/>
    <hyperlink ref="Q868" r:id="rId3778" xr:uid="{00000000-0004-0000-0B00-0000C10E0000}"/>
    <hyperlink ref="AI868" r:id="rId3779" xr:uid="{00000000-0004-0000-0B00-0000C20E0000}"/>
    <hyperlink ref="P869" r:id="rId3780" xr:uid="{00000000-0004-0000-0B00-0000C30E0000}"/>
    <hyperlink ref="Q869" r:id="rId3781" xr:uid="{00000000-0004-0000-0B00-0000C40E0000}"/>
    <hyperlink ref="AI869" r:id="rId3782" xr:uid="{00000000-0004-0000-0B00-0000C50E0000}"/>
    <hyperlink ref="P870" r:id="rId3783" xr:uid="{00000000-0004-0000-0B00-0000C60E0000}"/>
    <hyperlink ref="Q870" r:id="rId3784" xr:uid="{00000000-0004-0000-0B00-0000C70E0000}"/>
    <hyperlink ref="AI870" r:id="rId3785" xr:uid="{00000000-0004-0000-0B00-0000C80E0000}"/>
    <hyperlink ref="P871" r:id="rId3786" xr:uid="{00000000-0004-0000-0B00-0000C90E0000}"/>
    <hyperlink ref="Q871" r:id="rId3787" xr:uid="{00000000-0004-0000-0B00-0000CA0E0000}"/>
    <hyperlink ref="AI871" r:id="rId3788" xr:uid="{00000000-0004-0000-0B00-0000CB0E0000}"/>
    <hyperlink ref="P872" r:id="rId3789" xr:uid="{00000000-0004-0000-0B00-0000CC0E0000}"/>
    <hyperlink ref="Q872" r:id="rId3790" xr:uid="{00000000-0004-0000-0B00-0000CD0E0000}"/>
    <hyperlink ref="AI872" r:id="rId3791" xr:uid="{00000000-0004-0000-0B00-0000CE0E0000}"/>
    <hyperlink ref="P873" r:id="rId3792" xr:uid="{00000000-0004-0000-0B00-0000CF0E0000}"/>
    <hyperlink ref="Q873" r:id="rId3793" xr:uid="{00000000-0004-0000-0B00-0000D00E0000}"/>
    <hyperlink ref="AI873" r:id="rId3794" xr:uid="{00000000-0004-0000-0B00-0000D10E0000}"/>
    <hyperlink ref="P874" r:id="rId3795" xr:uid="{00000000-0004-0000-0B00-0000D20E0000}"/>
    <hyperlink ref="Q874" r:id="rId3796" xr:uid="{00000000-0004-0000-0B00-0000D30E0000}"/>
    <hyperlink ref="AG874" r:id="rId3797" location="esidata" xr:uid="{00000000-0004-0000-0B00-0000D40E0000}"/>
    <hyperlink ref="AI874" r:id="rId3798" xr:uid="{00000000-0004-0000-0B00-0000D50E0000}"/>
    <hyperlink ref="P875" r:id="rId3799" xr:uid="{00000000-0004-0000-0B00-0000D60E0000}"/>
    <hyperlink ref="Q875" r:id="rId3800" xr:uid="{00000000-0004-0000-0B00-0000D70E0000}"/>
    <hyperlink ref="AI875" r:id="rId3801" xr:uid="{00000000-0004-0000-0B00-0000D80E0000}"/>
    <hyperlink ref="P876" r:id="rId3802" xr:uid="{00000000-0004-0000-0B00-0000D90E0000}"/>
    <hyperlink ref="Q876" r:id="rId3803" xr:uid="{00000000-0004-0000-0B00-0000DA0E0000}"/>
    <hyperlink ref="AI876" r:id="rId3804" xr:uid="{00000000-0004-0000-0B00-0000DB0E0000}"/>
    <hyperlink ref="P877" r:id="rId3805" xr:uid="{00000000-0004-0000-0B00-0000DC0E0000}"/>
    <hyperlink ref="Q877" r:id="rId3806" xr:uid="{00000000-0004-0000-0B00-0000DD0E0000}"/>
    <hyperlink ref="AH877" r:id="rId3807" xr:uid="{00000000-0004-0000-0B00-0000DE0E0000}"/>
    <hyperlink ref="AI877" r:id="rId3808" xr:uid="{00000000-0004-0000-0B00-0000DF0E0000}"/>
    <hyperlink ref="P878" r:id="rId3809" xr:uid="{00000000-0004-0000-0B00-0000E00E0000}"/>
    <hyperlink ref="Q878" r:id="rId3810" xr:uid="{00000000-0004-0000-0B00-0000E10E0000}"/>
    <hyperlink ref="AI878" r:id="rId3811" xr:uid="{00000000-0004-0000-0B00-0000E20E0000}"/>
    <hyperlink ref="P879" r:id="rId3812" xr:uid="{00000000-0004-0000-0B00-0000E30E0000}"/>
    <hyperlink ref="Q879" r:id="rId3813" xr:uid="{00000000-0004-0000-0B00-0000E40E0000}"/>
    <hyperlink ref="AI879" r:id="rId3814" xr:uid="{00000000-0004-0000-0B00-0000E50E0000}"/>
    <hyperlink ref="P880" r:id="rId3815" xr:uid="{00000000-0004-0000-0B00-0000E60E0000}"/>
    <hyperlink ref="Q880" r:id="rId3816" xr:uid="{00000000-0004-0000-0B00-0000E70E0000}"/>
    <hyperlink ref="AI880" r:id="rId3817" xr:uid="{00000000-0004-0000-0B00-0000E80E0000}"/>
    <hyperlink ref="P881" r:id="rId3818" xr:uid="{00000000-0004-0000-0B00-0000E90E0000}"/>
    <hyperlink ref="Q881" r:id="rId3819" xr:uid="{00000000-0004-0000-0B00-0000EA0E0000}"/>
    <hyperlink ref="AG881" r:id="rId3820" location="esidata" xr:uid="{00000000-0004-0000-0B00-0000EB0E0000}"/>
    <hyperlink ref="AI881" r:id="rId3821" xr:uid="{00000000-0004-0000-0B00-0000EC0E0000}"/>
    <hyperlink ref="P882" r:id="rId3822" xr:uid="{00000000-0004-0000-0B00-0000ED0E0000}"/>
    <hyperlink ref="Q882" r:id="rId3823" xr:uid="{00000000-0004-0000-0B00-0000EE0E0000}"/>
    <hyperlink ref="AI882" r:id="rId3824" xr:uid="{00000000-0004-0000-0B00-0000EF0E0000}"/>
    <hyperlink ref="P883" r:id="rId3825" xr:uid="{00000000-0004-0000-0B00-0000F00E0000}"/>
    <hyperlink ref="Q883" r:id="rId3826" xr:uid="{00000000-0004-0000-0B00-0000F10E0000}"/>
    <hyperlink ref="AI883" r:id="rId3827" xr:uid="{00000000-0004-0000-0B00-0000F20E0000}"/>
    <hyperlink ref="P884" r:id="rId3828" xr:uid="{00000000-0004-0000-0B00-0000F30E0000}"/>
    <hyperlink ref="Q884" r:id="rId3829" xr:uid="{00000000-0004-0000-0B00-0000F40E0000}"/>
    <hyperlink ref="AI884" r:id="rId3830" xr:uid="{00000000-0004-0000-0B00-0000F50E0000}"/>
    <hyperlink ref="P885" r:id="rId3831" xr:uid="{00000000-0004-0000-0B00-0000F60E0000}"/>
    <hyperlink ref="Q885" r:id="rId3832" xr:uid="{00000000-0004-0000-0B00-0000F70E0000}"/>
    <hyperlink ref="AI885" r:id="rId3833" xr:uid="{00000000-0004-0000-0B00-0000F80E0000}"/>
    <hyperlink ref="P886" r:id="rId3834" xr:uid="{00000000-0004-0000-0B00-0000F90E0000}"/>
    <hyperlink ref="Q886" r:id="rId3835" xr:uid="{00000000-0004-0000-0B00-0000FA0E0000}"/>
    <hyperlink ref="AI886" r:id="rId3836" xr:uid="{00000000-0004-0000-0B00-0000FB0E0000}"/>
    <hyperlink ref="P887" r:id="rId3837" xr:uid="{00000000-0004-0000-0B00-0000FC0E0000}"/>
    <hyperlink ref="Q887" r:id="rId3838" xr:uid="{00000000-0004-0000-0B00-0000FD0E0000}"/>
    <hyperlink ref="AI887" r:id="rId3839" xr:uid="{00000000-0004-0000-0B00-0000FE0E0000}"/>
    <hyperlink ref="P888" r:id="rId3840" xr:uid="{00000000-0004-0000-0B00-0000FF0E0000}"/>
    <hyperlink ref="Q888" r:id="rId3841" xr:uid="{00000000-0004-0000-0B00-0000000F0000}"/>
    <hyperlink ref="AI888" r:id="rId3842" xr:uid="{00000000-0004-0000-0B00-0000010F0000}"/>
    <hyperlink ref="P889" r:id="rId3843" xr:uid="{00000000-0004-0000-0B00-0000020F0000}"/>
    <hyperlink ref="Q889" r:id="rId3844" xr:uid="{00000000-0004-0000-0B00-0000030F0000}"/>
    <hyperlink ref="AI889" r:id="rId3845" xr:uid="{00000000-0004-0000-0B00-0000040F0000}"/>
    <hyperlink ref="P890" r:id="rId3846" xr:uid="{00000000-0004-0000-0B00-0000050F0000}"/>
    <hyperlink ref="Q890" r:id="rId3847" xr:uid="{00000000-0004-0000-0B00-0000060F0000}"/>
    <hyperlink ref="AI890" r:id="rId3848" xr:uid="{00000000-0004-0000-0B00-0000070F0000}"/>
    <hyperlink ref="P891" r:id="rId3849" xr:uid="{00000000-0004-0000-0B00-0000080F0000}"/>
    <hyperlink ref="Q891" r:id="rId3850" xr:uid="{00000000-0004-0000-0B00-0000090F0000}"/>
    <hyperlink ref="AI891" r:id="rId3851" xr:uid="{00000000-0004-0000-0B00-00000A0F0000}"/>
    <hyperlink ref="P892" r:id="rId3852" xr:uid="{00000000-0004-0000-0B00-00000B0F0000}"/>
    <hyperlink ref="Q892" r:id="rId3853" xr:uid="{00000000-0004-0000-0B00-00000C0F0000}"/>
    <hyperlink ref="AI892" r:id="rId3854" xr:uid="{00000000-0004-0000-0B00-00000D0F0000}"/>
    <hyperlink ref="P893" r:id="rId3855" xr:uid="{00000000-0004-0000-0B00-00000E0F0000}"/>
    <hyperlink ref="Q893" r:id="rId3856" xr:uid="{00000000-0004-0000-0B00-00000F0F0000}"/>
    <hyperlink ref="AI893" r:id="rId3857" xr:uid="{00000000-0004-0000-0B00-0000100F0000}"/>
    <hyperlink ref="P894" r:id="rId3858" xr:uid="{00000000-0004-0000-0B00-0000110F0000}"/>
    <hyperlink ref="Q894" r:id="rId3859" xr:uid="{00000000-0004-0000-0B00-0000120F0000}"/>
    <hyperlink ref="AG894" r:id="rId3860" location="esidata" xr:uid="{00000000-0004-0000-0B00-0000130F0000}"/>
    <hyperlink ref="AH894" r:id="rId3861" xr:uid="{00000000-0004-0000-0B00-0000140F0000}"/>
    <hyperlink ref="AI894" r:id="rId3862" xr:uid="{00000000-0004-0000-0B00-0000150F0000}"/>
    <hyperlink ref="P895" r:id="rId3863" xr:uid="{00000000-0004-0000-0B00-0000160F0000}"/>
    <hyperlink ref="Q895" r:id="rId3864" xr:uid="{00000000-0004-0000-0B00-0000170F0000}"/>
    <hyperlink ref="AI895" r:id="rId3865" xr:uid="{00000000-0004-0000-0B00-0000180F0000}"/>
    <hyperlink ref="P896" r:id="rId3866" xr:uid="{00000000-0004-0000-0B00-0000190F0000}"/>
    <hyperlink ref="Q896" r:id="rId3867" xr:uid="{00000000-0004-0000-0B00-00001A0F0000}"/>
    <hyperlink ref="AG896" r:id="rId3868" xr:uid="{00000000-0004-0000-0B00-00001B0F0000}"/>
    <hyperlink ref="AI896" r:id="rId3869" xr:uid="{00000000-0004-0000-0B00-00001C0F0000}"/>
    <hyperlink ref="P897" r:id="rId3870" xr:uid="{00000000-0004-0000-0B00-00001D0F0000}"/>
    <hyperlink ref="Q897" r:id="rId3871" xr:uid="{00000000-0004-0000-0B00-00001E0F0000}"/>
    <hyperlink ref="AI897" r:id="rId3872" xr:uid="{00000000-0004-0000-0B00-00001F0F0000}"/>
    <hyperlink ref="P898" r:id="rId3873" xr:uid="{00000000-0004-0000-0B00-0000200F0000}"/>
    <hyperlink ref="Q898" r:id="rId3874" xr:uid="{00000000-0004-0000-0B00-0000210F0000}"/>
    <hyperlink ref="AI898" r:id="rId3875" xr:uid="{00000000-0004-0000-0B00-0000220F0000}"/>
    <hyperlink ref="P899" r:id="rId3876" xr:uid="{00000000-0004-0000-0B00-0000230F0000}"/>
    <hyperlink ref="Q899" r:id="rId3877" xr:uid="{00000000-0004-0000-0B00-0000240F0000}"/>
    <hyperlink ref="AI899" r:id="rId3878" xr:uid="{00000000-0004-0000-0B00-0000250F0000}"/>
    <hyperlink ref="P900" r:id="rId3879" xr:uid="{00000000-0004-0000-0B00-0000260F0000}"/>
    <hyperlink ref="Q900" r:id="rId3880" xr:uid="{00000000-0004-0000-0B00-0000270F0000}"/>
    <hyperlink ref="AI900" r:id="rId3881" xr:uid="{00000000-0004-0000-0B00-0000280F0000}"/>
    <hyperlink ref="P901" r:id="rId3882" xr:uid="{00000000-0004-0000-0B00-0000290F0000}"/>
    <hyperlink ref="Q901" r:id="rId3883" xr:uid="{00000000-0004-0000-0B00-00002A0F0000}"/>
    <hyperlink ref="AI901" r:id="rId3884" xr:uid="{00000000-0004-0000-0B00-00002B0F0000}"/>
    <hyperlink ref="P902" r:id="rId3885" xr:uid="{00000000-0004-0000-0B00-00002C0F0000}"/>
    <hyperlink ref="Q902" r:id="rId3886" xr:uid="{00000000-0004-0000-0B00-00002D0F0000}"/>
    <hyperlink ref="AI902" r:id="rId3887" xr:uid="{00000000-0004-0000-0B00-00002E0F0000}"/>
    <hyperlink ref="P903" r:id="rId3888" xr:uid="{00000000-0004-0000-0B00-00002F0F0000}"/>
    <hyperlink ref="Q903" r:id="rId3889" xr:uid="{00000000-0004-0000-0B00-0000300F0000}"/>
    <hyperlink ref="AI903" r:id="rId3890" xr:uid="{00000000-0004-0000-0B00-0000310F0000}"/>
    <hyperlink ref="P904" r:id="rId3891" xr:uid="{00000000-0004-0000-0B00-0000320F0000}"/>
    <hyperlink ref="Q904" r:id="rId3892" xr:uid="{00000000-0004-0000-0B00-0000330F0000}"/>
    <hyperlink ref="AI904" r:id="rId3893" xr:uid="{00000000-0004-0000-0B00-0000340F0000}"/>
    <hyperlink ref="P905" r:id="rId3894" xr:uid="{00000000-0004-0000-0B00-0000350F0000}"/>
    <hyperlink ref="Q905" r:id="rId3895" xr:uid="{00000000-0004-0000-0B00-0000360F0000}"/>
    <hyperlink ref="AI905" r:id="rId3896" xr:uid="{00000000-0004-0000-0B00-0000370F0000}"/>
    <hyperlink ref="P906" r:id="rId3897" xr:uid="{00000000-0004-0000-0B00-0000380F0000}"/>
    <hyperlink ref="Q906" r:id="rId3898" xr:uid="{00000000-0004-0000-0B00-0000390F0000}"/>
    <hyperlink ref="AI906" r:id="rId3899" xr:uid="{00000000-0004-0000-0B00-00003A0F0000}"/>
    <hyperlink ref="P907" r:id="rId3900" xr:uid="{00000000-0004-0000-0B00-00003B0F0000}"/>
    <hyperlink ref="Q907" r:id="rId3901" xr:uid="{00000000-0004-0000-0B00-00003C0F0000}"/>
    <hyperlink ref="AI907" r:id="rId3902" xr:uid="{00000000-0004-0000-0B00-00003D0F0000}"/>
    <hyperlink ref="P908" r:id="rId3903" xr:uid="{00000000-0004-0000-0B00-00003E0F0000}"/>
    <hyperlink ref="Q908" r:id="rId3904" xr:uid="{00000000-0004-0000-0B00-00003F0F0000}"/>
    <hyperlink ref="AI908" r:id="rId3905" xr:uid="{00000000-0004-0000-0B00-0000400F0000}"/>
    <hyperlink ref="P909" r:id="rId3906" xr:uid="{00000000-0004-0000-0B00-0000410F0000}"/>
    <hyperlink ref="Q909" r:id="rId3907" xr:uid="{00000000-0004-0000-0B00-0000420F0000}"/>
    <hyperlink ref="AI909" r:id="rId3908" xr:uid="{00000000-0004-0000-0B00-0000430F0000}"/>
    <hyperlink ref="P910" r:id="rId3909" xr:uid="{00000000-0004-0000-0B00-0000440F0000}"/>
    <hyperlink ref="Q910" r:id="rId3910" xr:uid="{00000000-0004-0000-0B00-0000450F0000}"/>
    <hyperlink ref="AI910" r:id="rId3911" xr:uid="{00000000-0004-0000-0B00-0000460F0000}"/>
    <hyperlink ref="P911" r:id="rId3912" xr:uid="{00000000-0004-0000-0B00-0000470F0000}"/>
    <hyperlink ref="Q911" r:id="rId3913" xr:uid="{00000000-0004-0000-0B00-0000480F0000}"/>
    <hyperlink ref="AI911" r:id="rId3914" xr:uid="{00000000-0004-0000-0B00-0000490F0000}"/>
    <hyperlink ref="P912" r:id="rId3915" xr:uid="{00000000-0004-0000-0B00-00004A0F0000}"/>
    <hyperlink ref="Q912" r:id="rId3916" xr:uid="{00000000-0004-0000-0B00-00004B0F0000}"/>
    <hyperlink ref="AI912" r:id="rId3917" xr:uid="{00000000-0004-0000-0B00-00004C0F0000}"/>
    <hyperlink ref="P913" r:id="rId3918" xr:uid="{00000000-0004-0000-0B00-00004D0F0000}"/>
    <hyperlink ref="Q913" r:id="rId3919" xr:uid="{00000000-0004-0000-0B00-00004E0F0000}"/>
    <hyperlink ref="AI913" r:id="rId3920" xr:uid="{00000000-0004-0000-0B00-00004F0F0000}"/>
    <hyperlink ref="P914" r:id="rId3921" xr:uid="{00000000-0004-0000-0B00-0000500F0000}"/>
    <hyperlink ref="Q914" r:id="rId3922" xr:uid="{00000000-0004-0000-0B00-0000510F0000}"/>
    <hyperlink ref="AI914" r:id="rId3923" xr:uid="{00000000-0004-0000-0B00-0000520F0000}"/>
    <hyperlink ref="P915" r:id="rId3924" xr:uid="{00000000-0004-0000-0B00-0000530F0000}"/>
    <hyperlink ref="Q915" r:id="rId3925" xr:uid="{00000000-0004-0000-0B00-0000540F0000}"/>
    <hyperlink ref="AI915" r:id="rId3926" xr:uid="{00000000-0004-0000-0B00-0000550F0000}"/>
    <hyperlink ref="P916" r:id="rId3927" xr:uid="{00000000-0004-0000-0B00-0000560F0000}"/>
    <hyperlink ref="Q916" r:id="rId3928" xr:uid="{00000000-0004-0000-0B00-0000570F0000}"/>
    <hyperlink ref="AI916" r:id="rId3929" xr:uid="{00000000-0004-0000-0B00-0000580F0000}"/>
    <hyperlink ref="P917" r:id="rId3930" xr:uid="{00000000-0004-0000-0B00-0000590F0000}"/>
    <hyperlink ref="Q917" r:id="rId3931" xr:uid="{00000000-0004-0000-0B00-00005A0F0000}"/>
    <hyperlink ref="AI917" r:id="rId3932" xr:uid="{00000000-0004-0000-0B00-00005B0F0000}"/>
    <hyperlink ref="P918" r:id="rId3933" xr:uid="{00000000-0004-0000-0B00-00005C0F0000}"/>
    <hyperlink ref="Q918" r:id="rId3934" xr:uid="{00000000-0004-0000-0B00-00005D0F0000}"/>
    <hyperlink ref="AI918" r:id="rId3935" xr:uid="{00000000-0004-0000-0B00-00005E0F0000}"/>
    <hyperlink ref="P919" r:id="rId3936" xr:uid="{00000000-0004-0000-0B00-00005F0F0000}"/>
    <hyperlink ref="Q919" r:id="rId3937" xr:uid="{00000000-0004-0000-0B00-0000600F0000}"/>
    <hyperlink ref="AI919" r:id="rId3938" xr:uid="{00000000-0004-0000-0B00-0000610F0000}"/>
    <hyperlink ref="P920" r:id="rId3939" xr:uid="{00000000-0004-0000-0B00-0000620F0000}"/>
    <hyperlink ref="Q920" r:id="rId3940" xr:uid="{00000000-0004-0000-0B00-0000630F0000}"/>
    <hyperlink ref="AI920" r:id="rId3941" xr:uid="{00000000-0004-0000-0B00-0000640F0000}"/>
    <hyperlink ref="P921" r:id="rId3942" xr:uid="{00000000-0004-0000-0B00-0000650F0000}"/>
    <hyperlink ref="Q921" r:id="rId3943" xr:uid="{00000000-0004-0000-0B00-0000660F0000}"/>
    <hyperlink ref="AI921" r:id="rId3944" xr:uid="{00000000-0004-0000-0B00-0000670F0000}"/>
    <hyperlink ref="P922" r:id="rId3945" xr:uid="{00000000-0004-0000-0B00-0000680F0000}"/>
    <hyperlink ref="Q922" r:id="rId3946" xr:uid="{00000000-0004-0000-0B00-0000690F0000}"/>
    <hyperlink ref="AG922" r:id="rId3947" location="esidata" xr:uid="{00000000-0004-0000-0B00-00006A0F0000}"/>
    <hyperlink ref="AH922" r:id="rId3948" xr:uid="{00000000-0004-0000-0B00-00006B0F0000}"/>
    <hyperlink ref="AI922" r:id="rId3949" xr:uid="{00000000-0004-0000-0B00-00006C0F0000}"/>
    <hyperlink ref="P923" r:id="rId3950" xr:uid="{00000000-0004-0000-0B00-00006D0F0000}"/>
    <hyperlink ref="Q923" r:id="rId3951" xr:uid="{00000000-0004-0000-0B00-00006E0F0000}"/>
    <hyperlink ref="AI923" r:id="rId3952" xr:uid="{00000000-0004-0000-0B00-00006F0F0000}"/>
    <hyperlink ref="P924" r:id="rId3953" xr:uid="{00000000-0004-0000-0B00-0000700F0000}"/>
    <hyperlink ref="Q924" r:id="rId3954" xr:uid="{00000000-0004-0000-0B00-0000710F0000}"/>
    <hyperlink ref="AI924" r:id="rId3955" xr:uid="{00000000-0004-0000-0B00-0000720F0000}"/>
    <hyperlink ref="P925" r:id="rId3956" xr:uid="{00000000-0004-0000-0B00-0000730F0000}"/>
    <hyperlink ref="Q925" r:id="rId3957" xr:uid="{00000000-0004-0000-0B00-0000740F0000}"/>
    <hyperlink ref="AI925" r:id="rId3958" xr:uid="{00000000-0004-0000-0B00-0000750F0000}"/>
    <hyperlink ref="P926" r:id="rId3959" xr:uid="{00000000-0004-0000-0B00-0000760F0000}"/>
    <hyperlink ref="Q926" r:id="rId3960" xr:uid="{00000000-0004-0000-0B00-0000770F0000}"/>
    <hyperlink ref="AI926" r:id="rId3961" xr:uid="{00000000-0004-0000-0B00-0000780F0000}"/>
    <hyperlink ref="P927" r:id="rId3962" xr:uid="{00000000-0004-0000-0B00-0000790F0000}"/>
    <hyperlink ref="Q927" r:id="rId3963" xr:uid="{00000000-0004-0000-0B00-00007A0F0000}"/>
    <hyperlink ref="AI927" r:id="rId3964" xr:uid="{00000000-0004-0000-0B00-00007B0F0000}"/>
    <hyperlink ref="P928" r:id="rId3965" xr:uid="{00000000-0004-0000-0B00-00007C0F0000}"/>
    <hyperlink ref="Q928" r:id="rId3966" xr:uid="{00000000-0004-0000-0B00-00007D0F0000}"/>
    <hyperlink ref="AI928" r:id="rId3967" xr:uid="{00000000-0004-0000-0B00-00007E0F0000}"/>
    <hyperlink ref="P929" r:id="rId3968" xr:uid="{00000000-0004-0000-0B00-00007F0F0000}"/>
    <hyperlink ref="Q929" r:id="rId3969" xr:uid="{00000000-0004-0000-0B00-0000800F0000}"/>
    <hyperlink ref="AI929" r:id="rId3970" xr:uid="{00000000-0004-0000-0B00-0000810F0000}"/>
    <hyperlink ref="P930" r:id="rId3971" xr:uid="{00000000-0004-0000-0B00-0000820F0000}"/>
    <hyperlink ref="Q930" r:id="rId3972" xr:uid="{00000000-0004-0000-0B00-0000830F0000}"/>
    <hyperlink ref="AI930" r:id="rId3973" xr:uid="{00000000-0004-0000-0B00-0000840F0000}"/>
    <hyperlink ref="P931" r:id="rId3974" xr:uid="{00000000-0004-0000-0B00-0000850F0000}"/>
    <hyperlink ref="Q931" r:id="rId3975" xr:uid="{00000000-0004-0000-0B00-0000860F0000}"/>
    <hyperlink ref="AI931" r:id="rId3976" xr:uid="{00000000-0004-0000-0B00-0000870F0000}"/>
    <hyperlink ref="P932" r:id="rId3977" xr:uid="{00000000-0004-0000-0B00-0000880F0000}"/>
    <hyperlink ref="Q932" r:id="rId3978" xr:uid="{00000000-0004-0000-0B00-0000890F0000}"/>
    <hyperlink ref="AI932" r:id="rId3979" xr:uid="{00000000-0004-0000-0B00-00008A0F0000}"/>
    <hyperlink ref="P933" r:id="rId3980" xr:uid="{00000000-0004-0000-0B00-00008B0F0000}"/>
    <hyperlink ref="Q933" r:id="rId3981" xr:uid="{00000000-0004-0000-0B00-00008C0F0000}"/>
    <hyperlink ref="AI933" r:id="rId3982" xr:uid="{00000000-0004-0000-0B00-00008D0F0000}"/>
    <hyperlink ref="P934" r:id="rId3983" xr:uid="{00000000-0004-0000-0B00-00008E0F0000}"/>
    <hyperlink ref="Q934" r:id="rId3984" xr:uid="{00000000-0004-0000-0B00-00008F0F0000}"/>
    <hyperlink ref="AI934" r:id="rId3985" xr:uid="{00000000-0004-0000-0B00-0000900F0000}"/>
    <hyperlink ref="P935" r:id="rId3986" xr:uid="{00000000-0004-0000-0B00-0000910F0000}"/>
    <hyperlink ref="Q935" r:id="rId3987" xr:uid="{00000000-0004-0000-0B00-0000920F0000}"/>
    <hyperlink ref="AG935" r:id="rId3988" location="esidata" xr:uid="{00000000-0004-0000-0B00-0000930F0000}"/>
    <hyperlink ref="AI935" r:id="rId3989" xr:uid="{00000000-0004-0000-0B00-0000940F0000}"/>
    <hyperlink ref="P936" r:id="rId3990" xr:uid="{00000000-0004-0000-0B00-0000950F0000}"/>
    <hyperlink ref="Q936" r:id="rId3991" xr:uid="{00000000-0004-0000-0B00-0000960F0000}"/>
    <hyperlink ref="AI936" r:id="rId3992" xr:uid="{00000000-0004-0000-0B00-0000970F0000}"/>
    <hyperlink ref="P937" r:id="rId3993" xr:uid="{00000000-0004-0000-0B00-0000980F0000}"/>
    <hyperlink ref="Q937" r:id="rId3994" xr:uid="{00000000-0004-0000-0B00-0000990F0000}"/>
    <hyperlink ref="AI937" r:id="rId3995" xr:uid="{00000000-0004-0000-0B00-00009A0F0000}"/>
    <hyperlink ref="P938" r:id="rId3996" xr:uid="{00000000-0004-0000-0B00-00009B0F0000}"/>
    <hyperlink ref="Q938" r:id="rId3997" xr:uid="{00000000-0004-0000-0B00-00009C0F0000}"/>
    <hyperlink ref="AI938" r:id="rId3998" xr:uid="{00000000-0004-0000-0B00-00009D0F0000}"/>
    <hyperlink ref="P939" r:id="rId3999" xr:uid="{00000000-0004-0000-0B00-00009E0F0000}"/>
    <hyperlink ref="Q939" r:id="rId4000" xr:uid="{00000000-0004-0000-0B00-00009F0F0000}"/>
    <hyperlink ref="AG939" r:id="rId4001" location="esidata" xr:uid="{00000000-0004-0000-0B00-0000A00F0000}"/>
    <hyperlink ref="AI939" r:id="rId4002" xr:uid="{00000000-0004-0000-0B00-0000A10F0000}"/>
    <hyperlink ref="P940" r:id="rId4003" xr:uid="{00000000-0004-0000-0B00-0000A20F0000}"/>
    <hyperlink ref="Q940" r:id="rId4004" xr:uid="{00000000-0004-0000-0B00-0000A30F0000}"/>
    <hyperlink ref="AG940" r:id="rId4005" location="esidata" xr:uid="{00000000-0004-0000-0B00-0000A40F0000}"/>
    <hyperlink ref="AH940" r:id="rId4006" xr:uid="{00000000-0004-0000-0B00-0000A50F0000}"/>
    <hyperlink ref="AI940" r:id="rId4007" xr:uid="{00000000-0004-0000-0B00-0000A60F0000}"/>
    <hyperlink ref="P941" r:id="rId4008" xr:uid="{00000000-0004-0000-0B00-0000A70F0000}"/>
    <hyperlink ref="Q941" r:id="rId4009" xr:uid="{00000000-0004-0000-0B00-0000A80F0000}"/>
    <hyperlink ref="AI941" r:id="rId4010" xr:uid="{00000000-0004-0000-0B00-0000A90F0000}"/>
    <hyperlink ref="P942" r:id="rId4011" xr:uid="{00000000-0004-0000-0B00-0000AA0F0000}"/>
    <hyperlink ref="Q942" r:id="rId4012" xr:uid="{00000000-0004-0000-0B00-0000AB0F0000}"/>
    <hyperlink ref="AI942" r:id="rId4013" xr:uid="{00000000-0004-0000-0B00-0000AC0F0000}"/>
    <hyperlink ref="P943" r:id="rId4014" xr:uid="{00000000-0004-0000-0B00-0000AD0F0000}"/>
    <hyperlink ref="Q943" r:id="rId4015" xr:uid="{00000000-0004-0000-0B00-0000AE0F0000}"/>
    <hyperlink ref="AI943" r:id="rId4016" xr:uid="{00000000-0004-0000-0B00-0000AF0F0000}"/>
    <hyperlink ref="P944" r:id="rId4017" xr:uid="{00000000-0004-0000-0B00-0000B00F0000}"/>
    <hyperlink ref="Q944" r:id="rId4018" xr:uid="{00000000-0004-0000-0B00-0000B10F0000}"/>
    <hyperlink ref="AI944" r:id="rId4019" xr:uid="{00000000-0004-0000-0B00-0000B20F0000}"/>
    <hyperlink ref="P945" r:id="rId4020" xr:uid="{00000000-0004-0000-0B00-0000B30F0000}"/>
    <hyperlink ref="Q945" r:id="rId4021" xr:uid="{00000000-0004-0000-0B00-0000B40F0000}"/>
    <hyperlink ref="AI945" r:id="rId4022" xr:uid="{00000000-0004-0000-0B00-0000B50F0000}"/>
    <hyperlink ref="P946" r:id="rId4023" xr:uid="{00000000-0004-0000-0B00-0000B60F0000}"/>
    <hyperlink ref="Q946" r:id="rId4024" xr:uid="{00000000-0004-0000-0B00-0000B70F0000}"/>
    <hyperlink ref="AI946" r:id="rId4025" xr:uid="{00000000-0004-0000-0B00-0000B80F0000}"/>
    <hyperlink ref="P947" r:id="rId4026" xr:uid="{00000000-0004-0000-0B00-0000B90F0000}"/>
    <hyperlink ref="Q947" r:id="rId4027" xr:uid="{00000000-0004-0000-0B00-0000BA0F0000}"/>
    <hyperlink ref="AI947" r:id="rId4028" xr:uid="{00000000-0004-0000-0B00-0000BB0F0000}"/>
    <hyperlink ref="P948" r:id="rId4029" xr:uid="{00000000-0004-0000-0B00-0000BC0F0000}"/>
    <hyperlink ref="Q948" r:id="rId4030" xr:uid="{00000000-0004-0000-0B00-0000BD0F0000}"/>
    <hyperlink ref="AI948" r:id="rId4031" xr:uid="{00000000-0004-0000-0B00-0000BE0F0000}"/>
    <hyperlink ref="P949" r:id="rId4032" xr:uid="{00000000-0004-0000-0B00-0000BF0F0000}"/>
    <hyperlink ref="Q949" r:id="rId4033" xr:uid="{00000000-0004-0000-0B00-0000C00F0000}"/>
    <hyperlink ref="AI949" r:id="rId4034" xr:uid="{00000000-0004-0000-0B00-0000C10F0000}"/>
    <hyperlink ref="P950" r:id="rId4035" xr:uid="{00000000-0004-0000-0B00-0000C20F0000}"/>
    <hyperlink ref="Q950" r:id="rId4036" xr:uid="{00000000-0004-0000-0B00-0000C30F0000}"/>
    <hyperlink ref="AI950" r:id="rId4037" xr:uid="{00000000-0004-0000-0B00-0000C40F0000}"/>
    <hyperlink ref="P951" r:id="rId4038" xr:uid="{00000000-0004-0000-0B00-0000C50F0000}"/>
    <hyperlink ref="Q951" r:id="rId4039" xr:uid="{00000000-0004-0000-0B00-0000C60F0000}"/>
    <hyperlink ref="AI951" r:id="rId4040" xr:uid="{00000000-0004-0000-0B00-0000C70F0000}"/>
    <hyperlink ref="P952" r:id="rId4041" xr:uid="{00000000-0004-0000-0B00-0000C80F0000}"/>
    <hyperlink ref="Q952" r:id="rId4042" xr:uid="{00000000-0004-0000-0B00-0000C90F0000}"/>
    <hyperlink ref="AI952" r:id="rId4043" xr:uid="{00000000-0004-0000-0B00-0000CA0F0000}"/>
    <hyperlink ref="P953" r:id="rId4044" xr:uid="{00000000-0004-0000-0B00-0000CB0F0000}"/>
    <hyperlink ref="Q953" r:id="rId4045" xr:uid="{00000000-0004-0000-0B00-0000CC0F0000}"/>
    <hyperlink ref="AI953" r:id="rId4046" xr:uid="{00000000-0004-0000-0B00-0000CD0F0000}"/>
    <hyperlink ref="P954" r:id="rId4047" xr:uid="{00000000-0004-0000-0B00-0000CE0F0000}"/>
    <hyperlink ref="Q954" r:id="rId4048" xr:uid="{00000000-0004-0000-0B00-0000CF0F0000}"/>
    <hyperlink ref="AI954" r:id="rId4049" xr:uid="{00000000-0004-0000-0B00-0000D00F0000}"/>
    <hyperlink ref="P955" r:id="rId4050" xr:uid="{00000000-0004-0000-0B00-0000D10F0000}"/>
    <hyperlink ref="Q955" r:id="rId4051" xr:uid="{00000000-0004-0000-0B00-0000D20F0000}"/>
    <hyperlink ref="AG955" r:id="rId4052" location="esidata" xr:uid="{00000000-0004-0000-0B00-0000D30F0000}"/>
    <hyperlink ref="AI955" r:id="rId4053" xr:uid="{00000000-0004-0000-0B00-0000D40F0000}"/>
    <hyperlink ref="P956" r:id="rId4054" xr:uid="{00000000-0004-0000-0B00-0000D50F0000}"/>
    <hyperlink ref="Q956" r:id="rId4055" xr:uid="{00000000-0004-0000-0B00-0000D60F0000}"/>
    <hyperlink ref="AG956" r:id="rId4056" location="esidata" xr:uid="{00000000-0004-0000-0B00-0000D70F0000}"/>
    <hyperlink ref="AI956" r:id="rId4057" xr:uid="{00000000-0004-0000-0B00-0000D80F0000}"/>
    <hyperlink ref="P957" r:id="rId4058" xr:uid="{00000000-0004-0000-0B00-0000D90F0000}"/>
    <hyperlink ref="Q957" r:id="rId4059" xr:uid="{00000000-0004-0000-0B00-0000DA0F0000}"/>
    <hyperlink ref="AG957" r:id="rId4060" location="esidata" xr:uid="{00000000-0004-0000-0B00-0000DB0F0000}"/>
    <hyperlink ref="AI957" r:id="rId4061" xr:uid="{00000000-0004-0000-0B00-0000DC0F0000}"/>
    <hyperlink ref="P958" r:id="rId4062" xr:uid="{00000000-0004-0000-0B00-0000DD0F0000}"/>
    <hyperlink ref="Q958" r:id="rId4063" xr:uid="{00000000-0004-0000-0B00-0000DE0F0000}"/>
    <hyperlink ref="AI958" r:id="rId4064" xr:uid="{00000000-0004-0000-0B00-0000DF0F0000}"/>
    <hyperlink ref="P959" r:id="rId4065" xr:uid="{00000000-0004-0000-0B00-0000E00F0000}"/>
    <hyperlink ref="Q959" r:id="rId4066" xr:uid="{00000000-0004-0000-0B00-0000E10F0000}"/>
    <hyperlink ref="AG959" r:id="rId4067" location="esidata" xr:uid="{00000000-0004-0000-0B00-0000E20F0000}"/>
    <hyperlink ref="AI959" r:id="rId4068" xr:uid="{00000000-0004-0000-0B00-0000E30F0000}"/>
    <hyperlink ref="P960" r:id="rId4069" xr:uid="{00000000-0004-0000-0B00-0000E40F0000}"/>
    <hyperlink ref="Q960" r:id="rId4070" xr:uid="{00000000-0004-0000-0B00-0000E50F0000}"/>
    <hyperlink ref="AG960" r:id="rId4071" xr:uid="{00000000-0004-0000-0B00-0000E60F0000}"/>
    <hyperlink ref="AH960" r:id="rId4072" xr:uid="{00000000-0004-0000-0B00-0000E70F0000}"/>
    <hyperlink ref="AI960" r:id="rId4073" xr:uid="{00000000-0004-0000-0B00-0000E80F0000}"/>
    <hyperlink ref="P961" r:id="rId4074" xr:uid="{00000000-0004-0000-0B00-0000E90F0000}"/>
    <hyperlink ref="Q961" r:id="rId4075" xr:uid="{00000000-0004-0000-0B00-0000EA0F0000}"/>
    <hyperlink ref="AI961" r:id="rId4076" xr:uid="{00000000-0004-0000-0B00-0000EB0F0000}"/>
    <hyperlink ref="P962" r:id="rId4077" xr:uid="{00000000-0004-0000-0B00-0000EC0F0000}"/>
    <hyperlink ref="Q962" r:id="rId4078" xr:uid="{00000000-0004-0000-0B00-0000ED0F0000}"/>
    <hyperlink ref="AI962" r:id="rId4079" xr:uid="{00000000-0004-0000-0B00-0000EE0F0000}"/>
    <hyperlink ref="P963" r:id="rId4080" xr:uid="{00000000-0004-0000-0B00-0000EF0F0000}"/>
    <hyperlink ref="Q963" r:id="rId4081" xr:uid="{00000000-0004-0000-0B00-0000F00F0000}"/>
    <hyperlink ref="AG963" r:id="rId4082" location="esidata" xr:uid="{00000000-0004-0000-0B00-0000F10F0000}"/>
    <hyperlink ref="AI963" r:id="rId4083" xr:uid="{00000000-0004-0000-0B00-0000F20F0000}"/>
    <hyperlink ref="P964" r:id="rId4084" xr:uid="{00000000-0004-0000-0B00-0000F30F0000}"/>
    <hyperlink ref="Q964" r:id="rId4085" xr:uid="{00000000-0004-0000-0B00-0000F40F0000}"/>
    <hyperlink ref="AI964" r:id="rId4086" xr:uid="{00000000-0004-0000-0B00-0000F50F0000}"/>
    <hyperlink ref="P965" r:id="rId4087" xr:uid="{00000000-0004-0000-0B00-0000F60F0000}"/>
    <hyperlink ref="Q965" r:id="rId4088" xr:uid="{00000000-0004-0000-0B00-0000F70F0000}"/>
    <hyperlink ref="AI965" r:id="rId4089" xr:uid="{00000000-0004-0000-0B00-0000F80F0000}"/>
    <hyperlink ref="P966" r:id="rId4090" xr:uid="{00000000-0004-0000-0B00-0000F90F0000}"/>
    <hyperlink ref="Q966" r:id="rId4091" xr:uid="{00000000-0004-0000-0B00-0000FA0F0000}"/>
    <hyperlink ref="AI966" r:id="rId4092" xr:uid="{00000000-0004-0000-0B00-0000FB0F0000}"/>
    <hyperlink ref="P967" r:id="rId4093" xr:uid="{00000000-0004-0000-0B00-0000FC0F0000}"/>
    <hyperlink ref="Q967" r:id="rId4094" xr:uid="{00000000-0004-0000-0B00-0000FD0F0000}"/>
    <hyperlink ref="AI967" r:id="rId4095" xr:uid="{00000000-0004-0000-0B00-0000FE0F0000}"/>
    <hyperlink ref="P968" r:id="rId4096" xr:uid="{00000000-0004-0000-0B00-0000FF0F0000}"/>
    <hyperlink ref="Q968" r:id="rId4097" xr:uid="{00000000-0004-0000-0B00-000000100000}"/>
    <hyperlink ref="AI968" r:id="rId4098" xr:uid="{00000000-0004-0000-0B00-000001100000}"/>
    <hyperlink ref="P969" r:id="rId4099" xr:uid="{00000000-0004-0000-0B00-000002100000}"/>
    <hyperlink ref="Q969" r:id="rId4100" xr:uid="{00000000-0004-0000-0B00-000003100000}"/>
    <hyperlink ref="AI969" r:id="rId4101" xr:uid="{00000000-0004-0000-0B00-000004100000}"/>
    <hyperlink ref="P970" r:id="rId4102" xr:uid="{00000000-0004-0000-0B00-000005100000}"/>
    <hyperlink ref="Q970" r:id="rId4103" xr:uid="{00000000-0004-0000-0B00-000006100000}"/>
    <hyperlink ref="AI970" r:id="rId4104" xr:uid="{00000000-0004-0000-0B00-000007100000}"/>
    <hyperlink ref="P971" r:id="rId4105" xr:uid="{00000000-0004-0000-0B00-000008100000}"/>
    <hyperlink ref="Q971" r:id="rId4106" xr:uid="{00000000-0004-0000-0B00-000009100000}"/>
    <hyperlink ref="AI971" r:id="rId4107" xr:uid="{00000000-0004-0000-0B00-00000A100000}"/>
    <hyperlink ref="P972" r:id="rId4108" xr:uid="{00000000-0004-0000-0B00-00000B100000}"/>
    <hyperlink ref="Q972" r:id="rId4109" xr:uid="{00000000-0004-0000-0B00-00000C100000}"/>
    <hyperlink ref="AG972" r:id="rId4110" location="esidata" xr:uid="{00000000-0004-0000-0B00-00000D100000}"/>
    <hyperlink ref="AH972" r:id="rId4111" xr:uid="{00000000-0004-0000-0B00-00000E100000}"/>
    <hyperlink ref="AI972" r:id="rId4112" xr:uid="{00000000-0004-0000-0B00-00000F100000}"/>
    <hyperlink ref="P973" r:id="rId4113" xr:uid="{00000000-0004-0000-0B00-000010100000}"/>
    <hyperlink ref="Q973" r:id="rId4114" xr:uid="{00000000-0004-0000-0B00-000011100000}"/>
    <hyperlink ref="AI973" r:id="rId4115" xr:uid="{00000000-0004-0000-0B00-000012100000}"/>
    <hyperlink ref="P974" r:id="rId4116" xr:uid="{00000000-0004-0000-0B00-000013100000}"/>
    <hyperlink ref="Q974" r:id="rId4117" xr:uid="{00000000-0004-0000-0B00-000014100000}"/>
    <hyperlink ref="AI974" r:id="rId4118" xr:uid="{00000000-0004-0000-0B00-000015100000}"/>
    <hyperlink ref="P975" r:id="rId4119" xr:uid="{00000000-0004-0000-0B00-000016100000}"/>
    <hyperlink ref="Q975" r:id="rId4120" xr:uid="{00000000-0004-0000-0B00-000017100000}"/>
    <hyperlink ref="AI975" r:id="rId4121" xr:uid="{00000000-0004-0000-0B00-000018100000}"/>
    <hyperlink ref="P976" r:id="rId4122" xr:uid="{00000000-0004-0000-0B00-000019100000}"/>
    <hyperlink ref="Q976" r:id="rId4123" xr:uid="{00000000-0004-0000-0B00-00001A100000}"/>
    <hyperlink ref="AI976" r:id="rId4124" xr:uid="{00000000-0004-0000-0B00-00001B100000}"/>
    <hyperlink ref="P977" r:id="rId4125" xr:uid="{00000000-0004-0000-0B00-00001C100000}"/>
    <hyperlink ref="Q977" r:id="rId4126" xr:uid="{00000000-0004-0000-0B00-00001D100000}"/>
    <hyperlink ref="AI977" r:id="rId4127" xr:uid="{00000000-0004-0000-0B00-00001E100000}"/>
    <hyperlink ref="P978" r:id="rId4128" xr:uid="{00000000-0004-0000-0B00-00001F100000}"/>
    <hyperlink ref="Q978" r:id="rId4129" xr:uid="{00000000-0004-0000-0B00-000020100000}"/>
    <hyperlink ref="AI978" r:id="rId4130" xr:uid="{00000000-0004-0000-0B00-000021100000}"/>
    <hyperlink ref="P979" r:id="rId4131" xr:uid="{00000000-0004-0000-0B00-000022100000}"/>
    <hyperlink ref="Q979" r:id="rId4132" xr:uid="{00000000-0004-0000-0B00-000023100000}"/>
    <hyperlink ref="AG979" r:id="rId4133" xr:uid="{00000000-0004-0000-0B00-000024100000}"/>
    <hyperlink ref="AH979" r:id="rId4134" xr:uid="{00000000-0004-0000-0B00-000025100000}"/>
    <hyperlink ref="AI979" r:id="rId4135" xr:uid="{00000000-0004-0000-0B00-000026100000}"/>
    <hyperlink ref="P980" r:id="rId4136" xr:uid="{00000000-0004-0000-0B00-000027100000}"/>
    <hyperlink ref="Q980" r:id="rId4137" xr:uid="{00000000-0004-0000-0B00-000028100000}"/>
    <hyperlink ref="AI980" r:id="rId4138" xr:uid="{00000000-0004-0000-0B00-000029100000}"/>
    <hyperlink ref="P981" r:id="rId4139" xr:uid="{00000000-0004-0000-0B00-00002A100000}"/>
    <hyperlink ref="Q981" r:id="rId4140" xr:uid="{00000000-0004-0000-0B00-00002B100000}"/>
    <hyperlink ref="AG981" r:id="rId4141" xr:uid="{00000000-0004-0000-0B00-00002C100000}"/>
    <hyperlink ref="AH981" r:id="rId4142" xr:uid="{00000000-0004-0000-0B00-00002D100000}"/>
    <hyperlink ref="AI981" r:id="rId4143" xr:uid="{00000000-0004-0000-0B00-00002E100000}"/>
    <hyperlink ref="P982" r:id="rId4144" xr:uid="{00000000-0004-0000-0B00-00002F100000}"/>
    <hyperlink ref="Q982" r:id="rId4145" xr:uid="{00000000-0004-0000-0B00-000030100000}"/>
    <hyperlink ref="AI982" r:id="rId4146" xr:uid="{00000000-0004-0000-0B00-000031100000}"/>
    <hyperlink ref="P983" r:id="rId4147" xr:uid="{00000000-0004-0000-0B00-000032100000}"/>
    <hyperlink ref="Q983" r:id="rId4148" xr:uid="{00000000-0004-0000-0B00-000033100000}"/>
    <hyperlink ref="AI983" r:id="rId4149" xr:uid="{00000000-0004-0000-0B00-000034100000}"/>
    <hyperlink ref="P984" r:id="rId4150" xr:uid="{00000000-0004-0000-0B00-000035100000}"/>
    <hyperlink ref="Q984" r:id="rId4151" xr:uid="{00000000-0004-0000-0B00-000036100000}"/>
    <hyperlink ref="AI984" r:id="rId4152" xr:uid="{00000000-0004-0000-0B00-000037100000}"/>
    <hyperlink ref="P985" r:id="rId4153" xr:uid="{00000000-0004-0000-0B00-000038100000}"/>
    <hyperlink ref="Q985" r:id="rId4154" xr:uid="{00000000-0004-0000-0B00-000039100000}"/>
    <hyperlink ref="AI985" r:id="rId4155" xr:uid="{00000000-0004-0000-0B00-00003A100000}"/>
    <hyperlink ref="P986" r:id="rId4156" xr:uid="{00000000-0004-0000-0B00-00003B100000}"/>
    <hyperlink ref="Q986" r:id="rId4157" xr:uid="{00000000-0004-0000-0B00-00003C100000}"/>
    <hyperlink ref="AG986" r:id="rId4158" xr:uid="{00000000-0004-0000-0B00-00003D100000}"/>
    <hyperlink ref="AH986" r:id="rId4159" xr:uid="{00000000-0004-0000-0B00-00003E100000}"/>
    <hyperlink ref="AI986" r:id="rId4160" xr:uid="{00000000-0004-0000-0B00-00003F100000}"/>
    <hyperlink ref="P987" r:id="rId4161" xr:uid="{00000000-0004-0000-0B00-000040100000}"/>
    <hyperlink ref="Q987" r:id="rId4162" xr:uid="{00000000-0004-0000-0B00-000041100000}"/>
    <hyperlink ref="AI987" r:id="rId4163" xr:uid="{00000000-0004-0000-0B00-000042100000}"/>
    <hyperlink ref="P988" r:id="rId4164" xr:uid="{00000000-0004-0000-0B00-000043100000}"/>
    <hyperlink ref="Q988" r:id="rId4165" xr:uid="{00000000-0004-0000-0B00-000044100000}"/>
    <hyperlink ref="AI988" r:id="rId4166" xr:uid="{00000000-0004-0000-0B00-000045100000}"/>
    <hyperlink ref="P989" r:id="rId4167" xr:uid="{00000000-0004-0000-0B00-000046100000}"/>
    <hyperlink ref="Q989" r:id="rId4168" xr:uid="{00000000-0004-0000-0B00-000047100000}"/>
    <hyperlink ref="AG989" r:id="rId4169" xr:uid="{00000000-0004-0000-0B00-000048100000}"/>
    <hyperlink ref="AI989" r:id="rId4170" xr:uid="{00000000-0004-0000-0B00-000049100000}"/>
    <hyperlink ref="P990" r:id="rId4171" xr:uid="{00000000-0004-0000-0B00-00004A100000}"/>
    <hyperlink ref="Q990" r:id="rId4172" xr:uid="{00000000-0004-0000-0B00-00004B100000}"/>
    <hyperlink ref="AI990" r:id="rId4173" xr:uid="{00000000-0004-0000-0B00-00004C100000}"/>
    <hyperlink ref="P991" r:id="rId4174" xr:uid="{00000000-0004-0000-0B00-00004D100000}"/>
    <hyperlink ref="Q991" r:id="rId4175" xr:uid="{00000000-0004-0000-0B00-00004E100000}"/>
    <hyperlink ref="AI991" r:id="rId4176" xr:uid="{00000000-0004-0000-0B00-00004F100000}"/>
    <hyperlink ref="P992" r:id="rId4177" xr:uid="{00000000-0004-0000-0B00-000050100000}"/>
    <hyperlink ref="Q992" r:id="rId4178" xr:uid="{00000000-0004-0000-0B00-000051100000}"/>
    <hyperlink ref="AG992" r:id="rId4179" xr:uid="{00000000-0004-0000-0B00-000052100000}"/>
    <hyperlink ref="AH992" r:id="rId4180" xr:uid="{00000000-0004-0000-0B00-000053100000}"/>
    <hyperlink ref="AI992" r:id="rId4181" xr:uid="{00000000-0004-0000-0B00-000054100000}"/>
    <hyperlink ref="P993" r:id="rId4182" xr:uid="{00000000-0004-0000-0B00-000055100000}"/>
    <hyperlink ref="Q993" r:id="rId4183" xr:uid="{00000000-0004-0000-0B00-000056100000}"/>
    <hyperlink ref="AG993" r:id="rId4184" location="esidata" xr:uid="{00000000-0004-0000-0B00-000057100000}"/>
    <hyperlink ref="AI993" r:id="rId4185" xr:uid="{00000000-0004-0000-0B00-000058100000}"/>
    <hyperlink ref="P994" r:id="rId4186" xr:uid="{00000000-0004-0000-0B00-000059100000}"/>
    <hyperlink ref="Q994" r:id="rId4187" xr:uid="{00000000-0004-0000-0B00-00005A100000}"/>
    <hyperlink ref="AI994" r:id="rId4188" xr:uid="{00000000-0004-0000-0B00-00005B100000}"/>
    <hyperlink ref="P995" r:id="rId4189" xr:uid="{00000000-0004-0000-0B00-00005C100000}"/>
    <hyperlink ref="Q995" r:id="rId4190" xr:uid="{00000000-0004-0000-0B00-00005D100000}"/>
    <hyperlink ref="AI995" r:id="rId4191" xr:uid="{00000000-0004-0000-0B00-00005E100000}"/>
    <hyperlink ref="P996" r:id="rId4192" xr:uid="{00000000-0004-0000-0B00-00005F100000}"/>
    <hyperlink ref="Q996" r:id="rId4193" xr:uid="{00000000-0004-0000-0B00-000060100000}"/>
    <hyperlink ref="AG996" r:id="rId4194" xr:uid="{00000000-0004-0000-0B00-000061100000}"/>
    <hyperlink ref="AH996" r:id="rId4195" xr:uid="{00000000-0004-0000-0B00-000062100000}"/>
    <hyperlink ref="AI996" r:id="rId4196" xr:uid="{00000000-0004-0000-0B00-000063100000}"/>
    <hyperlink ref="P997" r:id="rId4197" xr:uid="{00000000-0004-0000-0B00-000064100000}"/>
    <hyperlink ref="Q997" r:id="rId4198" xr:uid="{00000000-0004-0000-0B00-000065100000}"/>
    <hyperlink ref="AI997" r:id="rId4199" xr:uid="{00000000-0004-0000-0B00-000066100000}"/>
    <hyperlink ref="P998" r:id="rId4200" xr:uid="{00000000-0004-0000-0B00-000067100000}"/>
    <hyperlink ref="Q998" r:id="rId4201" xr:uid="{00000000-0004-0000-0B00-000068100000}"/>
    <hyperlink ref="AI998" r:id="rId4202" xr:uid="{00000000-0004-0000-0B00-000069100000}"/>
    <hyperlink ref="P999" r:id="rId4203" xr:uid="{00000000-0004-0000-0B00-00006A100000}"/>
    <hyperlink ref="Q999" r:id="rId4204" xr:uid="{00000000-0004-0000-0B00-00006B100000}"/>
    <hyperlink ref="AI999" r:id="rId4205" xr:uid="{00000000-0004-0000-0B00-00006C100000}"/>
    <hyperlink ref="P1000" r:id="rId4206" xr:uid="{00000000-0004-0000-0B00-00006D100000}"/>
    <hyperlink ref="Q1000" r:id="rId4207" xr:uid="{00000000-0004-0000-0B00-00006E100000}"/>
    <hyperlink ref="AI1000" r:id="rId4208" xr:uid="{00000000-0004-0000-0B00-00006F100000}"/>
    <hyperlink ref="P1001" r:id="rId4209" xr:uid="{00000000-0004-0000-0B00-000070100000}"/>
    <hyperlink ref="Q1001" r:id="rId4210" xr:uid="{00000000-0004-0000-0B00-000071100000}"/>
    <hyperlink ref="AI1001" r:id="rId4211" xr:uid="{00000000-0004-0000-0B00-000072100000}"/>
    <hyperlink ref="P1002" r:id="rId4212" xr:uid="{00000000-0004-0000-0B00-000073100000}"/>
    <hyperlink ref="Q1002" r:id="rId4213" xr:uid="{00000000-0004-0000-0B00-000074100000}"/>
    <hyperlink ref="AI1002" r:id="rId4214" xr:uid="{00000000-0004-0000-0B00-000075100000}"/>
    <hyperlink ref="P1003" r:id="rId4215" xr:uid="{00000000-0004-0000-0B00-000076100000}"/>
    <hyperlink ref="Q1003" r:id="rId4216" xr:uid="{00000000-0004-0000-0B00-000077100000}"/>
    <hyperlink ref="AG1003" r:id="rId4217" location="esidata" xr:uid="{00000000-0004-0000-0B00-000078100000}"/>
    <hyperlink ref="AI1003" r:id="rId4218" xr:uid="{00000000-0004-0000-0B00-000079100000}"/>
    <hyperlink ref="P1004" r:id="rId4219" xr:uid="{00000000-0004-0000-0B00-00007A100000}"/>
    <hyperlink ref="Q1004" r:id="rId4220" xr:uid="{00000000-0004-0000-0B00-00007B100000}"/>
    <hyperlink ref="AI1004" r:id="rId4221" xr:uid="{00000000-0004-0000-0B00-00007C100000}"/>
    <hyperlink ref="P1005" r:id="rId4222" xr:uid="{00000000-0004-0000-0B00-00007D100000}"/>
    <hyperlink ref="Q1005" r:id="rId4223" xr:uid="{00000000-0004-0000-0B00-00007E100000}"/>
    <hyperlink ref="AG1005" r:id="rId4224" location="esidata" xr:uid="{00000000-0004-0000-0B00-00007F100000}"/>
    <hyperlink ref="AI1005" r:id="rId4225" xr:uid="{00000000-0004-0000-0B00-000080100000}"/>
    <hyperlink ref="P1006" r:id="rId4226" xr:uid="{00000000-0004-0000-0B00-000081100000}"/>
    <hyperlink ref="Q1006" r:id="rId4227" xr:uid="{00000000-0004-0000-0B00-000082100000}"/>
    <hyperlink ref="AI1006" r:id="rId4228" xr:uid="{00000000-0004-0000-0B00-000083100000}"/>
    <hyperlink ref="P1007" r:id="rId4229" xr:uid="{00000000-0004-0000-0B00-000084100000}"/>
    <hyperlink ref="Q1007" r:id="rId4230" xr:uid="{00000000-0004-0000-0B00-000085100000}"/>
    <hyperlink ref="AG1007" r:id="rId4231" location="esidata" xr:uid="{00000000-0004-0000-0B00-000086100000}"/>
    <hyperlink ref="AI1007" r:id="rId4232" xr:uid="{00000000-0004-0000-0B00-000087100000}"/>
    <hyperlink ref="P1008" r:id="rId4233" xr:uid="{00000000-0004-0000-0B00-000088100000}"/>
    <hyperlink ref="Q1008" r:id="rId4234" xr:uid="{00000000-0004-0000-0B00-000089100000}"/>
    <hyperlink ref="AI1008" r:id="rId4235" xr:uid="{00000000-0004-0000-0B00-00008A100000}"/>
    <hyperlink ref="P1009" r:id="rId4236" xr:uid="{00000000-0004-0000-0B00-00008B100000}"/>
    <hyperlink ref="Q1009" r:id="rId4237" xr:uid="{00000000-0004-0000-0B00-00008C100000}"/>
    <hyperlink ref="AI1009" r:id="rId4238" xr:uid="{00000000-0004-0000-0B00-00008D100000}"/>
    <hyperlink ref="P1010" r:id="rId4239" xr:uid="{00000000-0004-0000-0B00-00008E100000}"/>
    <hyperlink ref="Q1010" r:id="rId4240" xr:uid="{00000000-0004-0000-0B00-00008F100000}"/>
    <hyperlink ref="AI1010" r:id="rId4241" xr:uid="{00000000-0004-0000-0B00-000090100000}"/>
    <hyperlink ref="P1011" r:id="rId4242" xr:uid="{00000000-0004-0000-0B00-000091100000}"/>
    <hyperlink ref="Q1011" r:id="rId4243" xr:uid="{00000000-0004-0000-0B00-000092100000}"/>
    <hyperlink ref="AG1011" r:id="rId4244" xr:uid="{00000000-0004-0000-0B00-000093100000}"/>
    <hyperlink ref="AH1011" r:id="rId4245" xr:uid="{00000000-0004-0000-0B00-000094100000}"/>
    <hyperlink ref="AI1011" r:id="rId4246" xr:uid="{00000000-0004-0000-0B00-000095100000}"/>
    <hyperlink ref="P1012" r:id="rId4247" xr:uid="{00000000-0004-0000-0B00-000096100000}"/>
    <hyperlink ref="Q1012" r:id="rId4248" xr:uid="{00000000-0004-0000-0B00-000097100000}"/>
    <hyperlink ref="AI1012" r:id="rId4249" xr:uid="{00000000-0004-0000-0B00-000098100000}"/>
    <hyperlink ref="P1013" r:id="rId4250" xr:uid="{00000000-0004-0000-0B00-000099100000}"/>
    <hyperlink ref="Q1013" r:id="rId4251" xr:uid="{00000000-0004-0000-0B00-00009A100000}"/>
    <hyperlink ref="AI1013" r:id="rId4252" xr:uid="{00000000-0004-0000-0B00-00009B100000}"/>
    <hyperlink ref="P1014" r:id="rId4253" xr:uid="{00000000-0004-0000-0B00-00009C100000}"/>
    <hyperlink ref="Q1014" r:id="rId4254" xr:uid="{00000000-0004-0000-0B00-00009D100000}"/>
    <hyperlink ref="AG1014" r:id="rId4255" location="esidata" xr:uid="{00000000-0004-0000-0B00-00009E100000}"/>
    <hyperlink ref="AI1014" r:id="rId4256" xr:uid="{00000000-0004-0000-0B00-00009F100000}"/>
    <hyperlink ref="P1015" r:id="rId4257" xr:uid="{00000000-0004-0000-0B00-0000A0100000}"/>
    <hyperlink ref="Q1015" r:id="rId4258" xr:uid="{00000000-0004-0000-0B00-0000A1100000}"/>
    <hyperlink ref="AI1015" r:id="rId4259" xr:uid="{00000000-0004-0000-0B00-0000A2100000}"/>
    <hyperlink ref="P1016" r:id="rId4260" xr:uid="{00000000-0004-0000-0B00-0000A3100000}"/>
    <hyperlink ref="Q1016" r:id="rId4261" xr:uid="{00000000-0004-0000-0B00-0000A4100000}"/>
    <hyperlink ref="AI1016" r:id="rId4262" xr:uid="{00000000-0004-0000-0B00-0000A5100000}"/>
    <hyperlink ref="P1017" r:id="rId4263" xr:uid="{00000000-0004-0000-0B00-0000A6100000}"/>
    <hyperlink ref="Q1017" r:id="rId4264" xr:uid="{00000000-0004-0000-0B00-0000A7100000}"/>
    <hyperlink ref="AG1017" r:id="rId4265" xr:uid="{00000000-0004-0000-0B00-0000A8100000}"/>
    <hyperlink ref="AH1017" r:id="rId4266" xr:uid="{00000000-0004-0000-0B00-0000A9100000}"/>
    <hyperlink ref="AI1017" r:id="rId4267" xr:uid="{00000000-0004-0000-0B00-0000AA100000}"/>
    <hyperlink ref="P1018" r:id="rId4268" xr:uid="{00000000-0004-0000-0B00-0000AB100000}"/>
    <hyperlink ref="Q1018" r:id="rId4269" xr:uid="{00000000-0004-0000-0B00-0000AC100000}"/>
    <hyperlink ref="AG1018" r:id="rId4270" location="esidata" xr:uid="{00000000-0004-0000-0B00-0000AD100000}"/>
    <hyperlink ref="AI1018" r:id="rId4271" xr:uid="{00000000-0004-0000-0B00-0000AE100000}"/>
    <hyperlink ref="P1019" r:id="rId4272" xr:uid="{00000000-0004-0000-0B00-0000AF100000}"/>
    <hyperlink ref="Q1019" r:id="rId4273" xr:uid="{00000000-0004-0000-0B00-0000B0100000}"/>
    <hyperlink ref="AI1019" r:id="rId4274" xr:uid="{00000000-0004-0000-0B00-0000B1100000}"/>
    <hyperlink ref="P1020" r:id="rId4275" xr:uid="{00000000-0004-0000-0B00-0000B2100000}"/>
    <hyperlink ref="Q1020" r:id="rId4276" xr:uid="{00000000-0004-0000-0B00-0000B3100000}"/>
    <hyperlink ref="AG1020" r:id="rId4277" location="esidata" xr:uid="{00000000-0004-0000-0B00-0000B4100000}"/>
    <hyperlink ref="AI1020" r:id="rId4278" xr:uid="{00000000-0004-0000-0B00-0000B5100000}"/>
    <hyperlink ref="P1021" r:id="rId4279" xr:uid="{00000000-0004-0000-0B00-0000B6100000}"/>
    <hyperlink ref="Q1021" r:id="rId4280" xr:uid="{00000000-0004-0000-0B00-0000B7100000}"/>
    <hyperlink ref="AI1021" r:id="rId4281" xr:uid="{00000000-0004-0000-0B00-0000B8100000}"/>
    <hyperlink ref="P1022" r:id="rId4282" xr:uid="{00000000-0004-0000-0B00-0000B9100000}"/>
    <hyperlink ref="Q1022" r:id="rId4283" xr:uid="{00000000-0004-0000-0B00-0000BA100000}"/>
    <hyperlink ref="AI1022" r:id="rId4284" xr:uid="{00000000-0004-0000-0B00-0000BB100000}"/>
    <hyperlink ref="P1023" r:id="rId4285" xr:uid="{00000000-0004-0000-0B00-0000BC100000}"/>
    <hyperlink ref="Q1023" r:id="rId4286" xr:uid="{00000000-0004-0000-0B00-0000BD100000}"/>
    <hyperlink ref="AI1023" r:id="rId4287" xr:uid="{00000000-0004-0000-0B00-0000BE100000}"/>
    <hyperlink ref="P1024" r:id="rId4288" xr:uid="{00000000-0004-0000-0B00-0000BF100000}"/>
    <hyperlink ref="Q1024" r:id="rId4289" xr:uid="{00000000-0004-0000-0B00-0000C0100000}"/>
    <hyperlink ref="AI1024" r:id="rId4290" xr:uid="{00000000-0004-0000-0B00-0000C1100000}"/>
    <hyperlink ref="P1025" r:id="rId4291" xr:uid="{00000000-0004-0000-0B00-0000C2100000}"/>
    <hyperlink ref="Q1025" r:id="rId4292" xr:uid="{00000000-0004-0000-0B00-0000C3100000}"/>
    <hyperlink ref="AG1025" r:id="rId4293" location="esidata" xr:uid="{00000000-0004-0000-0B00-0000C4100000}"/>
    <hyperlink ref="AI1025" r:id="rId4294" xr:uid="{00000000-0004-0000-0B00-0000C5100000}"/>
    <hyperlink ref="P1026" r:id="rId4295" xr:uid="{00000000-0004-0000-0B00-0000C6100000}"/>
    <hyperlink ref="Q1026" r:id="rId4296" xr:uid="{00000000-0004-0000-0B00-0000C7100000}"/>
    <hyperlink ref="AI1026" r:id="rId4297" xr:uid="{00000000-0004-0000-0B00-0000C8100000}"/>
    <hyperlink ref="P1027" r:id="rId4298" xr:uid="{00000000-0004-0000-0B00-0000C9100000}"/>
    <hyperlink ref="Q1027" r:id="rId4299" xr:uid="{00000000-0004-0000-0B00-0000CA100000}"/>
    <hyperlink ref="AI1027" r:id="rId4300" xr:uid="{00000000-0004-0000-0B00-0000CB100000}"/>
    <hyperlink ref="P1028" r:id="rId4301" xr:uid="{00000000-0004-0000-0B00-0000CC100000}"/>
    <hyperlink ref="Q1028" r:id="rId4302" xr:uid="{00000000-0004-0000-0B00-0000CD100000}"/>
    <hyperlink ref="AI1028" r:id="rId4303" xr:uid="{00000000-0004-0000-0B00-0000CE100000}"/>
    <hyperlink ref="P1029" r:id="rId4304" xr:uid="{00000000-0004-0000-0B00-0000CF100000}"/>
    <hyperlink ref="Q1029" r:id="rId4305" xr:uid="{00000000-0004-0000-0B00-0000D0100000}"/>
    <hyperlink ref="AI1029" r:id="rId4306" xr:uid="{00000000-0004-0000-0B00-0000D1100000}"/>
    <hyperlink ref="P1030" r:id="rId4307" xr:uid="{00000000-0004-0000-0B00-0000D2100000}"/>
    <hyperlink ref="Q1030" r:id="rId4308" xr:uid="{00000000-0004-0000-0B00-0000D3100000}"/>
    <hyperlink ref="AG1030" r:id="rId4309" location="esidata" xr:uid="{00000000-0004-0000-0B00-0000D4100000}"/>
    <hyperlink ref="AI1030" r:id="rId4310" xr:uid="{00000000-0004-0000-0B00-0000D5100000}"/>
    <hyperlink ref="P1031" r:id="rId4311" xr:uid="{00000000-0004-0000-0B00-0000D6100000}"/>
    <hyperlink ref="Q1031" r:id="rId4312" xr:uid="{00000000-0004-0000-0B00-0000D7100000}"/>
    <hyperlink ref="AG1031" r:id="rId4313" location="esidata" xr:uid="{00000000-0004-0000-0B00-0000D8100000}"/>
    <hyperlink ref="AH1031" r:id="rId4314" xr:uid="{00000000-0004-0000-0B00-0000D9100000}"/>
    <hyperlink ref="AI1031" r:id="rId4315" xr:uid="{00000000-0004-0000-0B00-0000DA100000}"/>
    <hyperlink ref="P1032" r:id="rId4316" xr:uid="{00000000-0004-0000-0B00-0000DB100000}"/>
    <hyperlink ref="Q1032" r:id="rId4317" xr:uid="{00000000-0004-0000-0B00-0000DC100000}"/>
    <hyperlink ref="AI1032" r:id="rId4318" xr:uid="{00000000-0004-0000-0B00-0000DD100000}"/>
    <hyperlink ref="P1033" r:id="rId4319" xr:uid="{00000000-0004-0000-0B00-0000DE100000}"/>
    <hyperlink ref="Q1033" r:id="rId4320" xr:uid="{00000000-0004-0000-0B00-0000DF100000}"/>
    <hyperlink ref="AG1033" r:id="rId4321" location="esidata" xr:uid="{00000000-0004-0000-0B00-0000E0100000}"/>
    <hyperlink ref="AI1033" r:id="rId4322" xr:uid="{00000000-0004-0000-0B00-0000E1100000}"/>
    <hyperlink ref="P1034" r:id="rId4323" xr:uid="{00000000-0004-0000-0B00-0000E2100000}"/>
    <hyperlink ref="Q1034" r:id="rId4324" xr:uid="{00000000-0004-0000-0B00-0000E3100000}"/>
    <hyperlink ref="AI1034" r:id="rId4325" xr:uid="{00000000-0004-0000-0B00-0000E4100000}"/>
    <hyperlink ref="P1035" r:id="rId4326" xr:uid="{00000000-0004-0000-0B00-0000E5100000}"/>
    <hyperlink ref="Q1035" r:id="rId4327" xr:uid="{00000000-0004-0000-0B00-0000E6100000}"/>
    <hyperlink ref="AI1035" r:id="rId4328" xr:uid="{00000000-0004-0000-0B00-0000E7100000}"/>
    <hyperlink ref="P1036" r:id="rId4329" xr:uid="{00000000-0004-0000-0B00-0000E8100000}"/>
    <hyperlink ref="Q1036" r:id="rId4330" xr:uid="{00000000-0004-0000-0B00-0000E9100000}"/>
    <hyperlink ref="AG1036" r:id="rId4331" xr:uid="{00000000-0004-0000-0B00-0000EA100000}"/>
    <hyperlink ref="AH1036" r:id="rId4332" xr:uid="{00000000-0004-0000-0B00-0000EB100000}"/>
    <hyperlink ref="AI1036" r:id="rId4333" xr:uid="{00000000-0004-0000-0B00-0000EC100000}"/>
    <hyperlink ref="P1037" r:id="rId4334" xr:uid="{00000000-0004-0000-0B00-0000ED100000}"/>
    <hyperlink ref="Q1037" r:id="rId4335" xr:uid="{00000000-0004-0000-0B00-0000EE100000}"/>
    <hyperlink ref="AI1037" r:id="rId4336" xr:uid="{00000000-0004-0000-0B00-0000EF100000}"/>
    <hyperlink ref="P1038" r:id="rId4337" xr:uid="{00000000-0004-0000-0B00-0000F0100000}"/>
    <hyperlink ref="Q1038" r:id="rId4338" xr:uid="{00000000-0004-0000-0B00-0000F1100000}"/>
    <hyperlink ref="AI1038" r:id="rId4339" xr:uid="{00000000-0004-0000-0B00-0000F2100000}"/>
    <hyperlink ref="P1039" r:id="rId4340" xr:uid="{00000000-0004-0000-0B00-0000F3100000}"/>
    <hyperlink ref="Q1039" r:id="rId4341" xr:uid="{00000000-0004-0000-0B00-0000F4100000}"/>
    <hyperlink ref="AI1039" r:id="rId4342" xr:uid="{00000000-0004-0000-0B00-0000F5100000}"/>
    <hyperlink ref="P1040" r:id="rId4343" xr:uid="{00000000-0004-0000-0B00-0000F6100000}"/>
    <hyperlink ref="Q1040" r:id="rId4344" xr:uid="{00000000-0004-0000-0B00-0000F7100000}"/>
    <hyperlink ref="AG1040" r:id="rId4345" xr:uid="{00000000-0004-0000-0B00-0000F8100000}"/>
    <hyperlink ref="AH1040" r:id="rId4346" xr:uid="{00000000-0004-0000-0B00-0000F9100000}"/>
    <hyperlink ref="AI1040" r:id="rId4347" xr:uid="{00000000-0004-0000-0B00-0000FA100000}"/>
    <hyperlink ref="P1041" r:id="rId4348" xr:uid="{00000000-0004-0000-0B00-0000FB100000}"/>
    <hyperlink ref="Q1041" r:id="rId4349" xr:uid="{00000000-0004-0000-0B00-0000FC100000}"/>
    <hyperlink ref="AG1041" r:id="rId4350" location="esidata" xr:uid="{00000000-0004-0000-0B00-0000FD100000}"/>
    <hyperlink ref="AI1041" r:id="rId4351" xr:uid="{00000000-0004-0000-0B00-0000FE100000}"/>
    <hyperlink ref="P1042" r:id="rId4352" xr:uid="{00000000-0004-0000-0B00-0000FF100000}"/>
    <hyperlink ref="Q1042" r:id="rId4353" xr:uid="{00000000-0004-0000-0B00-000000110000}"/>
    <hyperlink ref="AG1042" r:id="rId4354" location="esidata" xr:uid="{00000000-0004-0000-0B00-000001110000}"/>
    <hyperlink ref="AH1042" r:id="rId4355" xr:uid="{00000000-0004-0000-0B00-000002110000}"/>
    <hyperlink ref="AI1042" r:id="rId4356" xr:uid="{00000000-0004-0000-0B00-000003110000}"/>
    <hyperlink ref="P1043" r:id="rId4357" xr:uid="{00000000-0004-0000-0B00-000004110000}"/>
    <hyperlink ref="Q1043" r:id="rId4358" xr:uid="{00000000-0004-0000-0B00-000005110000}"/>
    <hyperlink ref="AG1043" r:id="rId4359" xr:uid="{00000000-0004-0000-0B00-000006110000}"/>
    <hyperlink ref="AH1043" r:id="rId4360" xr:uid="{00000000-0004-0000-0B00-000007110000}"/>
    <hyperlink ref="AI1043" r:id="rId4361" xr:uid="{00000000-0004-0000-0B00-000008110000}"/>
    <hyperlink ref="P1044" r:id="rId4362" xr:uid="{00000000-0004-0000-0B00-000009110000}"/>
    <hyperlink ref="Q1044" r:id="rId4363" xr:uid="{00000000-0004-0000-0B00-00000A110000}"/>
    <hyperlink ref="AG1044" r:id="rId4364" xr:uid="{00000000-0004-0000-0B00-00000B110000}"/>
    <hyperlink ref="AH1044" r:id="rId4365" xr:uid="{00000000-0004-0000-0B00-00000C110000}"/>
    <hyperlink ref="AI1044" r:id="rId4366" xr:uid="{00000000-0004-0000-0B00-00000D110000}"/>
    <hyperlink ref="P1045" r:id="rId4367" xr:uid="{00000000-0004-0000-0B00-00000E110000}"/>
    <hyperlink ref="Q1045" r:id="rId4368" xr:uid="{00000000-0004-0000-0B00-00000F110000}"/>
    <hyperlink ref="AG1045" r:id="rId4369" xr:uid="{00000000-0004-0000-0B00-000010110000}"/>
    <hyperlink ref="AH1045" r:id="rId4370" xr:uid="{00000000-0004-0000-0B00-000011110000}"/>
    <hyperlink ref="AI1045" r:id="rId4371" xr:uid="{00000000-0004-0000-0B00-000012110000}"/>
    <hyperlink ref="P1046" r:id="rId4372" xr:uid="{00000000-0004-0000-0B00-000013110000}"/>
    <hyperlink ref="Q1046" r:id="rId4373" xr:uid="{00000000-0004-0000-0B00-000014110000}"/>
    <hyperlink ref="AG1046" r:id="rId4374" location="esidata" xr:uid="{00000000-0004-0000-0B00-000015110000}"/>
    <hyperlink ref="AI1046" r:id="rId4375" xr:uid="{00000000-0004-0000-0B00-000016110000}"/>
    <hyperlink ref="P1047" r:id="rId4376" xr:uid="{00000000-0004-0000-0B00-000017110000}"/>
    <hyperlink ref="Q1047" r:id="rId4377" xr:uid="{00000000-0004-0000-0B00-000018110000}"/>
    <hyperlink ref="AG1047" r:id="rId4378" location="esidata" xr:uid="{00000000-0004-0000-0B00-000019110000}"/>
    <hyperlink ref="AH1047" r:id="rId4379" xr:uid="{00000000-0004-0000-0B00-00001A110000}"/>
    <hyperlink ref="AI1047" r:id="rId4380" xr:uid="{00000000-0004-0000-0B00-00001B110000}"/>
    <hyperlink ref="P1048" r:id="rId4381" xr:uid="{00000000-0004-0000-0B00-00001C110000}"/>
    <hyperlink ref="Q1048" r:id="rId4382" xr:uid="{00000000-0004-0000-0B00-00001D110000}"/>
    <hyperlink ref="AI1048" r:id="rId4383" xr:uid="{00000000-0004-0000-0B00-00001E110000}"/>
    <hyperlink ref="P1049" r:id="rId4384" xr:uid="{00000000-0004-0000-0B00-00001F110000}"/>
    <hyperlink ref="Q1049" r:id="rId4385" xr:uid="{00000000-0004-0000-0B00-000020110000}"/>
    <hyperlink ref="AI1049" r:id="rId4386" xr:uid="{00000000-0004-0000-0B00-000021110000}"/>
    <hyperlink ref="P1050" r:id="rId4387" xr:uid="{00000000-0004-0000-0B00-000022110000}"/>
    <hyperlink ref="Q1050" r:id="rId4388" xr:uid="{00000000-0004-0000-0B00-000023110000}"/>
    <hyperlink ref="AG1050" r:id="rId4389" xr:uid="{00000000-0004-0000-0B00-000024110000}"/>
    <hyperlink ref="AH1050" r:id="rId4390" xr:uid="{00000000-0004-0000-0B00-000025110000}"/>
    <hyperlink ref="AI1050" r:id="rId4391" xr:uid="{00000000-0004-0000-0B00-000026110000}"/>
    <hyperlink ref="P1051" r:id="rId4392" xr:uid="{00000000-0004-0000-0B00-000027110000}"/>
    <hyperlink ref="Q1051" r:id="rId4393" xr:uid="{00000000-0004-0000-0B00-000028110000}"/>
    <hyperlink ref="AI1051" r:id="rId4394" xr:uid="{00000000-0004-0000-0B00-000029110000}"/>
    <hyperlink ref="P1052" r:id="rId4395" xr:uid="{00000000-0004-0000-0B00-00002A110000}"/>
    <hyperlink ref="Q1052" r:id="rId4396" xr:uid="{00000000-0004-0000-0B00-00002B110000}"/>
    <hyperlink ref="AI1052" r:id="rId4397" xr:uid="{00000000-0004-0000-0B00-00002C110000}"/>
    <hyperlink ref="P1053" r:id="rId4398" xr:uid="{00000000-0004-0000-0B00-00002D110000}"/>
    <hyperlink ref="Q1053" r:id="rId4399" xr:uid="{00000000-0004-0000-0B00-00002E110000}"/>
    <hyperlink ref="AI1053" r:id="rId4400" xr:uid="{00000000-0004-0000-0B00-00002F110000}"/>
    <hyperlink ref="P1054" r:id="rId4401" xr:uid="{00000000-0004-0000-0B00-000030110000}"/>
    <hyperlink ref="Q1054" r:id="rId4402" xr:uid="{00000000-0004-0000-0B00-000031110000}"/>
    <hyperlink ref="AI1054" r:id="rId4403" xr:uid="{00000000-0004-0000-0B00-000032110000}"/>
    <hyperlink ref="P1055" r:id="rId4404" xr:uid="{00000000-0004-0000-0B00-000033110000}"/>
    <hyperlink ref="Q1055" r:id="rId4405" xr:uid="{00000000-0004-0000-0B00-000034110000}"/>
    <hyperlink ref="AI1055" r:id="rId4406" xr:uid="{00000000-0004-0000-0B00-000035110000}"/>
    <hyperlink ref="P1056" r:id="rId4407" xr:uid="{00000000-0004-0000-0B00-000036110000}"/>
    <hyperlink ref="Q1056" r:id="rId4408" xr:uid="{00000000-0004-0000-0B00-000037110000}"/>
    <hyperlink ref="AG1056" r:id="rId4409" xr:uid="{00000000-0004-0000-0B00-000038110000}"/>
    <hyperlink ref="AH1056" r:id="rId4410" xr:uid="{00000000-0004-0000-0B00-000039110000}"/>
    <hyperlink ref="AI1056" r:id="rId4411" xr:uid="{00000000-0004-0000-0B00-00003A110000}"/>
    <hyperlink ref="P1057" r:id="rId4412" xr:uid="{00000000-0004-0000-0B00-00003B110000}"/>
    <hyperlink ref="Q1057" r:id="rId4413" xr:uid="{00000000-0004-0000-0B00-00003C110000}"/>
    <hyperlink ref="AI1057" r:id="rId4414" xr:uid="{00000000-0004-0000-0B00-00003D110000}"/>
    <hyperlink ref="P1058" r:id="rId4415" xr:uid="{00000000-0004-0000-0B00-00003E110000}"/>
    <hyperlink ref="Q1058" r:id="rId4416" xr:uid="{00000000-0004-0000-0B00-00003F110000}"/>
    <hyperlink ref="AG1058" r:id="rId4417" location="esidata" xr:uid="{00000000-0004-0000-0B00-000040110000}"/>
    <hyperlink ref="AI1058" r:id="rId4418" xr:uid="{00000000-0004-0000-0B00-000041110000}"/>
    <hyperlink ref="P1059" r:id="rId4419" xr:uid="{00000000-0004-0000-0B00-000042110000}"/>
    <hyperlink ref="Q1059" r:id="rId4420" xr:uid="{00000000-0004-0000-0B00-000043110000}"/>
    <hyperlink ref="AG1059" r:id="rId4421" location="esidata" xr:uid="{00000000-0004-0000-0B00-000044110000}"/>
    <hyperlink ref="AI1059" r:id="rId4422" xr:uid="{00000000-0004-0000-0B00-000045110000}"/>
    <hyperlink ref="P1060" r:id="rId4423" xr:uid="{00000000-0004-0000-0B00-000046110000}"/>
    <hyperlink ref="Q1060" r:id="rId4424" xr:uid="{00000000-0004-0000-0B00-000047110000}"/>
    <hyperlink ref="AI1060" r:id="rId4425" xr:uid="{00000000-0004-0000-0B00-000048110000}"/>
    <hyperlink ref="P1061" r:id="rId4426" xr:uid="{00000000-0004-0000-0B00-000049110000}"/>
    <hyperlink ref="Q1061" r:id="rId4427" xr:uid="{00000000-0004-0000-0B00-00004A110000}"/>
    <hyperlink ref="AI1061" r:id="rId4428" xr:uid="{00000000-0004-0000-0B00-00004B110000}"/>
    <hyperlink ref="P1062" r:id="rId4429" xr:uid="{00000000-0004-0000-0B00-00004C110000}"/>
    <hyperlink ref="Q1062" r:id="rId4430" xr:uid="{00000000-0004-0000-0B00-00004D110000}"/>
    <hyperlink ref="AI1062" r:id="rId4431" xr:uid="{00000000-0004-0000-0B00-00004E110000}"/>
    <hyperlink ref="P1063" r:id="rId4432" xr:uid="{00000000-0004-0000-0B00-00004F110000}"/>
    <hyperlink ref="Q1063" r:id="rId4433" xr:uid="{00000000-0004-0000-0B00-000050110000}"/>
    <hyperlink ref="AI1063" r:id="rId4434" xr:uid="{00000000-0004-0000-0B00-000051110000}"/>
    <hyperlink ref="P1064" r:id="rId4435" xr:uid="{00000000-0004-0000-0B00-000052110000}"/>
    <hyperlink ref="Q1064" r:id="rId4436" xr:uid="{00000000-0004-0000-0B00-000053110000}"/>
    <hyperlink ref="AG1064" r:id="rId4437" location="esidata" xr:uid="{00000000-0004-0000-0B00-000054110000}"/>
    <hyperlink ref="AI1064" r:id="rId4438" xr:uid="{00000000-0004-0000-0B00-000055110000}"/>
    <hyperlink ref="P1065" r:id="rId4439" xr:uid="{00000000-0004-0000-0B00-000056110000}"/>
    <hyperlink ref="Q1065" r:id="rId4440" xr:uid="{00000000-0004-0000-0B00-000057110000}"/>
    <hyperlink ref="AI1065" r:id="rId4441" xr:uid="{00000000-0004-0000-0B00-000058110000}"/>
    <hyperlink ref="P1066" r:id="rId4442" xr:uid="{00000000-0004-0000-0B00-000059110000}"/>
    <hyperlink ref="Q1066" r:id="rId4443" xr:uid="{00000000-0004-0000-0B00-00005A110000}"/>
    <hyperlink ref="AI1066" r:id="rId4444" xr:uid="{00000000-0004-0000-0B00-00005B110000}"/>
    <hyperlink ref="P1067" r:id="rId4445" xr:uid="{00000000-0004-0000-0B00-00005C110000}"/>
    <hyperlink ref="Q1067" r:id="rId4446" xr:uid="{00000000-0004-0000-0B00-00005D110000}"/>
    <hyperlink ref="AI1067" r:id="rId4447" xr:uid="{00000000-0004-0000-0B00-00005E110000}"/>
    <hyperlink ref="P1068" r:id="rId4448" xr:uid="{00000000-0004-0000-0B00-00005F110000}"/>
    <hyperlink ref="Q1068" r:id="rId4449" xr:uid="{00000000-0004-0000-0B00-000060110000}"/>
    <hyperlink ref="AG1068" r:id="rId4450" xr:uid="{00000000-0004-0000-0B00-000061110000}"/>
    <hyperlink ref="AH1068" r:id="rId4451" xr:uid="{00000000-0004-0000-0B00-000062110000}"/>
    <hyperlink ref="AI1068" r:id="rId4452" xr:uid="{00000000-0004-0000-0B00-000063110000}"/>
    <hyperlink ref="P1069" r:id="rId4453" xr:uid="{00000000-0004-0000-0B00-000064110000}"/>
    <hyperlink ref="Q1069" r:id="rId4454" xr:uid="{00000000-0004-0000-0B00-000065110000}"/>
    <hyperlink ref="AI1069" r:id="rId4455" xr:uid="{00000000-0004-0000-0B00-000066110000}"/>
    <hyperlink ref="P1070" r:id="rId4456" xr:uid="{00000000-0004-0000-0B00-000067110000}"/>
    <hyperlink ref="Q1070" r:id="rId4457" xr:uid="{00000000-0004-0000-0B00-000068110000}"/>
    <hyperlink ref="AG1070" r:id="rId4458" location="esidata" xr:uid="{00000000-0004-0000-0B00-000069110000}"/>
    <hyperlink ref="AI1070" r:id="rId4459" xr:uid="{00000000-0004-0000-0B00-00006A110000}"/>
    <hyperlink ref="P1071" r:id="rId4460" xr:uid="{00000000-0004-0000-0B00-00006B110000}"/>
    <hyperlink ref="Q1071" r:id="rId4461" xr:uid="{00000000-0004-0000-0B00-00006C110000}"/>
    <hyperlink ref="AI1071" r:id="rId4462" xr:uid="{00000000-0004-0000-0B00-00006D110000}"/>
    <hyperlink ref="P1072" r:id="rId4463" xr:uid="{00000000-0004-0000-0B00-00006E110000}"/>
    <hyperlink ref="Q1072" r:id="rId4464" xr:uid="{00000000-0004-0000-0B00-00006F110000}"/>
    <hyperlink ref="AI1072" r:id="rId4465" xr:uid="{00000000-0004-0000-0B00-000070110000}"/>
    <hyperlink ref="P1073" r:id="rId4466" xr:uid="{00000000-0004-0000-0B00-000071110000}"/>
    <hyperlink ref="Q1073" r:id="rId4467" xr:uid="{00000000-0004-0000-0B00-000072110000}"/>
    <hyperlink ref="AG1073" r:id="rId4468" location="esidata" xr:uid="{00000000-0004-0000-0B00-000073110000}"/>
    <hyperlink ref="AI1073" r:id="rId4469" xr:uid="{00000000-0004-0000-0B00-000074110000}"/>
    <hyperlink ref="P1074" r:id="rId4470" xr:uid="{00000000-0004-0000-0B00-000075110000}"/>
    <hyperlink ref="Q1074" r:id="rId4471" xr:uid="{00000000-0004-0000-0B00-000076110000}"/>
    <hyperlink ref="AI1074" r:id="rId4472" xr:uid="{00000000-0004-0000-0B00-000077110000}"/>
    <hyperlink ref="P1075" r:id="rId4473" xr:uid="{00000000-0004-0000-0B00-000078110000}"/>
    <hyperlink ref="Q1075" r:id="rId4474" xr:uid="{00000000-0004-0000-0B00-000079110000}"/>
    <hyperlink ref="AI1075" r:id="rId4475" xr:uid="{00000000-0004-0000-0B00-00007A110000}"/>
    <hyperlink ref="P1076" r:id="rId4476" xr:uid="{00000000-0004-0000-0B00-00007B110000}"/>
    <hyperlink ref="Q1076" r:id="rId4477" xr:uid="{00000000-0004-0000-0B00-00007C110000}"/>
    <hyperlink ref="AI1076" r:id="rId4478" xr:uid="{00000000-0004-0000-0B00-00007D110000}"/>
    <hyperlink ref="P1077" r:id="rId4479" xr:uid="{00000000-0004-0000-0B00-00007E110000}"/>
    <hyperlink ref="Q1077" r:id="rId4480" xr:uid="{00000000-0004-0000-0B00-00007F110000}"/>
    <hyperlink ref="AI1077" r:id="rId4481" xr:uid="{00000000-0004-0000-0B00-000080110000}"/>
    <hyperlink ref="P1078" r:id="rId4482" xr:uid="{00000000-0004-0000-0B00-000081110000}"/>
    <hyperlink ref="Q1078" r:id="rId4483" xr:uid="{00000000-0004-0000-0B00-000082110000}"/>
    <hyperlink ref="AI1078" r:id="rId4484" xr:uid="{00000000-0004-0000-0B00-000083110000}"/>
    <hyperlink ref="P1079" r:id="rId4485" xr:uid="{00000000-0004-0000-0B00-000084110000}"/>
    <hyperlink ref="Q1079" r:id="rId4486" xr:uid="{00000000-0004-0000-0B00-000085110000}"/>
    <hyperlink ref="AG1079" r:id="rId4487" location="esidata" xr:uid="{00000000-0004-0000-0B00-000086110000}"/>
    <hyperlink ref="AI1079" r:id="rId4488" xr:uid="{00000000-0004-0000-0B00-000087110000}"/>
    <hyperlink ref="P1080" r:id="rId4489" xr:uid="{00000000-0004-0000-0B00-000088110000}"/>
    <hyperlink ref="Q1080" r:id="rId4490" xr:uid="{00000000-0004-0000-0B00-000089110000}"/>
    <hyperlink ref="AI1080" r:id="rId4491" xr:uid="{00000000-0004-0000-0B00-00008A110000}"/>
    <hyperlink ref="P1081" r:id="rId4492" xr:uid="{00000000-0004-0000-0B00-00008B110000}"/>
    <hyperlink ref="Q1081" r:id="rId4493" xr:uid="{00000000-0004-0000-0B00-00008C110000}"/>
    <hyperlink ref="AI1081" r:id="rId4494" xr:uid="{00000000-0004-0000-0B00-00008D110000}"/>
    <hyperlink ref="P1082" r:id="rId4495" xr:uid="{00000000-0004-0000-0B00-00008E110000}"/>
    <hyperlink ref="Q1082" r:id="rId4496" xr:uid="{00000000-0004-0000-0B00-00008F110000}"/>
    <hyperlink ref="AI1082" r:id="rId4497" xr:uid="{00000000-0004-0000-0B00-000090110000}"/>
    <hyperlink ref="Q1083" r:id="rId4498" xr:uid="{00000000-0004-0000-0B00-000091110000}"/>
    <hyperlink ref="AI1083" r:id="rId4499" xr:uid="{00000000-0004-0000-0B00-000092110000}"/>
    <hyperlink ref="P1084" r:id="rId4500" xr:uid="{00000000-0004-0000-0B00-000093110000}"/>
    <hyperlink ref="AI1084" r:id="rId4501" xr:uid="{00000000-0004-0000-0B00-000094110000}"/>
    <hyperlink ref="P1085" r:id="rId4502" xr:uid="{00000000-0004-0000-0B00-000095110000}"/>
    <hyperlink ref="Q1085" r:id="rId4503" xr:uid="{00000000-0004-0000-0B00-000096110000}"/>
    <hyperlink ref="AH1085" r:id="rId4504" xr:uid="{00000000-0004-0000-0B00-000097110000}"/>
    <hyperlink ref="AI1085" r:id="rId4505" xr:uid="{00000000-0004-0000-0B00-000098110000}"/>
    <hyperlink ref="P1086" r:id="rId4506" xr:uid="{00000000-0004-0000-0B00-000099110000}"/>
    <hyperlink ref="AI1086" r:id="rId4507" xr:uid="{00000000-0004-0000-0B00-00009A110000}"/>
    <hyperlink ref="P1087" r:id="rId4508" xr:uid="{00000000-0004-0000-0B00-00009B110000}"/>
    <hyperlink ref="AI1087" r:id="rId4509" xr:uid="{00000000-0004-0000-0B00-00009C110000}"/>
    <hyperlink ref="P1088" r:id="rId4510" xr:uid="{00000000-0004-0000-0B00-00009D110000}"/>
    <hyperlink ref="Q1088" r:id="rId4511" xr:uid="{00000000-0004-0000-0B00-00009E110000}"/>
    <hyperlink ref="AI1088" r:id="rId4512" xr:uid="{00000000-0004-0000-0B00-00009F110000}"/>
    <hyperlink ref="P1089" r:id="rId4513" xr:uid="{00000000-0004-0000-0B00-0000A0110000}"/>
    <hyperlink ref="AI1089" r:id="rId4514" xr:uid="{00000000-0004-0000-0B00-0000A1110000}"/>
    <hyperlink ref="P1090" r:id="rId4515" xr:uid="{00000000-0004-0000-0B00-0000A2110000}"/>
    <hyperlink ref="AH1090" r:id="rId4516" xr:uid="{00000000-0004-0000-0B00-0000A3110000}"/>
    <hyperlink ref="AI1090" r:id="rId4517" xr:uid="{00000000-0004-0000-0B00-0000A4110000}"/>
    <hyperlink ref="P1091" r:id="rId4518" xr:uid="{00000000-0004-0000-0B00-0000A5110000}"/>
    <hyperlink ref="AH1091" r:id="rId4519" xr:uid="{00000000-0004-0000-0B00-0000A6110000}"/>
    <hyperlink ref="AI1091" r:id="rId4520" xr:uid="{00000000-0004-0000-0B00-0000A7110000}"/>
    <hyperlink ref="P1092" r:id="rId4521" xr:uid="{00000000-0004-0000-0B00-0000A8110000}"/>
    <hyperlink ref="Q1092" r:id="rId4522" xr:uid="{00000000-0004-0000-0B00-0000A9110000}"/>
    <hyperlink ref="AC1092" r:id="rId4523" xr:uid="{00000000-0004-0000-0B00-0000AA110000}"/>
    <hyperlink ref="AI1092" r:id="rId4524" xr:uid="{00000000-0004-0000-0B00-0000AB110000}"/>
    <hyperlink ref="P1093" r:id="rId4525" xr:uid="{00000000-0004-0000-0B00-0000AC110000}"/>
    <hyperlink ref="Q1093" r:id="rId4526" xr:uid="{00000000-0004-0000-0B00-0000AD110000}"/>
    <hyperlink ref="AC1093" r:id="rId4527" xr:uid="{00000000-0004-0000-0B00-0000AE110000}"/>
    <hyperlink ref="AI1093" r:id="rId4528" xr:uid="{00000000-0004-0000-0B00-0000AF110000}"/>
    <hyperlink ref="P1094" r:id="rId4529" xr:uid="{00000000-0004-0000-0B00-0000B0110000}"/>
    <hyperlink ref="Q1094" r:id="rId4530" xr:uid="{00000000-0004-0000-0B00-0000B1110000}"/>
    <hyperlink ref="AC1094" r:id="rId4531" xr:uid="{00000000-0004-0000-0B00-0000B2110000}"/>
    <hyperlink ref="AI1094" r:id="rId4532" xr:uid="{00000000-0004-0000-0B00-0000B3110000}"/>
    <hyperlink ref="P1095" r:id="rId4533" xr:uid="{00000000-0004-0000-0B00-0000B4110000}"/>
    <hyperlink ref="Q1095" r:id="rId4534" xr:uid="{00000000-0004-0000-0B00-0000B5110000}"/>
    <hyperlink ref="AC1095" r:id="rId4535" xr:uid="{00000000-0004-0000-0B00-0000B6110000}"/>
    <hyperlink ref="AI1095" r:id="rId4536" xr:uid="{00000000-0004-0000-0B00-0000B7110000}"/>
    <hyperlink ref="P1096" r:id="rId4537" xr:uid="{00000000-0004-0000-0B00-0000B8110000}"/>
    <hyperlink ref="Q1096" r:id="rId4538" xr:uid="{00000000-0004-0000-0B00-0000B9110000}"/>
    <hyperlink ref="AC1096" r:id="rId4539" xr:uid="{00000000-0004-0000-0B00-0000BA110000}"/>
    <hyperlink ref="AI1096" r:id="rId4540" xr:uid="{00000000-0004-0000-0B00-0000BB110000}"/>
    <hyperlink ref="P1097" r:id="rId4541" xr:uid="{00000000-0004-0000-0B00-0000BC110000}"/>
    <hyperlink ref="Q1097" r:id="rId4542" xr:uid="{00000000-0004-0000-0B00-0000BD110000}"/>
    <hyperlink ref="AC1097" r:id="rId4543" xr:uid="{00000000-0004-0000-0B00-0000BE110000}"/>
    <hyperlink ref="AH1097" r:id="rId4544" xr:uid="{00000000-0004-0000-0B00-0000BF110000}"/>
    <hyperlink ref="AI1097" r:id="rId4545" xr:uid="{00000000-0004-0000-0B00-0000C0110000}"/>
    <hyperlink ref="Q1098" r:id="rId4546" xr:uid="{00000000-0004-0000-0B00-0000C1110000}"/>
    <hyperlink ref="AH1098" r:id="rId4547" xr:uid="{00000000-0004-0000-0B00-0000C2110000}"/>
    <hyperlink ref="AI1098" r:id="rId4548" xr:uid="{00000000-0004-0000-0B00-0000C3110000}"/>
    <hyperlink ref="P1099" r:id="rId4549" xr:uid="{00000000-0004-0000-0B00-0000C4110000}"/>
    <hyperlink ref="Q1099" r:id="rId4550" xr:uid="{00000000-0004-0000-0B00-0000C5110000}"/>
    <hyperlink ref="AC1099" r:id="rId4551" xr:uid="{00000000-0004-0000-0B00-0000C6110000}"/>
    <hyperlink ref="AH1099" r:id="rId4552" xr:uid="{00000000-0004-0000-0B00-0000C7110000}"/>
    <hyperlink ref="AI1099" r:id="rId4553" xr:uid="{00000000-0004-0000-0B00-0000C8110000}"/>
    <hyperlink ref="Q1100" r:id="rId4554" xr:uid="{00000000-0004-0000-0B00-0000C9110000}"/>
    <hyperlink ref="AI1100" r:id="rId4555" xr:uid="{00000000-0004-0000-0B00-0000CA110000}"/>
    <hyperlink ref="P1101" r:id="rId4556" xr:uid="{00000000-0004-0000-0B00-0000CB110000}"/>
    <hyperlink ref="Q1101" r:id="rId4557" xr:uid="{00000000-0004-0000-0B00-0000CC110000}"/>
    <hyperlink ref="AI1101" r:id="rId4558" xr:uid="{00000000-0004-0000-0B00-0000CD110000}"/>
    <hyperlink ref="P1102" r:id="rId4559" xr:uid="{00000000-0004-0000-0B00-0000CE110000}"/>
    <hyperlink ref="Q1102" r:id="rId4560" xr:uid="{00000000-0004-0000-0B00-0000CF110000}"/>
    <hyperlink ref="AI1102" r:id="rId4561" xr:uid="{00000000-0004-0000-0B00-0000D0110000}"/>
    <hyperlink ref="P1103" r:id="rId4562" xr:uid="{00000000-0004-0000-0B00-0000D1110000}"/>
    <hyperlink ref="Q1103" r:id="rId4563" xr:uid="{00000000-0004-0000-0B00-0000D2110000}"/>
    <hyperlink ref="AI1103" r:id="rId4564" xr:uid="{00000000-0004-0000-0B00-0000D3110000}"/>
    <hyperlink ref="P1104" r:id="rId4565" xr:uid="{00000000-0004-0000-0B00-0000D4110000}"/>
    <hyperlink ref="Q1104" r:id="rId4566" xr:uid="{00000000-0004-0000-0B00-0000D5110000}"/>
    <hyperlink ref="AI1104" r:id="rId4567" xr:uid="{00000000-0004-0000-0B00-0000D6110000}"/>
    <hyperlink ref="P1105" r:id="rId4568" xr:uid="{00000000-0004-0000-0B00-0000D7110000}"/>
    <hyperlink ref="Q1105" r:id="rId4569" xr:uid="{00000000-0004-0000-0B00-0000D8110000}"/>
    <hyperlink ref="AI1105" r:id="rId4570" xr:uid="{00000000-0004-0000-0B00-0000D9110000}"/>
    <hyperlink ref="P1106" r:id="rId4571" xr:uid="{00000000-0004-0000-0B00-0000DA110000}"/>
    <hyperlink ref="Q1106" r:id="rId4572" xr:uid="{00000000-0004-0000-0B00-0000DB110000}"/>
    <hyperlink ref="AI1106" r:id="rId4573" xr:uid="{00000000-0004-0000-0B00-0000DC110000}"/>
    <hyperlink ref="P1107" r:id="rId4574" xr:uid="{00000000-0004-0000-0B00-0000DD110000}"/>
    <hyperlink ref="Q1107" r:id="rId4575" xr:uid="{00000000-0004-0000-0B00-0000DE110000}"/>
    <hyperlink ref="AI1107" r:id="rId4576" xr:uid="{00000000-0004-0000-0B00-0000DF110000}"/>
    <hyperlink ref="P1108" r:id="rId4577" xr:uid="{00000000-0004-0000-0B00-0000E0110000}"/>
    <hyperlink ref="Q1108" r:id="rId4578" xr:uid="{00000000-0004-0000-0B00-0000E1110000}"/>
    <hyperlink ref="AI1108" r:id="rId4579" xr:uid="{00000000-0004-0000-0B00-0000E2110000}"/>
    <hyperlink ref="P1109" r:id="rId4580" xr:uid="{00000000-0004-0000-0B00-0000E3110000}"/>
    <hyperlink ref="Q1109" r:id="rId4581" xr:uid="{00000000-0004-0000-0B00-0000E4110000}"/>
    <hyperlink ref="AI1109" r:id="rId4582" xr:uid="{00000000-0004-0000-0B00-0000E5110000}"/>
    <hyperlink ref="P1110" r:id="rId4583" xr:uid="{00000000-0004-0000-0B00-0000E6110000}"/>
    <hyperlink ref="Q1110" r:id="rId4584" xr:uid="{00000000-0004-0000-0B00-0000E7110000}"/>
    <hyperlink ref="AI1110" r:id="rId4585" xr:uid="{00000000-0004-0000-0B00-0000E8110000}"/>
    <hyperlink ref="P1111" r:id="rId4586" xr:uid="{00000000-0004-0000-0B00-0000E9110000}"/>
    <hyperlink ref="Q1111" r:id="rId4587" xr:uid="{00000000-0004-0000-0B00-0000EA110000}"/>
    <hyperlink ref="AI1111" r:id="rId4588" xr:uid="{00000000-0004-0000-0B00-0000EB110000}"/>
    <hyperlink ref="P1112" r:id="rId4589" xr:uid="{00000000-0004-0000-0B00-0000EC110000}"/>
    <hyperlink ref="Q1112" r:id="rId4590" xr:uid="{00000000-0004-0000-0B00-0000ED110000}"/>
    <hyperlink ref="AI1112" r:id="rId4591" xr:uid="{00000000-0004-0000-0B00-0000EE110000}"/>
    <hyperlink ref="P1113" r:id="rId4592" xr:uid="{00000000-0004-0000-0B00-0000EF110000}"/>
    <hyperlink ref="Q1113" r:id="rId4593" xr:uid="{00000000-0004-0000-0B00-0000F0110000}"/>
    <hyperlink ref="AI1113" r:id="rId4594" xr:uid="{00000000-0004-0000-0B00-0000F1110000}"/>
    <hyperlink ref="P1114" r:id="rId4595" xr:uid="{00000000-0004-0000-0B00-0000F2110000}"/>
    <hyperlink ref="Q1114" r:id="rId4596" xr:uid="{00000000-0004-0000-0B00-0000F3110000}"/>
    <hyperlink ref="AI1114" r:id="rId4597" xr:uid="{00000000-0004-0000-0B00-0000F4110000}"/>
    <hyperlink ref="P1115" r:id="rId4598" xr:uid="{00000000-0004-0000-0B00-0000F5110000}"/>
    <hyperlink ref="Q1115" r:id="rId4599" xr:uid="{00000000-0004-0000-0B00-0000F6110000}"/>
    <hyperlink ref="AI1115" r:id="rId4600" xr:uid="{00000000-0004-0000-0B00-0000F7110000}"/>
    <hyperlink ref="P1116" r:id="rId4601" xr:uid="{00000000-0004-0000-0B00-0000F8110000}"/>
    <hyperlink ref="Q1116" r:id="rId4602" xr:uid="{00000000-0004-0000-0B00-0000F9110000}"/>
    <hyperlink ref="AI1116" r:id="rId4603" xr:uid="{00000000-0004-0000-0B00-0000FA110000}"/>
    <hyperlink ref="P1117" r:id="rId4604" xr:uid="{00000000-0004-0000-0B00-0000FB110000}"/>
    <hyperlink ref="Q1117" r:id="rId4605" xr:uid="{00000000-0004-0000-0B00-0000FC110000}"/>
    <hyperlink ref="AI1117" r:id="rId4606" xr:uid="{00000000-0004-0000-0B00-0000FD110000}"/>
    <hyperlink ref="P1118" r:id="rId4607" xr:uid="{00000000-0004-0000-0B00-0000FE110000}"/>
    <hyperlink ref="Q1118" r:id="rId4608" xr:uid="{00000000-0004-0000-0B00-0000FF110000}"/>
    <hyperlink ref="AI1118" r:id="rId4609" xr:uid="{00000000-0004-0000-0B00-000000120000}"/>
    <hyperlink ref="P1119" r:id="rId4610" xr:uid="{00000000-0004-0000-0B00-000001120000}"/>
    <hyperlink ref="Q1119" r:id="rId4611" xr:uid="{00000000-0004-0000-0B00-000002120000}"/>
    <hyperlink ref="AI1119" r:id="rId4612" xr:uid="{00000000-0004-0000-0B00-000003120000}"/>
    <hyperlink ref="P1120" r:id="rId4613" xr:uid="{00000000-0004-0000-0B00-000004120000}"/>
    <hyperlink ref="Q1120" r:id="rId4614" xr:uid="{00000000-0004-0000-0B00-000005120000}"/>
    <hyperlink ref="AI1120" r:id="rId4615" xr:uid="{00000000-0004-0000-0B00-000006120000}"/>
    <hyperlink ref="P1121" r:id="rId4616" xr:uid="{00000000-0004-0000-0B00-000007120000}"/>
    <hyperlink ref="Q1121" r:id="rId4617" xr:uid="{00000000-0004-0000-0B00-000008120000}"/>
    <hyperlink ref="AI1121" r:id="rId4618" xr:uid="{00000000-0004-0000-0B00-000009120000}"/>
    <hyperlink ref="P1122" r:id="rId4619" xr:uid="{00000000-0004-0000-0B00-00000A120000}"/>
    <hyperlink ref="Q1122" r:id="rId4620" xr:uid="{00000000-0004-0000-0B00-00000B120000}"/>
    <hyperlink ref="AI1122" r:id="rId4621" xr:uid="{00000000-0004-0000-0B00-00000C120000}"/>
    <hyperlink ref="P1123" r:id="rId4622" xr:uid="{00000000-0004-0000-0B00-00000D120000}"/>
    <hyperlink ref="Q1123" r:id="rId4623" xr:uid="{00000000-0004-0000-0B00-00000E120000}"/>
    <hyperlink ref="AI1123" r:id="rId4624" xr:uid="{00000000-0004-0000-0B00-00000F120000}"/>
    <hyperlink ref="P1124" r:id="rId4625" xr:uid="{00000000-0004-0000-0B00-000010120000}"/>
    <hyperlink ref="Q1124" r:id="rId4626" xr:uid="{00000000-0004-0000-0B00-000011120000}"/>
    <hyperlink ref="AI1124" r:id="rId4627" xr:uid="{00000000-0004-0000-0B00-000012120000}"/>
    <hyperlink ref="P1125" r:id="rId4628" xr:uid="{00000000-0004-0000-0B00-000013120000}"/>
    <hyperlink ref="Q1125" r:id="rId4629" xr:uid="{00000000-0004-0000-0B00-000014120000}"/>
    <hyperlink ref="AI1125" r:id="rId4630" xr:uid="{00000000-0004-0000-0B00-000015120000}"/>
    <hyperlink ref="P1126" r:id="rId4631" xr:uid="{00000000-0004-0000-0B00-000016120000}"/>
    <hyperlink ref="Q1126" r:id="rId4632" xr:uid="{00000000-0004-0000-0B00-000017120000}"/>
    <hyperlink ref="AI1126" r:id="rId4633" xr:uid="{00000000-0004-0000-0B00-000018120000}"/>
    <hyperlink ref="P1127" r:id="rId4634" xr:uid="{00000000-0004-0000-0B00-000019120000}"/>
    <hyperlink ref="Q1127" r:id="rId4635" xr:uid="{00000000-0004-0000-0B00-00001A120000}"/>
    <hyperlink ref="AI1127" r:id="rId4636" xr:uid="{00000000-0004-0000-0B00-00001B120000}"/>
    <hyperlink ref="P1128" r:id="rId4637" xr:uid="{00000000-0004-0000-0B00-00001C120000}"/>
    <hyperlink ref="Q1128" r:id="rId4638" xr:uid="{00000000-0004-0000-0B00-00001D120000}"/>
    <hyperlink ref="AI1128" r:id="rId4639" xr:uid="{00000000-0004-0000-0B00-00001E120000}"/>
    <hyperlink ref="P1129" r:id="rId4640" xr:uid="{00000000-0004-0000-0B00-00001F120000}"/>
    <hyperlink ref="Q1129" r:id="rId4641" xr:uid="{00000000-0004-0000-0B00-000020120000}"/>
    <hyperlink ref="AI1129" r:id="rId4642" xr:uid="{00000000-0004-0000-0B00-000021120000}"/>
    <hyperlink ref="P1130" r:id="rId4643" xr:uid="{00000000-0004-0000-0B00-000022120000}"/>
    <hyperlink ref="Q1130" r:id="rId4644" xr:uid="{00000000-0004-0000-0B00-000023120000}"/>
    <hyperlink ref="AI1130" r:id="rId4645" xr:uid="{00000000-0004-0000-0B00-000024120000}"/>
    <hyperlink ref="P1131" r:id="rId4646" xr:uid="{00000000-0004-0000-0B00-000025120000}"/>
    <hyperlink ref="Q1131" r:id="rId4647" xr:uid="{00000000-0004-0000-0B00-000026120000}"/>
    <hyperlink ref="AI1131" r:id="rId4648" xr:uid="{00000000-0004-0000-0B00-000027120000}"/>
    <hyperlink ref="P1132" r:id="rId4649" xr:uid="{00000000-0004-0000-0B00-000028120000}"/>
    <hyperlink ref="Q1132" r:id="rId4650" xr:uid="{00000000-0004-0000-0B00-000029120000}"/>
    <hyperlink ref="AI1132" r:id="rId4651" xr:uid="{00000000-0004-0000-0B00-00002A120000}"/>
    <hyperlink ref="P1133" r:id="rId4652" xr:uid="{00000000-0004-0000-0B00-00002B120000}"/>
    <hyperlink ref="Q1133" r:id="rId4653" xr:uid="{00000000-0004-0000-0B00-00002C120000}"/>
    <hyperlink ref="AI1133" r:id="rId4654" xr:uid="{00000000-0004-0000-0B00-00002D120000}"/>
    <hyperlink ref="P1134" r:id="rId4655" xr:uid="{00000000-0004-0000-0B00-00002E120000}"/>
    <hyperlink ref="Q1134" r:id="rId4656" xr:uid="{00000000-0004-0000-0B00-00002F120000}"/>
    <hyperlink ref="AI1134" r:id="rId4657" xr:uid="{00000000-0004-0000-0B00-000030120000}"/>
    <hyperlink ref="P1135" r:id="rId4658" xr:uid="{00000000-0004-0000-0B00-000031120000}"/>
    <hyperlink ref="Q1135" r:id="rId4659" xr:uid="{00000000-0004-0000-0B00-000032120000}"/>
    <hyperlink ref="AI1135" r:id="rId4660" xr:uid="{00000000-0004-0000-0B00-000033120000}"/>
    <hyperlink ref="P1136" r:id="rId4661" xr:uid="{00000000-0004-0000-0B00-000034120000}"/>
    <hyperlink ref="Q1136" r:id="rId4662" xr:uid="{00000000-0004-0000-0B00-000035120000}"/>
    <hyperlink ref="AI1136" r:id="rId4663" xr:uid="{00000000-0004-0000-0B00-000036120000}"/>
    <hyperlink ref="P1137" r:id="rId4664" xr:uid="{00000000-0004-0000-0B00-000037120000}"/>
    <hyperlink ref="Q1137" r:id="rId4665" xr:uid="{00000000-0004-0000-0B00-000038120000}"/>
    <hyperlink ref="AI1137" r:id="rId4666" xr:uid="{00000000-0004-0000-0B00-000039120000}"/>
    <hyperlink ref="P1138" r:id="rId4667" xr:uid="{00000000-0004-0000-0B00-00003A120000}"/>
    <hyperlink ref="Q1138" r:id="rId4668" xr:uid="{00000000-0004-0000-0B00-00003B120000}"/>
    <hyperlink ref="AI1138" r:id="rId4669" xr:uid="{00000000-0004-0000-0B00-00003C120000}"/>
    <hyperlink ref="P1139" r:id="rId4670" xr:uid="{00000000-0004-0000-0B00-00003D120000}"/>
    <hyperlink ref="Q1139" r:id="rId4671" xr:uid="{00000000-0004-0000-0B00-00003E120000}"/>
    <hyperlink ref="AI1139" r:id="rId4672" xr:uid="{00000000-0004-0000-0B00-00003F120000}"/>
    <hyperlink ref="P1140" r:id="rId4673" xr:uid="{00000000-0004-0000-0B00-000040120000}"/>
    <hyperlink ref="Q1140" r:id="rId4674" xr:uid="{00000000-0004-0000-0B00-000041120000}"/>
    <hyperlink ref="AI1140" r:id="rId4675" xr:uid="{00000000-0004-0000-0B00-000042120000}"/>
    <hyperlink ref="P1141" r:id="rId4676" xr:uid="{00000000-0004-0000-0B00-000043120000}"/>
    <hyperlink ref="Q1141" r:id="rId4677" xr:uid="{00000000-0004-0000-0B00-000044120000}"/>
    <hyperlink ref="AI1141" r:id="rId4678" xr:uid="{00000000-0004-0000-0B00-000045120000}"/>
    <hyperlink ref="P1142" r:id="rId4679" xr:uid="{00000000-0004-0000-0B00-000046120000}"/>
    <hyperlink ref="Q1142" r:id="rId4680" xr:uid="{00000000-0004-0000-0B00-000047120000}"/>
    <hyperlink ref="AI1142" r:id="rId4681" xr:uid="{00000000-0004-0000-0B00-000048120000}"/>
    <hyperlink ref="P1143" r:id="rId4682" xr:uid="{00000000-0004-0000-0B00-000049120000}"/>
    <hyperlink ref="Q1143" r:id="rId4683" xr:uid="{00000000-0004-0000-0B00-00004A120000}"/>
    <hyperlink ref="AI1143" r:id="rId4684" xr:uid="{00000000-0004-0000-0B00-00004B120000}"/>
    <hyperlink ref="P1144" r:id="rId4685" xr:uid="{00000000-0004-0000-0B00-00004C120000}"/>
    <hyperlink ref="Q1144" r:id="rId4686" xr:uid="{00000000-0004-0000-0B00-00004D120000}"/>
    <hyperlink ref="AI1144" r:id="rId4687" xr:uid="{00000000-0004-0000-0B00-00004E120000}"/>
    <hyperlink ref="P1145" r:id="rId4688" xr:uid="{00000000-0004-0000-0B00-00004F120000}"/>
    <hyperlink ref="Q1145" r:id="rId4689" xr:uid="{00000000-0004-0000-0B00-000050120000}"/>
    <hyperlink ref="AI1145" r:id="rId4690" xr:uid="{00000000-0004-0000-0B00-000051120000}"/>
    <hyperlink ref="P1146" r:id="rId4691" xr:uid="{00000000-0004-0000-0B00-000052120000}"/>
    <hyperlink ref="Q1146" r:id="rId4692" xr:uid="{00000000-0004-0000-0B00-000053120000}"/>
    <hyperlink ref="AI1146" r:id="rId4693" xr:uid="{00000000-0004-0000-0B00-000054120000}"/>
    <hyperlink ref="P1147" r:id="rId4694" xr:uid="{00000000-0004-0000-0B00-000055120000}"/>
    <hyperlink ref="Q1147" r:id="rId4695" xr:uid="{00000000-0004-0000-0B00-000056120000}"/>
    <hyperlink ref="AI1147" r:id="rId4696" xr:uid="{00000000-0004-0000-0B00-000057120000}"/>
    <hyperlink ref="P1148" r:id="rId4697" xr:uid="{00000000-0004-0000-0B00-000058120000}"/>
    <hyperlink ref="Q1148" r:id="rId4698" xr:uid="{00000000-0004-0000-0B00-000059120000}"/>
    <hyperlink ref="AI1148" r:id="rId4699" xr:uid="{00000000-0004-0000-0B00-00005A120000}"/>
    <hyperlink ref="P1149" r:id="rId4700" xr:uid="{00000000-0004-0000-0B00-00005B120000}"/>
    <hyperlink ref="Q1149" r:id="rId4701" xr:uid="{00000000-0004-0000-0B00-00005C120000}"/>
    <hyperlink ref="AI1149" r:id="rId4702" xr:uid="{00000000-0004-0000-0B00-00005D120000}"/>
    <hyperlink ref="P1150" r:id="rId4703" xr:uid="{00000000-0004-0000-0B00-00005E120000}"/>
    <hyperlink ref="Q1150" r:id="rId4704" xr:uid="{00000000-0004-0000-0B00-00005F120000}"/>
    <hyperlink ref="AI1150" r:id="rId4705" xr:uid="{00000000-0004-0000-0B00-000060120000}"/>
    <hyperlink ref="P1151" r:id="rId4706" xr:uid="{00000000-0004-0000-0B00-000061120000}"/>
    <hyperlink ref="Q1151" r:id="rId4707" xr:uid="{00000000-0004-0000-0B00-000062120000}"/>
    <hyperlink ref="AI1151" r:id="rId4708" xr:uid="{00000000-0004-0000-0B00-000063120000}"/>
    <hyperlink ref="P1152" r:id="rId4709" xr:uid="{00000000-0004-0000-0B00-000064120000}"/>
    <hyperlink ref="Q1152" r:id="rId4710" xr:uid="{00000000-0004-0000-0B00-000065120000}"/>
    <hyperlink ref="AI1152" r:id="rId4711" xr:uid="{00000000-0004-0000-0B00-000066120000}"/>
    <hyperlink ref="P1153" r:id="rId4712" xr:uid="{00000000-0004-0000-0B00-000067120000}"/>
    <hyperlink ref="Q1153" r:id="rId4713" xr:uid="{00000000-0004-0000-0B00-000068120000}"/>
    <hyperlink ref="AI1153" r:id="rId4714" xr:uid="{00000000-0004-0000-0B00-000069120000}"/>
    <hyperlink ref="P1154" r:id="rId4715" xr:uid="{00000000-0004-0000-0B00-00006A120000}"/>
    <hyperlink ref="Q1154" r:id="rId4716" xr:uid="{00000000-0004-0000-0B00-00006B120000}"/>
    <hyperlink ref="AI1154" r:id="rId4717" xr:uid="{00000000-0004-0000-0B00-00006C120000}"/>
    <hyperlink ref="P1155" r:id="rId4718" xr:uid="{00000000-0004-0000-0B00-00006D120000}"/>
    <hyperlink ref="Q1155" r:id="rId4719" xr:uid="{00000000-0004-0000-0B00-00006E120000}"/>
    <hyperlink ref="AI1155" r:id="rId4720" xr:uid="{00000000-0004-0000-0B00-00006F120000}"/>
    <hyperlink ref="P1156" r:id="rId4721" xr:uid="{00000000-0004-0000-0B00-000070120000}"/>
    <hyperlink ref="Q1156" r:id="rId4722" xr:uid="{00000000-0004-0000-0B00-000071120000}"/>
    <hyperlink ref="AI1156" r:id="rId4723" xr:uid="{00000000-0004-0000-0B00-000072120000}"/>
    <hyperlink ref="P1157" r:id="rId4724" xr:uid="{00000000-0004-0000-0B00-000073120000}"/>
    <hyperlink ref="Q1157" r:id="rId4725" xr:uid="{00000000-0004-0000-0B00-000074120000}"/>
    <hyperlink ref="AI1157" r:id="rId4726" xr:uid="{00000000-0004-0000-0B00-000075120000}"/>
    <hyperlink ref="P1158" r:id="rId4727" xr:uid="{00000000-0004-0000-0B00-000076120000}"/>
    <hyperlink ref="Q1158" r:id="rId4728" xr:uid="{00000000-0004-0000-0B00-000077120000}"/>
    <hyperlink ref="AI1158" r:id="rId4729" xr:uid="{00000000-0004-0000-0B00-000078120000}"/>
    <hyperlink ref="P1159" r:id="rId4730" xr:uid="{00000000-0004-0000-0B00-000079120000}"/>
    <hyperlink ref="Q1159" r:id="rId4731" xr:uid="{00000000-0004-0000-0B00-00007A120000}"/>
    <hyperlink ref="AI1159" r:id="rId4732" xr:uid="{00000000-0004-0000-0B00-00007B120000}"/>
    <hyperlink ref="P1160" r:id="rId4733" xr:uid="{00000000-0004-0000-0B00-00007C120000}"/>
    <hyperlink ref="Q1160" r:id="rId4734" xr:uid="{00000000-0004-0000-0B00-00007D120000}"/>
    <hyperlink ref="AI1160" r:id="rId4735" xr:uid="{00000000-0004-0000-0B00-00007E120000}"/>
    <hyperlink ref="P1161" r:id="rId4736" xr:uid="{00000000-0004-0000-0B00-00007F120000}"/>
    <hyperlink ref="Q1161" r:id="rId4737" xr:uid="{00000000-0004-0000-0B00-000080120000}"/>
    <hyperlink ref="AI1161" r:id="rId4738" xr:uid="{00000000-0004-0000-0B00-000081120000}"/>
    <hyperlink ref="P1162" r:id="rId4739" xr:uid="{00000000-0004-0000-0B00-000082120000}"/>
    <hyperlink ref="Q1162" r:id="rId4740" xr:uid="{00000000-0004-0000-0B00-000083120000}"/>
    <hyperlink ref="AI1162" r:id="rId4741" xr:uid="{00000000-0004-0000-0B00-000084120000}"/>
    <hyperlink ref="P1163" r:id="rId4742" xr:uid="{00000000-0004-0000-0B00-000085120000}"/>
    <hyperlink ref="Q1163" r:id="rId4743" xr:uid="{00000000-0004-0000-0B00-000086120000}"/>
    <hyperlink ref="AI1163" r:id="rId4744" xr:uid="{00000000-0004-0000-0B00-000087120000}"/>
    <hyperlink ref="P1164" r:id="rId4745" xr:uid="{00000000-0004-0000-0B00-000088120000}"/>
    <hyperlink ref="Q1164" r:id="rId4746" xr:uid="{00000000-0004-0000-0B00-000089120000}"/>
    <hyperlink ref="AI1164" r:id="rId4747" xr:uid="{00000000-0004-0000-0B00-00008A120000}"/>
    <hyperlink ref="P1165" r:id="rId4748" xr:uid="{00000000-0004-0000-0B00-00008B120000}"/>
    <hyperlink ref="Q1165" r:id="rId4749" xr:uid="{00000000-0004-0000-0B00-00008C120000}"/>
    <hyperlink ref="AI1165" r:id="rId4750" xr:uid="{00000000-0004-0000-0B00-00008D120000}"/>
    <hyperlink ref="P1166" r:id="rId4751" xr:uid="{00000000-0004-0000-0B00-00008E120000}"/>
    <hyperlink ref="Q1166" r:id="rId4752" xr:uid="{00000000-0004-0000-0B00-00008F120000}"/>
    <hyperlink ref="AI1166" r:id="rId4753" xr:uid="{00000000-0004-0000-0B00-000090120000}"/>
    <hyperlink ref="P1167" r:id="rId4754" xr:uid="{00000000-0004-0000-0B00-000091120000}"/>
    <hyperlink ref="Q1167" r:id="rId4755" xr:uid="{00000000-0004-0000-0B00-000092120000}"/>
    <hyperlink ref="AI1167" r:id="rId4756" xr:uid="{00000000-0004-0000-0B00-000093120000}"/>
    <hyperlink ref="P1168" r:id="rId4757" xr:uid="{00000000-0004-0000-0B00-000094120000}"/>
    <hyperlink ref="Q1168" r:id="rId4758" xr:uid="{00000000-0004-0000-0B00-000095120000}"/>
    <hyperlink ref="AI1168" r:id="rId4759" xr:uid="{00000000-0004-0000-0B00-000096120000}"/>
    <hyperlink ref="P1169" r:id="rId4760" xr:uid="{00000000-0004-0000-0B00-000097120000}"/>
    <hyperlink ref="Q1169" r:id="rId4761" xr:uid="{00000000-0004-0000-0B00-000098120000}"/>
    <hyperlink ref="AI1169" r:id="rId4762" xr:uid="{00000000-0004-0000-0B00-000099120000}"/>
    <hyperlink ref="P1170" r:id="rId4763" xr:uid="{00000000-0004-0000-0B00-00009A120000}"/>
    <hyperlink ref="Q1170" r:id="rId4764" xr:uid="{00000000-0004-0000-0B00-00009B120000}"/>
    <hyperlink ref="AI1170" r:id="rId4765" xr:uid="{00000000-0004-0000-0B00-00009C120000}"/>
    <hyperlink ref="P1171" r:id="rId4766" xr:uid="{00000000-0004-0000-0B00-00009D120000}"/>
    <hyperlink ref="Q1171" r:id="rId4767" xr:uid="{00000000-0004-0000-0B00-00009E120000}"/>
    <hyperlink ref="AI1171" r:id="rId4768" xr:uid="{00000000-0004-0000-0B00-00009F120000}"/>
    <hyperlink ref="P1172" r:id="rId4769" xr:uid="{00000000-0004-0000-0B00-0000A0120000}"/>
    <hyperlink ref="Q1172" r:id="rId4770" xr:uid="{00000000-0004-0000-0B00-0000A1120000}"/>
    <hyperlink ref="AI1172" r:id="rId4771" xr:uid="{00000000-0004-0000-0B00-0000A2120000}"/>
    <hyperlink ref="P1173" r:id="rId4772" xr:uid="{00000000-0004-0000-0B00-0000A3120000}"/>
    <hyperlink ref="Q1173" r:id="rId4773" xr:uid="{00000000-0004-0000-0B00-0000A4120000}"/>
    <hyperlink ref="AI1173" r:id="rId4774" xr:uid="{00000000-0004-0000-0B00-0000A5120000}"/>
    <hyperlink ref="P1174" r:id="rId4775" xr:uid="{00000000-0004-0000-0B00-0000A6120000}"/>
    <hyperlink ref="Q1174" r:id="rId4776" xr:uid="{00000000-0004-0000-0B00-0000A7120000}"/>
    <hyperlink ref="AI1174" r:id="rId4777" xr:uid="{00000000-0004-0000-0B00-0000A8120000}"/>
    <hyperlink ref="P1175" r:id="rId4778" xr:uid="{00000000-0004-0000-0B00-0000A9120000}"/>
    <hyperlink ref="Q1175" r:id="rId4779" xr:uid="{00000000-0004-0000-0B00-0000AA120000}"/>
    <hyperlink ref="AI1175" r:id="rId4780" xr:uid="{00000000-0004-0000-0B00-0000AB120000}"/>
    <hyperlink ref="P1176" r:id="rId4781" xr:uid="{00000000-0004-0000-0B00-0000AC120000}"/>
    <hyperlink ref="Q1176" r:id="rId4782" xr:uid="{00000000-0004-0000-0B00-0000AD120000}"/>
    <hyperlink ref="AI1176" r:id="rId4783" xr:uid="{00000000-0004-0000-0B00-0000AE120000}"/>
    <hyperlink ref="P1177" r:id="rId4784" xr:uid="{00000000-0004-0000-0B00-0000AF120000}"/>
    <hyperlink ref="Q1177" r:id="rId4785" xr:uid="{00000000-0004-0000-0B00-0000B0120000}"/>
    <hyperlink ref="AI1177" r:id="rId4786" xr:uid="{00000000-0004-0000-0B00-0000B1120000}"/>
    <hyperlink ref="P1178" r:id="rId4787" xr:uid="{00000000-0004-0000-0B00-0000B2120000}"/>
    <hyperlink ref="Q1178" r:id="rId4788" xr:uid="{00000000-0004-0000-0B00-0000B3120000}"/>
    <hyperlink ref="AI1178" r:id="rId4789" xr:uid="{00000000-0004-0000-0B00-0000B4120000}"/>
    <hyperlink ref="P1179" r:id="rId4790" xr:uid="{00000000-0004-0000-0B00-0000B5120000}"/>
    <hyperlink ref="Q1179" r:id="rId4791" xr:uid="{00000000-0004-0000-0B00-0000B6120000}"/>
    <hyperlink ref="AI1179" r:id="rId4792" xr:uid="{00000000-0004-0000-0B00-0000B7120000}"/>
    <hyperlink ref="P1180" r:id="rId4793" xr:uid="{00000000-0004-0000-0B00-0000B8120000}"/>
    <hyperlink ref="Q1180" r:id="rId4794" xr:uid="{00000000-0004-0000-0B00-0000B9120000}"/>
    <hyperlink ref="AI1180" r:id="rId4795" xr:uid="{00000000-0004-0000-0B00-0000BA120000}"/>
    <hyperlink ref="P1181" r:id="rId4796" xr:uid="{00000000-0004-0000-0B00-0000BB120000}"/>
    <hyperlink ref="Q1181" r:id="rId4797" xr:uid="{00000000-0004-0000-0B00-0000BC120000}"/>
    <hyperlink ref="AI1181" r:id="rId4798" xr:uid="{00000000-0004-0000-0B00-0000BD120000}"/>
    <hyperlink ref="P1182" r:id="rId4799" xr:uid="{00000000-0004-0000-0B00-0000BE120000}"/>
    <hyperlink ref="Q1182" r:id="rId4800" xr:uid="{00000000-0004-0000-0B00-0000BF120000}"/>
    <hyperlink ref="AI1182" r:id="rId4801" xr:uid="{00000000-0004-0000-0B00-0000C0120000}"/>
    <hyperlink ref="P1183" r:id="rId4802" xr:uid="{00000000-0004-0000-0B00-0000C1120000}"/>
    <hyperlink ref="Q1183" r:id="rId4803" xr:uid="{00000000-0004-0000-0B00-0000C2120000}"/>
    <hyperlink ref="AI1183" r:id="rId4804" xr:uid="{00000000-0004-0000-0B00-0000C3120000}"/>
    <hyperlink ref="P1184" r:id="rId4805" xr:uid="{00000000-0004-0000-0B00-0000C4120000}"/>
    <hyperlink ref="Q1184" r:id="rId4806" xr:uid="{00000000-0004-0000-0B00-0000C5120000}"/>
    <hyperlink ref="AI1184" r:id="rId4807" xr:uid="{00000000-0004-0000-0B00-0000C6120000}"/>
    <hyperlink ref="P1185" r:id="rId4808" xr:uid="{00000000-0004-0000-0B00-0000C7120000}"/>
    <hyperlink ref="Q1185" r:id="rId4809" xr:uid="{00000000-0004-0000-0B00-0000C8120000}"/>
    <hyperlink ref="AI1185" r:id="rId4810" xr:uid="{00000000-0004-0000-0B00-0000C9120000}"/>
    <hyperlink ref="P1186" r:id="rId4811" xr:uid="{00000000-0004-0000-0B00-0000CA120000}"/>
    <hyperlink ref="Q1186" r:id="rId4812" xr:uid="{00000000-0004-0000-0B00-0000CB120000}"/>
    <hyperlink ref="AI1186" r:id="rId4813" xr:uid="{00000000-0004-0000-0B00-0000CC120000}"/>
    <hyperlink ref="P1187" r:id="rId4814" xr:uid="{00000000-0004-0000-0B00-0000CD120000}"/>
    <hyperlink ref="Q1187" r:id="rId4815" xr:uid="{00000000-0004-0000-0B00-0000CE120000}"/>
    <hyperlink ref="AI1187" r:id="rId4816" xr:uid="{00000000-0004-0000-0B00-0000CF120000}"/>
    <hyperlink ref="P1188" r:id="rId4817" xr:uid="{00000000-0004-0000-0B00-0000D0120000}"/>
    <hyperlink ref="Q1188" r:id="rId4818" xr:uid="{00000000-0004-0000-0B00-0000D1120000}"/>
    <hyperlink ref="AI1188" r:id="rId4819" xr:uid="{00000000-0004-0000-0B00-0000D2120000}"/>
    <hyperlink ref="P1189" r:id="rId4820" xr:uid="{00000000-0004-0000-0B00-0000D3120000}"/>
    <hyperlink ref="Q1189" r:id="rId4821" xr:uid="{00000000-0004-0000-0B00-0000D4120000}"/>
    <hyperlink ref="AI1189" r:id="rId4822" xr:uid="{00000000-0004-0000-0B00-0000D5120000}"/>
    <hyperlink ref="P1190" r:id="rId4823" xr:uid="{00000000-0004-0000-0B00-0000D6120000}"/>
    <hyperlink ref="Q1190" r:id="rId4824" xr:uid="{00000000-0004-0000-0B00-0000D7120000}"/>
    <hyperlink ref="AI1190" r:id="rId4825" xr:uid="{00000000-0004-0000-0B00-0000D8120000}"/>
    <hyperlink ref="P1191" r:id="rId4826" xr:uid="{00000000-0004-0000-0B00-0000D9120000}"/>
    <hyperlink ref="Q1191" r:id="rId4827" xr:uid="{00000000-0004-0000-0B00-0000DA120000}"/>
    <hyperlink ref="AI1191" r:id="rId4828" xr:uid="{00000000-0004-0000-0B00-0000DB120000}"/>
    <hyperlink ref="P1192" r:id="rId4829" xr:uid="{00000000-0004-0000-0B00-0000DC120000}"/>
    <hyperlink ref="Q1192" r:id="rId4830" xr:uid="{00000000-0004-0000-0B00-0000DD120000}"/>
    <hyperlink ref="AI1192" r:id="rId4831" xr:uid="{00000000-0004-0000-0B00-0000DE120000}"/>
    <hyperlink ref="P1193" r:id="rId4832" xr:uid="{00000000-0004-0000-0B00-0000DF120000}"/>
    <hyperlink ref="Q1193" r:id="rId4833" xr:uid="{00000000-0004-0000-0B00-0000E0120000}"/>
    <hyperlink ref="AI1193" r:id="rId4834" xr:uid="{00000000-0004-0000-0B00-0000E1120000}"/>
    <hyperlink ref="P1194" r:id="rId4835" xr:uid="{00000000-0004-0000-0B00-0000E2120000}"/>
    <hyperlink ref="Q1194" r:id="rId4836" xr:uid="{00000000-0004-0000-0B00-0000E3120000}"/>
    <hyperlink ref="AI1194" r:id="rId4837" xr:uid="{00000000-0004-0000-0B00-0000E4120000}"/>
    <hyperlink ref="P1195" r:id="rId4838" xr:uid="{00000000-0004-0000-0B00-0000E5120000}"/>
    <hyperlink ref="Q1195" r:id="rId4839" xr:uid="{00000000-0004-0000-0B00-0000E6120000}"/>
    <hyperlink ref="AI1195" r:id="rId4840" xr:uid="{00000000-0004-0000-0B00-0000E7120000}"/>
    <hyperlink ref="P1196" r:id="rId4841" xr:uid="{00000000-0004-0000-0B00-0000E8120000}"/>
    <hyperlink ref="Q1196" r:id="rId4842" xr:uid="{00000000-0004-0000-0B00-0000E9120000}"/>
    <hyperlink ref="AI1196" r:id="rId4843" xr:uid="{00000000-0004-0000-0B00-0000EA120000}"/>
    <hyperlink ref="P1197" r:id="rId4844" xr:uid="{00000000-0004-0000-0B00-0000EB120000}"/>
    <hyperlink ref="Q1197" r:id="rId4845" xr:uid="{00000000-0004-0000-0B00-0000EC120000}"/>
    <hyperlink ref="AI1197" r:id="rId4846" xr:uid="{00000000-0004-0000-0B00-0000ED120000}"/>
    <hyperlink ref="P1198" r:id="rId4847" xr:uid="{00000000-0004-0000-0B00-0000EE120000}"/>
    <hyperlink ref="Q1198" r:id="rId4848" xr:uid="{00000000-0004-0000-0B00-0000EF120000}"/>
    <hyperlink ref="AI1198" r:id="rId4849" xr:uid="{00000000-0004-0000-0B00-0000F0120000}"/>
    <hyperlink ref="P1199" r:id="rId4850" xr:uid="{00000000-0004-0000-0B00-0000F1120000}"/>
    <hyperlink ref="Q1199" r:id="rId4851" xr:uid="{00000000-0004-0000-0B00-0000F2120000}"/>
    <hyperlink ref="AI1199" r:id="rId4852" xr:uid="{00000000-0004-0000-0B00-0000F3120000}"/>
    <hyperlink ref="P1200" r:id="rId4853" xr:uid="{00000000-0004-0000-0B00-0000F4120000}"/>
    <hyperlink ref="Q1200" r:id="rId4854" xr:uid="{00000000-0004-0000-0B00-0000F5120000}"/>
    <hyperlink ref="AI1200" r:id="rId4855" xr:uid="{00000000-0004-0000-0B00-0000F6120000}"/>
    <hyperlink ref="P1201" r:id="rId4856" xr:uid="{00000000-0004-0000-0B00-0000F7120000}"/>
    <hyperlink ref="Q1201" r:id="rId4857" xr:uid="{00000000-0004-0000-0B00-0000F8120000}"/>
    <hyperlink ref="AI1201" r:id="rId4858" xr:uid="{00000000-0004-0000-0B00-0000F9120000}"/>
    <hyperlink ref="P1202" r:id="rId4859" xr:uid="{00000000-0004-0000-0B00-0000FA120000}"/>
    <hyperlink ref="Q1202" r:id="rId4860" xr:uid="{00000000-0004-0000-0B00-0000FB120000}"/>
    <hyperlink ref="AI1202" r:id="rId4861" xr:uid="{00000000-0004-0000-0B00-0000FC120000}"/>
    <hyperlink ref="P1203" r:id="rId4862" xr:uid="{00000000-0004-0000-0B00-0000FD120000}"/>
    <hyperlink ref="Q1203" r:id="rId4863" xr:uid="{00000000-0004-0000-0B00-0000FE120000}"/>
    <hyperlink ref="AI1203" r:id="rId4864" xr:uid="{00000000-0004-0000-0B00-0000FF120000}"/>
    <hyperlink ref="P1204" r:id="rId4865" xr:uid="{00000000-0004-0000-0B00-000000130000}"/>
    <hyperlink ref="Q1204" r:id="rId4866" xr:uid="{00000000-0004-0000-0B00-000001130000}"/>
    <hyperlink ref="AI1204" r:id="rId4867" xr:uid="{00000000-0004-0000-0B00-000002130000}"/>
    <hyperlink ref="P1205" r:id="rId4868" xr:uid="{00000000-0004-0000-0B00-000003130000}"/>
    <hyperlink ref="Q1205" r:id="rId4869" xr:uid="{00000000-0004-0000-0B00-000004130000}"/>
    <hyperlink ref="AI1205" r:id="rId4870" xr:uid="{00000000-0004-0000-0B00-000005130000}"/>
    <hyperlink ref="P1206" r:id="rId4871" xr:uid="{00000000-0004-0000-0B00-000006130000}"/>
    <hyperlink ref="Q1206" r:id="rId4872" xr:uid="{00000000-0004-0000-0B00-000007130000}"/>
    <hyperlink ref="AI1206" r:id="rId4873" xr:uid="{00000000-0004-0000-0B00-000008130000}"/>
    <hyperlink ref="P1207" r:id="rId4874" xr:uid="{00000000-0004-0000-0B00-000009130000}"/>
    <hyperlink ref="Q1207" r:id="rId4875" xr:uid="{00000000-0004-0000-0B00-00000A130000}"/>
    <hyperlink ref="AI1207" r:id="rId4876" xr:uid="{00000000-0004-0000-0B00-00000B130000}"/>
    <hyperlink ref="P1208" r:id="rId4877" xr:uid="{00000000-0004-0000-0B00-00000C130000}"/>
    <hyperlink ref="Q1208" r:id="rId4878" xr:uid="{00000000-0004-0000-0B00-00000D130000}"/>
    <hyperlink ref="AI1208" r:id="rId4879" xr:uid="{00000000-0004-0000-0B00-00000E130000}"/>
    <hyperlink ref="P1209" r:id="rId4880" xr:uid="{00000000-0004-0000-0B00-00000F130000}"/>
    <hyperlink ref="Q1209" r:id="rId4881" xr:uid="{00000000-0004-0000-0B00-000010130000}"/>
    <hyperlink ref="AI1209" r:id="rId4882" xr:uid="{00000000-0004-0000-0B00-000011130000}"/>
    <hyperlink ref="P1210" r:id="rId4883" xr:uid="{00000000-0004-0000-0B00-000012130000}"/>
    <hyperlink ref="Q1210" r:id="rId4884" xr:uid="{00000000-0004-0000-0B00-000013130000}"/>
    <hyperlink ref="AI1210" r:id="rId4885" xr:uid="{00000000-0004-0000-0B00-000014130000}"/>
    <hyperlink ref="P1211" r:id="rId4886" xr:uid="{00000000-0004-0000-0B00-000015130000}"/>
    <hyperlink ref="Q1211" r:id="rId4887" xr:uid="{00000000-0004-0000-0B00-000016130000}"/>
    <hyperlink ref="AI1211" r:id="rId4888" xr:uid="{00000000-0004-0000-0B00-000017130000}"/>
    <hyperlink ref="P1212" r:id="rId4889" xr:uid="{00000000-0004-0000-0B00-000018130000}"/>
    <hyperlink ref="Q1212" r:id="rId4890" xr:uid="{00000000-0004-0000-0B00-000019130000}"/>
    <hyperlink ref="AI1212" r:id="rId4891" xr:uid="{00000000-0004-0000-0B00-00001A130000}"/>
    <hyperlink ref="P1213" r:id="rId4892" xr:uid="{00000000-0004-0000-0B00-00001B130000}"/>
    <hyperlink ref="Q1213" r:id="rId4893" xr:uid="{00000000-0004-0000-0B00-00001C130000}"/>
    <hyperlink ref="AI1213" r:id="rId4894" xr:uid="{00000000-0004-0000-0B00-00001D130000}"/>
    <hyperlink ref="P1214" r:id="rId4895" xr:uid="{00000000-0004-0000-0B00-00001E130000}"/>
    <hyperlink ref="Q1214" r:id="rId4896" xr:uid="{00000000-0004-0000-0B00-00001F130000}"/>
    <hyperlink ref="AI1214" r:id="rId4897" xr:uid="{00000000-0004-0000-0B00-000020130000}"/>
    <hyperlink ref="P1215" r:id="rId4898" xr:uid="{00000000-0004-0000-0B00-000021130000}"/>
    <hyperlink ref="Q1215" r:id="rId4899" xr:uid="{00000000-0004-0000-0B00-000022130000}"/>
    <hyperlink ref="AI1215" r:id="rId4900" xr:uid="{00000000-0004-0000-0B00-000023130000}"/>
    <hyperlink ref="P1216" r:id="rId4901" xr:uid="{00000000-0004-0000-0B00-000024130000}"/>
    <hyperlink ref="Q1216" r:id="rId4902" xr:uid="{00000000-0004-0000-0B00-000025130000}"/>
    <hyperlink ref="AI1216" r:id="rId4903" xr:uid="{00000000-0004-0000-0B00-000026130000}"/>
    <hyperlink ref="P1217" r:id="rId4904" xr:uid="{00000000-0004-0000-0B00-000027130000}"/>
    <hyperlink ref="Q1217" r:id="rId4905" xr:uid="{00000000-0004-0000-0B00-000028130000}"/>
    <hyperlink ref="AI1217" r:id="rId4906" xr:uid="{00000000-0004-0000-0B00-000029130000}"/>
    <hyperlink ref="P1218" r:id="rId4907" xr:uid="{00000000-0004-0000-0B00-00002A130000}"/>
    <hyperlink ref="Q1218" r:id="rId4908" xr:uid="{00000000-0004-0000-0B00-00002B130000}"/>
    <hyperlink ref="AI1218" r:id="rId4909" xr:uid="{00000000-0004-0000-0B00-00002C130000}"/>
    <hyperlink ref="P1219" r:id="rId4910" xr:uid="{00000000-0004-0000-0B00-00002D130000}"/>
    <hyperlink ref="Q1219" r:id="rId4911" xr:uid="{00000000-0004-0000-0B00-00002E130000}"/>
    <hyperlink ref="AI1219" r:id="rId4912" xr:uid="{00000000-0004-0000-0B00-00002F130000}"/>
    <hyperlink ref="P1220" r:id="rId4913" xr:uid="{00000000-0004-0000-0B00-000030130000}"/>
    <hyperlink ref="Q1220" r:id="rId4914" xr:uid="{00000000-0004-0000-0B00-000031130000}"/>
    <hyperlink ref="AI1220" r:id="rId4915" xr:uid="{00000000-0004-0000-0B00-000032130000}"/>
    <hyperlink ref="P1221" r:id="rId4916" xr:uid="{00000000-0004-0000-0B00-000033130000}"/>
    <hyperlink ref="Q1221" r:id="rId4917" xr:uid="{00000000-0004-0000-0B00-000034130000}"/>
    <hyperlink ref="AI1221" r:id="rId4918" xr:uid="{00000000-0004-0000-0B00-000035130000}"/>
    <hyperlink ref="P1222" r:id="rId4919" xr:uid="{00000000-0004-0000-0B00-000036130000}"/>
    <hyperlink ref="Q1222" r:id="rId4920" xr:uid="{00000000-0004-0000-0B00-000037130000}"/>
    <hyperlink ref="AI1222" r:id="rId4921" xr:uid="{00000000-0004-0000-0B00-000038130000}"/>
    <hyperlink ref="P1223" r:id="rId4922" xr:uid="{00000000-0004-0000-0B00-000039130000}"/>
    <hyperlink ref="Q1223" r:id="rId4923" xr:uid="{00000000-0004-0000-0B00-00003A130000}"/>
    <hyperlink ref="AI1223" r:id="rId4924" xr:uid="{00000000-0004-0000-0B00-00003B130000}"/>
    <hyperlink ref="P1224" r:id="rId4925" xr:uid="{00000000-0004-0000-0B00-00003C130000}"/>
    <hyperlink ref="Q1224" r:id="rId4926" xr:uid="{00000000-0004-0000-0B00-00003D130000}"/>
    <hyperlink ref="AI1224" r:id="rId4927" xr:uid="{00000000-0004-0000-0B00-00003E130000}"/>
    <hyperlink ref="P1225" r:id="rId4928" xr:uid="{00000000-0004-0000-0B00-00003F130000}"/>
    <hyperlink ref="Q1225" r:id="rId4929" xr:uid="{00000000-0004-0000-0B00-000040130000}"/>
    <hyperlink ref="AI1225" r:id="rId4930" xr:uid="{00000000-0004-0000-0B00-000041130000}"/>
    <hyperlink ref="P1226" r:id="rId4931" xr:uid="{00000000-0004-0000-0B00-000042130000}"/>
    <hyperlink ref="Q1226" r:id="rId4932" xr:uid="{00000000-0004-0000-0B00-000043130000}"/>
    <hyperlink ref="AI1226" r:id="rId4933" xr:uid="{00000000-0004-0000-0B00-000044130000}"/>
    <hyperlink ref="P1227" r:id="rId4934" xr:uid="{00000000-0004-0000-0B00-000045130000}"/>
    <hyperlink ref="Q1227" r:id="rId4935" xr:uid="{00000000-0004-0000-0B00-000046130000}"/>
    <hyperlink ref="AI1227" r:id="rId4936" xr:uid="{00000000-0004-0000-0B00-000047130000}"/>
    <hyperlink ref="P1228" r:id="rId4937" xr:uid="{00000000-0004-0000-0B00-000048130000}"/>
    <hyperlink ref="Q1228" r:id="rId4938" xr:uid="{00000000-0004-0000-0B00-000049130000}"/>
    <hyperlink ref="AI1228" r:id="rId4939" xr:uid="{00000000-0004-0000-0B00-00004A130000}"/>
    <hyperlink ref="P1229" r:id="rId4940" xr:uid="{00000000-0004-0000-0B00-00004B130000}"/>
    <hyperlink ref="Q1229" r:id="rId4941" xr:uid="{00000000-0004-0000-0B00-00004C130000}"/>
    <hyperlink ref="AI1229" r:id="rId4942" xr:uid="{00000000-0004-0000-0B00-00004D130000}"/>
    <hyperlink ref="P1230" r:id="rId4943" xr:uid="{00000000-0004-0000-0B00-00004E130000}"/>
    <hyperlink ref="Q1230" r:id="rId4944" xr:uid="{00000000-0004-0000-0B00-00004F130000}"/>
    <hyperlink ref="AI1230" r:id="rId4945" xr:uid="{00000000-0004-0000-0B00-000050130000}"/>
    <hyperlink ref="P1231" r:id="rId4946" xr:uid="{00000000-0004-0000-0B00-000051130000}"/>
    <hyperlink ref="Q1231" r:id="rId4947" xr:uid="{00000000-0004-0000-0B00-000052130000}"/>
    <hyperlink ref="AI1231" r:id="rId4948" xr:uid="{00000000-0004-0000-0B00-000053130000}"/>
    <hyperlink ref="P1232" r:id="rId4949" xr:uid="{00000000-0004-0000-0B00-000054130000}"/>
    <hyperlink ref="Q1232" r:id="rId4950" xr:uid="{00000000-0004-0000-0B00-000055130000}"/>
    <hyperlink ref="AD1232" r:id="rId4951" location="overview" xr:uid="{00000000-0004-0000-0B00-000056130000}"/>
    <hyperlink ref="AG1232" r:id="rId4952" xr:uid="{00000000-0004-0000-0B00-000057130000}"/>
    <hyperlink ref="AH1232" r:id="rId4953" xr:uid="{00000000-0004-0000-0B00-000058130000}"/>
    <hyperlink ref="AI1232" r:id="rId4954" xr:uid="{00000000-0004-0000-0B00-000059130000}"/>
    <hyperlink ref="P1233" r:id="rId4955" xr:uid="{00000000-0004-0000-0B00-00005A130000}"/>
    <hyperlink ref="Q1233" r:id="rId4956" xr:uid="{00000000-0004-0000-0B00-00005B130000}"/>
    <hyperlink ref="AC1233" r:id="rId4957" xr:uid="{00000000-0004-0000-0B00-00005C130000}"/>
    <hyperlink ref="AG1233" r:id="rId4958" xr:uid="{00000000-0004-0000-0B00-00005D130000}"/>
    <hyperlink ref="AH1233" r:id="rId4959" xr:uid="{00000000-0004-0000-0B00-00005E130000}"/>
    <hyperlink ref="AI1233" r:id="rId4960" xr:uid="{00000000-0004-0000-0B00-00005F130000}"/>
    <hyperlink ref="P1234" r:id="rId4961" xr:uid="{00000000-0004-0000-0B00-000060130000}"/>
    <hyperlink ref="Q1234" r:id="rId4962" xr:uid="{00000000-0004-0000-0B00-000061130000}"/>
    <hyperlink ref="AH1234" r:id="rId4963" xr:uid="{00000000-0004-0000-0B00-000062130000}"/>
    <hyperlink ref="AI1234" r:id="rId4964" xr:uid="{00000000-0004-0000-0B00-000063130000}"/>
    <hyperlink ref="P1235" r:id="rId4965" xr:uid="{00000000-0004-0000-0B00-000064130000}"/>
    <hyperlink ref="Q1235" r:id="rId4966" xr:uid="{00000000-0004-0000-0B00-000065130000}"/>
    <hyperlink ref="AH1235" r:id="rId4967" xr:uid="{00000000-0004-0000-0B00-000066130000}"/>
    <hyperlink ref="AI1235" r:id="rId4968" xr:uid="{00000000-0004-0000-0B00-000067130000}"/>
    <hyperlink ref="P1236" r:id="rId4969" xr:uid="{00000000-0004-0000-0B00-000068130000}"/>
    <hyperlink ref="Q1236" r:id="rId4970" xr:uid="{00000000-0004-0000-0B00-000069130000}"/>
    <hyperlink ref="AI1236" r:id="rId4971" xr:uid="{00000000-0004-0000-0B00-00006A130000}"/>
    <hyperlink ref="Q1237" r:id="rId4972" xr:uid="{00000000-0004-0000-0B00-00006B130000}"/>
    <hyperlink ref="AI1237" r:id="rId4973" xr:uid="{00000000-0004-0000-0B00-00006C130000}"/>
    <hyperlink ref="Q1238" r:id="rId4974" xr:uid="{00000000-0004-0000-0B00-00006D130000}"/>
    <hyperlink ref="AI1238" r:id="rId4975" xr:uid="{00000000-0004-0000-0B00-00006E130000}"/>
    <hyperlink ref="P1239" r:id="rId4976" location=":~:text=Since%20February%202020%2C%20the%20Navy,substances%2C%20commonly%20known%20as%20PFAS.&amp;text=(Out%20of%20respect%20for%20owner,the%20Navy%20to%20the%20owners.)" xr:uid="{00000000-0004-0000-0B00-00006F130000}"/>
    <hyperlink ref="Q1239" r:id="rId4977" location=":~:text=Since%20February%202020%2C%20the%20Navy,substances%2C%20commonly%20known%20as%20PFAS.&amp;text=(Out%20of%20respect%20for%20owner,the%20Navy%20to%20the%20owners.)" xr:uid="{00000000-0004-0000-0B00-000070130000}"/>
    <hyperlink ref="AG1239" r:id="rId4978" location=":~:text=Since%20February%202020%2C%20the%20Navy,substances%2C%20commonly%20known%20as%20PFAS.&amp;text=(Out%20of%20respect%20for%20owner,the%20Navy%20to%20the%20owners.)" xr:uid="{00000000-0004-0000-0B00-000071130000}"/>
    <hyperlink ref="AH1239" r:id="rId4979" xr:uid="{00000000-0004-0000-0B00-000072130000}"/>
    <hyperlink ref="AI1239" r:id="rId4980" xr:uid="{00000000-0004-0000-0B00-000073130000}"/>
    <hyperlink ref="P1240" r:id="rId4981" xr:uid="{00000000-0004-0000-0B00-000074130000}"/>
    <hyperlink ref="Q1240" r:id="rId4982" xr:uid="{00000000-0004-0000-0B00-000075130000}"/>
    <hyperlink ref="AG1240" r:id="rId4983" xr:uid="{00000000-0004-0000-0B00-000076130000}"/>
    <hyperlink ref="AI1240" r:id="rId4984" xr:uid="{00000000-0004-0000-0B00-000077130000}"/>
    <hyperlink ref="P1241" r:id="rId4985" xr:uid="{00000000-0004-0000-0B00-000078130000}"/>
    <hyperlink ref="Q1241" r:id="rId4986" xr:uid="{00000000-0004-0000-0B00-000079130000}"/>
    <hyperlink ref="AG1241" r:id="rId4987" xr:uid="{00000000-0004-0000-0B00-00007A130000}"/>
    <hyperlink ref="AH1241" r:id="rId4988" xr:uid="{00000000-0004-0000-0B00-00007B130000}"/>
    <hyperlink ref="AI1241" r:id="rId4989" xr:uid="{00000000-0004-0000-0B00-00007C130000}"/>
    <hyperlink ref="Q1242" r:id="rId4990" xr:uid="{00000000-0004-0000-0B00-00007D130000}"/>
    <hyperlink ref="AG1242" r:id="rId4991" xr:uid="{00000000-0004-0000-0B00-00007E130000}"/>
    <hyperlink ref="AI1242" r:id="rId4992" xr:uid="{00000000-0004-0000-0B00-00007F130000}"/>
  </hyperlinks>
  <pageMargins left="0.7" right="0.7" top="0.75" bottom="0.75" header="0" footer="0"/>
  <pageSetup orientation="portrait"/>
  <legacyDrawing r:id="rId4993"/>
  <tableParts count="1">
    <tablePart r:id="rId499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Disclaimer and contact informat</vt:lpstr>
      <vt:lpstr>USA Contamination Sites</vt:lpstr>
      <vt:lpstr>Michigan</vt:lpstr>
      <vt:lpstr>Copy of Michigan</vt:lpstr>
      <vt:lpstr>Contaminated Water Systems</vt:lpstr>
      <vt:lpstr>Form Responses 1</vt:lpstr>
      <vt:lpstr>To do Water Systems</vt:lpstr>
      <vt:lpstr>Copy of USA Contamination Sites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Alissa Cordner</dc:creator>
  <cp:lastModifiedBy>Alissa Cordner</cp:lastModifiedBy>
  <dcterms:created xsi:type="dcterms:W3CDTF">2023-06-23T17:06:43Z</dcterms:created>
  <dcterms:modified xsi:type="dcterms:W3CDTF">2023-09-08T16:50:34Z</dcterms:modified>
</cp:coreProperties>
</file>